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E Drive\Brahma\GBrahma\ACCOUNTS\Acct_202122\FIXED ASSETS\DEPRECIATION\"/>
    </mc:Choice>
  </mc:AlternateContent>
  <bookViews>
    <workbookView xWindow="0" yWindow="0" windowWidth="20400" windowHeight="7755"/>
  </bookViews>
  <sheets>
    <sheet name="FA Schedule" sheetId="4" r:id="rId1"/>
    <sheet name="Feb_22_Data" sheetId="83" r:id="rId2"/>
    <sheet name="Sheet1" sheetId="95" state="hidden" r:id="rId3"/>
    <sheet name="Dep Variance Q3" sheetId="94" state="hidden" r:id="rId4"/>
    <sheet name="Major Assets Addtions" sheetId="90" r:id="rId5"/>
    <sheet name="Master" sheetId="2" state="hidden" r:id="rId6"/>
    <sheet name="Asset Addtions" sheetId="86" state="hidden" r:id="rId7"/>
    <sheet name="Sheet3" sheetId="97" state="hidden" r:id="rId8"/>
  </sheets>
  <externalReferences>
    <externalReference r:id="rId9"/>
    <externalReference r:id="rId10"/>
  </externalReferences>
  <definedNames>
    <definedName name="_xlcn.WorksheetConnection_DEC_21_Depreciation.xlsxFA1" hidden="1">FA[]</definedName>
    <definedName name="_xlcn.WorksheetConnection_DEC_21_Depreciation.xlsxQuterwise_Dep1" hidden="1">Quterwise_Dep[]</definedName>
    <definedName name="ExternalData_1" localSheetId="3" hidden="1">'Dep Variance Q3'!$A$1:$K$6216</definedName>
    <definedName name="ExternalData_1" localSheetId="1" hidden="1">Feb_22_Data!$A$1:$AG$6296</definedName>
    <definedName name="TB">[2]TB!$A$1:$S$880</definedName>
  </definedNames>
  <calcPr calcId="162913" iterate="1"/>
  <pivotCaches>
    <pivotCache cacheId="27" r:id="rId11"/>
    <pivotCache cacheId="36" r:id="rId12"/>
  </pivotCaches>
  <extLst>
    <ext xmlns:x15="http://schemas.microsoft.com/office/spreadsheetml/2010/11/main" uri="{FCE2AD5D-F65C-4FA6-A056-5C36A1767C68}">
      <x15:dataModel>
        <x15:modelTables>
          <x15:modelTable id="SAP_DUMP_CLEAN_adbdd8b2-fa2a-491b-9ec6-d7bb71a7e345" name="SAP_DUMP_CLEAN" connection="Query - SAP_DUMP_CLEAN"/>
          <x15:modelTable id="FA_9af9851d-3e3f-4395-b1c8-7f98101ff18b" name="FA" connection="Query - FA"/>
          <x15:modelTable id="Addtions_d351f168-1e7f-4e2d-9a3b-92224dd8e37a" name="Addtions" connection="Query - Addtions"/>
          <x15:modelTable id="Quterwise_Dep" name="Quterwise_Dep" connection="WorksheetConnection_DEC_21_Depreciation.xlsx!Quterwise_Dep"/>
          <x15:modelTable id="FA1" name="FA1" connection="WorksheetConnection_DEC_21_Depreciation.xlsx!FA"/>
        </x15:modelTables>
      </x15:dataModel>
    </ext>
  </extLst>
</workbook>
</file>

<file path=xl/calcChain.xml><?xml version="1.0" encoding="utf-8"?>
<calcChain xmlns="http://schemas.openxmlformats.org/spreadsheetml/2006/main">
  <c r="AG6297" i="83" l="1"/>
  <c r="D172" i="4" l="1"/>
  <c r="D171" i="4"/>
  <c r="D168" i="4"/>
  <c r="H172" i="4"/>
  <c r="H171" i="4"/>
  <c r="H168" i="4"/>
  <c r="H167" i="4"/>
  <c r="H166" i="4"/>
  <c r="D162" i="4"/>
  <c r="H162" i="4"/>
  <c r="H161" i="4"/>
  <c r="H160" i="4"/>
  <c r="H179" i="4"/>
  <c r="N156" i="4"/>
  <c r="L156" i="4"/>
  <c r="N155" i="4"/>
  <c r="L155" i="4"/>
  <c r="N154" i="4"/>
  <c r="L154" i="4"/>
  <c r="N153" i="4"/>
  <c r="L153" i="4"/>
  <c r="N151" i="4"/>
  <c r="L151" i="4"/>
  <c r="N150" i="4"/>
  <c r="L150" i="4"/>
  <c r="N148" i="4"/>
  <c r="L148" i="4"/>
  <c r="N137" i="4"/>
  <c r="L137" i="4"/>
  <c r="N136" i="4"/>
  <c r="L136" i="4"/>
  <c r="N135" i="4"/>
  <c r="L135" i="4"/>
  <c r="N134" i="4"/>
  <c r="L134" i="4"/>
  <c r="L133" i="4"/>
  <c r="N132" i="4"/>
  <c r="L132" i="4"/>
  <c r="N131" i="4"/>
  <c r="L131" i="4"/>
  <c r="N129" i="4"/>
  <c r="L129" i="4"/>
  <c r="N119" i="4"/>
  <c r="L119" i="4"/>
  <c r="N118" i="4"/>
  <c r="L118" i="4"/>
  <c r="N117" i="4"/>
  <c r="L117" i="4"/>
  <c r="N116" i="4"/>
  <c r="L116" i="4"/>
  <c r="N114" i="4"/>
  <c r="L114" i="4"/>
  <c r="N113" i="4"/>
  <c r="L113" i="4"/>
  <c r="N111" i="4"/>
  <c r="L111" i="4"/>
  <c r="N101" i="4"/>
  <c r="L101" i="4"/>
  <c r="N100" i="4"/>
  <c r="L100" i="4"/>
  <c r="N99" i="4"/>
  <c r="L99" i="4"/>
  <c r="N98" i="4"/>
  <c r="L98" i="4"/>
  <c r="N96" i="4"/>
  <c r="L96" i="4"/>
  <c r="N95" i="4"/>
  <c r="L95" i="4"/>
  <c r="N93" i="4"/>
  <c r="L93" i="4"/>
  <c r="N51" i="4"/>
  <c r="L51" i="4"/>
  <c r="N50" i="4"/>
  <c r="L50" i="4"/>
  <c r="N49" i="4"/>
  <c r="L49" i="4"/>
  <c r="N48" i="4"/>
  <c r="L48" i="4"/>
  <c r="N46" i="4"/>
  <c r="L46" i="4"/>
  <c r="N45" i="4"/>
  <c r="L45" i="4"/>
  <c r="N43" i="4"/>
  <c r="L43" i="4"/>
  <c r="N32" i="4"/>
  <c r="L32" i="4"/>
  <c r="N31" i="4"/>
  <c r="L31" i="4"/>
  <c r="N30" i="4"/>
  <c r="L30" i="4"/>
  <c r="N29" i="4"/>
  <c r="L29" i="4"/>
  <c r="N27" i="4"/>
  <c r="L27" i="4"/>
  <c r="N26" i="4"/>
  <c r="L26" i="4"/>
  <c r="N24" i="4"/>
  <c r="L24" i="4"/>
  <c r="N14" i="4"/>
  <c r="L14" i="4"/>
  <c r="N13" i="4"/>
  <c r="L13" i="4"/>
  <c r="N12" i="4"/>
  <c r="L12" i="4"/>
  <c r="N11" i="4"/>
  <c r="L11" i="4"/>
  <c r="N9" i="4"/>
  <c r="L9" i="4"/>
  <c r="N8" i="4"/>
  <c r="L8" i="4"/>
  <c r="N6" i="4"/>
  <c r="L6" i="4"/>
  <c r="I156" i="4" l="1"/>
  <c r="I155" i="4"/>
  <c r="I154" i="4"/>
  <c r="I153" i="4"/>
  <c r="I152" i="4"/>
  <c r="I151" i="4"/>
  <c r="I150" i="4"/>
  <c r="I149" i="4"/>
  <c r="I148" i="4"/>
  <c r="I147" i="4"/>
  <c r="I146" i="4"/>
  <c r="I137" i="4"/>
  <c r="I136" i="4"/>
  <c r="I135" i="4"/>
  <c r="I134" i="4"/>
  <c r="I133" i="4"/>
  <c r="I132" i="4"/>
  <c r="I131" i="4"/>
  <c r="I130" i="4"/>
  <c r="I129" i="4"/>
  <c r="I128" i="4"/>
  <c r="I127" i="4"/>
  <c r="I119" i="4"/>
  <c r="I118" i="4"/>
  <c r="I117" i="4"/>
  <c r="I116" i="4"/>
  <c r="I115" i="4"/>
  <c r="I114" i="4"/>
  <c r="I113" i="4"/>
  <c r="I112" i="4"/>
  <c r="I111" i="4"/>
  <c r="I110" i="4"/>
  <c r="I109" i="4"/>
  <c r="I101" i="4"/>
  <c r="I100" i="4"/>
  <c r="I99" i="4"/>
  <c r="I98" i="4"/>
  <c r="I97" i="4"/>
  <c r="I96" i="4"/>
  <c r="I95" i="4"/>
  <c r="I94" i="4"/>
  <c r="I93" i="4"/>
  <c r="I92" i="4"/>
  <c r="I91" i="4"/>
  <c r="I51" i="4"/>
  <c r="I50" i="4"/>
  <c r="I49" i="4"/>
  <c r="I48" i="4"/>
  <c r="I47" i="4"/>
  <c r="I46" i="4"/>
  <c r="I45" i="4"/>
  <c r="I44" i="4"/>
  <c r="I43" i="4"/>
  <c r="I42" i="4"/>
  <c r="I41" i="4"/>
  <c r="I32" i="4"/>
  <c r="I31" i="4"/>
  <c r="I30" i="4"/>
  <c r="I29" i="4"/>
  <c r="I28" i="4"/>
  <c r="I27" i="4"/>
  <c r="I26" i="4"/>
  <c r="I25" i="4"/>
  <c r="I24" i="4"/>
  <c r="I23" i="4"/>
  <c r="I22" i="4"/>
  <c r="I14" i="4"/>
  <c r="I13" i="4"/>
  <c r="I12" i="4"/>
  <c r="I11" i="4"/>
  <c r="I10" i="4"/>
  <c r="I9" i="4"/>
  <c r="I8" i="4"/>
  <c r="I7" i="4"/>
  <c r="I6" i="4"/>
  <c r="I5" i="4"/>
  <c r="I4" i="4"/>
  <c r="E156" i="4"/>
  <c r="E155" i="4"/>
  <c r="E154" i="4"/>
  <c r="E153" i="4"/>
  <c r="E152" i="4"/>
  <c r="E151" i="4"/>
  <c r="E150" i="4"/>
  <c r="E149" i="4"/>
  <c r="E148" i="4"/>
  <c r="E147" i="4"/>
  <c r="E146" i="4"/>
  <c r="E137" i="4"/>
  <c r="E136" i="4"/>
  <c r="E135" i="4"/>
  <c r="E134" i="4"/>
  <c r="E133" i="4"/>
  <c r="E132" i="4"/>
  <c r="E131" i="4"/>
  <c r="E130" i="4"/>
  <c r="E129" i="4"/>
  <c r="E128" i="4"/>
  <c r="E127" i="4"/>
  <c r="E119" i="4"/>
  <c r="E118" i="4"/>
  <c r="E117" i="4"/>
  <c r="E116" i="4"/>
  <c r="E115" i="4"/>
  <c r="E114" i="4"/>
  <c r="E113" i="4"/>
  <c r="E112" i="4"/>
  <c r="E111" i="4"/>
  <c r="E110" i="4"/>
  <c r="E109" i="4"/>
  <c r="E101" i="4"/>
  <c r="E100" i="4"/>
  <c r="E99" i="4"/>
  <c r="E98" i="4"/>
  <c r="E97" i="4"/>
  <c r="E96" i="4"/>
  <c r="E95" i="4"/>
  <c r="E94" i="4"/>
  <c r="E93" i="4"/>
  <c r="E92" i="4"/>
  <c r="E91" i="4"/>
  <c r="E51" i="4"/>
  <c r="E50" i="4"/>
  <c r="E49" i="4"/>
  <c r="E48" i="4"/>
  <c r="E47" i="4"/>
  <c r="E46" i="4"/>
  <c r="E45" i="4"/>
  <c r="E44" i="4"/>
  <c r="E43" i="4"/>
  <c r="E42" i="4"/>
  <c r="E41" i="4"/>
  <c r="E32" i="4"/>
  <c r="E31" i="4"/>
  <c r="E30" i="4"/>
  <c r="E29" i="4"/>
  <c r="E28" i="4"/>
  <c r="E27" i="4"/>
  <c r="E26" i="4"/>
  <c r="E25" i="4"/>
  <c r="E24" i="4"/>
  <c r="E23" i="4"/>
  <c r="E22" i="4"/>
  <c r="E14" i="4"/>
  <c r="E13" i="4"/>
  <c r="E12" i="4"/>
  <c r="E11" i="4"/>
  <c r="E10" i="4"/>
  <c r="E9" i="4"/>
  <c r="E8" i="4"/>
  <c r="E7" i="4"/>
  <c r="E6" i="4"/>
  <c r="E5" i="4"/>
  <c r="E4" i="4"/>
  <c r="D156" i="4"/>
  <c r="D155" i="4"/>
  <c r="D154" i="4"/>
  <c r="D153" i="4"/>
  <c r="D152" i="4"/>
  <c r="D151" i="4"/>
  <c r="D150" i="4"/>
  <c r="D149" i="4"/>
  <c r="D148" i="4"/>
  <c r="D147" i="4"/>
  <c r="D146" i="4"/>
  <c r="D137" i="4"/>
  <c r="D136" i="4"/>
  <c r="D135" i="4"/>
  <c r="D134" i="4"/>
  <c r="D133" i="4"/>
  <c r="D132" i="4"/>
  <c r="D131" i="4"/>
  <c r="D130" i="4"/>
  <c r="D129" i="4"/>
  <c r="D128" i="4"/>
  <c r="D127" i="4"/>
  <c r="D119" i="4"/>
  <c r="D118" i="4"/>
  <c r="D117" i="4"/>
  <c r="D116" i="4"/>
  <c r="D115" i="4"/>
  <c r="D114" i="4"/>
  <c r="D113" i="4"/>
  <c r="D112" i="4"/>
  <c r="D111" i="4"/>
  <c r="D110" i="4"/>
  <c r="D109" i="4"/>
  <c r="D101" i="4"/>
  <c r="D100" i="4"/>
  <c r="D99" i="4"/>
  <c r="D98" i="4"/>
  <c r="D97" i="4"/>
  <c r="D96" i="4"/>
  <c r="D95" i="4"/>
  <c r="D94" i="4"/>
  <c r="D93" i="4"/>
  <c r="D92" i="4"/>
  <c r="D91" i="4"/>
  <c r="D51" i="4"/>
  <c r="D50" i="4"/>
  <c r="D49" i="4"/>
  <c r="D48" i="4"/>
  <c r="D47" i="4"/>
  <c r="D46" i="4"/>
  <c r="D45" i="4"/>
  <c r="D44" i="4"/>
  <c r="D43" i="4"/>
  <c r="D42" i="4"/>
  <c r="D41" i="4"/>
  <c r="D32" i="4"/>
  <c r="D31" i="4"/>
  <c r="D30" i="4"/>
  <c r="D29" i="4"/>
  <c r="D28" i="4"/>
  <c r="D27" i="4"/>
  <c r="D26" i="4"/>
  <c r="D25" i="4"/>
  <c r="D24" i="4"/>
  <c r="D23" i="4"/>
  <c r="D22" i="4"/>
  <c r="D14" i="4"/>
  <c r="D13" i="4"/>
  <c r="D12" i="4"/>
  <c r="D11" i="4"/>
  <c r="D10" i="4"/>
  <c r="D9" i="4"/>
  <c r="D8" i="4"/>
  <c r="D7" i="4"/>
  <c r="D6" i="4"/>
  <c r="D5" i="4"/>
  <c r="D4" i="4"/>
  <c r="C128" i="4" l="1"/>
  <c r="G45" i="4"/>
  <c r="C45" i="4"/>
  <c r="H137" i="4"/>
  <c r="G137" i="4"/>
  <c r="C137" i="4"/>
  <c r="H136" i="4"/>
  <c r="G136" i="4"/>
  <c r="C136" i="4"/>
  <c r="H135" i="4"/>
  <c r="G135" i="4"/>
  <c r="C135" i="4"/>
  <c r="H134" i="4"/>
  <c r="G134" i="4"/>
  <c r="C134" i="4"/>
  <c r="H133" i="4"/>
  <c r="G133" i="4"/>
  <c r="C133" i="4"/>
  <c r="H132" i="4"/>
  <c r="G132" i="4"/>
  <c r="C132" i="4"/>
  <c r="H131" i="4"/>
  <c r="G131" i="4"/>
  <c r="C131" i="4"/>
  <c r="H130" i="4"/>
  <c r="G130" i="4"/>
  <c r="C130" i="4"/>
  <c r="H129" i="4"/>
  <c r="G129" i="4"/>
  <c r="C129" i="4"/>
  <c r="H128" i="4"/>
  <c r="G128" i="4"/>
  <c r="H127" i="4"/>
  <c r="G127" i="4"/>
  <c r="C127" i="4"/>
  <c r="H119" i="4"/>
  <c r="G119" i="4"/>
  <c r="C119" i="4"/>
  <c r="H118" i="4"/>
  <c r="G118" i="4"/>
  <c r="C118" i="4"/>
  <c r="H117" i="4"/>
  <c r="G117" i="4"/>
  <c r="C117" i="4"/>
  <c r="H116" i="4"/>
  <c r="G116" i="4"/>
  <c r="C116" i="4"/>
  <c r="H115" i="4"/>
  <c r="G115" i="4"/>
  <c r="C115" i="4"/>
  <c r="H114" i="4"/>
  <c r="G114" i="4"/>
  <c r="C114" i="4"/>
  <c r="H113" i="4"/>
  <c r="G113" i="4"/>
  <c r="C113" i="4"/>
  <c r="H112" i="4"/>
  <c r="G112" i="4"/>
  <c r="C112" i="4"/>
  <c r="H111" i="4"/>
  <c r="G111" i="4"/>
  <c r="C111" i="4"/>
  <c r="H110" i="4"/>
  <c r="G110" i="4"/>
  <c r="C110" i="4"/>
  <c r="H109" i="4"/>
  <c r="G109" i="4"/>
  <c r="C109" i="4"/>
  <c r="H101" i="4"/>
  <c r="G101" i="4"/>
  <c r="C101" i="4"/>
  <c r="H100" i="4"/>
  <c r="G100" i="4"/>
  <c r="C100" i="4"/>
  <c r="H99" i="4"/>
  <c r="G99" i="4"/>
  <c r="C99" i="4"/>
  <c r="H98" i="4"/>
  <c r="G98" i="4"/>
  <c r="C98" i="4"/>
  <c r="H97" i="4"/>
  <c r="G97" i="4"/>
  <c r="C97" i="4"/>
  <c r="H96" i="4"/>
  <c r="G96" i="4"/>
  <c r="C96" i="4"/>
  <c r="H95" i="4"/>
  <c r="G95" i="4"/>
  <c r="C95" i="4"/>
  <c r="H94" i="4"/>
  <c r="G94" i="4"/>
  <c r="C94" i="4"/>
  <c r="H93" i="4"/>
  <c r="G93" i="4"/>
  <c r="C93" i="4"/>
  <c r="H92" i="4"/>
  <c r="G92" i="4"/>
  <c r="C92" i="4"/>
  <c r="H91" i="4"/>
  <c r="G91" i="4"/>
  <c r="C91" i="4"/>
  <c r="H51" i="4"/>
  <c r="G51" i="4"/>
  <c r="C51" i="4"/>
  <c r="H50" i="4"/>
  <c r="G50" i="4"/>
  <c r="C50" i="4"/>
  <c r="H49" i="4"/>
  <c r="G49" i="4"/>
  <c r="C49" i="4"/>
  <c r="H48" i="4"/>
  <c r="G48" i="4"/>
  <c r="C48" i="4"/>
  <c r="H47" i="4"/>
  <c r="G47" i="4"/>
  <c r="C47" i="4"/>
  <c r="H46" i="4"/>
  <c r="G46" i="4"/>
  <c r="C46" i="4"/>
  <c r="H45" i="4"/>
  <c r="H44" i="4"/>
  <c r="G44" i="4"/>
  <c r="C44" i="4"/>
  <c r="H43" i="4"/>
  <c r="G43" i="4"/>
  <c r="C43" i="4"/>
  <c r="H42" i="4"/>
  <c r="G42" i="4"/>
  <c r="C42" i="4"/>
  <c r="H41" i="4"/>
  <c r="G41" i="4"/>
  <c r="C41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C32" i="4"/>
  <c r="C31" i="4"/>
  <c r="L6217" i="94" l="1"/>
  <c r="K6219" i="94" l="1"/>
  <c r="G150" i="4" l="1"/>
  <c r="F137" i="4"/>
  <c r="J135" i="4"/>
  <c r="F31" i="4"/>
  <c r="C30" i="4"/>
  <c r="C29" i="4"/>
  <c r="C28" i="4"/>
  <c r="C27" i="4"/>
  <c r="C26" i="4"/>
  <c r="C25" i="4"/>
  <c r="C24" i="4"/>
  <c r="C23" i="4"/>
  <c r="C22" i="4"/>
  <c r="C5" i="4"/>
  <c r="G5" i="4"/>
  <c r="H5" i="4"/>
  <c r="C6" i="4"/>
  <c r="G6" i="4"/>
  <c r="H6" i="4"/>
  <c r="C7" i="4"/>
  <c r="G7" i="4"/>
  <c r="H7" i="4"/>
  <c r="C8" i="4"/>
  <c r="G8" i="4"/>
  <c r="H8" i="4"/>
  <c r="C9" i="4"/>
  <c r="G9" i="4"/>
  <c r="H9" i="4"/>
  <c r="C10" i="4"/>
  <c r="G10" i="4"/>
  <c r="H10" i="4"/>
  <c r="C11" i="4"/>
  <c r="G11" i="4"/>
  <c r="H11" i="4"/>
  <c r="C12" i="4"/>
  <c r="G12" i="4"/>
  <c r="H12" i="4"/>
  <c r="C13" i="4"/>
  <c r="G13" i="4"/>
  <c r="H13" i="4"/>
  <c r="C14" i="4"/>
  <c r="G14" i="4"/>
  <c r="H14" i="4"/>
  <c r="H4" i="4"/>
  <c r="G4" i="4"/>
  <c r="C4" i="4"/>
  <c r="H156" i="4"/>
  <c r="G156" i="4"/>
  <c r="C156" i="4"/>
  <c r="H155" i="4"/>
  <c r="G155" i="4"/>
  <c r="C155" i="4"/>
  <c r="H154" i="4"/>
  <c r="G154" i="4"/>
  <c r="C154" i="4"/>
  <c r="H153" i="4"/>
  <c r="G153" i="4"/>
  <c r="C153" i="4"/>
  <c r="H152" i="4"/>
  <c r="G152" i="4"/>
  <c r="C152" i="4"/>
  <c r="H151" i="4"/>
  <c r="G151" i="4"/>
  <c r="C151" i="4"/>
  <c r="H150" i="4"/>
  <c r="C150" i="4"/>
  <c r="H149" i="4"/>
  <c r="G149" i="4"/>
  <c r="C149" i="4"/>
  <c r="H148" i="4"/>
  <c r="G148" i="4"/>
  <c r="C148" i="4"/>
  <c r="H147" i="4"/>
  <c r="G147" i="4"/>
  <c r="C147" i="4"/>
  <c r="H146" i="4"/>
  <c r="G146" i="4"/>
  <c r="C146" i="4"/>
  <c r="J137" i="4" l="1"/>
  <c r="K137" i="4" s="1"/>
  <c r="F115" i="4"/>
  <c r="J117" i="4"/>
  <c r="F119" i="4"/>
  <c r="J132" i="4"/>
  <c r="J116" i="4"/>
  <c r="F134" i="4"/>
  <c r="F116" i="4"/>
  <c r="J136" i="4"/>
  <c r="J101" i="4"/>
  <c r="J134" i="4"/>
  <c r="J31" i="4"/>
  <c r="K31" i="4" s="1"/>
  <c r="J133" i="4"/>
  <c r="J26" i="4"/>
  <c r="J97" i="4"/>
  <c r="F100" i="4"/>
  <c r="J114" i="4"/>
  <c r="J118" i="4"/>
  <c r="F51" i="4"/>
  <c r="F30" i="4"/>
  <c r="F131" i="4"/>
  <c r="J30" i="4"/>
  <c r="J32" i="4"/>
  <c r="F49" i="4"/>
  <c r="F117" i="4"/>
  <c r="J119" i="4"/>
  <c r="F96" i="4"/>
  <c r="F46" i="4"/>
  <c r="J47" i="4"/>
  <c r="F50" i="4"/>
  <c r="J51" i="4"/>
  <c r="J96" i="4"/>
  <c r="J100" i="4"/>
  <c r="F101" i="4"/>
  <c r="K101" i="4" s="1"/>
  <c r="F114" i="4"/>
  <c r="F133" i="4"/>
  <c r="F136" i="4"/>
  <c r="J49" i="4"/>
  <c r="F32" i="4"/>
  <c r="J29" i="4"/>
  <c r="J98" i="4"/>
  <c r="F118" i="4"/>
  <c r="J50" i="4"/>
  <c r="J115" i="4"/>
  <c r="F98" i="4"/>
  <c r="J99" i="4"/>
  <c r="F132" i="4"/>
  <c r="F135" i="4"/>
  <c r="K135" i="4" s="1"/>
  <c r="F26" i="4"/>
  <c r="F28" i="4"/>
  <c r="F130" i="4"/>
  <c r="J28" i="4"/>
  <c r="F47" i="4"/>
  <c r="F48" i="4"/>
  <c r="F95" i="4"/>
  <c r="F112" i="4"/>
  <c r="J112" i="4"/>
  <c r="F29" i="4"/>
  <c r="J48" i="4"/>
  <c r="J95" i="4"/>
  <c r="F97" i="4"/>
  <c r="F99" i="4"/>
  <c r="J25" i="4"/>
  <c r="J27" i="4"/>
  <c r="J130" i="4"/>
  <c r="F27" i="4"/>
  <c r="J46" i="4"/>
  <c r="J24" i="4"/>
  <c r="F43" i="4"/>
  <c r="J94" i="4"/>
  <c r="F113" i="4"/>
  <c r="J113" i="4"/>
  <c r="F129" i="4"/>
  <c r="J129" i="4"/>
  <c r="J131" i="4"/>
  <c r="F45" i="4"/>
  <c r="J93" i="4"/>
  <c r="J45" i="4"/>
  <c r="F111" i="4"/>
  <c r="J23" i="4"/>
  <c r="J110" i="4"/>
  <c r="F128" i="4"/>
  <c r="J128" i="4"/>
  <c r="J111" i="4"/>
  <c r="F5" i="4"/>
  <c r="J43" i="4"/>
  <c r="F44" i="4"/>
  <c r="F9" i="4"/>
  <c r="F41" i="4"/>
  <c r="F110" i="4"/>
  <c r="J13" i="4"/>
  <c r="J11" i="4"/>
  <c r="J9" i="4"/>
  <c r="J7" i="4"/>
  <c r="J5" i="4"/>
  <c r="F109" i="4"/>
  <c r="J127" i="4"/>
  <c r="F93" i="4"/>
  <c r="F14" i="4"/>
  <c r="F12" i="4"/>
  <c r="F10" i="4"/>
  <c r="F8" i="4"/>
  <c r="F6" i="4"/>
  <c r="J41" i="4"/>
  <c r="J14" i="4"/>
  <c r="J12" i="4"/>
  <c r="J10" i="4"/>
  <c r="J8" i="4"/>
  <c r="J6" i="4"/>
  <c r="F91" i="4"/>
  <c r="F92" i="4"/>
  <c r="J92" i="4"/>
  <c r="J109" i="4"/>
  <c r="F13" i="4"/>
  <c r="F11" i="4"/>
  <c r="F7" i="4"/>
  <c r="J22" i="4"/>
  <c r="F23" i="4"/>
  <c r="F42" i="4"/>
  <c r="J42" i="4"/>
  <c r="J44" i="4"/>
  <c r="J91" i="4"/>
  <c r="F94" i="4"/>
  <c r="F127" i="4"/>
  <c r="F22" i="4"/>
  <c r="F24" i="4"/>
  <c r="F25" i="4"/>
  <c r="K118" i="4" l="1"/>
  <c r="K132" i="4"/>
  <c r="K117" i="4"/>
  <c r="K119" i="4"/>
  <c r="K32" i="4"/>
  <c r="K51" i="4"/>
  <c r="K115" i="4"/>
  <c r="K136" i="4"/>
  <c r="K134" i="4"/>
  <c r="K116" i="4"/>
  <c r="K25" i="4"/>
  <c r="K47" i="4"/>
  <c r="K30" i="4"/>
  <c r="K26" i="4"/>
  <c r="K114" i="4"/>
  <c r="K100" i="4"/>
  <c r="K97" i="4"/>
  <c r="K133" i="4"/>
  <c r="K131" i="4"/>
  <c r="K98" i="4"/>
  <c r="K96" i="4"/>
  <c r="K29" i="4"/>
  <c r="K49" i="4"/>
  <c r="K99" i="4"/>
  <c r="K50" i="4"/>
  <c r="K46" i="4"/>
  <c r="K28" i="4"/>
  <c r="K22" i="4"/>
  <c r="K130" i="4"/>
  <c r="K48" i="4"/>
  <c r="K113" i="4"/>
  <c r="K27" i="4"/>
  <c r="K95" i="4"/>
  <c r="K112" i="4"/>
  <c r="K24" i="4"/>
  <c r="K43" i="4"/>
  <c r="K23" i="4"/>
  <c r="K41" i="4"/>
  <c r="K129" i="4"/>
  <c r="K109" i="4"/>
  <c r="K45" i="4"/>
  <c r="K94" i="4"/>
  <c r="K110" i="4"/>
  <c r="K128" i="4"/>
  <c r="K93" i="4"/>
  <c r="K44" i="4"/>
  <c r="K111" i="4"/>
  <c r="K127" i="4"/>
  <c r="K42" i="4"/>
  <c r="K91" i="4"/>
  <c r="K92" i="4"/>
  <c r="C12479" i="83" l="1"/>
  <c r="G52" i="4" l="1"/>
  <c r="I52" i="4"/>
  <c r="H52" i="4"/>
  <c r="F160" i="4" l="1"/>
  <c r="F161" i="4"/>
  <c r="L60" i="4" l="1"/>
  <c r="L61" i="4"/>
  <c r="L63" i="4"/>
  <c r="L64" i="4"/>
  <c r="L65" i="4"/>
  <c r="L66" i="4"/>
  <c r="L67" i="4"/>
  <c r="L68" i="4"/>
  <c r="L69" i="4"/>
  <c r="L59" i="4"/>
  <c r="I174" i="4" l="1"/>
  <c r="G174" i="4"/>
  <c r="E174" i="4"/>
  <c r="C174" i="4"/>
  <c r="I163" i="4"/>
  <c r="G163" i="4"/>
  <c r="E163" i="4"/>
  <c r="C163" i="4"/>
  <c r="G169" i="4"/>
  <c r="I169" i="4"/>
  <c r="E169" i="4"/>
  <c r="C169" i="4"/>
  <c r="E175" i="4" l="1"/>
  <c r="C175" i="4"/>
  <c r="G175" i="4"/>
  <c r="I175" i="4"/>
  <c r="O115" i="4" l="1"/>
  <c r="O47" i="4"/>
  <c r="O152" i="4"/>
  <c r="O10" i="4"/>
  <c r="O28" i="4"/>
  <c r="O133" i="4"/>
  <c r="O97" i="4"/>
  <c r="F167" i="4"/>
  <c r="F166" i="4"/>
  <c r="C62" i="4" l="1"/>
  <c r="H62" i="4"/>
  <c r="F149" i="4"/>
  <c r="J149" i="4"/>
  <c r="G62" i="4"/>
  <c r="K149" i="4" l="1"/>
  <c r="K7" i="4"/>
  <c r="H58" i="4"/>
  <c r="J21" i="4"/>
  <c r="J40" i="4" s="1"/>
  <c r="J58" i="4" s="1"/>
  <c r="I21" i="4"/>
  <c r="H21" i="4"/>
  <c r="G21" i="4"/>
  <c r="G40" i="4" s="1"/>
  <c r="G58" i="4" s="1"/>
  <c r="F21" i="4"/>
  <c r="F40" i="4" s="1"/>
  <c r="F58" i="4" s="1"/>
  <c r="E21" i="4"/>
  <c r="D21" i="4"/>
  <c r="C21" i="4"/>
  <c r="C40" i="4" s="1"/>
  <c r="C58" i="4" s="1"/>
  <c r="J126" i="4" l="1"/>
  <c r="J145" i="4" s="1"/>
  <c r="J90" i="4"/>
  <c r="J108" i="4" s="1"/>
  <c r="F126" i="4"/>
  <c r="F145" i="4" s="1"/>
  <c r="F90" i="4"/>
  <c r="F108" i="4" s="1"/>
  <c r="H126" i="4"/>
  <c r="H145" i="4" s="1"/>
  <c r="H90" i="4"/>
  <c r="H108" i="4" s="1"/>
  <c r="C126" i="4"/>
  <c r="C145" i="4" s="1"/>
  <c r="C90" i="4"/>
  <c r="C108" i="4" s="1"/>
  <c r="G126" i="4"/>
  <c r="G145" i="4" s="1"/>
  <c r="G90" i="4"/>
  <c r="G108" i="4" s="1"/>
  <c r="D40" i="4"/>
  <c r="E40" i="4"/>
  <c r="I40" i="4"/>
  <c r="D62" i="4" l="1"/>
  <c r="E62" i="4"/>
  <c r="E59" i="4"/>
  <c r="E63" i="4"/>
  <c r="E60" i="4"/>
  <c r="E68" i="4"/>
  <c r="E83" i="4" s="1"/>
  <c r="E64" i="4"/>
  <c r="E66" i="4"/>
  <c r="M47" i="4"/>
  <c r="I68" i="4"/>
  <c r="I83" i="4" s="1"/>
  <c r="M115" i="4"/>
  <c r="I60" i="4"/>
  <c r="I69" i="4"/>
  <c r="M97" i="4"/>
  <c r="I59" i="4"/>
  <c r="I77" i="4" s="1"/>
  <c r="I61" i="4"/>
  <c r="I78" i="4" s="1"/>
  <c r="H102" i="4"/>
  <c r="G120" i="4"/>
  <c r="C120" i="4"/>
  <c r="H120" i="4"/>
  <c r="H123" i="4" s="1"/>
  <c r="C102" i="4"/>
  <c r="G102" i="4"/>
  <c r="D63" i="4"/>
  <c r="D79" i="4" s="1"/>
  <c r="D60" i="4"/>
  <c r="D69" i="4"/>
  <c r="D59" i="4"/>
  <c r="E61" i="4"/>
  <c r="D67" i="4"/>
  <c r="E67" i="4"/>
  <c r="D64" i="4"/>
  <c r="D80" i="4" s="1"/>
  <c r="G138" i="4"/>
  <c r="H138" i="4"/>
  <c r="G64" i="4"/>
  <c r="G80" i="4" s="1"/>
  <c r="H60" i="4"/>
  <c r="M23" i="4"/>
  <c r="H69" i="4"/>
  <c r="H84" i="4" s="1"/>
  <c r="G60" i="4"/>
  <c r="H66" i="4"/>
  <c r="H81" i="4" s="1"/>
  <c r="G65" i="4"/>
  <c r="G59" i="4"/>
  <c r="G77" i="4" s="1"/>
  <c r="G68" i="4"/>
  <c r="G83" i="4" s="1"/>
  <c r="H67" i="4"/>
  <c r="H82" i="4" s="1"/>
  <c r="G63" i="4"/>
  <c r="G79" i="4" s="1"/>
  <c r="H59" i="4"/>
  <c r="G66" i="4"/>
  <c r="G81" i="4" s="1"/>
  <c r="H63" i="4"/>
  <c r="H79" i="4" s="1"/>
  <c r="H64" i="4"/>
  <c r="M28" i="4"/>
  <c r="G67" i="4"/>
  <c r="H68" i="4"/>
  <c r="H83" i="4" s="1"/>
  <c r="H15" i="4"/>
  <c r="H65" i="4"/>
  <c r="H61" i="4"/>
  <c r="G61" i="4"/>
  <c r="D33" i="4"/>
  <c r="G33" i="4"/>
  <c r="G69" i="4"/>
  <c r="M22" i="4"/>
  <c r="H33" i="4"/>
  <c r="C9" i="95" s="1"/>
  <c r="J4" i="4"/>
  <c r="M4" i="4" s="1"/>
  <c r="G15" i="4"/>
  <c r="E58" i="4"/>
  <c r="E65" i="4"/>
  <c r="I58" i="4"/>
  <c r="D58" i="4"/>
  <c r="D61" i="4"/>
  <c r="D78" i="4" s="1"/>
  <c r="M10" i="4"/>
  <c r="I15" i="4"/>
  <c r="E33" i="4"/>
  <c r="E15" i="4"/>
  <c r="I33" i="4"/>
  <c r="D9" i="95" l="1"/>
  <c r="E9" i="95" s="1"/>
  <c r="I62" i="4"/>
  <c r="J62" i="4" s="1"/>
  <c r="I126" i="4"/>
  <c r="I90" i="4"/>
  <c r="I108" i="4" s="1"/>
  <c r="D126" i="4"/>
  <c r="D90" i="4"/>
  <c r="D108" i="4" s="1"/>
  <c r="E126" i="4"/>
  <c r="E90" i="4"/>
  <c r="E108" i="4" s="1"/>
  <c r="I102" i="4"/>
  <c r="J102" i="4"/>
  <c r="D102" i="4"/>
  <c r="E120" i="4"/>
  <c r="E102" i="4"/>
  <c r="I120" i="4"/>
  <c r="J120" i="4"/>
  <c r="J123" i="4" s="1"/>
  <c r="D120" i="4"/>
  <c r="J60" i="4"/>
  <c r="S60" i="4" s="1"/>
  <c r="J59" i="4"/>
  <c r="S59" i="4" s="1"/>
  <c r="H80" i="4"/>
  <c r="H77" i="4"/>
  <c r="H74" i="4"/>
  <c r="H78" i="4"/>
  <c r="G78" i="4"/>
  <c r="G84" i="4"/>
  <c r="G82" i="4"/>
  <c r="H70" i="4"/>
  <c r="G70" i="4"/>
  <c r="G85" i="4" s="1"/>
  <c r="I65" i="4"/>
  <c r="J65" i="4" s="1"/>
  <c r="S65" i="4" s="1"/>
  <c r="I64" i="4"/>
  <c r="I80" i="4" s="1"/>
  <c r="I67" i="4"/>
  <c r="J67" i="4" s="1"/>
  <c r="S67" i="4" s="1"/>
  <c r="E52" i="4"/>
  <c r="I66" i="4"/>
  <c r="J66" i="4" s="1"/>
  <c r="D52" i="4"/>
  <c r="I63" i="4"/>
  <c r="J63" i="4" s="1"/>
  <c r="D65" i="4"/>
  <c r="E69" i="4"/>
  <c r="E84" i="4" s="1"/>
  <c r="E77" i="4"/>
  <c r="D145" i="4"/>
  <c r="E145" i="4"/>
  <c r="E78" i="4"/>
  <c r="E81" i="4"/>
  <c r="E82" i="4"/>
  <c r="E79" i="4"/>
  <c r="D82" i="4"/>
  <c r="D68" i="4"/>
  <c r="D84" i="4"/>
  <c r="J69" i="4"/>
  <c r="S69" i="4" s="1"/>
  <c r="J15" i="4"/>
  <c r="J18" i="4" s="1"/>
  <c r="I84" i="4"/>
  <c r="D15" i="4"/>
  <c r="D77" i="4"/>
  <c r="J33" i="4"/>
  <c r="E80" i="4"/>
  <c r="D66" i="4"/>
  <c r="D81" i="4" s="1"/>
  <c r="J61" i="4"/>
  <c r="J68" i="4"/>
  <c r="S68" i="4" s="1"/>
  <c r="C6" i="95" l="1"/>
  <c r="D6" i="95" s="1"/>
  <c r="E6" i="95" s="1"/>
  <c r="J36" i="4"/>
  <c r="F62" i="4"/>
  <c r="K62" i="4" s="1"/>
  <c r="I145" i="4"/>
  <c r="D187" i="4"/>
  <c r="F120" i="4"/>
  <c r="F123" i="4" s="1"/>
  <c r="F102" i="4"/>
  <c r="K102" i="4"/>
  <c r="J81" i="4"/>
  <c r="S66" i="4"/>
  <c r="H85" i="4"/>
  <c r="G157" i="4"/>
  <c r="H157" i="4"/>
  <c r="H184" i="4" s="1"/>
  <c r="J52" i="4"/>
  <c r="J55" i="4" s="1"/>
  <c r="I79" i="4"/>
  <c r="I82" i="4"/>
  <c r="J64" i="4"/>
  <c r="I81" i="4"/>
  <c r="E70" i="4"/>
  <c r="E85" i="4" s="1"/>
  <c r="I70" i="4"/>
  <c r="I85" i="4" s="1"/>
  <c r="J78" i="4"/>
  <c r="D83" i="4"/>
  <c r="J82" i="4"/>
  <c r="J79" i="4"/>
  <c r="J84" i="4"/>
  <c r="J83" i="4"/>
  <c r="J77" i="4"/>
  <c r="D70" i="4"/>
  <c r="G176" i="4" l="1"/>
  <c r="G184" i="4"/>
  <c r="J156" i="4"/>
  <c r="J151" i="4"/>
  <c r="J148" i="4"/>
  <c r="J152" i="4"/>
  <c r="M152" i="4" s="1"/>
  <c r="J154" i="4"/>
  <c r="J150" i="4"/>
  <c r="J146" i="4"/>
  <c r="J147" i="4"/>
  <c r="J153" i="4"/>
  <c r="J155" i="4"/>
  <c r="D138" i="4"/>
  <c r="K120" i="4"/>
  <c r="K123" i="4" s="1"/>
  <c r="E138" i="4"/>
  <c r="J138" i="4"/>
  <c r="I138" i="4"/>
  <c r="J70" i="4"/>
  <c r="S64" i="4"/>
  <c r="J80" i="4"/>
  <c r="E157" i="4"/>
  <c r="E176" i="4" s="1"/>
  <c r="D85" i="4"/>
  <c r="D157" i="4"/>
  <c r="E184" i="4" l="1"/>
  <c r="D184" i="4"/>
  <c r="J157" i="4"/>
  <c r="J184" i="4" s="1"/>
  <c r="I157" i="4"/>
  <c r="I176" i="4" s="1"/>
  <c r="J85" i="4"/>
  <c r="I184" i="4" l="1"/>
  <c r="H75" i="4"/>
  <c r="H76" i="4" s="1"/>
  <c r="F147" i="4" l="1"/>
  <c r="K147" i="4" s="1"/>
  <c r="F150" i="4"/>
  <c r="K150" i="4" s="1"/>
  <c r="F156" i="4"/>
  <c r="K156" i="4" s="1"/>
  <c r="F153" i="4"/>
  <c r="K153" i="4" s="1"/>
  <c r="F151" i="4"/>
  <c r="K151" i="4" s="1"/>
  <c r="F154" i="4"/>
  <c r="K154" i="4" s="1"/>
  <c r="F152" i="4"/>
  <c r="K152" i="4" s="1"/>
  <c r="F155" i="4"/>
  <c r="K155" i="4" s="1"/>
  <c r="C68" i="4"/>
  <c r="F148" i="4"/>
  <c r="K148" i="4" s="1"/>
  <c r="K5" i="4"/>
  <c r="C65" i="4"/>
  <c r="F4" i="4"/>
  <c r="C138" i="4"/>
  <c r="C157" i="4" l="1"/>
  <c r="C176" i="4" s="1"/>
  <c r="C52" i="4"/>
  <c r="C33" i="4"/>
  <c r="C64" i="4"/>
  <c r="C80" i="4" s="1"/>
  <c r="C60" i="4"/>
  <c r="K13" i="4"/>
  <c r="C61" i="4"/>
  <c r="C78" i="4" s="1"/>
  <c r="F60" i="4"/>
  <c r="K8" i="4"/>
  <c r="F63" i="4"/>
  <c r="K9" i="4"/>
  <c r="F64" i="4"/>
  <c r="K4" i="4"/>
  <c r="C66" i="4"/>
  <c r="C81" i="4" s="1"/>
  <c r="C69" i="4"/>
  <c r="C84" i="4" s="1"/>
  <c r="C83" i="4"/>
  <c r="C63" i="4"/>
  <c r="C79" i="4" s="1"/>
  <c r="C59" i="4"/>
  <c r="C77" i="4" s="1"/>
  <c r="K11" i="4"/>
  <c r="F66" i="4"/>
  <c r="F69" i="4"/>
  <c r="C67" i="4"/>
  <c r="C82" i="4" s="1"/>
  <c r="C15" i="4"/>
  <c r="F146" i="4"/>
  <c r="K14" i="4"/>
  <c r="C184" i="4" l="1"/>
  <c r="K69" i="4"/>
  <c r="R69" i="4"/>
  <c r="T69" i="4" s="1"/>
  <c r="K66" i="4"/>
  <c r="R66" i="4"/>
  <c r="T66" i="4" s="1"/>
  <c r="K64" i="4"/>
  <c r="R64" i="4"/>
  <c r="T64" i="4" s="1"/>
  <c r="K63" i="4"/>
  <c r="R63" i="4"/>
  <c r="K60" i="4"/>
  <c r="M60" i="4" s="1"/>
  <c r="R60" i="4"/>
  <c r="T60" i="4" s="1"/>
  <c r="F33" i="4"/>
  <c r="K33" i="4"/>
  <c r="K36" i="4" s="1"/>
  <c r="F68" i="4"/>
  <c r="F52" i="4"/>
  <c r="F55" i="4" s="1"/>
  <c r="K52" i="4"/>
  <c r="K55" i="4" s="1"/>
  <c r="K10" i="4"/>
  <c r="F65" i="4"/>
  <c r="F59" i="4"/>
  <c r="R59" i="4" s="1"/>
  <c r="C70" i="4"/>
  <c r="C85" i="4" s="1"/>
  <c r="K6" i="4"/>
  <c r="F61" i="4"/>
  <c r="F80" i="4"/>
  <c r="K146" i="4"/>
  <c r="K157" i="4" s="1"/>
  <c r="F157" i="4"/>
  <c r="K12" i="4"/>
  <c r="F67" i="4"/>
  <c r="F138" i="4"/>
  <c r="F15" i="4"/>
  <c r="F18" i="4" s="1"/>
  <c r="F81" i="4"/>
  <c r="F84" i="4"/>
  <c r="F79" i="4"/>
  <c r="C5" i="95" l="1"/>
  <c r="F36" i="4"/>
  <c r="D5" i="95"/>
  <c r="E5" i="95" s="1"/>
  <c r="C7" i="95"/>
  <c r="C10" i="95"/>
  <c r="F184" i="4"/>
  <c r="K79" i="4"/>
  <c r="M63" i="4"/>
  <c r="K80" i="4"/>
  <c r="M64" i="4"/>
  <c r="K81" i="4"/>
  <c r="M66" i="4"/>
  <c r="K84" i="4"/>
  <c r="M69" i="4"/>
  <c r="K67" i="4"/>
  <c r="R67" i="4"/>
  <c r="T67" i="4" s="1"/>
  <c r="K61" i="4"/>
  <c r="R61" i="4"/>
  <c r="T59" i="4"/>
  <c r="K65" i="4"/>
  <c r="M65" i="4" s="1"/>
  <c r="R65" i="4"/>
  <c r="T65" i="4" s="1"/>
  <c r="K68" i="4"/>
  <c r="R68" i="4"/>
  <c r="T68" i="4" s="1"/>
  <c r="F83" i="4"/>
  <c r="K138" i="4"/>
  <c r="F78" i="4"/>
  <c r="F82" i="4"/>
  <c r="F70" i="4"/>
  <c r="K59" i="4"/>
  <c r="M59" i="4" s="1"/>
  <c r="K15" i="4"/>
  <c r="K18" i="4" s="1"/>
  <c r="F77" i="4"/>
  <c r="E7" i="95" l="1"/>
  <c r="E10" i="95"/>
  <c r="D7" i="95"/>
  <c r="D10" i="95"/>
  <c r="K184" i="4"/>
  <c r="K83" i="4"/>
  <c r="M68" i="4"/>
  <c r="K78" i="4"/>
  <c r="M61" i="4"/>
  <c r="K82" i="4"/>
  <c r="M67" i="4"/>
  <c r="K70" i="4"/>
  <c r="R70" i="4"/>
  <c r="F85" i="4"/>
  <c r="K77" i="4"/>
  <c r="K85" i="4" l="1"/>
  <c r="J168" i="4" l="1"/>
  <c r="F172" i="4"/>
  <c r="J167" i="4"/>
  <c r="K167" i="4" s="1"/>
  <c r="J172" i="4" l="1"/>
  <c r="K172" i="4" s="1"/>
  <c r="D169" i="4"/>
  <c r="F168" i="4"/>
  <c r="K168" i="4" s="1"/>
  <c r="J171" i="4"/>
  <c r="H174" i="4"/>
  <c r="H105" i="4" s="1"/>
  <c r="F171" i="4"/>
  <c r="D174" i="4"/>
  <c r="H169" i="4"/>
  <c r="H141" i="4" s="1"/>
  <c r="J166" i="4"/>
  <c r="D186" i="4"/>
  <c r="J161" i="4"/>
  <c r="J162" i="4"/>
  <c r="J174" i="4" l="1"/>
  <c r="J105" i="4" s="1"/>
  <c r="J160" i="4"/>
  <c r="H163" i="4"/>
  <c r="K161" i="4"/>
  <c r="S63" i="4"/>
  <c r="T63" i="4" s="1"/>
  <c r="F162" i="4"/>
  <c r="D163" i="4"/>
  <c r="D175" i="4" s="1"/>
  <c r="D176" i="4" s="1"/>
  <c r="D185" i="4" s="1"/>
  <c r="D188" i="4" s="1"/>
  <c r="F174" i="4"/>
  <c r="F105" i="4" s="1"/>
  <c r="K171" i="4"/>
  <c r="K174" i="4" s="1"/>
  <c r="K105" i="4" s="1"/>
  <c r="J169" i="4"/>
  <c r="J141" i="4" s="1"/>
  <c r="K166" i="4"/>
  <c r="F9" i="95" l="1"/>
  <c r="G9" i="95" s="1"/>
  <c r="H9" i="95" s="1"/>
  <c r="H73" i="4"/>
  <c r="K162" i="4"/>
  <c r="F163" i="4"/>
  <c r="H175" i="4"/>
  <c r="H176" i="4" s="1"/>
  <c r="H178" i="4" s="1"/>
  <c r="H181" i="4" s="1"/>
  <c r="S61" i="4"/>
  <c r="J163" i="4"/>
  <c r="K160" i="4"/>
  <c r="F5" i="95" l="1"/>
  <c r="F10" i="95" s="1"/>
  <c r="F73" i="4"/>
  <c r="F6" i="95"/>
  <c r="G6" i="95" s="1"/>
  <c r="H6" i="95" s="1"/>
  <c r="I6" i="95" s="1"/>
  <c r="J73" i="4"/>
  <c r="I9" i="95"/>
  <c r="J175" i="4"/>
  <c r="J176" i="4" s="1"/>
  <c r="J181" i="4" s="1"/>
  <c r="T61" i="4"/>
  <c r="S70" i="4"/>
  <c r="T70" i="4" s="1"/>
  <c r="K163" i="4"/>
  <c r="K73" i="4" s="1"/>
  <c r="F7" i="95" l="1"/>
  <c r="G5" i="95"/>
  <c r="G10" i="95" s="1"/>
  <c r="O116" i="4"/>
  <c r="O119" i="4"/>
  <c r="O101" i="4"/>
  <c r="O114" i="4"/>
  <c r="O113" i="4"/>
  <c r="G7" i="95" l="1"/>
  <c r="H5" i="95"/>
  <c r="I5" i="95" s="1"/>
  <c r="I10" i="95" s="1"/>
  <c r="O118" i="4"/>
  <c r="O117" i="4"/>
  <c r="H7" i="95" l="1"/>
  <c r="I7" i="95" s="1"/>
  <c r="H10" i="95"/>
  <c r="O111" i="4"/>
  <c r="N120" i="4"/>
  <c r="O120" i="4" s="1"/>
  <c r="F165" i="4" l="1"/>
  <c r="K165" i="4" l="1"/>
  <c r="K169" i="4" s="1"/>
  <c r="K141" i="4" s="1"/>
  <c r="F169" i="4"/>
  <c r="F141" i="4" s="1"/>
  <c r="M100" i="4"/>
  <c r="O95" i="4" l="1"/>
  <c r="O100" i="4"/>
  <c r="F175" i="4"/>
  <c r="F176" i="4" s="1"/>
  <c r="F181" i="4" s="1"/>
  <c r="O99" i="4"/>
  <c r="O96" i="4"/>
  <c r="K175" i="4"/>
  <c r="K176" i="4" s="1"/>
  <c r="K181" i="4" s="1"/>
  <c r="O32" i="4"/>
  <c r="O156" i="4"/>
  <c r="O14" i="4"/>
  <c r="O51" i="4" l="1"/>
  <c r="O137" i="4"/>
  <c r="O98" i="4"/>
  <c r="M96" i="4"/>
  <c r="M95" i="4"/>
  <c r="M98" i="4"/>
  <c r="M99" i="4"/>
  <c r="M93" i="4" l="1"/>
  <c r="O93" i="4"/>
  <c r="N102" i="4"/>
  <c r="O102" i="4" s="1"/>
  <c r="M51" i="4"/>
  <c r="O48" i="4" l="1"/>
  <c r="M50" i="4"/>
  <c r="M101" i="4" l="1"/>
  <c r="M102" i="4" s="1"/>
  <c r="L102" i="4"/>
  <c r="M46" i="4"/>
  <c r="M118" i="4"/>
  <c r="M117" i="4"/>
  <c r="M114" i="4"/>
  <c r="M113" i="4"/>
  <c r="M116" i="4"/>
  <c r="M119" i="4"/>
  <c r="L120" i="4" l="1"/>
  <c r="M111" i="4"/>
  <c r="M120" i="4" s="1"/>
  <c r="M48" i="4"/>
  <c r="M49" i="4"/>
  <c r="M45" i="4" l="1"/>
  <c r="L52" i="4" l="1"/>
  <c r="M43" i="4"/>
  <c r="M52" i="4" s="1"/>
  <c r="M14" i="4" l="1"/>
  <c r="O11" i="4"/>
  <c r="M12" i="4"/>
  <c r="M11" i="4"/>
  <c r="M13" i="4"/>
  <c r="M8" i="4" l="1"/>
  <c r="M9" i="4"/>
  <c r="L15" i="4" l="1"/>
  <c r="M6" i="4"/>
  <c r="M15" i="4" s="1"/>
  <c r="O13" i="4" l="1"/>
  <c r="O12" i="4"/>
  <c r="O8" i="4"/>
  <c r="O9" i="4" l="1"/>
  <c r="O6" i="4"/>
  <c r="O45" i="4"/>
  <c r="O49" i="4"/>
  <c r="N15" i="4" l="1"/>
  <c r="O15" i="4" s="1"/>
  <c r="O43" i="4"/>
  <c r="O50" i="4"/>
  <c r="O46" i="4" l="1"/>
  <c r="N52" i="4"/>
  <c r="O52" i="4" s="1"/>
  <c r="M136" i="4" l="1"/>
  <c r="M133" i="4"/>
  <c r="O134" i="4" l="1"/>
  <c r="O135" i="4"/>
  <c r="O131" i="4"/>
  <c r="O136" i="4"/>
  <c r="O132" i="4"/>
  <c r="O154" i="4"/>
  <c r="O30" i="4"/>
  <c r="O155" i="4"/>
  <c r="O31" i="4"/>
  <c r="O150" i="4"/>
  <c r="O26" i="4"/>
  <c r="O153" i="4"/>
  <c r="O29" i="4"/>
  <c r="M30" i="4"/>
  <c r="M31" i="4"/>
  <c r="M32" i="4"/>
  <c r="M29" i="4"/>
  <c r="M135" i="4"/>
  <c r="M137" i="4"/>
  <c r="M132" i="4"/>
  <c r="O151" i="4" l="1"/>
  <c r="O24" i="4"/>
  <c r="O148" i="4"/>
  <c r="O27" i="4"/>
  <c r="O129" i="4"/>
  <c r="N138" i="4"/>
  <c r="O138" i="4" s="1"/>
  <c r="M26" i="4"/>
  <c r="M131" i="4"/>
  <c r="M27" i="4"/>
  <c r="M156" i="4"/>
  <c r="M155" i="4"/>
  <c r="N157" i="4" l="1"/>
  <c r="O157" i="4" s="1"/>
  <c r="N33" i="4"/>
  <c r="O33" i="4" s="1"/>
  <c r="P15" i="4" s="1"/>
  <c r="L33" i="4"/>
  <c r="M24" i="4"/>
  <c r="M33" i="4" s="1"/>
  <c r="M134" i="4"/>
  <c r="M154" i="4"/>
  <c r="M129" i="4" l="1"/>
  <c r="M138" i="4" s="1"/>
  <c r="L138" i="4"/>
  <c r="M150" i="4"/>
  <c r="M151" i="4"/>
  <c r="M153" i="4"/>
  <c r="M148" i="4" l="1"/>
  <c r="M157" i="4" s="1"/>
  <c r="L157" i="4"/>
  <c r="H180" i="4" l="1"/>
</calcChain>
</file>

<file path=xl/connections.xml><?xml version="1.0" encoding="utf-8"?>
<connections xmlns="http://schemas.openxmlformats.org/spreadsheetml/2006/main">
  <connection id="1" keepAlive="1" name="ModelConnection_ExternalData_1" description="Data Model" type="5" refreshedVersion="6" minRefreshableVersion="5" saveData="1">
    <dbPr connection="Data Model Connection" command="SAP_DUMP_CLEAN" commandType="3"/>
    <extLst>
      <ext xmlns:x15="http://schemas.microsoft.com/office/spreadsheetml/2010/11/main" uri="{DE250136-89BD-433C-8126-D09CA5730AF9}">
        <x15:connection id="" model="1"/>
      </ext>
    </extLst>
  </connection>
  <connection id="2" name="Query - Addtions" description="Connection to the 'Addtions' query in the workbook." type="100" refreshedVersion="6" minRefreshableVersion="5">
    <extLst>
      <ext xmlns:x15="http://schemas.microsoft.com/office/spreadsheetml/2010/11/main" uri="{DE250136-89BD-433C-8126-D09CA5730AF9}">
        <x15:connection id="e8a409af-2a06-4dba-b9c6-7f808b8aeca7"/>
      </ext>
    </extLst>
  </connection>
  <connection id="3" name="Query - FA" description="Connection to the 'FA' query in the workbook." type="100" refreshedVersion="6" minRefreshableVersion="5">
    <extLst>
      <ext xmlns:x15="http://schemas.microsoft.com/office/spreadsheetml/2010/11/main" uri="{DE250136-89BD-433C-8126-D09CA5730AF9}">
        <x15:connection id="512c9210-6a30-48b7-b027-98be5423466e"/>
      </ext>
    </extLst>
  </connection>
  <connection id="4" keepAlive="1" name="Query - GL_BALANCE" description="Connection to the 'GL_BALANCE' query in the workbook." type="5" refreshedVersion="0" background="1">
    <dbPr connection="Provider=Microsoft.Mashup.OleDb.1;Data Source=$Workbook$;Location=GL_BALANCE" command="SELECT * FROM [GL_BALANCE]"/>
  </connection>
  <connection id="5" keepAlive="1" name="Query - GLFA" description="Connection to the 'GLFA' query in the workbook." type="5" refreshedVersion="0" background="1">
    <dbPr connection="Provider=Microsoft.Mashup.OleDb.1;Data Source=$Workbook$;Location=GLFA" command="SELECT * FROM [GLFA]"/>
  </connection>
  <connection id="6" keepAlive="1" name="Query - Jun_21" description="Connection to the 'Jun_21' query in the workbook." type="5" refreshedVersion="0" background="1">
    <dbPr connection="Provider=Microsoft.Mashup.OleDb.1;Data Source=$Workbook$;Location=Jun_21" command="SELECT * FROM [Jun_21]"/>
  </connection>
  <connection id="7" keepAlive="1" name="Query - PCPD" description="Connection to the 'PCPD' query in the workbook." type="5" refreshedVersion="0" background="1">
    <dbPr connection="Provider=Microsoft.Mashup.OleDb.1;Data Source=$Workbook$;Location=PCPD" command="SELECT * FROM [PCPD]"/>
  </connection>
  <connection id="8" keepAlive="1" name="Query - Quterwise_Dep" description="Connection to the 'Quterwise_Dep' query in the workbook." type="5" refreshedVersion="6" background="1" saveData="1">
    <dbPr connection="Provider=Microsoft.Mashup.OleDb.1;Data Source=$Workbook$;Location=Quterwise_Dep" command="SELECT * FROM [Quterwise_Dep]"/>
  </connection>
  <connection id="9" name="Query - SAP_DUMP_CLEAN" description="Connection to the 'SAP_DUMP_CLEAN' query in the workbook." type="100" refreshedVersion="6" minRefreshableVersion="5">
    <extLst>
      <ext xmlns:x15="http://schemas.microsoft.com/office/spreadsheetml/2010/11/main" uri="{DE250136-89BD-433C-8126-D09CA5730AF9}">
        <x15:connection id="05f5ff1e-d9e3-4d0c-85b3-c93dcba78b0d">
          <x15:oledbPr connection="Provider=Microsoft.Mashup.OleDb.1;Data Source=$Workbook$;Location=SAP_DUMP_CLEAN">
            <x15:dbTables>
              <x15:dbTable name="SAP_DUMP_CLEAN"/>
            </x15:dbTables>
          </x15:oledbPr>
        </x15:connection>
      </ext>
    </extLst>
  </connection>
  <connection id="10" keepAlive="1" name="Query - Sep_21" description="Connection to the 'Sep_21' query in the workbook." type="5" refreshedVersion="0" background="1">
    <dbPr connection="Provider=Microsoft.Mashup.OleDb.1;Data Source=$Workbook$;Location=Sep_21" command="SELECT * FROM [Sep_21]"/>
  </connection>
  <connection id="1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2" name="WorksheetConnection_DEC_21_Depreciation.xlsx!FA" type="102" refreshedVersion="6" minRefreshableVersion="5">
    <extLst>
      <ext xmlns:x15="http://schemas.microsoft.com/office/spreadsheetml/2010/11/main" uri="{DE250136-89BD-433C-8126-D09CA5730AF9}">
        <x15:connection id="FA1">
          <x15:rangePr sourceName="_xlcn.WorksheetConnection_DEC_21_Depreciation.xlsxFA1"/>
        </x15:connection>
      </ext>
    </extLst>
  </connection>
  <connection id="13" name="WorksheetConnection_DEC_21_Depreciation.xlsx!Quterwise_Dep" type="102" refreshedVersion="6" minRefreshableVersion="5">
    <extLst>
      <ext xmlns:x15="http://schemas.microsoft.com/office/spreadsheetml/2010/11/main" uri="{DE250136-89BD-433C-8126-D09CA5730AF9}">
        <x15:connection id="Quterwise_Dep" autoDelete="1">
          <x15:rangePr sourceName="_xlcn.WorksheetConnection_DEC_21_Depreciation.xlsxQuterwise_Dep1"/>
        </x15:connection>
      </ext>
    </extLst>
  </connection>
</connections>
</file>

<file path=xl/sharedStrings.xml><?xml version="1.0" encoding="utf-8"?>
<sst xmlns="http://schemas.openxmlformats.org/spreadsheetml/2006/main" count="98897" uniqueCount="11855">
  <si>
    <t>Class</t>
  </si>
  <si>
    <t>Cost Ctr</t>
  </si>
  <si>
    <t>Asset</t>
  </si>
  <si>
    <t>Asset description</t>
  </si>
  <si>
    <t>SNo.</t>
  </si>
  <si>
    <t>Cap.date</t>
  </si>
  <si>
    <t>Vendor</t>
  </si>
  <si>
    <t>WBS element</t>
  </si>
  <si>
    <t>Life</t>
  </si>
  <si>
    <t>Location</t>
  </si>
  <si>
    <t>BUn</t>
  </si>
  <si>
    <t>Quantity</t>
  </si>
  <si>
    <t>DepKy</t>
  </si>
  <si>
    <t xml:space="preserve">    Cum.acq.value</t>
  </si>
  <si>
    <t xml:space="preserve">      Accum.dep.</t>
  </si>
  <si>
    <t xml:space="preserve">   Start book.val</t>
  </si>
  <si>
    <t>ODep.Start</t>
  </si>
  <si>
    <t>Write-ups</t>
  </si>
  <si>
    <t>SET</t>
  </si>
  <si>
    <t>Generator Transformer</t>
  </si>
  <si>
    <t>Ash Pond</t>
  </si>
  <si>
    <t>RO Plant</t>
  </si>
  <si>
    <t>400300</t>
  </si>
  <si>
    <t>400100</t>
  </si>
  <si>
    <t>400210</t>
  </si>
  <si>
    <t>400301</t>
  </si>
  <si>
    <t>400302</t>
  </si>
  <si>
    <t>400303</t>
  </si>
  <si>
    <t>400304</t>
  </si>
  <si>
    <t>400201</t>
  </si>
  <si>
    <t>400202</t>
  </si>
  <si>
    <t>400211</t>
  </si>
  <si>
    <t>400209</t>
  </si>
  <si>
    <t>400203</t>
  </si>
  <si>
    <t>400204</t>
  </si>
  <si>
    <t>400200</t>
  </si>
  <si>
    <t>Pro_Center</t>
  </si>
  <si>
    <t>PC_Description</t>
  </si>
  <si>
    <t>BUILDINGS-FACTORY - COST</t>
  </si>
  <si>
    <t>COMPUTERS - COST</t>
  </si>
  <si>
    <t>FURNITURE &amp; FIXTURE-NORMAL RATE - COST</t>
  </si>
  <si>
    <t>LAND-FREEHOLD - COST</t>
  </si>
  <si>
    <t>OFFICE EQUIPMENTS - COST</t>
  </si>
  <si>
    <t>PLANT AND MACHINERY - COST</t>
  </si>
  <si>
    <t>SOFTWARE - COST</t>
  </si>
  <si>
    <t>VEHICLES - MOTOR CARS -COST</t>
  </si>
  <si>
    <t>GL Code</t>
  </si>
  <si>
    <t>GL Description</t>
  </si>
  <si>
    <t>SBU3</t>
  </si>
  <si>
    <t>SBU2</t>
  </si>
  <si>
    <t>SBU1</t>
  </si>
  <si>
    <t>LAND-LEASEHOLD - COST</t>
  </si>
  <si>
    <t>Acc.Dep.GL</t>
  </si>
  <si>
    <t>Dep.GL</t>
  </si>
  <si>
    <t>Corporate</t>
  </si>
  <si>
    <t>A/c No</t>
  </si>
  <si>
    <t>A/c Descrpiton</t>
  </si>
  <si>
    <t>Gross Block</t>
  </si>
  <si>
    <t>Depreciation / Amortisation / Impairment</t>
  </si>
  <si>
    <t>Net Block</t>
  </si>
  <si>
    <t>Additions</t>
  </si>
  <si>
    <t>For  the   year</t>
  </si>
  <si>
    <t>Total</t>
  </si>
  <si>
    <t>As per Accounts</t>
  </si>
  <si>
    <t>Difference if any</t>
  </si>
  <si>
    <t>Grand Total</t>
  </si>
  <si>
    <t>FURNITURE &amp; FIXTURE-OTHERS -COST</t>
  </si>
  <si>
    <t>Deletion</t>
  </si>
  <si>
    <t>Vijayangar</t>
  </si>
  <si>
    <t>Summary</t>
  </si>
  <si>
    <t>NOS</t>
  </si>
  <si>
    <t>IND AS Adjustment</t>
  </si>
  <si>
    <t>BUILDINGS-FACTORY - COST-INDAS ADJUSTMENT</t>
  </si>
  <si>
    <t>PLANT AND MACHINERY - COST-INDAS ADJUSTMENT</t>
  </si>
  <si>
    <t>Grand total</t>
  </si>
  <si>
    <t>CWIP - SOFTWARE</t>
  </si>
  <si>
    <t>CWIP - BUILDINGS-FACTORY</t>
  </si>
  <si>
    <t>CWIP PLANT  AND MACHINERY</t>
  </si>
  <si>
    <t>CWIP - OFFICE EQUIPMENTS</t>
  </si>
  <si>
    <t>CWIP - COMPUTERS</t>
  </si>
  <si>
    <t>CWIP - FURNITURE &amp; FIXTURE-NORMAL RATE</t>
  </si>
  <si>
    <t>CWIP - VEHICLES - MOTOR CARS</t>
  </si>
  <si>
    <t>CWIP - PRE-OPS</t>
  </si>
  <si>
    <t>CWIP -  ELECTRICAL INSTALLATIONS</t>
  </si>
  <si>
    <t>CWIP-AIR CONDITIONER</t>
  </si>
  <si>
    <t>Project</t>
  </si>
  <si>
    <t>GNRN</t>
  </si>
  <si>
    <t>GNCO</t>
  </si>
  <si>
    <t>GNVJ</t>
  </si>
  <si>
    <t>2CAB</t>
  </si>
  <si>
    <t>2VPC</t>
  </si>
  <si>
    <t>2VPD</t>
  </si>
  <si>
    <t>1RPC</t>
  </si>
  <si>
    <t>2KPH</t>
  </si>
  <si>
    <t>Proj_Description</t>
  </si>
  <si>
    <t>Ratnagiri - Noramal Capex</t>
  </si>
  <si>
    <t>Corporate- Noramal Capex</t>
  </si>
  <si>
    <t>Vijayanagar- Noramal Capex</t>
  </si>
  <si>
    <t>BKC Center</t>
  </si>
  <si>
    <t>Vijayangar - BPS Project</t>
  </si>
  <si>
    <t>Vijayangar 660 MW Project</t>
  </si>
  <si>
    <t>Ratnagiri - Project</t>
  </si>
  <si>
    <t>Kuther Project</t>
  </si>
  <si>
    <t>SBU3-2</t>
  </si>
  <si>
    <t>SBU3-3</t>
  </si>
  <si>
    <t>SBU3-4</t>
  </si>
  <si>
    <t>Sal %</t>
  </si>
  <si>
    <t>Vijayanagar</t>
  </si>
  <si>
    <t>Ratnagiri</t>
  </si>
  <si>
    <t>130000002598</t>
  </si>
  <si>
    <t>BPS Reactor</t>
  </si>
  <si>
    <t>130000002599</t>
  </si>
  <si>
    <t>BPS BAY EQUIPMENTS</t>
  </si>
  <si>
    <t>130000002602</t>
  </si>
  <si>
    <t>120000000267</t>
  </si>
  <si>
    <t>BPS BOUNDARY WALL</t>
  </si>
  <si>
    <t>120000000268</t>
  </si>
  <si>
    <t>BPS Roads</t>
  </si>
  <si>
    <t>120000000269</t>
  </si>
  <si>
    <t>BPS Buildings- Control Room</t>
  </si>
  <si>
    <t>120000000270</t>
  </si>
  <si>
    <t>BPS Buildings- Kiosk</t>
  </si>
  <si>
    <t>120000000271</t>
  </si>
  <si>
    <t>BPS Buildings- Security Building</t>
  </si>
  <si>
    <t>Less: Accounted in CSR Expenses</t>
  </si>
  <si>
    <t>Total Depreciation Expensese during the year</t>
  </si>
  <si>
    <t>GIS Spares</t>
  </si>
  <si>
    <t>400400</t>
  </si>
  <si>
    <t>LAND-LEASEHOLD - COST-INDAS ADJUSTMENT</t>
  </si>
  <si>
    <t>406600</t>
  </si>
  <si>
    <t>Others</t>
  </si>
  <si>
    <t>2NPC</t>
  </si>
  <si>
    <t>Nandyala-18 MW</t>
  </si>
  <si>
    <t>2SPC</t>
  </si>
  <si>
    <t>SALBONI - 18 MW</t>
  </si>
  <si>
    <t>GNNA</t>
  </si>
  <si>
    <t>Nandyala-Solar</t>
  </si>
  <si>
    <t>SLJC</t>
  </si>
  <si>
    <t>Corporate- Solar</t>
  </si>
  <si>
    <t>SLSB</t>
  </si>
  <si>
    <t>SALBONI - Solar</t>
  </si>
  <si>
    <t>660 Project</t>
  </si>
  <si>
    <t>BPS</t>
  </si>
  <si>
    <t>Kutehar</t>
  </si>
  <si>
    <t>BPS BAY EQUIPMENTS - Lot-2</t>
  </si>
  <si>
    <t>130000002685</t>
  </si>
  <si>
    <t>130000002684</t>
  </si>
  <si>
    <t>130000002683</t>
  </si>
  <si>
    <t>Generator AVR Spares</t>
  </si>
  <si>
    <t>Winch Machine</t>
  </si>
  <si>
    <t>405600</t>
  </si>
  <si>
    <t>Nandyal</t>
  </si>
  <si>
    <t>Salboni</t>
  </si>
  <si>
    <t>Major Assets</t>
  </si>
  <si>
    <t>120000000150</t>
  </si>
  <si>
    <t>Flat at Mumbai - measuring 612 Sq. ft.</t>
  </si>
  <si>
    <t>030/000</t>
  </si>
  <si>
    <t>120000000157</t>
  </si>
  <si>
    <t>JSW CENTER - BKC Building</t>
  </si>
  <si>
    <t>120000000179</t>
  </si>
  <si>
    <t>Flat at Wadala, Mumbai</t>
  </si>
  <si>
    <t>120000000218</t>
  </si>
  <si>
    <t>Building BKC</t>
  </si>
  <si>
    <t>130000001641</t>
  </si>
  <si>
    <t>Single Phase Pressure Pumps</t>
  </si>
  <si>
    <t>130000002320</t>
  </si>
  <si>
    <t>Elevator installed at Jindal House</t>
  </si>
  <si>
    <t>005/000</t>
  </si>
  <si>
    <t>140000000317</t>
  </si>
  <si>
    <t>140000001102</t>
  </si>
  <si>
    <t>2Tons 2 Mitsubishi Wall Split AC-5*-SRK2CSS-JH</t>
  </si>
  <si>
    <t>140000001103</t>
  </si>
  <si>
    <t>AVAYA IP OFFICE HARDWARE-EPABX</t>
  </si>
  <si>
    <t>140000001104</t>
  </si>
  <si>
    <t>GYM Equipment-Tourch Screen 15"-N0000030AC-JH</t>
  </si>
  <si>
    <t>140000001105</t>
  </si>
  <si>
    <t>GYM Equipment-ALE MET Driver Box-T0000017AA-JH</t>
  </si>
  <si>
    <t>140000001106</t>
  </si>
  <si>
    <t>Gym Equp-B.b.Syn09/Bike/Recline/Home-R0006668AD-JH</t>
  </si>
  <si>
    <t>140000001107</t>
  </si>
  <si>
    <t>Mitsubishi - 1.0 TR HIWALL Split AC-5 Star-JH</t>
  </si>
  <si>
    <t>140000001108</t>
  </si>
  <si>
    <t>Mitsubishi - 2.0 TR HIWALL Split AC-5 Star-JH</t>
  </si>
  <si>
    <t>140000001109</t>
  </si>
  <si>
    <t>Mitsubishi - 3.0 TR HIWALL Split AC-1 Star-JH</t>
  </si>
  <si>
    <t>140000001110</t>
  </si>
  <si>
    <t>Mitsubishi-Hiwall Split AC Installatation chgs-JH</t>
  </si>
  <si>
    <t>140000001113</t>
  </si>
  <si>
    <t>ORIGIN ND 330 Dehumidifiers-JH</t>
  </si>
  <si>
    <t>140000001114</t>
  </si>
  <si>
    <t>Welbilt Ice Cube Machine ES Series 60 Cube-JH</t>
  </si>
  <si>
    <t>140000001115</t>
  </si>
  <si>
    <t>Godrej 1.5 Ton Split ACC 6*-18FG6B0G-Angul</t>
  </si>
  <si>
    <t>140000001116</t>
  </si>
  <si>
    <t>140000001117</t>
  </si>
  <si>
    <t>140000001118</t>
  </si>
  <si>
    <t>140000001119</t>
  </si>
  <si>
    <t>140000001120</t>
  </si>
  <si>
    <t>Samsung Ovan w/t Kit - MC28H5025VB-Angul</t>
  </si>
  <si>
    <t>140000001121</t>
  </si>
  <si>
    <t>Samsung Refrigerator-RT34K3983RZ-Angul</t>
  </si>
  <si>
    <t>140000001122</t>
  </si>
  <si>
    <t>Bajaj Geyser 15 Ltrs-Angul</t>
  </si>
  <si>
    <t>140000001123</t>
  </si>
  <si>
    <t>Kent Waterpurifier Grand+-Angul</t>
  </si>
  <si>
    <t>140000001124</t>
  </si>
  <si>
    <t>Sony 32" LED TV 32R412C-Angul</t>
  </si>
  <si>
    <t>140000001125</t>
  </si>
  <si>
    <t>140000001126</t>
  </si>
  <si>
    <t>140000001127</t>
  </si>
  <si>
    <t>Sony 40" LED TV 40R562C-Angul</t>
  </si>
  <si>
    <t>140000001128</t>
  </si>
  <si>
    <t>Cold Waterjet &amp; Floor Scrubbing Mchn,water tank-JH</t>
  </si>
  <si>
    <t>140000001129</t>
  </si>
  <si>
    <t>Matrix Krank Cycle-JH</t>
  </si>
  <si>
    <t>140000001130</t>
  </si>
  <si>
    <t>AV AutomationSystem/Lighting/FanController-Odel-JH</t>
  </si>
  <si>
    <t>140000001158</t>
  </si>
  <si>
    <t>Aquaguard Cold NN AmbientWP System-JH</t>
  </si>
  <si>
    <t>140000001164</t>
  </si>
  <si>
    <t>Rainbow e2(B)series-Air Cleaner/Vaccum System-JH</t>
  </si>
  <si>
    <t>140000001170</t>
  </si>
  <si>
    <t>Lifecycle GX Group Exercise Bike-JH</t>
  </si>
  <si>
    <t>140000001171</t>
  </si>
  <si>
    <t>Controller Assm, PRO 230V-Aqua Clean Machine-JH</t>
  </si>
  <si>
    <t>140000001172</t>
  </si>
  <si>
    <t>Matrix Krank Cycel-JH</t>
  </si>
  <si>
    <t>140000001176</t>
  </si>
  <si>
    <t>9-5250-8G-MUNBPO 8 SERIES GAUNTLET W/LCD-GYM EQ-JH</t>
  </si>
  <si>
    <t>140000001178</t>
  </si>
  <si>
    <t>Mitsubishi Make 2tons Highwall Split A.C -JH</t>
  </si>
  <si>
    <t>140000001179</t>
  </si>
  <si>
    <t>Mitsubishi Make 2.5tons Highwall Split A.C -JH</t>
  </si>
  <si>
    <t>140000001186</t>
  </si>
  <si>
    <t>Life Fitness IC7 Group Exercise Bike</t>
  </si>
  <si>
    <t>140000001188</t>
  </si>
  <si>
    <t>IFB WM FRL SENATOR AQUA SX 8KG WASHIN MACHINE</t>
  </si>
  <si>
    <t>140000001193</t>
  </si>
  <si>
    <t>Samsumg Refrigerator - JH</t>
  </si>
  <si>
    <t>140000001194</t>
  </si>
  <si>
    <t>Acqua Guard Enhance UV+UF - EV</t>
  </si>
  <si>
    <t>140000001195</t>
  </si>
  <si>
    <t>Panasonic LED TV 43 Inch - EV</t>
  </si>
  <si>
    <t>140000001196</t>
  </si>
  <si>
    <t>Bosch Dishwasher Machine - EV</t>
  </si>
  <si>
    <t>140000001197</t>
  </si>
  <si>
    <t>Samsumg Refrigerator - EV</t>
  </si>
  <si>
    <t>140000001198</t>
  </si>
  <si>
    <t>Bosch Washing Machine - EV</t>
  </si>
  <si>
    <t>140000001199</t>
  </si>
  <si>
    <t>Bosch Dryer- EV</t>
  </si>
  <si>
    <t>140000001200</t>
  </si>
  <si>
    <t>Elica Chimney Spot ETB Plus - EV</t>
  </si>
  <si>
    <t>140000001201</t>
  </si>
  <si>
    <t>Eureka Vacum Cleaner -EV</t>
  </si>
  <si>
    <t>140000001202</t>
  </si>
  <si>
    <t>LC Microwave oven - EV</t>
  </si>
  <si>
    <t>140000001203</t>
  </si>
  <si>
    <t>Panasonic LED TV 65 Inch - EV</t>
  </si>
  <si>
    <t>003/000</t>
  </si>
  <si>
    <t>150000000908</t>
  </si>
  <si>
    <t>Apple Samart Watch series 3,GPS 38mm -EV</t>
  </si>
  <si>
    <t>160000000282</t>
  </si>
  <si>
    <t>160000000327</t>
  </si>
  <si>
    <t>160000000328</t>
  </si>
  <si>
    <t>160000000392</t>
  </si>
  <si>
    <t>160000000419</t>
  </si>
  <si>
    <t>Carpet Spider 80X150  - Sanjay Sagar</t>
  </si>
  <si>
    <t>160000000428</t>
  </si>
  <si>
    <t>Sterillzer - Jindal House</t>
  </si>
  <si>
    <t>160000000430</t>
  </si>
  <si>
    <t>Therapist Stool with adjustableheight-Jindal House</t>
  </si>
  <si>
    <t>160000000452</t>
  </si>
  <si>
    <t>Sunflame Gas Stove</t>
  </si>
  <si>
    <t>160000000470</t>
  </si>
  <si>
    <t>160000000477</t>
  </si>
  <si>
    <t>160000000514</t>
  </si>
  <si>
    <t>Thai Timber Trolley - Jindal House</t>
  </si>
  <si>
    <t>160000000526</t>
  </si>
  <si>
    <t>RO Water Purification System</t>
  </si>
  <si>
    <t>160000000534</t>
  </si>
  <si>
    <t>Water Purifier  - Sanjay Sagar</t>
  </si>
  <si>
    <t>160000000542</t>
  </si>
  <si>
    <t>Soucher (JAVA) Table</t>
  </si>
  <si>
    <t>160000000545</t>
  </si>
  <si>
    <t>C. Table 3011C  - Sanjay Sagar</t>
  </si>
  <si>
    <t>160000000576</t>
  </si>
  <si>
    <t>Side Table - Saarthi Flat</t>
  </si>
  <si>
    <t>160000000586</t>
  </si>
  <si>
    <t>Styling Chair with round base - Jindal House</t>
  </si>
  <si>
    <t>160000000594</t>
  </si>
  <si>
    <t>SS Table (Small)</t>
  </si>
  <si>
    <t>160000000596</t>
  </si>
  <si>
    <t>160000000600</t>
  </si>
  <si>
    <t>Sofa set</t>
  </si>
  <si>
    <t>010/000</t>
  </si>
  <si>
    <t>160000000615</t>
  </si>
  <si>
    <t>SS Table (Big)</t>
  </si>
  <si>
    <t>160000000642</t>
  </si>
  <si>
    <t>Siemens Dryer</t>
  </si>
  <si>
    <t>160000000657</t>
  </si>
  <si>
    <t>160000000665</t>
  </si>
  <si>
    <t>Soucher (JAVA) Chairs</t>
  </si>
  <si>
    <t>160000000668</t>
  </si>
  <si>
    <t>W-72 Celfrost Wine Cooler for Jindal House</t>
  </si>
  <si>
    <t>160000000672</t>
  </si>
  <si>
    <t>IFB Front Loading Washing Machine</t>
  </si>
  <si>
    <t>160000000677</t>
  </si>
  <si>
    <t>160000000681</t>
  </si>
  <si>
    <t>Sterillzing UV Hot Towel Cabinet from talji Silver</t>
  </si>
  <si>
    <t>160000000687</t>
  </si>
  <si>
    <t>Shampoo Station - Jindal House</t>
  </si>
  <si>
    <t>160000000688</t>
  </si>
  <si>
    <t>160000000692</t>
  </si>
  <si>
    <t>160000000701</t>
  </si>
  <si>
    <t>160000000702</t>
  </si>
  <si>
    <t>160000000704</t>
  </si>
  <si>
    <t>Paintings - Seascape - Jindal House</t>
  </si>
  <si>
    <t>160000000708</t>
  </si>
  <si>
    <t>Stationery Table with Dark wooden - Jindal House</t>
  </si>
  <si>
    <t>160000000710</t>
  </si>
  <si>
    <t>Samsung 32" LED TV</t>
  </si>
  <si>
    <t>160000000711</t>
  </si>
  <si>
    <t>Sharp Refrigerator SJPK49M</t>
  </si>
  <si>
    <t>Chairs</t>
  </si>
  <si>
    <t>160000000713</t>
  </si>
  <si>
    <t>Lifecycle GX Group Exercise Bike &amp; Console</t>
  </si>
  <si>
    <t>160000000714</t>
  </si>
  <si>
    <t>Banquet Table (Round Table)</t>
  </si>
  <si>
    <t>160000000720</t>
  </si>
  <si>
    <t>Sacha (Black Peel)  - 2 Seater</t>
  </si>
  <si>
    <t>160000000721</t>
  </si>
  <si>
    <t>160000000723</t>
  </si>
  <si>
    <t>Centre Table - Saarthi Flat</t>
  </si>
  <si>
    <t>160000000732</t>
  </si>
  <si>
    <t>Arm Chair -Saarthi Flat-Mr.Sanjay Sagar-JMD &amp; CEO</t>
  </si>
  <si>
    <t>160000000738</t>
  </si>
  <si>
    <t>Dinning Table DM6132 - Sanjay Sagar</t>
  </si>
  <si>
    <t>160000000747</t>
  </si>
  <si>
    <t>Reception Desk</t>
  </si>
  <si>
    <t>160000000749</t>
  </si>
  <si>
    <t>160000000756</t>
  </si>
  <si>
    <t>160000000758</t>
  </si>
  <si>
    <t>Arm Chair</t>
  </si>
  <si>
    <t>160000000762</t>
  </si>
  <si>
    <t>Arm Chairs - Saarthi Flat</t>
  </si>
  <si>
    <t>160000000763</t>
  </si>
  <si>
    <t>Sony 3D LED TV</t>
  </si>
  <si>
    <t>160000000768</t>
  </si>
  <si>
    <t>Sony LED 40"KDL40EX650</t>
  </si>
  <si>
    <t>160000000769</t>
  </si>
  <si>
    <t>160000000775</t>
  </si>
  <si>
    <t>160000000776</t>
  </si>
  <si>
    <t>160000000779</t>
  </si>
  <si>
    <t>Dinning Chair B026  - Sanjay Sagar</t>
  </si>
  <si>
    <t>160000000783</t>
  </si>
  <si>
    <t>Hitachi Referigater for Jindal House</t>
  </si>
  <si>
    <t>160000000791</t>
  </si>
  <si>
    <t>160000000800</t>
  </si>
  <si>
    <t>Sofa Chairs A-729</t>
  </si>
  <si>
    <t>160000000802</t>
  </si>
  <si>
    <t>Chair with 3 legs</t>
  </si>
  <si>
    <t>160000000809</t>
  </si>
  <si>
    <t>Sofa with Ebony</t>
  </si>
  <si>
    <t>160000000810</t>
  </si>
  <si>
    <t>Furniture items for Jindal House</t>
  </si>
  <si>
    <t>160000000812</t>
  </si>
  <si>
    <t>Corian Table Top and Dressing Room</t>
  </si>
  <si>
    <t>160000000817</t>
  </si>
  <si>
    <t>160000000821</t>
  </si>
  <si>
    <t>Side Board -Saarthi Flat-Mr.Sanjay Sagar-JMD &amp; CEO</t>
  </si>
  <si>
    <t>160000000828</t>
  </si>
  <si>
    <t>Sculpture for Jindal House</t>
  </si>
  <si>
    <t>160000000831</t>
  </si>
  <si>
    <t>Treadmill M9:33 - Jindal House</t>
  </si>
  <si>
    <t>160000000838</t>
  </si>
  <si>
    <t>160000000839</t>
  </si>
  <si>
    <t>Furniture items for Jindal House - Wine Trays</t>
  </si>
  <si>
    <t>160000000841</t>
  </si>
  <si>
    <t>Dining Side Board</t>
  </si>
  <si>
    <t>160000000842</t>
  </si>
  <si>
    <t>160000000846</t>
  </si>
  <si>
    <t>Sofa-Saarthi Flat -for Mr Sanjay Sagar-JMD and CEO</t>
  </si>
  <si>
    <t>160000000847</t>
  </si>
  <si>
    <t>Wooden Table</t>
  </si>
  <si>
    <t>160000000848</t>
  </si>
  <si>
    <t>Fendi Olimpic Coffee Table</t>
  </si>
  <si>
    <t>160000000851</t>
  </si>
  <si>
    <t>Screen with MDF jali with antigue Gold Leaf</t>
  </si>
  <si>
    <t>160000000852</t>
  </si>
  <si>
    <t>Fendi Tray Table</t>
  </si>
  <si>
    <t>160000000855</t>
  </si>
  <si>
    <t>Abductor - Personal Selection Classic</t>
  </si>
  <si>
    <t>160000000856</t>
  </si>
  <si>
    <t>Samsung make LED 55" TV for Jindal House</t>
  </si>
  <si>
    <t>160000000862</t>
  </si>
  <si>
    <t>Pool Table with Woolen Fabric and Standard Legs</t>
  </si>
  <si>
    <t>160000000863</t>
  </si>
  <si>
    <t>Gym accessories/equipments for Jindal House</t>
  </si>
  <si>
    <t>160000000866</t>
  </si>
  <si>
    <t>Silk Carpet</t>
  </si>
  <si>
    <t>160000000871</t>
  </si>
  <si>
    <t>160000000872</t>
  </si>
  <si>
    <t>Geodo De Ametisa Stone</t>
  </si>
  <si>
    <t>160000000875</t>
  </si>
  <si>
    <t>1 Bed, 2 Side Table,1 Chest of Drawer,Cushions -8</t>
  </si>
  <si>
    <t>160000000881</t>
  </si>
  <si>
    <t>Painting by R BalasubramanianOrganic Intelligence</t>
  </si>
  <si>
    <t>160000000882</t>
  </si>
  <si>
    <t>Painting by R BalasubramanianArtificial Intelligen</t>
  </si>
  <si>
    <t>160000000883</t>
  </si>
  <si>
    <t>Bolier &amp; Co Arm Chairs</t>
  </si>
  <si>
    <t>160000000886</t>
  </si>
  <si>
    <t>Fendi Armchairs</t>
  </si>
  <si>
    <t>160000000888</t>
  </si>
  <si>
    <t>160000000889</t>
  </si>
  <si>
    <t>Crystal Oscer Centre Table</t>
  </si>
  <si>
    <t>160000000893</t>
  </si>
  <si>
    <t>Installa.&amp;CommisElectronic items for Jindal House</t>
  </si>
  <si>
    <t>160000000895</t>
  </si>
  <si>
    <t>Moduler Kitchen for Jindal House</t>
  </si>
  <si>
    <t>160000000896</t>
  </si>
  <si>
    <t>Painting by Anju Dodiya, Title: Arachne</t>
  </si>
  <si>
    <t>160000000902</t>
  </si>
  <si>
    <t xml:space="preserve"> Rock Table</t>
  </si>
  <si>
    <t>160000000904</t>
  </si>
  <si>
    <t>Storage Compactors</t>
  </si>
  <si>
    <t>160000000905</t>
  </si>
  <si>
    <t>Aluminium Partition Profiles</t>
  </si>
  <si>
    <t>160000000906</t>
  </si>
  <si>
    <t>Name Plates</t>
  </si>
  <si>
    <t>160000000908</t>
  </si>
  <si>
    <t>Customised Light Design</t>
  </si>
  <si>
    <t>160000000909</t>
  </si>
  <si>
    <t>Furniture - Hardglass Industries</t>
  </si>
  <si>
    <t>160000000924</t>
  </si>
  <si>
    <t>Carpet</t>
  </si>
  <si>
    <t>160000000925</t>
  </si>
  <si>
    <t>Carpet Fixing</t>
  </si>
  <si>
    <t>160000000926</t>
  </si>
  <si>
    <t>Interior Work</t>
  </si>
  <si>
    <t>160000000957</t>
  </si>
  <si>
    <t>Sculpture on Wdn Stand-1</t>
  </si>
  <si>
    <t>160000000958</t>
  </si>
  <si>
    <t>Ceramic Pots</t>
  </si>
  <si>
    <t>160000000959</t>
  </si>
  <si>
    <t>Sculpture on Wdn Stand-2</t>
  </si>
  <si>
    <t>160000000960</t>
  </si>
  <si>
    <t>Painting-Sculpture by "Zarina Hashmi"</t>
  </si>
  <si>
    <t>160000000961</t>
  </si>
  <si>
    <t>Silver tray purchased for Jindal House</t>
  </si>
  <si>
    <t>160000000962</t>
  </si>
  <si>
    <t>Large Silver Round Salver purchased-Jindal House</t>
  </si>
  <si>
    <t>160000000963</t>
  </si>
  <si>
    <t>Large Silver Bowl purchased for Jindal House</t>
  </si>
  <si>
    <t>160000000964</t>
  </si>
  <si>
    <t>Painting by Zarina Hashmi-"Wall" Medium-Woodcut</t>
  </si>
  <si>
    <t>160000000965</t>
  </si>
  <si>
    <t>Sanskrit Side Board &amp; Copper Frnt rect Natural-J.H</t>
  </si>
  <si>
    <t>160000000966</t>
  </si>
  <si>
    <t>HP LJ PRO 400 COLOR M451NW PRINTER (CE956A)</t>
  </si>
  <si>
    <t>160000000967</t>
  </si>
  <si>
    <t>MODERN Silver BOX Salver-Jindal House</t>
  </si>
  <si>
    <t>160000000968</t>
  </si>
  <si>
    <t>160000000969</t>
  </si>
  <si>
    <t>Gym Equipments-Leg Press for Jindal House</t>
  </si>
  <si>
    <t>160000000970</t>
  </si>
  <si>
    <t>Gym Equipments-Disk Set for Jindal House</t>
  </si>
  <si>
    <t>160000000971</t>
  </si>
  <si>
    <t>Gym Equipments-anterior for Jindal House</t>
  </si>
  <si>
    <t>160000000972</t>
  </si>
  <si>
    <t>GRP Water Storage Tank at Jindal house</t>
  </si>
  <si>
    <t>160000000973</t>
  </si>
  <si>
    <t>Painting Art work by Arunkumar HG-Jindal House</t>
  </si>
  <si>
    <t>160000000974</t>
  </si>
  <si>
    <t>White Chair-Jindal House</t>
  </si>
  <si>
    <t>160000000975</t>
  </si>
  <si>
    <t>Photo Frame-Jindla House</t>
  </si>
  <si>
    <t>160000000976</t>
  </si>
  <si>
    <t>Easel-Jindal House</t>
  </si>
  <si>
    <t>160000000977</t>
  </si>
  <si>
    <t>White Book Lamp-Jindla House</t>
  </si>
  <si>
    <t>160000000978</t>
  </si>
  <si>
    <t>Red Conole-Jindal House</t>
  </si>
  <si>
    <t>160000001126</t>
  </si>
  <si>
    <t>FURNITURE - GAURI KHAN</t>
  </si>
  <si>
    <t>160000001137</t>
  </si>
  <si>
    <t>Artwork - Maqbool fida Husain - Jindal House</t>
  </si>
  <si>
    <t>160000001138</t>
  </si>
  <si>
    <t>White Chair Medium - Jindal House</t>
  </si>
  <si>
    <t>160000001139</t>
  </si>
  <si>
    <t>High Back Chair - 301 Saarthi Bldg, JMD</t>
  </si>
  <si>
    <t>160000001140</t>
  </si>
  <si>
    <t>MOP Inlay Side Table - 301 Saarthi Bldg, JMD</t>
  </si>
  <si>
    <t>160000001141</t>
  </si>
  <si>
    <t>Artwork - Sachin Tekade - Jindal House</t>
  </si>
  <si>
    <t>160000001142</t>
  </si>
  <si>
    <t>Fleur De Fur Coffee Table - BKC</t>
  </si>
  <si>
    <t>160000001143</t>
  </si>
  <si>
    <t>Fish Bowl No Limit - BKC</t>
  </si>
  <si>
    <t>160000001144</t>
  </si>
  <si>
    <t>Glass Bottle Set Spring - BKC</t>
  </si>
  <si>
    <t>160000001145</t>
  </si>
  <si>
    <t>Clock Lisboa - BKC</t>
  </si>
  <si>
    <t>160000001146</t>
  </si>
  <si>
    <t>Mistral Chair White - BKC</t>
  </si>
  <si>
    <t>160000001147</t>
  </si>
  <si>
    <t>Vase Copper Set of 2 - BKC</t>
  </si>
  <si>
    <t>160000001148</t>
  </si>
  <si>
    <t>Watch Copper Set of 2 - BKC</t>
  </si>
  <si>
    <t>160000001149</t>
  </si>
  <si>
    <t>Grey &amp; Red Jar Set of 2 - BKC</t>
  </si>
  <si>
    <t>160000001150</t>
  </si>
  <si>
    <t>Bird on Wire Lamp - BKC</t>
  </si>
  <si>
    <t>160000001151</t>
  </si>
  <si>
    <t>Ribon Pedestal - BKC</t>
  </si>
  <si>
    <t>160000001152</t>
  </si>
  <si>
    <t>Ghibli Table  - BKC</t>
  </si>
  <si>
    <t>160000001153</t>
  </si>
  <si>
    <t>Cabaret Central Table Brown - BKC</t>
  </si>
  <si>
    <t>160000001154</t>
  </si>
  <si>
    <t>Cabaret Corner Table Brown - BKC</t>
  </si>
  <si>
    <t>160000001155</t>
  </si>
  <si>
    <t>Proxima Bookcase Oak Coffee - BKC</t>
  </si>
  <si>
    <t>160000001156</t>
  </si>
  <si>
    <t>Artwork Sunil Gawde Secret Garden - 3 Butterfiles</t>
  </si>
  <si>
    <t>160000001157</t>
  </si>
  <si>
    <t>Ambiance 20 Artificial Grass (Astroturf Lawn)  BKC</t>
  </si>
  <si>
    <t>160000001158</t>
  </si>
  <si>
    <t>FRP Circular Pots (Dia 600mm and Height 600mm) BKC</t>
  </si>
  <si>
    <t>160000001159</t>
  </si>
  <si>
    <t>FRP Circular Pots (Dia 450mm and Height 300mm) BKC</t>
  </si>
  <si>
    <t>160000001160</t>
  </si>
  <si>
    <t>Softscape - BKC</t>
  </si>
  <si>
    <t>160000001161</t>
  </si>
  <si>
    <t>Celfrost Wine Chiller - BKC</t>
  </si>
  <si>
    <t>160000001162</t>
  </si>
  <si>
    <t>Scarp Metal Bench - BKC</t>
  </si>
  <si>
    <t>160000001163</t>
  </si>
  <si>
    <t>Bene RF Single Leaf Doors - BKC</t>
  </si>
  <si>
    <t>160000001164</t>
  </si>
  <si>
    <t>Artwork Sudarsan Sheety Things he left Behind BKC</t>
  </si>
  <si>
    <t>160000001165</t>
  </si>
  <si>
    <t>Artwork Kumar Vaidya - Oil Paintings - BKC</t>
  </si>
  <si>
    <t>160000001166</t>
  </si>
  <si>
    <t>Teak Wood Bench 8th Floor - BKC</t>
  </si>
  <si>
    <t>160000001167</t>
  </si>
  <si>
    <t>Artwork Nilima Sheikh&amp; Fayaz Ahmad Jain Routes BKC</t>
  </si>
  <si>
    <t>160000001168</t>
  </si>
  <si>
    <t>Artwork Kaushal Parikh Photography - BKC</t>
  </si>
  <si>
    <t>160000001169</t>
  </si>
  <si>
    <t>Artwork Vibha Galhotra ( Untitled Series Flow) BKC</t>
  </si>
  <si>
    <t>160000001170</t>
  </si>
  <si>
    <t>Artwork Valay Shende  - BKC</t>
  </si>
  <si>
    <t>160000001171</t>
  </si>
  <si>
    <t>Eames Almn Thinpad Mgmt Chair Low Back Rest BKC</t>
  </si>
  <si>
    <t>160000001172</t>
  </si>
  <si>
    <t>Cavalli White Vase Small (Set of 3) - BKC</t>
  </si>
  <si>
    <t>160000001173</t>
  </si>
  <si>
    <t>Fink Vase Medium (Set of 2) - BKC</t>
  </si>
  <si>
    <t>160000001174</t>
  </si>
  <si>
    <t>Beluga Vase - BKC</t>
  </si>
  <si>
    <t>160000001175</t>
  </si>
  <si>
    <t>Lelievere Cushions - BKC</t>
  </si>
  <si>
    <t>160000001176</t>
  </si>
  <si>
    <t>Still Life Sculpture - Teak Wood &amp; Sewan - BKC</t>
  </si>
  <si>
    <t>160000001177</t>
  </si>
  <si>
    <t>Artwork Mona Rai  - BKC</t>
  </si>
  <si>
    <t>160000001178</t>
  </si>
  <si>
    <t>Modular Furniture - Room 816 - BKC</t>
  </si>
  <si>
    <t>160000001179</t>
  </si>
  <si>
    <t>Modular Furniture - Room 916 - BKC</t>
  </si>
  <si>
    <t>160000001180</t>
  </si>
  <si>
    <t>Modular Furniture - Room 908 - BKC</t>
  </si>
  <si>
    <t>160000001181</t>
  </si>
  <si>
    <t>Artwork Prabhakar Kolte - BKC</t>
  </si>
  <si>
    <t>160000001182</t>
  </si>
  <si>
    <t>Book Shelf - BKC</t>
  </si>
  <si>
    <t>160000001183</t>
  </si>
  <si>
    <t>Bucket Chair Completely upholstered high back -BKC</t>
  </si>
  <si>
    <t>160000001184</t>
  </si>
  <si>
    <t>Wilkahn Chairs - Modus 275/7 - BKC</t>
  </si>
  <si>
    <t>160000001185</t>
  </si>
  <si>
    <t>Artwork Reena Kallat (Anatomy of Distance) - BKC</t>
  </si>
  <si>
    <t>160000001186</t>
  </si>
  <si>
    <t>Beverly Ray Armchair - BKC</t>
  </si>
  <si>
    <t>160000001187</t>
  </si>
  <si>
    <t>Ulivi Furniture - Simply Max Sofa - BKC</t>
  </si>
  <si>
    <t>160000001188</t>
  </si>
  <si>
    <t>Ulivi Furniture - Doom square Side Table - BKC</t>
  </si>
  <si>
    <t>160000001189</t>
  </si>
  <si>
    <t>Ulivi Furniture - Doom Centre Table Rectangle BKC</t>
  </si>
  <si>
    <t>160000001190</t>
  </si>
  <si>
    <t>Ulivi Furniture - Doom Bookcase - BKC</t>
  </si>
  <si>
    <t>160000001191</t>
  </si>
  <si>
    <t>Ulivi Furniture - Dory Armchairs - BKC</t>
  </si>
  <si>
    <t>160000001192</t>
  </si>
  <si>
    <t>Ulivi Furniture - Harmony Bookcase - BKC</t>
  </si>
  <si>
    <t>160000001193</t>
  </si>
  <si>
    <t>Ulivi Furniture - World Luxury Console - BKC</t>
  </si>
  <si>
    <t>160000001194</t>
  </si>
  <si>
    <t>Artwork - Suhasini Kejriwal Mixed Media Canvas BKC</t>
  </si>
  <si>
    <t>160000001195</t>
  </si>
  <si>
    <t>Sports Flooring &amp; Rubber Roll - BKC</t>
  </si>
  <si>
    <t>160000001196</t>
  </si>
  <si>
    <t>4.8 Studio Table with normal cable tray &amp; flip BKC</t>
  </si>
  <si>
    <t>160000001197</t>
  </si>
  <si>
    <t>160000001198</t>
  </si>
  <si>
    <t>Cobi Chairs - BKC</t>
  </si>
  <si>
    <t>160000001199</t>
  </si>
  <si>
    <t>Side Table - BKC</t>
  </si>
  <si>
    <t>160000001200</t>
  </si>
  <si>
    <t>Doors &amp; Panels BKC</t>
  </si>
  <si>
    <t>160000001201</t>
  </si>
  <si>
    <t>Glass Fittings BKC</t>
  </si>
  <si>
    <t>160000001202</t>
  </si>
  <si>
    <t>Interiors BKC</t>
  </si>
  <si>
    <t>160000001559</t>
  </si>
  <si>
    <t>ARTWORK - ROHINI DEVASHER - ALWAYS TAKE WEATHER JH</t>
  </si>
  <si>
    <t>160000001560</t>
  </si>
  <si>
    <t>ARTWORK - RAQS MEDIA - UNFAMILIAR TALES III JH</t>
  </si>
  <si>
    <t>160000001561</t>
  </si>
  <si>
    <t>ARTWORK - RAJAN KRISHNAN - PLANT OF SUSTENANCE JH</t>
  </si>
  <si>
    <t>160000001562</t>
  </si>
  <si>
    <t>LOTUS TABLE - JINDAL HOUSE</t>
  </si>
  <si>
    <t>160000001563</t>
  </si>
  <si>
    <t>COLLINS SOFA - JINDAL HOUSE</t>
  </si>
  <si>
    <t>160000001564</t>
  </si>
  <si>
    <t>PASHA SOFA - JINDAL HOUSE</t>
  </si>
  <si>
    <t>160000001565</t>
  </si>
  <si>
    <t>NESTING TABLES - JINDAL HOUSE</t>
  </si>
  <si>
    <t>160000001566</t>
  </si>
  <si>
    <t>BUTLER TABLE - JINDAL HOUSE</t>
  </si>
  <si>
    <t>160000001567</t>
  </si>
  <si>
    <t>NATURAL TABLE LAMP BRASS WITH SILK SHADE  - JH</t>
  </si>
  <si>
    <t>160000001569</t>
  </si>
  <si>
    <t>WALTERKNOLL DESK - LEATHER COVER TABLE TOP BKC</t>
  </si>
  <si>
    <t>160000001570</t>
  </si>
  <si>
    <t>WALTERKNOLL EXT SINGLE WORKSTATION TABLE TOP BKC</t>
  </si>
  <si>
    <t>160000001575</t>
  </si>
  <si>
    <t>UNIFOR NAOS MEETING TABLE WITH GLASS/FORBOTOP BKC</t>
  </si>
  <si>
    <t>160000001661</t>
  </si>
  <si>
    <t>Exclamation Sofa-Jindal House</t>
  </si>
  <si>
    <t>160000001662</t>
  </si>
  <si>
    <t>3DRAW OCC.FURN.ANNAPURNA-Jindal House</t>
  </si>
  <si>
    <t>160000001663</t>
  </si>
  <si>
    <t>LEATH TISSUE BOX AREZZO-JINDAL HOUSE</t>
  </si>
  <si>
    <t>160000001664</t>
  </si>
  <si>
    <t>LEATHER BIN 25X25 AREZZO-JINDAL HOUSE</t>
  </si>
  <si>
    <t>160000001665</t>
  </si>
  <si>
    <t>MICROFIBER/FLA CHAIR LIA-JINDAL HOUSE</t>
  </si>
  <si>
    <t>160000001666</t>
  </si>
  <si>
    <t>WRITING DESK 120X55 ARESZZO - JINDAL HOUSE</t>
  </si>
  <si>
    <t>160000001667</t>
  </si>
  <si>
    <t>TABLE LAMO HT63 AREZZO- JINDAL HOUSE</t>
  </si>
  <si>
    <t>160000001668</t>
  </si>
  <si>
    <t>PUNTO SMALL TABLE-SHINING LACQUER WOOD TOP CHROME</t>
  </si>
  <si>
    <t>160000001669</t>
  </si>
  <si>
    <t>LACQUERED TRAY SMALL HAND BRAIDED LEATHER HANDLES</t>
  </si>
  <si>
    <t>160000001670</t>
  </si>
  <si>
    <t>BOUCLE TABLE MAT -COFFEE-JINDAL HOUSE</t>
  </si>
  <si>
    <t>160000001671</t>
  </si>
  <si>
    <t>SMALL HORIZONTAL VASE-JINDAL HOUSE</t>
  </si>
  <si>
    <t>160000001672</t>
  </si>
  <si>
    <t>VISOSE BOMONTI RUG-200X300 CM-Jindal House</t>
  </si>
  <si>
    <t>160000001673</t>
  </si>
  <si>
    <t>NATURAL LIGHT RUG 200X300 CM - JINDAL HOUSE</t>
  </si>
  <si>
    <t>160000001674</t>
  </si>
  <si>
    <t>Ray Poltrona RY83N P.VER-Jindal House</t>
  </si>
  <si>
    <t>160000001675</t>
  </si>
  <si>
    <t>CAMPANILE SILVER RESIN SHELL-JINDAL HOUSE</t>
  </si>
  <si>
    <t>160000001676</t>
  </si>
  <si>
    <t>GREEN MOLUCELLA SET ARRANGEMENT-JINDAL HOUSE</t>
  </si>
  <si>
    <t>160000001677</t>
  </si>
  <si>
    <t>LACQUERED TRAY,LARGE,HAND BRAIDED LEATHER HANDL-JH</t>
  </si>
  <si>
    <t>160000001678</t>
  </si>
  <si>
    <t>LACQUERED TRAY,LARGE,HAND BRAIDED LEATHER-IVORY-JH</t>
  </si>
  <si>
    <t>160000001679</t>
  </si>
  <si>
    <t>COMPOSIZIONE CAMILLA ROSES-JINDAL HOUSE</t>
  </si>
  <si>
    <t>160000001680</t>
  </si>
  <si>
    <t>SIDE TABLE,WOVEN LEATHER TOP,POLISH LEGS-IVORY-JH</t>
  </si>
  <si>
    <t>160000001681</t>
  </si>
  <si>
    <t>SIDE TABLE,WOVEN LEATHER TOP,POLISH LEGS-BLACK-JH</t>
  </si>
  <si>
    <t>160000001682</t>
  </si>
  <si>
    <t>GIANT WHITE AMARILLYS TOPIAIRY-JINDAL HOUSE</t>
  </si>
  <si>
    <t>160000001683</t>
  </si>
  <si>
    <t>MEDIUM TOPIARY WHITE ORCHIDS-JINDAL HOUSE</t>
  </si>
  <si>
    <t>160000001684</t>
  </si>
  <si>
    <t>SMALL TOPIARY WHITE ORCHIDS-JINDAL HOUSE</t>
  </si>
  <si>
    <t>160000001685</t>
  </si>
  <si>
    <t>MEDIUM TOPIARY GREEN ROSES-JINDAL HOUSE</t>
  </si>
  <si>
    <t>160000001686</t>
  </si>
  <si>
    <t>MEDIUM TOPIARY GREEN ORCHIDS-JINDAL HOUSE</t>
  </si>
  <si>
    <t>160000001687</t>
  </si>
  <si>
    <t>GREEN ROSES &amp; LARGE BLACK GLASS CUBE-JINDAL HOUSE</t>
  </si>
  <si>
    <t>160000001688</t>
  </si>
  <si>
    <t>160000001689</t>
  </si>
  <si>
    <t>SMALL TOPIARY GREEN ROSES-JINDAL HOUSE</t>
  </si>
  <si>
    <t>160000001690</t>
  </si>
  <si>
    <t>GREEN AMARILLYS STAND BOUQUET-JINDAL HOUSE</t>
  </si>
  <si>
    <t>160000001691</t>
  </si>
  <si>
    <t>SMALL TOPIARY GREEN ORCHIDS-JINDAL HOUSE</t>
  </si>
  <si>
    <t>160000001692</t>
  </si>
  <si>
    <t>WHITE ROSES &amp; LARGE BLACK GLASS CUBE-JINDAL HOUSE</t>
  </si>
  <si>
    <t>160000001693</t>
  </si>
  <si>
    <t>160000001694</t>
  </si>
  <si>
    <t>GIANT GREEN AMARILLYS TOPIAIRY-JINDAL HOUSE</t>
  </si>
  <si>
    <t>160000001695</t>
  </si>
  <si>
    <t>160000001696</t>
  </si>
  <si>
    <t>160000001697</t>
  </si>
  <si>
    <t>CHARLES OUTDOOR SOFA-JINDAL HOUSE</t>
  </si>
  <si>
    <t>160000001698</t>
  </si>
  <si>
    <t>CHARLES ARMCHAIR-JINDAL HOUSE</t>
  </si>
  <si>
    <t>160000001699</t>
  </si>
  <si>
    <t>ORIONE CONTENITORE-JINDAL HOUSE</t>
  </si>
  <si>
    <t>160000001700</t>
  </si>
  <si>
    <t>FOLHA DE BANANEIRA BRONZE-JINDAL HOUSE</t>
  </si>
  <si>
    <t>160000001701</t>
  </si>
  <si>
    <t>ARTWORK-RAGHUBIR SINGH-WOMEN IN MONSOON RAINS,BKC</t>
  </si>
  <si>
    <t>160000001702</t>
  </si>
  <si>
    <t>Carpet-BALSA-Base WOOL &amp; SILK - 8th Floor-BKC</t>
  </si>
  <si>
    <t>160000001703</t>
  </si>
  <si>
    <t>Carpet-VERONA WHITE - WOOL &amp; SILK  - 8th Floor-BKC</t>
  </si>
  <si>
    <t>160000001704</t>
  </si>
  <si>
    <t>Carpet- OAK - WOOL - 8th Floor-BKC</t>
  </si>
  <si>
    <t>160000001705</t>
  </si>
  <si>
    <t>SOFA 2/CUSH W/2 ELECT MOTION-13-001-V.446-BKC</t>
  </si>
  <si>
    <t>160000001706</t>
  </si>
  <si>
    <t>LOVESEAT-13-001-V.005-BKC</t>
  </si>
  <si>
    <t>160000001707</t>
  </si>
  <si>
    <t>ARMCHAIR-14-001-V.003-BKC</t>
  </si>
  <si>
    <t>160000001708</t>
  </si>
  <si>
    <t>RECEPTION TABLE PODIUM - NORTH &amp; SOUTH BKC</t>
  </si>
  <si>
    <t>160000001709</t>
  </si>
  <si>
    <t>THINKCHAIR WITH 4D BKC</t>
  </si>
  <si>
    <t>160000001710</t>
  </si>
  <si>
    <t>THINKCHAIR WITH 4D AND HEADREST BKC</t>
  </si>
  <si>
    <t>160000001711</t>
  </si>
  <si>
    <t>COBI CHAIRS BKC</t>
  </si>
  <si>
    <t>160000001712</t>
  </si>
  <si>
    <t>LEAP WORK CHAIR BKC</t>
  </si>
  <si>
    <t>160000001713</t>
  </si>
  <si>
    <t>LEAP WORK CHAIR WITH HEADREST BKC</t>
  </si>
  <si>
    <t>160000001714</t>
  </si>
  <si>
    <t>10 SEATER MEETING TABLE BKC</t>
  </si>
  <si>
    <t>160000001715</t>
  </si>
  <si>
    <t>8 SEATER MEETING TABLE BKC</t>
  </si>
  <si>
    <t>160000001716</t>
  </si>
  <si>
    <t>4 SEATER MEETING TABLE BKC</t>
  </si>
  <si>
    <t>160000001717</t>
  </si>
  <si>
    <t>12 SEATER MEETING TABLE BKC</t>
  </si>
  <si>
    <t>160000001718</t>
  </si>
  <si>
    <t>Double Bed -65X85-301/Saarthi-JMD</t>
  </si>
  <si>
    <t>160000001719</t>
  </si>
  <si>
    <t>Side Table-22.5X17.25-301/Saarthi-JMD</t>
  </si>
  <si>
    <t>160000001720</t>
  </si>
  <si>
    <t>Cupboard Back Surmica Finish-6MM-301/Saarthi-JMD</t>
  </si>
  <si>
    <t>160000001723</t>
  </si>
  <si>
    <t>ARTWORK - " SOMEONE ELSE" - BKC</t>
  </si>
  <si>
    <t>160000001724</t>
  </si>
  <si>
    <t>ARTWORK - FOR BOARD ROOM - ELECTRIC WIRES - BKC</t>
  </si>
  <si>
    <t>160000001725</t>
  </si>
  <si>
    <t>ARTWORK - O P JINDAL - BKC</t>
  </si>
  <si>
    <t>160000001726</t>
  </si>
  <si>
    <t>LECTERN STAND - BKC</t>
  </si>
  <si>
    <t>160000001727</t>
  </si>
  <si>
    <t>CONSULTANCY FEES - BKC</t>
  </si>
  <si>
    <t>160000001728</t>
  </si>
  <si>
    <t>ARTWORK - AT CAFETERIA - BKC</t>
  </si>
  <si>
    <t>160000001729</t>
  </si>
  <si>
    <t>SCHEMATIC DESIGN CONS - BKC</t>
  </si>
  <si>
    <t>160000001730</t>
  </si>
  <si>
    <t>PAINTING - BKC</t>
  </si>
  <si>
    <t>160000001731</t>
  </si>
  <si>
    <t>160000001732</t>
  </si>
  <si>
    <t>160000001733</t>
  </si>
  <si>
    <t>PAINTING - RANA BEGUM - BKC</t>
  </si>
  <si>
    <t>160000001734</t>
  </si>
  <si>
    <t>160000001735</t>
  </si>
  <si>
    <t>PAINTINGS FOR BKC - BKC</t>
  </si>
  <si>
    <t>160000001736</t>
  </si>
  <si>
    <t>PAINTING- VILLAGE - BKC</t>
  </si>
  <si>
    <t>160000001737</t>
  </si>
  <si>
    <t>PAINTING-ENCHANTED FOREST - BKC</t>
  </si>
  <si>
    <t>160000001738</t>
  </si>
  <si>
    <t>160000001739</t>
  </si>
  <si>
    <t>PAINTING-MONOGRAPHED GEOGRAPHIES - BKC</t>
  </si>
  <si>
    <t>160000001740</t>
  </si>
  <si>
    <t>PAINTING - THE MEANDERING ROAD - BKC</t>
  </si>
  <si>
    <t>160000001741</t>
  </si>
  <si>
    <t>BKC FURNITURE - BKC</t>
  </si>
  <si>
    <t>160000001742</t>
  </si>
  <si>
    <t>PAINTING -DOMINUS AERIES ESCAPE - BKC</t>
  </si>
  <si>
    <t>160000001743</t>
  </si>
  <si>
    <t>PAINTING -WIZARD OF THE WASTELAND - BKC</t>
  </si>
  <si>
    <t>160000001744</t>
  </si>
  <si>
    <t>CAFETERIA CHAIRS AND TABLES - BKC</t>
  </si>
  <si>
    <t>160000001745</t>
  </si>
  <si>
    <t>EXTERNAL SINGAGES &amp; SELF ADHESIVE TAPE - BKC</t>
  </si>
  <si>
    <t>160000001746</t>
  </si>
  <si>
    <t>SEATING CHAIRS FOR AUDITORIUM AREA - BKC</t>
  </si>
  <si>
    <t>160000001747</t>
  </si>
  <si>
    <t>IMPORT OF CHAIRS &amp; INSTALLATION -EAMES MAKE - BKC</t>
  </si>
  <si>
    <t>160000001748</t>
  </si>
  <si>
    <t>INTERNAL SINGAGES (FLOOR NOS, PULL, PUSH) - BKC</t>
  </si>
  <si>
    <t>160000001749</t>
  </si>
  <si>
    <t>BIG SINGLE SEATER FABRIC UPHOLSTERY - BKC</t>
  </si>
  <si>
    <t>160000001750</t>
  </si>
  <si>
    <t>IMPORT OF BARCELONA CHAIRS(6) &amp; TABLE(2) - BKC</t>
  </si>
  <si>
    <t>160000001751</t>
  </si>
  <si>
    <t>GLASS PANELS - BKC</t>
  </si>
  <si>
    <t>160000001752</t>
  </si>
  <si>
    <t>GLASS DOOR &amp; ASSOCIATED - BKC</t>
  </si>
  <si>
    <t>160000001753</t>
  </si>
  <si>
    <t>DESIGN FEES FOR SEMINAR TABLE , LACTERN STAND- BKC</t>
  </si>
  <si>
    <t>160000001754</t>
  </si>
  <si>
    <t>STEEL MAKE LETTERS OF OP JINDAL CODE FOR BKC - BKC</t>
  </si>
  <si>
    <t>160000001755</t>
  </si>
  <si>
    <t>LION SAFETY EQUIPMENTS - BKC</t>
  </si>
  <si>
    <t>160000001756</t>
  </si>
  <si>
    <t>LEATHER FOR BKC OFFIC - BKC</t>
  </si>
  <si>
    <t>160000001757</t>
  </si>
  <si>
    <t>1 NOS OF SEMINAR TABLE - BKC</t>
  </si>
  <si>
    <t>160000001758</t>
  </si>
  <si>
    <t>ITEMS FIRE PROOF DOORS - BKC</t>
  </si>
  <si>
    <t>160000001759</t>
  </si>
  <si>
    <t>AC ROLLER BLIND - BKC</t>
  </si>
  <si>
    <t>160000001760</t>
  </si>
  <si>
    <t>ROLLER BLINDS - BKC</t>
  </si>
  <si>
    <t>160000001762</t>
  </si>
  <si>
    <t>Colour Side Board L220 cms-BKC</t>
  </si>
  <si>
    <t>160000001763</t>
  </si>
  <si>
    <t>ARTWORK - ROHINI DEVASHER "BONEWORK SERIES" - BKC</t>
  </si>
  <si>
    <t>160000001764</t>
  </si>
  <si>
    <t>54x54 Antique Brass Matt Coating Coffee Table-JH</t>
  </si>
  <si>
    <t>160000001765</t>
  </si>
  <si>
    <t>BEVERLY ARMCHAIR WITHOUT COVER - BKC</t>
  </si>
  <si>
    <t>160000001766</t>
  </si>
  <si>
    <t>CHARLES TABLE (BRIGHT BRUSHED ALUMINIUM) - BKC</t>
  </si>
  <si>
    <t>160000001767</t>
  </si>
  <si>
    <t>BT CANAPE CUIR MILANO SIDE TABLES - BKC</t>
  </si>
  <si>
    <t>160000001768</t>
  </si>
  <si>
    <t>ENGINEERED WOODEN FLOORING - BKC</t>
  </si>
  <si>
    <t>160000001769</t>
  </si>
  <si>
    <t>RECEPTION TABLE 8th9th FLOOR - BKC</t>
  </si>
  <si>
    <t>160000001771</t>
  </si>
  <si>
    <t>RECEPTION DESK 8TH&amp;9TH FLR - BKC</t>
  </si>
  <si>
    <t>160000001772</t>
  </si>
  <si>
    <t>RECEPTION TABLE 8TH&amp;9TH FLR - BKC</t>
  </si>
  <si>
    <t>160000001773</t>
  </si>
  <si>
    <t>BASTIANELLI MARCEL 2 SEATER SOFA - BKC</t>
  </si>
  <si>
    <t>160000001774</t>
  </si>
  <si>
    <t>BASTIANELLI CHLOE ARMCHAIR - BKC</t>
  </si>
  <si>
    <t>160000001775</t>
  </si>
  <si>
    <t>BASTIANELLI BERNARD ROUND TABLE - BKC</t>
  </si>
  <si>
    <t>160000001776</t>
  </si>
  <si>
    <t>BASTIANELLI ALINE ARMCHAIR - BKC</t>
  </si>
  <si>
    <t>160000001777</t>
  </si>
  <si>
    <t>Night Table Jutaw/Side Handle 46X48-EpacquWhite-JH</t>
  </si>
  <si>
    <t>160000001778</t>
  </si>
  <si>
    <t>PROSTORIA-POLYGON CHAIR-CROATIA-JH</t>
  </si>
  <si>
    <t>160000001779</t>
  </si>
  <si>
    <t>Artist-Sumakshi Singh-Breath Song 1&amp;4-16X12-JHDel</t>
  </si>
  <si>
    <t>160000001780</t>
  </si>
  <si>
    <t>Artist-Sumakshi Singh-Breath Song 2&amp;3-25X21-JHDel</t>
  </si>
  <si>
    <t>160000001781</t>
  </si>
  <si>
    <t>Stone Artifact-JH</t>
  </si>
  <si>
    <t>160000001782</t>
  </si>
  <si>
    <t>RING TABLES-JH</t>
  </si>
  <si>
    <t>160000001783</t>
  </si>
  <si>
    <t>ARTIFACT-JH</t>
  </si>
  <si>
    <t>160000001784</t>
  </si>
  <si>
    <t>Consol Table-china-JH-Houseology</t>
  </si>
  <si>
    <t>160000001785</t>
  </si>
  <si>
    <t>Side Table-Indonesia-Houseology-JH</t>
  </si>
  <si>
    <t>160000001786</t>
  </si>
  <si>
    <t>Set of 6 Prints / Photos - Belgium-Houseology-JH</t>
  </si>
  <si>
    <t>160000001787</t>
  </si>
  <si>
    <t>JAR-China-Houesology-JH</t>
  </si>
  <si>
    <t>160000001788</t>
  </si>
  <si>
    <t>Lamp-UK-Houseology-JH</t>
  </si>
  <si>
    <t>160000001789</t>
  </si>
  <si>
    <t>160000001790</t>
  </si>
  <si>
    <t>GLOBE SET2-India-HOUSEOLOGY-JH</t>
  </si>
  <si>
    <t>160000001791</t>
  </si>
  <si>
    <t>Mirror-China-Houseology-JH</t>
  </si>
  <si>
    <t>160000001792</t>
  </si>
  <si>
    <t>SQNI-F2B Polished Steel Chair-Opera Gallery-JH</t>
  </si>
  <si>
    <t>160000001793</t>
  </si>
  <si>
    <t>ALLEN SOFA-316X226X90h-Finishes Pelle Leather-JH</t>
  </si>
  <si>
    <t>160000001794</t>
  </si>
  <si>
    <t>CHAISE LONGUE ALLEN-CUSHION FOR SOFA---JH</t>
  </si>
  <si>
    <t>160000001795</t>
  </si>
  <si>
    <t>SHERMAN SOFA-222X103X84h-JH</t>
  </si>
  <si>
    <t>160000001796</t>
  </si>
  <si>
    <t>SBLLE093CA00.BRSAC PIXEL-Boca DO Lobo CABINET-JH</t>
  </si>
  <si>
    <t>160000001797</t>
  </si>
  <si>
    <t>COLOSSEUM COFFEE TABLE BRASS WITH BLACK MIRROR-JH</t>
  </si>
  <si>
    <t>160000001798</t>
  </si>
  <si>
    <t>SOFA-LEATHER LEISURE-JH</t>
  </si>
  <si>
    <t>160000001799</t>
  </si>
  <si>
    <t>BRACKETT FOR SOFA-LEATHER LEISURE-JH</t>
  </si>
  <si>
    <t>160000001800</t>
  </si>
  <si>
    <t>INCIDENTAL CHAIRS-LEATHER LEISURE-JH</t>
  </si>
  <si>
    <t>160000001801</t>
  </si>
  <si>
    <t>DINING CHAIRS-LEATHER LEISURE-JH</t>
  </si>
  <si>
    <t>160000001802</t>
  </si>
  <si>
    <t>MICRO NESTING TABLE-18X11.5X21-JH</t>
  </si>
  <si>
    <t>160000001803</t>
  </si>
  <si>
    <t>MICRO NESTING TABLE-18.75X8X23-JH</t>
  </si>
  <si>
    <t>160000001804</t>
  </si>
  <si>
    <t>MICRO NESTING TABLE-16.5X12X22-JH</t>
  </si>
  <si>
    <t>160000001805</t>
  </si>
  <si>
    <t>AC11084-CNT FREEFORM CONSOLE TABLE-42X12X31-JH</t>
  </si>
  <si>
    <t>160000001806</t>
  </si>
  <si>
    <t>AC11680OBJ METAL KNOT SMALL OBJECT-7X6.25X5.62-JH</t>
  </si>
  <si>
    <t>160000001807</t>
  </si>
  <si>
    <t>AC11785PLW MANTRA PILLOW1-18X12-JH</t>
  </si>
  <si>
    <t>160000001808</t>
  </si>
  <si>
    <t>AC11784PLW MANTRA PILLOW1-18X12-JH</t>
  </si>
  <si>
    <t>160000001809</t>
  </si>
  <si>
    <t>SQUARE TALL CABINET (SMOKE EUCALYPTUS SENSOR) BKC</t>
  </si>
  <si>
    <t>160000001810</t>
  </si>
  <si>
    <t>ANDY SOFA WITH STEEL BASE - BKC</t>
  </si>
  <si>
    <t>160000001811</t>
  </si>
  <si>
    <t>RAY SOFA - BKC</t>
  </si>
  <si>
    <t>160000001812</t>
  </si>
  <si>
    <t>MPO-S STANDARD PAMPA SOFA-24X16.5X22.25-witCush-JH</t>
  </si>
  <si>
    <t>160000001813</t>
  </si>
  <si>
    <t>PMPO-S STANDARD PAMPA SOFA-24X16.5X22.25-witCus-JH</t>
  </si>
  <si>
    <t>160000001817</t>
  </si>
  <si>
    <t>Godrej King Bed Zurina-Angul</t>
  </si>
  <si>
    <t>160000001818</t>
  </si>
  <si>
    <t>Godrej Bed Side Zurina-Angul</t>
  </si>
  <si>
    <t>160000001819</t>
  </si>
  <si>
    <t>Godrej Tea Table Alice-Angul</t>
  </si>
  <si>
    <t>160000001820</t>
  </si>
  <si>
    <t>Godrej Dresser Zurina-Angul</t>
  </si>
  <si>
    <t>160000001821</t>
  </si>
  <si>
    <t>Godrej Mattress with 6 Pillow (Ortho Dlx.)-Angul</t>
  </si>
  <si>
    <t>160000001822</t>
  </si>
  <si>
    <t>Godrej Sofa-3+1+1 rida-Angul</t>
  </si>
  <si>
    <t>160000001823</t>
  </si>
  <si>
    <t>Godrej Centre Table Prism-Angul</t>
  </si>
  <si>
    <t>160000001824</t>
  </si>
  <si>
    <t>Godrej Shoe Cabinet 203M-Angul</t>
  </si>
  <si>
    <t>160000001825</t>
  </si>
  <si>
    <t>Godrej Dining Table Glaze with 6 Chairs-Angul</t>
  </si>
  <si>
    <t>160000001826</t>
  </si>
  <si>
    <t>Sofa Canyon Right Panama Natural-JH</t>
  </si>
  <si>
    <t>160000001827</t>
  </si>
  <si>
    <t>Sofa Vermont Panama Natural-U-JH</t>
  </si>
  <si>
    <t>160000001828</t>
  </si>
  <si>
    <t>Acrvlic on Canvas-GUELFENBEIN-RADIAL-Painting-JH</t>
  </si>
  <si>
    <t>160000001829</t>
  </si>
  <si>
    <t>MG Console Ming Red Lacquer-30'w 10'd 32'h-JH</t>
  </si>
  <si>
    <t>160000001830</t>
  </si>
  <si>
    <t>MG Deco ACC Me-Metal-Gold Finish-12.25x9.85x10-JH</t>
  </si>
  <si>
    <t>160000001833</t>
  </si>
  <si>
    <t>Resin Chiavari Chair w/hWhite Cushion-4X38X92CM-JH</t>
  </si>
  <si>
    <t>160000001834</t>
  </si>
  <si>
    <t>Godrej Deuce Bunk Bed-Security Room JH</t>
  </si>
  <si>
    <t>160000001835</t>
  </si>
  <si>
    <t>Coffee Table-Tray-2 Nos.-JH</t>
  </si>
  <si>
    <t>160000001836</t>
  </si>
  <si>
    <t>Dining Table-78x42x30-JH</t>
  </si>
  <si>
    <t>160000001837</t>
  </si>
  <si>
    <t>Rounded Side Table-14X20-JH</t>
  </si>
  <si>
    <t>160000001838</t>
  </si>
  <si>
    <t>Side Table-24x24x20-JH</t>
  </si>
  <si>
    <t>160000001839</t>
  </si>
  <si>
    <t>Side Table-42x24x20-JH</t>
  </si>
  <si>
    <t>160000001840</t>
  </si>
  <si>
    <t>Desk-79X24X24-JH</t>
  </si>
  <si>
    <t>160000001841</t>
  </si>
  <si>
    <t>Drawer Box for Printer-19x19x20-JH</t>
  </si>
  <si>
    <t>160000001842</t>
  </si>
  <si>
    <t>Bed with Storage-7X6.6X13-JH</t>
  </si>
  <si>
    <t>160000001843</t>
  </si>
  <si>
    <t>Bed side Table(Bothside)-24x21x19-JH</t>
  </si>
  <si>
    <t>160000001844</t>
  </si>
  <si>
    <t>Puja Cupboard-27X80.5X12-JH</t>
  </si>
  <si>
    <t>160000001845</t>
  </si>
  <si>
    <t>Glass Chandelier - JH</t>
  </si>
  <si>
    <t>160000001846</t>
  </si>
  <si>
    <t>Sofas with Steel Base-BKC</t>
  </si>
  <si>
    <t>160000001847</t>
  </si>
  <si>
    <t>'If I had Known....'-Cast Bronze Sculpture-BKC</t>
  </si>
  <si>
    <t>160000001848</t>
  </si>
  <si>
    <t>Centre Table-4X14"-6th Floor-JH</t>
  </si>
  <si>
    <t>160000001849</t>
  </si>
  <si>
    <t>Centre Table-42X24X13"-4th Floor-JH</t>
  </si>
  <si>
    <t>160000001850</t>
  </si>
  <si>
    <t>Console PF Table-48x36x16-JH</t>
  </si>
  <si>
    <t>160000001851</t>
  </si>
  <si>
    <t>LR/PIANI LOW TABLE AMERICAN WALNUT-BKC</t>
  </si>
  <si>
    <t>160000001852</t>
  </si>
  <si>
    <t>BOLD ARMCHAIR FAB BETREND COL 2FEET WENGUE-JH</t>
  </si>
  <si>
    <t>160000001854</t>
  </si>
  <si>
    <t>TABLE LAMP SETAI SMOKE CRYSTAL GLASS - JH</t>
  </si>
  <si>
    <t>160000001855</t>
  </si>
  <si>
    <t>SIDE TABLE PENTAGON CHARCOAL OAK VENEER -JH</t>
  </si>
  <si>
    <t>160000001856</t>
  </si>
  <si>
    <t>COFFEE TABLE PENTAGON CHARCOAL OAK VENEER -JH</t>
  </si>
  <si>
    <t>160000001857</t>
  </si>
  <si>
    <t>CHAIR SANDY-JH</t>
  </si>
  <si>
    <t>160000001858</t>
  </si>
  <si>
    <t>HANDCRAFTED CORAL ARABIAN SCREEN -BRASS -JH</t>
  </si>
  <si>
    <t>160000001864</t>
  </si>
  <si>
    <t>Gym Skillmill Console with Accessory Kit</t>
  </si>
  <si>
    <t>160000001870</t>
  </si>
  <si>
    <t>SOFA -L shaped - Jindal House</t>
  </si>
  <si>
    <t>160000001871</t>
  </si>
  <si>
    <t>Breakfast counter in glass with 2 chairs - COO EV</t>
  </si>
  <si>
    <t>160000001872</t>
  </si>
  <si>
    <t>Writing table &amp; side table with drawer- COO EV</t>
  </si>
  <si>
    <t>160000001873</t>
  </si>
  <si>
    <t>Mattress - COO EV</t>
  </si>
  <si>
    <t>160000001874</t>
  </si>
  <si>
    <t>Single curtains - COO EV</t>
  </si>
  <si>
    <t>160000001875</t>
  </si>
  <si>
    <t>Leather sofa set - COO EV</t>
  </si>
  <si>
    <t>160000001876</t>
  </si>
  <si>
    <t>Single seater couch - COO EV</t>
  </si>
  <si>
    <t>160000001877</t>
  </si>
  <si>
    <t>Centre table-  COO EV</t>
  </si>
  <si>
    <t>160000001878</t>
  </si>
  <si>
    <t>Side table - COO EV</t>
  </si>
  <si>
    <t>160000001879</t>
  </si>
  <si>
    <t>8 seater dining table set - COO EV</t>
  </si>
  <si>
    <t>160000001880</t>
  </si>
  <si>
    <t>Seating coffee chair - COO EV</t>
  </si>
  <si>
    <t>160000001881</t>
  </si>
  <si>
    <t>Coffee chair &amp; table set - COO EV</t>
  </si>
  <si>
    <t>160000001882</t>
  </si>
  <si>
    <t>160000001883</t>
  </si>
  <si>
    <t>Office chair - COO EV</t>
  </si>
  <si>
    <t>008/000</t>
  </si>
  <si>
    <t>180000000042</t>
  </si>
  <si>
    <t>Vlokswagon Passat - Mr. Pramod Menon</t>
  </si>
  <si>
    <t>180000000056</t>
  </si>
  <si>
    <t>Jaguar XJ - Jindal House</t>
  </si>
  <si>
    <t>180000000057</t>
  </si>
  <si>
    <t>BMW Car-MH-04-GN-4050</t>
  </si>
  <si>
    <t>180000000059</t>
  </si>
  <si>
    <t>Hond Amaze VX Car Mr. Sathi Jindal</t>
  </si>
  <si>
    <t>180000000064</t>
  </si>
  <si>
    <t>Porsche Cayenne-MH-04-GZ-3006-BKC</t>
  </si>
  <si>
    <t>180000000067</t>
  </si>
  <si>
    <t>Skoda Superb Elegance-AT 118K W-Mr Deshpande-BKC</t>
  </si>
  <si>
    <t>180000000068</t>
  </si>
  <si>
    <t>VOLVO S60 DD4 Kinetic,Diesel-DL1-CT-9310-Delhi-SS</t>
  </si>
  <si>
    <t>180000000071</t>
  </si>
  <si>
    <t>Skoda Octivia Style Plus Diesel AT-JH</t>
  </si>
  <si>
    <t>180000000073</t>
  </si>
  <si>
    <t>Porsche Diesel-White-MH04-HM-4500-BKC</t>
  </si>
  <si>
    <t>180000000074</t>
  </si>
  <si>
    <t>C200 BE AVANT MERCEDES BENZ M-Blue-DF-Pramod Menon</t>
  </si>
  <si>
    <t>180000000075</t>
  </si>
  <si>
    <t>E200 FL PANA MERCEDES BENZ-Polar White-JMD-SanjayS</t>
  </si>
  <si>
    <t>180000000077</t>
  </si>
  <si>
    <t>Maruti Ciaz Smart Hybrid ZDI+-Kamal Bhanawat-Commr</t>
  </si>
  <si>
    <t>180000000078</t>
  </si>
  <si>
    <t>S350 D-CDIL-V222-Mercedes Benz-RubyBlack-MH04HU432</t>
  </si>
  <si>
    <t>180000000079</t>
  </si>
  <si>
    <t>Honda Amaze 1.2VX CVT(i-VTEC)-Sudarsan Maddi-F&amp;A</t>
  </si>
  <si>
    <t>180000000080</t>
  </si>
  <si>
    <t>BMW 740Li 7E27Cashmere silver-MH-04-JC-5040-CMD.SJ</t>
  </si>
  <si>
    <t>180000000082</t>
  </si>
  <si>
    <t>Skoda Superb L&amp;K-1.8 TSI-B.Grey-BKC Pool Car</t>
  </si>
  <si>
    <t>180000000083</t>
  </si>
  <si>
    <t>Toyota Corolla Altis-1.8VL-DL12CM1813-SatishJindal</t>
  </si>
  <si>
    <t>180000000084</t>
  </si>
  <si>
    <t>Honda City 1.5ZX CVT(I-VTEC)-DL9CAN5565-SatishJind</t>
  </si>
  <si>
    <t>180000000085</t>
  </si>
  <si>
    <t>Audi Q3-MYTHS BLACK-PISTACHIO BEIGE-VIJAY SINHA</t>
  </si>
  <si>
    <t>180000000087</t>
  </si>
  <si>
    <t>CAR,MARUTI CIAZ ALPHA PETROL - RK Sharma</t>
  </si>
  <si>
    <t>180000000088</t>
  </si>
  <si>
    <t>Vitara Breeza ZDI - Asit Ohja</t>
  </si>
  <si>
    <t>180000000089</t>
  </si>
  <si>
    <t>Maruti Eritiga VXI -Mr. Manoj Kumar</t>
  </si>
  <si>
    <t>180000000090</t>
  </si>
  <si>
    <t>NEW S-CROSS ZETA -Shivaprasad Patnaik</t>
  </si>
  <si>
    <t>180000000093</t>
  </si>
  <si>
    <t>Hond City Car 1.5 ZX CVT I-VTEC-Mr. C.R LAXMAN</t>
  </si>
  <si>
    <t>180000000094</t>
  </si>
  <si>
    <t>Hyundai Creta Car 1.4 CRDI Diesel-Mr.M.P Mathur</t>
  </si>
  <si>
    <t>180000000095</t>
  </si>
  <si>
    <t>Hyundai Creta Car 1.6 VTVT AUTO SX-Mr.Aditya Agarw</t>
  </si>
  <si>
    <t>180000000096</t>
  </si>
  <si>
    <t>CAR,MARUTI CIAZ ALPHA PETROL- S V RAMAKUMAR</t>
  </si>
  <si>
    <t>320000000040</t>
  </si>
  <si>
    <t>HR Solution-SAP Success factor-Implementation_Addn</t>
  </si>
  <si>
    <t>140000000517</t>
  </si>
  <si>
    <t>140000000600</t>
  </si>
  <si>
    <t>140000000601</t>
  </si>
  <si>
    <t>140000000624</t>
  </si>
  <si>
    <t>140000000680</t>
  </si>
  <si>
    <t>150000000897</t>
  </si>
  <si>
    <t>Apple Care Protection Plan for Ipad</t>
  </si>
  <si>
    <t>150000000898</t>
  </si>
  <si>
    <t>Apple Ipad Pro smart Key Board</t>
  </si>
  <si>
    <t>Laptop - Dell Make</t>
  </si>
  <si>
    <t>150000000888</t>
  </si>
  <si>
    <t>006/000</t>
  </si>
  <si>
    <t>150000000305</t>
  </si>
  <si>
    <t>150000000328</t>
  </si>
  <si>
    <t>150000000350</t>
  </si>
  <si>
    <t>150000000469</t>
  </si>
  <si>
    <t>160000000479</t>
  </si>
  <si>
    <t>Steel Almirahs</t>
  </si>
  <si>
    <t>140000001189</t>
  </si>
  <si>
    <t>Mitshibushi Heavy Industries 3.1  Tons Split AC</t>
  </si>
  <si>
    <t>150000000899</t>
  </si>
  <si>
    <t>Apple IPAD Pro10.5 Inch 64GB</t>
  </si>
  <si>
    <t>150000000900</t>
  </si>
  <si>
    <t>Apple10.5 Ipad Pro Smart Keyboard</t>
  </si>
  <si>
    <t>150000000901</t>
  </si>
  <si>
    <t>Apple Pencil- MK0C2 ZM/A</t>
  </si>
  <si>
    <t>140000001159</t>
  </si>
  <si>
    <t>RO Unit 250 Ltrs - 'G' Block</t>
  </si>
  <si>
    <t>140000001160</t>
  </si>
  <si>
    <t>Whirpool Refrigerator-185Lts - Bunglo15</t>
  </si>
  <si>
    <t>140000001161</t>
  </si>
  <si>
    <t>Washing Machine-Bosch-Bunglo15</t>
  </si>
  <si>
    <t>160000001568</t>
  </si>
  <si>
    <t>180000000081</t>
  </si>
  <si>
    <t>Hyundai Creta 1.6 CRDI SX (O) Diesel car</t>
  </si>
  <si>
    <t>180000000097</t>
  </si>
  <si>
    <t>Hond Car WRV VX_ Manoj Munshi</t>
  </si>
  <si>
    <t>140000001190</t>
  </si>
  <si>
    <t>VU 75 Inch LED TV</t>
  </si>
  <si>
    <t>140000001191</t>
  </si>
  <si>
    <t>320000000039</t>
  </si>
  <si>
    <t>OSI PI SOFTWARE FOR DCS INTEGRATION</t>
  </si>
  <si>
    <t>130000002678</t>
  </si>
  <si>
    <t>130000002632</t>
  </si>
  <si>
    <t>400KV PANTGRAPH ISOLATORS</t>
  </si>
  <si>
    <t>130000002633</t>
  </si>
  <si>
    <t>RET670 Protection Relay for transformer protection</t>
  </si>
  <si>
    <t>130000002634</t>
  </si>
  <si>
    <t>400 KV Spring Charged breaker with drive mechanism</t>
  </si>
  <si>
    <t>130000002680</t>
  </si>
  <si>
    <t>HCL ISOLATOR MAIN CONTRACT ASSEMBLY 400KV</t>
  </si>
  <si>
    <t>130000002693</t>
  </si>
  <si>
    <t>INST &amp; COMM of EMS SYS</t>
  </si>
  <si>
    <t>130000002701</t>
  </si>
  <si>
    <t>Upgradation of SBU2 &amp; 400KV Swyd Lighting System</t>
  </si>
  <si>
    <t>130000002672</t>
  </si>
  <si>
    <t>Aluminized Fire Proxy Suit</t>
  </si>
  <si>
    <t>130000001312</t>
  </si>
  <si>
    <t>CIRCULATING WATER PUMPS</t>
  </si>
  <si>
    <t>130000001313</t>
  </si>
  <si>
    <t>COOLING TOWER</t>
  </si>
  <si>
    <t>130000001314</t>
  </si>
  <si>
    <t>SERVICE WATER SYSTEM</t>
  </si>
  <si>
    <t>130000001315</t>
  </si>
  <si>
    <t>WATER TREATMENT - AUXILIARY</t>
  </si>
  <si>
    <t>130000001316</t>
  </si>
  <si>
    <t>WATER TREATMENT - SER WAT SYSTEM</t>
  </si>
  <si>
    <t>130000001317</t>
  </si>
  <si>
    <t>FIRE ALARAM &amp; FIRE DECTION SYSTEM</t>
  </si>
  <si>
    <t>130000001318</t>
  </si>
  <si>
    <t>FIRE FIGHTING SYSTEM</t>
  </si>
  <si>
    <t>130000001319</t>
  </si>
  <si>
    <t>AC&amp;VENTL SY STATION BUILDNG</t>
  </si>
  <si>
    <t>130000001320</t>
  </si>
  <si>
    <t>AC&amp;VENTLIN SYS CONTRL ROOMS</t>
  </si>
  <si>
    <t>130000001222</t>
  </si>
  <si>
    <t>BCN-2</t>
  </si>
  <si>
    <t>130000001223</t>
  </si>
  <si>
    <t>DUST EXTRACTION SYSTEM:</t>
  </si>
  <si>
    <t>130000001224</t>
  </si>
  <si>
    <t>ADDITIONAL COAL FIRING SYSTEM</t>
  </si>
  <si>
    <t>130000001286</t>
  </si>
  <si>
    <t>Drag Chain Conveyor</t>
  </si>
  <si>
    <t>130000001287</t>
  </si>
  <si>
    <t>BELT CONVEYOR FOR BOTTOM ASH</t>
  </si>
  <si>
    <t>130000001288</t>
  </si>
  <si>
    <t>FLY ASH PNEUMATIC CONVEYING SYSTEM:</t>
  </si>
  <si>
    <t>130000001289</t>
  </si>
  <si>
    <t>FLUDIZING BLOWERS</t>
  </si>
  <si>
    <t>130000001290</t>
  </si>
  <si>
    <t>WET ASH UNLOADER</t>
  </si>
  <si>
    <t>130000001291</t>
  </si>
  <si>
    <t>DRY ASH UNLOADER</t>
  </si>
  <si>
    <t>130000001292</t>
  </si>
  <si>
    <t>ASH SILOS</t>
  </si>
  <si>
    <t>130000001225</t>
  </si>
  <si>
    <t>FUEL BUNKERS</t>
  </si>
  <si>
    <t>130000001226</t>
  </si>
  <si>
    <t>MILL PROPER</t>
  </si>
  <si>
    <t>130000001227</t>
  </si>
  <si>
    <t>MILL MOTOR</t>
  </si>
  <si>
    <t>130000001228</t>
  </si>
  <si>
    <t>MILL GEARBOX</t>
  </si>
  <si>
    <t>130000001229</t>
  </si>
  <si>
    <t>COAL FEEDERS</t>
  </si>
  <si>
    <t>130000001230</t>
  </si>
  <si>
    <t>LUBE OIL SYSTEM</t>
  </si>
  <si>
    <t>015/000</t>
  </si>
  <si>
    <t>130000001232</t>
  </si>
  <si>
    <t>COAL MILL SEAL AIR FAN</t>
  </si>
  <si>
    <t>130000001233</t>
  </si>
  <si>
    <t>PA FAN</t>
  </si>
  <si>
    <t>130000001235</t>
  </si>
  <si>
    <t>PA FAN LUBE OIL SYSTEM</t>
  </si>
  <si>
    <t>020/000</t>
  </si>
  <si>
    <t>130000001237</t>
  </si>
  <si>
    <t>FD FAN</t>
  </si>
  <si>
    <t>130000001238</t>
  </si>
  <si>
    <t>FD FAN MOTOR</t>
  </si>
  <si>
    <t>130000001239</t>
  </si>
  <si>
    <t>ID FAN</t>
  </si>
  <si>
    <t>130000001241</t>
  </si>
  <si>
    <t>ID FAN LUBE OIL SYSTEM</t>
  </si>
  <si>
    <t>130000001243</t>
  </si>
  <si>
    <t>SCANNER AIR FAN</t>
  </si>
  <si>
    <t>130000001244</t>
  </si>
  <si>
    <t>BOILER DUCTING WITH DAMPERS</t>
  </si>
  <si>
    <t>130000001245</t>
  </si>
  <si>
    <t>AIR PREHEATER</t>
  </si>
  <si>
    <t>130000001246</t>
  </si>
  <si>
    <t>BOILER DRUM &amp; HEADERS</t>
  </si>
  <si>
    <t>130000001247</t>
  </si>
  <si>
    <t>ECONOMISER</t>
  </si>
  <si>
    <t>130000001248</t>
  </si>
  <si>
    <t>SUPER HEATER &amp; RE-HEATER (SH &amp; RH)</t>
  </si>
  <si>
    <t>130000001249</t>
  </si>
  <si>
    <t>PIPING &amp; VALVES (CRITICAL)</t>
  </si>
  <si>
    <t>130000001250</t>
  </si>
  <si>
    <t>DRUM, SH &amp; RH SAFETY VALVES</t>
  </si>
  <si>
    <t>130000001251</t>
  </si>
  <si>
    <t>BOILER STRUCTURES</t>
  </si>
  <si>
    <t>130000001252</t>
  </si>
  <si>
    <t>BOILER INSULATION</t>
  </si>
  <si>
    <t>130000001253</t>
  </si>
  <si>
    <t>SHORT RETRACTABLE SOOT BLOWER (SRSB)</t>
  </si>
  <si>
    <t>130000001254</t>
  </si>
  <si>
    <t>LONG RETRACTABLE SOOT BLOWER (LRSB)</t>
  </si>
  <si>
    <t>130000001255</t>
  </si>
  <si>
    <t>ESP PROPER</t>
  </si>
  <si>
    <t>130000001257</t>
  </si>
  <si>
    <t>CHIMNEY</t>
  </si>
  <si>
    <t>130000001258</t>
  </si>
  <si>
    <t>CRANES &amp; HOISTS</t>
  </si>
  <si>
    <t>130000001259</t>
  </si>
  <si>
    <t>HP &amp; IP TURBINE</t>
  </si>
  <si>
    <t>130000001260</t>
  </si>
  <si>
    <t>LP TURBINE</t>
  </si>
  <si>
    <t>130000001261</t>
  </si>
  <si>
    <t>ELECTRO HYDRAULIC OIL UNIT</t>
  </si>
  <si>
    <t>130000001262</t>
  </si>
  <si>
    <t>LUBE OIL SYSTEM:</t>
  </si>
  <si>
    <t>130000001263</t>
  </si>
  <si>
    <t>JACKING OIL SYSTEM</t>
  </si>
  <si>
    <t>130000001264</t>
  </si>
  <si>
    <t>L.P HEATER NO.1, 2,</t>
  </si>
  <si>
    <t>130000001265</t>
  </si>
  <si>
    <t>L.P HEATER NO.,3</t>
  </si>
  <si>
    <t>130000001266</t>
  </si>
  <si>
    <t>H.P HEATER NO.1</t>
  </si>
  <si>
    <t>130000001267</t>
  </si>
  <si>
    <t>H.P HEATER NO.2</t>
  </si>
  <si>
    <t>130000001268</t>
  </si>
  <si>
    <t>DEAERATOR</t>
  </si>
  <si>
    <t>130000001269</t>
  </si>
  <si>
    <t>CONDENSER</t>
  </si>
  <si>
    <t>130000001270</t>
  </si>
  <si>
    <t>CONDENSATE PIPING WITH VALVES</t>
  </si>
  <si>
    <t>130000001271</t>
  </si>
  <si>
    <t>CONDENSATE EXTRACTION PUMPS (CEP)</t>
  </si>
  <si>
    <t>130000001272</t>
  </si>
  <si>
    <t>CONDENSATE EXTRACTION PUMPS MOTOR</t>
  </si>
  <si>
    <t>130000001273</t>
  </si>
  <si>
    <t>MOTOR DRIVEN BOILER FEED WATER PUMP</t>
  </si>
  <si>
    <t>130000001274</t>
  </si>
  <si>
    <t>BOILER FEED WATER PUMP MOTOR</t>
  </si>
  <si>
    <t>130000001275</t>
  </si>
  <si>
    <t>BOOSTER PUMP FOR BFP (MOTOR DRIVEN)</t>
  </si>
  <si>
    <t>130000001276</t>
  </si>
  <si>
    <t>HYDRAULIC COUPLING</t>
  </si>
  <si>
    <t>130000001277</t>
  </si>
  <si>
    <t>BOILER FEED WATER PIPING WITH VALVES</t>
  </si>
  <si>
    <t>130000001278</t>
  </si>
  <si>
    <t>WATER RING TYPE VACUUM PUMP</t>
  </si>
  <si>
    <t>130000001279</t>
  </si>
  <si>
    <t>OPEN CYCLE WATER PIPING WITH VALVES</t>
  </si>
  <si>
    <t>130000001280</t>
  </si>
  <si>
    <t>OPEN CYCLE COOLING WATER PUMP</t>
  </si>
  <si>
    <t>130000001281</t>
  </si>
  <si>
    <t>HYDRAULIC ACTUATED H.P BY PASS VALVE</t>
  </si>
  <si>
    <t>130000001282</t>
  </si>
  <si>
    <t>HYDRAULIC ACTUATED L.P BY PASS VALVE</t>
  </si>
  <si>
    <t>130000001284</t>
  </si>
  <si>
    <t>SEAL OIL SYSTEM:</t>
  </si>
  <si>
    <t>130000001285</t>
  </si>
  <si>
    <t>HYDROGEN SYSTEM</t>
  </si>
  <si>
    <t>130000001234</t>
  </si>
  <si>
    <t>PA FAN MOTOR</t>
  </si>
  <si>
    <t>130000001240</t>
  </si>
  <si>
    <t>ID FAN MOTOR</t>
  </si>
  <si>
    <t>RECTIFIER TRANSFORMERS</t>
  </si>
  <si>
    <t>018/000</t>
  </si>
  <si>
    <t>130000001283</t>
  </si>
  <si>
    <t>GENERATOR PROPER</t>
  </si>
  <si>
    <t>130000001293</t>
  </si>
  <si>
    <t>6.6 kv Switch Gear System</t>
  </si>
  <si>
    <t>130000001294</t>
  </si>
  <si>
    <t>130000001295</t>
  </si>
  <si>
    <t>ILLUMINATION</t>
  </si>
  <si>
    <t>130000001296</t>
  </si>
  <si>
    <t>MISC ELECTRICALS</t>
  </si>
  <si>
    <t>130000001297</t>
  </si>
  <si>
    <t>Transformer</t>
  </si>
  <si>
    <t>130000001298</t>
  </si>
  <si>
    <t>UPS SYSTEM</t>
  </si>
  <si>
    <t>130000001299</t>
  </si>
  <si>
    <t>Auxilliary Transformer</t>
  </si>
  <si>
    <t>130000001300</t>
  </si>
  <si>
    <t>DG Set</t>
  </si>
  <si>
    <t>130000001301</t>
  </si>
  <si>
    <t>LT Switch Gear &amp; Transformer</t>
  </si>
  <si>
    <t>130000001302</t>
  </si>
  <si>
    <t>GRNDING-T.FORMER-UATS&amp;STS</t>
  </si>
  <si>
    <t>130000001303</t>
  </si>
  <si>
    <t>GROUNDING SYSTEM</t>
  </si>
  <si>
    <t>130000001304</t>
  </si>
  <si>
    <t>Station Transformer</t>
  </si>
  <si>
    <t>130000001305</t>
  </si>
  <si>
    <t>SWITCHYARD ITEMS - 220 KV</t>
  </si>
  <si>
    <t>130000001306</t>
  </si>
  <si>
    <t>VDC System - 220 KV</t>
  </si>
  <si>
    <t>130000001309</t>
  </si>
  <si>
    <t>POWER CYCLE CONTROL SYSTEM</t>
  </si>
  <si>
    <t>130000001310</t>
  </si>
  <si>
    <t>CONTROL AND RELAY PANELS</t>
  </si>
  <si>
    <t>130000001311</t>
  </si>
  <si>
    <t>STACK MONITORING SYSTEM</t>
  </si>
  <si>
    <t>130000002627</t>
  </si>
  <si>
    <t>Transmitters Installation - Unit-1</t>
  </si>
  <si>
    <t>130000002677</t>
  </si>
  <si>
    <t>Oxygen Analyser for Boiler Stack</t>
  </si>
  <si>
    <t>120000000139</t>
  </si>
  <si>
    <t>Factory Building - Unit 1</t>
  </si>
  <si>
    <t>140000001208</t>
  </si>
  <si>
    <t>SAFETY TRAINING SYSTEM KISOK DISPLAY UNIT</t>
  </si>
  <si>
    <t>140000001209</t>
  </si>
  <si>
    <t>EQUIPMENT AND ACCESSORIE FOR BIOMAT ATTN SYSTEM</t>
  </si>
  <si>
    <t>320000000038</t>
  </si>
  <si>
    <t>SOFTWARE FOR  DOOR ACCESS SYSTEM</t>
  </si>
  <si>
    <t>130000001413</t>
  </si>
  <si>
    <t>130000001414</t>
  </si>
  <si>
    <t>130000001415</t>
  </si>
  <si>
    <t>130000001416</t>
  </si>
  <si>
    <t>130000001417</t>
  </si>
  <si>
    <t>130000001418</t>
  </si>
  <si>
    <t>130000001419</t>
  </si>
  <si>
    <t>130000001420</t>
  </si>
  <si>
    <t>130000001421</t>
  </si>
  <si>
    <t>130000001321</t>
  </si>
  <si>
    <t>BCN-3</t>
  </si>
  <si>
    <t>130000001322</t>
  </si>
  <si>
    <t>130000001323</t>
  </si>
  <si>
    <t>130000001385</t>
  </si>
  <si>
    <t>130000001386</t>
  </si>
  <si>
    <t>130000001387</t>
  </si>
  <si>
    <t>130000001388</t>
  </si>
  <si>
    <t>ASH HANDLING PLC SYSTEM LOCAL IO RACK UPGRADATION</t>
  </si>
  <si>
    <t>130000001389</t>
  </si>
  <si>
    <t>130000001390</t>
  </si>
  <si>
    <t>130000001391</t>
  </si>
  <si>
    <t>130000001392</t>
  </si>
  <si>
    <t>130000001324</t>
  </si>
  <si>
    <t>130000001325</t>
  </si>
  <si>
    <t>130000001326</t>
  </si>
  <si>
    <t>130000001327</t>
  </si>
  <si>
    <t>130000001328</t>
  </si>
  <si>
    <t>130000001329</t>
  </si>
  <si>
    <t>130000001331</t>
  </si>
  <si>
    <t>130000001332</t>
  </si>
  <si>
    <t>130000001334</t>
  </si>
  <si>
    <t>130000001336</t>
  </si>
  <si>
    <t>130000001337</t>
  </si>
  <si>
    <t>130000001338</t>
  </si>
  <si>
    <t>130000001340</t>
  </si>
  <si>
    <t>130000001342</t>
  </si>
  <si>
    <t>130000001343</t>
  </si>
  <si>
    <t>130000001344</t>
  </si>
  <si>
    <t>130000001345</t>
  </si>
  <si>
    <t>130000001346</t>
  </si>
  <si>
    <t>130000001347</t>
  </si>
  <si>
    <t>130000001348</t>
  </si>
  <si>
    <t>130000001349</t>
  </si>
  <si>
    <t>130000001350</t>
  </si>
  <si>
    <t>130000001351</t>
  </si>
  <si>
    <t>130000001352</t>
  </si>
  <si>
    <t>130000001353</t>
  </si>
  <si>
    <t>130000001354</t>
  </si>
  <si>
    <t>130000001356</t>
  </si>
  <si>
    <t>130000001357</t>
  </si>
  <si>
    <t>130000002360</t>
  </si>
  <si>
    <t>IFM Ignition with HEA Ignition System -1</t>
  </si>
  <si>
    <t>130000001358</t>
  </si>
  <si>
    <t>130000001359</t>
  </si>
  <si>
    <t>130000001360</t>
  </si>
  <si>
    <t>130000001361</t>
  </si>
  <si>
    <t>130000001362</t>
  </si>
  <si>
    <t>130000001363</t>
  </si>
  <si>
    <t>130000001364</t>
  </si>
  <si>
    <t>130000001365</t>
  </si>
  <si>
    <t>130000001366</t>
  </si>
  <si>
    <t>130000001367</t>
  </si>
  <si>
    <t>130000001368</t>
  </si>
  <si>
    <t>130000001369</t>
  </si>
  <si>
    <t>130000001370</t>
  </si>
  <si>
    <t>130000001371</t>
  </si>
  <si>
    <t>130000001372</t>
  </si>
  <si>
    <t>130000001373</t>
  </si>
  <si>
    <t>130000001374</t>
  </si>
  <si>
    <t>130000001375</t>
  </si>
  <si>
    <t>130000001376</t>
  </si>
  <si>
    <t>130000001377</t>
  </si>
  <si>
    <t>130000001378</t>
  </si>
  <si>
    <t>130000001379</t>
  </si>
  <si>
    <t>130000001380</t>
  </si>
  <si>
    <t>130000001381</t>
  </si>
  <si>
    <t>130000001383</t>
  </si>
  <si>
    <t>130000001384</t>
  </si>
  <si>
    <t>130000002614</t>
  </si>
  <si>
    <t>HT Power Cable 3CX150SQMM</t>
  </si>
  <si>
    <t>130000002609</t>
  </si>
  <si>
    <t>TR11 &amp; TR 17 Air Conditioning Units</t>
  </si>
  <si>
    <t>130000002611</t>
  </si>
  <si>
    <t>1600kva MV VFDs</t>
  </si>
  <si>
    <t>130000001333</t>
  </si>
  <si>
    <t>130000001339</t>
  </si>
  <si>
    <t>130000001382</t>
  </si>
  <si>
    <t>130000001393</t>
  </si>
  <si>
    <t>130000001394</t>
  </si>
  <si>
    <t>130000001395</t>
  </si>
  <si>
    <t>130000001396</t>
  </si>
  <si>
    <t>130000001397</t>
  </si>
  <si>
    <t>130000001398</t>
  </si>
  <si>
    <t>130000001399</t>
  </si>
  <si>
    <t>130000001400</t>
  </si>
  <si>
    <t>130000001401</t>
  </si>
  <si>
    <t>130000001402</t>
  </si>
  <si>
    <t>130000001403</t>
  </si>
  <si>
    <t>130000001404</t>
  </si>
  <si>
    <t>130000001405</t>
  </si>
  <si>
    <t>SWITCHYARD ITEMS</t>
  </si>
  <si>
    <t>130000001406</t>
  </si>
  <si>
    <t>VDC System</t>
  </si>
  <si>
    <t>130000002608</t>
  </si>
  <si>
    <t>TR11 &amp; TR16.5 Air Conditioning Units</t>
  </si>
  <si>
    <t>130000002610</t>
  </si>
  <si>
    <t>Straight Through &amp; End Termination Kits</t>
  </si>
  <si>
    <t>COMMUNICATION SYSTEM</t>
  </si>
  <si>
    <t>130000001409</t>
  </si>
  <si>
    <t>130000001410</t>
  </si>
  <si>
    <t>130000001411</t>
  </si>
  <si>
    <t>130000001412</t>
  </si>
  <si>
    <t>Contrl &amp; Automation</t>
  </si>
  <si>
    <t>120000000140</t>
  </si>
  <si>
    <t>Factory Building - Unit 2</t>
  </si>
  <si>
    <t>120000000272</t>
  </si>
  <si>
    <t>VFD Room at Sbu-1</t>
  </si>
  <si>
    <t>120000000273</t>
  </si>
  <si>
    <t>Construction of Room for Air Condition</t>
  </si>
  <si>
    <t>130000001928</t>
  </si>
  <si>
    <t>Turbine Building  U # 1</t>
  </si>
  <si>
    <t>130000001942</t>
  </si>
  <si>
    <t>130000001943</t>
  </si>
  <si>
    <t>CIRCULATING WATER PUMP - MOTOR</t>
  </si>
  <si>
    <t>012/000</t>
  </si>
  <si>
    <t>130000001944</t>
  </si>
  <si>
    <t>CW PIPING AND VALVES</t>
  </si>
  <si>
    <t>130000001945</t>
  </si>
  <si>
    <t>COOLING TOWERS</t>
  </si>
  <si>
    <t>130000001946</t>
  </si>
  <si>
    <t>INSTRUMENT  &amp; SERVICE AIR COMPRESSOR WITH MOTORS</t>
  </si>
  <si>
    <t>130000001947</t>
  </si>
  <si>
    <t>AIR DRIERS</t>
  </si>
  <si>
    <t>130000001948</t>
  </si>
  <si>
    <t>AIR RECEIVER TANK</t>
  </si>
  <si>
    <t>130000001853</t>
  </si>
  <si>
    <t>COAL BUNKERS</t>
  </si>
  <si>
    <t>130000001854</t>
  </si>
  <si>
    <t>COAL MILL PROPER</t>
  </si>
  <si>
    <t>130000001855</t>
  </si>
  <si>
    <t>COAL MILL MOTOR</t>
  </si>
  <si>
    <t>130000001856</t>
  </si>
  <si>
    <t>COAL MILL GEAR BOX</t>
  </si>
  <si>
    <t>130000001857</t>
  </si>
  <si>
    <t>COAL MILL  LUBE OIL SYSTEM</t>
  </si>
  <si>
    <t>130000001858</t>
  </si>
  <si>
    <t>130000001859</t>
  </si>
  <si>
    <t>130000001860</t>
  </si>
  <si>
    <t>COAL BURNERS</t>
  </si>
  <si>
    <t>130000001861</t>
  </si>
  <si>
    <t>HFO BURNERS</t>
  </si>
  <si>
    <t>130000001862</t>
  </si>
  <si>
    <t>LDO BURNERS</t>
  </si>
  <si>
    <t>130000001863</t>
  </si>
  <si>
    <t>130000001864</t>
  </si>
  <si>
    <t>130000001865</t>
  </si>
  <si>
    <t>130000001866</t>
  </si>
  <si>
    <t>130000001867</t>
  </si>
  <si>
    <t>130000001868</t>
  </si>
  <si>
    <t>130000001869</t>
  </si>
  <si>
    <t>LUBE OIL SYSTEM(FD)</t>
  </si>
  <si>
    <t>130000001870</t>
  </si>
  <si>
    <t>130000001871</t>
  </si>
  <si>
    <t>130000001872</t>
  </si>
  <si>
    <t>130000001873</t>
  </si>
  <si>
    <t>LUBE OIL SYSTEM(ID)</t>
  </si>
  <si>
    <t>130000001874</t>
  </si>
  <si>
    <t>SCANNER AIR FAN AC WITH MOTOR</t>
  </si>
  <si>
    <t>130000001875</t>
  </si>
  <si>
    <t>130000001876</t>
  </si>
  <si>
    <t>130000001877</t>
  </si>
  <si>
    <t>130000001878</t>
  </si>
  <si>
    <t>PIPING &amp; VALVES (NON-CRITICAL)</t>
  </si>
  <si>
    <t>130000001879</t>
  </si>
  <si>
    <t>130000001880</t>
  </si>
  <si>
    <t>DRAIN PIPING WITH VALVES (SET)</t>
  </si>
  <si>
    <t>130000001881</t>
  </si>
  <si>
    <t>130000001882</t>
  </si>
  <si>
    <t>130000001883</t>
  </si>
  <si>
    <t>130000001884</t>
  </si>
  <si>
    <t>130000001885</t>
  </si>
  <si>
    <t>130000001886</t>
  </si>
  <si>
    <t>ELECTRO STATIC PRECIPITATOR (ESP)</t>
  </si>
  <si>
    <t>130000001887</t>
  </si>
  <si>
    <t>130000001888</t>
  </si>
  <si>
    <t>CONTROL AND INSTRUMENTATION</t>
  </si>
  <si>
    <t>130000001889</t>
  </si>
  <si>
    <t>LDO TRANSFER PUMPS</t>
  </si>
  <si>
    <t>130000001890</t>
  </si>
  <si>
    <t>HFO TRANSFER PUMPS</t>
  </si>
  <si>
    <t>130000001891</t>
  </si>
  <si>
    <t>DRAIN WATER PUMP</t>
  </si>
  <si>
    <t>130000001929</t>
  </si>
  <si>
    <t>BOILER ITEMS</t>
  </si>
  <si>
    <t>130000001930</t>
  </si>
  <si>
    <t>LIFTS &amp; ELEVATORS</t>
  </si>
  <si>
    <t>130000001892</t>
  </si>
  <si>
    <t>HP TURBINE</t>
  </si>
  <si>
    <t>130000001893</t>
  </si>
  <si>
    <t>130000001894</t>
  </si>
  <si>
    <t>EH OIL SYSTEM</t>
  </si>
  <si>
    <t>130000001895</t>
  </si>
  <si>
    <t>130000001896</t>
  </si>
  <si>
    <t>130000001897</t>
  </si>
  <si>
    <t>H.P HEATER NO.6</t>
  </si>
  <si>
    <t>130000001898</t>
  </si>
  <si>
    <t>H.P HEATER NO.7</t>
  </si>
  <si>
    <t>130000001899</t>
  </si>
  <si>
    <t>H.P HEATER NO.8</t>
  </si>
  <si>
    <t>130000001900</t>
  </si>
  <si>
    <t>L.P HEATER NO.1</t>
  </si>
  <si>
    <t>130000001901</t>
  </si>
  <si>
    <t>L.P HEATER NO.2</t>
  </si>
  <si>
    <t>130000001902</t>
  </si>
  <si>
    <t>L.P HEATER NO.3</t>
  </si>
  <si>
    <t>130000001903</t>
  </si>
  <si>
    <t>L.P HEATER NO.4</t>
  </si>
  <si>
    <t>130000001904</t>
  </si>
  <si>
    <t>130000001905</t>
  </si>
  <si>
    <t>130000001906</t>
  </si>
  <si>
    <t>CONDENSATE PIPING UP TO DEAERATOR</t>
  </si>
  <si>
    <t>130000001907</t>
  </si>
  <si>
    <t>130000001908</t>
  </si>
  <si>
    <t>CEP MOTOR</t>
  </si>
  <si>
    <t>130000001909</t>
  </si>
  <si>
    <t>130000001910</t>
  </si>
  <si>
    <t>130000001911</t>
  </si>
  <si>
    <t>130000001912</t>
  </si>
  <si>
    <t>BFP LUBE OIL SYSTEM</t>
  </si>
  <si>
    <t>130000001913</t>
  </si>
  <si>
    <t>130000001914</t>
  </si>
  <si>
    <t>130000001915</t>
  </si>
  <si>
    <t>130000001916</t>
  </si>
  <si>
    <t>HP /LP BYPASS SYSTEM:</t>
  </si>
  <si>
    <t>130000001917</t>
  </si>
  <si>
    <t>130000001918</t>
  </si>
  <si>
    <t>WATER RING TYPE VACUUM PUMP MOTOR</t>
  </si>
  <si>
    <t>130000001919</t>
  </si>
  <si>
    <t>130000001920</t>
  </si>
  <si>
    <t>GENERATOR SEAL OIL SYSTEM:</t>
  </si>
  <si>
    <t>130000001921</t>
  </si>
  <si>
    <t>GENERATOR STATOR COOLING SYSTEM:</t>
  </si>
  <si>
    <t>130000001922</t>
  </si>
  <si>
    <t>GENERATOR HYDROGEN SYSTEM</t>
  </si>
  <si>
    <t>130000001923</t>
  </si>
  <si>
    <t>TURBINE MAIN SHAFT</t>
  </si>
  <si>
    <t>130000001931</t>
  </si>
  <si>
    <t>TG BUILDING OVER HEAD CRANE</t>
  </si>
  <si>
    <t>130000001932</t>
  </si>
  <si>
    <t>415 V SWITCH GEAR (LOW VOLTAGE)</t>
  </si>
  <si>
    <t>130000001933</t>
  </si>
  <si>
    <t>HT &amp; LT CABLES</t>
  </si>
  <si>
    <t>130000001934</t>
  </si>
  <si>
    <t>DG SETS</t>
  </si>
  <si>
    <t>130000001935</t>
  </si>
  <si>
    <t>GENERATOR/ MAIN  TRANSFORMERS (GT)</t>
  </si>
  <si>
    <t>130000001936</t>
  </si>
  <si>
    <t>IPBD (ISOLATED PHASE BUS DUCT )</t>
  </si>
  <si>
    <t>130000001937</t>
  </si>
  <si>
    <t>130000001938</t>
  </si>
  <si>
    <t>PANELS</t>
  </si>
  <si>
    <t>130000001939</t>
  </si>
  <si>
    <t>UPS &amp; BATTERIES</t>
  </si>
  <si>
    <t>130000001940</t>
  </si>
  <si>
    <t>SWITCH YARD ITEMS</t>
  </si>
  <si>
    <t>130000002560</t>
  </si>
  <si>
    <t>Boiler Left Renov-SBU2-U2</t>
  </si>
  <si>
    <t>130000001924</t>
  </si>
  <si>
    <t>INSTRUMENTATION</t>
  </si>
  <si>
    <t>130000001925</t>
  </si>
  <si>
    <t>CONTROL CABLES</t>
  </si>
  <si>
    <t>130000001926</t>
  </si>
  <si>
    <t>GT PROTECTION DEVICES</t>
  </si>
  <si>
    <t>130000001927</t>
  </si>
  <si>
    <t>DCS</t>
  </si>
  <si>
    <t>130000001941</t>
  </si>
  <si>
    <t>130000002023</t>
  </si>
  <si>
    <t>Turbine Building  U # 2</t>
  </si>
  <si>
    <t>130000002037</t>
  </si>
  <si>
    <t>130000002038</t>
  </si>
  <si>
    <t>130000002039</t>
  </si>
  <si>
    <t>130000002040</t>
  </si>
  <si>
    <t>130000002041</t>
  </si>
  <si>
    <t>130000002042</t>
  </si>
  <si>
    <t>130000002043</t>
  </si>
  <si>
    <t>130000001949</t>
  </si>
  <si>
    <t>130000001950</t>
  </si>
  <si>
    <t>130000001951</t>
  </si>
  <si>
    <t>130000001952</t>
  </si>
  <si>
    <t>130000001953</t>
  </si>
  <si>
    <t>130000001954</t>
  </si>
  <si>
    <t>130000001955</t>
  </si>
  <si>
    <t>130000001956</t>
  </si>
  <si>
    <t>130000001957</t>
  </si>
  <si>
    <t>130000001958</t>
  </si>
  <si>
    <t>130000001959</t>
  </si>
  <si>
    <t>130000001960</t>
  </si>
  <si>
    <t>130000001961</t>
  </si>
  <si>
    <t>130000001962</t>
  </si>
  <si>
    <t>LUBE OIL SYSTEM(PA)</t>
  </si>
  <si>
    <t>130000001963</t>
  </si>
  <si>
    <t>130000001964</t>
  </si>
  <si>
    <t>130000001965</t>
  </si>
  <si>
    <t>130000001966</t>
  </si>
  <si>
    <t>130000001967</t>
  </si>
  <si>
    <t>130000001968</t>
  </si>
  <si>
    <t>130000001969</t>
  </si>
  <si>
    <t>130000001970</t>
  </si>
  <si>
    <t>130000001971</t>
  </si>
  <si>
    <t>130000001972</t>
  </si>
  <si>
    <t>130000001973</t>
  </si>
  <si>
    <t>130000001974</t>
  </si>
  <si>
    <t>130000001975</t>
  </si>
  <si>
    <t>130000001976</t>
  </si>
  <si>
    <t>130000001977</t>
  </si>
  <si>
    <t>130000001978</t>
  </si>
  <si>
    <t>130000001979</t>
  </si>
  <si>
    <t>130000001980</t>
  </si>
  <si>
    <t>130000001981</t>
  </si>
  <si>
    <t>130000001982</t>
  </si>
  <si>
    <t>130000001983</t>
  </si>
  <si>
    <t>130000001984</t>
  </si>
  <si>
    <t>130000001985</t>
  </si>
  <si>
    <t>130000001986</t>
  </si>
  <si>
    <t>130000001987</t>
  </si>
  <si>
    <t>130000002024</t>
  </si>
  <si>
    <t>130000002025</t>
  </si>
  <si>
    <t>130000001988</t>
  </si>
  <si>
    <t>130000001989</t>
  </si>
  <si>
    <t>130000001990</t>
  </si>
  <si>
    <t>130000001991</t>
  </si>
  <si>
    <t>130000001992</t>
  </si>
  <si>
    <t>130000001993</t>
  </si>
  <si>
    <t>130000001994</t>
  </si>
  <si>
    <t>130000001995</t>
  </si>
  <si>
    <t>130000001996</t>
  </si>
  <si>
    <t>130000001997</t>
  </si>
  <si>
    <t>130000001998</t>
  </si>
  <si>
    <t>130000001999</t>
  </si>
  <si>
    <t>130000002000</t>
  </si>
  <si>
    <t>130000002001</t>
  </si>
  <si>
    <t>130000002002</t>
  </si>
  <si>
    <t>130000002003</t>
  </si>
  <si>
    <t>130000002004</t>
  </si>
  <si>
    <t>CONDENSATE EXTRACTION PUMPS (CEP) MOTOR</t>
  </si>
  <si>
    <t>130000002005</t>
  </si>
  <si>
    <t>130000002006</t>
  </si>
  <si>
    <t>130000002007</t>
  </si>
  <si>
    <t>130000002008</t>
  </si>
  <si>
    <t>130000002009</t>
  </si>
  <si>
    <t>130000002010</t>
  </si>
  <si>
    <t>130000002011</t>
  </si>
  <si>
    <t>OPEN CYCLE COOLING WATER PUMP (OCCW)</t>
  </si>
  <si>
    <t>130000002012</t>
  </si>
  <si>
    <t>130000002013</t>
  </si>
  <si>
    <t>130000002014</t>
  </si>
  <si>
    <t>130000002015</t>
  </si>
  <si>
    <t>130000002016</t>
  </si>
  <si>
    <t>130000002017</t>
  </si>
  <si>
    <t>130000002018</t>
  </si>
  <si>
    <t>130000002026</t>
  </si>
  <si>
    <t>130000002027</t>
  </si>
  <si>
    <t>130000002028</t>
  </si>
  <si>
    <t>130000002029</t>
  </si>
  <si>
    <t>130000002030</t>
  </si>
  <si>
    <t>130000002031</t>
  </si>
  <si>
    <t>130000002032</t>
  </si>
  <si>
    <t>130000002033</t>
  </si>
  <si>
    <t>130000002034</t>
  </si>
  <si>
    <t>130000002035</t>
  </si>
  <si>
    <t>130000002561</t>
  </si>
  <si>
    <t>130000002019</t>
  </si>
  <si>
    <t>130000002020</t>
  </si>
  <si>
    <t>130000002021</t>
  </si>
  <si>
    <t>130000002022</t>
  </si>
  <si>
    <t>130000002036</t>
  </si>
  <si>
    <t>VFD-ID-Variable Frequency Drives-U1</t>
  </si>
  <si>
    <t>130000001583</t>
  </si>
  <si>
    <t>Operator Training Simulator (OTS) for 300MW TPS</t>
  </si>
  <si>
    <t>130000001584</t>
  </si>
  <si>
    <t>Operator Training Simulator-300 MW</t>
  </si>
  <si>
    <t>140000000339</t>
  </si>
  <si>
    <t>Centralised Air Conditioning System</t>
  </si>
  <si>
    <t>140000000342</t>
  </si>
  <si>
    <t>Canteen Centralised Ac system (Voltas)</t>
  </si>
  <si>
    <t>160000000588</t>
  </si>
  <si>
    <t>Revolving Chair GM 230 @ JSWECE</t>
  </si>
  <si>
    <t>160000000695</t>
  </si>
  <si>
    <t>Office Table @ JSWECE</t>
  </si>
  <si>
    <t>160000000740</t>
  </si>
  <si>
    <t>Primary Air Fan - Working Model</t>
  </si>
  <si>
    <t>160000000790</t>
  </si>
  <si>
    <t>Coal Mill - Working Model</t>
  </si>
  <si>
    <t>160000000794</t>
  </si>
  <si>
    <t>Boiler Fed Pump - Working Model</t>
  </si>
  <si>
    <t>160000001722</t>
  </si>
  <si>
    <t>L-type Working Table with Key Board Tray</t>
  </si>
  <si>
    <t>180000000076</t>
  </si>
  <si>
    <t>Hyundai Elite i20 Asta</t>
  </si>
  <si>
    <t>130000002587</t>
  </si>
  <si>
    <t>RO Water Purfier (Kent)</t>
  </si>
  <si>
    <t>140000001173</t>
  </si>
  <si>
    <t>Water Purifier Electrical RO</t>
  </si>
  <si>
    <t>160000000413</t>
  </si>
  <si>
    <t>Roller Blinds - New Conference Hall</t>
  </si>
  <si>
    <t>160000000414</t>
  </si>
  <si>
    <t>Chest Freezer, capacity: 15 Ltr.</t>
  </si>
  <si>
    <t>160000000415</t>
  </si>
  <si>
    <t>Carpet - New Conference Hall</t>
  </si>
  <si>
    <t>160000000416</t>
  </si>
  <si>
    <t>Geyser - 25 Liters</t>
  </si>
  <si>
    <t>160000000417</t>
  </si>
  <si>
    <t>S.S.Hand Dryer with Shop Dispancer</t>
  </si>
  <si>
    <t>160000000425</t>
  </si>
  <si>
    <t>Low Back Chairs</t>
  </si>
  <si>
    <t>160000000431</t>
  </si>
  <si>
    <t>Microwave Oven</t>
  </si>
  <si>
    <t>160000000437</t>
  </si>
  <si>
    <t>160000000438</t>
  </si>
  <si>
    <t>TATA Sky DTH - Canteen</t>
  </si>
  <si>
    <t>160000000443</t>
  </si>
  <si>
    <t>Geyser 10 ltrs Capacity</t>
  </si>
  <si>
    <t>160000000455</t>
  </si>
  <si>
    <t>Godrej Computer Table - Model - T112</t>
  </si>
  <si>
    <t>160000000457</t>
  </si>
  <si>
    <t>Meeting Table 4.6' X 2.6'</t>
  </si>
  <si>
    <t>160000000478</t>
  </si>
  <si>
    <t>High Back Chairs</t>
  </si>
  <si>
    <t>Godrej 4 Door Filing Cabinet</t>
  </si>
  <si>
    <t>160000000485</t>
  </si>
  <si>
    <t>Aquaguard Hiflo water Filter-Cum-Purifier</t>
  </si>
  <si>
    <t>160000000493</t>
  </si>
  <si>
    <t>S S FOOD TROLLY 36X30X24</t>
  </si>
  <si>
    <t>160000000510</t>
  </si>
  <si>
    <t>Godrej 2 Drawer Filling cabinet</t>
  </si>
  <si>
    <t>160000000517</t>
  </si>
  <si>
    <t>Vegetable washing sink unit 48X24X34</t>
  </si>
  <si>
    <t>160000000536</t>
  </si>
  <si>
    <t>Stright Line working Table  with Key Board Tray</t>
  </si>
  <si>
    <t>160000000549</t>
  </si>
  <si>
    <t>160000000561</t>
  </si>
  <si>
    <t>Godrej Steel Almirah</t>
  </si>
  <si>
    <t>160000000587</t>
  </si>
  <si>
    <t>Aquaguard h1-f/o water filter cum purifier</t>
  </si>
  <si>
    <t>160000000629</t>
  </si>
  <si>
    <t>SS RACK, Size:6X1.5</t>
  </si>
  <si>
    <t>Godrej 4 Door Book Case</t>
  </si>
  <si>
    <t>160000000662</t>
  </si>
  <si>
    <t>Godrej Recliner Chair</t>
  </si>
  <si>
    <t>160000000666</t>
  </si>
  <si>
    <t>Executive Chair</t>
  </si>
  <si>
    <t>160000000679</t>
  </si>
  <si>
    <t>Draw Pedstal for work stations</t>
  </si>
  <si>
    <t>160000000689</t>
  </si>
  <si>
    <t>160000000691</t>
  </si>
  <si>
    <t>GODREJ 4 SEATER MORGAN DINING TABLE WITH TIACHAIR</t>
  </si>
  <si>
    <t>160000000733</t>
  </si>
  <si>
    <t>160000000734</t>
  </si>
  <si>
    <t>1 Conference Table &amp; 12 Chair</t>
  </si>
  <si>
    <t>160000000752</t>
  </si>
  <si>
    <t>Water Cooler - Blue Star SDLX8120</t>
  </si>
  <si>
    <t>160000000767</t>
  </si>
  <si>
    <t>4 x 4 Dining tables Ss Frame - Canteen</t>
  </si>
  <si>
    <t>160000000778</t>
  </si>
  <si>
    <t>Optimiser - SBU1 Stores</t>
  </si>
  <si>
    <t>160000000781</t>
  </si>
  <si>
    <t>Revolve Low back chairs</t>
  </si>
  <si>
    <t>160000000795</t>
  </si>
  <si>
    <t>Providing  and fixing of Control room Table</t>
  </si>
  <si>
    <t>160000000799</t>
  </si>
  <si>
    <t>Godrej Sofa Set (3+1+1)</t>
  </si>
  <si>
    <t>160000000824</t>
  </si>
  <si>
    <t>160000000827</t>
  </si>
  <si>
    <t>Interior of New Training Room (Old Admin Building)</t>
  </si>
  <si>
    <t>160000000834</t>
  </si>
  <si>
    <t>160000000837</t>
  </si>
  <si>
    <t>Godrej Revolving type low back chairs</t>
  </si>
  <si>
    <t>160000000844</t>
  </si>
  <si>
    <t>5 x 3.5 Dining tables Ss Frame - Canteen</t>
  </si>
  <si>
    <t>160000000854</t>
  </si>
  <si>
    <t>Optimiser - SBU1 Technical Department (Archievs)</t>
  </si>
  <si>
    <t>160000000885</t>
  </si>
  <si>
    <t>Kitchen Equipments</t>
  </si>
  <si>
    <t>160000000898</t>
  </si>
  <si>
    <t>Canteen Renovation Works</t>
  </si>
  <si>
    <t>160000000979</t>
  </si>
  <si>
    <t>Low Back Chairs-Conference Room (HMSS107)</t>
  </si>
  <si>
    <t>160000000980</t>
  </si>
  <si>
    <t>Executive Chairs-Conference Room</t>
  </si>
  <si>
    <t>160000000981</t>
  </si>
  <si>
    <t>SS Container bainmarie with fron sliding tray</t>
  </si>
  <si>
    <t>160000000982</t>
  </si>
  <si>
    <t>S S G N Pan 18KG Capacity</t>
  </si>
  <si>
    <t>160000000983</t>
  </si>
  <si>
    <t>S S Table 6X2X34 2U/S</t>
  </si>
  <si>
    <t>160000000984</t>
  </si>
  <si>
    <t>S S Side Table for Bainmarie</t>
  </si>
  <si>
    <t>160000000985</t>
  </si>
  <si>
    <t>SS Dish Landing Table with Garbage Chute 4 X 2</t>
  </si>
  <si>
    <t>160000000986</t>
  </si>
  <si>
    <t>Pesto Flash Metal Body</t>
  </si>
  <si>
    <t>160000000987</t>
  </si>
  <si>
    <t>Water Purifier Aqua Guard HI-FLOW</t>
  </si>
  <si>
    <t>160000000988</t>
  </si>
  <si>
    <t>Water Coolers Make : VOLTAS</t>
  </si>
  <si>
    <t>160000000989</t>
  </si>
  <si>
    <t>160000000990</t>
  </si>
  <si>
    <t>Supply of Table Top for Canteen</t>
  </si>
  <si>
    <t>160000000991</t>
  </si>
  <si>
    <t>Conference Table of size 33 X 40 Adjustable type</t>
  </si>
  <si>
    <t>160000001135</t>
  </si>
  <si>
    <t>Medim Meet Table &amp; Chairs (SBU1 C.Room)</t>
  </si>
  <si>
    <t>160000001831</t>
  </si>
  <si>
    <t>MDOULAR CHAIR</t>
  </si>
  <si>
    <t>180000000019</t>
  </si>
  <si>
    <t>Mahindra XUV/500AWD - CAR (C.N.SINGH)</t>
  </si>
  <si>
    <t>140000001180</t>
  </si>
  <si>
    <t xml:space="preserve"> Disply Unit-New Conference</t>
  </si>
  <si>
    <t>140000001184</t>
  </si>
  <si>
    <t>EPABX Card &amp; Matrix Phone Instruments</t>
  </si>
  <si>
    <t>Video Conference Setup</t>
  </si>
  <si>
    <t>150000000902</t>
  </si>
  <si>
    <t>Dell Laptop Latitued 3490 BTX</t>
  </si>
  <si>
    <t>150000000903</t>
  </si>
  <si>
    <t>Dell Make Desktops Computers</t>
  </si>
  <si>
    <t>130000002372</t>
  </si>
  <si>
    <t>130000002373</t>
  </si>
  <si>
    <t>Water Bath</t>
  </si>
  <si>
    <t>130000002574</t>
  </si>
  <si>
    <t>Statck monitor/Distillation water/Wat Ba</t>
  </si>
  <si>
    <t>130000002613</t>
  </si>
  <si>
    <t>Long Flexible Hybrid Coupling</t>
  </si>
  <si>
    <t>180000000092</t>
  </si>
  <si>
    <t>Ford Eco Sport - MY Eswarappa</t>
  </si>
  <si>
    <t>130000001422</t>
  </si>
  <si>
    <t>Coal Handling System</t>
  </si>
  <si>
    <t>130000001423</t>
  </si>
  <si>
    <t>130000001450</t>
  </si>
  <si>
    <t>130000001451</t>
  </si>
  <si>
    <t>C W Water</t>
  </si>
  <si>
    <t>130000001452</t>
  </si>
  <si>
    <t>130000001453</t>
  </si>
  <si>
    <t>WATER TREATMENT PLANT</t>
  </si>
  <si>
    <t>130000001454</t>
  </si>
  <si>
    <t>Water Treatment-Auxiliary</t>
  </si>
  <si>
    <t>130000001455</t>
  </si>
  <si>
    <t>Chemical Feed System</t>
  </si>
  <si>
    <t>130000001456</t>
  </si>
  <si>
    <t>DM Water Plant:</t>
  </si>
  <si>
    <t>130000001457</t>
  </si>
  <si>
    <t>Miscellaneous Pumps-DM Plant</t>
  </si>
  <si>
    <t>130000001458</t>
  </si>
  <si>
    <t>INSTRUMENT AIR COMPRESSOR</t>
  </si>
  <si>
    <t>130000001459</t>
  </si>
  <si>
    <t>AIR RECEIVER &amp; PIPING SYSTEM</t>
  </si>
  <si>
    <t>130000001460</t>
  </si>
  <si>
    <t>Fire Pro.Sys-Water Tank &amp; Pump</t>
  </si>
  <si>
    <t>130000001461</t>
  </si>
  <si>
    <t>Fire Tender Building</t>
  </si>
  <si>
    <t>130000001462</t>
  </si>
  <si>
    <t>Piping Works</t>
  </si>
  <si>
    <t>130000001463</t>
  </si>
  <si>
    <t>Fire Protection Sys.- Mech Wrks</t>
  </si>
  <si>
    <t>130000001464</t>
  </si>
  <si>
    <t>Fire Protection System-Common</t>
  </si>
  <si>
    <t>130000001465</t>
  </si>
  <si>
    <t>130000001466</t>
  </si>
  <si>
    <t>130000001467</t>
  </si>
  <si>
    <t>EFFULENT TREATMENT PLANT</t>
  </si>
  <si>
    <t>130000001468</t>
  </si>
  <si>
    <t>Water Sys. U.ground Sweage</t>
  </si>
  <si>
    <t>130000001470</t>
  </si>
  <si>
    <t>Workshop Equipment</t>
  </si>
  <si>
    <t>130000001471</t>
  </si>
  <si>
    <t>TG BUILDING</t>
  </si>
  <si>
    <t>130000001472</t>
  </si>
  <si>
    <t>Dry Fog Dust Control System</t>
  </si>
  <si>
    <t>130000001473</t>
  </si>
  <si>
    <t>P &amp; M - Coal Mills - Lub Oil Modifi-kits</t>
  </si>
  <si>
    <t>130000001630</t>
  </si>
  <si>
    <t>Vacuum Feed Gas Chlorinator Capacity-8kg</t>
  </si>
  <si>
    <t>130000001631</t>
  </si>
  <si>
    <t>Side Stream Filters</t>
  </si>
  <si>
    <t>130000001632</t>
  </si>
  <si>
    <t>Kirloskar Make 5 HP Submercible Monoblock Pumpset</t>
  </si>
  <si>
    <t>130000001633</t>
  </si>
  <si>
    <t>130000001636</t>
  </si>
  <si>
    <t>Handheld Pneumatic Test Pump Model: LPC10A</t>
  </si>
  <si>
    <t>130000001638</t>
  </si>
  <si>
    <t>Drager External attachable pump for PAC Ex-2</t>
  </si>
  <si>
    <t>130000001639</t>
  </si>
  <si>
    <t>External attachable pump</t>
  </si>
  <si>
    <t>130000001640</t>
  </si>
  <si>
    <t>Moisture Trap</t>
  </si>
  <si>
    <t>130000001642</t>
  </si>
  <si>
    <t>Drilling of 6.5" borewell at Admin. Building</t>
  </si>
  <si>
    <t>130000001643</t>
  </si>
  <si>
    <t>Drilling of 6.5" borewell at site office</t>
  </si>
  <si>
    <t>130000001645</t>
  </si>
  <si>
    <t>Drilling of 6.5" borewell at ware house</t>
  </si>
  <si>
    <t>130000001650</t>
  </si>
  <si>
    <t>Drilling of 5th borewell</t>
  </si>
  <si>
    <t>130000001651</t>
  </si>
  <si>
    <t>Drilling of 6th borewell</t>
  </si>
  <si>
    <t>130000001660</t>
  </si>
  <si>
    <t>Raw Water Pipe Line</t>
  </si>
  <si>
    <t>130000001661</t>
  </si>
  <si>
    <t>Drip irrigation System</t>
  </si>
  <si>
    <t>130000001662</t>
  </si>
  <si>
    <t>Water Tank @ Green Belt</t>
  </si>
  <si>
    <t>130000001664</t>
  </si>
  <si>
    <t>Electro Chlorinator Plant -Type Salt/Brine based</t>
  </si>
  <si>
    <t>130000001665</t>
  </si>
  <si>
    <t>Pipe line from Overhead tank to DM Plant</t>
  </si>
  <si>
    <t>130000001666</t>
  </si>
  <si>
    <t>Water Flow Meter</t>
  </si>
  <si>
    <t>130000001667</t>
  </si>
  <si>
    <t>DM Plant HMI Cont. Archit. Control net to Ethernet</t>
  </si>
  <si>
    <t>130000001668</t>
  </si>
  <si>
    <t>Ultra Filtration Plant -UF Module</t>
  </si>
  <si>
    <t>130000001669</t>
  </si>
  <si>
    <t>Kobelco Compressor</t>
  </si>
  <si>
    <t>130000001670</t>
  </si>
  <si>
    <t>Water Conneciton from Fire</t>
  </si>
  <si>
    <t>130000001671</t>
  </si>
  <si>
    <t>Full flow bulk type water Flanged Type inter chang</t>
  </si>
  <si>
    <t>130000001677</t>
  </si>
  <si>
    <t>Strap Wrench</t>
  </si>
  <si>
    <t>130000001678</t>
  </si>
  <si>
    <t>Safety Relief valve</t>
  </si>
  <si>
    <t>130000001679</t>
  </si>
  <si>
    <t>Face Wash Foundation and Shower</t>
  </si>
  <si>
    <t>130000001680</t>
  </si>
  <si>
    <t>130000001681</t>
  </si>
  <si>
    <t>Trolley Mounted Mobile Foam Unit 100Lts capacity</t>
  </si>
  <si>
    <t>130000001682</t>
  </si>
  <si>
    <t>130000001683</t>
  </si>
  <si>
    <t>80mm ball valve</t>
  </si>
  <si>
    <t>130000001684</t>
  </si>
  <si>
    <t>Micropac Battery &amp; Sensor</t>
  </si>
  <si>
    <t>130000001685</t>
  </si>
  <si>
    <t>130000001686</t>
  </si>
  <si>
    <t>Ball Valve</t>
  </si>
  <si>
    <t>130000001687</t>
  </si>
  <si>
    <t>Trolley Mounted Mobile Foam Unit 100Lts</t>
  </si>
  <si>
    <t>130000001688</t>
  </si>
  <si>
    <t>Valves</t>
  </si>
  <si>
    <t>130000001689</t>
  </si>
  <si>
    <t>Gate Valve CS 200 Nb Np 40 B/w &amp; Equal Tee 200 nb</t>
  </si>
  <si>
    <t>130000001690</t>
  </si>
  <si>
    <t>Valve</t>
  </si>
  <si>
    <t>130000001691</t>
  </si>
  <si>
    <t>Pneumatic Trip Valve</t>
  </si>
  <si>
    <t>130000001692</t>
  </si>
  <si>
    <t>Breathing Apparatus-Spasciani (Safety)</t>
  </si>
  <si>
    <t>130000001693</t>
  </si>
  <si>
    <t>Miniwarn B Multi Gas Detection Inst(Safety DepT</t>
  </si>
  <si>
    <t>130000001694</t>
  </si>
  <si>
    <t>Audco globe Valves</t>
  </si>
  <si>
    <t>130000001695</t>
  </si>
  <si>
    <t>Mal Valves</t>
  </si>
  <si>
    <t>130000001696</t>
  </si>
  <si>
    <t>130000001698</t>
  </si>
  <si>
    <t>Fire Tender Vehicle - Tata LPT  1613/42</t>
  </si>
  <si>
    <t>130000001700</t>
  </si>
  <si>
    <t>3-IN01 HUMIDITY TEMPERATURE AND AIR FLOW</t>
  </si>
  <si>
    <t>130000001701</t>
  </si>
  <si>
    <t>Heavy Duty Exhaust Fan 610MM</t>
  </si>
  <si>
    <t>130000001703</t>
  </si>
  <si>
    <t>Jumbo drain pump - 3HP - Darling make</t>
  </si>
  <si>
    <t>130000001704</t>
  </si>
  <si>
    <t>Air Operated Diaphram Pump</t>
  </si>
  <si>
    <t>130000001705</t>
  </si>
  <si>
    <t>Jumb Dewatering</t>
  </si>
  <si>
    <t>130000001706</t>
  </si>
  <si>
    <t>130000001707</t>
  </si>
  <si>
    <t>De-watering Pump</t>
  </si>
  <si>
    <t>130000001708</t>
  </si>
  <si>
    <t>130000001709</t>
  </si>
  <si>
    <t>Jumbo De watering Pumps J-5-Darling Pumps</t>
  </si>
  <si>
    <t>130000001710</t>
  </si>
  <si>
    <t>Johnson Self Priming Pump Model KGE 29NA</t>
  </si>
  <si>
    <t>130000001711</t>
  </si>
  <si>
    <t>Jumb Dewatering Pumps</t>
  </si>
  <si>
    <t>130000001712</t>
  </si>
  <si>
    <t>130000001713</t>
  </si>
  <si>
    <t>Jumbo Dewatering Pump - J52</t>
  </si>
  <si>
    <t>130000001714</t>
  </si>
  <si>
    <t>Spur Gear Chain Pulley Block &amp; 3 ton Capacity</t>
  </si>
  <si>
    <t>130000001715</t>
  </si>
  <si>
    <t>SMACO EOT CRANE - 15 TON</t>
  </si>
  <si>
    <t>130000001716</t>
  </si>
  <si>
    <t>Sieve Shaker For Mill Coal Analysis (Acmas)</t>
  </si>
  <si>
    <t>130000001717</t>
  </si>
  <si>
    <t>Flame Photometer for Na, K &amp; ca analysis</t>
  </si>
  <si>
    <t>130000001718</t>
  </si>
  <si>
    <t>Hot plate, for deposit analysis</t>
  </si>
  <si>
    <t>130000001719</t>
  </si>
  <si>
    <t>Digital Sound Level Meter for Noise measurement</t>
  </si>
  <si>
    <t>130000001720</t>
  </si>
  <si>
    <t>Environmental Noise Pollution Monitor</t>
  </si>
  <si>
    <t>130000001721</t>
  </si>
  <si>
    <t>Electronic Weighing Scale - Capacity 30kg</t>
  </si>
  <si>
    <t>130000001722</t>
  </si>
  <si>
    <t>MUFFEL FURNACE for COAL Analysis. HIGH TEMPERTURE</t>
  </si>
  <si>
    <t>130000001723</t>
  </si>
  <si>
    <t>Pellet Press for Coal Sample preparation for GCV</t>
  </si>
  <si>
    <t>130000001724</t>
  </si>
  <si>
    <t>Weighing Machine</t>
  </si>
  <si>
    <t>130000001725</t>
  </si>
  <si>
    <t>Pressure Calibrator</t>
  </si>
  <si>
    <t>130000001726</t>
  </si>
  <si>
    <t>Gas Extraction Apparatus</t>
  </si>
  <si>
    <t>130000001727</t>
  </si>
  <si>
    <t>Flame Scanner Test Kit</t>
  </si>
  <si>
    <t>130000001728</t>
  </si>
  <si>
    <t>Corex Gas Sampler with Accessories</t>
  </si>
  <si>
    <t>130000001729</t>
  </si>
  <si>
    <t>KFR Coulometer for measuring water content in Oil</t>
  </si>
  <si>
    <t>130000001730</t>
  </si>
  <si>
    <t>RTD AND TC SIMULATOR SIGNAL SOURCE AND MEASURE</t>
  </si>
  <si>
    <t>130000001732</t>
  </si>
  <si>
    <t>PORTABLE HARDNESS TESTER</t>
  </si>
  <si>
    <t>130000001733</t>
  </si>
  <si>
    <t>130000001734</t>
  </si>
  <si>
    <t>Laboratory Turbidity Meter LAB-IR</t>
  </si>
  <si>
    <t>130000001735</t>
  </si>
  <si>
    <t>Yantrika Dead Weight Tester</t>
  </si>
  <si>
    <t>130000001736</t>
  </si>
  <si>
    <t>UV Visible Spectrophotometer for DR 5000</t>
  </si>
  <si>
    <t>130000001737</t>
  </si>
  <si>
    <t>Thermo Gravimetric Analyser-Coal Analysis</t>
  </si>
  <si>
    <t>130000001738</t>
  </si>
  <si>
    <t>Peribol Bomb Calorimeter</t>
  </si>
  <si>
    <t>130000001739</t>
  </si>
  <si>
    <t>Equitron Stirred Water Bath SS Body Model # 8405</t>
  </si>
  <si>
    <t>130000001740</t>
  </si>
  <si>
    <t>47Ltr Caliberation Gas Cylinders</t>
  </si>
  <si>
    <t>130000001741</t>
  </si>
  <si>
    <t>10 ltr Cap.Alluminum Cylinders</t>
  </si>
  <si>
    <t>130000001742</t>
  </si>
  <si>
    <t>Shock Pulse Monitoring</t>
  </si>
  <si>
    <t>130000001743</t>
  </si>
  <si>
    <t>130000001744</t>
  </si>
  <si>
    <t>130000001745</t>
  </si>
  <si>
    <t>Carbon Di oxide cylinder</t>
  </si>
  <si>
    <t>130000001746</t>
  </si>
  <si>
    <t>LVDV - 1P Brookfield Digital Viscometer with Acce</t>
  </si>
  <si>
    <t>130000001747</t>
  </si>
  <si>
    <t>Hydrogen Cylinder</t>
  </si>
  <si>
    <t>130000001748</t>
  </si>
  <si>
    <t>100 Ton S/A Cylinder Model RCS-1002</t>
  </si>
  <si>
    <t>130000001749</t>
  </si>
  <si>
    <t>130000001750</t>
  </si>
  <si>
    <t>100 Ton S/a Cylinder Model</t>
  </si>
  <si>
    <t>130000001751</t>
  </si>
  <si>
    <t>TEMPARATURE BATH</t>
  </si>
  <si>
    <t>130000001752</t>
  </si>
  <si>
    <t>ABB Make combiflex tool box with all accessories</t>
  </si>
  <si>
    <t>130000001753</t>
  </si>
  <si>
    <t>Weighing Machine-Beltweigher</t>
  </si>
  <si>
    <t>130000001754</t>
  </si>
  <si>
    <t>Magnetic Stand heavy duty drill</t>
  </si>
  <si>
    <t>130000001755</t>
  </si>
  <si>
    <t>WALL EXTENSION LADDER</t>
  </si>
  <si>
    <t>130000001756</t>
  </si>
  <si>
    <t>Heavy Duty Drill Machine</t>
  </si>
  <si>
    <t>130000001757</t>
  </si>
  <si>
    <t>Wall Extention Ladder</t>
  </si>
  <si>
    <t>130000001758</t>
  </si>
  <si>
    <t>Cleco Carbide Bur</t>
  </si>
  <si>
    <t>130000001759</t>
  </si>
  <si>
    <t>Hss Taper Shank drill bit</t>
  </si>
  <si>
    <t>130000001760</t>
  </si>
  <si>
    <t>Ador Welding Machine</t>
  </si>
  <si>
    <t>130000001761</t>
  </si>
  <si>
    <t>Manual Hydraulic Stacker 1000 kg</t>
  </si>
  <si>
    <t>130000001762</t>
  </si>
  <si>
    <t>Ring Spanner</t>
  </si>
  <si>
    <t>130000001763</t>
  </si>
  <si>
    <t>Open Spanners</t>
  </si>
  <si>
    <t>130000001764</t>
  </si>
  <si>
    <t>Hydraulic Bolt ternsioner of size M39 * 3P</t>
  </si>
  <si>
    <t>130000001765</t>
  </si>
  <si>
    <t>Floor Cleaning Machine - Make Scrubber drier</t>
  </si>
  <si>
    <t>130000001766</t>
  </si>
  <si>
    <t>Box Spanners</t>
  </si>
  <si>
    <t>130000001767</t>
  </si>
  <si>
    <t>POWERMASTER PORTABLE TUBE END FACING M/C</t>
  </si>
  <si>
    <t>130000001768</t>
  </si>
  <si>
    <t>Portable invertor based plasma cutting machine</t>
  </si>
  <si>
    <t>130000001769</t>
  </si>
  <si>
    <t>Aerial Work Platform (Electric Ladder)</t>
  </si>
  <si>
    <t>130000001770</t>
  </si>
  <si>
    <t>Whell with carrier man carrying baseket - Escorts</t>
  </si>
  <si>
    <t>130000001779</t>
  </si>
  <si>
    <t>Internormen mobile filtration unit-UM20</t>
  </si>
  <si>
    <t>130000001780</t>
  </si>
  <si>
    <t>Internormen Mobile Filtratiion Unit-Um 20</t>
  </si>
  <si>
    <t>130000001782</t>
  </si>
  <si>
    <t>Jotruct with Battery Charger - CPP2</t>
  </si>
  <si>
    <t>130000001788</t>
  </si>
  <si>
    <t>HIGH ENERGY ARC [HEA] IGNITER SYSTEM (IFM ING)</t>
  </si>
  <si>
    <t>130000001789</t>
  </si>
  <si>
    <t>Klarol Lube Oil Cleaning System</t>
  </si>
  <si>
    <t>130000001790</t>
  </si>
  <si>
    <t>GRINDING ATTACHMENT SUITABLE FOR LATHE</t>
  </si>
  <si>
    <t>130000001798</t>
  </si>
  <si>
    <t>FLYASH VAC BLOWER DRIVE IMPLR</t>
  </si>
  <si>
    <t>130000001799</t>
  </si>
  <si>
    <t>FLYASH VAC BLOWER DRIVEN IMPLR AND SHAFT</t>
  </si>
  <si>
    <t>130000001815</t>
  </si>
  <si>
    <t>INTERMEDIATE SHAFT</t>
  </si>
  <si>
    <t>130000001819</t>
  </si>
  <si>
    <t>PUMP SHAFT</t>
  </si>
  <si>
    <t>130000001824</t>
  </si>
  <si>
    <t>Fan assembly-Clarrage,S.W 1100 CI fan</t>
  </si>
  <si>
    <t>130000002345</t>
  </si>
  <si>
    <t>Generator Rotor, Suitable for 162.5 MVA,</t>
  </si>
  <si>
    <t>130000001437</t>
  </si>
  <si>
    <t>Ash Handling Sys-Struc Work</t>
  </si>
  <si>
    <t>130000001438</t>
  </si>
  <si>
    <t>Ash Handling System</t>
  </si>
  <si>
    <t>130000001424</t>
  </si>
  <si>
    <t>130000001425</t>
  </si>
  <si>
    <t>130000001426</t>
  </si>
  <si>
    <t>COREX GAS SYSTEM</t>
  </si>
  <si>
    <t>130000001427</t>
  </si>
  <si>
    <t>COREX GAS SYSTEM - General</t>
  </si>
  <si>
    <t>130000001428</t>
  </si>
  <si>
    <t>ELEVATOR</t>
  </si>
  <si>
    <t>130000001429</t>
  </si>
  <si>
    <t>ESP Control Rooms</t>
  </si>
  <si>
    <t>130000001430</t>
  </si>
  <si>
    <t>FUEL OIL SYTEM</t>
  </si>
  <si>
    <t>130000001431</t>
  </si>
  <si>
    <t>Fuel Oil Unloading Sys</t>
  </si>
  <si>
    <t>130000001474</t>
  </si>
  <si>
    <t>Microprocessor Based Variable Surya Elevators</t>
  </si>
  <si>
    <t>130000001475</t>
  </si>
  <si>
    <t>Air Cannons of 1A Coal Sailo</t>
  </si>
  <si>
    <t>130000001492</t>
  </si>
  <si>
    <t>Ash Disposal Area</t>
  </si>
  <si>
    <t>130000001794</t>
  </si>
  <si>
    <t>DIFFUSER-III RD STAGE P.NO. 260549-25</t>
  </si>
  <si>
    <t>130000001801</t>
  </si>
  <si>
    <t>Secondary Shaft</t>
  </si>
  <si>
    <t>130000001802</t>
  </si>
  <si>
    <t>HFO  LFO UNLOADING PUMP, Drawing No: A4/03219,</t>
  </si>
  <si>
    <t>130000001803</t>
  </si>
  <si>
    <t>scoop tube housing, Item no: 201/010</t>
  </si>
  <si>
    <t>130000001804</t>
  </si>
  <si>
    <t>OIL COOLER P.NO.P2275J1081</t>
  </si>
  <si>
    <t>130000001805</t>
  </si>
  <si>
    <t>BRG LINING RADIAL  THRUST 250B1191EX1</t>
  </si>
  <si>
    <t>130000001810</t>
  </si>
  <si>
    <t>Working oil cooler Tube bundle</t>
  </si>
  <si>
    <t>130000001833</t>
  </si>
  <si>
    <t>INTER COOLER - HP, PART NO: PP174-120,</t>
  </si>
  <si>
    <t>130000001834</t>
  </si>
  <si>
    <t>ROTOR AB</t>
  </si>
  <si>
    <t>130000001840</t>
  </si>
  <si>
    <t>Discharge nozzel size-152 mm(6) sch XX</t>
  </si>
  <si>
    <t>130000001848</t>
  </si>
  <si>
    <t>ROTOR ASSY - HIGH SPEED, PART  250097-GR1-120-278</t>
  </si>
  <si>
    <t>130000002262</t>
  </si>
  <si>
    <t>SHAFT/W KEYS  3X10-7WXH10X1CPN:06011050</t>
  </si>
  <si>
    <t>130000002263</t>
  </si>
  <si>
    <t>BALANCEING DRUM3X10CSH61AX1</t>
  </si>
  <si>
    <t>130000002264</t>
  </si>
  <si>
    <t>BALANCE SLEEVE 3X10CSH59CX1 CPN:62793955</t>
  </si>
  <si>
    <t>130000002265</t>
  </si>
  <si>
    <t>AUX OIL PUMP (HJ475) - P.NO. P7210T1025</t>
  </si>
  <si>
    <t>130000002267</t>
  </si>
  <si>
    <t>SCOOP TUBE CCW ID.NO.413125160</t>
  </si>
  <si>
    <t>130000002271</t>
  </si>
  <si>
    <t>DIFFUSER- I I ND STAGE P.NO. 837428-5</t>
  </si>
  <si>
    <t>130000002272</t>
  </si>
  <si>
    <t>COLLAR END BRG ( BRG 1/2 3/4)</t>
  </si>
  <si>
    <t>130000002274</t>
  </si>
  <si>
    <t>IMPL-4TH ST.P.NO3X10WXH3LX4 CPN:07239460</t>
  </si>
  <si>
    <t>130000002275</t>
  </si>
  <si>
    <t>DIFFUSER - 1 ST STAGE P.NO. 251615-4</t>
  </si>
  <si>
    <t>130000002276</t>
  </si>
  <si>
    <t>KTB COMPLETE 67271171 for boiler feed PP</t>
  </si>
  <si>
    <t>130000002277</t>
  </si>
  <si>
    <t>IMPL-7TH ST.P.NO3X10WXH3LX7 CPN:07239437</t>
  </si>
  <si>
    <t>130000002278</t>
  </si>
  <si>
    <t>IMPL-1st ST.P.NO3X10WXH3LX1 CPN:07239494</t>
  </si>
  <si>
    <t>130000002279</t>
  </si>
  <si>
    <t>IMPL-3RD ST.P.NO3X10WXH3LX3 CPN:07239478</t>
  </si>
  <si>
    <t>130000002280</t>
  </si>
  <si>
    <t>GEAR PUMP</t>
  </si>
  <si>
    <t>130000002286</t>
  </si>
  <si>
    <t>PUMP</t>
  </si>
  <si>
    <t>130000002287</t>
  </si>
  <si>
    <t>IMPLERREF1129PARTNO6X15A3KX1-805</t>
  </si>
  <si>
    <t>130000002291</t>
  </si>
  <si>
    <t>Rotor assembly</t>
  </si>
  <si>
    <t>130000002298</t>
  </si>
  <si>
    <t>WEAR LINER SET ID FAN</t>
  </si>
  <si>
    <t>130000002303</t>
  </si>
  <si>
    <t>ROTOR ASSY - LOW SPEED P.NO. 250990-303</t>
  </si>
  <si>
    <t>130000002321</t>
  </si>
  <si>
    <t>EOT Crane Supply-Mechnical</t>
  </si>
  <si>
    <t>130000002692</t>
  </si>
  <si>
    <t>DISCHRGE NOZZLE;JSWEL-SBU1-12-C-15-039</t>
  </si>
  <si>
    <t>130000001432</t>
  </si>
  <si>
    <t>PIPING &amp; VALVES</t>
  </si>
  <si>
    <t>130000001433</t>
  </si>
  <si>
    <t>General Items- Turbine</t>
  </si>
  <si>
    <t>130000001434</t>
  </si>
  <si>
    <t>LP Piping System-Turbine</t>
  </si>
  <si>
    <t>130000001435</t>
  </si>
  <si>
    <t>Turbine Items Common</t>
  </si>
  <si>
    <t>130000001436</t>
  </si>
  <si>
    <t>130000001477</t>
  </si>
  <si>
    <t>Flanged Typed Inter</t>
  </si>
  <si>
    <t>130000001478</t>
  </si>
  <si>
    <t>Lub Oil AB</t>
  </si>
  <si>
    <t>130000001479</t>
  </si>
  <si>
    <t>Dg Make Inverted Bucket Steam Trap</t>
  </si>
  <si>
    <t>130000001480</t>
  </si>
  <si>
    <t>Repture DiskLoaded reverse bucking</t>
  </si>
  <si>
    <t>130000001481</t>
  </si>
  <si>
    <t>Quicksert Pretorq-ued safety head for repture disk</t>
  </si>
  <si>
    <t>130000001482</t>
  </si>
  <si>
    <t>Repture Disc compr. loaded reaverse bucking system</t>
  </si>
  <si>
    <t>130000001483</t>
  </si>
  <si>
    <t>Elstac - Incerntor</t>
  </si>
  <si>
    <t>130000001484</t>
  </si>
  <si>
    <t>Oil Filtering Machine UM 80 - Make - Internormen</t>
  </si>
  <si>
    <t>130000001485</t>
  </si>
  <si>
    <t>Techfab Air Cannons</t>
  </si>
  <si>
    <t>130000001486</t>
  </si>
  <si>
    <t>130000001487</t>
  </si>
  <si>
    <t>Drager Rapid Air</t>
  </si>
  <si>
    <t>130000001488</t>
  </si>
  <si>
    <t>Oile Water Seperator-Titled Plate Interceptor</t>
  </si>
  <si>
    <t>130000001489</t>
  </si>
  <si>
    <t>130000001490</t>
  </si>
  <si>
    <t>Balpak I with fast bal I</t>
  </si>
  <si>
    <t>130000001491</t>
  </si>
  <si>
    <t>Eot Crane Anupam- 50/10 Ton - T G Building</t>
  </si>
  <si>
    <t>130000001791</t>
  </si>
  <si>
    <t>Suction bellmouth ( Split Design)</t>
  </si>
  <si>
    <t>130000001792</t>
  </si>
  <si>
    <t>SLIP RING SHAFT ASSEMBLY COMPLETE</t>
  </si>
  <si>
    <t>130000001793</t>
  </si>
  <si>
    <t>LP Turbine Rotor Assembly</t>
  </si>
  <si>
    <t>130000001795</t>
  </si>
  <si>
    <t>Impeller for Main Oil Pump</t>
  </si>
  <si>
    <t>130000001797</t>
  </si>
  <si>
    <t>GV 8300, AS BW MO, TAG:EX-11</t>
  </si>
  <si>
    <t>130000001808</t>
  </si>
  <si>
    <t>SCNRV-8 2500-WCB-BW,Tag-FD1,2,3, BHEL</t>
  </si>
  <si>
    <t>130000001816</t>
  </si>
  <si>
    <t>LOWER CAGE-FC 1,5,9  P.NO. 37B9440X022, FOR 32500</t>
  </si>
  <si>
    <t>130000001817</t>
  </si>
  <si>
    <t>VALVE STEM FOR HPBP VALVE ARS 112 BP-1</t>
  </si>
  <si>
    <t>130000001818</t>
  </si>
  <si>
    <t>Valve cone with spindle for IPCV</t>
  </si>
  <si>
    <t>130000001828</t>
  </si>
  <si>
    <t>Case Bottom, Pump model:VLT 1500</t>
  </si>
  <si>
    <t>130000001835</t>
  </si>
  <si>
    <t>Case Series, Pump model:VLT 1500</t>
  </si>
  <si>
    <t>130000001842</t>
  </si>
  <si>
    <t>GATE VLV 10 2500 CLASS CS-MO, TAG:D 7,8</t>
  </si>
  <si>
    <t>130000001843</t>
  </si>
  <si>
    <t>Intermediate piece for HP/IP CV and SV</t>
  </si>
  <si>
    <t>130000001845</t>
  </si>
  <si>
    <t>Valve Cover for IPCV Position Nos:1,2021</t>
  </si>
  <si>
    <t>130000001850</t>
  </si>
  <si>
    <t>LAST STG BLADE(LP TURBINE) LEFT SIDE</t>
  </si>
  <si>
    <t>130000001852</t>
  </si>
  <si>
    <t>LP LAST STAGE BLADES - RIGHT SIDE</t>
  </si>
  <si>
    <t>130000002266</t>
  </si>
  <si>
    <t>SEAT-HPBP SPRAY BD-1,BPE-1</t>
  </si>
  <si>
    <t>130000002270</t>
  </si>
  <si>
    <t>IMPELLER  MQX 15  REF.NO: 176 -1  R23</t>
  </si>
  <si>
    <t>130000002283</t>
  </si>
  <si>
    <t>REGULATING VALVE - EMERGENCY SEAL OIL</t>
  </si>
  <si>
    <t>130000002285</t>
  </si>
  <si>
    <t>CAGE-62500 CV HPD PO BW Tag- FD14</t>
  </si>
  <si>
    <t>130000002288</t>
  </si>
  <si>
    <t>JACKING OIL PUMP</t>
  </si>
  <si>
    <t>130000002289</t>
  </si>
  <si>
    <t>STELLITE BUSH-IPCV, POS NO-3</t>
  </si>
  <si>
    <t>130000002290</t>
  </si>
  <si>
    <t>Rollstar hydraulic</t>
  </si>
  <si>
    <t>130000002292</t>
  </si>
  <si>
    <t>STEM PLUG ASSLY-CV-LPBP</t>
  </si>
  <si>
    <t>130000002293</t>
  </si>
  <si>
    <t>JET CAGE FOR HPBP VALVE ARS 112 BP-1</t>
  </si>
  <si>
    <t>130000002294</t>
  </si>
  <si>
    <t>DISC HOLDER P.NO.1608602, TAG:SV 6,7</t>
  </si>
  <si>
    <t>130000002295</t>
  </si>
  <si>
    <t>BONNET WITH SPRAY NOZZLE-ARS 112 BP-1HPB</t>
  </si>
  <si>
    <t>130000002296</t>
  </si>
  <si>
    <t>GUIDE PART NO.1608702, TAG:SV 6,7</t>
  </si>
  <si>
    <t>130000002299</t>
  </si>
  <si>
    <t>VALVE SEAT FOR HPBP VALVE ARS 112 BP-1</t>
  </si>
  <si>
    <t>130000002300</t>
  </si>
  <si>
    <t>TURBINE LP BYPASS STOP VALVE ACTUATOR .</t>
  </si>
  <si>
    <t>130000002301</t>
  </si>
  <si>
    <t>TURBINE LPBYPASSCONTROL VALVE ACTUATOR .</t>
  </si>
  <si>
    <t>130000002302</t>
  </si>
  <si>
    <t>Gear box assembly with sprag type back s</t>
  </si>
  <si>
    <t>130000002322</t>
  </si>
  <si>
    <t>EHTC System Upgradation</t>
  </si>
  <si>
    <t>130000002326</t>
  </si>
  <si>
    <t>Hydraulic coupling for ID Fan-130MW</t>
  </si>
  <si>
    <t>130000002327</t>
  </si>
  <si>
    <t>Hydraulic coupling for PA Fan-130MW</t>
  </si>
  <si>
    <t>130000002507</t>
  </si>
  <si>
    <t>VFD for CT Fans - SBU1</t>
  </si>
  <si>
    <t>130000002429</t>
  </si>
  <si>
    <t>Battery Backup SBU1-U2-UPS</t>
  </si>
  <si>
    <t>130000002607</t>
  </si>
  <si>
    <t>220kv-Switchyard Battery Bank</t>
  </si>
  <si>
    <t>130000001439</t>
  </si>
  <si>
    <t>130000001440</t>
  </si>
  <si>
    <t>SWITCH YARD EQUIPMENTS</t>
  </si>
  <si>
    <t>130000001441</t>
  </si>
  <si>
    <t>130000001443</t>
  </si>
  <si>
    <t>130000001444</t>
  </si>
  <si>
    <t>Switch Yard</t>
  </si>
  <si>
    <t>130000001445</t>
  </si>
  <si>
    <t>Transformer Oil Filter Tank</t>
  </si>
  <si>
    <t>130000001446</t>
  </si>
  <si>
    <t>130000001493</t>
  </si>
  <si>
    <t>Suspension Type Electromagnet</t>
  </si>
  <si>
    <t>130000001494</t>
  </si>
  <si>
    <t>1 Ton Electric Winch</t>
  </si>
  <si>
    <t>130000001495</t>
  </si>
  <si>
    <t>5 Ton Electric Winch</t>
  </si>
  <si>
    <t>130000001496</t>
  </si>
  <si>
    <t>130 MVA Transformer &amp; Associries</t>
  </si>
  <si>
    <t>130000001497</t>
  </si>
  <si>
    <t>130 MVA Transformer &amp; Accessories _TR6</t>
  </si>
  <si>
    <t>130000001498</t>
  </si>
  <si>
    <t>163MVA 10.5 / 230KV Generator Transformer</t>
  </si>
  <si>
    <t>130000001499</t>
  </si>
  <si>
    <t>Scop.Exp.electronic Time Int. Meter</t>
  </si>
  <si>
    <t>130000001500</t>
  </si>
  <si>
    <t>Digital Gauss Meter</t>
  </si>
  <si>
    <t>130000001501</t>
  </si>
  <si>
    <t>FRLS Cable For DVM</t>
  </si>
  <si>
    <t>130000001502</t>
  </si>
  <si>
    <t>10 base T-cable for dual vibration unit</t>
  </si>
  <si>
    <t>130000001503</t>
  </si>
  <si>
    <t>100 KV Calibrator Comparision Cell</t>
  </si>
  <si>
    <t>130000001504</t>
  </si>
  <si>
    <t>TK3-2E Test Kit</t>
  </si>
  <si>
    <t>130000001505</t>
  </si>
  <si>
    <t>Megger Analogues</t>
  </si>
  <si>
    <t>130000001506</t>
  </si>
  <si>
    <t>Insulation Tester 10KV Make Fluke</t>
  </si>
  <si>
    <t>130000001507</t>
  </si>
  <si>
    <t>Data Mgr. 2000 Software for DVM</t>
  </si>
  <si>
    <t>130000001508</t>
  </si>
  <si>
    <t>Distribution Board - MSDS / Swith Yard</t>
  </si>
  <si>
    <t>130000001509</t>
  </si>
  <si>
    <t>Distribution Box - MSDS / Swith Yard</t>
  </si>
  <si>
    <t>130000001510</t>
  </si>
  <si>
    <t>16 digital Multimeters</t>
  </si>
  <si>
    <t>130000001511</t>
  </si>
  <si>
    <t>Motwane Digital Multimeter</t>
  </si>
  <si>
    <t>130000001512</t>
  </si>
  <si>
    <t>Motwane Analog Multimeter</t>
  </si>
  <si>
    <t>130000001513</t>
  </si>
  <si>
    <t>3 phase auto transformer</t>
  </si>
  <si>
    <t>130000001514</t>
  </si>
  <si>
    <t>AC/DC Clamp Digital Meter</t>
  </si>
  <si>
    <t>130000001515</t>
  </si>
  <si>
    <t>Motwane Insulation Tester</t>
  </si>
  <si>
    <t>130000001516</t>
  </si>
  <si>
    <t>PVC Insulated &amp; Sheathed Cable</t>
  </si>
  <si>
    <t>130000001517</t>
  </si>
  <si>
    <t>800/1A, 0.5 class accuracy instraans made ring</t>
  </si>
  <si>
    <t>130000001518</t>
  </si>
  <si>
    <t>SEMS Make Trivector electronic meter</t>
  </si>
  <si>
    <t>130000001519</t>
  </si>
  <si>
    <t>Transducer /Tap POS</t>
  </si>
  <si>
    <t>130000001520</t>
  </si>
  <si>
    <t>Digital Micro Ohm Meter Model Dmo - 100d20033504</t>
  </si>
  <si>
    <t>130000001521</t>
  </si>
  <si>
    <t>Inventum Induction Heater HIB-02</t>
  </si>
  <si>
    <t>130000001522</t>
  </si>
  <si>
    <t>COOLIT ENERGY SAVER UNIT, 3P4W,415VMAKE:CONZERV</t>
  </si>
  <si>
    <t>130000001523</t>
  </si>
  <si>
    <t>245KV EMVT</t>
  </si>
  <si>
    <t>130000001524</t>
  </si>
  <si>
    <t>220 KV LINE DISTANCE PROTECTION RELAY MAIN-1</t>
  </si>
  <si>
    <t>130000001526</t>
  </si>
  <si>
    <t>Trivector Meter Model ER300p</t>
  </si>
  <si>
    <t>130000001527</t>
  </si>
  <si>
    <t>Prox Pac Transducers</t>
  </si>
  <si>
    <t>130000001528</t>
  </si>
  <si>
    <t>220 KV LINE DISTANCE PROTECTION RELAY MAIN-2</t>
  </si>
  <si>
    <t>130000001529</t>
  </si>
  <si>
    <t>Portable Transformer Ratio Meter - Electrical Dept</t>
  </si>
  <si>
    <t>130000001530</t>
  </si>
  <si>
    <t>Transformer Winding Resistance Kit</t>
  </si>
  <si>
    <t>130000001531</t>
  </si>
  <si>
    <t>LCD Board 4 Line 40 Characters</t>
  </si>
  <si>
    <t>130000001532</t>
  </si>
  <si>
    <t>3 Phas Portable Working Zera Stand Meter</t>
  </si>
  <si>
    <t>130000001533</t>
  </si>
  <si>
    <t>Blocking of Relay in Grid Island Scheme</t>
  </si>
  <si>
    <t>130000001534</t>
  </si>
  <si>
    <t>Transient Recorder-1( Along with Assess)</t>
  </si>
  <si>
    <t>130000001535</t>
  </si>
  <si>
    <t>Bus Bar Relay Protection Systems</t>
  </si>
  <si>
    <t>130000001536</t>
  </si>
  <si>
    <t>HV Multi range MeggerRange1000V2000Mohms</t>
  </si>
  <si>
    <t>130000001537</t>
  </si>
  <si>
    <t>Electrical Cable Pipe Locator Equipment</t>
  </si>
  <si>
    <t>130000001538</t>
  </si>
  <si>
    <t>Energy Meter Trivector</t>
  </si>
  <si>
    <t>130000001539</t>
  </si>
  <si>
    <t>Sub Station</t>
  </si>
  <si>
    <t>130000001540</t>
  </si>
  <si>
    <t>130000001543</t>
  </si>
  <si>
    <t>250KVA  Cast Resin Dry Transformer - Voltamp</t>
  </si>
  <si>
    <t>130000001544</t>
  </si>
  <si>
    <t>Model TWRM-10 Transformer Windin Resistance Meter</t>
  </si>
  <si>
    <t>130000001545</t>
  </si>
  <si>
    <t>130000001546</t>
  </si>
  <si>
    <t>245 KV Electromagnetic Voltage Transformer</t>
  </si>
  <si>
    <t>130000001547</t>
  </si>
  <si>
    <t>130000001548</t>
  </si>
  <si>
    <t>250 KVA,3 Phase 50 Hz Dry Type Transform</t>
  </si>
  <si>
    <t>130000001549</t>
  </si>
  <si>
    <t>Biddle Battery, Imped</t>
  </si>
  <si>
    <t>130000001550</t>
  </si>
  <si>
    <t>HITACHIHIREL Make 60 KW UPS Electronic Cards</t>
  </si>
  <si>
    <t>130000001551</t>
  </si>
  <si>
    <t>High Pressure Washer Pump @ 220kv Switch Yard</t>
  </si>
  <si>
    <t>130000001552</t>
  </si>
  <si>
    <t>EMC Motor Checker</t>
  </si>
  <si>
    <t>130000001554</t>
  </si>
  <si>
    <t>Bega Industion Heater @ Mech. Main Depar</t>
  </si>
  <si>
    <t>130000001555</t>
  </si>
  <si>
    <t>20Kilo Liter Transformer Oil Storage Tank</t>
  </si>
  <si>
    <t>130000001785</t>
  </si>
  <si>
    <t>220kv Numerical Busbar Protection System</t>
  </si>
  <si>
    <t>130000001786</t>
  </si>
  <si>
    <t>130MW Genertor Stator Earth fault Prote Sys-AC INJ</t>
  </si>
  <si>
    <t>130000001787</t>
  </si>
  <si>
    <t>60KVA UPS (HiPULSE D) SBU1-Unit1</t>
  </si>
  <si>
    <t>130000001796</t>
  </si>
  <si>
    <t>SEE THYRISTOR BLOCK BHtR65 110</t>
  </si>
  <si>
    <t>130000001809</t>
  </si>
  <si>
    <t>MOTOR 15KW,FR-284TC,1460RPM,SIEMENS</t>
  </si>
  <si>
    <t>130000001811</t>
  </si>
  <si>
    <t>OPERATIMG MECHANISM FOR 245KV SF6 SPRING BREAKER</t>
  </si>
  <si>
    <t>130000001812</t>
  </si>
  <si>
    <t>INDUCTIVE VOLTAGE TRANSFORMER,</t>
  </si>
  <si>
    <t>130000001820</t>
  </si>
  <si>
    <t>CURRENT TRANSFORMAR 245KV  6 CORES</t>
  </si>
  <si>
    <t>130000001822</t>
  </si>
  <si>
    <t>MOTOR FOR 25T CW EOT MAIN HOIST, 16.6HP,</t>
  </si>
  <si>
    <t>130000001823</t>
  </si>
  <si>
    <t>CURRENT TRANSFORMER 245KV  6 CORES</t>
  </si>
  <si>
    <t>130000001825</t>
  </si>
  <si>
    <t>CURRENT TRANSFORMER 245KV FOR TR-7 TO TR-11</t>
  </si>
  <si>
    <t>130000001837</t>
  </si>
  <si>
    <t>Pole column (straight) with PNUEMATIC ABB Make</t>
  </si>
  <si>
    <t>130000001844</t>
  </si>
  <si>
    <t>BUSHING FOR GENERATOR TYPE:EKM1 19.1G</t>
  </si>
  <si>
    <t>130000001846</t>
  </si>
  <si>
    <t>DC MOTOR 37KW,2900RPM,FR-GNRFZE250M/2</t>
  </si>
  <si>
    <t>130000001847</t>
  </si>
  <si>
    <t>Excitation Transformer</t>
  </si>
  <si>
    <t>130000001849</t>
  </si>
  <si>
    <t>TR-1 Bushing material Except Porcelein</t>
  </si>
  <si>
    <t>130000002268</t>
  </si>
  <si>
    <t>MOTOR 110KW,750 RPM,FR-315L,3PH,415V</t>
  </si>
  <si>
    <t>130000002269</t>
  </si>
  <si>
    <t>SEE NON LINEAR FIELD  DISCHARGE RESISTOR</t>
  </si>
  <si>
    <t>130000002284</t>
  </si>
  <si>
    <t>MOTOR 75HP JK 6622 WC50-1 B</t>
  </si>
  <si>
    <t>130000002357</t>
  </si>
  <si>
    <t>P&amp;M-Ele-R&amp;M Station Battery Bank</t>
  </si>
  <si>
    <t>130000002358</t>
  </si>
  <si>
    <t>P&amp;M-Ele-EMS for 220kv switch yard</t>
  </si>
  <si>
    <t>130000002420</t>
  </si>
  <si>
    <t>Roads LED-Electrical-Power Drive Road</t>
  </si>
  <si>
    <t>130000002428</t>
  </si>
  <si>
    <t>Variable Frequency Drives (ID fan)</t>
  </si>
  <si>
    <t>130000002528</t>
  </si>
  <si>
    <t>Variable Frequency Drives (PA fan)800KVA MV SBU1U1</t>
  </si>
  <si>
    <t>130000002530</t>
  </si>
  <si>
    <t>AC System-220kv S.Yard Cntrl Room</t>
  </si>
  <si>
    <t>130000002605</t>
  </si>
  <si>
    <t>220kv Polymer type Lightining arrestors</t>
  </si>
  <si>
    <t>130000002686</t>
  </si>
  <si>
    <t>130000001449</t>
  </si>
  <si>
    <t>INSTRUMENTS</t>
  </si>
  <si>
    <t>130000001557</t>
  </si>
  <si>
    <t>Industrial PC TFT Monitor (DCS System)</t>
  </si>
  <si>
    <t>130000001558</t>
  </si>
  <si>
    <t>Industrial PC  (DCS System)</t>
  </si>
  <si>
    <t>130000001559</t>
  </si>
  <si>
    <t>VSAT &amp; SCADA Equipments</t>
  </si>
  <si>
    <t>130000001560</t>
  </si>
  <si>
    <t>DCS System - PGP  Version-4</t>
  </si>
  <si>
    <t>130000001561</t>
  </si>
  <si>
    <t>Micropac 64-08-500</t>
  </si>
  <si>
    <t>130000001562</t>
  </si>
  <si>
    <t>V/FD series of AC Motor Controllers</t>
  </si>
  <si>
    <t>130000001563</t>
  </si>
  <si>
    <t>XS EC CL2 Sensor</t>
  </si>
  <si>
    <t>130000001564</t>
  </si>
  <si>
    <t>Eric Medical Emergency O2 Resuciator 488-53-26Lpm</t>
  </si>
  <si>
    <t>130000001565</t>
  </si>
  <si>
    <t>Eric Medical Emergency O2 Resuciator Mod</t>
  </si>
  <si>
    <t>130000001566</t>
  </si>
  <si>
    <t>PAC EX2 (8316108MMT) EX FOR MEASUREMENT</t>
  </si>
  <si>
    <t>130000001567</t>
  </si>
  <si>
    <t>Ferule Printing Machine-Make MaxSl. No.10810514-X</t>
  </si>
  <si>
    <t>130000001568</t>
  </si>
  <si>
    <t>Vibratation pen CMVP - SKF</t>
  </si>
  <si>
    <t>130000001569</t>
  </si>
  <si>
    <t>Micropac Bat &amp; Sensor</t>
  </si>
  <si>
    <t>130000001570</t>
  </si>
  <si>
    <t>Shock Pulse Analyser A2010</t>
  </si>
  <si>
    <t>130000001571</t>
  </si>
  <si>
    <t>Additional Nitrogen purging lines - Unit 1 &amp; 2</t>
  </si>
  <si>
    <t>130000001572</t>
  </si>
  <si>
    <t>Miniwarn B Diffusion w/o datalogger</t>
  </si>
  <si>
    <t>130000001573</t>
  </si>
  <si>
    <t>Multi Gas Detector with O2, LEL, CO &amp; CL2</t>
  </si>
  <si>
    <t>130000001574</t>
  </si>
  <si>
    <t>Multi - Gas Monitor with Sensors</t>
  </si>
  <si>
    <t>130000001575</t>
  </si>
  <si>
    <t>Digital Slave Input Module Model: IMDSI22</t>
  </si>
  <si>
    <t>130000001576</t>
  </si>
  <si>
    <t>Protable Untrasonic Flow Meter</t>
  </si>
  <si>
    <t>130000001577</t>
  </si>
  <si>
    <t>Supply of Vibratory Cup Mill Make :INSMART</t>
  </si>
  <si>
    <t>130000001578</t>
  </si>
  <si>
    <t>Analog Slave Input Module Model: IMDSI23</t>
  </si>
  <si>
    <t>130000001579</t>
  </si>
  <si>
    <t>EWS Provision with Composer</t>
  </si>
  <si>
    <t>130000001580</t>
  </si>
  <si>
    <t>BRIDGE CONTROLLER -ABB MODULE FOR DCS SYSTEM</t>
  </si>
  <si>
    <t>130000001581</t>
  </si>
  <si>
    <t>Dual Channel  Micro.proce based DVR Panel ABB Make</t>
  </si>
  <si>
    <t>130000001582</t>
  </si>
  <si>
    <t>DVR Panel Control retrofiiting</t>
  </si>
  <si>
    <t>130000001585</t>
  </si>
  <si>
    <t>Ultrasonic Thickenss Gauge</t>
  </si>
  <si>
    <t>130000001586</t>
  </si>
  <si>
    <t>HAND HELD MULTIFUNCTION CALIBRATOR; SIGNAL SOURCE</t>
  </si>
  <si>
    <t>130000001587</t>
  </si>
  <si>
    <t>VERNIER HEIGHT GAUGE, RANGE</t>
  </si>
  <si>
    <t>130000001588</t>
  </si>
  <si>
    <t>Seven Segment Display Unit</t>
  </si>
  <si>
    <t>130000001589</t>
  </si>
  <si>
    <t>Sound Level Measuring Unit-Model RT 5001</t>
  </si>
  <si>
    <t>130000001590</t>
  </si>
  <si>
    <t>TB -PKG handbook of vibration analysis</t>
  </si>
  <si>
    <t>130000001591</t>
  </si>
  <si>
    <t>8 port hub-02200262 for dual vibration mtr.</t>
  </si>
  <si>
    <t>130000001592</t>
  </si>
  <si>
    <t>Palm Top T/c indicator/Simulator</t>
  </si>
  <si>
    <t>130000001593</t>
  </si>
  <si>
    <t>Palm Top RTD indicator/Simulator</t>
  </si>
  <si>
    <t>130000001594</t>
  </si>
  <si>
    <t>Pac III Type Co Detector -CO  Range 0-2000</t>
  </si>
  <si>
    <t>130000001595</t>
  </si>
  <si>
    <t>Drager Pac Ex-2 02 Version/n 8316107</t>
  </si>
  <si>
    <t>130000001596</t>
  </si>
  <si>
    <t>130000001597</t>
  </si>
  <si>
    <t>MA Loop Calibrator Model:MAC</t>
  </si>
  <si>
    <t>130000001598</t>
  </si>
  <si>
    <t>PAC 111(std) Co 83 13 650 Co (Port)</t>
  </si>
  <si>
    <t>130000001599</t>
  </si>
  <si>
    <t>Dry Block Temp.Calibrator Model: 600S</t>
  </si>
  <si>
    <t>130000001600</t>
  </si>
  <si>
    <t>Very Low Pressure Calibrator Model: VLPC</t>
  </si>
  <si>
    <t>130000001601</t>
  </si>
  <si>
    <t>Capitn of pres calibrator PCI 350</t>
  </si>
  <si>
    <t>130000001602</t>
  </si>
  <si>
    <t>Hand held fuel gas analyser</t>
  </si>
  <si>
    <t>130000001603</t>
  </si>
  <si>
    <t>Self Operated pressure controller</t>
  </si>
  <si>
    <t>130000001604</t>
  </si>
  <si>
    <t>Converter</t>
  </si>
  <si>
    <t>130000001605</t>
  </si>
  <si>
    <t>Pac III Type Corex Detector</t>
  </si>
  <si>
    <t>130000001606</t>
  </si>
  <si>
    <t>Process corelation mod.interface for DVM</t>
  </si>
  <si>
    <t>130000001607</t>
  </si>
  <si>
    <t>Anubar model GCR Medium pressure</t>
  </si>
  <si>
    <t>130000001608</t>
  </si>
  <si>
    <t>Seven Segment led Display Unit</t>
  </si>
  <si>
    <t>130000001609</t>
  </si>
  <si>
    <t>MICRO PAC CO</t>
  </si>
  <si>
    <t>130000001610</t>
  </si>
  <si>
    <t>Field Communicator</t>
  </si>
  <si>
    <t>130000001611</t>
  </si>
  <si>
    <t>Feeder Meter</t>
  </si>
  <si>
    <t>130000001612</t>
  </si>
  <si>
    <t>Flow Integrator Recorder with Floppy Disk model</t>
  </si>
  <si>
    <t>130000001613</t>
  </si>
  <si>
    <t>Digital Oil Checker</t>
  </si>
  <si>
    <t>130000001614</t>
  </si>
  <si>
    <t>Multi Variable Transmitter</t>
  </si>
  <si>
    <t>130000001615</t>
  </si>
  <si>
    <t>Pressure Transmitters in Unit 1 &amp; 2</t>
  </si>
  <si>
    <t>130000001616</t>
  </si>
  <si>
    <t>Nitrogen Flow Meter</t>
  </si>
  <si>
    <t>130000001617</t>
  </si>
  <si>
    <t>Dual Vibration Monitor</t>
  </si>
  <si>
    <t>130000001618</t>
  </si>
  <si>
    <t>Micro Pac Co 64 08 400 (port)</t>
  </si>
  <si>
    <t>130000001619</t>
  </si>
  <si>
    <t>Magnetic Flow Meter - I &amp; C Department</t>
  </si>
  <si>
    <t>130000001620</t>
  </si>
  <si>
    <t>DP/Level/Flow Transmitters in Unit 1 &amp; 2</t>
  </si>
  <si>
    <t>130000001621</t>
  </si>
  <si>
    <t>Verabar, Flow Integrator</t>
  </si>
  <si>
    <t>130000001622</t>
  </si>
  <si>
    <t>Uv Visible Spectrophotometer for DR 4000U Spectro</t>
  </si>
  <si>
    <t>130000001623</t>
  </si>
  <si>
    <t>METROHM KARL FISCHER COULOMETER MODEL831</t>
  </si>
  <si>
    <t>130000001624</t>
  </si>
  <si>
    <t>Summation Meter</t>
  </si>
  <si>
    <t>130000001625</t>
  </si>
  <si>
    <t>Automatic Isoperibol Calorimeter</t>
  </si>
  <si>
    <t>130000001626</t>
  </si>
  <si>
    <t>Duel Channel Machinery Analyser with accessories</t>
  </si>
  <si>
    <t>130000001627</t>
  </si>
  <si>
    <t>TDX Net external COM processor for DVM</t>
  </si>
  <si>
    <t>130000001628</t>
  </si>
  <si>
    <t>Multiwarn li Bp Pump &amp; single Charger 220 v 13</t>
  </si>
  <si>
    <t>130000001800</t>
  </si>
  <si>
    <t>FREQUENCY COUNTER SALVE,MODEL:IMFCS01, MAKE:ABB</t>
  </si>
  <si>
    <t>130000001806</t>
  </si>
  <si>
    <t>DOUBLE SOLENOID POPPET VALVE</t>
  </si>
  <si>
    <t>130000001807</t>
  </si>
  <si>
    <t>ANALOG SLAVE I/P MODULE ,MODEL: IMASI23, MAKE:ABB</t>
  </si>
  <si>
    <t>130000001813</t>
  </si>
  <si>
    <t>MULTI FUNCTION PROCESSOR. MODEL:IMMFP12.</t>
  </si>
  <si>
    <t>130000001826</t>
  </si>
  <si>
    <t>NETWORK INTERFACE SLAVE MODULE, MODEL: INNIS21,</t>
  </si>
  <si>
    <t>130000001827</t>
  </si>
  <si>
    <t>SERVO VALVE FOR HP/IP CONTROL VALVE</t>
  </si>
  <si>
    <t>130000001830</t>
  </si>
  <si>
    <t>SERVO VALVE FOR  HP/IP CONTROL VALVES</t>
  </si>
  <si>
    <t>130000001831</t>
  </si>
  <si>
    <t>NETWORK PROCESSOR MODULE, MODEL:INNPM 22,</t>
  </si>
  <si>
    <t>130000001832</t>
  </si>
  <si>
    <t>TRANSWEIGH GRAVIMETRIC FEEDER CONTROL A)INPUT AUX</t>
  </si>
  <si>
    <t>130000001836</t>
  </si>
  <si>
    <t>2/2 way solenoid valve for Exhausthood spary</t>
  </si>
  <si>
    <t>130000001838</t>
  </si>
  <si>
    <t>EHTC-3 PHASE POWER TRANSDUCER FULL SET, LMU10B-1</t>
  </si>
  <si>
    <t>130000001839</t>
  </si>
  <si>
    <t>BRIDGE CONTROLLER, MODEL: BRC400, MAKE:ABB</t>
  </si>
  <si>
    <t>130000001841</t>
  </si>
  <si>
    <t>DCS POWER SUPPLY SYSTEM MPS-III. SYSTEM</t>
  </si>
  <si>
    <t>130000002273</t>
  </si>
  <si>
    <t>POWER SUPPLY MODULE CHASSIS, MODEL: IPCHS01,</t>
  </si>
  <si>
    <t>130000002281</t>
  </si>
  <si>
    <t>LPBP CV SERVO VALVE:  PART NO. 15/10002.</t>
  </si>
  <si>
    <t>130000002319</t>
  </si>
  <si>
    <t>Multi Channel Silica Analyser</t>
  </si>
  <si>
    <t>130000002606</t>
  </si>
  <si>
    <t>Gas Chromatograph Analyzer</t>
  </si>
  <si>
    <t>130000002628</t>
  </si>
  <si>
    <t>DCS Accessories Supply &amp; Installation</t>
  </si>
  <si>
    <t>130000002631</t>
  </si>
  <si>
    <t>Transmitters Installation - Unit2</t>
  </si>
  <si>
    <t>130000002702</t>
  </si>
  <si>
    <t>HART Comunicators calibration work</t>
  </si>
  <si>
    <t>130000002511</t>
  </si>
  <si>
    <t>DCS System</t>
  </si>
  <si>
    <t>130000002512</t>
  </si>
  <si>
    <t>VMS for common system Unit-1</t>
  </si>
  <si>
    <t>130000002513</t>
  </si>
  <si>
    <t>DCS FS spare-1</t>
  </si>
  <si>
    <t>130000002514</t>
  </si>
  <si>
    <t>DCS TSI &amp; VMS spares-1</t>
  </si>
  <si>
    <t>130000002576</t>
  </si>
  <si>
    <t>130000002578</t>
  </si>
  <si>
    <t>130000002579</t>
  </si>
  <si>
    <t>DCS TSI &amp; VMS spares-2</t>
  </si>
  <si>
    <t>130000002343</t>
  </si>
  <si>
    <t>Coal Belt Weigh Scale</t>
  </si>
  <si>
    <t>140000001131</t>
  </si>
  <si>
    <t>CHAIN SAW TREE CUTTING MACHINE</t>
  </si>
  <si>
    <t>140000001132</t>
  </si>
  <si>
    <t>GRASS CUTTING MACHINE</t>
  </si>
  <si>
    <t>140000001133</t>
  </si>
  <si>
    <t>LAWN MOVER  MACHINE</t>
  </si>
  <si>
    <t>120000000130</t>
  </si>
  <si>
    <t>Ere &amp; Fab hand rails, platfrm nr FD Fan Boiler, U2</t>
  </si>
  <si>
    <t>120000000131</t>
  </si>
  <si>
    <t>Installation of shed for corex analyser</t>
  </si>
  <si>
    <t>120000000132</t>
  </si>
  <si>
    <t>Construction of Transformer Foundation</t>
  </si>
  <si>
    <t>120000000133</t>
  </si>
  <si>
    <t>Construction of Foundation for DM Plant</t>
  </si>
  <si>
    <t>120000000134</t>
  </si>
  <si>
    <t>Prefabricated  Steel Building for warehouse</t>
  </si>
  <si>
    <t>120000000135</t>
  </si>
  <si>
    <t>Prefabricated  Steel Building for DM Plant</t>
  </si>
  <si>
    <t>120000000136</t>
  </si>
  <si>
    <t>Mechanical Workshp Shed</t>
  </si>
  <si>
    <t>120000000137</t>
  </si>
  <si>
    <t>Factory Building -Stores Common</t>
  </si>
  <si>
    <t>120000000138</t>
  </si>
  <si>
    <t>Factory Building -Common</t>
  </si>
  <si>
    <t>120000000142</t>
  </si>
  <si>
    <t>Supplying and fixing of chain link fencing</t>
  </si>
  <si>
    <t>120000000143</t>
  </si>
  <si>
    <t>Construction of Cycle and Car Shed</t>
  </si>
  <si>
    <t>120000000144</t>
  </si>
  <si>
    <t>Concrete base for cylinder storage shed</t>
  </si>
  <si>
    <t>120000000145</t>
  </si>
  <si>
    <t>Prefabricated steel building-oil can storage shed</t>
  </si>
  <si>
    <t>120000000146</t>
  </si>
  <si>
    <t>Public Toilets Near SBU1 Stores</t>
  </si>
  <si>
    <t>120000000147</t>
  </si>
  <si>
    <t>Concrete at Fabrication Yard</t>
  </si>
  <si>
    <t>120000000148</t>
  </si>
  <si>
    <t>Gas Cylinder Shed</t>
  </si>
  <si>
    <t>120000000149</t>
  </si>
  <si>
    <t>Construction of Cylinder Storage shed</t>
  </si>
  <si>
    <t>120000000151</t>
  </si>
  <si>
    <t>Cycle stand &amp; Car shed</t>
  </si>
  <si>
    <t>120000000152</t>
  </si>
  <si>
    <t>Construction and renovation work at admin building</t>
  </si>
  <si>
    <t>120000000153</t>
  </si>
  <si>
    <t>Security Barrack</t>
  </si>
  <si>
    <t>120000000154</t>
  </si>
  <si>
    <t>Nallah</t>
  </si>
  <si>
    <t>120000000155</t>
  </si>
  <si>
    <t>Building Common Administration</t>
  </si>
  <si>
    <t>120000000159</t>
  </si>
  <si>
    <t>Gate-II</t>
  </si>
  <si>
    <t>120000000160</t>
  </si>
  <si>
    <t>Vinyl Flooring - Lab</t>
  </si>
  <si>
    <t>120000000161</t>
  </si>
  <si>
    <t>Gate House &amp; Gate-I (Granite Slab Fixing)</t>
  </si>
  <si>
    <t>120000000162</t>
  </si>
  <si>
    <t>RCC Road @ 220 KV Switch Yard Area</t>
  </si>
  <si>
    <t>120000000163</t>
  </si>
  <si>
    <t>Gate House &amp; Gate -I</t>
  </si>
  <si>
    <t>120000000164</t>
  </si>
  <si>
    <t>Y post Common Compound Wall</t>
  </si>
  <si>
    <t>120000000165</t>
  </si>
  <si>
    <t>Razor Barbed Tape Fencing Wire (Straight  Wire)</t>
  </si>
  <si>
    <t>120000000166</t>
  </si>
  <si>
    <t>Fencing</t>
  </si>
  <si>
    <t>120000000167</t>
  </si>
  <si>
    <t>Earthern Bund</t>
  </si>
  <si>
    <t>120000000168</t>
  </si>
  <si>
    <t>Cement Concrete Road @ SBU I Stores</t>
  </si>
  <si>
    <t>120000000170</t>
  </si>
  <si>
    <t>Bridge Across Nallah</t>
  </si>
  <si>
    <t>120000000172</t>
  </si>
  <si>
    <t>Common Compound Wall</t>
  </si>
  <si>
    <t>120000000189</t>
  </si>
  <si>
    <t>LABOUR CANTEEN</t>
  </si>
  <si>
    <t>120000000190</t>
  </si>
  <si>
    <t>Interior-Civil-New Conference Room</t>
  </si>
  <si>
    <t>120000000191</t>
  </si>
  <si>
    <t>Main Gate - Civil</t>
  </si>
  <si>
    <t>120000000192</t>
  </si>
  <si>
    <t>Roads-Civil-Peb Ware House Road</t>
  </si>
  <si>
    <t>120000000193</t>
  </si>
  <si>
    <t>Roads-Guard Rail</t>
  </si>
  <si>
    <t>120000000194</t>
  </si>
  <si>
    <t>Public Toilets Civil</t>
  </si>
  <si>
    <t>120000000207</t>
  </si>
  <si>
    <t>Interior-Civil-SBU1-Control Rooms</t>
  </si>
  <si>
    <t>120000000208</t>
  </si>
  <si>
    <t>Two Wheeler Parking near Switch Yard-CivIL</t>
  </si>
  <si>
    <t>120000000209</t>
  </si>
  <si>
    <t>Car Parking near Service Building-Civil</t>
  </si>
  <si>
    <t>120000000211</t>
  </si>
  <si>
    <t>Carbon Dioxide &amp; Hydrogen Cylinder Shed</t>
  </si>
  <si>
    <t>120000000212</t>
  </si>
  <si>
    <t>Main Gate - Bird Arched-Civil</t>
  </si>
  <si>
    <t>120000000213</t>
  </si>
  <si>
    <t>Fencing Work of Plant</t>
  </si>
  <si>
    <t>120000000214</t>
  </si>
  <si>
    <t>Contractors Office-Civil</t>
  </si>
  <si>
    <t>120000000216</t>
  </si>
  <si>
    <t>Roads-Electrical-Power Drive Road</t>
  </si>
  <si>
    <t>120000000235</t>
  </si>
  <si>
    <t>Construction of Office &amp; Power Drve Road</t>
  </si>
  <si>
    <t>120000000236</t>
  </si>
  <si>
    <t>Rel of Existig Colng Pond-Civil</t>
  </si>
  <si>
    <t>120000000250</t>
  </si>
  <si>
    <t>Reception lounge at Main gate</t>
  </si>
  <si>
    <t>120000000252</t>
  </si>
  <si>
    <t>Approach Road ID Fan</t>
  </si>
  <si>
    <t>120000000253</t>
  </si>
  <si>
    <t>Road widening between SBU1 and SBU2-IDFAN</t>
  </si>
  <si>
    <t>130000002623</t>
  </si>
  <si>
    <t>Bio Gas Plant</t>
  </si>
  <si>
    <t>160000001770</t>
  </si>
  <si>
    <t>Interior-Civil-Service Building-Civil</t>
  </si>
  <si>
    <t>160000001853</t>
  </si>
  <si>
    <t>Interior Works at Conference Room No.1</t>
  </si>
  <si>
    <t>130000002340</t>
  </si>
  <si>
    <t>Vibration Analysis Instrument with Lates</t>
  </si>
  <si>
    <t>180000000065</t>
  </si>
  <si>
    <t>Mahindra Bolero ZLX BS4</t>
  </si>
  <si>
    <t>180000000086</t>
  </si>
  <si>
    <t>JEEP COMPASS LIMITED 4*2</t>
  </si>
  <si>
    <t>160000001832</t>
  </si>
  <si>
    <t>MATRESS FOR G BLOCK</t>
  </si>
  <si>
    <t>140000001162</t>
  </si>
  <si>
    <t>A/C,SPLT,HI-WLL,1.5TON,R-410A,5STAR</t>
  </si>
  <si>
    <t>140000001163</t>
  </si>
  <si>
    <t>A/C,SPLT,HI-WLL,2TON,R-22</t>
  </si>
  <si>
    <t>140000001174</t>
  </si>
  <si>
    <t>160000000994</t>
  </si>
  <si>
    <t>10 Liters Capacity Geysers</t>
  </si>
  <si>
    <t>160000001002</t>
  </si>
  <si>
    <t>160000001010</t>
  </si>
  <si>
    <t>Neelkamal Plastic Chairs</t>
  </si>
  <si>
    <t>160000001044</t>
  </si>
  <si>
    <t>Godrej Tool Storage Cabintet Model VI</t>
  </si>
  <si>
    <t>160000001045</t>
  </si>
  <si>
    <t>160000001047</t>
  </si>
  <si>
    <t>160000001060</t>
  </si>
  <si>
    <t>Godrej 6 Door Plu Locker Unit</t>
  </si>
  <si>
    <t>160000001061</t>
  </si>
  <si>
    <t>Godrej 4 Door Personal Locker</t>
  </si>
  <si>
    <t>160000001062</t>
  </si>
  <si>
    <t>Godrej Open Type Rack</t>
  </si>
  <si>
    <t>160000001063</t>
  </si>
  <si>
    <t>Boiler Tubes Storing Racks</t>
  </si>
  <si>
    <t>160000001071</t>
  </si>
  <si>
    <t>Godrej Open Type Rack with 5 Shelves</t>
  </si>
  <si>
    <t>160000001080</t>
  </si>
  <si>
    <t>Dinning Table with 6 Chairs</t>
  </si>
  <si>
    <t>160000001101</t>
  </si>
  <si>
    <t>160000001102</t>
  </si>
  <si>
    <t>Dinning Table with 4 Chairs</t>
  </si>
  <si>
    <t>160000001103</t>
  </si>
  <si>
    <t>160000001104</t>
  </si>
  <si>
    <t>Voltas Make Water Cooler</t>
  </si>
  <si>
    <t>180000000061</t>
  </si>
  <si>
    <t>Ambulance for OHC (First Aid Centre)</t>
  </si>
  <si>
    <t>150000000884</t>
  </si>
  <si>
    <t>Desktop - 201718-OPTIPLEX-3050</t>
  </si>
  <si>
    <t>150000000885</t>
  </si>
  <si>
    <t>Laptops - 201718-Latitude-3480</t>
  </si>
  <si>
    <t>150000000886</t>
  </si>
  <si>
    <t>Laptops - 201718-Latitude-5280</t>
  </si>
  <si>
    <t>320000000036</t>
  </si>
  <si>
    <t>MS Project 2016</t>
  </si>
  <si>
    <t>320000000037</t>
  </si>
  <si>
    <t>MS Office 2016 Licenses</t>
  </si>
  <si>
    <t>130000002573</t>
  </si>
  <si>
    <t>Portable Tri- Gas analyser</t>
  </si>
  <si>
    <t>130000002703</t>
  </si>
  <si>
    <t>HOT AIR CABINET FOR COAL TESTING</t>
  </si>
  <si>
    <t>130000002044</t>
  </si>
  <si>
    <t>CONVEYOR EQUIPMENTS</t>
  </si>
  <si>
    <t>130000002045</t>
  </si>
  <si>
    <t>130000002046</t>
  </si>
  <si>
    <t>FLUE CAN</t>
  </si>
  <si>
    <t>130000002047</t>
  </si>
  <si>
    <t>130000002048</t>
  </si>
  <si>
    <t>130000002049</t>
  </si>
  <si>
    <t>BOTTOM ASH SILO</t>
  </si>
  <si>
    <t>130000002050</t>
  </si>
  <si>
    <t>130000002051</t>
  </si>
  <si>
    <t>SILO FLUDIZING BLOWERS</t>
  </si>
  <si>
    <t>130000002052</t>
  </si>
  <si>
    <t>130000002053</t>
  </si>
  <si>
    <t>FLY ASH SILOS</t>
  </si>
  <si>
    <t>130000002055</t>
  </si>
  <si>
    <t>130000002056</t>
  </si>
  <si>
    <t>130000002058</t>
  </si>
  <si>
    <t>Jumbo Electric Truck-3 wheeler with batery charger</t>
  </si>
  <si>
    <t>130000002059</t>
  </si>
  <si>
    <t>130000002063</t>
  </si>
  <si>
    <t>Circular Motion Banana Type Vibrating Screen</t>
  </si>
  <si>
    <t>130000002064</t>
  </si>
  <si>
    <t>JUMBO Electric Platform Truck, 3 Wheeler</t>
  </si>
  <si>
    <t>130000002065</t>
  </si>
  <si>
    <t>MOBILE CRANE F15 (14 Ton Capacity)</t>
  </si>
  <si>
    <t>130000002066</t>
  </si>
  <si>
    <t>Jo Truck 4 wheeler Battery Operated</t>
  </si>
  <si>
    <t>130000002067</t>
  </si>
  <si>
    <t>FORKLIFT TRUCK CAPACITY5000KGS -GODREJ</t>
  </si>
  <si>
    <t>130000002068</t>
  </si>
  <si>
    <t>JUMBO TRUCK ( 3 ton)</t>
  </si>
  <si>
    <t>130000002077</t>
  </si>
  <si>
    <t>MOBILE CRANE TRX 2319 (23 Ton Capacity)</t>
  </si>
  <si>
    <t>130000002078</t>
  </si>
  <si>
    <t>Fire Tender with Tata Chassis</t>
  </si>
  <si>
    <t>130000002079</t>
  </si>
  <si>
    <t>20 feet flat bed trailer-carry payload of 20 M.T</t>
  </si>
  <si>
    <t>130000002080</t>
  </si>
  <si>
    <t>130000002085</t>
  </si>
  <si>
    <t>Jumbo Dewatering Pump</t>
  </si>
  <si>
    <t>130000002086</t>
  </si>
  <si>
    <t>130000002087</t>
  </si>
  <si>
    <t>PNEUMATIC AND ELECTRIC TEST BENCH SET UP</t>
  </si>
  <si>
    <t>130000002089</t>
  </si>
  <si>
    <t>Electric Driven Submersible Pump Make Darling.</t>
  </si>
  <si>
    <t>130000002090</t>
  </si>
  <si>
    <t>15 kg/hr-Salt Brine Based Elctro Chlorinator Plant</t>
  </si>
  <si>
    <t>130000002092</t>
  </si>
  <si>
    <t>Floor Cleaning Machine</t>
  </si>
  <si>
    <t>130000002093</t>
  </si>
  <si>
    <t>Jumbo Dewatering Pump J-52</t>
  </si>
  <si>
    <t>130000002094</t>
  </si>
  <si>
    <t>Coal Handling Plant</t>
  </si>
  <si>
    <t>130000002095</t>
  </si>
  <si>
    <t>Fire Fighting at CHP</t>
  </si>
  <si>
    <t>130000002096</t>
  </si>
  <si>
    <t>Start Up Vent Silencer</t>
  </si>
  <si>
    <t>130000002097</t>
  </si>
  <si>
    <t>130000002098</t>
  </si>
  <si>
    <t>Johnson Self Priming Non Clog Pump</t>
  </si>
  <si>
    <t>130000002100</t>
  </si>
  <si>
    <t>130000002101</t>
  </si>
  <si>
    <t>Dry Vaccum Cleaner</t>
  </si>
  <si>
    <t>130000002105</t>
  </si>
  <si>
    <t>Spring Preloading System Device with Hyd Hose</t>
  </si>
  <si>
    <t>130000002106</t>
  </si>
  <si>
    <t>Low Pressure Calibratorwith Pump</t>
  </si>
  <si>
    <t>130000002107</t>
  </si>
  <si>
    <t>Industrial heavy duty vaccum cleaner</t>
  </si>
  <si>
    <t>130000002108</t>
  </si>
  <si>
    <t>Online Coal Moisture Analyser</t>
  </si>
  <si>
    <t>130000002109</t>
  </si>
  <si>
    <t>Electronic Loory Weighbridge (100 Tons)</t>
  </si>
  <si>
    <t>130000002110</t>
  </si>
  <si>
    <t>INDUS.H.DUTY VACUME CLANER -LGAS15LP.NO.060197B000</t>
  </si>
  <si>
    <t>130000002111</t>
  </si>
  <si>
    <t>Jumbo Submersible Pump 25 HP-Darling-J-2508 KH</t>
  </si>
  <si>
    <t>130000002113</t>
  </si>
  <si>
    <t>Bottom Ash Water Pump Control valve</t>
  </si>
  <si>
    <t>130000002115</t>
  </si>
  <si>
    <t>Road Sweeping Machine</t>
  </si>
  <si>
    <t>130000002116</t>
  </si>
  <si>
    <t>Primary Sampling Cooling System</t>
  </si>
  <si>
    <t>130000002117</t>
  </si>
  <si>
    <t>H. Duty Indus. Vacuum Cleaner-M402 Make Forbes Pro</t>
  </si>
  <si>
    <t>130000002119</t>
  </si>
  <si>
    <t>Jumbo De-Watering Pump-J52-JK 105996, JK105998</t>
  </si>
  <si>
    <t>130000002121</t>
  </si>
  <si>
    <t>Boiler Furance maintnance platform</t>
  </si>
  <si>
    <t>130000002122</t>
  </si>
  <si>
    <t>GASKET CUTTING MACHINE</t>
  </si>
  <si>
    <t>130000002123</t>
  </si>
  <si>
    <t>Remote Terminal Unit RTU-560A</t>
  </si>
  <si>
    <t>130000002126</t>
  </si>
  <si>
    <t>FURNACE MAINTENANCE PLATFORM PO8274</t>
  </si>
  <si>
    <t>130000002127</t>
  </si>
  <si>
    <t>ESP MCC</t>
  </si>
  <si>
    <t>130000002131</t>
  </si>
  <si>
    <t>Hydraulic Jack (200 tons Capacity)-Enerpac</t>
  </si>
  <si>
    <t>130000002132</t>
  </si>
  <si>
    <t>Heavy Duty Mechanical Bench Vice (Fixed Base)</t>
  </si>
  <si>
    <t>130000002134</t>
  </si>
  <si>
    <t>Dry Fog Dust Suppression System Coal Handling syst</t>
  </si>
  <si>
    <t>130000002143</t>
  </si>
  <si>
    <t>Pipe Bending Machine,Hydrulic Operated</t>
  </si>
  <si>
    <t>130000002149</t>
  </si>
  <si>
    <t>Portable Welding machine .Supply Voltage -415V</t>
  </si>
  <si>
    <t>130000002152</t>
  </si>
  <si>
    <t>MOBILE CRANE F-15 (14 Ton Capacity)</t>
  </si>
  <si>
    <t>130000002155</t>
  </si>
  <si>
    <t>Stores Racking System - New Stores</t>
  </si>
  <si>
    <t>130000002156</t>
  </si>
  <si>
    <t>Online Cooling Tower Gearbox Vibration Monitoring</t>
  </si>
  <si>
    <t>130000002157</t>
  </si>
  <si>
    <t>Turbidity Meter</t>
  </si>
  <si>
    <t>130000002162</t>
  </si>
  <si>
    <t>pH Meter &amp; Conductivity Meter</t>
  </si>
  <si>
    <t>130000002168</t>
  </si>
  <si>
    <t>Digital Nephlo/Turbidity Meter, Model 132,</t>
  </si>
  <si>
    <t>130000002169</t>
  </si>
  <si>
    <t>Bench top 3 star pH Meter kit, cat No.1112001,</t>
  </si>
  <si>
    <t>130000002170</t>
  </si>
  <si>
    <t>Bench top 3 star Conductivity Meter kit, cat No.</t>
  </si>
  <si>
    <t>130000002171</t>
  </si>
  <si>
    <t>LANCOM 4 Portable Flue gas Analyser- 4</t>
  </si>
  <si>
    <t>130000002177</t>
  </si>
  <si>
    <t>Electro Magnetice Over Bank Magnetic Separator</t>
  </si>
  <si>
    <t>120000000206</t>
  </si>
  <si>
    <t>Portable Security Guard Cabin</t>
  </si>
  <si>
    <t>130000002179</t>
  </si>
  <si>
    <t>Coal feeder main drive reducer</t>
  </si>
  <si>
    <t>130000002180</t>
  </si>
  <si>
    <t>ET series gear box assembly, model: KCN315 for 9C2</t>
  </si>
  <si>
    <t>130000002181</t>
  </si>
  <si>
    <t>ET series gear box assembly, model: SCN 200</t>
  </si>
  <si>
    <t>130000002182</t>
  </si>
  <si>
    <t>ET series gear box assembly, type: SCN 315/SO</t>
  </si>
  <si>
    <t>130000002183</t>
  </si>
  <si>
    <t>Main shaft</t>
  </si>
  <si>
    <t>130000002184</t>
  </si>
  <si>
    <t>Refrigerant pump</t>
  </si>
  <si>
    <t>130000002185</t>
  </si>
  <si>
    <t>Globe valve 2 1/2 2500 : Alloy steel (F22)</t>
  </si>
  <si>
    <t>130000002188</t>
  </si>
  <si>
    <t>LOW TEMPERATURE HEAT EXCHANGER FOR VAM.MODEL</t>
  </si>
  <si>
    <t>130000002189</t>
  </si>
  <si>
    <t>Absorbent Pump for CPP  3 VAM.Part No:P01A01003C</t>
  </si>
  <si>
    <t>130000002190</t>
  </si>
  <si>
    <t>Blade</t>
  </si>
  <si>
    <t>130000002191</t>
  </si>
  <si>
    <t>COMPLETE ACTUATOR ASSEMBLY(FD FAN BLADE PITCH),</t>
  </si>
  <si>
    <t>130000002193</t>
  </si>
  <si>
    <t>Clean out conveyor drive reducer. ModelZ9128.</t>
  </si>
  <si>
    <t>130000002194</t>
  </si>
  <si>
    <t>Trunion shaft -Free end</t>
  </si>
  <si>
    <t>130000002195</t>
  </si>
  <si>
    <t>Trunion Shaft -Thrust end</t>
  </si>
  <si>
    <t>130000002196</t>
  </si>
  <si>
    <t>WORM HELICAL GEAR BOX ( RATIO 402.5 :1)</t>
  </si>
  <si>
    <t>130000002197</t>
  </si>
  <si>
    <t>Auxiliary Oil Pump assembly (ref No 42255620)</t>
  </si>
  <si>
    <t>130000002200</t>
  </si>
  <si>
    <t>HIGH TEMPERATURE HEAT EXCHANGER FOR VAM.MODEL</t>
  </si>
  <si>
    <t>130000002201</t>
  </si>
  <si>
    <t>Planetary gear</t>
  </si>
  <si>
    <t>130000002202</t>
  </si>
  <si>
    <t>130000002203</t>
  </si>
  <si>
    <t>REGULATING SHAFT</t>
  </si>
  <si>
    <t>130000002205</t>
  </si>
  <si>
    <t>ROTARY ELECTRONIC CONTROL DRIVE (BFP SCOOP CPLING)</t>
  </si>
  <si>
    <t>130000002206</t>
  </si>
  <si>
    <t>Gear box, type U-1000, make Greaves, ratio</t>
  </si>
  <si>
    <t>130000002207</t>
  </si>
  <si>
    <t>DN300 PN2.5mpa, Motor operated Gate Valve</t>
  </si>
  <si>
    <t>130000002208</t>
  </si>
  <si>
    <t>DN300 PN4.0mpa Motor operated Gate Valve</t>
  </si>
  <si>
    <t>130000002211</t>
  </si>
  <si>
    <t>Sun gear</t>
  </si>
  <si>
    <t>130000002214</t>
  </si>
  <si>
    <t>130000002223</t>
  </si>
  <si>
    <t>SCOOP TUBE</t>
  </si>
  <si>
    <t>130000002224</t>
  </si>
  <si>
    <t>Centrifuge Booster Pump with Coupling Assy, Pump</t>
  </si>
  <si>
    <t>130000002225</t>
  </si>
  <si>
    <t>Planetary Carrier for Coal Mill Gear Box</t>
  </si>
  <si>
    <t>130000002226</t>
  </si>
  <si>
    <t>BFP Recirculation Valve with Actuator Assembly</t>
  </si>
  <si>
    <t>130000002229</t>
  </si>
  <si>
    <t>Main oil pump assembly  (Ref drawing no 42579740)</t>
  </si>
  <si>
    <t>130000002230</t>
  </si>
  <si>
    <t>Planetary Carrier</t>
  </si>
  <si>
    <t>130000002235</t>
  </si>
  <si>
    <t>2 Angle valve 2500 class HPAS  WCC AUMA MATIC</t>
  </si>
  <si>
    <t>130000002237</t>
  </si>
  <si>
    <t>Output flange for Coal Mill Gear Box Model JLX37S</t>
  </si>
  <si>
    <t>130000002239</t>
  </si>
  <si>
    <t>130000002240</t>
  </si>
  <si>
    <t>12 2500 class HO Gate valve</t>
  </si>
  <si>
    <t>130000002241</t>
  </si>
  <si>
    <t>Output flange</t>
  </si>
  <si>
    <t>130000002242</t>
  </si>
  <si>
    <t>12 2500 class MO Gate valve</t>
  </si>
  <si>
    <t>130000002245</t>
  </si>
  <si>
    <t>Input bevel pinion gear  Bevel gear wheel</t>
  </si>
  <si>
    <t>130000002249</t>
  </si>
  <si>
    <t>Impeller</t>
  </si>
  <si>
    <t>130000002253</t>
  </si>
  <si>
    <t>Spray Nozzle Assembly for Deaerator Type:GC</t>
  </si>
  <si>
    <t>130000002254</t>
  </si>
  <si>
    <t>Hub</t>
  </si>
  <si>
    <t>130000002255</t>
  </si>
  <si>
    <t>Condensate Extraction Pump, Spare cartridge,</t>
  </si>
  <si>
    <t>130000002256</t>
  </si>
  <si>
    <t>Cooling Pond Water Transfer Pump</t>
  </si>
  <si>
    <t>130000002258</t>
  </si>
  <si>
    <t>Short Retractable Soot Blower Model No:V04</t>
  </si>
  <si>
    <t>130000002260</t>
  </si>
  <si>
    <t>Rotor</t>
  </si>
  <si>
    <t>130000002261</t>
  </si>
  <si>
    <t>130000002323</t>
  </si>
  <si>
    <t>Johson Self Priming Centrifugal Pump-KGEN 15-6</t>
  </si>
  <si>
    <t>130000002324</t>
  </si>
  <si>
    <t>Sacrificing Baskets for Air Preheater</t>
  </si>
  <si>
    <t>130000002325</t>
  </si>
  <si>
    <t>Mobile oil Centrifuge</t>
  </si>
  <si>
    <t>130000002344</t>
  </si>
  <si>
    <t>Primary Sample Cooling System</t>
  </si>
  <si>
    <t>130000002347</t>
  </si>
  <si>
    <t>Gear Box for BCN - 1B</t>
  </si>
  <si>
    <t>130000002349</t>
  </si>
  <si>
    <t>Hydraulic coupling for PA fan</t>
  </si>
  <si>
    <t>130000002376</t>
  </si>
  <si>
    <t>APH Salvage Basket for U1</t>
  </si>
  <si>
    <t>130000002377</t>
  </si>
  <si>
    <t>Coal Sample Collection Device</t>
  </si>
  <si>
    <t>130000002380</t>
  </si>
  <si>
    <t>ID Fan Space Shaft SBU2-U1</t>
  </si>
  <si>
    <t>130000002381</t>
  </si>
  <si>
    <t>Mill Reject Pneumatic Conveying</t>
  </si>
  <si>
    <t>130000002383</t>
  </si>
  <si>
    <t>Mobile Scaffolding</t>
  </si>
  <si>
    <t>130000002384</t>
  </si>
  <si>
    <t>BCN 2A/2B Gear Box</t>
  </si>
  <si>
    <t>130000002421</t>
  </si>
  <si>
    <t>Electric Wire Rope Hoist</t>
  </si>
  <si>
    <t>130000002422</t>
  </si>
  <si>
    <t>ID Fan Space Shaft SBU2-U2</t>
  </si>
  <si>
    <t>130000002426</t>
  </si>
  <si>
    <t>Dry Fog Dust Suppression System -CHP</t>
  </si>
  <si>
    <t>130000002427</t>
  </si>
  <si>
    <t>Peumatic Mill Reject Handling Syst-SBU2</t>
  </si>
  <si>
    <t>130000002062</t>
  </si>
  <si>
    <t>Duplex Filter</t>
  </si>
  <si>
    <t>130000002073</t>
  </si>
  <si>
    <t>600 LPH Oil Conditioning Purifier- Pal-HNP006N5ZCP</t>
  </si>
  <si>
    <t>130000002074</t>
  </si>
  <si>
    <t>2LPM Flow Anion Resin TAN Mobile Unit-PFA-2XBD</t>
  </si>
  <si>
    <t>130000002075</t>
  </si>
  <si>
    <t>Infrared Thermal Camera</t>
  </si>
  <si>
    <t>130000002084</t>
  </si>
  <si>
    <t>Portable Oil Diagntic Sys-Pods Laser-Viscosity Mea</t>
  </si>
  <si>
    <t>130000002118</t>
  </si>
  <si>
    <t>Turbine Fast Cooling System, Model YOL 180</t>
  </si>
  <si>
    <t>130000002120</t>
  </si>
  <si>
    <t>Centrifugal Separator-MAB103-4188613</t>
  </si>
  <si>
    <t>130000002125</t>
  </si>
  <si>
    <t>Mobile Centrifuge for BFP Hydraulic Oil-MAB103</t>
  </si>
  <si>
    <t>130000002135</t>
  </si>
  <si>
    <t>LUKAS Pressure Multiplier set for ID Fan Hydrulic</t>
  </si>
  <si>
    <t>130000002136</t>
  </si>
  <si>
    <t>Lukas Hydraulic Jacks &amp; acces.set for ID Fan Hydra</t>
  </si>
  <si>
    <t>130000002137</t>
  </si>
  <si>
    <t>LIQUID NITROGEN VESSEL WITH ATTACHEMENT</t>
  </si>
  <si>
    <t>130000002138</t>
  </si>
  <si>
    <t>High Voltage Detector,Model:HV440, Make : Motwane</t>
  </si>
  <si>
    <t>130000002139</t>
  </si>
  <si>
    <t>CONTACT RESISTANCE METER</t>
  </si>
  <si>
    <t>130000002140</t>
  </si>
  <si>
    <t>Motor Checker, DIGITAL LCR METER</t>
  </si>
  <si>
    <t>130000002141</t>
  </si>
  <si>
    <t>HIGH PRESSURE CALIBRATOR,MAKE: DRUCK</t>
  </si>
  <si>
    <t>130000002142</t>
  </si>
  <si>
    <t>HYDROGEN LEAK DETECTOR,</t>
  </si>
  <si>
    <t>130000002144</t>
  </si>
  <si>
    <t>Ferro care electrostatic liquid cleaning machine</t>
  </si>
  <si>
    <t>130000002145</t>
  </si>
  <si>
    <t>130000002146</t>
  </si>
  <si>
    <t>Hydrulic Bearing Puller.Capcity 50Tons.</t>
  </si>
  <si>
    <t>130000002147</t>
  </si>
  <si>
    <t>Oil filtering machine Capacity: 450 lpm.</t>
  </si>
  <si>
    <t>130000002148</t>
  </si>
  <si>
    <t>Ultrasonic Digital Thickness Gauge</t>
  </si>
  <si>
    <t>130000002150</t>
  </si>
  <si>
    <t>Floor Cleaning Machine (Dulevo Model-Coral 65,</t>
  </si>
  <si>
    <t>130000002151</t>
  </si>
  <si>
    <t>Industrial Vacuum Cleaners Model-TS 1000</t>
  </si>
  <si>
    <t>130000002153</t>
  </si>
  <si>
    <t>Oil Filtration Unit, Model: MLC-4-FRF</t>
  </si>
  <si>
    <t>130000002198</t>
  </si>
  <si>
    <t>Air Side Screw pump ,Type  HSNH440Q2 46NZ ,</t>
  </si>
  <si>
    <t>130000002234</t>
  </si>
  <si>
    <t>REHEAT STOP VALVE ACTUATOR(L) OIL CYLINDER</t>
  </si>
  <si>
    <t>130000002247</t>
  </si>
  <si>
    <t>EMERGENCY TRIP VALVE</t>
  </si>
  <si>
    <t>130000002248</t>
  </si>
  <si>
    <t>MAIN STOP VALVE ACTUATOR OIL CYLINDER</t>
  </si>
  <si>
    <t>130000002250</t>
  </si>
  <si>
    <t>INTERCEPTOR VLV SERVO MOTOR</t>
  </si>
  <si>
    <t>130000002423</t>
  </si>
  <si>
    <t>Plate Heat Exchanger complete assembly</t>
  </si>
  <si>
    <t>130000002430</t>
  </si>
  <si>
    <t>LP RTR BLADES;K156.23.03E06</t>
  </si>
  <si>
    <t>130000002431</t>
  </si>
  <si>
    <t>THROTTLE VLV TRM ST;K156.30.41E06BM</t>
  </si>
  <si>
    <t>130000002432</t>
  </si>
  <si>
    <t>VLV TRM ST ;K156.30.60</t>
  </si>
  <si>
    <t>130000002433</t>
  </si>
  <si>
    <t>INTERCEPTOR VLV TRM ST;K156.30.62</t>
  </si>
  <si>
    <t>130000002434</t>
  </si>
  <si>
    <t>VLV DSC ASSY;K156.30.62.14G01</t>
  </si>
  <si>
    <t>130000002435</t>
  </si>
  <si>
    <t>IP RTR BLADES;K156.23.02E06BM</t>
  </si>
  <si>
    <t>130000002436</t>
  </si>
  <si>
    <t>HP RTR BLADES;K156.23.01E06BM;TURBN</t>
  </si>
  <si>
    <t>130000002437</t>
  </si>
  <si>
    <t>GOVERNING VLV ;K156.34.20E06BM;SEC</t>
  </si>
  <si>
    <t>130000002438</t>
  </si>
  <si>
    <t>THRTLE VLV ACTR ASSY(RH);K1563343-1/1E06</t>
  </si>
  <si>
    <t>130000002439</t>
  </si>
  <si>
    <t>THRTLE VLV ACTR ASSY;K0156.33.42-1/1E06</t>
  </si>
  <si>
    <t>130000002441</t>
  </si>
  <si>
    <t>INTRCPTR VLV ACTR ASSY;K156.33.31-1/1E06</t>
  </si>
  <si>
    <t>130000002442</t>
  </si>
  <si>
    <t>OIL CYL,P/N:K156.33.01.01G01,F/GVACTR</t>
  </si>
  <si>
    <t>130000002443</t>
  </si>
  <si>
    <t>VALVE DISC;43;K156.30.60.19G01</t>
  </si>
  <si>
    <t>130000002444</t>
  </si>
  <si>
    <t>REHEAT STOP VLV ACTR ASSEMBLY(RIGHT)</t>
  </si>
  <si>
    <t>130000002445</t>
  </si>
  <si>
    <t>REHEAT STOP VLV ACTR ASSY</t>
  </si>
  <si>
    <t>130000002446</t>
  </si>
  <si>
    <t>VLV BNT ASSY;K156.34.20.01G01;SEC</t>
  </si>
  <si>
    <t>130000002448</t>
  </si>
  <si>
    <t>VLV SET,K156.30.41E03BM,K156.30.41.15G01</t>
  </si>
  <si>
    <t>130000002449</t>
  </si>
  <si>
    <t>BSHG,P/N:K156.30.62.13</t>
  </si>
  <si>
    <t>130000002450</t>
  </si>
  <si>
    <t>COUPLING,DRAWING NUMBER:K156.34.20.13</t>
  </si>
  <si>
    <t>130000002451</t>
  </si>
  <si>
    <t>SHFT (RSV);K156.30.61.07</t>
  </si>
  <si>
    <t>130000002452</t>
  </si>
  <si>
    <t>VLV STEM BSHG TV;K156.30.41.24</t>
  </si>
  <si>
    <t>130000002453</t>
  </si>
  <si>
    <t>VLV STEM BSHG GV;K156.30.41.24</t>
  </si>
  <si>
    <t>130000002456</t>
  </si>
  <si>
    <t>CPLG,22,K156.30.62.25</t>
  </si>
  <si>
    <t>130000002457</t>
  </si>
  <si>
    <t>FIX BSHG MAIN STOPVLV;K156.30.41.61</t>
  </si>
  <si>
    <t>130000002458</t>
  </si>
  <si>
    <t>BSHG;A 156.30.60.03(2)</t>
  </si>
  <si>
    <t>130000002459</t>
  </si>
  <si>
    <t>BSHG,P/N:A156.30.60.02 2</t>
  </si>
  <si>
    <t>130000002460</t>
  </si>
  <si>
    <t>BSHG,P/N:PRT DWG NO-A156.30.60.42</t>
  </si>
  <si>
    <t>130000002461</t>
  </si>
  <si>
    <t>LOCK PIN;A157.23.03.43ITEM NO39;LP TURBN</t>
  </si>
  <si>
    <t>130000002462</t>
  </si>
  <si>
    <t>BSHG;A156.30.60.10</t>
  </si>
  <si>
    <t>130000002463</t>
  </si>
  <si>
    <t>BSHG,P/N:K156.30.41.51,F/MN STP VLV</t>
  </si>
  <si>
    <t>130000002508</t>
  </si>
  <si>
    <t>BRUSHL/ EXCTR SHFT;B0300SHE06132;300MW</t>
  </si>
  <si>
    <t>130000002509</t>
  </si>
  <si>
    <t>MAIN EXCTR FIELD WNG;B0300SHE06132;300MW</t>
  </si>
  <si>
    <t>130000002510</t>
  </si>
  <si>
    <t>PMG STATOR;B0300SHE06136;300MW</t>
  </si>
  <si>
    <t>130000002537</t>
  </si>
  <si>
    <t>GENTR RTR;B0300SH06132;QFSN-300-2;300MW</t>
  </si>
  <si>
    <t>130000002588</t>
  </si>
  <si>
    <t>Acid (HCL) Storage Tank</t>
  </si>
  <si>
    <t>130000002619</t>
  </si>
  <si>
    <t>LP RTR;K156.24.03.01(3) ;LP RTR ASSY0MW</t>
  </si>
  <si>
    <t>130000002687</t>
  </si>
  <si>
    <t>COUPLING,22,K156.30.62.25</t>
  </si>
  <si>
    <t>130000002341</t>
  </si>
  <si>
    <t>Online Cooling Tower Gearbox Vibration M</t>
  </si>
  <si>
    <t>130000002565</t>
  </si>
  <si>
    <t>130000002563</t>
  </si>
  <si>
    <t>130000002564</t>
  </si>
  <si>
    <t>130000002342</t>
  </si>
  <si>
    <t>VFD-CEP-Electrical-Supply</t>
  </si>
  <si>
    <t>130000002346</t>
  </si>
  <si>
    <t>VFD-CEP &amp; ID Fan-300MW-U-1-Supply</t>
  </si>
  <si>
    <t>130000002424</t>
  </si>
  <si>
    <t>LT SWGR.Fuses with MCCBs.</t>
  </si>
  <si>
    <t>130000002562</t>
  </si>
  <si>
    <t>130000002566</t>
  </si>
  <si>
    <t>120000000215</t>
  </si>
  <si>
    <t>Construction of VFD Building SBU II</t>
  </si>
  <si>
    <t>130000002054</t>
  </si>
  <si>
    <t>130000002057</t>
  </si>
  <si>
    <t>VENTILATION &amp; AIR CONDITIONING SYSTEM (HVAC)</t>
  </si>
  <si>
    <t>130000002069</t>
  </si>
  <si>
    <t>Battery Ground Fault Tracer, BGFT, MAKE: MEGGER</t>
  </si>
  <si>
    <t>130000002071</t>
  </si>
  <si>
    <t>Earth Resistance Tester, Det-2/2, Make: Megger</t>
  </si>
  <si>
    <t>130000002082</t>
  </si>
  <si>
    <t>F6150-Simulator F6860 IEC61850 GSE interface</t>
  </si>
  <si>
    <t>130000002103</t>
  </si>
  <si>
    <t>Automatic Voltage Regulator ABB,300MW GENERATOR</t>
  </si>
  <si>
    <t>130000002114</t>
  </si>
  <si>
    <t>MUFFEL FURNACE HIGH TEMPE.-TI 58HTC-TEMPO INSTRUM.</t>
  </si>
  <si>
    <t>130000002124</t>
  </si>
  <si>
    <t>Automatic Voltage Regulator(AVR)ABB,300MW GENERATR</t>
  </si>
  <si>
    <t>130000002128</t>
  </si>
  <si>
    <t>BATTERY CHARGER -220V600AH LA BATTERY-FLOATFLOAT</t>
  </si>
  <si>
    <t>130000002133</t>
  </si>
  <si>
    <t>DC EARTH FAULT LOCATOR/TRACER, LOW FREQUENCY INJEC</t>
  </si>
  <si>
    <t>130000002154</t>
  </si>
  <si>
    <t>Pellets, Sandwich Pannel, Pellet Truck -New Stores</t>
  </si>
  <si>
    <t>130000002158</t>
  </si>
  <si>
    <t>HIGH VOLTAGE TEST KIT, RATING-0-70KV DC WITH COMPL</t>
  </si>
  <si>
    <t>130000002159</t>
  </si>
  <si>
    <t>FULLY AUTOMATIC CAPACITANCE AND TAN DELTA TEST KIT</t>
  </si>
  <si>
    <t>130000002161</t>
  </si>
  <si>
    <t>WINDING RESISTANCE METER</t>
  </si>
  <si>
    <t>130000002163</t>
  </si>
  <si>
    <t>Circuit Break Analyser Kit, Model: TM 1800, Make</t>
  </si>
  <si>
    <t>130000002172</t>
  </si>
  <si>
    <t>VARIABLE DC UNIT - APLAB</t>
  </si>
  <si>
    <t>130000002173</t>
  </si>
  <si>
    <t>SF6 Gas Analyzer</t>
  </si>
  <si>
    <t>130000002174</t>
  </si>
  <si>
    <t>3 Phase Transformer Turns Ratio Kit - Megger</t>
  </si>
  <si>
    <t>130000002175</t>
  </si>
  <si>
    <t>BATTERY DISCHARGE RESISTOR</t>
  </si>
  <si>
    <t>130000002176</t>
  </si>
  <si>
    <t>Naren Thyristor Based Battery Charges</t>
  </si>
  <si>
    <t>130000002178</t>
  </si>
  <si>
    <t>LV bushing for GT 355MVA transformer</t>
  </si>
  <si>
    <t>130000002186</t>
  </si>
  <si>
    <t>HV neutral bushing for TR-11 210MVA transformer</t>
  </si>
  <si>
    <t>130000002187</t>
  </si>
  <si>
    <t>LV bushing for TR-11 210MVA transformer</t>
  </si>
  <si>
    <t>130000002192</t>
  </si>
  <si>
    <t>DC Motor, Type: ZBL4-180-41, 10KW, 220V,50.5A</t>
  </si>
  <si>
    <t>130000002199</t>
  </si>
  <si>
    <t>LINE/WAVE TRAP, 0.5 mh/2000A, MAKE: AREVA TD INST</t>
  </si>
  <si>
    <t>130000002204</t>
  </si>
  <si>
    <t>MOTOR, 150 KW, 415VAC, 244AMPS, FRAME:ND315L, RPM</t>
  </si>
  <si>
    <t>130000002210</t>
  </si>
  <si>
    <t>LV Bushing for TR-12  TR-13 210MVA transformer</t>
  </si>
  <si>
    <t>130000002216</t>
  </si>
  <si>
    <t>OIP CONDENSER BUSHING FOR ST-3,GOM 1050 1600-300</t>
  </si>
  <si>
    <t>130000002218</t>
  </si>
  <si>
    <t>ISOLATOR , HORIZONTAL CENTER BREAK,</t>
  </si>
  <si>
    <t>130000002219</t>
  </si>
  <si>
    <t>COMBINED IO PCD235A-AC800PEC CIO-FU,</t>
  </si>
  <si>
    <t>130000002220</t>
  </si>
  <si>
    <t>CVT, SINGLE PHASE, TYPE:WS420N2,HIGHEST SYSTEM</t>
  </si>
  <si>
    <t>130000002221</t>
  </si>
  <si>
    <t>130000002222</t>
  </si>
  <si>
    <t>HV SILICON TRANSFORMER, INPUT: 2PH, 415VAC,</t>
  </si>
  <si>
    <t>130000002228</t>
  </si>
  <si>
    <t>CIRCUIT-BREAKER, SF6, TYPE: LTB245E1, 220KV,</t>
  </si>
  <si>
    <t>130000002233</t>
  </si>
  <si>
    <t>CURRENT TRANSFORMER, SINGLE PHASE, TYPE: IMB420</t>
  </si>
  <si>
    <t>130000002236</t>
  </si>
  <si>
    <t>CURRENT TRANSFORMER, SINGLE PHASE, TYPE: IMB420,</t>
  </si>
  <si>
    <t>130000002243</t>
  </si>
  <si>
    <t>HV bushing for ST  TR-11</t>
  </si>
  <si>
    <t>130000002244</t>
  </si>
  <si>
    <t>CIRCUIT BREAKER, SF6, TYPE: ELF SP6-21,</t>
  </si>
  <si>
    <t>130000002246</t>
  </si>
  <si>
    <t>SQUIRREL CAGE INDUCTION MOTOR FOR BCN,M3BM355</t>
  </si>
  <si>
    <t>130000002252</t>
  </si>
  <si>
    <t>HV Bushing for GT 355MVA transformer</t>
  </si>
  <si>
    <t>130000002359</t>
  </si>
  <si>
    <t>P&amp;M-Ele-EMS for 400kv switch yard</t>
  </si>
  <si>
    <t>130000002361</t>
  </si>
  <si>
    <t>P&amp;M-Ele-Transformer Oil Filtration Machi</t>
  </si>
  <si>
    <t>130000002370</t>
  </si>
  <si>
    <t>P&amp;M-Ele-DGA Kit</t>
  </si>
  <si>
    <t>130000002371</t>
  </si>
  <si>
    <t>VFD-ID-Air conditonres VFD ID-U1</t>
  </si>
  <si>
    <t>130000002506</t>
  </si>
  <si>
    <t>Thermovision Camera</t>
  </si>
  <si>
    <t>130000002524</t>
  </si>
  <si>
    <t>130000002527</t>
  </si>
  <si>
    <t>130000002529</t>
  </si>
  <si>
    <t>Earth Fault Protection-SBU1-U2</t>
  </si>
  <si>
    <t>130000002600</t>
  </si>
  <si>
    <t>GIS-SKID</t>
  </si>
  <si>
    <t>130000002601</t>
  </si>
  <si>
    <t>Metering Bay Equiments</t>
  </si>
  <si>
    <t>TL- Tower</t>
  </si>
  <si>
    <t>130000002617</t>
  </si>
  <si>
    <t>400KV PANTORAPH ISOLATORS</t>
  </si>
  <si>
    <t>130000002649</t>
  </si>
  <si>
    <t>Upgradation of SBU2 &amp; 400KV Swyd Lightning System</t>
  </si>
  <si>
    <t>130000002650</t>
  </si>
  <si>
    <t>Generator Transformer 355 MVA</t>
  </si>
  <si>
    <t>130000002682</t>
  </si>
  <si>
    <t>Tariff Energy meter Ratio incorporating</t>
  </si>
  <si>
    <t>130000002704</t>
  </si>
  <si>
    <t>Isolator 220 KV Renovation &amp; Modernization</t>
  </si>
  <si>
    <t>130000002705</t>
  </si>
  <si>
    <t>220 KV Lightining Arrestors</t>
  </si>
  <si>
    <t>130000002706</t>
  </si>
  <si>
    <t>130000002707</t>
  </si>
  <si>
    <t>33 KV Electrical Panel with Switchgear &amp; Equipment</t>
  </si>
  <si>
    <t>130000002708</t>
  </si>
  <si>
    <t>Cable HT &amp; Cable Kit for JSW Paints</t>
  </si>
  <si>
    <t>130000002060</t>
  </si>
  <si>
    <t>Positive Material Identification Analyzer</t>
  </si>
  <si>
    <t>130000002061</t>
  </si>
  <si>
    <t>Dead Weight Tester</t>
  </si>
  <si>
    <t>130000002070</t>
  </si>
  <si>
    <t>Multifunction calibrator, with all accessories</t>
  </si>
  <si>
    <t>130000002072</t>
  </si>
  <si>
    <t>Portable Handheld Pneumatic Pressure Calibrator</t>
  </si>
  <si>
    <t>130000002076</t>
  </si>
  <si>
    <t>Combiflex Tool Box Kit - Model 1 MDB 12305 - YN</t>
  </si>
  <si>
    <t>130000002081</t>
  </si>
  <si>
    <t>Duel Channel Machinery Health Analyzer</t>
  </si>
  <si>
    <t>130000002083</t>
  </si>
  <si>
    <t>F6Test Software-CEAuto relay testing</t>
  </si>
  <si>
    <t>130000002088</t>
  </si>
  <si>
    <t>130000002091</t>
  </si>
  <si>
    <t>Balancing Program A2130S7 CSI 2130 with Hardware</t>
  </si>
  <si>
    <t>130000002099</t>
  </si>
  <si>
    <t>Dual Channel Machinery Health Analyzer</t>
  </si>
  <si>
    <t>130000002102</t>
  </si>
  <si>
    <t>Orbit Analysis Package</t>
  </si>
  <si>
    <t>130000002104</t>
  </si>
  <si>
    <t>Bearing Inducation Heater Model: ZMH-3800N</t>
  </si>
  <si>
    <t>130000002112</t>
  </si>
  <si>
    <t>3 PHASE POWER QUALITY ANALYZER RECORDABLE AND AUTO</t>
  </si>
  <si>
    <t>130000002129</t>
  </si>
  <si>
    <t>Optical compos image level SHANGUANG BRND</t>
  </si>
  <si>
    <t>130000002130</t>
  </si>
  <si>
    <t>Master Surface Plate Size: 1x1 Material</t>
  </si>
  <si>
    <t>130000002160</t>
  </si>
  <si>
    <t>DR 2700 PORTABLE SPECTROPHOTOMETER :HACH MAKE</t>
  </si>
  <si>
    <t>130000002164</t>
  </si>
  <si>
    <t>Test Thermocouple</t>
  </si>
  <si>
    <t>130000002165</t>
  </si>
  <si>
    <t>Bench top Spectrophotometer Model: DR5000</t>
  </si>
  <si>
    <t>130000002166</t>
  </si>
  <si>
    <t>Electronic Balance MS204S Part code 11124478</t>
  </si>
  <si>
    <t>130000002167</t>
  </si>
  <si>
    <t>Environmental Test Chamber 10 Cubic Ft</t>
  </si>
  <si>
    <t>130000002209</t>
  </si>
  <si>
    <t>COAL FEEDER CPU BOARD,  PART NO: CS15289-1,</t>
  </si>
  <si>
    <t>130000002213</t>
  </si>
  <si>
    <t>HOT STANDBY MODULE, MODEL: QUANTUM 140 CHS 110 00</t>
  </si>
  <si>
    <t>130000002215</t>
  </si>
  <si>
    <t>COUNTER /TIMER MODULE, MODEL: IOP 335, PART</t>
  </si>
  <si>
    <t>130000002217</t>
  </si>
  <si>
    <t>CPU, MODEL : QUANTUM 140 CPU 67160 HOT STANDBY</t>
  </si>
  <si>
    <t>130000002227</t>
  </si>
  <si>
    <t>STOCK DT - 9 MPC COAL FEEDER CONTROLLER RETROFIT</t>
  </si>
  <si>
    <t>130000002374</t>
  </si>
  <si>
    <t>CO analyzer at APH outlet</t>
  </si>
  <si>
    <t>130000002580</t>
  </si>
  <si>
    <t>DO Analyser for Stator water system of SBU2 U1&amp;U2</t>
  </si>
  <si>
    <t>120000000173</t>
  </si>
  <si>
    <t>Fire Tender Parking Shed</t>
  </si>
  <si>
    <t>120000000174</t>
  </si>
  <si>
    <t>MCC Building &amp; Sheds at RO Plant</t>
  </si>
  <si>
    <t>120000000175</t>
  </si>
  <si>
    <t>Electrochlorination Plant Shed</t>
  </si>
  <si>
    <t>120000000176</t>
  </si>
  <si>
    <t>Pre Fabricated Steel Building - New Stores -SBU2</t>
  </si>
  <si>
    <t>120000000177</t>
  </si>
  <si>
    <t>Factory Building</t>
  </si>
  <si>
    <t>120000000178</t>
  </si>
  <si>
    <t>Factory Building - Ware House/ Fire Control Room</t>
  </si>
  <si>
    <t>120000000180</t>
  </si>
  <si>
    <t>Car Shed</t>
  </si>
  <si>
    <t>120000000181</t>
  </si>
  <si>
    <t>Roads</t>
  </si>
  <si>
    <t>120000000182</t>
  </si>
  <si>
    <t>Road at Project Area</t>
  </si>
  <si>
    <t>120000000183</t>
  </si>
  <si>
    <t>Ash Pond Road</t>
  </si>
  <si>
    <t>120000000184</t>
  </si>
  <si>
    <t>Road from Main Gate to Admin Building</t>
  </si>
  <si>
    <t>120000000185</t>
  </si>
  <si>
    <t>Rail Track Foundations &amp; Roads</t>
  </si>
  <si>
    <t>120000000186</t>
  </si>
  <si>
    <t>Bridge across Nalla</t>
  </si>
  <si>
    <t>120000000210</t>
  </si>
  <si>
    <t>Roads-Civil-WBM Road</t>
  </si>
  <si>
    <t>120000000217</t>
  </si>
  <si>
    <t>Maintenance Shed-Civil</t>
  </si>
  <si>
    <t>120000000251</t>
  </si>
  <si>
    <t>Hydrogen Cylinder Shed (New)</t>
  </si>
  <si>
    <t>120000000264</t>
  </si>
  <si>
    <t>Approach Road</t>
  </si>
  <si>
    <t>120000000265</t>
  </si>
  <si>
    <t>Stores Shed</t>
  </si>
  <si>
    <t>130000002348</t>
  </si>
  <si>
    <t>Reed Bed System (Sweage water Treatment)</t>
  </si>
  <si>
    <t>130000002681</t>
  </si>
  <si>
    <t>TURBINE VIBERATION ANALYSER</t>
  </si>
  <si>
    <t>140000001181</t>
  </si>
  <si>
    <t>Speed Radar Gun</t>
  </si>
  <si>
    <t>120000000083</t>
  </si>
  <si>
    <t>SHEDS</t>
  </si>
  <si>
    <t>120000000084</t>
  </si>
  <si>
    <t>120000000092</t>
  </si>
  <si>
    <t>KHANDALA GUEST HOUSE</t>
  </si>
  <si>
    <t>120000000093</t>
  </si>
  <si>
    <t>CONTRACTOR ACCOMODATION</t>
  </si>
  <si>
    <t>120000000094</t>
  </si>
  <si>
    <t>SECURITY BARRACKS</t>
  </si>
  <si>
    <t>120000000095</t>
  </si>
  <si>
    <t>GUEST HOUSE PLUMBING WORKS</t>
  </si>
  <si>
    <t>120000000096</t>
  </si>
  <si>
    <t>CONTRACTOR ACCOMODATION-KIRTI</t>
  </si>
  <si>
    <t>120000000097</t>
  </si>
  <si>
    <t>A4-GUEST HOUSE</t>
  </si>
  <si>
    <t>120000000098</t>
  </si>
  <si>
    <t>FAMILY UNIT-FM 11</t>
  </si>
  <si>
    <t>120000000099</t>
  </si>
  <si>
    <t>FAMILY UNIT-FM 4</t>
  </si>
  <si>
    <t>120000000100</t>
  </si>
  <si>
    <t>FAMILY UNIT-FM 2</t>
  </si>
  <si>
    <t>120000000101</t>
  </si>
  <si>
    <t>DORMATORY-DM 1</t>
  </si>
  <si>
    <t>120000000102</t>
  </si>
  <si>
    <t>DORMATORY-DM 2</t>
  </si>
  <si>
    <t>120000000103</t>
  </si>
  <si>
    <t>DORMATORY-DM 3</t>
  </si>
  <si>
    <t>120000000104</t>
  </si>
  <si>
    <t>DORMITORY-4 (SCHOOL BUILDING)</t>
  </si>
  <si>
    <t>120000000105</t>
  </si>
  <si>
    <t>FAMILY UNIT- A1 3 BHK</t>
  </si>
  <si>
    <t>120000000106</t>
  </si>
  <si>
    <t>FAMILY UNIT- B1 2 BHK</t>
  </si>
  <si>
    <t>120000000107</t>
  </si>
  <si>
    <t>FAMILY UNIT- B2 2 BHK</t>
  </si>
  <si>
    <t>120000000108</t>
  </si>
  <si>
    <t>FAMILY UNIT- B3 2 BHK</t>
  </si>
  <si>
    <t>120000000109</t>
  </si>
  <si>
    <t>FAMILY UNIT- B4 2 BHK</t>
  </si>
  <si>
    <t>120000000110</t>
  </si>
  <si>
    <t>BLOCK C1-ZONE-II</t>
  </si>
  <si>
    <t>120000000111</t>
  </si>
  <si>
    <t>BLOCK C4-ZONE-II</t>
  </si>
  <si>
    <t>120000000112</t>
  </si>
  <si>
    <t>BLOCK C5-ZONE-II</t>
  </si>
  <si>
    <t>120000000113</t>
  </si>
  <si>
    <t>SAARTHI CO-OP HSG SOCIETY</t>
  </si>
  <si>
    <t>120000000114</t>
  </si>
  <si>
    <t>FAMILY UNIT-C7-2BHK</t>
  </si>
  <si>
    <t>120000000115</t>
  </si>
  <si>
    <t>FAMILY UNIT-A3-3BHK</t>
  </si>
  <si>
    <t>120000000116</t>
  </si>
  <si>
    <t>GUEST HOUSE-A4-3BHK</t>
  </si>
  <si>
    <t>120000000117</t>
  </si>
  <si>
    <t>FAMILY UNIT-C6-2BHK</t>
  </si>
  <si>
    <t>120000000118</t>
  </si>
  <si>
    <t>FAMILY UNIT-D1-2BHK</t>
  </si>
  <si>
    <t>120000000119</t>
  </si>
  <si>
    <t>FAMILY UNIT C2-2BHK</t>
  </si>
  <si>
    <t>120000000120</t>
  </si>
  <si>
    <t>FAMILY UNIT A2-2BHK</t>
  </si>
  <si>
    <t>120000000121</t>
  </si>
  <si>
    <t>FAMILY UNIT C3-2BHK</t>
  </si>
  <si>
    <t>120000000122</t>
  </si>
  <si>
    <t>FAMILY UNIT D4-2BHK</t>
  </si>
  <si>
    <t>120000000123</t>
  </si>
  <si>
    <t>FAMILY UNIT D5-2BHK</t>
  </si>
  <si>
    <t>120000000124</t>
  </si>
  <si>
    <t>JAI VINAYAK TEMPLE</t>
  </si>
  <si>
    <t>120000000125</t>
  </si>
  <si>
    <t>BLOCK D2 -  2BHK</t>
  </si>
  <si>
    <t>120000000126</t>
  </si>
  <si>
    <t>BLOCK D3 -  2BHK</t>
  </si>
  <si>
    <t>120000000127</t>
  </si>
  <si>
    <t>DM 1 KITCHEN MODIFICATION</t>
  </si>
  <si>
    <t>120000000128</t>
  </si>
  <si>
    <t>FAMILY UNIT D6-2BHK</t>
  </si>
  <si>
    <t>120000000129</t>
  </si>
  <si>
    <t>FAMILY UNIT D7-2BHK</t>
  </si>
  <si>
    <t>120000000202</t>
  </si>
  <si>
    <t>REED BED IN VINAYAK WADI</t>
  </si>
  <si>
    <t>120000000203</t>
  </si>
  <si>
    <t>PUBLIC TOILETS IN ZONE II</t>
  </si>
  <si>
    <t>120000000223</t>
  </si>
  <si>
    <t>SECURITY CABIN AT ZONE II MAIN GATE</t>
  </si>
  <si>
    <t>120000000224</t>
  </si>
  <si>
    <t>REED BED 2 IN VINAYAKWADI</t>
  </si>
  <si>
    <t>120000000225</t>
  </si>
  <si>
    <t>DINING SHED IN VVINAYAKWADI FOR LABOUR</t>
  </si>
  <si>
    <t>120000000229</t>
  </si>
  <si>
    <t>BIOGAS PLANT CAPCACITY 2M3 "MODEL-KRISHNA"</t>
  </si>
  <si>
    <t>120000000230</t>
  </si>
  <si>
    <t>WELDED MESH FENCING-NORTH SIDE VINAYAKWAI</t>
  </si>
  <si>
    <t>120000000231</t>
  </si>
  <si>
    <t>CHECK DAM-II -VINAYAKWADI</t>
  </si>
  <si>
    <t>120000000232</t>
  </si>
  <si>
    <t>CHECK DAM-III -VINAYAKWADI</t>
  </si>
  <si>
    <t>120000000238</t>
  </si>
  <si>
    <t>CHECK DAM 1 (VINAYAKWADI)</t>
  </si>
  <si>
    <t>120000000239</t>
  </si>
  <si>
    <t>CRICKET GROUND (VINAYAKWADI)</t>
  </si>
  <si>
    <t>120000000240</t>
  </si>
  <si>
    <t>SERVER (METER) &amp; PANEL ROOM - VINAYAKWADI</t>
  </si>
  <si>
    <t>120000000242</t>
  </si>
  <si>
    <t>SUBSTATION IN ZONE II (BETWEEN MAIN GATE TO SCHOOL</t>
  </si>
  <si>
    <t>120000000261</t>
  </si>
  <si>
    <t>40 KLD Phytorid in Zone-2</t>
  </si>
  <si>
    <t>120000000262</t>
  </si>
  <si>
    <t>40 KLD Phytorid in Zone-1</t>
  </si>
  <si>
    <t>120000000263</t>
  </si>
  <si>
    <t>60 KLD Phytorid in Zone-2</t>
  </si>
  <si>
    <t>130000002375</t>
  </si>
  <si>
    <t>LIGHTENING ARRESTOR ON ALL BUILDINGS IN TOWNSHIP</t>
  </si>
  <si>
    <t>140000001099</t>
  </si>
  <si>
    <t>140000001100</t>
  </si>
  <si>
    <t>140000001101</t>
  </si>
  <si>
    <t>170000000090</t>
  </si>
  <si>
    <t>MUSIC SYSTEM</t>
  </si>
  <si>
    <t>170000000175</t>
  </si>
  <si>
    <t>ELECTRIC GEYSER 15 LTR.</t>
  </si>
  <si>
    <t>170000000176</t>
  </si>
  <si>
    <t>EUREKA FORBES AQUAGUARD</t>
  </si>
  <si>
    <t>170000000283</t>
  </si>
  <si>
    <t>Washing Machine 10.5Kg</t>
  </si>
  <si>
    <t>170000000284</t>
  </si>
  <si>
    <t>170000000285</t>
  </si>
  <si>
    <t>170000000286</t>
  </si>
  <si>
    <t>120000000196</t>
  </si>
  <si>
    <t>JINDAL VIDYA MANDIR SCHOOL-CSR ASSET</t>
  </si>
  <si>
    <t>120000000220</t>
  </si>
  <si>
    <t>FAMILY UNIT-E1-2BHK-ZONE-II</t>
  </si>
  <si>
    <t>120000000221</t>
  </si>
  <si>
    <t>FAMILY UNIT-E2-2BHK-ZONE-II</t>
  </si>
  <si>
    <t>120000000222</t>
  </si>
  <si>
    <t>FAMILY UNIT-E3-2BHK-ZONE-II</t>
  </si>
  <si>
    <t>120000000243</t>
  </si>
  <si>
    <t>SECURITY BARRACK IN LABOUR COLONY</t>
  </si>
  <si>
    <t>120000000244</t>
  </si>
  <si>
    <t>120000000276</t>
  </si>
  <si>
    <t>Labour colony compound wall</t>
  </si>
  <si>
    <t>BIOGAS PLANT</t>
  </si>
  <si>
    <t>130000002315</t>
  </si>
  <si>
    <t>Sand Filtration plant Zone II</t>
  </si>
  <si>
    <t>130000002317</t>
  </si>
  <si>
    <t>130000002330</t>
  </si>
  <si>
    <t>GX 160 PETROL ENGINE</t>
  </si>
  <si>
    <t>130000002331</t>
  </si>
  <si>
    <t>CROMPTON MONOBLOCK PUMP MODEL-7.52</t>
  </si>
  <si>
    <t>130000002332</t>
  </si>
  <si>
    <t>CROMPTON MONOBLOCK PUMP 15HP MODEL-MBN15.2</t>
  </si>
  <si>
    <t>130000002387</t>
  </si>
  <si>
    <t>SUBMERSIBLE PUMP 3HP PLUGA FXL/12</t>
  </si>
  <si>
    <t>130000002388</t>
  </si>
  <si>
    <t>SUBMERSIBLE PUMP 3HP PLUGA FXL/15</t>
  </si>
  <si>
    <t>140000001157</t>
  </si>
  <si>
    <t>Water Filter</t>
  </si>
  <si>
    <t>140000001211</t>
  </si>
  <si>
    <t>AUDIO SYS, AMPFR and LOUD SPKR</t>
  </si>
  <si>
    <t>OFFICE TABLE</t>
  </si>
  <si>
    <t>FILING CABINET WITH FOUR COMPARTMENTS</t>
  </si>
  <si>
    <t>THREE SINK UNIT</t>
  </si>
  <si>
    <t>160000000193</t>
  </si>
  <si>
    <t>SALOON ZONE I DM -3</t>
  </si>
  <si>
    <t>160000000195</t>
  </si>
  <si>
    <t>SERVICE BUILDING-FURNITURE</t>
  </si>
  <si>
    <t>160000000197</t>
  </si>
  <si>
    <t>GODREJ 4 DOOR PERSONAL LOCKER UNIT</t>
  </si>
  <si>
    <t>160000000199</t>
  </si>
  <si>
    <t>MERIGO ROUND/SEE SAW/SWING/WAVE SLIDER</t>
  </si>
  <si>
    <t>160000000200</t>
  </si>
  <si>
    <t>KITCHEN EQUIPMENT FOR SERVICE BUILDING KITCHEN</t>
  </si>
  <si>
    <t>160000000201</t>
  </si>
  <si>
    <t>CANTEEN EQUIPMENTS</t>
  </si>
  <si>
    <t>160000000202</t>
  </si>
  <si>
    <t>CANTEEN STAINLESS STEEL CROCKERY (AS PER LIST)</t>
  </si>
  <si>
    <t>160000000203</t>
  </si>
  <si>
    <t>160000000204</t>
  </si>
  <si>
    <t>CUPBOARD</t>
  </si>
  <si>
    <t>160000000205</t>
  </si>
  <si>
    <t>FILING CABINET</t>
  </si>
  <si>
    <t>160000000206</t>
  </si>
  <si>
    <t>160000000207</t>
  </si>
  <si>
    <t>SERVICE BUILDING-FURNITURE 3RD FLOOR</t>
  </si>
  <si>
    <t>160000000208</t>
  </si>
  <si>
    <t>SERVICE BUILDING-HUNTER DOUGLAS SILHOUETTE BLINDS</t>
  </si>
  <si>
    <t>160000000209</t>
  </si>
  <si>
    <t>SERVICE BUILDING-VERTICLE BLINDS</t>
  </si>
  <si>
    <t>160000000211</t>
  </si>
  <si>
    <t>MICROWAVE OVEN SAMSUNG</t>
  </si>
  <si>
    <t>160000000213</t>
  </si>
  <si>
    <t>160000000214</t>
  </si>
  <si>
    <t>160000000216</t>
  </si>
  <si>
    <t>DINING TABLE WITH 6 CHAIRS</t>
  </si>
  <si>
    <t>160000000219</t>
  </si>
  <si>
    <t>160000000220</t>
  </si>
  <si>
    <t>CENTER TABLE WITH GLASS TOP</t>
  </si>
  <si>
    <t>160000000222</t>
  </si>
  <si>
    <t>AATA CHAKKI MACHINE 5 HP</t>
  </si>
  <si>
    <t>160000000223</t>
  </si>
  <si>
    <t>160000000224</t>
  </si>
  <si>
    <t>OFFICE CUPBOARD,MATERIAL- METAL</t>
  </si>
  <si>
    <t>160000000225</t>
  </si>
  <si>
    <t>SLOTTED ANGEL RACK,5 COMPARTMENT</t>
  </si>
  <si>
    <t>160000000226</t>
  </si>
  <si>
    <t>SLOTTED ANGLE RACK WITH SIX COMPARTMENT</t>
  </si>
  <si>
    <t>160000000227</t>
  </si>
  <si>
    <t>Revolving Cushioned Chair</t>
  </si>
  <si>
    <t>160000000229</t>
  </si>
  <si>
    <t>Plastic Chair</t>
  </si>
  <si>
    <t>160000000230</t>
  </si>
  <si>
    <t>160000000231</t>
  </si>
  <si>
    <t>160000000232</t>
  </si>
  <si>
    <t>SINGLE BED SIZE 6'6"X3' P.C. STEEL BEDS</t>
  </si>
  <si>
    <t>160000000234</t>
  </si>
  <si>
    <t>GODREJ CUPBOARD</t>
  </si>
  <si>
    <t>160000000235</t>
  </si>
  <si>
    <t>160000001576</t>
  </si>
  <si>
    <t>PEDESTRIAL SIDE DRAWERS</t>
  </si>
  <si>
    <t>160000001641</t>
  </si>
  <si>
    <t>REVOLVING MEDIUM BACK CHAIR</t>
  </si>
  <si>
    <t>160000001642</t>
  </si>
  <si>
    <t>160000001643</t>
  </si>
  <si>
    <t>160000001644</t>
  </si>
  <si>
    <t>160000001645</t>
  </si>
  <si>
    <t>160000001646</t>
  </si>
  <si>
    <t>160000001647</t>
  </si>
  <si>
    <t>160000001648</t>
  </si>
  <si>
    <t>160000001649</t>
  </si>
  <si>
    <t>160000001650</t>
  </si>
  <si>
    <t>160000001651</t>
  </si>
  <si>
    <t>160000001652</t>
  </si>
  <si>
    <t>160000001653</t>
  </si>
  <si>
    <t>160000001654</t>
  </si>
  <si>
    <t>160000001655</t>
  </si>
  <si>
    <t>160000001656</t>
  </si>
  <si>
    <t>160000001657</t>
  </si>
  <si>
    <t>160000001658</t>
  </si>
  <si>
    <t>160000001659</t>
  </si>
  <si>
    <t>160000001660</t>
  </si>
  <si>
    <t>160000001761</t>
  </si>
  <si>
    <t>PATIENT EAMINATION TABLE-VINAYAKWADI MEDICA CNTR</t>
  </si>
  <si>
    <t>160000001814</t>
  </si>
  <si>
    <t>160000001815</t>
  </si>
  <si>
    <t>PLASTIC CHAIRS</t>
  </si>
  <si>
    <t>160000001816</t>
  </si>
  <si>
    <t>CANTEEN CHAIRS</t>
  </si>
  <si>
    <t>160000001859</t>
  </si>
  <si>
    <t>Modular Chairs Control Room</t>
  </si>
  <si>
    <t>160000001860</t>
  </si>
  <si>
    <t>Modular Revolving office chairs</t>
  </si>
  <si>
    <t>160000001861</t>
  </si>
  <si>
    <t>Conference Chairs</t>
  </si>
  <si>
    <t>160000001862</t>
  </si>
  <si>
    <t>Modular Dining Chairs</t>
  </si>
  <si>
    <t>160000001863</t>
  </si>
  <si>
    <t>160000001867</t>
  </si>
  <si>
    <t>GYM EQUIPMENT MOTORISED TREADMILL</t>
  </si>
  <si>
    <t>160000001868</t>
  </si>
  <si>
    <t>FIBER WITH MS LEGS BENCH SIZE: 5 X18 FT</t>
  </si>
  <si>
    <t>160000001869</t>
  </si>
  <si>
    <t>170000000091</t>
  </si>
  <si>
    <t>GASBANK FOR SERVICE BUILDING KITCHEN</t>
  </si>
  <si>
    <t>170000000092</t>
  </si>
  <si>
    <t>BED WITH HEAD BOARD</t>
  </si>
  <si>
    <t>170000000093</t>
  </si>
  <si>
    <t>2 SHUTTER WARDROBE</t>
  </si>
  <si>
    <t>170000000094</t>
  </si>
  <si>
    <t>WRITING DESK</t>
  </si>
  <si>
    <t>170000000095</t>
  </si>
  <si>
    <t>FULL SIZE MIRROR BOX</t>
  </si>
  <si>
    <t>170000000096</t>
  </si>
  <si>
    <t>SIDE TABLES</t>
  </si>
  <si>
    <t>170000000097</t>
  </si>
  <si>
    <t>6 MATRESS</t>
  </si>
  <si>
    <t>170000000098</t>
  </si>
  <si>
    <t>DINING 6 SEATER</t>
  </si>
  <si>
    <t>170000000099</t>
  </si>
  <si>
    <t>CENTRE TABLE</t>
  </si>
  <si>
    <t>170000000100</t>
  </si>
  <si>
    <t>CONSOLE</t>
  </si>
  <si>
    <t>170000000101</t>
  </si>
  <si>
    <t>170000000102</t>
  </si>
  <si>
    <t>170000000103</t>
  </si>
  <si>
    <t>170000000104</t>
  </si>
  <si>
    <t>170000000105</t>
  </si>
  <si>
    <t>170000000106</t>
  </si>
  <si>
    <t>170000000107</t>
  </si>
  <si>
    <t>170000000108</t>
  </si>
  <si>
    <t>170000000109</t>
  </si>
  <si>
    <t>170000000110</t>
  </si>
  <si>
    <t>4 SEATER DINING TABLE</t>
  </si>
  <si>
    <t>170000000111</t>
  </si>
  <si>
    <t>2 SEATER DINING TABLE</t>
  </si>
  <si>
    <t>170000000112</t>
  </si>
  <si>
    <t>170000000113</t>
  </si>
  <si>
    <t>STORAGE CUPBOARD IN OFFICE</t>
  </si>
  <si>
    <t>170000000114</t>
  </si>
  <si>
    <t>RECEPTION TABLE</t>
  </si>
  <si>
    <t>170000000115</t>
  </si>
  <si>
    <t>170000000116</t>
  </si>
  <si>
    <t>COFFEE TABLE</t>
  </si>
  <si>
    <t>170000000117</t>
  </si>
  <si>
    <t>BUFFET COUNTER</t>
  </si>
  <si>
    <t>170000000118</t>
  </si>
  <si>
    <t>WRITING DESK CHAIR</t>
  </si>
  <si>
    <t>170000000119</t>
  </si>
  <si>
    <t>RECEPTION CHAIR</t>
  </si>
  <si>
    <t>170000000120</t>
  </si>
  <si>
    <t>VISITOR'S CHAIRS</t>
  </si>
  <si>
    <t>170000000121</t>
  </si>
  <si>
    <t>VISITOR'S WAITING CHAIR</t>
  </si>
  <si>
    <t>170000000122</t>
  </si>
  <si>
    <t>SOFA (3SEATER)</t>
  </si>
  <si>
    <t>170000000123</t>
  </si>
  <si>
    <t>SOFA CHAIRS</t>
  </si>
  <si>
    <t>170000000124</t>
  </si>
  <si>
    <t>T.W. DINING CHAIR FOR DINING</t>
  </si>
  <si>
    <t>170000000125</t>
  </si>
  <si>
    <t>T.W.DINING CHAIRS</t>
  </si>
  <si>
    <t>170000000126</t>
  </si>
  <si>
    <t>OFFICE CHAIR</t>
  </si>
  <si>
    <t>170000000127</t>
  </si>
  <si>
    <t>CANE FURNITURE (2 CHAIRS AND CENTRE TABLE)</t>
  </si>
  <si>
    <t>170000000128</t>
  </si>
  <si>
    <t>T.V. UNIT LEDGE</t>
  </si>
  <si>
    <t>170000000129</t>
  </si>
  <si>
    <t>SOFA</t>
  </si>
  <si>
    <t>170000000130</t>
  </si>
  <si>
    <t>170000000131</t>
  </si>
  <si>
    <t>STAFF ROOM BUNK BED</t>
  </si>
  <si>
    <t>170000000132</t>
  </si>
  <si>
    <t>STAFF ROOM LOCKERS</t>
  </si>
  <si>
    <t>170000000134</t>
  </si>
  <si>
    <t>SHOWER GLASS</t>
  </si>
  <si>
    <t>170000000135</t>
  </si>
  <si>
    <t>170000000136</t>
  </si>
  <si>
    <t>170000000137</t>
  </si>
  <si>
    <t>PANTRY SHUTTERS BELOW CONTER</t>
  </si>
  <si>
    <t>170000000138</t>
  </si>
  <si>
    <t>OVER HEAD STORAGE IN PANTRY</t>
  </si>
  <si>
    <t>170000000139</t>
  </si>
  <si>
    <t>170000000140</t>
  </si>
  <si>
    <t>170000000141</t>
  </si>
  <si>
    <t>DOORS ON SIDE OF STAIRCASE</t>
  </si>
  <si>
    <t>170000000142</t>
  </si>
  <si>
    <t>ENTRANCE DOOR IN T.W. FRAME AND GLASS PANELS</t>
  </si>
  <si>
    <t>170000000144</t>
  </si>
  <si>
    <t>WASH BASIN COUNTER MIRROR</t>
  </si>
  <si>
    <t>170000000145</t>
  </si>
  <si>
    <t>170000000146</t>
  </si>
  <si>
    <t>DOOR BETWEEN KITCHEN AND DINING</t>
  </si>
  <si>
    <t>170000000147</t>
  </si>
  <si>
    <t>FIX CONSOLE WITH GRANITE TOP</t>
  </si>
  <si>
    <t>170000000148</t>
  </si>
  <si>
    <t>5MM SAINT GOBAIN MIRROR IN TOILET</t>
  </si>
  <si>
    <t>170000000149</t>
  </si>
  <si>
    <t>170000000150</t>
  </si>
  <si>
    <t>170000000151</t>
  </si>
  <si>
    <t>GASBANK FOR GUEST HOUSE KITCHEN</t>
  </si>
  <si>
    <t>170000000152</t>
  </si>
  <si>
    <t>STOCK POT</t>
  </si>
  <si>
    <t>170000000153</t>
  </si>
  <si>
    <t>4 DOOR COMBO FRIGE CUM REFRIGERATER</t>
  </si>
  <si>
    <t>170000000154</t>
  </si>
  <si>
    <t xml:space="preserve"> SANDWICHGRILLER</t>
  </si>
  <si>
    <t>170000000155</t>
  </si>
  <si>
    <t>4 BURNER RANGE WITH OVEN</t>
  </si>
  <si>
    <t>170000000156</t>
  </si>
  <si>
    <t>WORK TABLE WITH 1T/S</t>
  </si>
  <si>
    <t>170000000157</t>
  </si>
  <si>
    <t>170000000158</t>
  </si>
  <si>
    <t>170000000159</t>
  </si>
  <si>
    <t>170000000160</t>
  </si>
  <si>
    <t>WORK TABLE</t>
  </si>
  <si>
    <t>170000000161</t>
  </si>
  <si>
    <t>WORK TABLE WITH SHELF</t>
  </si>
  <si>
    <t>170000000162</t>
  </si>
  <si>
    <t>170000000163</t>
  </si>
  <si>
    <t>SOLID DISH RECIVER</t>
  </si>
  <si>
    <t>170000000165</t>
  </si>
  <si>
    <t>SLOTTED ANGLE RACK</t>
  </si>
  <si>
    <t>170000000166</t>
  </si>
  <si>
    <t>SS MATERIAL TROLLY</t>
  </si>
  <si>
    <t>170000000167</t>
  </si>
  <si>
    <t>CHAPATI PLATE CUM PUFFER</t>
  </si>
  <si>
    <t>170000000168</t>
  </si>
  <si>
    <t>DOSA PLATE</t>
  </si>
  <si>
    <t>170000000169</t>
  </si>
  <si>
    <t>EXHAUST HOOD WITH FILTER</t>
  </si>
  <si>
    <t>170000000170</t>
  </si>
  <si>
    <t>170000000171</t>
  </si>
  <si>
    <t>Ventilation System for Guest House Kitchen</t>
  </si>
  <si>
    <t>170000000172</t>
  </si>
  <si>
    <t>LUGGAGE RACK</t>
  </si>
  <si>
    <t>170000000173</t>
  </si>
  <si>
    <t>LUGGAGE RACK LARGE</t>
  </si>
  <si>
    <t>170000000174</t>
  </si>
  <si>
    <t>SAINT GOBAIN MIRROR</t>
  </si>
  <si>
    <t>170000000177</t>
  </si>
  <si>
    <t>Single Bed</t>
  </si>
  <si>
    <t>170000000178</t>
  </si>
  <si>
    <t>Dining Table 4 seater Set with chair07NOS140514</t>
  </si>
  <si>
    <t>170000000186</t>
  </si>
  <si>
    <t>BED SIDE TABLE (18"X18"X15 HT)</t>
  </si>
  <si>
    <t>170000000187</t>
  </si>
  <si>
    <t>Dining Table 4 seater Set with chair</t>
  </si>
  <si>
    <t>170000000188</t>
  </si>
  <si>
    <t>170000000192</t>
  </si>
  <si>
    <t>170000000193</t>
  </si>
  <si>
    <t>JINDAL VIDYA MANDIR SCHOOL - FURNITURE-CSR ASSET</t>
  </si>
  <si>
    <t>170000000194</t>
  </si>
  <si>
    <t>CHAIR FOR TRAINING CENTER @ JAYWADI</t>
  </si>
  <si>
    <t>170000000239</t>
  </si>
  <si>
    <t>TABLE FOR TRAINING CENTER @ JAYWADI</t>
  </si>
  <si>
    <t>170000000279</t>
  </si>
  <si>
    <t>PLASTIC NILKAMAL CHAIR MODEL 2143</t>
  </si>
  <si>
    <t>170000000280</t>
  </si>
  <si>
    <t>PLASTIC NILKAMAL CHAIR MODEL WEEKENDER</t>
  </si>
  <si>
    <t>170000000281</t>
  </si>
  <si>
    <t>CUPBOARD 48"30"18" AT JAI VINAYAK TEMPLE</t>
  </si>
  <si>
    <t>170000000282</t>
  </si>
  <si>
    <t>ALMIRAH FOR E3 2BHK BUILDING</t>
  </si>
  <si>
    <t>180000000014</t>
  </si>
  <si>
    <t>TOYOTA INNOVA 2.5 V (E3)-GREY MICA METALLIC</t>
  </si>
  <si>
    <t>120000000197</t>
  </si>
  <si>
    <t>VOCATIONAL TRAINING CENTRE-CSR ASSET</t>
  </si>
  <si>
    <t>160000001127</t>
  </si>
  <si>
    <t>CHAIR IN PLASTIC SEAT BACK AND MS FRAME</t>
  </si>
  <si>
    <t>160000001128</t>
  </si>
  <si>
    <t>OFFICE TABLE 2'*4'</t>
  </si>
  <si>
    <t>160000001129</t>
  </si>
  <si>
    <t>Godrej Cupboard - Storewell Type 78'36'19'</t>
  </si>
  <si>
    <t>160000001130</t>
  </si>
  <si>
    <t>Classroom 14,15,16 Students Table</t>
  </si>
  <si>
    <t>160000001131</t>
  </si>
  <si>
    <t>SHEET FILING RACK</t>
  </si>
  <si>
    <t>140000001111</t>
  </si>
  <si>
    <t>Biometric Attendance Machine.</t>
  </si>
  <si>
    <t>140000001112</t>
  </si>
  <si>
    <t>180000000070</t>
  </si>
  <si>
    <t>CARDIAC AMBULANCE TEMPO TRAVELLER</t>
  </si>
  <si>
    <t>130000002660</t>
  </si>
  <si>
    <t>Video Conference System</t>
  </si>
  <si>
    <t>130000002661</t>
  </si>
  <si>
    <t>Wireless Presentation System</t>
  </si>
  <si>
    <t>140000001205</t>
  </si>
  <si>
    <t>A3 COLOUR PRINTER</t>
  </si>
  <si>
    <t>140000001206</t>
  </si>
  <si>
    <t>Ultrashort Throw Projector</t>
  </si>
  <si>
    <t>DELL COMPUTERS</t>
  </si>
  <si>
    <t>150000000909</t>
  </si>
  <si>
    <t>150000000910</t>
  </si>
  <si>
    <t>150000000911</t>
  </si>
  <si>
    <t>150000000912</t>
  </si>
  <si>
    <t>120000000257</t>
  </si>
  <si>
    <t>Raised Platform System in Open Yard Stores-New</t>
  </si>
  <si>
    <t>120000000258</t>
  </si>
  <si>
    <t>Fabricated Shed in Open Yard stores</t>
  </si>
  <si>
    <t>130000002658</t>
  </si>
  <si>
    <t>FORKLIFT-DIESEL-3.0 TON CAPACITY</t>
  </si>
  <si>
    <t>130000002659</t>
  </si>
  <si>
    <t>Metalic Trollyes or Skids</t>
  </si>
  <si>
    <t>160000001133</t>
  </si>
  <si>
    <t>HEAVT DUTY VERTICAL MATERIAL STORAGE RACKS</t>
  </si>
  <si>
    <t>130000001077</t>
  </si>
  <si>
    <t>ULTRA-FILTRATION SYSTEM</t>
  </si>
  <si>
    <t>130000002657</t>
  </si>
  <si>
    <t>SEA WATER REVERSE OSMOSIS PLANT</t>
  </si>
  <si>
    <t>130000001192</t>
  </si>
  <si>
    <t>LABORATORY OVEN</t>
  </si>
  <si>
    <t>130000001218</t>
  </si>
  <si>
    <t>PORTABLE VISIBLE SPECTROPHOTOMETER</t>
  </si>
  <si>
    <t>130000001219</t>
  </si>
  <si>
    <t>AUTOMATIC POTENTIOMETRIC TITRATOR</t>
  </si>
  <si>
    <t>130000002590</t>
  </si>
  <si>
    <t>PH METER</t>
  </si>
  <si>
    <t>130000002656</t>
  </si>
  <si>
    <t>Hammer Mill for Coal</t>
  </si>
  <si>
    <t>130000001214</t>
  </si>
  <si>
    <t>DEBRIS FILTER</t>
  </si>
  <si>
    <t>130000002354</t>
  </si>
  <si>
    <t>BOMB CALORIMETER</t>
  </si>
  <si>
    <t>130000002363</t>
  </si>
  <si>
    <t>PYROLYSIS PLANT-PLASTIC TO OIL CONVERSION PLANT</t>
  </si>
  <si>
    <t>130000002577</t>
  </si>
  <si>
    <t>JAW CRUSHER</t>
  </si>
  <si>
    <t>130000002584</t>
  </si>
  <si>
    <t>Karl Fischer Titrator</t>
  </si>
  <si>
    <t>130000002531</t>
  </si>
  <si>
    <t>Analogic MRI Meter with smart &amp; Emerald Software</t>
  </si>
  <si>
    <t>130000002615</t>
  </si>
  <si>
    <t>Differential Pressure Measuring Instrument</t>
  </si>
  <si>
    <t>130000001113</t>
  </si>
  <si>
    <t>HYDRAULIC PIPE BENDING MACHINE</t>
  </si>
  <si>
    <t>130000001114</t>
  </si>
  <si>
    <t>POWER SPRAYER</t>
  </si>
  <si>
    <t>130000001117</t>
  </si>
  <si>
    <t>130000001118</t>
  </si>
  <si>
    <t>VACUUM CLEANER</t>
  </si>
  <si>
    <t>130000001119</t>
  </si>
  <si>
    <t>FLEXIBLE SHAFT GRINDER</t>
  </si>
  <si>
    <t>130000001120</t>
  </si>
  <si>
    <t>DRILLING MACHINE</t>
  </si>
  <si>
    <t>130000001121</t>
  </si>
  <si>
    <t>FORKLIFT</t>
  </si>
  <si>
    <t>130000001122</t>
  </si>
  <si>
    <t>130000001123</t>
  </si>
  <si>
    <t>MECHANICAL WEIGHING SCALE</t>
  </si>
  <si>
    <t>130000001124</t>
  </si>
  <si>
    <t>SERVICE BUILDING ELEVATOR</t>
  </si>
  <si>
    <t>130000001137</t>
  </si>
  <si>
    <t>MICRO PROCESSER BASED CONDUCTIVITY METER2</t>
  </si>
  <si>
    <t>130000001141</t>
  </si>
  <si>
    <t>PORTABLE VISIBLE SPECTROPHOTOMETER2</t>
  </si>
  <si>
    <t>130000001152</t>
  </si>
  <si>
    <t>OVEN S.S CHAMBER DIGITAL FAN</t>
  </si>
  <si>
    <t>130000001153</t>
  </si>
  <si>
    <t>TURBIDITYMETER</t>
  </si>
  <si>
    <t>130000001154</t>
  </si>
  <si>
    <t>PATHOLOGICAL MICROSCOPE</t>
  </si>
  <si>
    <t>130000001156</t>
  </si>
  <si>
    <t>PRECISION  BALANCE- 420</t>
  </si>
  <si>
    <t>130000001157</t>
  </si>
  <si>
    <t>REDWOOD VISCOMETER</t>
  </si>
  <si>
    <t>130000001160</t>
  </si>
  <si>
    <t>HOT PLATE CUM MAGNETIC STIRRER</t>
  </si>
  <si>
    <t>130000001161</t>
  </si>
  <si>
    <t>WATER BATH1</t>
  </si>
  <si>
    <t>130000001162</t>
  </si>
  <si>
    <t>WATER BATH2</t>
  </si>
  <si>
    <t>130000001163</t>
  </si>
  <si>
    <t>MUFFLE FURNACE1</t>
  </si>
  <si>
    <t>130000001164</t>
  </si>
  <si>
    <t>MUFFLE FURNACE2</t>
  </si>
  <si>
    <t>130000001165</t>
  </si>
  <si>
    <t>COULOMETRIC KF MOISTURE ANALYSER</t>
  </si>
  <si>
    <t>130000001166</t>
  </si>
  <si>
    <t>PORTABLE CONDUCTIVITY METER</t>
  </si>
  <si>
    <t>130000001167</t>
  </si>
  <si>
    <t>PORTABLE PH METER</t>
  </si>
  <si>
    <t>130000001169</t>
  </si>
  <si>
    <t>SIEVES2</t>
  </si>
  <si>
    <t>130000001170</t>
  </si>
  <si>
    <t>REDWOOD VISCOMETER II</t>
  </si>
  <si>
    <t>130000001171</t>
  </si>
  <si>
    <t>WATER IN OIL BY DEAN &amp; STARK METHOD</t>
  </si>
  <si>
    <t>130000001173</t>
  </si>
  <si>
    <t>DIGITAL FLAME PHOTOMETER</t>
  </si>
  <si>
    <t>130000001174</t>
  </si>
  <si>
    <t>CALORIMETER</t>
  </si>
  <si>
    <t>130000001175</t>
  </si>
  <si>
    <t>MOTWANE MAKE DIGITAL MULTIMETER</t>
  </si>
  <si>
    <t>130000001176</t>
  </si>
  <si>
    <t>FLUKE MAKE DIGITAL MULTIMETER</t>
  </si>
  <si>
    <t>130000001177</t>
  </si>
  <si>
    <t>ECG MACHINE WITH INTERPRETATION</t>
  </si>
  <si>
    <t>130000001178</t>
  </si>
  <si>
    <t>130000001179</t>
  </si>
  <si>
    <t>MOISTURE ANALYSER</t>
  </si>
  <si>
    <t>130000001180</t>
  </si>
  <si>
    <t>HYDROGEN PURITY ANALYSER</t>
  </si>
  <si>
    <t>130000001181</t>
  </si>
  <si>
    <t>HYDROGAGE</t>
  </si>
  <si>
    <t>130000001182</t>
  </si>
  <si>
    <t>VISGAGE</t>
  </si>
  <si>
    <t>130000001183</t>
  </si>
  <si>
    <t>DOUBLE STAGE HYDROGEN REGULATOR</t>
  </si>
  <si>
    <t>130000001185</t>
  </si>
  <si>
    <t>PORTABLE FLUE GAS ANALYSER</t>
  </si>
  <si>
    <t>130000001186</t>
  </si>
  <si>
    <t>ROTAP SIEVE SHAKER</t>
  </si>
  <si>
    <t>130000001187</t>
  </si>
  <si>
    <t>PORTABLE DISSOLVED OXYGEN METER</t>
  </si>
  <si>
    <t>130000001188</t>
  </si>
  <si>
    <t>SAMPLER FOR DO</t>
  </si>
  <si>
    <t>130000001189</t>
  </si>
  <si>
    <t>AMBIENT MONITORING STATION1</t>
  </si>
  <si>
    <t>130000001190</t>
  </si>
  <si>
    <t>AMBIENT MONITORING STATION2</t>
  </si>
  <si>
    <t>130000001191</t>
  </si>
  <si>
    <t>AMBIENT MONITORING STATION3</t>
  </si>
  <si>
    <t>130000001193</t>
  </si>
  <si>
    <t>130000001194</t>
  </si>
  <si>
    <t>BENCH TOP PH METER WITH EXTRA ELECTRODE</t>
  </si>
  <si>
    <t>130000001195</t>
  </si>
  <si>
    <t>MECHANICAL JAW CRUSHER1</t>
  </si>
  <si>
    <t>130000001196</t>
  </si>
  <si>
    <t>MECHANICAL JAW CRUSHER2</t>
  </si>
  <si>
    <t>130000001197</t>
  </si>
  <si>
    <t>MECHANICAL JAW CRUSHER3</t>
  </si>
  <si>
    <t>130000001198</t>
  </si>
  <si>
    <t>HUMIDITY &amp; TEMPERATURE CHAMBER</t>
  </si>
  <si>
    <t>130000001199</t>
  </si>
  <si>
    <t>BENCH TOP PH METER</t>
  </si>
  <si>
    <t>130000001200</t>
  </si>
  <si>
    <t>PULVERISER (MPE VIBRATORY DISC MILL)</t>
  </si>
  <si>
    <t>130000001201</t>
  </si>
  <si>
    <t>DEW POINT METER</t>
  </si>
  <si>
    <t>130000001203</t>
  </si>
  <si>
    <t>BASE STATION WITH ACCESSORIES</t>
  </si>
  <si>
    <t>130000001204</t>
  </si>
  <si>
    <t>PVC FERRULE PRINTING MACHINE</t>
  </si>
  <si>
    <t>130000001205</t>
  </si>
  <si>
    <t>DIGITAL EARTH TEST CLAMP-ON METER</t>
  </si>
  <si>
    <t>130000001207</t>
  </si>
  <si>
    <t>HAMMER MILL 250 MICRON</t>
  </si>
  <si>
    <t>130000001209</t>
  </si>
  <si>
    <t>130000001210</t>
  </si>
  <si>
    <t>VERTICAL TUBULAR FURNACE</t>
  </si>
  <si>
    <t>130000001211</t>
  </si>
  <si>
    <t>AIR DRYING OVEN</t>
  </si>
  <si>
    <t>130000001212</t>
  </si>
  <si>
    <t>CONDUCTIVITY PROBE WITH 1M CABLE</t>
  </si>
  <si>
    <t>130000001213</t>
  </si>
  <si>
    <t>CONDUCTIVITYTDS METER</t>
  </si>
  <si>
    <t>130000001059</t>
  </si>
  <si>
    <t>130000002532</t>
  </si>
  <si>
    <t>Medium Velocity Water Spray Sprinkler System-CHP</t>
  </si>
  <si>
    <t>130000001064</t>
  </si>
  <si>
    <t>HIGH CONCENTRATION SLURRY DISPOSAL SYSTEM (HCSD)</t>
  </si>
  <si>
    <t>130000001065</t>
  </si>
  <si>
    <t>TURNING GEAR SPARES</t>
  </si>
  <si>
    <t>130000002518</t>
  </si>
  <si>
    <t>Air Dryer for AHS</t>
  </si>
  <si>
    <t>130000001060</t>
  </si>
  <si>
    <t>130000001061</t>
  </si>
  <si>
    <t>AMMONIA INJECTION SYSTEM</t>
  </si>
  <si>
    <t>130000002351</t>
  </si>
  <si>
    <t>Electrostatic liquid cleaner</t>
  </si>
  <si>
    <t>130000002352</t>
  </si>
  <si>
    <t>Electrostatic liquid cleaner Chiller</t>
  </si>
  <si>
    <t>130000002502</t>
  </si>
  <si>
    <t>FGD Booster Fan spares Blade Set</t>
  </si>
  <si>
    <t>130000002525</t>
  </si>
  <si>
    <t>30 Ton Capacity Hollow Jack</t>
  </si>
  <si>
    <t>130000002542</t>
  </si>
  <si>
    <t>FGD Booster Fan spares Blade spare-1</t>
  </si>
  <si>
    <t>130000002543</t>
  </si>
  <si>
    <t>FGD Booster Fan spares Blade spare-2</t>
  </si>
  <si>
    <t>130000002544</t>
  </si>
  <si>
    <t>FGD Booster Fan spares Blade spare-3</t>
  </si>
  <si>
    <t>130000002545</t>
  </si>
  <si>
    <t>Coal Mill Journal Assembly</t>
  </si>
  <si>
    <t>130000002558</t>
  </si>
  <si>
    <t>50 Ton Capacity, Low Profile Jack</t>
  </si>
  <si>
    <t>130000002583</t>
  </si>
  <si>
    <t>FGD-SERVO-MECHANISM BOOSTER FAN SPARES</t>
  </si>
  <si>
    <t>130000002589</t>
  </si>
  <si>
    <t>FD Fan Blade Assembly</t>
  </si>
  <si>
    <t>130000002595</t>
  </si>
  <si>
    <t>Coal Mill Journal Spring Assembly</t>
  </si>
  <si>
    <t>130000002596</t>
  </si>
  <si>
    <t>FGD-SERVO-MECHANISM BOOSTER FAN SPARES-2</t>
  </si>
  <si>
    <t>120000000195</t>
  </si>
  <si>
    <t>TG MAINTENANCE WORKSHOP SHED IN TRANSFORMERYARD</t>
  </si>
  <si>
    <t>130000001062</t>
  </si>
  <si>
    <t>TURBINE FAST COOLING SYSTEM</t>
  </si>
  <si>
    <t>130000001063</t>
  </si>
  <si>
    <t>HP &amp; LP BYPASS SYSTEM</t>
  </si>
  <si>
    <t>130000001215</t>
  </si>
  <si>
    <t>HV BUSHING FOR GENERATOR TRANSFORMER</t>
  </si>
  <si>
    <t>130000002313</t>
  </si>
  <si>
    <t>Turning Gear Assembly with motor operating lever</t>
  </si>
  <si>
    <t>130000002407</t>
  </si>
  <si>
    <t>SLNG RG OTR CYL,P/N:15,F/CYL OTR HP-IP</t>
  </si>
  <si>
    <t>130000002408</t>
  </si>
  <si>
    <t>SEAL STRIP;3;192.01.36.02</t>
  </si>
  <si>
    <t>130000002411</t>
  </si>
  <si>
    <t>SEALING RING,DWG:K156.03.01.10</t>
  </si>
  <si>
    <t>130000002412</t>
  </si>
  <si>
    <t>VALVE SEAT,DWG: K156.30.41.15G01</t>
  </si>
  <si>
    <t>130000002414</t>
  </si>
  <si>
    <t>SPRING GUIDE,DWG:K156.30.41.48G01</t>
  </si>
  <si>
    <t>130000002415</t>
  </si>
  <si>
    <t>SEALING RING,DWG:K156.03.01.12</t>
  </si>
  <si>
    <t>130000002416</t>
  </si>
  <si>
    <t>CPLG,P/N:K156.30.62.25</t>
  </si>
  <si>
    <t>130000002418</t>
  </si>
  <si>
    <t>BNT;10;K156.30.41.25G01</t>
  </si>
  <si>
    <t>130000002419</t>
  </si>
  <si>
    <t>VALVE DISC ASSEMBLY;5;K156.30.62.14G01</t>
  </si>
  <si>
    <t>Tools-Tap Set</t>
  </si>
  <si>
    <t>130000002471</t>
  </si>
  <si>
    <t>130000002472</t>
  </si>
  <si>
    <t>130000002473</t>
  </si>
  <si>
    <t>130000002474</t>
  </si>
  <si>
    <t>130000002475</t>
  </si>
  <si>
    <t>130000002476</t>
  </si>
  <si>
    <t>130000002477</t>
  </si>
  <si>
    <t>130000002478</t>
  </si>
  <si>
    <t>130000002479</t>
  </si>
  <si>
    <t>130000002480</t>
  </si>
  <si>
    <t>130000002481</t>
  </si>
  <si>
    <t>Tools-Jack Bolt-SCREW,SET,HEAD</t>
  </si>
  <si>
    <t>130000002484</t>
  </si>
  <si>
    <t>130000002487</t>
  </si>
  <si>
    <t>130000002493</t>
  </si>
  <si>
    <t>Measuring tools-MICROMETER</t>
  </si>
  <si>
    <t>130000002494</t>
  </si>
  <si>
    <t>130000002495</t>
  </si>
  <si>
    <t>130000002496</t>
  </si>
  <si>
    <t>130000002498</t>
  </si>
  <si>
    <t>Measuring tools-DIAL BORE GAUGE</t>
  </si>
  <si>
    <t>130000002499</t>
  </si>
  <si>
    <t>130000002500</t>
  </si>
  <si>
    <t>130000002591</t>
  </si>
  <si>
    <t>HPBP valve (unit 3 badly passing)</t>
  </si>
  <si>
    <t>130000002625</t>
  </si>
  <si>
    <t>Filter Trolley for Lube oil</t>
  </si>
  <si>
    <t>130000002662</t>
  </si>
  <si>
    <t>Portable Oil Filling machine</t>
  </si>
  <si>
    <t>130000002666</t>
  </si>
  <si>
    <t>Portable Oil Pumping Machine</t>
  </si>
  <si>
    <t>130000002667</t>
  </si>
  <si>
    <t>Torque Wrench</t>
  </si>
  <si>
    <t>130000001089</t>
  </si>
  <si>
    <t>PORTABLE FIRE PUMP 275 LPM</t>
  </si>
  <si>
    <t>130000001110</t>
  </si>
  <si>
    <t>CW PUMPS IMPELLER</t>
  </si>
  <si>
    <t>130000001217</t>
  </si>
  <si>
    <t>TUBE BUNDLE AS PER DRG.NO.50-F2875-J1801-11</t>
  </si>
  <si>
    <t>130000001220</t>
  </si>
  <si>
    <t>130000001221</t>
  </si>
  <si>
    <t>TRUNION SHAFT -THRTUST END</t>
  </si>
  <si>
    <t>130000002318</t>
  </si>
  <si>
    <t>HCSD -High Conce. Slurry Disposal-Capital Spares</t>
  </si>
  <si>
    <t>130000002333</t>
  </si>
  <si>
    <t>AIR DRYER FOR ASH HANDLING SYSTEM</t>
  </si>
  <si>
    <t>130000002350</t>
  </si>
  <si>
    <t>130000002353</t>
  </si>
  <si>
    <t>PA fan Runner Assembly</t>
  </si>
  <si>
    <t>130000002604</t>
  </si>
  <si>
    <t>Sea water intake area alternate Makeup line</t>
  </si>
  <si>
    <t>130000002669</t>
  </si>
  <si>
    <t>Bearing Installation Kit</t>
  </si>
  <si>
    <t>130000002670</t>
  </si>
  <si>
    <t>Mobile Crane for duct manhole opening.</t>
  </si>
  <si>
    <t>130000002671</t>
  </si>
  <si>
    <t>Ladders for unapprochable area</t>
  </si>
  <si>
    <t>130000002674</t>
  </si>
  <si>
    <t>CT FAN AND BLADE ASSEMBLY WORK</t>
  </si>
  <si>
    <t>130000001078</t>
  </si>
  <si>
    <t>MIDC WATER PIPELINE</t>
  </si>
  <si>
    <t>130000002389</t>
  </si>
  <si>
    <t>11 MTR STREET LIGHT POLES FROM ZONE I TO ZONE II</t>
  </si>
  <si>
    <t>130000001066</t>
  </si>
  <si>
    <t>3 KVA LIGHTING TRANSFORMER</t>
  </si>
  <si>
    <t>130000001067</t>
  </si>
  <si>
    <t>500 KVA OIL COOLED TRANSFORMERS</t>
  </si>
  <si>
    <t>130000001068</t>
  </si>
  <si>
    <t>500 KVA TRANSFORMERS</t>
  </si>
  <si>
    <t>130000001076</t>
  </si>
  <si>
    <t>GENERATOR CIRCUIT BREAKER</t>
  </si>
  <si>
    <t>130000002557</t>
  </si>
  <si>
    <t>Air Drier For Generator</t>
  </si>
  <si>
    <t>130000001070</t>
  </si>
  <si>
    <t>82.5KVA DG SET</t>
  </si>
  <si>
    <t>130000002585</t>
  </si>
  <si>
    <t>AHP CHP UPS for unit 1,2 &amp; 3,4</t>
  </si>
  <si>
    <t>130000002550</t>
  </si>
  <si>
    <t>GIS SPARES-3</t>
  </si>
  <si>
    <t>130000002551</t>
  </si>
  <si>
    <t>GIS SPARES-4</t>
  </si>
  <si>
    <t>130000002552</t>
  </si>
  <si>
    <t>GIS SPARES-5</t>
  </si>
  <si>
    <t>130000002553</t>
  </si>
  <si>
    <t>GIS SPARES-6</t>
  </si>
  <si>
    <t>130000002305</t>
  </si>
  <si>
    <t>400kv GIS,DRIVE MECHANISM FOR CIRCUIT BR</t>
  </si>
  <si>
    <t>130000002306</t>
  </si>
  <si>
    <t>Trip / Closing Coil for Circuit Breaker,</t>
  </si>
  <si>
    <t>130000002307</t>
  </si>
  <si>
    <t>130000002308</t>
  </si>
  <si>
    <t>CONTROL CARD FOR DISCONNECTOR, EARTHING,</t>
  </si>
  <si>
    <t>130000002309</t>
  </si>
  <si>
    <t>CONTROL CARD FOR FAST ACTING EARTHING SW</t>
  </si>
  <si>
    <t>130000002310</t>
  </si>
  <si>
    <t>BAC  DISCONN/ EARTHING SWITCH DRIVE, DRA</t>
  </si>
  <si>
    <t>130000002311</t>
  </si>
  <si>
    <t>BAC  DISCONN DRIVE, DRAWING NO-1HC002480</t>
  </si>
  <si>
    <t>130000002312</t>
  </si>
  <si>
    <t>BAE3 FAST- ACTING EARTHING SWITCH DRIVE</t>
  </si>
  <si>
    <t>130000002522</t>
  </si>
  <si>
    <t>400KV GIS spares</t>
  </si>
  <si>
    <t>130000002663</t>
  </si>
  <si>
    <t>GIS mandatory spares-1</t>
  </si>
  <si>
    <t>130000002664</t>
  </si>
  <si>
    <t>GIS mandatory spares-2</t>
  </si>
  <si>
    <t>130000002665</t>
  </si>
  <si>
    <t>GIS mandatory spares-3</t>
  </si>
  <si>
    <t>130000001071</t>
  </si>
  <si>
    <t>UNIT INTERCONNECTION PROJECT</t>
  </si>
  <si>
    <t>130000001075</t>
  </si>
  <si>
    <t>130000001206</t>
  </si>
  <si>
    <t>ELECTRICAL AND ELECTRONIC CALIBRATION WORKSTATION</t>
  </si>
  <si>
    <t>130000002314</t>
  </si>
  <si>
    <t>WATER COOLED DYNAMOTOR INSULATION TESTER</t>
  </si>
  <si>
    <t>130000002328</t>
  </si>
  <si>
    <t>GAS HANDLING, MESURING &amp; EVACATUING EQPMENTS.</t>
  </si>
  <si>
    <t>130000002362</t>
  </si>
  <si>
    <t>BATTERY IMPEDANCE TESTER</t>
  </si>
  <si>
    <t>130000002405</t>
  </si>
  <si>
    <t>GPS RECEIVER FOR TIME SYNCRONISATION OF RELAYS</t>
  </si>
  <si>
    <t>130000002406</t>
  </si>
  <si>
    <t>ENERGY MANAGEMENT SYSTEM (EMS)</t>
  </si>
  <si>
    <t>130000002425</t>
  </si>
  <si>
    <t>ABT METER MK 6E 240V/1AMPS</t>
  </si>
  <si>
    <t>130000002503</t>
  </si>
  <si>
    <t>MSRNG,INSTRMNT,PWR CLMP MTR;EXTECH</t>
  </si>
  <si>
    <t>130000002504</t>
  </si>
  <si>
    <t>MSRNG,INSTRMNT,DATA LOGGER;EXTECH;DL160</t>
  </si>
  <si>
    <t>130000002505</t>
  </si>
  <si>
    <t>MEGGER,TYPE-DIGITAL MODE-BATTERY TEST</t>
  </si>
  <si>
    <t>130000002567</t>
  </si>
  <si>
    <t>DC starter panel</t>
  </si>
  <si>
    <t>130000002569</t>
  </si>
  <si>
    <t>Flame proof LED lighting fixtures  in Battrey room</t>
  </si>
  <si>
    <t>130000002592</t>
  </si>
  <si>
    <t>Power supply to receptacles</t>
  </si>
  <si>
    <t>130000002593</t>
  </si>
  <si>
    <t>Lighting Arrestor</t>
  </si>
  <si>
    <t>130000002673</t>
  </si>
  <si>
    <t xml:space="preserve"> DETECTOR FOR SF6 GAS LEAK DETECTION</t>
  </si>
  <si>
    <t>130000002679</t>
  </si>
  <si>
    <t>Generator CC bolts, Radial</t>
  </si>
  <si>
    <t>140000001134</t>
  </si>
  <si>
    <t>2 TR Split AC</t>
  </si>
  <si>
    <t>140000001135</t>
  </si>
  <si>
    <t>140000001136</t>
  </si>
  <si>
    <t>140000001137</t>
  </si>
  <si>
    <t>140000001138</t>
  </si>
  <si>
    <t>140000001139</t>
  </si>
  <si>
    <t>140000001140</t>
  </si>
  <si>
    <t>140000001141</t>
  </si>
  <si>
    <t>140000001144</t>
  </si>
  <si>
    <t>1.5 TR Split AC</t>
  </si>
  <si>
    <t>140000001145</t>
  </si>
  <si>
    <t>140000001146</t>
  </si>
  <si>
    <t>140000001147</t>
  </si>
  <si>
    <t>140000001148</t>
  </si>
  <si>
    <t>140000001149</t>
  </si>
  <si>
    <t>140000001150</t>
  </si>
  <si>
    <t>140000001151</t>
  </si>
  <si>
    <t>140000001185</t>
  </si>
  <si>
    <t>140000001192</t>
  </si>
  <si>
    <t>3TR Split AC</t>
  </si>
  <si>
    <t>140000001204</t>
  </si>
  <si>
    <t>2TR Split AC</t>
  </si>
  <si>
    <t>140000001207</t>
  </si>
  <si>
    <t>130000002521</t>
  </si>
  <si>
    <t>Variable Frequency Drive for CEP and ID-U-1</t>
  </si>
  <si>
    <t>130000001069</t>
  </si>
  <si>
    <t>33 KV TRANSMISSION LINE</t>
  </si>
  <si>
    <t>130000002334</t>
  </si>
  <si>
    <t>ON-LINE HYDROGEN GAS LEAK DETECTOR SYSTEM</t>
  </si>
  <si>
    <t>130000002364</t>
  </si>
  <si>
    <t>ONLINE EFFLUENT MONITORING SYSTEM</t>
  </si>
  <si>
    <t>130000002386</t>
  </si>
  <si>
    <t>MAGNETIC/ULTRASONIC FLOW METER NIVALI</t>
  </si>
  <si>
    <t>130000002515</t>
  </si>
  <si>
    <t>CALIBRATION CHAIN REELING DRUM</t>
  </si>
  <si>
    <t>130000002516</t>
  </si>
  <si>
    <t>VIBRATION TRANSMITTER</t>
  </si>
  <si>
    <t>130000002517</t>
  </si>
  <si>
    <t>RADAR LEVEL TRANSMITTER</t>
  </si>
  <si>
    <t>130000002571</t>
  </si>
  <si>
    <t>Digital Manometer- For calibration of low pressure</t>
  </si>
  <si>
    <t>130000002594</t>
  </si>
  <si>
    <t>FIRE ALARM SYSTEM IN MAIN STORE</t>
  </si>
  <si>
    <t>130000002618</t>
  </si>
  <si>
    <t>ETS PLC CPU</t>
  </si>
  <si>
    <t>130000002651</t>
  </si>
  <si>
    <t>Main Plant Fire alaram and repeater panel</t>
  </si>
  <si>
    <t>130000002652</t>
  </si>
  <si>
    <t>STP Analyzer</t>
  </si>
  <si>
    <t>130000002653</t>
  </si>
  <si>
    <t>Remote Calibration Facility for existing so2 &amp; no2</t>
  </si>
  <si>
    <t>130000002668</t>
  </si>
  <si>
    <t>Digital Display LED Screen</t>
  </si>
  <si>
    <t>130000002675</t>
  </si>
  <si>
    <t>LCD DISPLAY PRESSURE CALIBRATOR</t>
  </si>
  <si>
    <t>130000002676</t>
  </si>
  <si>
    <t>DEH 15 Volt Power Supply Module</t>
  </si>
  <si>
    <t>140000001210</t>
  </si>
  <si>
    <t>AIRCRFT DRONE CAMERA</t>
  </si>
  <si>
    <t>130000002572</t>
  </si>
  <si>
    <t>COAL ASH ANALYZER</t>
  </si>
  <si>
    <t>130000002539</t>
  </si>
  <si>
    <t>CO ANALYZER-UNIT-1</t>
  </si>
  <si>
    <t>130000002546</t>
  </si>
  <si>
    <t>So2/O2 Analyser For Fgd</t>
  </si>
  <si>
    <t>130000002547</t>
  </si>
  <si>
    <t>PWR SPPLY MDULE FOR SERVO CRD</t>
  </si>
  <si>
    <t>130000002555</t>
  </si>
  <si>
    <t>VIBRATION TRANSMITTER-1</t>
  </si>
  <si>
    <t>130000002597</t>
  </si>
  <si>
    <t>Servo Module For Governing System</t>
  </si>
  <si>
    <t>130000002541</t>
  </si>
  <si>
    <t>Guided wave Radar Level Transmitter-U-1</t>
  </si>
  <si>
    <t>130000002540</t>
  </si>
  <si>
    <t>Amplifier Card for LVDT</t>
  </si>
  <si>
    <t>130000002556</t>
  </si>
  <si>
    <t>VIBRATION TRANSMITTER-2</t>
  </si>
  <si>
    <t>130000002570</t>
  </si>
  <si>
    <t>Flow meter for ACF inlet line in DM Plant</t>
  </si>
  <si>
    <t>130000002630</t>
  </si>
  <si>
    <t>VIBRATION TRANSMITTER-2.1</t>
  </si>
  <si>
    <t>130000002535</t>
  </si>
  <si>
    <t>WEIGH BRIDGE AT SILO-2</t>
  </si>
  <si>
    <t>130000001115</t>
  </si>
  <si>
    <t>GRASS CUTTER1</t>
  </si>
  <si>
    <t>130000001116</t>
  </si>
  <si>
    <t>GRASS CUTTER2</t>
  </si>
  <si>
    <t>120000000066</t>
  </si>
  <si>
    <t>120000000067</t>
  </si>
  <si>
    <t>DRAINS</t>
  </si>
  <si>
    <t>120000000068</t>
  </si>
  <si>
    <t>KIRBI WARE HOUSE</t>
  </si>
  <si>
    <t>120000000070</t>
  </si>
  <si>
    <t>120000000071</t>
  </si>
  <si>
    <t>SUBSTATION</t>
  </si>
  <si>
    <t>120000000072</t>
  </si>
  <si>
    <t>WATER TANK &amp; PUMP HOUSE</t>
  </si>
  <si>
    <t>120000000073</t>
  </si>
  <si>
    <t>ADMIN BUILDING</t>
  </si>
  <si>
    <t>120000000074</t>
  </si>
  <si>
    <t>120000000075</t>
  </si>
  <si>
    <t>CAR PARKING SHED</t>
  </si>
  <si>
    <t>120000000077</t>
  </si>
  <si>
    <t>DAM</t>
  </si>
  <si>
    <t>120000000078</t>
  </si>
  <si>
    <t>LABOUR COLONY</t>
  </si>
  <si>
    <t>120000000079</t>
  </si>
  <si>
    <t>NURSERY</t>
  </si>
  <si>
    <t>120000000087</t>
  </si>
  <si>
    <t>STORES</t>
  </si>
  <si>
    <t>120000000088</t>
  </si>
  <si>
    <t>TOILETS</t>
  </si>
  <si>
    <t>120000000089</t>
  </si>
  <si>
    <t>120000000091</t>
  </si>
  <si>
    <t>120000000187</t>
  </si>
  <si>
    <t>ASH POND PHASE II</t>
  </si>
  <si>
    <t>120000000188</t>
  </si>
  <si>
    <t>PERCOLATION TANK, AT UNDI PAHTA</t>
  </si>
  <si>
    <t>120000000198</t>
  </si>
  <si>
    <t>120000000199</t>
  </si>
  <si>
    <t>GRADE SLAB ON JNT 1</t>
  </si>
  <si>
    <t>120000000200</t>
  </si>
  <si>
    <t>URINALS WASH AREA</t>
  </si>
  <si>
    <t>120000000201</t>
  </si>
  <si>
    <t>120000000219</t>
  </si>
  <si>
    <t>BOUNDRY WALL IN PLANT</t>
  </si>
  <si>
    <t>120000000226</t>
  </si>
  <si>
    <t>120000000227</t>
  </si>
  <si>
    <t>120000000228</t>
  </si>
  <si>
    <t>RAISED PLATFORM NEAR KIRBI/ERA FOR MAERIAL STORAGE</t>
  </si>
  <si>
    <t>120000000237</t>
  </si>
  <si>
    <t>BOREWELL &amp; PIT</t>
  </si>
  <si>
    <t>120000000241</t>
  </si>
  <si>
    <t>COMPOUND WALL NEAR BHAGWAN BAAG</t>
  </si>
  <si>
    <t>120000000245</t>
  </si>
  <si>
    <t>COMPOUND WALL IN VINAYAKWADI</t>
  </si>
  <si>
    <t>120000000246</t>
  </si>
  <si>
    <t>120000000247</t>
  </si>
  <si>
    <t>RUNOFF POND NEAR JNT</t>
  </si>
  <si>
    <t>120000000249</t>
  </si>
  <si>
    <t>120000000254</t>
  </si>
  <si>
    <t>Water body Near Jaivinayak temple lining.</t>
  </si>
  <si>
    <t>120000000255</t>
  </si>
  <si>
    <t>Water harvesting work at vinayak wadi</t>
  </si>
  <si>
    <t>120000000256</t>
  </si>
  <si>
    <t>Security Barrack Labour Colony.</t>
  </si>
  <si>
    <t>120000000259</t>
  </si>
  <si>
    <t>Open Channel Unit-1&amp;2</t>
  </si>
  <si>
    <t>120000000260</t>
  </si>
  <si>
    <t>RCC ROAD IN BOP AREA</t>
  </si>
  <si>
    <t>120000000266</t>
  </si>
  <si>
    <t>Area Grading(Construction of Bund)</t>
  </si>
  <si>
    <t>120000000274</t>
  </si>
  <si>
    <t>Security Barrack Labour Colony.-addition</t>
  </si>
  <si>
    <t>120000000275</t>
  </si>
  <si>
    <t>ASH POND-HCSD POND BUND WALL</t>
  </si>
  <si>
    <t>130000001094</t>
  </si>
  <si>
    <t>SUBMERSIBLE DEWATERING PUMP 1 10 HP</t>
  </si>
  <si>
    <t>130000001096</t>
  </si>
  <si>
    <t>SUBMERSIBLE DEWATERING PUMP 25 HP</t>
  </si>
  <si>
    <t>130000001097</t>
  </si>
  <si>
    <t>SUBMERSIBLE DEWATERING PUMP 15 HP</t>
  </si>
  <si>
    <t>130000001100</t>
  </si>
  <si>
    <t>SUBMERSIBLE BOREWELL PUMP1  5 HP</t>
  </si>
  <si>
    <t>130000001101</t>
  </si>
  <si>
    <t>SUBMERSIBLE BOREWELL PUMP2  5 HP</t>
  </si>
  <si>
    <t>130000001108</t>
  </si>
  <si>
    <t>PNEUMATIC HAND PUMP</t>
  </si>
  <si>
    <t>130000001111</t>
  </si>
  <si>
    <t>HILTI TE - 1000AVR BREAKER1 11.8KGS</t>
  </si>
  <si>
    <t>130000002355</t>
  </si>
  <si>
    <t>WATER JET</t>
  </si>
  <si>
    <t>130000002356</t>
  </si>
  <si>
    <t>FLOOR CLEANING VEHICLE SCRUBBER DRIER</t>
  </si>
  <si>
    <t>130000002365</t>
  </si>
  <si>
    <t>5HP SUBMERSIBLE BOREWELL PUMP</t>
  </si>
  <si>
    <t>130000002366</t>
  </si>
  <si>
    <t>130000002367</t>
  </si>
  <si>
    <t>130000002368</t>
  </si>
  <si>
    <t>130000002369</t>
  </si>
  <si>
    <t>130000002379</t>
  </si>
  <si>
    <t>TREE CUTTING SAW MACHINE</t>
  </si>
  <si>
    <t>130000002382</t>
  </si>
  <si>
    <t>INDUSTRIAL VACCUM CLEANER TRUCK</t>
  </si>
  <si>
    <t>130000002385</t>
  </si>
  <si>
    <t>ELECTRIC SCISSOR LIFT JLG MODEL 3246ES</t>
  </si>
  <si>
    <t>130000002624</t>
  </si>
  <si>
    <t>Sewage Treatment Plant</t>
  </si>
  <si>
    <t>140000001175</t>
  </si>
  <si>
    <t>BRUSH CUTTER MACHINE</t>
  </si>
  <si>
    <t>140000001182</t>
  </si>
  <si>
    <t>New Machinery(Power spray-1 Nos,Grass cutter)</t>
  </si>
  <si>
    <t>130000002622</t>
  </si>
  <si>
    <t>130000002626</t>
  </si>
  <si>
    <t>Vibration Analyzer-CST-2140</t>
  </si>
  <si>
    <t>180000000062</t>
  </si>
  <si>
    <t>AMBULANCE TEMPO TRAVELLER</t>
  </si>
  <si>
    <t>130000000298</t>
  </si>
  <si>
    <t>FURNITURE</t>
  </si>
  <si>
    <t>130000000196</t>
  </si>
  <si>
    <t>DM WATER FILLING PUMP</t>
  </si>
  <si>
    <t>130000000197</t>
  </si>
  <si>
    <t>ACTIVATED CARBON FILTERS</t>
  </si>
  <si>
    <t>130000000198</t>
  </si>
  <si>
    <t>BULK ACID TANK</t>
  </si>
  <si>
    <t>130000000199</t>
  </si>
  <si>
    <t>BULK CAUSTIC TANK</t>
  </si>
  <si>
    <t>130000000201</t>
  </si>
  <si>
    <t>DEGASSER TOWER</t>
  </si>
  <si>
    <t>130000000202</t>
  </si>
  <si>
    <t>DEGASSER WATER STORAGE TANK</t>
  </si>
  <si>
    <t>130000000203</t>
  </si>
  <si>
    <t>DOSING PUMPS</t>
  </si>
  <si>
    <t>130000000204</t>
  </si>
  <si>
    <t>DOSING TANKS</t>
  </si>
  <si>
    <t>130000000205</t>
  </si>
  <si>
    <t>MIXED BED</t>
  </si>
  <si>
    <t>130000000206</t>
  </si>
  <si>
    <t>NUETRALISATION SYSTEM</t>
  </si>
  <si>
    <t>130000000207</t>
  </si>
  <si>
    <t>RESINS</t>
  </si>
  <si>
    <t>130000000208</t>
  </si>
  <si>
    <t>SAND FILTERS</t>
  </si>
  <si>
    <t>130000000209</t>
  </si>
  <si>
    <t>STRONG ACID ANION</t>
  </si>
  <si>
    <t>130000000210</t>
  </si>
  <si>
    <t>STRONG ACID CATION</t>
  </si>
  <si>
    <t>130000000211</t>
  </si>
  <si>
    <t>ICPW PUMPS</t>
  </si>
  <si>
    <t>130000000212</t>
  </si>
  <si>
    <t>MSEP CONTACT TANK</t>
  </si>
  <si>
    <t>130000000213</t>
  </si>
  <si>
    <t>ICPW BLOWERS</t>
  </si>
  <si>
    <t>130000000214</t>
  </si>
  <si>
    <t>ICPW CAUSTIC TANK</t>
  </si>
  <si>
    <t>130000000215</t>
  </si>
  <si>
    <t>DM WATER STORAGE TANK</t>
  </si>
  <si>
    <t>130000000303</t>
  </si>
  <si>
    <t>VIBRATION MONITORING SYSTEM</t>
  </si>
  <si>
    <t>130000000273</t>
  </si>
  <si>
    <t>130000000275</t>
  </si>
  <si>
    <t>HEAVY DUTY MACHINE</t>
  </si>
  <si>
    <t>130000000276</t>
  </si>
  <si>
    <t>PANTHER</t>
  </si>
  <si>
    <t>130000000277</t>
  </si>
  <si>
    <t>PEDASTAL GRINDER</t>
  </si>
  <si>
    <t>130000000278</t>
  </si>
  <si>
    <t>SLOTTING MACHINE</t>
  </si>
  <si>
    <t>130000000279</t>
  </si>
  <si>
    <t>SURFACE GRINDING MACHINE</t>
  </si>
  <si>
    <t>130000000280</t>
  </si>
  <si>
    <t>WELDING MACHINE</t>
  </si>
  <si>
    <t>130000000281</t>
  </si>
  <si>
    <t>HYDRAULIC HAKSA</t>
  </si>
  <si>
    <t>130000000282</t>
  </si>
  <si>
    <t>130000000283</t>
  </si>
  <si>
    <t>130000000284</t>
  </si>
  <si>
    <t>130000000285</t>
  </si>
  <si>
    <t>130000000000</t>
  </si>
  <si>
    <t>HOIST</t>
  </si>
  <si>
    <t>130000000001</t>
  </si>
  <si>
    <t>CONVEYOR: BCN 1A</t>
  </si>
  <si>
    <t>130000000002</t>
  </si>
  <si>
    <t>CONVEYOR: BCN 1B</t>
  </si>
  <si>
    <t>130000000003</t>
  </si>
  <si>
    <t>BELT SCALES (BELT WEIGHER)</t>
  </si>
  <si>
    <t>130000000004</t>
  </si>
  <si>
    <t>130000000005</t>
  </si>
  <si>
    <t>AIR COMPRESSOR IN TRANSFER TOWER FOR DSS</t>
  </si>
  <si>
    <t>130000000006</t>
  </si>
  <si>
    <t>FIRE WATER PIPING &amp; SPRINKLERS</t>
  </si>
  <si>
    <t>130000000007</t>
  </si>
  <si>
    <t>AIR RECIEVER</t>
  </si>
  <si>
    <t>130000000008</t>
  </si>
  <si>
    <t>BELT VULCANISING MACHINE</t>
  </si>
  <si>
    <t>130000000009</t>
  </si>
  <si>
    <t>V-PLOUGH UNLOADER</t>
  </si>
  <si>
    <t>130000000010</t>
  </si>
  <si>
    <t>WATER PUMP</t>
  </si>
  <si>
    <t>130000000132</t>
  </si>
  <si>
    <t>130000000133</t>
  </si>
  <si>
    <t>CLINKER GRINDER</t>
  </si>
  <si>
    <t>130000000134</t>
  </si>
  <si>
    <t>130000000135</t>
  </si>
  <si>
    <t>130000000136</t>
  </si>
  <si>
    <t>FLY ASH VESSELS BELOW ECONOMISER/APH</t>
  </si>
  <si>
    <t>130000000137</t>
  </si>
  <si>
    <t>130000000138</t>
  </si>
  <si>
    <t>ESP HOPPER FLUIDISING BLOWERS</t>
  </si>
  <si>
    <t>130000000139</t>
  </si>
  <si>
    <t>FLY ASH VESSELS BELOW ESP</t>
  </si>
  <si>
    <t>130000000140</t>
  </si>
  <si>
    <t>130000000141</t>
  </si>
  <si>
    <t>ASH SILO FABRIC FILTER</t>
  </si>
  <si>
    <t>130000000142</t>
  </si>
  <si>
    <t>ASH EXHAUST FAN</t>
  </si>
  <si>
    <t>130000000143</t>
  </si>
  <si>
    <t>130000000144</t>
  </si>
  <si>
    <t>ASH SILO FLUIDIZING AIR ELECTRIC HEATER</t>
  </si>
  <si>
    <t>130000000145</t>
  </si>
  <si>
    <t>AIR COMPRESSOR FOR PNEUMATIC CONVEYING</t>
  </si>
  <si>
    <t>130000000146</t>
  </si>
  <si>
    <t>AIR COMPRESSOR MOTOR</t>
  </si>
  <si>
    <t>130000000147</t>
  </si>
  <si>
    <t>AIR RECEIVERS</t>
  </si>
  <si>
    <t>130000000148</t>
  </si>
  <si>
    <t>ASH CONDITIONER</t>
  </si>
  <si>
    <t>130000000149</t>
  </si>
  <si>
    <t>130000000150</t>
  </si>
  <si>
    <t>COOLING WATER PUMPS</t>
  </si>
  <si>
    <t>130000000151</t>
  </si>
  <si>
    <t>DRAIN SUMP PUMP</t>
  </si>
  <si>
    <t>130000000153</t>
  </si>
  <si>
    <t>PD PUMPS (POSITIVE DISPLACEMENT)</t>
  </si>
  <si>
    <t>130000000154</t>
  </si>
  <si>
    <t>ROTARY VANE FEEDERS</t>
  </si>
  <si>
    <t>130000000155</t>
  </si>
  <si>
    <t>ROOT BLOWERS</t>
  </si>
  <si>
    <t>130000000156</t>
  </si>
  <si>
    <t>HOT CRANE</t>
  </si>
  <si>
    <t>130000000157</t>
  </si>
  <si>
    <t>LP WATER PUMP</t>
  </si>
  <si>
    <t>130000000158</t>
  </si>
  <si>
    <t>130000000159</t>
  </si>
  <si>
    <t>130000000011</t>
  </si>
  <si>
    <t>130000000012</t>
  </si>
  <si>
    <t>130000000013</t>
  </si>
  <si>
    <t>130000000014</t>
  </si>
  <si>
    <t>130000000015</t>
  </si>
  <si>
    <t>130000000016</t>
  </si>
  <si>
    <t>COAL FEEDING PIPES AND VALVES</t>
  </si>
  <si>
    <t>130000000017</t>
  </si>
  <si>
    <t>COAL CLASSIFIERS (LONG)</t>
  </si>
  <si>
    <t>130000000018</t>
  </si>
  <si>
    <t>130000000019</t>
  </si>
  <si>
    <t>130000000020</t>
  </si>
  <si>
    <t>COAL BURNERS AND ASSOCIATED AIR DAMPERS</t>
  </si>
  <si>
    <t>130000000021</t>
  </si>
  <si>
    <t>HFO BURNERS AND ASSOCIATED AIR DAMPERS</t>
  </si>
  <si>
    <t>130000000022</t>
  </si>
  <si>
    <t>LDO BURNERS AND ASSOCIATED AIR DAMPERS</t>
  </si>
  <si>
    <t>130000000023</t>
  </si>
  <si>
    <t>130000000024</t>
  </si>
  <si>
    <t>130000000025</t>
  </si>
  <si>
    <t>LUBE OIL SYSTEM WITH SHAFT DRIVEN LOP AND COOLERS</t>
  </si>
  <si>
    <t>130000000026</t>
  </si>
  <si>
    <t>130000000027</t>
  </si>
  <si>
    <t>130000000028</t>
  </si>
  <si>
    <t>130000000029</t>
  </si>
  <si>
    <t>FD FAN LUBE OIL SYSTEM WITH 2 LUBE OIL PUMPS</t>
  </si>
  <si>
    <t>130000000030</t>
  </si>
  <si>
    <t>130000000031</t>
  </si>
  <si>
    <t>130000000032</t>
  </si>
  <si>
    <t>LUBE OIL SYSTEM WITH ONE LOP, COOLERS AND FILTERS</t>
  </si>
  <si>
    <t>130000000033</t>
  </si>
  <si>
    <t>SCANNER AIR FAN AC</t>
  </si>
  <si>
    <t>130000000034</t>
  </si>
  <si>
    <t>SCANNER AIR FAN DC</t>
  </si>
  <si>
    <t>130000000035</t>
  </si>
  <si>
    <t>APH PROPER</t>
  </si>
  <si>
    <t>130000000036</t>
  </si>
  <si>
    <t>MAIN MOTOR</t>
  </si>
  <si>
    <t>130000000037</t>
  </si>
  <si>
    <t>AUX. MOTOR</t>
  </si>
  <si>
    <t>130000000038</t>
  </si>
  <si>
    <t>AIR MOTOR</t>
  </si>
  <si>
    <t>130000000039</t>
  </si>
  <si>
    <t>GEAR BOX &amp; CLUTCHES</t>
  </si>
  <si>
    <t>130000000040</t>
  </si>
  <si>
    <t>SUPPORT BEARING LUBE OIL SYSTEM WITH 2 LOPs</t>
  </si>
  <si>
    <t>130000000041</t>
  </si>
  <si>
    <t>GUIDE BEARING LUBE OIL SYSTEM WITH 2 LOPs</t>
  </si>
  <si>
    <t>130000000042</t>
  </si>
  <si>
    <t>BOILER PRESSURE PARTS</t>
  </si>
  <si>
    <t>130000000043</t>
  </si>
  <si>
    <t>POWER CYCLE PIPING</t>
  </si>
  <si>
    <t>130000000044</t>
  </si>
  <si>
    <t>130000000045</t>
  </si>
  <si>
    <t>REHEATER &amp; SUPERHEATER</t>
  </si>
  <si>
    <t>130000000046</t>
  </si>
  <si>
    <t>130000000047</t>
  </si>
  <si>
    <t>BOILER DUCTING WITH DAMPERS &amp; INSULATION</t>
  </si>
  <si>
    <t>130000000048</t>
  </si>
  <si>
    <t>130000000049</t>
  </si>
  <si>
    <t>CONTINUOUS BLOW DOWN TANK (CBD)</t>
  </si>
  <si>
    <t>130000000050</t>
  </si>
  <si>
    <t>INTERMEDIATE BLOW DOWN  TANK (IBD)</t>
  </si>
  <si>
    <t>130000000051</t>
  </si>
  <si>
    <t>CONDENSATE SURGE TANK</t>
  </si>
  <si>
    <t>130000000052</t>
  </si>
  <si>
    <t>CCW EXPANSION TANK</t>
  </si>
  <si>
    <t>130000000053</t>
  </si>
  <si>
    <t>CONDENSATE MAKE UP TANK</t>
  </si>
  <si>
    <t>130000000054</t>
  </si>
  <si>
    <t>SERVICE WATER TANK</t>
  </si>
  <si>
    <t>130000000055</t>
  </si>
  <si>
    <t>130000000056</t>
  </si>
  <si>
    <t>WALL DESLAGGERS</t>
  </si>
  <si>
    <t>130000000057</t>
  </si>
  <si>
    <t>SOOT BLOWING ASSOCIATED PIPING AND VALVES (Set)</t>
  </si>
  <si>
    <t>130000000058</t>
  </si>
  <si>
    <t>HP &amp; LP CHEMICAL DOSING SYSTEM</t>
  </si>
  <si>
    <t>130000000059</t>
  </si>
  <si>
    <t>ELECTRO STATIC PRECIPITATOR (ESP) SET</t>
  </si>
  <si>
    <t>130000000060</t>
  </si>
  <si>
    <t>130000000061</t>
  </si>
  <si>
    <t>ESP CONTROL AND INSTRUMENTATION</t>
  </si>
  <si>
    <t>130000000062</t>
  </si>
  <si>
    <t>RAPPING SYSTEM</t>
  </si>
  <si>
    <t>130000000063</t>
  </si>
  <si>
    <t>BOILER ELEVATOR</t>
  </si>
  <si>
    <t>130000000064</t>
  </si>
  <si>
    <t>130000000065</t>
  </si>
  <si>
    <t>130000000066</t>
  </si>
  <si>
    <t>130000000067</t>
  </si>
  <si>
    <t>HFO HEATERS</t>
  </si>
  <si>
    <t>130000000068</t>
  </si>
  <si>
    <t>130000000069</t>
  </si>
  <si>
    <t>130000002616</t>
  </si>
  <si>
    <t>APH Basket Replacement-unit-1</t>
  </si>
  <si>
    <t>130000000070</t>
  </si>
  <si>
    <t>HP &amp; IP TURBINES</t>
  </si>
  <si>
    <t>130000000071</t>
  </si>
  <si>
    <t>130000000072</t>
  </si>
  <si>
    <t>TURBINE POWER CYCLE PIPING AND VALVES</t>
  </si>
  <si>
    <t>130000000073</t>
  </si>
  <si>
    <t>130000000074</t>
  </si>
  <si>
    <t>MAIN OIL TANK</t>
  </si>
  <si>
    <t>130000000075</t>
  </si>
  <si>
    <t>AC LUBRICATION PUMP</t>
  </si>
  <si>
    <t>130000000076</t>
  </si>
  <si>
    <t>DC LUBRICATING OIL PUMP</t>
  </si>
  <si>
    <t>130000000077</t>
  </si>
  <si>
    <t>AC STARTING OIL PUMP(HP SEAL OIL PUMP)</t>
  </si>
  <si>
    <t>130000000078</t>
  </si>
  <si>
    <t>TURBINE DRIVEN MAIN OIL PUMP (MOP)</t>
  </si>
  <si>
    <t>130000000079</t>
  </si>
  <si>
    <t>EJECT SMOKE FAN OF MAIN OIL TANK</t>
  </si>
  <si>
    <t>130000000080</t>
  </si>
  <si>
    <t>130000000081</t>
  </si>
  <si>
    <t>LUBE OIL COOLER</t>
  </si>
  <si>
    <t>130000000082</t>
  </si>
  <si>
    <t>OIL PURIFICATION DEVICE</t>
  </si>
  <si>
    <t>130000000083</t>
  </si>
  <si>
    <t>LUBE OIL STORAGE TANK(DOT&amp;COT)</t>
  </si>
  <si>
    <t>130000000084</t>
  </si>
  <si>
    <t>LUBE OIL TRANSFER PUMP</t>
  </si>
  <si>
    <t>130000000085</t>
  </si>
  <si>
    <t>OIL TRANSFER PUMP FOR MAIN OIL TANK</t>
  </si>
  <si>
    <t>130000000086</t>
  </si>
  <si>
    <t>BARRING GEAR (TURNING GEAR MOTOR)</t>
  </si>
  <si>
    <t>130000000087</t>
  </si>
  <si>
    <t>GLAND SEALING STEAM HEATER</t>
  </si>
  <si>
    <t>130000000088</t>
  </si>
  <si>
    <t>GLAND STEAM HEATER AIR FAN</t>
  </si>
  <si>
    <t>130000000089</t>
  </si>
  <si>
    <t>130000000090</t>
  </si>
  <si>
    <t>130000000091</t>
  </si>
  <si>
    <t>130000000092</t>
  </si>
  <si>
    <t>130000000093</t>
  </si>
  <si>
    <t>130000000094</t>
  </si>
  <si>
    <t>130000000095</t>
  </si>
  <si>
    <t>130000000096</t>
  </si>
  <si>
    <t>130000000097</t>
  </si>
  <si>
    <t>HP &amp; LP HEATERS PIPING AND VALVES</t>
  </si>
  <si>
    <t>130000000098</t>
  </si>
  <si>
    <t>130000000100</t>
  </si>
  <si>
    <t>CONDENSER TUBE CLEANING SYSTEM</t>
  </si>
  <si>
    <t>130000000101</t>
  </si>
  <si>
    <t>CONDENSER TUBE LEAK DETECTION SYSTEM</t>
  </si>
  <si>
    <t>130000000102</t>
  </si>
  <si>
    <t>CONDENSATE TO DEAERATOR VALVES &amp; FITTINGS</t>
  </si>
  <si>
    <t>130000000103</t>
  </si>
  <si>
    <t>130000000104</t>
  </si>
  <si>
    <t>130000000105</t>
  </si>
  <si>
    <t>CONDENSATE POLISHING UNIT</t>
  </si>
  <si>
    <t>130000000106</t>
  </si>
  <si>
    <t>HOTWELL MAKE-UP PUMP</t>
  </si>
  <si>
    <t>130000000107</t>
  </si>
  <si>
    <t>BOILER FILL PUMP &amp; MOTOR</t>
  </si>
  <si>
    <t>130000000108</t>
  </si>
  <si>
    <t>MOTOR DRIVEN BOILER FEED WATER PUMPS</t>
  </si>
  <si>
    <t>130000000109</t>
  </si>
  <si>
    <t>130000000110</t>
  </si>
  <si>
    <t>130000000111</t>
  </si>
  <si>
    <t>BFP LUBE OIL SYSTEM WITH AUX. OIL PUMP, COOLERS</t>
  </si>
  <si>
    <t>130000000112</t>
  </si>
  <si>
    <t>CCW PUMP</t>
  </si>
  <si>
    <t>130000000113</t>
  </si>
  <si>
    <t>CCW MOTOR</t>
  </si>
  <si>
    <t>130000000114</t>
  </si>
  <si>
    <t>PLATE TYPE HEAT EXCHANGER</t>
  </si>
  <si>
    <t>130000000115</t>
  </si>
  <si>
    <t>AUX. COOLING WATER PUMP (ACW)</t>
  </si>
  <si>
    <t>130000000116</t>
  </si>
  <si>
    <t>AUX. COOLING WATER PUMP MOTOR (ACW)</t>
  </si>
  <si>
    <t>130000000117</t>
  </si>
  <si>
    <t>CW LUBRICATION PUMPS</t>
  </si>
  <si>
    <t>130000000118</t>
  </si>
  <si>
    <t>130000000119</t>
  </si>
  <si>
    <t>130000000120</t>
  </si>
  <si>
    <t>130000000121</t>
  </si>
  <si>
    <t>130000000122</t>
  </si>
  <si>
    <t>130000000123</t>
  </si>
  <si>
    <t>GENERATOR GROUNDING SYSTEM</t>
  </si>
  <si>
    <t>130000000124</t>
  </si>
  <si>
    <t>AIR SIDE AC SEALING OIL PUMP: SCREW TYPE</t>
  </si>
  <si>
    <t>130000000125</t>
  </si>
  <si>
    <t>AIR SIDE DC SEALING OIL PUMP: SCREW TYPE</t>
  </si>
  <si>
    <t>130000000126</t>
  </si>
  <si>
    <t>H2 SIDE AC SEALING OIL PUMP: SCREW TYPE</t>
  </si>
  <si>
    <t>130000000127</t>
  </si>
  <si>
    <t>H2 SIDE DC SEALING OIL PUMP: SCREW TYPE</t>
  </si>
  <si>
    <t>130000000128</t>
  </si>
  <si>
    <t>SEAL OIL VAPOUR EXTRACTION UNIT</t>
  </si>
  <si>
    <t>130000000129</t>
  </si>
  <si>
    <t>STATOR COOLING WATER PUMP</t>
  </si>
  <si>
    <t>130000000130</t>
  </si>
  <si>
    <t>STATOR COOLING WATER TANK AND ASSOCIATED PIPING</t>
  </si>
  <si>
    <t>130000000131</t>
  </si>
  <si>
    <t>130000002304</t>
  </si>
  <si>
    <t>ELEVATOR TG (UNIT 1)</t>
  </si>
  <si>
    <t>130000000216</t>
  </si>
  <si>
    <t>INSTRUMENT  &amp; SERVICE AIR COMPRESSOR</t>
  </si>
  <si>
    <t>130000000217</t>
  </si>
  <si>
    <t>INSTRUMENT  &amp; SERVICE Air Compressor MOTORS</t>
  </si>
  <si>
    <t>130000000218</t>
  </si>
  <si>
    <t>130000000219</t>
  </si>
  <si>
    <t>130000000220</t>
  </si>
  <si>
    <t>SERVICE WATER PUMPS</t>
  </si>
  <si>
    <t>130000000221</t>
  </si>
  <si>
    <t>DRAIN OIL PUMPS</t>
  </si>
  <si>
    <t>130000000222</t>
  </si>
  <si>
    <t>HFO UNLOADING PUMPS</t>
  </si>
  <si>
    <t>130000000223</t>
  </si>
  <si>
    <t>LDO UNLOADING PUMPS</t>
  </si>
  <si>
    <t>130000000224</t>
  </si>
  <si>
    <t>LP PIPING &amp; VALVES</t>
  </si>
  <si>
    <t>130000000225</t>
  </si>
  <si>
    <t>LUBE OIL TRANSFER PUMPS</t>
  </si>
  <si>
    <t>130000000226</t>
  </si>
  <si>
    <t>MUW PUMPS</t>
  </si>
  <si>
    <t>130000000227</t>
  </si>
  <si>
    <t>OIL RECOVERY PUMPS</t>
  </si>
  <si>
    <t>130000000228</t>
  </si>
  <si>
    <t>WATER RECOVERY PUMPS</t>
  </si>
  <si>
    <t>130000000229</t>
  </si>
  <si>
    <t>25 T EOT CRANE</t>
  </si>
  <si>
    <t>130000000230</t>
  </si>
  <si>
    <t>10 T GANTRY CRANE</t>
  </si>
  <si>
    <t>130000000231</t>
  </si>
  <si>
    <t>LUBE OIL SEPARATOR</t>
  </si>
  <si>
    <t>130000000232</t>
  </si>
  <si>
    <t>ETP DISPOSAL PUMPS</t>
  </si>
  <si>
    <t>130000000233</t>
  </si>
  <si>
    <t>SUBMERSIBLE PUMPS</t>
  </si>
  <si>
    <t>130000000234</t>
  </si>
  <si>
    <t>HOTWELL MAKEUP PUMPS</t>
  </si>
  <si>
    <t>130000000235</t>
  </si>
  <si>
    <t>POTABLE WATER PUMPS</t>
  </si>
  <si>
    <t>130000000236</t>
  </si>
  <si>
    <t>SUBMERSIBLE DEWATERING PUMPS</t>
  </si>
  <si>
    <t>130000000237</t>
  </si>
  <si>
    <t>AIR FILTER</t>
  </si>
  <si>
    <t>130000000238</t>
  </si>
  <si>
    <t>COFFER DAM</t>
  </si>
  <si>
    <t>130000000239</t>
  </si>
  <si>
    <t>FIRE WATER PUMP</t>
  </si>
  <si>
    <t>130000000240</t>
  </si>
  <si>
    <t>DIESEL ENGINE DRIVEN FIRE WATER PUMP</t>
  </si>
  <si>
    <t>130000000241</t>
  </si>
  <si>
    <t>DIESEL ENGINE DRIVEN FIRE WATER PUMP - ENGINE</t>
  </si>
  <si>
    <t>130000000242</t>
  </si>
  <si>
    <t>JOCKEY PUMPS</t>
  </si>
  <si>
    <t>130000000243</t>
  </si>
  <si>
    <t>JOCKEY PUMP MOTOR</t>
  </si>
  <si>
    <t>130000000244</t>
  </si>
  <si>
    <t>FIRE ALARAM SYSTEM</t>
  </si>
  <si>
    <t>130000000245</t>
  </si>
  <si>
    <t>FIRE WATER STORAGE TANK</t>
  </si>
  <si>
    <t>130000000246</t>
  </si>
  <si>
    <t>130000000247</t>
  </si>
  <si>
    <t>130000000248</t>
  </si>
  <si>
    <t>130000000249</t>
  </si>
  <si>
    <t>CW PIPING &amp; VALVES</t>
  </si>
  <si>
    <t>130000000250</t>
  </si>
  <si>
    <t>130000000251</t>
  </si>
  <si>
    <t>SWI PUMP</t>
  </si>
  <si>
    <t>130000000252</t>
  </si>
  <si>
    <t>SWIP MOTOR</t>
  </si>
  <si>
    <t>130000000253</t>
  </si>
  <si>
    <t>SEA WATER INTAKE SYSTEM</t>
  </si>
  <si>
    <t>130000000254</t>
  </si>
  <si>
    <t>VAPOR ABSORBTION MACHINE</t>
  </si>
  <si>
    <t>130000000255</t>
  </si>
  <si>
    <t>CHILLED WATER PUMP</t>
  </si>
  <si>
    <t>130000000256</t>
  </si>
  <si>
    <t>CHILLED WATER PUMP - MOTOR</t>
  </si>
  <si>
    <t>130000000257</t>
  </si>
  <si>
    <t>COOLING WATER PUMP</t>
  </si>
  <si>
    <t>130000000258</t>
  </si>
  <si>
    <t>COOLING WATER PUMP - MOTOR</t>
  </si>
  <si>
    <t>130000000259</t>
  </si>
  <si>
    <t>MAKE-UP WATER TANK</t>
  </si>
  <si>
    <t>130000000260</t>
  </si>
  <si>
    <t>AIR HANDLING UNIT</t>
  </si>
  <si>
    <t>130000000261</t>
  </si>
  <si>
    <t>AHU MOTOR</t>
  </si>
  <si>
    <t>130000000262</t>
  </si>
  <si>
    <t>AIR WASHER PUMP</t>
  </si>
  <si>
    <t>130000000263</t>
  </si>
  <si>
    <t>AIR WASHER PUMP - MOTOR</t>
  </si>
  <si>
    <t>130000000264</t>
  </si>
  <si>
    <t>AIR CONDITIONING</t>
  </si>
  <si>
    <t>130000000265</t>
  </si>
  <si>
    <t>CHILLER</t>
  </si>
  <si>
    <t>130000000266</t>
  </si>
  <si>
    <t>FRP COOLING TOWER</t>
  </si>
  <si>
    <t>130000000270</t>
  </si>
  <si>
    <t>VENTILLATION SYSTEM</t>
  </si>
  <si>
    <t>130000000271</t>
  </si>
  <si>
    <t>PIPES, FITTINGS &amp; VALVES AND DUCTING</t>
  </si>
  <si>
    <t>130000000272</t>
  </si>
  <si>
    <t>MIDC WATER PIPE LINE</t>
  </si>
  <si>
    <t>130000000286</t>
  </si>
  <si>
    <t>BOOSTER FAN</t>
  </si>
  <si>
    <t>130000000287</t>
  </si>
  <si>
    <t>BOOSTER PUMP</t>
  </si>
  <si>
    <t>130000000288</t>
  </si>
  <si>
    <t>AERATION FAN</t>
  </si>
  <si>
    <t>130000000289</t>
  </si>
  <si>
    <t>GAS HEATER</t>
  </si>
  <si>
    <t>130000000290</t>
  </si>
  <si>
    <t>VERTICAL TURBINE PUMP</t>
  </si>
  <si>
    <t>130000000291</t>
  </si>
  <si>
    <t>INLET DAMPERS</t>
  </si>
  <si>
    <t>130000000292</t>
  </si>
  <si>
    <t>FIRE DETECTION &amp; ALARM SYSTEM</t>
  </si>
  <si>
    <t>130000000293</t>
  </si>
  <si>
    <t>130000000294</t>
  </si>
  <si>
    <t>HVAC SYSTEM</t>
  </si>
  <si>
    <t>130000000295</t>
  </si>
  <si>
    <t>PRESSURE FILTER</t>
  </si>
  <si>
    <t>130000000296</t>
  </si>
  <si>
    <t>130000000297</t>
  </si>
  <si>
    <t>SEAWATER DISTRIBUTION SYSTEM</t>
  </si>
  <si>
    <t>130000000299</t>
  </si>
  <si>
    <t>1.25 MVA TRANSFORMERS</t>
  </si>
  <si>
    <t>130000000300</t>
  </si>
  <si>
    <t>415 V LV SWITCHGEAR</t>
  </si>
  <si>
    <t>130000000301</t>
  </si>
  <si>
    <t>6.6 KV MV SWITCHGEAR</t>
  </si>
  <si>
    <t>130000000302</t>
  </si>
  <si>
    <t>CABLES</t>
  </si>
  <si>
    <t>130000000304</t>
  </si>
  <si>
    <t>MIST ELIMINATOR</t>
  </si>
  <si>
    <t>130000000306</t>
  </si>
  <si>
    <t>PLC CONTROL PANEL</t>
  </si>
  <si>
    <t>130000000308</t>
  </si>
  <si>
    <t>INSTRUMENTATION CABLES</t>
  </si>
  <si>
    <t>130000000174</t>
  </si>
  <si>
    <t>130000000309</t>
  </si>
  <si>
    <t>130000000162</t>
  </si>
  <si>
    <t>2 MVA SERVICE TRANSFORMERS</t>
  </si>
  <si>
    <t>130000000163</t>
  </si>
  <si>
    <t>2.5 MVA SERVICE TRANSFORMERS</t>
  </si>
  <si>
    <t>130000000164</t>
  </si>
  <si>
    <t>350 KVA SERVICE TRANSFORMERS</t>
  </si>
  <si>
    <t>130000000167</t>
  </si>
  <si>
    <t>500 KVA SERVICE TRANSFORMERS</t>
  </si>
  <si>
    <t>130000000170</t>
  </si>
  <si>
    <t>DRY TYPE TRANSFORMERS</t>
  </si>
  <si>
    <t>130000000172</t>
  </si>
  <si>
    <t>130000000178</t>
  </si>
  <si>
    <t>POWER TRANSFORMERS</t>
  </si>
  <si>
    <t>130000000181</t>
  </si>
  <si>
    <t>STATION TRANSFORMERS</t>
  </si>
  <si>
    <t>130000000182</t>
  </si>
  <si>
    <t>TRANSFORMERS</t>
  </si>
  <si>
    <t>130000000183</t>
  </si>
  <si>
    <t>UNIT AUXILARY TRANSFORMERS</t>
  </si>
  <si>
    <t>130000000184</t>
  </si>
  <si>
    <t>VOLTAGE TRANSFORMERS</t>
  </si>
  <si>
    <t>130000000185</t>
  </si>
  <si>
    <t>GENERATOR CIRCUIT BREAKERS</t>
  </si>
  <si>
    <t>130000000173</t>
  </si>
  <si>
    <t>130000000171</t>
  </si>
  <si>
    <t>EOT CRANE</t>
  </si>
  <si>
    <t>130000000160</t>
  </si>
  <si>
    <t>130000000161</t>
  </si>
  <si>
    <t>6600V SWITCH GEAR (MV)</t>
  </si>
  <si>
    <t>130000000186</t>
  </si>
  <si>
    <t>CONTROL PANELS</t>
  </si>
  <si>
    <t>130000000169</t>
  </si>
  <si>
    <t>130000000188</t>
  </si>
  <si>
    <t>CONDUCTOR</t>
  </si>
  <si>
    <t>130000000165</t>
  </si>
  <si>
    <t>400 KV GIS</t>
  </si>
  <si>
    <t>130000000166</t>
  </si>
  <si>
    <t>400 KV SWITCH GEAR</t>
  </si>
  <si>
    <t>130000000168</t>
  </si>
  <si>
    <t>CURRENT TRANSFORMERS</t>
  </si>
  <si>
    <t>130000002548</t>
  </si>
  <si>
    <t>130000002549</t>
  </si>
  <si>
    <t>GIS SPARES-2</t>
  </si>
  <si>
    <t>130000000175</t>
  </si>
  <si>
    <t>130000000176</t>
  </si>
  <si>
    <t>LABORATORY EQUIPMENT</t>
  </si>
  <si>
    <t>130000000177</t>
  </si>
  <si>
    <t>130000000179</t>
  </si>
  <si>
    <t>PROTECTION RELAY TEST SYSTEM CMC 356</t>
  </si>
  <si>
    <t>130000000180</t>
  </si>
  <si>
    <t>STATION SWITCHGEAR</t>
  </si>
  <si>
    <t>130000000189</t>
  </si>
  <si>
    <t>130000000305</t>
  </si>
  <si>
    <t>130000000190</t>
  </si>
  <si>
    <t>130000000191</t>
  </si>
  <si>
    <t>130000000194</t>
  </si>
  <si>
    <t>130000000195</t>
  </si>
  <si>
    <t>AUTOMATION</t>
  </si>
  <si>
    <t>130000000307</t>
  </si>
  <si>
    <t>130000000192</t>
  </si>
  <si>
    <t>PLC SYSTEM</t>
  </si>
  <si>
    <t>130000000193</t>
  </si>
  <si>
    <t>220 V DC SYSTEM</t>
  </si>
  <si>
    <t>120000000000</t>
  </si>
  <si>
    <t>AIR COMPRESSOR BUILDING</t>
  </si>
  <si>
    <t>120000000001</t>
  </si>
  <si>
    <t>AIR WASHER ROOM</t>
  </si>
  <si>
    <t>120000000002</t>
  </si>
  <si>
    <t>BOUNDARY WALL</t>
  </si>
  <si>
    <t>120000000003</t>
  </si>
  <si>
    <t>CLARIFIED WATER TANK</t>
  </si>
  <si>
    <t>120000000004</t>
  </si>
  <si>
    <t>COAL &amp; ASH HANDLING PLANT BUILDINGS</t>
  </si>
  <si>
    <t>120000000005</t>
  </si>
  <si>
    <t>CONTROL BUILDING</t>
  </si>
  <si>
    <t>120000000006</t>
  </si>
  <si>
    <t>COOLING TOWER MCC BUILDING</t>
  </si>
  <si>
    <t>120000000007</t>
  </si>
  <si>
    <t>120000000008</t>
  </si>
  <si>
    <t>DM MCC BUILDING</t>
  </si>
  <si>
    <t>120000000009</t>
  </si>
  <si>
    <t>DM PLANT BUILDING</t>
  </si>
  <si>
    <t>120000000010</t>
  </si>
  <si>
    <t>FIRE WATER PUMP HOUSE</t>
  </si>
  <si>
    <t>120000000011</t>
  </si>
  <si>
    <t>FUEL OIL DECANTING PUMP HOUSE</t>
  </si>
  <si>
    <t>120000000012</t>
  </si>
  <si>
    <t>FUEL OIL MCC BUILDING</t>
  </si>
  <si>
    <t>120000000013</t>
  </si>
  <si>
    <t>FUEL OIL PUMP HOUSE</t>
  </si>
  <si>
    <t>120000000014</t>
  </si>
  <si>
    <t>LUBE OIL BUILDING</t>
  </si>
  <si>
    <t>120000000015</t>
  </si>
  <si>
    <t>MAIN CONTROL ROOM</t>
  </si>
  <si>
    <t>120000000016</t>
  </si>
  <si>
    <t>120000000017</t>
  </si>
  <si>
    <t>SWITCH GEAR BUILDING</t>
  </si>
  <si>
    <t>120000000018</t>
  </si>
  <si>
    <t>BOREWELL</t>
  </si>
  <si>
    <t>120000000019</t>
  </si>
  <si>
    <t>GIS Building</t>
  </si>
  <si>
    <t>120000000020</t>
  </si>
  <si>
    <t>BOILER STRUCTURE</t>
  </si>
  <si>
    <t>120000000021</t>
  </si>
  <si>
    <t>120000000022</t>
  </si>
  <si>
    <t>130000000526</t>
  </si>
  <si>
    <t>130000000539</t>
  </si>
  <si>
    <t>130000000544</t>
  </si>
  <si>
    <t>130000000524</t>
  </si>
  <si>
    <t>BENDING MACHINE</t>
  </si>
  <si>
    <t>130000000525</t>
  </si>
  <si>
    <t>130000000527</t>
  </si>
  <si>
    <t>130000000528</t>
  </si>
  <si>
    <t>130000000310</t>
  </si>
  <si>
    <t>130000000311</t>
  </si>
  <si>
    <t>130000000312</t>
  </si>
  <si>
    <t>130000000313</t>
  </si>
  <si>
    <t>130000000314</t>
  </si>
  <si>
    <t>130000000315</t>
  </si>
  <si>
    <t>130000000316</t>
  </si>
  <si>
    <t>130000000317</t>
  </si>
  <si>
    <t>130000000318</t>
  </si>
  <si>
    <t>130000000319</t>
  </si>
  <si>
    <t>130000000438</t>
  </si>
  <si>
    <t>130000000439</t>
  </si>
  <si>
    <t>130000000440</t>
  </si>
  <si>
    <t>130000000441</t>
  </si>
  <si>
    <t>130000000442</t>
  </si>
  <si>
    <t>130000000443</t>
  </si>
  <si>
    <t>130000000444</t>
  </si>
  <si>
    <t>130000000445</t>
  </si>
  <si>
    <t>130000000446</t>
  </si>
  <si>
    <t>130000000447</t>
  </si>
  <si>
    <t>130000000448</t>
  </si>
  <si>
    <t>130000000449</t>
  </si>
  <si>
    <t>130000000450</t>
  </si>
  <si>
    <t>130000000451</t>
  </si>
  <si>
    <t>130000000452</t>
  </si>
  <si>
    <t>130000000453</t>
  </si>
  <si>
    <t>130000000454</t>
  </si>
  <si>
    <t>130000000455</t>
  </si>
  <si>
    <t>130000000456</t>
  </si>
  <si>
    <t>130000000457</t>
  </si>
  <si>
    <t>130000000459</t>
  </si>
  <si>
    <t>130000000460</t>
  </si>
  <si>
    <t>130000000461</t>
  </si>
  <si>
    <t>130000000462</t>
  </si>
  <si>
    <t>130000000463</t>
  </si>
  <si>
    <t>130000000464</t>
  </si>
  <si>
    <t>130000000465</t>
  </si>
  <si>
    <t>130000000320</t>
  </si>
  <si>
    <t>130000000321</t>
  </si>
  <si>
    <t>130000000322</t>
  </si>
  <si>
    <t>130000000323</t>
  </si>
  <si>
    <t>130000000324</t>
  </si>
  <si>
    <t>130000000325</t>
  </si>
  <si>
    <t>130000000326</t>
  </si>
  <si>
    <t>130000000327</t>
  </si>
  <si>
    <t>130000000328</t>
  </si>
  <si>
    <t>130000000329</t>
  </si>
  <si>
    <t>130000000330</t>
  </si>
  <si>
    <t>130000000331</t>
  </si>
  <si>
    <t>130000000332</t>
  </si>
  <si>
    <t>130000000333</t>
  </si>
  <si>
    <t>130000000334</t>
  </si>
  <si>
    <t>130000000335</t>
  </si>
  <si>
    <t>130000000336</t>
  </si>
  <si>
    <t>130000000337</t>
  </si>
  <si>
    <t>130000000338</t>
  </si>
  <si>
    <t>130000000339</t>
  </si>
  <si>
    <t>130000000340</t>
  </si>
  <si>
    <t>130000000341</t>
  </si>
  <si>
    <t>130000000342</t>
  </si>
  <si>
    <t>130000000343</t>
  </si>
  <si>
    <t>130000000344</t>
  </si>
  <si>
    <t>130000000345</t>
  </si>
  <si>
    <t>130000000346</t>
  </si>
  <si>
    <t>130000000347</t>
  </si>
  <si>
    <t>130000000348</t>
  </si>
  <si>
    <t>130000000349</t>
  </si>
  <si>
    <t>130000000350</t>
  </si>
  <si>
    <t>130000000351</t>
  </si>
  <si>
    <t>130000000352</t>
  </si>
  <si>
    <t>130000000353</t>
  </si>
  <si>
    <t>130000000354</t>
  </si>
  <si>
    <t>130000000355</t>
  </si>
  <si>
    <t>130000000356</t>
  </si>
  <si>
    <t>130000000357</t>
  </si>
  <si>
    <t>130000000358</t>
  </si>
  <si>
    <t>130000000359</t>
  </si>
  <si>
    <t>130000000360</t>
  </si>
  <si>
    <t>130000000361</t>
  </si>
  <si>
    <t>130000000362</t>
  </si>
  <si>
    <t>130000000363</t>
  </si>
  <si>
    <t>130000000364</t>
  </si>
  <si>
    <t>130000000365</t>
  </si>
  <si>
    <t>130000000366</t>
  </si>
  <si>
    <t>130000000367</t>
  </si>
  <si>
    <t>130000000368</t>
  </si>
  <si>
    <t>130000000369</t>
  </si>
  <si>
    <t>130000000370</t>
  </si>
  <si>
    <t>130000000371</t>
  </si>
  <si>
    <t>130000000372</t>
  </si>
  <si>
    <t>130000000373</t>
  </si>
  <si>
    <t>130000000374</t>
  </si>
  <si>
    <t>130000000375</t>
  </si>
  <si>
    <t>130000000376</t>
  </si>
  <si>
    <t>130000000377</t>
  </si>
  <si>
    <t>130000000378</t>
  </si>
  <si>
    <t>130000002621</t>
  </si>
  <si>
    <t>APH Basket Replacement-U2</t>
  </si>
  <si>
    <t>130000000379</t>
  </si>
  <si>
    <t>130000000380</t>
  </si>
  <si>
    <t>130000000381</t>
  </si>
  <si>
    <t>130000000382</t>
  </si>
  <si>
    <t>130000000383</t>
  </si>
  <si>
    <t>130000000384</t>
  </si>
  <si>
    <t>130000000385</t>
  </si>
  <si>
    <t>130000000386</t>
  </si>
  <si>
    <t>130000000387</t>
  </si>
  <si>
    <t>130000000388</t>
  </si>
  <si>
    <t>130000000389</t>
  </si>
  <si>
    <t>130000000390</t>
  </si>
  <si>
    <t>130000000391</t>
  </si>
  <si>
    <t>130000000392</t>
  </si>
  <si>
    <t>130000000393</t>
  </si>
  <si>
    <t>130000000394</t>
  </si>
  <si>
    <t>130000000395</t>
  </si>
  <si>
    <t>130000000396</t>
  </si>
  <si>
    <t>130000000397</t>
  </si>
  <si>
    <t>130000000398</t>
  </si>
  <si>
    <t>130000000399</t>
  </si>
  <si>
    <t>130000000400</t>
  </si>
  <si>
    <t>130000000401</t>
  </si>
  <si>
    <t>130000000402</t>
  </si>
  <si>
    <t>130000000403</t>
  </si>
  <si>
    <t>130000000404</t>
  </si>
  <si>
    <t>130000000405</t>
  </si>
  <si>
    <t>130000000406</t>
  </si>
  <si>
    <t>130000000407</t>
  </si>
  <si>
    <t>130000000409</t>
  </si>
  <si>
    <t>130000000410</t>
  </si>
  <si>
    <t>130000000411</t>
  </si>
  <si>
    <t>130000000412</t>
  </si>
  <si>
    <t>130000000413</t>
  </si>
  <si>
    <t>130000000414</t>
  </si>
  <si>
    <t>130000000415</t>
  </si>
  <si>
    <t>130000000416</t>
  </si>
  <si>
    <t>130000000417</t>
  </si>
  <si>
    <t>130000000418</t>
  </si>
  <si>
    <t>130000000419</t>
  </si>
  <si>
    <t>BFP LUBE OIL SYSTEM WITH AUX. OIL PUMP</t>
  </si>
  <si>
    <t>130000000420</t>
  </si>
  <si>
    <t>130000000421</t>
  </si>
  <si>
    <t>130000000422</t>
  </si>
  <si>
    <t>130000000423</t>
  </si>
  <si>
    <t>130000000424</t>
  </si>
  <si>
    <t>130000000425</t>
  </si>
  <si>
    <t>130000000426</t>
  </si>
  <si>
    <t>130000000427</t>
  </si>
  <si>
    <t>130000000428</t>
  </si>
  <si>
    <t>130000000429</t>
  </si>
  <si>
    <t>130000000430</t>
  </si>
  <si>
    <t>130000000431</t>
  </si>
  <si>
    <t>130000000432</t>
  </si>
  <si>
    <t>130000000433</t>
  </si>
  <si>
    <t>130000000434</t>
  </si>
  <si>
    <t>130000000435</t>
  </si>
  <si>
    <t>130000000436</t>
  </si>
  <si>
    <t>130000000437</t>
  </si>
  <si>
    <t>130000000496</t>
  </si>
  <si>
    <t>130000000497</t>
  </si>
  <si>
    <t>130000000498</t>
  </si>
  <si>
    <t>130000000499</t>
  </si>
  <si>
    <t>130000000500</t>
  </si>
  <si>
    <t>130000000501</t>
  </si>
  <si>
    <t>130000000502</t>
  </si>
  <si>
    <t>130000000503</t>
  </si>
  <si>
    <t>130000000504</t>
  </si>
  <si>
    <t>130000000505</t>
  </si>
  <si>
    <t>130000000506</t>
  </si>
  <si>
    <t>130000000507</t>
  </si>
  <si>
    <t>130000000508</t>
  </si>
  <si>
    <t>130000000509</t>
  </si>
  <si>
    <t>130000000510</t>
  </si>
  <si>
    <t>130000000511</t>
  </si>
  <si>
    <t>130000000512</t>
  </si>
  <si>
    <t>130000000513</t>
  </si>
  <si>
    <t>130000000514</t>
  </si>
  <si>
    <t>130000000515</t>
  </si>
  <si>
    <t>130000000516</t>
  </si>
  <si>
    <t>130000000517</t>
  </si>
  <si>
    <t>130000000518</t>
  </si>
  <si>
    <t>130000000519</t>
  </si>
  <si>
    <t>130000000520</t>
  </si>
  <si>
    <t>130000000521</t>
  </si>
  <si>
    <t>130000000522</t>
  </si>
  <si>
    <t>130000000523</t>
  </si>
  <si>
    <t>130000000529</t>
  </si>
  <si>
    <t>130000000530</t>
  </si>
  <si>
    <t>130000000531</t>
  </si>
  <si>
    <t>130000000532</t>
  </si>
  <si>
    <t>130000000533</t>
  </si>
  <si>
    <t>130000000534</t>
  </si>
  <si>
    <t>130000000535</t>
  </si>
  <si>
    <t>130000000536</t>
  </si>
  <si>
    <t>130000000537</t>
  </si>
  <si>
    <t>130000000538</t>
  </si>
  <si>
    <t>130000000540</t>
  </si>
  <si>
    <t>130000000541</t>
  </si>
  <si>
    <t>130000000542</t>
  </si>
  <si>
    <t>130000000543</t>
  </si>
  <si>
    <t>130000000545</t>
  </si>
  <si>
    <t>130000000547</t>
  </si>
  <si>
    <t>130000000548</t>
  </si>
  <si>
    <t>130000000549</t>
  </si>
  <si>
    <t>130000002620</t>
  </si>
  <si>
    <t>Capital Overhaul Unit-2</t>
  </si>
  <si>
    <t>130000000476</t>
  </si>
  <si>
    <t>130000000550</t>
  </si>
  <si>
    <t>130000000468</t>
  </si>
  <si>
    <t>130000000469</t>
  </si>
  <si>
    <t>130000000473</t>
  </si>
  <si>
    <t>130000000474</t>
  </si>
  <si>
    <t>130000000480</t>
  </si>
  <si>
    <t>130000000482</t>
  </si>
  <si>
    <t>130000000483</t>
  </si>
  <si>
    <t>130000000484</t>
  </si>
  <si>
    <t>130000000485</t>
  </si>
  <si>
    <t>130000000475</t>
  </si>
  <si>
    <t>130000000466</t>
  </si>
  <si>
    <t>130000000467</t>
  </si>
  <si>
    <t>130000000486</t>
  </si>
  <si>
    <t>130000002709</t>
  </si>
  <si>
    <t>Battery Banks-U1 &amp; U2</t>
  </si>
  <si>
    <t>130000000488</t>
  </si>
  <si>
    <t>130000000470</t>
  </si>
  <si>
    <t>130000000471</t>
  </si>
  <si>
    <t>130000000472</t>
  </si>
  <si>
    <t>130000000477</t>
  </si>
  <si>
    <t>130000000478</t>
  </si>
  <si>
    <t>130000000479</t>
  </si>
  <si>
    <t>130000000481</t>
  </si>
  <si>
    <t>130000000489</t>
  </si>
  <si>
    <t>130000000546</t>
  </si>
  <si>
    <t>130000002520</t>
  </si>
  <si>
    <t>Variable Frequency Drive for CEP and ID-U-2</t>
  </si>
  <si>
    <t>130000000490</t>
  </si>
  <si>
    <t>130000000491</t>
  </si>
  <si>
    <t>130000000494</t>
  </si>
  <si>
    <t>130000000495</t>
  </si>
  <si>
    <t>130000000492</t>
  </si>
  <si>
    <t>130000000493</t>
  </si>
  <si>
    <t>130000002629</t>
  </si>
  <si>
    <t>Guided wave Radar Level Transmitter-U-2</t>
  </si>
  <si>
    <t>120000000023</t>
  </si>
  <si>
    <t>120000000024</t>
  </si>
  <si>
    <t>120000000025</t>
  </si>
  <si>
    <t>120000000026</t>
  </si>
  <si>
    <t>120000000027</t>
  </si>
  <si>
    <t>120000000028</t>
  </si>
  <si>
    <t>PIPING FOUNDATION</t>
  </si>
  <si>
    <t>120000000029</t>
  </si>
  <si>
    <t>CONVEYOR FOUNDATION</t>
  </si>
  <si>
    <t>120000000030</t>
  </si>
  <si>
    <t>130000000784</t>
  </si>
  <si>
    <t>OFFICE EQUIPMENT</t>
  </si>
  <si>
    <t>130000000799</t>
  </si>
  <si>
    <t>130000000783</t>
  </si>
  <si>
    <t>WEIGHBRIDGE 60 TON</t>
  </si>
  <si>
    <t>130000000742</t>
  </si>
  <si>
    <t>130000000804</t>
  </si>
  <si>
    <t>130000000786</t>
  </si>
  <si>
    <t>130000000551</t>
  </si>
  <si>
    <t>130000000552</t>
  </si>
  <si>
    <t>130000000553</t>
  </si>
  <si>
    <t>130000000554</t>
  </si>
  <si>
    <t>130000000555</t>
  </si>
  <si>
    <t>130000000556</t>
  </si>
  <si>
    <t>130000000557</t>
  </si>
  <si>
    <t>130000000558</t>
  </si>
  <si>
    <t>130000000559</t>
  </si>
  <si>
    <t>130000000560</t>
  </si>
  <si>
    <t>130000000681</t>
  </si>
  <si>
    <t>130000000682</t>
  </si>
  <si>
    <t>130000000683</t>
  </si>
  <si>
    <t>130000000684</t>
  </si>
  <si>
    <t>130000000685</t>
  </si>
  <si>
    <t>130000000686</t>
  </si>
  <si>
    <t>130000000687</t>
  </si>
  <si>
    <t>130000000688</t>
  </si>
  <si>
    <t>130000000689</t>
  </si>
  <si>
    <t>130000000690</t>
  </si>
  <si>
    <t>130000000691</t>
  </si>
  <si>
    <t>130000000692</t>
  </si>
  <si>
    <t>130000000693</t>
  </si>
  <si>
    <t>130000000694</t>
  </si>
  <si>
    <t>130000000695</t>
  </si>
  <si>
    <t>130000000696</t>
  </si>
  <si>
    <t>130000000697</t>
  </si>
  <si>
    <t>130000000698</t>
  </si>
  <si>
    <t>130000000699</t>
  </si>
  <si>
    <t>130000000700</t>
  </si>
  <si>
    <t>130000000702</t>
  </si>
  <si>
    <t>130000000703</t>
  </si>
  <si>
    <t>130000000704</t>
  </si>
  <si>
    <t>130000000705</t>
  </si>
  <si>
    <t>130000000706</t>
  </si>
  <si>
    <t>130000000707</t>
  </si>
  <si>
    <t>130000000708</t>
  </si>
  <si>
    <t>130000000561</t>
  </si>
  <si>
    <t>130000000562</t>
  </si>
  <si>
    <t>130000000563</t>
  </si>
  <si>
    <t>130000000564</t>
  </si>
  <si>
    <t>130000000565</t>
  </si>
  <si>
    <t>130000000566</t>
  </si>
  <si>
    <t>130000000567</t>
  </si>
  <si>
    <t>130000000568</t>
  </si>
  <si>
    <t>130000000569</t>
  </si>
  <si>
    <t>130000000570</t>
  </si>
  <si>
    <t>130000000571</t>
  </si>
  <si>
    <t>130000000572</t>
  </si>
  <si>
    <t>130000000573</t>
  </si>
  <si>
    <t>130000000574</t>
  </si>
  <si>
    <t>130000000575</t>
  </si>
  <si>
    <t>130000000576</t>
  </si>
  <si>
    <t>130000000577</t>
  </si>
  <si>
    <t>130000000578</t>
  </si>
  <si>
    <t>130000000579</t>
  </si>
  <si>
    <t>130000000580</t>
  </si>
  <si>
    <t>130000000581</t>
  </si>
  <si>
    <t>130000000582</t>
  </si>
  <si>
    <t>130000000583</t>
  </si>
  <si>
    <t>130000000584</t>
  </si>
  <si>
    <t>130000000585</t>
  </si>
  <si>
    <t>130000000586</t>
  </si>
  <si>
    <t>130000000587</t>
  </si>
  <si>
    <t>130000000588</t>
  </si>
  <si>
    <t>130000000589</t>
  </si>
  <si>
    <t>130000000590</t>
  </si>
  <si>
    <t>130000000591</t>
  </si>
  <si>
    <t>130000000592</t>
  </si>
  <si>
    <t>130000000593</t>
  </si>
  <si>
    <t>130000000594</t>
  </si>
  <si>
    <t>130000000595</t>
  </si>
  <si>
    <t>130000000596</t>
  </si>
  <si>
    <t>130000000597</t>
  </si>
  <si>
    <t>130000000598</t>
  </si>
  <si>
    <t>130000000599</t>
  </si>
  <si>
    <t>130000000600</t>
  </si>
  <si>
    <t>130000000601</t>
  </si>
  <si>
    <t>130000000602</t>
  </si>
  <si>
    <t>130000000603</t>
  </si>
  <si>
    <t>130000000604</t>
  </si>
  <si>
    <t>130000000605</t>
  </si>
  <si>
    <t>130000000606</t>
  </si>
  <si>
    <t>130000000607</t>
  </si>
  <si>
    <t>130000000608</t>
  </si>
  <si>
    <t>130000000609</t>
  </si>
  <si>
    <t>130000000610</t>
  </si>
  <si>
    <t>130000000611</t>
  </si>
  <si>
    <t>130000000612</t>
  </si>
  <si>
    <t>130000000613</t>
  </si>
  <si>
    <t>130000000614</t>
  </si>
  <si>
    <t>130000000615</t>
  </si>
  <si>
    <t>130000000616</t>
  </si>
  <si>
    <t>130000000617</t>
  </si>
  <si>
    <t>130000000618</t>
  </si>
  <si>
    <t>130000000619</t>
  </si>
  <si>
    <t>130000000620</t>
  </si>
  <si>
    <t>130000000621</t>
  </si>
  <si>
    <t>130000000622</t>
  </si>
  <si>
    <t>130000000623</t>
  </si>
  <si>
    <t>130000000624</t>
  </si>
  <si>
    <t>130000000625</t>
  </si>
  <si>
    <t>130000000626</t>
  </si>
  <si>
    <t>130000000627</t>
  </si>
  <si>
    <t>130000000628</t>
  </si>
  <si>
    <t>130000000629</t>
  </si>
  <si>
    <t>130000000630</t>
  </si>
  <si>
    <t>130000000631</t>
  </si>
  <si>
    <t>130000000632</t>
  </si>
  <si>
    <t>130000000633</t>
  </si>
  <si>
    <t>130000000634</t>
  </si>
  <si>
    <t>130000000635</t>
  </si>
  <si>
    <t>130000000636</t>
  </si>
  <si>
    <t>130000000637</t>
  </si>
  <si>
    <t>130000000638</t>
  </si>
  <si>
    <t>130000000639</t>
  </si>
  <si>
    <t>130000000640</t>
  </si>
  <si>
    <t>130000000641</t>
  </si>
  <si>
    <t>130000000642</t>
  </si>
  <si>
    <t>130000000643</t>
  </si>
  <si>
    <t>130000000644</t>
  </si>
  <si>
    <t>130000000645</t>
  </si>
  <si>
    <t>130000000646</t>
  </si>
  <si>
    <t>130000000647</t>
  </si>
  <si>
    <t>130000000648</t>
  </si>
  <si>
    <t>130000000650</t>
  </si>
  <si>
    <t>130000000651</t>
  </si>
  <si>
    <t>130000000652</t>
  </si>
  <si>
    <t>130000000653</t>
  </si>
  <si>
    <t>130000000654</t>
  </si>
  <si>
    <t>130000000655</t>
  </si>
  <si>
    <t>130000000656</t>
  </si>
  <si>
    <t>130000000657</t>
  </si>
  <si>
    <t>130000000658</t>
  </si>
  <si>
    <t>130000000659</t>
  </si>
  <si>
    <t>130000000660</t>
  </si>
  <si>
    <t>130000000661</t>
  </si>
  <si>
    <t>130000000662</t>
  </si>
  <si>
    <t>130000000663</t>
  </si>
  <si>
    <t>130000000664</t>
  </si>
  <si>
    <t>130000000665</t>
  </si>
  <si>
    <t>130000000666</t>
  </si>
  <si>
    <t>130000000667</t>
  </si>
  <si>
    <t>130000000668</t>
  </si>
  <si>
    <t>130000000669</t>
  </si>
  <si>
    <t>130000000670</t>
  </si>
  <si>
    <t>130000000671</t>
  </si>
  <si>
    <t>130000000672</t>
  </si>
  <si>
    <t>130000000673</t>
  </si>
  <si>
    <t>130000000674</t>
  </si>
  <si>
    <t>130000000675</t>
  </si>
  <si>
    <t>130000000676</t>
  </si>
  <si>
    <t>130000000677</t>
  </si>
  <si>
    <t>130000000678</t>
  </si>
  <si>
    <t>130000000679</t>
  </si>
  <si>
    <t>130000000680</t>
  </si>
  <si>
    <t>130000002586</t>
  </si>
  <si>
    <t>130000000743</t>
  </si>
  <si>
    <t>130000000744</t>
  </si>
  <si>
    <t>130000000745</t>
  </si>
  <si>
    <t>130000000746</t>
  </si>
  <si>
    <t>130000000747</t>
  </si>
  <si>
    <t>130000000748</t>
  </si>
  <si>
    <t>130000000749</t>
  </si>
  <si>
    <t>130000000750</t>
  </si>
  <si>
    <t>130000000751</t>
  </si>
  <si>
    <t>130000000752</t>
  </si>
  <si>
    <t>130000000753</t>
  </si>
  <si>
    <t>130000000754</t>
  </si>
  <si>
    <t>130000000755</t>
  </si>
  <si>
    <t>130000000756</t>
  </si>
  <si>
    <t>130000000757</t>
  </si>
  <si>
    <t>130000000758</t>
  </si>
  <si>
    <t>130000000759</t>
  </si>
  <si>
    <t>130000000760</t>
  </si>
  <si>
    <t>130000000761</t>
  </si>
  <si>
    <t>130000000762</t>
  </si>
  <si>
    <t>130000000763</t>
  </si>
  <si>
    <t>130000000764</t>
  </si>
  <si>
    <t>130000000765</t>
  </si>
  <si>
    <t>130000000766</t>
  </si>
  <si>
    <t>130000000767</t>
  </si>
  <si>
    <t>130000000768</t>
  </si>
  <si>
    <t>130000000769</t>
  </si>
  <si>
    <t>130000000770</t>
  </si>
  <si>
    <t>130000000771</t>
  </si>
  <si>
    <t>130000000772</t>
  </si>
  <si>
    <t>130000000773</t>
  </si>
  <si>
    <t>130000000774</t>
  </si>
  <si>
    <t>130000000775</t>
  </si>
  <si>
    <t>130000000776</t>
  </si>
  <si>
    <t>130000000780</t>
  </si>
  <si>
    <t>130000000781</t>
  </si>
  <si>
    <t>130000000785</t>
  </si>
  <si>
    <t>135/30 T EOT CRANE</t>
  </si>
  <si>
    <t>130000000782</t>
  </si>
  <si>
    <t>130000000787</t>
  </si>
  <si>
    <t>130000000788</t>
  </si>
  <si>
    <t>130000000789</t>
  </si>
  <si>
    <t>130000000790</t>
  </si>
  <si>
    <t>130000000791</t>
  </si>
  <si>
    <t>130000000792</t>
  </si>
  <si>
    <t>130000000793</t>
  </si>
  <si>
    <t>130000000794</t>
  </si>
  <si>
    <t>130000000795</t>
  </si>
  <si>
    <t>130000000796</t>
  </si>
  <si>
    <t>130000000797</t>
  </si>
  <si>
    <t>130000000798</t>
  </si>
  <si>
    <t>130000000800</t>
  </si>
  <si>
    <t>130000000801</t>
  </si>
  <si>
    <t>130000000802</t>
  </si>
  <si>
    <t>130000000803</t>
  </si>
  <si>
    <t>130000000805</t>
  </si>
  <si>
    <t>130000000807</t>
  </si>
  <si>
    <t>130000000808</t>
  </si>
  <si>
    <t>130000000809</t>
  </si>
  <si>
    <t>130000000722</t>
  </si>
  <si>
    <t>130000000810</t>
  </si>
  <si>
    <t>130000000709</t>
  </si>
  <si>
    <t>130000000711</t>
  </si>
  <si>
    <t>130000000712</t>
  </si>
  <si>
    <t>130000000713</t>
  </si>
  <si>
    <t>130000000716</t>
  </si>
  <si>
    <t>130000000719</t>
  </si>
  <si>
    <t>130000000720</t>
  </si>
  <si>
    <t>130000000726</t>
  </si>
  <si>
    <t>130000000728</t>
  </si>
  <si>
    <t>130000000729</t>
  </si>
  <si>
    <t>130000000730</t>
  </si>
  <si>
    <t>130000000731</t>
  </si>
  <si>
    <t>130000000721</t>
  </si>
  <si>
    <t>130000000710</t>
  </si>
  <si>
    <t>130000000732</t>
  </si>
  <si>
    <t>130000000718</t>
  </si>
  <si>
    <t>130000000734</t>
  </si>
  <si>
    <t>130000000714</t>
  </si>
  <si>
    <t>130000000715</t>
  </si>
  <si>
    <t>130000000717</t>
  </si>
  <si>
    <t>130000000723</t>
  </si>
  <si>
    <t>130000000724</t>
  </si>
  <si>
    <t>130000000725</t>
  </si>
  <si>
    <t>130000000727</t>
  </si>
  <si>
    <t>130000000735</t>
  </si>
  <si>
    <t>130000000806</t>
  </si>
  <si>
    <t>130000002519</t>
  </si>
  <si>
    <t>Variable Frequency Drive for CEP and ID</t>
  </si>
  <si>
    <t>130000002554</t>
  </si>
  <si>
    <t>VARIABLE FREQUENCY DRIVE-SPARE</t>
  </si>
  <si>
    <t>130000002582</t>
  </si>
  <si>
    <t>130000000736</t>
  </si>
  <si>
    <t>130000000737</t>
  </si>
  <si>
    <t>130000000740</t>
  </si>
  <si>
    <t>130000000741</t>
  </si>
  <si>
    <t>130000000738</t>
  </si>
  <si>
    <t>130000000739</t>
  </si>
  <si>
    <t>130000002654</t>
  </si>
  <si>
    <t>120000000031</t>
  </si>
  <si>
    <t>120000000032</t>
  </si>
  <si>
    <t>120000000033</t>
  </si>
  <si>
    <t>120000000034</t>
  </si>
  <si>
    <t>120000000035</t>
  </si>
  <si>
    <t>120000000036</t>
  </si>
  <si>
    <t>120000000037</t>
  </si>
  <si>
    <t>OTHER FACTORY BUILDING</t>
  </si>
  <si>
    <t>120000000038</t>
  </si>
  <si>
    <t>120000000039</t>
  </si>
  <si>
    <t>120000000040</t>
  </si>
  <si>
    <t>120000000041</t>
  </si>
  <si>
    <t>120000000042</t>
  </si>
  <si>
    <t>CW LINE ENCASHING WORK</t>
  </si>
  <si>
    <t>120000000043</t>
  </si>
  <si>
    <t>130000001034</t>
  </si>
  <si>
    <t>130000001035</t>
  </si>
  <si>
    <t>130000001047</t>
  </si>
  <si>
    <t>130000000999</t>
  </si>
  <si>
    <t>130000001000</t>
  </si>
  <si>
    <t>130000001052</t>
  </si>
  <si>
    <t>130000001033</t>
  </si>
  <si>
    <t>130000001036</t>
  </si>
  <si>
    <t>130000000811</t>
  </si>
  <si>
    <t>130000000812</t>
  </si>
  <si>
    <t>130000000813</t>
  </si>
  <si>
    <t>130000000814</t>
  </si>
  <si>
    <t>130000000815</t>
  </si>
  <si>
    <t>130000000816</t>
  </si>
  <si>
    <t>130000000817</t>
  </si>
  <si>
    <t>130000000818</t>
  </si>
  <si>
    <t>130000000819</t>
  </si>
  <si>
    <t>130000000820</t>
  </si>
  <si>
    <t>130000000939</t>
  </si>
  <si>
    <t>130000000940</t>
  </si>
  <si>
    <t>130000000941</t>
  </si>
  <si>
    <t>130000000942</t>
  </si>
  <si>
    <t>130000000943</t>
  </si>
  <si>
    <t>130000000944</t>
  </si>
  <si>
    <t>130000000945</t>
  </si>
  <si>
    <t>130000000946</t>
  </si>
  <si>
    <t>130000000947</t>
  </si>
  <si>
    <t>130000000948</t>
  </si>
  <si>
    <t>130000000949</t>
  </si>
  <si>
    <t>130000000950</t>
  </si>
  <si>
    <t>130000000951</t>
  </si>
  <si>
    <t>130000000952</t>
  </si>
  <si>
    <t>130000000953</t>
  </si>
  <si>
    <t>130000000954</t>
  </si>
  <si>
    <t>130000000955</t>
  </si>
  <si>
    <t>130000000956</t>
  </si>
  <si>
    <t>130000000957</t>
  </si>
  <si>
    <t>130000000958</t>
  </si>
  <si>
    <t>130000000960</t>
  </si>
  <si>
    <t>130000000961</t>
  </si>
  <si>
    <t>130000000962</t>
  </si>
  <si>
    <t>130000000963</t>
  </si>
  <si>
    <t>130000000964</t>
  </si>
  <si>
    <t>130000000965</t>
  </si>
  <si>
    <t>130000000966</t>
  </si>
  <si>
    <t>130000000821</t>
  </si>
  <si>
    <t>130000000822</t>
  </si>
  <si>
    <t>130000000823</t>
  </si>
  <si>
    <t>130000000824</t>
  </si>
  <si>
    <t>130000000825</t>
  </si>
  <si>
    <t>130000000826</t>
  </si>
  <si>
    <t>130000000827</t>
  </si>
  <si>
    <t>130000000828</t>
  </si>
  <si>
    <t>130000000829</t>
  </si>
  <si>
    <t>130000000830</t>
  </si>
  <si>
    <t>130000000831</t>
  </si>
  <si>
    <t>130000000832</t>
  </si>
  <si>
    <t>130000000833</t>
  </si>
  <si>
    <t>130000000834</t>
  </si>
  <si>
    <t>130000000835</t>
  </si>
  <si>
    <t>130000000836</t>
  </si>
  <si>
    <t>130000000837</t>
  </si>
  <si>
    <t>130000000838</t>
  </si>
  <si>
    <t>130000000839</t>
  </si>
  <si>
    <t>130000000840</t>
  </si>
  <si>
    <t>130000000841</t>
  </si>
  <si>
    <t>130000000842</t>
  </si>
  <si>
    <t>130000000843</t>
  </si>
  <si>
    <t>130000000844</t>
  </si>
  <si>
    <t>130000000845</t>
  </si>
  <si>
    <t>130000000846</t>
  </si>
  <si>
    <t>130000000847</t>
  </si>
  <si>
    <t>130000000848</t>
  </si>
  <si>
    <t>130000000849</t>
  </si>
  <si>
    <t>130000000850</t>
  </si>
  <si>
    <t>130000000851</t>
  </si>
  <si>
    <t>130000000852</t>
  </si>
  <si>
    <t>130000000853</t>
  </si>
  <si>
    <t>130000000854</t>
  </si>
  <si>
    <t>130000000855</t>
  </si>
  <si>
    <t>130000000856</t>
  </si>
  <si>
    <t>130000000857</t>
  </si>
  <si>
    <t>130000000858</t>
  </si>
  <si>
    <t>130000000859</t>
  </si>
  <si>
    <t>130000000860</t>
  </si>
  <si>
    <t>130000000861</t>
  </si>
  <si>
    <t>130000000862</t>
  </si>
  <si>
    <t>130000000863</t>
  </si>
  <si>
    <t>130000000864</t>
  </si>
  <si>
    <t>130000000865</t>
  </si>
  <si>
    <t>130000000866</t>
  </si>
  <si>
    <t>130000000867</t>
  </si>
  <si>
    <t>130000000868</t>
  </si>
  <si>
    <t>130000000869</t>
  </si>
  <si>
    <t>130000000870</t>
  </si>
  <si>
    <t>130000000871</t>
  </si>
  <si>
    <t>130000000872</t>
  </si>
  <si>
    <t>130000000873</t>
  </si>
  <si>
    <t>130000000874</t>
  </si>
  <si>
    <t>130000000875</t>
  </si>
  <si>
    <t>130000000876</t>
  </si>
  <si>
    <t>130000000877</t>
  </si>
  <si>
    <t>130000000878</t>
  </si>
  <si>
    <t>130000000879</t>
  </si>
  <si>
    <t>130000000880</t>
  </si>
  <si>
    <t>130000000881</t>
  </si>
  <si>
    <t>130000000882</t>
  </si>
  <si>
    <t>130000000883</t>
  </si>
  <si>
    <t>130000000884</t>
  </si>
  <si>
    <t>130000000885</t>
  </si>
  <si>
    <t>130000000886</t>
  </si>
  <si>
    <t>130000000887</t>
  </si>
  <si>
    <t>130000000888</t>
  </si>
  <si>
    <t>130000000889</t>
  </si>
  <si>
    <t>130000000890</t>
  </si>
  <si>
    <t>130000000891</t>
  </si>
  <si>
    <t>130000000892</t>
  </si>
  <si>
    <t>130000000893</t>
  </si>
  <si>
    <t>130000000894</t>
  </si>
  <si>
    <t>130000000895</t>
  </si>
  <si>
    <t>130000000896</t>
  </si>
  <si>
    <t>130000000897</t>
  </si>
  <si>
    <t>130000000898</t>
  </si>
  <si>
    <t>130000000899</t>
  </si>
  <si>
    <t>130000000900</t>
  </si>
  <si>
    <t>130000000901</t>
  </si>
  <si>
    <t>130000000902</t>
  </si>
  <si>
    <t>130000000903</t>
  </si>
  <si>
    <t>130000000904</t>
  </si>
  <si>
    <t>130000000905</t>
  </si>
  <si>
    <t>130000000906</t>
  </si>
  <si>
    <t>130000000907</t>
  </si>
  <si>
    <t>130000000908</t>
  </si>
  <si>
    <t>130000000910</t>
  </si>
  <si>
    <t>130000000911</t>
  </si>
  <si>
    <t>130000000912</t>
  </si>
  <si>
    <t>130000000913</t>
  </si>
  <si>
    <t>130000000914</t>
  </si>
  <si>
    <t>130000000915</t>
  </si>
  <si>
    <t>130000000916</t>
  </si>
  <si>
    <t>130000000917</t>
  </si>
  <si>
    <t>130000000918</t>
  </si>
  <si>
    <t>130000000919</t>
  </si>
  <si>
    <t>130000000920</t>
  </si>
  <si>
    <t>130000000921</t>
  </si>
  <si>
    <t>130000000922</t>
  </si>
  <si>
    <t>130000000923</t>
  </si>
  <si>
    <t>130000000924</t>
  </si>
  <si>
    <t>130000000925</t>
  </si>
  <si>
    <t>130000000926</t>
  </si>
  <si>
    <t>130000000927</t>
  </si>
  <si>
    <t>130000000928</t>
  </si>
  <si>
    <t>130000000929</t>
  </si>
  <si>
    <t>130000000930</t>
  </si>
  <si>
    <t>130000000931</t>
  </si>
  <si>
    <t>130000000932</t>
  </si>
  <si>
    <t>130000000933</t>
  </si>
  <si>
    <t>130000000934</t>
  </si>
  <si>
    <t>130000000935</t>
  </si>
  <si>
    <t>130000000936</t>
  </si>
  <si>
    <t>130000000937</t>
  </si>
  <si>
    <t>130000000938</t>
  </si>
  <si>
    <t>130000002390</t>
  </si>
  <si>
    <t>FILTERATION UNIT FOR PE FLUID</t>
  </si>
  <si>
    <t>130000001001</t>
  </si>
  <si>
    <t>130000001002</t>
  </si>
  <si>
    <t>130000001003</t>
  </si>
  <si>
    <t>130000001004</t>
  </si>
  <si>
    <t>130000001005</t>
  </si>
  <si>
    <t>130000001006</t>
  </si>
  <si>
    <t>130000001007</t>
  </si>
  <si>
    <t>VENTILATION SYSTEM</t>
  </si>
  <si>
    <t>130000001008</t>
  </si>
  <si>
    <t>130000001009</t>
  </si>
  <si>
    <t>130000001010</t>
  </si>
  <si>
    <t>130000001011</t>
  </si>
  <si>
    <t>130000001012</t>
  </si>
  <si>
    <t>130000001013</t>
  </si>
  <si>
    <t>130000001014</t>
  </si>
  <si>
    <t>130000001015</t>
  </si>
  <si>
    <t>130000001016</t>
  </si>
  <si>
    <t>130000001017</t>
  </si>
  <si>
    <t>130000001018</t>
  </si>
  <si>
    <t>130000001019</t>
  </si>
  <si>
    <t>130000001020</t>
  </si>
  <si>
    <t>130000001021</t>
  </si>
  <si>
    <t>130000001022</t>
  </si>
  <si>
    <t>130000001023</t>
  </si>
  <si>
    <t>130000001024</t>
  </si>
  <si>
    <t>130000001025</t>
  </si>
  <si>
    <t>130000001026</t>
  </si>
  <si>
    <t>130000001027</t>
  </si>
  <si>
    <t>130000001028</t>
  </si>
  <si>
    <t>130000001029</t>
  </si>
  <si>
    <t>130000001030</t>
  </si>
  <si>
    <t>130000001032</t>
  </si>
  <si>
    <t>SCREW REFRIGERANT COMPRESSOR</t>
  </si>
  <si>
    <t>130000001031</t>
  </si>
  <si>
    <t>130000001037</t>
  </si>
  <si>
    <t>130000001038</t>
  </si>
  <si>
    <t>130000001039</t>
  </si>
  <si>
    <t>130000001040</t>
  </si>
  <si>
    <t>130000001041</t>
  </si>
  <si>
    <t>130000001042</t>
  </si>
  <si>
    <t>130000001043</t>
  </si>
  <si>
    <t>130000001044</t>
  </si>
  <si>
    <t>130000001045</t>
  </si>
  <si>
    <t>130000001046</t>
  </si>
  <si>
    <t>130000001048</t>
  </si>
  <si>
    <t>130000001049</t>
  </si>
  <si>
    <t>130000001050</t>
  </si>
  <si>
    <t>130000001051</t>
  </si>
  <si>
    <t>130000001053</t>
  </si>
  <si>
    <t>130000001055</t>
  </si>
  <si>
    <t>130000001056</t>
  </si>
  <si>
    <t>130000001057</t>
  </si>
  <si>
    <t>130000002575</t>
  </si>
  <si>
    <t>Capital overhaul - Unit-4</t>
  </si>
  <si>
    <t>130000000979</t>
  </si>
  <si>
    <t>130000001058</t>
  </si>
  <si>
    <t>130000000969</t>
  </si>
  <si>
    <t>130000000970</t>
  </si>
  <si>
    <t>130000000971</t>
  </si>
  <si>
    <t>130000000973</t>
  </si>
  <si>
    <t>130000000976</t>
  </si>
  <si>
    <t>130000000977</t>
  </si>
  <si>
    <t>130000000983</t>
  </si>
  <si>
    <t>130000000985</t>
  </si>
  <si>
    <t>130000000986</t>
  </si>
  <si>
    <t>130000000987</t>
  </si>
  <si>
    <t>130000000988</t>
  </si>
  <si>
    <t>130000000978</t>
  </si>
  <si>
    <t>130000000967</t>
  </si>
  <si>
    <t>130000000968</t>
  </si>
  <si>
    <t>130000000989</t>
  </si>
  <si>
    <t>130000000975</t>
  </si>
  <si>
    <t>130000000991</t>
  </si>
  <si>
    <t>130000000972</t>
  </si>
  <si>
    <t>130000000974</t>
  </si>
  <si>
    <t>130000000980</t>
  </si>
  <si>
    <t>130000000981</t>
  </si>
  <si>
    <t>130000000982</t>
  </si>
  <si>
    <t>130000000984</t>
  </si>
  <si>
    <t>130000000992</t>
  </si>
  <si>
    <t>130000001054</t>
  </si>
  <si>
    <t>130000002533</t>
  </si>
  <si>
    <t>Variable Frequency Drive for CEP and ID-U-4</t>
  </si>
  <si>
    <t>130000000993</t>
  </si>
  <si>
    <t>130000000994</t>
  </si>
  <si>
    <t>130000000997</t>
  </si>
  <si>
    <t>130000000998</t>
  </si>
  <si>
    <t>130000000995</t>
  </si>
  <si>
    <t>130000000996</t>
  </si>
  <si>
    <t>120000000044</t>
  </si>
  <si>
    <t>120000000045</t>
  </si>
  <si>
    <t>120000000046</t>
  </si>
  <si>
    <t>120000000047</t>
  </si>
  <si>
    <t>120000000048</t>
  </si>
  <si>
    <t>120000000049</t>
  </si>
  <si>
    <t>120000000050</t>
  </si>
  <si>
    <t>120000000051</t>
  </si>
  <si>
    <t>120000000052</t>
  </si>
  <si>
    <t>120000000053</t>
  </si>
  <si>
    <t>120000000054</t>
  </si>
  <si>
    <t>120000000055</t>
  </si>
  <si>
    <t>120000000056</t>
  </si>
  <si>
    <t>120000000057</t>
  </si>
  <si>
    <t>120000000058</t>
  </si>
  <si>
    <t>120000000059</t>
  </si>
  <si>
    <t>120000000060</t>
  </si>
  <si>
    <t>120000000061</t>
  </si>
  <si>
    <t>120000000062</t>
  </si>
  <si>
    <t>120000000063</t>
  </si>
  <si>
    <t>120000000064</t>
  </si>
  <si>
    <t>120000000065</t>
  </si>
  <si>
    <t>150000000889</t>
  </si>
  <si>
    <t>130000002635</t>
  </si>
  <si>
    <t>PV Module</t>
  </si>
  <si>
    <t>130000002636</t>
  </si>
  <si>
    <t>Central Inverters</t>
  </si>
  <si>
    <t>130000002637</t>
  </si>
  <si>
    <t>Module Mounting structure</t>
  </si>
  <si>
    <t>130000002638</t>
  </si>
  <si>
    <t>130000002639</t>
  </si>
  <si>
    <t>130000002640</t>
  </si>
  <si>
    <t>RMU Panel</t>
  </si>
  <si>
    <t>130000002641</t>
  </si>
  <si>
    <t>Balance of System</t>
  </si>
  <si>
    <t>130000002642</t>
  </si>
  <si>
    <t>Module Cleaning System</t>
  </si>
  <si>
    <t>130000002694</t>
  </si>
  <si>
    <t>PV Module Solar Project Salboni</t>
  </si>
  <si>
    <t>130000002695</t>
  </si>
  <si>
    <t>String &amp; Central Inverters Solar Project Salboni</t>
  </si>
  <si>
    <t>130000002696</t>
  </si>
  <si>
    <t>Module Mounting structure Solar Project Salboni</t>
  </si>
  <si>
    <t>130000002697</t>
  </si>
  <si>
    <t>Cables - Solar Rooftop Project at Salboni</t>
  </si>
  <si>
    <t>130000002698</t>
  </si>
  <si>
    <t>Balance of System-Solar Rooftop Project at Salboni</t>
  </si>
  <si>
    <t>130000002699</t>
  </si>
  <si>
    <t>Module Cleaning System -Solar Project Salboni</t>
  </si>
  <si>
    <t>130000002700</t>
  </si>
  <si>
    <t>Transformer -Solar Rooftop Project at Salboni</t>
  </si>
  <si>
    <t>130000002643</t>
  </si>
  <si>
    <t>130000002644</t>
  </si>
  <si>
    <t>130000002645</t>
  </si>
  <si>
    <t>130000002646</t>
  </si>
  <si>
    <t>130000002647</t>
  </si>
  <si>
    <t>SCADA System</t>
  </si>
  <si>
    <t>130000002648</t>
  </si>
  <si>
    <t>140000001213</t>
  </si>
  <si>
    <t>2 Dot Wardrobe at Jindal House</t>
  </si>
  <si>
    <t>150000000916</t>
  </si>
  <si>
    <t>Smart Key Board for 11 Inch Apple Ipad Pro</t>
  </si>
  <si>
    <t>150000000917</t>
  </si>
  <si>
    <t>Apple Pencil 2nd Gen Ipad Pro</t>
  </si>
  <si>
    <t>150000000918</t>
  </si>
  <si>
    <t>Laptop Intel  I7, 8th Gen</t>
  </si>
  <si>
    <t>150000000919</t>
  </si>
  <si>
    <t>Laptop Intel  I 5, 8th Gen</t>
  </si>
  <si>
    <t>150000000922</t>
  </si>
  <si>
    <t>Laptop Intel  I5, 8th Gen</t>
  </si>
  <si>
    <t>150000000921</t>
  </si>
  <si>
    <t>11 Inch Apple IPAD Pro WI FI+Cellular for Director</t>
  </si>
  <si>
    <t>130000002715</t>
  </si>
  <si>
    <t>Upgradation of Micro Scada Hardware &amp; Software</t>
  </si>
  <si>
    <t>130000002716</t>
  </si>
  <si>
    <t>Capital Overhauling - SBU1-Unit-2</t>
  </si>
  <si>
    <t>160000001884</t>
  </si>
  <si>
    <t>Fire Proff Almirah</t>
  </si>
  <si>
    <t>120000000277</t>
  </si>
  <si>
    <t>Two Wheeler Parking Near Energy Main Gate</t>
  </si>
  <si>
    <t>140000001214</t>
  </si>
  <si>
    <t>Survielance Camera Setup</t>
  </si>
  <si>
    <t>150000000913</t>
  </si>
  <si>
    <t>HP LAPTOP</t>
  </si>
  <si>
    <t>150000000914</t>
  </si>
  <si>
    <t>HP DESKTOP COMPUTERS</t>
  </si>
  <si>
    <t>130000002710</t>
  </si>
  <si>
    <t>Crusher for Coal Sample</t>
  </si>
  <si>
    <t>Power Transformer-JSWCL-Tran Line</t>
  </si>
  <si>
    <t>Cable Gallery-JSWCL-Tran Line</t>
  </si>
  <si>
    <t>HT Cable-JSWSL-Tran Line</t>
  </si>
  <si>
    <t>130000002711</t>
  </si>
  <si>
    <t>400KV BPS Line Protection Relay</t>
  </si>
  <si>
    <t>130000002712</t>
  </si>
  <si>
    <t>440 KV Bus CVT's &amp; EMPT's</t>
  </si>
  <si>
    <t>130000002713</t>
  </si>
  <si>
    <t>Cicuit Breaker System</t>
  </si>
  <si>
    <t>LUM</t>
  </si>
  <si>
    <t>140000001212</t>
  </si>
  <si>
    <t>2TR SPLIT AC CARRIER MAKE</t>
  </si>
  <si>
    <t>33KV Switchgear-JSWCL-Tran Line</t>
  </si>
  <si>
    <t>TR 17 Bay-JSWCL-Tran Line</t>
  </si>
  <si>
    <t>130000002714</t>
  </si>
  <si>
    <t>CEMS Analyzer system</t>
  </si>
  <si>
    <t>140000001215</t>
  </si>
  <si>
    <t>Drone with Camera &amp; Thermal Imaging Camera</t>
  </si>
  <si>
    <t>180000000098</t>
  </si>
  <si>
    <t>NEXON XZ4-PETROL-WHITE</t>
  </si>
  <si>
    <t>INTANGIBLE ASSETS COST</t>
  </si>
  <si>
    <t>Split AC</t>
  </si>
  <si>
    <t>120000000278</t>
  </si>
  <si>
    <t>120000000279</t>
  </si>
  <si>
    <t>WTP building</t>
  </si>
  <si>
    <t>120000000280</t>
  </si>
  <si>
    <t>Site Development</t>
  </si>
  <si>
    <t>130000002717</t>
  </si>
  <si>
    <t>FD/ PA FAN SUCTION AND DISCHARGE DUCT</t>
  </si>
  <si>
    <t>130000002718</t>
  </si>
  <si>
    <t>DUCT-APH BYPASS AIR SIDE</t>
  </si>
  <si>
    <t>130000002719</t>
  </si>
  <si>
    <t>INTERMEDIATE DUCT BETN APH MODULES</t>
  </si>
  <si>
    <t>130000002720</t>
  </si>
  <si>
    <t>SECONDARY AIR SYSTEM</t>
  </si>
  <si>
    <t>130000002721</t>
  </si>
  <si>
    <t>AIR DUCT TO BURNER</t>
  </si>
  <si>
    <t>130000002722</t>
  </si>
  <si>
    <t>PRIMARY AIR PORTS &amp; DUCTING</t>
  </si>
  <si>
    <t>130000002723</t>
  </si>
  <si>
    <t>DUCT-APH TO WINDBOX / PLENNUM</t>
  </si>
  <si>
    <t>130000002724</t>
  </si>
  <si>
    <t>INLET DUCT FOR ASH COOLER</t>
  </si>
  <si>
    <t>130000002725</t>
  </si>
  <si>
    <t>SPECIAL NON METALIC EXP JOINTS FOR AIR DUCTING</t>
  </si>
  <si>
    <t>130000002726</t>
  </si>
  <si>
    <t>OUTLET DUCT FOR ASH COOLER</t>
  </si>
  <si>
    <t>130000002727</t>
  </si>
  <si>
    <t>DUCT-APH TO SA FAN</t>
  </si>
  <si>
    <t>130000002728</t>
  </si>
  <si>
    <t>PLEUNUM HOPPER/ WINDBOX</t>
  </si>
  <si>
    <t>130000002729</t>
  </si>
  <si>
    <t>SITE ASSEMBLED APH</t>
  </si>
  <si>
    <t>130000002730</t>
  </si>
  <si>
    <t>AIR PREHEATER TUBES - SUPPLIED LOOSE TO SITE</t>
  </si>
  <si>
    <t>130000002731</t>
  </si>
  <si>
    <t>SA FAN</t>
  </si>
  <si>
    <t>130000002732</t>
  </si>
  <si>
    <t>SA FAN MOTOR DRIVE</t>
  </si>
  <si>
    <t>130000002733</t>
  </si>
  <si>
    <t>130000002734</t>
  </si>
  <si>
    <t>PA FAN MOTOR DRIVE</t>
  </si>
  <si>
    <t>130000002735</t>
  </si>
  <si>
    <t>MAIN FUEL BUNKER SILO FOR COAL LIMESTONE BED MTRL</t>
  </si>
  <si>
    <t>130000002737</t>
  </si>
  <si>
    <t>FUEL FEEDING CHUTES</t>
  </si>
  <si>
    <t>130000002738</t>
  </si>
  <si>
    <t>130000002739</t>
  </si>
  <si>
    <t>ASH RECYCLING SYSTEM</t>
  </si>
  <si>
    <t>130000002740</t>
  </si>
  <si>
    <t>ASH COOLER ASSEMBLY</t>
  </si>
  <si>
    <t>130000002741</t>
  </si>
  <si>
    <t>ROTARY AIRLOCK VALVES</t>
  </si>
  <si>
    <t>130000002742</t>
  </si>
  <si>
    <t>ASH DRAIN ARRGT</t>
  </si>
  <si>
    <t>130000002743</t>
  </si>
  <si>
    <t>KNIFE EDGE GATE VALVE</t>
  </si>
  <si>
    <t>130000002744</t>
  </si>
  <si>
    <t>DRAG CHAIN FEEDER</t>
  </si>
  <si>
    <t>130000002745</t>
  </si>
  <si>
    <t>DUCT-BOILER TO ECONOMISER</t>
  </si>
  <si>
    <t>130000002746</t>
  </si>
  <si>
    <t>DUCT APH TO AIR POLUTION EQUIPMENT</t>
  </si>
  <si>
    <t>130000002747</t>
  </si>
  <si>
    <t>DUCT ECO TO AIR POLUTION EQUIPMENT</t>
  </si>
  <si>
    <t>130000002748</t>
  </si>
  <si>
    <t>DUCT AIR POLUTION EQUIPMENT TO ID FAN</t>
  </si>
  <si>
    <t>130000002749</t>
  </si>
  <si>
    <t>DUCT-ID FAN TO STACK</t>
  </si>
  <si>
    <t>130000002750</t>
  </si>
  <si>
    <t>SPCL METALIC NON METALIC EXPN JOINTS FOR GAS DUCT</t>
  </si>
  <si>
    <t>130000002751</t>
  </si>
  <si>
    <t>DUCT MDC TO APH</t>
  </si>
  <si>
    <t>130000002752</t>
  </si>
  <si>
    <t>130000002753</t>
  </si>
  <si>
    <t>ID FAN MOTOR DRIVE</t>
  </si>
  <si>
    <t>130000002754</t>
  </si>
  <si>
    <t>FAB MECHANICAL DUST COLLECTOR</t>
  </si>
  <si>
    <t>130000002755</t>
  </si>
  <si>
    <t>ELECTRO STATIC PRECIPITATOR ASSLY.</t>
  </si>
  <si>
    <t>130000002756</t>
  </si>
  <si>
    <t>HOPPER BELOW ECONOMISER</t>
  </si>
  <si>
    <t>130000002757</t>
  </si>
  <si>
    <t>HOPPER BELOW AIR PRE HEATER</t>
  </si>
  <si>
    <t>130000002758</t>
  </si>
  <si>
    <t>LOCAL BURNER PANEL</t>
  </si>
  <si>
    <t>130000002759</t>
  </si>
  <si>
    <t>INSTRUMENT CABLE TRAYS, ACCESSORIES AND SUPPORTS</t>
  </si>
  <si>
    <t>130000002760</t>
  </si>
  <si>
    <t>INSTRUMENT CABLE, CABLE GLAND, JB.</t>
  </si>
  <si>
    <t>130000002761</t>
  </si>
  <si>
    <t>AIR LINE / IMPULSE LINE MATERIAL</t>
  </si>
  <si>
    <t>130000002763</t>
  </si>
  <si>
    <t>TRANSMITTERS &amp; ANALYSERS</t>
  </si>
  <si>
    <t>130000002764</t>
  </si>
  <si>
    <t>GAUGES &amp; SWITCHES</t>
  </si>
  <si>
    <t>130000002765</t>
  </si>
  <si>
    <t>CONTROL / ON-OFF VALVES</t>
  </si>
  <si>
    <t>130000002766</t>
  </si>
  <si>
    <t>SENSORS</t>
  </si>
  <si>
    <t>130000002767</t>
  </si>
  <si>
    <t>POWER CYLINDERS</t>
  </si>
  <si>
    <t>130000002768</t>
  </si>
  <si>
    <t>STEAM &amp; WATER ANALYSIS SYSTEM (SWAS SKID)</t>
  </si>
  <si>
    <t>130000002769</t>
  </si>
  <si>
    <t>STACK MONITORING SYSTEM (SMS SKID)</t>
  </si>
  <si>
    <t>130000002770</t>
  </si>
  <si>
    <t>MAIN BURNER ASSLY</t>
  </si>
  <si>
    <t>130000002771</t>
  </si>
  <si>
    <t>FUEL OIL TRAIN</t>
  </si>
  <si>
    <t>130000002778</t>
  </si>
  <si>
    <t>CEILING FAN</t>
  </si>
  <si>
    <t>130000002780</t>
  </si>
  <si>
    <t>STEAM DRUM</t>
  </si>
  <si>
    <t>130000002781</t>
  </si>
  <si>
    <t>SUPPORTS FOR DRUMS</t>
  </si>
  <si>
    <t>130000002782</t>
  </si>
  <si>
    <t>RH PANEL</t>
  </si>
  <si>
    <t>130000002783</t>
  </si>
  <si>
    <t>FRONT PANEL</t>
  </si>
  <si>
    <t>130000002784</t>
  </si>
  <si>
    <t>LH PANEL</t>
  </si>
  <si>
    <t>130000002785</t>
  </si>
  <si>
    <t>REAR PANEL</t>
  </si>
  <si>
    <t>130000002786</t>
  </si>
  <si>
    <t>WING WALL PANEL</t>
  </si>
  <si>
    <t>130000002787</t>
  </si>
  <si>
    <t>SH ENCLOSURE PANEL</t>
  </si>
  <si>
    <t>130000002788</t>
  </si>
  <si>
    <t>U BEAM ENCL PANEL</t>
  </si>
  <si>
    <t>130000002789</t>
  </si>
  <si>
    <t>U BEAM HOPPER PANEL</t>
  </si>
  <si>
    <t>130000002790</t>
  </si>
  <si>
    <t>ROOF PANEL FOR CFBC</t>
  </si>
  <si>
    <t>130000002791</t>
  </si>
  <si>
    <t>REAR PANEL TOP HEADER FOR CFBC</t>
  </si>
  <si>
    <t>130000002792</t>
  </si>
  <si>
    <t>RISERS</t>
  </si>
  <si>
    <t>130000002793</t>
  </si>
  <si>
    <t>SAT STEAM SUPPLY PIPES</t>
  </si>
  <si>
    <t>130000002794</t>
  </si>
  <si>
    <t>DOWN COMERS</t>
  </si>
  <si>
    <t>130000002795</t>
  </si>
  <si>
    <t>PRIMARY SH COILS</t>
  </si>
  <si>
    <t>130000002796</t>
  </si>
  <si>
    <t>SECONDARY SH COILS</t>
  </si>
  <si>
    <t>130000002797</t>
  </si>
  <si>
    <t>SH HEADERS</t>
  </si>
  <si>
    <t>130000002798</t>
  </si>
  <si>
    <t>SATURATED STEAM HEADER</t>
  </si>
  <si>
    <t>130000002799</t>
  </si>
  <si>
    <t>ATTEMPERATOR HEADER WITH CONNECTING PIPES</t>
  </si>
  <si>
    <t>130000002800</t>
  </si>
  <si>
    <t>SH INTERCONNECTING PIPING</t>
  </si>
  <si>
    <t>130000002801</t>
  </si>
  <si>
    <t>PR. PART SUPPORTS</t>
  </si>
  <si>
    <t>130000002803</t>
  </si>
  <si>
    <t>PR PART ATTACHMENTS - TO BE WELDED AT SITE</t>
  </si>
  <si>
    <t>130000002804</t>
  </si>
  <si>
    <t>U-BEAMS</t>
  </si>
  <si>
    <t>130000002805</t>
  </si>
  <si>
    <t>ECONOMISER  COIL (LOOSE)</t>
  </si>
  <si>
    <t>130000002806</t>
  </si>
  <si>
    <t>ECONOMISER HEADERS (LOOSE)</t>
  </si>
  <si>
    <t>130000002807</t>
  </si>
  <si>
    <t>CASING AND COIL SUPPORT STRUCTURE FOR ECO LOOSE</t>
  </si>
  <si>
    <t>130000002808</t>
  </si>
  <si>
    <t>BUCKSTAY</t>
  </si>
  <si>
    <t>130000002809</t>
  </si>
  <si>
    <t>SEISMIC STOP AND EXPANSION POINTERS</t>
  </si>
  <si>
    <t>130000002810</t>
  </si>
  <si>
    <t>REFRCTRY HEATER RADIATION SECTION WITH HOLDING MTL</t>
  </si>
  <si>
    <t>130000002811</t>
  </si>
  <si>
    <t>BOILER CASING</t>
  </si>
  <si>
    <t>130000002812</t>
  </si>
  <si>
    <t>ACCESS DOORS &amp; PEEPHOLES</t>
  </si>
  <si>
    <t>130000002814</t>
  </si>
  <si>
    <t>INSULATION AND CLADG  HEATER WITH HOLDING MATERIAL</t>
  </si>
  <si>
    <t>130000002815</t>
  </si>
  <si>
    <t>INSULATION AND CLADG FOR PPG WITH HOLDING MATERIAL</t>
  </si>
  <si>
    <t>130000002816</t>
  </si>
  <si>
    <t>INSULATION AND CLADG FOR DUCTING WITH HOLDING MTRL</t>
  </si>
  <si>
    <t>130000002817</t>
  </si>
  <si>
    <t>STRUCTURE COLUMNS-BOILER</t>
  </si>
  <si>
    <t>130000002818</t>
  </si>
  <si>
    <t>STRUCTURAL &amp; PLATFORM  BEAMS-BOILER</t>
  </si>
  <si>
    <t>130000002819</t>
  </si>
  <si>
    <t>BRACINGS-BOILER</t>
  </si>
  <si>
    <t>130000002820</t>
  </si>
  <si>
    <t>STAIRCASE AND LADDERS-BOILER</t>
  </si>
  <si>
    <t>130000002821</t>
  </si>
  <si>
    <t>GRILLS OR CHEQ PLATES</t>
  </si>
  <si>
    <t>130000002822</t>
  </si>
  <si>
    <t>HAND RAILINGS</t>
  </si>
  <si>
    <t>130000002823</t>
  </si>
  <si>
    <t>TOP DECK STEEL GIRDERS</t>
  </si>
  <si>
    <t>130000002824</t>
  </si>
  <si>
    <t>CANOPY STRUCTURE</t>
  </si>
  <si>
    <t>130000002825</t>
  </si>
  <si>
    <t>CANOPY ACCESSORIES</t>
  </si>
  <si>
    <t>130000002826</t>
  </si>
  <si>
    <t>HOIST AND ACCESSORIES FOR MONORAILS</t>
  </si>
  <si>
    <t>130000002827</t>
  </si>
  <si>
    <t>FDN BOLTS, PACKER PLATES &amp; TEMPLATES FOR MAIN STRU</t>
  </si>
  <si>
    <t>130000002828</t>
  </si>
  <si>
    <t>FDN BOLTS, PACKER PLATES FOR AUXILIARIES</t>
  </si>
  <si>
    <t>130000002829</t>
  </si>
  <si>
    <t>SUPPORT STRUCTURE FOR AUXILIRIES</t>
  </si>
  <si>
    <t>130000002830</t>
  </si>
  <si>
    <t>ACCESS PLATFORMS / ADDL SUPPORTS</t>
  </si>
  <si>
    <t>130000002831</t>
  </si>
  <si>
    <t>DEAERATOR AND VAPOUR TANK WITH VENT CONDENSER</t>
  </si>
  <si>
    <t>130000002832</t>
  </si>
  <si>
    <t>IBD TANK ASSLY</t>
  </si>
  <si>
    <t>130000002833</t>
  </si>
  <si>
    <t>CBD TANK ASSLY</t>
  </si>
  <si>
    <t>130000002834</t>
  </si>
  <si>
    <t>BFW PUMP</t>
  </si>
  <si>
    <t>130000002835</t>
  </si>
  <si>
    <t>MOTOR FOR BFW PUMP</t>
  </si>
  <si>
    <t>130000002836</t>
  </si>
  <si>
    <t>AUTO RE-CIRCULATION VALVE</t>
  </si>
  <si>
    <t>130000002837</t>
  </si>
  <si>
    <t>HP DOSING SKID</t>
  </si>
  <si>
    <t>130000002838</t>
  </si>
  <si>
    <t>LP DOSING SKID</t>
  </si>
  <si>
    <t>130000002839</t>
  </si>
  <si>
    <t>INTEGRAL PIPING WITH HARDWARE</t>
  </si>
  <si>
    <t>130000002840</t>
  </si>
  <si>
    <t>NON-IBR PIPING WITH HARDWARE</t>
  </si>
  <si>
    <t>130000002841</t>
  </si>
  <si>
    <t>FABRICATED SUPPORTS (INTEGRAL PIPING)</t>
  </si>
  <si>
    <t>130000002842</t>
  </si>
  <si>
    <t>FABRICATED SUPPORT FOR NON IBR PIPING</t>
  </si>
  <si>
    <t>130000002844</t>
  </si>
  <si>
    <t>FABRICATED SILENCERS</t>
  </si>
  <si>
    <t>130000002845</t>
  </si>
  <si>
    <t>SPRING HANGERS (PIPING)</t>
  </si>
  <si>
    <t>130000002846</t>
  </si>
  <si>
    <t>SPRING HANGERS (PR. PARTS)</t>
  </si>
  <si>
    <t>130000002847</t>
  </si>
  <si>
    <t>SPRING HANGERS (DUCTING)</t>
  </si>
  <si>
    <t>130000002848</t>
  </si>
  <si>
    <t>NON INTEGRAL WATER PIPING WITH HARDWARE</t>
  </si>
  <si>
    <t>130000002849</t>
  </si>
  <si>
    <t>NON INTEGRAL STEAM PIPING WITH HARDWARE</t>
  </si>
  <si>
    <t>130000002850</t>
  </si>
  <si>
    <t>NON INTEGRAL DRAIN AND VENTS PIPING WITH HARDWARE</t>
  </si>
  <si>
    <t>130000002851</t>
  </si>
  <si>
    <t>FABRICTD SUPRT F WATER PPG DRAIN VENTS CIRCUIT PPG</t>
  </si>
  <si>
    <t>130000002852</t>
  </si>
  <si>
    <t>FABRICTD SUPRT F STEAM PPG DRAIN VENTS CIRCUIT PPG</t>
  </si>
  <si>
    <t>130000002853</t>
  </si>
  <si>
    <t>SAFETY VALVES FOR BOILER</t>
  </si>
  <si>
    <t>130000002854</t>
  </si>
  <si>
    <t>LEVEL GAUGES FOR BOILER</t>
  </si>
  <si>
    <t>130000002855</t>
  </si>
  <si>
    <t>BLOWDOWN VALVES</t>
  </si>
  <si>
    <t>130000002856</t>
  </si>
  <si>
    <t>SPECIAL VALVES / DAMPERS (BOUGHTOUT)</t>
  </si>
  <si>
    <t>130000002857</t>
  </si>
  <si>
    <t>RELIEF VALVE</t>
  </si>
  <si>
    <t>130000002858</t>
  </si>
  <si>
    <t>LEVEL GAUGES FOR AUXILIARIES</t>
  </si>
  <si>
    <t>130000002859</t>
  </si>
  <si>
    <t>SACRIFICING VALVE FOR STEAM BLOWING</t>
  </si>
  <si>
    <t>130000002860</t>
  </si>
  <si>
    <t>INTEGRAL PROCESS VALVES</t>
  </si>
  <si>
    <t>130000002861</t>
  </si>
  <si>
    <t>INTEGRAL MOTORISED VALVES</t>
  </si>
  <si>
    <t>130000002862</t>
  </si>
  <si>
    <t>Steam Turbine Assembly</t>
  </si>
  <si>
    <t>130000002863</t>
  </si>
  <si>
    <t>HS Coupling</t>
  </si>
  <si>
    <t>130000002864</t>
  </si>
  <si>
    <t>Lube oil System with Spares</t>
  </si>
  <si>
    <t>130000002865</t>
  </si>
  <si>
    <t>Electrostatic Oil Purifier with Spares</t>
  </si>
  <si>
    <t>130000002866</t>
  </si>
  <si>
    <t>Heaters (LP, HP Heaters)</t>
  </si>
  <si>
    <t>130000002867</t>
  </si>
  <si>
    <t>Drain Tanks</t>
  </si>
  <si>
    <t>130000002868</t>
  </si>
  <si>
    <t>Gland steam condenser</t>
  </si>
  <si>
    <t>130000002869</t>
  </si>
  <si>
    <t>Valves, traps and strainer</t>
  </si>
  <si>
    <t>130000002870</t>
  </si>
  <si>
    <t>Piping System</t>
  </si>
  <si>
    <t>130000002871</t>
  </si>
  <si>
    <t>Alternator, AVR panel and Spares</t>
  </si>
  <si>
    <t>130000002872</t>
  </si>
  <si>
    <t>Bus-duct and Accessories</t>
  </si>
  <si>
    <t>130000002873</t>
  </si>
  <si>
    <t>Electrical Panels</t>
  </si>
  <si>
    <t>130000002874</t>
  </si>
  <si>
    <t>Battery</t>
  </si>
  <si>
    <t>130000002875</t>
  </si>
  <si>
    <t>Battery Charger Panel, DC Starter Panel</t>
  </si>
  <si>
    <t>130000002876</t>
  </si>
  <si>
    <t>Power Control Instrument Cables Trays &amp; Accesories</t>
  </si>
  <si>
    <t>130000002877</t>
  </si>
  <si>
    <t>Turbine Supervisory Panel</t>
  </si>
  <si>
    <t>130000002878</t>
  </si>
  <si>
    <t>Field Instruments</t>
  </si>
  <si>
    <t>130000002879</t>
  </si>
  <si>
    <t>Belt Conveyor Assembly L11BC-01 (800 mm B.W.)</t>
  </si>
  <si>
    <t>130000002881</t>
  </si>
  <si>
    <t>Belt Conveyor Assembly L11BC-02 (650mm B.W.)</t>
  </si>
  <si>
    <t>130000002882</t>
  </si>
  <si>
    <t>Belt Conveyor Assembly L11BC-03 (650mm B.W.)</t>
  </si>
  <si>
    <t>130000002883</t>
  </si>
  <si>
    <t>Belt Conveyor Assembly L11BC-04 (650mm B.W.)</t>
  </si>
  <si>
    <t>130000002884</t>
  </si>
  <si>
    <t>Tripper Assembly on Conveyor L11BC-04(650 mm B.W.)</t>
  </si>
  <si>
    <t>130000002885</t>
  </si>
  <si>
    <t>130000002886</t>
  </si>
  <si>
    <t>DE system at TT1</t>
  </si>
  <si>
    <t>130000002887</t>
  </si>
  <si>
    <t>DE system at Crusher House</t>
  </si>
  <si>
    <t>130000002888</t>
  </si>
  <si>
    <t>DE system at Bunker TOP</t>
  </si>
  <si>
    <t>130000002889</t>
  </si>
  <si>
    <t>Vibrating Screen</t>
  </si>
  <si>
    <t>130000002890</t>
  </si>
  <si>
    <t>Impactor Crusher</t>
  </si>
  <si>
    <t>130000002891</t>
  </si>
  <si>
    <t>Junction towers Crusher Screen House RCC Crusher</t>
  </si>
  <si>
    <t>130000002892</t>
  </si>
  <si>
    <t>Hoist at Transfer Towers Crusher Screen House</t>
  </si>
  <si>
    <t>130000002893</t>
  </si>
  <si>
    <t>Electric Hoist at Crusher-Screen House.</t>
  </si>
  <si>
    <t>130000002894</t>
  </si>
  <si>
    <t>Overband Magnetic Iron Separator.</t>
  </si>
  <si>
    <t>130000002895</t>
  </si>
  <si>
    <t>Metal Detector.</t>
  </si>
  <si>
    <t>130000002896</t>
  </si>
  <si>
    <t>Belt weigher with Totaliser &amp; all accessories.</t>
  </si>
  <si>
    <t>130000002897</t>
  </si>
  <si>
    <t>Electricals  interconnection System</t>
  </si>
  <si>
    <t>130000002899</t>
  </si>
  <si>
    <t>130000002900</t>
  </si>
  <si>
    <t>DETCTR,RESISTNCE TEMPRTRE,PT 100,3-WRE</t>
  </si>
  <si>
    <t>130000002901</t>
  </si>
  <si>
    <t>GAGE,LVL,GLASS TB;400 MM,FLNG</t>
  </si>
  <si>
    <t>130000002902</t>
  </si>
  <si>
    <t>SPARES,PROJECT,ORFC FLNG ASSY;0-20 M3/HR</t>
  </si>
  <si>
    <t>130000002903</t>
  </si>
  <si>
    <t>SPARES,PROJECT,ORFC FLNG ASSY;0-40 M3/HR</t>
  </si>
  <si>
    <t>130000002904</t>
  </si>
  <si>
    <t>SWTCH,FLOT,DBL CHAMBERED FLOT</t>
  </si>
  <si>
    <t>130000002905</t>
  </si>
  <si>
    <t>SWTCH,PR,DPHRGM,DFR,WTR,15 A,70 DEG.C</t>
  </si>
  <si>
    <t>130000002906</t>
  </si>
  <si>
    <t>TRNSMTR,DIFF PR,-96 TO +96 KPA,16 MPA</t>
  </si>
  <si>
    <t>130000002907</t>
  </si>
  <si>
    <t>TRSMTR,TEMP,DRCT MTD;24VDC LPWR;DGTL LCD</t>
  </si>
  <si>
    <t>130000002908</t>
  </si>
  <si>
    <t>TRSNMTR,PR,GAGE,-0.1 TO +3KPA,24 VDC</t>
  </si>
  <si>
    <t>130000002909</t>
  </si>
  <si>
    <t>FLWMTR,EM,MGNTC;0-1000 M3/HR;4-20 MA</t>
  </si>
  <si>
    <t>130000002910</t>
  </si>
  <si>
    <t>FLWMTR,EM,MGNTC;48 MM;0-50 M3/HR</t>
  </si>
  <si>
    <t>130000002911</t>
  </si>
  <si>
    <t>PRESSURE GAUGE, RANGE: 0- 10 KG/CM2.</t>
  </si>
  <si>
    <t>130000002912</t>
  </si>
  <si>
    <t>CABLES &amp; CABLE Trays</t>
  </si>
  <si>
    <t>130000002913</t>
  </si>
  <si>
    <t>HT SWITCH BOARD AT TG BUILDING</t>
  </si>
  <si>
    <t>130000002914</t>
  </si>
  <si>
    <t>LT SWITCH BOARD-PCC</t>
  </si>
  <si>
    <t>130000002915</t>
  </si>
  <si>
    <t>415V, 3P, 4W , 50 Hz, BUS DUCT IN SHEET METAL</t>
  </si>
  <si>
    <t>130000002916</t>
  </si>
  <si>
    <t>Distribution Transformers</t>
  </si>
  <si>
    <t>130000002917</t>
  </si>
  <si>
    <t>MOTOR CONTROL CENTRE</t>
  </si>
  <si>
    <t>130000002918</t>
  </si>
  <si>
    <t>GI EARTHING PIPES</t>
  </si>
  <si>
    <t>130000002919</t>
  </si>
  <si>
    <t>OFC Cable</t>
  </si>
  <si>
    <t>130000002920</t>
  </si>
  <si>
    <t>LIGHTNING PROTECTION</t>
  </si>
  <si>
    <t>130000002921</t>
  </si>
  <si>
    <t>Power Distribution Board</t>
  </si>
  <si>
    <t>130000002922</t>
  </si>
  <si>
    <t>Main Lighting Distribution Board</t>
  </si>
  <si>
    <t>130000002923</t>
  </si>
  <si>
    <t>Lighting Transformer</t>
  </si>
  <si>
    <t>130000002924</t>
  </si>
  <si>
    <t>Emergency Lighting Disribution Board</t>
  </si>
  <si>
    <t>130000002925</t>
  </si>
  <si>
    <t>PLANT ILLUMINATION LED TYPE LED drive lamp acesrs)</t>
  </si>
  <si>
    <t>130000002926</t>
  </si>
  <si>
    <t>STREET LIGHTING POLES</t>
  </si>
  <si>
    <t>130000002927</t>
  </si>
  <si>
    <t>POWER SOCKETS</t>
  </si>
  <si>
    <t>130000002928</t>
  </si>
  <si>
    <t>SAFETY EQUIPMENTS</t>
  </si>
  <si>
    <t>130000002929</t>
  </si>
  <si>
    <t>EMERGENCY DG SET  300KVA with switchgear panel</t>
  </si>
  <si>
    <t>130000002930</t>
  </si>
  <si>
    <t>Elect System SPARES</t>
  </si>
  <si>
    <t>130000002931</t>
  </si>
  <si>
    <t>DAS System For 18MW CPP</t>
  </si>
  <si>
    <t>130000002932</t>
  </si>
  <si>
    <t>Metering system for CPP 18MW</t>
  </si>
  <si>
    <t>130000002933</t>
  </si>
  <si>
    <t>FIRE HYDRANT SYSTEM FOR POWER PLANT</t>
  </si>
  <si>
    <t>130000002934</t>
  </si>
  <si>
    <t>AUTOMATIC FIRE DETECTION &amp; ALARM SYSTEM</t>
  </si>
  <si>
    <t>130000002935</t>
  </si>
  <si>
    <t>AUTOMATIC MEDIUM VELOCITY WATER SPRAY</t>
  </si>
  <si>
    <t>130000002936</t>
  </si>
  <si>
    <t>FIRE DETECTION SYSTEM IN COAL CONVEYOR BELT</t>
  </si>
  <si>
    <t>130000002937</t>
  </si>
  <si>
    <t>AIR COOLED CONDENSER-TUBE BUNDLE</t>
  </si>
  <si>
    <t>130000002938</t>
  </si>
  <si>
    <t>AIR COOLED CONDENSER-GEAR BOX</t>
  </si>
  <si>
    <t>130000002939</t>
  </si>
  <si>
    <t>AIR COOLED CONDENSER-FAN ASSEMBLY</t>
  </si>
  <si>
    <t>130000002940</t>
  </si>
  <si>
    <t>AIR COOLED CONDENSER-FABRICATED DUCT</t>
  </si>
  <si>
    <t>130000002941</t>
  </si>
  <si>
    <t>AIR COOLED CONDENSER-MECHANICAL EQUIPMENT</t>
  </si>
  <si>
    <t>130000002942</t>
  </si>
  <si>
    <t>AIR COOLED CONDENSER-MOTOR FOR FAN</t>
  </si>
  <si>
    <t>130000002943</t>
  </si>
  <si>
    <t>AIR COOLED CONDENSER-INSTRUMENTATION</t>
  </si>
  <si>
    <t>130000002944</t>
  </si>
  <si>
    <t>AIR COOLED CONDENSER-FIN CLEANING SYSTEM</t>
  </si>
  <si>
    <t>130000002945</t>
  </si>
  <si>
    <t>AIR COOLED CONDENSER-Spares</t>
  </si>
  <si>
    <t>130000002946</t>
  </si>
  <si>
    <t>130000002947</t>
  </si>
  <si>
    <t>ACW PUMPS</t>
  </si>
  <si>
    <t>130000002948</t>
  </si>
  <si>
    <t>130000002949</t>
  </si>
  <si>
    <t>UTILITIES</t>
  </si>
  <si>
    <t>130000002950</t>
  </si>
  <si>
    <t>130000002951</t>
  </si>
  <si>
    <t>INSTRUMENTATION PACKAGE;1X18 MW SUPPLY</t>
  </si>
  <si>
    <t>130000002953</t>
  </si>
  <si>
    <t>415V VVFC Drive Panel.</t>
  </si>
  <si>
    <t>130000002954</t>
  </si>
  <si>
    <t>TWR,HI MAST LGHT SYS;25 M;HOT DIP GI</t>
  </si>
  <si>
    <t>140000001216</t>
  </si>
  <si>
    <t>CCTV System</t>
  </si>
  <si>
    <t>140000001217</t>
  </si>
  <si>
    <t>A/C,SPLT,HI-WLL,1.5TON,R-22,RTRY,3</t>
  </si>
  <si>
    <t>140000001218</t>
  </si>
  <si>
    <t>COOLR,DRINKING WTR,150 L;220 V</t>
  </si>
  <si>
    <t>140000001219</t>
  </si>
  <si>
    <t>WTR PURFIR,RO WTR;KENT,50 LTR / HR</t>
  </si>
  <si>
    <t>160000001885</t>
  </si>
  <si>
    <t>Table/Chair</t>
  </si>
  <si>
    <t>160000001886</t>
  </si>
  <si>
    <t>Prisma T4038  at Jindal House</t>
  </si>
  <si>
    <t>160000001887</t>
  </si>
  <si>
    <t>Carnival Paint at Jindal House .</t>
  </si>
  <si>
    <t>160000001888</t>
  </si>
  <si>
    <t>Artwall MLC at Jindal House .</t>
  </si>
  <si>
    <t>160000001889</t>
  </si>
  <si>
    <t>Round Side Table at Jindal House</t>
  </si>
  <si>
    <t>160000001890</t>
  </si>
  <si>
    <t>Fabric Ifeeling Lennine at Jindal House</t>
  </si>
  <si>
    <t>150000000923</t>
  </si>
  <si>
    <t>Cisco Core L-3 Switch &amp; License</t>
  </si>
  <si>
    <t>150000000924</t>
  </si>
  <si>
    <t>INKJET PRINTER SIZE:A3,MAKE:EPSON;MODEL:L1300</t>
  </si>
  <si>
    <t>180000000099</t>
  </si>
  <si>
    <t>130000002955</t>
  </si>
  <si>
    <t>SBU-2 Unit-2 APH basket replacement</t>
  </si>
  <si>
    <t>130000002956</t>
  </si>
  <si>
    <t>130000002967</t>
  </si>
  <si>
    <t>140000001221</t>
  </si>
  <si>
    <t>160000001891</t>
  </si>
  <si>
    <t>160000001892</t>
  </si>
  <si>
    <t>Anti Foul Vertical Fluted Mech Locked PVC Fiills</t>
  </si>
  <si>
    <t>Facial Reader Machine</t>
  </si>
  <si>
    <t>Conference Table -900 x 900MM</t>
  </si>
  <si>
    <t>Modular Cabinate Storage- 900X450X750MM</t>
  </si>
  <si>
    <t>130000002957</t>
  </si>
  <si>
    <t>VLV DSC;K156.30.60.19G01;RSV;300MW TURBN</t>
  </si>
  <si>
    <t>130000002958</t>
  </si>
  <si>
    <t>130000002959</t>
  </si>
  <si>
    <t>NUT;A156.30.60.47;300MW TURBN</t>
  </si>
  <si>
    <t>130000002960</t>
  </si>
  <si>
    <t>BSHG;A156.30.60.42;REHEAT STOP VLV(R.H.)</t>
  </si>
  <si>
    <t>130000002961</t>
  </si>
  <si>
    <t>130000002962</t>
  </si>
  <si>
    <t>BSHG;A156.30.60.18;REHEAT STOP VLV(L.H)</t>
  </si>
  <si>
    <t>130000002963</t>
  </si>
  <si>
    <t>BSHG;A156.30.60.02(2);REHEAT STOPVLV(LH)</t>
  </si>
  <si>
    <t>130000002964</t>
  </si>
  <si>
    <t>130000002965</t>
  </si>
  <si>
    <t>130000002966</t>
  </si>
  <si>
    <t>VLS ST;2;MAIN STOP VLV (L.H.)</t>
  </si>
  <si>
    <t>130000002968</t>
  </si>
  <si>
    <t>130000002969</t>
  </si>
  <si>
    <t>VLV DSC;4;K156.34.20.12</t>
  </si>
  <si>
    <t>130000002970</t>
  </si>
  <si>
    <t>VLV POCKET;K156.34.20.11</t>
  </si>
  <si>
    <t>130000002971</t>
  </si>
  <si>
    <t>VLV BNT ASSY;K156.34.20.01G01</t>
  </si>
  <si>
    <t>130000002972</t>
  </si>
  <si>
    <t>VLV STM;2;K156.34.20.10</t>
  </si>
  <si>
    <t>130000002973</t>
  </si>
  <si>
    <t>SPEC. NUT,K156.24.03E03BM,A156.24.41.06</t>
  </si>
  <si>
    <t>130000002974</t>
  </si>
  <si>
    <t>COUPLE BOLT;2;A156.24.41.05</t>
  </si>
  <si>
    <t>130000002975</t>
  </si>
  <si>
    <t>NUT,5,W1220.1-M52X3</t>
  </si>
  <si>
    <t>130000002976</t>
  </si>
  <si>
    <t>CPLG BOLT;6;A156.24.41.01</t>
  </si>
  <si>
    <t>130000002977</t>
  </si>
  <si>
    <t>SLNG RG OTR CYL ;15;K156.01.71.06</t>
  </si>
  <si>
    <t>130000002978</t>
  </si>
  <si>
    <t>SLNG RING [EX.8];K156.01.71.08</t>
  </si>
  <si>
    <t>130000002979</t>
  </si>
  <si>
    <t>GLND S/R EE H2 SIDE;5.263.653.02-3~4</t>
  </si>
  <si>
    <t>130000002980</t>
  </si>
  <si>
    <t>GLND S/R FOR E.E AIR SIDE;5.263.653-1~2</t>
  </si>
  <si>
    <t>130000002981</t>
  </si>
  <si>
    <t>GLND S/R TE AIR SIDE;5.263.653.03-1~2</t>
  </si>
  <si>
    <t>130000002982</t>
  </si>
  <si>
    <t>LP GOV END BRG ;K156.08.20E03 ;TURBN</t>
  </si>
  <si>
    <t>130000002983</t>
  </si>
  <si>
    <t>GLND S/R TE H2 SIDE;5.263.653.03-3~4</t>
  </si>
  <si>
    <t>130000002984</t>
  </si>
  <si>
    <t>R&amp;M Actitivity of 6.6kv Switchgear</t>
  </si>
  <si>
    <t>140000001222</t>
  </si>
  <si>
    <t>Plant Lighting System</t>
  </si>
  <si>
    <t>140000001223</t>
  </si>
  <si>
    <t>Air conditioning System</t>
  </si>
  <si>
    <t>140000001224</t>
  </si>
  <si>
    <t>120000000281</t>
  </si>
  <si>
    <t>140000001228</t>
  </si>
  <si>
    <t>140000001229</t>
  </si>
  <si>
    <t>140000001230</t>
  </si>
  <si>
    <t>140000001231</t>
  </si>
  <si>
    <t>140000001232</t>
  </si>
  <si>
    <t>140000001225</t>
  </si>
  <si>
    <t>140000001226</t>
  </si>
  <si>
    <t>140000001227</t>
  </si>
  <si>
    <t>150000000926</t>
  </si>
  <si>
    <t>150000000925</t>
  </si>
  <si>
    <t>CONCRETE PAVEMENT BEHIND SILO</t>
  </si>
  <si>
    <t>Interactive Display</t>
  </si>
  <si>
    <t>Digital Video wall displays and Stand</t>
  </si>
  <si>
    <t>Smart Device</t>
  </si>
  <si>
    <t>Dough Kinder Machine</t>
  </si>
  <si>
    <t>PROJECTOR,3LCD;3600 LUMENS;1024X768</t>
  </si>
  <si>
    <t>WHITE BOARD;SIZE:2X3,3x4 FT WITH STAND5</t>
  </si>
  <si>
    <t>SPORTS ARTICLE,07 FT;GI PI AND FRP</t>
  </si>
  <si>
    <t>FREEZER 300 and 600 LTR;220-240 V/Hz;R134A/250</t>
  </si>
  <si>
    <t>HP Laptops</t>
  </si>
  <si>
    <t>Projector</t>
  </si>
  <si>
    <t>140000001234</t>
  </si>
  <si>
    <t>Gym Materials  for JH</t>
  </si>
  <si>
    <t>140000001235</t>
  </si>
  <si>
    <t>Portable Massage Table black wood for JH</t>
  </si>
  <si>
    <t>140000001236</t>
  </si>
  <si>
    <t>140000001237</t>
  </si>
  <si>
    <t>Micro Oven</t>
  </si>
  <si>
    <t>140000001238</t>
  </si>
  <si>
    <t>Kent RO / Aqua Guard</t>
  </si>
  <si>
    <t>140000001239</t>
  </si>
  <si>
    <t>Invertor with 20 battaries 6kva/240v</t>
  </si>
  <si>
    <t>140000001240</t>
  </si>
  <si>
    <t>Godrej Steel Locker</t>
  </si>
  <si>
    <t>140000001241</t>
  </si>
  <si>
    <t>Wooden Peti</t>
  </si>
  <si>
    <t>140000001242</t>
  </si>
  <si>
    <t>Camera</t>
  </si>
  <si>
    <t>140000001243</t>
  </si>
  <si>
    <t>TV</t>
  </si>
  <si>
    <t>140000001244</t>
  </si>
  <si>
    <t>Geyser</t>
  </si>
  <si>
    <t>140000001250</t>
  </si>
  <si>
    <t>Split AC for Jindal House</t>
  </si>
  <si>
    <t>150000000928</t>
  </si>
  <si>
    <t>LAPTOP INTEL I5 8TH OR LATST GEN</t>
  </si>
  <si>
    <t>150000000929</t>
  </si>
  <si>
    <t>LAPTOP INTEL I7  8TH OR LATST GEN;8 GB</t>
  </si>
  <si>
    <t>150000000930</t>
  </si>
  <si>
    <t>HP Desktop (Computer)</t>
  </si>
  <si>
    <t>150000000931</t>
  </si>
  <si>
    <t>Printer(HP officejet 4500)</t>
  </si>
  <si>
    <t>150000000932</t>
  </si>
  <si>
    <t>Toshiba Printer(e-Studio 182)</t>
  </si>
  <si>
    <t>150000000933</t>
  </si>
  <si>
    <t>160000001893</t>
  </si>
  <si>
    <t>Wooden Almirah</t>
  </si>
  <si>
    <t>160000001894</t>
  </si>
  <si>
    <t>Steel Almirah</t>
  </si>
  <si>
    <t>160000001895</t>
  </si>
  <si>
    <t>Office Chair(wipro)</t>
  </si>
  <si>
    <t>160000001896</t>
  </si>
  <si>
    <t>Office Chair(Net)</t>
  </si>
  <si>
    <t>160000001897</t>
  </si>
  <si>
    <t>Sr. Executive High Neck Chair</t>
  </si>
  <si>
    <t>160000001898</t>
  </si>
  <si>
    <t>High Neck Chair(Net)</t>
  </si>
  <si>
    <t>160000001899</t>
  </si>
  <si>
    <t>Sr. Executive table(large)</t>
  </si>
  <si>
    <t>160000001900</t>
  </si>
  <si>
    <t>Sr. Executive table(Small)</t>
  </si>
  <si>
    <t>160000001901</t>
  </si>
  <si>
    <t>Executive table(Large)</t>
  </si>
  <si>
    <t>160000001902</t>
  </si>
  <si>
    <t>Steel Office Table with one sided drawer</t>
  </si>
  <si>
    <t>160000001903</t>
  </si>
  <si>
    <t>Steel File Cabinet with 2-drawers</t>
  </si>
  <si>
    <t>160000001904</t>
  </si>
  <si>
    <t>Wooden File Cabinet with 2-drawers</t>
  </si>
  <si>
    <t>160000001905</t>
  </si>
  <si>
    <t>conference table</t>
  </si>
  <si>
    <t>160000001906</t>
  </si>
  <si>
    <t>Deewan(wooden)</t>
  </si>
  <si>
    <t>160000001907</t>
  </si>
  <si>
    <t>Cushion Roll</t>
  </si>
  <si>
    <t>160000001908</t>
  </si>
  <si>
    <t>160000001909</t>
  </si>
  <si>
    <t>Single Bed Mattress</t>
  </si>
  <si>
    <t>160000001910</t>
  </si>
  <si>
    <t>Double Bed</t>
  </si>
  <si>
    <t>160000001911</t>
  </si>
  <si>
    <t>Double Bed Mattress</t>
  </si>
  <si>
    <t>160000001912</t>
  </si>
  <si>
    <t>Dining Table with 6 chair</t>
  </si>
  <si>
    <t>160000001913</t>
  </si>
  <si>
    <t>Sofa (3+2+2) + wooden center table</t>
  </si>
  <si>
    <t>160000001914</t>
  </si>
  <si>
    <t>Office table (Big) with File cabinet</t>
  </si>
  <si>
    <t>170000000287</t>
  </si>
  <si>
    <t>Opera chair Black for JH</t>
  </si>
  <si>
    <t>170000000288</t>
  </si>
  <si>
    <t>Check charges reactive silver blue for JH</t>
  </si>
  <si>
    <t>170000000289</t>
  </si>
  <si>
    <t>Marta's Brown Bronze Reactive Blue for JH</t>
  </si>
  <si>
    <t>320000000041</t>
  </si>
  <si>
    <t>implementation of Ariba project Ariba Software</t>
  </si>
  <si>
    <t>120000000282</t>
  </si>
  <si>
    <t>Construction of Approach Road for Chimney-sbu1</t>
  </si>
  <si>
    <t>120000000283</t>
  </si>
  <si>
    <t>Construction of Road inside 220 kv Switchyard-sbu1</t>
  </si>
  <si>
    <t>130000002991</t>
  </si>
  <si>
    <t>Paint Plant Gallary Structure</t>
  </si>
  <si>
    <t>130000002992</t>
  </si>
  <si>
    <t>Visible Spectrophotometer</t>
  </si>
  <si>
    <t>180000000100</t>
  </si>
  <si>
    <t>CAR,TOYOTA GLANZA V VX CVT;4+1 for Mr Purushotom p</t>
  </si>
  <si>
    <t>120000000284</t>
  </si>
  <si>
    <t>Chain Link Fencing work at Vinayakawadi</t>
  </si>
  <si>
    <t>130000002985</t>
  </si>
  <si>
    <t>130000002986</t>
  </si>
  <si>
    <t>33 KV panel</t>
  </si>
  <si>
    <t>130000002987</t>
  </si>
  <si>
    <t>CEMS Spares for Upgradation</t>
  </si>
  <si>
    <t>130000002988</t>
  </si>
  <si>
    <t>Installation of battery bank U1 &amp; U2</t>
  </si>
  <si>
    <t>130000002989</t>
  </si>
  <si>
    <t>Installation of spinker system at pond no,2</t>
  </si>
  <si>
    <t>130000002990</t>
  </si>
  <si>
    <t>Main Plant Fire Alarm and Repeater Panel</t>
  </si>
  <si>
    <t>140000001233</t>
  </si>
  <si>
    <t>FREEZER 600 LTR;220-240 V/Hz;R134A/250</t>
  </si>
  <si>
    <t>140000001245</t>
  </si>
  <si>
    <t>Facial Recognition Machine</t>
  </si>
  <si>
    <t>140000001246</t>
  </si>
  <si>
    <t>Video wall display with stand</t>
  </si>
  <si>
    <t>140000001247</t>
  </si>
  <si>
    <t>CCTV Phase -3</t>
  </si>
  <si>
    <t>140000001248</t>
  </si>
  <si>
    <t>Industrial TV displays</t>
  </si>
  <si>
    <t>140000001249</t>
  </si>
  <si>
    <t>CCTV for Plant Boundary Surveillence</t>
  </si>
  <si>
    <t>150000000927</t>
  </si>
  <si>
    <t>L2,L3 Switches and Network Rack</t>
  </si>
  <si>
    <t>150000000934</t>
  </si>
  <si>
    <t>E1 Gateway</t>
  </si>
  <si>
    <t>150000000935</t>
  </si>
  <si>
    <t>Network Video Recorder</t>
  </si>
  <si>
    <t>150000000936</t>
  </si>
  <si>
    <t>L2 Switch L3 Switch Network Rack</t>
  </si>
  <si>
    <t>150000000937</t>
  </si>
  <si>
    <t>Mouse type cable Lockout</t>
  </si>
  <si>
    <t>150000000938</t>
  </si>
  <si>
    <t>Ecomomic Mettalic Multipurpose Cable Lockout</t>
  </si>
  <si>
    <t>150000000939</t>
  </si>
  <si>
    <t>Cable Lockout</t>
  </si>
  <si>
    <t>150000000940</t>
  </si>
  <si>
    <t>Standard Ball valve Lockout</t>
  </si>
  <si>
    <t>150000000941</t>
  </si>
  <si>
    <t>150000000942</t>
  </si>
  <si>
    <t>Butterfly Valve Safty Lockout</t>
  </si>
  <si>
    <t>150000000943</t>
  </si>
  <si>
    <t>Trolly Mounted Loto boxes (ES-SL-B-5L)</t>
  </si>
  <si>
    <t>120000000285</t>
  </si>
  <si>
    <t>Plant Road work</t>
  </si>
  <si>
    <t>120000000286</t>
  </si>
  <si>
    <t>Coal Handling  Shed</t>
  </si>
  <si>
    <t>120000000287</t>
  </si>
  <si>
    <t>120000000288</t>
  </si>
  <si>
    <t>130000002776</t>
  </si>
  <si>
    <t>CONTRACTUAL SPARES FOR PRESSURE PARTS</t>
  </si>
  <si>
    <t>130000002898</t>
  </si>
  <si>
    <t>CHP O&amp;M spares.</t>
  </si>
  <si>
    <t>130000002993</t>
  </si>
  <si>
    <t>Solor Ground mounted</t>
  </si>
  <si>
    <t>160000001915</t>
  </si>
  <si>
    <t>FURNITURE,WOODEN SOFA BED,SODE TABLE CONSOL,MIRRO,</t>
  </si>
  <si>
    <t>130000002994</t>
  </si>
  <si>
    <t>Installed 650KWp DC shifted from Roftop to Ground</t>
  </si>
  <si>
    <t>023/000</t>
  </si>
  <si>
    <t>Tangible</t>
  </si>
  <si>
    <t>Intangible</t>
  </si>
  <si>
    <t>Right to Use</t>
  </si>
  <si>
    <t>150000000944</t>
  </si>
  <si>
    <t>WIFI Setup</t>
  </si>
  <si>
    <t>140000001255</t>
  </si>
  <si>
    <t>VDEO RCDR,DGTL FOR Survellance Setup-1920</t>
  </si>
  <si>
    <t>140000001256</t>
  </si>
  <si>
    <t>TV, LED,,VU for Suvellance Setup-1920</t>
  </si>
  <si>
    <t>130000002999</t>
  </si>
  <si>
    <t>220kv GT Lines &amp; Buscoupler Breaker</t>
  </si>
  <si>
    <t>140000001253</t>
  </si>
  <si>
    <t>Hardware for Contractor workforce Management  syst</t>
  </si>
  <si>
    <t>150000000945</t>
  </si>
  <si>
    <t>COMPUTER, I7;PROCESSOR:INTEL XEON E-2104G</t>
  </si>
  <si>
    <t>140000001252</t>
  </si>
  <si>
    <t>Mobile platform step Ladder</t>
  </si>
  <si>
    <t>130000002995</t>
  </si>
  <si>
    <t>Hind Rectifier Make ESP Controller</t>
  </si>
  <si>
    <t>130000002998</t>
  </si>
  <si>
    <t>500Ah SMF VRLA battery bank for Sea Water Intake</t>
  </si>
  <si>
    <t>140000001254</t>
  </si>
  <si>
    <t>3Ton Split AC</t>
  </si>
  <si>
    <t>130000002997</t>
  </si>
  <si>
    <t>CO analyzer (Oxygen Analyser)</t>
  </si>
  <si>
    <t>140000001251</t>
  </si>
  <si>
    <t>Kiosk Safety Training Kit</t>
  </si>
  <si>
    <t>130000002996</t>
  </si>
  <si>
    <t>Actuator for Sea Water Outfall Line Karhateshwar V</t>
  </si>
  <si>
    <t>140000001258</t>
  </si>
  <si>
    <t>Flip gate installation at BKC</t>
  </si>
  <si>
    <t>150000000948</t>
  </si>
  <si>
    <t>Sapres for WIFI Setup Equipment Jindal House</t>
  </si>
  <si>
    <t>140000001259</t>
  </si>
  <si>
    <t>Public Addressing Audio System Portable</t>
  </si>
  <si>
    <t>140000001260</t>
  </si>
  <si>
    <t>150000000946</t>
  </si>
  <si>
    <t>HP Laptop I5,8th Gen</t>
  </si>
  <si>
    <t>150000000949</t>
  </si>
  <si>
    <t>Desktops</t>
  </si>
  <si>
    <t>150000000950</t>
  </si>
  <si>
    <t>Network Infrastructure</t>
  </si>
  <si>
    <t>130000003003</t>
  </si>
  <si>
    <t>SBU-1 UPS Battery Bank</t>
  </si>
  <si>
    <t>130000003000</t>
  </si>
  <si>
    <t>Oxygen Analyser for CEMS system</t>
  </si>
  <si>
    <t>140000001262</t>
  </si>
  <si>
    <t>Office Chairs</t>
  </si>
  <si>
    <t>130000003006</t>
  </si>
  <si>
    <t>Venting arrangement for CW duct</t>
  </si>
  <si>
    <t>130000003001</t>
  </si>
  <si>
    <t>Procurement of GIS CB Drive Mechanism</t>
  </si>
  <si>
    <t>140000001257</t>
  </si>
  <si>
    <t>SPLIT AC  2 TON CAPACITY</t>
  </si>
  <si>
    <t>130000003002</t>
  </si>
  <si>
    <t xml:space="preserve"> AAQMS Analyser spares for Updradation</t>
  </si>
  <si>
    <t>130000003004</t>
  </si>
  <si>
    <t>HP Exhaust Valve Actuator</t>
  </si>
  <si>
    <t>130000003005</t>
  </si>
  <si>
    <t>DCS Controller card (DPU-MR-2)</t>
  </si>
  <si>
    <t>140000001261</t>
  </si>
  <si>
    <t>CCTV command control Room</t>
  </si>
  <si>
    <t>130000003008</t>
  </si>
  <si>
    <t>APH Basket</t>
  </si>
  <si>
    <t>130000003007</t>
  </si>
  <si>
    <t>Bearing House / Pedestal</t>
  </si>
  <si>
    <t>140000001267</t>
  </si>
  <si>
    <t>APPLE IPAD PRO 10.5" DISPLAY for Mr.Pretish Vinay</t>
  </si>
  <si>
    <t>150000000954</t>
  </si>
  <si>
    <t>Installation of WIFI Setup</t>
  </si>
  <si>
    <t>130000003009</t>
  </si>
  <si>
    <t>Revamping - Plant Earthing System</t>
  </si>
  <si>
    <t>130000003010</t>
  </si>
  <si>
    <t>Long Flexible coupling</t>
  </si>
  <si>
    <t>130000003011</t>
  </si>
  <si>
    <t>Retrofitted ABB make MV (6.6kv) Breakers</t>
  </si>
  <si>
    <t>130000003012</t>
  </si>
  <si>
    <t>Fire Hydrant Above Ground Piping</t>
  </si>
  <si>
    <t>150000000951</t>
  </si>
  <si>
    <t>Computer Server</t>
  </si>
  <si>
    <t>150000000952</t>
  </si>
  <si>
    <t>Wireless access controller</t>
  </si>
  <si>
    <t>150000000953</t>
  </si>
  <si>
    <t>Wireless access points and licenses</t>
  </si>
  <si>
    <t>150000000955</t>
  </si>
  <si>
    <t>Wireless point to point modems</t>
  </si>
  <si>
    <t>130000003013</t>
  </si>
  <si>
    <t>CT fan blade &amp; hub assembly</t>
  </si>
  <si>
    <t>140000001266</t>
  </si>
  <si>
    <t>LED screens for safety video display</t>
  </si>
  <si>
    <t>400500</t>
  </si>
  <si>
    <t>BUILDINGS-Non FACTORY - COST</t>
  </si>
  <si>
    <t>Furniture</t>
  </si>
  <si>
    <t>170000000291</t>
  </si>
  <si>
    <t>Thaiboat Arowroot Cream &amp; W style for JH</t>
  </si>
  <si>
    <t>180000000101</t>
  </si>
  <si>
    <t>INNOVA CRYSTA ZX,SPECIAL FEATURES:BS-6</t>
  </si>
  <si>
    <t>140000001268</t>
  </si>
  <si>
    <t>APPLE IPAD PRO 12.9" DISPLAY JMD Mr.Prashant Jain</t>
  </si>
  <si>
    <t>150000000957</t>
  </si>
  <si>
    <t>LAPTOP INTEL PROCESSOR I5 8TH GEN</t>
  </si>
  <si>
    <t>150000000958</t>
  </si>
  <si>
    <t>Innova Crysta -MODEL:VX CVT</t>
  </si>
  <si>
    <t>130000003054</t>
  </si>
  <si>
    <t>HFO Tank Inside Sludge Cleaning and Tank Repair wo</t>
  </si>
  <si>
    <t>130000003018</t>
  </si>
  <si>
    <t>SBU-1 220 KV Lightening Arresters</t>
  </si>
  <si>
    <t>130000003023</t>
  </si>
  <si>
    <t>33KV Power Evacuation from JSW Energy to JSSLPlant</t>
  </si>
  <si>
    <t>130000003052</t>
  </si>
  <si>
    <t>SBU-1 UPS Battery Bank Installation</t>
  </si>
  <si>
    <t>130000003055</t>
  </si>
  <si>
    <t>33KVPower Evacuation supply to Epsiloncarbon plant</t>
  </si>
  <si>
    <t>160000001916</t>
  </si>
  <si>
    <t>Dorma Automatic Doors</t>
  </si>
  <si>
    <t>130000003022</t>
  </si>
  <si>
    <t>Anti Faul Hybride  CT Fill Replacement</t>
  </si>
  <si>
    <t>33 KV Power Evacation from Energy to JSW Paints</t>
  </si>
  <si>
    <t>130000003015</t>
  </si>
  <si>
    <t>UPS Battery Bank - SBU2</t>
  </si>
  <si>
    <t>130000003053</t>
  </si>
  <si>
    <t>Unit-2 SBU-2 colling tower Fans</t>
  </si>
  <si>
    <t>140000001269</t>
  </si>
  <si>
    <t>160000001917</t>
  </si>
  <si>
    <t>MODULAR CHAIRS</t>
  </si>
  <si>
    <t>140000001272</t>
  </si>
  <si>
    <t>5KVA UPS</t>
  </si>
  <si>
    <t>140000001274</t>
  </si>
  <si>
    <t>Tablet Floor Stand  KIOSK-2 Industrieal App</t>
  </si>
  <si>
    <t>140000001275</t>
  </si>
  <si>
    <t>SATELLITE PHONE WITH LICENSING</t>
  </si>
  <si>
    <t>150000000956</t>
  </si>
  <si>
    <t>Tablet -  7Inch</t>
  </si>
  <si>
    <t>150000000959</t>
  </si>
  <si>
    <t>HP Laptop Intel I5 &amp; I7</t>
  </si>
  <si>
    <t>150000000961</t>
  </si>
  <si>
    <t>Tablet -  10Inch</t>
  </si>
  <si>
    <t>150000000962</t>
  </si>
  <si>
    <t>Thermal Printer</t>
  </si>
  <si>
    <t>130000003026</t>
  </si>
  <si>
    <t>Skyshade Solar Norikool day lightining system</t>
  </si>
  <si>
    <t>130000003027</t>
  </si>
  <si>
    <t>Coal Sampler 3500 TPH UPTO 150MM</t>
  </si>
  <si>
    <t>140000001273</t>
  </si>
  <si>
    <t>Safety Item ARC Flash Suit</t>
  </si>
  <si>
    <t>130000003042</t>
  </si>
  <si>
    <t>U-1 &amp; U-2 Boiler Roof</t>
  </si>
  <si>
    <t>130000003043</t>
  </si>
  <si>
    <t>ID Fan DE, NDE Side Brearing House</t>
  </si>
  <si>
    <t>130000003044</t>
  </si>
  <si>
    <t>Soonic Soutblower</t>
  </si>
  <si>
    <t>130000003034</t>
  </si>
  <si>
    <t>Actuator Releaf Valve</t>
  </si>
  <si>
    <t>130000003045</t>
  </si>
  <si>
    <t>Filtraction Machine for EH oil HPLP bypass system</t>
  </si>
  <si>
    <t>130000003046</t>
  </si>
  <si>
    <t>Filtraction Machine for BFP Hydraulic coupling</t>
  </si>
  <si>
    <t>130000003047</t>
  </si>
  <si>
    <t>H2 Dryer compressor</t>
  </si>
  <si>
    <t>130000003048</t>
  </si>
  <si>
    <t>BFP Boster Pump to Motor Multi disc &amp; fastners</t>
  </si>
  <si>
    <t>130000003051</t>
  </si>
  <si>
    <t>Ball Collecting Vessel</t>
  </si>
  <si>
    <t>130000003016</t>
  </si>
  <si>
    <t>Digital Weighing system for CWPH,FGD &amp; Swiph EOT C</t>
  </si>
  <si>
    <t>130000003025</t>
  </si>
  <si>
    <t>HDPE Pipe Jointing Butt Fusion Welding  Machine</t>
  </si>
  <si>
    <t>130000003033</t>
  </si>
  <si>
    <t>Gearbox for Travelling Water screen</t>
  </si>
  <si>
    <t>130000003035</t>
  </si>
  <si>
    <t>Floating deck for screening clearing</t>
  </si>
  <si>
    <t>130000003036</t>
  </si>
  <si>
    <t>HVAC Vam Machine High Temp Heat Exchanger</t>
  </si>
  <si>
    <t>130000003039</t>
  </si>
  <si>
    <t>Gearbox for CT</t>
  </si>
  <si>
    <t>130000003041</t>
  </si>
  <si>
    <t>TMEIC VFD SPARES</t>
  </si>
  <si>
    <t>130000003021</t>
  </si>
  <si>
    <t>ESP ACE4 NEXTGEN CONTROLLER</t>
  </si>
  <si>
    <t>130000003020</t>
  </si>
  <si>
    <t>Station Battery Bank</t>
  </si>
  <si>
    <t>130000003040</t>
  </si>
  <si>
    <t>2x10 KVA UPS AT DM PLANT</t>
  </si>
  <si>
    <t>130000003019</t>
  </si>
  <si>
    <t>Procurement of GIS spares</t>
  </si>
  <si>
    <t>130000003032</t>
  </si>
  <si>
    <t>LED Fixures</t>
  </si>
  <si>
    <t>140000001271</t>
  </si>
  <si>
    <t>AC SPLIT- 1.5 TON</t>
  </si>
  <si>
    <t>130000003037</t>
  </si>
  <si>
    <t>Enhancement of Ash Dyke 1,2,&amp;3 bund</t>
  </si>
  <si>
    <t>140000001270</t>
  </si>
  <si>
    <t>WALK BEHIND PETROL LAWN MOWER ;HONDA MAKE</t>
  </si>
  <si>
    <t>130000003049</t>
  </si>
  <si>
    <t>Air Preheater Seals</t>
  </si>
  <si>
    <t>130000003038</t>
  </si>
  <si>
    <t>Rotor Earth Fault Relay</t>
  </si>
  <si>
    <t>130000003050</t>
  </si>
  <si>
    <t>ABB AVR Spares</t>
  </si>
  <si>
    <t>130000003014</t>
  </si>
  <si>
    <t>PD Scanner</t>
  </si>
  <si>
    <t>130000003017</t>
  </si>
  <si>
    <t>130000003029</t>
  </si>
  <si>
    <t>TOE Guard</t>
  </si>
  <si>
    <t>130000003031</t>
  </si>
  <si>
    <t>UV Flame Scanner as mandatory spares</t>
  </si>
  <si>
    <t>130000003028</t>
  </si>
  <si>
    <t>Project Pending Cable Laying work at CHP</t>
  </si>
  <si>
    <t>130000003030</t>
  </si>
  <si>
    <t>Spare Motors for CPP</t>
  </si>
  <si>
    <t>130000003066</t>
  </si>
  <si>
    <t>Errection and commissioning of Lime Handling Syste</t>
  </si>
  <si>
    <t>130000003067</t>
  </si>
  <si>
    <t>CEMS data connectivity to  CPCB  and APCB</t>
  </si>
  <si>
    <t>130000003063</t>
  </si>
  <si>
    <t>construction of Trust Block MIDC Water Pipeline</t>
  </si>
  <si>
    <t>130000003061</t>
  </si>
  <si>
    <t>Power System Improvement  for CT Fan motors</t>
  </si>
  <si>
    <t>130000003059</t>
  </si>
  <si>
    <t>DM Plant DCBD Batteries</t>
  </si>
  <si>
    <t>130000003058</t>
  </si>
  <si>
    <t>130000003060</t>
  </si>
  <si>
    <t>Tracker Assembly for Coal Conveyor</t>
  </si>
  <si>
    <t>130000003064</t>
  </si>
  <si>
    <t>130000003065</t>
  </si>
  <si>
    <t>H2 Dryer Compressor (Insurance spares)</t>
  </si>
  <si>
    <t>130000003057</t>
  </si>
  <si>
    <t>Special Tools for Boiler</t>
  </si>
  <si>
    <t>130000003062</t>
  </si>
  <si>
    <t>PA FAN Flexible Disc</t>
  </si>
  <si>
    <t>320000000042</t>
  </si>
  <si>
    <t>ABT web based software with services</t>
  </si>
  <si>
    <t>130000003056</t>
  </si>
  <si>
    <t>140000001278</t>
  </si>
  <si>
    <t>70 Inch TV with stands</t>
  </si>
  <si>
    <t>320000000043</t>
  </si>
  <si>
    <t>Truein Visitor Primary system</t>
  </si>
  <si>
    <t>140000001276</t>
  </si>
  <si>
    <t>WATER DISPENSER BLUE STAR</t>
  </si>
  <si>
    <t>140000001277</t>
  </si>
  <si>
    <t>WATER COOLER</t>
  </si>
  <si>
    <t>150000000963</t>
  </si>
  <si>
    <t>150000000964</t>
  </si>
  <si>
    <t>LAPTOP INTEL I7 8TH OR LATST GEN</t>
  </si>
  <si>
    <t>150000000965</t>
  </si>
  <si>
    <t>150000000966</t>
  </si>
  <si>
    <t>LICENCES - COST</t>
  </si>
  <si>
    <t>BUILDINGS-NON FACTORY - COST</t>
  </si>
  <si>
    <t>120000000289</t>
  </si>
  <si>
    <t>130000003068</t>
  </si>
  <si>
    <t>Turbine Spares</t>
  </si>
  <si>
    <t>Coal Sampler</t>
  </si>
  <si>
    <t>UPS Battery Bank</t>
  </si>
  <si>
    <t>JSSL-Transmission</t>
  </si>
  <si>
    <t>Epsilon-Transmission</t>
  </si>
  <si>
    <t>140000001279</t>
  </si>
  <si>
    <t>320000000044</t>
  </si>
  <si>
    <t>320000000045</t>
  </si>
  <si>
    <t>320000000046</t>
  </si>
  <si>
    <t>Emergency software consolidation,License &amp;installn</t>
  </si>
  <si>
    <t>Softwares</t>
  </si>
  <si>
    <t>Freehold Land</t>
  </si>
  <si>
    <t>Leasehold Land</t>
  </si>
  <si>
    <t>Buildings</t>
  </si>
  <si>
    <t>Plant &amp; Machinery</t>
  </si>
  <si>
    <t>Office Equipment</t>
  </si>
  <si>
    <t>Firniture &amp; Fittings</t>
  </si>
  <si>
    <t>Motor Vehicles</t>
  </si>
  <si>
    <t>Leasehold Improvements</t>
  </si>
  <si>
    <t>Software</t>
  </si>
  <si>
    <t>Buildings - Ind As</t>
  </si>
  <si>
    <t>Plant &amp; Machinery - Ind As</t>
  </si>
  <si>
    <t>320000000047</t>
  </si>
  <si>
    <t>140000001282</t>
  </si>
  <si>
    <t>140000001283</t>
  </si>
  <si>
    <t>140000001284</t>
  </si>
  <si>
    <t>140000001280</t>
  </si>
  <si>
    <t>130000003082</t>
  </si>
  <si>
    <t>130000003074</t>
  </si>
  <si>
    <t>140000001285</t>
  </si>
  <si>
    <t>150000000967</t>
  </si>
  <si>
    <t>130000003083</t>
  </si>
  <si>
    <t>MS Pallet Storage</t>
  </si>
  <si>
    <t>140000001286</t>
  </si>
  <si>
    <t>130000003084</t>
  </si>
  <si>
    <t>Conductivity Meter</t>
  </si>
  <si>
    <t>130000003077</t>
  </si>
  <si>
    <t>130000003072</t>
  </si>
  <si>
    <t>130000003073</t>
  </si>
  <si>
    <t>130000003075</t>
  </si>
  <si>
    <t>130000003076</t>
  </si>
  <si>
    <t>130000003069</t>
  </si>
  <si>
    <t>130000003070</t>
  </si>
  <si>
    <t>PLC OF HVAC</t>
  </si>
  <si>
    <t>130000003071</t>
  </si>
  <si>
    <t>PLC OF TG EOT</t>
  </si>
  <si>
    <t>150000000968</t>
  </si>
  <si>
    <t>140000001281</t>
  </si>
  <si>
    <t>130000003079</t>
  </si>
  <si>
    <t>130000003080</t>
  </si>
  <si>
    <t>130000003081</t>
  </si>
  <si>
    <t>Gratings for Approach platform at various location</t>
  </si>
  <si>
    <t>As at          01/04/2021</t>
  </si>
  <si>
    <t>Upto   31/03/2021</t>
  </si>
  <si>
    <t>Pipe Line conversion</t>
  </si>
  <si>
    <t>Valve - U34 Outfall Line</t>
  </si>
  <si>
    <t>CW Pump Impeller</t>
  </si>
  <si>
    <t>HMI system</t>
  </si>
  <si>
    <t>H2 Cylinder Storage</t>
  </si>
  <si>
    <t>Earth Pit - SBU1</t>
  </si>
  <si>
    <t>ESP PLC Workstations</t>
  </si>
  <si>
    <t>Scaffol Ladder</t>
  </si>
  <si>
    <t>Lime Handling Machine</t>
  </si>
  <si>
    <t>Gratings for Approach</t>
  </si>
  <si>
    <t>DE System at Crusher</t>
  </si>
  <si>
    <t>CSE Blower</t>
  </si>
  <si>
    <t>120000000290</t>
  </si>
  <si>
    <t>130000003085</t>
  </si>
  <si>
    <t>130000003086</t>
  </si>
  <si>
    <t>PMG Starter</t>
  </si>
  <si>
    <t>130000003087</t>
  </si>
  <si>
    <t>Motor for FA Fan</t>
  </si>
  <si>
    <t>130000003088</t>
  </si>
  <si>
    <t>Portable DGA Kit</t>
  </si>
  <si>
    <t>130000003089</t>
  </si>
  <si>
    <t>130000003090</t>
  </si>
  <si>
    <t>130000003091</t>
  </si>
  <si>
    <t>130000003092</t>
  </si>
  <si>
    <t>Silica Analyser for Swas</t>
  </si>
  <si>
    <t>130000003093</t>
  </si>
  <si>
    <t>AHP Dryer for unit 3 &amp; 4</t>
  </si>
  <si>
    <t>130000003094</t>
  </si>
  <si>
    <t>HCSD System</t>
  </si>
  <si>
    <t>130000003095</t>
  </si>
  <si>
    <t>130000003096</t>
  </si>
  <si>
    <t>130000003097</t>
  </si>
  <si>
    <t>130000003098</t>
  </si>
  <si>
    <t>014/000</t>
  </si>
  <si>
    <t>130000003099</t>
  </si>
  <si>
    <t>500Ah SMF VRLA Battery Bank-1 for Sea Water intake</t>
  </si>
  <si>
    <t>130000003100</t>
  </si>
  <si>
    <t>130000003101</t>
  </si>
  <si>
    <t>130000003102</t>
  </si>
  <si>
    <t>130000003103</t>
  </si>
  <si>
    <t>VAM PLC Panel</t>
  </si>
  <si>
    <t>130000003104</t>
  </si>
  <si>
    <t>130000003105</t>
  </si>
  <si>
    <t>140000001287</t>
  </si>
  <si>
    <t>140000001288</t>
  </si>
  <si>
    <t>WALKIE TALKIE</t>
  </si>
  <si>
    <t>140000001289</t>
  </si>
  <si>
    <t>140000001290</t>
  </si>
  <si>
    <t>Coffee Machine</t>
  </si>
  <si>
    <t>150000000969</t>
  </si>
  <si>
    <t>150000000970</t>
  </si>
  <si>
    <t>150000000971</t>
  </si>
  <si>
    <t>150000000972</t>
  </si>
  <si>
    <t>320000000048</t>
  </si>
  <si>
    <t>320000000049</t>
  </si>
  <si>
    <t>320000000050</t>
  </si>
  <si>
    <t>As at 30/09/2021</t>
  </si>
  <si>
    <t>220 Kv CableTrench Slab</t>
  </si>
  <si>
    <t>Breathing Appartus set</t>
  </si>
  <si>
    <t>Pump House shed</t>
  </si>
  <si>
    <t>Switch Gear Breaker 6.6 KV</t>
  </si>
  <si>
    <t>Sbu2 Cooling tower repair</t>
  </si>
  <si>
    <t>DM Plant Battery Bank</t>
  </si>
  <si>
    <t>O2 Analyser &amp; Flow Meter</t>
  </si>
  <si>
    <t>Dissolved Oxygen analyzer</t>
  </si>
  <si>
    <t>Upgradation of ESP PLC Workstations</t>
  </si>
  <si>
    <t>Conversion of SS Pipeline to SS316L</t>
  </si>
  <si>
    <t>BHM-H2 cylinder storage modification</t>
  </si>
  <si>
    <t>SBU-1 Earth Pit Revamping</t>
  </si>
  <si>
    <t>1000 NB Valve for U34 Outfall Line</t>
  </si>
  <si>
    <t>CW Pump Impeller (Insurance Spares)</t>
  </si>
  <si>
    <t>Auto Coal Sampler 3500 Civil &amp; Structural work</t>
  </si>
  <si>
    <t>Scaffol Ladder for Maintenance work</t>
  </si>
  <si>
    <t>Installation of Lime handling Machine</t>
  </si>
  <si>
    <t>CSE Blower with petrol engine driven</t>
  </si>
  <si>
    <t>Deep FREEZER,1300. LTR;230 VAC;RF4</t>
  </si>
  <si>
    <t>WATER PURIFIER</t>
  </si>
  <si>
    <t>Basket Ball Pole</t>
  </si>
  <si>
    <t>Split AC 1.5 ton</t>
  </si>
  <si>
    <t>Samsum 55"TV</t>
  </si>
  <si>
    <t>55"Display Flipchart</t>
  </si>
  <si>
    <t>MEDICAL  REFRIGERATION</t>
  </si>
  <si>
    <t>Weights -20KG</t>
  </si>
  <si>
    <t>HP Laptops INTEL I5 8TH</t>
  </si>
  <si>
    <t>Installation of HMI system in Main Control Room</t>
  </si>
  <si>
    <t>Development of Dashboards</t>
  </si>
  <si>
    <t>Ramco CWMS System</t>
  </si>
  <si>
    <t>OSI PI 1000 TAGS</t>
  </si>
  <si>
    <t xml:space="preserve"> </t>
  </si>
  <si>
    <t>Major Assets Addtions Details during the year 2021-22</t>
  </si>
  <si>
    <t>Plnt</t>
  </si>
  <si>
    <t>Cum.acq.value</t>
  </si>
  <si>
    <t>Accum.dep.</t>
  </si>
  <si>
    <t>Start book.val</t>
  </si>
  <si>
    <t>Trans.acq.val</t>
  </si>
  <si>
    <t>PlndDep</t>
  </si>
  <si>
    <t>Trns.AccDep</t>
  </si>
  <si>
    <t>End book val</t>
  </si>
  <si>
    <t>0</t>
  </si>
  <si>
    <t>035/000</t>
  </si>
  <si>
    <t>ZULA</t>
  </si>
  <si>
    <t>GENERATOR TRANSFORMER</t>
  </si>
  <si>
    <t>AU</t>
  </si>
  <si>
    <t>LOT</t>
  </si>
  <si>
    <t>EA</t>
  </si>
  <si>
    <t>DRAG CHAIN CONVEYOR</t>
  </si>
  <si>
    <t>ASH POND</t>
  </si>
  <si>
    <t>TRUNION SHAFT -FREE END</t>
  </si>
  <si>
    <t>PENTAX AUTO LEVEL</t>
  </si>
  <si>
    <t>OBM MODEL 9.9 DHML</t>
  </si>
  <si>
    <t>ELECTRONIC ANALYTICAL BALANCE</t>
  </si>
  <si>
    <t>SS BOTTOM SEDIMENT SAMPLER &amp; NISKIN WATER SAMPLER</t>
  </si>
  <si>
    <t>SOUND LEVEL METER &amp; WHIRLING METER</t>
  </si>
  <si>
    <t>E FIBER GLASS BOAT</t>
  </si>
  <si>
    <t>RESPIRABLE DUST SAMPLER</t>
  </si>
  <si>
    <t>MICRO PROCESSER BASED CONDUCTIVITY METER1</t>
  </si>
  <si>
    <t>SARTORIUS ANALYTICAL BALANCE</t>
  </si>
  <si>
    <t>DISTILLED WATER STEEL</t>
  </si>
  <si>
    <t>PLANT CANOPY ANALYZER</t>
  </si>
  <si>
    <t>PORTABLE PHOTOSYNTHESIS SYSTEM</t>
  </si>
  <si>
    <t>ATOMIC ABSORPTION SPECTROPHOTOMETE</t>
  </si>
  <si>
    <t>PRESSURE CALIBRATOR</t>
  </si>
  <si>
    <t>990 KVA SWITCHGEAR</t>
  </si>
  <si>
    <t>ELECTRICAL ITEMS</t>
  </si>
  <si>
    <t>WEIGHING MACHINE</t>
  </si>
  <si>
    <t>032/006</t>
  </si>
  <si>
    <t>033/002</t>
  </si>
  <si>
    <t>033/004</t>
  </si>
  <si>
    <t>033/009</t>
  </si>
  <si>
    <t>033/011</t>
  </si>
  <si>
    <t>034/006</t>
  </si>
  <si>
    <t>DCS SYSTEM</t>
  </si>
  <si>
    <t>022/003</t>
  </si>
  <si>
    <t>022/000</t>
  </si>
  <si>
    <t>029/001</t>
  </si>
  <si>
    <t>LAB EQUIPMENTS</t>
  </si>
  <si>
    <t>CHEMICAL LAB EQUIPMENTS</t>
  </si>
  <si>
    <t>025/000</t>
  </si>
  <si>
    <t>030/002</t>
  </si>
  <si>
    <t>Additional area Lighting</t>
  </si>
  <si>
    <t>002/000</t>
  </si>
  <si>
    <t>025/006</t>
  </si>
  <si>
    <t>025/010</t>
  </si>
  <si>
    <t>024/005</t>
  </si>
  <si>
    <t>021/007</t>
  </si>
  <si>
    <t>Ins &amp; commissio.of Data Manager for Unit I &amp; II</t>
  </si>
  <si>
    <t>024/010</t>
  </si>
  <si>
    <t>022/004</t>
  </si>
  <si>
    <t>022/002</t>
  </si>
  <si>
    <t>022/001</t>
  </si>
  <si>
    <t>023/002</t>
  </si>
  <si>
    <t>023/001</t>
  </si>
  <si>
    <t>027/007</t>
  </si>
  <si>
    <t>021/010</t>
  </si>
  <si>
    <t>021/006</t>
  </si>
  <si>
    <t>Lab Equipment-Digital Automatic K/F Titration</t>
  </si>
  <si>
    <t>021/011</t>
  </si>
  <si>
    <t>022/007</t>
  </si>
  <si>
    <t>021/008</t>
  </si>
  <si>
    <t>023/005</t>
  </si>
  <si>
    <t>024/001</t>
  </si>
  <si>
    <t>024/000</t>
  </si>
  <si>
    <t>021/004</t>
  </si>
  <si>
    <t>022/009</t>
  </si>
  <si>
    <t>024/003</t>
  </si>
  <si>
    <t>024/007</t>
  </si>
  <si>
    <t>026/004</t>
  </si>
  <si>
    <t>031/004</t>
  </si>
  <si>
    <t>020/010</t>
  </si>
  <si>
    <t>021/002</t>
  </si>
  <si>
    <t>016/005</t>
  </si>
  <si>
    <t>031/005</t>
  </si>
  <si>
    <t>028/008</t>
  </si>
  <si>
    <t>029/009</t>
  </si>
  <si>
    <t>028/010</t>
  </si>
  <si>
    <t>028/003</t>
  </si>
  <si>
    <t>027/000</t>
  </si>
  <si>
    <t>Building Common Internal Roads</t>
  </si>
  <si>
    <t>North Road &amp; Drain</t>
  </si>
  <si>
    <t>West End &amp; Ash Pond Road</t>
  </si>
  <si>
    <t>Air Conditoner Units</t>
  </si>
  <si>
    <t>VRF system</t>
  </si>
  <si>
    <t>005/002</t>
  </si>
  <si>
    <t>LCD Monitor</t>
  </si>
  <si>
    <t>1.Linear SlotLuminaire 2 Staggered Lamp strip ligh</t>
  </si>
  <si>
    <t>Electrical Items-Light Fixtures from Singapore</t>
  </si>
  <si>
    <t>Electrical Items-Lighting Control Systems</t>
  </si>
  <si>
    <t>Electrical Items-Light Fixtures</t>
  </si>
  <si>
    <t>Electrical Items-Electrical Items</t>
  </si>
  <si>
    <t>Chairs and other furniture item</t>
  </si>
  <si>
    <t>Dishwash machine</t>
  </si>
  <si>
    <t>Elevators</t>
  </si>
  <si>
    <t>ANALOG ADDRESSABLE FIRE ALARM SYSTEM BKC</t>
  </si>
  <si>
    <t>CISCO TELEPRESENCE SYSTEM CODEC C40 BKC</t>
  </si>
  <si>
    <t>SPLIT AC</t>
  </si>
  <si>
    <t>010/002</t>
  </si>
  <si>
    <t>PC</t>
  </si>
  <si>
    <t>CONFERENCE TABLE</t>
  </si>
  <si>
    <t>SINGLE BED MATTRESS</t>
  </si>
  <si>
    <t>PA LECTERN SYSTEM MODEL WSL2500R</t>
  </si>
  <si>
    <t>HP Printer 1020 Plus</t>
  </si>
  <si>
    <t>Epson LX-300+II Dot Matrix Printer Sl.# JNWY207733</t>
  </si>
  <si>
    <t>003/002</t>
  </si>
  <si>
    <t>HP Printer All in One</t>
  </si>
  <si>
    <t>Compaq Computer-Tngl - JSWECE @ Tngl - JSWECE</t>
  </si>
  <si>
    <t>003/001</t>
  </si>
  <si>
    <t>Sony Laptop SVE - 14125CN</t>
  </si>
  <si>
    <t>Dell Latitude Laptop</t>
  </si>
  <si>
    <t>Laptop MakeDell ModelLatitude</t>
  </si>
  <si>
    <t>Sony Vaio Laptop</t>
  </si>
  <si>
    <t>Sony Vaio Laptop - S13A125</t>
  </si>
  <si>
    <t>PowerEdge M620 Blade Server</t>
  </si>
  <si>
    <t>CISCO 2100 Series WLAN Controller</t>
  </si>
  <si>
    <t>10 KVA UPS System</t>
  </si>
  <si>
    <t>Dell Laptop Latitude 15 5000</t>
  </si>
  <si>
    <t>WIRELESS MODEM RADWIN 2000-C FULL DUPLEX</t>
  </si>
  <si>
    <t>2-ETHERNET PORT RADWIN RW-7102-2000 IDU 2-TDM</t>
  </si>
  <si>
    <t>Power Edge R330 server-RTN</t>
  </si>
  <si>
    <t>Power Edge R330 server-VJN</t>
  </si>
  <si>
    <t>ENERGY MANAGEMENT SYSTEM(SERVER)</t>
  </si>
  <si>
    <t>OFFICE TABLE 4.5' X 2.5'</t>
  </si>
  <si>
    <t>GODREJ CUPBOARD - HALF SIZE</t>
  </si>
  <si>
    <t>WARDROB-H (FULL SIZE) WITH SECRECT LOCKER SIZE: 2</t>
  </si>
  <si>
    <t>GODREJ CUPBOARD - STOREWELL TYPE</t>
  </si>
  <si>
    <t>FILING CABINET FOLDERS</t>
  </si>
  <si>
    <t>OFFICE TABLE - SIZE 4' X 6'</t>
  </si>
  <si>
    <t>OFFEICE TABLE WITH THREE DRAWER</t>
  </si>
  <si>
    <t>Filing Cabinet with Four Compartments- Make-Godrej</t>
  </si>
  <si>
    <t>Connection Top Oz-214R @ JSWECE</t>
  </si>
  <si>
    <t>Godrej Chair PCH-5001T- @ Raigarh Office</t>
  </si>
  <si>
    <t>Dressing Table with stool @ Raigarh Offi</t>
  </si>
  <si>
    <t>Side Runner Oz-206 @ JSWECE</t>
  </si>
  <si>
    <t>Victoria Coffee Table @ Raigarh Office</t>
  </si>
  <si>
    <t>Godrej Table T-102 - @ Raigarh Office</t>
  </si>
  <si>
    <t>3 Seater Visitor Sofa Chroma @ JSWECE</t>
  </si>
  <si>
    <t>Cabinet Oz-209 @ JSWECE</t>
  </si>
  <si>
    <t>High Back Chair - Evolvo @ JSWECE</t>
  </si>
  <si>
    <t>Cupboard at Raigarh Office - Model M2</t>
  </si>
  <si>
    <t>Dining table &amp; 6 Chair @ Raigarh Office</t>
  </si>
  <si>
    <t>Free Standing Table Oz-201 @ JSWECE @ JSWECE</t>
  </si>
  <si>
    <t>Sofa set (3+1+1) Jade fabric - @ Raigarh Office</t>
  </si>
  <si>
    <t>Round Conference Table - 22' Dia @ JSWECE</t>
  </si>
  <si>
    <t>Ergomesh Medium Back Chair @ JSWECE</t>
  </si>
  <si>
    <t>Interior Works - Simulator Room JSWECE</t>
  </si>
  <si>
    <t>GODREJ 4 DOOR BOOK CASE</t>
  </si>
  <si>
    <t>Godrej Chairs Model Cheers</t>
  </si>
  <si>
    <t>Halo High Black Chair (Brown)</t>
  </si>
  <si>
    <t>Godrej Halo Chairs - PCH 9200 rv</t>
  </si>
  <si>
    <t>Godrej 4 Shelves Plain Storewell</t>
  </si>
  <si>
    <t>Godrej ST Plain Almirah 4 shelves</t>
  </si>
  <si>
    <t>Godrej Icon Desking Suite</t>
  </si>
  <si>
    <t>Godrej 4 door Filing Cabinet</t>
  </si>
  <si>
    <t>Godrej Optimizer-1 Main Unit</t>
  </si>
  <si>
    <t>Godrej 4 Door Filling Cabinet</t>
  </si>
  <si>
    <t>Godrej Rounda Filing System</t>
  </si>
  <si>
    <t>Conference Table With Steel Leg And Veneer Top</t>
  </si>
  <si>
    <t>Godrej Edward Corner Table (Wallnut)</t>
  </si>
  <si>
    <t>Small Meeting Room Table</t>
  </si>
  <si>
    <t>Dining Room Table</t>
  </si>
  <si>
    <t>Executive Table T1071 - Godrej</t>
  </si>
  <si>
    <t>Officers Table 41/2' x 21/2' with 3</t>
  </si>
  <si>
    <t>VP Cabins Furniture Polish Table TopBoard</t>
  </si>
  <si>
    <t>Workstation with partition (Set)</t>
  </si>
  <si>
    <t>Refurbishment of materials - Wooden partition</t>
  </si>
  <si>
    <t>AQUAGUARD OF EUREKA FORBES MAKE - CLASSIC MODEL</t>
  </si>
  <si>
    <t>AQUAGUARD COOLER CUM PURIFIER</t>
  </si>
  <si>
    <t>DEEP FREEZER - TWO DOORS - MODEL HF 425 (MAKE BLUE</t>
  </si>
  <si>
    <t>TABLE TENNIS</t>
  </si>
  <si>
    <t>LG SEMI AUTOMATIC WASHING MACHINE</t>
  </si>
  <si>
    <t>PROJECTOR  MAKEEPSON MODELEB1751</t>
  </si>
  <si>
    <t>Bulue Star Split AC 1.5 TR</t>
  </si>
  <si>
    <t>005/005</t>
  </si>
  <si>
    <t>Blue Star-1.5 Tons window AC</t>
  </si>
  <si>
    <t>LG Split AC with Stabilizer - 1.5 Ton</t>
  </si>
  <si>
    <t>Voltas 2.0Tn Silver Split AC</t>
  </si>
  <si>
    <t>Daikin Inverter type Hiwall Split Air Conditioner</t>
  </si>
  <si>
    <t>018/005</t>
  </si>
  <si>
    <t>Dakin A/c - Saarathi Building</t>
  </si>
  <si>
    <t>LG Vaccum Cleaner</t>
  </si>
  <si>
    <t>HP Officeject All in One (JSWECE-TNGL)</t>
  </si>
  <si>
    <t>Paper Shredder machine</t>
  </si>
  <si>
    <t>Samsung Microwave Over 10lts @ Raigarh O</t>
  </si>
  <si>
    <t>Aquaguard Water Filter- VV Ngr JSWECE Hostel</t>
  </si>
  <si>
    <t>Micro Wave Oven Convection</t>
  </si>
  <si>
    <t>Kent Water Purifier @ Raigarh Office</t>
  </si>
  <si>
    <t>TATA Sky DTH</t>
  </si>
  <si>
    <t>Optipoint Standard Phone  - HO/OE/034</t>
  </si>
  <si>
    <t>Double Door Refrigerator</t>
  </si>
  <si>
    <t>Refrigerator  - HO/AC/014</t>
  </si>
  <si>
    <t>Sony Camera DSC HXI</t>
  </si>
  <si>
    <t>1 Handset Walkie Talkie  - HO/OE/037</t>
  </si>
  <si>
    <t>Samsung Refrigerator-315 Lts @ Raigarh</t>
  </si>
  <si>
    <t>Cannon Fax Machine - Model L 220</t>
  </si>
  <si>
    <t>Digital Open stage Telehone instrument</t>
  </si>
  <si>
    <t>Bluestar Water Cooler-VV Ngr JSWWCE Hostel</t>
  </si>
  <si>
    <t>Simens EPABX System @ Bangaloe Office</t>
  </si>
  <si>
    <t>Digital make IFB F/L Washing Machine</t>
  </si>
  <si>
    <t>Siemens Washing Machine Front Load</t>
  </si>
  <si>
    <t>Water Cooler 40 Ltr Cap Make-Blue Star @ JSWECE</t>
  </si>
  <si>
    <t>LG Refrigerator - 430 Ltrs</t>
  </si>
  <si>
    <t>EPABX System</t>
  </si>
  <si>
    <t>LG Make Projector-Tngl - JSWECE @ Tngl - JSWECE</t>
  </si>
  <si>
    <t>Toshiba-Double Door Frost Fre Refrig@ Jindal House</t>
  </si>
  <si>
    <t>Sony LCD TV - LCD S32A200</t>
  </si>
  <si>
    <t>Inteligent Data Collection Terminl-Attendance Syst</t>
  </si>
  <si>
    <t>Public Address System</t>
  </si>
  <si>
    <t>Body Solid Linear Bearing Smith Machine</t>
  </si>
  <si>
    <t>Sony LCD TV - LCD S4OA200 with DVD</t>
  </si>
  <si>
    <t>Sony KDL 46NX700 LCD TV</t>
  </si>
  <si>
    <t>Sony Projection Tv  - HO/OE/056</t>
  </si>
  <si>
    <t>Panasonic Plasma Th42Pv500  - HO/OE/039</t>
  </si>
  <si>
    <t>CC TV Camera - Jindal House</t>
  </si>
  <si>
    <t>Executive New Bike 700 (multi Voltage Disp.)</t>
  </si>
  <si>
    <t>Lg 60 Pla2Ma  - HO/OE/063</t>
  </si>
  <si>
    <t>Cardiovascular - Excite Cross Over 700</t>
  </si>
  <si>
    <t>Sound System  - HO/OE/69</t>
  </si>
  <si>
    <t>Crystal Lamp &amp; Beadedlamp 2 &amp; Ranaissance</t>
  </si>
  <si>
    <t>Vibro Gym Professional Model  - HO/OE/071</t>
  </si>
  <si>
    <t>Home Series - Run Personal</t>
  </si>
  <si>
    <t>Blue Star Make: 1.5Ton capacity split AC</t>
  </si>
  <si>
    <t>Air Conditioners</t>
  </si>
  <si>
    <t>Voltas Make-1.5 Ton Split AC</t>
  </si>
  <si>
    <t>Aqua Guard Water Filter cum purifier - Gold Nova</t>
  </si>
  <si>
    <t>Aqua Guard Water Filter cum purifier - Hi-flo</t>
  </si>
  <si>
    <t>Aquaguard Hiflo water Filter</t>
  </si>
  <si>
    <t>Sony Digital Camera</t>
  </si>
  <si>
    <t>Sony WX150 Digital Camera</t>
  </si>
  <si>
    <t>Network Components for CCTV</t>
  </si>
  <si>
    <t>CCTV Installation supporting Network Equipments</t>
  </si>
  <si>
    <t>Blue Star Water Cooler - SDLX480</t>
  </si>
  <si>
    <t>Blue Star water cooler SS 80</t>
  </si>
  <si>
    <t>Water Cooler SS ( Blue Star) 80 ltr Cap</t>
  </si>
  <si>
    <t>Godrej Refrigerator Pewter FFGF28D</t>
  </si>
  <si>
    <t>Godrej Refiregarator - GFE 32B Double Door</t>
  </si>
  <si>
    <t>MOTOROLA HAND HELD RADIO MODEL GP328</t>
  </si>
  <si>
    <t>Panasonic LCD TV - 26' Model TH26IE8</t>
  </si>
  <si>
    <t>Essae Electronic Weighing Scale-SlNo. G41510296980</t>
  </si>
  <si>
    <t>Essae Electronic Weighing ScaleSl. No.G41510280413</t>
  </si>
  <si>
    <t>Digital Copier/Printer/Scanner 5016 Sl.3317327586</t>
  </si>
  <si>
    <t>FERRULE-PORTABLE FERRULE TUBE CUM STICKER PRINTER</t>
  </si>
  <si>
    <t>Coffee Machine purches on 4floor at BKC</t>
  </si>
  <si>
    <t>Music System with Speakers &amp; Amplifier for JH-ODEL</t>
  </si>
  <si>
    <t>BIOMETRIC MACHINE MODEL SY745</t>
  </si>
  <si>
    <t>Water Cooler</t>
  </si>
  <si>
    <t>HP Laserjet M 1007 printer @ D.Mohapatra</t>
  </si>
  <si>
    <t>HP Photoscanjet G3010</t>
  </si>
  <si>
    <t>HP Laserjet LJ1020 printer</t>
  </si>
  <si>
    <t>HP-1088- Las Printer-(Venkatraman)</t>
  </si>
  <si>
    <t>Epson LQ 300+ Dot Matrix Printer @ MJE-Accounts</t>
  </si>
  <si>
    <t>HP Laserjet Printer - HP LJ1536 DNF - Portable</t>
  </si>
  <si>
    <t>Hp 1215 LP Printer-@ MJE</t>
  </si>
  <si>
    <t>HP make Printer All in One</t>
  </si>
  <si>
    <t>Dymo Card Scan Executive V9</t>
  </si>
  <si>
    <t>HP Probook - Lapton (Mr-Aman Anand)</t>
  </si>
  <si>
    <t>HP Laserjet Printer 8500 Pro Wireless -MY99253185</t>
  </si>
  <si>
    <t>Desktop PC HCLSL. No. 1111AA631530</t>
  </si>
  <si>
    <t>Desktop PC HCL SL. No. 1111AA631529</t>
  </si>
  <si>
    <t>Desktop PC HCL SL. No. 1111AA631528</t>
  </si>
  <si>
    <t>HP Laserjet M 1522 NF printer</t>
  </si>
  <si>
    <t>HP Probook - Lapton (Mr.S Madhavan)</t>
  </si>
  <si>
    <t>Desktop HCL - 6111AA877625/6111AA877626</t>
  </si>
  <si>
    <t>HP Laserjet printer</t>
  </si>
  <si>
    <t>HP 420 Notebook - S.No.5CG0520911</t>
  </si>
  <si>
    <t>HP 420 Notebook - S.No. 5CG0520931</t>
  </si>
  <si>
    <t>Lenova Ideapad Laptop - S.No.WB01580174</t>
  </si>
  <si>
    <t>HP 510 Laptop-CNU9345WBV-@ D.Mohapatra</t>
  </si>
  <si>
    <t>HP 510 Laptop-CNU9345X3R @ Chidambar Iyer</t>
  </si>
  <si>
    <t>HP 420 Notebook</t>
  </si>
  <si>
    <t>Lenovo Thinkcentre Desktop</t>
  </si>
  <si>
    <t>HP 510 Notebook PC - Sl. No. CNU00969WF</t>
  </si>
  <si>
    <t>HP 510 Notebook PC - Sl. No. CNU0096FTC</t>
  </si>
  <si>
    <t>HP 510 Notebook PC - Sl. No. CNU9493DYF</t>
  </si>
  <si>
    <t>Desktop Lenova</t>
  </si>
  <si>
    <t>HP 540 Laptop - Mumbai (Akash Sharma)</t>
  </si>
  <si>
    <t>HP 540 LAPTOP - MUMBAI (R.Venkatraman)</t>
  </si>
  <si>
    <t>Hp L.Printer-2055DN @ MJE - F &amp; A</t>
  </si>
  <si>
    <t>Attendence Punching Machine</t>
  </si>
  <si>
    <t>Lenova Desktop - S.No.VS10150527</t>
  </si>
  <si>
    <t>Lenovo All in One Edge 72</t>
  </si>
  <si>
    <t>Lenovo Thinkpad E430 - Laptop</t>
  </si>
  <si>
    <t>HP Probook 4430S - Mr. S. Pai</t>
  </si>
  <si>
    <t>Sam Sung Lcd Monitor  - HO/COM/198</t>
  </si>
  <si>
    <t>Sony Vaio Notebook PC</t>
  </si>
  <si>
    <t>Sony Vaio Laptop - S13125CN</t>
  </si>
  <si>
    <t>LAPTOP</t>
  </si>
  <si>
    <t>iMac-Desktop - Jindal House</t>
  </si>
  <si>
    <t>Dell Laptop Latitude E7440 - Anoop Vaish</t>
  </si>
  <si>
    <t>Dell Laptop Latitude 3440-Mr Debasish Saha</t>
  </si>
  <si>
    <t>HP Laser Jet Printer for JMD Office</t>
  </si>
  <si>
    <t>Dell Laptop-3440-Mr.Vijay Bhrthwal</t>
  </si>
  <si>
    <t>Dell Laptop Latitued 3540-A.K.Jain</t>
  </si>
  <si>
    <t>Dell Desktop 3647 (Intel Core i3 4th gen)</t>
  </si>
  <si>
    <t>DELL LAPTOP LATITUDE 3450 - VANDANA YALMALKAR</t>
  </si>
  <si>
    <t>DELL LAPTOP LATITUDE 3450 - PRAFULL KATIYAR</t>
  </si>
  <si>
    <t>DELL LAPTOP LATITUDE 3450 - GAURAV BARJATYA</t>
  </si>
  <si>
    <t>DELL LAPTOP LATITUDE 3450 - AMITAVA MUKHERJEE</t>
  </si>
  <si>
    <t>DELL LAPTOP LATITUDE 3450 - VINAYAK BHAT</t>
  </si>
  <si>
    <t>DELL LAPTOP LATITUDE 3450 - BHANU SHARMA</t>
  </si>
  <si>
    <t>DELL LAPTOP LATITUDE 3450 - RAVINDRA SINGH GUJRAL</t>
  </si>
  <si>
    <t>DELL LAPTOP LATITUDE 3450 - SHEKHAR GUPTA</t>
  </si>
  <si>
    <t>DELL LAPTOP LATITUDE 3450 - HR INDUCTION &amp; ONBOARD</t>
  </si>
  <si>
    <t>DELL LAPTOP LATITUDE 3450 - HR EXPECTED NEW JOINEE</t>
  </si>
  <si>
    <t>DELL LAPTOP LATITUDE 3450 - NARENDRA RAHALKAR</t>
  </si>
  <si>
    <t>DELL LAPTOP LATITUDE 3450 - AMIT DAS</t>
  </si>
  <si>
    <t>DELL LAPTOP LATITUDE 3450 - RAKESH PUNAMIYA</t>
  </si>
  <si>
    <t>DELL LAPTOP LATITUDE 3450 - PRITPAL SINGH</t>
  </si>
  <si>
    <t>DELL LAPTOP LATITUDE 3450 - MANISH BHANSALI</t>
  </si>
  <si>
    <t>HP colour laser jet printer-476DW-9th floor-BKC</t>
  </si>
  <si>
    <t>HP Laptops-T9R83PA#ACJ-1 Nos-</t>
  </si>
  <si>
    <t>IPAD PRO WIFI CELL-128GB-ML2I2HN/A-JH</t>
  </si>
  <si>
    <t>IPAD APP for IPAD PRO WIFI CELL-128GB-ML2I2HN/A-JH</t>
  </si>
  <si>
    <t>031/000</t>
  </si>
  <si>
    <t>ROADS</t>
  </si>
  <si>
    <t>FACTORY BUILDING</t>
  </si>
  <si>
    <t>033/006</t>
  </si>
  <si>
    <t>034/009</t>
  </si>
  <si>
    <t>033/000</t>
  </si>
  <si>
    <t>033/010</t>
  </si>
  <si>
    <t>030/009</t>
  </si>
  <si>
    <t>034/008</t>
  </si>
  <si>
    <t>034/005</t>
  </si>
  <si>
    <t>034/000</t>
  </si>
  <si>
    <t>033/007</t>
  </si>
  <si>
    <t>033/003</t>
  </si>
  <si>
    <t>031/003</t>
  </si>
  <si>
    <t>030/008</t>
  </si>
  <si>
    <t>030/001</t>
  </si>
  <si>
    <t>030/005</t>
  </si>
  <si>
    <t>029/007</t>
  </si>
  <si>
    <t>029/006</t>
  </si>
  <si>
    <t>028/006</t>
  </si>
  <si>
    <t>Khaitan Ceiling  /  Exhaust Fan</t>
  </si>
  <si>
    <t>Matteres</t>
  </si>
  <si>
    <t>United Glass &amp; Crockeries</t>
  </si>
  <si>
    <t>Centre Table at Bangalore Guest House</t>
  </si>
  <si>
    <t>Centre table with table glass top</t>
  </si>
  <si>
    <t>TV Unit at Bangalore Guest House</t>
  </si>
  <si>
    <t>Partition Plat for Rack</t>
  </si>
  <si>
    <t>Console Table at Bangalore Guest House</t>
  </si>
  <si>
    <t>Godrej Storwel Plain with 4 adjustable shelves</t>
  </si>
  <si>
    <t>Godrej Storewel - 4 Shelves</t>
  </si>
  <si>
    <t>Godrej 4 Drawer Filing Cabinet</t>
  </si>
  <si>
    <t>Book Case</t>
  </si>
  <si>
    <t>Godrej - Storewell Plain (4 Shelves)</t>
  </si>
  <si>
    <t>Computer Table residece of GMM</t>
  </si>
  <si>
    <t>Waste Plate Collecting Trolley</t>
  </si>
  <si>
    <t>Dash Board at Bangalore Guest House</t>
  </si>
  <si>
    <t>Godrej Table T9 Table - Safety Departmen</t>
  </si>
  <si>
    <t>Godrej - Storewell Plain (HRD &amp; A)</t>
  </si>
  <si>
    <t>Cot</t>
  </si>
  <si>
    <t>TV Unit Cum Studay Table</t>
  </si>
  <si>
    <t>Cot at Bangalore Guest House</t>
  </si>
  <si>
    <t>Water Softner</t>
  </si>
  <si>
    <t>Dining Table with 6 Chairs (C5/2 Guest House)</t>
  </si>
  <si>
    <t>Godrej 6 drawers Drawing File Cabinet</t>
  </si>
  <si>
    <t>60 Idli Plant</t>
  </si>
  <si>
    <t>Clean Dish Landing Table</t>
  </si>
  <si>
    <t>Godrej Tool Storage Cabinet Model V</t>
  </si>
  <si>
    <t>Executive Desk (Table@Control Room CPP1)</t>
  </si>
  <si>
    <t>3 Burner Gas Cooking Range</t>
  </si>
  <si>
    <t>Gas Pipe Line</t>
  </si>
  <si>
    <t>Dosa/Chapathi Plate</t>
  </si>
  <si>
    <t>Elan Executive Desk (RRP Res)</t>
  </si>
  <si>
    <t>Rice Cooking Vessel 50 Ltrs</t>
  </si>
  <si>
    <t>Standing LCD Stand with Small Tray (TV Stand)</t>
  </si>
  <si>
    <t>Dough Kneading Machine</t>
  </si>
  <si>
    <t>Dining Table &amp; 6 Chairs @ B'lore Guest H</t>
  </si>
  <si>
    <t>Sofa Set at Bangalore Guest House</t>
  </si>
  <si>
    <t>Book Shelf</t>
  </si>
  <si>
    <t>Storage Rack</t>
  </si>
  <si>
    <t>VP(F)'s Residence-Bed room 3 Ward robe</t>
  </si>
  <si>
    <t>VP(F)'s Residence-Bed room 1 Ward robe</t>
  </si>
  <si>
    <t>18KW Steam Generator</t>
  </si>
  <si>
    <t>Side Table for Service Counter</t>
  </si>
  <si>
    <t>Crockeries/Cuttleries</t>
  </si>
  <si>
    <t>Kitchen Base Units with integrated appliances</t>
  </si>
  <si>
    <t>Life Size Bronze Sculptor of Mr O P Jindal</t>
  </si>
  <si>
    <t>Interior Works-Reception / Conference/Meeting</t>
  </si>
  <si>
    <t>Sony Digital Camera - DSC-W710</t>
  </si>
  <si>
    <t>AQUA GUARD NOVA WATER FILTER-CUM-PURI</t>
  </si>
  <si>
    <t>Aqua guard</t>
  </si>
  <si>
    <t>I-Nove Water Puriefier (C5/2) - Guest House -</t>
  </si>
  <si>
    <t>EUROCLEAN XL ELECTRONIC VACUUM CLEANER</t>
  </si>
  <si>
    <t>WD Wet &amp; Dry Vacum</t>
  </si>
  <si>
    <t>Binacular Canon Make</t>
  </si>
  <si>
    <t>Sony Digital Camera (JSWSL - CPP1)</t>
  </si>
  <si>
    <t>Addition to CC TV Camera</t>
  </si>
  <si>
    <t>Public Address System New Conference Hall</t>
  </si>
  <si>
    <t>Motorola Base Station GM 338</t>
  </si>
  <si>
    <t>Motorala Base Station GM 338</t>
  </si>
  <si>
    <t>LG Double Door Refrigerator - 295 Lts</t>
  </si>
  <si>
    <t>Godrej Double Door Refrigerator-305 Lts</t>
  </si>
  <si>
    <t>Godrej Refrigerator - 305 Lts - GEF32B</t>
  </si>
  <si>
    <t>Water cooler SDLX5120 - 100 Ltr</t>
  </si>
  <si>
    <t>LG Refrigerator-460 Ltr-T452XV</t>
  </si>
  <si>
    <t>Fresh Air Hose Breathing Apparatus</t>
  </si>
  <si>
    <t>Infocus - Lcd Projector-In24 (Training)</t>
  </si>
  <si>
    <t>12 Ltrs. Cap. Wet Grinder @ Tngl - Canteen</t>
  </si>
  <si>
    <t>Infocus - LCD Projector</t>
  </si>
  <si>
    <t>Moving LED Display</t>
  </si>
  <si>
    <t>Portable Lable Maker</t>
  </si>
  <si>
    <t>REPEATER STATION CDR700 (45 Watt) MAKE MOTOROLA</t>
  </si>
  <si>
    <t>Mitsubishi LCD Projector</t>
  </si>
  <si>
    <t>10KVA Online UPS System</t>
  </si>
  <si>
    <t>Dissolve Oxygen AnalyzerDKK-TOA Model DO 32A</t>
  </si>
  <si>
    <t>Expansion of Digital communication system</t>
  </si>
  <si>
    <t>Video Conference System - Toranagallu</t>
  </si>
  <si>
    <t>CC TV Camera</t>
  </si>
  <si>
    <t>Maruthi Omini Ambulance</t>
  </si>
  <si>
    <t>010/005</t>
  </si>
  <si>
    <t>Samsung AC W1 Ton</t>
  </si>
  <si>
    <t>3/4 Ton General Window AC</t>
  </si>
  <si>
    <t>1.5 TON SPLIT A/C-Voltas- JMDs Residence</t>
  </si>
  <si>
    <t>004/010</t>
  </si>
  <si>
    <t>LG Split AC -1.5 Tons 18RAE1</t>
  </si>
  <si>
    <t>004/008</t>
  </si>
  <si>
    <t>LG 1.5T Split AC - Raigarh Office</t>
  </si>
  <si>
    <t>2 TON SPLIT A/C-Voltas- JMDs Residence</t>
  </si>
  <si>
    <t>LG Split AC -2.0 Tons 24RAE1</t>
  </si>
  <si>
    <t>Blue Star Split A.C - 1.5 Ton</t>
  </si>
  <si>
    <t>Blue Star 2.00Tn Split AC</t>
  </si>
  <si>
    <t>aikin make 1.80 Ton - Model S1.8FTE60N)- Split A.C</t>
  </si>
  <si>
    <t>2 Ton Mitsubishi High Wall Split AC</t>
  </si>
  <si>
    <t>Mitsubishi Split A.C</t>
  </si>
  <si>
    <t>Air Conditioner  - HO/AC/013</t>
  </si>
  <si>
    <t>Air Condition  - HO/AC/34</t>
  </si>
  <si>
    <t>DELL - LAPTOP 2L4L232</t>
  </si>
  <si>
    <t>DELL - LAPTOP 1L4L232</t>
  </si>
  <si>
    <t>DELL - LAPTOP</t>
  </si>
  <si>
    <t>DELL - LAPTOP 7NDJ232</t>
  </si>
  <si>
    <t>DELL - LAPTOP 89TZ532</t>
  </si>
  <si>
    <t>LAPTOP - MANOJ JINDAL</t>
  </si>
  <si>
    <t>DELL LAPTOP 3450 SUDARSAN MADDI</t>
  </si>
  <si>
    <t>HP Laptop&amp;Backpack-Z4B85PC#ACJ-94229556-Mahesh IT</t>
  </si>
  <si>
    <t>HP Laptop&amp;Bkpck-Z4B85PC#ACJ-94229556-Gurjit Bhatia</t>
  </si>
  <si>
    <t>HP Laptop&amp;Backpack-Z4B85PC#ACJ-94229556-JP Debroy</t>
  </si>
  <si>
    <t>HP Laptop&amp;Backpack-Z4B85PC#ACJ-94229556-Amar Sharm</t>
  </si>
  <si>
    <t>HP Laptop&amp;Backpack-Z4B85PC#ACJ-94229556-Suraj Guru</t>
  </si>
  <si>
    <t>HP Laptop&amp;Bkpck-Z4B85PC#ACJ-94229556-Jignesh Desai</t>
  </si>
  <si>
    <t>HP Laptop&amp;Backpack-Z4B85PC#ACJ-94229556-Sweta HR</t>
  </si>
  <si>
    <t>Innova car-Aviation-Eng.2KD 6449139 @ MJM-Aviation</t>
  </si>
  <si>
    <t>008/005</t>
  </si>
  <si>
    <t>Honda Accord 2.4MT - JMD &amp; CEO</t>
  </si>
  <si>
    <t>Honda Accord - Mr. Satish Jindal</t>
  </si>
  <si>
    <t>Mitsubishi Pajero - Mumbai</t>
  </si>
  <si>
    <t>Land Rover Sport Car - Jindal House</t>
  </si>
  <si>
    <t>A C UNITS</t>
  </si>
  <si>
    <t>Audio Visual System at Jindal House</t>
  </si>
  <si>
    <t>Life Fitness Lifecycle GX Group Exercise Bike</t>
  </si>
  <si>
    <t>New Compressor for Chiller - BKC</t>
  </si>
  <si>
    <t>Work Top Bottle Cooler with Vacuum Glass Doors BKC</t>
  </si>
  <si>
    <t>Preston 3 Series Control System - BKC</t>
  </si>
  <si>
    <t>VISI Celfrost Cooler - BKC</t>
  </si>
  <si>
    <t>Audio Visual Systems BKC</t>
  </si>
  <si>
    <t>Electric Items - Light Fixtures BKC</t>
  </si>
  <si>
    <t>HVAC Systems BKC</t>
  </si>
  <si>
    <t>IBMS Systems BKC</t>
  </si>
  <si>
    <t>Louver Screen BKC</t>
  </si>
  <si>
    <t>IFB WM FRL SENATOR AQUA SX-WASHING MACHINE-JH</t>
  </si>
  <si>
    <t>SALAD COUNTER NON REFRIGERATOR (ICE BIN) BKC</t>
  </si>
  <si>
    <t>SNEEZE GUARD BKC</t>
  </si>
  <si>
    <t>COMBO HOT BAIN MARIE BKC</t>
  </si>
  <si>
    <t>COLD BAIN MARIE BKC</t>
  </si>
  <si>
    <t>PASTRY COUNTER BKC</t>
  </si>
  <si>
    <t>VISI COOLER BKC</t>
  </si>
  <si>
    <t>BACKSIDE TABLE WITH 2 BOTTOM SHELF &amp; SLDG DOOR BKC</t>
  </si>
  <si>
    <t>WORK TABLE BKC</t>
  </si>
  <si>
    <t>COFFEE MACHINE BKC</t>
  </si>
  <si>
    <t>SINGLE SINK UNIT BKC</t>
  </si>
  <si>
    <t>TABLE WITH SINK WITH GARBAGE CHUTE BKC</t>
  </si>
  <si>
    <t>SANDWICH ASSEMBLY COUNTER BKC</t>
  </si>
  <si>
    <t>RACK SS (ALL SIDES TURN DOWN) BKC</t>
  </si>
  <si>
    <t>UNDER COUNTER REFRIGERATOR WITH 3 NOS DRAWER BKC</t>
  </si>
  <si>
    <t>COMBI OVEN BKC</t>
  </si>
  <si>
    <t>COMBI OVEN STAND BKC</t>
  </si>
  <si>
    <t>PIZZA OVEN BKC</t>
  </si>
  <si>
    <t>PIZZA OVEN STAND BKC</t>
  </si>
  <si>
    <t>WALL MOUNTING SHELF BKC</t>
  </si>
  <si>
    <t>WALK IN REFRIGERATOR (SS SHEET AND REST PPGI) BKC</t>
  </si>
  <si>
    <t>ELECTRIC BULK COOKER - 100 LTRS BKC</t>
  </si>
  <si>
    <t>MASALA TROLLEY BKC</t>
  </si>
  <si>
    <t>DEEP FAT FRAYER BKC</t>
  </si>
  <si>
    <t>DOSA PLATE BKC</t>
  </si>
  <si>
    <t>INDUCTION RANGE BKC</t>
  </si>
  <si>
    <t>IDLI BOILER BKC</t>
  </si>
  <si>
    <t>PICK UP COUNTER BKC</t>
  </si>
  <si>
    <t>4 DOOR REFRIGERATOR BKC</t>
  </si>
  <si>
    <t>SOIL DISH RECEIVER BKC</t>
  </si>
  <si>
    <t>DOUBLE SINK UNIT WITH SPACER BKC</t>
  </si>
  <si>
    <t>LOADING TABLE BKC</t>
  </si>
  <si>
    <t>PRE RINSE WASHING UNIT BKC</t>
  </si>
  <si>
    <t>FLUSHING HOSE BKC</t>
  </si>
  <si>
    <t>UNLOADING TABLE BKC</t>
  </si>
  <si>
    <t>POT RACK BKC</t>
  </si>
  <si>
    <t>SOIL DISH TROLLEY BKC</t>
  </si>
  <si>
    <t>EXHAUST HOOD  - BULK COOKING AREA BKC</t>
  </si>
  <si>
    <t>EXHAUST HOOD - HOT PLATE AREA BKC</t>
  </si>
  <si>
    <t>EXHAUST HOOD - DEEP FAT FRYER AREA BKC</t>
  </si>
  <si>
    <t>EXHAUST HOOD - INDUCTION AREA BKC</t>
  </si>
  <si>
    <t>FIRE SUPPRESSION SYSTEM - FROM BUCK EYE USA BKC</t>
  </si>
  <si>
    <t>SANDWICH GRILLER DOUBLE BKC</t>
  </si>
  <si>
    <t>MILK WARMER 10 LTRS BKC</t>
  </si>
  <si>
    <t>WATER BOILER 25 LTRS BKC</t>
  </si>
  <si>
    <t>SALAMANDER TOP SLING BKC</t>
  </si>
  <si>
    <t>TOASTER 6 SLOT BKC</t>
  </si>
  <si>
    <t>COCKTAIL TABLE PODIUM - BKC</t>
  </si>
  <si>
    <t>PLAT VASE PLATE - BKC</t>
  </si>
  <si>
    <t>TROLLEY TOWNHOUSE GOLD FINISH - BKC</t>
  </si>
  <si>
    <t>TROLLEY TOWNHOUSE POLISHED STAINLESS STEEL - BKC</t>
  </si>
  <si>
    <t>SAMSUNG REFRIGERATOR 496 LTRS JINDAL HOUSE</t>
  </si>
  <si>
    <t>Tea / Sugar set</t>
  </si>
  <si>
    <t>T.V.Trolly</t>
  </si>
  <si>
    <t>Voltas Water Dispenser (Mini Magi Super TT)</t>
  </si>
  <si>
    <t>Executive Chairs - Falcon</t>
  </si>
  <si>
    <t>Eureka Forbes - Aquaguard</t>
  </si>
  <si>
    <t>Shoe Cabinet</t>
  </si>
  <si>
    <t>T.V.Stand</t>
  </si>
  <si>
    <t>LG Microwave Oven</t>
  </si>
  <si>
    <t>Squar Round Platter Medium</t>
  </si>
  <si>
    <t>Centre Table - JMDs Residence Mumbai</t>
  </si>
  <si>
    <t>Centre Table - JMD's Residence - Mumbai</t>
  </si>
  <si>
    <t>Side Tables</t>
  </si>
  <si>
    <t>Faber Chimni  - HO/FUR/191</t>
  </si>
  <si>
    <t>Centre Table with ST</t>
  </si>
  <si>
    <t>Side Table in wood Jindal House - Mumbai</t>
  </si>
  <si>
    <t>Dove Dish Big</t>
  </si>
  <si>
    <t>Steel Almerah with Locker</t>
  </si>
  <si>
    <t>Leather Trunk @ Jindal House - Mumbai</t>
  </si>
  <si>
    <t>Pacifica N/s Bew with spring Matters</t>
  </si>
  <si>
    <t>MR Impossible Acrylic Desk Crystal Chair</t>
  </si>
  <si>
    <t>Squar Round Platter Large</t>
  </si>
  <si>
    <t>Silver Parrat Spoon &amp; Fork</t>
  </si>
  <si>
    <t>Crockery Cabinet</t>
  </si>
  <si>
    <t>Round Bowl</t>
  </si>
  <si>
    <t>Furniture - Sofas (2) Sofa Chair</t>
  </si>
  <si>
    <t>Montana Side Table  - HO/FUR/028</t>
  </si>
  <si>
    <t>Paintings</t>
  </si>
  <si>
    <t>Silver Flower Bowl</t>
  </si>
  <si>
    <t>High Back Wing Chair</t>
  </si>
  <si>
    <t>Handmade Handknotted silk carpet - 2.5 X 7</t>
  </si>
  <si>
    <t>Furniture  - HO/FUR/080</t>
  </si>
  <si>
    <t>Dining Table</t>
  </si>
  <si>
    <t>Handmade Handknotted silk carpet - 3 X 9</t>
  </si>
  <si>
    <t>Toshiba Grm 72 Uba Refrigerator 2 Nos</t>
  </si>
  <si>
    <t>Cooking Range Of 6 Burner  - HO/FUR/189</t>
  </si>
  <si>
    <t>Silver Cacator Flower Salad Bowl</t>
  </si>
  <si>
    <t>Table &amp; Lamp  - HO/FUR/073</t>
  </si>
  <si>
    <t>Glass For Dining Table</t>
  </si>
  <si>
    <t>Furniture  - HO/FUR/064</t>
  </si>
  <si>
    <t>Sofas 3 Nos &amp; Centre Table  - MUMIHO/FUR/05</t>
  </si>
  <si>
    <t>Silver Cacator Long Bowl</t>
  </si>
  <si>
    <t>Belluga Sofa (Ex Fabric) Size 6' X 3'</t>
  </si>
  <si>
    <t>Bed Without Stroage And Closet  - HO/FURI222</t>
  </si>
  <si>
    <t>LEATHER SOFA SET @ JMDS RESIDENCE</t>
  </si>
  <si>
    <t>Float Side Table  - HO/FUR/146</t>
  </si>
  <si>
    <t>Silver Cacator Round Salad Bowl</t>
  </si>
  <si>
    <t>Silver Butterfly Tea Set</t>
  </si>
  <si>
    <t>Bose Lifestyle Home Entertainment System</t>
  </si>
  <si>
    <t>Furniture Items  - HO/FUR/150</t>
  </si>
  <si>
    <t>Art Paintings</t>
  </si>
  <si>
    <t>Furniture Items  - HO/FUR/151</t>
  </si>
  <si>
    <t>Furniture Items  - No Asset ID</t>
  </si>
  <si>
    <t>Furniture Item  - HO/FUR/145</t>
  </si>
  <si>
    <t>Furniture  - HO/FUR/163</t>
  </si>
  <si>
    <t>Paintings - Artist Suhasini Kejriwal</t>
  </si>
  <si>
    <t>Paintings - Artist Nilima Sheikh</t>
  </si>
  <si>
    <t>Pacifica Dressing Table with Stool &amp; Mirror</t>
  </si>
  <si>
    <t>York Recliner (Chair) Block</t>
  </si>
  <si>
    <t>Redang Bed with spring Mattres</t>
  </si>
  <si>
    <t>Pacifica Bew with spring Matters</t>
  </si>
  <si>
    <t>Wardrobe-D-Wint - Novita 180X210 Set</t>
  </si>
  <si>
    <t>Dinning Table (1+6)</t>
  </si>
  <si>
    <t>Sofa Set (3+2+1)</t>
  </si>
  <si>
    <t>One Bronze Sculpture</t>
  </si>
  <si>
    <t>Paintings - Bird &amp; Mountain Series</t>
  </si>
  <si>
    <t>Exe. High Back Chair</t>
  </si>
  <si>
    <t>014/002</t>
  </si>
  <si>
    <t>Cordless Phone</t>
  </si>
  <si>
    <t>Credenza</t>
  </si>
  <si>
    <t>U plain storewel - Godrej</t>
  </si>
  <si>
    <t>Sony Music System - MHC-G330</t>
  </si>
  <si>
    <t>Godrej Sofa Set</t>
  </si>
  <si>
    <t>BPL Microwave Oven Mod-700T</t>
  </si>
  <si>
    <t>Conferance Table. T-307</t>
  </si>
  <si>
    <t>Godrej T-108 table</t>
  </si>
  <si>
    <t>Dining table - 4' dia (+trans. Chgs.)</t>
  </si>
  <si>
    <t>Fashion Maker Classic with Ultra Plus Table</t>
  </si>
  <si>
    <t>UPlane Storewell</t>
  </si>
  <si>
    <t>Godrej Filing cabinet</t>
  </si>
  <si>
    <t>Godrej Side Rack</t>
  </si>
  <si>
    <t>Godrej CH-7001 Ex. chair</t>
  </si>
  <si>
    <t>Godrej - T-104 table</t>
  </si>
  <si>
    <t>Godrej - T-107 table</t>
  </si>
  <si>
    <t>Teakwook sofa with 2 chairs with cushion</t>
  </si>
  <si>
    <t>Godrej - glass door storewel</t>
  </si>
  <si>
    <t>Godrej Cub-Board</t>
  </si>
  <si>
    <t>Chairs with arms - Rose wood</t>
  </si>
  <si>
    <t>Steel Storewell</t>
  </si>
  <si>
    <t>Wet Grinder</t>
  </si>
  <si>
    <t>Trend T-5 Model Chairs</t>
  </si>
  <si>
    <t>Computer Furnitures</t>
  </si>
  <si>
    <t>Godrej Safe Box</t>
  </si>
  <si>
    <t>Sumeet Mixer</t>
  </si>
  <si>
    <t>Centre  Table  with Tinted  Glass  Top</t>
  </si>
  <si>
    <t>Side  Table  with  Tinted  Glass  Top</t>
  </si>
  <si>
    <t>Brown leather settee</t>
  </si>
  <si>
    <t>Centre table with 8 mm bronze glass</t>
  </si>
  <si>
    <t>Side table with 8 mm bronze glass</t>
  </si>
  <si>
    <t>Table - T-401</t>
  </si>
  <si>
    <t>Godrej Monitor Desk</t>
  </si>
  <si>
    <t>Bed Side Table</t>
  </si>
  <si>
    <t>Centre table with 8mm tinted glass</t>
  </si>
  <si>
    <t>Side table with 8 mm tinted glass</t>
  </si>
  <si>
    <t>Steel Double Cot</t>
  </si>
  <si>
    <t>Wall mounting mirror</t>
  </si>
  <si>
    <t>Supreme Florida chairs</t>
  </si>
  <si>
    <t>Ss Top Dining Table</t>
  </si>
  <si>
    <t>Centre table &amp; Side table with 8mm tinted glass</t>
  </si>
  <si>
    <t>Integrated work station</t>
  </si>
  <si>
    <t>TV Stand</t>
  </si>
  <si>
    <t>4 Door Personal Locker</t>
  </si>
  <si>
    <t>6 Door Industrial Locker</t>
  </si>
  <si>
    <t>Godrej 6 door industrial locker</t>
  </si>
  <si>
    <t>Acqu Guard Classic Water Cooler</t>
  </si>
  <si>
    <t>Godrej PCH-7002 chair</t>
  </si>
  <si>
    <t>Dressing table</t>
  </si>
  <si>
    <t>Godrej T-9 Table - Gray top</t>
  </si>
  <si>
    <t>Godrej T-9 Table</t>
  </si>
  <si>
    <t>Godrej Table - T9-CB54</t>
  </si>
  <si>
    <t>BE 202 Side Cabinet</t>
  </si>
  <si>
    <t>Godrej - Storewel plain</t>
  </si>
  <si>
    <t>Study Table</t>
  </si>
  <si>
    <t>Storewell Plain</t>
  </si>
  <si>
    <t>Curlon Matresses</t>
  </si>
  <si>
    <t>Single Bed with storage</t>
  </si>
  <si>
    <t>3 seater metal sofa - Bodyline</t>
  </si>
  <si>
    <t>Allwyn wardrobe without mirror</t>
  </si>
  <si>
    <t>Reagent Rack Demension 3000 L x 300 W</t>
  </si>
  <si>
    <t>Steel Vessels &amp; Cup Set</t>
  </si>
  <si>
    <t>Godrej open type rack</t>
  </si>
  <si>
    <t>Wall Storeage Cupboard</t>
  </si>
  <si>
    <t>Godrej U Plain Storwel with 4 Shelves</t>
  </si>
  <si>
    <t>Godrej Table- T-202</t>
  </si>
  <si>
    <t>sofa set 3 seater with 2 Nos 1 Seater</t>
  </si>
  <si>
    <t>Bluestar Water cooler</t>
  </si>
  <si>
    <t>Godrej L shaped Credenza</t>
  </si>
  <si>
    <t>Dinning Table with Six chairs &amp; Transport chrgs</t>
  </si>
  <si>
    <t>Slotted Angle Rack Set</t>
  </si>
  <si>
    <t>Storage Rack System</t>
  </si>
  <si>
    <t>Mixer Grinder</t>
  </si>
  <si>
    <t>Storwel  Plain</t>
  </si>
  <si>
    <t>Godrej storewel `U' plain</t>
  </si>
  <si>
    <t>Metal  Sofa 3  Seater</t>
  </si>
  <si>
    <t>Conference  Table 16'  *  4'</t>
  </si>
  <si>
    <t>Godrej Credenga</t>
  </si>
  <si>
    <t>Vertical Blinds</t>
  </si>
  <si>
    <t>Canon  Fax  Machine  Model T 301</t>
  </si>
  <si>
    <t>Videocon  Cooler  Model  3501 C</t>
  </si>
  <si>
    <t>Sony make cordless phone</t>
  </si>
  <si>
    <t>Birla 3M 9080 OH Projector</t>
  </si>
  <si>
    <t>Godrej  Cash  Safe  Box</t>
  </si>
  <si>
    <t>BSS 103 EPABX System + installatioin charges</t>
  </si>
  <si>
    <t>Cordless telephone - Sony make</t>
  </si>
  <si>
    <t>Sony Digital Camera (Safety Department)</t>
  </si>
  <si>
    <t>Pesto-O-Flash - Corner model</t>
  </si>
  <si>
    <t>1.5 Ltr. Wet Grinder - Kailash make</t>
  </si>
  <si>
    <t>Mixer</t>
  </si>
  <si>
    <t>Akai Commander Gas Stove</t>
  </si>
  <si>
    <t>Sumeet Make Mixer Grinder</t>
  </si>
  <si>
    <t>Aqua Flo Water Purifier</t>
  </si>
  <si>
    <t>Aqua Guard Classic Water Filter Cum Purifier</t>
  </si>
  <si>
    <t>Platform Trolley Pnaco 65 Type</t>
  </si>
  <si>
    <t>Usha Air Cooler</t>
  </si>
  <si>
    <t>Spiral Binder Model: SB-14</t>
  </si>
  <si>
    <t>Kelvinator 165 Lts Refrigerator</t>
  </si>
  <si>
    <t>kelvinator 175 Lts Refrigerator</t>
  </si>
  <si>
    <t>Kelvinator 220 Ltr Refrigerator&amp; V Guard Stabilis</t>
  </si>
  <si>
    <t>Mini Water Cooler</t>
  </si>
  <si>
    <t>Sarit BOD Incubator</t>
  </si>
  <si>
    <t>Outdoor Antenna -Cable for satphone SP-1600</t>
  </si>
  <si>
    <t>Portable High Pressure Breathing Air LW 160</t>
  </si>
  <si>
    <t>Satphone SP-1600 briefcase version</t>
  </si>
  <si>
    <t>Invader 104 EPABX system</t>
  </si>
  <si>
    <t>100000000000</t>
  </si>
  <si>
    <t>Land - Freehold</t>
  </si>
  <si>
    <t>999/000</t>
  </si>
  <si>
    <t>Z001</t>
  </si>
  <si>
    <t>110000000000</t>
  </si>
  <si>
    <t>001/000</t>
  </si>
  <si>
    <t>NEW CSR OFFICE</t>
  </si>
  <si>
    <t>ZGWG</t>
  </si>
  <si>
    <t>PORTA CABINS</t>
  </si>
  <si>
    <t>HOT PLATE</t>
  </si>
  <si>
    <t>FLOW METER 5 LPM WITH TUBING</t>
  </si>
  <si>
    <t>Hand Operated Hyd Pressure Test Pump</t>
  </si>
  <si>
    <t>Construction  of  11 KV  Line</t>
  </si>
  <si>
    <t>Transformer  for  11 KV  Line</t>
  </si>
  <si>
    <t>Extension of pipeline upto cooling tower</t>
  </si>
  <si>
    <t>Submercible  Pumpset  with  accessories</t>
  </si>
  <si>
    <t>SHP submersible pump set</t>
  </si>
  <si>
    <t>Water Supply System</t>
  </si>
  <si>
    <t>Drilling  Work  of  Borewell 3</t>
  </si>
  <si>
    <t>Fencing  around  Sump</t>
  </si>
  <si>
    <t>Drilling of Ist Borewell</t>
  </si>
  <si>
    <t>Pipeline  work  between  Sump  &amp;  borewell</t>
  </si>
  <si>
    <t>Pipeline  work  between  Sump &amp; borewell</t>
  </si>
  <si>
    <t>Submercible pumpsets &amp; borewell 1</t>
  </si>
  <si>
    <t>Supply of items for  5th Borewell</t>
  </si>
  <si>
    <t>Construction  of  Sump  1  Lakh  Ltr  Cap.</t>
  </si>
  <si>
    <t>Construction of sump</t>
  </si>
  <si>
    <t>Water Overhead tank</t>
  </si>
  <si>
    <t>Fire Tender</t>
  </si>
  <si>
    <t>Protection Unit for Jumbo drain pump - 3HP</t>
  </si>
  <si>
    <t>Hydraulic Pallet Truck 2 Ton Cap.</t>
  </si>
  <si>
    <t>Jotruck Electric Battery Operated</t>
  </si>
  <si>
    <t>Jumboelectric Battery Optd. Truck</t>
  </si>
  <si>
    <t>Deisel Fork Lift Truck And Tool Kit</t>
  </si>
  <si>
    <t>Deisel Fork Lift Truck</t>
  </si>
  <si>
    <t>Platform Trolley</t>
  </si>
  <si>
    <t>Jumbo Elect/Battery operated Pl.Truck</t>
  </si>
  <si>
    <t>Battery-299 Ah36 Volts Traction Battery</t>
  </si>
  <si>
    <t>004/000</t>
  </si>
  <si>
    <t>ZULB</t>
  </si>
  <si>
    <t>GOREJ 4  DRAWER FILING CABINETS</t>
  </si>
  <si>
    <t>ZRUL</t>
  </si>
  <si>
    <t>WHIRLPOOL 180 LTR</t>
  </si>
  <si>
    <t>GODREJ 4 RACK BOOK SHELF</t>
  </si>
  <si>
    <t>32LCD TV</t>
  </si>
  <si>
    <t>HIGH WALT SPLIT A/C UNIT</t>
  </si>
  <si>
    <t>HIGH WALL SPLIT A/C UNIT WITH 1 TON CAPACITY-</t>
  </si>
  <si>
    <t>LCD PROJECTOR - MODEL-EPSON EMP-S5</t>
  </si>
  <si>
    <t>AQUAGUARD OF EUREKA FABRES MAKE</t>
  </si>
  <si>
    <t>2 MBPS LEASED LINE MODEM</t>
  </si>
  <si>
    <t>512 KBPS</t>
  </si>
  <si>
    <t>Aquaguard of Eureka Forbes Make- Classic Model</t>
  </si>
  <si>
    <t>Electric Geyser - 6 Ltr capacity</t>
  </si>
  <si>
    <t>FINGER PRINT BASED ATTENDANCE SYSTEM</t>
  </si>
  <si>
    <t>MOTORISED TRADEMILL</t>
  </si>
  <si>
    <t>Panasonic Speaker Phone</t>
  </si>
  <si>
    <t>Sony DVD SR700HPB DVD Player</t>
  </si>
  <si>
    <t>Blackberry Mobile Handset - Jindal House</t>
  </si>
  <si>
    <t>Online206-Epabx with 2 P&amp;T Lines</t>
  </si>
  <si>
    <t>Mobile Hand Set</t>
  </si>
  <si>
    <t>Samsung Duos - 5722 Mobile Instrument</t>
  </si>
  <si>
    <t>Aquaguard Water Filter</t>
  </si>
  <si>
    <t>APPLE IPAD 2 - BLACK - VIJAY SINHA</t>
  </si>
  <si>
    <t>Apple I Pad Air-2 WiFi-MGHY2HNA-JMD-SS</t>
  </si>
  <si>
    <t>001/002</t>
  </si>
  <si>
    <t>Apple I Pad Pro WiFi Cell 128gb Sg-ML212HNA-CMD-SJ</t>
  </si>
  <si>
    <t>APPLE IPAD AIR 2 64GB SILVER GIRISH DESHPANDE</t>
  </si>
  <si>
    <t>I-PHONE 6S JINDAL HOUSE</t>
  </si>
  <si>
    <t>OFFICE TABLE SIZE: 1.6'' X2.6''</t>
  </si>
  <si>
    <t>WHITE BOARD OF SIZE 3' X 2'</t>
  </si>
  <si>
    <t>Corner Table Zuari @ Raigarh Office</t>
  </si>
  <si>
    <t>Round Salt &amp; Pepper</t>
  </si>
  <si>
    <t>Dove Self Pepper</t>
  </si>
  <si>
    <t>Officers chairs with tilting</t>
  </si>
  <si>
    <t>Table T - 400</t>
  </si>
  <si>
    <t>Ratnagiri EAM Implement for U 3 now capitalised</t>
  </si>
  <si>
    <t>EAM module</t>
  </si>
  <si>
    <t>STAADPro Software Package</t>
  </si>
  <si>
    <t>EAM Module and AR Module</t>
  </si>
  <si>
    <t>Fund Transfer module</t>
  </si>
  <si>
    <t>Oracle Software Implementation - Ratnagiri</t>
  </si>
  <si>
    <t>Oracle Software Implementation - Barmer</t>
  </si>
  <si>
    <t>Oracle for Barmer ERP Imple for BTG BLMCL etc</t>
  </si>
  <si>
    <t>O&amp;M module for BTG and LHS Unit at Barmer</t>
  </si>
  <si>
    <t>Software - SAP ERP</t>
  </si>
  <si>
    <t>Z023</t>
  </si>
  <si>
    <t>SAP SOFTWARE - LICENCE FEE</t>
  </si>
  <si>
    <t>Software-ESOP Portal</t>
  </si>
  <si>
    <t>Implementation of SAP for HCM IMPL-HR Module</t>
  </si>
  <si>
    <t>HR Solution-SAP Success factor-Implementation</t>
  </si>
  <si>
    <t>22U RACK WITH ACCESSORIES</t>
  </si>
  <si>
    <t>CISCO 24 PORT LAYER SWITCHES</t>
  </si>
  <si>
    <t>SERVER MACHINE INCLUDING RACK AND PARTS</t>
  </si>
  <si>
    <t>CISCO 2821 ROUTER WITH AC</t>
  </si>
  <si>
    <t>HP DSJ  T 1100 PS PLOTTERS</t>
  </si>
  <si>
    <t>HP LASER PRINTER 1020</t>
  </si>
  <si>
    <t>LENOV LAPTOP / MANOJA MEHTHA / GANESH DALVI</t>
  </si>
  <si>
    <t>PC CONFORMING TO THE FOLLOWING SPECIFICATIONS</t>
  </si>
  <si>
    <t>CANON LBP 2900 LASER PRINTER</t>
  </si>
  <si>
    <t>CANON LBP 2900 MBGA 251826/MBGA251816</t>
  </si>
  <si>
    <t>HP AIO M1319F LASERJET PRINTER</t>
  </si>
  <si>
    <t>CISCO Catalyst Switch 2960 24 10/100 + 2T/SFP</t>
  </si>
  <si>
    <t>FORTINET : FG-310B FIREWALL</t>
  </si>
  <si>
    <t>PRINTER CANON IMAGECLASS MF4350D LASER AIO</t>
  </si>
  <si>
    <t>CISCO 1841 Router/Techroute 8 Port Switch.</t>
  </si>
  <si>
    <t>LAPTOP PROBOOK 4430 CORE HP</t>
  </si>
  <si>
    <t>EMS SERVER PC</t>
  </si>
  <si>
    <t>DOCUMENT SCANNER-PROJECTOR</t>
  </si>
  <si>
    <t>MOTORISED PROJECTION SCREEN</t>
  </si>
  <si>
    <t>HP X1400 G2 SATA NETWORK STORAGE SERVER</t>
  </si>
  <si>
    <t>LCD PROJECTOR</t>
  </si>
  <si>
    <t>PROJECTION SCREEN 4'X6' WITH STAND</t>
  </si>
  <si>
    <t>HP 4430S LAPTOP</t>
  </si>
  <si>
    <t>BARCODE PRINTER SPEED-10IPS</t>
  </si>
  <si>
    <t>PERSONAL COMPUTER-HCL</t>
  </si>
  <si>
    <t>DESKTOP PC HCL - INFINITY L A330 PRO</t>
  </si>
  <si>
    <t>DESKTOP COMUPTERS</t>
  </si>
  <si>
    <t>RACK SERVER</t>
  </si>
  <si>
    <t>Laptop - Sony Vaio VGNC</t>
  </si>
  <si>
    <t>Laptop- Sony - VAIO VGNC -25G (Dhanuka)</t>
  </si>
  <si>
    <t>Laptop- Sony - VAIO VGNC -25G (S.Ghosh)</t>
  </si>
  <si>
    <t>Sony Vaio Laptop - VGN-CR 23G-L</t>
  </si>
  <si>
    <t>Sony Vaio Laptop - VGN-CR 23G</t>
  </si>
  <si>
    <t>Laptop-Wipro - WLG 7710 (Sampath Madhavan)</t>
  </si>
  <si>
    <t>Sony Vaio Laptop (Navraj Singh)</t>
  </si>
  <si>
    <t>Business Card Scanner - 700C/V7</t>
  </si>
  <si>
    <t>Media Converter MRO-TEK 0101500152</t>
  </si>
  <si>
    <t>IBM Thinkpad 770 P-233 IBM Ethernet Adapter</t>
  </si>
  <si>
    <t>18 Port Jack Panel (Siemens)</t>
  </si>
  <si>
    <t>HP Design Jet Printer - (Plotter)</t>
  </si>
  <si>
    <t>HP Laser Jet Colour Printer 3600</t>
  </si>
  <si>
    <t>HP Laserjet Printer - 1320</t>
  </si>
  <si>
    <t>Supply and laying of cables</t>
  </si>
  <si>
    <t>Lap Top - IBM Think Pad-R40</t>
  </si>
  <si>
    <t>HO COMPAQ LAPTOP NX 7010</t>
  </si>
  <si>
    <t>IBM NB - Lenovo Thinkpad R60 9457 A78</t>
  </si>
  <si>
    <t>NAS (Network Attached Storage</t>
  </si>
  <si>
    <t>HP DJ 670C color printer</t>
  </si>
  <si>
    <t>HCL Infiniti Pro Computer System</t>
  </si>
  <si>
    <t>HP Las Printer-3050 (JMD &amp; CEO-Mansion)</t>
  </si>
  <si>
    <t>HP 2015D L. Printer-Enclave Office (Finance Dept)</t>
  </si>
  <si>
    <t>HP LJ 3055 Printer - Shreyans Jain</t>
  </si>
  <si>
    <t>HP LJ2015DN PRINTER - MUMBAI OFFICE (PROJECT)</t>
  </si>
  <si>
    <t>HP LJ2015DN PRINTER - MUMBAI OFFICE (FIN DEPT)</t>
  </si>
  <si>
    <t>HP Compaq Laptop-DGM Bhopal (Vikas Dubey)</t>
  </si>
  <si>
    <t>Dell Insiporn 152Laptop-Pankaj Kumar-DGM</t>
  </si>
  <si>
    <t>HP 540 LAPTOP - (S.M.Mahajan) Mumbai Office</t>
  </si>
  <si>
    <t>HP SCANNER N7710 - Mumbai Office (Finance Dept)</t>
  </si>
  <si>
    <t>HP Compaq Laptop 6710S -(Jaipraksh Nair)</t>
  </si>
  <si>
    <t>Iomega-StorCenter-Pro ix4-100 NAS Server</t>
  </si>
  <si>
    <t>HP 3505N Laserjet Printer Enclave Office(HRD Dept)</t>
  </si>
  <si>
    <t>Attendance System (Mumbai) Biometric</t>
  </si>
  <si>
    <t>HP Las Printer-1319 (Raigarh Office)</t>
  </si>
  <si>
    <t>WIPRO DC2 Personal Computer-Raigarh Office</t>
  </si>
  <si>
    <t>HP DX 2228 Perso Computer (Satish Naidu)</t>
  </si>
  <si>
    <t>HP Personal Computer (Ramesh Rao)</t>
  </si>
  <si>
    <t>HP Personal Computer (Engineering Servi)</t>
  </si>
  <si>
    <t>HP 520 Laptops-Mumbai Office (JP Debroy)</t>
  </si>
  <si>
    <t>Hp 520 Laptop -Gujrat Off (Jayendra Achary))</t>
  </si>
  <si>
    <t>HP 520 Laptops - Mumbai (Abhay Yagnik )</t>
  </si>
  <si>
    <t>HP 520 Laptop- Mr. Amit Dayal</t>
  </si>
  <si>
    <t>HP 500 Laptop- G. Rajgopal</t>
  </si>
  <si>
    <t>HP 5200 Laptop- Mr. Rudra Padhy</t>
  </si>
  <si>
    <t>Free Hold Land - Ahmedabad</t>
  </si>
  <si>
    <t>Temporary - Site Office</t>
  </si>
  <si>
    <t>Diversion Road</t>
  </si>
  <si>
    <t>SPLIT AC 8.5 TR</t>
  </si>
  <si>
    <t>SPLIT AC 5 TR</t>
  </si>
  <si>
    <t>SPLIT AC 2 TR</t>
  </si>
  <si>
    <t>Capital overhaul - Unit-3 Turbine</t>
  </si>
  <si>
    <t>Capital overhaul - Unit-1 Turbine</t>
  </si>
  <si>
    <t>ZULE</t>
  </si>
  <si>
    <t>Building BKC - Final provision Orbit for OC</t>
  </si>
  <si>
    <t>ZE02</t>
  </si>
  <si>
    <t>BOUNDRY WALL IN FRONT OF SERVICE BUILDING</t>
  </si>
  <si>
    <t>Sea water intake area alternate Makeup line-2</t>
  </si>
  <si>
    <t>SEA WATER REVERSE OSMOSIS PLANT-1</t>
  </si>
  <si>
    <t>BOUNDRY WALL IN PLANT-NEAR LABOUR CANTEEN</t>
  </si>
  <si>
    <t>33 KV TRANSMISSION LINE-ADDITIONAL WORK</t>
  </si>
  <si>
    <t>DAM NEAR JAI VINAYAK TEMPLE</t>
  </si>
  <si>
    <t>Free Hold Land - Vijayangar</t>
  </si>
  <si>
    <t>ACR</t>
  </si>
  <si>
    <t>0.1036 HECT LAND PURCHASE AT NANDIWADE FROM KUMBHA</t>
  </si>
  <si>
    <t>HA</t>
  </si>
  <si>
    <t>PRAKASH SHANKAR SALVI POA-DEVIDAS SHRIRANG HALDANK</t>
  </si>
  <si>
    <t>ANANDI DEVU MAHAR POA-RAJENDRA LAKSHMAN JADHAV</t>
  </si>
  <si>
    <t>VANAMALI SHIVRAM MAYEKAR &amp; FAMILY SURVEY 120/8B</t>
  </si>
  <si>
    <t>M</t>
  </si>
  <si>
    <t>IP BASED CCTV SYSTEM BKC</t>
  </si>
  <si>
    <t>TRUE HD VIDEO CONF CODEC WITH PRECN HD CAMERA BKC</t>
  </si>
  <si>
    <t>AIR CONDITONER UNITS - BKC</t>
  </si>
  <si>
    <t>AV SYSTEMS - BKC</t>
  </si>
  <si>
    <t>LAN &amp; WIRELRSS NETWORK SYSTEM - BKC</t>
  </si>
  <si>
    <t>ELECTRICAL ITEMS - CABLES - BKC</t>
  </si>
  <si>
    <t>ELECTRICAL -CABLES TRAYS &amp; DISTRI BOARDS - BKC</t>
  </si>
  <si>
    <t>ELECTRICAL ITEMS-LIGHT FIXTURES - BKC</t>
  </si>
  <si>
    <t>ELECTRICAL -LIGHT FIXTURES &amp; ASSOCIATED - BKC</t>
  </si>
  <si>
    <t>ELECTRICAL -COPPER CONDUCTOR ARMOURED CABLE - BKC</t>
  </si>
  <si>
    <t>ELECTRICAL ITEMS-OFFICE EQUIPMENT - BKC</t>
  </si>
  <si>
    <t>FILER FOAM &amp; FINGER ADAPTOR - BKC</t>
  </si>
  <si>
    <t>ELCOMETER FOR DIGITAL COATING THICKNESS GUAGE-BKC</t>
  </si>
  <si>
    <t>UPS System @ JSW Center (BKC)</t>
  </si>
  <si>
    <t>SFT</t>
  </si>
  <si>
    <t>KM</t>
  </si>
  <si>
    <t>MT</t>
  </si>
  <si>
    <t>25mm Ball valve BDK</t>
  </si>
  <si>
    <t>Weld Neck RF Matl-SA105/SA105 companion Flange</t>
  </si>
  <si>
    <t>Fire Alarm Sensors @ Service Building &amp; Stores</t>
  </si>
  <si>
    <t>Folding Type Trolley</t>
  </si>
  <si>
    <t>Air Conditioner Split - 1.5 Ton Make- 'Carrier</t>
  </si>
  <si>
    <t>PC - HCL INFINITI TRU BL 1280</t>
  </si>
  <si>
    <t>PC OPTIPLEX DELL 380 (C2D)</t>
  </si>
  <si>
    <t>WIRELESS ACCESS POINT - DLINK DAP-2590 AIRPREMIER</t>
  </si>
  <si>
    <t>PC -OPTIPLEX 390#DT BHQ0ZRI/CVR5ZRI/</t>
  </si>
  <si>
    <t>HP COMPAQ DESKTOP</t>
  </si>
  <si>
    <t>DESKTOP LENOVO THINKCENTER AIO E72Z</t>
  </si>
  <si>
    <t>Laying of STP cables</t>
  </si>
  <si>
    <t>STP patch card - 7 ft. (Siemens)</t>
  </si>
  <si>
    <t>Information outlet - Single (Siemens)</t>
  </si>
  <si>
    <t>6 Core Armcable</t>
  </si>
  <si>
    <t>Fibre optic 6 core outdoor cable + laying charges</t>
  </si>
  <si>
    <t>HDPE Pipes</t>
  </si>
  <si>
    <t>ICCS data5 cable-4 pair twisted STP</t>
  </si>
  <si>
    <t>Pvc Channel 1</t>
  </si>
  <si>
    <t>HP MAKE PENTIUM4 DESKTOP(PC)</t>
  </si>
  <si>
    <t>Dell Personal Computer - JSWECE</t>
  </si>
  <si>
    <t>20kva Super 400D UPS Emerson Liebert Uni</t>
  </si>
  <si>
    <t>Cisco Switches for Net Work</t>
  </si>
  <si>
    <t>Dell PC(4T462BS/1S462BS/7T462BS/HS422BS/FS462BS)</t>
  </si>
  <si>
    <t>Dell PC 31G42BS/91G42BS/12G42BS/F1G4BS/51G42BS)</t>
  </si>
  <si>
    <t>FIXED CHAIR</t>
  </si>
  <si>
    <t>SMALL TABLE - 3'X2'</t>
  </si>
  <si>
    <t>CUSHION CHAIR - MAKE SUPREME MODEL</t>
  </si>
  <si>
    <t>CUSHION CHAIR - MAKE SUPREME Model - Ornate</t>
  </si>
  <si>
    <t>SWOS-Microsoft Office Std 2016 Sngl OLP-License</t>
  </si>
  <si>
    <t>HR Solution SAP Success factor Licenses</t>
  </si>
  <si>
    <t>Godrej Chair PCH-5012T- @ Raigarh Office</t>
  </si>
  <si>
    <t>Corner Table (wood top) - Morena House</t>
  </si>
  <si>
    <t>Single Cots with Mattress (JSWECE Hostel-VV Nagar)</t>
  </si>
  <si>
    <t>Chairs DC Sigma - Morena House</t>
  </si>
  <si>
    <t>Visitors Chairs @ JSWECE</t>
  </si>
  <si>
    <t>Study Table with Drawer &amp; Chair - JSWECE Hostel</t>
  </si>
  <si>
    <t>Plastic Chair - Neel Kamal</t>
  </si>
  <si>
    <t>Chair - Wire Mesh</t>
  </si>
  <si>
    <t>Single Bed Cot</t>
  </si>
  <si>
    <t>Round Discussion Table - 3' Dia @ JSWECE</t>
  </si>
  <si>
    <t>Staff Chairs - Morena House</t>
  </si>
  <si>
    <t>Laminate Sheets</t>
  </si>
  <si>
    <t>American Walnut</t>
  </si>
  <si>
    <t>Figred Mapple Veneer</t>
  </si>
  <si>
    <t>Wooden Chairs for Jindal House</t>
  </si>
  <si>
    <t>Godrej Chair PCH 7112R Blue colour</t>
  </si>
  <si>
    <t>Visitors chairs with arms</t>
  </si>
  <si>
    <t>Nilkamal Chairs 2005</t>
  </si>
  <si>
    <t>Chairs MPC - 5</t>
  </si>
  <si>
    <t>Open Type Racks  (1 Set)</t>
  </si>
  <si>
    <t>Sofa 1 seater with cushion seat</t>
  </si>
  <si>
    <t>Side Table</t>
  </si>
  <si>
    <t>Godrej Visa Files (1 set)</t>
  </si>
  <si>
    <t>Godrej Visa Files</t>
  </si>
  <si>
    <t>Crompton  Whisp Air  Fans</t>
  </si>
  <si>
    <t>Siemens 802 push button telephone</t>
  </si>
  <si>
    <t>Grinding Mixer</t>
  </si>
  <si>
    <t>Cladding Sheets</t>
  </si>
  <si>
    <t>Telephone equipments &amp; cables (in sets)</t>
  </si>
  <si>
    <t>Blue Star water cooler (+ transp. Charges)</t>
  </si>
  <si>
    <t>Emergency Breathim Aparaus (Drager Rapid Air)</t>
  </si>
  <si>
    <t>Supply &amp; fixing of Vert  blinds(43.501 Sq. Mtrs.)</t>
  </si>
  <si>
    <t>Featherlite Infotech Medium Back Chairs</t>
  </si>
  <si>
    <t>Godrej PCH-7022 chair</t>
  </si>
  <si>
    <t>Godrej-Prem. chair-PCH-7003</t>
  </si>
  <si>
    <t>Training Center Chairs - 50 Nos</t>
  </si>
  <si>
    <t>Godrej CH-7003 Vs. chair</t>
  </si>
  <si>
    <t>Featherlite revolving chairs</t>
  </si>
  <si>
    <t>CH-7  Chairs</t>
  </si>
  <si>
    <t>Chair SS with full PU Arms RP-239</t>
  </si>
  <si>
    <t>Folding Chairs</t>
  </si>
  <si>
    <t>PCH Chair</t>
  </si>
  <si>
    <t>Pch Chairs 7026 Make</t>
  </si>
  <si>
    <t>Pluff Chairs</t>
  </si>
  <si>
    <t>VP-240 Visitors chairs with full PU arm</t>
  </si>
  <si>
    <t>Neelkamal - Plastic Chairs</t>
  </si>
  <si>
    <t>Featherlite Chairs</t>
  </si>
  <si>
    <t>Godrej Chairs-type CH1007 -Project Off</t>
  </si>
  <si>
    <t>Godrej Chairs CH-7</t>
  </si>
  <si>
    <t>10 Gms each Silver Coins</t>
  </si>
  <si>
    <t>SS Steel Frame Chairs - Canteen</t>
  </si>
  <si>
    <t>Cooking Range</t>
  </si>
  <si>
    <t>Water Co2 Type Fire Extingusihers</t>
  </si>
  <si>
    <t>Mec Foam Cap 9 Ltrs</t>
  </si>
  <si>
    <t>Fire Extng.4.5 Cap</t>
  </si>
  <si>
    <t>Table T-402</t>
  </si>
  <si>
    <t>Dining Table &amp; 6 Chairs</t>
  </si>
  <si>
    <t>Godrej - T-401 table</t>
  </si>
  <si>
    <t>Curlon Mattress</t>
  </si>
  <si>
    <t>Personal Locker</t>
  </si>
  <si>
    <t>Book case with Glass panels</t>
  </si>
  <si>
    <t>Kurl-on Mattresses</t>
  </si>
  <si>
    <t>Godrej 4 door industrial locker</t>
  </si>
  <si>
    <t>Bed Side Table at Bangalore Guest House</t>
  </si>
  <si>
    <t>Laboratory Table - Plain</t>
  </si>
  <si>
    <t>Sofa - 3 Seater</t>
  </si>
  <si>
    <t>Breathing Apparatus- 5' Height</t>
  </si>
  <si>
    <t>Storewell Plain - Cupboard</t>
  </si>
  <si>
    <t>Godrej Plain Storewell</t>
  </si>
  <si>
    <t>4 Door Book Case</t>
  </si>
  <si>
    <t>S.S. Top Dining Table</t>
  </si>
  <si>
    <t>4 Door Filing Cabinet</t>
  </si>
  <si>
    <t>Godrej Book Case 4-door</t>
  </si>
  <si>
    <t>4 Drawer Filing Cabinet - Godrej</t>
  </si>
  <si>
    <t>Godrej office table - T-107  (Rose wood )</t>
  </si>
  <si>
    <t>Cutlery Set</t>
  </si>
  <si>
    <t>Permanent Cover</t>
  </si>
  <si>
    <t>Godrej T-9 tables</t>
  </si>
  <si>
    <t>Godrej PCH-7002 chairs</t>
  </si>
  <si>
    <t>Book Cases</t>
  </si>
  <si>
    <t>Godrej - 4 door filing cabinet</t>
  </si>
  <si>
    <t>Filing cabinets</t>
  </si>
  <si>
    <t>Storewell U Plain</t>
  </si>
  <si>
    <t>Godrej - T-9 table</t>
  </si>
  <si>
    <t>T-9 table - Godrej</t>
  </si>
  <si>
    <t>4 door filing cabinet - Godrej</t>
  </si>
  <si>
    <t>LP-113 - Low back chairs with PU Arms</t>
  </si>
  <si>
    <t>Low back chair with PU arms</t>
  </si>
  <si>
    <t>Training Room - Chairs  - DX-06-Fix Chairs</t>
  </si>
  <si>
    <t>Godrej Storewell</t>
  </si>
  <si>
    <t>Godrej store book case</t>
  </si>
  <si>
    <t>Godrej storewell `U' Plain</t>
  </si>
  <si>
    <t>Godrej Table T-9</t>
  </si>
  <si>
    <t>Cots</t>
  </si>
  <si>
    <t>Tool Storage Cabinet</t>
  </si>
  <si>
    <t>031/001</t>
  </si>
  <si>
    <t>Weighing Machine 100 KG</t>
  </si>
  <si>
    <t>VRV INDOOR AND OUTDOOR HVAC SYSTEM</t>
  </si>
  <si>
    <t>Window AC 1.5TR - Voltas</t>
  </si>
  <si>
    <t>LG WINDOW AC - 2.0 Tons -W2.0LGR</t>
  </si>
  <si>
    <t>Split AC 1 Ton</t>
  </si>
  <si>
    <t>Bluestar 1.5 Ton split AC - VV Ngr JSWECE  Hostel</t>
  </si>
  <si>
    <t>Blue Star Minral water Dis- Morena House</t>
  </si>
  <si>
    <t>Eureka Forbes Water Coller cum Purifier</t>
  </si>
  <si>
    <t>Eureka Water Cooler @ Morena House</t>
  </si>
  <si>
    <t>Motorola Hand Held Radio Model Gp-328</t>
  </si>
  <si>
    <t>Motorola GP-328 Hnadheld Radio</t>
  </si>
  <si>
    <t>RADIO SET</t>
  </si>
  <si>
    <t>Crystal EPABX System- Morena House</t>
  </si>
  <si>
    <t>Blue Star Make: 2 Ton capacity split AC</t>
  </si>
  <si>
    <t>1.5 Tr Window AC with 4KVA Stabilizer</t>
  </si>
  <si>
    <t>Blue Star 1.5 ton Split Air Conditioner</t>
  </si>
  <si>
    <t>Voltas make 1.5 ton Split Air Conditioner</t>
  </si>
  <si>
    <t>Voltas Make 2 Ton Split AC</t>
  </si>
  <si>
    <t>Heavy Duty Rack (Open Type)</t>
  </si>
  <si>
    <t>Motoralla GP-328 handheld Radio with  accessories</t>
  </si>
  <si>
    <t>1/1 GN PAN BKC</t>
  </si>
  <si>
    <t>1/2 GN PAN BKC</t>
  </si>
  <si>
    <t>1/6 GN PAN BKC</t>
  </si>
  <si>
    <t>COLD ROOM RACK - METRO BKC</t>
  </si>
  <si>
    <t>SS GRATING (WITH BELOW SS COVER) BKC</t>
  </si>
  <si>
    <t>HP Las Printer-1505 (Morena House)</t>
  </si>
  <si>
    <t>HP Las Printer-1522NF-All in One (Morena House)</t>
  </si>
  <si>
    <t>HP 420 Notebook - S.No.5CG05208VH</t>
  </si>
  <si>
    <t>Sony Laptop SVE - 1413XPN/B</t>
  </si>
  <si>
    <t>Intelligent Data Colle Terminal-Attendance System</t>
  </si>
  <si>
    <t>Intelli Data Collec.Terminal-Attendance sys Sy-745</t>
  </si>
  <si>
    <t>Dell Laptops Latitude 3440 BTX for JSWEL EMP</t>
  </si>
  <si>
    <t>Dell Laptop Latitued 3440-Core i3 4010u</t>
  </si>
  <si>
    <t>Dell Laptop Latitued 3440-BTX</t>
  </si>
  <si>
    <t>1 KVA UPS System</t>
  </si>
  <si>
    <t>Dell Laptop Latitude 3440 BTX</t>
  </si>
  <si>
    <t>R-18-05120-WinSvrCal 2016 SNGL OLP C DvcCAL</t>
  </si>
  <si>
    <t>WARDROB-H (FULL SIZE) WITH SECRECT LOCKER</t>
  </si>
  <si>
    <t>SLIMLINE LOCKER (FULL SIZE)</t>
  </si>
  <si>
    <t>TOILET MIRROR ON S.S. 4 NO STUDS</t>
  </si>
  <si>
    <t>180000000053</t>
  </si>
  <si>
    <t>Audi Car Q5 3.0 TDI- MH-04-EF-2673 - Jindal House</t>
  </si>
  <si>
    <t>009/011</t>
  </si>
  <si>
    <t>Center Table (wood top) - Morena House</t>
  </si>
  <si>
    <t>High Back Chairs @ Marina House</t>
  </si>
  <si>
    <t>Executive Chairs - Morena House</t>
  </si>
  <si>
    <t>Godrej File Cabinet @ Morena House</t>
  </si>
  <si>
    <t>Visitors Chairs - Morena House</t>
  </si>
  <si>
    <t>Chairs @ JMD's Residence</t>
  </si>
  <si>
    <t>Hor Bain Marie with Contai- Morena House</t>
  </si>
  <si>
    <t>Sofa Set Florance Black - Morena House</t>
  </si>
  <si>
    <t>Dining Chairs-JMD (SSR) Residence</t>
  </si>
  <si>
    <t>Visitors Chairs @ Marina House</t>
  </si>
  <si>
    <t>Executive Tables - Morena House</t>
  </si>
  <si>
    <t>Table - RK MH 9020 - Morena House</t>
  </si>
  <si>
    <t>Chairs RK A 033 - Morena House</t>
  </si>
  <si>
    <t>Table - RK HS 9020 - Morena House</t>
  </si>
  <si>
    <t>Chairs RK B 033 - Morena House</t>
  </si>
  <si>
    <t>Moren Hou Interior works- Wrk stat/cabin</t>
  </si>
  <si>
    <t>Cots at Bangalore Guest House</t>
  </si>
  <si>
    <t>Teak Wood Cots at SEC (Chinese) G.House</t>
  </si>
  <si>
    <t>Godrej Tables-type 101 - Project Office</t>
  </si>
  <si>
    <t>Godrej Premium Cushioned Chair PCH-7003D</t>
  </si>
  <si>
    <t>Godrej Premium Cushioned Chair PCH-7002D</t>
  </si>
  <si>
    <t>Steel Book Case @ JSWECE</t>
  </si>
  <si>
    <t>Godrej 4 drawer filling cabinet</t>
  </si>
  <si>
    <t>Featherlite Low Back Chairs-Control Room</t>
  </si>
  <si>
    <t>Edumaxx - Pad Alone Front Row @ JSWECE</t>
  </si>
  <si>
    <t>3 Seater Edumaxx - Last Row @ JSWECE</t>
  </si>
  <si>
    <t>Storage Unit @ JSWECE</t>
  </si>
  <si>
    <t>Revolving type low back chairs (Godrej Kareena)</t>
  </si>
  <si>
    <t>Godrej Jordan Dinning Table-6 chrs - Chines Hostel</t>
  </si>
  <si>
    <t>Work Station @ JSWECE</t>
  </si>
  <si>
    <t>Godrej Twin Slimline Almirah (Chinese Ho</t>
  </si>
  <si>
    <t>Cantilever Racks</t>
  </si>
  <si>
    <t>3 Seater Edumaxx - Second Row @ JSWECE</t>
  </si>
  <si>
    <t>Chairs High Back Leatherite Finish</t>
  </si>
  <si>
    <t>Godrej Chairs PCH 7102R Blue</t>
  </si>
  <si>
    <t>Chair Medium Back Leatherite Finish</t>
  </si>
  <si>
    <t>Chairs For Staff</t>
  </si>
  <si>
    <t>PCH-7402 Med Back Chairs</t>
  </si>
  <si>
    <t>Almirah 6 1/2' With 4 Shelves</t>
  </si>
  <si>
    <t>Open type racks</t>
  </si>
  <si>
    <t>Godrej Multiflex Racking System - 2 Tier</t>
  </si>
  <si>
    <t>Godrej Heavy Duty 2 Tier Racking System</t>
  </si>
  <si>
    <t>Officers Table 41/2' X 21/2' With 3 drawers</t>
  </si>
  <si>
    <t>Godrej Tool Storage cabinet model VI</t>
  </si>
  <si>
    <t>Workstatio/Cubical Furniture With Partition Panels</t>
  </si>
  <si>
    <t>Godrej workstation cluster model Spacio</t>
  </si>
  <si>
    <t>FUEL BURNERS</t>
  </si>
  <si>
    <t>033/005</t>
  </si>
  <si>
    <t>023/011</t>
  </si>
  <si>
    <t>SONY 40'' LCD TV</t>
  </si>
  <si>
    <t>FRIDGE UNIT</t>
  </si>
  <si>
    <t>SHDSL MODEM ROUTER  MAKE MROTEK MODEL PIXIE4RACDC</t>
  </si>
  <si>
    <t>WIFI ACCESS POINT  CISCO AIRCAP1602INK9</t>
  </si>
  <si>
    <t>LG 1.5T Window AC - Raigarh Office</t>
  </si>
  <si>
    <t>Voltas Single Star Window AC-1Ton (C5/2 G. House)</t>
  </si>
  <si>
    <t>Voltas 1.5-Split A/c-VP &amp; AVP Resi @ Tngl-T.Ship</t>
  </si>
  <si>
    <t>Nova Tech hand drier-NT800</t>
  </si>
  <si>
    <t>Motorola GM-338 Base Station</t>
  </si>
  <si>
    <t>CLEAN DISH RACK (SHELVES) BKC</t>
  </si>
  <si>
    <t>Desktop Optiplex 390DT Base Make Dell</t>
  </si>
  <si>
    <t>Desktop PC HCL</t>
  </si>
  <si>
    <t>Cisco Layer3 Switch Model WSC3750X24TS Catalyst</t>
  </si>
  <si>
    <t>Heavy duty racks</t>
  </si>
  <si>
    <t>Godrej 2 door Filing Cabinet</t>
  </si>
  <si>
    <t>Godrej 6 door PLU Locker</t>
  </si>
  <si>
    <t>Centre Table</t>
  </si>
  <si>
    <t>KENT ULTRA WATER PURIFIER.</t>
  </si>
  <si>
    <t>Chafing dishes02 NOS</t>
  </si>
  <si>
    <t>Bulue Star Split AC 2 TR</t>
  </si>
  <si>
    <t>Blue Star Cassette AC 3 Ton</t>
  </si>
  <si>
    <t>Projection Screen</t>
  </si>
  <si>
    <t>Aqua Guard @ JSWECE</t>
  </si>
  <si>
    <t>DSLIB CARD &amp; 2 TELEPHONE  INSTRUMENTS.</t>
  </si>
  <si>
    <t>LCD-Videocon TV - Chaines Bachelors Host</t>
  </si>
  <si>
    <t>Split Air Conditioner 1.5 ton model Vertis</t>
  </si>
  <si>
    <t>Blue Star 2 ton Split Air Conditioner</t>
  </si>
  <si>
    <t>Agri Mart Brush cutter ( Grass cutting ) machine</t>
  </si>
  <si>
    <t>Dell Vostro 360 Desktop</t>
  </si>
  <si>
    <t>Dell Personal Computers</t>
  </si>
  <si>
    <t>Dell Inspiron Laptop</t>
  </si>
  <si>
    <t>Computers - Dell inspiron 535 slim Desktop</t>
  </si>
  <si>
    <t>2 KVA UPS System</t>
  </si>
  <si>
    <t>HP SERVER/Processor/HDD (2Nos)</t>
  </si>
  <si>
    <t>10.5 Inch IPAD Pro Cell 64GB</t>
  </si>
  <si>
    <t>Smart Keybaord for 10.5 inch IPAD Pro</t>
  </si>
  <si>
    <t>Apple Ipad Pencil -ZML</t>
  </si>
  <si>
    <t>FILING CABINET WITH TWO COMPARTMENTS</t>
  </si>
  <si>
    <t>Filing Cabinet with Four Compartments : Make-</t>
  </si>
  <si>
    <t>Comfort bed with stainless steel</t>
  </si>
  <si>
    <t>Godrej Chair PCH-5002T- @ Raigarh Office</t>
  </si>
  <si>
    <t>Godrej Integrated Work Station</t>
  </si>
  <si>
    <t>Single Cots (C5/2 Guest House)</t>
  </si>
  <si>
    <t>Godrej Table T-101 - @ Raigarh Office</t>
  </si>
  <si>
    <t>Godrej Library Stalls Double Faced add on unit</t>
  </si>
  <si>
    <t>Godrej File Cabinet @ Raigarh Office</t>
  </si>
  <si>
    <t>Storewell Plain (4 Shelves)</t>
  </si>
  <si>
    <t>Godrej - Book Case (4 Door)-PCode-0844</t>
  </si>
  <si>
    <t>Godrej Storewell 4 Shelves</t>
  </si>
  <si>
    <t>Wardrobe - 173 (2 D) - @ Raigarh Office</t>
  </si>
  <si>
    <t>Godrej office table - T-107</t>
  </si>
  <si>
    <t>Bed Optima (Quin Size)+Matress Raigarh Office</t>
  </si>
  <si>
    <t>Godrej Tool Storage Cabinet</t>
  </si>
  <si>
    <t>Heavy Duty Rack with Decking Panel</t>
  </si>
  <si>
    <t>Godrej Halo Chairs - PCH 9202 rv</t>
  </si>
  <si>
    <t>Godrej storewel plain with 4 shelves</t>
  </si>
  <si>
    <t>Waiting Lobby 3 Seater Sofa Leatherite</t>
  </si>
  <si>
    <t>Sofa 3 seater with cushion seat</t>
  </si>
  <si>
    <t>Godrej Urban Sofa 2 seater</t>
  </si>
  <si>
    <t>Executive Cabin Furniture All In Veneer Melamine</t>
  </si>
  <si>
    <t>CUPBOARD - STOREWELL TYPE</t>
  </si>
  <si>
    <t>1.5 TON WINDOW A/C-Voltas-JMDs Residence</t>
  </si>
  <si>
    <t>LG Split AC -1.5 Tons 5LGR</t>
  </si>
  <si>
    <t>Samsung AC S2.0T 242UGD</t>
  </si>
  <si>
    <t>Mitsubishi 3 Ton Split AC</t>
  </si>
  <si>
    <t>Membrane Screen - BKC</t>
  </si>
  <si>
    <t>TOSHIBA MINI SMMS UNIT (MAKE6 HP) &amp; SEQ CONT BKC</t>
  </si>
  <si>
    <t>Toshiba Mini VRF Air Conditioner 6.0 HP OUD BKC</t>
  </si>
  <si>
    <t>CROCKERY CUTLERY CONSOLE BKC</t>
  </si>
  <si>
    <t>HOT BAIN MARIE BKC</t>
  </si>
  <si>
    <t>HOT FOOD TROLLEY BKC</t>
  </si>
  <si>
    <t>INDUCTION WOK RANGE LIANOX TURKEY - WITH PAN BKC</t>
  </si>
  <si>
    <t>MATERIAL HANDLING TROLLEY BKC</t>
  </si>
  <si>
    <t>SS GRATING FOR TILTING PAN AREA (SS COVER) BKC</t>
  </si>
  <si>
    <t>Side Table - JMD's Residence - Mumbai</t>
  </si>
  <si>
    <t>Side Table - JMDs Residence Mumbai</t>
  </si>
  <si>
    <t>Podium (Model: 1031)</t>
  </si>
  <si>
    <t>FLUID COUPLING</t>
  </si>
  <si>
    <t>10 Ltr Water Cap. Carbon Steel Cylinder</t>
  </si>
  <si>
    <t>SURAKSHA GAS GEYSERS OF ISI MARK</t>
  </si>
  <si>
    <t>WASHING MACHINE - CAPACITY 7KG-Vediocon</t>
  </si>
  <si>
    <t>White boards</t>
  </si>
  <si>
    <t>Pest-O-Flash</t>
  </si>
  <si>
    <t>Gysers</t>
  </si>
  <si>
    <t>Aqua Guard Water Filters</t>
  </si>
  <si>
    <t>Aqua Guard Hi-Flo water filter cum purifier</t>
  </si>
  <si>
    <t>Samsung Merine B2100 Mobile Instrument</t>
  </si>
  <si>
    <t>AUDIO CONFERENCING SYSTEM - POLYCOM SOUND STATION</t>
  </si>
  <si>
    <t>Laptop conforming to the following specifications</t>
  </si>
  <si>
    <t>9U Rack - Fully loaded with standard accessories</t>
  </si>
  <si>
    <t>1000BASET TO 1000BASE-LX SC SINGLE</t>
  </si>
  <si>
    <t>LENOVO THINKCENTER AIO E12Z-3574-KYQ</t>
  </si>
  <si>
    <t>18 Port Jack Panel</t>
  </si>
  <si>
    <t>HP LJ 1022 PRINTER - MUMBAI OFFICE (PROJECT)</t>
  </si>
  <si>
    <t>HP Laserjet Printer - 2015D</t>
  </si>
  <si>
    <t>MAGNETIC WHITE BOARDS</t>
  </si>
  <si>
    <t>NOTICE BOARD - 3'X2'</t>
  </si>
  <si>
    <t>White Board of size 4' x 3'</t>
  </si>
  <si>
    <t>S0fa - single seater</t>
  </si>
  <si>
    <t>TV Cabinet - 107 - @ Raigarh Office</t>
  </si>
  <si>
    <t>Cosmo Bedside Table @ Raigarh Office</t>
  </si>
  <si>
    <t>Single  seater metal sofa - Bodyline</t>
  </si>
  <si>
    <t>Mirrors</t>
  </si>
  <si>
    <t>Leather Sette</t>
  </si>
  <si>
    <t>4 Door personal locker with lock - Godrej</t>
  </si>
  <si>
    <t>Two White Boards</t>
  </si>
  <si>
    <t>Dove Nut Bowl</t>
  </si>
  <si>
    <t>Side Table at Bangalore Guest House</t>
  </si>
  <si>
    <t>Bed side tables</t>
  </si>
  <si>
    <t>Godrej-Prem. chair-PCH-7002</t>
  </si>
  <si>
    <t>Single Bed with storage (3'X6.5')</t>
  </si>
  <si>
    <t>Work Bench with plywood top &amp; 20mm payback</t>
  </si>
  <si>
    <t>Table T-202</t>
  </si>
  <si>
    <t>Godrej T-202 Table</t>
  </si>
  <si>
    <t xml:space="preserve"> L Shap Credenza</t>
  </si>
  <si>
    <t>Godrej Table T-109</t>
  </si>
  <si>
    <t>Metal Sofa</t>
  </si>
  <si>
    <t>Godrej Chairs- CH-7001</t>
  </si>
  <si>
    <t>Godrej T- 9 Table</t>
  </si>
  <si>
    <t>Godrej PCH-7001 chair</t>
  </si>
  <si>
    <t>3 seater Metal Sofa</t>
  </si>
  <si>
    <t>4 Door Book Cases - Godrej</t>
  </si>
  <si>
    <t>Godrej Storewel - plain - 4 shelves</t>
  </si>
  <si>
    <t>Godrej Victoria Coffee Table</t>
  </si>
  <si>
    <t>Godrej Store well U Plain</t>
  </si>
  <si>
    <t>Wardrobe</t>
  </si>
  <si>
    <t>INSTANT GEYSER 30KW 2 NOS AT KHANDALA  REGISTER</t>
  </si>
  <si>
    <t>Shed at Pump House</t>
  </si>
  <si>
    <t>Switch Gear Breaker 6.6 KV upgradation</t>
  </si>
  <si>
    <t>O2 Analyser  &amp; Flow Meter</t>
  </si>
  <si>
    <t>Dissolved Oxygen analyzer for Stator water system</t>
  </si>
  <si>
    <t>Replacement of DM plant DCDB battery bank</t>
  </si>
  <si>
    <t>Sbu2 Cooling tower Chajja Repair work</t>
  </si>
  <si>
    <t>220 Kv CableTrench Slab Replacing Work</t>
  </si>
  <si>
    <t>Customized tag for LOTO</t>
  </si>
  <si>
    <t>Acurator for Sea water outfall line valve</t>
  </si>
  <si>
    <t>12V 26AH VRLA Batteries</t>
  </si>
  <si>
    <t>Self contained Breathing Appartus set</t>
  </si>
  <si>
    <t>130000003106</t>
  </si>
  <si>
    <t>400kv-Cable Trench Slab Replacing work</t>
  </si>
  <si>
    <t>130000003108</t>
  </si>
  <si>
    <t>VFD  Panel for Air Cooled condenser System</t>
  </si>
  <si>
    <t>130000003109</t>
  </si>
  <si>
    <t>Condition monitoring instruments  for cpp</t>
  </si>
  <si>
    <t>130000003110</t>
  </si>
  <si>
    <t>130000003112</t>
  </si>
  <si>
    <t>UF Membrane of RO Plant</t>
  </si>
  <si>
    <t>130000003113</t>
  </si>
  <si>
    <t>UF Membrane of SBU-2 DM Plant</t>
  </si>
  <si>
    <t>130000003114</t>
  </si>
  <si>
    <t>Portable DGCC Analyser for Boiler water testing</t>
  </si>
  <si>
    <t>130000003115</t>
  </si>
  <si>
    <t>NAS Analyzer</t>
  </si>
  <si>
    <t>LG FREEZER</t>
  </si>
  <si>
    <t>Cisco Router</t>
  </si>
  <si>
    <t>Cisco SX20 Video Conference Setup</t>
  </si>
  <si>
    <t>150000000973</t>
  </si>
  <si>
    <t>150000000976</t>
  </si>
  <si>
    <t>Laptops</t>
  </si>
  <si>
    <t>Emerge Software Licence for 10 Nods</t>
  </si>
  <si>
    <t>Qlik Sense software developer</t>
  </si>
  <si>
    <t>OSI PI Dashboard Development</t>
  </si>
  <si>
    <t>320000000051</t>
  </si>
  <si>
    <t>ETAP SOFTWARE WITH LICENSE</t>
  </si>
  <si>
    <t>320000000052</t>
  </si>
  <si>
    <t>320000000053</t>
  </si>
  <si>
    <t>Software license for VC setup</t>
  </si>
  <si>
    <t>320000000054</t>
  </si>
  <si>
    <t>Mobile application development</t>
  </si>
  <si>
    <t>320000000055</t>
  </si>
  <si>
    <t>320000000056</t>
  </si>
  <si>
    <t>Fortigate Firewell software</t>
  </si>
  <si>
    <t>320000000057</t>
  </si>
  <si>
    <t>Global Mopper Software</t>
  </si>
  <si>
    <t>CHANDRAKANT GOPAL GHANEKAR &amp; FAMILY POA-DEVIDAS</t>
  </si>
  <si>
    <t>Construction of compound wall &amp; chainlink fencing</t>
  </si>
  <si>
    <t>000/000</t>
  </si>
  <si>
    <t>HEATING MANTLE</t>
  </si>
  <si>
    <t>KNOCKING OFF ASSET</t>
  </si>
  <si>
    <t>Siemens Push Button Phone</t>
  </si>
  <si>
    <t>Kenstar Microwave Oven  - HO/OE/032</t>
  </si>
  <si>
    <t>Table Top Troll Y  - HO/FURl045</t>
  </si>
  <si>
    <t>Windows Professional 8.1-JSW Steel-License Fees</t>
  </si>
  <si>
    <t>MS Office 2013 Standard-JSW Steel-HCL Infosystem</t>
  </si>
  <si>
    <t>Office 365 -JSW Steel-HCL Infosystem</t>
  </si>
  <si>
    <t>330000000000</t>
  </si>
  <si>
    <t>Truein Visitor Primary License</t>
  </si>
  <si>
    <t>10024370</t>
  </si>
  <si>
    <t>Tools-Eye Bolt</t>
  </si>
  <si>
    <t>10028620</t>
  </si>
  <si>
    <t>10006292</t>
  </si>
  <si>
    <t>FORTINET FG300D WITH 3 YEARS SUBSCRIPTION</t>
  </si>
  <si>
    <t>10022358</t>
  </si>
  <si>
    <t>0.7980 HECT LAND PURCHASE AT CHAFERI FROM ADAV</t>
  </si>
  <si>
    <t>20021829</t>
  </si>
  <si>
    <t>.0510 HECT -VANIT P RAHATE- SURVEY NO.</t>
  </si>
  <si>
    <t>2.105 Hecs Village Nandiwade</t>
  </si>
  <si>
    <t>LAND SURVEY 135/3 &amp; 135/9-SAMIR SANTOSH ADAV &amp; FAM</t>
  </si>
  <si>
    <t>Land Survey No 115/5/1 Village Nandiwade</t>
  </si>
  <si>
    <t>20001106</t>
  </si>
  <si>
    <t>026/005</t>
  </si>
  <si>
    <t>10032029</t>
  </si>
  <si>
    <t>10025343</t>
  </si>
  <si>
    <t>025/007</t>
  </si>
  <si>
    <t>20033584</t>
  </si>
  <si>
    <t>10027477</t>
  </si>
  <si>
    <t>20022979</t>
  </si>
  <si>
    <t>10029056</t>
  </si>
  <si>
    <t>10021297</t>
  </si>
  <si>
    <t>10006064</t>
  </si>
  <si>
    <t>10027387</t>
  </si>
  <si>
    <t>10004385</t>
  </si>
  <si>
    <t>026/000</t>
  </si>
  <si>
    <t>10015993</t>
  </si>
  <si>
    <t>10019723</t>
  </si>
  <si>
    <t>20032501</t>
  </si>
  <si>
    <t>Desktop - 201617</t>
  </si>
  <si>
    <t>10027443</t>
  </si>
  <si>
    <t>10006228</t>
  </si>
  <si>
    <t>CWMS Biomatric Machine</t>
  </si>
  <si>
    <t>10024132</t>
  </si>
  <si>
    <t>10007465</t>
  </si>
  <si>
    <t>10029084</t>
  </si>
  <si>
    <t>10019770</t>
  </si>
  <si>
    <t>10021963</t>
  </si>
  <si>
    <t>10021184</t>
  </si>
  <si>
    <t>10002067</t>
  </si>
  <si>
    <t>20022356</t>
  </si>
  <si>
    <t>10003288</t>
  </si>
  <si>
    <t>10021440</t>
  </si>
  <si>
    <t>10016977</t>
  </si>
  <si>
    <t>10023463</t>
  </si>
  <si>
    <t>10026549</t>
  </si>
  <si>
    <t>10008589</t>
  </si>
  <si>
    <t>10021535</t>
  </si>
  <si>
    <t>10021566</t>
  </si>
  <si>
    <t>20001595</t>
  </si>
  <si>
    <t>10024117</t>
  </si>
  <si>
    <t>10025973</t>
  </si>
  <si>
    <t>10003134</t>
  </si>
  <si>
    <t>10022501</t>
  </si>
  <si>
    <t>10000348</t>
  </si>
  <si>
    <t>20027915</t>
  </si>
  <si>
    <t>10000132</t>
  </si>
  <si>
    <t>016/008</t>
  </si>
  <si>
    <t>025/008</t>
  </si>
  <si>
    <t>10022535</t>
  </si>
  <si>
    <t>Industrial Heavy duty RO Unit</t>
  </si>
  <si>
    <t>Water Cooler 120 Lts Capacity</t>
  </si>
  <si>
    <t>CCTV Surveillance System</t>
  </si>
  <si>
    <t>10004919</t>
  </si>
  <si>
    <t>004/011</t>
  </si>
  <si>
    <t>Window Air Conditioners 1.5 TR</t>
  </si>
  <si>
    <t>10006536</t>
  </si>
  <si>
    <t>Split Air Conditioners 1.5 TR</t>
  </si>
  <si>
    <t>OXYGEN CYLINDER 10 LT</t>
  </si>
  <si>
    <t>10024242</t>
  </si>
  <si>
    <t>10023173</t>
  </si>
  <si>
    <t>20022157</t>
  </si>
  <si>
    <t>10029425</t>
  </si>
  <si>
    <t>Desktop Computer</t>
  </si>
  <si>
    <t>Laptops - 201617</t>
  </si>
  <si>
    <t>CISCO-GIGA SWITCHES</t>
  </si>
  <si>
    <t>Automatic License Plate Recognition System</t>
  </si>
  <si>
    <t>20020495</t>
  </si>
  <si>
    <t>10027421</t>
  </si>
  <si>
    <t>10008249</t>
  </si>
  <si>
    <t>10006099</t>
  </si>
  <si>
    <t>10022057</t>
  </si>
  <si>
    <t>10032485</t>
  </si>
  <si>
    <t>10033376</t>
  </si>
  <si>
    <t>10022469</t>
  </si>
  <si>
    <t>10023986</t>
  </si>
  <si>
    <t>10022424</t>
  </si>
  <si>
    <t>Z007</t>
  </si>
  <si>
    <t>OSI PI SOFTWARE FOR SAP</t>
  </si>
  <si>
    <t>SOFTWARE FOR ARS BIOMETRIC ATTENDENCE MACHINE</t>
  </si>
  <si>
    <t>10026441</t>
  </si>
  <si>
    <t>PI OSI System</t>
  </si>
  <si>
    <t>10021482</t>
  </si>
  <si>
    <t>20022257</t>
  </si>
  <si>
    <t>DAM (CEMENT NALLA BANDARA)-ZONE II</t>
  </si>
  <si>
    <t>20021466</t>
  </si>
  <si>
    <t>TRAINING CENTER DORMITORY-4</t>
  </si>
  <si>
    <t>20021874</t>
  </si>
  <si>
    <t>ASH POND PHASE II - EMBARKMENT</t>
  </si>
  <si>
    <t>20016634</t>
  </si>
  <si>
    <t>22 INCH DCS COMPUTER MONITOR</t>
  </si>
  <si>
    <t>10027529</t>
  </si>
  <si>
    <t>TRAINING CENTER DORMITORY-4 (SCHOOL BUILDING)</t>
  </si>
  <si>
    <t>20016578</t>
  </si>
  <si>
    <t>20024428</t>
  </si>
  <si>
    <t>10003915</t>
  </si>
  <si>
    <t>20002431</t>
  </si>
  <si>
    <t>016/000</t>
  </si>
  <si>
    <t>10004023</t>
  </si>
  <si>
    <t>20003121</t>
  </si>
  <si>
    <t>10008373</t>
  </si>
  <si>
    <t>10002441</t>
  </si>
  <si>
    <t>10006077</t>
  </si>
  <si>
    <t>20018529</t>
  </si>
  <si>
    <t>10003660</t>
  </si>
  <si>
    <t>020/002</t>
  </si>
  <si>
    <t>10019295</t>
  </si>
  <si>
    <t>10023828</t>
  </si>
  <si>
    <t>10018859</t>
  </si>
  <si>
    <t>019/002</t>
  </si>
  <si>
    <t>10026223</t>
  </si>
  <si>
    <t>10002190</t>
  </si>
  <si>
    <t>10016036</t>
  </si>
  <si>
    <t>10023462</t>
  </si>
  <si>
    <t>10022519</t>
  </si>
  <si>
    <t>20033114</t>
  </si>
  <si>
    <t>10026565</t>
  </si>
  <si>
    <t>016/007</t>
  </si>
  <si>
    <t>10021359</t>
  </si>
  <si>
    <t>10021681</t>
  </si>
  <si>
    <t>10003534</t>
  </si>
  <si>
    <t>10028585</t>
  </si>
  <si>
    <t>20031918</t>
  </si>
  <si>
    <t>10033205</t>
  </si>
  <si>
    <t>10008217</t>
  </si>
  <si>
    <t>10029600</t>
  </si>
  <si>
    <t>10031528</t>
  </si>
  <si>
    <t>10007850</t>
  </si>
  <si>
    <t>10030680</t>
  </si>
  <si>
    <t>20002100</t>
  </si>
  <si>
    <t>10021033</t>
  </si>
  <si>
    <t>20021493</t>
  </si>
  <si>
    <t>20001745</t>
  </si>
  <si>
    <t>20021665</t>
  </si>
  <si>
    <t>031/007</t>
  </si>
  <si>
    <t>032/007</t>
  </si>
  <si>
    <t>20022214</t>
  </si>
  <si>
    <t>20021965</t>
  </si>
  <si>
    <t>031/006</t>
  </si>
  <si>
    <t>10005955</t>
  </si>
  <si>
    <t>10022371</t>
  </si>
  <si>
    <t>20003432</t>
  </si>
  <si>
    <t>20022083</t>
  </si>
  <si>
    <t>20021909</t>
  </si>
  <si>
    <t>20021867</t>
  </si>
  <si>
    <t>030/003</t>
  </si>
  <si>
    <t>10021854</t>
  </si>
  <si>
    <t>029/011</t>
  </si>
  <si>
    <t>027/005</t>
  </si>
  <si>
    <t>WATER COLLER 150 LTR</t>
  </si>
  <si>
    <t>10022655</t>
  </si>
  <si>
    <t>BIOMETRIC ATTENDENCE MACHINE</t>
  </si>
  <si>
    <t>10021289</t>
  </si>
  <si>
    <t>2 TON SPLIT AIR CONDITIONER 3HW24VCI</t>
  </si>
  <si>
    <t>Voltas Mini Pure Water Dispenser</t>
  </si>
  <si>
    <t>10005327</t>
  </si>
  <si>
    <t>Geyser 15 Ltrs Associate Canteen</t>
  </si>
  <si>
    <t>Elisee 150 adult &amp; pediatric ventilation system</t>
  </si>
  <si>
    <t>10027320</t>
  </si>
  <si>
    <t>HEARTSTARTFLX DEFIBRILLATOR 861304</t>
  </si>
  <si>
    <t>20019725</t>
  </si>
  <si>
    <t>10019948</t>
  </si>
  <si>
    <t>10021927</t>
  </si>
  <si>
    <t>20022341</t>
  </si>
  <si>
    <t>Telepresence System (VC upgrade)</t>
  </si>
  <si>
    <t>20022907</t>
  </si>
  <si>
    <t>Industrial Computer for DCS &amp; PLCs</t>
  </si>
  <si>
    <t>20021712</t>
  </si>
  <si>
    <t>20032530</t>
  </si>
  <si>
    <t>10022548</t>
  </si>
  <si>
    <t>10025459</t>
  </si>
  <si>
    <t>20025944</t>
  </si>
  <si>
    <t>10018752</t>
  </si>
  <si>
    <t>20032841</t>
  </si>
  <si>
    <t>10029275</t>
  </si>
  <si>
    <t>10032506</t>
  </si>
  <si>
    <t>10021279</t>
  </si>
  <si>
    <t>10003643</t>
  </si>
  <si>
    <t>20021640</t>
  </si>
  <si>
    <t>030/011</t>
  </si>
  <si>
    <t>10022606</t>
  </si>
  <si>
    <t>10022500</t>
  </si>
  <si>
    <t>10022097</t>
  </si>
  <si>
    <t>10021341</t>
  </si>
  <si>
    <t>60015820</t>
  </si>
  <si>
    <t>10022104</t>
  </si>
  <si>
    <t>10003467</t>
  </si>
  <si>
    <t>10021879</t>
  </si>
  <si>
    <t>10007854</t>
  </si>
  <si>
    <t>10023876</t>
  </si>
  <si>
    <t>10006325</t>
  </si>
  <si>
    <t>10023457</t>
  </si>
  <si>
    <t>20002188</t>
  </si>
  <si>
    <t>20023779</t>
  </si>
  <si>
    <t>20023776</t>
  </si>
  <si>
    <t>10018920</t>
  </si>
  <si>
    <t>10000706</t>
  </si>
  <si>
    <t>10004461</t>
  </si>
  <si>
    <t>10027548</t>
  </si>
  <si>
    <t>10023207</t>
  </si>
  <si>
    <t>10004621</t>
  </si>
  <si>
    <t>20026081</t>
  </si>
  <si>
    <t>10022200</t>
  </si>
  <si>
    <t>10004720</t>
  </si>
  <si>
    <t>20021854</t>
  </si>
  <si>
    <t>10024309</t>
  </si>
  <si>
    <t>10022557</t>
  </si>
  <si>
    <t>10022488</t>
  </si>
  <si>
    <t>10008311</t>
  </si>
  <si>
    <t>10005361</t>
  </si>
  <si>
    <t>10006307</t>
  </si>
  <si>
    <t>10004811</t>
  </si>
  <si>
    <t>10021503</t>
  </si>
  <si>
    <t>028/005</t>
  </si>
  <si>
    <t>10007515</t>
  </si>
  <si>
    <t>10005487</t>
  </si>
  <si>
    <t>10029888</t>
  </si>
  <si>
    <t>10021494</t>
  </si>
  <si>
    <t>10000144</t>
  </si>
  <si>
    <t>10022330</t>
  </si>
  <si>
    <t>10029211</t>
  </si>
  <si>
    <t>20031498</t>
  </si>
  <si>
    <t>10022223</t>
  </si>
  <si>
    <t>10032064</t>
  </si>
  <si>
    <t>10029012</t>
  </si>
  <si>
    <t>PRINTER Epson L555</t>
  </si>
  <si>
    <t>PRINTER EPSON L800</t>
  </si>
  <si>
    <t>TELEPRESENCE -VIDEO CONFERENCE SYSTEM</t>
  </si>
  <si>
    <t>Backupserver/NAS Box</t>
  </si>
  <si>
    <t>10003857</t>
  </si>
  <si>
    <t>ROUTER RACK MOUNT WITH CAREPACK</t>
  </si>
  <si>
    <t>FIREWALL FORTINET FG300D HARDWARE</t>
  </si>
  <si>
    <t>I PAD</t>
  </si>
  <si>
    <t>20019645</t>
  </si>
  <si>
    <t>DEL PC INTEL CORE I3-4TH GEN-4005U- OPTIPLEX 3020</t>
  </si>
  <si>
    <t>20021487</t>
  </si>
  <si>
    <t>031/009</t>
  </si>
  <si>
    <t>JVM</t>
  </si>
  <si>
    <t>032/000</t>
  </si>
  <si>
    <t>VTC</t>
  </si>
  <si>
    <t>031/008</t>
  </si>
  <si>
    <t>ZON</t>
  </si>
  <si>
    <t>PHC(PRIMARY HEALTH CARE)ADDITIONAL ROOMS-CSR ASSET</t>
  </si>
  <si>
    <t>20024253</t>
  </si>
  <si>
    <t>PHC000</t>
  </si>
  <si>
    <t>20024017</t>
  </si>
  <si>
    <t>ZONE-II-1</t>
  </si>
  <si>
    <t>10022090</t>
  </si>
  <si>
    <t>030/010</t>
  </si>
  <si>
    <t>SECRTY</t>
  </si>
  <si>
    <t>20022131</t>
  </si>
  <si>
    <t>2HP OPENWELL SUBMERSIBLE PUMP 3 PHASE (2800RPM)</t>
  </si>
  <si>
    <t>10024134</t>
  </si>
  <si>
    <t>10003040</t>
  </si>
  <si>
    <t>SVB</t>
  </si>
  <si>
    <t>10003787</t>
  </si>
  <si>
    <t>2SWYARD</t>
  </si>
  <si>
    <t>10002422</t>
  </si>
  <si>
    <t>RO PLANT</t>
  </si>
  <si>
    <t>10003747</t>
  </si>
  <si>
    <t>SBU1COREX</t>
  </si>
  <si>
    <t>10030292</t>
  </si>
  <si>
    <t>220KVSCR</t>
  </si>
  <si>
    <t>VOLTAS Window A.C. 1.5 TON</t>
  </si>
  <si>
    <t>20022265</t>
  </si>
  <si>
    <t>ZONE-II-48</t>
  </si>
  <si>
    <t>ZONE-II-45</t>
  </si>
  <si>
    <t>ZONE-II-49</t>
  </si>
  <si>
    <t>Window A.C. 1.5 TON MODEL 182CY</t>
  </si>
  <si>
    <t>ZONE-II-51</t>
  </si>
  <si>
    <t>ZONE-II-50</t>
  </si>
  <si>
    <t>ECG Machine -12 CHANNEL</t>
  </si>
  <si>
    <t>10024487</t>
  </si>
  <si>
    <t>PHC9</t>
  </si>
  <si>
    <t>NUM</t>
  </si>
  <si>
    <t>Bio Chemistry Testing Instrument BTS-350 ANALYSER</t>
  </si>
  <si>
    <t>10024488</t>
  </si>
  <si>
    <t>PHC5</t>
  </si>
  <si>
    <t>PCE-210 ERMA BLOOD Cell Counter Instrument</t>
  </si>
  <si>
    <t>10024486</t>
  </si>
  <si>
    <t>PROJECTOR EPSON EBX 18</t>
  </si>
  <si>
    <t>10021389</t>
  </si>
  <si>
    <t>VTC7</t>
  </si>
  <si>
    <t>VOLTAS WATER COOLER MODEL 60/120 FSS</t>
  </si>
  <si>
    <t>VTC9</t>
  </si>
  <si>
    <t>VOTAS Air Conditioner Split - 1.5Ton</t>
  </si>
  <si>
    <t>VTC8</t>
  </si>
  <si>
    <t>VTC10</t>
  </si>
  <si>
    <t>AQUAGUARD-AG CLASSIC</t>
  </si>
  <si>
    <t>30KVA UPS 7400M</t>
  </si>
  <si>
    <t>20017652</t>
  </si>
  <si>
    <t>Air Conditioner Split - 1.5Ton VOLTAS 2 STAR</t>
  </si>
  <si>
    <t>VTC3</t>
  </si>
  <si>
    <t>DIGITAL CAMERA CANON POWERSHOT SX610 HS</t>
  </si>
  <si>
    <t>PLANT142</t>
  </si>
  <si>
    <t>Spirometry Device</t>
  </si>
  <si>
    <t>10015157</t>
  </si>
  <si>
    <t>OHC</t>
  </si>
  <si>
    <t>10006435</t>
  </si>
  <si>
    <t>SER BLDG</t>
  </si>
  <si>
    <t>SERVER POWER VAULT(TM) NX3200</t>
  </si>
  <si>
    <t>FIREWALL FORTIGATE-FG-90D WITH 1 YR LICENCE</t>
  </si>
  <si>
    <t>10021809</t>
  </si>
  <si>
    <t>10001825</t>
  </si>
  <si>
    <t>PLANT1</t>
  </si>
  <si>
    <t>CENTER TABLE MS</t>
  </si>
  <si>
    <t>10022157</t>
  </si>
  <si>
    <t>ZONE-II-47</t>
  </si>
  <si>
    <t>ZONE-II-46</t>
  </si>
  <si>
    <t>ZONE-II-44</t>
  </si>
  <si>
    <t>ZONE-II-43</t>
  </si>
  <si>
    <t>20026002</t>
  </si>
  <si>
    <t>CRICKET GROUND (VINAYAKWADI)-GABION WALL</t>
  </si>
  <si>
    <t>SERVER (METER) &amp; PANEL ROOM - PANEL INSTALLATION</t>
  </si>
  <si>
    <t>20021799</t>
  </si>
  <si>
    <t>20022216</t>
  </si>
  <si>
    <t>33 KV TRANSMISSION LINE -CABLE TRENCH WORK</t>
  </si>
  <si>
    <t>20022003</t>
  </si>
  <si>
    <t>10023435</t>
  </si>
  <si>
    <t>JINDAL VIDYA MANDIR SCHOOL</t>
  </si>
  <si>
    <t>CRICKET GROUND (VINAYAKWADI)-LEVELLING</t>
  </si>
  <si>
    <t>20022053</t>
  </si>
  <si>
    <t>SERVER (METER) &amp; PANEL ROOM-STRUCTURE FABRICATION</t>
  </si>
  <si>
    <t>CRICKET GROUND (VINAYAKWADI)-Step Dev.Work</t>
  </si>
  <si>
    <t>SERVER (METER) &amp; PANEL ROOM - External Path Work</t>
  </si>
  <si>
    <t>CRICKET GROUND (VINAYAKWADI)-Finishing Work</t>
  </si>
  <si>
    <t>IDIN0</t>
  </si>
  <si>
    <t>CCTV AXIS Q6044-E CAMERA</t>
  </si>
  <si>
    <t>PLANT26</t>
  </si>
  <si>
    <t>10022087</t>
  </si>
  <si>
    <t>PLANT180</t>
  </si>
  <si>
    <t>Laptops DELL Latitude 3450</t>
  </si>
  <si>
    <t>VTC4</t>
  </si>
  <si>
    <t>ZONE-II-16</t>
  </si>
  <si>
    <t>PLANT161</t>
  </si>
  <si>
    <t>ZONE-I-70</t>
  </si>
  <si>
    <t>ZONE-I-1</t>
  </si>
  <si>
    <t>FORBAY</t>
  </si>
  <si>
    <t>CHP</t>
  </si>
  <si>
    <t>SEWING MACHINE VIKRANT FM 54</t>
  </si>
  <si>
    <t>VTC2</t>
  </si>
  <si>
    <t>SEWING BIDDING MACHINE EMB(G) THI S V COM (18*36)</t>
  </si>
  <si>
    <t>SEWING MACHINE TA 1 (18*45) FULL SHUTTEL</t>
  </si>
  <si>
    <t>ECG MACHINE-CARDIART 9108 -MAKE BPL LTD-CSR ASSET</t>
  </si>
  <si>
    <t>PHC8</t>
  </si>
  <si>
    <t>DESKTOP/COLOUR PRINTER/ HP PRINTER INA7490JDL/JG1</t>
  </si>
  <si>
    <t>ZONE-II-4</t>
  </si>
  <si>
    <t>BLACK LASER PRINTER - HP LASERJET P1007</t>
  </si>
  <si>
    <t>ZONE-I-22</t>
  </si>
  <si>
    <t>ABT METERS WITH MOUNTING ARRANGEMENT</t>
  </si>
  <si>
    <t>PLANT147</t>
  </si>
  <si>
    <t>MAIN ABT APPLICATION SOFTWARE (EMS SOFTWARE)</t>
  </si>
  <si>
    <t>GPS (GLOBAL POSITION SYSTEM) DECIVE</t>
  </si>
  <si>
    <t>WQ 6U RACK</t>
  </si>
  <si>
    <t>LAN SWITCH - 24 PORT 10/100MBPS C21147S400051/</t>
  </si>
  <si>
    <t>LAN SWITCH</t>
  </si>
  <si>
    <t>CORAL TELECOME MAKE 32 FLC CARD 32 PORT WITH CLI</t>
  </si>
  <si>
    <t>22 INCH LED MONITOR WITH IPS DISPLAY</t>
  </si>
  <si>
    <t>PLANT62</t>
  </si>
  <si>
    <t>WIRELESS ACCESS POINT</t>
  </si>
  <si>
    <t>Air Conditioner Split - 1.5Ton- Make- CARRIER</t>
  </si>
  <si>
    <t>ZONE-II-11</t>
  </si>
  <si>
    <t>Office Table - Size 4' x 2'</t>
  </si>
  <si>
    <t>WARDROB-H (FULL SIZE) WITH SECRECT LOCKER With</t>
  </si>
  <si>
    <t>ZONE-I-12</t>
  </si>
  <si>
    <t>ELECTRIC GEYSER 25 LTR. WITH ALL NECESSARY</t>
  </si>
  <si>
    <t>ZONE-I-14</t>
  </si>
  <si>
    <t>Purchase of gym material as per annexure for</t>
  </si>
  <si>
    <t>ZONE-I-33</t>
  </si>
  <si>
    <t>PLANT164</t>
  </si>
  <si>
    <t>PLANT37</t>
  </si>
  <si>
    <t>WATER TREATMENT PLANT - 5 M3/HR CAPACITY</t>
  </si>
  <si>
    <t>36 BED PURCHASED FOR COLONY AREA</t>
  </si>
  <si>
    <t>ZONE-I-55</t>
  </si>
  <si>
    <t>WARDROB (FULL SIZE) Slim Line</t>
  </si>
  <si>
    <t>ZONE-I-105</t>
  </si>
  <si>
    <t>ZONE-II-41</t>
  </si>
  <si>
    <t>DAM-NALLA BANDARA</t>
  </si>
  <si>
    <t>JAI VINAYAK TEMPLE - FOOTHPATH DAM-ZONEII - TEMPLE</t>
  </si>
  <si>
    <t>JVT</t>
  </si>
  <si>
    <t>PLASTIC CHAIRS NEELKAMAL</t>
  </si>
  <si>
    <t>PLANT56</t>
  </si>
  <si>
    <t>030/006</t>
  </si>
  <si>
    <t>JOGBAG</t>
  </si>
  <si>
    <t>PURFORATED CHAIRS 3 SEATERS</t>
  </si>
  <si>
    <t>PLANT132</t>
  </si>
  <si>
    <t>HIGH BACK CHAIR ( BC-1021)</t>
  </si>
  <si>
    <t>PLANT35</t>
  </si>
  <si>
    <t>VISITOR CHAIRS FIXED BC-1023</t>
  </si>
  <si>
    <t>MEDIUM BACK CHAIR HYDEAULIC &amp; REVOLVING</t>
  </si>
  <si>
    <t>PLANT149</t>
  </si>
  <si>
    <t>STEEL TABLE SIZE 27*54 WITH DRAWER</t>
  </si>
  <si>
    <t>MEDIUM CHAIRS</t>
  </si>
  <si>
    <t>PLANT148</t>
  </si>
  <si>
    <t>OFFICE TABLE AND MEDIUM CHAIRS</t>
  </si>
  <si>
    <t>REVOLVING CUSHIONED CHAIR</t>
  </si>
  <si>
    <t>PLANT191</t>
  </si>
  <si>
    <t>ZONE-I-77</t>
  </si>
  <si>
    <t>REVOLVING CUSHIONED CHAIR - HIGH BACK</t>
  </si>
  <si>
    <t>ZONE-II-39</t>
  </si>
  <si>
    <t>PLANT168</t>
  </si>
  <si>
    <t>STEEL COT ( 3'X6' )</t>
  </si>
  <si>
    <t>PHC15</t>
  </si>
  <si>
    <t>OFFICE TABLE - SIZE 4' X 2' WITH 3 DRAWERS AND</t>
  </si>
  <si>
    <t>PLANT71</t>
  </si>
  <si>
    <t>CHAIR - MEDIUM BACK (WITH ARMS) MODEL - PCH -7112R</t>
  </si>
  <si>
    <t>CHAIR - MEDIUM BACK (WITH ARMS) MODEL- PCH - 7112R</t>
  </si>
  <si>
    <t>Revolving Cushioned Chair - High Back Model- BC-</t>
  </si>
  <si>
    <t>PLANT29</t>
  </si>
  <si>
    <t>CUSHION CHAIR -MAKE SUPREME Model - Ornate witharm</t>
  </si>
  <si>
    <t>Wooden tea poy with glass top Size: 2' X 3'</t>
  </si>
  <si>
    <t>ZONE-II-5</t>
  </si>
  <si>
    <t>Plastic Chair - Neelkamal make</t>
  </si>
  <si>
    <t>ZONE-II-6</t>
  </si>
  <si>
    <t>Wardcare- Bedside locker</t>
  </si>
  <si>
    <t>Saline stand fully S.S. with rust proof castors</t>
  </si>
  <si>
    <t>PHC10</t>
  </si>
  <si>
    <t>PLANT66</t>
  </si>
  <si>
    <t>PLANT75</t>
  </si>
  <si>
    <t>GODREJ MAKE CHAIR</t>
  </si>
  <si>
    <t>ZONE-I-94</t>
  </si>
  <si>
    <t>PLANT157</t>
  </si>
  <si>
    <t>BED SIDE TABLE 2 NOS.</t>
  </si>
  <si>
    <t>ZONE-I-98</t>
  </si>
  <si>
    <t>SONY DIGITAL CAMBRA</t>
  </si>
  <si>
    <t>PLANT36</t>
  </si>
  <si>
    <t>1.5 TON AC</t>
  </si>
  <si>
    <t>AC</t>
  </si>
  <si>
    <t>PLANT189</t>
  </si>
  <si>
    <t>DIGITAL CAMERA</t>
  </si>
  <si>
    <t>PLANT46</t>
  </si>
  <si>
    <t>GODREJ OFFICE STORWELL PLAIN 4 SHELF PRINCE GREY</t>
  </si>
  <si>
    <t>ZONE-I-101</t>
  </si>
  <si>
    <t>AIR CONDITONS 1.5 TONNES 12007240014/0061/67 TO 69</t>
  </si>
  <si>
    <t>1 TONE AIR CONDITION</t>
  </si>
  <si>
    <t>HIGH WALL SPLIT A/C UNIT WITH ROTARY COMPRESSOR</t>
  </si>
  <si>
    <t>PLANT193</t>
  </si>
  <si>
    <t>STANDARD WEIGHT FOR CALIBERATIN WEIGHT BRIDGES</t>
  </si>
  <si>
    <t>ZONE-I-99</t>
  </si>
  <si>
    <t>ZONE-II-23</t>
  </si>
  <si>
    <t>LEICA TOTAL STATION 1201+ (ROBOTICS READY)</t>
  </si>
  <si>
    <t>PLANT134</t>
  </si>
  <si>
    <t>DIGITAL CAMERA -CANON IXUS 80IS DIGITAL CAMERA 8.0</t>
  </si>
  <si>
    <t>MOTOROLA GP 328 VHF TRANSCEIVERS</t>
  </si>
  <si>
    <t>KX-TDA200 IP BAX SYSTEM</t>
  </si>
  <si>
    <t>PLANT144</t>
  </si>
  <si>
    <t>AIR CONDITIONER SPLIT - 1.5TON</t>
  </si>
  <si>
    <t>CHIPLUN</t>
  </si>
  <si>
    <t>Handycam - Sony DCR-SR67E with 80GB HDD</t>
  </si>
  <si>
    <t>Multi Unit Charger (6Units) for Motorola GP328</t>
  </si>
  <si>
    <t>PLANT105</t>
  </si>
  <si>
    <t>PATIENT MONITOR</t>
  </si>
  <si>
    <t>PHC3</t>
  </si>
  <si>
    <t>FLY KILLERS</t>
  </si>
  <si>
    <t>ZONE-II-15</t>
  </si>
  <si>
    <t>Digital Camera - Canon (Powershot SX 120 IS)</t>
  </si>
  <si>
    <t>Auto Shoe Polishing Machine: Model - ASPXD1</t>
  </si>
  <si>
    <t>ELECTRONIC WEIGHING SCALE UP TO 100KG (INDICATOR</t>
  </si>
  <si>
    <t>Digital Camera - Canon</t>
  </si>
  <si>
    <t>PLANT199</t>
  </si>
  <si>
    <t>MOTORISED TREADMILL</t>
  </si>
  <si>
    <t>SPRIAL BINDING MACHINE</t>
  </si>
  <si>
    <t>GRASS CUTTER MACHINE</t>
  </si>
  <si>
    <t>LG 32'' TV 3336470/3365864/3364327/3335070/3366641</t>
  </si>
  <si>
    <t>ZONE-II-20</t>
  </si>
  <si>
    <t>PLANT99</t>
  </si>
  <si>
    <t>HAIER REFREGERATOR</t>
  </si>
  <si>
    <t>CCTV CAMERA SYSTEM</t>
  </si>
  <si>
    <t>PLANT39</t>
  </si>
  <si>
    <t>PLANT196</t>
  </si>
  <si>
    <t>WATER COOLER SS (BLUE STAR) 80 LTR CAP</t>
  </si>
  <si>
    <t>ZONE-I-60</t>
  </si>
  <si>
    <t>MIKE STAND DGN</t>
  </si>
  <si>
    <t>AHUJA AMPLIFIER SSA100M</t>
  </si>
  <si>
    <t>AHUJA AMPLIFIER SSA350M</t>
  </si>
  <si>
    <t>AHUJA MIKE AUD101XLR</t>
  </si>
  <si>
    <t>NX AUDIO WIRELESS MIKE PVD-58</t>
  </si>
  <si>
    <t>DVD PLAYER</t>
  </si>
  <si>
    <t>AQUAGUARD EUREKA</t>
  </si>
  <si>
    <t>AIRCONDITIONER (AC)</t>
  </si>
  <si>
    <t>AQUAGUARD OF EUREKA FORBES</t>
  </si>
  <si>
    <t>HIFOCUS 480TVL IR OUTDOOR CCTV CAMERA</t>
  </si>
  <si>
    <t>ACQUA SURE WATER PURIFIER</t>
  </si>
  <si>
    <t>SAMSUNG REFRIGERATOR</t>
  </si>
  <si>
    <t>FLY CATCHER MACHINE - SIZE : 2 X 20</t>
  </si>
  <si>
    <t>ZONE-II-19</t>
  </si>
  <si>
    <t>AQUAGUARD EUREKA FORBES</t>
  </si>
  <si>
    <t>CCTV CAMERA</t>
  </si>
  <si>
    <t>PLANT78</t>
  </si>
  <si>
    <t>CARD SCANNER</t>
  </si>
  <si>
    <t>PLANT174</t>
  </si>
  <si>
    <t>GODREJ SAFE</t>
  </si>
  <si>
    <t>PLANT81</t>
  </si>
  <si>
    <t>REFRIGERATOR - 90 Liter</t>
  </si>
  <si>
    <t>ZONE-II-8</t>
  </si>
  <si>
    <t>VOLTAS AIR CONDITIONER</t>
  </si>
  <si>
    <t>Aquaguard of Eureka Forbes make  Classic model</t>
  </si>
  <si>
    <t>LED TV 32 INCH TV</t>
  </si>
  <si>
    <t>Window AC 1.5 TON</t>
  </si>
  <si>
    <t>ZONE-II-18</t>
  </si>
  <si>
    <t>Electric Geyser 1 Ltr with all Necessary</t>
  </si>
  <si>
    <t>KHANDALA12</t>
  </si>
  <si>
    <t>SONY TV &amp; DVD PLAYER</t>
  </si>
  <si>
    <t>TABLE 46 * 23 ( COMPUTER ACCESSORY AT LEFT)</t>
  </si>
  <si>
    <t>170000000000</t>
  </si>
  <si>
    <t>SOFA SET 3+1+1</t>
  </si>
  <si>
    <t>KHANDALA7</t>
  </si>
  <si>
    <t>CENTRE TABLE 3.5 * 2 1 NO</t>
  </si>
  <si>
    <t>COT 6 * 6.5 WITH MATTRESS 1 NO.</t>
  </si>
  <si>
    <t>COT 3* 6.5 WITH MATTRESS 4 NO.</t>
  </si>
  <si>
    <t>2 SEATER SOFA SET</t>
  </si>
  <si>
    <t>COMPUTER CUM OFFICE TABLE</t>
  </si>
  <si>
    <t>PLANT210</t>
  </si>
  <si>
    <t>SIDE TABLE  4 DRAWERS AND 2 COMPARTMENTS</t>
  </si>
  <si>
    <t>HIGH BLACK CHAIR &amp; OFFICE TABLE</t>
  </si>
  <si>
    <t>ADJUSTABLE SHELVES</t>
  </si>
  <si>
    <t>VERTICAL FILING CABINET</t>
  </si>
  <si>
    <t>DINING TABLE FOR SITE CANTEEN</t>
  </si>
  <si>
    <t>PLANT170</t>
  </si>
  <si>
    <t>TWO BURNER GAS RANGE</t>
  </si>
  <si>
    <t>OFFICE TABLE- SIZE- 4' X 2' WITH 3 DRAWERS</t>
  </si>
  <si>
    <t>ZONE-I-96</t>
  </si>
  <si>
    <t>TWO BURNER BULK COOKING RANGE</t>
  </si>
  <si>
    <t>GODREJ CUPBOARD - STOREWELL TYPE WITH FILLING</t>
  </si>
  <si>
    <t>OFFICE TABLE - SIZE 4.5 FT X 2.5 FT WITH 3 DRAWERS</t>
  </si>
  <si>
    <t>PLANT69</t>
  </si>
  <si>
    <t>ZONE-I-49</t>
  </si>
  <si>
    <t>COMPUTER TABLE - 4 PERSON SEATING ARRANGEMENT</t>
  </si>
  <si>
    <t>COMPUTER TABLE - 4 PERSON SEATING ARRANGEMENT Size</t>
  </si>
  <si>
    <t>Steel Bolted Rack</t>
  </si>
  <si>
    <t>FOUR DOOR BOOKCASE : Make- Godrej</t>
  </si>
  <si>
    <t>MEDICAL OXYGEN &amp; FOLDING STRETCHER</t>
  </si>
  <si>
    <t>PLANT141</t>
  </si>
  <si>
    <t>Filing Cabinet with Four Compartments- Make Godrej</t>
  </si>
  <si>
    <t>WARDROB (FU SIZE) Slim Line locker</t>
  </si>
  <si>
    <t>ZONE-I-56</t>
  </si>
  <si>
    <t>VTC11</t>
  </si>
  <si>
    <t>WARDROB (FULL SIZE) Slim Line locker Make- Godrej</t>
  </si>
  <si>
    <t>ZONE-I-106</t>
  </si>
  <si>
    <t>Wooden Executive Table</t>
  </si>
  <si>
    <t>VTC5</t>
  </si>
  <si>
    <t>SINTEX TANK WITH WHEELS FOR GARBAGE COLLECION</t>
  </si>
  <si>
    <t>ZONE-I-57</t>
  </si>
  <si>
    <t>DINING TABLE + CHAIR 6 NO.S</t>
  </si>
  <si>
    <t>KHANDALA9</t>
  </si>
  <si>
    <t>ZONE-I-32</t>
  </si>
  <si>
    <t>KHANDALA22</t>
  </si>
  <si>
    <t>ZONE-II-22</t>
  </si>
  <si>
    <t>ZONE-II-36</t>
  </si>
  <si>
    <t>ZONE-II-32</t>
  </si>
  <si>
    <t>ZONE-II-28</t>
  </si>
  <si>
    <t>ZONE-II-31</t>
  </si>
  <si>
    <t>ZONE-II-34</t>
  </si>
  <si>
    <t>ZONE-I-48</t>
  </si>
  <si>
    <t>IMPORTED EXECUTIVE CHAIRS</t>
  </si>
  <si>
    <t>SIDE TABLE WITH 2 U/S</t>
  </si>
  <si>
    <t>WORK BENCH WITH SINK AND REAGENT RACK WITH</t>
  </si>
  <si>
    <t>SERVICE COUNTER WITH BAIN-MARIE</t>
  </si>
  <si>
    <t>VEG. CRATE RACK (WITH 5 CRATES)</t>
  </si>
  <si>
    <t>WOODEN EXECUTIVE TABLE (WITH SIDE TABLE)</t>
  </si>
  <si>
    <t>PLANT98</t>
  </si>
  <si>
    <t>Mobile Stand for Plasma Display</t>
  </si>
  <si>
    <t>LONG SPAN SHELVING SYSTEM</t>
  </si>
  <si>
    <t>Commode chair with loose cushion seat &amp; S.S.bowl</t>
  </si>
  <si>
    <t>PHC12</t>
  </si>
  <si>
    <t>Rigid wheel chair S.S. with cushion seat &amp; back</t>
  </si>
  <si>
    <t>Basic back adjustable bed with conventional head</t>
  </si>
  <si>
    <t>PHC7</t>
  </si>
  <si>
    <t>Traumacare-Emergency &amp; recovery trolley</t>
  </si>
  <si>
    <t>PHC4</t>
  </si>
  <si>
    <t>Double Door Metering Cabinet Size- 900 x 775 x 660</t>
  </si>
  <si>
    <t>CROMPTON PEDESTAL FAN</t>
  </si>
  <si>
    <t>OFFICE FURNITURE OF STORE IN ERA BLDG.</t>
  </si>
  <si>
    <t>SOFA+WOODEN CENTER TABLE</t>
  </si>
  <si>
    <t>ZONE-II-52</t>
  </si>
  <si>
    <t>WOODEN BENCH</t>
  </si>
  <si>
    <t>PLANT63</t>
  </si>
  <si>
    <t>GEASER &amp; PRESS</t>
  </si>
  <si>
    <t>KHANDALA18</t>
  </si>
  <si>
    <t>KHANDALA20</t>
  </si>
  <si>
    <t>180000000000</t>
  </si>
  <si>
    <t>FIRE TENDER VEHICLE</t>
  </si>
  <si>
    <t>FIRE FIGHTING EQUIPMENTS INCLUDING B TYPE HOSE</t>
  </si>
  <si>
    <t>FIRE TENDER ( ON TATA LPT 709*)</t>
  </si>
  <si>
    <t>Two Wheeler Motorcycle Hero Honda Passion Plus.</t>
  </si>
  <si>
    <t>PLANT28</t>
  </si>
  <si>
    <t>Two Wheeler Motorcycle - PASSION PLUS</t>
  </si>
  <si>
    <t>PLANT4</t>
  </si>
  <si>
    <t>10025991</t>
  </si>
  <si>
    <t>GNVJ-14-PM-CHE-STA</t>
  </si>
  <si>
    <t>GNVJ-I5-PM-I&amp;C-DCS</t>
  </si>
  <si>
    <t>20003090</t>
  </si>
  <si>
    <t>10030229</t>
  </si>
  <si>
    <t>GNVJ-16-PM-ICM-ADA</t>
  </si>
  <si>
    <t>20022347</t>
  </si>
  <si>
    <t>Video Conference Setup-Board Room</t>
  </si>
  <si>
    <t>20029905</t>
  </si>
  <si>
    <t>GNVJ-16-PM-COM-VCS</t>
  </si>
  <si>
    <t>GNCO-14-AD-COM</t>
  </si>
  <si>
    <t>150000000975</t>
  </si>
  <si>
    <t>022/008</t>
  </si>
  <si>
    <t>021/005</t>
  </si>
  <si>
    <t>022/010</t>
  </si>
  <si>
    <t>028/004</t>
  </si>
  <si>
    <t>2.0 Ton Split Air Conditioner, 3 Star, Voltas Make</t>
  </si>
  <si>
    <t>1.5 Ton Split AC, Model 8405</t>
  </si>
  <si>
    <t>Rack Mountable Server, Make:Dell, Model: PowerEdge</t>
  </si>
  <si>
    <t>Office Table size: 2" X 4" with both side drawer</t>
  </si>
  <si>
    <t>Godrej Cupboard - Storewell Type- Size- 78" X 36"</t>
  </si>
  <si>
    <t>EXAMINATION TABLE, SIZE 2'X6' WITH THREE</t>
  </si>
  <si>
    <t>WASHING MACHINE - CAPACITY 6.8KG, Semi automatic,</t>
  </si>
  <si>
    <t>Pool table, Size: 8' X 4 X Ht 33".Table border in</t>
  </si>
  <si>
    <t>WASHING MACHINE - CAPACITY 6.8KG, Automatic, Make</t>
  </si>
  <si>
    <t>REFRIGRATOR 300 LTR CAPACITY Make - Godrej, Model-</t>
  </si>
  <si>
    <t>LG Color 29" TV - Model : 29FC85VW</t>
  </si>
  <si>
    <t>Samsung make LED 32"</t>
  </si>
  <si>
    <t>Sony LCD TV 32" - B'lore Guest House</t>
  </si>
  <si>
    <t>Refrigerator, W Machine  - HO/AC/35</t>
  </si>
  <si>
    <t>1.4" Digital Opt. Interact White Bord@ Tngl-JSWECE</t>
  </si>
  <si>
    <t>Lifestyle 48" Home Entertainment SysHO/OE/053</t>
  </si>
  <si>
    <t>Blue Star Water Cooler - SDLX 680, 80 ltr tank cap</t>
  </si>
  <si>
    <t>Sony LCD TV 26"</t>
  </si>
  <si>
    <t>Sony LCD TV 40"</t>
  </si>
  <si>
    <t>25" Sony Colour Television SW25M80</t>
  </si>
  <si>
    <t>HP Laserjet PrinterP1008, Sl. No. VNFNR02522</t>
  </si>
  <si>
    <t>Laserjet Printer - HP CP1515N, Sl No. CNCG100819</t>
  </si>
  <si>
    <t xml:space="preserve"> LX Infinity Pro BL 1280, Sl. No. 1103A1256559</t>
  </si>
  <si>
    <t>HP 420 Notebook, Sl. No. CNU0283HDX</t>
  </si>
  <si>
    <t>HP 420 Notebook, Sl. No. CNU0331HL5</t>
  </si>
  <si>
    <t>HP 420 Notebook, Sl. No. CNU0331GYY</t>
  </si>
  <si>
    <t>HP 420 Notebook, Sl. No. CNU0331GH3</t>
  </si>
  <si>
    <t>HP 420 Notebook, Sl. No. CNU0331GZS</t>
  </si>
  <si>
    <t>HP 420 Notebook, Sl. No. CNU02152VM</t>
  </si>
  <si>
    <t>HP 420 Notebook, Sl. No. CNU0331HD3</t>
  </si>
  <si>
    <t>HP Color Laserjet  Printer,Sl. No. CNF8B2BJOZ</t>
  </si>
  <si>
    <t>Apple Notebook Pro 13.3" MC374HN/A</t>
  </si>
  <si>
    <t>HP Laptops-Vijay Sinha-HR-HP,240 G4,241 G4,i5,4GB</t>
  </si>
  <si>
    <t>HP LAPTOP-Kishor Mundra-Distribution-HP,240 G4,241</t>
  </si>
  <si>
    <t>HP LAPTOP-Abhishek Alhans-Solar-HP,240 G4,241 G4,i</t>
  </si>
  <si>
    <t>HP LAPTOP-Shripad Joshi-Solar-HP,240 G4,241 G4,i5,</t>
  </si>
  <si>
    <t>HP LAPTOP-LalaShree Samantray-Solar-HP,240 G4,241</t>
  </si>
  <si>
    <t>HP LAPTOP-Ramesh Tiwari-HR-HP,240 G4,241 G4,i5,4GB</t>
  </si>
  <si>
    <t>HP LAPTOP-Shashi Johnson-Finance-HP,240 G4,241 G4,</t>
  </si>
  <si>
    <t>HP LAPTOP-Kamal Bhanawat-Commercial-HP,240 G4,241</t>
  </si>
  <si>
    <t>HP LAPTOP-Vishal Soni-Solar-HP,240 G4,241 G4,i5,4G</t>
  </si>
  <si>
    <t>HP LAPTOP-Nagaraj Canchi-Solar-HP,240 G4,241 G4,i5</t>
  </si>
  <si>
    <t>Projector, Make: Sony, Model: VPL-Ex276</t>
  </si>
  <si>
    <t>26" LCD TV with wall mounting</t>
  </si>
  <si>
    <t>Table, Chairs, Tepoy</t>
  </si>
  <si>
    <t>Pot Rack Size 3'x2'x6"</t>
  </si>
  <si>
    <t>Storage Rack-3'x2'x6"</t>
  </si>
  <si>
    <t>Two Sink Unit-4'x2'x34"</t>
  </si>
  <si>
    <t>Work Table with Sink 6'x2'x34"</t>
  </si>
  <si>
    <t>Work Table 4'x2'x34"</t>
  </si>
  <si>
    <t>Service Counter 7'x'2'x34"</t>
  </si>
  <si>
    <t>Pan Zan Safe Locker - (Mr. Rao, JMD,Res)</t>
  </si>
  <si>
    <t>Lotus Bed, Lotus Shelve, Tianj Bench</t>
  </si>
  <si>
    <t>Cube Modular Sofa, Wooden Slide Acc Table,</t>
  </si>
  <si>
    <t>Bed, Bed Side Table, Foot Stool</t>
  </si>
  <si>
    <t>Kabuki Bed, Mag Steel &amp; Kabuki Cabinet</t>
  </si>
  <si>
    <t>Sofa Sets, Centre Tables, Wall Unit  - HO/FUR/036</t>
  </si>
  <si>
    <t>Ajanta Flowers Cabinets, Damases Centre Table,</t>
  </si>
  <si>
    <t>Handmade, Handknitted Silk Carpets</t>
  </si>
  <si>
    <t>Drilling of 6" dia. borewell - 4</t>
  </si>
  <si>
    <t>2" GI pipe with GI fittings for 4th borewell</t>
  </si>
  <si>
    <t>FIVE GYM STATION , MANUAL WALKER &amp; CYCLE</t>
  </si>
  <si>
    <t>Air Conditioner Split - 1.5Ton, Make- Carrier,</t>
  </si>
  <si>
    <t>Sony Color TV-21"</t>
  </si>
  <si>
    <t>DOT MATRIX PRINTER -EPSON LQ 300+II, 80 COLUMN, 24</t>
  </si>
  <si>
    <t>Optic Fiber Fusion Splicer - Fujikura FSM 60S,</t>
  </si>
  <si>
    <t>LCD Projector - Model-Epson EB-S6, 2200</t>
  </si>
  <si>
    <t>BARCODE SCANNER,HONEYWELL WITH INBUILT MEMORY</t>
  </si>
  <si>
    <t>HP Laptop-Mumbai Office (Mr.S.S.Rao,JMD)</t>
  </si>
  <si>
    <t>Centre table size 40X20" &amp; Transport charges</t>
  </si>
  <si>
    <t>17" SAMSUNG TFT LCD MONITOR</t>
  </si>
  <si>
    <t>Godrej 18" Panel</t>
  </si>
  <si>
    <t>Godrej 18" Panel + Corner Plate</t>
  </si>
  <si>
    <t>LAND SURVEY 170/2 ,BHARGAV/VINAYAK/BHUSAN R KALE</t>
  </si>
  <si>
    <t>LAND SURVEY NO 119A/14,119A/48 &amp; 131/8-CHAFERI</t>
  </si>
  <si>
    <t>2.0 TR AC SUPPLY, INSTALATION &amp; COMMISSIONING</t>
  </si>
  <si>
    <t>HP PRO 3330MT PC 6CM3081N34,6CM3081NMV,</t>
  </si>
  <si>
    <t>HCL PC(Jindal Enclave, Mumbai)</t>
  </si>
  <si>
    <t>Swing, See-Saw</t>
  </si>
  <si>
    <t>Sony 21" TV - Bachelors Hostel (VV Nagar)</t>
  </si>
  <si>
    <t>Samsung 21"-Flat TV-Bach Hostel-Vidyanagar(Chines)</t>
  </si>
  <si>
    <t>Videocon 21" - LCD TV - VV Ngr JSWECE Hostel</t>
  </si>
  <si>
    <t>Desktop Dell, Windows 7/8 Professional OS</t>
  </si>
  <si>
    <t>Desktop Optiplex 390DT Base, Make: Dell</t>
  </si>
  <si>
    <t>Apple MacBook Air 13" duel core i5 - Jindal House</t>
  </si>
  <si>
    <t>Computers - Dell inspiron 535, slim desktop</t>
  </si>
  <si>
    <t>Personal Computer, Make: DellPart No: S241202IN8</t>
  </si>
  <si>
    <t>Personal Computer Make:Dell,Model:Optiplex 990DT N</t>
  </si>
  <si>
    <t>Dell Latitute 3440, BTX, 4th Gen Intel Core i3-400</t>
  </si>
  <si>
    <t>9U RACKS FOR VTC, JVM &amp; ZONE II CCTV CAMERA</t>
  </si>
  <si>
    <t>CCTV CAMERA FOR VTC, JVM &amp; ZONE II</t>
  </si>
  <si>
    <t>FILING CABINET WITH TWO COMPARTMENTS, GODREJ MAKE</t>
  </si>
  <si>
    <t>Filing Cabinet with Four Compartments, Make-Godrej</t>
  </si>
  <si>
    <t>Godrej Cupboard - Storewell Type, Size: 78" X 36"</t>
  </si>
  <si>
    <t>Godrej Cupboard - Storewell Type Size: 78" X 36" X</t>
  </si>
  <si>
    <t>Office Table Size: 4' X 2', Make- Godrej, Model -</t>
  </si>
  <si>
    <t>Cantina 2.5" SSTP + 4 Stool</t>
  </si>
  <si>
    <t>Jr.Executi Cabins Furniture With Partition Panels,</t>
  </si>
  <si>
    <t>Samsung 21" TV @ Raigarh Office</t>
  </si>
  <si>
    <t>Sony LCD TV - LCD 26" (B'lore Guest House)</t>
  </si>
  <si>
    <t>Projector, Sony VPL- EX130</t>
  </si>
  <si>
    <t>Air Conditioner Split - 1 Ton, 2 star rating, Make</t>
  </si>
  <si>
    <t>Cupboard - Half Size: 51" X 30" X 17"</t>
  </si>
  <si>
    <t>LG MAKE TV, MODEL - LG 26 LC 7 R</t>
  </si>
  <si>
    <t>21" Television slim body Make: Onida, Model-</t>
  </si>
  <si>
    <t>Summation Current Transformer - 1.1 KV, 15VA</t>
  </si>
  <si>
    <t>Mild Steel Guage Box, Spray Nozzle, Branch Pipe</t>
  </si>
  <si>
    <t>Safety Head (Holder) size/type 1" SRB-7RS</t>
  </si>
  <si>
    <t>Supply &amp; Laying of PVS channel 1"</t>
  </si>
  <si>
    <t>LAND SURVEY 170/2 ,MANISHA MANOHAR KALE</t>
  </si>
  <si>
    <t>CCTV CAMERA FOR VTC, JVM &amp; ZONE II (INSTALL. CHRG)</t>
  </si>
  <si>
    <t>29 GUNTA NILESHVITTHAL CHOUGULE SURVEY NO. 145/6C,</t>
  </si>
  <si>
    <t>LAND SURVEY 115/5/1,Dattatray Sadashiv Damle</t>
  </si>
  <si>
    <t>20023474</t>
  </si>
  <si>
    <t>10024210</t>
  </si>
  <si>
    <t>10008142</t>
  </si>
  <si>
    <t>10029092</t>
  </si>
  <si>
    <t>20021584</t>
  </si>
  <si>
    <t>032/004</t>
  </si>
  <si>
    <t>20033412</t>
  </si>
  <si>
    <t>031/011</t>
  </si>
  <si>
    <t>10000181</t>
  </si>
  <si>
    <t>10021312</t>
  </si>
  <si>
    <t>10027455</t>
  </si>
  <si>
    <t>10003094</t>
  </si>
  <si>
    <t>VTC6</t>
  </si>
  <si>
    <t>SAMSUNG LED 32" MEDEL 32EH4003</t>
  </si>
  <si>
    <t>10022421</t>
  </si>
  <si>
    <t>PC OPTIPLEX 3020 MINITOWER BTX, INTEL I3 FOR VTC</t>
  </si>
  <si>
    <t>GPS (GLOBAL POSITION SYSTEM), Model: GPS 76CSx</t>
  </si>
  <si>
    <t>PLANT53</t>
  </si>
  <si>
    <t>LCD Monitor 18.5" Wide, Make-Dell</t>
  </si>
  <si>
    <t>PLANT38</t>
  </si>
  <si>
    <t>EPABX COREL IRIS IVDX SYSTEM, DIGITAL ISDN/IP,</t>
  </si>
  <si>
    <t>LED Monitor - 18.5" Widescreen</t>
  </si>
  <si>
    <t>LAPTOP LATITUDE 3450 INTEL CORE I3, 14 3000 SERIES</t>
  </si>
  <si>
    <t>BED SIDE UNIT, Wood: Beech wood</t>
  </si>
  <si>
    <t>Vertical Refrigerator (-15 to -18 D.C.) Size: 30"</t>
  </si>
  <si>
    <t>ZONE-II-54</t>
  </si>
  <si>
    <t>WARDROBE WITH MIRROR, Size: 6'.6" x 3' x 1'.9",</t>
  </si>
  <si>
    <t>ZONE-I-4</t>
  </si>
  <si>
    <t>SINGLE BED, SIZE: 6'6"X3' , WOOD-BEECH WOOD</t>
  </si>
  <si>
    <t>Steel Bolted Rack Size: 72" H x 48" W x 15" D with</t>
  </si>
  <si>
    <t>ZONE-I-20</t>
  </si>
  <si>
    <t>DINING TABLE OF SIZE: 36" X 36" X 30" AS PER</t>
  </si>
  <si>
    <t>Sintex make HDPE, UV resistant tank conforming to</t>
  </si>
  <si>
    <t>ZONE-I-15</t>
  </si>
  <si>
    <t>Plastic Chair - Neelkamal make, Model No. 2061</t>
  </si>
  <si>
    <t>SINGLE BED, Make- Godrej, Model- Opal</t>
  </si>
  <si>
    <t>ZONE-I-10</t>
  </si>
  <si>
    <t>Wooden Executive Table (with side table), Colour-</t>
  </si>
  <si>
    <t>Plastic Chair - Neelkamal make, Model- 2061</t>
  </si>
  <si>
    <t>ZONE-I-5</t>
  </si>
  <si>
    <t>Supply of Godrej make Interio chairs, Model -MPC 4</t>
  </si>
  <si>
    <t>29" Television slim body Mske: Onida, Model-</t>
  </si>
  <si>
    <t>ZONE-I-17</t>
  </si>
  <si>
    <t>10 Ltr. Wer Grinder, 1 HP, Three Phase</t>
  </si>
  <si>
    <t>ZONE-I-78</t>
  </si>
  <si>
    <t>SINGLE BED,Make- Godrej, Model- Opal</t>
  </si>
  <si>
    <t>REFRIGERATOR, Make- Godrej, Model- GFE 35 DY</t>
  </si>
  <si>
    <t>ZONE-II-10</t>
  </si>
  <si>
    <t>VACUUM CLEANER, DRY &amp; WET TYPE, Make - Euroclean</t>
  </si>
  <si>
    <t>PLANT213</t>
  </si>
  <si>
    <t>VHF Radio - Make-Motorola, Model-GP328 with</t>
  </si>
  <si>
    <t>PLANT179</t>
  </si>
  <si>
    <t>22" LCD TV: Make- SAMSUNG, Model- 22B 350</t>
  </si>
  <si>
    <t>22" LCD TV LG</t>
  </si>
  <si>
    <t>G.S TRAMPET HORN 24"</t>
  </si>
  <si>
    <t>VIDEOCOM WASHING MACHINE,</t>
  </si>
  <si>
    <t>ZONE-I-31</t>
  </si>
  <si>
    <t>PORTABLE MINI INFRARED THERMOMETER, LASER POINT</t>
  </si>
  <si>
    <t>GUEST HOUSE 6 BED, METRESS &amp; CORNERS</t>
  </si>
  <si>
    <t>STEEL BOLTED RACK- SIZE- 72" H X 48" W X 15" D</t>
  </si>
  <si>
    <t>KHANDALA26</t>
  </si>
  <si>
    <t>DINING TABLE OF SIZE: 36" X 36" X 30"</t>
  </si>
  <si>
    <t>Wooden Executive Table- (with side table), Colour-</t>
  </si>
  <si>
    <t>Godrej Make Office Table, Size: 4' X 2' Model -</t>
  </si>
  <si>
    <t>SS table, Size: 1.1mtr X 0.75mtr X 0.75mtr,</t>
  </si>
  <si>
    <t>Office Table, Size: 4' X2' Make- Godrej, Model-</t>
  </si>
  <si>
    <t>HEAVY DUTY MIXER  &amp; ONE DRY JAR, HIGH SPEED 0.5 HP</t>
  </si>
  <si>
    <t>DIGITAL CAMERA - CANON A590IS, 8 MP</t>
  </si>
  <si>
    <t>PLANT5</t>
  </si>
  <si>
    <t>VHF RADIO -MAKE-MOTOROLA, MODEL-GP328 WITH BATTARY</t>
  </si>
  <si>
    <t>REFRIGRATOR 220 LTR CAPACITY, Make- Godrej, Model-</t>
  </si>
  <si>
    <t>ZONE-I-24</t>
  </si>
  <si>
    <t>PEDESTAL FAN - 30'', SINGLE PHASE</t>
  </si>
  <si>
    <t>VACUUM CLEANER, DRY &amp; WET TYPE</t>
  </si>
  <si>
    <t>ZONE-II-12</t>
  </si>
  <si>
    <t>LAWN MOVER - BLADE SIZE 16" ELECTRICALLY OPERATED</t>
  </si>
  <si>
    <t>PLANT109</t>
  </si>
  <si>
    <t>Digital Camera - Canon, Model - PowerShot SX150 IS</t>
  </si>
  <si>
    <t>PLANT183</t>
  </si>
  <si>
    <t>PLANT21</t>
  </si>
  <si>
    <t>DIGITAL WEIGHING MACHINE, CAPACITY - 100KG.</t>
  </si>
  <si>
    <t>HOME ENTERTAINMENT SYSTEM - SAMSUNG HT-ES455K,</t>
  </si>
  <si>
    <t>PLANT173</t>
  </si>
  <si>
    <t>LED TV, Size: 46 Inch, Make: Sony , Model No. :</t>
  </si>
  <si>
    <t>PATIENT EXAMINATION TABLE WITH MATRESS, SIZE</t>
  </si>
  <si>
    <t>Revolving Chair - PCH-9602 A, Net chair, Colour-</t>
  </si>
  <si>
    <t>LG MAKE TV, MODEL - LG 32 LC 7 R</t>
  </si>
  <si>
    <t>HONDA ACTIVA - 110CC, BLACK</t>
  </si>
  <si>
    <t>DESIGN, FABRICATION &amp; SUPPLY OF FIRE TENDER</t>
  </si>
  <si>
    <t>LG LCD 32" TV @ Morena House Mumbai</t>
  </si>
  <si>
    <t>Computer Machine Intel core 27"Display</t>
  </si>
  <si>
    <t>Unit</t>
  </si>
  <si>
    <t>Tran_Class</t>
  </si>
  <si>
    <t>Addtions</t>
  </si>
  <si>
    <t>Opening</t>
  </si>
  <si>
    <t>As at           31/12/2021</t>
  </si>
  <si>
    <t>140000000300</t>
  </si>
  <si>
    <t>140000000302</t>
  </si>
  <si>
    <t>140000000304</t>
  </si>
  <si>
    <t>140000000305</t>
  </si>
  <si>
    <t>140000000307</t>
  </si>
  <si>
    <t>140000000308</t>
  </si>
  <si>
    <t>140000000312</t>
  </si>
  <si>
    <t>140000000313</t>
  </si>
  <si>
    <t>140000000318</t>
  </si>
  <si>
    <t>140000000319</t>
  </si>
  <si>
    <t>140000000326</t>
  </si>
  <si>
    <t>140000000330</t>
  </si>
  <si>
    <t>140000000333</t>
  </si>
  <si>
    <t>140000000338</t>
  </si>
  <si>
    <t>140000000793</t>
  </si>
  <si>
    <t>140000000809</t>
  </si>
  <si>
    <t>140000000810</t>
  </si>
  <si>
    <t>140000000813</t>
  </si>
  <si>
    <t>140000000815</t>
  </si>
  <si>
    <t>140000000817</t>
  </si>
  <si>
    <t>140000000818</t>
  </si>
  <si>
    <t>140000000819</t>
  </si>
  <si>
    <t>140000000820</t>
  </si>
  <si>
    <t>140000000821</t>
  </si>
  <si>
    <t>140000000822</t>
  </si>
  <si>
    <t>140000000823</t>
  </si>
  <si>
    <t>140000000986</t>
  </si>
  <si>
    <t>140000000992</t>
  </si>
  <si>
    <t>140000000993</t>
  </si>
  <si>
    <t>140000000994</t>
  </si>
  <si>
    <t>140000000995</t>
  </si>
  <si>
    <t>140000000997</t>
  </si>
  <si>
    <t>140000000998</t>
  </si>
  <si>
    <t>140000001001</t>
  </si>
  <si>
    <t>140000001002</t>
  </si>
  <si>
    <t>140000001003</t>
  </si>
  <si>
    <t>140000001004</t>
  </si>
  <si>
    <t>140000001005</t>
  </si>
  <si>
    <t>140000001006</t>
  </si>
  <si>
    <t>140000001007</t>
  </si>
  <si>
    <t>140000001008</t>
  </si>
  <si>
    <t>140000001009</t>
  </si>
  <si>
    <t>140000001012</t>
  </si>
  <si>
    <t>140000001013</t>
  </si>
  <si>
    <t>140000001014</t>
  </si>
  <si>
    <t>140000001015</t>
  </si>
  <si>
    <t>140000001016</t>
  </si>
  <si>
    <t>140000001017</t>
  </si>
  <si>
    <t>140000001018</t>
  </si>
  <si>
    <t>140000001019</t>
  </si>
  <si>
    <t>140000001020</t>
  </si>
  <si>
    <t>140000001022</t>
  </si>
  <si>
    <t>140000001023</t>
  </si>
  <si>
    <t>140000001024</t>
  </si>
  <si>
    <t>140000001026</t>
  </si>
  <si>
    <t>140000001027</t>
  </si>
  <si>
    <t>140000001028</t>
  </si>
  <si>
    <t>140000001029</t>
  </si>
  <si>
    <t>140000001030</t>
  </si>
  <si>
    <t>140000001031</t>
  </si>
  <si>
    <t>140000001032</t>
  </si>
  <si>
    <t>140000001033</t>
  </si>
  <si>
    <t>140000001035</t>
  </si>
  <si>
    <t>140000001036</t>
  </si>
  <si>
    <t>140000001037</t>
  </si>
  <si>
    <t>140000001038</t>
  </si>
  <si>
    <t>140000001039</t>
  </si>
  <si>
    <t>140000001041</t>
  </si>
  <si>
    <t>140000001042</t>
  </si>
  <si>
    <t>140000001043</t>
  </si>
  <si>
    <t>140000001044</t>
  </si>
  <si>
    <t>140000001045</t>
  </si>
  <si>
    <t>140000001046</t>
  </si>
  <si>
    <t>140000001047</t>
  </si>
  <si>
    <t>140000001048</t>
  </si>
  <si>
    <t>140000001049</t>
  </si>
  <si>
    <t>140000001051</t>
  </si>
  <si>
    <t>140000001052</t>
  </si>
  <si>
    <t>140000001053</t>
  </si>
  <si>
    <t>140000001054</t>
  </si>
  <si>
    <t>140000001055</t>
  </si>
  <si>
    <t>140000001056</t>
  </si>
  <si>
    <t>140000001059</t>
  </si>
  <si>
    <t>140000001060</t>
  </si>
  <si>
    <t>140000001061</t>
  </si>
  <si>
    <t>140000001062</t>
  </si>
  <si>
    <t>140000001063</t>
  </si>
  <si>
    <t>140000001064</t>
  </si>
  <si>
    <t>140000001086</t>
  </si>
  <si>
    <t>140000001087</t>
  </si>
  <si>
    <t>140000001088</t>
  </si>
  <si>
    <t>140000001089</t>
  </si>
  <si>
    <t>140000001098</t>
  </si>
  <si>
    <t>150000000553</t>
  </si>
  <si>
    <t>150000000554</t>
  </si>
  <si>
    <t>150000000555</t>
  </si>
  <si>
    <t>150000000556</t>
  </si>
  <si>
    <t>150000000557</t>
  </si>
  <si>
    <t>150000000558</t>
  </si>
  <si>
    <t>150000000559</t>
  </si>
  <si>
    <t>150000000773</t>
  </si>
  <si>
    <t>150000000818</t>
  </si>
  <si>
    <t>150000000819</t>
  </si>
  <si>
    <t>150000000820</t>
  </si>
  <si>
    <t>150000000821</t>
  </si>
  <si>
    <t>150000000822</t>
  </si>
  <si>
    <t>150000000823</t>
  </si>
  <si>
    <t>150000000824</t>
  </si>
  <si>
    <t>150000000825</t>
  </si>
  <si>
    <t>150000000826</t>
  </si>
  <si>
    <t>150000000827</t>
  </si>
  <si>
    <t>150000000828</t>
  </si>
  <si>
    <t>150000000832</t>
  </si>
  <si>
    <t>160000000445</t>
  </si>
  <si>
    <t>160000000458</t>
  </si>
  <si>
    <t>160000000468</t>
  </si>
  <si>
    <t>160000000471</t>
  </si>
  <si>
    <t>160000000486</t>
  </si>
  <si>
    <t>160000000491</t>
  </si>
  <si>
    <t>160000000492</t>
  </si>
  <si>
    <t>160000000494</t>
  </si>
  <si>
    <t>160000000516</t>
  </si>
  <si>
    <t>160000000529</t>
  </si>
  <si>
    <t>160000000544</t>
  </si>
  <si>
    <t>160000000548</t>
  </si>
  <si>
    <t>160000000563</t>
  </si>
  <si>
    <t>160000000579</t>
  </si>
  <si>
    <t>160000000597</t>
  </si>
  <si>
    <t>160000000603</t>
  </si>
  <si>
    <t>160000000604</t>
  </si>
  <si>
    <t>160000000611</t>
  </si>
  <si>
    <t>160000000613</t>
  </si>
  <si>
    <t>160000000621</t>
  </si>
  <si>
    <t>160000000626</t>
  </si>
  <si>
    <t>160000000641</t>
  </si>
  <si>
    <t>160000000643</t>
  </si>
  <si>
    <t>160000000652</t>
  </si>
  <si>
    <t>160000000658</t>
  </si>
  <si>
    <t>160000000667</t>
  </si>
  <si>
    <t>160000000669</t>
  </si>
  <si>
    <t>160000000670</t>
  </si>
  <si>
    <t>160000000671</t>
  </si>
  <si>
    <t>160000000678</t>
  </si>
  <si>
    <t>160000000698</t>
  </si>
  <si>
    <t>160000000703</t>
  </si>
  <si>
    <t>160000000717</t>
  </si>
  <si>
    <t>160000000722</t>
  </si>
  <si>
    <t>160000000726</t>
  </si>
  <si>
    <t>160000000727</t>
  </si>
  <si>
    <t>160000000737</t>
  </si>
  <si>
    <t>160000000760</t>
  </si>
  <si>
    <t>160000000764</t>
  </si>
  <si>
    <t>160000000765</t>
  </si>
  <si>
    <t>160000000771</t>
  </si>
  <si>
    <t>160000000773</t>
  </si>
  <si>
    <t>160000000774</t>
  </si>
  <si>
    <t>160000000777</t>
  </si>
  <si>
    <t>160000000780</t>
  </si>
  <si>
    <t>160000000787</t>
  </si>
  <si>
    <t>160000000793</t>
  </si>
  <si>
    <t>160000000797</t>
  </si>
  <si>
    <t>160000000798</t>
  </si>
  <si>
    <t>160000000807</t>
  </si>
  <si>
    <t>160000000814</t>
  </si>
  <si>
    <t>160000000815</t>
  </si>
  <si>
    <t>160000000816</t>
  </si>
  <si>
    <t>160000000818</t>
  </si>
  <si>
    <t>160000000822</t>
  </si>
  <si>
    <t>160000000832</t>
  </si>
  <si>
    <t>160000000835</t>
  </si>
  <si>
    <t>160000000836</t>
  </si>
  <si>
    <t>160000000843</t>
  </si>
  <si>
    <t>160000000845</t>
  </si>
  <si>
    <t>160000000857</t>
  </si>
  <si>
    <t>160000000860</t>
  </si>
  <si>
    <t>160000000861</t>
  </si>
  <si>
    <t>160000000864</t>
  </si>
  <si>
    <t>160000000865</t>
  </si>
  <si>
    <t>160000000868</t>
  </si>
  <si>
    <t>160000000870</t>
  </si>
  <si>
    <t>160000000873</t>
  </si>
  <si>
    <t>160000000876</t>
  </si>
  <si>
    <t>160000000877</t>
  </si>
  <si>
    <t>160000000878</t>
  </si>
  <si>
    <t>160000000884</t>
  </si>
  <si>
    <t>160000000890</t>
  </si>
  <si>
    <t>160000000892</t>
  </si>
  <si>
    <t>160000000897</t>
  </si>
  <si>
    <t>160000000899</t>
  </si>
  <si>
    <t>180000000039</t>
  </si>
  <si>
    <t>180000000046</t>
  </si>
  <si>
    <t>180000000048</t>
  </si>
  <si>
    <t>180000000051</t>
  </si>
  <si>
    <t>180000000054</t>
  </si>
  <si>
    <t>150000000293</t>
  </si>
  <si>
    <t>150000000295</t>
  </si>
  <si>
    <t>150000000296</t>
  </si>
  <si>
    <t>150000000297</t>
  </si>
  <si>
    <t>150000000301</t>
  </si>
  <si>
    <t>150000000308</t>
  </si>
  <si>
    <t>150000000309</t>
  </si>
  <si>
    <t>150000000310</t>
  </si>
  <si>
    <t>150000000313</t>
  </si>
  <si>
    <t>150000000318</t>
  </si>
  <si>
    <t>150000000323</t>
  </si>
  <si>
    <t>150000000324</t>
  </si>
  <si>
    <t>150000000330</t>
  </si>
  <si>
    <t>150000000331</t>
  </si>
  <si>
    <t>150000000332</t>
  </si>
  <si>
    <t>150000000335</t>
  </si>
  <si>
    <t>150000000336</t>
  </si>
  <si>
    <t>150000000337</t>
  </si>
  <si>
    <t>150000000341</t>
  </si>
  <si>
    <t>150000000343</t>
  </si>
  <si>
    <t>150000000344</t>
  </si>
  <si>
    <t>150000000348</t>
  </si>
  <si>
    <t>150000000352</t>
  </si>
  <si>
    <t>150000000353</t>
  </si>
  <si>
    <t>150000000354</t>
  </si>
  <si>
    <t>150000000356</t>
  </si>
  <si>
    <t>150000000357</t>
  </si>
  <si>
    <t>150000000359</t>
  </si>
  <si>
    <t>150000000360</t>
  </si>
  <si>
    <t>150000000361</t>
  </si>
  <si>
    <t>150000000362</t>
  </si>
  <si>
    <t>150000000363</t>
  </si>
  <si>
    <t>150000000364</t>
  </si>
  <si>
    <t>150000000365</t>
  </si>
  <si>
    <t>150000000366</t>
  </si>
  <si>
    <t>150000000368</t>
  </si>
  <si>
    <t>150000000369</t>
  </si>
  <si>
    <t>150000000370</t>
  </si>
  <si>
    <t>150000000371</t>
  </si>
  <si>
    <t>150000000372</t>
  </si>
  <si>
    <t>150000000373</t>
  </si>
  <si>
    <t>150000000374</t>
  </si>
  <si>
    <t>150000000375</t>
  </si>
  <si>
    <t>150000000376</t>
  </si>
  <si>
    <t>150000000379</t>
  </si>
  <si>
    <t>150000000384</t>
  </si>
  <si>
    <t>150000000385</t>
  </si>
  <si>
    <t>150000000388</t>
  </si>
  <si>
    <t>150000000395</t>
  </si>
  <si>
    <t>150000000398</t>
  </si>
  <si>
    <t>150000000399</t>
  </si>
  <si>
    <t>150000000402</t>
  </si>
  <si>
    <t>150000000411</t>
  </si>
  <si>
    <t>150000000412</t>
  </si>
  <si>
    <t>150000000417</t>
  </si>
  <si>
    <t>150000000427</t>
  </si>
  <si>
    <t>150000000430</t>
  </si>
  <si>
    <t>150000000431</t>
  </si>
  <si>
    <t>150000000432</t>
  </si>
  <si>
    <t>150000000433</t>
  </si>
  <si>
    <t>150000000445</t>
  </si>
  <si>
    <t>150000000483</t>
  </si>
  <si>
    <t>150000000486</t>
  </si>
  <si>
    <t>150000000487</t>
  </si>
  <si>
    <t>150000000488</t>
  </si>
  <si>
    <t>150000000489</t>
  </si>
  <si>
    <t>150000000490</t>
  </si>
  <si>
    <t>150000000663</t>
  </si>
  <si>
    <t>150000000732</t>
  </si>
  <si>
    <t>150000000733</t>
  </si>
  <si>
    <t>150000000734</t>
  </si>
  <si>
    <t>150000000735</t>
  </si>
  <si>
    <t>150000000736</t>
  </si>
  <si>
    <t>150000000737</t>
  </si>
  <si>
    <t>150000000738</t>
  </si>
  <si>
    <t>150000000739</t>
  </si>
  <si>
    <t>150000000740</t>
  </si>
  <si>
    <t>150000000741</t>
  </si>
  <si>
    <t>150000000742</t>
  </si>
  <si>
    <t>150000000743</t>
  </si>
  <si>
    <t>150000000744</t>
  </si>
  <si>
    <t>150000000745</t>
  </si>
  <si>
    <t>150000000746</t>
  </si>
  <si>
    <t>150000000770</t>
  </si>
  <si>
    <t>150000000805</t>
  </si>
  <si>
    <t>150000000806</t>
  </si>
  <si>
    <t>150000000807</t>
  </si>
  <si>
    <t>150000000808</t>
  </si>
  <si>
    <t>150000000809</t>
  </si>
  <si>
    <t>150000000810</t>
  </si>
  <si>
    <t>150000000811</t>
  </si>
  <si>
    <t>150000000812</t>
  </si>
  <si>
    <t>150000000813</t>
  </si>
  <si>
    <t>150000000814</t>
  </si>
  <si>
    <t>150000000815</t>
  </si>
  <si>
    <t>150000000816</t>
  </si>
  <si>
    <t>150000000817</t>
  </si>
  <si>
    <t>140000000343</t>
  </si>
  <si>
    <t>140000000509</t>
  </si>
  <si>
    <t>140000000531</t>
  </si>
  <si>
    <t>140000000543</t>
  </si>
  <si>
    <t>140000000547</t>
  </si>
  <si>
    <t>140000000556</t>
  </si>
  <si>
    <t>140000000557</t>
  </si>
  <si>
    <t>140000000558</t>
  </si>
  <si>
    <t>140000000562</t>
  </si>
  <si>
    <t>140000000566</t>
  </si>
  <si>
    <t>140000000569</t>
  </si>
  <si>
    <t>140000000574</t>
  </si>
  <si>
    <t>140000000581</t>
  </si>
  <si>
    <t>140000000583</t>
  </si>
  <si>
    <t>140000000591</t>
  </si>
  <si>
    <t>140000000598</t>
  </si>
  <si>
    <t>140000000604</t>
  </si>
  <si>
    <t>140000000607</t>
  </si>
  <si>
    <t>140000000612</t>
  </si>
  <si>
    <t>140000000628</t>
  </si>
  <si>
    <t>140000000629</t>
  </si>
  <si>
    <t>140000000631</t>
  </si>
  <si>
    <t>140000000637</t>
  </si>
  <si>
    <t>140000000658</t>
  </si>
  <si>
    <t>140000000659</t>
  </si>
  <si>
    <t>140000000660</t>
  </si>
  <si>
    <t>140000000664</t>
  </si>
  <si>
    <t>140000000665</t>
  </si>
  <si>
    <t>140000000668</t>
  </si>
  <si>
    <t>140000000678</t>
  </si>
  <si>
    <t>140000000682</t>
  </si>
  <si>
    <t>140000000683</t>
  </si>
  <si>
    <t>140000000684</t>
  </si>
  <si>
    <t>140000000686</t>
  </si>
  <si>
    <t>140000000687</t>
  </si>
  <si>
    <t>140000000689</t>
  </si>
  <si>
    <t>140000000692</t>
  </si>
  <si>
    <t>140000000970</t>
  </si>
  <si>
    <t>140000000971</t>
  </si>
  <si>
    <t>150000000291</t>
  </si>
  <si>
    <t>160000000427</t>
  </si>
  <si>
    <t>160000000434</t>
  </si>
  <si>
    <t>160000000466</t>
  </si>
  <si>
    <t>160000000500</t>
  </si>
  <si>
    <t>160000000537</t>
  </si>
  <si>
    <t>160000000575</t>
  </si>
  <si>
    <t>160000000664</t>
  </si>
  <si>
    <t>130000001126</t>
  </si>
  <si>
    <t>130000001128</t>
  </si>
  <si>
    <t>130000001130</t>
  </si>
  <si>
    <t>130000001131</t>
  </si>
  <si>
    <t>130000001132</t>
  </si>
  <si>
    <t>130000001133</t>
  </si>
  <si>
    <t>130000001135</t>
  </si>
  <si>
    <t>130000001136</t>
  </si>
  <si>
    <t>130000001139</t>
  </si>
  <si>
    <t>130000001142</t>
  </si>
  <si>
    <t>130000001144</t>
  </si>
  <si>
    <t>130000001149</t>
  </si>
  <si>
    <t>130000001150</t>
  </si>
  <si>
    <t>130000001151</t>
  </si>
  <si>
    <t>140000000235</t>
  </si>
  <si>
    <t>140000000268</t>
  </si>
  <si>
    <t>140000000272</t>
  </si>
  <si>
    <t>140000000974</t>
  </si>
  <si>
    <t>140000000975</t>
  </si>
  <si>
    <t>140000000976</t>
  </si>
  <si>
    <t>150000000138</t>
  </si>
  <si>
    <t>150000000666</t>
  </si>
  <si>
    <t>150000000667</t>
  </si>
  <si>
    <t>150000000668</t>
  </si>
  <si>
    <t>150000000669</t>
  </si>
  <si>
    <t>150000000840</t>
  </si>
  <si>
    <t>150000000881</t>
  </si>
  <si>
    <t>160000000022</t>
  </si>
  <si>
    <t>160000000052</t>
  </si>
  <si>
    <t>160000000060</t>
  </si>
  <si>
    <t>160000000061</t>
  </si>
  <si>
    <t>160000000063</t>
  </si>
  <si>
    <t>160000000073</t>
  </si>
  <si>
    <t>160000000093</t>
  </si>
  <si>
    <t>160000000099</t>
  </si>
  <si>
    <t>160000000101</t>
  </si>
  <si>
    <t>160000000109</t>
  </si>
  <si>
    <t>160000000138</t>
  </si>
  <si>
    <t>160000000170</t>
  </si>
  <si>
    <t>160000000179</t>
  </si>
  <si>
    <t>170000000025</t>
  </si>
  <si>
    <t>170000000039</t>
  </si>
  <si>
    <t>170000000044</t>
  </si>
  <si>
    <t>170000000050</t>
  </si>
  <si>
    <t>170000000062</t>
  </si>
  <si>
    <t>170000000064</t>
  </si>
  <si>
    <t>170000000068</t>
  </si>
  <si>
    <t>170000000075</t>
  </si>
  <si>
    <t>170000000088</t>
  </si>
  <si>
    <t>170000000089</t>
  </si>
  <si>
    <t>130000001556</t>
  </si>
  <si>
    <t>130000001731</t>
  </si>
  <si>
    <t>140000000299</t>
  </si>
  <si>
    <t>140000000301</t>
  </si>
  <si>
    <t>140000000309</t>
  </si>
  <si>
    <t>140000000310</t>
  </si>
  <si>
    <t>140000000311</t>
  </si>
  <si>
    <t>140000000320</t>
  </si>
  <si>
    <t>140000000322</t>
  </si>
  <si>
    <t>140000000324</t>
  </si>
  <si>
    <t>140000000513</t>
  </si>
  <si>
    <t>140000000544</t>
  </si>
  <si>
    <t>140000000582</t>
  </si>
  <si>
    <t>140000000593</t>
  </si>
  <si>
    <t>140000000596</t>
  </si>
  <si>
    <t>140000000597</t>
  </si>
  <si>
    <t>140000000606</t>
  </si>
  <si>
    <t>140000000613</t>
  </si>
  <si>
    <t>140000000615</t>
  </si>
  <si>
    <t>140000000621</t>
  </si>
  <si>
    <t>140000000644</t>
  </si>
  <si>
    <t>140000000651</t>
  </si>
  <si>
    <t>140000000724</t>
  </si>
  <si>
    <t>140000000731</t>
  </si>
  <si>
    <t>140000000733</t>
  </si>
  <si>
    <t>140000000736</t>
  </si>
  <si>
    <t>140000000737</t>
  </si>
  <si>
    <t>140000000738</t>
  </si>
  <si>
    <t>140000000739</t>
  </si>
  <si>
    <t>140000000740</t>
  </si>
  <si>
    <t>140000000741</t>
  </si>
  <si>
    <t>140000000742</t>
  </si>
  <si>
    <t>140000000743</t>
  </si>
  <si>
    <t>140000000744</t>
  </si>
  <si>
    <t>140000000745</t>
  </si>
  <si>
    <t>140000000746</t>
  </si>
  <si>
    <t>140000000747</t>
  </si>
  <si>
    <t>140000000748</t>
  </si>
  <si>
    <t>140000000749</t>
  </si>
  <si>
    <t>140000000750</t>
  </si>
  <si>
    <t>140000000751</t>
  </si>
  <si>
    <t>140000000752</t>
  </si>
  <si>
    <t>140000000758</t>
  </si>
  <si>
    <t>140000000760</t>
  </si>
  <si>
    <t>140000000761</t>
  </si>
  <si>
    <t>140000000763</t>
  </si>
  <si>
    <t>140000000764</t>
  </si>
  <si>
    <t>140000000768</t>
  </si>
  <si>
    <t>140000000769</t>
  </si>
  <si>
    <t>150000000299</t>
  </si>
  <si>
    <t>150000000327</t>
  </si>
  <si>
    <t>150000000334</t>
  </si>
  <si>
    <t>150000000351</t>
  </si>
  <si>
    <t>150000000409</t>
  </si>
  <si>
    <t>150000000413</t>
  </si>
  <si>
    <t>150000000422</t>
  </si>
  <si>
    <t>150000000426</t>
  </si>
  <si>
    <t>150000000451</t>
  </si>
  <si>
    <t>150000000462</t>
  </si>
  <si>
    <t>150000000468</t>
  </si>
  <si>
    <t>150000000473</t>
  </si>
  <si>
    <t>150000000504</t>
  </si>
  <si>
    <t>150000000517</t>
  </si>
  <si>
    <t>150000000520</t>
  </si>
  <si>
    <t>150000000523</t>
  </si>
  <si>
    <t>150000000841</t>
  </si>
  <si>
    <t>160000000418</t>
  </si>
  <si>
    <t>160000000459</t>
  </si>
  <si>
    <t>160000000503</t>
  </si>
  <si>
    <t>160000000506</t>
  </si>
  <si>
    <t>160000000530</t>
  </si>
  <si>
    <t>160000000577</t>
  </si>
  <si>
    <t>160000000820</t>
  </si>
  <si>
    <t>160000000825</t>
  </si>
  <si>
    <t>160000000887</t>
  </si>
  <si>
    <t>160000000999</t>
  </si>
  <si>
    <t>160000001004</t>
  </si>
  <si>
    <t>160000001005</t>
  </si>
  <si>
    <t>160000001007</t>
  </si>
  <si>
    <t>160000001022</t>
  </si>
  <si>
    <t>160000001024</t>
  </si>
  <si>
    <t>160000001025</t>
  </si>
  <si>
    <t>160000001027</t>
  </si>
  <si>
    <t>160000001029</t>
  </si>
  <si>
    <t>160000001032</t>
  </si>
  <si>
    <t>160000001034</t>
  </si>
  <si>
    <t>160000001036</t>
  </si>
  <si>
    <t>160000001039</t>
  </si>
  <si>
    <t>160000001040</t>
  </si>
  <si>
    <t>160000001043</t>
  </si>
  <si>
    <t>160000001046</t>
  </si>
  <si>
    <t>160000001049</t>
  </si>
  <si>
    <t>160000001070</t>
  </si>
  <si>
    <t>160000001077</t>
  </si>
  <si>
    <t>160000001079</t>
  </si>
  <si>
    <t>160000001081</t>
  </si>
  <si>
    <t>160000001082</t>
  </si>
  <si>
    <t>160000001084</t>
  </si>
  <si>
    <t>160000001085</t>
  </si>
  <si>
    <t>160000001097</t>
  </si>
  <si>
    <t>160000001099</t>
  </si>
  <si>
    <t>160000001100</t>
  </si>
  <si>
    <t>140000000507</t>
  </si>
  <si>
    <t>140000000522</t>
  </si>
  <si>
    <t>140000000527</t>
  </si>
  <si>
    <t>140000000530</t>
  </si>
  <si>
    <t>140000000532</t>
  </si>
  <si>
    <t>140000000533</t>
  </si>
  <si>
    <t>140000000537</t>
  </si>
  <si>
    <t>140000000549</t>
  </si>
  <si>
    <t>140000000552</t>
  </si>
  <si>
    <t>140000000555</t>
  </si>
  <si>
    <t>140000000567</t>
  </si>
  <si>
    <t>140000000572</t>
  </si>
  <si>
    <t>140000000573</t>
  </si>
  <si>
    <t>140000000576</t>
  </si>
  <si>
    <t>140000000577</t>
  </si>
  <si>
    <t>140000000586</t>
  </si>
  <si>
    <t>140000000588</t>
  </si>
  <si>
    <t>140000000608</t>
  </si>
  <si>
    <t>140000000616</t>
  </si>
  <si>
    <t>140000000622</t>
  </si>
  <si>
    <t>140000000625</t>
  </si>
  <si>
    <t>140000000627</t>
  </si>
  <si>
    <t>140000000633</t>
  </si>
  <si>
    <t>140000000635</t>
  </si>
  <si>
    <t>140000000643</t>
  </si>
  <si>
    <t>140000000647</t>
  </si>
  <si>
    <t>140000000673</t>
  </si>
  <si>
    <t>140000000676</t>
  </si>
  <si>
    <t>140000000681</t>
  </si>
  <si>
    <t>140000000685</t>
  </si>
  <si>
    <t>140000000688</t>
  </si>
  <si>
    <t>140000000693</t>
  </si>
  <si>
    <t>160000000420</t>
  </si>
  <si>
    <t>160000000423</t>
  </si>
  <si>
    <t>160000000433</t>
  </si>
  <si>
    <t>160000000436</t>
  </si>
  <si>
    <t>160000000439</t>
  </si>
  <si>
    <t>160000000447</t>
  </si>
  <si>
    <t>160000000450</t>
  </si>
  <si>
    <t>160000000461</t>
  </si>
  <si>
    <t>160000000469</t>
  </si>
  <si>
    <t>160000000473</t>
  </si>
  <si>
    <t>160000000476</t>
  </si>
  <si>
    <t>160000000480</t>
  </si>
  <si>
    <t>160000000481</t>
  </si>
  <si>
    <t>160000000482</t>
  </si>
  <si>
    <t>160000000483</t>
  </si>
  <si>
    <t>160000000484</t>
  </si>
  <si>
    <t>160000000487</t>
  </si>
  <si>
    <t>160000000490</t>
  </si>
  <si>
    <t>160000000496</t>
  </si>
  <si>
    <t>160000000497</t>
  </si>
  <si>
    <t>160000000498</t>
  </si>
  <si>
    <t>160000000504</t>
  </si>
  <si>
    <t>160000000507</t>
  </si>
  <si>
    <t>160000000508</t>
  </si>
  <si>
    <t>160000000511</t>
  </si>
  <si>
    <t>160000000512</t>
  </si>
  <si>
    <t>160000000532</t>
  </si>
  <si>
    <t>160000000539</t>
  </si>
  <si>
    <t>160000000540</t>
  </si>
  <si>
    <t>160000000543</t>
  </si>
  <si>
    <t>160000000547</t>
  </si>
  <si>
    <t>160000000550</t>
  </si>
  <si>
    <t>160000000553</t>
  </si>
  <si>
    <t>160000000556</t>
  </si>
  <si>
    <t>160000000569</t>
  </si>
  <si>
    <t>160000000574</t>
  </si>
  <si>
    <t>160000000580</t>
  </si>
  <si>
    <t>160000000585</t>
  </si>
  <si>
    <t>160000000589</t>
  </si>
  <si>
    <t>160000000591</t>
  </si>
  <si>
    <t>160000000595</t>
  </si>
  <si>
    <t>160000000598</t>
  </si>
  <si>
    <t>160000000601</t>
  </si>
  <si>
    <t>160000000612</t>
  </si>
  <si>
    <t>160000000617</t>
  </si>
  <si>
    <t>160000000620</t>
  </si>
  <si>
    <t>160000000622</t>
  </si>
  <si>
    <t>160000000623</t>
  </si>
  <si>
    <t>160000000635</t>
  </si>
  <si>
    <t>160000000636</t>
  </si>
  <si>
    <t>160000000655</t>
  </si>
  <si>
    <t>160000000656</t>
  </si>
  <si>
    <t>160000000661</t>
  </si>
  <si>
    <t>160000000686</t>
  </si>
  <si>
    <t>160000000694</t>
  </si>
  <si>
    <t>160000000716</t>
  </si>
  <si>
    <t>160000000719</t>
  </si>
  <si>
    <t>160000000728</t>
  </si>
  <si>
    <t>160000000742</t>
  </si>
  <si>
    <t>160000000743</t>
  </si>
  <si>
    <t>160000000748</t>
  </si>
  <si>
    <t>160000000751</t>
  </si>
  <si>
    <t>160000000784</t>
  </si>
  <si>
    <t>160000000788</t>
  </si>
  <si>
    <t>160000000801</t>
  </si>
  <si>
    <t>160000000850</t>
  </si>
  <si>
    <t>160000000858</t>
  </si>
  <si>
    <t>160000000891</t>
  </si>
  <si>
    <t>180000000016</t>
  </si>
  <si>
    <t>130000001072</t>
  </si>
  <si>
    <t>130000001073</t>
  </si>
  <si>
    <t>130000001074</t>
  </si>
  <si>
    <t>130000001307</t>
  </si>
  <si>
    <t>130000001308</t>
  </si>
  <si>
    <t>130000001407</t>
  </si>
  <si>
    <t>130000001408</t>
  </si>
  <si>
    <t>130000001442</t>
  </si>
  <si>
    <t>130000001447</t>
  </si>
  <si>
    <t>130000001448</t>
  </si>
  <si>
    <t>130000001469</t>
  </si>
  <si>
    <t>130000002655</t>
  </si>
  <si>
    <t>120000000156</t>
  </si>
  <si>
    <t>120000000169</t>
  </si>
  <si>
    <t>120000000171</t>
  </si>
  <si>
    <t>140000000695</t>
  </si>
  <si>
    <t>140000000696</t>
  </si>
  <si>
    <t>140000000697</t>
  </si>
  <si>
    <t>140000000699</t>
  </si>
  <si>
    <t>140000000704</t>
  </si>
  <si>
    <t>140000000705</t>
  </si>
  <si>
    <t>140000000706</t>
  </si>
  <si>
    <t>140000000708</t>
  </si>
  <si>
    <t>140000000709</t>
  </si>
  <si>
    <t>140000000710</t>
  </si>
  <si>
    <t>140000000711</t>
  </si>
  <si>
    <t>140000000713</t>
  </si>
  <si>
    <t>140000000717</t>
  </si>
  <si>
    <t>140000000719</t>
  </si>
  <si>
    <t>140000000720</t>
  </si>
  <si>
    <t>140000001065</t>
  </si>
  <si>
    <t>140000001068</t>
  </si>
  <si>
    <t>100000000003</t>
  </si>
  <si>
    <t>110000000002</t>
  </si>
  <si>
    <t>120000000141</t>
  </si>
  <si>
    <t>120000000158</t>
  </si>
  <si>
    <t>130000000187</t>
  </si>
  <si>
    <t>130000000267</t>
  </si>
  <si>
    <t>130000000268</t>
  </si>
  <si>
    <t>130000000269</t>
  </si>
  <si>
    <t>130000000487</t>
  </si>
  <si>
    <t>130000000733</t>
  </si>
  <si>
    <t>130000000777</t>
  </si>
  <si>
    <t>130000000778</t>
  </si>
  <si>
    <t>130000000779</t>
  </si>
  <si>
    <t>130000000990</t>
  </si>
  <si>
    <t>130000002523</t>
  </si>
  <si>
    <t>130000002559</t>
  </si>
  <si>
    <t>Land - Leasehold</t>
  </si>
  <si>
    <t>120000000069</t>
  </si>
  <si>
    <t>120000000081</t>
  </si>
  <si>
    <t>120000000090</t>
  </si>
  <si>
    <t>130000001158</t>
  </si>
  <si>
    <t>130000001159</t>
  </si>
  <si>
    <t>130000001184</t>
  </si>
  <si>
    <t>130000001476</t>
  </si>
  <si>
    <t>130000001525</t>
  </si>
  <si>
    <t>130000001542</t>
  </si>
  <si>
    <t>130000001629</t>
  </si>
  <si>
    <t>130000001634</t>
  </si>
  <si>
    <t>130000001635</t>
  </si>
  <si>
    <t>130000001637</t>
  </si>
  <si>
    <t>130000001644</t>
  </si>
  <si>
    <t>130000001646</t>
  </si>
  <si>
    <t>130000001647</t>
  </si>
  <si>
    <t>130000001648</t>
  </si>
  <si>
    <t>130000001649</t>
  </si>
  <si>
    <t>130000001652</t>
  </si>
  <si>
    <t>130000001653</t>
  </si>
  <si>
    <t>130000001654</t>
  </si>
  <si>
    <t>130000001655</t>
  </si>
  <si>
    <t>130000001656</t>
  </si>
  <si>
    <t>130000001657</t>
  </si>
  <si>
    <t>130000001658</t>
  </si>
  <si>
    <t>130000001659</t>
  </si>
  <si>
    <t>130000001663</t>
  </si>
  <si>
    <t>130000001699</t>
  </si>
  <si>
    <t>130000001702</t>
  </si>
  <si>
    <t>130000001771</t>
  </si>
  <si>
    <t>130000001773</t>
  </si>
  <si>
    <t>130000001774</t>
  </si>
  <si>
    <t>130000001775</t>
  </si>
  <si>
    <t>130000001776</t>
  </si>
  <si>
    <t>130000001777</t>
  </si>
  <si>
    <t>130000001781</t>
  </si>
  <si>
    <t>130000001784</t>
  </si>
  <si>
    <t>130000002335</t>
  </si>
  <si>
    <t>140000000021</t>
  </si>
  <si>
    <t>140000000031</t>
  </si>
  <si>
    <t>140000000034</t>
  </si>
  <si>
    <t>140000000050</t>
  </si>
  <si>
    <t>140000000053</t>
  </si>
  <si>
    <t>140000000066</t>
  </si>
  <si>
    <t>140000000073</t>
  </si>
  <si>
    <t>140000000080</t>
  </si>
  <si>
    <t>140000000099</t>
  </si>
  <si>
    <t>140000000113</t>
  </si>
  <si>
    <t>140000000116</t>
  </si>
  <si>
    <t>140000000120</t>
  </si>
  <si>
    <t>140000000169</t>
  </si>
  <si>
    <t>140000000175</t>
  </si>
  <si>
    <t>140000000177</t>
  </si>
  <si>
    <t>140000000193</t>
  </si>
  <si>
    <t>140000000207</t>
  </si>
  <si>
    <t>140000000212</t>
  </si>
  <si>
    <t>140000000216</t>
  </si>
  <si>
    <t>140000000355</t>
  </si>
  <si>
    <t>140000000356</t>
  </si>
  <si>
    <t>140000000430</t>
  </si>
  <si>
    <t>140000000434</t>
  </si>
  <si>
    <t>140000000484</t>
  </si>
  <si>
    <t>140000000535</t>
  </si>
  <si>
    <t>140000000571</t>
  </si>
  <si>
    <t>140000000580</t>
  </si>
  <si>
    <t>140000000755</t>
  </si>
  <si>
    <t>140000000772</t>
  </si>
  <si>
    <t>140000000946</t>
  </si>
  <si>
    <t>140000001069</t>
  </si>
  <si>
    <t>140000001070</t>
  </si>
  <si>
    <t>140000001096</t>
  </si>
  <si>
    <t>140000001097</t>
  </si>
  <si>
    <t>150000000010</t>
  </si>
  <si>
    <t>150000000011</t>
  </si>
  <si>
    <t>150000000014</t>
  </si>
  <si>
    <t>150000000015</t>
  </si>
  <si>
    <t>150000000018</t>
  </si>
  <si>
    <t>150000000025</t>
  </si>
  <si>
    <t>150000000028</t>
  </si>
  <si>
    <t>150000000030</t>
  </si>
  <si>
    <t>150000000047</t>
  </si>
  <si>
    <t>150000000049</t>
  </si>
  <si>
    <t>150000000051</t>
  </si>
  <si>
    <t>150000000054</t>
  </si>
  <si>
    <t>150000000059</t>
  </si>
  <si>
    <t>150000000060</t>
  </si>
  <si>
    <t>150000000068</t>
  </si>
  <si>
    <t>150000000076</t>
  </si>
  <si>
    <t>150000000086</t>
  </si>
  <si>
    <t>150000000088</t>
  </si>
  <si>
    <t>150000000089</t>
  </si>
  <si>
    <t>150000000098</t>
  </si>
  <si>
    <t>150000000100</t>
  </si>
  <si>
    <t>150000000103</t>
  </si>
  <si>
    <t>150000000104</t>
  </si>
  <si>
    <t>150000000105</t>
  </si>
  <si>
    <t>150000000109</t>
  </si>
  <si>
    <t>150000000110</t>
  </si>
  <si>
    <t>150000000114</t>
  </si>
  <si>
    <t>150000000120</t>
  </si>
  <si>
    <t>150000000122</t>
  </si>
  <si>
    <t>150000000123</t>
  </si>
  <si>
    <t>150000000124</t>
  </si>
  <si>
    <t>150000000127</t>
  </si>
  <si>
    <t>150000000128</t>
  </si>
  <si>
    <t>150000000132</t>
  </si>
  <si>
    <t>150000000134</t>
  </si>
  <si>
    <t>150000000136</t>
  </si>
  <si>
    <t>150000000147</t>
  </si>
  <si>
    <t>150000000148</t>
  </si>
  <si>
    <t>150000000149</t>
  </si>
  <si>
    <t>150000000153</t>
  </si>
  <si>
    <t>150000000154</t>
  </si>
  <si>
    <t>150000000155</t>
  </si>
  <si>
    <t>150000000158</t>
  </si>
  <si>
    <t>150000000163</t>
  </si>
  <si>
    <t>150000000164</t>
  </si>
  <si>
    <t>150000000169</t>
  </si>
  <si>
    <t>150000000181</t>
  </si>
  <si>
    <t>150000000201</t>
  </si>
  <si>
    <t>150000000202</t>
  </si>
  <si>
    <t>150000000204</t>
  </si>
  <si>
    <t>150000000225</t>
  </si>
  <si>
    <t>150000000231</t>
  </si>
  <si>
    <t>150000000232</t>
  </si>
  <si>
    <t>150000000236</t>
  </si>
  <si>
    <t>150000000242</t>
  </si>
  <si>
    <t>150000000250</t>
  </si>
  <si>
    <t>150000000277</t>
  </si>
  <si>
    <t>150000000283</t>
  </si>
  <si>
    <t>150000000317</t>
  </si>
  <si>
    <t>150000000322</t>
  </si>
  <si>
    <t>150000000329</t>
  </si>
  <si>
    <t>150000000338</t>
  </si>
  <si>
    <t>150000000339</t>
  </si>
  <si>
    <t>150000000383</t>
  </si>
  <si>
    <t>150000000389</t>
  </si>
  <si>
    <t>150000000391</t>
  </si>
  <si>
    <t>150000000400</t>
  </si>
  <si>
    <t>150000000401</t>
  </si>
  <si>
    <t>150000000418</t>
  </si>
  <si>
    <t>150000000421</t>
  </si>
  <si>
    <t>150000000425</t>
  </si>
  <si>
    <t>150000000524</t>
  </si>
  <si>
    <t>150000000526</t>
  </si>
  <si>
    <t>150000000531</t>
  </si>
  <si>
    <t>150000000532</t>
  </si>
  <si>
    <t>150000000534</t>
  </si>
  <si>
    <t>150000000535</t>
  </si>
  <si>
    <t>150000000536</t>
  </si>
  <si>
    <t>150000000537</t>
  </si>
  <si>
    <t>150000000538</t>
  </si>
  <si>
    <t>150000000539</t>
  </si>
  <si>
    <t>150000000540</t>
  </si>
  <si>
    <t>150000000543</t>
  </si>
  <si>
    <t>160000000059</t>
  </si>
  <si>
    <t>160000000110</t>
  </si>
  <si>
    <t>160000000306</t>
  </si>
  <si>
    <t>160000000388</t>
  </si>
  <si>
    <t>160000000389</t>
  </si>
  <si>
    <t>160000000410</t>
  </si>
  <si>
    <t>160000001013</t>
  </si>
  <si>
    <t>160000001088</t>
  </si>
  <si>
    <t>320000000003</t>
  </si>
  <si>
    <t>320000000007</t>
  </si>
  <si>
    <t>320000000008</t>
  </si>
  <si>
    <t>320000000009</t>
  </si>
  <si>
    <t>320000000011</t>
  </si>
  <si>
    <t>320000000014</t>
  </si>
  <si>
    <t>320000000015</t>
  </si>
  <si>
    <t>320000000016</t>
  </si>
  <si>
    <t>320000000017</t>
  </si>
  <si>
    <t>320000000018</t>
  </si>
  <si>
    <t>320000000020</t>
  </si>
  <si>
    <t>320000000022</t>
  </si>
  <si>
    <t>320000000023</t>
  </si>
  <si>
    <t>320000000024</t>
  </si>
  <si>
    <t>320000000028</t>
  </si>
  <si>
    <t>320000000035</t>
  </si>
  <si>
    <t>140000000349</t>
  </si>
  <si>
    <t>140000000352</t>
  </si>
  <si>
    <t>140000000357</t>
  </si>
  <si>
    <t>140000000358</t>
  </si>
  <si>
    <t>140000000359</t>
  </si>
  <si>
    <t>140000000360</t>
  </si>
  <si>
    <t>140000000361</t>
  </si>
  <si>
    <t>140000000363</t>
  </si>
  <si>
    <t>140000000437</t>
  </si>
  <si>
    <t>140000000438</t>
  </si>
  <si>
    <t>140000000456</t>
  </si>
  <si>
    <t>140000000467</t>
  </si>
  <si>
    <t>140000000494</t>
  </si>
  <si>
    <t>140000000508</t>
  </si>
  <si>
    <t>140000000510</t>
  </si>
  <si>
    <t>140000000518</t>
  </si>
  <si>
    <t>140000000521</t>
  </si>
  <si>
    <t>140000000541</t>
  </si>
  <si>
    <t>140000000545</t>
  </si>
  <si>
    <t>140000000550</t>
  </si>
  <si>
    <t>140000000554</t>
  </si>
  <si>
    <t>140000000565</t>
  </si>
  <si>
    <t>140000000626</t>
  </si>
  <si>
    <t>140000000661</t>
  </si>
  <si>
    <t>140000000671</t>
  </si>
  <si>
    <t>140000000677</t>
  </si>
  <si>
    <t>140000000773</t>
  </si>
  <si>
    <t>140000000774</t>
  </si>
  <si>
    <t>160000000260</t>
  </si>
  <si>
    <t>160000000262</t>
  </si>
  <si>
    <t>160000000263</t>
  </si>
  <si>
    <t>160000000264</t>
  </si>
  <si>
    <t>160000000265</t>
  </si>
  <si>
    <t>160000000266</t>
  </si>
  <si>
    <t>160000000267</t>
  </si>
  <si>
    <t>160000000268</t>
  </si>
  <si>
    <t>160000000269</t>
  </si>
  <si>
    <t>160000000270</t>
  </si>
  <si>
    <t>160000000271</t>
  </si>
  <si>
    <t>160000000272</t>
  </si>
  <si>
    <t>160000000273</t>
  </si>
  <si>
    <t>160000000274</t>
  </si>
  <si>
    <t>160000000275</t>
  </si>
  <si>
    <t>160000000276</t>
  </si>
  <si>
    <t>160000000277</t>
  </si>
  <si>
    <t>160000000278</t>
  </si>
  <si>
    <t>160000000279</t>
  </si>
  <si>
    <t>160000000280</t>
  </si>
  <si>
    <t>160000000281</t>
  </si>
  <si>
    <t>160000000284</t>
  </si>
  <si>
    <t>160000000286</t>
  </si>
  <si>
    <t>160000000307</t>
  </si>
  <si>
    <t>160000000317</t>
  </si>
  <si>
    <t>160000000320</t>
  </si>
  <si>
    <t>160000000329</t>
  </si>
  <si>
    <t>160000000336</t>
  </si>
  <si>
    <t>160000000338</t>
  </si>
  <si>
    <t>160000000342</t>
  </si>
  <si>
    <t>160000000343</t>
  </si>
  <si>
    <t>160000000344</t>
  </si>
  <si>
    <t>160000000349</t>
  </si>
  <si>
    <t>160000000351</t>
  </si>
  <si>
    <t>160000000352</t>
  </si>
  <si>
    <t>160000000353</t>
  </si>
  <si>
    <t>160000000354</t>
  </si>
  <si>
    <t>160000000355</t>
  </si>
  <si>
    <t>160000000357</t>
  </si>
  <si>
    <t>160000000360</t>
  </si>
  <si>
    <t>160000000361</t>
  </si>
  <si>
    <t>160000000366</t>
  </si>
  <si>
    <t>160000000369</t>
  </si>
  <si>
    <t>160000000370</t>
  </si>
  <si>
    <t>160000000382</t>
  </si>
  <si>
    <t>160000000386</t>
  </si>
  <si>
    <t>160000000403</t>
  </si>
  <si>
    <t>160000000404</t>
  </si>
  <si>
    <t>160000000405</t>
  </si>
  <si>
    <t>160000000407</t>
  </si>
  <si>
    <t>160000000408</t>
  </si>
  <si>
    <t>160000000421</t>
  </si>
  <si>
    <t>160000000422</t>
  </si>
  <si>
    <t>160000000424</t>
  </si>
  <si>
    <t>160000000426</t>
  </si>
  <si>
    <t>160000000435</t>
  </si>
  <si>
    <t>160000000440</t>
  </si>
  <si>
    <t>160000000441</t>
  </si>
  <si>
    <t>160000000442</t>
  </si>
  <si>
    <t>160000000444</t>
  </si>
  <si>
    <t>160000000446</t>
  </si>
  <si>
    <t>160000000448</t>
  </si>
  <si>
    <t>160000000449</t>
  </si>
  <si>
    <t>160000000451</t>
  </si>
  <si>
    <t>160000000453</t>
  </si>
  <si>
    <t>160000000454</t>
  </si>
  <si>
    <t>160000000456</t>
  </si>
  <si>
    <t>160000000460</t>
  </si>
  <si>
    <t>160000000462</t>
  </si>
  <si>
    <t>160000000463</t>
  </si>
  <si>
    <t>160000000464</t>
  </si>
  <si>
    <t>160000000465</t>
  </si>
  <si>
    <t>160000000472</t>
  </si>
  <si>
    <t>160000000488</t>
  </si>
  <si>
    <t>160000000489</t>
  </si>
  <si>
    <t>160000000495</t>
  </si>
  <si>
    <t>160000000502</t>
  </si>
  <si>
    <t>160000000546</t>
  </si>
  <si>
    <t>160000000584</t>
  </si>
  <si>
    <t>160000000593</t>
  </si>
  <si>
    <t>160000000624</t>
  </si>
  <si>
    <t>160000000625</t>
  </si>
  <si>
    <t>160000000631</t>
  </si>
  <si>
    <t>160000000639</t>
  </si>
  <si>
    <t>160000000647</t>
  </si>
  <si>
    <t>160000000663</t>
  </si>
  <si>
    <t>160000000753</t>
  </si>
  <si>
    <t>160000000894</t>
  </si>
  <si>
    <t>160000000954</t>
  </si>
  <si>
    <t>160000001105</t>
  </si>
  <si>
    <t>160000001106</t>
  </si>
  <si>
    <t>160000001110</t>
  </si>
  <si>
    <t>160000001112</t>
  </si>
  <si>
    <t>160000001114</t>
  </si>
  <si>
    <t>160000001115</t>
  </si>
  <si>
    <t>160000001121</t>
  </si>
  <si>
    <t>130000001236</t>
  </si>
  <si>
    <t>130000001242</t>
  </si>
  <si>
    <t>130000001335</t>
  </si>
  <si>
    <t>130000001341</t>
  </si>
  <si>
    <t>130000001772</t>
  </si>
  <si>
    <t>140000000087</t>
  </si>
  <si>
    <t>140000000131</t>
  </si>
  <si>
    <t>140000000198</t>
  </si>
  <si>
    <t>140000000266</t>
  </si>
  <si>
    <t>140000000270</t>
  </si>
  <si>
    <t>140000000284</t>
  </si>
  <si>
    <t>140000000306</t>
  </si>
  <si>
    <t>140000000315</t>
  </si>
  <si>
    <t>140000000321</t>
  </si>
  <si>
    <t>140000000323</t>
  </si>
  <si>
    <t>140000000327</t>
  </si>
  <si>
    <t>140000000328</t>
  </si>
  <si>
    <t>140000000331</t>
  </si>
  <si>
    <t>140000000336</t>
  </si>
  <si>
    <t>140000000542</t>
  </si>
  <si>
    <t>140000000546</t>
  </si>
  <si>
    <t>140000000548</t>
  </si>
  <si>
    <t>140000000560</t>
  </si>
  <si>
    <t>140000000563</t>
  </si>
  <si>
    <t>140000000570</t>
  </si>
  <si>
    <t>140000000584</t>
  </si>
  <si>
    <t>140000000592</t>
  </si>
  <si>
    <t>140000000634</t>
  </si>
  <si>
    <t>140000000672</t>
  </si>
  <si>
    <t>140000000723</t>
  </si>
  <si>
    <t>140000000729</t>
  </si>
  <si>
    <t>140000000730</t>
  </si>
  <si>
    <t>140000000732</t>
  </si>
  <si>
    <t>140000000770</t>
  </si>
  <si>
    <t>140000000771</t>
  </si>
  <si>
    <t>140000000811</t>
  </si>
  <si>
    <t>140000000812</t>
  </si>
  <si>
    <t>140000000814</t>
  </si>
  <si>
    <t>140000000816</t>
  </si>
  <si>
    <t>140000000987</t>
  </si>
  <si>
    <t>140000000988</t>
  </si>
  <si>
    <t>140000000989</t>
  </si>
  <si>
    <t>140000001000</t>
  </si>
  <si>
    <t>140000001010</t>
  </si>
  <si>
    <t>140000001021</t>
  </si>
  <si>
    <t>140000001034</t>
  </si>
  <si>
    <t>140000001040</t>
  </si>
  <si>
    <t>140000001058</t>
  </si>
  <si>
    <t>150000000052</t>
  </si>
  <si>
    <t>150000000063</t>
  </si>
  <si>
    <t>150000000072</t>
  </si>
  <si>
    <t>150000000084</t>
  </si>
  <si>
    <t>150000000085</t>
  </si>
  <si>
    <t>150000000099</t>
  </si>
  <si>
    <t>150000000119</t>
  </si>
  <si>
    <t>150000000326</t>
  </si>
  <si>
    <t>150000000419</t>
  </si>
  <si>
    <t>150000000441</t>
  </si>
  <si>
    <t>150000000443</t>
  </si>
  <si>
    <t>150000000447</t>
  </si>
  <si>
    <t>150000000467</t>
  </si>
  <si>
    <t>150000000501</t>
  </si>
  <si>
    <t>150000000519</t>
  </si>
  <si>
    <t>150000000767</t>
  </si>
  <si>
    <t>150000000893</t>
  </si>
  <si>
    <t>150000000894</t>
  </si>
  <si>
    <t>150000000895</t>
  </si>
  <si>
    <t>160000000004</t>
  </si>
  <si>
    <t>160000000049</t>
  </si>
  <si>
    <t>160000000050</t>
  </si>
  <si>
    <t>160000000055</t>
  </si>
  <si>
    <t>160000000079</t>
  </si>
  <si>
    <t>160000000085</t>
  </si>
  <si>
    <t>160000000087</t>
  </si>
  <si>
    <t>160000000090</t>
  </si>
  <si>
    <t>160000000104</t>
  </si>
  <si>
    <t>160000000108</t>
  </si>
  <si>
    <t>160000000131</t>
  </si>
  <si>
    <t>160000000134</t>
  </si>
  <si>
    <t>160000000149</t>
  </si>
  <si>
    <t>160000000183</t>
  </si>
  <si>
    <t>160000000259</t>
  </si>
  <si>
    <t>160000000499</t>
  </si>
  <si>
    <t>160000000509</t>
  </si>
  <si>
    <t>160000000523</t>
  </si>
  <si>
    <t>160000000524</t>
  </si>
  <si>
    <t>160000000528</t>
  </si>
  <si>
    <t>160000000531</t>
  </si>
  <si>
    <t>160000000535</t>
  </si>
  <si>
    <t>160000000551</t>
  </si>
  <si>
    <t>160000000555</t>
  </si>
  <si>
    <t>160000000560</t>
  </si>
  <si>
    <t>160000000562</t>
  </si>
  <si>
    <t>160000000566</t>
  </si>
  <si>
    <t>160000000567</t>
  </si>
  <si>
    <t>160000000568</t>
  </si>
  <si>
    <t>160000000570</t>
  </si>
  <si>
    <t>160000000571</t>
  </si>
  <si>
    <t>160000000572</t>
  </si>
  <si>
    <t>160000000578</t>
  </si>
  <si>
    <t>160000000582</t>
  </si>
  <si>
    <t>160000000607</t>
  </si>
  <si>
    <t>160000000608</t>
  </si>
  <si>
    <t>160000000614</t>
  </si>
  <si>
    <t>160000000616</t>
  </si>
  <si>
    <t>160000000619</t>
  </si>
  <si>
    <t>160000000638</t>
  </si>
  <si>
    <t>160000000645</t>
  </si>
  <si>
    <t>160000000646</t>
  </si>
  <si>
    <t>160000000649</t>
  </si>
  <si>
    <t>160000000659</t>
  </si>
  <si>
    <t>160000000675</t>
  </si>
  <si>
    <t>160000000700</t>
  </si>
  <si>
    <t>160000000735</t>
  </si>
  <si>
    <t>160000000745</t>
  </si>
  <si>
    <t>160000000754</t>
  </si>
  <si>
    <t>160000000808</t>
  </si>
  <si>
    <t>160000000998</t>
  </si>
  <si>
    <t>160000001001</t>
  </si>
  <si>
    <t>160000001008</t>
  </si>
  <si>
    <t>160000001019</t>
  </si>
  <si>
    <t>160000001020</t>
  </si>
  <si>
    <t>160000001023</t>
  </si>
  <si>
    <t>160000001026</t>
  </si>
  <si>
    <t>160000001030</t>
  </si>
  <si>
    <t>160000001031</t>
  </si>
  <si>
    <t>160000001033</t>
  </si>
  <si>
    <t>160000001048</t>
  </si>
  <si>
    <t>160000001050</t>
  </si>
  <si>
    <t>160000001058</t>
  </si>
  <si>
    <t>160000001066</t>
  </si>
  <si>
    <t>160000001072</t>
  </si>
  <si>
    <t>160000001073</t>
  </si>
  <si>
    <t>160000001075</t>
  </si>
  <si>
    <t>160000001096</t>
  </si>
  <si>
    <t>160000001107</t>
  </si>
  <si>
    <t>160000001116</t>
  </si>
  <si>
    <t>160000001117</t>
  </si>
  <si>
    <t>160000001118</t>
  </si>
  <si>
    <t>160000001119</t>
  </si>
  <si>
    <t>160000001122</t>
  </si>
  <si>
    <t>170000000017</t>
  </si>
  <si>
    <t>170000000021</t>
  </si>
  <si>
    <t>170000000031</t>
  </si>
  <si>
    <t>170000000057</t>
  </si>
  <si>
    <t>170000000065</t>
  </si>
  <si>
    <t>170000000072</t>
  </si>
  <si>
    <t>130000001697</t>
  </si>
  <si>
    <t>130000001778</t>
  </si>
  <si>
    <t>140000000176</t>
  </si>
  <si>
    <t>140000000194</t>
  </si>
  <si>
    <t>140000000636</t>
  </si>
  <si>
    <t>140000000645</t>
  </si>
  <si>
    <t>140000000679</t>
  </si>
  <si>
    <t>150000000040</t>
  </si>
  <si>
    <t>150000000041</t>
  </si>
  <si>
    <t>150000000042</t>
  </si>
  <si>
    <t>150000000044</t>
  </si>
  <si>
    <t>150000000045</t>
  </si>
  <si>
    <t>150000000058</t>
  </si>
  <si>
    <t>150000000070</t>
  </si>
  <si>
    <t>150000000075</t>
  </si>
  <si>
    <t>150000000087</t>
  </si>
  <si>
    <t>150000000093</t>
  </si>
  <si>
    <t>150000000095</t>
  </si>
  <si>
    <t>150000000112</t>
  </si>
  <si>
    <t>150000000113</t>
  </si>
  <si>
    <t>150000000116</t>
  </si>
  <si>
    <t>150000000121</t>
  </si>
  <si>
    <t>150000000287</t>
  </si>
  <si>
    <t>150000000461</t>
  </si>
  <si>
    <t>150000000466</t>
  </si>
  <si>
    <t>150000000544</t>
  </si>
  <si>
    <t>150000000545</t>
  </si>
  <si>
    <t>160000000041</t>
  </si>
  <si>
    <t>160000000076</t>
  </si>
  <si>
    <t>160000000098</t>
  </si>
  <si>
    <t>160000000116</t>
  </si>
  <si>
    <t>160000000258</t>
  </si>
  <si>
    <t>160000000599</t>
  </si>
  <si>
    <t>160000000609</t>
  </si>
  <si>
    <t>160000000627</t>
  </si>
  <si>
    <t>160000000630</t>
  </si>
  <si>
    <t>160000000640</t>
  </si>
  <si>
    <t>160000000648</t>
  </si>
  <si>
    <t>160000000654</t>
  </si>
  <si>
    <t>160000000674</t>
  </si>
  <si>
    <t>160000000680</t>
  </si>
  <si>
    <t>160000000730</t>
  </si>
  <si>
    <t>160000000731</t>
  </si>
  <si>
    <t>160000000757</t>
  </si>
  <si>
    <t>160000000759</t>
  </si>
  <si>
    <t>160000000766</t>
  </si>
  <si>
    <t>160000000772</t>
  </si>
  <si>
    <t>160000000796</t>
  </si>
  <si>
    <t>160000000803</t>
  </si>
  <si>
    <t>160000000805</t>
  </si>
  <si>
    <t>160000000829</t>
  </si>
  <si>
    <t>160000000833</t>
  </si>
  <si>
    <t>160000000955</t>
  </si>
  <si>
    <t>160000000956</t>
  </si>
  <si>
    <t>160000001014</t>
  </si>
  <si>
    <t>160000001015</t>
  </si>
  <si>
    <t>160000001059</t>
  </si>
  <si>
    <t>160000001074</t>
  </si>
  <si>
    <t>160000001083</t>
  </si>
  <si>
    <t>160000001090</t>
  </si>
  <si>
    <t>160000001093</t>
  </si>
  <si>
    <t>160000001108</t>
  </si>
  <si>
    <t>160000001109</t>
  </si>
  <si>
    <t>160000001111</t>
  </si>
  <si>
    <t>160000001113</t>
  </si>
  <si>
    <t>160000001120</t>
  </si>
  <si>
    <t>160000001123</t>
  </si>
  <si>
    <t>160000001124</t>
  </si>
  <si>
    <t>160000001125</t>
  </si>
  <si>
    <t>320000000033</t>
  </si>
  <si>
    <t>320000000034</t>
  </si>
  <si>
    <t>130000001231</t>
  </si>
  <si>
    <t>130000001256</t>
  </si>
  <si>
    <t>130000001330</t>
  </si>
  <si>
    <t>130000001355</t>
  </si>
  <si>
    <t>140000000017</t>
  </si>
  <si>
    <t>140000000228</t>
  </si>
  <si>
    <t>140000000231</t>
  </si>
  <si>
    <t>140000000234</t>
  </si>
  <si>
    <t>140000000261</t>
  </si>
  <si>
    <t>140000000269</t>
  </si>
  <si>
    <t>140000000271</t>
  </si>
  <si>
    <t>140000000314</t>
  </si>
  <si>
    <t>140000000325</t>
  </si>
  <si>
    <t>140000000329</t>
  </si>
  <si>
    <t>140000000332</t>
  </si>
  <si>
    <t>140000000334</t>
  </si>
  <si>
    <t>140000000335</t>
  </si>
  <si>
    <t>140000000337</t>
  </si>
  <si>
    <t>140000000340</t>
  </si>
  <si>
    <t>140000000341</t>
  </si>
  <si>
    <t>140000000575</t>
  </si>
  <si>
    <t>140000000579</t>
  </si>
  <si>
    <t>140000000611</t>
  </si>
  <si>
    <t>140000000618</t>
  </si>
  <si>
    <t>140000000648</t>
  </si>
  <si>
    <t>140000000649</t>
  </si>
  <si>
    <t>140000000652</t>
  </si>
  <si>
    <t>140000000655</t>
  </si>
  <si>
    <t>140000000667</t>
  </si>
  <si>
    <t>140000000674</t>
  </si>
  <si>
    <t>140000000725</t>
  </si>
  <si>
    <t>140000000726</t>
  </si>
  <si>
    <t>140000000727</t>
  </si>
  <si>
    <t>140000000728</t>
  </si>
  <si>
    <t>140000000734</t>
  </si>
  <si>
    <t>140000000735</t>
  </si>
  <si>
    <t>140000000757</t>
  </si>
  <si>
    <t>140000000990</t>
  </si>
  <si>
    <t>140000000991</t>
  </si>
  <si>
    <t>140000000996</t>
  </si>
  <si>
    <t>140000000999</t>
  </si>
  <si>
    <t>140000001011</t>
  </si>
  <si>
    <t>140000001025</t>
  </si>
  <si>
    <t>140000001050</t>
  </si>
  <si>
    <t>140000001057</t>
  </si>
  <si>
    <t>150000000082</t>
  </si>
  <si>
    <t>150000000137</t>
  </si>
  <si>
    <t>150000000367</t>
  </si>
  <si>
    <t>150000000429</t>
  </si>
  <si>
    <t>150000000434</t>
  </si>
  <si>
    <t>150000000457</t>
  </si>
  <si>
    <t>150000000458</t>
  </si>
  <si>
    <t>150000000465</t>
  </si>
  <si>
    <t>150000000470</t>
  </si>
  <si>
    <t>150000000472</t>
  </si>
  <si>
    <t>150000000484</t>
  </si>
  <si>
    <t>150000000485</t>
  </si>
  <si>
    <t>150000000491</t>
  </si>
  <si>
    <t>150000000492</t>
  </si>
  <si>
    <t>150000000499</t>
  </si>
  <si>
    <t>150000000500</t>
  </si>
  <si>
    <t>150000000502</t>
  </si>
  <si>
    <t>150000000503</t>
  </si>
  <si>
    <t>150000000518</t>
  </si>
  <si>
    <t>150000000522</t>
  </si>
  <si>
    <t>150000000664</t>
  </si>
  <si>
    <t>150000000665</t>
  </si>
  <si>
    <t>150000000765</t>
  </si>
  <si>
    <t>150000000766</t>
  </si>
  <si>
    <t>150000000835</t>
  </si>
  <si>
    <t>320000000025</t>
  </si>
  <si>
    <t>320000000026</t>
  </si>
  <si>
    <t>320000000027</t>
  </si>
  <si>
    <t>160000000044</t>
  </si>
  <si>
    <t>160000000048</t>
  </si>
  <si>
    <t>160000000056</t>
  </si>
  <si>
    <t>160000000112</t>
  </si>
  <si>
    <t>160000000117</t>
  </si>
  <si>
    <t>160000000123</t>
  </si>
  <si>
    <t>160000000128</t>
  </si>
  <si>
    <t>160000000137</t>
  </si>
  <si>
    <t>160000000155</t>
  </si>
  <si>
    <t>160000000159</t>
  </si>
  <si>
    <t>160000000160</t>
  </si>
  <si>
    <t>160000000169</t>
  </si>
  <si>
    <t>160000000606</t>
  </si>
  <si>
    <t>160000000632</t>
  </si>
  <si>
    <t>160000000634</t>
  </si>
  <si>
    <t>160000000650</t>
  </si>
  <si>
    <t>160000000660</t>
  </si>
  <si>
    <t>160000000673</t>
  </si>
  <si>
    <t>160000000682</t>
  </si>
  <si>
    <t>160000000683</t>
  </si>
  <si>
    <t>160000000684</t>
  </si>
  <si>
    <t>160000000690</t>
  </si>
  <si>
    <t>160000000693</t>
  </si>
  <si>
    <t>160000000699</t>
  </si>
  <si>
    <t>160000000724</t>
  </si>
  <si>
    <t>160000000725</t>
  </si>
  <si>
    <t>160000000729</t>
  </si>
  <si>
    <t>160000000736</t>
  </si>
  <si>
    <t>160000000739</t>
  </si>
  <si>
    <t>160000000750</t>
  </si>
  <si>
    <t>160000000770</t>
  </si>
  <si>
    <t>160000000786</t>
  </si>
  <si>
    <t>160000000804</t>
  </si>
  <si>
    <t>160000000806</t>
  </si>
  <si>
    <t>160000000811</t>
  </si>
  <si>
    <t>160000000819</t>
  </si>
  <si>
    <t>160000000823</t>
  </si>
  <si>
    <t>160000000849</t>
  </si>
  <si>
    <t>160000000853</t>
  </si>
  <si>
    <t>160000000859</t>
  </si>
  <si>
    <t>160000000867</t>
  </si>
  <si>
    <t>160000000874</t>
  </si>
  <si>
    <t>160000000879</t>
  </si>
  <si>
    <t>160000000995</t>
  </si>
  <si>
    <t>160000000996</t>
  </si>
  <si>
    <t>160000000997</t>
  </si>
  <si>
    <t>160000001000</t>
  </si>
  <si>
    <t>160000001003</t>
  </si>
  <si>
    <t>160000001006</t>
  </si>
  <si>
    <t>160000001011</t>
  </si>
  <si>
    <t>160000001012</t>
  </si>
  <si>
    <t>160000001016</t>
  </si>
  <si>
    <t>160000001021</t>
  </si>
  <si>
    <t>160000001028</t>
  </si>
  <si>
    <t>160000001035</t>
  </si>
  <si>
    <t>160000001037</t>
  </si>
  <si>
    <t>160000001038</t>
  </si>
  <si>
    <t>160000001041</t>
  </si>
  <si>
    <t>160000001042</t>
  </si>
  <si>
    <t>160000001051</t>
  </si>
  <si>
    <t>160000001052</t>
  </si>
  <si>
    <t>160000001053</t>
  </si>
  <si>
    <t>160000001054</t>
  </si>
  <si>
    <t>160000001055</t>
  </si>
  <si>
    <t>160000001056</t>
  </si>
  <si>
    <t>160000001057</t>
  </si>
  <si>
    <t>160000001064</t>
  </si>
  <si>
    <t>160000001065</t>
  </si>
  <si>
    <t>160000001067</t>
  </si>
  <si>
    <t>160000001068</t>
  </si>
  <si>
    <t>160000001069</t>
  </si>
  <si>
    <t>160000001076</t>
  </si>
  <si>
    <t>160000001086</t>
  </si>
  <si>
    <t>160000001087</t>
  </si>
  <si>
    <t>160000001089</t>
  </si>
  <si>
    <t>160000001094</t>
  </si>
  <si>
    <t>160000001095</t>
  </si>
  <si>
    <t>160000001098</t>
  </si>
  <si>
    <t>170000000040</t>
  </si>
  <si>
    <t>170000000077</t>
  </si>
  <si>
    <t>170000000143</t>
  </si>
  <si>
    <t>130000001541</t>
  </si>
  <si>
    <t>130000001672</t>
  </si>
  <si>
    <t>130000001673</t>
  </si>
  <si>
    <t>130000001674</t>
  </si>
  <si>
    <t>130000001675</t>
  </si>
  <si>
    <t>130000001676</t>
  </si>
  <si>
    <t>140000000348</t>
  </si>
  <si>
    <t>140000000354</t>
  </si>
  <si>
    <t>140000000454</t>
  </si>
  <si>
    <t>140000000461</t>
  </si>
  <si>
    <t>140000000462</t>
  </si>
  <si>
    <t>140000000463</t>
  </si>
  <si>
    <t>140000000464</t>
  </si>
  <si>
    <t>140000000756</t>
  </si>
  <si>
    <t>150000000481</t>
  </si>
  <si>
    <t>150000000482</t>
  </si>
  <si>
    <t>160000000257</t>
  </si>
  <si>
    <t>160000000283</t>
  </si>
  <si>
    <t>160000000285</t>
  </si>
  <si>
    <t>160000000287</t>
  </si>
  <si>
    <t>160000000288</t>
  </si>
  <si>
    <t>160000000289</t>
  </si>
  <si>
    <t>160000000290</t>
  </si>
  <si>
    <t>160000000291</t>
  </si>
  <si>
    <t>160000000292</t>
  </si>
  <si>
    <t>160000000293</t>
  </si>
  <si>
    <t>160000000294</t>
  </si>
  <si>
    <t>160000000295</t>
  </si>
  <si>
    <t>160000000296</t>
  </si>
  <si>
    <t>160000000297</t>
  </si>
  <si>
    <t>160000000298</t>
  </si>
  <si>
    <t>160000000299</t>
  </si>
  <si>
    <t>160000000300</t>
  </si>
  <si>
    <t>160000000301</t>
  </si>
  <si>
    <t>160000000302</t>
  </si>
  <si>
    <t>160000000303</t>
  </si>
  <si>
    <t>160000000305</t>
  </si>
  <si>
    <t>160000000309</t>
  </si>
  <si>
    <t>160000000312</t>
  </si>
  <si>
    <t>160000000321</t>
  </si>
  <si>
    <t>160000000322</t>
  </si>
  <si>
    <t>160000000323</t>
  </si>
  <si>
    <t>160000000324</t>
  </si>
  <si>
    <t>160000000325</t>
  </si>
  <si>
    <t>160000000330</t>
  </si>
  <si>
    <t>160000000331</t>
  </si>
  <si>
    <t>160000000332</t>
  </si>
  <si>
    <t>160000000333</t>
  </si>
  <si>
    <t>160000000334</t>
  </si>
  <si>
    <t>160000000335</t>
  </si>
  <si>
    <t>160000000337</t>
  </si>
  <si>
    <t>160000000339</t>
  </si>
  <si>
    <t>160000000341</t>
  </si>
  <si>
    <t>160000000345</t>
  </si>
  <si>
    <t>160000000346</t>
  </si>
  <si>
    <t>160000000347</t>
  </si>
  <si>
    <t>160000000348</t>
  </si>
  <si>
    <t>160000000350</t>
  </si>
  <si>
    <t>160000000356</t>
  </si>
  <si>
    <t>160000000358</t>
  </si>
  <si>
    <t>160000000367</t>
  </si>
  <si>
    <t>160000000368</t>
  </si>
  <si>
    <t>160000000371</t>
  </si>
  <si>
    <t>160000000372</t>
  </si>
  <si>
    <t>160000000373</t>
  </si>
  <si>
    <t>160000000374</t>
  </si>
  <si>
    <t>160000000375</t>
  </si>
  <si>
    <t>160000000377</t>
  </si>
  <si>
    <t>160000000378</t>
  </si>
  <si>
    <t>160000000379</t>
  </si>
  <si>
    <t>160000000380</t>
  </si>
  <si>
    <t>160000000381</t>
  </si>
  <si>
    <t>160000000383</t>
  </si>
  <si>
    <t>160000000384</t>
  </si>
  <si>
    <t>160000000385</t>
  </si>
  <si>
    <t>160000000387</t>
  </si>
  <si>
    <t>160000000390</t>
  </si>
  <si>
    <t>160000000391</t>
  </si>
  <si>
    <t>160000000394</t>
  </si>
  <si>
    <t>160000000397</t>
  </si>
  <si>
    <t>160000000398</t>
  </si>
  <si>
    <t>160000000399</t>
  </si>
  <si>
    <t>160000000400</t>
  </si>
  <si>
    <t>160000000401</t>
  </si>
  <si>
    <t>160000000402</t>
  </si>
  <si>
    <t>160000000409</t>
  </si>
  <si>
    <t>160000000411</t>
  </si>
  <si>
    <t>160000000412</t>
  </si>
  <si>
    <t>160000000927</t>
  </si>
  <si>
    <t>160000000928</t>
  </si>
  <si>
    <t>160000000929</t>
  </si>
  <si>
    <t>160000000930</t>
  </si>
  <si>
    <t>160000000931</t>
  </si>
  <si>
    <t>160000000932</t>
  </si>
  <si>
    <t>160000000933</t>
  </si>
  <si>
    <t>160000000934</t>
  </si>
  <si>
    <t>160000000935</t>
  </si>
  <si>
    <t>160000000936</t>
  </si>
  <si>
    <t>160000000937</t>
  </si>
  <si>
    <t>160000000938</t>
  </si>
  <si>
    <t>160000000939</t>
  </si>
  <si>
    <t>160000000940</t>
  </si>
  <si>
    <t>160000000941</t>
  </si>
  <si>
    <t>160000000942</t>
  </si>
  <si>
    <t>160000000943</t>
  </si>
  <si>
    <t>160000000944</t>
  </si>
  <si>
    <t>160000000945</t>
  </si>
  <si>
    <t>160000000946</t>
  </si>
  <si>
    <t>160000000947</t>
  </si>
  <si>
    <t>160000000948</t>
  </si>
  <si>
    <t>160000000949</t>
  </si>
  <si>
    <t>160000000950</t>
  </si>
  <si>
    <t>160000000951</t>
  </si>
  <si>
    <t>160000000952</t>
  </si>
  <si>
    <t>160000000953</t>
  </si>
  <si>
    <t>160000001009</t>
  </si>
  <si>
    <t>160000001017</t>
  </si>
  <si>
    <t>160000001018</t>
  </si>
  <si>
    <t>160000001078</t>
  </si>
  <si>
    <t>160000001091</t>
  </si>
  <si>
    <t>160000001092</t>
  </si>
  <si>
    <t>150000000178</t>
  </si>
  <si>
    <t>150000000179</t>
  </si>
  <si>
    <t>150000000180</t>
  </si>
  <si>
    <t>150000000182</t>
  </si>
  <si>
    <t>150000000194</t>
  </si>
  <si>
    <t>150000000226</t>
  </si>
  <si>
    <t>150000000227</t>
  </si>
  <si>
    <t>150000000228</t>
  </si>
  <si>
    <t>150000000229</t>
  </si>
  <si>
    <t>150000000252</t>
  </si>
  <si>
    <t>100000000007</t>
  </si>
  <si>
    <t>100000000012</t>
  </si>
  <si>
    <t>100000000013</t>
  </si>
  <si>
    <t>100000000014</t>
  </si>
  <si>
    <t>100000000015</t>
  </si>
  <si>
    <t>100000000016</t>
  </si>
  <si>
    <t>100000000017</t>
  </si>
  <si>
    <t>100000000004</t>
  </si>
  <si>
    <t>140000001066</t>
  </si>
  <si>
    <t>140000001067</t>
  </si>
  <si>
    <t>140000001074</t>
  </si>
  <si>
    <t>140000001075</t>
  </si>
  <si>
    <t>140000001076</t>
  </si>
  <si>
    <t>140000001077</t>
  </si>
  <si>
    <t>140000001078</t>
  </si>
  <si>
    <t>140000001079</t>
  </si>
  <si>
    <t>140000001080</t>
  </si>
  <si>
    <t>140000001081</t>
  </si>
  <si>
    <t>140000001082</t>
  </si>
  <si>
    <t>140000001083</t>
  </si>
  <si>
    <t>140000001084</t>
  </si>
  <si>
    <t>140000001085</t>
  </si>
  <si>
    <t>150000000474</t>
  </si>
  <si>
    <t>150000000475</t>
  </si>
  <si>
    <t>100000000008</t>
  </si>
  <si>
    <t>100000000010</t>
  </si>
  <si>
    <t>100000000011</t>
  </si>
  <si>
    <t>100000000018</t>
  </si>
  <si>
    <t>100000000019</t>
  </si>
  <si>
    <t>100000000020</t>
  </si>
  <si>
    <t>100000000021</t>
  </si>
  <si>
    <t>100000000022</t>
  </si>
  <si>
    <t>100000000023</t>
  </si>
  <si>
    <t>150000000887</t>
  </si>
  <si>
    <t>130000002465</t>
  </si>
  <si>
    <t>130000002466</t>
  </si>
  <si>
    <t>130000002482</t>
  </si>
  <si>
    <t>130000002483</t>
  </si>
  <si>
    <t>130000002485</t>
  </si>
  <si>
    <t>130000002486</t>
  </si>
  <si>
    <t>130000002488</t>
  </si>
  <si>
    <t>130000002489</t>
  </si>
  <si>
    <t>130000002490</t>
  </si>
  <si>
    <t>130000002491</t>
  </si>
  <si>
    <t>130000002492</t>
  </si>
  <si>
    <t>130000002526</t>
  </si>
  <si>
    <t>140000000791</t>
  </si>
  <si>
    <t>140000000792</t>
  </si>
  <si>
    <t>140000001071</t>
  </si>
  <si>
    <t>140000001072</t>
  </si>
  <si>
    <t>140000001073</t>
  </si>
  <si>
    <t>140000001094</t>
  </si>
  <si>
    <t>150000000781</t>
  </si>
  <si>
    <t>150000000829</t>
  </si>
  <si>
    <t>150000000830</t>
  </si>
  <si>
    <t>150000000833</t>
  </si>
  <si>
    <t>150000000834</t>
  </si>
  <si>
    <t>150000000882</t>
  </si>
  <si>
    <t>150000000883</t>
  </si>
  <si>
    <t>150000000891</t>
  </si>
  <si>
    <t>150000000892</t>
  </si>
  <si>
    <t>130000002467</t>
  </si>
  <si>
    <t>130000002468</t>
  </si>
  <si>
    <t>130000002469</t>
  </si>
  <si>
    <t>130000002470</t>
  </si>
  <si>
    <t>140000000864</t>
  </si>
  <si>
    <t>140000000865</t>
  </si>
  <si>
    <t>140000000866</t>
  </si>
  <si>
    <t>140000000977</t>
  </si>
  <si>
    <t>140000000978</t>
  </si>
  <si>
    <t>140000000979</t>
  </si>
  <si>
    <t>140000000980</t>
  </si>
  <si>
    <t>140000000981</t>
  </si>
  <si>
    <t>140000000982</t>
  </si>
  <si>
    <t>140000000983</t>
  </si>
  <si>
    <t>140000000984</t>
  </si>
  <si>
    <t>140000000985</t>
  </si>
  <si>
    <t>140000001091</t>
  </si>
  <si>
    <t>140000001092</t>
  </si>
  <si>
    <t>140000001093</t>
  </si>
  <si>
    <t>140000001095</t>
  </si>
  <si>
    <t>150000000551</t>
  </si>
  <si>
    <t>150000000552</t>
  </si>
  <si>
    <t>150000000836</t>
  </si>
  <si>
    <t>150000000837</t>
  </si>
  <si>
    <t>150000000838</t>
  </si>
  <si>
    <t>150000000839</t>
  </si>
  <si>
    <t>150000000842</t>
  </si>
  <si>
    <t>320000000021</t>
  </si>
  <si>
    <t>320000000029</t>
  </si>
  <si>
    <t>320000000031</t>
  </si>
  <si>
    <t>140000000947</t>
  </si>
  <si>
    <t>140000000948</t>
  </si>
  <si>
    <t>150000000547</t>
  </si>
  <si>
    <t>150000000548</t>
  </si>
  <si>
    <t>150000000560</t>
  </si>
  <si>
    <t>150000000561</t>
  </si>
  <si>
    <t>150000000562</t>
  </si>
  <si>
    <t>150000000563</t>
  </si>
  <si>
    <t>150000000564</t>
  </si>
  <si>
    <t>150000000565</t>
  </si>
  <si>
    <t>150000000566</t>
  </si>
  <si>
    <t>150000000567</t>
  </si>
  <si>
    <t>150000000568</t>
  </si>
  <si>
    <t>150000000569</t>
  </si>
  <si>
    <t>150000000570</t>
  </si>
  <si>
    <t>150000000571</t>
  </si>
  <si>
    <t>150000000572</t>
  </si>
  <si>
    <t>150000000573</t>
  </si>
  <si>
    <t>150000000574</t>
  </si>
  <si>
    <t>150000000575</t>
  </si>
  <si>
    <t>150000000576</t>
  </si>
  <si>
    <t>150000000577</t>
  </si>
  <si>
    <t>150000000578</t>
  </si>
  <si>
    <t>150000000579</t>
  </si>
  <si>
    <t>150000000580</t>
  </si>
  <si>
    <t>150000000581</t>
  </si>
  <si>
    <t>150000000582</t>
  </si>
  <si>
    <t>150000000583</t>
  </si>
  <si>
    <t>150000000584</t>
  </si>
  <si>
    <t>150000000585</t>
  </si>
  <si>
    <t>150000000586</t>
  </si>
  <si>
    <t>150000000587</t>
  </si>
  <si>
    <t>150000000588</t>
  </si>
  <si>
    <t>150000000589</t>
  </si>
  <si>
    <t>150000000590</t>
  </si>
  <si>
    <t>150000000591</t>
  </si>
  <si>
    <t>150000000592</t>
  </si>
  <si>
    <t>150000000593</t>
  </si>
  <si>
    <t>150000000594</t>
  </si>
  <si>
    <t>150000000749</t>
  </si>
  <si>
    <t>150000000771</t>
  </si>
  <si>
    <t>150000000772</t>
  </si>
  <si>
    <t>150000000774</t>
  </si>
  <si>
    <t>150000000775</t>
  </si>
  <si>
    <t>150000000776</t>
  </si>
  <si>
    <t>150000000777</t>
  </si>
  <si>
    <t>150000000778</t>
  </si>
  <si>
    <t>150000000779</t>
  </si>
  <si>
    <t>150000000780</t>
  </si>
  <si>
    <t>150000000783</t>
  </si>
  <si>
    <t>150000000784</t>
  </si>
  <si>
    <t>150000000785</t>
  </si>
  <si>
    <t>150000000786</t>
  </si>
  <si>
    <t>150000000787</t>
  </si>
  <si>
    <t>150000000788</t>
  </si>
  <si>
    <t>150000000789</t>
  </si>
  <si>
    <t>150000000790</t>
  </si>
  <si>
    <t>150000000791</t>
  </si>
  <si>
    <t>150000000792</t>
  </si>
  <si>
    <t>150000000793</t>
  </si>
  <si>
    <t>150000000794</t>
  </si>
  <si>
    <t>150000000795</t>
  </si>
  <si>
    <t>150000000796</t>
  </si>
  <si>
    <t>150000000797</t>
  </si>
  <si>
    <t>150000000798</t>
  </si>
  <si>
    <t>150000000799</t>
  </si>
  <si>
    <t>150000000800</t>
  </si>
  <si>
    <t>150000000801</t>
  </si>
  <si>
    <t>150000000802</t>
  </si>
  <si>
    <t>150000000803</t>
  </si>
  <si>
    <t>150000000831</t>
  </si>
  <si>
    <t>150000000843</t>
  </si>
  <si>
    <t>150000000844</t>
  </si>
  <si>
    <t>150000000845</t>
  </si>
  <si>
    <t>150000000846</t>
  </si>
  <si>
    <t>150000000847</t>
  </si>
  <si>
    <t>150000000848</t>
  </si>
  <si>
    <t>150000000849</t>
  </si>
  <si>
    <t>150000000850</t>
  </si>
  <si>
    <t>150000000851</t>
  </si>
  <si>
    <t>150000000852</t>
  </si>
  <si>
    <t>150000000853</t>
  </si>
  <si>
    <t>150000000854</t>
  </si>
  <si>
    <t>150000000855</t>
  </si>
  <si>
    <t>150000000856</t>
  </si>
  <si>
    <t>150000000857</t>
  </si>
  <si>
    <t>150000000858</t>
  </si>
  <si>
    <t>150000000859</t>
  </si>
  <si>
    <t>150000000860</t>
  </si>
  <si>
    <t>150000000861</t>
  </si>
  <si>
    <t>150000000862</t>
  </si>
  <si>
    <t>150000000863</t>
  </si>
  <si>
    <t>150000000864</t>
  </si>
  <si>
    <t>150000000865</t>
  </si>
  <si>
    <t>150000000866</t>
  </si>
  <si>
    <t>150000000867</t>
  </si>
  <si>
    <t>150000000868</t>
  </si>
  <si>
    <t>150000000869</t>
  </si>
  <si>
    <t>150000000870</t>
  </si>
  <si>
    <t>150000000871</t>
  </si>
  <si>
    <t>150000000872</t>
  </si>
  <si>
    <t>150000000873</t>
  </si>
  <si>
    <t>150000000874</t>
  </si>
  <si>
    <t>150000000875</t>
  </si>
  <si>
    <t>150000000876</t>
  </si>
  <si>
    <t>150000000877</t>
  </si>
  <si>
    <t>150000000878</t>
  </si>
  <si>
    <t>150000000879</t>
  </si>
  <si>
    <t>150000000880</t>
  </si>
  <si>
    <t>320000000030</t>
  </si>
  <si>
    <t>120000000204</t>
  </si>
  <si>
    <t>130000002329</t>
  </si>
  <si>
    <t>140000000776</t>
  </si>
  <si>
    <t>140000000804</t>
  </si>
  <si>
    <t>150000000550</t>
  </si>
  <si>
    <t>150000000764</t>
  </si>
  <si>
    <t>170000000189</t>
  </si>
  <si>
    <t>170000000190</t>
  </si>
  <si>
    <t>140000000777</t>
  </si>
  <si>
    <t>140000000778</t>
  </si>
  <si>
    <t>140000000779</t>
  </si>
  <si>
    <t>140000000780</t>
  </si>
  <si>
    <t>140000000781</t>
  </si>
  <si>
    <t>140000000783</t>
  </si>
  <si>
    <t>140000000784</t>
  </si>
  <si>
    <t>140000000785</t>
  </si>
  <si>
    <t>140000000786</t>
  </si>
  <si>
    <t>140000000787</t>
  </si>
  <si>
    <t>140000000788</t>
  </si>
  <si>
    <t>140000000789</t>
  </si>
  <si>
    <t>140000000790</t>
  </si>
  <si>
    <t>140000000794</t>
  </si>
  <si>
    <t>140000000795</t>
  </si>
  <si>
    <t>140000000796</t>
  </si>
  <si>
    <t>140000000798</t>
  </si>
  <si>
    <t>140000000800</t>
  </si>
  <si>
    <t>140000000801</t>
  </si>
  <si>
    <t>140000000802</t>
  </si>
  <si>
    <t>140000000803</t>
  </si>
  <si>
    <t>140000000806</t>
  </si>
  <si>
    <t>140000000807</t>
  </si>
  <si>
    <t>140000000808</t>
  </si>
  <si>
    <t>140000000824</t>
  </si>
  <si>
    <t>140000001177</t>
  </si>
  <si>
    <t>150000000595</t>
  </si>
  <si>
    <t>150000000596</t>
  </si>
  <si>
    <t>150000000597</t>
  </si>
  <si>
    <t>150000000598</t>
  </si>
  <si>
    <t>150000000599</t>
  </si>
  <si>
    <t>150000000602</t>
  </si>
  <si>
    <t>150000000603</t>
  </si>
  <si>
    <t>150000000604</t>
  </si>
  <si>
    <t>150000000605</t>
  </si>
  <si>
    <t>150000000606</t>
  </si>
  <si>
    <t>150000000607</t>
  </si>
  <si>
    <t>150000000608</t>
  </si>
  <si>
    <t>150000000609</t>
  </si>
  <si>
    <t>150000000610</t>
  </si>
  <si>
    <t>150000000611</t>
  </si>
  <si>
    <t>150000000612</t>
  </si>
  <si>
    <t>150000000613</t>
  </si>
  <si>
    <t>150000000614</t>
  </si>
  <si>
    <t>150000000615</t>
  </si>
  <si>
    <t>150000000616</t>
  </si>
  <si>
    <t>150000000617</t>
  </si>
  <si>
    <t>150000000618</t>
  </si>
  <si>
    <t>150000000619</t>
  </si>
  <si>
    <t>150000000620</t>
  </si>
  <si>
    <t>150000000621</t>
  </si>
  <si>
    <t>150000000622</t>
  </si>
  <si>
    <t>150000000623</t>
  </si>
  <si>
    <t>150000000624</t>
  </si>
  <si>
    <t>150000000625</t>
  </si>
  <si>
    <t>150000000626</t>
  </si>
  <si>
    <t>150000000627</t>
  </si>
  <si>
    <t>150000000628</t>
  </si>
  <si>
    <t>150000000629</t>
  </si>
  <si>
    <t>150000000630</t>
  </si>
  <si>
    <t>150000000631</t>
  </si>
  <si>
    <t>150000000632</t>
  </si>
  <si>
    <t>150000000633</t>
  </si>
  <si>
    <t>150000000634</t>
  </si>
  <si>
    <t>150000000635</t>
  </si>
  <si>
    <t>150000000636</t>
  </si>
  <si>
    <t>150000000637</t>
  </si>
  <si>
    <t>150000000638</t>
  </si>
  <si>
    <t>150000000639</t>
  </si>
  <si>
    <t>150000000640</t>
  </si>
  <si>
    <t>150000000641</t>
  </si>
  <si>
    <t>150000000642</t>
  </si>
  <si>
    <t>150000000643</t>
  </si>
  <si>
    <t>150000000644</t>
  </si>
  <si>
    <t>150000000645</t>
  </si>
  <si>
    <t>150000000646</t>
  </si>
  <si>
    <t>150000000647</t>
  </si>
  <si>
    <t>150000000648</t>
  </si>
  <si>
    <t>150000000649</t>
  </si>
  <si>
    <t>150000000650</t>
  </si>
  <si>
    <t>150000000651</t>
  </si>
  <si>
    <t>150000000652</t>
  </si>
  <si>
    <t>150000000653</t>
  </si>
  <si>
    <t>150000000654</t>
  </si>
  <si>
    <t>150000000655</t>
  </si>
  <si>
    <t>150000000656</t>
  </si>
  <si>
    <t>150000000657</t>
  </si>
  <si>
    <t>150000000658</t>
  </si>
  <si>
    <t>150000000659</t>
  </si>
  <si>
    <t>150000000660</t>
  </si>
  <si>
    <t>150000000661</t>
  </si>
  <si>
    <t>150000000662</t>
  </si>
  <si>
    <t>170000000179</t>
  </si>
  <si>
    <t>170000000180</t>
  </si>
  <si>
    <t>170000000181</t>
  </si>
  <si>
    <t>170000000182</t>
  </si>
  <si>
    <t>170000000183</t>
  </si>
  <si>
    <t>170000000184</t>
  </si>
  <si>
    <t>170000000185</t>
  </si>
  <si>
    <t>140000000867</t>
  </si>
  <si>
    <t>140000000869</t>
  </si>
  <si>
    <t>140000000870</t>
  </si>
  <si>
    <t>140000000871</t>
  </si>
  <si>
    <t>140000000872</t>
  </si>
  <si>
    <t>140000000874</t>
  </si>
  <si>
    <t>140000000875</t>
  </si>
  <si>
    <t>140000000876</t>
  </si>
  <si>
    <t>140000000877</t>
  </si>
  <si>
    <t>140000000878</t>
  </si>
  <si>
    <t>140000000879</t>
  </si>
  <si>
    <t>140000000973</t>
  </si>
  <si>
    <t>150000000035</t>
  </si>
  <si>
    <t>150000000038</t>
  </si>
  <si>
    <t>150000000055</t>
  </si>
  <si>
    <t>150000000069</t>
  </si>
  <si>
    <t>150000000078</t>
  </si>
  <si>
    <t>150000000079</t>
  </si>
  <si>
    <t>150000000094</t>
  </si>
  <si>
    <t>150000000096</t>
  </si>
  <si>
    <t>150000000097</t>
  </si>
  <si>
    <t>150000000101</t>
  </si>
  <si>
    <t>150000000106</t>
  </si>
  <si>
    <t>150000000107</t>
  </si>
  <si>
    <t>150000000108</t>
  </si>
  <si>
    <t>150000000115</t>
  </si>
  <si>
    <t>150000000117</t>
  </si>
  <si>
    <t>150000000750</t>
  </si>
  <si>
    <t>150000000751</t>
  </si>
  <si>
    <t>150000000752</t>
  </si>
  <si>
    <t>150000000753</t>
  </si>
  <si>
    <t>150000000754</t>
  </si>
  <si>
    <t>150000000755</t>
  </si>
  <si>
    <t>150000000756</t>
  </si>
  <si>
    <t>150000000757</t>
  </si>
  <si>
    <t>150000000758</t>
  </si>
  <si>
    <t>150000000759</t>
  </si>
  <si>
    <t>150000000760</t>
  </si>
  <si>
    <t>150000000761</t>
  </si>
  <si>
    <t>150000000762</t>
  </si>
  <si>
    <t>150000000763</t>
  </si>
  <si>
    <t>150000000768</t>
  </si>
  <si>
    <t>150000000769</t>
  </si>
  <si>
    <t>170000000032</t>
  </si>
  <si>
    <t>170000000033</t>
  </si>
  <si>
    <t>170000000034</t>
  </si>
  <si>
    <t>170000000035</t>
  </si>
  <si>
    <t>170000000036</t>
  </si>
  <si>
    <t>170000000037</t>
  </si>
  <si>
    <t>170000000038</t>
  </si>
  <si>
    <t>170000000041</t>
  </si>
  <si>
    <t>170000000043</t>
  </si>
  <si>
    <t>170000000045</t>
  </si>
  <si>
    <t>170000000046</t>
  </si>
  <si>
    <t>170000000047</t>
  </si>
  <si>
    <t>170000000051</t>
  </si>
  <si>
    <t>170000000052</t>
  </si>
  <si>
    <t>170000000053</t>
  </si>
  <si>
    <t>170000000054</t>
  </si>
  <si>
    <t>170000000056</t>
  </si>
  <si>
    <t>170000000059</t>
  </si>
  <si>
    <t>170000000061</t>
  </si>
  <si>
    <t>170000000066</t>
  </si>
  <si>
    <t>170000000069</t>
  </si>
  <si>
    <t>170000000070</t>
  </si>
  <si>
    <t>170000000071</t>
  </si>
  <si>
    <t>170000000074</t>
  </si>
  <si>
    <t>170000000076</t>
  </si>
  <si>
    <t>170000000078</t>
  </si>
  <si>
    <t>170000000079</t>
  </si>
  <si>
    <t>170000000081</t>
  </si>
  <si>
    <t>170000000082</t>
  </si>
  <si>
    <t>170000000083</t>
  </si>
  <si>
    <t>170000000084</t>
  </si>
  <si>
    <t>140000000019</t>
  </si>
  <si>
    <t>140000000024</t>
  </si>
  <si>
    <t>140000000026</t>
  </si>
  <si>
    <t>140000000038</t>
  </si>
  <si>
    <t>140000000039</t>
  </si>
  <si>
    <t>140000000041</t>
  </si>
  <si>
    <t>140000000065</t>
  </si>
  <si>
    <t>140000000067</t>
  </si>
  <si>
    <t>140000000074</t>
  </si>
  <si>
    <t>140000000077</t>
  </si>
  <si>
    <t>140000000079</t>
  </si>
  <si>
    <t>140000000089</t>
  </si>
  <si>
    <t>140000000090</t>
  </si>
  <si>
    <t>140000000091</t>
  </si>
  <si>
    <t>140000000096</t>
  </si>
  <si>
    <t>140000000098</t>
  </si>
  <si>
    <t>140000000101</t>
  </si>
  <si>
    <t>140000000105</t>
  </si>
  <si>
    <t>140000000117</t>
  </si>
  <si>
    <t>140000000118</t>
  </si>
  <si>
    <t>140000000119</t>
  </si>
  <si>
    <t>140000000121</t>
  </si>
  <si>
    <t>140000000123</t>
  </si>
  <si>
    <t>140000000124</t>
  </si>
  <si>
    <t>140000000125</t>
  </si>
  <si>
    <t>140000000126</t>
  </si>
  <si>
    <t>140000000127</t>
  </si>
  <si>
    <t>140000000133</t>
  </si>
  <si>
    <t>140000000138</t>
  </si>
  <si>
    <t>140000000141</t>
  </si>
  <si>
    <t>140000000142</t>
  </si>
  <si>
    <t>140000000143</t>
  </si>
  <si>
    <t>140000000155</t>
  </si>
  <si>
    <t>140000000158</t>
  </si>
  <si>
    <t>140000000164</t>
  </si>
  <si>
    <t>140000000168</t>
  </si>
  <si>
    <t>140000000172</t>
  </si>
  <si>
    <t>140000000178</t>
  </si>
  <si>
    <t>140000000181</t>
  </si>
  <si>
    <t>140000000190</t>
  </si>
  <si>
    <t>140000000192</t>
  </si>
  <si>
    <t>140000000196</t>
  </si>
  <si>
    <t>140000000201</t>
  </si>
  <si>
    <t>140000000203</t>
  </si>
  <si>
    <t>140000000206</t>
  </si>
  <si>
    <t>140000000209</t>
  </si>
  <si>
    <t>140000000211</t>
  </si>
  <si>
    <t>140000000214</t>
  </si>
  <si>
    <t>140000000215</t>
  </si>
  <si>
    <t>140000000260</t>
  </si>
  <si>
    <t>160000000007</t>
  </si>
  <si>
    <t>160000000010</t>
  </si>
  <si>
    <t>160000000011</t>
  </si>
  <si>
    <t>160000000012</t>
  </si>
  <si>
    <t>160000000013</t>
  </si>
  <si>
    <t>160000000014</t>
  </si>
  <si>
    <t>160000000017</t>
  </si>
  <si>
    <t>160000000025</t>
  </si>
  <si>
    <t>160000000027</t>
  </si>
  <si>
    <t>160000000028</t>
  </si>
  <si>
    <t>160000000042</t>
  </si>
  <si>
    <t>160000000045</t>
  </si>
  <si>
    <t>160000000046</t>
  </si>
  <si>
    <t>160000000053</t>
  </si>
  <si>
    <t>160000000054</t>
  </si>
  <si>
    <t>160000000057</t>
  </si>
  <si>
    <t>160000000058</t>
  </si>
  <si>
    <t>160000000072</t>
  </si>
  <si>
    <t>160000000074</t>
  </si>
  <si>
    <t>160000000075</t>
  </si>
  <si>
    <t>160000000077</t>
  </si>
  <si>
    <t>160000000082</t>
  </si>
  <si>
    <t>160000000084</t>
  </si>
  <si>
    <t>160000000091</t>
  </si>
  <si>
    <t>160000000095</t>
  </si>
  <si>
    <t>160000000100</t>
  </si>
  <si>
    <t>160000000124</t>
  </si>
  <si>
    <t>160000000132</t>
  </si>
  <si>
    <t>160000000135</t>
  </si>
  <si>
    <t>160000000143</t>
  </si>
  <si>
    <t>160000000150</t>
  </si>
  <si>
    <t>160000000151</t>
  </si>
  <si>
    <t>160000000156</t>
  </si>
  <si>
    <t>160000000171</t>
  </si>
  <si>
    <t>160000000172</t>
  </si>
  <si>
    <t>160000000174</t>
  </si>
  <si>
    <t>160000000176</t>
  </si>
  <si>
    <t>160000000178</t>
  </si>
  <si>
    <t>160000000181</t>
  </si>
  <si>
    <t>170000000002</t>
  </si>
  <si>
    <t>170000000003</t>
  </si>
  <si>
    <t>170000000005</t>
  </si>
  <si>
    <t>170000000009</t>
  </si>
  <si>
    <t>170000000012</t>
  </si>
  <si>
    <t>170000000023</t>
  </si>
  <si>
    <t>140000000217</t>
  </si>
  <si>
    <t>140000000220</t>
  </si>
  <si>
    <t>140000000223</t>
  </si>
  <si>
    <t>140000000226</t>
  </si>
  <si>
    <t>140000000227</t>
  </si>
  <si>
    <t>140000000230</t>
  </si>
  <si>
    <t>140000000232</t>
  </si>
  <si>
    <t>140000000233</t>
  </si>
  <si>
    <t>140000000236</t>
  </si>
  <si>
    <t>140000000237</t>
  </si>
  <si>
    <t>140000000240</t>
  </si>
  <si>
    <t>140000000241</t>
  </si>
  <si>
    <t>140000000242</t>
  </si>
  <si>
    <t>140000000244</t>
  </si>
  <si>
    <t>140000000245</t>
  </si>
  <si>
    <t>140000000246</t>
  </si>
  <si>
    <t>140000000247</t>
  </si>
  <si>
    <t>140000000249</t>
  </si>
  <si>
    <t>140000000250</t>
  </si>
  <si>
    <t>140000000251</t>
  </si>
  <si>
    <t>140000000256</t>
  </si>
  <si>
    <t>140000000257</t>
  </si>
  <si>
    <t>140000000258</t>
  </si>
  <si>
    <t>140000000262</t>
  </si>
  <si>
    <t>140000000263</t>
  </si>
  <si>
    <t>140000000265</t>
  </si>
  <si>
    <t>140000000267</t>
  </si>
  <si>
    <t>140000000273</t>
  </si>
  <si>
    <t>140000000274</t>
  </si>
  <si>
    <t>140000000275</t>
  </si>
  <si>
    <t>140000000276</t>
  </si>
  <si>
    <t>140000000277</t>
  </si>
  <si>
    <t>140000000279</t>
  </si>
  <si>
    <t>140000000280</t>
  </si>
  <si>
    <t>140000000281</t>
  </si>
  <si>
    <t>140000000282</t>
  </si>
  <si>
    <t>140000000283</t>
  </si>
  <si>
    <t>140000000972</t>
  </si>
  <si>
    <t>180000000004</t>
  </si>
  <si>
    <t>180000000005</t>
  </si>
  <si>
    <t>180000000006</t>
  </si>
  <si>
    <t>180000000007</t>
  </si>
  <si>
    <t>180000000008</t>
  </si>
  <si>
    <t>180000000009</t>
  </si>
  <si>
    <t>180000000010</t>
  </si>
  <si>
    <t>180000000012</t>
  </si>
  <si>
    <t>160000000015</t>
  </si>
  <si>
    <t>160000000016</t>
  </si>
  <si>
    <t>160000000023</t>
  </si>
  <si>
    <t>160000000026</t>
  </si>
  <si>
    <t>160000000030</t>
  </si>
  <si>
    <t>160000000032</t>
  </si>
  <si>
    <t>160000000033</t>
  </si>
  <si>
    <t>160000000034</t>
  </si>
  <si>
    <t>160000000035</t>
  </si>
  <si>
    <t>160000000036</t>
  </si>
  <si>
    <t>160000000038</t>
  </si>
  <si>
    <t>160000000040</t>
  </si>
  <si>
    <t>160000000047</t>
  </si>
  <si>
    <t>160000000051</t>
  </si>
  <si>
    <t>160000000068</t>
  </si>
  <si>
    <t>160000000069</t>
  </si>
  <si>
    <t>160000000070</t>
  </si>
  <si>
    <t>160000000071</t>
  </si>
  <si>
    <t>160000000080</t>
  </si>
  <si>
    <t>160000000081</t>
  </si>
  <si>
    <t>160000000083</t>
  </si>
  <si>
    <t>160000000086</t>
  </si>
  <si>
    <t>160000000096</t>
  </si>
  <si>
    <t>160000000097</t>
  </si>
  <si>
    <t>160000000102</t>
  </si>
  <si>
    <t>160000000103</t>
  </si>
  <si>
    <t>160000000105</t>
  </si>
  <si>
    <t>160000000106</t>
  </si>
  <si>
    <t>160000000107</t>
  </si>
  <si>
    <t>160000000113</t>
  </si>
  <si>
    <t>160000000114</t>
  </si>
  <si>
    <t>160000000115</t>
  </si>
  <si>
    <t>160000000118</t>
  </si>
  <si>
    <t>160000000120</t>
  </si>
  <si>
    <t>160000000121</t>
  </si>
  <si>
    <t>160000000122</t>
  </si>
  <si>
    <t>160000000125</t>
  </si>
  <si>
    <t>160000000126</t>
  </si>
  <si>
    <t>160000000127</t>
  </si>
  <si>
    <t>160000000129</t>
  </si>
  <si>
    <t>160000000130</t>
  </si>
  <si>
    <t>160000000133</t>
  </si>
  <si>
    <t>160000000136</t>
  </si>
  <si>
    <t>160000000139</t>
  </si>
  <si>
    <t>160000000140</t>
  </si>
  <si>
    <t>160000000141</t>
  </si>
  <si>
    <t>160000000142</t>
  </si>
  <si>
    <t>160000000145</t>
  </si>
  <si>
    <t>160000000146</t>
  </si>
  <si>
    <t>160000000147</t>
  </si>
  <si>
    <t>160000000148</t>
  </si>
  <si>
    <t>160000000154</t>
  </si>
  <si>
    <t>160000000157</t>
  </si>
  <si>
    <t>160000000158</t>
  </si>
  <si>
    <t>160000000161</t>
  </si>
  <si>
    <t>160000000162</t>
  </si>
  <si>
    <t>160000000163</t>
  </si>
  <si>
    <t>160000000164</t>
  </si>
  <si>
    <t>160000000165</t>
  </si>
  <si>
    <t>160000000166</t>
  </si>
  <si>
    <t>160000000167</t>
  </si>
  <si>
    <t>160000000168</t>
  </si>
  <si>
    <t>160000000173</t>
  </si>
  <si>
    <t>160000000175</t>
  </si>
  <si>
    <t>160000000177</t>
  </si>
  <si>
    <t>160000000180</t>
  </si>
  <si>
    <t>160000000182</t>
  </si>
  <si>
    <t>160000000188</t>
  </si>
  <si>
    <t>160000000189</t>
  </si>
  <si>
    <t>160000000190</t>
  </si>
  <si>
    <t>160000000192</t>
  </si>
  <si>
    <t>160000000212</t>
  </si>
  <si>
    <t>160000000217</t>
  </si>
  <si>
    <t>160000000228</t>
  </si>
  <si>
    <t>160000000233</t>
  </si>
  <si>
    <t>170000000008</t>
  </si>
  <si>
    <t>170000000015</t>
  </si>
  <si>
    <t>170000000022</t>
  </si>
  <si>
    <t>170000000028</t>
  </si>
  <si>
    <t>170000000029</t>
  </si>
  <si>
    <t>170000000063</t>
  </si>
  <si>
    <t>170000000086</t>
  </si>
  <si>
    <t>TG Building</t>
  </si>
  <si>
    <t>Communication System</t>
  </si>
  <si>
    <t>STATION TRANSFORMER</t>
  </si>
  <si>
    <t>WATER TREATMENT - Auxiliary</t>
  </si>
  <si>
    <t>AC&amp;Ventl Sy Station Buildng</t>
  </si>
  <si>
    <t>AC&amp;Ventlin Sys Contrl Rooms</t>
  </si>
  <si>
    <t>Pump shaft</t>
  </si>
  <si>
    <t>Stack Monitoring System</t>
  </si>
  <si>
    <t>GIS SPARES</t>
  </si>
  <si>
    <t>POSITIVE MATERIAL IDENTIFICATION ANALYZER</t>
  </si>
  <si>
    <t>Cables</t>
  </si>
  <si>
    <t>Vibration Transmitter-2</t>
  </si>
  <si>
    <t>ASH HANDLING SYSTEM</t>
  </si>
  <si>
    <t>EOT Crane</t>
  </si>
  <si>
    <t>Air Conditioner Split - 1.5Ton</t>
  </si>
  <si>
    <t>DIGITAL CAMERA - CANON, MODEL - POWERSHOT SX150 IS</t>
  </si>
  <si>
    <t>ULTRASONIC DIGITAL THICKNESS GAUGE</t>
  </si>
  <si>
    <t>WIRELESS PRESENTATION SYSTEM</t>
  </si>
  <si>
    <t>PC conforming to the following specifications</t>
  </si>
  <si>
    <t>Desktop Comupters</t>
  </si>
  <si>
    <t>Laptop</t>
  </si>
  <si>
    <t>Filing Cabinet with Two Compartments, Godrej Make</t>
  </si>
  <si>
    <t>White Board of size 3' x 2'</t>
  </si>
  <si>
    <t>Godrej Cupboard - Storewell Type, Size: 78" x 36"</t>
  </si>
  <si>
    <t>Filing Cabinet with Four Compartments</t>
  </si>
  <si>
    <t>Godrej Cupboard - Storewell Type</t>
  </si>
  <si>
    <t>Revolving Cushioned Chair - Medium Back</t>
  </si>
  <si>
    <t>Work Bench with Sink and Reagent Rack with</t>
  </si>
  <si>
    <t>Small Table - 3'X2'</t>
  </si>
  <si>
    <t>Godrej Cupboard - Half Size</t>
  </si>
  <si>
    <t>GODREJ 4 DOOR PERSONAL LOCKER</t>
  </si>
  <si>
    <t>Godrej 4 door book case</t>
  </si>
  <si>
    <t>Air conditioners</t>
  </si>
  <si>
    <t>Filing Cabinet</t>
  </si>
  <si>
    <t>Godrej 4 drawer filing cabinet</t>
  </si>
  <si>
    <t>Godrej 4 Door Personal Locker unit</t>
  </si>
  <si>
    <t>Sofa Set</t>
  </si>
  <si>
    <t>Canteen Equipments</t>
  </si>
  <si>
    <t>Godrej T-9 table</t>
  </si>
  <si>
    <t>Godrej 4 door filing cabinet</t>
  </si>
  <si>
    <t>Godrej 4 door personal locker</t>
  </si>
  <si>
    <t>Godrej 4 door Personal Locker</t>
  </si>
  <si>
    <t>SOFA SET</t>
  </si>
  <si>
    <t>Deep Freezer - Two doors - Model HF 425 (Make Blue</t>
  </si>
  <si>
    <t>Qlik sense software developer</t>
  </si>
  <si>
    <t>Lamp for DR5000 Spectrophotometer� Hach Make</t>
  </si>
  <si>
    <t>JSW Center</t>
  </si>
  <si>
    <t>UF Membrane</t>
  </si>
  <si>
    <t>DGCC Analyser</t>
  </si>
  <si>
    <t>VFD Panel</t>
  </si>
  <si>
    <t>Laptop &amp; Desktop</t>
  </si>
  <si>
    <t>400kv-Cable Trench</t>
  </si>
  <si>
    <t>Asset Code</t>
  </si>
  <si>
    <t>Q1 Dep22</t>
  </si>
  <si>
    <t>Q3 Dep22</t>
  </si>
  <si>
    <t>Variance Q2 Vs Q1</t>
  </si>
  <si>
    <t>Variance Q3 Vs Q2</t>
  </si>
  <si>
    <t>Q2 Dep22</t>
  </si>
  <si>
    <t>Vari Q3 Vs Q2</t>
  </si>
  <si>
    <t>Var Q2 Vs Q1</t>
  </si>
  <si>
    <t>Q1 Depreciation</t>
  </si>
  <si>
    <t>Q2 Depreciation</t>
  </si>
  <si>
    <t>Q3 Depreciation</t>
  </si>
  <si>
    <t>Reasons</t>
  </si>
  <si>
    <t>Full Depreciated in Q2-22</t>
  </si>
  <si>
    <t>Unit-1</t>
  </si>
  <si>
    <t>Unit-2</t>
  </si>
  <si>
    <t>Grs Block</t>
  </si>
  <si>
    <t>Acc. Dep</t>
  </si>
  <si>
    <t>Depreciaiton</t>
  </si>
  <si>
    <t>COD</t>
  </si>
  <si>
    <t>Particulars</t>
  </si>
  <si>
    <t xml:space="preserve">Avg Depreciaiton Rate - % </t>
  </si>
  <si>
    <t>SBU1 - 260MW</t>
  </si>
  <si>
    <t>SBU2 - 600MW</t>
  </si>
  <si>
    <t>860MW</t>
  </si>
  <si>
    <t>130000003116</t>
  </si>
  <si>
    <t>130000003117</t>
  </si>
  <si>
    <t>Oil Filtration Machine with settling tank</t>
  </si>
  <si>
    <t>130000003118</t>
  </si>
  <si>
    <t>Ofline &amp; Online Nas machine</t>
  </si>
  <si>
    <t>130000003119</t>
  </si>
  <si>
    <t>Environment monitoring system</t>
  </si>
  <si>
    <t>130000003120</t>
  </si>
  <si>
    <t>Dissolved Oxygen Meter</t>
  </si>
  <si>
    <t>130000003121</t>
  </si>
  <si>
    <t>Gearbox</t>
  </si>
  <si>
    <t>130000003122</t>
  </si>
  <si>
    <t>Audiometry Booth</t>
  </si>
  <si>
    <t>130000003123</t>
  </si>
  <si>
    <t>ORP Meter</t>
  </si>
  <si>
    <t>140000001291</t>
  </si>
  <si>
    <t>TV LED 32 INCH</t>
  </si>
  <si>
    <t>140000001292</t>
  </si>
  <si>
    <t>LADDERS 20 FEET;150 KG</t>
  </si>
  <si>
    <t>150000000977</t>
  </si>
  <si>
    <t>HP OFFICEJT PRINTER</t>
  </si>
  <si>
    <t>160000001918</t>
  </si>
  <si>
    <t>Modular cuboards</t>
  </si>
  <si>
    <t>160000001919</t>
  </si>
  <si>
    <t>Storage Locker</t>
  </si>
  <si>
    <t>320000000058</t>
  </si>
  <si>
    <t>Docking Station Isat Dock2,PRO</t>
  </si>
  <si>
    <t>Profit_Center</t>
  </si>
  <si>
    <t>1010090</t>
  </si>
  <si>
    <t>4001</t>
  </si>
  <si>
    <t>4001001001</t>
  </si>
  <si>
    <t>1</t>
  </si>
  <si>
    <t>1010100</t>
  </si>
  <si>
    <t>1010130</t>
  </si>
  <si>
    <t>7800</t>
  </si>
  <si>
    <t>65000</t>
  </si>
  <si>
    <t>1010150</t>
  </si>
  <si>
    <t>4001001007</t>
  </si>
  <si>
    <t>4001001003</t>
  </si>
  <si>
    <t>450</t>
  </si>
  <si>
    <t>4001001024</t>
  </si>
  <si>
    <t>700</t>
  </si>
  <si>
    <t>4001001034</t>
  </si>
  <si>
    <t>1010050</t>
  </si>
  <si>
    <t>4003</t>
  </si>
  <si>
    <t>4003001251</t>
  </si>
  <si>
    <t>4003001003</t>
  </si>
  <si>
    <t>4002</t>
  </si>
  <si>
    <t>4002101351</t>
  </si>
  <si>
    <t>4002101251</t>
  </si>
  <si>
    <t>4002101312</t>
  </si>
  <si>
    <t>4002101031</t>
  </si>
  <si>
    <t>4002091003</t>
  </si>
  <si>
    <t>4002111312</t>
  </si>
  <si>
    <t>4002111003</t>
  </si>
  <si>
    <t>4003001007</t>
  </si>
  <si>
    <t>4002101007</t>
  </si>
  <si>
    <t>4002091001</t>
  </si>
  <si>
    <t>PowerVaultÖ NX3200 Network Attached Storage Server</t>
  </si>
  <si>
    <t>PowerEdgeÖ M1000e Modular Blade Server</t>
  </si>
  <si>
    <t>4002111007</t>
  </si>
  <si>
    <t>4003001312</t>
  </si>
  <si>
    <t>1010140</t>
  </si>
  <si>
    <t>4003001002</t>
  </si>
  <si>
    <t>4002101003</t>
  </si>
  <si>
    <t>460</t>
  </si>
  <si>
    <t>8980</t>
  </si>
  <si>
    <t>4003001405</t>
  </si>
  <si>
    <t>4001001041</t>
  </si>
  <si>
    <t>4003001501</t>
  </si>
  <si>
    <t>4002001405</t>
  </si>
  <si>
    <t>4001001005</t>
  </si>
  <si>
    <t>4002001007</t>
  </si>
  <si>
    <t>Sony 55 LED TV Modelá HX750 - Canteen</t>
  </si>
  <si>
    <t>4003001006</t>
  </si>
  <si>
    <t>1010020</t>
  </si>
  <si>
    <t>4002111405</t>
  </si>
  <si>
    <t>4002101405</t>
  </si>
  <si>
    <t>4003011405</t>
  </si>
  <si>
    <t>4003021405</t>
  </si>
  <si>
    <t>4003031405</t>
  </si>
  <si>
    <t>4003041405</t>
  </si>
  <si>
    <t>4003001008</t>
  </si>
  <si>
    <t>HOME APPLIANCEá for JINDAL HOUSE</t>
  </si>
  <si>
    <t>4002101254</t>
  </si>
  <si>
    <t>Dissolve Oxygen analyser. Modelá SevenGo SG9FK2</t>
  </si>
  <si>
    <t>PRESSURE CALIBRATOR RANGEá 1 TO 7 KGCM2 ACCURACY</t>
  </si>
  <si>
    <t>4002101255</t>
  </si>
  <si>
    <t>4002101256</t>
  </si>
  <si>
    <t>4002101057</t>
  </si>
  <si>
    <t>4003011254</t>
  </si>
  <si>
    <t>4003011255</t>
  </si>
  <si>
    <t>4003011251</t>
  </si>
  <si>
    <t>4003021255</t>
  </si>
  <si>
    <t>4003021251</t>
  </si>
  <si>
    <t>4003031255</t>
  </si>
  <si>
    <t>4003031251</t>
  </si>
  <si>
    <t>4003041255</t>
  </si>
  <si>
    <t>4003041251</t>
  </si>
  <si>
    <t>4003011310</t>
  </si>
  <si>
    <t>4003001309</t>
  </si>
  <si>
    <t>4003001255</t>
  </si>
  <si>
    <t>4003001451</t>
  </si>
  <si>
    <t>4003001351</t>
  </si>
  <si>
    <t>4003001057</t>
  </si>
  <si>
    <t>4003001053</t>
  </si>
  <si>
    <t>4003001310</t>
  </si>
  <si>
    <t>4003001256</t>
  </si>
  <si>
    <t>4003021308</t>
  </si>
  <si>
    <t>4003011308</t>
  </si>
  <si>
    <t>4003041351</t>
  </si>
  <si>
    <t>4003001308</t>
  </si>
  <si>
    <t>4003001207</t>
  </si>
  <si>
    <t>4002011254</t>
  </si>
  <si>
    <t>4002011255</t>
  </si>
  <si>
    <t>4002011253</t>
  </si>
  <si>
    <t>4002011312</t>
  </si>
  <si>
    <t>4002011251</t>
  </si>
  <si>
    <t>4002021254</t>
  </si>
  <si>
    <t>4002021255</t>
  </si>
  <si>
    <t>4002021253</t>
  </si>
  <si>
    <t>4002021312</t>
  </si>
  <si>
    <t>4002021251</t>
  </si>
  <si>
    <t>4002031254</t>
  </si>
  <si>
    <t>4002041254</t>
  </si>
  <si>
    <t>4002111255</t>
  </si>
  <si>
    <t>4002111254</t>
  </si>
  <si>
    <t>4002041251</t>
  </si>
  <si>
    <t>4002111251</t>
  </si>
  <si>
    <t>4003011252</t>
  </si>
  <si>
    <t>4003011052</t>
  </si>
  <si>
    <t>4003011256</t>
  </si>
  <si>
    <t>4003021252</t>
  </si>
  <si>
    <t>4003021254</t>
  </si>
  <si>
    <t>4003021256</t>
  </si>
  <si>
    <t>4003031252</t>
  </si>
  <si>
    <t>4003031254</t>
  </si>
  <si>
    <t>4003031256</t>
  </si>
  <si>
    <t>4003041252</t>
  </si>
  <si>
    <t>4003041254</t>
  </si>
  <si>
    <t>4003041052</t>
  </si>
  <si>
    <t>4003041256</t>
  </si>
  <si>
    <t>4003001253</t>
  </si>
  <si>
    <t>4003001254</t>
  </si>
  <si>
    <t>4003001355</t>
  </si>
  <si>
    <t>4003001304</t>
  </si>
  <si>
    <t>4003001059</t>
  </si>
  <si>
    <t>4003011253</t>
  </si>
  <si>
    <t>4003011302</t>
  </si>
  <si>
    <t>4003011306</t>
  </si>
  <si>
    <t>4003021253</t>
  </si>
  <si>
    <t>4003031253</t>
  </si>
  <si>
    <t>4003041253</t>
  </si>
  <si>
    <t>4002031255</t>
  </si>
  <si>
    <t>4002031351</t>
  </si>
  <si>
    <t>4002041255</t>
  </si>
  <si>
    <t>4002041351</t>
  </si>
  <si>
    <t>4002111351</t>
  </si>
  <si>
    <t>Lamp for DR5000 Spectrophotometerá Hach Make</t>
  </si>
  <si>
    <t>4003031313</t>
  </si>
  <si>
    <t>4003011307</t>
  </si>
  <si>
    <t>4003001252</t>
  </si>
  <si>
    <t>STACKERá RECLAIMER</t>
  </si>
  <si>
    <t>4003001404</t>
  </si>
  <si>
    <t>4003001058</t>
  </si>
  <si>
    <t>4003001357</t>
  </si>
  <si>
    <t>4003031008</t>
  </si>
  <si>
    <t>4002011252</t>
  </si>
  <si>
    <t>4002021252</t>
  </si>
  <si>
    <t>4002031251</t>
  </si>
  <si>
    <t>4002031312</t>
  </si>
  <si>
    <t>4002041312</t>
  </si>
  <si>
    <t>Setting up  REED BED systemá-30 KLday Sewage water</t>
  </si>
  <si>
    <t>4003011301</t>
  </si>
  <si>
    <t>4003011312</t>
  </si>
  <si>
    <t>4003011351</t>
  </si>
  <si>
    <t>4003011354</t>
  </si>
  <si>
    <t>4003011260</t>
  </si>
  <si>
    <t>4003011003</t>
  </si>
  <si>
    <t>4003021302</t>
  </si>
  <si>
    <t>4003021310</t>
  </si>
  <si>
    <t>4003021301</t>
  </si>
  <si>
    <t>4003021312</t>
  </si>
  <si>
    <t>4003021307</t>
  </si>
  <si>
    <t>4003021351</t>
  </si>
  <si>
    <t>4003021354</t>
  </si>
  <si>
    <t>4003021003</t>
  </si>
  <si>
    <t>4003021260</t>
  </si>
  <si>
    <t>4003021207</t>
  </si>
  <si>
    <t>4003031302</t>
  </si>
  <si>
    <t>4003031310</t>
  </si>
  <si>
    <t>4003031308</t>
  </si>
  <si>
    <t>4003031301</t>
  </si>
  <si>
    <t>4003031312</t>
  </si>
  <si>
    <t>4003031307</t>
  </si>
  <si>
    <t>4003031351</t>
  </si>
  <si>
    <t>4003031354</t>
  </si>
  <si>
    <t>4003031003</t>
  </si>
  <si>
    <t>4003031260</t>
  </si>
  <si>
    <t>4003031207</t>
  </si>
  <si>
    <t>4003041302</t>
  </si>
  <si>
    <t>4003041310</t>
  </si>
  <si>
    <t>4003041308</t>
  </si>
  <si>
    <t>4003041301</t>
  </si>
  <si>
    <t>4003041312</t>
  </si>
  <si>
    <t>4003041307</t>
  </si>
  <si>
    <t>4003041354</t>
  </si>
  <si>
    <t>4003041003</t>
  </si>
  <si>
    <t>4003041260</t>
  </si>
  <si>
    <t>4003041207</t>
  </si>
  <si>
    <t>4003001302</t>
  </si>
  <si>
    <t>4003001307</t>
  </si>
  <si>
    <t>4003001301</t>
  </si>
  <si>
    <t>4003011305</t>
  </si>
  <si>
    <t>4003011304</t>
  </si>
  <si>
    <t>4003011259</t>
  </si>
  <si>
    <t>4003021305</t>
  </si>
  <si>
    <t>4003021304</t>
  </si>
  <si>
    <t>4003031305</t>
  </si>
  <si>
    <t>4003031304</t>
  </si>
  <si>
    <t>4003031259</t>
  </si>
  <si>
    <t>4003041305</t>
  </si>
  <si>
    <t>4003041304</t>
  </si>
  <si>
    <t>4003041259</t>
  </si>
  <si>
    <t>4002101253</t>
  </si>
  <si>
    <t>4002111305</t>
  </si>
  <si>
    <t>4002111302</t>
  </si>
  <si>
    <t>4002111309</t>
  </si>
  <si>
    <t>4003011309</t>
  </si>
  <si>
    <t>4003011207</t>
  </si>
  <si>
    <t>4003021309</t>
  </si>
  <si>
    <t>4003031309</t>
  </si>
  <si>
    <t>4003031052</t>
  </si>
  <si>
    <t>4003041309</t>
  </si>
  <si>
    <t>4003001314</t>
  </si>
  <si>
    <t>4003001259</t>
  </si>
  <si>
    <t>4002011351</t>
  </si>
  <si>
    <t>4002021351</t>
  </si>
  <si>
    <t>4002001312</t>
  </si>
  <si>
    <t>4004</t>
  </si>
  <si>
    <t>4004001205</t>
  </si>
  <si>
    <t>4003001205</t>
  </si>
  <si>
    <t>4004001251</t>
  </si>
  <si>
    <t>4002011405</t>
  </si>
  <si>
    <t>4002021405</t>
  </si>
  <si>
    <t>4004001003</t>
  </si>
  <si>
    <t>4002001003</t>
  </si>
  <si>
    <t>1030010</t>
  </si>
  <si>
    <t>1030020</t>
  </si>
  <si>
    <t>4003041263</t>
  </si>
  <si>
    <t>4003021263</t>
  </si>
  <si>
    <t>1010000</t>
  </si>
  <si>
    <t>1010030</t>
  </si>
  <si>
    <t>4003031263</t>
  </si>
  <si>
    <t>4003001263</t>
  </si>
  <si>
    <t>4003001009</t>
  </si>
  <si>
    <t>1010010</t>
  </si>
  <si>
    <t>480</t>
  </si>
  <si>
    <t>_x005F_x000C_PLASMA DISPLAY - PANASONIC 42" HD/ SPEAKERS/ TV</t>
  </si>
  <si>
    <t>_x005F_x000C_Water Heater/Cooler Machine: Make- Eureka Forbes,</t>
  </si>
  <si>
    <t>CISCO 1905 ROUTERá 2 GE HWIC1T CABSSV35MT</t>
  </si>
  <si>
    <t>35</t>
  </si>
  <si>
    <t>100</t>
  </si>
  <si>
    <t>4003001005</t>
  </si>
  <si>
    <t>2400</t>
  </si>
  <si>
    <t>99</t>
  </si>
  <si>
    <t>54</t>
  </si>
  <si>
    <t>16</t>
  </si>
  <si>
    <t>160</t>
  </si>
  <si>
    <t>20</t>
  </si>
  <si>
    <t>128</t>
  </si>
  <si>
    <t>45</t>
  </si>
  <si>
    <t>1300</t>
  </si>
  <si>
    <t>3</t>
  </si>
  <si>
    <t>4001001006</t>
  </si>
  <si>
    <t>2</t>
  </si>
  <si>
    <t>4</t>
  </si>
  <si>
    <t>5</t>
  </si>
  <si>
    <t>4002101308</t>
  </si>
  <si>
    <t>SERVO VALVE FORá HPIP CONTROL VALVES4WS2EM104575</t>
  </si>
  <si>
    <t>4002111307</t>
  </si>
  <si>
    <t>4066</t>
  </si>
  <si>
    <t>4066001046</t>
  </si>
  <si>
    <t>4002101205</t>
  </si>
  <si>
    <t>4003001356</t>
  </si>
  <si>
    <t>4003021356</t>
  </si>
  <si>
    <t>0.5</t>
  </si>
  <si>
    <t>24</t>
  </si>
  <si>
    <t>12</t>
  </si>
  <si>
    <t>7.2</t>
  </si>
  <si>
    <t>13</t>
  </si>
  <si>
    <t>7</t>
  </si>
  <si>
    <t>10</t>
  </si>
  <si>
    <t>0.999</t>
  </si>
  <si>
    <t>44</t>
  </si>
  <si>
    <t>6</t>
  </si>
  <si>
    <t>500</t>
  </si>
  <si>
    <t>868</t>
  </si>
  <si>
    <t>30</t>
  </si>
  <si>
    <t>22</t>
  </si>
  <si>
    <t>9</t>
  </si>
  <si>
    <t>15</t>
  </si>
  <si>
    <t>19</t>
  </si>
  <si>
    <t>288</t>
  </si>
  <si>
    <t>150</t>
  </si>
  <si>
    <t>8</t>
  </si>
  <si>
    <t>17</t>
  </si>
  <si>
    <t>Water Purifierá Make Aquaguard 200</t>
  </si>
  <si>
    <t>11</t>
  </si>
  <si>
    <t>25</t>
  </si>
  <si>
    <t>188</t>
  </si>
  <si>
    <t>14</t>
  </si>
  <si>
    <t>60</t>
  </si>
  <si>
    <t>46</t>
  </si>
  <si>
    <t>26</t>
  </si>
  <si>
    <t>40</t>
  </si>
  <si>
    <t>96</t>
  </si>
  <si>
    <t>32</t>
  </si>
  <si>
    <t>18</t>
  </si>
  <si>
    <t>885</t>
  </si>
  <si>
    <t>111</t>
  </si>
  <si>
    <t>78</t>
  </si>
  <si>
    <t>126</t>
  </si>
  <si>
    <t>211</t>
  </si>
  <si>
    <t>113</t>
  </si>
  <si>
    <t>84</t>
  </si>
  <si>
    <t>50</t>
  </si>
  <si>
    <t>52</t>
  </si>
  <si>
    <t>134</t>
  </si>
  <si>
    <t>7332000</t>
  </si>
  <si>
    <t>4005</t>
  </si>
  <si>
    <t>4056001042</t>
  </si>
  <si>
    <t>4700147.5</t>
  </si>
  <si>
    <t>200</t>
  </si>
  <si>
    <t>4004001312</t>
  </si>
  <si>
    <t>56</t>
  </si>
  <si>
    <t>4003031357</t>
  </si>
  <si>
    <t>4003001306</t>
  </si>
  <si>
    <t>3365</t>
  </si>
  <si>
    <t>55</t>
  </si>
  <si>
    <t>34</t>
  </si>
  <si>
    <t>33</t>
  </si>
  <si>
    <t>4002111451</t>
  </si>
  <si>
    <t>_x005F_x000C_PROJECTOR  MAKE LG MODELPB62G</t>
  </si>
  <si>
    <t>108</t>
  </si>
  <si>
    <t>4001001025</t>
  </si>
  <si>
    <t>2600</t>
  </si>
  <si>
    <t>95</t>
  </si>
  <si>
    <t>90</t>
  </si>
  <si>
    <t>29</t>
  </si>
  <si>
    <t>240</t>
  </si>
  <si>
    <t>1000</t>
  </si>
  <si>
    <t>425</t>
  </si>
  <si>
    <t>775</t>
  </si>
  <si>
    <t>WATER COOLER SSá BLUE STAR 80 LTR CAP</t>
  </si>
  <si>
    <t>28</t>
  </si>
  <si>
    <t>597</t>
  </si>
  <si>
    <t>137</t>
  </si>
  <si>
    <t>544</t>
  </si>
  <si>
    <t>23</t>
  </si>
  <si>
    <t>42</t>
  </si>
  <si>
    <t>224</t>
  </si>
  <si>
    <t>64</t>
  </si>
  <si>
    <t>66</t>
  </si>
  <si>
    <t>_x005F_x000C_Slimline Locker (FULL SIZE)</t>
  </si>
  <si>
    <t>0.54</t>
  </si>
  <si>
    <t>454</t>
  </si>
  <si>
    <t>187</t>
  </si>
  <si>
    <t>608</t>
  </si>
  <si>
    <t>580</t>
  </si>
  <si>
    <t>619</t>
  </si>
  <si>
    <t>48</t>
  </si>
  <si>
    <t>36</t>
  </si>
  <si>
    <t>49</t>
  </si>
  <si>
    <t>670</t>
  </si>
  <si>
    <t>4350</t>
  </si>
  <si>
    <t>80</t>
  </si>
  <si>
    <t>120</t>
  </si>
  <si>
    <t>0.103</t>
  </si>
  <si>
    <t>0.83</t>
  </si>
  <si>
    <t>0.05</t>
  </si>
  <si>
    <t>0.75</t>
  </si>
  <si>
    <t>0.045</t>
  </si>
  <si>
    <t>0.326</t>
  </si>
  <si>
    <t>0.11</t>
  </si>
  <si>
    <t>4002101001</t>
  </si>
  <si>
    <t>241.84</t>
  </si>
  <si>
    <t>0.092</t>
  </si>
  <si>
    <t>0.798</t>
  </si>
  <si>
    <t>0.29</t>
  </si>
  <si>
    <t>0.051</t>
  </si>
  <si>
    <t>2.105</t>
  </si>
  <si>
    <t>0.443</t>
  </si>
  <si>
    <t>0.113</t>
  </si>
  <si>
    <t>26.62</t>
  </si>
  <si>
    <t>79.88</t>
  </si>
  <si>
    <t>2471</t>
  </si>
  <si>
    <t>4167</t>
  </si>
  <si>
    <t>4002111306</t>
  </si>
  <si>
    <t>250</t>
  </si>
  <si>
    <t>4002101306</t>
  </si>
  <si>
    <t>39</t>
  </si>
  <si>
    <t>4002021306</t>
  </si>
  <si>
    <t>4002021305</t>
  </si>
  <si>
    <t>171</t>
  </si>
  <si>
    <t>164</t>
  </si>
  <si>
    <t>223</t>
  </si>
  <si>
    <t>111081</t>
  </si>
  <si>
    <t>4002001501</t>
  </si>
  <si>
    <t>57214</t>
  </si>
  <si>
    <t>4002101404</t>
  </si>
  <si>
    <t>4002021007</t>
  </si>
  <si>
    <t>4004001007</t>
  </si>
  <si>
    <t>4002111002</t>
  </si>
  <si>
    <t>4002101354</t>
  </si>
  <si>
    <t>4002101451</t>
  </si>
  <si>
    <t>4002111256</t>
  </si>
  <si>
    <t>4002101355</t>
  </si>
  <si>
    <t>4002111057</t>
  </si>
  <si>
    <t>4002001254</t>
  </si>
  <si>
    <t>4002111501</t>
  </si>
  <si>
    <t>4002011501</t>
  </si>
  <si>
    <t>4002031003</t>
  </si>
  <si>
    <t>4002111001</t>
  </si>
  <si>
    <t>RCC STROM DRAINá WITH OIL WATER SEPARATOR NEAR</t>
  </si>
  <si>
    <t>Control Panel Incomerá 125A MCCB with Handleá Spre</t>
  </si>
  <si>
    <t>4003021313</t>
  </si>
  <si>
    <t>4003001313</t>
  </si>
  <si>
    <t>4003041313</t>
  </si>
  <si>
    <t>4003001360</t>
  </si>
  <si>
    <t>4003001352</t>
  </si>
  <si>
    <t>4003001354</t>
  </si>
  <si>
    <t>4003001004</t>
  </si>
  <si>
    <t>4003001651</t>
  </si>
  <si>
    <t>356.55</t>
  </si>
  <si>
    <t>DOUGH MAKER -FLOURá MIXER (ATTA MIXER)</t>
  </si>
  <si>
    <t>SINGLE BED SIZE 6'6"X3'á WOODBEECH WOOD -STEEL BED</t>
  </si>
  <si>
    <t>0.96</t>
  </si>
  <si>
    <t>1.2</t>
  </si>
  <si>
    <t>4.2</t>
  </si>
  <si>
    <t>12.6</t>
  </si>
  <si>
    <t>1.4</t>
  </si>
  <si>
    <t>2.15</t>
  </si>
  <si>
    <t>5.2</t>
  </si>
  <si>
    <t>CISCO CARE PACKá CONSNTAIRCAP16Ná SMARTNET</t>
  </si>
  <si>
    <t>4002101501</t>
  </si>
  <si>
    <t>4003001653</t>
  </si>
  <si>
    <t>62</t>
  </si>
  <si>
    <t>31</t>
  </si>
  <si>
    <t>_x005F_x000C_EPABX as per the following specifications</t>
  </si>
  <si>
    <t>BINOCULAR - MAKE: NIKON ACTIONá 8 X 40</t>
  </si>
  <si>
    <t>_x005F_x000C_REVOLVING CUSHIONED CHAIR - MEDIUM BACK</t>
  </si>
  <si>
    <t>PLASTIC CHAIRá NEELKAMAL MAKE</t>
  </si>
  <si>
    <t>4003001303</t>
  </si>
  <si>
    <t>Dining Charges (CafΘ) - Morena House</t>
  </si>
  <si>
    <t>130</t>
  </si>
  <si>
    <t>400</t>
  </si>
  <si>
    <t>4002001255</t>
  </si>
  <si>
    <t>4002011057</t>
  </si>
  <si>
    <t>4002001451</t>
  </si>
  <si>
    <t>4002001256</t>
  </si>
  <si>
    <t>4003001551</t>
  </si>
  <si>
    <t>4002001008</t>
  </si>
  <si>
    <t>Deletion_Dep</t>
  </si>
  <si>
    <t>Fixed Assets details as on 28.02.2022</t>
  </si>
  <si>
    <t>Audiometry</t>
  </si>
  <si>
    <t>DA Meter</t>
  </si>
  <si>
    <t>Environment Monitoring Sys</t>
  </si>
  <si>
    <t>Off &amp; On line NAS Machine</t>
  </si>
  <si>
    <t>Oil Filtration Machine</t>
  </si>
  <si>
    <t>H2dRYER Compressor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</si>
</sst>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5">
    <font>
      <sz val="10"/>
      <color theme="1"/>
      <name val="Swis721 Md BT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Swis721 Md BT"/>
      <family val="2"/>
    </font>
    <font>
      <sz val="10"/>
      <color theme="0"/>
      <name val="Swis721 Md BT"/>
      <family val="2"/>
    </font>
    <font>
      <sz val="10"/>
      <color rgb="FF9C0006"/>
      <name val="Swis721 Md BT"/>
      <family val="2"/>
    </font>
    <font>
      <b/>
      <sz val="10"/>
      <color rgb="FFFA7D00"/>
      <name val="Swis721 Md BT"/>
      <family val="2"/>
    </font>
    <font>
      <b/>
      <sz val="10"/>
      <color theme="0"/>
      <name val="Swis721 Md BT"/>
      <family val="2"/>
    </font>
    <font>
      <i/>
      <sz val="10"/>
      <color rgb="FF7F7F7F"/>
      <name val="Swis721 Md BT"/>
      <family val="2"/>
    </font>
    <font>
      <sz val="10"/>
      <color rgb="FF006100"/>
      <name val="Swis721 Md BT"/>
      <family val="2"/>
    </font>
    <font>
      <b/>
      <sz val="15"/>
      <color theme="3"/>
      <name val="Swis721 Md BT"/>
      <family val="2"/>
    </font>
    <font>
      <b/>
      <sz val="13"/>
      <color theme="3"/>
      <name val="Swis721 Md BT"/>
      <family val="2"/>
    </font>
    <font>
      <b/>
      <sz val="11"/>
      <color theme="3"/>
      <name val="Swis721 Md BT"/>
      <family val="2"/>
    </font>
    <font>
      <sz val="10"/>
      <color rgb="FF3F3F76"/>
      <name val="Swis721 Md BT"/>
      <family val="2"/>
    </font>
    <font>
      <sz val="10"/>
      <color rgb="FFFA7D00"/>
      <name val="Swis721 Md BT"/>
      <family val="2"/>
    </font>
    <font>
      <sz val="10"/>
      <color rgb="FF9C6500"/>
      <name val="Swis721 Md BT"/>
      <family val="2"/>
    </font>
    <font>
      <sz val="11"/>
      <color theme="1"/>
      <name val="Calibri"/>
      <family val="2"/>
      <scheme val="minor"/>
    </font>
    <font>
      <b/>
      <sz val="10"/>
      <color rgb="FF3F3F3F"/>
      <name val="Swis721 Md BT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Swis721 Md BT"/>
      <family val="2"/>
    </font>
    <font>
      <sz val="10"/>
      <color rgb="FFFF0000"/>
      <name val="Swis721 Md BT"/>
      <family val="2"/>
    </font>
    <font>
      <sz val="10"/>
      <color rgb="FF000000"/>
      <name val="Swis721 Md BT"/>
      <family val="2"/>
    </font>
    <font>
      <b/>
      <sz val="10"/>
      <color rgb="FF000000"/>
      <name val="Swis721 Md BT"/>
      <family val="2"/>
    </font>
    <font>
      <sz val="10"/>
      <name val="Arial"/>
      <family val="2"/>
    </font>
    <font>
      <sz val="10"/>
      <color theme="1"/>
      <name val="Swis721 Md BT"/>
      <family val="2"/>
    </font>
    <font>
      <u/>
      <sz val="10"/>
      <color theme="10"/>
      <name val="Swis721 Md BT"/>
      <family val="2"/>
    </font>
    <font>
      <sz val="10"/>
      <name val="Swis721 Md BT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9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1" applyNumberFormat="0" applyAlignment="0" applyProtection="0"/>
    <xf numFmtId="0" fontId="25" fillId="28" borderId="12" applyNumberFormat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13" applyNumberFormat="0" applyFill="0" applyAlignment="0" applyProtection="0"/>
    <xf numFmtId="0" fontId="29" fillId="0" borderId="14" applyNumberFormat="0" applyFill="0" applyAlignment="0" applyProtection="0"/>
    <xf numFmtId="0" fontId="30" fillId="0" borderId="1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1" applyNumberFormat="0" applyAlignment="0" applyProtection="0"/>
    <xf numFmtId="0" fontId="32" fillId="0" borderId="16" applyNumberFormat="0" applyFill="0" applyAlignment="0" applyProtection="0"/>
    <xf numFmtId="0" fontId="33" fillId="31" borderId="0" applyNumberFormat="0" applyBorder="0" applyAlignment="0" applyProtection="0"/>
    <xf numFmtId="0" fontId="20" fillId="0" borderId="0"/>
    <xf numFmtId="0" fontId="34" fillId="0" borderId="0"/>
    <xf numFmtId="0" fontId="18" fillId="0" borderId="0"/>
    <xf numFmtId="0" fontId="21" fillId="32" borderId="17" applyNumberFormat="0" applyFont="0" applyAlignment="0" applyProtection="0"/>
    <xf numFmtId="0" fontId="35" fillId="27" borderId="18" applyNumberFormat="0" applyAlignment="0" applyProtection="0"/>
    <xf numFmtId="0" fontId="36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1" fillId="0" borderId="0"/>
    <xf numFmtId="43" fontId="41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3" fillId="0" borderId="0" applyNumberFormat="0" applyFill="0" applyBorder="0" applyAlignment="0" applyProtection="0"/>
  </cellStyleXfs>
  <cellXfs count="92">
    <xf numFmtId="0" fontId="0" fillId="0" borderId="0" xfId="0"/>
    <xf numFmtId="43" fontId="21" fillId="0" borderId="0" xfId="28" applyFont="1"/>
    <xf numFmtId="164" fontId="21" fillId="0" borderId="0" xfId="28" applyNumberFormat="1" applyFont="1"/>
    <xf numFmtId="0" fontId="22" fillId="33" borderId="0" xfId="0" applyFont="1" applyFill="1" applyAlignment="1">
      <alignment horizontal="center"/>
    </xf>
    <xf numFmtId="0" fontId="0" fillId="0" borderId="1" xfId="0" applyBorder="1"/>
    <xf numFmtId="0" fontId="37" fillId="34" borderId="1" xfId="0" applyFont="1" applyFill="1" applyBorder="1" applyAlignment="1">
      <alignment horizontal="center" vertical="center" wrapText="1"/>
    </xf>
    <xf numFmtId="0" fontId="37" fillId="34" borderId="2" xfId="0" applyFont="1" applyFill="1" applyBorder="1" applyAlignment="1">
      <alignment horizontal="center" vertical="center" wrapText="1"/>
    </xf>
    <xf numFmtId="0" fontId="19" fillId="0" borderId="1" xfId="40" applyFont="1" applyBorder="1" applyAlignment="1">
      <alignment horizontal="center" vertical="center" wrapText="1"/>
    </xf>
    <xf numFmtId="0" fontId="37" fillId="0" borderId="1" xfId="0" applyFont="1" applyFill="1" applyBorder="1"/>
    <xf numFmtId="0" fontId="0" fillId="0" borderId="1" xfId="0" applyFill="1" applyBorder="1"/>
    <xf numFmtId="164" fontId="0" fillId="0" borderId="1" xfId="0" applyNumberFormat="1" applyBorder="1"/>
    <xf numFmtId="164" fontId="21" fillId="0" borderId="1" xfId="28" applyNumberFormat="1" applyFont="1" applyBorder="1"/>
    <xf numFmtId="164" fontId="0" fillId="0" borderId="3" xfId="0" applyNumberFormat="1" applyBorder="1"/>
    <xf numFmtId="164" fontId="0" fillId="0" borderId="0" xfId="0" applyNumberFormat="1"/>
    <xf numFmtId="0" fontId="37" fillId="0" borderId="1" xfId="0" applyFont="1" applyFill="1" applyBorder="1" applyAlignment="1">
      <alignment horizontal="center"/>
    </xf>
    <xf numFmtId="164" fontId="37" fillId="0" borderId="1" xfId="0" applyNumberFormat="1" applyFont="1" applyBorder="1"/>
    <xf numFmtId="43" fontId="0" fillId="0" borderId="0" xfId="0" applyNumberFormat="1"/>
    <xf numFmtId="43" fontId="37" fillId="0" borderId="0" xfId="28" applyFont="1"/>
    <xf numFmtId="164" fontId="37" fillId="0" borderId="0" xfId="28" applyNumberFormat="1" applyFont="1"/>
    <xf numFmtId="164" fontId="0" fillId="0" borderId="0" xfId="0" applyNumberFormat="1" applyBorder="1"/>
    <xf numFmtId="164" fontId="0" fillId="0" borderId="1" xfId="0" quotePrefix="1" applyNumberFormat="1" applyBorder="1"/>
    <xf numFmtId="0" fontId="37" fillId="34" borderId="4" xfId="0" applyFont="1" applyFill="1" applyBorder="1" applyAlignment="1">
      <alignment horizontal="center"/>
    </xf>
    <xf numFmtId="0" fontId="0" fillId="0" borderId="4" xfId="0" applyBorder="1"/>
    <xf numFmtId="0" fontId="39" fillId="0" borderId="0" xfId="0" applyFont="1" applyFill="1"/>
    <xf numFmtId="0" fontId="40" fillId="0" borderId="4" xfId="0" applyFont="1" applyFill="1" applyBorder="1" applyAlignment="1">
      <alignment horizontal="center"/>
    </xf>
    <xf numFmtId="0" fontId="0" fillId="0" borderId="0" xfId="0" applyFill="1"/>
    <xf numFmtId="0" fontId="37" fillId="0" borderId="4" xfId="0" applyFont="1" applyFill="1" applyBorder="1" applyAlignment="1">
      <alignment horizontal="center"/>
    </xf>
    <xf numFmtId="4" fontId="0" fillId="0" borderId="0" xfId="0" applyNumberFormat="1"/>
    <xf numFmtId="43" fontId="21" fillId="0" borderId="0" xfId="28" applyFont="1"/>
    <xf numFmtId="0" fontId="0" fillId="0" borderId="0" xfId="0" applyBorder="1"/>
    <xf numFmtId="164" fontId="21" fillId="0" borderId="0" xfId="28" applyNumberFormat="1" applyFont="1"/>
    <xf numFmtId="164" fontId="21" fillId="0" borderId="1" xfId="28" applyNumberFormat="1" applyFont="1" applyFill="1" applyBorder="1"/>
    <xf numFmtId="164" fontId="0" fillId="0" borderId="0" xfId="28" applyNumberFormat="1" applyFont="1"/>
    <xf numFmtId="164" fontId="0" fillId="0" borderId="3" xfId="0" applyNumberFormat="1" applyFill="1" applyBorder="1"/>
    <xf numFmtId="43" fontId="0" fillId="0" borderId="0" xfId="28" applyFont="1"/>
    <xf numFmtId="164" fontId="0" fillId="35" borderId="0" xfId="0" applyNumberFormat="1" applyFill="1"/>
    <xf numFmtId="164" fontId="37" fillId="0" borderId="0" xfId="0" applyNumberFormat="1" applyFont="1" applyBorder="1"/>
    <xf numFmtId="164" fontId="42" fillId="0" borderId="1" xfId="0" applyNumberFormat="1" applyFont="1" applyBorder="1"/>
    <xf numFmtId="15" fontId="0" fillId="0" borderId="0" xfId="0" applyNumberFormat="1"/>
    <xf numFmtId="9" fontId="0" fillId="0" borderId="0" xfId="0" applyNumberFormat="1"/>
    <xf numFmtId="0" fontId="0" fillId="0" borderId="0" xfId="0" applyFill="1" applyBorder="1"/>
    <xf numFmtId="164" fontId="0" fillId="35" borderId="0" xfId="0" applyNumberFormat="1" applyFill="1" applyBorder="1"/>
    <xf numFmtId="164" fontId="0" fillId="35" borderId="0" xfId="28" applyNumberFormat="1" applyFont="1" applyFill="1"/>
    <xf numFmtId="164" fontId="37" fillId="0" borderId="3" xfId="0" applyNumberFormat="1" applyFont="1" applyBorder="1"/>
    <xf numFmtId="164" fontId="0" fillId="0" borderId="1" xfId="0" applyNumberFormat="1" applyFont="1" applyBorder="1"/>
    <xf numFmtId="0" fontId="37" fillId="0" borderId="1" xfId="0" applyFont="1" applyFill="1" applyBorder="1" applyAlignment="1">
      <alignment horizontal="left"/>
    </xf>
    <xf numFmtId="0" fontId="0" fillId="0" borderId="0" xfId="0" quotePrefix="1"/>
    <xf numFmtId="0" fontId="0" fillId="0" borderId="0" xfId="0" applyAlignment="1">
      <alignment horizontal="left"/>
    </xf>
    <xf numFmtId="164" fontId="0" fillId="0" borderId="1" xfId="0" applyNumberFormat="1" applyFont="1" applyFill="1" applyBorder="1"/>
    <xf numFmtId="164" fontId="37" fillId="0" borderId="0" xfId="28" applyNumberFormat="1" applyFont="1" applyBorder="1"/>
    <xf numFmtId="164" fontId="37" fillId="0" borderId="0" xfId="0" applyNumberFormat="1" applyFont="1"/>
    <xf numFmtId="0" fontId="0" fillId="35" borderId="0" xfId="0" applyFill="1"/>
    <xf numFmtId="17" fontId="0" fillId="0" borderId="0" xfId="0" applyNumberFormat="1"/>
    <xf numFmtId="0" fontId="20" fillId="0" borderId="0" xfId="40" applyFont="1"/>
    <xf numFmtId="0" fontId="20" fillId="0" borderId="0" xfId="40" applyFont="1" applyFill="1"/>
    <xf numFmtId="164" fontId="37" fillId="0" borderId="1" xfId="28" applyNumberFormat="1" applyFont="1" applyBorder="1"/>
    <xf numFmtId="0" fontId="0" fillId="0" borderId="0" xfId="0" applyNumberFormat="1"/>
    <xf numFmtId="43" fontId="0" fillId="0" borderId="0" xfId="28" applyNumberFormat="1" applyFont="1"/>
    <xf numFmtId="164" fontId="0" fillId="0" borderId="1" xfId="0" quotePrefix="1" applyNumberFormat="1" applyFill="1" applyBorder="1"/>
    <xf numFmtId="164" fontId="0" fillId="0" borderId="0" xfId="0" applyNumberFormat="1" applyFill="1"/>
    <xf numFmtId="164" fontId="0" fillId="0" borderId="0" xfId="0" applyNumberFormat="1" applyFont="1"/>
    <xf numFmtId="49" fontId="0" fillId="0" borderId="0" xfId="0" applyNumberFormat="1"/>
    <xf numFmtId="0" fontId="0" fillId="0" borderId="22" xfId="0" applyBorder="1"/>
    <xf numFmtId="43" fontId="0" fillId="0" borderId="22" xfId="28" applyFont="1" applyBorder="1"/>
    <xf numFmtId="43" fontId="0" fillId="0" borderId="22" xfId="0" applyNumberFormat="1" applyBorder="1"/>
    <xf numFmtId="10" fontId="0" fillId="0" borderId="22" xfId="67" applyNumberFormat="1" applyFont="1" applyBorder="1"/>
    <xf numFmtId="0" fontId="0" fillId="0" borderId="21" xfId="0" applyBorder="1" applyAlignment="1">
      <alignment horizontal="center"/>
    </xf>
    <xf numFmtId="14" fontId="0" fillId="0" borderId="21" xfId="0" applyNumberFormat="1" applyBorder="1"/>
    <xf numFmtId="0" fontId="0" fillId="0" borderId="21" xfId="0" applyBorder="1"/>
    <xf numFmtId="0" fontId="0" fillId="0" borderId="21" xfId="0" applyBorder="1" applyAlignment="1">
      <alignment horizontal="left"/>
    </xf>
    <xf numFmtId="0" fontId="44" fillId="0" borderId="20" xfId="68" applyFont="1" applyBorder="1" applyAlignment="1">
      <alignment horizontal="center"/>
    </xf>
    <xf numFmtId="43" fontId="0" fillId="0" borderId="0" xfId="0" applyNumberFormat="1" applyFont="1"/>
    <xf numFmtId="0" fontId="0" fillId="0" borderId="0" xfId="28" applyNumberFormat="1" applyFont="1"/>
    <xf numFmtId="14" fontId="0" fillId="0" borderId="0" xfId="0" applyNumberFormat="1"/>
    <xf numFmtId="0" fontId="37" fillId="0" borderId="5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0" fontId="37" fillId="0" borderId="9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5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37" fillId="0" borderId="0" xfId="0" applyFont="1" applyAlignment="1">
      <alignment horizontal="center"/>
    </xf>
    <xf numFmtId="164" fontId="0" fillId="0" borderId="1" xfId="0" applyNumberFormat="1" applyFill="1" applyBorder="1"/>
  </cellXfs>
  <cellStyles count="6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60"/>
    <cellStyle name="Comma 3" xfId="6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68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10" xfId="52"/>
    <cellStyle name="Normal 11" xfId="53"/>
    <cellStyle name="Normal 12" xfId="54"/>
    <cellStyle name="Normal 13" xfId="55"/>
    <cellStyle name="Normal 14" xfId="56"/>
    <cellStyle name="Normal 15" xfId="57"/>
    <cellStyle name="Normal 16" xfId="58"/>
    <cellStyle name="Normal 17" xfId="59"/>
    <cellStyle name="Normal 18" xfId="61"/>
    <cellStyle name="Normal 19" xfId="62"/>
    <cellStyle name="Normal 2" xfId="38"/>
    <cellStyle name="Normal 20" xfId="63"/>
    <cellStyle name="Normal 21" xfId="64"/>
    <cellStyle name="Normal 3" xfId="39"/>
    <cellStyle name="Normal 4" xfId="46"/>
    <cellStyle name="Normal 5" xfId="47"/>
    <cellStyle name="Normal 6" xfId="48"/>
    <cellStyle name="Normal 67" xfId="40"/>
    <cellStyle name="Normal 7" xfId="49"/>
    <cellStyle name="Normal 8" xfId="50"/>
    <cellStyle name="Normal 9" xfId="51"/>
    <cellStyle name="Normal 9 2" xfId="65"/>
    <cellStyle name="Note" xfId="41" builtinId="10" customBuiltin="1"/>
    <cellStyle name="Output" xfId="42" builtinId="21" customBuiltin="1"/>
    <cellStyle name="Percent" xfId="67" builtinId="5"/>
    <cellStyle name="Title" xfId="43" builtinId="15" customBuiltin="1"/>
    <cellStyle name="Total" xfId="44" builtinId="25" customBuiltin="1"/>
    <cellStyle name="Warning Text" xfId="45" builtinId="11" customBuiltin="1"/>
  </cellStyles>
  <dxfs count="16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alignment horizontal="center" readingOrder="0"/>
    </dxf>
    <dxf>
      <alignment horizontal="center" readingOrder="0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alignment horizontal="center" readingOrder="0"/>
    </dxf>
    <dxf>
      <alignment horizontal="center" readingOrder="0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alignment horizont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Swis721 Md BT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wis721 Md BT"/>
        <scheme val="none"/>
      </font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00086\Downloads\Dep_Sept_19_Ol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%20Drive/Brahma/GBrahma/ACCOUNTS/Acct_202122/ACCOUNTS/ACCOUNTS/INDAS_ACC_2122_Feb_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hedule"/>
      <sheetName val="Dep_Sep_19"/>
      <sheetName val="Asset Addtions dettails "/>
      <sheetName val="GL Posting"/>
      <sheetName val="BPS Assets Dettails"/>
      <sheetName val="Master"/>
    </sheetNames>
    <sheetDataSet>
      <sheetData sheetId="0" refreshError="1"/>
      <sheetData sheetId="1">
        <row r="56">
          <cell r="K56">
            <v>48919594</v>
          </cell>
        </row>
        <row r="57">
          <cell r="K57">
            <v>0</v>
          </cell>
        </row>
        <row r="58">
          <cell r="K58">
            <v>4707599507.5799999</v>
          </cell>
        </row>
        <row r="59">
          <cell r="K59">
            <v>15869647258.04998</v>
          </cell>
        </row>
        <row r="60">
          <cell r="K60">
            <v>333441698.0000003</v>
          </cell>
        </row>
        <row r="61">
          <cell r="K61">
            <v>0</v>
          </cell>
        </row>
        <row r="62">
          <cell r="K62">
            <v>86177079.709999993</v>
          </cell>
        </row>
        <row r="63">
          <cell r="K63">
            <v>88966947.059999645</v>
          </cell>
        </row>
        <row r="64">
          <cell r="K64">
            <v>8059809.2700000182</v>
          </cell>
        </row>
        <row r="65">
          <cell r="K65">
            <v>3090171.0999999642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  <cell r="J16">
            <v>771720265.15124631</v>
          </cell>
          <cell r="K16">
            <v>9304629.9602739755</v>
          </cell>
          <cell r="L16">
            <v>6104389.5599999996</v>
          </cell>
          <cell r="M16">
            <v>1832045215.586436</v>
          </cell>
          <cell r="N16">
            <v>3001863892.9365587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  <cell r="R37">
            <v>11847397538.825752</v>
          </cell>
          <cell r="S37">
            <v>24116924177.530003</v>
          </cell>
          <cell r="T37">
            <v>254829178.98999995</v>
          </cell>
          <cell r="U37">
            <v>166664974.66999999</v>
          </cell>
          <cell r="V37">
            <v>41953506861.654327</v>
          </cell>
          <cell r="W37">
            <v>84884755895.750092</v>
          </cell>
        </row>
        <row r="43">
          <cell r="Q43">
            <v>-1352900506.0699999</v>
          </cell>
          <cell r="R43">
            <v>-109717934.3883134</v>
          </cell>
          <cell r="S43">
            <v>-133143488.68000001</v>
          </cell>
          <cell r="T43">
            <v>22669.526712329127</v>
          </cell>
          <cell r="U43">
            <v>0</v>
          </cell>
          <cell r="V43">
            <v>-1358698865.1333287</v>
          </cell>
          <cell r="W43">
            <v>-2954438124.7449303</v>
          </cell>
        </row>
        <row r="47">
          <cell r="Q47">
            <v>-1324558.6600000001</v>
          </cell>
          <cell r="R47">
            <v>-9577070899.3750095</v>
          </cell>
          <cell r="S47">
            <v>-12584496881.759998</v>
          </cell>
          <cell r="T47">
            <v>-32510714.416986302</v>
          </cell>
          <cell r="U47">
            <v>-20678484.539999999</v>
          </cell>
          <cell r="V47">
            <v>-19878753021.255283</v>
          </cell>
          <cell r="W47">
            <v>-42094834560.007278</v>
          </cell>
        </row>
        <row r="49">
          <cell r="Q49">
            <v>-368315756.27999997</v>
          </cell>
          <cell r="R49">
            <v>-17512806.140000001</v>
          </cell>
          <cell r="S49">
            <v>-17445780.129999999</v>
          </cell>
          <cell r="T49">
            <v>-164688.24</v>
          </cell>
          <cell r="U49">
            <v>0</v>
          </cell>
          <cell r="V49">
            <v>-21624370.350000001</v>
          </cell>
          <cell r="W49">
            <v>-425063401.13999999</v>
          </cell>
        </row>
        <row r="50">
          <cell r="Q50">
            <v>-21490906.920000002</v>
          </cell>
          <cell r="R50">
            <v>-11792862.390000001</v>
          </cell>
          <cell r="S50">
            <v>-7947735.5999999996</v>
          </cell>
          <cell r="T50">
            <v>-79366.8</v>
          </cell>
          <cell r="U50">
            <v>0</v>
          </cell>
          <cell r="V50">
            <v>-21431214</v>
          </cell>
          <cell r="W50">
            <v>-62742085.710000001</v>
          </cell>
        </row>
        <row r="53">
          <cell r="V53">
            <v>-22770631.609999999</v>
          </cell>
        </row>
        <row r="54">
          <cell r="V54">
            <v>-16004518.17</v>
          </cell>
        </row>
        <row r="55">
          <cell r="Q55">
            <v>-390097675.44</v>
          </cell>
          <cell r="R55">
            <v>-32685883.670000002</v>
          </cell>
          <cell r="S55">
            <v>-16870753.43</v>
          </cell>
          <cell r="T55">
            <v>-95498.52</v>
          </cell>
          <cell r="U55">
            <v>0</v>
          </cell>
          <cell r="W55">
            <v>-478524960.84000003</v>
          </cell>
        </row>
        <row r="58">
          <cell r="Q58">
            <v>-100300531.12</v>
          </cell>
          <cell r="R58">
            <v>-2997953.99</v>
          </cell>
          <cell r="S58">
            <v>-3417980.13</v>
          </cell>
          <cell r="T58">
            <v>0</v>
          </cell>
          <cell r="U58">
            <v>0</v>
          </cell>
          <cell r="V58">
            <v>-10185633.5</v>
          </cell>
          <cell r="W58">
            <v>-116902098.73999999</v>
          </cell>
        </row>
        <row r="61">
          <cell r="Q61">
            <v>-3929325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-3929325</v>
          </cell>
        </row>
        <row r="62">
          <cell r="Q62">
            <v>-2238359259.4899998</v>
          </cell>
          <cell r="R62">
            <v>-9751778339.9533234</v>
          </cell>
          <cell r="S62">
            <v>-12763322619.73</v>
          </cell>
          <cell r="T62">
            <v>-32827598.450273972</v>
          </cell>
          <cell r="U62">
            <v>-20678484.539999999</v>
          </cell>
          <cell r="V62">
            <v>-21329468254.018612</v>
          </cell>
          <cell r="W62">
            <v>-46136434556.182205</v>
          </cell>
        </row>
        <row r="70">
          <cell r="Q70">
            <v>165723009.87699717</v>
          </cell>
          <cell r="R70">
            <v>47888367.304795042</v>
          </cell>
          <cell r="S70">
            <v>21604658.329999998</v>
          </cell>
          <cell r="T70">
            <v>0</v>
          </cell>
          <cell r="U70">
            <v>0</v>
          </cell>
          <cell r="V70">
            <v>261423914.6807636</v>
          </cell>
          <cell r="W70">
            <v>496639950.19255584</v>
          </cell>
        </row>
        <row r="72">
          <cell r="Q72">
            <v>-127518795.52</v>
          </cell>
          <cell r="R72">
            <v>-63392.55</v>
          </cell>
          <cell r="S72">
            <v>-16456784.74</v>
          </cell>
          <cell r="T72">
            <v>0</v>
          </cell>
          <cell r="U72">
            <v>0</v>
          </cell>
          <cell r="V72">
            <v>-5459269.9400000004</v>
          </cell>
          <cell r="W72">
            <v>-149498242.75</v>
          </cell>
        </row>
        <row r="77">
          <cell r="Q77">
            <v>-136351665.21990347</v>
          </cell>
          <cell r="R77">
            <v>-17224145.164313506</v>
          </cell>
          <cell r="S77">
            <v>-16456784.74</v>
          </cell>
          <cell r="T77">
            <v>0</v>
          </cell>
          <cell r="U77">
            <v>0</v>
          </cell>
          <cell r="V77">
            <v>-62936553.555582471</v>
          </cell>
          <cell r="W77">
            <v>-232969148.67979944</v>
          </cell>
        </row>
        <row r="78">
          <cell r="Q78">
            <v>4336445249.2470932</v>
          </cell>
          <cell r="R78">
            <v>2126283421.0129108</v>
          </cell>
          <cell r="S78">
            <v>11358749431.390003</v>
          </cell>
          <cell r="T78">
            <v>222001580.53972599</v>
          </cell>
          <cell r="U78">
            <v>145986490.13</v>
          </cell>
          <cell r="V78">
            <v>20822525968.760895</v>
          </cell>
          <cell r="W78">
            <v>39011992141.080643</v>
          </cell>
        </row>
        <row r="1439"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</row>
        <row r="1440"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214707.29000000004</v>
          </cell>
          <cell r="W1440">
            <v>214707.29000000004</v>
          </cell>
        </row>
        <row r="1442"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</row>
        <row r="1444">
          <cell r="Q1444">
            <v>0</v>
          </cell>
          <cell r="R1444">
            <v>40783533.480000004</v>
          </cell>
          <cell r="S1444">
            <v>9101593.7599999998</v>
          </cell>
          <cell r="T1444">
            <v>1513748.83</v>
          </cell>
          <cell r="U1444">
            <v>0</v>
          </cell>
          <cell r="V1444">
            <v>30473714.100000001</v>
          </cell>
          <cell r="W1444">
            <v>81872590.170000002</v>
          </cell>
        </row>
        <row r="1445">
          <cell r="Q1445">
            <v>0</v>
          </cell>
          <cell r="R1445">
            <v>167190.04999999999</v>
          </cell>
          <cell r="S1445">
            <v>0</v>
          </cell>
          <cell r="T1445">
            <v>0</v>
          </cell>
          <cell r="U1445">
            <v>0</v>
          </cell>
          <cell r="V1445">
            <v>2976533.94</v>
          </cell>
          <cell r="W1445">
            <v>3143723.9899999998</v>
          </cell>
        </row>
        <row r="1446">
          <cell r="Q1446">
            <v>0</v>
          </cell>
          <cell r="R1446">
            <v>536063682.41026711</v>
          </cell>
          <cell r="S1446">
            <v>5617585306.5897322</v>
          </cell>
          <cell r="T1446">
            <v>0</v>
          </cell>
          <cell r="U1446">
            <v>0</v>
          </cell>
          <cell r="V1446">
            <v>4358413026.8100004</v>
          </cell>
          <cell r="W1446">
            <v>10512062015.809999</v>
          </cell>
        </row>
        <row r="1447"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</row>
        <row r="1448">
          <cell r="Q1448">
            <v>0</v>
          </cell>
          <cell r="R1448">
            <v>0</v>
          </cell>
          <cell r="S1448">
            <v>64840280.339999989</v>
          </cell>
          <cell r="T1448">
            <v>0</v>
          </cell>
          <cell r="U1448">
            <v>0</v>
          </cell>
          <cell r="V1448">
            <v>1213299.29</v>
          </cell>
          <cell r="W1448">
            <v>66053579.629999988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  <cell r="B3" t="str">
            <v>FULLY PAID UP EQUITY SHARE CAPITAL</v>
          </cell>
          <cell r="C3">
            <v>-16440316560</v>
          </cell>
          <cell r="D3">
            <v>0</v>
          </cell>
          <cell r="E3">
            <v>-16440316560</v>
          </cell>
          <cell r="F3">
            <v>-39768610</v>
          </cell>
          <cell r="G3">
            <v>0</v>
          </cell>
          <cell r="H3">
            <v>0</v>
          </cell>
          <cell r="I3">
            <v>0</v>
          </cell>
          <cell r="J3">
            <v>-16400547950</v>
          </cell>
          <cell r="K3">
            <v>-16400547950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E3">
            <v>-39768610</v>
          </cell>
          <cell r="AF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W3">
            <v>0</v>
          </cell>
          <cell r="AX3">
            <v>0</v>
          </cell>
        </row>
        <row r="4">
          <cell r="A4">
            <v>1102030000</v>
          </cell>
          <cell r="B4" t="str">
            <v>SECURITY PREMIUM</v>
          </cell>
          <cell r="C4">
            <v>-24383814716.259998</v>
          </cell>
          <cell r="D4">
            <v>407558498.1368348</v>
          </cell>
          <cell r="E4">
            <v>-23976256218.123165</v>
          </cell>
          <cell r="F4">
            <v>-168175678.25999999</v>
          </cell>
          <cell r="G4">
            <v>0</v>
          </cell>
          <cell r="H4">
            <v>0</v>
          </cell>
          <cell r="I4">
            <v>0</v>
          </cell>
          <cell r="J4">
            <v>-24215639038</v>
          </cell>
          <cell r="K4">
            <v>-24215639038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407558498</v>
          </cell>
          <cell r="AB4">
            <v>0</v>
          </cell>
          <cell r="AC4">
            <v>407558498.1368348</v>
          </cell>
          <cell r="AE4">
            <v>-168175678.25999999</v>
          </cell>
          <cell r="AF4">
            <v>0</v>
          </cell>
          <cell r="AH4">
            <v>0</v>
          </cell>
          <cell r="AI4">
            <v>0</v>
          </cell>
          <cell r="AJ4">
            <v>0</v>
          </cell>
          <cell r="AK4">
            <v>0.13683478534221649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W4">
            <v>0</v>
          </cell>
          <cell r="AX4">
            <v>0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-277659472.99669409</v>
          </cell>
          <cell r="F5">
            <v>-188516669.81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E5">
            <v>-277659472.99669409</v>
          </cell>
          <cell r="AF5">
            <v>0</v>
          </cell>
          <cell r="AH5">
            <v>-89142803.186694056</v>
          </cell>
          <cell r="AI5">
            <v>0</v>
          </cell>
          <cell r="AJ5">
            <v>0</v>
          </cell>
          <cell r="AK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W5">
            <v>0</v>
          </cell>
          <cell r="AX5">
            <v>0</v>
          </cell>
        </row>
        <row r="6">
          <cell r="A6">
            <v>1102070000</v>
          </cell>
          <cell r="B6" t="str">
            <v>GENERAL RESERVE</v>
          </cell>
          <cell r="C6">
            <v>-2139276414</v>
          </cell>
          <cell r="D6">
            <v>0</v>
          </cell>
          <cell r="E6">
            <v>-2139276414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-2139276414</v>
          </cell>
          <cell r="K6">
            <v>-2139276414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E6">
            <v>0</v>
          </cell>
          <cell r="AF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W6">
            <v>0</v>
          </cell>
          <cell r="AX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-37903452820.416412</v>
          </cell>
          <cell r="D7">
            <v>-3462396027.332819</v>
          </cell>
          <cell r="E7">
            <v>-41365848847.749229</v>
          </cell>
          <cell r="F7">
            <v>6633883195.4699993</v>
          </cell>
          <cell r="G7">
            <v>4795241945.7699995</v>
          </cell>
          <cell r="H7">
            <v>-16575346875.389999</v>
          </cell>
          <cell r="I7">
            <v>1979862400.1900001</v>
          </cell>
          <cell r="J7">
            <v>14030670581.389999</v>
          </cell>
          <cell r="K7">
            <v>-7146784395.4388056</v>
          </cell>
          <cell r="L7">
            <v>-15556407970.9</v>
          </cell>
          <cell r="M7">
            <v>3849398556.8200002</v>
          </cell>
          <cell r="N7">
            <v>-21992957274.100002</v>
          </cell>
          <cell r="O7">
            <v>85687440.840000004</v>
          </cell>
          <cell r="P7">
            <v>55031659.659999996</v>
          </cell>
          <cell r="Q7">
            <v>2244586.9300000002</v>
          </cell>
          <cell r="R7">
            <v>-33557003000.75</v>
          </cell>
          <cell r="S7">
            <v>-825832560.28999996</v>
          </cell>
          <cell r="T7">
            <v>-1161912935.54</v>
          </cell>
          <cell r="U7">
            <v>-1987745495.8299999</v>
          </cell>
          <cell r="V7">
            <v>-3524853749.4499998</v>
          </cell>
          <cell r="W7">
            <v>-3730447677.0999999</v>
          </cell>
          <cell r="X7">
            <v>-7255301426.5499992</v>
          </cell>
          <cell r="Y7">
            <v>-9243046922.3799992</v>
          </cell>
          <cell r="Z7">
            <v>66789717.170000002</v>
          </cell>
          <cell r="AA7">
            <v>29315042461.5</v>
          </cell>
          <cell r="AB7">
            <v>-31454431296</v>
          </cell>
          <cell r="AC7">
            <v>-3462396027.332819</v>
          </cell>
          <cell r="AE7">
            <v>7181349835.2123976</v>
          </cell>
          <cell r="AF7">
            <v>4795241945.7699995</v>
          </cell>
          <cell r="AH7">
            <v>547466639.74239826</v>
          </cell>
          <cell r="AI7">
            <v>-6581970501.6288061</v>
          </cell>
          <cell r="AJ7">
            <v>9308586.8300000019</v>
          </cell>
          <cell r="AK7">
            <v>-1323007192.832819</v>
          </cell>
          <cell r="AL7">
            <v>-312726623.40477395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W7">
            <v>-223497505.82999998</v>
          </cell>
          <cell r="AX7">
            <v>-20736031.240000002</v>
          </cell>
        </row>
        <row r="8">
          <cell r="A8">
            <v>1102090040</v>
          </cell>
          <cell r="B8" t="str">
            <v>TRANSFER TO DEBENTURE REDEMPTION RESERVE</v>
          </cell>
          <cell r="C8">
            <v>-500000000</v>
          </cell>
          <cell r="D8">
            <v>0</v>
          </cell>
          <cell r="E8">
            <v>-500000000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-500000000</v>
          </cell>
          <cell r="K8">
            <v>-500000000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-6592505513.3292561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W8">
            <v>0</v>
          </cell>
          <cell r="AX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226.21878620862961</v>
          </cell>
          <cell r="D9">
            <v>30687.72</v>
          </cell>
          <cell r="E9">
            <v>30913.93878620863</v>
          </cell>
          <cell r="F9">
            <v>0</v>
          </cell>
          <cell r="G9">
            <v>227.53</v>
          </cell>
          <cell r="H9">
            <v>0</v>
          </cell>
          <cell r="I9">
            <v>0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30687.72</v>
          </cell>
          <cell r="AB9">
            <v>0</v>
          </cell>
          <cell r="AC9">
            <v>30687.72</v>
          </cell>
          <cell r="AE9">
            <v>0</v>
          </cell>
          <cell r="AF9">
            <v>227.53</v>
          </cell>
          <cell r="AH9">
            <v>0</v>
          </cell>
          <cell r="AI9">
            <v>-1.3112137913703918</v>
          </cell>
          <cell r="AJ9">
            <v>0</v>
          </cell>
          <cell r="AK9">
            <v>0</v>
          </cell>
          <cell r="AL9">
            <v>-976337919.88196492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W9">
            <v>0</v>
          </cell>
          <cell r="AX9">
            <v>0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-1750000000</v>
          </cell>
          <cell r="E10">
            <v>-3750000000</v>
          </cell>
          <cell r="F10">
            <v>-2000000000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-1750000000</v>
          </cell>
          <cell r="AB10">
            <v>0</v>
          </cell>
          <cell r="AC10">
            <v>-1750000000</v>
          </cell>
          <cell r="AE10">
            <v>-2000000000</v>
          </cell>
          <cell r="AF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W10">
            <v>0</v>
          </cell>
          <cell r="AX10">
            <v>0</v>
          </cell>
        </row>
        <row r="11">
          <cell r="A11">
            <v>1301020210</v>
          </cell>
          <cell r="B11" t="str">
            <v>RUPEE TERM LOANS FROM BANKS</v>
          </cell>
          <cell r="C11">
            <v>-5.2015310619026423E-2</v>
          </cell>
          <cell r="D11">
            <v>-5429942937.7536068</v>
          </cell>
          <cell r="E11">
            <v>-5429942937.8056221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-5429942944</v>
          </cell>
          <cell r="AB11">
            <v>0</v>
          </cell>
          <cell r="AC11">
            <v>-5429942937.7536068</v>
          </cell>
          <cell r="AE11">
            <v>0</v>
          </cell>
          <cell r="AF11">
            <v>0</v>
          </cell>
          <cell r="AH11">
            <v>0</v>
          </cell>
          <cell r="AI11">
            <v>-5.2015310619026423E-2</v>
          </cell>
          <cell r="AJ11">
            <v>0</v>
          </cell>
          <cell r="AK11">
            <v>6.2463934540282935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W11">
            <v>0</v>
          </cell>
          <cell r="AX11">
            <v>0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860193263.14717221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W12">
            <v>0</v>
          </cell>
          <cell r="AX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10535011.700449944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W13">
            <v>0</v>
          </cell>
          <cell r="AX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-9324368800</v>
          </cell>
          <cell r="D14">
            <v>0</v>
          </cell>
          <cell r="E14">
            <v>-9324368800</v>
          </cell>
          <cell r="F14">
            <v>-9490348871</v>
          </cell>
          <cell r="G14">
            <v>-34019929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-9290348871</v>
          </cell>
          <cell r="AF14">
            <v>-34019929</v>
          </cell>
          <cell r="AH14">
            <v>199999999.99999997</v>
          </cell>
          <cell r="AI14">
            <v>0</v>
          </cell>
          <cell r="AJ14">
            <v>0</v>
          </cell>
          <cell r="AK14">
            <v>0</v>
          </cell>
          <cell r="AL14">
            <v>-346669272.95085406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W14">
            <v>0</v>
          </cell>
          <cell r="AX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792264290.53999996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-792264290.53999996</v>
          </cell>
          <cell r="O15">
            <v>0</v>
          </cell>
          <cell r="P15">
            <v>0</v>
          </cell>
          <cell r="Q15">
            <v>0</v>
          </cell>
          <cell r="R15">
            <v>-792264290.53999996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792264290.53999996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W15">
            <v>0</v>
          </cell>
          <cell r="AX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-142503687</v>
          </cell>
          <cell r="F16">
            <v>-142503687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-142503687</v>
          </cell>
          <cell r="AF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0</v>
          </cell>
          <cell r="AX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-111817261</v>
          </cell>
          <cell r="D17">
            <v>6588792</v>
          </cell>
          <cell r="E17">
            <v>-105228469</v>
          </cell>
          <cell r="F17">
            <v>-128556308</v>
          </cell>
          <cell r="G17">
            <v>4790605</v>
          </cell>
          <cell r="H17">
            <v>0</v>
          </cell>
          <cell r="I17">
            <v>0</v>
          </cell>
          <cell r="J17">
            <v>4409921</v>
          </cell>
          <cell r="K17">
            <v>4409921</v>
          </cell>
          <cell r="L17">
            <v>57930</v>
          </cell>
          <cell r="M17">
            <v>0</v>
          </cell>
          <cell r="N17">
            <v>4238100</v>
          </cell>
          <cell r="O17">
            <v>0</v>
          </cell>
          <cell r="P17">
            <v>0</v>
          </cell>
          <cell r="Q17">
            <v>0</v>
          </cell>
          <cell r="R17">
            <v>4296030</v>
          </cell>
          <cell r="S17">
            <v>1091391</v>
          </cell>
          <cell r="T17">
            <v>1436272</v>
          </cell>
          <cell r="U17">
            <v>2527663</v>
          </cell>
          <cell r="V17">
            <v>502385</v>
          </cell>
          <cell r="W17">
            <v>0</v>
          </cell>
          <cell r="X17">
            <v>502385</v>
          </cell>
          <cell r="Y17">
            <v>3030048</v>
          </cell>
          <cell r="Z17">
            <v>212443</v>
          </cell>
          <cell r="AA17">
            <v>6588792</v>
          </cell>
          <cell r="AB17">
            <v>0</v>
          </cell>
          <cell r="AC17">
            <v>6588792</v>
          </cell>
          <cell r="AE17">
            <v>-128556308</v>
          </cell>
          <cell r="AF17">
            <v>4790605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W17">
            <v>591439</v>
          </cell>
          <cell r="AX17">
            <v>172196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W18">
            <v>0</v>
          </cell>
          <cell r="AX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398678.97000002861</v>
          </cell>
          <cell r="D19">
            <v>0</v>
          </cell>
          <cell r="E19">
            <v>398678.97000002861</v>
          </cell>
          <cell r="F19">
            <v>-237061052.13</v>
          </cell>
          <cell r="G19">
            <v>-416063860.10000002</v>
          </cell>
          <cell r="H19">
            <v>0</v>
          </cell>
          <cell r="I19">
            <v>0</v>
          </cell>
          <cell r="J19">
            <v>-3108478</v>
          </cell>
          <cell r="K19">
            <v>-3108478</v>
          </cell>
          <cell r="L19">
            <v>0</v>
          </cell>
          <cell r="M19">
            <v>0</v>
          </cell>
          <cell r="N19">
            <v>656632069.20000005</v>
          </cell>
          <cell r="O19">
            <v>0</v>
          </cell>
          <cell r="P19">
            <v>0</v>
          </cell>
          <cell r="Q19">
            <v>0</v>
          </cell>
          <cell r="R19">
            <v>656632069.20000005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-237061052.13</v>
          </cell>
          <cell r="AF19">
            <v>-416063860.10000002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W19">
            <v>0</v>
          </cell>
          <cell r="AX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0</v>
          </cell>
          <cell r="AX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0.01</v>
          </cell>
          <cell r="D22">
            <v>0</v>
          </cell>
          <cell r="E22">
            <v>0.01</v>
          </cell>
          <cell r="F22">
            <v>0</v>
          </cell>
          <cell r="G22">
            <v>0.01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0.01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3631282.5400000215</v>
          </cell>
          <cell r="D23">
            <v>0</v>
          </cell>
          <cell r="E23">
            <v>3631282.5400000215</v>
          </cell>
          <cell r="F23">
            <v>-1304585.94</v>
          </cell>
          <cell r="G23">
            <v>-23186363.98</v>
          </cell>
          <cell r="H23">
            <v>0</v>
          </cell>
          <cell r="I23">
            <v>0</v>
          </cell>
          <cell r="J23">
            <v>-340031616.00999999</v>
          </cell>
          <cell r="K23">
            <v>-340031616.00999999</v>
          </cell>
          <cell r="L23">
            <v>0</v>
          </cell>
          <cell r="M23">
            <v>0</v>
          </cell>
          <cell r="N23">
            <v>368153848.47000003</v>
          </cell>
          <cell r="O23">
            <v>0</v>
          </cell>
          <cell r="P23">
            <v>0</v>
          </cell>
          <cell r="Q23">
            <v>0</v>
          </cell>
          <cell r="R23">
            <v>368153848.47000003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-1304585.94</v>
          </cell>
          <cell r="AF23">
            <v>-23186363.98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460939.28</v>
          </cell>
          <cell r="D25">
            <v>0</v>
          </cell>
          <cell r="E25">
            <v>460939.28</v>
          </cell>
          <cell r="F25">
            <v>0</v>
          </cell>
          <cell r="G25">
            <v>460939.28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460939.28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0</v>
          </cell>
          <cell r="D26">
            <v>0</v>
          </cell>
          <cell r="E26">
            <v>0</v>
          </cell>
          <cell r="F26">
            <v>-27000</v>
          </cell>
          <cell r="G26">
            <v>27000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-27000</v>
          </cell>
          <cell r="AF26">
            <v>27000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1368720.3299999237</v>
          </cell>
          <cell r="D27">
            <v>0</v>
          </cell>
          <cell r="E27">
            <v>1368720.3299999237</v>
          </cell>
          <cell r="F27">
            <v>-8736781.0500000007</v>
          </cell>
          <cell r="G27">
            <v>447689425.85000002</v>
          </cell>
          <cell r="H27">
            <v>0</v>
          </cell>
          <cell r="I27">
            <v>0</v>
          </cell>
          <cell r="J27">
            <v>1094910702</v>
          </cell>
          <cell r="K27">
            <v>1094910702</v>
          </cell>
          <cell r="L27">
            <v>0</v>
          </cell>
          <cell r="M27">
            <v>0</v>
          </cell>
          <cell r="N27">
            <v>-1532494626.47</v>
          </cell>
          <cell r="O27">
            <v>0</v>
          </cell>
          <cell r="P27">
            <v>0</v>
          </cell>
          <cell r="Q27">
            <v>0</v>
          </cell>
          <cell r="R27">
            <v>-1532494626.47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-8736781.0500000007</v>
          </cell>
          <cell r="AF27">
            <v>447689425.85000002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-258320000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258320000</v>
          </cell>
          <cell r="O30">
            <v>0</v>
          </cell>
          <cell r="P30">
            <v>0</v>
          </cell>
          <cell r="Q30">
            <v>0</v>
          </cell>
          <cell r="R30">
            <v>258320000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-258320000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0</v>
          </cell>
          <cell r="D31">
            <v>0</v>
          </cell>
          <cell r="E31">
            <v>0</v>
          </cell>
          <cell r="F31">
            <v>12270319385.51</v>
          </cell>
          <cell r="G31">
            <v>-12490659010.51</v>
          </cell>
          <cell r="H31">
            <v>0</v>
          </cell>
          <cell r="I31">
            <v>0</v>
          </cell>
          <cell r="J31">
            <v>-242960375</v>
          </cell>
          <cell r="K31">
            <v>-242960375</v>
          </cell>
          <cell r="L31">
            <v>0</v>
          </cell>
          <cell r="M31">
            <v>0</v>
          </cell>
          <cell r="N31">
            <v>463300000</v>
          </cell>
          <cell r="O31">
            <v>0</v>
          </cell>
          <cell r="P31">
            <v>0</v>
          </cell>
          <cell r="Q31">
            <v>0</v>
          </cell>
          <cell r="R31">
            <v>463300000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12270319385.51</v>
          </cell>
          <cell r="AF31">
            <v>-12490659010.51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0</v>
          </cell>
          <cell r="D34">
            <v>0</v>
          </cell>
          <cell r="E34">
            <v>0</v>
          </cell>
          <cell r="F34">
            <v>-4000000</v>
          </cell>
          <cell r="G34">
            <v>965400000</v>
          </cell>
          <cell r="H34">
            <v>0</v>
          </cell>
          <cell r="I34">
            <v>0</v>
          </cell>
          <cell r="J34">
            <v>-854700000</v>
          </cell>
          <cell r="K34">
            <v>-854700000</v>
          </cell>
          <cell r="L34">
            <v>0</v>
          </cell>
          <cell r="M34">
            <v>0</v>
          </cell>
          <cell r="N34">
            <v>-106700000</v>
          </cell>
          <cell r="O34">
            <v>0</v>
          </cell>
          <cell r="P34">
            <v>0</v>
          </cell>
          <cell r="Q34">
            <v>0</v>
          </cell>
          <cell r="R34">
            <v>-106700000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-4000000</v>
          </cell>
          <cell r="AF34">
            <v>965400000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-338011638.46999997</v>
          </cell>
          <cell r="D35">
            <v>338011638.47000027</v>
          </cell>
          <cell r="E35">
            <v>0</v>
          </cell>
          <cell r="F35">
            <v>-282725757.02999997</v>
          </cell>
          <cell r="G35">
            <v>11816012</v>
          </cell>
          <cell r="H35">
            <v>0</v>
          </cell>
          <cell r="I35">
            <v>0</v>
          </cell>
          <cell r="J35">
            <v>-66500000</v>
          </cell>
          <cell r="K35">
            <v>-66500000</v>
          </cell>
          <cell r="L35">
            <v>0</v>
          </cell>
          <cell r="M35">
            <v>0</v>
          </cell>
          <cell r="N35">
            <v>-601893.43999999994</v>
          </cell>
          <cell r="O35">
            <v>0</v>
          </cell>
          <cell r="P35">
            <v>0</v>
          </cell>
          <cell r="Q35">
            <v>0</v>
          </cell>
          <cell r="R35">
            <v>-601893.43999999994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-1031889736.96</v>
          </cell>
          <cell r="AB35">
            <v>1369901375.4300003</v>
          </cell>
          <cell r="AC35">
            <v>338011638.47000027</v>
          </cell>
          <cell r="AE35">
            <v>-282725757.02999997</v>
          </cell>
          <cell r="AF35">
            <v>11816012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0</v>
          </cell>
          <cell r="D38">
            <v>0</v>
          </cell>
          <cell r="E38">
            <v>0</v>
          </cell>
          <cell r="F38">
            <v>12158957</v>
          </cell>
          <cell r="G38">
            <v>-12158957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12158957</v>
          </cell>
          <cell r="AF38">
            <v>-12158957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-5811599.4499999881</v>
          </cell>
          <cell r="D39">
            <v>6646117.0800000001</v>
          </cell>
          <cell r="E39">
            <v>834517.630000012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259000000</v>
          </cell>
          <cell r="K39">
            <v>259000000</v>
          </cell>
          <cell r="L39">
            <v>0</v>
          </cell>
          <cell r="M39">
            <v>0</v>
          </cell>
          <cell r="N39">
            <v>-264811599.44999999</v>
          </cell>
          <cell r="O39">
            <v>0</v>
          </cell>
          <cell r="P39">
            <v>0</v>
          </cell>
          <cell r="Q39">
            <v>0</v>
          </cell>
          <cell r="R39">
            <v>-264811599.44999999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6646117.0800000001</v>
          </cell>
          <cell r="AB39">
            <v>0</v>
          </cell>
          <cell r="AC39">
            <v>6646117.0800000001</v>
          </cell>
          <cell r="AE39">
            <v>0</v>
          </cell>
          <cell r="AF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-154302.5</v>
          </cell>
          <cell r="E40">
            <v>-154302.5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-154302.5</v>
          </cell>
          <cell r="AB40">
            <v>0</v>
          </cell>
          <cell r="AC40">
            <v>-154302.5</v>
          </cell>
          <cell r="AE40">
            <v>0</v>
          </cell>
          <cell r="AF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61700</v>
          </cell>
          <cell r="E41">
            <v>61700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61700</v>
          </cell>
          <cell r="AB41">
            <v>0</v>
          </cell>
          <cell r="AC41">
            <v>61700</v>
          </cell>
          <cell r="AE41">
            <v>0</v>
          </cell>
          <cell r="AF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A42">
            <v>1402050010</v>
          </cell>
          <cell r="B42" t="str">
            <v>SECURED BUYERS CREDIT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A43">
            <v>1402550010</v>
          </cell>
          <cell r="B43" t="str">
            <v>UNSECURED BUYERS CREDIT</v>
          </cell>
          <cell r="C43">
            <v>-2195073250.7800002</v>
          </cell>
          <cell r="D43">
            <v>-846779.16</v>
          </cell>
          <cell r="E43">
            <v>-2195920029.9400001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-2195073250.7800002</v>
          </cell>
          <cell r="O43">
            <v>0</v>
          </cell>
          <cell r="P43">
            <v>0</v>
          </cell>
          <cell r="Q43">
            <v>0</v>
          </cell>
          <cell r="R43">
            <v>-2195073250.7800002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-846779.16</v>
          </cell>
          <cell r="AB43">
            <v>0</v>
          </cell>
          <cell r="AC43">
            <v>-846779.16</v>
          </cell>
          <cell r="AE43">
            <v>0</v>
          </cell>
          <cell r="AF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A44">
            <v>1402570000</v>
          </cell>
          <cell r="B44" t="str">
            <v>LOAN REPAYABLE ON DEMAND FROM OTHERS-UNSECUR</v>
          </cell>
          <cell r="C44">
            <v>0</v>
          </cell>
          <cell r="D44">
            <v>0</v>
          </cell>
          <cell r="E44">
            <v>0</v>
          </cell>
          <cell r="F44">
            <v>650000000</v>
          </cell>
          <cell r="G44">
            <v>0</v>
          </cell>
          <cell r="H44">
            <v>0</v>
          </cell>
          <cell r="I44">
            <v>0</v>
          </cell>
          <cell r="J44">
            <v>-650000000</v>
          </cell>
          <cell r="K44">
            <v>-650000000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650000000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A45">
            <v>1403020000</v>
          </cell>
          <cell r="B45" t="str">
            <v>TRADE PAYABLES - IMPORTED BULK RAW MATERIAL V</v>
          </cell>
          <cell r="C45">
            <v>32127856.890000001</v>
          </cell>
          <cell r="D45">
            <v>0</v>
          </cell>
          <cell r="E45">
            <v>32127856.890000001</v>
          </cell>
          <cell r="F45">
            <v>0</v>
          </cell>
          <cell r="G45">
            <v>25870311.420000002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6257545.4699999997</v>
          </cell>
          <cell r="O45">
            <v>0</v>
          </cell>
          <cell r="P45">
            <v>0</v>
          </cell>
          <cell r="Q45">
            <v>0</v>
          </cell>
          <cell r="R45">
            <v>6257545.4699999997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  <cell r="AF45">
            <v>25870311.420000002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A46">
            <v>1403020010</v>
          </cell>
          <cell r="B46" t="str">
            <v>TRADE PAYABLES - LOCAL BULK RAW MATERIAL</v>
          </cell>
          <cell r="C46">
            <v>101150552.80000001</v>
          </cell>
          <cell r="D46">
            <v>-2683084.13</v>
          </cell>
          <cell r="E46">
            <v>98467468.670000017</v>
          </cell>
          <cell r="F46">
            <v>86577929.469999999</v>
          </cell>
          <cell r="G46">
            <v>-5054095.0999999996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20250290.48</v>
          </cell>
          <cell r="O46">
            <v>0</v>
          </cell>
          <cell r="P46">
            <v>0</v>
          </cell>
          <cell r="Q46">
            <v>-623572.05000000005</v>
          </cell>
          <cell r="R46">
            <v>19626718.43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-2683084.13</v>
          </cell>
          <cell r="AB46">
            <v>0</v>
          </cell>
          <cell r="AC46">
            <v>-2683084.13</v>
          </cell>
          <cell r="AE46">
            <v>86577929.469999999</v>
          </cell>
          <cell r="AF46">
            <v>-5054095.0999999996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A47">
            <v>1403020030</v>
          </cell>
          <cell r="B47" t="str">
            <v>TRADE PAY - LOCAL STORES &amp; SPARES AND CONSUMA</v>
          </cell>
          <cell r="C47">
            <v>-131884651.95000002</v>
          </cell>
          <cell r="D47">
            <v>-89036106.959999993</v>
          </cell>
          <cell r="E47">
            <v>-220920758.91000003</v>
          </cell>
          <cell r="F47">
            <v>16384694.59</v>
          </cell>
          <cell r="G47">
            <v>-25098592.690000001</v>
          </cell>
          <cell r="H47">
            <v>-2.04</v>
          </cell>
          <cell r="I47">
            <v>0</v>
          </cell>
          <cell r="J47">
            <v>-7686218.6500000004</v>
          </cell>
          <cell r="K47">
            <v>-7686220.6900000004</v>
          </cell>
          <cell r="L47">
            <v>0</v>
          </cell>
          <cell r="M47">
            <v>0</v>
          </cell>
          <cell r="N47">
            <v>-9020472.6799999997</v>
          </cell>
          <cell r="O47">
            <v>-3829405.84</v>
          </cell>
          <cell r="P47">
            <v>-70124576.290000007</v>
          </cell>
          <cell r="Q47">
            <v>0</v>
          </cell>
          <cell r="R47">
            <v>-82974454.810000002</v>
          </cell>
          <cell r="S47">
            <v>-193744.5</v>
          </cell>
          <cell r="T47">
            <v>0</v>
          </cell>
          <cell r="U47">
            <v>-193744.5</v>
          </cell>
          <cell r="V47">
            <v>-1481149.12</v>
          </cell>
          <cell r="W47">
            <v>-30835184.73</v>
          </cell>
          <cell r="X47">
            <v>-32316333.850000001</v>
          </cell>
          <cell r="Y47">
            <v>-32510078.350000001</v>
          </cell>
          <cell r="Z47">
            <v>0</v>
          </cell>
          <cell r="AA47">
            <v>-87682180.569999993</v>
          </cell>
          <cell r="AB47">
            <v>-1353926.3900000001</v>
          </cell>
          <cell r="AC47">
            <v>-89036106.959999993</v>
          </cell>
          <cell r="AE47">
            <v>16384694.59</v>
          </cell>
          <cell r="AF47">
            <v>-25098592.690000001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-3054992.71</v>
          </cell>
          <cell r="AX47">
            <v>353</v>
          </cell>
        </row>
        <row r="48">
          <cell r="A48">
            <v>1403020100</v>
          </cell>
          <cell r="B48" t="str">
            <v>TRADE PAYABLES - TRANSPORT –INWARD</v>
          </cell>
          <cell r="C48">
            <v>-1543812.51</v>
          </cell>
          <cell r="D48">
            <v>-568787.24</v>
          </cell>
          <cell r="E48">
            <v>-2112599.75</v>
          </cell>
          <cell r="F48">
            <v>0</v>
          </cell>
          <cell r="G48">
            <v>-1094334.25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-24761.69</v>
          </cell>
          <cell r="O48">
            <v>-107801.29</v>
          </cell>
          <cell r="P48">
            <v>0</v>
          </cell>
          <cell r="Q48">
            <v>-316915.28000000003</v>
          </cell>
          <cell r="R48">
            <v>-449478.26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-487787.24</v>
          </cell>
          <cell r="AB48">
            <v>-81000</v>
          </cell>
          <cell r="AC48">
            <v>-568787.24</v>
          </cell>
          <cell r="AE48">
            <v>0</v>
          </cell>
          <cell r="AF48">
            <v>-1094334.25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-25987</v>
          </cell>
          <cell r="AX48">
            <v>0</v>
          </cell>
        </row>
        <row r="49">
          <cell r="A49">
            <v>1403020130</v>
          </cell>
          <cell r="B49" t="str">
            <v>TRADE PAYABLES - PROFESSIONAL SERVICES</v>
          </cell>
          <cell r="C49">
            <v>-107957146.08</v>
          </cell>
          <cell r="D49">
            <v>-2869950.9</v>
          </cell>
          <cell r="E49">
            <v>-110827096.98</v>
          </cell>
          <cell r="F49">
            <v>-107567703.45</v>
          </cell>
          <cell r="G49">
            <v>-256.63</v>
          </cell>
          <cell r="H49">
            <v>0</v>
          </cell>
          <cell r="I49">
            <v>0</v>
          </cell>
          <cell r="J49">
            <v>-147934</v>
          </cell>
          <cell r="K49">
            <v>-147934</v>
          </cell>
          <cell r="L49">
            <v>0</v>
          </cell>
          <cell r="M49">
            <v>0</v>
          </cell>
          <cell r="N49">
            <v>-241252</v>
          </cell>
          <cell r="O49">
            <v>0</v>
          </cell>
          <cell r="P49">
            <v>0</v>
          </cell>
          <cell r="Q49">
            <v>0</v>
          </cell>
          <cell r="R49">
            <v>-241252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-2869950.9</v>
          </cell>
          <cell r="AB49">
            <v>0</v>
          </cell>
          <cell r="AC49">
            <v>-2869950.9</v>
          </cell>
          <cell r="AE49">
            <v>-107567703.45</v>
          </cell>
          <cell r="AF49">
            <v>-256.63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A50">
            <v>1403020140</v>
          </cell>
          <cell r="B50" t="str">
            <v>TRADE PAYABLES - CONTRACTORS</v>
          </cell>
          <cell r="C50">
            <v>-130750150.28999999</v>
          </cell>
          <cell r="D50">
            <v>-22442049.669999998</v>
          </cell>
          <cell r="E50">
            <v>-153192199.95999998</v>
          </cell>
          <cell r="F50">
            <v>-118772288.64999999</v>
          </cell>
          <cell r="G50">
            <v>-2264393.14</v>
          </cell>
          <cell r="H50">
            <v>0</v>
          </cell>
          <cell r="I50">
            <v>0</v>
          </cell>
          <cell r="J50">
            <v>-1875939.83</v>
          </cell>
          <cell r="K50">
            <v>-1875939.83</v>
          </cell>
          <cell r="L50">
            <v>0</v>
          </cell>
          <cell r="M50">
            <v>0</v>
          </cell>
          <cell r="N50">
            <v>-4373366.47</v>
          </cell>
          <cell r="O50">
            <v>0</v>
          </cell>
          <cell r="P50">
            <v>0</v>
          </cell>
          <cell r="Q50">
            <v>0</v>
          </cell>
          <cell r="R50">
            <v>-4373366.47</v>
          </cell>
          <cell r="S50">
            <v>-149972.38</v>
          </cell>
          <cell r="T50">
            <v>-106689.92</v>
          </cell>
          <cell r="U50">
            <v>-256662.3</v>
          </cell>
          <cell r="V50">
            <v>-3208083.9</v>
          </cell>
          <cell r="W50">
            <v>508</v>
          </cell>
          <cell r="X50">
            <v>-3207575.9</v>
          </cell>
          <cell r="Y50">
            <v>-3464238.1999999997</v>
          </cell>
          <cell r="Z50">
            <v>76</v>
          </cell>
          <cell r="AA50">
            <v>-19382254.859999999</v>
          </cell>
          <cell r="AB50">
            <v>-3059794.81</v>
          </cell>
          <cell r="AC50">
            <v>-22442049.669999998</v>
          </cell>
          <cell r="AE50">
            <v>-118772288.64999999</v>
          </cell>
          <cell r="AF50">
            <v>-2264393.14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-2147336.9900000002</v>
          </cell>
          <cell r="AX50">
            <v>-3381</v>
          </cell>
        </row>
        <row r="51">
          <cell r="A51">
            <v>1403020170</v>
          </cell>
          <cell r="B51" t="str">
            <v>TRADE PAYABLES - ADMINISTRATION SERVICES</v>
          </cell>
          <cell r="C51">
            <v>-21932357.470000003</v>
          </cell>
          <cell r="D51">
            <v>-193482100.94</v>
          </cell>
          <cell r="E51">
            <v>-215414458.41</v>
          </cell>
          <cell r="F51">
            <v>-3082562.42</v>
          </cell>
          <cell r="G51">
            <v>-6686111.2599999998</v>
          </cell>
          <cell r="H51">
            <v>0</v>
          </cell>
          <cell r="I51">
            <v>0</v>
          </cell>
          <cell r="J51">
            <v>-10907566.42</v>
          </cell>
          <cell r="K51">
            <v>-10907566.42</v>
          </cell>
          <cell r="L51">
            <v>0</v>
          </cell>
          <cell r="M51">
            <v>0</v>
          </cell>
          <cell r="N51">
            <v>-608297.35</v>
          </cell>
          <cell r="O51">
            <v>0</v>
          </cell>
          <cell r="P51">
            <v>0</v>
          </cell>
          <cell r="Q51">
            <v>0</v>
          </cell>
          <cell r="R51">
            <v>-608297.35</v>
          </cell>
          <cell r="S51">
            <v>-80864.02</v>
          </cell>
          <cell r="T51">
            <v>-3000</v>
          </cell>
          <cell r="U51">
            <v>-83864.02</v>
          </cell>
          <cell r="V51">
            <v>-563956</v>
          </cell>
          <cell r="W51">
            <v>0</v>
          </cell>
          <cell r="X51">
            <v>-563956</v>
          </cell>
          <cell r="Y51">
            <v>-647820.02</v>
          </cell>
          <cell r="Z51">
            <v>0</v>
          </cell>
          <cell r="AA51">
            <v>-193286920.25</v>
          </cell>
          <cell r="AB51">
            <v>-195180.69</v>
          </cell>
          <cell r="AC51">
            <v>-193482100.94</v>
          </cell>
          <cell r="AE51">
            <v>-3082562.42</v>
          </cell>
          <cell r="AF51">
            <v>-6686111.2599999998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-8967036.3499999996</v>
          </cell>
          <cell r="AX51">
            <v>-2009765</v>
          </cell>
        </row>
        <row r="52">
          <cell r="A52">
            <v>1403020180</v>
          </cell>
          <cell r="B52" t="str">
            <v>TRADE PAYABLES - EMPLOYEE VENDOR</v>
          </cell>
          <cell r="C52">
            <v>-167474.37</v>
          </cell>
          <cell r="D52">
            <v>-98358</v>
          </cell>
          <cell r="E52">
            <v>-265832.37</v>
          </cell>
          <cell r="F52">
            <v>-149400.37</v>
          </cell>
          <cell r="G52">
            <v>-18074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-98358</v>
          </cell>
          <cell r="AB52">
            <v>0</v>
          </cell>
          <cell r="AC52">
            <v>-98358</v>
          </cell>
          <cell r="AE52">
            <v>-149400.37</v>
          </cell>
          <cell r="AF52">
            <v>-18074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-10325</v>
          </cell>
        </row>
        <row r="53">
          <cell r="A53">
            <v>1403020200</v>
          </cell>
          <cell r="B53" t="str">
            <v>TRADE PAYABLES - STATUTORY PAYMENTS</v>
          </cell>
          <cell r="C53">
            <v>-41418.76</v>
          </cell>
          <cell r="D53">
            <v>491.03</v>
          </cell>
          <cell r="E53">
            <v>-40927.730000000003</v>
          </cell>
          <cell r="F53">
            <v>0</v>
          </cell>
          <cell r="G53">
            <v>-41418.76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491.03</v>
          </cell>
          <cell r="AB53">
            <v>0</v>
          </cell>
          <cell r="AC53">
            <v>491.03</v>
          </cell>
          <cell r="AE53">
            <v>0</v>
          </cell>
          <cell r="AF53">
            <v>-41418.76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A54">
            <v>1403021020</v>
          </cell>
          <cell r="B54" t="str">
            <v>GR/IR- INDIGENOUS SPARES &amp; TOOLS</v>
          </cell>
          <cell r="C54">
            <v>-16533153.68</v>
          </cell>
          <cell r="D54">
            <v>-21468436.129999999</v>
          </cell>
          <cell r="E54">
            <v>-38001589.810000002</v>
          </cell>
          <cell r="F54">
            <v>-2621249.2400000002</v>
          </cell>
          <cell r="G54">
            <v>-8743283.4299999997</v>
          </cell>
          <cell r="H54">
            <v>0</v>
          </cell>
          <cell r="I54">
            <v>0</v>
          </cell>
          <cell r="J54">
            <v>-184707.9</v>
          </cell>
          <cell r="K54">
            <v>-184707.9</v>
          </cell>
          <cell r="L54">
            <v>0</v>
          </cell>
          <cell r="M54">
            <v>0</v>
          </cell>
          <cell r="N54">
            <v>-4877359.1100000003</v>
          </cell>
          <cell r="O54">
            <v>0</v>
          </cell>
          <cell r="P54">
            <v>0</v>
          </cell>
          <cell r="Q54">
            <v>0</v>
          </cell>
          <cell r="R54">
            <v>-4877359.1100000003</v>
          </cell>
          <cell r="S54">
            <v>0</v>
          </cell>
          <cell r="T54">
            <v>0</v>
          </cell>
          <cell r="U54">
            <v>0</v>
          </cell>
          <cell r="V54">
            <v>-106554</v>
          </cell>
          <cell r="W54">
            <v>0</v>
          </cell>
          <cell r="X54">
            <v>-106554</v>
          </cell>
          <cell r="Y54">
            <v>-106554</v>
          </cell>
          <cell r="Z54">
            <v>0</v>
          </cell>
          <cell r="AA54">
            <v>-21468436.129999999</v>
          </cell>
          <cell r="AB54">
            <v>0</v>
          </cell>
          <cell r="AC54">
            <v>-21468436.129999999</v>
          </cell>
          <cell r="AE54">
            <v>-2621249.2400000002</v>
          </cell>
          <cell r="AF54">
            <v>-8743283.4299999997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-1698308.4100000001</v>
          </cell>
          <cell r="AX54">
            <v>0</v>
          </cell>
        </row>
        <row r="55">
          <cell r="A55">
            <v>1403021030</v>
          </cell>
          <cell r="B55" t="str">
            <v>GR/IR- IMPORTED SPARES &amp; TOOLS</v>
          </cell>
          <cell r="C55">
            <v>-9086.56</v>
          </cell>
          <cell r="D55">
            <v>0</v>
          </cell>
          <cell r="E55">
            <v>-9086.56</v>
          </cell>
          <cell r="F55">
            <v>0</v>
          </cell>
          <cell r="G55">
            <v>-9086.56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-9086.56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A56">
            <v>1403021080</v>
          </cell>
          <cell r="B56" t="str">
            <v>GR/IR - SERVICES</v>
          </cell>
          <cell r="C56">
            <v>-3953590.88</v>
          </cell>
          <cell r="D56">
            <v>-9669872.8599999994</v>
          </cell>
          <cell r="E56">
            <v>-13623463.739999998</v>
          </cell>
          <cell r="F56">
            <v>-2504748.5499999998</v>
          </cell>
          <cell r="G56">
            <v>-58450</v>
          </cell>
          <cell r="H56">
            <v>0</v>
          </cell>
          <cell r="I56">
            <v>0</v>
          </cell>
          <cell r="J56">
            <v>-500602.46</v>
          </cell>
          <cell r="K56">
            <v>-500602.46</v>
          </cell>
          <cell r="L56">
            <v>0</v>
          </cell>
          <cell r="M56">
            <v>0</v>
          </cell>
          <cell r="N56">
            <v>-715861.61</v>
          </cell>
          <cell r="O56">
            <v>0</v>
          </cell>
          <cell r="P56">
            <v>0</v>
          </cell>
          <cell r="Q56">
            <v>0</v>
          </cell>
          <cell r="R56">
            <v>-715861.61</v>
          </cell>
          <cell r="S56">
            <v>0</v>
          </cell>
          <cell r="T56">
            <v>-28000</v>
          </cell>
          <cell r="U56">
            <v>-28000</v>
          </cell>
          <cell r="V56">
            <v>-139928.26</v>
          </cell>
          <cell r="W56">
            <v>0</v>
          </cell>
          <cell r="X56">
            <v>-139928.26</v>
          </cell>
          <cell r="Y56">
            <v>-167928.26</v>
          </cell>
          <cell r="Z56">
            <v>-6000</v>
          </cell>
          <cell r="AA56">
            <v>-9649872.8599999994</v>
          </cell>
          <cell r="AB56">
            <v>-20000</v>
          </cell>
          <cell r="AC56">
            <v>-9669872.8599999994</v>
          </cell>
          <cell r="AE56">
            <v>-2504748.5499999998</v>
          </cell>
          <cell r="AF56">
            <v>-58450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-468000.35</v>
          </cell>
          <cell r="AX56">
            <v>0</v>
          </cell>
        </row>
        <row r="57">
          <cell r="A57">
            <v>1403021120</v>
          </cell>
          <cell r="B57" t="str">
            <v>CONSIGNMENT LIABILITY ACCOUNT</v>
          </cell>
          <cell r="C57">
            <v>-120528451.98999999</v>
          </cell>
          <cell r="D57">
            <v>0</v>
          </cell>
          <cell r="E57">
            <v>-120528451.98999999</v>
          </cell>
          <cell r="F57">
            <v>0</v>
          </cell>
          <cell r="G57">
            <v>-120528451.98999999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-120528451.98999999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A58">
            <v>1403021200</v>
          </cell>
          <cell r="B58" t="str">
            <v>GR/IR Balance Transfer for Stores</v>
          </cell>
          <cell r="C58">
            <v>-387527163.82999998</v>
          </cell>
          <cell r="D58">
            <v>-81427284.5</v>
          </cell>
          <cell r="E58">
            <v>-468954448.32999998</v>
          </cell>
          <cell r="F58">
            <v>-232754.47</v>
          </cell>
          <cell r="G58">
            <v>-220082250.09999999</v>
          </cell>
          <cell r="H58">
            <v>0</v>
          </cell>
          <cell r="I58">
            <v>0</v>
          </cell>
          <cell r="J58">
            <v>-146640</v>
          </cell>
          <cell r="K58">
            <v>-146640</v>
          </cell>
          <cell r="L58">
            <v>0</v>
          </cell>
          <cell r="M58">
            <v>0</v>
          </cell>
          <cell r="N58">
            <v>-1643224.89</v>
          </cell>
          <cell r="O58">
            <v>-120803948.42</v>
          </cell>
          <cell r="P58">
            <v>-21181123.32</v>
          </cell>
          <cell r="Q58">
            <v>-22844806.75</v>
          </cell>
          <cell r="R58">
            <v>-166473103.38</v>
          </cell>
          <cell r="S58">
            <v>0</v>
          </cell>
          <cell r="T58">
            <v>0</v>
          </cell>
          <cell r="U58">
            <v>0</v>
          </cell>
          <cell r="V58">
            <v>-1600</v>
          </cell>
          <cell r="W58">
            <v>-590815.88</v>
          </cell>
          <cell r="X58">
            <v>-592415.88</v>
          </cell>
          <cell r="Y58">
            <v>-592415.88</v>
          </cell>
          <cell r="Z58">
            <v>0</v>
          </cell>
          <cell r="AA58">
            <v>-81397284.5</v>
          </cell>
          <cell r="AB58">
            <v>-30000</v>
          </cell>
          <cell r="AC58">
            <v>-81427284.5</v>
          </cell>
          <cell r="AE58">
            <v>-232754.47</v>
          </cell>
          <cell r="AF58">
            <v>-220082250.09999999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-41279.839999999997</v>
          </cell>
          <cell r="AX58">
            <v>0</v>
          </cell>
        </row>
        <row r="59">
          <cell r="A59">
            <v>1403021460</v>
          </cell>
          <cell r="B59" t="str">
            <v>GR/IR - IMP FUEL</v>
          </cell>
          <cell r="C59">
            <v>-218072221.5</v>
          </cell>
          <cell r="D59">
            <v>-202373414.44999999</v>
          </cell>
          <cell r="E59">
            <v>-420445635.94999999</v>
          </cell>
          <cell r="F59">
            <v>0</v>
          </cell>
          <cell r="G59">
            <v>-218072221.5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-202373414.44999999</v>
          </cell>
          <cell r="AB59">
            <v>0</v>
          </cell>
          <cell r="AC59">
            <v>-202373414.44999999</v>
          </cell>
          <cell r="AE59">
            <v>0</v>
          </cell>
          <cell r="AF59">
            <v>-218072221.5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A60">
            <v>1403021470</v>
          </cell>
          <cell r="B60" t="str">
            <v>GR/IR - IND FUEL</v>
          </cell>
          <cell r="C60">
            <v>-144325690.19</v>
          </cell>
          <cell r="D60">
            <v>-3638640</v>
          </cell>
          <cell r="E60">
            <v>-147964330.19</v>
          </cell>
          <cell r="F60">
            <v>0</v>
          </cell>
          <cell r="G60">
            <v>-144325690.19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-3638640</v>
          </cell>
          <cell r="AB60">
            <v>0</v>
          </cell>
          <cell r="AC60">
            <v>-3638640</v>
          </cell>
          <cell r="AE60">
            <v>0</v>
          </cell>
          <cell r="AF60">
            <v>-144325690.19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-223.12</v>
          </cell>
          <cell r="AX60">
            <v>0</v>
          </cell>
        </row>
        <row r="61">
          <cell r="A61">
            <v>1403022010</v>
          </cell>
          <cell r="B61" t="str">
            <v>OUTSTANDING LIABILITIES - 2014-15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A62">
            <v>1404020000</v>
          </cell>
          <cell r="B62" t="str">
            <v>CM ADVANCE RECEIVED FROM CUSTOMER</v>
          </cell>
          <cell r="C62">
            <v>-1463853.24</v>
          </cell>
          <cell r="D62">
            <v>-353514093.63</v>
          </cell>
          <cell r="E62">
            <v>-354977946.87</v>
          </cell>
          <cell r="F62">
            <v>0</v>
          </cell>
          <cell r="G62">
            <v>-1385293</v>
          </cell>
          <cell r="H62">
            <v>0</v>
          </cell>
          <cell r="I62">
            <v>0</v>
          </cell>
          <cell r="J62">
            <v>-10427</v>
          </cell>
          <cell r="K62">
            <v>-10427</v>
          </cell>
          <cell r="L62">
            <v>0</v>
          </cell>
          <cell r="M62">
            <v>0</v>
          </cell>
          <cell r="N62">
            <v>-68133.240000000005</v>
          </cell>
          <cell r="O62">
            <v>0</v>
          </cell>
          <cell r="P62">
            <v>0</v>
          </cell>
          <cell r="Q62">
            <v>0</v>
          </cell>
          <cell r="R62">
            <v>-68133.240000000005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-353514093.63</v>
          </cell>
          <cell r="AB62">
            <v>0</v>
          </cell>
          <cell r="AC62">
            <v>-353514093.63</v>
          </cell>
          <cell r="AE62">
            <v>0</v>
          </cell>
          <cell r="AF62">
            <v>-1385293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A63">
            <v>1404030000</v>
          </cell>
          <cell r="B63" t="str">
            <v>CENVAT BASIC EXCISE DUTY PAYABLE A/C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A64">
            <v>1404030001</v>
          </cell>
          <cell r="B64" t="str">
            <v>CENVAT ADDITIONAL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A65">
            <v>1404030002</v>
          </cell>
          <cell r="B65" t="str">
            <v>CENVAT EDUCATION CESS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A66">
            <v>1404030003</v>
          </cell>
          <cell r="B66" t="str">
            <v>CENVAT HIGHER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A67">
            <v>1404030010</v>
          </cell>
          <cell r="B67" t="str">
            <v>SERVICE TAX PAYABLE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A68">
            <v>1404030013</v>
          </cell>
          <cell r="B68" t="str">
            <v>CHA 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A69">
            <v>1404030030</v>
          </cell>
          <cell r="B69" t="str">
            <v>ELECTRICITY TAX PAYABLE</v>
          </cell>
          <cell r="C69">
            <v>-78591967</v>
          </cell>
          <cell r="D69">
            <v>0</v>
          </cell>
          <cell r="E69">
            <v>-78591967</v>
          </cell>
          <cell r="F69">
            <v>0</v>
          </cell>
          <cell r="G69">
            <v>-78591967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-78591967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A70">
            <v>1404040004</v>
          </cell>
          <cell r="B70" t="str">
            <v>VAT PAYABLE- MAHARASHTRA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A71">
            <v>1404040019</v>
          </cell>
          <cell r="B71" t="str">
            <v>VAT PAYABLE- KARNATAKA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A72">
            <v>1404040100</v>
          </cell>
          <cell r="B72" t="str">
            <v>WCT PAYABLE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-787.26</v>
          </cell>
          <cell r="AX72">
            <v>0</v>
          </cell>
        </row>
        <row r="73">
          <cell r="A73">
            <v>1404040300</v>
          </cell>
          <cell r="B73" t="str">
            <v>TAX DED. AT FROM SALARY - 192</v>
          </cell>
          <cell r="C73">
            <v>35356801</v>
          </cell>
          <cell r="D73">
            <v>-41195018</v>
          </cell>
          <cell r="E73">
            <v>-5838217</v>
          </cell>
          <cell r="F73">
            <v>-208102017</v>
          </cell>
          <cell r="G73">
            <v>295626334</v>
          </cell>
          <cell r="H73">
            <v>0</v>
          </cell>
          <cell r="I73">
            <v>0</v>
          </cell>
          <cell r="J73">
            <v>-17293586</v>
          </cell>
          <cell r="K73">
            <v>-17293586</v>
          </cell>
          <cell r="L73">
            <v>-43933</v>
          </cell>
          <cell r="M73">
            <v>0</v>
          </cell>
          <cell r="N73">
            <v>-26401994</v>
          </cell>
          <cell r="O73">
            <v>0</v>
          </cell>
          <cell r="P73">
            <v>0</v>
          </cell>
          <cell r="Q73">
            <v>0</v>
          </cell>
          <cell r="R73">
            <v>-26445927</v>
          </cell>
          <cell r="S73">
            <v>-3966113</v>
          </cell>
          <cell r="T73">
            <v>-2491022</v>
          </cell>
          <cell r="U73">
            <v>-6457135</v>
          </cell>
          <cell r="V73">
            <v>-1802579</v>
          </cell>
          <cell r="W73">
            <v>0</v>
          </cell>
          <cell r="X73">
            <v>-1802579</v>
          </cell>
          <cell r="Y73">
            <v>-8259714</v>
          </cell>
          <cell r="Z73">
            <v>-168289</v>
          </cell>
          <cell r="AA73">
            <v>-41195018</v>
          </cell>
          <cell r="AB73">
            <v>0</v>
          </cell>
          <cell r="AC73">
            <v>-41195018</v>
          </cell>
          <cell r="AE73">
            <v>-208102017</v>
          </cell>
          <cell r="AF73">
            <v>295626334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-5594204</v>
          </cell>
          <cell r="AX73">
            <v>-4294479</v>
          </cell>
        </row>
        <row r="74">
          <cell r="A74">
            <v>1404040301</v>
          </cell>
          <cell r="B74" t="str">
            <v>TAX DED. AT SOURCE CONTRACTOR - 194 C</v>
          </cell>
          <cell r="C74">
            <v>-5312046.72</v>
          </cell>
          <cell r="D74">
            <v>-3407605.43</v>
          </cell>
          <cell r="E74">
            <v>-8719652.1500000004</v>
          </cell>
          <cell r="F74">
            <v>-12520848.220000001</v>
          </cell>
          <cell r="G74">
            <v>14501604.550000001</v>
          </cell>
          <cell r="H74">
            <v>503.32</v>
          </cell>
          <cell r="I74">
            <v>0</v>
          </cell>
          <cell r="J74">
            <v>-372235.05</v>
          </cell>
          <cell r="K74">
            <v>-371731.73</v>
          </cell>
          <cell r="L74">
            <v>0</v>
          </cell>
          <cell r="M74">
            <v>0</v>
          </cell>
          <cell r="N74">
            <v>-1210184.1200000001</v>
          </cell>
          <cell r="O74">
            <v>-1194491.03</v>
          </cell>
          <cell r="P74">
            <v>-1732682.55</v>
          </cell>
          <cell r="Q74">
            <v>-1626317.23</v>
          </cell>
          <cell r="R74">
            <v>-5763674.9299999997</v>
          </cell>
          <cell r="S74">
            <v>-142711.1</v>
          </cell>
          <cell r="T74">
            <v>-38852.9</v>
          </cell>
          <cell r="U74">
            <v>-181564</v>
          </cell>
          <cell r="V74">
            <v>-948187.39</v>
          </cell>
          <cell r="W74">
            <v>-12676</v>
          </cell>
          <cell r="X74">
            <v>-960863.39</v>
          </cell>
          <cell r="Y74">
            <v>-1142427.3900000001</v>
          </cell>
          <cell r="Z74">
            <v>-14969</v>
          </cell>
          <cell r="AA74">
            <v>-1901623.77</v>
          </cell>
          <cell r="AB74">
            <v>-1505981.6600000001</v>
          </cell>
          <cell r="AC74">
            <v>-3407605.43</v>
          </cell>
          <cell r="AE74">
            <v>-12520848.220000001</v>
          </cell>
          <cell r="AF74">
            <v>14501604.550000001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-440621.93</v>
          </cell>
          <cell r="AX74">
            <v>-341029.29000000004</v>
          </cell>
        </row>
        <row r="75">
          <cell r="A75">
            <v>1404040303</v>
          </cell>
          <cell r="B75" t="str">
            <v>TAX DED.AT SOURCE INT. OTHER THAN INT ON SEC.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A76">
            <v>1404040304</v>
          </cell>
          <cell r="B76" t="str">
            <v>TAX DED. AT SOURCE RENT - 194 I</v>
          </cell>
          <cell r="C76">
            <v>9913.9399999999296</v>
          </cell>
          <cell r="D76">
            <v>-32965.490000000005</v>
          </cell>
          <cell r="E76">
            <v>-23051.550000000076</v>
          </cell>
          <cell r="F76">
            <v>-1733032</v>
          </cell>
          <cell r="G76">
            <v>2051832.94</v>
          </cell>
          <cell r="H76">
            <v>0</v>
          </cell>
          <cell r="I76">
            <v>0</v>
          </cell>
          <cell r="J76">
            <v>-10207</v>
          </cell>
          <cell r="K76">
            <v>-10207</v>
          </cell>
          <cell r="L76">
            <v>0</v>
          </cell>
          <cell r="M76">
            <v>0</v>
          </cell>
          <cell r="N76">
            <v>-246715.45</v>
          </cell>
          <cell r="O76">
            <v>0</v>
          </cell>
          <cell r="P76">
            <v>0</v>
          </cell>
          <cell r="Q76">
            <v>0</v>
          </cell>
          <cell r="R76">
            <v>-246715.45</v>
          </cell>
          <cell r="S76">
            <v>0</v>
          </cell>
          <cell r="T76">
            <v>0</v>
          </cell>
          <cell r="U76">
            <v>0</v>
          </cell>
          <cell r="V76">
            <v>-51964.55</v>
          </cell>
          <cell r="W76">
            <v>0</v>
          </cell>
          <cell r="X76">
            <v>-51964.55</v>
          </cell>
          <cell r="Y76">
            <v>-51964.55</v>
          </cell>
          <cell r="Z76">
            <v>0</v>
          </cell>
          <cell r="AA76">
            <v>-16772.79</v>
          </cell>
          <cell r="AB76">
            <v>-16192.7</v>
          </cell>
          <cell r="AC76">
            <v>-32965.490000000005</v>
          </cell>
          <cell r="AE76">
            <v>-1733032</v>
          </cell>
          <cell r="AF76">
            <v>2051832.94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-30591</v>
          </cell>
          <cell r="AX76">
            <v>-14959</v>
          </cell>
        </row>
        <row r="77">
          <cell r="A77">
            <v>1404040305</v>
          </cell>
          <cell r="B77" t="str">
            <v>TAX DED. AT SOURCE PROFESSION - 194 J</v>
          </cell>
          <cell r="C77">
            <v>-3447430.9200000018</v>
          </cell>
          <cell r="D77">
            <v>-257651.20000000001</v>
          </cell>
          <cell r="E77">
            <v>-3705082.120000002</v>
          </cell>
          <cell r="F77">
            <v>-23823532.940000001</v>
          </cell>
          <cell r="G77">
            <v>21278476.02</v>
          </cell>
          <cell r="H77">
            <v>0</v>
          </cell>
          <cell r="I77">
            <v>0</v>
          </cell>
          <cell r="J77">
            <v>-195298</v>
          </cell>
          <cell r="K77">
            <v>-195298</v>
          </cell>
          <cell r="L77">
            <v>0</v>
          </cell>
          <cell r="M77">
            <v>0</v>
          </cell>
          <cell r="N77">
            <v>-358208.54</v>
          </cell>
          <cell r="O77">
            <v>-36362.04</v>
          </cell>
          <cell r="P77">
            <v>-19817.990000000002</v>
          </cell>
          <cell r="Q77">
            <v>-36834.43</v>
          </cell>
          <cell r="R77">
            <v>-451222.99999999994</v>
          </cell>
          <cell r="S77">
            <v>-1762</v>
          </cell>
          <cell r="T77">
            <v>-11690</v>
          </cell>
          <cell r="U77">
            <v>-13452</v>
          </cell>
          <cell r="V77">
            <v>-225526</v>
          </cell>
          <cell r="W77">
            <v>-16875</v>
          </cell>
          <cell r="X77">
            <v>-242401</v>
          </cell>
          <cell r="Y77">
            <v>-255853</v>
          </cell>
          <cell r="Z77">
            <v>0</v>
          </cell>
          <cell r="AA77">
            <v>-122842.66</v>
          </cell>
          <cell r="AB77">
            <v>-134808.54</v>
          </cell>
          <cell r="AC77">
            <v>-257651.20000000001</v>
          </cell>
          <cell r="AE77">
            <v>-23823532.940000001</v>
          </cell>
          <cell r="AF77">
            <v>21278476.02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-6187</v>
          </cell>
          <cell r="AX77">
            <v>-3303</v>
          </cell>
        </row>
        <row r="78">
          <cell r="A78">
            <v>1404040306</v>
          </cell>
          <cell r="B78" t="str">
            <v>TAX DED. AT SOURCE COMMISSION &amp; BROKERAGE - 1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A79">
            <v>1404040307</v>
          </cell>
          <cell r="B79" t="str">
            <v>TCS PAYABLE ON SCRAP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A80">
            <v>1404040308</v>
          </cell>
          <cell r="B80" t="str">
            <v>TAX DED. ON PAYMENT TO NRI AND FOREIGN COMP -</v>
          </cell>
          <cell r="C80">
            <v>-35823.56</v>
          </cell>
          <cell r="D80">
            <v>0</v>
          </cell>
          <cell r="E80">
            <v>-35823.56</v>
          </cell>
          <cell r="F80">
            <v>-218618.56</v>
          </cell>
          <cell r="G80">
            <v>182795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-218618.56</v>
          </cell>
          <cell r="AF80">
            <v>182795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A81">
            <v>1404040309</v>
          </cell>
          <cell r="B81" t="str">
            <v>TCS CLEARING</v>
          </cell>
          <cell r="C81">
            <v>-33193.839999999997</v>
          </cell>
          <cell r="D81">
            <v>-51147.55</v>
          </cell>
          <cell r="E81">
            <v>-84341.39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-42.84</v>
          </cell>
          <cell r="O81">
            <v>0</v>
          </cell>
          <cell r="P81">
            <v>0</v>
          </cell>
          <cell r="Q81">
            <v>0</v>
          </cell>
          <cell r="R81">
            <v>-42.84</v>
          </cell>
          <cell r="S81">
            <v>0</v>
          </cell>
          <cell r="T81">
            <v>0</v>
          </cell>
          <cell r="U81">
            <v>0</v>
          </cell>
          <cell r="V81">
            <v>-33151</v>
          </cell>
          <cell r="W81">
            <v>0</v>
          </cell>
          <cell r="X81">
            <v>-33151</v>
          </cell>
          <cell r="Y81">
            <v>-33151</v>
          </cell>
          <cell r="Z81">
            <v>0</v>
          </cell>
          <cell r="AA81">
            <v>-51147.55</v>
          </cell>
          <cell r="AB81">
            <v>0</v>
          </cell>
          <cell r="AC81">
            <v>-51147.55</v>
          </cell>
          <cell r="AE81">
            <v>0</v>
          </cell>
          <cell r="AF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-88621</v>
          </cell>
          <cell r="AX81">
            <v>-4069</v>
          </cell>
        </row>
        <row r="82">
          <cell r="A82">
            <v>1404040311</v>
          </cell>
          <cell r="B82" t="str">
            <v>TDS PAYABLE ON VAT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A83">
            <v>1404040400</v>
          </cell>
          <cell r="B83" t="str">
            <v>ENTRY TAX PAYABLE</v>
          </cell>
          <cell r="C83">
            <v>-1</v>
          </cell>
          <cell r="D83">
            <v>0</v>
          </cell>
          <cell r="E83">
            <v>-1</v>
          </cell>
          <cell r="F83">
            <v>0</v>
          </cell>
          <cell r="G83">
            <v>1844254</v>
          </cell>
          <cell r="H83">
            <v>0</v>
          </cell>
          <cell r="I83">
            <v>0</v>
          </cell>
          <cell r="J83">
            <v>188669</v>
          </cell>
          <cell r="K83">
            <v>188669</v>
          </cell>
          <cell r="L83">
            <v>0</v>
          </cell>
          <cell r="M83">
            <v>0</v>
          </cell>
          <cell r="N83">
            <v>-232428</v>
          </cell>
          <cell r="O83">
            <v>0</v>
          </cell>
          <cell r="P83">
            <v>0</v>
          </cell>
          <cell r="Q83">
            <v>0</v>
          </cell>
          <cell r="R83">
            <v>-232428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-1800496</v>
          </cell>
          <cell r="X83">
            <v>-1800496</v>
          </cell>
          <cell r="Y83">
            <v>-1800496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1844254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A84">
            <v>1404040610</v>
          </cell>
          <cell r="B84" t="str">
            <v>PROVIDENT FUND PAYABLE</v>
          </cell>
          <cell r="C84">
            <v>-3486220.5</v>
          </cell>
          <cell r="D84">
            <v>-1000000</v>
          </cell>
          <cell r="E84">
            <v>-4486220.5</v>
          </cell>
          <cell r="F84">
            <v>-15545210.5</v>
          </cell>
          <cell r="G84">
            <v>12058990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-1000000</v>
          </cell>
          <cell r="AB84">
            <v>0</v>
          </cell>
          <cell r="AC84">
            <v>-1000000</v>
          </cell>
          <cell r="AE84">
            <v>-15545210.5</v>
          </cell>
          <cell r="AF84">
            <v>12058990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A85">
            <v>1404040611</v>
          </cell>
          <cell r="B85" t="str">
            <v>EMPLOYEE PROVIDENT FUND PAYABLE</v>
          </cell>
          <cell r="C85">
            <v>-888904.25</v>
          </cell>
          <cell r="D85">
            <v>-2169691</v>
          </cell>
          <cell r="E85">
            <v>-3058595.25</v>
          </cell>
          <cell r="F85">
            <v>-8960295.25</v>
          </cell>
          <cell r="G85">
            <v>11230249</v>
          </cell>
          <cell r="H85">
            <v>0</v>
          </cell>
          <cell r="I85">
            <v>0</v>
          </cell>
          <cell r="J85">
            <v>-1037962</v>
          </cell>
          <cell r="K85">
            <v>-1037962</v>
          </cell>
          <cell r="L85">
            <v>-8113</v>
          </cell>
          <cell r="M85">
            <v>0</v>
          </cell>
          <cell r="N85">
            <v>-1370638</v>
          </cell>
          <cell r="O85">
            <v>0</v>
          </cell>
          <cell r="P85">
            <v>0</v>
          </cell>
          <cell r="Q85">
            <v>0</v>
          </cell>
          <cell r="R85">
            <v>-1378751</v>
          </cell>
          <cell r="S85">
            <v>-262453</v>
          </cell>
          <cell r="T85">
            <v>-163508</v>
          </cell>
          <cell r="U85">
            <v>-425961</v>
          </cell>
          <cell r="V85">
            <v>-153191</v>
          </cell>
          <cell r="W85">
            <v>-5400</v>
          </cell>
          <cell r="X85">
            <v>-158591</v>
          </cell>
          <cell r="Y85">
            <v>-584552</v>
          </cell>
          <cell r="Z85">
            <v>-157593</v>
          </cell>
          <cell r="AA85">
            <v>-2169691</v>
          </cell>
          <cell r="AB85">
            <v>0</v>
          </cell>
          <cell r="AC85">
            <v>-2169691</v>
          </cell>
          <cell r="AE85">
            <v>-8960295.25</v>
          </cell>
          <cell r="AF85">
            <v>11230249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-243333</v>
          </cell>
          <cell r="AX85">
            <v>-189349</v>
          </cell>
        </row>
        <row r="86">
          <cell r="A86">
            <v>1404040612</v>
          </cell>
          <cell r="B86" t="str">
            <v>EMPLOYEE VOLUNTARY PROVIDENT FUND PAYABLE</v>
          </cell>
          <cell r="C86">
            <v>-113704.25</v>
          </cell>
          <cell r="D86">
            <v>-664242</v>
          </cell>
          <cell r="E86">
            <v>-777946.25</v>
          </cell>
          <cell r="F86">
            <v>-2988770.25</v>
          </cell>
          <cell r="G86">
            <v>3774000</v>
          </cell>
          <cell r="H86">
            <v>0</v>
          </cell>
          <cell r="I86">
            <v>0</v>
          </cell>
          <cell r="J86">
            <v>-259773</v>
          </cell>
          <cell r="K86">
            <v>-259773</v>
          </cell>
          <cell r="L86">
            <v>0</v>
          </cell>
          <cell r="M86">
            <v>0</v>
          </cell>
          <cell r="N86">
            <v>-518287</v>
          </cell>
          <cell r="O86">
            <v>0</v>
          </cell>
          <cell r="P86">
            <v>0</v>
          </cell>
          <cell r="Q86">
            <v>0</v>
          </cell>
          <cell r="R86">
            <v>-518287</v>
          </cell>
          <cell r="S86">
            <v>-39171</v>
          </cell>
          <cell r="T86">
            <v>-81703</v>
          </cell>
          <cell r="U86">
            <v>-120874</v>
          </cell>
          <cell r="V86">
            <v>0</v>
          </cell>
          <cell r="W86">
            <v>0</v>
          </cell>
          <cell r="X86">
            <v>0</v>
          </cell>
          <cell r="Y86">
            <v>-120874</v>
          </cell>
          <cell r="Z86">
            <v>0</v>
          </cell>
          <cell r="AA86">
            <v>-664242</v>
          </cell>
          <cell r="AB86">
            <v>0</v>
          </cell>
          <cell r="AC86">
            <v>-664242</v>
          </cell>
          <cell r="AE86">
            <v>-2988770.25</v>
          </cell>
          <cell r="AF86">
            <v>3774000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-94174</v>
          </cell>
          <cell r="AX86">
            <v>-75490</v>
          </cell>
        </row>
        <row r="87">
          <cell r="A87">
            <v>1404040613</v>
          </cell>
          <cell r="B87" t="str">
            <v>EDLI PAYBLE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  <row r="88">
          <cell r="A88">
            <v>1404040620</v>
          </cell>
          <cell r="B88" t="str">
            <v>PROFESSIONAL TAX PAYABLE</v>
          </cell>
          <cell r="C88">
            <v>-63300</v>
          </cell>
          <cell r="D88">
            <v>-52300</v>
          </cell>
          <cell r="E88">
            <v>-115600</v>
          </cell>
          <cell r="F88">
            <v>-14400</v>
          </cell>
          <cell r="G88">
            <v>-12100</v>
          </cell>
          <cell r="H88">
            <v>0</v>
          </cell>
          <cell r="I88">
            <v>0</v>
          </cell>
          <cell r="J88">
            <v>-10000</v>
          </cell>
          <cell r="K88">
            <v>-10000</v>
          </cell>
          <cell r="L88">
            <v>-200</v>
          </cell>
          <cell r="M88">
            <v>0</v>
          </cell>
          <cell r="N88">
            <v>-15400</v>
          </cell>
          <cell r="O88">
            <v>0</v>
          </cell>
          <cell r="P88">
            <v>0</v>
          </cell>
          <cell r="Q88">
            <v>0</v>
          </cell>
          <cell r="R88">
            <v>-15600</v>
          </cell>
          <cell r="S88">
            <v>-3000</v>
          </cell>
          <cell r="T88">
            <v>-2000</v>
          </cell>
          <cell r="U88">
            <v>-5000</v>
          </cell>
          <cell r="V88">
            <v>-2200</v>
          </cell>
          <cell r="W88">
            <v>-200</v>
          </cell>
          <cell r="X88">
            <v>-2400</v>
          </cell>
          <cell r="Y88">
            <v>-7400</v>
          </cell>
          <cell r="Z88">
            <v>-3800</v>
          </cell>
          <cell r="AA88">
            <v>-52300</v>
          </cell>
          <cell r="AB88">
            <v>0</v>
          </cell>
          <cell r="AC88">
            <v>-52300</v>
          </cell>
          <cell r="AE88">
            <v>-14400</v>
          </cell>
          <cell r="AF88">
            <v>-12100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-2600</v>
          </cell>
          <cell r="AX88">
            <v>-2250</v>
          </cell>
        </row>
        <row r="89">
          <cell r="A89">
            <v>1404050000</v>
          </cell>
          <cell r="B89" t="str">
            <v>SERVICE TAX PAYABLE INTERIM ACCOUNTS - HO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A90">
            <v>1404050001</v>
          </cell>
          <cell r="B90" t="str">
            <v>ST-EDUCATION CESS PAYABLE INTERIM ACCOUNTS-HO</v>
          </cell>
          <cell r="C90">
            <v>789309</v>
          </cell>
          <cell r="D90">
            <v>0</v>
          </cell>
          <cell r="E90">
            <v>789309</v>
          </cell>
          <cell r="F90">
            <v>789309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789309</v>
          </cell>
          <cell r="AF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</row>
        <row r="91">
          <cell r="A91">
            <v>1404050002</v>
          </cell>
          <cell r="B91" t="str">
            <v>ST-HIGHER EDUCA CESS PAYABLE INTERIM ACCOUNTS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A92">
            <v>1404050170</v>
          </cell>
          <cell r="B92" t="str">
            <v>SERVICE TAX PROVISION - REVERSE CHARGE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W92">
            <v>0</v>
          </cell>
          <cell r="AX92">
            <v>0</v>
          </cell>
        </row>
        <row r="93">
          <cell r="A93">
            <v>1404050180</v>
          </cell>
          <cell r="B93" t="str">
            <v>SERVICE TAX PAYABLE INTERIM ACCOUNTS - ENERGY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</row>
        <row r="94">
          <cell r="A94">
            <v>1404050181</v>
          </cell>
          <cell r="B94" t="str">
            <v>ST-EDUCA CESS PAYABLE INTERIM ACCOUNTS-ENERGY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A95">
            <v>1404050182</v>
          </cell>
          <cell r="B95" t="str">
            <v>ST-HIGHER EDU CESS PAYABLE INTERIM ACCOUNTS-E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</row>
        <row r="96">
          <cell r="A96">
            <v>1404050183</v>
          </cell>
          <cell r="B96" t="str">
            <v>SERVICE TAX PAYABLE FINAL ACCOUNTS - ENERGY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</row>
        <row r="97">
          <cell r="A97">
            <v>1404050184</v>
          </cell>
          <cell r="B97" t="str">
            <v>ST-EDUC CESS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</row>
        <row r="98">
          <cell r="A98">
            <v>1404050185</v>
          </cell>
          <cell r="B98" t="str">
            <v>ST-HIGHER EDUC CESS PAYABLE FINAL ACCOUNTS-EN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</row>
        <row r="99">
          <cell r="A99">
            <v>1404050187</v>
          </cell>
          <cell r="B99" t="str">
            <v>ST - PAYABLE FINAL SWACH BHARATH CESS-ENERGY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W99">
            <v>0</v>
          </cell>
          <cell r="AX99">
            <v>0</v>
          </cell>
        </row>
        <row r="100">
          <cell r="A100">
            <v>1404080000</v>
          </cell>
          <cell r="B100" t="str">
            <v>SALARY AND WAGES PAYABLE</v>
          </cell>
          <cell r="C100">
            <v>10832280.149999999</v>
          </cell>
          <cell r="D100">
            <v>-11306111</v>
          </cell>
          <cell r="E100">
            <v>-473830.85000000149</v>
          </cell>
          <cell r="F100">
            <v>31076261.149999999</v>
          </cell>
          <cell r="G100">
            <v>-5139732</v>
          </cell>
          <cell r="H100">
            <v>0</v>
          </cell>
          <cell r="I100">
            <v>0</v>
          </cell>
          <cell r="J100">
            <v>-4595949</v>
          </cell>
          <cell r="K100">
            <v>-4595949</v>
          </cell>
          <cell r="L100">
            <v>-122140</v>
          </cell>
          <cell r="M100">
            <v>0</v>
          </cell>
          <cell r="N100">
            <v>-6975728</v>
          </cell>
          <cell r="O100">
            <v>0</v>
          </cell>
          <cell r="P100">
            <v>0</v>
          </cell>
          <cell r="Q100">
            <v>0</v>
          </cell>
          <cell r="R100">
            <v>-7097868</v>
          </cell>
          <cell r="S100">
            <v>-1351189</v>
          </cell>
          <cell r="T100">
            <v>-911413</v>
          </cell>
          <cell r="U100">
            <v>-2262602</v>
          </cell>
          <cell r="V100">
            <v>-828423</v>
          </cell>
          <cell r="W100">
            <v>-41210</v>
          </cell>
          <cell r="X100">
            <v>-869633</v>
          </cell>
          <cell r="Y100">
            <v>-3132235</v>
          </cell>
          <cell r="Z100">
            <v>-278197</v>
          </cell>
          <cell r="AA100">
            <v>-11306111</v>
          </cell>
          <cell r="AB100">
            <v>0</v>
          </cell>
          <cell r="AC100">
            <v>-11306111</v>
          </cell>
          <cell r="AE100">
            <v>31076261.149999999</v>
          </cell>
          <cell r="AF100">
            <v>-5139732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-72679</v>
          </cell>
          <cell r="AX100">
            <v>0</v>
          </cell>
        </row>
        <row r="101">
          <cell r="A101">
            <v>1404080030</v>
          </cell>
          <cell r="B101" t="str">
            <v>PROVISION FOR BONUS</v>
          </cell>
          <cell r="C101">
            <v>-2745306</v>
          </cell>
          <cell r="D101">
            <v>-1201097</v>
          </cell>
          <cell r="E101">
            <v>-3946403</v>
          </cell>
          <cell r="F101">
            <v>-696001.4</v>
          </cell>
          <cell r="G101">
            <v>-2049304.6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-1201097</v>
          </cell>
          <cell r="AB101">
            <v>0</v>
          </cell>
          <cell r="AC101">
            <v>-1201097</v>
          </cell>
          <cell r="AE101">
            <v>-696001.4</v>
          </cell>
          <cell r="AF101">
            <v>-2049304.6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A102">
            <v>1404080040</v>
          </cell>
          <cell r="B102" t="str">
            <v>PROVISION FOR LTA</v>
          </cell>
          <cell r="C102">
            <v>-3670463</v>
          </cell>
          <cell r="D102">
            <v>0</v>
          </cell>
          <cell r="E102">
            <v>-3670463</v>
          </cell>
          <cell r="F102">
            <v>-3670463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-3670463</v>
          </cell>
          <cell r="AF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A103">
            <v>1404080100</v>
          </cell>
          <cell r="B103" t="str">
            <v>EMPLOYEE DEDUCTION - INSURANCE PREMIUM</v>
          </cell>
          <cell r="C103">
            <v>98620</v>
          </cell>
          <cell r="D103">
            <v>-3128</v>
          </cell>
          <cell r="E103">
            <v>95492</v>
          </cell>
          <cell r="F103">
            <v>-4792</v>
          </cell>
          <cell r="G103">
            <v>1074728</v>
          </cell>
          <cell r="H103">
            <v>0</v>
          </cell>
          <cell r="I103">
            <v>0</v>
          </cell>
          <cell r="J103">
            <v>-356944</v>
          </cell>
          <cell r="K103">
            <v>-356944</v>
          </cell>
          <cell r="L103">
            <v>0</v>
          </cell>
          <cell r="M103">
            <v>0</v>
          </cell>
          <cell r="N103">
            <v>-504560</v>
          </cell>
          <cell r="O103">
            <v>0</v>
          </cell>
          <cell r="P103">
            <v>0</v>
          </cell>
          <cell r="Q103">
            <v>0</v>
          </cell>
          <cell r="R103">
            <v>-504560</v>
          </cell>
          <cell r="S103">
            <v>-43300</v>
          </cell>
          <cell r="T103">
            <v>-462</v>
          </cell>
          <cell r="U103">
            <v>-43762</v>
          </cell>
          <cell r="V103">
            <v>-66050</v>
          </cell>
          <cell r="W103">
            <v>0</v>
          </cell>
          <cell r="X103">
            <v>-66050</v>
          </cell>
          <cell r="Y103">
            <v>-109812</v>
          </cell>
          <cell r="Z103">
            <v>0</v>
          </cell>
          <cell r="AA103">
            <v>-3128</v>
          </cell>
          <cell r="AB103">
            <v>0</v>
          </cell>
          <cell r="AC103">
            <v>-3128</v>
          </cell>
          <cell r="AE103">
            <v>-4792</v>
          </cell>
          <cell r="AF103">
            <v>1074728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W103">
            <v>-26620</v>
          </cell>
          <cell r="AX103">
            <v>-33100</v>
          </cell>
        </row>
        <row r="104">
          <cell r="A104">
            <v>1404080170</v>
          </cell>
          <cell r="B104" t="str">
            <v>EMPLOYEE DEDUCTION - LEASE RENT</v>
          </cell>
          <cell r="C104">
            <v>-460390</v>
          </cell>
          <cell r="D104">
            <v>0</v>
          </cell>
          <cell r="E104">
            <v>-460390</v>
          </cell>
          <cell r="F104">
            <v>-1741464</v>
          </cell>
          <cell r="G104">
            <v>22999066</v>
          </cell>
          <cell r="H104">
            <v>0</v>
          </cell>
          <cell r="I104">
            <v>0</v>
          </cell>
          <cell r="J104">
            <v>-6938956</v>
          </cell>
          <cell r="K104">
            <v>-6938956</v>
          </cell>
          <cell r="L104">
            <v>-93393</v>
          </cell>
          <cell r="M104">
            <v>0</v>
          </cell>
          <cell r="N104">
            <v>-10276792</v>
          </cell>
          <cell r="O104">
            <v>0</v>
          </cell>
          <cell r="P104">
            <v>0</v>
          </cell>
          <cell r="Q104">
            <v>0</v>
          </cell>
          <cell r="R104">
            <v>-10370185</v>
          </cell>
          <cell r="S104">
            <v>-1699750</v>
          </cell>
          <cell r="T104">
            <v>-1346828</v>
          </cell>
          <cell r="U104">
            <v>-3046578</v>
          </cell>
          <cell r="V104">
            <v>-976996</v>
          </cell>
          <cell r="W104">
            <v>0</v>
          </cell>
          <cell r="X104">
            <v>-976996</v>
          </cell>
          <cell r="Y104">
            <v>-4023574</v>
          </cell>
          <cell r="Z104">
            <v>-385277</v>
          </cell>
          <cell r="AA104">
            <v>0</v>
          </cell>
          <cell r="AB104">
            <v>0</v>
          </cell>
          <cell r="AC104">
            <v>0</v>
          </cell>
          <cell r="AE104">
            <v>-1741464</v>
          </cell>
          <cell r="AF104">
            <v>22999066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W104">
            <v>-218880</v>
          </cell>
          <cell r="AX104">
            <v>-1028927</v>
          </cell>
        </row>
        <row r="105">
          <cell r="A105">
            <v>1404080180</v>
          </cell>
          <cell r="B105" t="str">
            <v>EMPLOYEE DEDUCTION - OTHERS</v>
          </cell>
          <cell r="C105">
            <v>-455545</v>
          </cell>
          <cell r="D105">
            <v>-445345</v>
          </cell>
          <cell r="E105">
            <v>-900890</v>
          </cell>
          <cell r="F105">
            <v>-89875</v>
          </cell>
          <cell r="G105">
            <v>1303280</v>
          </cell>
          <cell r="H105">
            <v>-300</v>
          </cell>
          <cell r="I105">
            <v>0</v>
          </cell>
          <cell r="J105">
            <v>-534272</v>
          </cell>
          <cell r="K105">
            <v>-534572</v>
          </cell>
          <cell r="L105">
            <v>-11052</v>
          </cell>
          <cell r="M105">
            <v>0</v>
          </cell>
          <cell r="N105">
            <v>-802627</v>
          </cell>
          <cell r="O105">
            <v>0</v>
          </cell>
          <cell r="P105">
            <v>0</v>
          </cell>
          <cell r="Q105">
            <v>0</v>
          </cell>
          <cell r="R105">
            <v>-813679</v>
          </cell>
          <cell r="S105">
            <v>-142042</v>
          </cell>
          <cell r="T105">
            <v>-101492</v>
          </cell>
          <cell r="U105">
            <v>-243534</v>
          </cell>
          <cell r="V105">
            <v>-63121</v>
          </cell>
          <cell r="W105">
            <v>0</v>
          </cell>
          <cell r="X105">
            <v>-63121</v>
          </cell>
          <cell r="Y105">
            <v>-306655</v>
          </cell>
          <cell r="Z105">
            <v>-14044</v>
          </cell>
          <cell r="AA105">
            <v>-445345</v>
          </cell>
          <cell r="AB105">
            <v>0</v>
          </cell>
          <cell r="AC105">
            <v>-445345</v>
          </cell>
          <cell r="AE105">
            <v>-89875</v>
          </cell>
          <cell r="AF105">
            <v>1303280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-7400</v>
          </cell>
          <cell r="AX105">
            <v>-5962</v>
          </cell>
        </row>
        <row r="106">
          <cell r="A106">
            <v>1404080210</v>
          </cell>
          <cell r="B106" t="str">
            <v>UNPAID PRODUCTION INCENTIVE BONUS</v>
          </cell>
          <cell r="C106">
            <v>-3511535</v>
          </cell>
          <cell r="D106">
            <v>0</v>
          </cell>
          <cell r="E106">
            <v>-3511535</v>
          </cell>
          <cell r="F106">
            <v>-3511535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>
            <v>-3511535</v>
          </cell>
          <cell r="AF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A107">
            <v>1404080270</v>
          </cell>
          <cell r="B107" t="str">
            <v>VARIABLE PAY - PAYABLE</v>
          </cell>
          <cell r="C107">
            <v>-80762996</v>
          </cell>
          <cell r="D107">
            <v>2744965</v>
          </cell>
          <cell r="E107">
            <v>-78018031</v>
          </cell>
          <cell r="F107">
            <v>-80762996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2744965</v>
          </cell>
          <cell r="AB107">
            <v>0</v>
          </cell>
          <cell r="AC107">
            <v>2744965</v>
          </cell>
          <cell r="AE107">
            <v>-80762996</v>
          </cell>
          <cell r="AF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A108">
            <v>1404080280</v>
          </cell>
          <cell r="B108" t="str">
            <v>ESOP PAYABLE TO EMPLOYEE</v>
          </cell>
          <cell r="C108">
            <v>-60109797.25</v>
          </cell>
          <cell r="D108">
            <v>20079374</v>
          </cell>
          <cell r="E108">
            <v>-40030423.25</v>
          </cell>
          <cell r="F108">
            <v>-82925902.25</v>
          </cell>
          <cell r="G108">
            <v>5094866</v>
          </cell>
          <cell r="H108">
            <v>0</v>
          </cell>
          <cell r="I108">
            <v>0</v>
          </cell>
          <cell r="J108">
            <v>7823280</v>
          </cell>
          <cell r="K108">
            <v>7823280</v>
          </cell>
          <cell r="L108">
            <v>0</v>
          </cell>
          <cell r="M108">
            <v>0</v>
          </cell>
          <cell r="N108">
            <v>5703646</v>
          </cell>
          <cell r="O108">
            <v>0</v>
          </cell>
          <cell r="P108">
            <v>0</v>
          </cell>
          <cell r="Q108">
            <v>0</v>
          </cell>
          <cell r="R108">
            <v>5703646</v>
          </cell>
          <cell r="S108">
            <v>1140899</v>
          </cell>
          <cell r="T108">
            <v>1467407</v>
          </cell>
          <cell r="U108">
            <v>2608306</v>
          </cell>
          <cell r="V108">
            <v>440568</v>
          </cell>
          <cell r="W108">
            <v>0</v>
          </cell>
          <cell r="X108">
            <v>440568</v>
          </cell>
          <cell r="Y108">
            <v>3048874</v>
          </cell>
          <cell r="Z108">
            <v>1145439</v>
          </cell>
          <cell r="AA108">
            <v>20079374</v>
          </cell>
          <cell r="AB108">
            <v>0</v>
          </cell>
          <cell r="AC108">
            <v>20079374</v>
          </cell>
          <cell r="AE108">
            <v>-82925902.25</v>
          </cell>
          <cell r="AF108">
            <v>5094866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</row>
        <row r="109">
          <cell r="A109">
            <v>1404080140</v>
          </cell>
          <cell r="B109" t="str">
            <v>EMPLOYEE DEDUCTION - COOPERATIVE SOCIETY</v>
          </cell>
          <cell r="C109">
            <v>-3800</v>
          </cell>
          <cell r="D109">
            <v>0</v>
          </cell>
          <cell r="E109">
            <v>-3800</v>
          </cell>
          <cell r="F109">
            <v>-3800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-3800</v>
          </cell>
          <cell r="AF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W109">
            <v>0</v>
          </cell>
          <cell r="AX109">
            <v>0</v>
          </cell>
        </row>
        <row r="110">
          <cell r="A110">
            <v>1404080230</v>
          </cell>
          <cell r="B110" t="str">
            <v>EMPLOYEE DEDUCTION JSW FOUNDATION CONTRIBUTIO</v>
          </cell>
          <cell r="C110">
            <v>43346</v>
          </cell>
          <cell r="D110">
            <v>-98100</v>
          </cell>
          <cell r="E110">
            <v>-54754</v>
          </cell>
          <cell r="F110">
            <v>55713</v>
          </cell>
          <cell r="G110">
            <v>-12367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-98100</v>
          </cell>
          <cell r="AB110">
            <v>0</v>
          </cell>
          <cell r="AC110">
            <v>-98100</v>
          </cell>
          <cell r="AE110">
            <v>55713</v>
          </cell>
          <cell r="AF110">
            <v>-12367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0</v>
          </cell>
          <cell r="AX110">
            <v>0</v>
          </cell>
        </row>
        <row r="111">
          <cell r="A111">
            <v>1404130031</v>
          </cell>
          <cell r="B111" t="str">
            <v>Vehicle deduction -Employee</v>
          </cell>
          <cell r="C111">
            <v>-5882336</v>
          </cell>
          <cell r="D111">
            <v>-916704</v>
          </cell>
          <cell r="E111">
            <v>-6799040</v>
          </cell>
          <cell r="F111">
            <v>-3363239</v>
          </cell>
          <cell r="G111">
            <v>-1953195</v>
          </cell>
          <cell r="H111">
            <v>0</v>
          </cell>
          <cell r="I111">
            <v>0</v>
          </cell>
          <cell r="J111">
            <v>-199680</v>
          </cell>
          <cell r="K111">
            <v>-199680</v>
          </cell>
          <cell r="L111">
            <v>0</v>
          </cell>
          <cell r="M111">
            <v>0</v>
          </cell>
          <cell r="N111">
            <v>-366222</v>
          </cell>
          <cell r="O111">
            <v>0</v>
          </cell>
          <cell r="P111">
            <v>0</v>
          </cell>
          <cell r="Q111">
            <v>0</v>
          </cell>
          <cell r="R111">
            <v>-366222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-916704</v>
          </cell>
          <cell r="AB111">
            <v>0</v>
          </cell>
          <cell r="AC111">
            <v>-916704</v>
          </cell>
          <cell r="AE111">
            <v>-3363239</v>
          </cell>
          <cell r="AF111">
            <v>-1953195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</row>
        <row r="112">
          <cell r="A112">
            <v>1404080310</v>
          </cell>
          <cell r="B112" t="str">
            <v>EMPLOYEE DEDUCTION - CLUB</v>
          </cell>
          <cell r="C112">
            <v>-240546</v>
          </cell>
          <cell r="D112">
            <v>0</v>
          </cell>
          <cell r="E112">
            <v>-240546</v>
          </cell>
          <cell r="F112">
            <v>-62202</v>
          </cell>
          <cell r="G112">
            <v>797436</v>
          </cell>
          <cell r="H112">
            <v>0</v>
          </cell>
          <cell r="I112">
            <v>0</v>
          </cell>
          <cell r="J112">
            <v>-424180</v>
          </cell>
          <cell r="K112">
            <v>-424180</v>
          </cell>
          <cell r="L112">
            <v>-5050</v>
          </cell>
          <cell r="M112">
            <v>0</v>
          </cell>
          <cell r="N112">
            <v>-374700</v>
          </cell>
          <cell r="O112">
            <v>0</v>
          </cell>
          <cell r="P112">
            <v>0</v>
          </cell>
          <cell r="Q112">
            <v>0</v>
          </cell>
          <cell r="R112">
            <v>-379750</v>
          </cell>
          <cell r="S112">
            <v>-67100</v>
          </cell>
          <cell r="T112">
            <v>-50000</v>
          </cell>
          <cell r="U112">
            <v>-117100</v>
          </cell>
          <cell r="V112">
            <v>-42550</v>
          </cell>
          <cell r="W112">
            <v>0</v>
          </cell>
          <cell r="X112">
            <v>-42550</v>
          </cell>
          <cell r="Y112">
            <v>-159650</v>
          </cell>
          <cell r="Z112">
            <v>-12200</v>
          </cell>
          <cell r="AA112">
            <v>0</v>
          </cell>
          <cell r="AB112">
            <v>0</v>
          </cell>
          <cell r="AC112">
            <v>0</v>
          </cell>
          <cell r="AE112">
            <v>-62202</v>
          </cell>
          <cell r="AF112">
            <v>797436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-2600</v>
          </cell>
          <cell r="AX112">
            <v>0</v>
          </cell>
        </row>
        <row r="113">
          <cell r="A113">
            <v>1404080320</v>
          </cell>
          <cell r="B113" t="str">
            <v>EMPLOYEE DEDUCTION - SCHOOL FEES</v>
          </cell>
          <cell r="C113">
            <v>522922</v>
          </cell>
          <cell r="D113">
            <v>-345699</v>
          </cell>
          <cell r="E113">
            <v>177223</v>
          </cell>
          <cell r="F113">
            <v>-352989</v>
          </cell>
          <cell r="G113">
            <v>10517702</v>
          </cell>
          <cell r="H113">
            <v>0</v>
          </cell>
          <cell r="I113">
            <v>0</v>
          </cell>
          <cell r="J113">
            <v>-3583626</v>
          </cell>
          <cell r="K113">
            <v>-3583626</v>
          </cell>
          <cell r="L113">
            <v>-40475</v>
          </cell>
          <cell r="M113">
            <v>0</v>
          </cell>
          <cell r="N113">
            <v>-3940500</v>
          </cell>
          <cell r="O113">
            <v>0</v>
          </cell>
          <cell r="P113">
            <v>0</v>
          </cell>
          <cell r="Q113">
            <v>0</v>
          </cell>
          <cell r="R113">
            <v>-3980975</v>
          </cell>
          <cell r="S113">
            <v>-636656</v>
          </cell>
          <cell r="T113">
            <v>-784743</v>
          </cell>
          <cell r="U113">
            <v>-1421399</v>
          </cell>
          <cell r="V113">
            <v>-655791</v>
          </cell>
          <cell r="W113">
            <v>0</v>
          </cell>
          <cell r="X113">
            <v>-655791</v>
          </cell>
          <cell r="Y113">
            <v>-2077190</v>
          </cell>
          <cell r="Z113">
            <v>0</v>
          </cell>
          <cell r="AA113">
            <v>-345699</v>
          </cell>
          <cell r="AB113">
            <v>0</v>
          </cell>
          <cell r="AC113">
            <v>-345699</v>
          </cell>
          <cell r="AE113">
            <v>-352989</v>
          </cell>
          <cell r="AF113">
            <v>10517702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</row>
        <row r="114">
          <cell r="A114">
            <v>1404080330</v>
          </cell>
          <cell r="B114" t="str">
            <v>EMPLOYEE DEDUCTION - ELECTRICITY</v>
          </cell>
          <cell r="C114">
            <v>-1013677.79</v>
          </cell>
          <cell r="D114">
            <v>0</v>
          </cell>
          <cell r="E114">
            <v>-1013677.79</v>
          </cell>
          <cell r="F114">
            <v>-167041</v>
          </cell>
          <cell r="G114">
            <v>4098731.21</v>
          </cell>
          <cell r="H114">
            <v>0</v>
          </cell>
          <cell r="I114">
            <v>0</v>
          </cell>
          <cell r="J114">
            <v>-1536424</v>
          </cell>
          <cell r="K114">
            <v>-1536424</v>
          </cell>
          <cell r="L114">
            <v>-24646</v>
          </cell>
          <cell r="M114">
            <v>0</v>
          </cell>
          <cell r="N114">
            <v>-2222275</v>
          </cell>
          <cell r="O114">
            <v>0</v>
          </cell>
          <cell r="P114">
            <v>0</v>
          </cell>
          <cell r="Q114">
            <v>0</v>
          </cell>
          <cell r="R114">
            <v>-2246921</v>
          </cell>
          <cell r="S114">
            <v>-525772</v>
          </cell>
          <cell r="T114">
            <v>-328359</v>
          </cell>
          <cell r="U114">
            <v>-854131</v>
          </cell>
          <cell r="V114">
            <v>-265846</v>
          </cell>
          <cell r="W114">
            <v>0</v>
          </cell>
          <cell r="X114">
            <v>-265846</v>
          </cell>
          <cell r="Y114">
            <v>-1119977</v>
          </cell>
          <cell r="Z114">
            <v>-42046</v>
          </cell>
          <cell r="AA114">
            <v>0</v>
          </cell>
          <cell r="AB114">
            <v>0</v>
          </cell>
          <cell r="AC114">
            <v>0</v>
          </cell>
          <cell r="AE114">
            <v>-167041</v>
          </cell>
          <cell r="AF114">
            <v>4098731.21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-10920</v>
          </cell>
          <cell r="AX114">
            <v>-139381</v>
          </cell>
        </row>
        <row r="115">
          <cell r="A115">
            <v>1404100000</v>
          </cell>
          <cell r="B115" t="str">
            <v>STALE CHEQUES</v>
          </cell>
          <cell r="C115">
            <v>-2318814.4</v>
          </cell>
          <cell r="D115">
            <v>0</v>
          </cell>
          <cell r="E115">
            <v>-2318814.4</v>
          </cell>
          <cell r="F115">
            <v>-2291927</v>
          </cell>
          <cell r="G115">
            <v>-20875.400000000001</v>
          </cell>
          <cell r="H115">
            <v>0</v>
          </cell>
          <cell r="I115">
            <v>0</v>
          </cell>
          <cell r="J115">
            <v>1440</v>
          </cell>
          <cell r="K115">
            <v>1440</v>
          </cell>
          <cell r="L115">
            <v>0</v>
          </cell>
          <cell r="M115">
            <v>0</v>
          </cell>
          <cell r="N115">
            <v>-1440</v>
          </cell>
          <cell r="O115">
            <v>0</v>
          </cell>
          <cell r="P115">
            <v>0</v>
          </cell>
          <cell r="Q115">
            <v>0</v>
          </cell>
          <cell r="R115">
            <v>-1440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-2297939</v>
          </cell>
          <cell r="AF115">
            <v>-20875.400000000001</v>
          </cell>
          <cell r="AH115">
            <v>-6012</v>
          </cell>
          <cell r="AI115">
            <v>0</v>
          </cell>
          <cell r="AJ115">
            <v>0</v>
          </cell>
          <cell r="AK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W115">
            <v>0</v>
          </cell>
          <cell r="AX115">
            <v>0</v>
          </cell>
        </row>
        <row r="116">
          <cell r="A116">
            <v>1404100030</v>
          </cell>
          <cell r="B116" t="str">
            <v>PAYABLE OTHERS</v>
          </cell>
          <cell r="C116">
            <v>-111329879.43000001</v>
          </cell>
          <cell r="D116">
            <v>-214458395.08000001</v>
          </cell>
          <cell r="E116">
            <v>-325788274.50999999</v>
          </cell>
          <cell r="F116">
            <v>-1106289.43</v>
          </cell>
          <cell r="G116">
            <v>-52595757</v>
          </cell>
          <cell r="H116">
            <v>-12291985</v>
          </cell>
          <cell r="I116">
            <v>0</v>
          </cell>
          <cell r="J116">
            <v>-4016426</v>
          </cell>
          <cell r="K116">
            <v>-16308411</v>
          </cell>
          <cell r="L116">
            <v>-41250028</v>
          </cell>
          <cell r="M116">
            <v>0</v>
          </cell>
          <cell r="N116">
            <v>-69394</v>
          </cell>
          <cell r="O116">
            <v>0</v>
          </cell>
          <cell r="P116">
            <v>0</v>
          </cell>
          <cell r="Q116">
            <v>0</v>
          </cell>
          <cell r="R116">
            <v>-41319422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-214458395.08000001</v>
          </cell>
          <cell r="AB116">
            <v>0</v>
          </cell>
          <cell r="AC116">
            <v>-214458395.08000001</v>
          </cell>
          <cell r="AE116">
            <v>-1106289.43</v>
          </cell>
          <cell r="AF116">
            <v>-52595757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-1202009</v>
          </cell>
          <cell r="AX116">
            <v>0</v>
          </cell>
        </row>
        <row r="117">
          <cell r="A117">
            <v>1404100160</v>
          </cell>
          <cell r="B117" t="str">
            <v>JSW STEEL LIMITED - ( VIDYANAGAR )</v>
          </cell>
          <cell r="C117">
            <v>-19720151.240000002</v>
          </cell>
          <cell r="D117">
            <v>0</v>
          </cell>
          <cell r="E117">
            <v>-19720151.240000002</v>
          </cell>
          <cell r="F117">
            <v>0</v>
          </cell>
          <cell r="G117">
            <v>-4775200</v>
          </cell>
          <cell r="H117">
            <v>0</v>
          </cell>
          <cell r="I117">
            <v>0</v>
          </cell>
          <cell r="J117">
            <v>-6942188.4000000004</v>
          </cell>
          <cell r="K117">
            <v>-6942188.4000000004</v>
          </cell>
          <cell r="L117">
            <v>0</v>
          </cell>
          <cell r="M117">
            <v>0</v>
          </cell>
          <cell r="N117">
            <v>-9602762.8399999999</v>
          </cell>
          <cell r="O117">
            <v>0</v>
          </cell>
          <cell r="P117">
            <v>0</v>
          </cell>
          <cell r="Q117">
            <v>0</v>
          </cell>
          <cell r="R117">
            <v>-9602762.8399999999</v>
          </cell>
          <cell r="S117">
            <v>0</v>
          </cell>
          <cell r="T117">
            <v>0</v>
          </cell>
          <cell r="U117">
            <v>0</v>
          </cell>
          <cell r="V117">
            <v>1600000</v>
          </cell>
          <cell r="W117">
            <v>0</v>
          </cell>
          <cell r="X117">
            <v>1600000</v>
          </cell>
          <cell r="Y117">
            <v>1600000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-4775200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</row>
        <row r="118">
          <cell r="A118">
            <v>1404100210</v>
          </cell>
          <cell r="B118" t="str">
            <v>SERVICE BONDS DEPOSIT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W118">
            <v>0</v>
          </cell>
          <cell r="AX118">
            <v>0</v>
          </cell>
        </row>
        <row r="119">
          <cell r="A119">
            <v>1404100230</v>
          </cell>
          <cell r="B119" t="str">
            <v>FORWARD CONTRACT PREMIUM PAYABLE</v>
          </cell>
          <cell r="C119">
            <v>-995983348.32000005</v>
          </cell>
          <cell r="D119">
            <v>-201535133.31999999</v>
          </cell>
          <cell r="E119">
            <v>-1197518481.6400001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-995983348.32000005</v>
          </cell>
          <cell r="O119">
            <v>0</v>
          </cell>
          <cell r="P119">
            <v>0</v>
          </cell>
          <cell r="Q119">
            <v>0</v>
          </cell>
          <cell r="R119">
            <v>-995983348.32000005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-201535133.31999999</v>
          </cell>
          <cell r="AB119">
            <v>0</v>
          </cell>
          <cell r="AC119">
            <v>-201535133.31999999</v>
          </cell>
          <cell r="AE119">
            <v>0</v>
          </cell>
          <cell r="AF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W119">
            <v>0</v>
          </cell>
          <cell r="AX119">
            <v>0</v>
          </cell>
        </row>
        <row r="120">
          <cell r="A120">
            <v>1404110000</v>
          </cell>
          <cell r="B120" t="str">
            <v>INTEREST ACCRUED BUT NOT DUE DEBENTURES</v>
          </cell>
          <cell r="C120">
            <v>-29747945</v>
          </cell>
          <cell r="D120">
            <v>-111935753</v>
          </cell>
          <cell r="E120">
            <v>-141683698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-29747945</v>
          </cell>
          <cell r="O120">
            <v>0</v>
          </cell>
          <cell r="P120">
            <v>0</v>
          </cell>
          <cell r="Q120">
            <v>0</v>
          </cell>
          <cell r="R120">
            <v>-29747945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-111935753</v>
          </cell>
          <cell r="AB120">
            <v>0</v>
          </cell>
          <cell r="AC120">
            <v>-111935753</v>
          </cell>
          <cell r="AE120">
            <v>0</v>
          </cell>
          <cell r="AF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W120">
            <v>0</v>
          </cell>
          <cell r="AX120">
            <v>0</v>
          </cell>
        </row>
        <row r="121">
          <cell r="A121">
            <v>1404110006</v>
          </cell>
          <cell r="B121" t="str">
            <v>INTEREST PAYABLE ACCOUNT (CTRL A/C)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</row>
        <row r="122">
          <cell r="A122">
            <v>1404110010</v>
          </cell>
          <cell r="B122" t="str">
            <v>INTEREST ACCRUED BUT NOT DUE BANKS</v>
          </cell>
          <cell r="C122">
            <v>-389970.1099999994</v>
          </cell>
          <cell r="D122">
            <v>-24948399.010000002</v>
          </cell>
          <cell r="E122">
            <v>-25338369.120000001</v>
          </cell>
          <cell r="F122">
            <v>-707466</v>
          </cell>
          <cell r="G122">
            <v>-3156655.89</v>
          </cell>
          <cell r="H122">
            <v>4886146</v>
          </cell>
          <cell r="I122">
            <v>0</v>
          </cell>
          <cell r="J122">
            <v>22685047.530000001</v>
          </cell>
          <cell r="K122">
            <v>27571193.530000001</v>
          </cell>
          <cell r="L122">
            <v>0</v>
          </cell>
          <cell r="M122">
            <v>0</v>
          </cell>
          <cell r="N122">
            <v>-24097041.75</v>
          </cell>
          <cell r="O122">
            <v>0</v>
          </cell>
          <cell r="P122">
            <v>0</v>
          </cell>
          <cell r="Q122">
            <v>0</v>
          </cell>
          <cell r="R122">
            <v>-24097041.75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-24948399.010000002</v>
          </cell>
          <cell r="AB122">
            <v>0</v>
          </cell>
          <cell r="AC122">
            <v>-24948399.010000002</v>
          </cell>
          <cell r="AE122">
            <v>-707466</v>
          </cell>
          <cell r="AF122">
            <v>-3156655.89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W122">
            <v>0</v>
          </cell>
          <cell r="AX122">
            <v>0</v>
          </cell>
        </row>
        <row r="123">
          <cell r="A123">
            <v>1404110020</v>
          </cell>
          <cell r="B123" t="str">
            <v>INTEREST ACCRUED BUT NOT DUE GROUP COMPANIES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W123">
            <v>0</v>
          </cell>
          <cell r="AX123">
            <v>0</v>
          </cell>
        </row>
        <row r="124">
          <cell r="A124">
            <v>1404110030</v>
          </cell>
          <cell r="B124" t="str">
            <v>INTEREST ACCRUED BUT NOT DUE OTHERS</v>
          </cell>
          <cell r="C124">
            <v>-3178957.57</v>
          </cell>
          <cell r="D124">
            <v>0</v>
          </cell>
          <cell r="E124">
            <v>-3178957.57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-3178957.57</v>
          </cell>
          <cell r="O124">
            <v>0</v>
          </cell>
          <cell r="P124">
            <v>0</v>
          </cell>
          <cell r="Q124">
            <v>0</v>
          </cell>
          <cell r="R124">
            <v>-3178957.57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</row>
        <row r="125">
          <cell r="A125">
            <v>1404120200</v>
          </cell>
          <cell r="B125" t="str">
            <v>UNCLAIMED DIVIDEND</v>
          </cell>
          <cell r="C125">
            <v>-7009518.6399999997</v>
          </cell>
          <cell r="D125">
            <v>0</v>
          </cell>
          <cell r="E125">
            <v>-7009518.6399999997</v>
          </cell>
          <cell r="F125">
            <v>-7009518.6399999997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-7009518.6399999997</v>
          </cell>
          <cell r="AF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</row>
        <row r="126">
          <cell r="A126">
            <v>1404120400</v>
          </cell>
          <cell r="B126" t="str">
            <v>UNCLAIMED SHARE APPLICATION MONEY REFUNDS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</row>
        <row r="127">
          <cell r="A127">
            <v>1404130000</v>
          </cell>
          <cell r="B127" t="str">
            <v>SECURITY DEPOSIT RECEIVED</v>
          </cell>
          <cell r="C127">
            <v>0</v>
          </cell>
          <cell r="D127">
            <v>-69999655</v>
          </cell>
          <cell r="E127">
            <v>-69999655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-69999655</v>
          </cell>
          <cell r="AB127">
            <v>0</v>
          </cell>
          <cell r="AC127">
            <v>-69999655</v>
          </cell>
          <cell r="AE127">
            <v>0</v>
          </cell>
          <cell r="AF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</row>
        <row r="128">
          <cell r="A128">
            <v>1404130010</v>
          </cell>
          <cell r="B128" t="str">
            <v>EARNEST MONEY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</row>
        <row r="129">
          <cell r="A129">
            <v>1404130030</v>
          </cell>
          <cell r="B129" t="str">
            <v>EMPLOYEE CAR DEPOSIT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</row>
        <row r="130">
          <cell r="A130">
            <v>1404130050</v>
          </cell>
          <cell r="B130" t="str">
            <v>LEASE DEPOSIT - JSWSL</v>
          </cell>
          <cell r="C130">
            <v>-2910150</v>
          </cell>
          <cell r="D130">
            <v>0</v>
          </cell>
          <cell r="E130">
            <v>-2910150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-2910150</v>
          </cell>
          <cell r="K130">
            <v>-2910150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</row>
        <row r="131">
          <cell r="A131">
            <v>1404160230</v>
          </cell>
          <cell r="B131" t="str">
            <v>SUNDRY CREDITORS CAPITAL ACCOUNT</v>
          </cell>
          <cell r="C131">
            <v>-11788113.459999999</v>
          </cell>
          <cell r="D131">
            <v>-4265425.21</v>
          </cell>
          <cell r="E131">
            <v>-16053538.669999998</v>
          </cell>
          <cell r="F131">
            <v>1743063</v>
          </cell>
          <cell r="G131">
            <v>0</v>
          </cell>
          <cell r="H131">
            <v>0</v>
          </cell>
          <cell r="I131">
            <v>0</v>
          </cell>
          <cell r="J131">
            <v>-265887.90999999997</v>
          </cell>
          <cell r="K131">
            <v>-265887.90999999997</v>
          </cell>
          <cell r="L131">
            <v>0</v>
          </cell>
          <cell r="M131">
            <v>0</v>
          </cell>
          <cell r="N131">
            <v>-309876.86</v>
          </cell>
          <cell r="O131">
            <v>-15946959.16</v>
          </cell>
          <cell r="P131">
            <v>0</v>
          </cell>
          <cell r="Q131">
            <v>0</v>
          </cell>
          <cell r="R131">
            <v>-16256836.02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2991547.47</v>
          </cell>
          <cell r="X131">
            <v>2991547.47</v>
          </cell>
          <cell r="Y131">
            <v>2991547.47</v>
          </cell>
          <cell r="Z131">
            <v>0</v>
          </cell>
          <cell r="AA131">
            <v>-4265425.21</v>
          </cell>
          <cell r="AB131">
            <v>0</v>
          </cell>
          <cell r="AC131">
            <v>-4265425.21</v>
          </cell>
          <cell r="AE131">
            <v>1743063</v>
          </cell>
          <cell r="AF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-12154</v>
          </cell>
        </row>
        <row r="132">
          <cell r="A132">
            <v>1404161000</v>
          </cell>
          <cell r="B132" t="str">
            <v>OUTSTANDING LIABILITIES -PROJECTS 2014-15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</row>
        <row r="133">
          <cell r="A133">
            <v>1405020000</v>
          </cell>
          <cell r="B133" t="str">
            <v>PROVISION FOR INCOME TAX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</row>
        <row r="134">
          <cell r="A134">
            <v>1405020100</v>
          </cell>
          <cell r="B134" t="str">
            <v>PROVISION FOR WEALTH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</row>
        <row r="135">
          <cell r="A135">
            <v>1405030020</v>
          </cell>
          <cell r="B135" t="str">
            <v>CM PROVISION FOR LEAVE ENCASHMENT</v>
          </cell>
          <cell r="C135">
            <v>-31706536</v>
          </cell>
          <cell r="D135">
            <v>0</v>
          </cell>
          <cell r="E135">
            <v>-31706536</v>
          </cell>
          <cell r="F135">
            <v>-31706536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-31706536</v>
          </cell>
          <cell r="AF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</row>
        <row r="136">
          <cell r="A136">
            <v>1304050000</v>
          </cell>
          <cell r="B136" t="str">
            <v>RETENTION MONEY FOR CAPITAL PROJECTS</v>
          </cell>
          <cell r="C136">
            <v>-27324221.800000001</v>
          </cell>
          <cell r="D136">
            <v>-76602351.650000006</v>
          </cell>
          <cell r="E136">
            <v>-103926573.45</v>
          </cell>
          <cell r="F136">
            <v>0</v>
          </cell>
          <cell r="G136">
            <v>-3506783.47</v>
          </cell>
          <cell r="H136">
            <v>0</v>
          </cell>
          <cell r="I136">
            <v>-195967.94</v>
          </cell>
          <cell r="J136">
            <v>-8421220.0299999993</v>
          </cell>
          <cell r="K136">
            <v>-8617187.9699999988</v>
          </cell>
          <cell r="L136">
            <v>0</v>
          </cell>
          <cell r="M136">
            <v>0</v>
          </cell>
          <cell r="N136">
            <v>-6549974.3099999996</v>
          </cell>
          <cell r="O136">
            <v>0</v>
          </cell>
          <cell r="P136">
            <v>0</v>
          </cell>
          <cell r="Q136">
            <v>0</v>
          </cell>
          <cell r="R136">
            <v>-6549974.3099999996</v>
          </cell>
          <cell r="S136">
            <v>-1154500.8</v>
          </cell>
          <cell r="T136">
            <v>-584547.39</v>
          </cell>
          <cell r="U136">
            <v>-1739048.19</v>
          </cell>
          <cell r="V136">
            <v>-6821636.3799999999</v>
          </cell>
          <cell r="W136">
            <v>-89591.48</v>
          </cell>
          <cell r="X136">
            <v>-6911227.8600000003</v>
          </cell>
          <cell r="Y136">
            <v>-8650276.0500000007</v>
          </cell>
          <cell r="Z136">
            <v>0</v>
          </cell>
          <cell r="AA136">
            <v>-70123478.370000005</v>
          </cell>
          <cell r="AB136">
            <v>-6478873.2800000003</v>
          </cell>
          <cell r="AC136">
            <v>-76602351.650000006</v>
          </cell>
          <cell r="AE136">
            <v>0</v>
          </cell>
          <cell r="AF136">
            <v>-3506783.47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W136">
            <v>-571389.14</v>
          </cell>
          <cell r="AX136">
            <v>-157882</v>
          </cell>
        </row>
        <row r="137">
          <cell r="A137">
            <v>1405050800</v>
          </cell>
          <cell r="B137" t="str">
            <v>INTER UNITS CONTRA ACCOUNT- VIJAYNAGAR</v>
          </cell>
          <cell r="C137">
            <v>-1.6391277313232422E-6</v>
          </cell>
          <cell r="D137">
            <v>0</v>
          </cell>
          <cell r="E137">
            <v>-1.6391277313232422E-6</v>
          </cell>
          <cell r="F137">
            <v>33947091.340000004</v>
          </cell>
          <cell r="G137">
            <v>0</v>
          </cell>
          <cell r="H137">
            <v>0</v>
          </cell>
          <cell r="I137">
            <v>0</v>
          </cell>
          <cell r="J137">
            <v>-17441814027</v>
          </cell>
          <cell r="K137">
            <v>-17434357759.394081</v>
          </cell>
          <cell r="L137">
            <v>0</v>
          </cell>
          <cell r="M137">
            <v>0</v>
          </cell>
          <cell r="N137">
            <v>17407866935.66</v>
          </cell>
          <cell r="O137">
            <v>0</v>
          </cell>
          <cell r="P137">
            <v>0</v>
          </cell>
          <cell r="Q137">
            <v>0</v>
          </cell>
          <cell r="R137">
            <v>17307523906.952892</v>
          </cell>
          <cell r="S137">
            <v>0</v>
          </cell>
          <cell r="T137">
            <v>0</v>
          </cell>
          <cell r="U137">
            <v>-17201259.722403556</v>
          </cell>
          <cell r="V137">
            <v>0</v>
          </cell>
          <cell r="W137">
            <v>0</v>
          </cell>
          <cell r="X137">
            <v>-45870025.926409423</v>
          </cell>
          <cell r="Y137">
            <v>-63071285.648812979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33947091.340000004</v>
          </cell>
          <cell r="AF137">
            <v>155958046.74999997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O137">
            <v>0</v>
          </cell>
          <cell r="AP137">
            <v>155958046.74999997</v>
          </cell>
          <cell r="AQ137">
            <v>7456267.6059204042</v>
          </cell>
          <cell r="AR137">
            <v>-17201259.722403556</v>
          </cell>
          <cell r="AS137">
            <v>-100343028.70710695</v>
          </cell>
          <cell r="AT137">
            <v>-45870025.926409423</v>
          </cell>
          <cell r="AU137">
            <v>0</v>
          </cell>
          <cell r="AW137">
            <v>0</v>
          </cell>
          <cell r="AX137">
            <v>0</v>
          </cell>
        </row>
        <row r="138">
          <cell r="A138">
            <v>1405050820</v>
          </cell>
          <cell r="B138" t="str">
            <v>INTER UNITS CONTRA ACCOUNT - RATNAGIRI</v>
          </cell>
          <cell r="C138">
            <v>23243933663</v>
          </cell>
          <cell r="D138">
            <v>-23741931821.549515</v>
          </cell>
          <cell r="E138">
            <v>-497998158.54951477</v>
          </cell>
          <cell r="F138">
            <v>-417400</v>
          </cell>
          <cell r="G138">
            <v>0</v>
          </cell>
          <cell r="H138">
            <v>0</v>
          </cell>
          <cell r="I138">
            <v>0</v>
          </cell>
          <cell r="J138">
            <v>23244351063</v>
          </cell>
          <cell r="K138">
            <v>23244351063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-23206615499.200001</v>
          </cell>
          <cell r="AB138">
            <v>0</v>
          </cell>
          <cell r="AC138">
            <v>-23741931821.549515</v>
          </cell>
          <cell r="AE138">
            <v>-417400</v>
          </cell>
          <cell r="AF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-535316322.34951454</v>
          </cell>
          <cell r="AW138">
            <v>0</v>
          </cell>
          <cell r="AX138">
            <v>0</v>
          </cell>
        </row>
        <row r="139">
          <cell r="A139">
            <v>1405050830</v>
          </cell>
          <cell r="B139" t="str">
            <v>INTER UNITS REMITTANCE ACCOUNT - RATNAGIRI</v>
          </cell>
          <cell r="C139">
            <v>-4925117788</v>
          </cell>
          <cell r="D139">
            <v>4887799624.1999998</v>
          </cell>
          <cell r="E139">
            <v>-37318163.800000191</v>
          </cell>
          <cell r="F139">
            <v>0</v>
          </cell>
          <cell r="G139">
            <v>-4939288815</v>
          </cell>
          <cell r="H139">
            <v>0</v>
          </cell>
          <cell r="I139">
            <v>0</v>
          </cell>
          <cell r="J139">
            <v>2511566</v>
          </cell>
          <cell r="K139">
            <v>2511566</v>
          </cell>
          <cell r="L139">
            <v>0</v>
          </cell>
          <cell r="M139">
            <v>0</v>
          </cell>
          <cell r="N139">
            <v>11659461</v>
          </cell>
          <cell r="O139">
            <v>0</v>
          </cell>
          <cell r="P139">
            <v>0</v>
          </cell>
          <cell r="Q139">
            <v>0</v>
          </cell>
          <cell r="R139">
            <v>11659461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4887799624.1999998</v>
          </cell>
          <cell r="AB139">
            <v>0</v>
          </cell>
          <cell r="AC139">
            <v>4887799624.1999998</v>
          </cell>
          <cell r="AE139">
            <v>0</v>
          </cell>
          <cell r="AF139">
            <v>-4939288815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W139">
            <v>0</v>
          </cell>
          <cell r="AX139">
            <v>0</v>
          </cell>
        </row>
        <row r="140">
          <cell r="A140">
            <v>1405050840</v>
          </cell>
          <cell r="B140" t="str">
            <v>INTER UNITS CONTRA ACCOUNT - CORPORATE</v>
          </cell>
          <cell r="C140">
            <v>535316322.34951377</v>
          </cell>
          <cell r="D140">
            <v>0</v>
          </cell>
          <cell r="E140">
            <v>535316322.34951377</v>
          </cell>
          <cell r="F140">
            <v>-9837204282</v>
          </cell>
          <cell r="G140">
            <v>0</v>
          </cell>
          <cell r="H140">
            <v>0</v>
          </cell>
          <cell r="I140">
            <v>0</v>
          </cell>
          <cell r="J140">
            <v>9837204282</v>
          </cell>
          <cell r="K140">
            <v>9925287915.0346622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225505295.69631004</v>
          </cell>
          <cell r="S140">
            <v>0</v>
          </cell>
          <cell r="T140">
            <v>0</v>
          </cell>
          <cell r="U140">
            <v>-51153235.649053618</v>
          </cell>
          <cell r="V140">
            <v>0</v>
          </cell>
          <cell r="W140">
            <v>0</v>
          </cell>
          <cell r="X140">
            <v>-136408628.39747638</v>
          </cell>
          <cell r="Y140">
            <v>-187561864.04653001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-9427915024.3349285</v>
          </cell>
          <cell r="AF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O140">
            <v>409289257.66507149</v>
          </cell>
          <cell r="AP140">
            <v>0</v>
          </cell>
          <cell r="AQ140">
            <v>88083633.034662634</v>
          </cell>
          <cell r="AR140">
            <v>-51153235.649053618</v>
          </cell>
          <cell r="AS140">
            <v>225505295.69631004</v>
          </cell>
          <cell r="AT140">
            <v>-136408628.39747638</v>
          </cell>
          <cell r="AU140">
            <v>0</v>
          </cell>
          <cell r="AW140">
            <v>0</v>
          </cell>
          <cell r="AX140">
            <v>0</v>
          </cell>
        </row>
        <row r="141">
          <cell r="A141">
            <v>2101010000</v>
          </cell>
          <cell r="B141" t="str">
            <v>LAND-FREEHOLD - COST</v>
          </cell>
          <cell r="C141">
            <v>14303137</v>
          </cell>
          <cell r="D141">
            <v>1072846760.4</v>
          </cell>
          <cell r="E141">
            <v>1087149897.4000001</v>
          </cell>
          <cell r="F141">
            <v>650165</v>
          </cell>
          <cell r="G141">
            <v>0</v>
          </cell>
          <cell r="H141">
            <v>0</v>
          </cell>
          <cell r="I141">
            <v>0</v>
          </cell>
          <cell r="J141">
            <v>13652972</v>
          </cell>
          <cell r="K141">
            <v>13652972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1072846760.4</v>
          </cell>
          <cell r="AB141">
            <v>0</v>
          </cell>
          <cell r="AC141">
            <v>1072846760.4</v>
          </cell>
          <cell r="AE141">
            <v>650165</v>
          </cell>
          <cell r="AF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W141">
            <v>0</v>
          </cell>
          <cell r="AX141">
            <v>0</v>
          </cell>
        </row>
        <row r="142">
          <cell r="A142">
            <v>2101010010</v>
          </cell>
          <cell r="B142" t="str">
            <v>LAND-LEASEHOLD - COST</v>
          </cell>
          <cell r="C142">
            <v>0</v>
          </cell>
          <cell r="D142">
            <v>143409786</v>
          </cell>
          <cell r="E142">
            <v>143409786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143409786</v>
          </cell>
          <cell r="AB142">
            <v>0</v>
          </cell>
          <cell r="AC142">
            <v>143409786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W142">
            <v>0</v>
          </cell>
          <cell r="AX142">
            <v>0</v>
          </cell>
        </row>
        <row r="143">
          <cell r="A143">
            <v>2101010020</v>
          </cell>
          <cell r="B143" t="str">
            <v>BUILDINGS-FACTORY - COST</v>
          </cell>
          <cell r="C143">
            <v>5902382618.2199993</v>
          </cell>
          <cell r="D143">
            <v>5488799048.1499996</v>
          </cell>
          <cell r="E143">
            <v>11391181666.369999</v>
          </cell>
          <cell r="F143">
            <v>5396673523.5</v>
          </cell>
          <cell r="G143">
            <v>0</v>
          </cell>
          <cell r="H143">
            <v>18128139</v>
          </cell>
          <cell r="I143">
            <v>19908602.18</v>
          </cell>
          <cell r="J143">
            <v>138488017.68000001</v>
          </cell>
          <cell r="K143">
            <v>176524758.86000001</v>
          </cell>
          <cell r="L143">
            <v>0</v>
          </cell>
          <cell r="M143">
            <v>0</v>
          </cell>
          <cell r="N143">
            <v>329184335.86000001</v>
          </cell>
          <cell r="O143">
            <v>0</v>
          </cell>
          <cell r="P143">
            <v>0</v>
          </cell>
          <cell r="Q143">
            <v>0</v>
          </cell>
          <cell r="R143">
            <v>329184335.86000001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1311190994.5799999</v>
          </cell>
          <cell r="AB143">
            <v>4177608053.5699997</v>
          </cell>
          <cell r="AC143">
            <v>5488799048.1499996</v>
          </cell>
          <cell r="AE143">
            <v>5396673523.5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W143">
            <v>109238811.72</v>
          </cell>
          <cell r="AX143">
            <v>0</v>
          </cell>
        </row>
        <row r="144">
          <cell r="A144">
            <v>2101010050</v>
          </cell>
          <cell r="B144" t="str">
            <v>PLANT AND MACHINERY - COST</v>
          </cell>
          <cell r="C144">
            <v>35111955047.240005</v>
          </cell>
          <cell r="D144">
            <v>50487564883.940002</v>
          </cell>
          <cell r="E144">
            <v>85599519931.180008</v>
          </cell>
          <cell r="F144">
            <v>6542414.8799999999</v>
          </cell>
          <cell r="G144">
            <v>78722746.060000002</v>
          </cell>
          <cell r="H144">
            <v>3770066134.7600002</v>
          </cell>
          <cell r="I144">
            <v>3986847459.21</v>
          </cell>
          <cell r="J144">
            <v>3646892761.6300001</v>
          </cell>
          <cell r="K144">
            <v>11403806355.6</v>
          </cell>
          <cell r="L144">
            <v>8305960353.25</v>
          </cell>
          <cell r="M144">
            <v>8334333753.25</v>
          </cell>
          <cell r="N144">
            <v>6961039632.1999998</v>
          </cell>
          <cell r="O144">
            <v>0</v>
          </cell>
          <cell r="P144">
            <v>0</v>
          </cell>
          <cell r="Q144">
            <v>0</v>
          </cell>
          <cell r="R144">
            <v>23601333738.700001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21549792</v>
          </cell>
          <cell r="AA144">
            <v>1119260801.6500001</v>
          </cell>
          <cell r="AB144">
            <v>49368304082.290001</v>
          </cell>
          <cell r="AC144">
            <v>50487564883.940002</v>
          </cell>
          <cell r="AE144">
            <v>6542414.8799999999</v>
          </cell>
          <cell r="AF144">
            <v>78722746.060000002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1119900000.3</v>
          </cell>
          <cell r="AX144">
            <v>166664974.66999999</v>
          </cell>
        </row>
        <row r="145">
          <cell r="A145">
            <v>2101010090</v>
          </cell>
          <cell r="B145" t="str">
            <v>OFFICE EQUIPMENTS - COST</v>
          </cell>
          <cell r="C145">
            <v>431875252.82000005</v>
          </cell>
          <cell r="D145">
            <v>32044050.649999999</v>
          </cell>
          <cell r="E145">
            <v>463919303.47000003</v>
          </cell>
          <cell r="F145">
            <v>388564242.75</v>
          </cell>
          <cell r="G145">
            <v>7855209.6600000001</v>
          </cell>
          <cell r="H145">
            <v>395300</v>
          </cell>
          <cell r="I145">
            <v>165148</v>
          </cell>
          <cell r="J145">
            <v>16176948.439999999</v>
          </cell>
          <cell r="K145">
            <v>16737396.439999999</v>
          </cell>
          <cell r="L145">
            <v>0</v>
          </cell>
          <cell r="M145">
            <v>0</v>
          </cell>
          <cell r="N145">
            <v>15102918.970000001</v>
          </cell>
          <cell r="O145">
            <v>0</v>
          </cell>
          <cell r="P145">
            <v>0</v>
          </cell>
          <cell r="Q145">
            <v>0</v>
          </cell>
          <cell r="R145">
            <v>15102918.970000001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3615485</v>
          </cell>
          <cell r="AA145">
            <v>32044050.649999999</v>
          </cell>
          <cell r="AB145">
            <v>0</v>
          </cell>
          <cell r="AC145">
            <v>32044050.649999999</v>
          </cell>
          <cell r="AE145">
            <v>388564242.75</v>
          </cell>
          <cell r="AF145">
            <v>7855209.6600000001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W145">
            <v>425457.04</v>
          </cell>
          <cell r="AX145">
            <v>0</v>
          </cell>
        </row>
        <row r="146">
          <cell r="A146">
            <v>2101010100</v>
          </cell>
          <cell r="B146" t="str">
            <v>COMPUTERS - COST</v>
          </cell>
          <cell r="C146">
            <v>57977286.380000003</v>
          </cell>
          <cell r="D146">
            <v>27923515.699999999</v>
          </cell>
          <cell r="E146">
            <v>85900802.079999998</v>
          </cell>
          <cell r="F146">
            <v>30849557.010000002</v>
          </cell>
          <cell r="G146">
            <v>10273739.16</v>
          </cell>
          <cell r="H146">
            <v>0</v>
          </cell>
          <cell r="I146">
            <v>0</v>
          </cell>
          <cell r="J146">
            <v>11840171.57</v>
          </cell>
          <cell r="K146">
            <v>11840171.57</v>
          </cell>
          <cell r="L146">
            <v>0</v>
          </cell>
          <cell r="M146">
            <v>0</v>
          </cell>
          <cell r="N146">
            <v>4532057.6399999997</v>
          </cell>
          <cell r="O146">
            <v>0</v>
          </cell>
          <cell r="P146">
            <v>0</v>
          </cell>
          <cell r="Q146">
            <v>0</v>
          </cell>
          <cell r="R146">
            <v>4532057.6399999997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481761</v>
          </cell>
          <cell r="AA146">
            <v>27923515.699999999</v>
          </cell>
          <cell r="AB146">
            <v>0</v>
          </cell>
          <cell r="AC146">
            <v>27923515.699999999</v>
          </cell>
          <cell r="AE146">
            <v>30849557.010000002</v>
          </cell>
          <cell r="AF146">
            <v>10273739.16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W146">
            <v>83544</v>
          </cell>
          <cell r="AX146">
            <v>0</v>
          </cell>
        </row>
        <row r="147">
          <cell r="A147">
            <v>2101010130</v>
          </cell>
          <cell r="B147" t="str">
            <v>FURNITURE &amp; FIXTURE-NORMAL RATE - COST</v>
          </cell>
          <cell r="C147">
            <v>634101944.68999994</v>
          </cell>
          <cell r="D147">
            <v>26731132.620000001</v>
          </cell>
          <cell r="E147">
            <v>660833077.30999994</v>
          </cell>
          <cell r="F147">
            <v>575324262.15999997</v>
          </cell>
          <cell r="G147">
            <v>525900</v>
          </cell>
          <cell r="H147">
            <v>0</v>
          </cell>
          <cell r="I147">
            <v>0</v>
          </cell>
          <cell r="J147">
            <v>36267684.520000003</v>
          </cell>
          <cell r="K147">
            <v>36267684.520000003</v>
          </cell>
          <cell r="L147">
            <v>0</v>
          </cell>
          <cell r="M147">
            <v>0</v>
          </cell>
          <cell r="N147">
            <v>17866527.010000002</v>
          </cell>
          <cell r="O147">
            <v>0</v>
          </cell>
          <cell r="P147">
            <v>0</v>
          </cell>
          <cell r="Q147">
            <v>0</v>
          </cell>
          <cell r="R147">
            <v>17866527.010000002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4117571</v>
          </cell>
          <cell r="AA147">
            <v>26440403.07</v>
          </cell>
          <cell r="AB147">
            <v>290729.55</v>
          </cell>
          <cell r="AC147">
            <v>26731132.620000001</v>
          </cell>
          <cell r="AE147">
            <v>575324262.15999997</v>
          </cell>
          <cell r="AF147">
            <v>525900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W147">
            <v>578058.66</v>
          </cell>
          <cell r="AX147">
            <v>0</v>
          </cell>
        </row>
        <row r="148">
          <cell r="A148">
            <v>2101010140</v>
          </cell>
          <cell r="B148" t="str">
            <v>FURNITURE &amp; FIXTURE-OTHERS -COST</v>
          </cell>
          <cell r="C148">
            <v>1134313.3999999999</v>
          </cell>
          <cell r="D148">
            <v>19921676.789999999</v>
          </cell>
          <cell r="E148">
            <v>21055990.189999998</v>
          </cell>
          <cell r="F148">
            <v>1134313.3999999999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19921676.789999999</v>
          </cell>
          <cell r="AB148">
            <v>0</v>
          </cell>
          <cell r="AC148">
            <v>19921676.789999999</v>
          </cell>
          <cell r="AE148">
            <v>1134313.3999999999</v>
          </cell>
          <cell r="AF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W148">
            <v>0</v>
          </cell>
          <cell r="AX148">
            <v>0</v>
          </cell>
        </row>
        <row r="149">
          <cell r="A149">
            <v>2101010150</v>
          </cell>
          <cell r="B149" t="str">
            <v>VEHICLES - MOTOR CARS -COST</v>
          </cell>
          <cell r="C149">
            <v>158996459.84999999</v>
          </cell>
          <cell r="D149">
            <v>12879817</v>
          </cell>
          <cell r="E149">
            <v>171876276.84999999</v>
          </cell>
          <cell r="F149">
            <v>145737066.38</v>
          </cell>
          <cell r="G149">
            <v>1955555.01</v>
          </cell>
          <cell r="H149">
            <v>0</v>
          </cell>
          <cell r="I149">
            <v>0</v>
          </cell>
          <cell r="J149">
            <v>6747028</v>
          </cell>
          <cell r="K149">
            <v>6747028</v>
          </cell>
          <cell r="L149">
            <v>0</v>
          </cell>
          <cell r="M149">
            <v>0</v>
          </cell>
          <cell r="N149">
            <v>4556810.46</v>
          </cell>
          <cell r="O149">
            <v>0</v>
          </cell>
          <cell r="P149">
            <v>0</v>
          </cell>
          <cell r="Q149">
            <v>0</v>
          </cell>
          <cell r="R149">
            <v>4556810.46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12879817</v>
          </cell>
          <cell r="AB149">
            <v>0</v>
          </cell>
          <cell r="AC149">
            <v>12879817</v>
          </cell>
          <cell r="AE149">
            <v>145737066.38</v>
          </cell>
          <cell r="AF149">
            <v>1955555.01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W149">
            <v>0</v>
          </cell>
          <cell r="AX149">
            <v>0</v>
          </cell>
        </row>
        <row r="150">
          <cell r="A150">
            <v>2101015000</v>
          </cell>
          <cell r="B150" t="str">
            <v>ASSET CLEARING ACCOUNT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</row>
        <row r="151">
          <cell r="A151">
            <v>2101020020</v>
          </cell>
          <cell r="B151" t="str">
            <v>ACCUMULATED DEPRECIATION BUILDINGS-FACTORY</v>
          </cell>
          <cell r="C151">
            <v>-1595137101.0599999</v>
          </cell>
          <cell r="D151">
            <v>-1801809177.95</v>
          </cell>
          <cell r="E151">
            <v>-3396946279.0100002</v>
          </cell>
          <cell r="F151">
            <v>-1352900506.0699999</v>
          </cell>
          <cell r="G151">
            <v>0</v>
          </cell>
          <cell r="H151">
            <v>-11773035.91</v>
          </cell>
          <cell r="I151">
            <v>-13016542.48</v>
          </cell>
          <cell r="J151">
            <v>-84303527.920000002</v>
          </cell>
          <cell r="K151">
            <v>-109093106.31</v>
          </cell>
          <cell r="L151">
            <v>0</v>
          </cell>
          <cell r="M151">
            <v>0</v>
          </cell>
          <cell r="N151">
            <v>-133143488.68000001</v>
          </cell>
          <cell r="O151">
            <v>0</v>
          </cell>
          <cell r="P151">
            <v>0</v>
          </cell>
          <cell r="Q151">
            <v>0</v>
          </cell>
          <cell r="R151">
            <v>-133143488.68000001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-399369024.41000003</v>
          </cell>
          <cell r="AB151">
            <v>-1402440153.54</v>
          </cell>
          <cell r="AC151">
            <v>-1801809177.95</v>
          </cell>
          <cell r="AE151">
            <v>-1352900506.0699999</v>
          </cell>
          <cell r="AF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W151">
            <v>-7704346.0899999999</v>
          </cell>
          <cell r="AX151">
            <v>0</v>
          </cell>
        </row>
        <row r="152">
          <cell r="A152">
            <v>2101020050</v>
          </cell>
          <cell r="B152" t="str">
            <v>ACCUMULATED DEPRECIATION-PLANT &amp; MACHINERY</v>
          </cell>
          <cell r="C152">
            <v>-21973041113.869999</v>
          </cell>
          <cell r="D152">
            <v>-27925500574.539997</v>
          </cell>
          <cell r="E152">
            <v>-49898541688.409996</v>
          </cell>
          <cell r="F152">
            <v>-1324558.6600000001</v>
          </cell>
          <cell r="G152">
            <v>-3776653.47</v>
          </cell>
          <cell r="H152">
            <v>-3187433612.8899999</v>
          </cell>
          <cell r="I152">
            <v>-3389167542.9499998</v>
          </cell>
          <cell r="J152">
            <v>-2798759673.3200002</v>
          </cell>
          <cell r="K152">
            <v>-9375360829.1599998</v>
          </cell>
          <cell r="L152">
            <v>-5207640725.4499998</v>
          </cell>
          <cell r="M152">
            <v>-5167053280.4399996</v>
          </cell>
          <cell r="N152">
            <v>-2206026222.4000001</v>
          </cell>
          <cell r="O152">
            <v>0</v>
          </cell>
          <cell r="P152">
            <v>0</v>
          </cell>
          <cell r="Q152">
            <v>0</v>
          </cell>
          <cell r="R152">
            <v>-12580720228.289999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-11858844.289999999</v>
          </cell>
          <cell r="AA152">
            <v>-465564553.83999997</v>
          </cell>
          <cell r="AB152">
            <v>-27459936020.699997</v>
          </cell>
          <cell r="AC152">
            <v>-27925500574.539997</v>
          </cell>
          <cell r="AE152">
            <v>-1324558.6600000001</v>
          </cell>
          <cell r="AF152">
            <v>-3776653.47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W152">
            <v>-108077458.7</v>
          </cell>
          <cell r="AX152">
            <v>-20678484.539999999</v>
          </cell>
        </row>
        <row r="153">
          <cell r="A153">
            <v>2101020090</v>
          </cell>
          <cell r="B153" t="str">
            <v>ACCUMULATED DEPRECIATION OFFICE EQUIPMENTS</v>
          </cell>
          <cell r="C153">
            <v>-403274342.54999995</v>
          </cell>
          <cell r="D153">
            <v>-21624370.350000001</v>
          </cell>
          <cell r="E153">
            <v>-424898712.89999998</v>
          </cell>
          <cell r="F153">
            <v>-368315756.27999997</v>
          </cell>
          <cell r="G153">
            <v>-2082244.82</v>
          </cell>
          <cell r="H153">
            <v>-231699.95</v>
          </cell>
          <cell r="I153">
            <v>-96713.38</v>
          </cell>
          <cell r="J153">
            <v>-14313322.039999999</v>
          </cell>
          <cell r="K153">
            <v>-14641735.369999999</v>
          </cell>
          <cell r="L153">
            <v>0</v>
          </cell>
          <cell r="M153">
            <v>0</v>
          </cell>
          <cell r="N153">
            <v>-15363535.310000001</v>
          </cell>
          <cell r="O153">
            <v>0</v>
          </cell>
          <cell r="P153">
            <v>0</v>
          </cell>
          <cell r="Q153">
            <v>0</v>
          </cell>
          <cell r="R153">
            <v>-15363535.310000001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-2871070.77</v>
          </cell>
          <cell r="AA153">
            <v>-21624370.350000001</v>
          </cell>
          <cell r="AB153">
            <v>0</v>
          </cell>
          <cell r="AC153">
            <v>-21624370.350000001</v>
          </cell>
          <cell r="AE153">
            <v>-368315756.27999997</v>
          </cell>
          <cell r="AF153">
            <v>-2082244.82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W153">
            <v>-164688.24</v>
          </cell>
          <cell r="AX153">
            <v>0</v>
          </cell>
        </row>
        <row r="154">
          <cell r="A154">
            <v>2101020100</v>
          </cell>
          <cell r="B154" t="str">
            <v>ACCUMULATED DEPRECIATION COMPUTERS</v>
          </cell>
          <cell r="C154">
            <v>-41231504.910000004</v>
          </cell>
          <cell r="D154">
            <v>-21431214</v>
          </cell>
          <cell r="E154">
            <v>-62662718.910000004</v>
          </cell>
          <cell r="F154">
            <v>-21490906.920000002</v>
          </cell>
          <cell r="G154">
            <v>-2731833.43</v>
          </cell>
          <cell r="H154">
            <v>0</v>
          </cell>
          <cell r="I154">
            <v>0</v>
          </cell>
          <cell r="J154">
            <v>-11335189.24</v>
          </cell>
          <cell r="K154">
            <v>-11335189.24</v>
          </cell>
          <cell r="L154">
            <v>0</v>
          </cell>
          <cell r="M154">
            <v>0</v>
          </cell>
          <cell r="N154">
            <v>-5215902.17</v>
          </cell>
          <cell r="O154">
            <v>0</v>
          </cell>
          <cell r="P154">
            <v>0</v>
          </cell>
          <cell r="Q154">
            <v>0</v>
          </cell>
          <cell r="R154">
            <v>-5215902.17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-457673.15</v>
          </cell>
          <cell r="AA154">
            <v>-21431214</v>
          </cell>
          <cell r="AB154">
            <v>0</v>
          </cell>
          <cell r="AC154">
            <v>-21431214</v>
          </cell>
          <cell r="AE154">
            <v>-21490906.920000002</v>
          </cell>
          <cell r="AF154">
            <v>-2731833.43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W154">
            <v>-79366.8</v>
          </cell>
          <cell r="AX154">
            <v>0</v>
          </cell>
        </row>
        <row r="155">
          <cell r="A155">
            <v>2101020130</v>
          </cell>
          <cell r="B155" t="str">
            <v>ACC DEPRECIATION FURNITURE &amp; FIXTURE-NORMAL R</v>
          </cell>
          <cell r="C155">
            <v>-443370854.38999999</v>
          </cell>
          <cell r="D155">
            <v>-22770631.609999999</v>
          </cell>
          <cell r="E155">
            <v>-466141486</v>
          </cell>
          <cell r="F155">
            <v>-393814217.29000002</v>
          </cell>
          <cell r="G155">
            <v>-248542.02</v>
          </cell>
          <cell r="H155">
            <v>0</v>
          </cell>
          <cell r="I155">
            <v>0</v>
          </cell>
          <cell r="J155">
            <v>-28804480.210000001</v>
          </cell>
          <cell r="K155">
            <v>-28804480.210000001</v>
          </cell>
          <cell r="L155">
            <v>-29243.89</v>
          </cell>
          <cell r="M155">
            <v>0</v>
          </cell>
          <cell r="N155">
            <v>-16592967.52</v>
          </cell>
          <cell r="O155">
            <v>0</v>
          </cell>
          <cell r="P155">
            <v>0</v>
          </cell>
          <cell r="Q155">
            <v>0</v>
          </cell>
          <cell r="R155">
            <v>-16622211.41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-3881403.46</v>
          </cell>
          <cell r="AA155">
            <v>-22770072.41</v>
          </cell>
          <cell r="AB155">
            <v>-559.20000000000005</v>
          </cell>
          <cell r="AC155">
            <v>-22770631.609999999</v>
          </cell>
          <cell r="AE155">
            <v>-393814217.29000002</v>
          </cell>
          <cell r="AF155">
            <v>-248542.02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W155">
            <v>-95498.52</v>
          </cell>
          <cell r="AX155">
            <v>0</v>
          </cell>
        </row>
        <row r="156">
          <cell r="A156">
            <v>2101020140</v>
          </cell>
          <cell r="B156" t="str">
            <v>ACCUMULATED DEPRECIATION FURNITURE&amp;FIXTURE-OT</v>
          </cell>
          <cell r="C156">
            <v>-212783.15</v>
          </cell>
          <cell r="D156">
            <v>-16004518.17</v>
          </cell>
          <cell r="E156">
            <v>-16217301.32</v>
          </cell>
          <cell r="F156">
            <v>-212783.15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-16004518.17</v>
          </cell>
          <cell r="AB156">
            <v>0</v>
          </cell>
          <cell r="AC156">
            <v>-16004518.17</v>
          </cell>
          <cell r="AE156">
            <v>-212783.15</v>
          </cell>
          <cell r="AF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W156">
            <v>0</v>
          </cell>
          <cell r="AX156">
            <v>0</v>
          </cell>
        </row>
        <row r="157">
          <cell r="A157">
            <v>2101020150</v>
          </cell>
          <cell r="B157" t="str">
            <v>ACCUMULATED DEPRECIATION VEHICLES - MOTOR CAR</v>
          </cell>
          <cell r="C157">
            <v>-106716465.23999999</v>
          </cell>
          <cell r="D157">
            <v>-10185633.5</v>
          </cell>
          <cell r="E157">
            <v>-116902098.73999999</v>
          </cell>
          <cell r="F157">
            <v>-100300531.12</v>
          </cell>
          <cell r="G157">
            <v>-542864.11</v>
          </cell>
          <cell r="H157">
            <v>0</v>
          </cell>
          <cell r="I157">
            <v>0</v>
          </cell>
          <cell r="J157">
            <v>-2997953.99</v>
          </cell>
          <cell r="K157">
            <v>-2997953.99</v>
          </cell>
          <cell r="L157">
            <v>0</v>
          </cell>
          <cell r="M157">
            <v>0</v>
          </cell>
          <cell r="N157">
            <v>-2875116.02</v>
          </cell>
          <cell r="O157">
            <v>0</v>
          </cell>
          <cell r="P157">
            <v>0</v>
          </cell>
          <cell r="Q157">
            <v>0</v>
          </cell>
          <cell r="R157">
            <v>-2875116.02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-10185633.5</v>
          </cell>
          <cell r="AB157">
            <v>0</v>
          </cell>
          <cell r="AC157">
            <v>-10185633.5</v>
          </cell>
          <cell r="AE157">
            <v>-100300531.12</v>
          </cell>
          <cell r="AF157">
            <v>-542864.11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</row>
        <row r="158">
          <cell r="A158">
            <v>2101030010</v>
          </cell>
          <cell r="B158" t="str">
            <v>SOFTWARE - COST</v>
          </cell>
          <cell r="C158">
            <v>158457598.99000001</v>
          </cell>
          <cell r="D158">
            <v>6120932.4400000004</v>
          </cell>
          <cell r="E158">
            <v>164578531.43000001</v>
          </cell>
          <cell r="F158">
            <v>136786211.66</v>
          </cell>
          <cell r="G158">
            <v>8500468.0299999993</v>
          </cell>
          <cell r="H158">
            <v>0</v>
          </cell>
          <cell r="I158">
            <v>66729</v>
          </cell>
          <cell r="J158">
            <v>0</v>
          </cell>
          <cell r="K158">
            <v>66729</v>
          </cell>
          <cell r="L158">
            <v>0</v>
          </cell>
          <cell r="M158">
            <v>0</v>
          </cell>
          <cell r="N158">
            <v>13104190.300000001</v>
          </cell>
          <cell r="O158">
            <v>0</v>
          </cell>
          <cell r="P158">
            <v>0</v>
          </cell>
          <cell r="Q158">
            <v>0</v>
          </cell>
          <cell r="R158">
            <v>13104190.300000001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6120932.4400000004</v>
          </cell>
          <cell r="AB158">
            <v>0</v>
          </cell>
          <cell r="AC158">
            <v>6120932.4400000004</v>
          </cell>
          <cell r="AE158">
            <v>136786211.66</v>
          </cell>
          <cell r="AF158">
            <v>8500468.0299999993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0</v>
          </cell>
          <cell r="AX158">
            <v>0</v>
          </cell>
        </row>
        <row r="159">
          <cell r="A159">
            <v>2101040010</v>
          </cell>
          <cell r="B159" t="str">
            <v>ACCUMULATED DEPRECIATION - SOFTWARE</v>
          </cell>
          <cell r="C159">
            <v>-144038972.81</v>
          </cell>
          <cell r="D159">
            <v>-5459269.9400000004</v>
          </cell>
          <cell r="E159">
            <v>-149498242.75</v>
          </cell>
          <cell r="F159">
            <v>-127518795.52</v>
          </cell>
          <cell r="G159">
            <v>-3352594.44</v>
          </cell>
          <cell r="H159">
            <v>0</v>
          </cell>
          <cell r="I159">
            <v>-63392.55</v>
          </cell>
          <cell r="J159">
            <v>0</v>
          </cell>
          <cell r="K159">
            <v>-63392.55</v>
          </cell>
          <cell r="L159">
            <v>0</v>
          </cell>
          <cell r="M159">
            <v>0</v>
          </cell>
          <cell r="N159">
            <v>-13104190.300000001</v>
          </cell>
          <cell r="O159">
            <v>0</v>
          </cell>
          <cell r="P159">
            <v>0</v>
          </cell>
          <cell r="Q159">
            <v>0</v>
          </cell>
          <cell r="R159">
            <v>-13104190.300000001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-5459269.9400000004</v>
          </cell>
          <cell r="AB159">
            <v>0</v>
          </cell>
          <cell r="AC159">
            <v>-5459269.9400000004</v>
          </cell>
          <cell r="AE159">
            <v>-127518795.52</v>
          </cell>
          <cell r="AF159">
            <v>-3352594.44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0</v>
          </cell>
          <cell r="AX159">
            <v>0</v>
          </cell>
        </row>
        <row r="160">
          <cell r="A160">
            <v>2101050020</v>
          </cell>
          <cell r="B160" t="str">
            <v>CWIP - BUILDINGS-FACTORY</v>
          </cell>
          <cell r="C160">
            <v>1.24</v>
          </cell>
          <cell r="D160">
            <v>13706349.619999999</v>
          </cell>
          <cell r="E160">
            <v>13706350.859999999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1.24</v>
          </cell>
          <cell r="O160">
            <v>0</v>
          </cell>
          <cell r="P160">
            <v>0</v>
          </cell>
          <cell r="Q160">
            <v>0</v>
          </cell>
          <cell r="R160">
            <v>1.24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13706349.619999999</v>
          </cell>
          <cell r="AB160">
            <v>0</v>
          </cell>
          <cell r="AC160">
            <v>13706349.619999999</v>
          </cell>
          <cell r="AE160">
            <v>0</v>
          </cell>
          <cell r="AF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2180921.6</v>
          </cell>
          <cell r="AX160">
            <v>0</v>
          </cell>
        </row>
        <row r="161">
          <cell r="A161">
            <v>2101050050</v>
          </cell>
          <cell r="B161" t="str">
            <v>CWIP PLANT  AND MACHINERY</v>
          </cell>
          <cell r="C161">
            <v>86483885.310000002</v>
          </cell>
          <cell r="D161">
            <v>906957697.19000006</v>
          </cell>
          <cell r="E161">
            <v>993441582.5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J161">
            <v>1411799.88</v>
          </cell>
          <cell r="K161">
            <v>1411799.88</v>
          </cell>
          <cell r="L161">
            <v>0</v>
          </cell>
          <cell r="M161">
            <v>0</v>
          </cell>
          <cell r="N161">
            <v>85072084.040000007</v>
          </cell>
          <cell r="O161">
            <v>0</v>
          </cell>
          <cell r="P161">
            <v>0</v>
          </cell>
          <cell r="Q161">
            <v>0</v>
          </cell>
          <cell r="R161">
            <v>85072084.040000007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0.39</v>
          </cell>
          <cell r="X161">
            <v>0.39</v>
          </cell>
          <cell r="Y161">
            <v>0.39</v>
          </cell>
          <cell r="Z161">
            <v>0</v>
          </cell>
          <cell r="AA161">
            <v>906957697.19000006</v>
          </cell>
          <cell r="AB161">
            <v>0</v>
          </cell>
          <cell r="AC161">
            <v>906957697.19000006</v>
          </cell>
          <cell r="AE161">
            <v>1</v>
          </cell>
          <cell r="AF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W161">
            <v>800567.60000000009</v>
          </cell>
          <cell r="AX161">
            <v>0.26</v>
          </cell>
        </row>
        <row r="162">
          <cell r="A162">
            <v>2101050090</v>
          </cell>
          <cell r="B162" t="str">
            <v>CWIP - OFFICE EQUIPMENTS</v>
          </cell>
          <cell r="C162">
            <v>1762964.44</v>
          </cell>
          <cell r="D162">
            <v>5486376.9400000004</v>
          </cell>
          <cell r="E162">
            <v>7249341.3800000008</v>
          </cell>
          <cell r="F162">
            <v>709222.46000000008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1053741.98</v>
          </cell>
          <cell r="O162">
            <v>0</v>
          </cell>
          <cell r="P162">
            <v>0</v>
          </cell>
          <cell r="Q162">
            <v>0</v>
          </cell>
          <cell r="R162">
            <v>1053741.98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5486376.9400000004</v>
          </cell>
          <cell r="AB162">
            <v>0</v>
          </cell>
          <cell r="AC162">
            <v>5486376.9400000004</v>
          </cell>
          <cell r="AE162">
            <v>709222.46000000008</v>
          </cell>
          <cell r="AF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W162">
            <v>718900.86</v>
          </cell>
          <cell r="AX162">
            <v>0</v>
          </cell>
        </row>
        <row r="163">
          <cell r="A163">
            <v>2101050100</v>
          </cell>
          <cell r="B163" t="str">
            <v>CWIP - COMPUTERS</v>
          </cell>
          <cell r="C163">
            <v>1508567.96</v>
          </cell>
          <cell r="D163">
            <v>41019.67</v>
          </cell>
          <cell r="E163">
            <v>1549587.63</v>
          </cell>
          <cell r="F163">
            <v>537428</v>
          </cell>
          <cell r="G163">
            <v>0</v>
          </cell>
          <cell r="H163">
            <v>0</v>
          </cell>
          <cell r="I163">
            <v>0</v>
          </cell>
          <cell r="J163">
            <v>-0.04</v>
          </cell>
          <cell r="K163">
            <v>-0.04</v>
          </cell>
          <cell r="L163">
            <v>0</v>
          </cell>
          <cell r="M163">
            <v>0</v>
          </cell>
          <cell r="N163">
            <v>971140</v>
          </cell>
          <cell r="O163">
            <v>0</v>
          </cell>
          <cell r="P163">
            <v>0</v>
          </cell>
          <cell r="Q163">
            <v>0</v>
          </cell>
          <cell r="R163">
            <v>971140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41019.67</v>
          </cell>
          <cell r="AB163">
            <v>0</v>
          </cell>
          <cell r="AC163">
            <v>41019.67</v>
          </cell>
          <cell r="AE163">
            <v>537428</v>
          </cell>
          <cell r="AF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W163">
            <v>0</v>
          </cell>
          <cell r="AX163">
            <v>0</v>
          </cell>
        </row>
        <row r="164">
          <cell r="A164">
            <v>2101050130</v>
          </cell>
          <cell r="B164" t="str">
            <v>CWIP - FURNITURE &amp; FIXTURE-NORMAL RATE</v>
          </cell>
          <cell r="C164">
            <v>877039.92</v>
          </cell>
          <cell r="D164">
            <v>0</v>
          </cell>
          <cell r="E164">
            <v>877039.92</v>
          </cell>
          <cell r="F164">
            <v>877039.92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877039.92</v>
          </cell>
          <cell r="AF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8.33</v>
          </cell>
          <cell r="AX164">
            <v>0</v>
          </cell>
        </row>
        <row r="165">
          <cell r="A165">
            <v>2101050220</v>
          </cell>
          <cell r="B165" t="str">
            <v>CWIP-AIR CONDITIONER</v>
          </cell>
          <cell r="C165">
            <v>-0.48</v>
          </cell>
          <cell r="D165">
            <v>1478835.55</v>
          </cell>
          <cell r="E165">
            <v>1478835.07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-0.48</v>
          </cell>
          <cell r="K165">
            <v>-0.48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1478835.55</v>
          </cell>
          <cell r="AB165">
            <v>0</v>
          </cell>
          <cell r="AC165">
            <v>1478835.55</v>
          </cell>
          <cell r="AE165">
            <v>0</v>
          </cell>
          <cell r="AF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</row>
        <row r="166">
          <cell r="A166">
            <v>2101050210</v>
          </cell>
          <cell r="B166" t="str">
            <v>CWIP -  ELECTRICAL INSTALLATIONS</v>
          </cell>
          <cell r="C166">
            <v>-0.18</v>
          </cell>
          <cell r="D166">
            <v>191625</v>
          </cell>
          <cell r="E166">
            <v>191624.82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-0.18</v>
          </cell>
          <cell r="K166">
            <v>-0.18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191625</v>
          </cell>
          <cell r="AB166">
            <v>0</v>
          </cell>
          <cell r="AC166">
            <v>191625</v>
          </cell>
          <cell r="AE166">
            <v>0</v>
          </cell>
          <cell r="AF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W166">
            <v>-0.16</v>
          </cell>
          <cell r="AX166">
            <v>0</v>
          </cell>
        </row>
        <row r="167">
          <cell r="A167">
            <v>2101050250</v>
          </cell>
          <cell r="B167" t="str">
            <v>CWIP - PRE-OPS</v>
          </cell>
          <cell r="C167">
            <v>0.33000000000000007</v>
          </cell>
          <cell r="D167">
            <v>0</v>
          </cell>
          <cell r="E167">
            <v>0.33000000000000007</v>
          </cell>
          <cell r="F167">
            <v>-0.56999999999999995</v>
          </cell>
          <cell r="G167">
            <v>0</v>
          </cell>
          <cell r="H167">
            <v>0</v>
          </cell>
          <cell r="I167">
            <v>0</v>
          </cell>
          <cell r="J167">
            <v>0.9</v>
          </cell>
          <cell r="K167">
            <v>0.9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-0.56999999999999995</v>
          </cell>
          <cell r="AF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</row>
        <row r="168">
          <cell r="A168">
            <v>2101053120</v>
          </cell>
          <cell r="B168" t="str">
            <v>PROJECT INVENTORY</v>
          </cell>
          <cell r="C168">
            <v>0</v>
          </cell>
          <cell r="D168">
            <v>324003.65000000002</v>
          </cell>
          <cell r="E168">
            <v>324003.65000000002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324003.65000000002</v>
          </cell>
          <cell r="AB168">
            <v>0</v>
          </cell>
          <cell r="AC168">
            <v>324003.65000000002</v>
          </cell>
          <cell r="AE168">
            <v>0</v>
          </cell>
          <cell r="AF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0</v>
          </cell>
        </row>
        <row r="169">
          <cell r="A169">
            <v>2101060010</v>
          </cell>
          <cell r="B169" t="str">
            <v>CWIP - SOFTWARE</v>
          </cell>
          <cell r="C169">
            <v>4978292.66</v>
          </cell>
          <cell r="D169">
            <v>0</v>
          </cell>
          <cell r="E169">
            <v>4978292.66</v>
          </cell>
          <cell r="F169">
            <v>4540429.8600000003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437862.8</v>
          </cell>
          <cell r="O169">
            <v>0</v>
          </cell>
          <cell r="P169">
            <v>0</v>
          </cell>
          <cell r="Q169">
            <v>0</v>
          </cell>
          <cell r="R169">
            <v>437862.8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4540429.8600000003</v>
          </cell>
          <cell r="AF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A170">
            <v>2103014000</v>
          </cell>
          <cell r="B170" t="str">
            <v>PROVISION FOR DIMINIUTION IN THE VALUE OF INV</v>
          </cell>
          <cell r="C170">
            <v>-268121093</v>
          </cell>
          <cell r="D170">
            <v>0</v>
          </cell>
          <cell r="E170">
            <v>-268121093</v>
          </cell>
          <cell r="F170">
            <v>0</v>
          </cell>
          <cell r="G170">
            <v>-12500000</v>
          </cell>
          <cell r="H170">
            <v>0</v>
          </cell>
          <cell r="I170">
            <v>0</v>
          </cell>
          <cell r="J170">
            <v>-255621093</v>
          </cell>
          <cell r="K170">
            <v>-255621093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-12500000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W170">
            <v>0</v>
          </cell>
          <cell r="AX170">
            <v>0</v>
          </cell>
        </row>
        <row r="171">
          <cell r="A171">
            <v>2103015090</v>
          </cell>
          <cell r="B171" t="str">
            <v>EQUITY SHARE OF BLMCL</v>
          </cell>
          <cell r="C171">
            <v>78233508574.634247</v>
          </cell>
          <cell r="D171">
            <v>0</v>
          </cell>
          <cell r="E171">
            <v>78233508574.634247</v>
          </cell>
          <cell r="F171">
            <v>-6185761990</v>
          </cell>
          <cell r="G171">
            <v>0</v>
          </cell>
          <cell r="H171">
            <v>0</v>
          </cell>
          <cell r="I171">
            <v>0</v>
          </cell>
          <cell r="J171">
            <v>53522887675</v>
          </cell>
          <cell r="K171">
            <v>84419270564.634247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-6185761990</v>
          </cell>
          <cell r="AF171">
            <v>0</v>
          </cell>
          <cell r="AH171">
            <v>0</v>
          </cell>
          <cell r="AI171">
            <v>30896382889.634247</v>
          </cell>
          <cell r="AJ171">
            <v>0</v>
          </cell>
          <cell r="AK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W171">
            <v>0</v>
          </cell>
          <cell r="AX171">
            <v>0</v>
          </cell>
        </row>
        <row r="172">
          <cell r="A172">
            <v>2103025000</v>
          </cell>
          <cell r="B172" t="str">
            <v>INVESTMENT IN PREFERENCE SHARES</v>
          </cell>
          <cell r="C172">
            <v>67062551.590792418</v>
          </cell>
          <cell r="D172">
            <v>0</v>
          </cell>
          <cell r="E172">
            <v>67062551.590792418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606690818</v>
          </cell>
          <cell r="K172">
            <v>67062551.590792418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>
            <v>-539628266.40920758</v>
          </cell>
          <cell r="AJ172">
            <v>0</v>
          </cell>
          <cell r="AK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W172">
            <v>0</v>
          </cell>
          <cell r="AX172">
            <v>0</v>
          </cell>
        </row>
        <row r="173">
          <cell r="A173">
            <v>2103030000</v>
          </cell>
          <cell r="B173" t="str">
            <v>NATIONAL SAVING CERTIFICATE</v>
          </cell>
          <cell r="C173">
            <v>33000</v>
          </cell>
          <cell r="D173">
            <v>0</v>
          </cell>
          <cell r="E173">
            <v>33000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33000</v>
          </cell>
          <cell r="K173">
            <v>33000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W173">
            <v>0</v>
          </cell>
          <cell r="AX173">
            <v>0</v>
          </cell>
        </row>
        <row r="174">
          <cell r="A174">
            <v>2105510020</v>
          </cell>
          <cell r="B174" t="str">
            <v>ADVANCE TO LAND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0</v>
          </cell>
          <cell r="AX174">
            <v>0</v>
          </cell>
        </row>
        <row r="175">
          <cell r="A175">
            <v>2105530000</v>
          </cell>
          <cell r="B175" t="str">
            <v>LONG TERM LOANS AND ADVANCES TO RELATED PARTI</v>
          </cell>
          <cell r="C175">
            <v>10680606464.164049</v>
          </cell>
          <cell r="D175">
            <v>0</v>
          </cell>
          <cell r="E175">
            <v>10680606464.164049</v>
          </cell>
          <cell r="F175">
            <v>5996734478</v>
          </cell>
          <cell r="G175">
            <v>180398535.80000001</v>
          </cell>
          <cell r="H175">
            <v>0</v>
          </cell>
          <cell r="I175">
            <v>0</v>
          </cell>
          <cell r="J175">
            <v>4503473450</v>
          </cell>
          <cell r="K175">
            <v>4503473450.364049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5996734478</v>
          </cell>
          <cell r="AF175">
            <v>180398535.80000001</v>
          </cell>
          <cell r="AH175">
            <v>0</v>
          </cell>
          <cell r="AI175">
            <v>0.36404895782470703</v>
          </cell>
          <cell r="AJ175">
            <v>0</v>
          </cell>
          <cell r="AK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</row>
        <row r="176">
          <cell r="A176">
            <v>2105540010</v>
          </cell>
          <cell r="B176" t="str">
            <v>INTEREST RECEIVABLE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W176">
            <v>0</v>
          </cell>
          <cell r="AX176">
            <v>0</v>
          </cell>
        </row>
        <row r="177">
          <cell r="A177">
            <v>2105540080</v>
          </cell>
          <cell r="B177" t="str">
            <v>PREPAID EXPENSE - NC</v>
          </cell>
          <cell r="C177">
            <v>4432995</v>
          </cell>
          <cell r="D177">
            <v>10050547</v>
          </cell>
          <cell r="E177">
            <v>14483542</v>
          </cell>
          <cell r="F177">
            <v>0</v>
          </cell>
          <cell r="G177">
            <v>4432995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10050547</v>
          </cell>
          <cell r="AB177">
            <v>0</v>
          </cell>
          <cell r="AC177">
            <v>10050547</v>
          </cell>
          <cell r="AE177">
            <v>0</v>
          </cell>
          <cell r="AF177">
            <v>4432995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W177">
            <v>0</v>
          </cell>
          <cell r="AX177">
            <v>0</v>
          </cell>
        </row>
        <row r="178">
          <cell r="A178">
            <v>2105580010</v>
          </cell>
          <cell r="B178" t="str">
            <v>DEPOSIT OTHERS</v>
          </cell>
          <cell r="C178">
            <v>9400000</v>
          </cell>
          <cell r="D178">
            <v>0</v>
          </cell>
          <cell r="E178">
            <v>9400000</v>
          </cell>
          <cell r="F178">
            <v>9400000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9400000</v>
          </cell>
          <cell r="AF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A179">
            <v>2105580040</v>
          </cell>
          <cell r="B179" t="str">
            <v>TELEPHONE DEPOSIT BOMBAY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</row>
        <row r="180">
          <cell r="A180">
            <v>2105580070</v>
          </cell>
          <cell r="B180" t="str">
            <v>DEPOSIT WITH SALES TAX</v>
          </cell>
          <cell r="C180">
            <v>5000</v>
          </cell>
          <cell r="D180">
            <v>0</v>
          </cell>
          <cell r="E180">
            <v>5000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5000</v>
          </cell>
          <cell r="K180">
            <v>5000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W180">
            <v>0</v>
          </cell>
          <cell r="AX180">
            <v>0</v>
          </cell>
        </row>
        <row r="181">
          <cell r="A181">
            <v>2105580110</v>
          </cell>
          <cell r="B181" t="str">
            <v>DEPOSIT WITH TELECOM DEPT.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-48250</v>
          </cell>
          <cell r="H181">
            <v>0</v>
          </cell>
          <cell r="I181">
            <v>0</v>
          </cell>
          <cell r="J181">
            <v>48250</v>
          </cell>
          <cell r="K181">
            <v>48250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-48250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W181">
            <v>0</v>
          </cell>
          <cell r="AX181">
            <v>0</v>
          </cell>
        </row>
        <row r="182">
          <cell r="A182">
            <v>2105580150</v>
          </cell>
          <cell r="B182" t="str">
            <v>PETROL SECURITY DEPOSIT</v>
          </cell>
          <cell r="C182">
            <v>25000</v>
          </cell>
          <cell r="D182">
            <v>0</v>
          </cell>
          <cell r="E182">
            <v>25000</v>
          </cell>
          <cell r="F182">
            <v>25000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25000</v>
          </cell>
          <cell r="AF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</row>
        <row r="183">
          <cell r="A183">
            <v>2105580210</v>
          </cell>
          <cell r="B183" t="str">
            <v>LEASE DEPOSIT WITH SIPL</v>
          </cell>
          <cell r="C183">
            <v>87511500</v>
          </cell>
          <cell r="D183">
            <v>0</v>
          </cell>
          <cell r="E183">
            <v>87511500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87511500</v>
          </cell>
          <cell r="K183">
            <v>87511500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0</v>
          </cell>
          <cell r="AX183">
            <v>0</v>
          </cell>
        </row>
        <row r="184">
          <cell r="A184">
            <v>2105580220</v>
          </cell>
          <cell r="B184" t="str">
            <v>DEPOSIT WITH JVSL- TOWNSHIP</v>
          </cell>
          <cell r="C184">
            <v>64880364</v>
          </cell>
          <cell r="D184">
            <v>0</v>
          </cell>
          <cell r="E184">
            <v>64880364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64880364</v>
          </cell>
          <cell r="K184">
            <v>64880364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</row>
        <row r="185">
          <cell r="A185">
            <v>2105580230</v>
          </cell>
          <cell r="B185" t="str">
            <v>LEASE/SECURITY DEPOSIT</v>
          </cell>
          <cell r="C185">
            <v>92033500</v>
          </cell>
          <cell r="D185">
            <v>0</v>
          </cell>
          <cell r="E185">
            <v>92033500</v>
          </cell>
          <cell r="F185">
            <v>92033500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92033500</v>
          </cell>
          <cell r="AF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W185">
            <v>0</v>
          </cell>
          <cell r="AX185">
            <v>0</v>
          </cell>
        </row>
        <row r="186">
          <cell r="A186">
            <v>2105580240</v>
          </cell>
          <cell r="B186" t="str">
            <v>DEPOSIT - H.P.C.L.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</row>
        <row r="187">
          <cell r="A187">
            <v>2105580250</v>
          </cell>
          <cell r="B187" t="str">
            <v>DEPOSIT WITH HIMACHALA PRAD.GOVT (KUTE.PROJ)</v>
          </cell>
          <cell r="C187">
            <v>24000000</v>
          </cell>
          <cell r="D187">
            <v>0</v>
          </cell>
          <cell r="E187">
            <v>24000000</v>
          </cell>
          <cell r="F187">
            <v>24000000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24000000</v>
          </cell>
          <cell r="AF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W187">
            <v>0</v>
          </cell>
          <cell r="AX187">
            <v>0</v>
          </cell>
        </row>
        <row r="188">
          <cell r="A188">
            <v>2105580260</v>
          </cell>
          <cell r="B188" t="str">
            <v>SECURITY DEPOSIT - ELECTRICITY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W188">
            <v>0</v>
          </cell>
          <cell r="AX188">
            <v>0</v>
          </cell>
        </row>
        <row r="189">
          <cell r="A189">
            <v>2105580270</v>
          </cell>
          <cell r="B189" t="str">
            <v>SECURITY DEPOSIT - HELICOPTERS</v>
          </cell>
          <cell r="C189">
            <v>300000000</v>
          </cell>
          <cell r="D189">
            <v>0</v>
          </cell>
          <cell r="E189">
            <v>300000000</v>
          </cell>
          <cell r="F189">
            <v>300000000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300000000</v>
          </cell>
          <cell r="AF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</row>
        <row r="190">
          <cell r="A190">
            <v>2105580280</v>
          </cell>
          <cell r="B190" t="str">
            <v>DEPOSIT WITH INCOME TAX DEPARTMENT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</row>
        <row r="191">
          <cell r="A191">
            <v>2105610012</v>
          </cell>
          <cell r="B191" t="str">
            <v>TDS RECOVERABLE - FY 2007-08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W191">
            <v>0</v>
          </cell>
          <cell r="AX191">
            <v>0</v>
          </cell>
        </row>
        <row r="192">
          <cell r="A192">
            <v>2105610014</v>
          </cell>
          <cell r="B192" t="str">
            <v>TDS RECOVERABLE - FY 2009-10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W192">
            <v>0</v>
          </cell>
          <cell r="AX192">
            <v>0</v>
          </cell>
        </row>
        <row r="193">
          <cell r="A193">
            <v>2105610015</v>
          </cell>
          <cell r="B193" t="str">
            <v>TDS RECOVERABLE - FY 2010-11</v>
          </cell>
          <cell r="C193">
            <v>2171577373</v>
          </cell>
          <cell r="D193">
            <v>0</v>
          </cell>
          <cell r="E193">
            <v>2171577373</v>
          </cell>
          <cell r="F193">
            <v>2171577373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2171577373</v>
          </cell>
          <cell r="AF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W193">
            <v>0</v>
          </cell>
          <cell r="AX193">
            <v>0</v>
          </cell>
        </row>
        <row r="194">
          <cell r="A194">
            <v>2105610016</v>
          </cell>
          <cell r="B194" t="str">
            <v>TDS RECOVERABLE - FY 2011-12</v>
          </cell>
          <cell r="C194">
            <v>590072909</v>
          </cell>
          <cell r="D194">
            <v>0</v>
          </cell>
          <cell r="E194">
            <v>590072909</v>
          </cell>
          <cell r="F194">
            <v>590072909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590072909</v>
          </cell>
          <cell r="AF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W194">
            <v>0</v>
          </cell>
          <cell r="AX194">
            <v>0</v>
          </cell>
        </row>
        <row r="195">
          <cell r="A195">
            <v>2105610017</v>
          </cell>
          <cell r="B195" t="str">
            <v>TDS RECEIVABLE</v>
          </cell>
          <cell r="C195">
            <v>5213584.3100000005</v>
          </cell>
          <cell r="D195">
            <v>1204783.3</v>
          </cell>
          <cell r="E195">
            <v>6418367.6100000003</v>
          </cell>
          <cell r="F195">
            <v>245451</v>
          </cell>
          <cell r="G195">
            <v>0</v>
          </cell>
          <cell r="H195">
            <v>4114553</v>
          </cell>
          <cell r="I195">
            <v>0</v>
          </cell>
          <cell r="J195">
            <v>24657</v>
          </cell>
          <cell r="K195">
            <v>4139210</v>
          </cell>
          <cell r="L195">
            <v>0</v>
          </cell>
          <cell r="M195">
            <v>0</v>
          </cell>
          <cell r="N195">
            <v>828923.31</v>
          </cell>
          <cell r="O195">
            <v>0</v>
          </cell>
          <cell r="P195">
            <v>0</v>
          </cell>
          <cell r="Q195">
            <v>0</v>
          </cell>
          <cell r="R195">
            <v>828923.31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1204783.3</v>
          </cell>
          <cell r="AB195">
            <v>0</v>
          </cell>
          <cell r="AC195">
            <v>1204783.3</v>
          </cell>
          <cell r="AE195">
            <v>245451</v>
          </cell>
          <cell r="AF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</row>
        <row r="196">
          <cell r="A196">
            <v>2105610018</v>
          </cell>
          <cell r="B196" t="str">
            <v>TDS RECOVERABLE - FY 2012-13</v>
          </cell>
          <cell r="C196">
            <v>2488084950</v>
          </cell>
          <cell r="D196">
            <v>0</v>
          </cell>
          <cell r="E196">
            <v>2488084950</v>
          </cell>
          <cell r="F196">
            <v>2488084950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2488084950</v>
          </cell>
          <cell r="AF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W196">
            <v>0</v>
          </cell>
          <cell r="AX196">
            <v>0</v>
          </cell>
        </row>
        <row r="197">
          <cell r="A197">
            <v>2105610021</v>
          </cell>
          <cell r="B197" t="str">
            <v>TDS RECOVERABLE - FY 2014-15</v>
          </cell>
          <cell r="C197">
            <v>2921969533.5100002</v>
          </cell>
          <cell r="D197">
            <v>0</v>
          </cell>
          <cell r="E197">
            <v>2921969533.5100002</v>
          </cell>
          <cell r="F197">
            <v>2921969533.5100002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2921969533.5100002</v>
          </cell>
          <cell r="AF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W197">
            <v>0</v>
          </cell>
          <cell r="AX197">
            <v>0</v>
          </cell>
        </row>
        <row r="198">
          <cell r="A198">
            <v>2105620000</v>
          </cell>
          <cell r="B198" t="str">
            <v>MAT CREDIT ENTITLEMENT</v>
          </cell>
          <cell r="C198">
            <v>3732612001</v>
          </cell>
          <cell r="D198">
            <v>0</v>
          </cell>
          <cell r="E198">
            <v>3732612001</v>
          </cell>
          <cell r="F198">
            <v>3732612001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3732612001</v>
          </cell>
          <cell r="AF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</row>
        <row r="199">
          <cell r="A199">
            <v>2105630000</v>
          </cell>
          <cell r="B199" t="str">
            <v>LOANS AND ADVANCES - OTHER BODY CORPORATE</v>
          </cell>
          <cell r="C199">
            <v>1230799105.3999996</v>
          </cell>
          <cell r="D199">
            <v>0</v>
          </cell>
          <cell r="E199">
            <v>1230799105.3999996</v>
          </cell>
          <cell r="F199">
            <v>8270675272.3199997</v>
          </cell>
          <cell r="G199">
            <v>0</v>
          </cell>
          <cell r="H199">
            <v>0</v>
          </cell>
          <cell r="I199">
            <v>0</v>
          </cell>
          <cell r="J199">
            <v>-6317695466</v>
          </cell>
          <cell r="K199">
            <v>-6317695466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7548494571.3999996</v>
          </cell>
          <cell r="AF199">
            <v>0</v>
          </cell>
          <cell r="AH199">
            <v>-722180700.91999996</v>
          </cell>
          <cell r="AI199">
            <v>0</v>
          </cell>
          <cell r="AJ199">
            <v>0</v>
          </cell>
          <cell r="AK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</row>
        <row r="200">
          <cell r="A200">
            <v>2105630010</v>
          </cell>
          <cell r="B200" t="str">
            <v>PROVISION FOR DOUBTFUL ADVANCES - NC</v>
          </cell>
          <cell r="C200">
            <v>-4095923482</v>
          </cell>
          <cell r="D200">
            <v>0</v>
          </cell>
          <cell r="E200">
            <v>-4095923482</v>
          </cell>
          <cell r="F200">
            <v>0</v>
          </cell>
          <cell r="G200">
            <v>-150000000</v>
          </cell>
          <cell r="H200">
            <v>0</v>
          </cell>
          <cell r="I200">
            <v>0</v>
          </cell>
          <cell r="J200">
            <v>-3945923482</v>
          </cell>
          <cell r="K200">
            <v>-3945923482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-150000000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</row>
        <row r="201">
          <cell r="A201">
            <v>2201010110</v>
          </cell>
          <cell r="B201" t="str">
            <v>INVESTMENT IN CERTIFICATE OF DEPOSITS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-493327000</v>
          </cell>
          <cell r="I201">
            <v>0</v>
          </cell>
          <cell r="J201">
            <v>493327000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</row>
        <row r="202">
          <cell r="A202">
            <v>2201010510</v>
          </cell>
          <cell r="B202" t="str">
            <v xml:space="preserve"> INVESTMENT IN MUTUAL FUND - WC</v>
          </cell>
          <cell r="C202">
            <v>0.30000019073486328</v>
          </cell>
          <cell r="D202">
            <v>3468015660.9200001</v>
          </cell>
          <cell r="E202">
            <v>3468015661.2200003</v>
          </cell>
          <cell r="F202">
            <v>0</v>
          </cell>
          <cell r="G202">
            <v>0</v>
          </cell>
          <cell r="H202">
            <v>378057100.27999997</v>
          </cell>
          <cell r="I202">
            <v>0</v>
          </cell>
          <cell r="J202">
            <v>702052154.83000004</v>
          </cell>
          <cell r="K202">
            <v>1080109255.1100001</v>
          </cell>
          <cell r="L202">
            <v>0</v>
          </cell>
          <cell r="M202">
            <v>0</v>
          </cell>
          <cell r="N202">
            <v>-1080109254.8099999</v>
          </cell>
          <cell r="O202">
            <v>0</v>
          </cell>
          <cell r="P202">
            <v>0</v>
          </cell>
          <cell r="Q202">
            <v>0</v>
          </cell>
          <cell r="R202">
            <v>-1080109254.8099999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3466316543.9200001</v>
          </cell>
          <cell r="AB202">
            <v>0</v>
          </cell>
          <cell r="AC202">
            <v>3468015660.9200001</v>
          </cell>
          <cell r="AE202">
            <v>0</v>
          </cell>
          <cell r="AF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1699117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</row>
        <row r="203">
          <cell r="A203">
            <v>2202010200</v>
          </cell>
          <cell r="B203" t="str">
            <v>RAW MATERIAL INVENTORY – IN TRANSIT</v>
          </cell>
          <cell r="C203">
            <v>-0.4</v>
          </cell>
          <cell r="D203">
            <v>-2267202</v>
          </cell>
          <cell r="E203">
            <v>-2267202.4</v>
          </cell>
          <cell r="F203">
            <v>0</v>
          </cell>
          <cell r="G203">
            <v>-0.4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10124776</v>
          </cell>
          <cell r="AB203">
            <v>-12391978</v>
          </cell>
          <cell r="AC203">
            <v>-2267202</v>
          </cell>
          <cell r="AE203">
            <v>0</v>
          </cell>
          <cell r="AF203">
            <v>-0.4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</row>
        <row r="204">
          <cell r="A204">
            <v>2202020000</v>
          </cell>
          <cell r="B204" t="str">
            <v>INVENTORY STORES,SPARES &amp; TOOLS - IMPORTED"</v>
          </cell>
          <cell r="C204">
            <v>105384.81</v>
          </cell>
          <cell r="D204">
            <v>14251812.07</v>
          </cell>
          <cell r="E204">
            <v>14357196.880000001</v>
          </cell>
          <cell r="F204">
            <v>0</v>
          </cell>
          <cell r="G204">
            <v>105384.81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14251812.07</v>
          </cell>
          <cell r="AB204">
            <v>0</v>
          </cell>
          <cell r="AC204">
            <v>14251812.07</v>
          </cell>
          <cell r="AE204">
            <v>0</v>
          </cell>
          <cell r="AF204">
            <v>105384.81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W204">
            <v>0</v>
          </cell>
          <cell r="AX204">
            <v>0</v>
          </cell>
        </row>
        <row r="205">
          <cell r="A205">
            <v>2202020100</v>
          </cell>
          <cell r="B205" t="str">
            <v>INVENTORY STORES,SPARES &amp; TOOLS - INDIGENOU</v>
          </cell>
          <cell r="C205">
            <v>577655694.94999993</v>
          </cell>
          <cell r="D205">
            <v>269686173.00999999</v>
          </cell>
          <cell r="E205">
            <v>847341867.95999992</v>
          </cell>
          <cell r="F205">
            <v>0</v>
          </cell>
          <cell r="G205">
            <v>576328771.64999998</v>
          </cell>
          <cell r="H205">
            <v>0</v>
          </cell>
          <cell r="I205">
            <v>0</v>
          </cell>
          <cell r="J205">
            <v>93704.27</v>
          </cell>
          <cell r="K205">
            <v>93704.27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1233219.03</v>
          </cell>
          <cell r="X205">
            <v>1233219.03</v>
          </cell>
          <cell r="Y205">
            <v>1233219.03</v>
          </cell>
          <cell r="Z205">
            <v>0</v>
          </cell>
          <cell r="AA205">
            <v>269686173.00999999</v>
          </cell>
          <cell r="AB205">
            <v>0</v>
          </cell>
          <cell r="AC205">
            <v>269686173.00999999</v>
          </cell>
          <cell r="AE205">
            <v>0</v>
          </cell>
          <cell r="AF205">
            <v>576328771.64999998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W205">
            <v>10087929.939999999</v>
          </cell>
          <cell r="AX205">
            <v>55440</v>
          </cell>
        </row>
        <row r="206">
          <cell r="A206">
            <v>2202040000</v>
          </cell>
          <cell r="B206" t="str">
            <v>INVENTORY SEMI FINISHED GOODS</v>
          </cell>
          <cell r="C206">
            <v>0</v>
          </cell>
          <cell r="D206">
            <v>108254.56</v>
          </cell>
          <cell r="E206">
            <v>108254.56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108254.56</v>
          </cell>
          <cell r="AB206">
            <v>0</v>
          </cell>
          <cell r="AC206">
            <v>108254.56</v>
          </cell>
          <cell r="AE206">
            <v>0</v>
          </cell>
          <cell r="AF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W206">
            <v>0</v>
          </cell>
          <cell r="AX206">
            <v>0</v>
          </cell>
        </row>
        <row r="207">
          <cell r="A207">
            <v>2202050000</v>
          </cell>
          <cell r="B207" t="str">
            <v>INVENTORY FG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</row>
        <row r="208">
          <cell r="A208">
            <v>2202100000</v>
          </cell>
          <cell r="B208" t="str">
            <v>INVENTORY OF FUEL – INDIGENOUS</v>
          </cell>
          <cell r="C208">
            <v>136891819.49000001</v>
          </cell>
          <cell r="D208">
            <v>10180799.939999999</v>
          </cell>
          <cell r="E208">
            <v>147072619.43000001</v>
          </cell>
          <cell r="F208">
            <v>0</v>
          </cell>
          <cell r="G208">
            <v>136891819.49000001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10180799.939999999</v>
          </cell>
          <cell r="AB208">
            <v>0</v>
          </cell>
          <cell r="AC208">
            <v>10180799.939999999</v>
          </cell>
          <cell r="AE208">
            <v>0</v>
          </cell>
          <cell r="AF208">
            <v>136891819.49000001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W208">
            <v>966806.16</v>
          </cell>
          <cell r="AX208">
            <v>0</v>
          </cell>
        </row>
        <row r="209">
          <cell r="A209">
            <v>2202100010</v>
          </cell>
          <cell r="B209" t="str">
            <v>INVENTORY OF  FUEL- IMPORTED</v>
          </cell>
          <cell r="C209">
            <v>352351631.58000004</v>
          </cell>
          <cell r="D209">
            <v>563655320.01999998</v>
          </cell>
          <cell r="E209">
            <v>916006951.60000002</v>
          </cell>
          <cell r="F209">
            <v>0</v>
          </cell>
          <cell r="G209">
            <v>228849631.05000001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5494544.6100000003</v>
          </cell>
          <cell r="Q209">
            <v>118007455.92</v>
          </cell>
          <cell r="R209">
            <v>123502000.53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563655320.01999998</v>
          </cell>
          <cell r="AB209">
            <v>0</v>
          </cell>
          <cell r="AC209">
            <v>563655320.01999998</v>
          </cell>
          <cell r="AE209">
            <v>0</v>
          </cell>
          <cell r="AF209">
            <v>228849631.05000001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W209">
            <v>0</v>
          </cell>
          <cell r="AX209">
            <v>0</v>
          </cell>
        </row>
        <row r="210">
          <cell r="A210">
            <v>2203510000</v>
          </cell>
          <cell r="B210" t="str">
            <v>TRADE RECEIVABLES - DOMESTIC</v>
          </cell>
          <cell r="C210">
            <v>686457983.10000002</v>
          </cell>
          <cell r="D210">
            <v>336987762.68999994</v>
          </cell>
          <cell r="E210">
            <v>1023445745.79</v>
          </cell>
          <cell r="F210">
            <v>84648271.959999993</v>
          </cell>
          <cell r="G210">
            <v>-191210129.28999999</v>
          </cell>
          <cell r="H210">
            <v>53436396</v>
          </cell>
          <cell r="I210">
            <v>0</v>
          </cell>
          <cell r="J210">
            <v>100820799.15000001</v>
          </cell>
          <cell r="K210">
            <v>154257195.15000001</v>
          </cell>
          <cell r="L210">
            <v>2987980</v>
          </cell>
          <cell r="M210">
            <v>0</v>
          </cell>
          <cell r="N210">
            <v>635774665.27999997</v>
          </cell>
          <cell r="O210">
            <v>0</v>
          </cell>
          <cell r="P210">
            <v>0</v>
          </cell>
          <cell r="Q210">
            <v>0</v>
          </cell>
          <cell r="R210">
            <v>638762645.27999997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43786047.270000003</v>
          </cell>
          <cell r="AB210">
            <v>293201715.41999996</v>
          </cell>
          <cell r="AC210">
            <v>336987762.68999994</v>
          </cell>
          <cell r="AE210">
            <v>84648271.959999993</v>
          </cell>
          <cell r="AF210">
            <v>-191210129.28999999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W210">
            <v>0</v>
          </cell>
          <cell r="AX210">
            <v>0</v>
          </cell>
        </row>
        <row r="211">
          <cell r="A211">
            <v>2203510030</v>
          </cell>
          <cell r="B211" t="str">
            <v>TRADE RECEIVABLES - RELATED PARTIES</v>
          </cell>
          <cell r="C211">
            <v>1578575171.0700002</v>
          </cell>
          <cell r="D211">
            <v>559614535.07999992</v>
          </cell>
          <cell r="E211">
            <v>2138189706.1500001</v>
          </cell>
          <cell r="F211">
            <v>0</v>
          </cell>
          <cell r="G211">
            <v>0</v>
          </cell>
          <cell r="H211">
            <v>451536578.23000002</v>
          </cell>
          <cell r="I211">
            <v>223828348.38</v>
          </cell>
          <cell r="J211">
            <v>0</v>
          </cell>
          <cell r="K211">
            <v>675364926.61000001</v>
          </cell>
          <cell r="L211">
            <v>644065371.64999998</v>
          </cell>
          <cell r="M211">
            <v>259144872.81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903210244.46000004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7607525.5300000003</v>
          </cell>
          <cell r="AB211">
            <v>552007009.54999995</v>
          </cell>
          <cell r="AC211">
            <v>559614535.07999992</v>
          </cell>
          <cell r="AE211">
            <v>0</v>
          </cell>
          <cell r="AF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16927513.120000001</v>
          </cell>
          <cell r="AX211">
            <v>5000840</v>
          </cell>
        </row>
        <row r="212">
          <cell r="A212">
            <v>2204014160</v>
          </cell>
          <cell r="B212" t="str">
            <v>SBI - C A G MUMBAI - 11083979337</v>
          </cell>
          <cell r="C212">
            <v>-0.17999999999999972</v>
          </cell>
          <cell r="D212">
            <v>0</v>
          </cell>
          <cell r="E212">
            <v>-0.17999999999999972</v>
          </cell>
          <cell r="F212">
            <v>-55</v>
          </cell>
          <cell r="G212">
            <v>54.82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-55</v>
          </cell>
          <cell r="AF212">
            <v>54.82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W212">
            <v>0</v>
          </cell>
          <cell r="AX212">
            <v>0</v>
          </cell>
        </row>
        <row r="213">
          <cell r="A213">
            <v>2204014162</v>
          </cell>
          <cell r="B213" t="str">
            <v>SBI- C A G MUMBAI- 11083979337- OUTGOING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W213">
            <v>0</v>
          </cell>
          <cell r="AX213">
            <v>0</v>
          </cell>
        </row>
        <row r="214">
          <cell r="A214">
            <v>2204014163</v>
          </cell>
          <cell r="B214" t="str">
            <v>SBI- C A G MUMBAI- 11083979337- TRANSFER</v>
          </cell>
          <cell r="C214">
            <v>0</v>
          </cell>
          <cell r="D214">
            <v>0</v>
          </cell>
          <cell r="E214">
            <v>0</v>
          </cell>
          <cell r="F214">
            <v>69023</v>
          </cell>
          <cell r="G214">
            <v>-69023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E214">
            <v>69023</v>
          </cell>
          <cell r="AF214">
            <v>-69023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W214">
            <v>0</v>
          </cell>
          <cell r="AX214">
            <v>0</v>
          </cell>
        </row>
        <row r="215">
          <cell r="A215">
            <v>2204014171</v>
          </cell>
          <cell r="B215" t="str">
            <v>SBI- OSB BLR- 10605518239- INCOMING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-677580</v>
          </cell>
          <cell r="H216">
            <v>0</v>
          </cell>
          <cell r="I216">
            <v>0</v>
          </cell>
          <cell r="J216">
            <v>677580</v>
          </cell>
          <cell r="K216">
            <v>677580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-677580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W216">
            <v>0</v>
          </cell>
          <cell r="AX216">
            <v>0</v>
          </cell>
        </row>
        <row r="217">
          <cell r="A217">
            <v>2204014172</v>
          </cell>
          <cell r="B217" t="str">
            <v>SBI- OSB BLR- 10605518239- OUTGOING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W217">
            <v>0</v>
          </cell>
          <cell r="AX217">
            <v>0</v>
          </cell>
        </row>
        <row r="218">
          <cell r="A218">
            <v>2204014173</v>
          </cell>
          <cell r="B218" t="str">
            <v>SBI- OSB BLR- 10605518239- TRANSFER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0</v>
          </cell>
          <cell r="AX218">
            <v>0</v>
          </cell>
        </row>
        <row r="219">
          <cell r="A219">
            <v>2204014190</v>
          </cell>
          <cell r="B219" t="str">
            <v>ICICI BANK LTD - CURRENT A/C - 000205001052</v>
          </cell>
          <cell r="C219">
            <v>28673.979999999981</v>
          </cell>
          <cell r="D219">
            <v>0</v>
          </cell>
          <cell r="E219">
            <v>28673.979999999981</v>
          </cell>
          <cell r="F219">
            <v>-11328</v>
          </cell>
          <cell r="G219">
            <v>1489542.98</v>
          </cell>
          <cell r="H219">
            <v>0</v>
          </cell>
          <cell r="I219">
            <v>0</v>
          </cell>
          <cell r="J219">
            <v>1794025</v>
          </cell>
          <cell r="K219">
            <v>1794025</v>
          </cell>
          <cell r="L219">
            <v>0</v>
          </cell>
          <cell r="M219">
            <v>0</v>
          </cell>
          <cell r="N219">
            <v>-3383566</v>
          </cell>
          <cell r="O219">
            <v>0</v>
          </cell>
          <cell r="P219">
            <v>0</v>
          </cell>
          <cell r="Q219">
            <v>0</v>
          </cell>
          <cell r="R219">
            <v>-3383566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140000</v>
          </cell>
          <cell r="AA219">
            <v>0</v>
          </cell>
          <cell r="AB219">
            <v>0</v>
          </cell>
          <cell r="AC219">
            <v>0</v>
          </cell>
          <cell r="AE219">
            <v>-11328</v>
          </cell>
          <cell r="AF219">
            <v>1489542.98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W219">
            <v>0</v>
          </cell>
          <cell r="AX219">
            <v>0</v>
          </cell>
        </row>
        <row r="220">
          <cell r="A220">
            <v>2204014191</v>
          </cell>
          <cell r="B220" t="str">
            <v>ICICI BANK LTD- CURRENT A/C- 000205001052-INC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W220">
            <v>0</v>
          </cell>
          <cell r="AX220">
            <v>0</v>
          </cell>
        </row>
        <row r="221">
          <cell r="A221">
            <v>2204014192</v>
          </cell>
          <cell r="B221" t="str">
            <v>ICICI BANK LTD- CURRENT A/C- 000205001052-OUT</v>
          </cell>
          <cell r="C221">
            <v>-28673.98</v>
          </cell>
          <cell r="D221">
            <v>0</v>
          </cell>
          <cell r="E221">
            <v>-28673.98</v>
          </cell>
          <cell r="F221">
            <v>0</v>
          </cell>
          <cell r="G221">
            <v>-28673.98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-28673.98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W221">
            <v>0</v>
          </cell>
          <cell r="AX221">
            <v>0</v>
          </cell>
        </row>
        <row r="222">
          <cell r="A222">
            <v>2204014193</v>
          </cell>
          <cell r="B222" t="str">
            <v>ICICI BANK LTD- CURRENT A/C- 000205001052-TRA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-3500000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3500000</v>
          </cell>
          <cell r="O222">
            <v>0</v>
          </cell>
          <cell r="P222">
            <v>0</v>
          </cell>
          <cell r="Q222">
            <v>0</v>
          </cell>
          <cell r="R222">
            <v>3500000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-3500000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W222">
            <v>0</v>
          </cell>
          <cell r="AX222">
            <v>0</v>
          </cell>
        </row>
        <row r="223">
          <cell r="A223">
            <v>2204014211</v>
          </cell>
          <cell r="B223" t="str">
            <v>ICICI BANK- DEBT SER B'LOR- 000205000545- INC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W223">
            <v>0</v>
          </cell>
          <cell r="AX223">
            <v>0</v>
          </cell>
        </row>
        <row r="224">
          <cell r="A224">
            <v>2204014220</v>
          </cell>
          <cell r="B224" t="str">
            <v>STATE BANK OF MYSORE - TORANAGALLU - 54017410</v>
          </cell>
          <cell r="C224">
            <v>0</v>
          </cell>
          <cell r="D224">
            <v>0</v>
          </cell>
          <cell r="E224">
            <v>0</v>
          </cell>
          <cell r="F224">
            <v>-20519240</v>
          </cell>
          <cell r="G224">
            <v>8344303</v>
          </cell>
          <cell r="H224">
            <v>0</v>
          </cell>
          <cell r="I224">
            <v>0</v>
          </cell>
          <cell r="J224">
            <v>5152404</v>
          </cell>
          <cell r="K224">
            <v>5152404</v>
          </cell>
          <cell r="L224">
            <v>0</v>
          </cell>
          <cell r="M224">
            <v>0</v>
          </cell>
          <cell r="N224">
            <v>6247410</v>
          </cell>
          <cell r="O224">
            <v>0</v>
          </cell>
          <cell r="P224">
            <v>0</v>
          </cell>
          <cell r="Q224">
            <v>0</v>
          </cell>
          <cell r="R224">
            <v>6247410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775123</v>
          </cell>
          <cell r="AA224">
            <v>0</v>
          </cell>
          <cell r="AB224">
            <v>0</v>
          </cell>
          <cell r="AC224">
            <v>0</v>
          </cell>
          <cell r="AE224">
            <v>-20519240</v>
          </cell>
          <cell r="AF224">
            <v>8344303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W224">
            <v>0</v>
          </cell>
          <cell r="AX224">
            <v>0</v>
          </cell>
        </row>
        <row r="225">
          <cell r="A225">
            <v>2204014221</v>
          </cell>
          <cell r="B225" t="str">
            <v>STATE BANK OF MYSORE-TORNAGLU-54017410189-INC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W225">
            <v>0</v>
          </cell>
          <cell r="AX225">
            <v>0</v>
          </cell>
        </row>
        <row r="226">
          <cell r="A226">
            <v>2204014222</v>
          </cell>
          <cell r="B226" t="str">
            <v>STATE BANK OF MYSORE-TORNAGLU-54017410189-OUT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W226">
            <v>0</v>
          </cell>
          <cell r="AX226">
            <v>0</v>
          </cell>
        </row>
        <row r="227">
          <cell r="A227">
            <v>2204014223</v>
          </cell>
          <cell r="B227" t="str">
            <v>STATE BANK OF MYSORE-TORNAGLU-54017410189-TRA</v>
          </cell>
          <cell r="C227">
            <v>0</v>
          </cell>
          <cell r="D227">
            <v>0</v>
          </cell>
          <cell r="E227">
            <v>0</v>
          </cell>
          <cell r="F227">
            <v>10500000</v>
          </cell>
          <cell r="G227">
            <v>-10500000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10500000</v>
          </cell>
          <cell r="AF227">
            <v>-10500000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W227">
            <v>0</v>
          </cell>
          <cell r="AX227">
            <v>0</v>
          </cell>
        </row>
        <row r="228">
          <cell r="A228">
            <v>2204014240</v>
          </cell>
          <cell r="B228" t="str">
            <v>SYNDICATE BANK - HOSPET - 06033070002802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W228">
            <v>0</v>
          </cell>
          <cell r="AX228">
            <v>0</v>
          </cell>
        </row>
        <row r="229">
          <cell r="A229">
            <v>2204014241</v>
          </cell>
          <cell r="B229" t="str">
            <v>SYNDICATE BANK- HOSPET- 06033070002802- INCOM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W229">
            <v>0</v>
          </cell>
          <cell r="AX229">
            <v>0</v>
          </cell>
        </row>
        <row r="230">
          <cell r="A230">
            <v>2204014242</v>
          </cell>
          <cell r="B230" t="str">
            <v>SYNDICATE BANK- HOSPET- 06033070002802- OUTGO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</row>
        <row r="231">
          <cell r="A231">
            <v>2204014243</v>
          </cell>
          <cell r="B231" t="str">
            <v>SYNDICATE BANK- HOSPET- 06033070002802- TRANS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</row>
        <row r="232">
          <cell r="A232">
            <v>2204014260</v>
          </cell>
          <cell r="B232" t="str">
            <v>ICICI BANK LTD. - NEW DELHI - 032205001202</v>
          </cell>
          <cell r="C232">
            <v>55678</v>
          </cell>
          <cell r="D232">
            <v>0</v>
          </cell>
          <cell r="E232">
            <v>55678</v>
          </cell>
          <cell r="F232">
            <v>-2849495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2905173</v>
          </cell>
          <cell r="O232">
            <v>0</v>
          </cell>
          <cell r="P232">
            <v>0</v>
          </cell>
          <cell r="Q232">
            <v>0</v>
          </cell>
          <cell r="R232">
            <v>2905173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-2849495</v>
          </cell>
          <cell r="AF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</row>
        <row r="233">
          <cell r="A233">
            <v>2204014262</v>
          </cell>
          <cell r="B233" t="str">
            <v>ICICI BANK LTD.- NEW DELHI- 032205001202- OUT</v>
          </cell>
          <cell r="C233">
            <v>-55677.73</v>
          </cell>
          <cell r="D233">
            <v>0</v>
          </cell>
          <cell r="E233">
            <v>-55677.73</v>
          </cell>
          <cell r="F233">
            <v>-55677.73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-55677.73</v>
          </cell>
          <cell r="AF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W233">
            <v>0</v>
          </cell>
          <cell r="AX233">
            <v>0</v>
          </cell>
        </row>
        <row r="234">
          <cell r="A234">
            <v>2204014263</v>
          </cell>
          <cell r="B234" t="str">
            <v>ICICI BANK LTD.- NEW DELHI- 032205001202- TRA</v>
          </cell>
          <cell r="C234">
            <v>0</v>
          </cell>
          <cell r="D234">
            <v>0</v>
          </cell>
          <cell r="E234">
            <v>0</v>
          </cell>
          <cell r="F234">
            <v>2880000</v>
          </cell>
          <cell r="G234">
            <v>-2880000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2880000</v>
          </cell>
          <cell r="AF234">
            <v>-2880000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W234">
            <v>0</v>
          </cell>
          <cell r="AX234">
            <v>0</v>
          </cell>
        </row>
        <row r="235">
          <cell r="A235">
            <v>2204014280</v>
          </cell>
          <cell r="B235" t="str">
            <v>ICICI BANK LTD. - SHIMLA - 635305001058</v>
          </cell>
          <cell r="C235">
            <v>169637.28999999911</v>
          </cell>
          <cell r="D235">
            <v>0</v>
          </cell>
          <cell r="E235">
            <v>169637.28999999911</v>
          </cell>
          <cell r="F235">
            <v>-11958485.710000001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12128123</v>
          </cell>
          <cell r="O235">
            <v>0</v>
          </cell>
          <cell r="P235">
            <v>0</v>
          </cell>
          <cell r="Q235">
            <v>0</v>
          </cell>
          <cell r="R235">
            <v>12128123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E235">
            <v>-11958485.710000001</v>
          </cell>
          <cell r="AF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</row>
        <row r="236">
          <cell r="A236">
            <v>2204014281</v>
          </cell>
          <cell r="B236" t="str">
            <v>ICICI BANK LTD.- SHIMLA- 635305001058- INCOMI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0</v>
          </cell>
          <cell r="AX236">
            <v>0</v>
          </cell>
        </row>
        <row r="237">
          <cell r="A237">
            <v>2204014282</v>
          </cell>
          <cell r="B237" t="str">
            <v>ICICI BANK LTD.- SHIMLA- 635305001058- OUTGOI</v>
          </cell>
          <cell r="C237">
            <v>-169637.29</v>
          </cell>
          <cell r="D237">
            <v>0</v>
          </cell>
          <cell r="E237">
            <v>-169637.29</v>
          </cell>
          <cell r="F237">
            <v>0</v>
          </cell>
          <cell r="G237">
            <v>-169637.29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-169637.29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W237">
            <v>0</v>
          </cell>
          <cell r="AX237">
            <v>0</v>
          </cell>
        </row>
        <row r="238">
          <cell r="A238">
            <v>2204014283</v>
          </cell>
          <cell r="B238" t="str">
            <v>ICICI BANK LTD.- SHIMLA- 635305001058- TRANSF</v>
          </cell>
          <cell r="C238">
            <v>0</v>
          </cell>
          <cell r="D238">
            <v>0</v>
          </cell>
          <cell r="E238">
            <v>0</v>
          </cell>
          <cell r="F238">
            <v>7008503</v>
          </cell>
          <cell r="G238">
            <v>-7008503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7008503</v>
          </cell>
          <cell r="AF238">
            <v>-7008503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</row>
        <row r="239">
          <cell r="A239">
            <v>2204014290</v>
          </cell>
          <cell r="B239" t="str">
            <v>SBBJ - 061050990616</v>
          </cell>
          <cell r="C239">
            <v>44872</v>
          </cell>
          <cell r="D239">
            <v>0</v>
          </cell>
          <cell r="E239">
            <v>44872</v>
          </cell>
          <cell r="F239">
            <v>44872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44872</v>
          </cell>
          <cell r="AF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</row>
        <row r="240">
          <cell r="A240">
            <v>2204014292</v>
          </cell>
          <cell r="B240" t="str">
            <v>SBBJ- 061050990616- OUTGOING</v>
          </cell>
          <cell r="C240">
            <v>-44872</v>
          </cell>
          <cell r="D240">
            <v>0</v>
          </cell>
          <cell r="E240">
            <v>-44872</v>
          </cell>
          <cell r="F240">
            <v>0</v>
          </cell>
          <cell r="G240">
            <v>-10604</v>
          </cell>
          <cell r="H240">
            <v>0</v>
          </cell>
          <cell r="I240">
            <v>0</v>
          </cell>
          <cell r="J240">
            <v>-34268</v>
          </cell>
          <cell r="K240">
            <v>-34268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-10604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W240">
            <v>0</v>
          </cell>
          <cell r="AX240">
            <v>0</v>
          </cell>
        </row>
        <row r="241">
          <cell r="A241">
            <v>2204014300</v>
          </cell>
          <cell r="B241" t="str">
            <v>IDBI BANK - MUMBAI - 004103000031240</v>
          </cell>
          <cell r="C241">
            <v>6334096.5400004387</v>
          </cell>
          <cell r="D241">
            <v>0</v>
          </cell>
          <cell r="E241">
            <v>6334096.5400004387</v>
          </cell>
          <cell r="F241">
            <v>-16587255613.139999</v>
          </cell>
          <cell r="G241">
            <v>-1986479498.27</v>
          </cell>
          <cell r="H241">
            <v>293200178.32999998</v>
          </cell>
          <cell r="I241">
            <v>0</v>
          </cell>
          <cell r="J241">
            <v>19796508743.689999</v>
          </cell>
          <cell r="K241">
            <v>20089708922.02</v>
          </cell>
          <cell r="L241">
            <v>1097892289.48</v>
          </cell>
          <cell r="M241">
            <v>0</v>
          </cell>
          <cell r="N241">
            <v>-2646484545.5500002</v>
          </cell>
          <cell r="O241">
            <v>0</v>
          </cell>
          <cell r="P241">
            <v>0</v>
          </cell>
          <cell r="Q241">
            <v>0</v>
          </cell>
          <cell r="R241">
            <v>-1548592256.0700002</v>
          </cell>
          <cell r="S241">
            <v>0</v>
          </cell>
          <cell r="T241">
            <v>0</v>
          </cell>
          <cell r="U241">
            <v>0</v>
          </cell>
          <cell r="V241">
            <v>38952542</v>
          </cell>
          <cell r="W241">
            <v>0</v>
          </cell>
          <cell r="X241">
            <v>38952542</v>
          </cell>
          <cell r="Y241">
            <v>38952542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-16587255613.139999</v>
          </cell>
          <cell r="AF241">
            <v>-1986479498.27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</row>
        <row r="242">
          <cell r="A242">
            <v>2204014301</v>
          </cell>
          <cell r="B242" t="str">
            <v>IDBI BANK - MUMBAI - 004103000031240-INCOMING</v>
          </cell>
          <cell r="C242">
            <v>-85500</v>
          </cell>
          <cell r="D242">
            <v>0</v>
          </cell>
          <cell r="E242">
            <v>-85500</v>
          </cell>
          <cell r="F242">
            <v>-85500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-85500</v>
          </cell>
          <cell r="AF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W242">
            <v>0</v>
          </cell>
          <cell r="AX242">
            <v>0</v>
          </cell>
        </row>
        <row r="243">
          <cell r="A243">
            <v>2204014302</v>
          </cell>
          <cell r="B243" t="str">
            <v>IDBI BANK - MUMBAI - 004103000031240-OUTGOING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W243">
            <v>0</v>
          </cell>
          <cell r="AX243">
            <v>0</v>
          </cell>
        </row>
        <row r="244">
          <cell r="A244">
            <v>2204014303</v>
          </cell>
          <cell r="B244" t="str">
            <v>IDBI BANK - MUMBAI - 004103000031240-TRANSFER</v>
          </cell>
          <cell r="C244">
            <v>3.814697265625E-6</v>
          </cell>
          <cell r="D244">
            <v>0</v>
          </cell>
          <cell r="E244">
            <v>3.814697265625E-6</v>
          </cell>
          <cell r="F244">
            <v>-1283675406</v>
          </cell>
          <cell r="G244">
            <v>-21906498739.669998</v>
          </cell>
          <cell r="H244">
            <v>240000000</v>
          </cell>
          <cell r="I244">
            <v>0</v>
          </cell>
          <cell r="J244">
            <v>1189532976.3399999</v>
          </cell>
          <cell r="K244">
            <v>1429532976.3399999</v>
          </cell>
          <cell r="L244">
            <v>0</v>
          </cell>
          <cell r="M244">
            <v>0</v>
          </cell>
          <cell r="N244">
            <v>21760641169.330002</v>
          </cell>
          <cell r="O244">
            <v>0</v>
          </cell>
          <cell r="P244">
            <v>0</v>
          </cell>
          <cell r="Q244">
            <v>0</v>
          </cell>
          <cell r="R244">
            <v>21760641169.330002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-1283675406</v>
          </cell>
          <cell r="AF244">
            <v>-21906498739.669998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W244">
            <v>0</v>
          </cell>
          <cell r="AX244">
            <v>0</v>
          </cell>
        </row>
        <row r="245">
          <cell r="A245">
            <v>2204014330</v>
          </cell>
          <cell r="B245" t="str">
            <v>BANK OF INDIA - JAIGAD - 146920110000026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W245">
            <v>0</v>
          </cell>
          <cell r="AX245">
            <v>0</v>
          </cell>
        </row>
        <row r="246">
          <cell r="A246">
            <v>2204014370</v>
          </cell>
          <cell r="B246" t="str">
            <v>IDBI- MUMBAI TRA PROCEEDS - 4103000031790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W246">
            <v>0</v>
          </cell>
          <cell r="AX246">
            <v>0</v>
          </cell>
        </row>
        <row r="247">
          <cell r="A247">
            <v>2204014371</v>
          </cell>
          <cell r="B247" t="str">
            <v>IDBI- MUMBAI TRA PROCEEDS - 4103000031790-INC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</row>
        <row r="248">
          <cell r="A248">
            <v>2204014372</v>
          </cell>
          <cell r="B248" t="str">
            <v>IDBI- MUMBAI TRA PROCEEDS - 4103000031790-OUT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W248">
            <v>0</v>
          </cell>
          <cell r="AX248">
            <v>0</v>
          </cell>
        </row>
        <row r="249">
          <cell r="A249">
            <v>2204014380</v>
          </cell>
          <cell r="B249" t="str">
            <v>IDBI BANK-MUMBAI TRA DEBSER-4103000031815</v>
          </cell>
          <cell r="C249">
            <v>0</v>
          </cell>
          <cell r="D249">
            <v>0</v>
          </cell>
          <cell r="E249">
            <v>0</v>
          </cell>
          <cell r="F249">
            <v>-210063699</v>
          </cell>
          <cell r="G249">
            <v>108396093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101667606</v>
          </cell>
          <cell r="O249">
            <v>0</v>
          </cell>
          <cell r="P249">
            <v>0</v>
          </cell>
          <cell r="Q249">
            <v>0</v>
          </cell>
          <cell r="R249">
            <v>101667606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E249">
            <v>-210063699</v>
          </cell>
          <cell r="AF249">
            <v>108396093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W249">
            <v>0</v>
          </cell>
          <cell r="AX249">
            <v>0</v>
          </cell>
        </row>
        <row r="250">
          <cell r="A250">
            <v>2204014390</v>
          </cell>
          <cell r="B250" t="str">
            <v>IDBI BANK LTD. - MUMBAI TRA STATUTRY DUES</v>
          </cell>
          <cell r="C250">
            <v>1401537</v>
          </cell>
          <cell r="D250">
            <v>0</v>
          </cell>
          <cell r="E250">
            <v>1401537</v>
          </cell>
          <cell r="F250">
            <v>1401537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1401537</v>
          </cell>
          <cell r="AF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W250">
            <v>0</v>
          </cell>
          <cell r="AX250">
            <v>0</v>
          </cell>
        </row>
        <row r="251">
          <cell r="A251">
            <v>2204014391</v>
          </cell>
          <cell r="B251" t="str">
            <v>IDBI BANK LTD. - MUMBAI TRA STATUTRY DUES-INC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</row>
        <row r="252">
          <cell r="A252">
            <v>2204014392</v>
          </cell>
          <cell r="B252" t="str">
            <v>IDBI BANK LTD. - MUMBAI TRA STATUTRY DUES-OUT</v>
          </cell>
          <cell r="C252">
            <v>-1400000</v>
          </cell>
          <cell r="D252">
            <v>0</v>
          </cell>
          <cell r="E252">
            <v>-1400000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-1400000</v>
          </cell>
          <cell r="O252">
            <v>0</v>
          </cell>
          <cell r="P252">
            <v>0</v>
          </cell>
          <cell r="Q252">
            <v>0</v>
          </cell>
          <cell r="R252">
            <v>-1400000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W252">
            <v>0</v>
          </cell>
          <cell r="AX252">
            <v>0</v>
          </cell>
        </row>
        <row r="253">
          <cell r="A253">
            <v>2204014393</v>
          </cell>
          <cell r="B253" t="str">
            <v>IDBI BANK LTD. - MUMBAI TRA STATUTRY DUES-TRAN</v>
          </cell>
          <cell r="C253">
            <v>-1537</v>
          </cell>
          <cell r="D253">
            <v>0</v>
          </cell>
          <cell r="E253">
            <v>-1537</v>
          </cell>
          <cell r="F253">
            <v>0</v>
          </cell>
          <cell r="G253">
            <v>-1537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-1537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</row>
        <row r="254">
          <cell r="A254">
            <v>2204014400</v>
          </cell>
          <cell r="B254" t="str">
            <v>ICICI BANK - PRABHADEVI - 005705016931</v>
          </cell>
          <cell r="C254">
            <v>9309718.8300004005</v>
          </cell>
          <cell r="D254">
            <v>0</v>
          </cell>
          <cell r="E254">
            <v>9309718.8300004005</v>
          </cell>
          <cell r="F254">
            <v>-31475735002.419998</v>
          </cell>
          <cell r="G254">
            <v>28744364725.029999</v>
          </cell>
          <cell r="H254">
            <v>0</v>
          </cell>
          <cell r="I254">
            <v>0</v>
          </cell>
          <cell r="J254">
            <v>6839136508</v>
          </cell>
          <cell r="K254">
            <v>6839136508</v>
          </cell>
          <cell r="L254">
            <v>12034400</v>
          </cell>
          <cell r="M254">
            <v>0</v>
          </cell>
          <cell r="N254">
            <v>-4110490911.7800002</v>
          </cell>
          <cell r="O254">
            <v>0</v>
          </cell>
          <cell r="P254">
            <v>0</v>
          </cell>
          <cell r="Q254">
            <v>0</v>
          </cell>
          <cell r="R254">
            <v>-4098456511.7800002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-31475735002.419998</v>
          </cell>
          <cell r="AF254">
            <v>28744364725.029999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-6650000</v>
          </cell>
          <cell r="AX254">
            <v>0</v>
          </cell>
        </row>
        <row r="255">
          <cell r="A255">
            <v>2204014401</v>
          </cell>
          <cell r="B255" t="str">
            <v>ICICI BANK - PRABHADEVI - 005705016931- INCOM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0</v>
          </cell>
          <cell r="AX255">
            <v>0</v>
          </cell>
        </row>
        <row r="256">
          <cell r="A256">
            <v>2204014402</v>
          </cell>
          <cell r="B256" t="str">
            <v>ICICI BANK - PRABHADEVI - 005705016931-OUTGOI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W256">
            <v>0</v>
          </cell>
          <cell r="AX256">
            <v>0</v>
          </cell>
        </row>
        <row r="257">
          <cell r="A257">
            <v>2204014403</v>
          </cell>
          <cell r="B257" t="str">
            <v>ICICI BANK - PRABHADEVI - 005705016931- TRANS</v>
          </cell>
          <cell r="C257">
            <v>0</v>
          </cell>
          <cell r="D257">
            <v>0</v>
          </cell>
          <cell r="E257">
            <v>0</v>
          </cell>
          <cell r="F257">
            <v>350157074</v>
          </cell>
          <cell r="G257">
            <v>830688596</v>
          </cell>
          <cell r="H257">
            <v>0</v>
          </cell>
          <cell r="I257">
            <v>0</v>
          </cell>
          <cell r="J257">
            <v>-1181000000</v>
          </cell>
          <cell r="K257">
            <v>-1181000000</v>
          </cell>
          <cell r="L257">
            <v>0</v>
          </cell>
          <cell r="M257">
            <v>0</v>
          </cell>
          <cell r="N257">
            <v>154330</v>
          </cell>
          <cell r="O257">
            <v>0</v>
          </cell>
          <cell r="P257">
            <v>0</v>
          </cell>
          <cell r="Q257">
            <v>0</v>
          </cell>
          <cell r="R257">
            <v>154330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350157074</v>
          </cell>
          <cell r="AF257">
            <v>830688596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W257">
            <v>0</v>
          </cell>
          <cell r="AX257">
            <v>0</v>
          </cell>
        </row>
        <row r="258">
          <cell r="A258">
            <v>2204014410</v>
          </cell>
          <cell r="B258" t="str">
            <v>YES BANK LTD. - WORLI - 000181400005431</v>
          </cell>
          <cell r="C258">
            <v>768523.20999908447</v>
          </cell>
          <cell r="D258">
            <v>0</v>
          </cell>
          <cell r="E258">
            <v>768523.20999908447</v>
          </cell>
          <cell r="F258">
            <v>-968257434.61000001</v>
          </cell>
          <cell r="G258">
            <v>17152820217.620001</v>
          </cell>
          <cell r="H258">
            <v>0</v>
          </cell>
          <cell r="I258">
            <v>0</v>
          </cell>
          <cell r="J258">
            <v>2219123444.6700001</v>
          </cell>
          <cell r="K258">
            <v>2219123444.6700001</v>
          </cell>
          <cell r="L258">
            <v>0</v>
          </cell>
          <cell r="M258">
            <v>0</v>
          </cell>
          <cell r="N258">
            <v>-18402917704.470001</v>
          </cell>
          <cell r="O258">
            <v>0</v>
          </cell>
          <cell r="P258">
            <v>0</v>
          </cell>
          <cell r="Q258">
            <v>0</v>
          </cell>
          <cell r="R258">
            <v>-18402917704.470001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-968257434.61000001</v>
          </cell>
          <cell r="AF258">
            <v>17152820217.620001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W258">
            <v>0</v>
          </cell>
          <cell r="AX258">
            <v>0</v>
          </cell>
        </row>
        <row r="259">
          <cell r="A259">
            <v>2204014411</v>
          </cell>
          <cell r="B259" t="str">
            <v>YES BANK LTD.- WORLI- 000181400005431- INCOMI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W259">
            <v>0</v>
          </cell>
          <cell r="AX259">
            <v>0</v>
          </cell>
        </row>
        <row r="260">
          <cell r="A260">
            <v>2204014412</v>
          </cell>
          <cell r="B260" t="str">
            <v>YES BANK LTD.- WORLI- 000181400005431- OUTGOI</v>
          </cell>
          <cell r="C260">
            <v>401930191.16000003</v>
          </cell>
          <cell r="D260">
            <v>0</v>
          </cell>
          <cell r="E260">
            <v>401930191.16000003</v>
          </cell>
          <cell r="F260">
            <v>401930191.16000003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401930191.16000003</v>
          </cell>
          <cell r="AF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W260">
            <v>0</v>
          </cell>
          <cell r="AX260">
            <v>0</v>
          </cell>
        </row>
        <row r="261">
          <cell r="A261">
            <v>2204014413</v>
          </cell>
          <cell r="B261" t="str">
            <v>YES BANK LTD.- WORLI- 000181400005431- TRANSF</v>
          </cell>
          <cell r="C261">
            <v>1.9999980926513672E-2</v>
          </cell>
          <cell r="D261">
            <v>0</v>
          </cell>
          <cell r="E261">
            <v>1.9999980926513672E-2</v>
          </cell>
          <cell r="F261">
            <v>0</v>
          </cell>
          <cell r="G261">
            <v>700743230.28999996</v>
          </cell>
          <cell r="H261">
            <v>0</v>
          </cell>
          <cell r="I261">
            <v>0</v>
          </cell>
          <cell r="J261">
            <v>-326525254.26999998</v>
          </cell>
          <cell r="K261">
            <v>-326525254.26999998</v>
          </cell>
          <cell r="L261">
            <v>0</v>
          </cell>
          <cell r="M261">
            <v>0</v>
          </cell>
          <cell r="N261">
            <v>-374217976</v>
          </cell>
          <cell r="O261">
            <v>0</v>
          </cell>
          <cell r="P261">
            <v>0</v>
          </cell>
          <cell r="Q261">
            <v>0</v>
          </cell>
          <cell r="R261">
            <v>-374217976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700743230.28999996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W261">
            <v>0</v>
          </cell>
          <cell r="AX261">
            <v>0</v>
          </cell>
        </row>
        <row r="262">
          <cell r="A262">
            <v>2204014420</v>
          </cell>
          <cell r="B262" t="str">
            <v>IDBI BANK- MUMBAI TRA REVENUE- 4103000031806</v>
          </cell>
          <cell r="C262">
            <v>10000</v>
          </cell>
          <cell r="D262">
            <v>0</v>
          </cell>
          <cell r="E262">
            <v>10000</v>
          </cell>
          <cell r="F262">
            <v>10000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10000</v>
          </cell>
          <cell r="AF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W262">
            <v>0</v>
          </cell>
          <cell r="AX262">
            <v>0</v>
          </cell>
        </row>
        <row r="263">
          <cell r="A263">
            <v>2204014430</v>
          </cell>
          <cell r="B263" t="str">
            <v>ICICI BANK LTD. - IPO</v>
          </cell>
          <cell r="C263">
            <v>140639</v>
          </cell>
          <cell r="D263">
            <v>0</v>
          </cell>
          <cell r="E263">
            <v>140639</v>
          </cell>
          <cell r="F263">
            <v>140639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E263">
            <v>140639</v>
          </cell>
          <cell r="AF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W263">
            <v>0</v>
          </cell>
          <cell r="AX263">
            <v>0</v>
          </cell>
        </row>
        <row r="264">
          <cell r="A264">
            <v>2204014463</v>
          </cell>
          <cell r="B264" t="str">
            <v>IDBI BANK- NARIMAN POINT-004103000038571- TRA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-1400000</v>
          </cell>
          <cell r="H264">
            <v>0</v>
          </cell>
          <cell r="I264">
            <v>0</v>
          </cell>
          <cell r="J264">
            <v>1400000</v>
          </cell>
          <cell r="K264">
            <v>1400000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-1400000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W264">
            <v>0</v>
          </cell>
          <cell r="AX264">
            <v>0</v>
          </cell>
        </row>
        <row r="265">
          <cell r="A265">
            <v>2204014480</v>
          </cell>
          <cell r="B265" t="str">
            <v>BANK OF MAHARASHTRA - CA 1498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W265">
            <v>0</v>
          </cell>
          <cell r="AX265">
            <v>0</v>
          </cell>
        </row>
        <row r="266">
          <cell r="A266">
            <v>2204014481</v>
          </cell>
          <cell r="B266" t="str">
            <v>BANK OF MAHARASHTRA - CA 1498 - INCOMING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E266">
            <v>0</v>
          </cell>
          <cell r="AF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W266">
            <v>0</v>
          </cell>
          <cell r="AX266">
            <v>0</v>
          </cell>
        </row>
        <row r="267">
          <cell r="A267">
            <v>2204014482</v>
          </cell>
          <cell r="B267" t="str">
            <v>BANK OF MAHARASHTRA - CA 1498 - OUTGOING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W267">
            <v>0</v>
          </cell>
          <cell r="AX267">
            <v>0</v>
          </cell>
        </row>
        <row r="268">
          <cell r="A268">
            <v>2204014490</v>
          </cell>
          <cell r="B268" t="str">
            <v>ICICI BANK LTD. - CA 034005000697</v>
          </cell>
          <cell r="C268">
            <v>-2530000</v>
          </cell>
          <cell r="D268">
            <v>2530000</v>
          </cell>
          <cell r="E268">
            <v>0</v>
          </cell>
          <cell r="F268">
            <v>-30000</v>
          </cell>
          <cell r="G268">
            <v>-2500000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2530000</v>
          </cell>
          <cell r="AB268">
            <v>0</v>
          </cell>
          <cell r="AC268">
            <v>2530000</v>
          </cell>
          <cell r="AE268">
            <v>-30000</v>
          </cell>
          <cell r="AF268">
            <v>-2500000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W268">
            <v>0</v>
          </cell>
          <cell r="AX268">
            <v>0</v>
          </cell>
        </row>
        <row r="269">
          <cell r="A269">
            <v>2204014491</v>
          </cell>
          <cell r="B269" t="str">
            <v>ICICI BANK LTD. - CA 034005000697 - INCOMING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W269">
            <v>0</v>
          </cell>
          <cell r="AX269">
            <v>0</v>
          </cell>
        </row>
        <row r="270">
          <cell r="A270">
            <v>2204014492</v>
          </cell>
          <cell r="B270" t="str">
            <v>ICICI BANK LTD. - CA 034005000697 - OUTGOING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W270">
            <v>0</v>
          </cell>
          <cell r="AX270">
            <v>0</v>
          </cell>
        </row>
        <row r="271">
          <cell r="A271">
            <v>2204014493</v>
          </cell>
          <cell r="B271" t="str">
            <v>ICICI BANK LTD. - CA 034005000697 - TRANSFER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</row>
        <row r="272">
          <cell r="A272">
            <v>2204014500</v>
          </cell>
          <cell r="B272" t="str">
            <v>SBI - CA 30186229456</v>
          </cell>
          <cell r="C272">
            <v>0</v>
          </cell>
          <cell r="D272">
            <v>0</v>
          </cell>
          <cell r="E272">
            <v>0</v>
          </cell>
          <cell r="F272">
            <v>347627</v>
          </cell>
          <cell r="G272">
            <v>-347627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347627</v>
          </cell>
          <cell r="AF272">
            <v>-347627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</row>
        <row r="273">
          <cell r="A273">
            <v>2204014501</v>
          </cell>
          <cell r="B273" t="str">
            <v>SBI - CA 30186229456 -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</row>
        <row r="274">
          <cell r="A274">
            <v>2204014502</v>
          </cell>
          <cell r="B274" t="str">
            <v>SBI - CA 30186229456 -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</row>
        <row r="275">
          <cell r="A275">
            <v>2204014522</v>
          </cell>
          <cell r="B275" t="str">
            <v>SBI- CONSTRUCTION ACCOUNT- 30267755228- OUTGO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</row>
        <row r="276">
          <cell r="A276">
            <v>2204014530</v>
          </cell>
          <cell r="B276" t="str">
            <v>SBI- REVENUE ACCOUNT- 30267760384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W276">
            <v>0</v>
          </cell>
          <cell r="AX276">
            <v>0</v>
          </cell>
        </row>
        <row r="277">
          <cell r="A277">
            <v>2204014531</v>
          </cell>
          <cell r="B277" t="str">
            <v>SBI- REVENUE ACCOUNT- 30267760384-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</row>
        <row r="278">
          <cell r="A278">
            <v>2204014532</v>
          </cell>
          <cell r="B278" t="str">
            <v>SBI- REVENUE ACCOUNT- 30267760384-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W278">
            <v>0</v>
          </cell>
          <cell r="AX278">
            <v>0</v>
          </cell>
        </row>
        <row r="279">
          <cell r="A279">
            <v>2204014550</v>
          </cell>
          <cell r="B279" t="str">
            <v>BANK OF INDIA - JAIGAD CA -146920110000001</v>
          </cell>
          <cell r="C279">
            <v>-4626128</v>
          </cell>
          <cell r="D279">
            <v>4626128</v>
          </cell>
          <cell r="E279">
            <v>0</v>
          </cell>
          <cell r="F279">
            <v>-4626128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4637328</v>
          </cell>
          <cell r="AB279">
            <v>-11200</v>
          </cell>
          <cell r="AC279">
            <v>4626128</v>
          </cell>
          <cell r="AE279">
            <v>-4626128</v>
          </cell>
          <cell r="AF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W279">
            <v>0</v>
          </cell>
          <cell r="AX279">
            <v>0</v>
          </cell>
        </row>
        <row r="280">
          <cell r="A280">
            <v>2204014551</v>
          </cell>
          <cell r="B280" t="str">
            <v>BANK OF INDIA- JAIGAD CA -146920110000001-INC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W280">
            <v>0</v>
          </cell>
          <cell r="AX280">
            <v>0</v>
          </cell>
        </row>
        <row r="281">
          <cell r="A281">
            <v>2204014552</v>
          </cell>
          <cell r="B281" t="str">
            <v>BANK OF INDIA- JAIGAD CA -146920110000001-OUT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W281">
            <v>0</v>
          </cell>
          <cell r="AX281">
            <v>0</v>
          </cell>
        </row>
        <row r="282">
          <cell r="A282">
            <v>2204014560</v>
          </cell>
          <cell r="B282" t="str">
            <v>SBI - CASH  CREDIT - 31323322568</v>
          </cell>
          <cell r="C282">
            <v>7448280442.6599998</v>
          </cell>
          <cell r="D282">
            <v>-7143053006.2299995</v>
          </cell>
          <cell r="E282">
            <v>305227436.43000031</v>
          </cell>
          <cell r="F282">
            <v>1298367119.95</v>
          </cell>
          <cell r="G282">
            <v>1458776946</v>
          </cell>
          <cell r="H282">
            <v>0</v>
          </cell>
          <cell r="I282">
            <v>0</v>
          </cell>
          <cell r="J282">
            <v>2473220550</v>
          </cell>
          <cell r="K282">
            <v>2473220550</v>
          </cell>
          <cell r="L282">
            <v>0</v>
          </cell>
          <cell r="M282">
            <v>0</v>
          </cell>
          <cell r="N282">
            <v>2217915826.71</v>
          </cell>
          <cell r="O282">
            <v>0</v>
          </cell>
          <cell r="P282">
            <v>0</v>
          </cell>
          <cell r="Q282">
            <v>0</v>
          </cell>
          <cell r="R282">
            <v>2217915826.71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-7182351287.2299995</v>
          </cell>
          <cell r="AB282">
            <v>39298281</v>
          </cell>
          <cell r="AC282">
            <v>-7143053006.2299995</v>
          </cell>
          <cell r="AE282">
            <v>1298367119.95</v>
          </cell>
          <cell r="AF282">
            <v>1458776946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</row>
        <row r="283">
          <cell r="A283">
            <v>2204014561</v>
          </cell>
          <cell r="B283" t="str">
            <v>SBI- CASH  CREDIT- 31323322568- INCOMING</v>
          </cell>
          <cell r="C283">
            <v>0</v>
          </cell>
          <cell r="D283">
            <v>-491582</v>
          </cell>
          <cell r="E283">
            <v>-491582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-491582</v>
          </cell>
          <cell r="AB283">
            <v>0</v>
          </cell>
          <cell r="AC283">
            <v>-491582</v>
          </cell>
          <cell r="AE283">
            <v>0</v>
          </cell>
          <cell r="AF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W283">
            <v>0</v>
          </cell>
          <cell r="AX283">
            <v>0</v>
          </cell>
        </row>
        <row r="284">
          <cell r="A284">
            <v>2204014562</v>
          </cell>
          <cell r="B284" t="str">
            <v>SBI- CASH  CREDIT- 31323322568- OUTGOING</v>
          </cell>
          <cell r="C284">
            <v>-18000</v>
          </cell>
          <cell r="D284">
            <v>-237552555.94999999</v>
          </cell>
          <cell r="E284">
            <v>-237570555.94999999</v>
          </cell>
          <cell r="F284">
            <v>-18000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-237552555.94999999</v>
          </cell>
          <cell r="AB284">
            <v>0</v>
          </cell>
          <cell r="AC284">
            <v>-237552555.94999999</v>
          </cell>
          <cell r="AE284">
            <v>-18000</v>
          </cell>
          <cell r="AF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</row>
        <row r="285">
          <cell r="A285">
            <v>2204014580</v>
          </cell>
          <cell r="B285" t="str">
            <v>PUNJAB NATIONAL BANK - HOLI</v>
          </cell>
          <cell r="C285">
            <v>367733.26</v>
          </cell>
          <cell r="D285">
            <v>0</v>
          </cell>
          <cell r="E285">
            <v>367733.26</v>
          </cell>
          <cell r="F285">
            <v>-85893</v>
          </cell>
          <cell r="G285">
            <v>-88.5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453714.76</v>
          </cell>
          <cell r="O285">
            <v>0</v>
          </cell>
          <cell r="P285">
            <v>0</v>
          </cell>
          <cell r="Q285">
            <v>0</v>
          </cell>
          <cell r="R285">
            <v>453714.76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-85893</v>
          </cell>
          <cell r="AF285">
            <v>-88.5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</row>
        <row r="286">
          <cell r="A286">
            <v>2204014582</v>
          </cell>
          <cell r="B286" t="str">
            <v>PUNJAB NATIONAL BANK - HOLI 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W286">
            <v>0</v>
          </cell>
          <cell r="AX286">
            <v>0</v>
          </cell>
        </row>
        <row r="287">
          <cell r="A287">
            <v>2204014583</v>
          </cell>
          <cell r="B287" t="str">
            <v>PUNJAB NATIONAL BANK - HOLI - TRANSFER</v>
          </cell>
          <cell r="C287">
            <v>0</v>
          </cell>
          <cell r="D287">
            <v>0</v>
          </cell>
          <cell r="E287">
            <v>0</v>
          </cell>
          <cell r="F287">
            <v>4262505</v>
          </cell>
          <cell r="G287">
            <v>-4262505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4262505</v>
          </cell>
          <cell r="AF287">
            <v>-4262505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</row>
        <row r="288">
          <cell r="A288">
            <v>2204014602</v>
          </cell>
          <cell r="B288" t="str">
            <v>SBI- CAG BRANCH MUMBAI C/A- OUTGOING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206500000</v>
          </cell>
          <cell r="H288">
            <v>0</v>
          </cell>
          <cell r="I288">
            <v>0</v>
          </cell>
          <cell r="J288">
            <v>-206500000</v>
          </cell>
          <cell r="K288">
            <v>-206500000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206500000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W288">
            <v>0</v>
          </cell>
          <cell r="AX288">
            <v>0</v>
          </cell>
        </row>
        <row r="289">
          <cell r="A289">
            <v>2204014610</v>
          </cell>
          <cell r="B289" t="str">
            <v>IDBI BANK MUMBAI (CSR EXP)</v>
          </cell>
          <cell r="C289">
            <v>0</v>
          </cell>
          <cell r="D289">
            <v>0</v>
          </cell>
          <cell r="E289">
            <v>0</v>
          </cell>
          <cell r="F289">
            <v>102186</v>
          </cell>
          <cell r="G289">
            <v>1931411.04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-2033597.04</v>
          </cell>
          <cell r="O289">
            <v>0</v>
          </cell>
          <cell r="P289">
            <v>0</v>
          </cell>
          <cell r="Q289">
            <v>0</v>
          </cell>
          <cell r="R289">
            <v>-2033597.04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E289">
            <v>102186</v>
          </cell>
          <cell r="AF289">
            <v>1931411.04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W289">
            <v>0</v>
          </cell>
          <cell r="AX289">
            <v>0</v>
          </cell>
        </row>
        <row r="290">
          <cell r="A290">
            <v>2204014612</v>
          </cell>
          <cell r="B290" t="str">
            <v>IDBI BANK MUMBAI (CSR EXP)-OUTGOING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0</v>
          </cell>
          <cell r="AX290">
            <v>0</v>
          </cell>
        </row>
        <row r="291">
          <cell r="A291">
            <v>2204014613</v>
          </cell>
          <cell r="B291" t="str">
            <v>IDBI BANK MUMBAI (CSR EXP)- TRANSFER</v>
          </cell>
          <cell r="C291">
            <v>0</v>
          </cell>
          <cell r="D291">
            <v>0</v>
          </cell>
          <cell r="E291">
            <v>0</v>
          </cell>
          <cell r="F291">
            <v>153585588</v>
          </cell>
          <cell r="G291">
            <v>-153585588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E291">
            <v>153585588</v>
          </cell>
          <cell r="AF291">
            <v>-153585588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>
            <v>0</v>
          </cell>
        </row>
        <row r="292">
          <cell r="A292">
            <v>2204014640</v>
          </cell>
          <cell r="B292" t="str">
            <v>IDBI BANK - BELLARY CA - 0285103000000055</v>
          </cell>
          <cell r="C292">
            <v>366947668.09000003</v>
          </cell>
          <cell r="D292">
            <v>0</v>
          </cell>
          <cell r="E292">
            <v>366947668.09000003</v>
          </cell>
          <cell r="F292">
            <v>0</v>
          </cell>
          <cell r="G292">
            <v>778705736.61000001</v>
          </cell>
          <cell r="H292">
            <v>0</v>
          </cell>
          <cell r="I292">
            <v>0</v>
          </cell>
          <cell r="J292">
            <v>-7797010</v>
          </cell>
          <cell r="K292">
            <v>-7797010</v>
          </cell>
          <cell r="L292">
            <v>0</v>
          </cell>
          <cell r="M292">
            <v>0</v>
          </cell>
          <cell r="N292">
            <v>-403961058.51999998</v>
          </cell>
          <cell r="O292">
            <v>0</v>
          </cell>
          <cell r="P292">
            <v>0</v>
          </cell>
          <cell r="Q292">
            <v>0</v>
          </cell>
          <cell r="R292">
            <v>-403961058.51999998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778705736.61000001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W292">
            <v>0</v>
          </cell>
          <cell r="AX292">
            <v>0</v>
          </cell>
        </row>
        <row r="293">
          <cell r="A293">
            <v>2204014641</v>
          </cell>
          <cell r="B293" t="str">
            <v>IDBI BANK- BELLARY CA- 0285103000000055- INCO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W293">
            <v>0</v>
          </cell>
          <cell r="AX293">
            <v>0</v>
          </cell>
        </row>
        <row r="294">
          <cell r="A294">
            <v>2204014642</v>
          </cell>
          <cell r="B294" t="str">
            <v>IDBI BANK- BELLARY CA- 0285103000000055- OUTG</v>
          </cell>
          <cell r="C294">
            <v>-202081581.34</v>
          </cell>
          <cell r="D294">
            <v>0</v>
          </cell>
          <cell r="E294">
            <v>-202081581.34</v>
          </cell>
          <cell r="F294">
            <v>0</v>
          </cell>
          <cell r="G294">
            <v>-202081581.34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-202081581.34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W294">
            <v>0</v>
          </cell>
          <cell r="AX294">
            <v>0</v>
          </cell>
        </row>
        <row r="295">
          <cell r="A295">
            <v>2204014643</v>
          </cell>
          <cell r="B295" t="str">
            <v>IDBI BANK- BELLARY CA- 0285103000000055- TRAN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W295">
            <v>0</v>
          </cell>
          <cell r="AX295">
            <v>0</v>
          </cell>
        </row>
        <row r="296">
          <cell r="A296">
            <v>2204014750</v>
          </cell>
          <cell r="B296" t="str">
            <v>DBS BANK - CA - 827200067944</v>
          </cell>
          <cell r="C296">
            <v>-491368</v>
          </cell>
          <cell r="D296">
            <v>0</v>
          </cell>
          <cell r="E296">
            <v>-491368</v>
          </cell>
          <cell r="F296">
            <v>113747</v>
          </cell>
          <cell r="G296">
            <v>-605115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113747</v>
          </cell>
          <cell r="AF296">
            <v>-605115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W296">
            <v>0</v>
          </cell>
          <cell r="AX296">
            <v>0</v>
          </cell>
        </row>
        <row r="297">
          <cell r="A297">
            <v>2204014751</v>
          </cell>
          <cell r="B297" t="str">
            <v>DBS BANK - CA - 827200067944 - INCOMING</v>
          </cell>
          <cell r="C297">
            <v>491368</v>
          </cell>
          <cell r="D297">
            <v>0</v>
          </cell>
          <cell r="E297">
            <v>491368</v>
          </cell>
          <cell r="F297">
            <v>0</v>
          </cell>
          <cell r="G297">
            <v>491368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491368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W297">
            <v>0</v>
          </cell>
          <cell r="AX297">
            <v>0</v>
          </cell>
        </row>
        <row r="298">
          <cell r="A298">
            <v>2204014752</v>
          </cell>
          <cell r="B298" t="str">
            <v>DBS BANK - CA - 827200067944 - OUTGOING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W298">
            <v>0</v>
          </cell>
          <cell r="AX298">
            <v>0</v>
          </cell>
        </row>
        <row r="299">
          <cell r="A299">
            <v>2204014753</v>
          </cell>
          <cell r="B299" t="str">
            <v>DBS BANK - CA - 827200067944 -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W299">
            <v>0</v>
          </cell>
          <cell r="AX299">
            <v>0</v>
          </cell>
        </row>
        <row r="300">
          <cell r="A300">
            <v>2204014920</v>
          </cell>
          <cell r="B300" t="str">
            <v>YES BANK LTD. - 000181400008729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W300">
            <v>0</v>
          </cell>
          <cell r="AX300">
            <v>0</v>
          </cell>
        </row>
        <row r="301">
          <cell r="A301">
            <v>2204014921</v>
          </cell>
          <cell r="B301" t="str">
            <v>YES BANK LTD. - 000181400008729 -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W301">
            <v>0</v>
          </cell>
          <cell r="AX301">
            <v>0</v>
          </cell>
        </row>
        <row r="302">
          <cell r="A302">
            <v>2204014922</v>
          </cell>
          <cell r="B302" t="str">
            <v>YES BANK LTD. - 000181400008729 -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W302">
            <v>0</v>
          </cell>
          <cell r="AX302">
            <v>0</v>
          </cell>
        </row>
        <row r="303">
          <cell r="A303">
            <v>2204014923</v>
          </cell>
          <cell r="B303" t="str">
            <v>YES BANK LTD. - 000181400008729 - TRANSFER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</row>
        <row r="304">
          <cell r="A304">
            <v>2204014930</v>
          </cell>
          <cell r="B304" t="str">
            <v>IDBI - DIVIDEND A/C 2009/10- 004103000042635</v>
          </cell>
          <cell r="C304">
            <v>441770</v>
          </cell>
          <cell r="D304">
            <v>0</v>
          </cell>
          <cell r="E304">
            <v>441770</v>
          </cell>
          <cell r="F304">
            <v>441770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441770</v>
          </cell>
          <cell r="AF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W304">
            <v>0</v>
          </cell>
          <cell r="AX304">
            <v>0</v>
          </cell>
        </row>
        <row r="305">
          <cell r="A305">
            <v>2204014942</v>
          </cell>
          <cell r="B305" t="str">
            <v>PUNJAB NATIONAL BANK- CA 041002100083173- OUT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W305">
            <v>0</v>
          </cell>
          <cell r="AX305">
            <v>0</v>
          </cell>
        </row>
        <row r="306">
          <cell r="A306">
            <v>2204014950</v>
          </cell>
          <cell r="B306" t="str">
            <v>IDBI-DIVIDEND A/C 2010-11- 0004103000047542</v>
          </cell>
          <cell r="C306">
            <v>1086427</v>
          </cell>
          <cell r="D306">
            <v>0</v>
          </cell>
          <cell r="E306">
            <v>1086427</v>
          </cell>
          <cell r="F306">
            <v>1086427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E306">
            <v>1086427</v>
          </cell>
          <cell r="AF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</row>
        <row r="307">
          <cell r="A307">
            <v>2204014960</v>
          </cell>
          <cell r="B307" t="str">
            <v>AXIS BANK LTD - WORLI - 911020050408727</v>
          </cell>
          <cell r="C307">
            <v>21898433.879999638</v>
          </cell>
          <cell r="D307">
            <v>0.01</v>
          </cell>
          <cell r="E307">
            <v>21898433.889999639</v>
          </cell>
          <cell r="F307">
            <v>-854506715.34000003</v>
          </cell>
          <cell r="G307">
            <v>1685718142.1900001</v>
          </cell>
          <cell r="H307">
            <v>0</v>
          </cell>
          <cell r="I307">
            <v>0</v>
          </cell>
          <cell r="J307">
            <v>2298834980.0599999</v>
          </cell>
          <cell r="K307">
            <v>2298834980.0599999</v>
          </cell>
          <cell r="L307">
            <v>0</v>
          </cell>
          <cell r="M307">
            <v>0</v>
          </cell>
          <cell r="N307">
            <v>-3108147973.0300002</v>
          </cell>
          <cell r="O307">
            <v>0</v>
          </cell>
          <cell r="P307">
            <v>0</v>
          </cell>
          <cell r="Q307">
            <v>0</v>
          </cell>
          <cell r="R307">
            <v>-3108147973.0300002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0.01</v>
          </cell>
          <cell r="AB307">
            <v>0</v>
          </cell>
          <cell r="AC307">
            <v>0.01</v>
          </cell>
          <cell r="AE307">
            <v>-854506715.34000003</v>
          </cell>
          <cell r="AF307">
            <v>1685718142.1900001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W307">
            <v>0</v>
          </cell>
          <cell r="AX307">
            <v>0</v>
          </cell>
        </row>
        <row r="308">
          <cell r="A308">
            <v>2204014961</v>
          </cell>
          <cell r="B308" t="str">
            <v>AXIS BANK LTD - WORLI - 911020050408727 - INC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</row>
        <row r="309">
          <cell r="A309">
            <v>2204014962</v>
          </cell>
          <cell r="B309" t="str">
            <v>AXIS BANK LTD - WORLI - 911020050408727 - OUT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</row>
        <row r="310">
          <cell r="A310">
            <v>2204014963</v>
          </cell>
          <cell r="B310" t="str">
            <v>AXIS BANK LTD - WORLI - 911020050408727 - TRA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1327554.1499999999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-1327554.1499999999</v>
          </cell>
          <cell r="O310">
            <v>0</v>
          </cell>
          <cell r="P310">
            <v>0</v>
          </cell>
          <cell r="Q310">
            <v>0</v>
          </cell>
          <cell r="R310">
            <v>-1327554.1499999999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E310">
            <v>0</v>
          </cell>
          <cell r="AF310">
            <v>1327554.1499999999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W310">
            <v>0</v>
          </cell>
          <cell r="AX310">
            <v>0</v>
          </cell>
        </row>
        <row r="311">
          <cell r="A311">
            <v>2204014970</v>
          </cell>
          <cell r="B311" t="str">
            <v>IDBI BANK LTD- A/C 52711- DIVIDEND A/C 2011-1</v>
          </cell>
          <cell r="C311">
            <v>840217</v>
          </cell>
          <cell r="D311">
            <v>0</v>
          </cell>
          <cell r="E311">
            <v>840217</v>
          </cell>
          <cell r="F311">
            <v>840217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E311">
            <v>840217</v>
          </cell>
          <cell r="AF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</row>
        <row r="312">
          <cell r="A312">
            <v>2204014980</v>
          </cell>
          <cell r="B312" t="str">
            <v>IDBI BANK LTD- A/C 57707- DIVIDEND A/C 2012-1</v>
          </cell>
          <cell r="C312">
            <v>1825640</v>
          </cell>
          <cell r="D312">
            <v>0</v>
          </cell>
          <cell r="E312">
            <v>1825640</v>
          </cell>
          <cell r="F312">
            <v>1825640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1825640</v>
          </cell>
          <cell r="AF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W312">
            <v>0</v>
          </cell>
          <cell r="AX312">
            <v>0</v>
          </cell>
        </row>
        <row r="313">
          <cell r="A313">
            <v>2204015310</v>
          </cell>
          <cell r="B313" t="str">
            <v>IDBI - DIVIDEND A/C 20013/14-004103000063072</v>
          </cell>
          <cell r="C313">
            <v>2318760</v>
          </cell>
          <cell r="D313">
            <v>0</v>
          </cell>
          <cell r="E313">
            <v>2318760</v>
          </cell>
          <cell r="F313">
            <v>2318760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E313">
            <v>2318760</v>
          </cell>
          <cell r="AF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W313">
            <v>0</v>
          </cell>
          <cell r="AX313">
            <v>0</v>
          </cell>
        </row>
        <row r="314">
          <cell r="A314">
            <v>2204015760</v>
          </cell>
          <cell r="B314" t="str">
            <v>IDBI BANK – DIVIDEND – 0004103000067245</v>
          </cell>
          <cell r="C314">
            <v>2041130</v>
          </cell>
          <cell r="D314">
            <v>0</v>
          </cell>
          <cell r="E314">
            <v>2041130</v>
          </cell>
          <cell r="F314">
            <v>2041130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E314">
            <v>2041130</v>
          </cell>
          <cell r="AF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W314">
            <v>0</v>
          </cell>
          <cell r="AX314">
            <v>0</v>
          </cell>
        </row>
        <row r="315">
          <cell r="A315">
            <v>2204015451</v>
          </cell>
          <cell r="B315" t="str">
            <v>AXIS – CP ACCOUNT – 914020050624955 – INCOMIN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W315">
            <v>0</v>
          </cell>
          <cell r="AX315">
            <v>0</v>
          </cell>
        </row>
        <row r="316">
          <cell r="A316">
            <v>2204060000</v>
          </cell>
          <cell r="B316" t="str">
            <v>FIXED DEPOSIT WITH BANKS</v>
          </cell>
          <cell r="C316">
            <v>1777565</v>
          </cell>
          <cell r="D316">
            <v>0</v>
          </cell>
          <cell r="E316">
            <v>1777565</v>
          </cell>
          <cell r="F316">
            <v>1777566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1777565</v>
          </cell>
          <cell r="AF316">
            <v>0</v>
          </cell>
          <cell r="AH316">
            <v>-1</v>
          </cell>
          <cell r="AI316">
            <v>0</v>
          </cell>
          <cell r="AJ316">
            <v>0</v>
          </cell>
          <cell r="AK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W316">
            <v>0</v>
          </cell>
          <cell r="AX316">
            <v>0</v>
          </cell>
        </row>
        <row r="317">
          <cell r="A317">
            <v>2204060020</v>
          </cell>
          <cell r="B317" t="str">
            <v>FIXED DEPOSIT - WORKING CAPITAL</v>
          </cell>
          <cell r="C317">
            <v>1374138942.2</v>
          </cell>
          <cell r="D317">
            <v>1050000000</v>
          </cell>
          <cell r="E317">
            <v>2424138942.1999998</v>
          </cell>
          <cell r="F317">
            <v>373362066.10000002</v>
          </cell>
          <cell r="G317">
            <v>0</v>
          </cell>
          <cell r="H317">
            <v>0</v>
          </cell>
          <cell r="I317">
            <v>0</v>
          </cell>
          <cell r="J317">
            <v>170260347</v>
          </cell>
          <cell r="K317">
            <v>170260347</v>
          </cell>
          <cell r="L317">
            <v>0</v>
          </cell>
          <cell r="M317">
            <v>0</v>
          </cell>
          <cell r="N317">
            <v>830516529.10000002</v>
          </cell>
          <cell r="O317">
            <v>0</v>
          </cell>
          <cell r="P317">
            <v>0</v>
          </cell>
          <cell r="Q317">
            <v>0</v>
          </cell>
          <cell r="R317">
            <v>830516529.10000002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1050000000</v>
          </cell>
          <cell r="AB317">
            <v>0</v>
          </cell>
          <cell r="AC317">
            <v>1050000000</v>
          </cell>
          <cell r="AE317">
            <v>373362066.10000002</v>
          </cell>
          <cell r="AF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W317">
            <v>0</v>
          </cell>
          <cell r="AX317">
            <v>0</v>
          </cell>
        </row>
        <row r="318">
          <cell r="A318">
            <v>2204160010</v>
          </cell>
          <cell r="B318" t="str">
            <v>CHEQUES IN HAND - TNGL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E318">
            <v>0</v>
          </cell>
          <cell r="AF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W318">
            <v>0</v>
          </cell>
          <cell r="AX318">
            <v>0</v>
          </cell>
        </row>
        <row r="319">
          <cell r="A319">
            <v>2204170000</v>
          </cell>
          <cell r="B319" t="str">
            <v>CASH IN HAND-HEAD OFFICE</v>
          </cell>
          <cell r="C319">
            <v>950414</v>
          </cell>
          <cell r="D319">
            <v>-550</v>
          </cell>
          <cell r="E319">
            <v>949864</v>
          </cell>
          <cell r="F319">
            <v>950414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-550</v>
          </cell>
          <cell r="AB319">
            <v>0</v>
          </cell>
          <cell r="AC319">
            <v>-550</v>
          </cell>
          <cell r="AE319">
            <v>950414</v>
          </cell>
          <cell r="AF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</row>
        <row r="320">
          <cell r="A320">
            <v>2204170030</v>
          </cell>
          <cell r="B320" t="str">
            <v>CASH IN HAND-VIJAYANAGAR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W320">
            <v>0</v>
          </cell>
          <cell r="AX320">
            <v>0</v>
          </cell>
        </row>
        <row r="321">
          <cell r="A321">
            <v>2204170070</v>
          </cell>
          <cell r="B321" t="str">
            <v>CASH AND BANK BALANCE CONTRA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W321">
            <v>0</v>
          </cell>
          <cell r="AX321">
            <v>0</v>
          </cell>
        </row>
        <row r="322">
          <cell r="A322">
            <v>2204170530</v>
          </cell>
          <cell r="B322" t="str">
            <v>CASH IN HAND-RATNAGIRI</v>
          </cell>
          <cell r="C322">
            <v>0</v>
          </cell>
          <cell r="D322">
            <v>228350</v>
          </cell>
          <cell r="E322">
            <v>228350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228350</v>
          </cell>
          <cell r="AB322">
            <v>0</v>
          </cell>
          <cell r="AC322">
            <v>228350</v>
          </cell>
          <cell r="AE322">
            <v>0</v>
          </cell>
          <cell r="AF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W322">
            <v>0</v>
          </cell>
          <cell r="AX322">
            <v>0</v>
          </cell>
        </row>
        <row r="323">
          <cell r="A323">
            <v>2205510000</v>
          </cell>
          <cell r="B323" t="str">
            <v>LOANS AND ADVANCES TO RELATED PARTIES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-300000000</v>
          </cell>
          <cell r="H323">
            <v>-1330000000</v>
          </cell>
          <cell r="I323">
            <v>0</v>
          </cell>
          <cell r="J323">
            <v>1630000000</v>
          </cell>
          <cell r="K323">
            <v>300000000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-300000000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W323">
            <v>0</v>
          </cell>
          <cell r="AX323">
            <v>0</v>
          </cell>
        </row>
        <row r="324">
          <cell r="A324">
            <v>2205520000</v>
          </cell>
          <cell r="B324" t="str">
            <v>ADVANCE TO VENDORS - OPERATIONAL ADVANCES</v>
          </cell>
          <cell r="C324">
            <v>1033423314.28</v>
          </cell>
          <cell r="D324">
            <v>324481907.44</v>
          </cell>
          <cell r="E324">
            <v>1357905221.72</v>
          </cell>
          <cell r="F324">
            <v>43560025.630000003</v>
          </cell>
          <cell r="G324">
            <v>909697786.87</v>
          </cell>
          <cell r="H324">
            <v>4.0999999999999996</v>
          </cell>
          <cell r="I324">
            <v>0</v>
          </cell>
          <cell r="J324">
            <v>0</v>
          </cell>
          <cell r="K324">
            <v>4.0999999999999996</v>
          </cell>
          <cell r="L324">
            <v>0</v>
          </cell>
          <cell r="M324">
            <v>0</v>
          </cell>
          <cell r="N324">
            <v>659731.68000000005</v>
          </cell>
          <cell r="O324">
            <v>13416791</v>
          </cell>
          <cell r="P324">
            <v>50555700</v>
          </cell>
          <cell r="Q324">
            <v>15526275</v>
          </cell>
          <cell r="R324">
            <v>80158497.680000007</v>
          </cell>
          <cell r="S324">
            <v>0</v>
          </cell>
          <cell r="T324">
            <v>0</v>
          </cell>
          <cell r="U324">
            <v>0</v>
          </cell>
          <cell r="V324">
            <v>7000</v>
          </cell>
          <cell r="W324">
            <v>0</v>
          </cell>
          <cell r="X324">
            <v>7000</v>
          </cell>
          <cell r="Y324">
            <v>7000</v>
          </cell>
          <cell r="Z324">
            <v>0</v>
          </cell>
          <cell r="AA324">
            <v>324342907.44</v>
          </cell>
          <cell r="AB324">
            <v>139000</v>
          </cell>
          <cell r="AC324">
            <v>324481907.44</v>
          </cell>
          <cell r="AE324">
            <v>43560025.630000003</v>
          </cell>
          <cell r="AF324">
            <v>909697786.87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W324">
            <v>1897689.9</v>
          </cell>
          <cell r="AX324">
            <v>291205</v>
          </cell>
        </row>
        <row r="325">
          <cell r="A325">
            <v>2205520010</v>
          </cell>
          <cell r="B325" t="str">
            <v>ADVANCE TO VENDORS - CAPITAL ADVANCES</v>
          </cell>
          <cell r="C325">
            <v>70479746.239999995</v>
          </cell>
          <cell r="D325">
            <v>63859306.979999997</v>
          </cell>
          <cell r="E325">
            <v>134339053.22</v>
          </cell>
          <cell r="F325">
            <v>68614823.989999995</v>
          </cell>
          <cell r="G325">
            <v>0</v>
          </cell>
          <cell r="H325">
            <v>0</v>
          </cell>
          <cell r="I325">
            <v>0</v>
          </cell>
          <cell r="J325">
            <v>233040.92</v>
          </cell>
          <cell r="K325">
            <v>233040.92</v>
          </cell>
          <cell r="L325">
            <v>0</v>
          </cell>
          <cell r="M325">
            <v>0</v>
          </cell>
          <cell r="N325">
            <v>1631881.33</v>
          </cell>
          <cell r="O325">
            <v>0</v>
          </cell>
          <cell r="P325">
            <v>0</v>
          </cell>
          <cell r="Q325">
            <v>0</v>
          </cell>
          <cell r="R325">
            <v>1631881.33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63859306.979999997</v>
          </cell>
          <cell r="AB325">
            <v>0</v>
          </cell>
          <cell r="AC325">
            <v>63859306.979999997</v>
          </cell>
          <cell r="AE325">
            <v>68614823.989999995</v>
          </cell>
          <cell r="AF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W325">
            <v>2760990.39</v>
          </cell>
          <cell r="AX325">
            <v>0</v>
          </cell>
        </row>
        <row r="326">
          <cell r="A326">
            <v>2205520020</v>
          </cell>
          <cell r="B326" t="str">
            <v>ADVANCE TO EMPLOYEE - TRAVELLING ADVANCE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0</v>
          </cell>
          <cell r="AX326">
            <v>0</v>
          </cell>
        </row>
        <row r="327">
          <cell r="A327">
            <v>2205520030</v>
          </cell>
          <cell r="B327" t="str">
            <v>ADVANCE TO EMPLOYEE - IMPREST ADVANCES</v>
          </cell>
          <cell r="C327">
            <v>32025</v>
          </cell>
          <cell r="D327">
            <v>72723</v>
          </cell>
          <cell r="E327">
            <v>104748</v>
          </cell>
          <cell r="F327">
            <v>0</v>
          </cell>
          <cell r="G327">
            <v>32025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72723</v>
          </cell>
          <cell r="AB327">
            <v>0</v>
          </cell>
          <cell r="AC327">
            <v>72723</v>
          </cell>
          <cell r="AE327">
            <v>0</v>
          </cell>
          <cell r="AF327">
            <v>32025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W327">
            <v>0</v>
          </cell>
          <cell r="AX327">
            <v>0</v>
          </cell>
        </row>
        <row r="328">
          <cell r="A328">
            <v>2205520040</v>
          </cell>
          <cell r="B328" t="str">
            <v>ADVANCE TO EMPLOYEE - STAFF ADVANCES</v>
          </cell>
          <cell r="C328">
            <v>9117</v>
          </cell>
          <cell r="D328">
            <v>25000</v>
          </cell>
          <cell r="E328">
            <v>34117</v>
          </cell>
          <cell r="F328">
            <v>0</v>
          </cell>
          <cell r="G328">
            <v>9117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25000</v>
          </cell>
          <cell r="AB328">
            <v>0</v>
          </cell>
          <cell r="AC328">
            <v>25000</v>
          </cell>
          <cell r="AE328">
            <v>0</v>
          </cell>
          <cell r="AF328">
            <v>9117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W328">
            <v>20293</v>
          </cell>
          <cell r="AX328">
            <v>0</v>
          </cell>
        </row>
        <row r="329">
          <cell r="A329">
            <v>2205520110</v>
          </cell>
          <cell r="B329" t="str">
            <v>ADVANCE TO EMPLOYEE - HOUSE DEPOSIT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W329">
            <v>0</v>
          </cell>
          <cell r="AX329">
            <v>0</v>
          </cell>
        </row>
        <row r="330">
          <cell r="A330">
            <v>2205540130</v>
          </cell>
          <cell r="B330" t="str">
            <v>PREPAID EXPENSES</v>
          </cell>
          <cell r="C330">
            <v>10205813.329999998</v>
          </cell>
          <cell r="D330">
            <v>143867826</v>
          </cell>
          <cell r="E330">
            <v>154073639.32999998</v>
          </cell>
          <cell r="F330">
            <v>0</v>
          </cell>
          <cell r="G330">
            <v>-26688373.629999999</v>
          </cell>
          <cell r="H330">
            <v>0</v>
          </cell>
          <cell r="I330">
            <v>-655944</v>
          </cell>
          <cell r="J330">
            <v>37213276.439999998</v>
          </cell>
          <cell r="K330">
            <v>36557332.439999998</v>
          </cell>
          <cell r="L330">
            <v>0</v>
          </cell>
          <cell r="M330">
            <v>0</v>
          </cell>
          <cell r="N330">
            <v>328204.52</v>
          </cell>
          <cell r="O330">
            <v>0</v>
          </cell>
          <cell r="P330">
            <v>0</v>
          </cell>
          <cell r="Q330">
            <v>0</v>
          </cell>
          <cell r="R330">
            <v>328204.52</v>
          </cell>
          <cell r="S330">
            <v>8650</v>
          </cell>
          <cell r="T330">
            <v>0</v>
          </cell>
          <cell r="U330">
            <v>8650</v>
          </cell>
          <cell r="V330">
            <v>0</v>
          </cell>
          <cell r="W330">
            <v>0</v>
          </cell>
          <cell r="X330">
            <v>0</v>
          </cell>
          <cell r="Y330">
            <v>8650</v>
          </cell>
          <cell r="Z330">
            <v>0</v>
          </cell>
          <cell r="AA330">
            <v>135017826</v>
          </cell>
          <cell r="AB330">
            <v>8850000</v>
          </cell>
          <cell r="AC330">
            <v>143867826</v>
          </cell>
          <cell r="AE330">
            <v>0</v>
          </cell>
          <cell r="AF330">
            <v>-26688373.629999999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W330">
            <v>0</v>
          </cell>
          <cell r="AX330">
            <v>0</v>
          </cell>
        </row>
        <row r="331">
          <cell r="A331">
            <v>2205540140</v>
          </cell>
          <cell r="B331" t="str">
            <v>PREPAID INSURANCE</v>
          </cell>
          <cell r="C331">
            <v>1010515.4000000022</v>
          </cell>
          <cell r="D331">
            <v>47960</v>
          </cell>
          <cell r="E331">
            <v>1058475.4000000022</v>
          </cell>
          <cell r="F331">
            <v>56566</v>
          </cell>
          <cell r="G331">
            <v>8811371.5600000005</v>
          </cell>
          <cell r="H331">
            <v>0</v>
          </cell>
          <cell r="I331">
            <v>0</v>
          </cell>
          <cell r="J331">
            <v>13971286.25</v>
          </cell>
          <cell r="K331">
            <v>13971286.25</v>
          </cell>
          <cell r="L331">
            <v>0</v>
          </cell>
          <cell r="M331">
            <v>0</v>
          </cell>
          <cell r="N331">
            <v>-21828708.41</v>
          </cell>
          <cell r="O331">
            <v>0</v>
          </cell>
          <cell r="P331">
            <v>0</v>
          </cell>
          <cell r="Q331">
            <v>0</v>
          </cell>
          <cell r="R331">
            <v>-21828708.41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-3020772.99</v>
          </cell>
          <cell r="AB331">
            <v>3068732.99</v>
          </cell>
          <cell r="AC331">
            <v>47960</v>
          </cell>
          <cell r="AE331">
            <v>56566</v>
          </cell>
          <cell r="AF331">
            <v>8811371.5600000005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W331">
            <v>246979</v>
          </cell>
          <cell r="AX331">
            <v>29218</v>
          </cell>
        </row>
        <row r="332">
          <cell r="A332">
            <v>2205550060</v>
          </cell>
          <cell r="B332" t="str">
            <v>ADVANCE TO JAIPRAKASH POWER VENTURES LIMITED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W332">
            <v>0</v>
          </cell>
          <cell r="AX332">
            <v>0</v>
          </cell>
        </row>
        <row r="333">
          <cell r="A333">
            <v>2205550070</v>
          </cell>
          <cell r="B333" t="str">
            <v>ADVANCE - PROJECT PHOENIX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W333">
            <v>0</v>
          </cell>
          <cell r="AX333">
            <v>0</v>
          </cell>
        </row>
        <row r="334">
          <cell r="A334">
            <v>2206510000</v>
          </cell>
          <cell r="B334" t="str">
            <v>ELECTRICITY DEPOSITS</v>
          </cell>
          <cell r="C334">
            <v>418255</v>
          </cell>
          <cell r="D334">
            <v>0</v>
          </cell>
          <cell r="E334">
            <v>418255</v>
          </cell>
          <cell r="F334">
            <v>418255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E334">
            <v>418255</v>
          </cell>
          <cell r="AF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W334">
            <v>0</v>
          </cell>
          <cell r="AX334">
            <v>0</v>
          </cell>
        </row>
        <row r="335">
          <cell r="A335">
            <v>2206510010</v>
          </cell>
          <cell r="B335" t="str">
            <v>CUSTOMS DEPOSITS</v>
          </cell>
          <cell r="C335">
            <v>76173271.480000004</v>
          </cell>
          <cell r="D335">
            <v>286726010</v>
          </cell>
          <cell r="E335">
            <v>362899281.48000002</v>
          </cell>
          <cell r="F335">
            <v>0</v>
          </cell>
          <cell r="G335">
            <v>14352852.48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61820419</v>
          </cell>
          <cell r="O335">
            <v>0</v>
          </cell>
          <cell r="P335">
            <v>0</v>
          </cell>
          <cell r="Q335">
            <v>0</v>
          </cell>
          <cell r="R335">
            <v>61820419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286726010</v>
          </cell>
          <cell r="AB335">
            <v>0</v>
          </cell>
          <cell r="AC335">
            <v>286726010</v>
          </cell>
          <cell r="AE335">
            <v>0</v>
          </cell>
          <cell r="AF335">
            <v>14352852.48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W335">
            <v>0</v>
          </cell>
          <cell r="AX335">
            <v>0</v>
          </cell>
        </row>
        <row r="336">
          <cell r="A336">
            <v>2206510030</v>
          </cell>
          <cell r="B336" t="str">
            <v>OTHER GOVERNMENT DEPOSITS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W336">
            <v>0</v>
          </cell>
          <cell r="AX336">
            <v>0</v>
          </cell>
        </row>
        <row r="337">
          <cell r="A337">
            <v>2206510040</v>
          </cell>
          <cell r="B337" t="str">
            <v>SECURITY DEPOSIT</v>
          </cell>
          <cell r="C337">
            <v>319793928</v>
          </cell>
          <cell r="D337">
            <v>451903974.97000003</v>
          </cell>
          <cell r="E337">
            <v>771697902.97000003</v>
          </cell>
          <cell r="F337">
            <v>308650000</v>
          </cell>
          <cell r="G337">
            <v>11143928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451903974.97000003</v>
          </cell>
          <cell r="AB337">
            <v>0</v>
          </cell>
          <cell r="AC337">
            <v>451903974.97000003</v>
          </cell>
          <cell r="AE337">
            <v>308650000</v>
          </cell>
          <cell r="AF337">
            <v>11143928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W337">
            <v>0</v>
          </cell>
          <cell r="AX337">
            <v>0</v>
          </cell>
        </row>
        <row r="338">
          <cell r="A338">
            <v>2206510050</v>
          </cell>
          <cell r="B338" t="str">
            <v>RENT DEPOSIT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W338">
            <v>0</v>
          </cell>
          <cell r="AX338">
            <v>0</v>
          </cell>
        </row>
        <row r="339">
          <cell r="A339">
            <v>2206510090</v>
          </cell>
          <cell r="B339" t="str">
            <v>DEPOSITS OTHERS</v>
          </cell>
          <cell r="C339">
            <v>122836</v>
          </cell>
          <cell r="D339">
            <v>0</v>
          </cell>
          <cell r="E339">
            <v>122836</v>
          </cell>
          <cell r="F339">
            <v>122836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E339">
            <v>122836</v>
          </cell>
          <cell r="AF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</row>
        <row r="340">
          <cell r="A340">
            <v>2206540003</v>
          </cell>
          <cell r="B340" t="str">
            <v>SERVICE TAX FINAL VIJYANAGAR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W340">
            <v>0</v>
          </cell>
          <cell r="AX340">
            <v>0</v>
          </cell>
        </row>
        <row r="341">
          <cell r="A341">
            <v>2206540004</v>
          </cell>
          <cell r="B341" t="str">
            <v>EDUCATION CESS SERVICE TAX FINAL VIJYANAGAR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W341">
            <v>0</v>
          </cell>
          <cell r="AX341">
            <v>0</v>
          </cell>
        </row>
        <row r="342">
          <cell r="A342">
            <v>2206540005</v>
          </cell>
          <cell r="B342" t="str">
            <v>HIGHER ED.CESS SERVICE TAX FINAL VIJYANAGAR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W342">
            <v>0</v>
          </cell>
          <cell r="AX342">
            <v>0</v>
          </cell>
        </row>
        <row r="343">
          <cell r="A343">
            <v>2206540210</v>
          </cell>
          <cell r="B343" t="str">
            <v>SERVICE TAX  RECEIVABLE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W343">
            <v>0</v>
          </cell>
          <cell r="AX343">
            <v>0</v>
          </cell>
        </row>
        <row r="344">
          <cell r="A344">
            <v>2206540211</v>
          </cell>
          <cell r="B344" t="str">
            <v>CESS ON  SERVICE TAX  RECEIVABLE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</row>
        <row r="345">
          <cell r="A345">
            <v>2206540214</v>
          </cell>
          <cell r="B345" t="str">
            <v>SERVICE TAX RECEIVABLE - INTERIM - ENERGY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E345">
            <v>0</v>
          </cell>
          <cell r="AF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</row>
        <row r="346">
          <cell r="A346">
            <v>2206540215</v>
          </cell>
          <cell r="B346" t="str">
            <v>EDUCATION CES SERVICE TX RECEIVBLE-INTERIM-EN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E346">
            <v>0</v>
          </cell>
          <cell r="AF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</row>
        <row r="347">
          <cell r="A347">
            <v>2206540216</v>
          </cell>
          <cell r="B347" t="str">
            <v>HIGHER ED.CES SERVICE TX RECEIVBLE-INTERIM-EN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</row>
        <row r="348">
          <cell r="A348">
            <v>2206540217</v>
          </cell>
          <cell r="B348" t="str">
            <v>SERVICE TAX RECEIVABLE - FINAL - ENERGY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W348">
            <v>0</v>
          </cell>
          <cell r="AX348">
            <v>0</v>
          </cell>
        </row>
        <row r="349">
          <cell r="A349">
            <v>2206540218</v>
          </cell>
          <cell r="B349" t="str">
            <v>EDUCATION CESS SERVICE TAX RECEIVABLE-FINAL-E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</row>
        <row r="350">
          <cell r="A350">
            <v>2206540219</v>
          </cell>
          <cell r="B350" t="str">
            <v>HIGHER ED.CES SERVICE TAX RECEIVBLE-INTERIM-E</v>
          </cell>
          <cell r="C350">
            <v>-0.46</v>
          </cell>
          <cell r="D350">
            <v>0</v>
          </cell>
          <cell r="E350">
            <v>-0.46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-0.46</v>
          </cell>
          <cell r="W350">
            <v>0</v>
          </cell>
          <cell r="X350">
            <v>-0.46</v>
          </cell>
          <cell r="Y350">
            <v>-0.46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W350">
            <v>0</v>
          </cell>
          <cell r="AX350">
            <v>0</v>
          </cell>
        </row>
        <row r="351">
          <cell r="A351">
            <v>2206551110</v>
          </cell>
          <cell r="B351" t="str">
            <v>VAT RECEIVABLE- MAHARASHTRA</v>
          </cell>
          <cell r="C351">
            <v>0</v>
          </cell>
          <cell r="D351">
            <v>4887749.04</v>
          </cell>
          <cell r="E351">
            <v>4887749.04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4738988.6900000004</v>
          </cell>
          <cell r="AB351">
            <v>148760.35</v>
          </cell>
          <cell r="AC351">
            <v>4887749.04</v>
          </cell>
          <cell r="AE351">
            <v>0</v>
          </cell>
          <cell r="AF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W351">
            <v>0</v>
          </cell>
          <cell r="AX351">
            <v>0</v>
          </cell>
        </row>
        <row r="352">
          <cell r="A352">
            <v>2206551320</v>
          </cell>
          <cell r="B352" t="str">
            <v>VAT CAPITAL 4% INPUT TAX RECOVE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</row>
        <row r="353">
          <cell r="A353">
            <v>2206560000</v>
          </cell>
          <cell r="B353" t="str">
            <v>ADVANCE INCOME TAX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W353">
            <v>0</v>
          </cell>
          <cell r="AX353">
            <v>0</v>
          </cell>
        </row>
        <row r="354">
          <cell r="A354">
            <v>2206590017</v>
          </cell>
          <cell r="B354" t="str">
            <v>INTEREST RECEIVABLE (CTRL A/C)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W354">
            <v>0</v>
          </cell>
          <cell r="AX354">
            <v>0</v>
          </cell>
        </row>
        <row r="355">
          <cell r="A355">
            <v>2206590018</v>
          </cell>
          <cell r="B355" t="str">
            <v>INTEREST RECEIVABLE ON FIXED DEPOSITS</v>
          </cell>
          <cell r="C355">
            <v>28326292</v>
          </cell>
          <cell r="D355">
            <v>12743836</v>
          </cell>
          <cell r="E355">
            <v>41070128</v>
          </cell>
          <cell r="F355">
            <v>0</v>
          </cell>
          <cell r="G355">
            <v>0</v>
          </cell>
          <cell r="H355">
            <v>0</v>
          </cell>
          <cell r="I355">
            <v>-31275722</v>
          </cell>
          <cell r="J355">
            <v>59602014</v>
          </cell>
          <cell r="K355">
            <v>28326292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12743836</v>
          </cell>
          <cell r="AB355">
            <v>0</v>
          </cell>
          <cell r="AC355">
            <v>12743836</v>
          </cell>
          <cell r="AE355">
            <v>0</v>
          </cell>
          <cell r="AF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</row>
        <row r="356">
          <cell r="A356">
            <v>2206590020</v>
          </cell>
          <cell r="B356" t="str">
            <v>INTEREST RECEIVABLE - GROUP COMPANY</v>
          </cell>
          <cell r="C356">
            <v>198738518.22</v>
          </cell>
          <cell r="D356">
            <v>0</v>
          </cell>
          <cell r="E356">
            <v>198738518.22</v>
          </cell>
          <cell r="F356">
            <v>16230137</v>
          </cell>
          <cell r="G356">
            <v>0</v>
          </cell>
          <cell r="H356">
            <v>0</v>
          </cell>
          <cell r="I356">
            <v>0</v>
          </cell>
          <cell r="J356">
            <v>182508381.22</v>
          </cell>
          <cell r="K356">
            <v>182508381.22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16230137</v>
          </cell>
          <cell r="AF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W356">
            <v>0</v>
          </cell>
          <cell r="AX356">
            <v>0</v>
          </cell>
        </row>
        <row r="357">
          <cell r="A357">
            <v>2206590021</v>
          </cell>
          <cell r="B357" t="str">
            <v>INTEREST RECEIVABLE - GROUP COMPANY (CTRL A/C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W357">
            <v>0</v>
          </cell>
          <cell r="AX357">
            <v>0</v>
          </cell>
        </row>
        <row r="358">
          <cell r="A358">
            <v>2206590040</v>
          </cell>
          <cell r="B358" t="str">
            <v>ACCRUED INCOME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W358">
            <v>0</v>
          </cell>
          <cell r="AX358">
            <v>0</v>
          </cell>
        </row>
        <row r="359">
          <cell r="A359">
            <v>2206590110</v>
          </cell>
          <cell r="B359" t="str">
            <v>RENT-RECEIVABLE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</row>
        <row r="360">
          <cell r="A360">
            <v>2206590130</v>
          </cell>
          <cell r="B360" t="str">
            <v>INSURANCE CLAIM RECEIVABLE</v>
          </cell>
          <cell r="C360">
            <v>-646448</v>
          </cell>
          <cell r="D360">
            <v>16020030.609999999</v>
          </cell>
          <cell r="E360">
            <v>15373582.609999999</v>
          </cell>
          <cell r="F360">
            <v>-645991</v>
          </cell>
          <cell r="G360">
            <v>-457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16020030.609999999</v>
          </cell>
          <cell r="AB360">
            <v>0</v>
          </cell>
          <cell r="AC360">
            <v>16020030.609999999</v>
          </cell>
          <cell r="AE360">
            <v>-645991</v>
          </cell>
          <cell r="AF360">
            <v>-457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W360">
            <v>0</v>
          </cell>
          <cell r="AX360">
            <v>0</v>
          </cell>
        </row>
        <row r="361">
          <cell r="A361">
            <v>2206590190</v>
          </cell>
          <cell r="B361" t="str">
            <v>FOR CON DEF PRE-ASET</v>
          </cell>
          <cell r="C361">
            <v>0</v>
          </cell>
          <cell r="D361">
            <v>-0.12</v>
          </cell>
          <cell r="E361">
            <v>-0.12</v>
          </cell>
          <cell r="F361">
            <v>0</v>
          </cell>
          <cell r="G361">
            <v>-8636498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8636498</v>
          </cell>
          <cell r="O361">
            <v>0</v>
          </cell>
          <cell r="P361">
            <v>0</v>
          </cell>
          <cell r="Q361">
            <v>0</v>
          </cell>
          <cell r="R361">
            <v>8636498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-0.12</v>
          </cell>
          <cell r="AB361">
            <v>0</v>
          </cell>
          <cell r="AC361">
            <v>-0.12</v>
          </cell>
          <cell r="AE361">
            <v>0</v>
          </cell>
          <cell r="AF361">
            <v>-8636498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W361">
            <v>0</v>
          </cell>
          <cell r="AX361">
            <v>0</v>
          </cell>
        </row>
        <row r="362">
          <cell r="A362">
            <v>4101011000</v>
          </cell>
          <cell r="B362" t="str">
            <v>FEES RECEIVED - JSWECE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0</v>
          </cell>
          <cell r="AX362">
            <v>0</v>
          </cell>
        </row>
        <row r="363">
          <cell r="A363">
            <v>4101011010</v>
          </cell>
          <cell r="B363" t="str">
            <v>SALE OF POWER- PPA</v>
          </cell>
          <cell r="C363">
            <v>-11837977180</v>
          </cell>
          <cell r="D363">
            <v>-1772871130</v>
          </cell>
          <cell r="E363">
            <v>-13610848310</v>
          </cell>
          <cell r="F363">
            <v>0</v>
          </cell>
          <cell r="G363">
            <v>0</v>
          </cell>
          <cell r="H363">
            <v>-4365780863</v>
          </cell>
          <cell r="I363">
            <v>-485704875</v>
          </cell>
          <cell r="J363">
            <v>0</v>
          </cell>
          <cell r="K363">
            <v>-4851485738</v>
          </cell>
          <cell r="L363">
            <v>-6565155906</v>
          </cell>
          <cell r="M363">
            <v>-421335536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-6986491442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128753461</v>
          </cell>
          <cell r="AB363">
            <v>-2241856108</v>
          </cell>
          <cell r="AC363">
            <v>-1772871130</v>
          </cell>
          <cell r="AE363">
            <v>0</v>
          </cell>
          <cell r="AF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340231517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0</v>
          </cell>
          <cell r="AX363">
            <v>0</v>
          </cell>
        </row>
        <row r="364">
          <cell r="A364">
            <v>4101011020</v>
          </cell>
          <cell r="B364" t="str">
            <v xml:space="preserve"> SALE OF POWER- MERCHANT</v>
          </cell>
          <cell r="C364">
            <v>-4600323591</v>
          </cell>
          <cell r="D364">
            <v>-1618602944.0699999</v>
          </cell>
          <cell r="E364">
            <v>-6218926535.0699997</v>
          </cell>
          <cell r="F364">
            <v>0</v>
          </cell>
          <cell r="G364">
            <v>0</v>
          </cell>
          <cell r="H364">
            <v>-1794424905</v>
          </cell>
          <cell r="I364">
            <v>-254135894</v>
          </cell>
          <cell r="J364">
            <v>0</v>
          </cell>
          <cell r="K364">
            <v>-2048560799</v>
          </cell>
          <cell r="L364">
            <v>-2551762792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-2551762792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32275593.93</v>
          </cell>
          <cell r="AB364">
            <v>-1650878538</v>
          </cell>
          <cell r="AC364">
            <v>-1618602944.0699999</v>
          </cell>
          <cell r="AE364">
            <v>0</v>
          </cell>
          <cell r="AF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W364">
            <v>0</v>
          </cell>
          <cell r="AX364">
            <v>0</v>
          </cell>
        </row>
        <row r="365">
          <cell r="A365">
            <v>4101011030</v>
          </cell>
          <cell r="B365" t="str">
            <v>SALE OF POWER- CAPTIVE</v>
          </cell>
          <cell r="C365">
            <v>-572827046</v>
          </cell>
          <cell r="D365">
            <v>-1464159541.46</v>
          </cell>
          <cell r="E365">
            <v>-2036986587.46</v>
          </cell>
          <cell r="F365">
            <v>0</v>
          </cell>
          <cell r="G365">
            <v>0</v>
          </cell>
          <cell r="H365">
            <v>-12732205</v>
          </cell>
          <cell r="I365">
            <v>0</v>
          </cell>
          <cell r="J365">
            <v>0</v>
          </cell>
          <cell r="K365">
            <v>-12732205</v>
          </cell>
          <cell r="L365">
            <v>-560094841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-560094841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-83084320.459999993</v>
          </cell>
          <cell r="AB365">
            <v>-1381075221</v>
          </cell>
          <cell r="AC365">
            <v>-1464159541.46</v>
          </cell>
          <cell r="AE365">
            <v>0</v>
          </cell>
          <cell r="AF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W365">
            <v>-32382283</v>
          </cell>
          <cell r="AX365">
            <v>-27993865</v>
          </cell>
        </row>
        <row r="366">
          <cell r="A366">
            <v>4101011090</v>
          </cell>
          <cell r="B366" t="str">
            <v>OPERATION &amp; MAINTENANCE FEE</v>
          </cell>
          <cell r="C366">
            <v>-1818459500</v>
          </cell>
          <cell r="D366">
            <v>-40648499</v>
          </cell>
          <cell r="E366">
            <v>-1859107999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-83528500</v>
          </cell>
          <cell r="K366">
            <v>-83528500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-194205000</v>
          </cell>
          <cell r="T366">
            <v>-233046000</v>
          </cell>
          <cell r="U366">
            <v>-427251000</v>
          </cell>
          <cell r="V366">
            <v>-653840000</v>
          </cell>
          <cell r="W366">
            <v>-653840000</v>
          </cell>
          <cell r="X366">
            <v>-1307680000</v>
          </cell>
          <cell r="Y366">
            <v>-1734931000</v>
          </cell>
          <cell r="Z366">
            <v>0</v>
          </cell>
          <cell r="AA366">
            <v>-40648499</v>
          </cell>
          <cell r="AB366">
            <v>0</v>
          </cell>
          <cell r="AC366">
            <v>-40648499</v>
          </cell>
          <cell r="AE366">
            <v>0</v>
          </cell>
          <cell r="AF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W366">
            <v>0</v>
          </cell>
          <cell r="AX366">
            <v>-46464000</v>
          </cell>
        </row>
        <row r="367">
          <cell r="A367">
            <v>4101011110</v>
          </cell>
          <cell r="B367" t="str">
            <v>BUSINESS SUPPORT FEE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W367">
            <v>0</v>
          </cell>
          <cell r="AX367">
            <v>0</v>
          </cell>
        </row>
        <row r="368">
          <cell r="A368">
            <v>4101011140</v>
          </cell>
          <cell r="B368" t="str">
            <v>SALE OF POWER UI</v>
          </cell>
          <cell r="C368">
            <v>148198742</v>
          </cell>
          <cell r="D368">
            <v>0</v>
          </cell>
          <cell r="E368">
            <v>148198742</v>
          </cell>
          <cell r="F368">
            <v>0</v>
          </cell>
          <cell r="G368">
            <v>0</v>
          </cell>
          <cell r="H368">
            <v>5881508</v>
          </cell>
          <cell r="I368">
            <v>0</v>
          </cell>
          <cell r="J368">
            <v>0</v>
          </cell>
          <cell r="K368">
            <v>5881508</v>
          </cell>
          <cell r="L368">
            <v>142317234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142317234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W368">
            <v>0</v>
          </cell>
          <cell r="AX368">
            <v>0</v>
          </cell>
        </row>
        <row r="369">
          <cell r="A369">
            <v>4101071000</v>
          </cell>
          <cell r="B369" t="str">
            <v>DOMESTIC SCRAP SALES</v>
          </cell>
          <cell r="C369">
            <v>-3117446</v>
          </cell>
          <cell r="D369">
            <v>-21978911</v>
          </cell>
          <cell r="E369">
            <v>-25096357</v>
          </cell>
          <cell r="F369">
            <v>0</v>
          </cell>
          <cell r="G369">
            <v>-47610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-3069836</v>
          </cell>
          <cell r="O369">
            <v>0</v>
          </cell>
          <cell r="P369">
            <v>0</v>
          </cell>
          <cell r="Q369">
            <v>0</v>
          </cell>
          <cell r="R369">
            <v>-3117446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-21978911</v>
          </cell>
          <cell r="AB369">
            <v>0</v>
          </cell>
          <cell r="AC369">
            <v>-21978911</v>
          </cell>
          <cell r="AE369">
            <v>0</v>
          </cell>
          <cell r="AF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O369">
            <v>0</v>
          </cell>
          <cell r="AP369">
            <v>47610</v>
          </cell>
          <cell r="AQ369">
            <v>0</v>
          </cell>
          <cell r="AR369">
            <v>0</v>
          </cell>
          <cell r="AS369">
            <v>-47610</v>
          </cell>
          <cell r="AT369">
            <v>0</v>
          </cell>
          <cell r="AU369">
            <v>0</v>
          </cell>
          <cell r="AW369">
            <v>-473000</v>
          </cell>
          <cell r="AX369">
            <v>0</v>
          </cell>
        </row>
        <row r="370">
          <cell r="A370">
            <v>4101073000</v>
          </cell>
          <cell r="B370" t="str">
            <v>MISCELLANEOUS SALES - OTHERS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W370">
            <v>0</v>
          </cell>
          <cell r="AX370">
            <v>0</v>
          </cell>
        </row>
        <row r="371">
          <cell r="A371">
            <v>4101080000</v>
          </cell>
          <cell r="B371" t="str">
            <v>EXCISE DUTY BILLED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E371">
            <v>0</v>
          </cell>
          <cell r="AF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W371">
            <v>0</v>
          </cell>
          <cell r="AX371">
            <v>0</v>
          </cell>
        </row>
        <row r="372">
          <cell r="A372">
            <v>4102030010</v>
          </cell>
          <cell r="B372" t="str">
            <v>OTHER INCOME - LEASE RENT</v>
          </cell>
          <cell r="C372">
            <v>-100009.29707781978</v>
          </cell>
          <cell r="D372">
            <v>-1317787.2128089352</v>
          </cell>
          <cell r="E372">
            <v>-1417796.5098867549</v>
          </cell>
          <cell r="F372">
            <v>0</v>
          </cell>
          <cell r="G372">
            <v>-250</v>
          </cell>
          <cell r="H372">
            <v>0</v>
          </cell>
          <cell r="I372">
            <v>0</v>
          </cell>
          <cell r="J372">
            <v>-9720</v>
          </cell>
          <cell r="K372">
            <v>-99797.872745475557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-89.020771513353111</v>
          </cell>
          <cell r="S372">
            <v>0</v>
          </cell>
          <cell r="T372">
            <v>0</v>
          </cell>
          <cell r="U372">
            <v>-33.382789317507417</v>
          </cell>
          <cell r="V372">
            <v>0</v>
          </cell>
          <cell r="W372">
            <v>0</v>
          </cell>
          <cell r="X372">
            <v>-89.020771513353111</v>
          </cell>
          <cell r="Y372">
            <v>-122.40356083086053</v>
          </cell>
          <cell r="Z372">
            <v>0</v>
          </cell>
          <cell r="AA372">
            <v>0</v>
          </cell>
          <cell r="AB372">
            <v>0</v>
          </cell>
          <cell r="AC372">
            <v>-1317787.2128089352</v>
          </cell>
          <cell r="AE372">
            <v>0</v>
          </cell>
          <cell r="AF372">
            <v>0</v>
          </cell>
          <cell r="AH372">
            <v>0</v>
          </cell>
          <cell r="AI372">
            <v>-90039.297077819778</v>
          </cell>
          <cell r="AJ372">
            <v>0</v>
          </cell>
          <cell r="AK372">
            <v>-1317787.2128089352</v>
          </cell>
          <cell r="AO372">
            <v>0</v>
          </cell>
          <cell r="AP372">
            <v>250</v>
          </cell>
          <cell r="AQ372">
            <v>-38.575667655786347</v>
          </cell>
          <cell r="AR372">
            <v>-33.382789317507417</v>
          </cell>
          <cell r="AS372">
            <v>-89.020771513353111</v>
          </cell>
          <cell r="AT372">
            <v>-89.020771513353111</v>
          </cell>
          <cell r="AU372">
            <v>0</v>
          </cell>
          <cell r="AW372">
            <v>0</v>
          </cell>
          <cell r="AX372">
            <v>0</v>
          </cell>
        </row>
        <row r="373">
          <cell r="A373">
            <v>4102030040</v>
          </cell>
          <cell r="B373" t="str">
            <v>OTHER INCOME-OTHER MISC.</v>
          </cell>
          <cell r="C373">
            <v>-40526479.120000005</v>
          </cell>
          <cell r="D373">
            <v>-110161348.31999999</v>
          </cell>
          <cell r="E373">
            <v>-150687827.44</v>
          </cell>
          <cell r="F373">
            <v>0</v>
          </cell>
          <cell r="G373">
            <v>-268022.78000000003</v>
          </cell>
          <cell r="H373">
            <v>0</v>
          </cell>
          <cell r="I373">
            <v>0</v>
          </cell>
          <cell r="J373">
            <v>-17959886</v>
          </cell>
          <cell r="K373">
            <v>-18227908.780000001</v>
          </cell>
          <cell r="L373">
            <v>0</v>
          </cell>
          <cell r="M373">
            <v>0</v>
          </cell>
          <cell r="N373">
            <v>-22298570.34</v>
          </cell>
          <cell r="O373">
            <v>0</v>
          </cell>
          <cell r="P373">
            <v>0</v>
          </cell>
          <cell r="Q373">
            <v>0</v>
          </cell>
          <cell r="R373">
            <v>-22298570.34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-110161348.31999999</v>
          </cell>
          <cell r="AB373">
            <v>0</v>
          </cell>
          <cell r="AC373">
            <v>-110161348.31999999</v>
          </cell>
          <cell r="AE373">
            <v>0</v>
          </cell>
          <cell r="AF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O373">
            <v>0</v>
          </cell>
          <cell r="AP373">
            <v>268022.78000000003</v>
          </cell>
          <cell r="AQ373">
            <v>-268022.78000000003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W373">
            <v>-278503.52</v>
          </cell>
          <cell r="AX373">
            <v>0</v>
          </cell>
        </row>
        <row r="374">
          <cell r="A374">
            <v>4102031010</v>
          </cell>
          <cell r="B374" t="str">
            <v xml:space="preserve"> TRADING MARGIN ON BANKING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</row>
        <row r="375">
          <cell r="A375">
            <v>4102031030</v>
          </cell>
          <cell r="B375" t="str">
            <v>FLY ASH SALES</v>
          </cell>
          <cell r="C375">
            <v>-15990564</v>
          </cell>
          <cell r="D375">
            <v>-55950118</v>
          </cell>
          <cell r="E375">
            <v>-71940682</v>
          </cell>
          <cell r="F375">
            <v>0</v>
          </cell>
          <cell r="G375">
            <v>-48482</v>
          </cell>
          <cell r="H375">
            <v>0</v>
          </cell>
          <cell r="I375">
            <v>0</v>
          </cell>
          <cell r="J375">
            <v>-1676583</v>
          </cell>
          <cell r="K375">
            <v>-1684063.9020771512</v>
          </cell>
          <cell r="L375">
            <v>0</v>
          </cell>
          <cell r="M375">
            <v>0</v>
          </cell>
          <cell r="N375">
            <v>-14265499</v>
          </cell>
          <cell r="O375">
            <v>0</v>
          </cell>
          <cell r="P375">
            <v>0</v>
          </cell>
          <cell r="Q375">
            <v>0</v>
          </cell>
          <cell r="R375">
            <v>-14282762.620178042</v>
          </cell>
          <cell r="S375">
            <v>0</v>
          </cell>
          <cell r="T375">
            <v>0</v>
          </cell>
          <cell r="U375">
            <v>-6473.8575667655787</v>
          </cell>
          <cell r="V375">
            <v>0</v>
          </cell>
          <cell r="W375">
            <v>0</v>
          </cell>
          <cell r="X375">
            <v>-17263.620178041543</v>
          </cell>
          <cell r="Y375">
            <v>-23737.477744807122</v>
          </cell>
          <cell r="Z375">
            <v>0</v>
          </cell>
          <cell r="AA375">
            <v>-55950118</v>
          </cell>
          <cell r="AB375">
            <v>0</v>
          </cell>
          <cell r="AC375">
            <v>-55950118</v>
          </cell>
          <cell r="AE375">
            <v>0</v>
          </cell>
          <cell r="AF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O375">
            <v>0</v>
          </cell>
          <cell r="AP375">
            <v>48482</v>
          </cell>
          <cell r="AQ375">
            <v>-7480.9020771513351</v>
          </cell>
          <cell r="AR375">
            <v>-6473.8575667655787</v>
          </cell>
          <cell r="AS375">
            <v>-17263.620178041543</v>
          </cell>
          <cell r="AT375">
            <v>-17263.620178041543</v>
          </cell>
          <cell r="AU375">
            <v>0</v>
          </cell>
          <cell r="AW375">
            <v>-6047</v>
          </cell>
          <cell r="AX375">
            <v>0</v>
          </cell>
        </row>
        <row r="376">
          <cell r="A376">
            <v>4201010000</v>
          </cell>
          <cell r="B376" t="str">
            <v>INTEREST INCOME - GROUP COMPANY</v>
          </cell>
          <cell r="C376">
            <v>-186085406</v>
          </cell>
          <cell r="D376">
            <v>-31418921</v>
          </cell>
          <cell r="E376">
            <v>-217504327</v>
          </cell>
          <cell r="F376">
            <v>-16902617</v>
          </cell>
          <cell r="G376">
            <v>-28500057</v>
          </cell>
          <cell r="H376">
            <v>-81307398</v>
          </cell>
          <cell r="I376">
            <v>0</v>
          </cell>
          <cell r="J376">
            <v>-59375334</v>
          </cell>
          <cell r="K376">
            <v>-186085406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-31418921</v>
          </cell>
          <cell r="AB376">
            <v>0</v>
          </cell>
          <cell r="AC376">
            <v>-31418921</v>
          </cell>
          <cell r="AE376">
            <v>0</v>
          </cell>
          <cell r="AF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O376">
            <v>16902617</v>
          </cell>
          <cell r="AP376">
            <v>28500057</v>
          </cell>
          <cell r="AQ376">
            <v>-45402674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W376">
            <v>-5572568</v>
          </cell>
          <cell r="AX376">
            <v>-800414</v>
          </cell>
        </row>
        <row r="377">
          <cell r="A377">
            <v>4201010020</v>
          </cell>
          <cell r="B377" t="str">
            <v>INTEREST INCOME - OTHERS</v>
          </cell>
          <cell r="C377">
            <v>-1469848</v>
          </cell>
          <cell r="D377">
            <v>-1101787091.6800001</v>
          </cell>
          <cell r="E377">
            <v>-1103256939.6800001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-1469848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-1101787091.6800001</v>
          </cell>
          <cell r="AB377">
            <v>0</v>
          </cell>
          <cell r="AC377">
            <v>-1101787091.6800001</v>
          </cell>
          <cell r="AE377">
            <v>0</v>
          </cell>
          <cell r="AF377">
            <v>0</v>
          </cell>
          <cell r="AH377">
            <v>-1469848</v>
          </cell>
          <cell r="AI377">
            <v>0</v>
          </cell>
          <cell r="AJ377">
            <v>0</v>
          </cell>
          <cell r="AK377">
            <v>0</v>
          </cell>
          <cell r="AO377">
            <v>1469848</v>
          </cell>
          <cell r="AP377">
            <v>0</v>
          </cell>
          <cell r="AQ377">
            <v>-1469848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W377">
            <v>0</v>
          </cell>
          <cell r="AX377">
            <v>0</v>
          </cell>
        </row>
        <row r="378">
          <cell r="A378">
            <v>4201010090</v>
          </cell>
          <cell r="B378" t="str">
            <v>INTEREST RECEIVED ON FD/MARGIN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E378">
            <v>0</v>
          </cell>
          <cell r="AF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W378">
            <v>0</v>
          </cell>
          <cell r="AX378">
            <v>0</v>
          </cell>
        </row>
        <row r="379">
          <cell r="A379">
            <v>4201010110</v>
          </cell>
          <cell r="B379" t="str">
            <v>INTEREST INCOME ON FD - WORKING CAPITAL</v>
          </cell>
          <cell r="C379">
            <v>-25713440.41</v>
          </cell>
          <cell r="D379">
            <v>-22835882.120000001</v>
          </cell>
          <cell r="E379">
            <v>-48549322.530000001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-25713440.41</v>
          </cell>
          <cell r="K379">
            <v>-25713440.41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-22835882.120000001</v>
          </cell>
          <cell r="AB379">
            <v>0</v>
          </cell>
          <cell r="AC379">
            <v>-22835882.120000001</v>
          </cell>
          <cell r="AE379">
            <v>0</v>
          </cell>
          <cell r="AF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W379">
            <v>0</v>
          </cell>
          <cell r="AX379">
            <v>0</v>
          </cell>
        </row>
        <row r="380">
          <cell r="A380">
            <v>4201010130</v>
          </cell>
          <cell r="B380" t="str">
            <v>INTEREST INCOME - EMPLOYEE ADVANCE</v>
          </cell>
          <cell r="C380">
            <v>-740</v>
          </cell>
          <cell r="D380">
            <v>-2290</v>
          </cell>
          <cell r="E380">
            <v>-3030</v>
          </cell>
          <cell r="F380">
            <v>0</v>
          </cell>
          <cell r="G380">
            <v>-740</v>
          </cell>
          <cell r="H380">
            <v>0</v>
          </cell>
          <cell r="I380">
            <v>0</v>
          </cell>
          <cell r="J380">
            <v>0</v>
          </cell>
          <cell r="K380">
            <v>-740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-2290</v>
          </cell>
          <cell r="AB380">
            <v>0</v>
          </cell>
          <cell r="AC380">
            <v>-2290</v>
          </cell>
          <cell r="AE380">
            <v>0</v>
          </cell>
          <cell r="AF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O380">
            <v>0</v>
          </cell>
          <cell r="AP380">
            <v>740</v>
          </cell>
          <cell r="AQ380">
            <v>-740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</row>
        <row r="381">
          <cell r="A381">
            <v>4201020000</v>
          </cell>
          <cell r="B381" t="str">
            <v>DIVIDEND RECEIVED</v>
          </cell>
          <cell r="C381">
            <v>-455249275</v>
          </cell>
          <cell r="D381">
            <v>0</v>
          </cell>
          <cell r="E381">
            <v>-455249275</v>
          </cell>
          <cell r="F381">
            <v>-455249275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-455249275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E381">
            <v>0</v>
          </cell>
          <cell r="AF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O381">
            <v>455249275</v>
          </cell>
          <cell r="AP381">
            <v>0</v>
          </cell>
          <cell r="AQ381">
            <v>-455249275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W381">
            <v>0</v>
          </cell>
          <cell r="AX381">
            <v>0</v>
          </cell>
        </row>
        <row r="382">
          <cell r="A382">
            <v>4201040000</v>
          </cell>
          <cell r="B382" t="str">
            <v>PROFIT ON SALE OF INVESTMENT</v>
          </cell>
          <cell r="C382">
            <v>-541819.54</v>
          </cell>
          <cell r="D382">
            <v>-90910521.150000006</v>
          </cell>
          <cell r="E382">
            <v>-91452340.690000013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-111200.52</v>
          </cell>
          <cell r="K382">
            <v>-541819.54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-90910521.150000006</v>
          </cell>
          <cell r="AB382">
            <v>0</v>
          </cell>
          <cell r="AC382">
            <v>-90910521.150000006</v>
          </cell>
          <cell r="AE382">
            <v>0</v>
          </cell>
          <cell r="AF382">
            <v>0</v>
          </cell>
          <cell r="AH382">
            <v>-430619.02</v>
          </cell>
          <cell r="AI382">
            <v>0</v>
          </cell>
          <cell r="AJ382">
            <v>0</v>
          </cell>
          <cell r="AK382">
            <v>0</v>
          </cell>
          <cell r="AO382">
            <v>430619.02</v>
          </cell>
          <cell r="AP382">
            <v>0</v>
          </cell>
          <cell r="AQ382">
            <v>-430619.02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W382">
            <v>0</v>
          </cell>
          <cell r="AX382">
            <v>0</v>
          </cell>
        </row>
        <row r="383">
          <cell r="A383">
            <v>4201060001</v>
          </cell>
          <cell r="B383" t="str">
            <v>REALIZED FOREIGN EXCHANGE FLUCTUATION GAIN</v>
          </cell>
          <cell r="C383">
            <v>-9228713.5299999993</v>
          </cell>
          <cell r="D383">
            <v>-22188257.379999999</v>
          </cell>
          <cell r="E383">
            <v>-31416970.909999996</v>
          </cell>
          <cell r="F383">
            <v>0</v>
          </cell>
          <cell r="G383">
            <v>-1074607.3799999999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-26490.89</v>
          </cell>
          <cell r="M383">
            <v>0</v>
          </cell>
          <cell r="N383">
            <v>-226764.12</v>
          </cell>
          <cell r="O383">
            <v>-73719.179999999993</v>
          </cell>
          <cell r="P383">
            <v>-2008568.64</v>
          </cell>
          <cell r="Q383">
            <v>-5818563.3200000003</v>
          </cell>
          <cell r="R383">
            <v>-9228713.5299999993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-22188257.379999999</v>
          </cell>
          <cell r="AB383">
            <v>0</v>
          </cell>
          <cell r="AC383">
            <v>-22188257.379999999</v>
          </cell>
          <cell r="AE383">
            <v>0</v>
          </cell>
          <cell r="AF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O383">
            <v>0</v>
          </cell>
          <cell r="AP383">
            <v>1074607.3799999999</v>
          </cell>
          <cell r="AQ383">
            <v>0</v>
          </cell>
          <cell r="AR383">
            <v>0</v>
          </cell>
          <cell r="AS383">
            <v>-1074607.3799999999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</row>
        <row r="384">
          <cell r="A384">
            <v>4201060002</v>
          </cell>
          <cell r="B384" t="str">
            <v>REAL FOREX GAIN CO</v>
          </cell>
          <cell r="C384">
            <v>-2678826.67</v>
          </cell>
          <cell r="D384">
            <v>0</v>
          </cell>
          <cell r="E384">
            <v>-2678826.67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-2678826.67</v>
          </cell>
          <cell r="O384">
            <v>0</v>
          </cell>
          <cell r="P384">
            <v>0</v>
          </cell>
          <cell r="Q384">
            <v>0</v>
          </cell>
          <cell r="R384">
            <v>-2678826.67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</row>
        <row r="385">
          <cell r="A385">
            <v>4201060012</v>
          </cell>
          <cell r="B385" t="str">
            <v>UNREAL FOREX GAIN CO</v>
          </cell>
          <cell r="C385">
            <v>-4867184.0199999996</v>
          </cell>
          <cell r="D385">
            <v>6475539.9500000002</v>
          </cell>
          <cell r="E385">
            <v>1608355.9300000006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-4867184.0199999996</v>
          </cell>
          <cell r="O385">
            <v>0</v>
          </cell>
          <cell r="P385">
            <v>0</v>
          </cell>
          <cell r="Q385">
            <v>0</v>
          </cell>
          <cell r="R385">
            <v>-4867184.0199999996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6475539.9500000002</v>
          </cell>
          <cell r="AB385">
            <v>0</v>
          </cell>
          <cell r="AC385">
            <v>6475539.9500000002</v>
          </cell>
          <cell r="AE385">
            <v>0</v>
          </cell>
          <cell r="AF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</row>
        <row r="386">
          <cell r="A386">
            <v>5101010001</v>
          </cell>
          <cell r="B386" t="str">
            <v>CONSUMPTION OF RAW MATERIAL - INDIGENIOUS-MEM</v>
          </cell>
          <cell r="C386">
            <v>9488110</v>
          </cell>
          <cell r="D386">
            <v>0</v>
          </cell>
          <cell r="E386">
            <v>9488110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9488110</v>
          </cell>
          <cell r="O386">
            <v>0</v>
          </cell>
          <cell r="P386">
            <v>0</v>
          </cell>
          <cell r="Q386">
            <v>0</v>
          </cell>
          <cell r="R386">
            <v>9488110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E386">
            <v>0</v>
          </cell>
          <cell r="AF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-26111.08</v>
          </cell>
          <cell r="AX386">
            <v>0</v>
          </cell>
        </row>
        <row r="387">
          <cell r="A387">
            <v>5101011110</v>
          </cell>
          <cell r="B387" t="str">
            <v>MANUAL PRICE VARIA COAL&amp;COKE-FREIGHT&amp;HANDLING</v>
          </cell>
          <cell r="C387">
            <v>-25135806.630000003</v>
          </cell>
          <cell r="D387">
            <v>319344372.04000002</v>
          </cell>
          <cell r="E387">
            <v>294208565.41000003</v>
          </cell>
          <cell r="F387">
            <v>0</v>
          </cell>
          <cell r="G387">
            <v>-16800212.469999999</v>
          </cell>
          <cell r="H387">
            <v>54415307.490000002</v>
          </cell>
          <cell r="I387">
            <v>0</v>
          </cell>
          <cell r="J387">
            <v>0</v>
          </cell>
          <cell r="K387">
            <v>54415307.490000002</v>
          </cell>
          <cell r="L387">
            <v>-44349951.140000001</v>
          </cell>
          <cell r="M387">
            <v>0</v>
          </cell>
          <cell r="N387">
            <v>-18400950.510000002</v>
          </cell>
          <cell r="O387">
            <v>0</v>
          </cell>
          <cell r="P387">
            <v>0</v>
          </cell>
          <cell r="Q387">
            <v>0</v>
          </cell>
          <cell r="R387">
            <v>-79551114.120000005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319344372.04000002</v>
          </cell>
          <cell r="AB387">
            <v>0</v>
          </cell>
          <cell r="AC387">
            <v>319344372.04000002</v>
          </cell>
          <cell r="AE387">
            <v>0</v>
          </cell>
          <cell r="AF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O387">
            <v>0</v>
          </cell>
          <cell r="AP387">
            <v>16800212.469999999</v>
          </cell>
          <cell r="AQ387">
            <v>0</v>
          </cell>
          <cell r="AR387">
            <v>0</v>
          </cell>
          <cell r="AS387">
            <v>-16800212.469999999</v>
          </cell>
          <cell r="AT387">
            <v>0</v>
          </cell>
          <cell r="AU387">
            <v>0</v>
          </cell>
          <cell r="AW387">
            <v>-118000</v>
          </cell>
          <cell r="AX387">
            <v>0</v>
          </cell>
        </row>
        <row r="388">
          <cell r="A388">
            <v>5101040000</v>
          </cell>
          <cell r="B388" t="str">
            <v>CONSUMPTION OF WIP</v>
          </cell>
          <cell r="C388">
            <v>0</v>
          </cell>
          <cell r="D388">
            <v>2928184.73</v>
          </cell>
          <cell r="E388">
            <v>2928184.73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2928184.73</v>
          </cell>
          <cell r="AB388">
            <v>0</v>
          </cell>
          <cell r="AC388">
            <v>2928184.73</v>
          </cell>
          <cell r="AE388">
            <v>0</v>
          </cell>
          <cell r="AF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W388">
            <v>0</v>
          </cell>
          <cell r="AX388">
            <v>0</v>
          </cell>
        </row>
        <row r="389">
          <cell r="A389">
            <v>5101090200</v>
          </cell>
          <cell r="B389" t="str">
            <v>PRICE DIFFERENCES - MATERIALS _IMP</v>
          </cell>
          <cell r="C389">
            <v>43931.486796116507</v>
          </cell>
          <cell r="D389">
            <v>11354.063203883496</v>
          </cell>
          <cell r="E389">
            <v>55285.55</v>
          </cell>
          <cell r="F389">
            <v>-36352.659999999996</v>
          </cell>
          <cell r="G389">
            <v>1991.93</v>
          </cell>
          <cell r="H389">
            <v>0</v>
          </cell>
          <cell r="I389">
            <v>0</v>
          </cell>
          <cell r="J389">
            <v>15199.84</v>
          </cell>
          <cell r="K389">
            <v>13460.299565669486</v>
          </cell>
          <cell r="L389">
            <v>0</v>
          </cell>
          <cell r="M389">
            <v>0</v>
          </cell>
          <cell r="N389">
            <v>41174</v>
          </cell>
          <cell r="O389">
            <v>0.01</v>
          </cell>
          <cell r="P389">
            <v>-0.69</v>
          </cell>
          <cell r="Q389">
            <v>-0.06</v>
          </cell>
          <cell r="R389">
            <v>37158.935920775737</v>
          </cell>
          <cell r="S389">
            <v>1404.47</v>
          </cell>
          <cell r="T389">
            <v>-0.69</v>
          </cell>
          <cell r="U389">
            <v>-622.73600645328543</v>
          </cell>
          <cell r="V389">
            <v>-660.97</v>
          </cell>
          <cell r="W389">
            <v>0</v>
          </cell>
          <cell r="X389">
            <v>-6065.0126838754277</v>
          </cell>
          <cell r="Y389">
            <v>-6687.7486903287136</v>
          </cell>
          <cell r="Z389">
            <v>0</v>
          </cell>
          <cell r="AA389">
            <v>32770.519999999997</v>
          </cell>
          <cell r="AB389">
            <v>-240.14999999999998</v>
          </cell>
          <cell r="AC389">
            <v>11354.063203883496</v>
          </cell>
          <cell r="AE389">
            <v>0</v>
          </cell>
          <cell r="AF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O389">
            <v>36352.659999999996</v>
          </cell>
          <cell r="AP389">
            <v>-1991.93</v>
          </cell>
          <cell r="AQ389">
            <v>-1739.5404343305145</v>
          </cell>
          <cell r="AR389">
            <v>-2026.5160064532854</v>
          </cell>
          <cell r="AS389">
            <v>-4014.3240792242646</v>
          </cell>
          <cell r="AT389">
            <v>-5404.0426838754274</v>
          </cell>
          <cell r="AU389">
            <v>-21176.3067961165</v>
          </cell>
          <cell r="AW389">
            <v>-67.86999999999999</v>
          </cell>
          <cell r="AX389">
            <v>-334196.93</v>
          </cell>
        </row>
        <row r="390">
          <cell r="A390">
            <v>5101091100</v>
          </cell>
          <cell r="B390" t="str">
            <v>PRICE DIFFERENCE-OTHERS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</row>
        <row r="391">
          <cell r="A391">
            <v>5103011000</v>
          </cell>
          <cell r="B391" t="str">
            <v>CHANGE IN STOCK SFG</v>
          </cell>
          <cell r="C391">
            <v>0</v>
          </cell>
          <cell r="D391">
            <v>214707.29000000004</v>
          </cell>
          <cell r="E391">
            <v>214707.29000000004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-2327023.83</v>
          </cell>
          <cell r="AB391">
            <v>2541731.12</v>
          </cell>
          <cell r="AC391">
            <v>214707.29000000004</v>
          </cell>
          <cell r="AE391">
            <v>0</v>
          </cell>
          <cell r="AF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</row>
        <row r="392">
          <cell r="A392">
            <v>5103012000</v>
          </cell>
          <cell r="B392" t="str">
            <v>CHANGE IN STOCK FG</v>
          </cell>
          <cell r="C392">
            <v>0.02</v>
          </cell>
          <cell r="D392">
            <v>0</v>
          </cell>
          <cell r="E392">
            <v>0.02</v>
          </cell>
          <cell r="F392">
            <v>0</v>
          </cell>
          <cell r="G392">
            <v>0</v>
          </cell>
          <cell r="H392">
            <v>0.01</v>
          </cell>
          <cell r="I392">
            <v>0</v>
          </cell>
          <cell r="J392">
            <v>0</v>
          </cell>
          <cell r="K392">
            <v>0.01</v>
          </cell>
          <cell r="L392">
            <v>0.01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0.01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32696400</v>
          </cell>
          <cell r="AB392">
            <v>-32696400</v>
          </cell>
          <cell r="AC392">
            <v>0</v>
          </cell>
          <cell r="AE392">
            <v>0</v>
          </cell>
          <cell r="AF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</row>
        <row r="393">
          <cell r="A393">
            <v>5104020120</v>
          </cell>
          <cell r="B393" t="str">
            <v>INVENTORY DIFFERENCE - IMP FUEL</v>
          </cell>
          <cell r="C393">
            <v>900208.16</v>
          </cell>
          <cell r="D393">
            <v>0</v>
          </cell>
          <cell r="E393">
            <v>900208.16</v>
          </cell>
          <cell r="F393">
            <v>0</v>
          </cell>
          <cell r="G393">
            <v>900208.16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900208.16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E393">
            <v>0</v>
          </cell>
          <cell r="AF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O393">
            <v>0</v>
          </cell>
          <cell r="AP393">
            <v>-900208.16</v>
          </cell>
          <cell r="AQ393">
            <v>0</v>
          </cell>
          <cell r="AR393">
            <v>0</v>
          </cell>
          <cell r="AS393">
            <v>900208.16</v>
          </cell>
          <cell r="AT393">
            <v>0</v>
          </cell>
          <cell r="AU393">
            <v>0</v>
          </cell>
          <cell r="AW393">
            <v>0</v>
          </cell>
          <cell r="AX393">
            <v>0</v>
          </cell>
        </row>
        <row r="394">
          <cell r="A394">
            <v>5104020000</v>
          </cell>
          <cell r="B394" t="str">
            <v>CONSUMPTION OF FUEL - INDIGENIOUS</v>
          </cell>
          <cell r="C394">
            <v>4952352446.7600002</v>
          </cell>
          <cell r="D394">
            <v>0</v>
          </cell>
          <cell r="E394">
            <v>4952352446.7600002</v>
          </cell>
          <cell r="F394">
            <v>0</v>
          </cell>
          <cell r="G394">
            <v>0</v>
          </cell>
          <cell r="H394">
            <v>2829138860.27</v>
          </cell>
          <cell r="I394">
            <v>962690403.09000003</v>
          </cell>
          <cell r="J394">
            <v>0</v>
          </cell>
          <cell r="K394">
            <v>3791829263.3600001</v>
          </cell>
          <cell r="L394">
            <v>980026216.85000002</v>
          </cell>
          <cell r="M394">
            <v>180496966.55000001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1160523183.4000001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E394">
            <v>0</v>
          </cell>
          <cell r="AF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W394">
            <v>0</v>
          </cell>
          <cell r="AX394">
            <v>0</v>
          </cell>
        </row>
        <row r="395">
          <cell r="A395">
            <v>5104020030</v>
          </cell>
          <cell r="B395" t="str">
            <v>CONSUMPTION OF FUEL - LDO</v>
          </cell>
          <cell r="C395">
            <v>49885127.240000002</v>
          </cell>
          <cell r="D395">
            <v>30473714.100000001</v>
          </cell>
          <cell r="E395">
            <v>80358841.340000004</v>
          </cell>
          <cell r="F395">
            <v>0</v>
          </cell>
          <cell r="G395">
            <v>0</v>
          </cell>
          <cell r="H395">
            <v>20626797.309999999</v>
          </cell>
          <cell r="I395">
            <v>20156736.170000002</v>
          </cell>
          <cell r="J395">
            <v>0</v>
          </cell>
          <cell r="K395">
            <v>40783533.480000004</v>
          </cell>
          <cell r="L395">
            <v>3164201.38</v>
          </cell>
          <cell r="M395">
            <v>5937392.3799999999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9101593.7599999998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30473714.100000001</v>
          </cell>
          <cell r="AC395">
            <v>30473714.100000001</v>
          </cell>
          <cell r="AE395">
            <v>0</v>
          </cell>
          <cell r="AF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1513748.83</v>
          </cell>
          <cell r="AX395">
            <v>0</v>
          </cell>
        </row>
        <row r="396">
          <cell r="A396">
            <v>5104020040</v>
          </cell>
          <cell r="B396" t="str">
            <v>CONSUMPTION OF FUEL - HFO</v>
          </cell>
          <cell r="C396">
            <v>167190.04999999999</v>
          </cell>
          <cell r="D396">
            <v>2976533.94</v>
          </cell>
          <cell r="E396">
            <v>3143723.9899999998</v>
          </cell>
          <cell r="F396">
            <v>0</v>
          </cell>
          <cell r="G396">
            <v>0</v>
          </cell>
          <cell r="H396">
            <v>0</v>
          </cell>
          <cell r="I396">
            <v>167190.04999999999</v>
          </cell>
          <cell r="J396">
            <v>0</v>
          </cell>
          <cell r="K396">
            <v>167190.04999999999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2976533.94</v>
          </cell>
          <cell r="AC396">
            <v>2976533.94</v>
          </cell>
          <cell r="AE396">
            <v>0</v>
          </cell>
          <cell r="AF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W396">
            <v>0</v>
          </cell>
          <cell r="AX396">
            <v>0</v>
          </cell>
        </row>
        <row r="397">
          <cell r="A397">
            <v>5104020050</v>
          </cell>
          <cell r="B397" t="str">
            <v>CONSUMPTION OF FUEL - IMPORTED</v>
          </cell>
          <cell r="C397">
            <v>6153648988.999999</v>
          </cell>
          <cell r="D397">
            <v>4358413026.8100004</v>
          </cell>
          <cell r="E397">
            <v>10512062015.809999</v>
          </cell>
          <cell r="F397">
            <v>0</v>
          </cell>
          <cell r="G397">
            <v>-2037770.8</v>
          </cell>
          <cell r="H397">
            <v>302325734.42000002</v>
          </cell>
          <cell r="I397">
            <v>234324487.36000001</v>
          </cell>
          <cell r="J397">
            <v>0</v>
          </cell>
          <cell r="K397">
            <v>536335788.30344218</v>
          </cell>
          <cell r="L397">
            <v>4664681880.4899998</v>
          </cell>
          <cell r="M397">
            <v>954354657.52999997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5618310922.3048658</v>
          </cell>
          <cell r="S397">
            <v>0</v>
          </cell>
          <cell r="T397">
            <v>0</v>
          </cell>
          <cell r="U397">
            <v>-272105.89317507419</v>
          </cell>
          <cell r="V397">
            <v>0</v>
          </cell>
          <cell r="W397">
            <v>0</v>
          </cell>
          <cell r="X397">
            <v>-725615.71513353125</v>
          </cell>
          <cell r="Y397">
            <v>-997721.60830860538</v>
          </cell>
          <cell r="Z397">
            <v>0</v>
          </cell>
          <cell r="AA397">
            <v>1291990.93</v>
          </cell>
          <cell r="AB397">
            <v>4357121035.8800001</v>
          </cell>
          <cell r="AC397">
            <v>4358413026.8100004</v>
          </cell>
          <cell r="AE397">
            <v>0</v>
          </cell>
          <cell r="AF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O397">
            <v>0</v>
          </cell>
          <cell r="AP397">
            <v>2037770.8</v>
          </cell>
          <cell r="AQ397">
            <v>-314433.47655786353</v>
          </cell>
          <cell r="AR397">
            <v>-272105.89317507419</v>
          </cell>
          <cell r="AS397">
            <v>-725615.71513353125</v>
          </cell>
          <cell r="AT397">
            <v>-725615.71513353125</v>
          </cell>
          <cell r="AU397">
            <v>0</v>
          </cell>
          <cell r="AW397">
            <v>0</v>
          </cell>
          <cell r="AX397">
            <v>0</v>
          </cell>
        </row>
        <row r="398">
          <cell r="A398">
            <v>5104020070</v>
          </cell>
          <cell r="B398" t="str">
            <v>DEMURRAGE CHARGES - ON COAL</v>
          </cell>
          <cell r="C398">
            <v>64840280.339999989</v>
          </cell>
          <cell r="D398">
            <v>1213299.29</v>
          </cell>
          <cell r="E398">
            <v>66053579.629999988</v>
          </cell>
          <cell r="F398">
            <v>0</v>
          </cell>
          <cell r="G398">
            <v>-15547086.640000001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50959663.259999998</v>
          </cell>
          <cell r="M398">
            <v>0</v>
          </cell>
          <cell r="N398">
            <v>29427703.719999999</v>
          </cell>
          <cell r="O398">
            <v>0</v>
          </cell>
          <cell r="P398">
            <v>0</v>
          </cell>
          <cell r="Q398">
            <v>0</v>
          </cell>
          <cell r="R398">
            <v>64840280.339999989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1213299.29</v>
          </cell>
          <cell r="AB398">
            <v>0</v>
          </cell>
          <cell r="AC398">
            <v>1213299.29</v>
          </cell>
          <cell r="AE398">
            <v>0</v>
          </cell>
          <cell r="AF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O398">
            <v>0</v>
          </cell>
          <cell r="AP398">
            <v>15547086.640000001</v>
          </cell>
          <cell r="AQ398">
            <v>0</v>
          </cell>
          <cell r="AR398">
            <v>0</v>
          </cell>
          <cell r="AS398">
            <v>-15547086.640000001</v>
          </cell>
          <cell r="AT398">
            <v>0</v>
          </cell>
          <cell r="AU398">
            <v>0</v>
          </cell>
          <cell r="AW398">
            <v>0</v>
          </cell>
          <cell r="AX398">
            <v>0</v>
          </cell>
        </row>
        <row r="399">
          <cell r="A399">
            <v>5104020080</v>
          </cell>
          <cell r="B399" t="str">
            <v>CONS-NITROGEN GAS</v>
          </cell>
          <cell r="C399">
            <v>23882495.359999999</v>
          </cell>
          <cell r="D399">
            <v>0</v>
          </cell>
          <cell r="E399">
            <v>23882495.359999999</v>
          </cell>
          <cell r="F399">
            <v>0</v>
          </cell>
          <cell r="G399">
            <v>0</v>
          </cell>
          <cell r="H399">
            <v>9021751.5999999996</v>
          </cell>
          <cell r="I399">
            <v>5256578.26</v>
          </cell>
          <cell r="J399">
            <v>0</v>
          </cell>
          <cell r="K399">
            <v>14278329.859999999</v>
          </cell>
          <cell r="L399">
            <v>8995419.6600000001</v>
          </cell>
          <cell r="M399">
            <v>608745.84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9604165.5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E399">
            <v>0</v>
          </cell>
          <cell r="AF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0</v>
          </cell>
          <cell r="AX399">
            <v>0</v>
          </cell>
        </row>
        <row r="400">
          <cell r="A400">
            <v>5104020090</v>
          </cell>
          <cell r="B400" t="str">
            <v>MIXED GAS FROM STEEL</v>
          </cell>
          <cell r="C400">
            <v>1426660648.8699999</v>
          </cell>
          <cell r="D400">
            <v>0</v>
          </cell>
          <cell r="E400">
            <v>1426660648.8699999</v>
          </cell>
          <cell r="F400">
            <v>0</v>
          </cell>
          <cell r="G400">
            <v>0</v>
          </cell>
          <cell r="H400">
            <v>767076895.13999999</v>
          </cell>
          <cell r="I400">
            <v>109827923.26000001</v>
          </cell>
          <cell r="J400">
            <v>0</v>
          </cell>
          <cell r="K400">
            <v>876904818.39999998</v>
          </cell>
          <cell r="L400">
            <v>487794479.19999999</v>
          </cell>
          <cell r="M400">
            <v>61961351.270000003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549755830.47000003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W400">
            <v>0</v>
          </cell>
          <cell r="AX400">
            <v>0</v>
          </cell>
        </row>
        <row r="401">
          <cell r="A401">
            <v>5104020100</v>
          </cell>
          <cell r="B401" t="str">
            <v>PRICE DIFFERENCE - IMP FUEL</v>
          </cell>
          <cell r="C401">
            <v>51884008.759999998</v>
          </cell>
          <cell r="D401">
            <v>-770453.82</v>
          </cell>
          <cell r="E401">
            <v>51113554.939999998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51884008.759999998</v>
          </cell>
          <cell r="O401">
            <v>0</v>
          </cell>
          <cell r="P401">
            <v>0</v>
          </cell>
          <cell r="Q401">
            <v>0</v>
          </cell>
          <cell r="R401">
            <v>51884008.759999998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-770453.82</v>
          </cell>
          <cell r="AB401">
            <v>0</v>
          </cell>
          <cell r="AC401">
            <v>-770453.82</v>
          </cell>
          <cell r="AE401">
            <v>0</v>
          </cell>
          <cell r="AF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W401">
            <v>0</v>
          </cell>
          <cell r="AX401">
            <v>0</v>
          </cell>
        </row>
        <row r="402">
          <cell r="A402">
            <v>5104020150</v>
          </cell>
          <cell r="B402" t="str">
            <v>GAIN / LOSS REVALUATION - IMP FUEL</v>
          </cell>
          <cell r="C402">
            <v>0.49</v>
          </cell>
          <cell r="D402">
            <v>0</v>
          </cell>
          <cell r="E402">
            <v>0.49</v>
          </cell>
          <cell r="F402">
            <v>0</v>
          </cell>
          <cell r="G402">
            <v>0.49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0.49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E402">
            <v>0</v>
          </cell>
          <cell r="AF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O402">
            <v>0</v>
          </cell>
          <cell r="AP402">
            <v>-0.49</v>
          </cell>
          <cell r="AQ402">
            <v>0</v>
          </cell>
          <cell r="AR402">
            <v>0</v>
          </cell>
          <cell r="AS402">
            <v>0.49</v>
          </cell>
          <cell r="AT402">
            <v>0</v>
          </cell>
          <cell r="AU402">
            <v>0</v>
          </cell>
          <cell r="AW402">
            <v>0</v>
          </cell>
          <cell r="AX402">
            <v>0</v>
          </cell>
        </row>
        <row r="403">
          <cell r="A403">
            <v>5201010000</v>
          </cell>
          <cell r="B403" t="str">
            <v>SITTING FEES TO DIRECTORS</v>
          </cell>
          <cell r="C403">
            <v>1336924.2718446599</v>
          </cell>
          <cell r="D403">
            <v>1865475.7281553398</v>
          </cell>
          <cell r="E403">
            <v>3202400</v>
          </cell>
          <cell r="F403">
            <v>3202400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206290.98556653509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476056.12053815788</v>
          </cell>
          <cell r="S403">
            <v>0</v>
          </cell>
          <cell r="T403">
            <v>0</v>
          </cell>
          <cell r="U403">
            <v>178521.0452018092</v>
          </cell>
          <cell r="V403">
            <v>0</v>
          </cell>
          <cell r="W403">
            <v>0</v>
          </cell>
          <cell r="X403">
            <v>476056.12053815788</v>
          </cell>
          <cell r="Y403">
            <v>654577.16573996702</v>
          </cell>
          <cell r="Z403">
            <v>0</v>
          </cell>
          <cell r="AA403">
            <v>0</v>
          </cell>
          <cell r="AB403">
            <v>0</v>
          </cell>
          <cell r="AC403">
            <v>1865475.7281553398</v>
          </cell>
          <cell r="AE403">
            <v>0</v>
          </cell>
          <cell r="AF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O403">
            <v>-3202400</v>
          </cell>
          <cell r="AP403">
            <v>0</v>
          </cell>
          <cell r="AQ403">
            <v>206290.98556653509</v>
          </cell>
          <cell r="AR403">
            <v>178521.0452018092</v>
          </cell>
          <cell r="AS403">
            <v>476056.12053815788</v>
          </cell>
          <cell r="AT403">
            <v>476056.12053815788</v>
          </cell>
          <cell r="AU403">
            <v>1865475.7281553398</v>
          </cell>
          <cell r="AW403">
            <v>0</v>
          </cell>
          <cell r="AX403">
            <v>0</v>
          </cell>
        </row>
        <row r="404">
          <cell r="A404">
            <v>5201010070</v>
          </cell>
          <cell r="B404" t="str">
            <v>COMMISSION TO NON- EXECUTIVE DIRECTORS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W404">
            <v>0</v>
          </cell>
          <cell r="AX404">
            <v>0</v>
          </cell>
        </row>
        <row r="405">
          <cell r="A405">
            <v>5201010050</v>
          </cell>
          <cell r="B405" t="str">
            <v>COMMISSION TO DIRECTORS</v>
          </cell>
          <cell r="C405">
            <v>3430128.9283495145</v>
          </cell>
          <cell r="D405">
            <v>4786226.4116504854</v>
          </cell>
          <cell r="E405">
            <v>8216355.3399999999</v>
          </cell>
          <cell r="F405">
            <v>8216355.3399999999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529278.05422603781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1221410.8943677796</v>
          </cell>
          <cell r="S405">
            <v>0</v>
          </cell>
          <cell r="T405">
            <v>0</v>
          </cell>
          <cell r="U405">
            <v>458029.08538791741</v>
          </cell>
          <cell r="V405">
            <v>0</v>
          </cell>
          <cell r="W405">
            <v>0</v>
          </cell>
          <cell r="X405">
            <v>1221410.8943677796</v>
          </cell>
          <cell r="Y405">
            <v>1679439.9797556971</v>
          </cell>
          <cell r="Z405">
            <v>0</v>
          </cell>
          <cell r="AA405">
            <v>0</v>
          </cell>
          <cell r="AB405">
            <v>0</v>
          </cell>
          <cell r="AC405">
            <v>4786226.4116504854</v>
          </cell>
          <cell r="AE405">
            <v>0</v>
          </cell>
          <cell r="AF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O405">
            <v>-8216355.3399999999</v>
          </cell>
          <cell r="AP405">
            <v>0</v>
          </cell>
          <cell r="AQ405">
            <v>529278.05422603781</v>
          </cell>
          <cell r="AR405">
            <v>458029.08538791741</v>
          </cell>
          <cell r="AS405">
            <v>1221410.8943677796</v>
          </cell>
          <cell r="AT405">
            <v>1221410.8943677796</v>
          </cell>
          <cell r="AU405">
            <v>4786226.4116504854</v>
          </cell>
          <cell r="AW405">
            <v>0</v>
          </cell>
          <cell r="AX405">
            <v>0</v>
          </cell>
        </row>
        <row r="406">
          <cell r="A406">
            <v>5201020000</v>
          </cell>
          <cell r="B406" t="str">
            <v>BASIC SALARY AND WAGES</v>
          </cell>
          <cell r="C406">
            <v>170970034.13601941</v>
          </cell>
          <cell r="D406">
            <v>131678858.93398058</v>
          </cell>
          <cell r="E406">
            <v>302648893.06999999</v>
          </cell>
          <cell r="F406">
            <v>111690654</v>
          </cell>
          <cell r="G406">
            <v>25720085</v>
          </cell>
          <cell r="H406">
            <v>0</v>
          </cell>
          <cell r="I406">
            <v>0</v>
          </cell>
          <cell r="J406">
            <v>32129339</v>
          </cell>
          <cell r="K406">
            <v>43292862.890424363</v>
          </cell>
          <cell r="L406">
            <v>269186</v>
          </cell>
          <cell r="M406">
            <v>0</v>
          </cell>
          <cell r="N406">
            <v>44879324</v>
          </cell>
          <cell r="O406">
            <v>0</v>
          </cell>
          <cell r="P406">
            <v>0</v>
          </cell>
          <cell r="Q406">
            <v>0</v>
          </cell>
          <cell r="R406">
            <v>70910488.2086716</v>
          </cell>
          <cell r="S406">
            <v>7998239</v>
          </cell>
          <cell r="T406">
            <v>5142434</v>
          </cell>
          <cell r="U406">
            <v>22801414.82825185</v>
          </cell>
          <cell r="V406">
            <v>4775875</v>
          </cell>
          <cell r="W406">
            <v>152240</v>
          </cell>
          <cell r="X406">
            <v>30690093.208671603</v>
          </cell>
          <cell r="Y406">
            <v>53491508.036923453</v>
          </cell>
          <cell r="Z406">
            <v>3275175</v>
          </cell>
          <cell r="AA406">
            <v>66616342</v>
          </cell>
          <cell r="AB406">
            <v>0</v>
          </cell>
          <cell r="AC406">
            <v>131678858.93398058</v>
          </cell>
          <cell r="AE406">
            <v>6.9849193096160889E-9</v>
          </cell>
          <cell r="AF406">
            <v>0</v>
          </cell>
          <cell r="AH406">
            <v>6.9999999832361937E-2</v>
          </cell>
          <cell r="AI406">
            <v>0</v>
          </cell>
          <cell r="AJ406">
            <v>0</v>
          </cell>
          <cell r="AK406">
            <v>0</v>
          </cell>
          <cell r="AO406">
            <v>-111690654.06999999</v>
          </cell>
          <cell r="AP406">
            <v>-25720085</v>
          </cell>
          <cell r="AQ406">
            <v>11163523.890424361</v>
          </cell>
          <cell r="AR406">
            <v>9660741.8282518499</v>
          </cell>
          <cell r="AS406">
            <v>25761978.208671603</v>
          </cell>
          <cell r="AT406">
            <v>25761978.208671603</v>
          </cell>
          <cell r="AU406">
            <v>65062516.933980577</v>
          </cell>
          <cell r="AW406">
            <v>7695383</v>
          </cell>
          <cell r="AX406">
            <v>5738822</v>
          </cell>
        </row>
        <row r="407">
          <cell r="A407">
            <v>5201020020</v>
          </cell>
          <cell r="B407" t="str">
            <v>CONVEYANCE ALLOWANCE</v>
          </cell>
          <cell r="C407">
            <v>19032409.514563106</v>
          </cell>
          <cell r="D407">
            <v>13786184.485436894</v>
          </cell>
          <cell r="E407">
            <v>32818594</v>
          </cell>
          <cell r="F407">
            <v>6098442</v>
          </cell>
          <cell r="G407">
            <v>3425660</v>
          </cell>
          <cell r="H407">
            <v>0</v>
          </cell>
          <cell r="I407">
            <v>0</v>
          </cell>
          <cell r="J407">
            <v>3733763</v>
          </cell>
          <cell r="K407">
            <v>4655198.6046210136</v>
          </cell>
          <cell r="L407">
            <v>72200</v>
          </cell>
          <cell r="M407">
            <v>0</v>
          </cell>
          <cell r="N407">
            <v>5935917</v>
          </cell>
          <cell r="O407">
            <v>0</v>
          </cell>
          <cell r="P407">
            <v>0</v>
          </cell>
          <cell r="Q407">
            <v>0</v>
          </cell>
          <cell r="R407">
            <v>8134506.8568177233</v>
          </cell>
          <cell r="S407">
            <v>1037017</v>
          </cell>
          <cell r="T407">
            <v>823666</v>
          </cell>
          <cell r="U407">
            <v>2658079.1963066463</v>
          </cell>
          <cell r="V407">
            <v>657089</v>
          </cell>
          <cell r="W407">
            <v>43450</v>
          </cell>
          <cell r="X407">
            <v>2826928.8568177233</v>
          </cell>
          <cell r="Y407">
            <v>5485008.0531243701</v>
          </cell>
          <cell r="Z407">
            <v>757696</v>
          </cell>
          <cell r="AA407">
            <v>10233694</v>
          </cell>
          <cell r="AB407">
            <v>0</v>
          </cell>
          <cell r="AC407">
            <v>13786184.485436894</v>
          </cell>
          <cell r="AE407">
            <v>0</v>
          </cell>
          <cell r="AF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O407">
            <v>-6098442</v>
          </cell>
          <cell r="AP407">
            <v>-3425660</v>
          </cell>
          <cell r="AQ407">
            <v>921435.60462101339</v>
          </cell>
          <cell r="AR407">
            <v>797396.19630664634</v>
          </cell>
          <cell r="AS407">
            <v>2126389.8568177233</v>
          </cell>
          <cell r="AT407">
            <v>2126389.8568177233</v>
          </cell>
          <cell r="AU407">
            <v>3552490.4854368931</v>
          </cell>
          <cell r="AW407">
            <v>1121979</v>
          </cell>
          <cell r="AX407">
            <v>840523</v>
          </cell>
        </row>
        <row r="408">
          <cell r="A408">
            <v>5201020060</v>
          </cell>
          <cell r="B408" t="str">
            <v>LEAVE ENCASHMENT</v>
          </cell>
          <cell r="C408">
            <v>11122707.718446601</v>
          </cell>
          <cell r="D408">
            <v>8499226.2815533988</v>
          </cell>
          <cell r="E408">
            <v>19621934</v>
          </cell>
          <cell r="F408">
            <v>7393816</v>
          </cell>
          <cell r="G408">
            <v>1736053</v>
          </cell>
          <cell r="H408">
            <v>0</v>
          </cell>
          <cell r="I408">
            <v>0</v>
          </cell>
          <cell r="J408">
            <v>2099955</v>
          </cell>
          <cell r="K408">
            <v>2844124.6420154995</v>
          </cell>
          <cell r="L408">
            <v>15664</v>
          </cell>
          <cell r="M408">
            <v>0</v>
          </cell>
          <cell r="N408">
            <v>2822353</v>
          </cell>
          <cell r="O408">
            <v>0</v>
          </cell>
          <cell r="P408">
            <v>0</v>
          </cell>
          <cell r="Q408">
            <v>0</v>
          </cell>
          <cell r="R408">
            <v>4555331.558497306</v>
          </cell>
          <cell r="S408">
            <v>535729</v>
          </cell>
          <cell r="T408">
            <v>333543</v>
          </cell>
          <cell r="U408">
            <v>1513264.95943649</v>
          </cell>
          <cell r="V408">
            <v>312890</v>
          </cell>
          <cell r="W408">
            <v>10149</v>
          </cell>
          <cell r="X408">
            <v>2040353.5584973064</v>
          </cell>
          <cell r="Y408">
            <v>3553618.5179337962</v>
          </cell>
          <cell r="Z408">
            <v>169633</v>
          </cell>
          <cell r="AA408">
            <v>4192149</v>
          </cell>
          <cell r="AB408">
            <v>0</v>
          </cell>
          <cell r="AC408">
            <v>8499226.2815533988</v>
          </cell>
          <cell r="AE408">
            <v>0</v>
          </cell>
          <cell r="AF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O408">
            <v>-7393816</v>
          </cell>
          <cell r="AP408">
            <v>-1736053</v>
          </cell>
          <cell r="AQ408">
            <v>744169.64201549953</v>
          </cell>
          <cell r="AR408">
            <v>643992.95943648997</v>
          </cell>
          <cell r="AS408">
            <v>1717314.5584973064</v>
          </cell>
          <cell r="AT408">
            <v>1717314.5584973064</v>
          </cell>
          <cell r="AU408">
            <v>4307077.2815533979</v>
          </cell>
          <cell r="AW408">
            <v>494487</v>
          </cell>
          <cell r="AX408">
            <v>386554</v>
          </cell>
        </row>
        <row r="409">
          <cell r="A409">
            <v>5201020070</v>
          </cell>
          <cell r="B409" t="str">
            <v>BONUS</v>
          </cell>
          <cell r="C409">
            <v>24586112.961165048</v>
          </cell>
          <cell r="D409">
            <v>19090791.038834952</v>
          </cell>
          <cell r="E409">
            <v>43676904</v>
          </cell>
          <cell r="F409">
            <v>15757510</v>
          </cell>
          <cell r="G409">
            <v>3929682</v>
          </cell>
          <cell r="H409">
            <v>0</v>
          </cell>
          <cell r="I409">
            <v>0</v>
          </cell>
          <cell r="J409">
            <v>4636357</v>
          </cell>
          <cell r="K409">
            <v>6257778.7150759129</v>
          </cell>
          <cell r="L409">
            <v>38909</v>
          </cell>
          <cell r="M409">
            <v>0</v>
          </cell>
          <cell r="N409">
            <v>6362875</v>
          </cell>
          <cell r="O409">
            <v>0</v>
          </cell>
          <cell r="P409">
            <v>0</v>
          </cell>
          <cell r="Q409">
            <v>0</v>
          </cell>
          <cell r="R409">
            <v>10143526.419405952</v>
          </cell>
          <cell r="S409">
            <v>1152973</v>
          </cell>
          <cell r="T409">
            <v>760960</v>
          </cell>
          <cell r="U409">
            <v>3317086.407277232</v>
          </cell>
          <cell r="V409">
            <v>690708</v>
          </cell>
          <cell r="W409">
            <v>22144</v>
          </cell>
          <cell r="X409">
            <v>4454594.4194059521</v>
          </cell>
          <cell r="Y409">
            <v>7771680.8266831841</v>
          </cell>
          <cell r="Z409">
            <v>413127</v>
          </cell>
          <cell r="AA409">
            <v>9911659</v>
          </cell>
          <cell r="AB409">
            <v>0</v>
          </cell>
          <cell r="AC409">
            <v>19090791.038834952</v>
          </cell>
          <cell r="AE409">
            <v>0</v>
          </cell>
          <cell r="AF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O409">
            <v>-15757510</v>
          </cell>
          <cell r="AP409">
            <v>-3929682</v>
          </cell>
          <cell r="AQ409">
            <v>1621421.7150759127</v>
          </cell>
          <cell r="AR409">
            <v>1403153.407277232</v>
          </cell>
          <cell r="AS409">
            <v>3741742.4194059526</v>
          </cell>
          <cell r="AT409">
            <v>3741742.4194059526</v>
          </cell>
          <cell r="AU409">
            <v>9179132.0388349518</v>
          </cell>
          <cell r="AW409">
            <v>1160547</v>
          </cell>
          <cell r="AX409">
            <v>829640</v>
          </cell>
        </row>
        <row r="410">
          <cell r="A410">
            <v>5201020090</v>
          </cell>
          <cell r="B410" t="str">
            <v>LEAVE TRAVEL ALLOWANCE</v>
          </cell>
          <cell r="C410">
            <v>10280931.465728156</v>
          </cell>
          <cell r="D410">
            <v>8796458.5242718458</v>
          </cell>
          <cell r="E410">
            <v>19077389.990000002</v>
          </cell>
          <cell r="F410">
            <v>7820863</v>
          </cell>
          <cell r="G410">
            <v>1846742.99</v>
          </cell>
          <cell r="H410">
            <v>0</v>
          </cell>
          <cell r="I410">
            <v>0</v>
          </cell>
          <cell r="J410">
            <v>1931352</v>
          </cell>
          <cell r="K410">
            <v>2720110.7543556797</v>
          </cell>
          <cell r="L410">
            <v>0</v>
          </cell>
          <cell r="M410">
            <v>0</v>
          </cell>
          <cell r="N410">
            <v>1860216</v>
          </cell>
          <cell r="O410">
            <v>0</v>
          </cell>
          <cell r="P410">
            <v>0</v>
          </cell>
          <cell r="Q410">
            <v>0</v>
          </cell>
          <cell r="R410">
            <v>3680428.510051569</v>
          </cell>
          <cell r="S410">
            <v>347058</v>
          </cell>
          <cell r="T410">
            <v>434186</v>
          </cell>
          <cell r="U410">
            <v>1463823.6912693381</v>
          </cell>
          <cell r="V410">
            <v>440763</v>
          </cell>
          <cell r="W410">
            <v>18222</v>
          </cell>
          <cell r="X410">
            <v>2279197.510051569</v>
          </cell>
          <cell r="Y410">
            <v>3743021.2013209071</v>
          </cell>
          <cell r="Z410">
            <v>137371</v>
          </cell>
          <cell r="AA410">
            <v>4240616</v>
          </cell>
          <cell r="AB410">
            <v>0</v>
          </cell>
          <cell r="AC410">
            <v>8796458.5242718458</v>
          </cell>
          <cell r="AE410">
            <v>0</v>
          </cell>
          <cell r="AF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O410">
            <v>-7820863</v>
          </cell>
          <cell r="AP410">
            <v>-1846742.99</v>
          </cell>
          <cell r="AQ410">
            <v>788758.75435567973</v>
          </cell>
          <cell r="AR410">
            <v>682579.69126933825</v>
          </cell>
          <cell r="AS410">
            <v>1820212.510051569</v>
          </cell>
          <cell r="AT410">
            <v>1820212.510051569</v>
          </cell>
          <cell r="AU410">
            <v>4555842.5242718449</v>
          </cell>
          <cell r="AW410">
            <v>480209</v>
          </cell>
          <cell r="AX410">
            <v>283570</v>
          </cell>
        </row>
        <row r="411">
          <cell r="A411">
            <v>5201020100</v>
          </cell>
          <cell r="B411" t="str">
            <v>MEDICAL ALLOWANCE</v>
          </cell>
          <cell r="C411">
            <v>10570714.815533981</v>
          </cell>
          <cell r="D411">
            <v>7409261.1844660193</v>
          </cell>
          <cell r="E411">
            <v>17979976</v>
          </cell>
          <cell r="F411">
            <v>3760920</v>
          </cell>
          <cell r="G411">
            <v>1859216</v>
          </cell>
          <cell r="H411">
            <v>0</v>
          </cell>
          <cell r="I411">
            <v>0</v>
          </cell>
          <cell r="J411">
            <v>2453374</v>
          </cell>
          <cell r="K411">
            <v>2982525.5086283889</v>
          </cell>
          <cell r="L411">
            <v>2852</v>
          </cell>
          <cell r="M411">
            <v>0</v>
          </cell>
          <cell r="N411">
            <v>3071479</v>
          </cell>
          <cell r="O411">
            <v>0</v>
          </cell>
          <cell r="P411">
            <v>0</v>
          </cell>
          <cell r="Q411">
            <v>0</v>
          </cell>
          <cell r="R411">
            <v>4295449.8660655124</v>
          </cell>
          <cell r="S411">
            <v>613639</v>
          </cell>
          <cell r="T411">
            <v>428497</v>
          </cell>
          <cell r="U411">
            <v>1500055.574774567</v>
          </cell>
          <cell r="V411">
            <v>372240</v>
          </cell>
          <cell r="W411">
            <v>12683</v>
          </cell>
          <cell r="X411">
            <v>1606041.8660655124</v>
          </cell>
          <cell r="Y411">
            <v>3106097.4408400794</v>
          </cell>
          <cell r="Z411">
            <v>186642</v>
          </cell>
          <cell r="AA411">
            <v>5218434</v>
          </cell>
          <cell r="AB411">
            <v>0</v>
          </cell>
          <cell r="AC411">
            <v>7409261.1844660193</v>
          </cell>
          <cell r="AE411">
            <v>0</v>
          </cell>
          <cell r="AF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O411">
            <v>-3760920</v>
          </cell>
          <cell r="AP411">
            <v>-1859216</v>
          </cell>
          <cell r="AQ411">
            <v>529151.50862838863</v>
          </cell>
          <cell r="AR411">
            <v>457919.57477456715</v>
          </cell>
          <cell r="AS411">
            <v>1221118.8660655124</v>
          </cell>
          <cell r="AT411">
            <v>1221118.8660655124</v>
          </cell>
          <cell r="AU411">
            <v>2190827.1844660193</v>
          </cell>
          <cell r="AW411">
            <v>615522</v>
          </cell>
          <cell r="AX411">
            <v>315344</v>
          </cell>
        </row>
        <row r="412">
          <cell r="A412">
            <v>5201020141</v>
          </cell>
          <cell r="B412" t="str">
            <v>INTEREST SUBSIDY ON EMPLOYEE LOAN - VEHICLE</v>
          </cell>
          <cell r="C412">
            <v>68820</v>
          </cell>
          <cell r="D412">
            <v>32928</v>
          </cell>
          <cell r="E412">
            <v>101748</v>
          </cell>
          <cell r="F412">
            <v>0</v>
          </cell>
          <cell r="G412">
            <v>4259</v>
          </cell>
          <cell r="H412">
            <v>0</v>
          </cell>
          <cell r="I412">
            <v>0</v>
          </cell>
          <cell r="J412">
            <v>14015</v>
          </cell>
          <cell r="K412">
            <v>14672.175074183977</v>
          </cell>
          <cell r="L412">
            <v>0</v>
          </cell>
          <cell r="M412">
            <v>0</v>
          </cell>
          <cell r="N412">
            <v>42091</v>
          </cell>
          <cell r="O412">
            <v>0</v>
          </cell>
          <cell r="P412">
            <v>0</v>
          </cell>
          <cell r="Q412">
            <v>0</v>
          </cell>
          <cell r="R412">
            <v>43607.557863501483</v>
          </cell>
          <cell r="S412">
            <v>0</v>
          </cell>
          <cell r="T412">
            <v>0</v>
          </cell>
          <cell r="U412">
            <v>568.70919881305645</v>
          </cell>
          <cell r="V412">
            <v>8455</v>
          </cell>
          <cell r="W412">
            <v>0</v>
          </cell>
          <cell r="X412">
            <v>9971.5578635014845</v>
          </cell>
          <cell r="Y412">
            <v>10540.26706231454</v>
          </cell>
          <cell r="Z412">
            <v>0</v>
          </cell>
          <cell r="AA412">
            <v>32928</v>
          </cell>
          <cell r="AB412">
            <v>0</v>
          </cell>
          <cell r="AC412">
            <v>32928</v>
          </cell>
          <cell r="AE412">
            <v>0</v>
          </cell>
          <cell r="AF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O412">
            <v>0</v>
          </cell>
          <cell r="AP412">
            <v>-4259</v>
          </cell>
          <cell r="AQ412">
            <v>657.17507418397634</v>
          </cell>
          <cell r="AR412">
            <v>568.70919881305645</v>
          </cell>
          <cell r="AS412">
            <v>1516.5578635014838</v>
          </cell>
          <cell r="AT412">
            <v>1516.5578635014838</v>
          </cell>
          <cell r="AU412">
            <v>0</v>
          </cell>
          <cell r="AW412">
            <v>7281</v>
          </cell>
          <cell r="AX412">
            <v>0</v>
          </cell>
        </row>
        <row r="413">
          <cell r="A413">
            <v>5201020180</v>
          </cell>
          <cell r="B413" t="str">
            <v>STIPEND</v>
          </cell>
          <cell r="C413">
            <v>834941.74757281551</v>
          </cell>
          <cell r="D413">
            <v>198058.25242718446</v>
          </cell>
          <cell r="E413">
            <v>1033000</v>
          </cell>
          <cell r="F413">
            <v>340000</v>
          </cell>
          <cell r="G413">
            <v>0</v>
          </cell>
          <cell r="H413">
            <v>0</v>
          </cell>
          <cell r="I413">
            <v>0</v>
          </cell>
          <cell r="J413">
            <v>693000</v>
          </cell>
          <cell r="K413">
            <v>714901.99072340177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50543.055515542626</v>
          </cell>
          <cell r="S413">
            <v>0</v>
          </cell>
          <cell r="T413">
            <v>0</v>
          </cell>
          <cell r="U413">
            <v>18953.645818328485</v>
          </cell>
          <cell r="V413">
            <v>0</v>
          </cell>
          <cell r="W413">
            <v>0</v>
          </cell>
          <cell r="X413">
            <v>50543.055515542626</v>
          </cell>
          <cell r="Y413">
            <v>69496.701333871111</v>
          </cell>
          <cell r="Z413">
            <v>0</v>
          </cell>
          <cell r="AA413">
            <v>0</v>
          </cell>
          <cell r="AB413">
            <v>0</v>
          </cell>
          <cell r="AC413">
            <v>198058.25242718446</v>
          </cell>
          <cell r="AE413">
            <v>0</v>
          </cell>
          <cell r="AF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O413">
            <v>-340000</v>
          </cell>
          <cell r="AP413">
            <v>0</v>
          </cell>
          <cell r="AQ413">
            <v>21901.990723401803</v>
          </cell>
          <cell r="AR413">
            <v>18953.645818328485</v>
          </cell>
          <cell r="AS413">
            <v>50543.055515542626</v>
          </cell>
          <cell r="AT413">
            <v>50543.055515542626</v>
          </cell>
          <cell r="AU413">
            <v>198058.25242718446</v>
          </cell>
          <cell r="AW413">
            <v>0</v>
          </cell>
          <cell r="AX413">
            <v>0</v>
          </cell>
        </row>
        <row r="414">
          <cell r="A414">
            <v>5201020200</v>
          </cell>
          <cell r="B414" t="str">
            <v>VARIABLE PAY</v>
          </cell>
          <cell r="C414">
            <v>39577481.436407767</v>
          </cell>
          <cell r="D414">
            <v>42515853.213592231</v>
          </cell>
          <cell r="E414">
            <v>82093334.650000006</v>
          </cell>
          <cell r="F414">
            <v>50380594.649999999</v>
          </cell>
          <cell r="G414">
            <v>7491472</v>
          </cell>
          <cell r="H414">
            <v>0</v>
          </cell>
          <cell r="I414">
            <v>0</v>
          </cell>
          <cell r="J414">
            <v>4097969</v>
          </cell>
          <cell r="K414">
            <v>8499321.1266860645</v>
          </cell>
          <cell r="L414">
            <v>0</v>
          </cell>
          <cell r="M414">
            <v>0</v>
          </cell>
          <cell r="N414">
            <v>5804121</v>
          </cell>
          <cell r="O414">
            <v>0</v>
          </cell>
          <cell r="P414">
            <v>0</v>
          </cell>
          <cell r="Q414">
            <v>0</v>
          </cell>
          <cell r="R414">
            <v>15961087.446198611</v>
          </cell>
          <cell r="S414">
            <v>338371</v>
          </cell>
          <cell r="T414">
            <v>336677</v>
          </cell>
          <cell r="U414">
            <v>4483910.4173244797</v>
          </cell>
          <cell r="V414">
            <v>343255</v>
          </cell>
          <cell r="W414">
            <v>0</v>
          </cell>
          <cell r="X414">
            <v>10500221.446198611</v>
          </cell>
          <cell r="Y414">
            <v>14984131.86352309</v>
          </cell>
          <cell r="Z414">
            <v>132941</v>
          </cell>
          <cell r="AA414">
            <v>13167934</v>
          </cell>
          <cell r="AB414">
            <v>0</v>
          </cell>
          <cell r="AC414">
            <v>42515853.213592231</v>
          </cell>
          <cell r="AE414">
            <v>0</v>
          </cell>
          <cell r="AF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O414">
            <v>-50380594.649999999</v>
          </cell>
          <cell r="AP414">
            <v>-7491472</v>
          </cell>
          <cell r="AQ414">
            <v>4401352.1266860645</v>
          </cell>
          <cell r="AR414">
            <v>3808862.4173244792</v>
          </cell>
          <cell r="AS414">
            <v>10156966.446198611</v>
          </cell>
          <cell r="AT414">
            <v>10156966.446198611</v>
          </cell>
          <cell r="AU414">
            <v>29347919.213592231</v>
          </cell>
          <cell r="AW414">
            <v>3062603</v>
          </cell>
          <cell r="AX414">
            <v>1692672</v>
          </cell>
        </row>
        <row r="415">
          <cell r="A415">
            <v>5201020220</v>
          </cell>
          <cell r="B415" t="str">
            <v>PRODUCTION INCENTIVE BONUS</v>
          </cell>
          <cell r="C415">
            <v>22151475.757281553</v>
          </cell>
          <cell r="D415">
            <v>17168533.242718447</v>
          </cell>
          <cell r="E415">
            <v>39320009</v>
          </cell>
          <cell r="F415">
            <v>2044044</v>
          </cell>
          <cell r="G415">
            <v>4159714</v>
          </cell>
          <cell r="H415">
            <v>0</v>
          </cell>
          <cell r="I415">
            <v>0</v>
          </cell>
          <cell r="J415">
            <v>4741353</v>
          </cell>
          <cell r="K415">
            <v>5514880.4284232669</v>
          </cell>
          <cell r="L415">
            <v>72952</v>
          </cell>
          <cell r="M415">
            <v>0</v>
          </cell>
          <cell r="N415">
            <v>7338964</v>
          </cell>
          <cell r="O415">
            <v>0</v>
          </cell>
          <cell r="P415">
            <v>0</v>
          </cell>
          <cell r="Q415">
            <v>0</v>
          </cell>
          <cell r="R415">
            <v>9196979.2963613831</v>
          </cell>
          <cell r="S415">
            <v>1590607</v>
          </cell>
          <cell r="T415">
            <v>1115915</v>
          </cell>
          <cell r="U415">
            <v>3375920.7361355191</v>
          </cell>
          <cell r="V415">
            <v>830611</v>
          </cell>
          <cell r="W415">
            <v>77137</v>
          </cell>
          <cell r="X415">
            <v>2692811.296361384</v>
          </cell>
          <cell r="Y415">
            <v>6068732.0324969031</v>
          </cell>
          <cell r="Z415">
            <v>1370884</v>
          </cell>
          <cell r="AA415">
            <v>15977828</v>
          </cell>
          <cell r="AB415">
            <v>0</v>
          </cell>
          <cell r="AC415">
            <v>17168533.242718447</v>
          </cell>
          <cell r="AE415">
            <v>0</v>
          </cell>
          <cell r="AF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O415">
            <v>-2044044</v>
          </cell>
          <cell r="AP415">
            <v>-4159714</v>
          </cell>
          <cell r="AQ415">
            <v>773527.42842326639</v>
          </cell>
          <cell r="AR415">
            <v>669398.73613551899</v>
          </cell>
          <cell r="AS415">
            <v>1785063.296361384</v>
          </cell>
          <cell r="AT415">
            <v>1785063.296361384</v>
          </cell>
          <cell r="AU415">
            <v>1190705.2427184465</v>
          </cell>
          <cell r="AW415">
            <v>1138333</v>
          </cell>
          <cell r="AX415">
            <v>973385</v>
          </cell>
        </row>
        <row r="416">
          <cell r="A416">
            <v>5201020300</v>
          </cell>
          <cell r="B416" t="str">
            <v>SPECIAL INCENTIVE / REWARDS</v>
          </cell>
          <cell r="C416">
            <v>709954.21359223302</v>
          </cell>
          <cell r="D416">
            <v>833747.78640776698</v>
          </cell>
          <cell r="E416">
            <v>1543702</v>
          </cell>
          <cell r="F416">
            <v>1373048</v>
          </cell>
          <cell r="G416">
            <v>-40281</v>
          </cell>
          <cell r="H416">
            <v>0</v>
          </cell>
          <cell r="I416">
            <v>0</v>
          </cell>
          <cell r="J416">
            <v>0</v>
          </cell>
          <cell r="K416">
            <v>82233.018121056724</v>
          </cell>
          <cell r="L416">
            <v>-24895</v>
          </cell>
          <cell r="M416">
            <v>0</v>
          </cell>
          <cell r="N416">
            <v>201915</v>
          </cell>
          <cell r="O416">
            <v>0</v>
          </cell>
          <cell r="P416">
            <v>0</v>
          </cell>
          <cell r="Q416">
            <v>0</v>
          </cell>
          <cell r="R416">
            <v>366788.50335628475</v>
          </cell>
          <cell r="S416">
            <v>0</v>
          </cell>
          <cell r="T416">
            <v>1</v>
          </cell>
          <cell r="U416">
            <v>71164.188758606775</v>
          </cell>
          <cell r="V416">
            <v>0</v>
          </cell>
          <cell r="W416">
            <v>0</v>
          </cell>
          <cell r="X416">
            <v>189768.50335628475</v>
          </cell>
          <cell r="Y416">
            <v>260932.69211489154</v>
          </cell>
          <cell r="Z416">
            <v>0</v>
          </cell>
          <cell r="AA416">
            <v>33914</v>
          </cell>
          <cell r="AB416">
            <v>0</v>
          </cell>
          <cell r="AC416">
            <v>833747.78640776698</v>
          </cell>
          <cell r="AE416">
            <v>0</v>
          </cell>
          <cell r="AF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O416">
            <v>-1373048</v>
          </cell>
          <cell r="AP416">
            <v>40281</v>
          </cell>
          <cell r="AQ416">
            <v>82233.018121056724</v>
          </cell>
          <cell r="AR416">
            <v>71163.188758606775</v>
          </cell>
          <cell r="AS416">
            <v>189768.50335628475</v>
          </cell>
          <cell r="AT416">
            <v>189768.50335628475</v>
          </cell>
          <cell r="AU416">
            <v>799833.78640776698</v>
          </cell>
          <cell r="AW416">
            <v>-68719</v>
          </cell>
          <cell r="AX416">
            <v>0</v>
          </cell>
        </row>
        <row r="417">
          <cell r="A417">
            <v>5201020310</v>
          </cell>
          <cell r="B417" t="str">
            <v>JOINING EXPENSES</v>
          </cell>
          <cell r="C417">
            <v>1372286.9611650486</v>
          </cell>
          <cell r="D417">
            <v>1354659.0388349514</v>
          </cell>
          <cell r="E417">
            <v>2726946</v>
          </cell>
          <cell r="F417">
            <v>844037</v>
          </cell>
          <cell r="G417">
            <v>503904</v>
          </cell>
          <cell r="H417">
            <v>0</v>
          </cell>
          <cell r="I417">
            <v>0</v>
          </cell>
          <cell r="J417">
            <v>0</v>
          </cell>
          <cell r="K417">
            <v>132124.58747947338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304902.89418340009</v>
          </cell>
          <cell r="S417">
            <v>104208</v>
          </cell>
          <cell r="T417">
            <v>0</v>
          </cell>
          <cell r="U417">
            <v>218546.58531877503</v>
          </cell>
          <cell r="V417">
            <v>172599</v>
          </cell>
          <cell r="W417">
            <v>0</v>
          </cell>
          <cell r="X417">
            <v>477501.89418340009</v>
          </cell>
          <cell r="Y417">
            <v>696048.47950217512</v>
          </cell>
          <cell r="Z417">
            <v>239211</v>
          </cell>
          <cell r="AA417">
            <v>862987</v>
          </cell>
          <cell r="AB417">
            <v>0</v>
          </cell>
          <cell r="AC417">
            <v>1354659.0388349514</v>
          </cell>
          <cell r="AE417">
            <v>0</v>
          </cell>
          <cell r="AF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O417">
            <v>-844037</v>
          </cell>
          <cell r="AP417">
            <v>-503904</v>
          </cell>
          <cell r="AQ417">
            <v>132124.58747947338</v>
          </cell>
          <cell r="AR417">
            <v>114338.58531877503</v>
          </cell>
          <cell r="AS417">
            <v>304902.89418340009</v>
          </cell>
          <cell r="AT417">
            <v>304902.89418340009</v>
          </cell>
          <cell r="AU417">
            <v>491672.03883495147</v>
          </cell>
          <cell r="AW417">
            <v>0</v>
          </cell>
          <cell r="AX417">
            <v>0</v>
          </cell>
        </row>
        <row r="418">
          <cell r="A418">
            <v>5201030000</v>
          </cell>
          <cell r="B418" t="str">
            <v>CO'S CONTRIBUTION TO PF</v>
          </cell>
          <cell r="C418">
            <v>20512549.951456312</v>
          </cell>
          <cell r="D418">
            <v>16092027.048543688</v>
          </cell>
          <cell r="E418">
            <v>36604577</v>
          </cell>
          <cell r="F418">
            <v>13291987</v>
          </cell>
          <cell r="G418">
            <v>3225057</v>
          </cell>
          <cell r="H418">
            <v>0</v>
          </cell>
          <cell r="I418">
            <v>0</v>
          </cell>
          <cell r="J418">
            <v>3861584</v>
          </cell>
          <cell r="K418">
            <v>5215457.0726282736</v>
          </cell>
          <cell r="L418">
            <v>32301</v>
          </cell>
          <cell r="M418">
            <v>0</v>
          </cell>
          <cell r="N418">
            <v>5261039</v>
          </cell>
          <cell r="O418">
            <v>0</v>
          </cell>
          <cell r="P418">
            <v>0</v>
          </cell>
          <cell r="Q418">
            <v>0</v>
          </cell>
          <cell r="R418">
            <v>8417662.4752960168</v>
          </cell>
          <cell r="S418">
            <v>959781</v>
          </cell>
          <cell r="T418">
            <v>617102</v>
          </cell>
          <cell r="U418">
            <v>2748503.9282360058</v>
          </cell>
          <cell r="V418">
            <v>573535</v>
          </cell>
          <cell r="W418">
            <v>19661</v>
          </cell>
          <cell r="X418">
            <v>3717518.4752960159</v>
          </cell>
          <cell r="Y418">
            <v>6466022.4035320217</v>
          </cell>
          <cell r="Z418">
            <v>413408</v>
          </cell>
          <cell r="AA418">
            <v>8349122</v>
          </cell>
          <cell r="AB418">
            <v>0</v>
          </cell>
          <cell r="AC418">
            <v>16092027.048543688</v>
          </cell>
          <cell r="AE418">
            <v>0</v>
          </cell>
          <cell r="AF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O418">
            <v>-13291987</v>
          </cell>
          <cell r="AP418">
            <v>-3225057</v>
          </cell>
          <cell r="AQ418">
            <v>1353873.0726282734</v>
          </cell>
          <cell r="AR418">
            <v>1171620.9282360058</v>
          </cell>
          <cell r="AS418">
            <v>3124322.4752960159</v>
          </cell>
          <cell r="AT418">
            <v>3124322.4752960159</v>
          </cell>
          <cell r="AU418">
            <v>7742905.0485436888</v>
          </cell>
          <cell r="AW418">
            <v>928204</v>
          </cell>
          <cell r="AX418">
            <v>689595</v>
          </cell>
        </row>
        <row r="419">
          <cell r="A419">
            <v>5201030010</v>
          </cell>
          <cell r="B419" t="str">
            <v>CO'S CONTRIBUTION TO FPF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E419">
            <v>0</v>
          </cell>
          <cell r="AF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</row>
        <row r="420">
          <cell r="A420">
            <v>5201030020</v>
          </cell>
          <cell r="B420" t="str">
            <v>CO'S CONTRIBUTION TO LABOUR WELFARE FUND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E420">
            <v>0</v>
          </cell>
          <cell r="AF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W420">
            <v>0</v>
          </cell>
          <cell r="AX420">
            <v>0</v>
          </cell>
        </row>
        <row r="421">
          <cell r="A421">
            <v>5201030030</v>
          </cell>
          <cell r="B421" t="str">
            <v>CO'S CONTRIBUTION TO GRATUITY</v>
          </cell>
          <cell r="C421">
            <v>8842386.0776699036</v>
          </cell>
          <cell r="D421">
            <v>7284092.9223300964</v>
          </cell>
          <cell r="E421">
            <v>16126479</v>
          </cell>
          <cell r="F421">
            <v>6936734</v>
          </cell>
          <cell r="G421">
            <v>1262458</v>
          </cell>
          <cell r="H421">
            <v>0</v>
          </cell>
          <cell r="I421">
            <v>0</v>
          </cell>
          <cell r="J421">
            <v>1531176</v>
          </cell>
          <cell r="K421">
            <v>2172824.5342398663</v>
          </cell>
          <cell r="L421">
            <v>12583</v>
          </cell>
          <cell r="M421">
            <v>0</v>
          </cell>
          <cell r="N421">
            <v>2113225</v>
          </cell>
          <cell r="O421">
            <v>0</v>
          </cell>
          <cell r="P421">
            <v>0</v>
          </cell>
          <cell r="Q421">
            <v>0</v>
          </cell>
          <cell r="R421">
            <v>3606535.3867073837</v>
          </cell>
          <cell r="S421">
            <v>382803</v>
          </cell>
          <cell r="T421">
            <v>248847</v>
          </cell>
          <cell r="U421">
            <v>1186922.7700152691</v>
          </cell>
          <cell r="V421">
            <v>227297</v>
          </cell>
          <cell r="W421">
            <v>7306</v>
          </cell>
          <cell r="X421">
            <v>1715330.3867073837</v>
          </cell>
          <cell r="Y421">
            <v>2902253.1567226527</v>
          </cell>
          <cell r="Z421">
            <v>160773</v>
          </cell>
          <cell r="AA421">
            <v>3243277</v>
          </cell>
          <cell r="AB421">
            <v>0</v>
          </cell>
          <cell r="AC421">
            <v>7284092.9223300964</v>
          </cell>
          <cell r="AE421">
            <v>0</v>
          </cell>
          <cell r="AF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O421">
            <v>-6936734</v>
          </cell>
          <cell r="AP421">
            <v>-1262458</v>
          </cell>
          <cell r="AQ421">
            <v>641648.53423986631</v>
          </cell>
          <cell r="AR421">
            <v>555272.77001526894</v>
          </cell>
          <cell r="AS421">
            <v>1480727.3867073837</v>
          </cell>
          <cell r="AT421">
            <v>1480727.3867073837</v>
          </cell>
          <cell r="AU421">
            <v>4040815.9223300968</v>
          </cell>
          <cell r="AW421">
            <v>367251</v>
          </cell>
          <cell r="AX421">
            <v>276515</v>
          </cell>
        </row>
        <row r="422">
          <cell r="A422">
            <v>5201030060</v>
          </cell>
          <cell r="B422" t="str">
            <v xml:space="preserve"> P.F. INSPECTION CHARGES</v>
          </cell>
          <cell r="C422">
            <v>640554.20912621357</v>
          </cell>
          <cell r="D422">
            <v>893796.57087378635</v>
          </cell>
          <cell r="E422">
            <v>1534350.7799999998</v>
          </cell>
          <cell r="F422">
            <v>1534350.78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98839.225147071527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228090.51957016505</v>
          </cell>
          <cell r="S422">
            <v>0</v>
          </cell>
          <cell r="T422">
            <v>0</v>
          </cell>
          <cell r="U422">
            <v>85533.944838811891</v>
          </cell>
          <cell r="V422">
            <v>0</v>
          </cell>
          <cell r="W422">
            <v>0</v>
          </cell>
          <cell r="X422">
            <v>228090.51957016505</v>
          </cell>
          <cell r="Y422">
            <v>313624.46440897696</v>
          </cell>
          <cell r="Z422">
            <v>0</v>
          </cell>
          <cell r="AA422">
            <v>0</v>
          </cell>
          <cell r="AB422">
            <v>0</v>
          </cell>
          <cell r="AC422">
            <v>893796.57087378635</v>
          </cell>
          <cell r="AE422">
            <v>0</v>
          </cell>
          <cell r="AF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O422">
            <v>-1534350.78</v>
          </cell>
          <cell r="AP422">
            <v>0</v>
          </cell>
          <cell r="AQ422">
            <v>98839.225147071527</v>
          </cell>
          <cell r="AR422">
            <v>85533.944838811891</v>
          </cell>
          <cell r="AS422">
            <v>228090.51957016505</v>
          </cell>
          <cell r="AT422">
            <v>228090.51957016505</v>
          </cell>
          <cell r="AU422">
            <v>893796.57087378635</v>
          </cell>
          <cell r="AW422">
            <v>0</v>
          </cell>
          <cell r="AX422">
            <v>0</v>
          </cell>
        </row>
        <row r="423">
          <cell r="A423">
            <v>5201050000</v>
          </cell>
          <cell r="B423" t="str">
            <v>CANTEEN EXPENSES</v>
          </cell>
          <cell r="C423">
            <v>7838789.144757282</v>
          </cell>
          <cell r="D423">
            <v>-117296.17475728155</v>
          </cell>
          <cell r="E423">
            <v>7721492.9700000007</v>
          </cell>
          <cell r="F423">
            <v>-55095</v>
          </cell>
          <cell r="G423">
            <v>7995192.9699999997</v>
          </cell>
          <cell r="H423">
            <v>0</v>
          </cell>
          <cell r="I423">
            <v>0</v>
          </cell>
          <cell r="J423">
            <v>-8955</v>
          </cell>
          <cell r="K423">
            <v>1221175.53865691</v>
          </cell>
          <cell r="L423">
            <v>0</v>
          </cell>
          <cell r="M423">
            <v>0</v>
          </cell>
          <cell r="N423">
            <v>-31640</v>
          </cell>
          <cell r="O423">
            <v>0</v>
          </cell>
          <cell r="P423">
            <v>0</v>
          </cell>
          <cell r="Q423">
            <v>0</v>
          </cell>
          <cell r="R423">
            <v>2807122.7815159461</v>
          </cell>
          <cell r="S423">
            <v>-8814</v>
          </cell>
          <cell r="T423">
            <v>-9330</v>
          </cell>
          <cell r="U423">
            <v>1046392.0430684797</v>
          </cell>
          <cell r="V423">
            <v>0</v>
          </cell>
          <cell r="W423">
            <v>0</v>
          </cell>
          <cell r="X423">
            <v>2838762.7815159461</v>
          </cell>
          <cell r="Y423">
            <v>3885154.8245844259</v>
          </cell>
          <cell r="Z423">
            <v>-74664</v>
          </cell>
          <cell r="AA423">
            <v>-85202</v>
          </cell>
          <cell r="AB423">
            <v>0</v>
          </cell>
          <cell r="AC423">
            <v>-117296.17475728155</v>
          </cell>
          <cell r="AE423">
            <v>0</v>
          </cell>
          <cell r="AF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O423">
            <v>55095</v>
          </cell>
          <cell r="AP423">
            <v>-7995192.9699999997</v>
          </cell>
          <cell r="AQ423">
            <v>1230130.53865691</v>
          </cell>
          <cell r="AR423">
            <v>1064536.0430684797</v>
          </cell>
          <cell r="AS423">
            <v>2838762.7815159461</v>
          </cell>
          <cell r="AT423">
            <v>2838762.7815159461</v>
          </cell>
          <cell r="AU423">
            <v>-32094.174757281551</v>
          </cell>
          <cell r="AW423">
            <v>59134</v>
          </cell>
          <cell r="AX423">
            <v>-57782</v>
          </cell>
        </row>
        <row r="424">
          <cell r="A424">
            <v>5201050002</v>
          </cell>
          <cell r="B424" t="str">
            <v>LUNCH &amp; TEA EXPENSES (OFFICE)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W424">
            <v>0</v>
          </cell>
          <cell r="AX424">
            <v>0</v>
          </cell>
        </row>
        <row r="425">
          <cell r="A425">
            <v>5201050021</v>
          </cell>
          <cell r="B425" t="str">
            <v>MEDICAL CENTRE/HOSPITAL EXPS</v>
          </cell>
          <cell r="C425">
            <v>-111000</v>
          </cell>
          <cell r="D425">
            <v>0</v>
          </cell>
          <cell r="E425">
            <v>-111000</v>
          </cell>
          <cell r="F425">
            <v>0</v>
          </cell>
          <cell r="G425">
            <v>-111000</v>
          </cell>
          <cell r="H425">
            <v>0</v>
          </cell>
          <cell r="I425">
            <v>0</v>
          </cell>
          <cell r="J425">
            <v>0</v>
          </cell>
          <cell r="K425">
            <v>-17127.596439169138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-39525.222551928782</v>
          </cell>
          <cell r="S425">
            <v>0</v>
          </cell>
          <cell r="T425">
            <v>0</v>
          </cell>
          <cell r="U425">
            <v>-14821.958456973294</v>
          </cell>
          <cell r="V425">
            <v>0</v>
          </cell>
          <cell r="W425">
            <v>0</v>
          </cell>
          <cell r="X425">
            <v>-39525.222551928782</v>
          </cell>
          <cell r="Y425">
            <v>-54347.181008902073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E425">
            <v>0</v>
          </cell>
          <cell r="AF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O425">
            <v>0</v>
          </cell>
          <cell r="AP425">
            <v>111000</v>
          </cell>
          <cell r="AQ425">
            <v>-17127.596439169138</v>
          </cell>
          <cell r="AR425">
            <v>-14821.958456973294</v>
          </cell>
          <cell r="AS425">
            <v>-39525.222551928782</v>
          </cell>
          <cell r="AT425">
            <v>-39525.222551928782</v>
          </cell>
          <cell r="AU425">
            <v>0</v>
          </cell>
          <cell r="AW425">
            <v>0</v>
          </cell>
          <cell r="AX425">
            <v>0</v>
          </cell>
        </row>
        <row r="426">
          <cell r="A426">
            <v>5201050040</v>
          </cell>
          <cell r="B426" t="str">
            <v>UNIFORM EXPENSES</v>
          </cell>
          <cell r="C426">
            <v>800799.53</v>
          </cell>
          <cell r="D426">
            <v>506315</v>
          </cell>
          <cell r="E426">
            <v>1307114.53</v>
          </cell>
          <cell r="F426">
            <v>0</v>
          </cell>
          <cell r="G426">
            <v>800799.53</v>
          </cell>
          <cell r="H426">
            <v>0</v>
          </cell>
          <cell r="I426">
            <v>0</v>
          </cell>
          <cell r="J426">
            <v>0</v>
          </cell>
          <cell r="K426">
            <v>123565.50611275966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285151.16795252229</v>
          </cell>
          <cell r="S426">
            <v>0</v>
          </cell>
          <cell r="T426">
            <v>0</v>
          </cell>
          <cell r="U426">
            <v>106931.68798219586</v>
          </cell>
          <cell r="V426">
            <v>0</v>
          </cell>
          <cell r="W426">
            <v>0</v>
          </cell>
          <cell r="X426">
            <v>285151.16795252229</v>
          </cell>
          <cell r="Y426">
            <v>392082.85593471816</v>
          </cell>
          <cell r="Z426">
            <v>0</v>
          </cell>
          <cell r="AA426">
            <v>506315</v>
          </cell>
          <cell r="AB426">
            <v>0</v>
          </cell>
          <cell r="AC426">
            <v>506315</v>
          </cell>
          <cell r="AE426">
            <v>0</v>
          </cell>
          <cell r="AF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O426">
            <v>0</v>
          </cell>
          <cell r="AP426">
            <v>-800799.53</v>
          </cell>
          <cell r="AQ426">
            <v>123565.50611275966</v>
          </cell>
          <cell r="AR426">
            <v>106931.68798219586</v>
          </cell>
          <cell r="AS426">
            <v>285151.16795252229</v>
          </cell>
          <cell r="AT426">
            <v>285151.16795252229</v>
          </cell>
          <cell r="AU426">
            <v>0</v>
          </cell>
          <cell r="AW426">
            <v>0</v>
          </cell>
          <cell r="AX426">
            <v>0</v>
          </cell>
        </row>
        <row r="427">
          <cell r="A427">
            <v>5201050050</v>
          </cell>
          <cell r="B427" t="str">
            <v>STAFF WELFARE OTHERS</v>
          </cell>
          <cell r="C427">
            <v>1221910.1941747572</v>
          </cell>
          <cell r="D427">
            <v>16268046.195825243</v>
          </cell>
          <cell r="E427">
            <v>17489956.390000001</v>
          </cell>
          <cell r="F427">
            <v>78314</v>
          </cell>
          <cell r="G427">
            <v>1175836</v>
          </cell>
          <cell r="H427">
            <v>0</v>
          </cell>
          <cell r="I427">
            <v>0</v>
          </cell>
          <cell r="J427">
            <v>3230</v>
          </cell>
          <cell r="K427">
            <v>189709.43648987354</v>
          </cell>
          <cell r="L427">
            <v>0</v>
          </cell>
          <cell r="M427">
            <v>0</v>
          </cell>
          <cell r="N427">
            <v>-850</v>
          </cell>
          <cell r="O427">
            <v>0</v>
          </cell>
          <cell r="P427">
            <v>0</v>
          </cell>
          <cell r="Q427">
            <v>0</v>
          </cell>
          <cell r="R427">
            <v>429487.16113047733</v>
          </cell>
          <cell r="S427">
            <v>0</v>
          </cell>
          <cell r="T427">
            <v>0</v>
          </cell>
          <cell r="U427">
            <v>161376.43542392901</v>
          </cell>
          <cell r="V427">
            <v>0</v>
          </cell>
          <cell r="W427">
            <v>0</v>
          </cell>
          <cell r="X427">
            <v>430337.16113047733</v>
          </cell>
          <cell r="Y427">
            <v>591713.59655440634</v>
          </cell>
          <cell r="Z427">
            <v>11000</v>
          </cell>
          <cell r="AA427">
            <v>16222426.390000001</v>
          </cell>
          <cell r="AB427">
            <v>0</v>
          </cell>
          <cell r="AC427">
            <v>16268046.195825243</v>
          </cell>
          <cell r="AE427">
            <v>0</v>
          </cell>
          <cell r="AF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O427">
            <v>-78314</v>
          </cell>
          <cell r="AP427">
            <v>-1175836</v>
          </cell>
          <cell r="AQ427">
            <v>186479.43648987354</v>
          </cell>
          <cell r="AR427">
            <v>161376.43542392901</v>
          </cell>
          <cell r="AS427">
            <v>430337.16113047733</v>
          </cell>
          <cell r="AT427">
            <v>430337.16113047733</v>
          </cell>
          <cell r="AU427">
            <v>45619.805825242722</v>
          </cell>
          <cell r="AW427">
            <v>0</v>
          </cell>
          <cell r="AX427">
            <v>12832</v>
          </cell>
        </row>
        <row r="428">
          <cell r="A428">
            <v>5201050070</v>
          </cell>
          <cell r="B428" t="str">
            <v>MEAL VOUCHERS</v>
          </cell>
          <cell r="C428">
            <v>5554559.8301941743</v>
          </cell>
          <cell r="D428">
            <v>3617284.9798058253</v>
          </cell>
          <cell r="E428">
            <v>9171844.8099999987</v>
          </cell>
          <cell r="F428">
            <v>887490.47</v>
          </cell>
          <cell r="G428">
            <v>1413020.54</v>
          </cell>
          <cell r="H428">
            <v>0</v>
          </cell>
          <cell r="I428">
            <v>0</v>
          </cell>
          <cell r="J428">
            <v>738826.54</v>
          </cell>
          <cell r="K428">
            <v>1014029.4066174988</v>
          </cell>
          <cell r="L428">
            <v>-30</v>
          </cell>
          <cell r="M428">
            <v>0</v>
          </cell>
          <cell r="N428">
            <v>676254.15</v>
          </cell>
          <cell r="O428">
            <v>0</v>
          </cell>
          <cell r="P428">
            <v>0</v>
          </cell>
          <cell r="Q428">
            <v>0</v>
          </cell>
          <cell r="R428">
            <v>1311307.688348074</v>
          </cell>
          <cell r="S428">
            <v>473036.32</v>
          </cell>
          <cell r="T428">
            <v>444813.85</v>
          </cell>
          <cell r="U428">
            <v>1156006.4968805276</v>
          </cell>
          <cell r="V428">
            <v>1398194.25</v>
          </cell>
          <cell r="W428">
            <v>-33882.410000000003</v>
          </cell>
          <cell r="X428">
            <v>1999395.3783480742</v>
          </cell>
          <cell r="Y428">
            <v>3155401.8752286015</v>
          </cell>
          <cell r="Z428">
            <v>73820.86</v>
          </cell>
          <cell r="AA428">
            <v>3100300.24</v>
          </cell>
          <cell r="AB428">
            <v>0</v>
          </cell>
          <cell r="AC428">
            <v>3617284.9798058253</v>
          </cell>
          <cell r="AE428">
            <v>0</v>
          </cell>
          <cell r="AF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O428">
            <v>-887490.47</v>
          </cell>
          <cell r="AP428">
            <v>-1413020.54</v>
          </cell>
          <cell r="AQ428">
            <v>275202.8666174988</v>
          </cell>
          <cell r="AR428">
            <v>238156.32688052778</v>
          </cell>
          <cell r="AS428">
            <v>635083.53834807407</v>
          </cell>
          <cell r="AT428">
            <v>635083.53834807407</v>
          </cell>
          <cell r="AU428">
            <v>516984.73980582523</v>
          </cell>
          <cell r="AW428">
            <v>-834</v>
          </cell>
          <cell r="AX428">
            <v>-224</v>
          </cell>
        </row>
        <row r="429">
          <cell r="A429">
            <v>5301010000</v>
          </cell>
          <cell r="B429" t="str">
            <v>INTEREST ON DEBENTURES</v>
          </cell>
          <cell r="C429">
            <v>468528767</v>
          </cell>
          <cell r="D429">
            <v>111935753</v>
          </cell>
          <cell r="E429">
            <v>580464520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468528767</v>
          </cell>
          <cell r="O429">
            <v>0</v>
          </cell>
          <cell r="P429">
            <v>0</v>
          </cell>
          <cell r="Q429">
            <v>0</v>
          </cell>
          <cell r="R429">
            <v>468528767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111935753</v>
          </cell>
          <cell r="AB429">
            <v>0</v>
          </cell>
          <cell r="AC429">
            <v>111935753</v>
          </cell>
          <cell r="AE429">
            <v>0</v>
          </cell>
          <cell r="AF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W429">
            <v>0</v>
          </cell>
          <cell r="AX429">
            <v>0</v>
          </cell>
        </row>
        <row r="430">
          <cell r="A430">
            <v>5301010010</v>
          </cell>
          <cell r="B430" t="str">
            <v>INTEREST ON RUPEE TERM LOANS</v>
          </cell>
          <cell r="C430">
            <v>3078987.3745914162</v>
          </cell>
          <cell r="D430">
            <v>261482157.32802236</v>
          </cell>
          <cell r="E430">
            <v>264561144.70261377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3078987.3745914162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248240645</v>
          </cell>
          <cell r="AB430">
            <v>-1046816</v>
          </cell>
          <cell r="AC430">
            <v>261482157.32802236</v>
          </cell>
          <cell r="AE430">
            <v>0</v>
          </cell>
          <cell r="AF430">
            <v>0</v>
          </cell>
          <cell r="AH430">
            <v>0</v>
          </cell>
          <cell r="AI430">
            <v>3078987.3745914162</v>
          </cell>
          <cell r="AJ430">
            <v>0</v>
          </cell>
          <cell r="AK430">
            <v>14288328.328022374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W430">
            <v>0</v>
          </cell>
          <cell r="AX430">
            <v>0</v>
          </cell>
        </row>
        <row r="431">
          <cell r="A431">
            <v>5301010030</v>
          </cell>
          <cell r="B431" t="str">
            <v>INTEREST ON BUYERS CREDIT</v>
          </cell>
          <cell r="C431">
            <v>6524486.7400000002</v>
          </cell>
          <cell r="D431">
            <v>7291012.0300000003</v>
          </cell>
          <cell r="E431">
            <v>13815498.77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6524486.7400000002</v>
          </cell>
          <cell r="O431">
            <v>0</v>
          </cell>
          <cell r="P431">
            <v>0</v>
          </cell>
          <cell r="Q431">
            <v>0</v>
          </cell>
          <cell r="R431">
            <v>6524486.7400000002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7291012.0300000003</v>
          </cell>
          <cell r="AB431">
            <v>0</v>
          </cell>
          <cell r="AC431">
            <v>7291012.0300000003</v>
          </cell>
          <cell r="AE431">
            <v>0</v>
          </cell>
          <cell r="AF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</row>
        <row r="432">
          <cell r="A432">
            <v>5301020000</v>
          </cell>
          <cell r="B432" t="str">
            <v>INTEREST ON CASH CREDIT</v>
          </cell>
          <cell r="C432">
            <v>19592406.719999999</v>
          </cell>
          <cell r="D432">
            <v>33107</v>
          </cell>
          <cell r="E432">
            <v>19625513.719999999</v>
          </cell>
          <cell r="F432">
            <v>19552716.719999999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19552716.719999999</v>
          </cell>
          <cell r="L432">
            <v>0</v>
          </cell>
          <cell r="M432">
            <v>0</v>
          </cell>
          <cell r="N432">
            <v>39690</v>
          </cell>
          <cell r="O432">
            <v>0</v>
          </cell>
          <cell r="P432">
            <v>0</v>
          </cell>
          <cell r="Q432">
            <v>0</v>
          </cell>
          <cell r="R432">
            <v>39690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33107</v>
          </cell>
          <cell r="AB432">
            <v>0</v>
          </cell>
          <cell r="AC432">
            <v>33107</v>
          </cell>
          <cell r="AE432">
            <v>0</v>
          </cell>
          <cell r="AF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O432">
            <v>-19552716.719999999</v>
          </cell>
          <cell r="AP432">
            <v>0</v>
          </cell>
          <cell r="AQ432">
            <v>19552716.719999999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W432">
            <v>0</v>
          </cell>
          <cell r="AX432">
            <v>0</v>
          </cell>
        </row>
        <row r="433">
          <cell r="A433">
            <v>5301020020</v>
          </cell>
          <cell r="B433" t="str">
            <v>INTEREST OTHERS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E433">
            <v>0</v>
          </cell>
          <cell r="AF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W433">
            <v>0</v>
          </cell>
          <cell r="AX433">
            <v>0</v>
          </cell>
        </row>
        <row r="434">
          <cell r="A434">
            <v>5301030000</v>
          </cell>
          <cell r="B434" t="str">
            <v>BANK CHARGES</v>
          </cell>
          <cell r="C434">
            <v>367786.70999999996</v>
          </cell>
          <cell r="D434">
            <v>286087.38</v>
          </cell>
          <cell r="E434">
            <v>653874.09</v>
          </cell>
          <cell r="F434">
            <v>75870.070000000007</v>
          </cell>
          <cell r="G434">
            <v>63463.56</v>
          </cell>
          <cell r="H434">
            <v>0</v>
          </cell>
          <cell r="I434">
            <v>0</v>
          </cell>
          <cell r="J434">
            <v>0</v>
          </cell>
          <cell r="K434">
            <v>85662.666795252226</v>
          </cell>
          <cell r="L434">
            <v>0</v>
          </cell>
          <cell r="M434">
            <v>0</v>
          </cell>
          <cell r="N434">
            <v>228453.08</v>
          </cell>
          <cell r="O434">
            <v>0</v>
          </cell>
          <cell r="P434">
            <v>0</v>
          </cell>
          <cell r="Q434">
            <v>0</v>
          </cell>
          <cell r="R434">
            <v>251051.38029673588</v>
          </cell>
          <cell r="S434">
            <v>0</v>
          </cell>
          <cell r="T434">
            <v>0</v>
          </cell>
          <cell r="U434">
            <v>8474.362611275963</v>
          </cell>
          <cell r="V434">
            <v>0</v>
          </cell>
          <cell r="W434">
            <v>0</v>
          </cell>
          <cell r="X434">
            <v>22598.300296735903</v>
          </cell>
          <cell r="Y434">
            <v>31072.662908011866</v>
          </cell>
          <cell r="Z434">
            <v>0</v>
          </cell>
          <cell r="AA434">
            <v>286087.38</v>
          </cell>
          <cell r="AB434">
            <v>0</v>
          </cell>
          <cell r="AC434">
            <v>286087.38</v>
          </cell>
          <cell r="AE434">
            <v>0</v>
          </cell>
          <cell r="AF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O434">
            <v>-75870.070000000007</v>
          </cell>
          <cell r="AP434">
            <v>-63463.56</v>
          </cell>
          <cell r="AQ434">
            <v>85662.666795252226</v>
          </cell>
          <cell r="AR434">
            <v>8474.362611275963</v>
          </cell>
          <cell r="AS434">
            <v>22598.300296735903</v>
          </cell>
          <cell r="AT434">
            <v>22598.300296735903</v>
          </cell>
          <cell r="AU434">
            <v>0</v>
          </cell>
          <cell r="AW434">
            <v>0</v>
          </cell>
          <cell r="AX434">
            <v>0</v>
          </cell>
        </row>
        <row r="435">
          <cell r="A435">
            <v>5301030010</v>
          </cell>
          <cell r="B435" t="str">
            <v>L/C CHARGES</v>
          </cell>
          <cell r="C435">
            <v>15110510.679999998</v>
          </cell>
          <cell r="D435">
            <v>10022967.08</v>
          </cell>
          <cell r="E435">
            <v>25133477.759999998</v>
          </cell>
          <cell r="F435">
            <v>989059.95</v>
          </cell>
          <cell r="G435">
            <v>-4976812.67</v>
          </cell>
          <cell r="H435">
            <v>0</v>
          </cell>
          <cell r="I435">
            <v>0</v>
          </cell>
          <cell r="J435">
            <v>0</v>
          </cell>
          <cell r="K435">
            <v>989059.95</v>
          </cell>
          <cell r="L435">
            <v>0</v>
          </cell>
          <cell r="M435">
            <v>0</v>
          </cell>
          <cell r="N435">
            <v>19098263.399999999</v>
          </cell>
          <cell r="O435">
            <v>0</v>
          </cell>
          <cell r="P435">
            <v>0</v>
          </cell>
          <cell r="Q435">
            <v>0</v>
          </cell>
          <cell r="R435">
            <v>14121450.729999999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10022967.08</v>
          </cell>
          <cell r="AB435">
            <v>0</v>
          </cell>
          <cell r="AC435">
            <v>10022967.08</v>
          </cell>
          <cell r="AE435">
            <v>0</v>
          </cell>
          <cell r="AF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O435">
            <v>-989059.95</v>
          </cell>
          <cell r="AP435">
            <v>4976812.67</v>
          </cell>
          <cell r="AQ435">
            <v>989059.95</v>
          </cell>
          <cell r="AR435">
            <v>0</v>
          </cell>
          <cell r="AS435">
            <v>-4976812.67</v>
          </cell>
          <cell r="AT435">
            <v>0</v>
          </cell>
          <cell r="AU435">
            <v>0</v>
          </cell>
          <cell r="AW435">
            <v>0</v>
          </cell>
          <cell r="AX435">
            <v>0</v>
          </cell>
        </row>
        <row r="436">
          <cell r="A436">
            <v>5301030020</v>
          </cell>
          <cell r="B436" t="str">
            <v>BANK GUARANTEE CHARGES</v>
          </cell>
          <cell r="C436">
            <v>7295526.8899999997</v>
          </cell>
          <cell r="D436">
            <v>15113672.34</v>
          </cell>
          <cell r="E436">
            <v>22409199.23</v>
          </cell>
          <cell r="F436">
            <v>392963.6</v>
          </cell>
          <cell r="G436">
            <v>2360129.7999999998</v>
          </cell>
          <cell r="H436">
            <v>0</v>
          </cell>
          <cell r="I436">
            <v>0</v>
          </cell>
          <cell r="J436">
            <v>0</v>
          </cell>
          <cell r="K436">
            <v>757137.93115726998</v>
          </cell>
          <cell r="L436">
            <v>0</v>
          </cell>
          <cell r="M436">
            <v>0</v>
          </cell>
          <cell r="N436">
            <v>4542433.49</v>
          </cell>
          <cell r="O436">
            <v>0</v>
          </cell>
          <cell r="P436">
            <v>0</v>
          </cell>
          <cell r="Q436">
            <v>0</v>
          </cell>
          <cell r="R436">
            <v>5382835.7926706234</v>
          </cell>
          <cell r="S436">
            <v>0</v>
          </cell>
          <cell r="T436">
            <v>0</v>
          </cell>
          <cell r="U436">
            <v>315150.86350148363</v>
          </cell>
          <cell r="V436">
            <v>0</v>
          </cell>
          <cell r="W436">
            <v>0</v>
          </cell>
          <cell r="X436">
            <v>840402.30267062306</v>
          </cell>
          <cell r="Y436">
            <v>1155553.1661721068</v>
          </cell>
          <cell r="Z436">
            <v>0</v>
          </cell>
          <cell r="AA436">
            <v>15113672.34</v>
          </cell>
          <cell r="AB436">
            <v>0</v>
          </cell>
          <cell r="AC436">
            <v>15113672.34</v>
          </cell>
          <cell r="AE436">
            <v>0</v>
          </cell>
          <cell r="AF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O436">
            <v>-392963.6</v>
          </cell>
          <cell r="AP436">
            <v>-2360129.7999999998</v>
          </cell>
          <cell r="AQ436">
            <v>757137.93115726998</v>
          </cell>
          <cell r="AR436">
            <v>315150.86350148363</v>
          </cell>
          <cell r="AS436">
            <v>840402.30267062306</v>
          </cell>
          <cell r="AT436">
            <v>840402.30267062306</v>
          </cell>
          <cell r="AU436">
            <v>0</v>
          </cell>
          <cell r="AW436">
            <v>0</v>
          </cell>
          <cell r="AX436">
            <v>0</v>
          </cell>
        </row>
        <row r="437">
          <cell r="A437">
            <v>5301030030</v>
          </cell>
          <cell r="B437" t="str">
            <v>OTHER FINANCE CHARGES</v>
          </cell>
          <cell r="C437">
            <v>12089192.41</v>
          </cell>
          <cell r="D437">
            <v>23638821.649999999</v>
          </cell>
          <cell r="E437">
            <v>35728014.060000002</v>
          </cell>
          <cell r="F437">
            <v>85373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85373</v>
          </cell>
          <cell r="L437">
            <v>0</v>
          </cell>
          <cell r="M437">
            <v>0</v>
          </cell>
          <cell r="N437">
            <v>12003819.41</v>
          </cell>
          <cell r="O437">
            <v>0</v>
          </cell>
          <cell r="P437">
            <v>0</v>
          </cell>
          <cell r="Q437">
            <v>0</v>
          </cell>
          <cell r="R437">
            <v>12003819.41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23638821.649999999</v>
          </cell>
          <cell r="AB437">
            <v>0</v>
          </cell>
          <cell r="AC437">
            <v>23638821.649999999</v>
          </cell>
          <cell r="AE437">
            <v>0</v>
          </cell>
          <cell r="AF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O437">
            <v>-85373</v>
          </cell>
          <cell r="AP437">
            <v>0</v>
          </cell>
          <cell r="AQ437">
            <v>85373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W437">
            <v>0</v>
          </cell>
          <cell r="AX437">
            <v>0</v>
          </cell>
        </row>
        <row r="438">
          <cell r="A438">
            <v>5301030060</v>
          </cell>
          <cell r="B438" t="str">
            <v>UPFRONT LOAN FEES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E438">
            <v>0</v>
          </cell>
          <cell r="AF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W438">
            <v>0</v>
          </cell>
          <cell r="AX438">
            <v>0</v>
          </cell>
        </row>
        <row r="439">
          <cell r="A439">
            <v>5301030220</v>
          </cell>
          <cell r="B439" t="str">
            <v>WC PROCESSING CHARGES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E439">
            <v>0</v>
          </cell>
          <cell r="AF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W439">
            <v>0</v>
          </cell>
          <cell r="AX439">
            <v>0</v>
          </cell>
        </row>
        <row r="440">
          <cell r="A440">
            <v>5301030280</v>
          </cell>
          <cell r="B440" t="str">
            <v>FORWARD CON PRE- EXP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0</v>
          </cell>
          <cell r="AF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W440">
            <v>0</v>
          </cell>
          <cell r="AX440">
            <v>0</v>
          </cell>
        </row>
        <row r="441">
          <cell r="A441">
            <v>5401010020</v>
          </cell>
          <cell r="B441" t="str">
            <v>DEPRECIATION BUILDINGS-FACTORY</v>
          </cell>
          <cell r="C441">
            <v>178172592.86327347</v>
          </cell>
          <cell r="D441">
            <v>109019969.88775259</v>
          </cell>
          <cell r="E441">
            <v>287192562.75102603</v>
          </cell>
          <cell r="F441">
            <v>154755562.96000001</v>
          </cell>
          <cell r="G441">
            <v>0</v>
          </cell>
          <cell r="H441">
            <v>371249.39</v>
          </cell>
          <cell r="I441">
            <v>416612.01</v>
          </cell>
          <cell r="J441">
            <v>3985874.56</v>
          </cell>
          <cell r="K441">
            <v>159581724.49327347</v>
          </cell>
          <cell r="L441">
            <v>0</v>
          </cell>
          <cell r="M441">
            <v>0</v>
          </cell>
          <cell r="N441">
            <v>18590868.370000001</v>
          </cell>
          <cell r="O441">
            <v>0</v>
          </cell>
          <cell r="P441">
            <v>0</v>
          </cell>
          <cell r="Q441">
            <v>0</v>
          </cell>
          <cell r="R441">
            <v>18590868.370000001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36018008.93</v>
          </cell>
          <cell r="AB441">
            <v>104407094.47999999</v>
          </cell>
          <cell r="AC441">
            <v>109019969.88775259</v>
          </cell>
          <cell r="AE441">
            <v>0</v>
          </cell>
          <cell r="AF441">
            <v>0</v>
          </cell>
          <cell r="AH441">
            <v>0</v>
          </cell>
          <cell r="AI441">
            <v>52425.573273469912</v>
          </cell>
          <cell r="AJ441">
            <v>-2739152.3267123289</v>
          </cell>
          <cell r="AK441">
            <v>-31405133.522247396</v>
          </cell>
          <cell r="AO441">
            <v>-154755562.96000001</v>
          </cell>
          <cell r="AP441">
            <v>0</v>
          </cell>
          <cell r="AQ441">
            <v>154755562.96000001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W441">
            <v>2712368.53</v>
          </cell>
          <cell r="AX441">
            <v>0</v>
          </cell>
        </row>
        <row r="442">
          <cell r="A442">
            <v>5401010050</v>
          </cell>
          <cell r="B442" t="str">
            <v>DEPRECIATION PLANT AND MACHINERY</v>
          </cell>
          <cell r="C442">
            <v>879520232.08297527</v>
          </cell>
          <cell r="D442">
            <v>1694011449.3516216</v>
          </cell>
          <cell r="E442">
            <v>2573531681.434597</v>
          </cell>
          <cell r="F442">
            <v>218667.61</v>
          </cell>
          <cell r="G442">
            <v>1334448.97</v>
          </cell>
          <cell r="H442">
            <v>45893481.340000004</v>
          </cell>
          <cell r="I442">
            <v>34358879.200000003</v>
          </cell>
          <cell r="J442">
            <v>49669558.259999998</v>
          </cell>
          <cell r="K442">
            <v>130536246.03285655</v>
          </cell>
          <cell r="L442">
            <v>231164894.63</v>
          </cell>
          <cell r="M442">
            <v>263831491.56999999</v>
          </cell>
          <cell r="N442">
            <v>252256694.97</v>
          </cell>
          <cell r="O442">
            <v>0</v>
          </cell>
          <cell r="P442">
            <v>0</v>
          </cell>
          <cell r="Q442">
            <v>0</v>
          </cell>
          <cell r="R442">
            <v>747728255.8774184</v>
          </cell>
          <cell r="S442">
            <v>0</v>
          </cell>
          <cell r="T442">
            <v>0</v>
          </cell>
          <cell r="U442">
            <v>178190.5152818991</v>
          </cell>
          <cell r="V442">
            <v>0</v>
          </cell>
          <cell r="W442">
            <v>0</v>
          </cell>
          <cell r="X442">
            <v>475174.70741839765</v>
          </cell>
          <cell r="Y442">
            <v>653365.22270029678</v>
          </cell>
          <cell r="Z442">
            <v>602364.94999999995</v>
          </cell>
          <cell r="AA442">
            <v>69484817.680000007</v>
          </cell>
          <cell r="AB442">
            <v>2243206604.98</v>
          </cell>
          <cell r="AC442">
            <v>1694011449.3516216</v>
          </cell>
          <cell r="AE442">
            <v>0</v>
          </cell>
          <cell r="AF442">
            <v>0</v>
          </cell>
          <cell r="AH442">
            <v>0</v>
          </cell>
          <cell r="AI442">
            <v>189750.58297524476</v>
          </cell>
          <cell r="AJ442">
            <v>-26728576.403013695</v>
          </cell>
          <cell r="AK442">
            <v>-618679973.30837822</v>
          </cell>
          <cell r="AO442">
            <v>-218667.61</v>
          </cell>
          <cell r="AP442">
            <v>-1334448.97</v>
          </cell>
          <cell r="AQ442">
            <v>424576.64988130564</v>
          </cell>
          <cell r="AR442">
            <v>178190.5152818991</v>
          </cell>
          <cell r="AS442">
            <v>475174.70741839765</v>
          </cell>
          <cell r="AT442">
            <v>475174.70741839765</v>
          </cell>
          <cell r="AU442">
            <v>0</v>
          </cell>
          <cell r="AW442">
            <v>35956774.530000001</v>
          </cell>
          <cell r="AX442">
            <v>6104389.5599999996</v>
          </cell>
        </row>
        <row r="443">
          <cell r="A443">
            <v>5401010090</v>
          </cell>
          <cell r="B443" t="str">
            <v>DEPRECIATION OFFICE EQUIPMENTS</v>
          </cell>
          <cell r="C443">
            <v>2956302.68</v>
          </cell>
          <cell r="D443">
            <v>2791902.95</v>
          </cell>
          <cell r="E443">
            <v>5748205.6300000008</v>
          </cell>
          <cell r="F443">
            <v>820464.12</v>
          </cell>
          <cell r="G443">
            <v>844926.9</v>
          </cell>
          <cell r="H443">
            <v>68728.05</v>
          </cell>
          <cell r="I443">
            <v>28713.13</v>
          </cell>
          <cell r="J443">
            <v>464616.11</v>
          </cell>
          <cell r="K443">
            <v>1382521.4100000001</v>
          </cell>
          <cell r="L443">
            <v>0</v>
          </cell>
          <cell r="M443">
            <v>0</v>
          </cell>
          <cell r="N443">
            <v>671869.22</v>
          </cell>
          <cell r="O443">
            <v>0</v>
          </cell>
          <cell r="P443">
            <v>0</v>
          </cell>
          <cell r="Q443">
            <v>0</v>
          </cell>
          <cell r="R443">
            <v>1516796.12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56985.15</v>
          </cell>
          <cell r="AA443">
            <v>2791902.95</v>
          </cell>
          <cell r="AB443">
            <v>0</v>
          </cell>
          <cell r="AC443">
            <v>2791902.95</v>
          </cell>
          <cell r="AE443">
            <v>0</v>
          </cell>
          <cell r="AF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O443">
            <v>-820464.12</v>
          </cell>
          <cell r="AP443">
            <v>-844926.9</v>
          </cell>
          <cell r="AQ443">
            <v>820464.12</v>
          </cell>
          <cell r="AR443">
            <v>0</v>
          </cell>
          <cell r="AS443">
            <v>844926.9</v>
          </cell>
          <cell r="AT443">
            <v>0</v>
          </cell>
          <cell r="AU443">
            <v>0</v>
          </cell>
          <cell r="AW443">
            <v>64630.26</v>
          </cell>
          <cell r="AX443">
            <v>0</v>
          </cell>
        </row>
        <row r="444">
          <cell r="A444">
            <v>5401010100</v>
          </cell>
          <cell r="B444" t="str">
            <v>DEPRECIATION COMPUTERS</v>
          </cell>
          <cell r="C444">
            <v>4703327.09</v>
          </cell>
          <cell r="D444">
            <v>1765954.53</v>
          </cell>
          <cell r="E444">
            <v>6469281.6200000001</v>
          </cell>
          <cell r="F444">
            <v>2820197.3</v>
          </cell>
          <cell r="G444">
            <v>1322627.29</v>
          </cell>
          <cell r="H444">
            <v>0</v>
          </cell>
          <cell r="I444">
            <v>0</v>
          </cell>
          <cell r="J444">
            <v>135811.76999999999</v>
          </cell>
          <cell r="K444">
            <v>3160093.9930860531</v>
          </cell>
          <cell r="L444">
            <v>0</v>
          </cell>
          <cell r="M444">
            <v>0</v>
          </cell>
          <cell r="N444">
            <v>424690.73</v>
          </cell>
          <cell r="O444">
            <v>0</v>
          </cell>
          <cell r="P444">
            <v>0</v>
          </cell>
          <cell r="Q444">
            <v>0</v>
          </cell>
          <cell r="R444">
            <v>895655.93712166173</v>
          </cell>
          <cell r="S444">
            <v>0</v>
          </cell>
          <cell r="T444">
            <v>0</v>
          </cell>
          <cell r="U444">
            <v>176611.95267062314</v>
          </cell>
          <cell r="V444">
            <v>0</v>
          </cell>
          <cell r="W444">
            <v>0</v>
          </cell>
          <cell r="X444">
            <v>470965.20712166175</v>
          </cell>
          <cell r="Y444">
            <v>647577.15979228495</v>
          </cell>
          <cell r="Z444">
            <v>0</v>
          </cell>
          <cell r="AA444">
            <v>1765954.53</v>
          </cell>
          <cell r="AB444">
            <v>0</v>
          </cell>
          <cell r="AC444">
            <v>1765954.53</v>
          </cell>
          <cell r="AE444">
            <v>0</v>
          </cell>
          <cell r="AF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O444">
            <v>-2820197.3</v>
          </cell>
          <cell r="AP444">
            <v>-1322627.29</v>
          </cell>
          <cell r="AQ444">
            <v>3024282.223086053</v>
          </cell>
          <cell r="AR444">
            <v>176611.95267062314</v>
          </cell>
          <cell r="AS444">
            <v>470965.20712166175</v>
          </cell>
          <cell r="AT444">
            <v>470965.20712166175</v>
          </cell>
          <cell r="AU444">
            <v>0</v>
          </cell>
          <cell r="AW444">
            <v>797.29</v>
          </cell>
          <cell r="AX444">
            <v>0</v>
          </cell>
        </row>
        <row r="445">
          <cell r="A445">
            <v>5401010140</v>
          </cell>
          <cell r="B445" t="str">
            <v>DEPRECIATION FURNITURE &amp; FIXTURE-OTHERS</v>
          </cell>
          <cell r="C445">
            <v>98614.55</v>
          </cell>
          <cell r="D445">
            <v>1491635.14</v>
          </cell>
          <cell r="E445">
            <v>1590249.69</v>
          </cell>
          <cell r="F445">
            <v>98614.55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98614.55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1491635.14</v>
          </cell>
          <cell r="AB445">
            <v>0</v>
          </cell>
          <cell r="AC445">
            <v>1491635.14</v>
          </cell>
          <cell r="AE445">
            <v>0</v>
          </cell>
          <cell r="AF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O445">
            <v>-98614.55</v>
          </cell>
          <cell r="AP445">
            <v>0</v>
          </cell>
          <cell r="AQ445">
            <v>98614.55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W445">
            <v>0</v>
          </cell>
          <cell r="AX445">
            <v>0</v>
          </cell>
        </row>
        <row r="446">
          <cell r="A446">
            <v>5401010150</v>
          </cell>
          <cell r="B446" t="str">
            <v>DEPRECIATION VEHICLES - MOTOR CARS</v>
          </cell>
          <cell r="C446">
            <v>14321304.290000001</v>
          </cell>
          <cell r="D446">
            <v>500118.14</v>
          </cell>
          <cell r="E446">
            <v>14821422.430000002</v>
          </cell>
          <cell r="F446">
            <v>13037432.24</v>
          </cell>
          <cell r="G446">
            <v>290024.78999999998</v>
          </cell>
          <cell r="H446">
            <v>0</v>
          </cell>
          <cell r="I446">
            <v>0</v>
          </cell>
          <cell r="J446">
            <v>544311.47</v>
          </cell>
          <cell r="K446">
            <v>13626495.309643919</v>
          </cell>
          <cell r="L446">
            <v>0</v>
          </cell>
          <cell r="M446">
            <v>0</v>
          </cell>
          <cell r="N446">
            <v>449535.79</v>
          </cell>
          <cell r="O446">
            <v>0</v>
          </cell>
          <cell r="P446">
            <v>0</v>
          </cell>
          <cell r="Q446">
            <v>0</v>
          </cell>
          <cell r="R446">
            <v>552808.71225519292</v>
          </cell>
          <cell r="S446">
            <v>0</v>
          </cell>
          <cell r="T446">
            <v>0</v>
          </cell>
          <cell r="U446">
            <v>38727.345845697331</v>
          </cell>
          <cell r="V446">
            <v>0</v>
          </cell>
          <cell r="W446">
            <v>0</v>
          </cell>
          <cell r="X446">
            <v>103272.92225519288</v>
          </cell>
          <cell r="Y446">
            <v>142000.26810089021</v>
          </cell>
          <cell r="Z446">
            <v>0</v>
          </cell>
          <cell r="AA446">
            <v>500118.14</v>
          </cell>
          <cell r="AB446">
            <v>0</v>
          </cell>
          <cell r="AC446">
            <v>500118.14</v>
          </cell>
          <cell r="AE446">
            <v>0</v>
          </cell>
          <cell r="AF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O446">
            <v>-13037432.24</v>
          </cell>
          <cell r="AP446">
            <v>-290024.78999999998</v>
          </cell>
          <cell r="AQ446">
            <v>13082183.839643918</v>
          </cell>
          <cell r="AR446">
            <v>38727.345845697331</v>
          </cell>
          <cell r="AS446">
            <v>103272.92225519288</v>
          </cell>
          <cell r="AT446">
            <v>103272.92225519288</v>
          </cell>
          <cell r="AU446">
            <v>0</v>
          </cell>
          <cell r="AW446">
            <v>0</v>
          </cell>
          <cell r="AX446">
            <v>0</v>
          </cell>
        </row>
        <row r="447">
          <cell r="A447">
            <v>5501010000</v>
          </cell>
          <cell r="B447" t="str">
            <v>CONSUMPTION OF STORE,SPARE &amp; TOOLS - INDIGE</v>
          </cell>
          <cell r="C447">
            <v>66603366.792038836</v>
          </cell>
          <cell r="D447">
            <v>102568170.23796117</v>
          </cell>
          <cell r="E447">
            <v>169171537.03</v>
          </cell>
          <cell r="F447">
            <v>-38400</v>
          </cell>
          <cell r="G447">
            <v>77856898.180000007</v>
          </cell>
          <cell r="H447">
            <v>0</v>
          </cell>
          <cell r="I447">
            <v>0</v>
          </cell>
          <cell r="J447">
            <v>18167446.699999999</v>
          </cell>
          <cell r="K447">
            <v>18162600.098058254</v>
          </cell>
          <cell r="L447">
            <v>2152274.17</v>
          </cell>
          <cell r="M447">
            <v>26117.439999999999</v>
          </cell>
          <cell r="N447">
            <v>27469839.800000001</v>
          </cell>
          <cell r="O447">
            <v>0</v>
          </cell>
          <cell r="P447">
            <v>0</v>
          </cell>
          <cell r="Q447">
            <v>0</v>
          </cell>
          <cell r="R447">
            <v>107493945.12398058</v>
          </cell>
          <cell r="S447">
            <v>0</v>
          </cell>
          <cell r="T447">
            <v>0</v>
          </cell>
          <cell r="U447">
            <v>0</v>
          </cell>
          <cell r="V447">
            <v>-50437217.780000001</v>
          </cell>
          <cell r="W447">
            <v>-8615960.6500000004</v>
          </cell>
          <cell r="X447">
            <v>-59053178.43</v>
          </cell>
          <cell r="Y447">
            <v>-59053178.43</v>
          </cell>
          <cell r="Z447">
            <v>0</v>
          </cell>
          <cell r="AA447">
            <v>75984109.230000004</v>
          </cell>
          <cell r="AB447">
            <v>26606429.940000001</v>
          </cell>
          <cell r="AC447">
            <v>102568170.23796117</v>
          </cell>
          <cell r="AE447">
            <v>0</v>
          </cell>
          <cell r="AF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O447">
            <v>38400</v>
          </cell>
          <cell r="AP447">
            <v>-77856898.180000007</v>
          </cell>
          <cell r="AQ447">
            <v>-4846.6019417475727</v>
          </cell>
          <cell r="AR447">
            <v>0</v>
          </cell>
          <cell r="AS447">
            <v>77845713.713980585</v>
          </cell>
          <cell r="AT447">
            <v>0</v>
          </cell>
          <cell r="AU447">
            <v>-22368.932038834952</v>
          </cell>
          <cell r="AW447">
            <v>7080958.7199999997</v>
          </cell>
          <cell r="AX447">
            <v>1055606.5</v>
          </cell>
        </row>
        <row r="448">
          <cell r="A448">
            <v>5501010010</v>
          </cell>
          <cell r="B448" t="str">
            <v>CONSUMPTION OF STORE,SPARE &amp; TOOLS - IMPORT</v>
          </cell>
          <cell r="C448">
            <v>33682.150000000009</v>
          </cell>
          <cell r="D448">
            <v>1181743.8900000001</v>
          </cell>
          <cell r="E448">
            <v>1215426.04</v>
          </cell>
          <cell r="F448">
            <v>0</v>
          </cell>
          <cell r="G448">
            <v>26366.560000000001</v>
          </cell>
          <cell r="H448">
            <v>0</v>
          </cell>
          <cell r="I448">
            <v>0</v>
          </cell>
          <cell r="J448">
            <v>6751.34</v>
          </cell>
          <cell r="K448">
            <v>10819.770623145401</v>
          </cell>
          <cell r="L448">
            <v>0</v>
          </cell>
          <cell r="M448">
            <v>0</v>
          </cell>
          <cell r="N448">
            <v>-0.05</v>
          </cell>
          <cell r="O448">
            <v>0</v>
          </cell>
          <cell r="P448">
            <v>0</v>
          </cell>
          <cell r="Q448">
            <v>0</v>
          </cell>
          <cell r="R448">
            <v>9388.6360534124651</v>
          </cell>
          <cell r="S448">
            <v>0</v>
          </cell>
          <cell r="T448">
            <v>0</v>
          </cell>
          <cell r="U448">
            <v>3520.7572700296737</v>
          </cell>
          <cell r="V448">
            <v>564.29999999999995</v>
          </cell>
          <cell r="W448">
            <v>0</v>
          </cell>
          <cell r="X448">
            <v>9952.9860534124637</v>
          </cell>
          <cell r="Y448">
            <v>13473.743323442137</v>
          </cell>
          <cell r="Z448">
            <v>0</v>
          </cell>
          <cell r="AA448">
            <v>1180332.58</v>
          </cell>
          <cell r="AB448">
            <v>1411.31</v>
          </cell>
          <cell r="AC448">
            <v>1181743.8900000001</v>
          </cell>
          <cell r="AE448">
            <v>0</v>
          </cell>
          <cell r="AF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O448">
            <v>0</v>
          </cell>
          <cell r="AP448">
            <v>-26366.560000000001</v>
          </cell>
          <cell r="AQ448">
            <v>4068.4306231454011</v>
          </cell>
          <cell r="AR448">
            <v>3520.7572700296737</v>
          </cell>
          <cell r="AS448">
            <v>9388.6860534124644</v>
          </cell>
          <cell r="AT448">
            <v>9388.6860534124644</v>
          </cell>
          <cell r="AU448">
            <v>0</v>
          </cell>
          <cell r="AW448">
            <v>31764</v>
          </cell>
          <cell r="AX448">
            <v>0</v>
          </cell>
        </row>
        <row r="449">
          <cell r="A449">
            <v>5501010100</v>
          </cell>
          <cell r="B449" t="str">
            <v>MANUAL PRICE VAR STORES &amp; SPARE&amp;CONSUMAB MATE</v>
          </cell>
          <cell r="C449">
            <v>-76879.570000000007</v>
          </cell>
          <cell r="D449">
            <v>-92848.639999999999</v>
          </cell>
          <cell r="E449">
            <v>-169728.21000000002</v>
          </cell>
          <cell r="F449">
            <v>0</v>
          </cell>
          <cell r="G449">
            <v>0</v>
          </cell>
          <cell r="H449">
            <v>-81835.570000000007</v>
          </cell>
          <cell r="I449">
            <v>0</v>
          </cell>
          <cell r="J449">
            <v>0</v>
          </cell>
          <cell r="K449">
            <v>-81835.570000000007</v>
          </cell>
          <cell r="L449">
            <v>0</v>
          </cell>
          <cell r="M449">
            <v>0</v>
          </cell>
          <cell r="N449">
            <v>4956</v>
          </cell>
          <cell r="O449">
            <v>0</v>
          </cell>
          <cell r="P449">
            <v>0</v>
          </cell>
          <cell r="Q449">
            <v>0</v>
          </cell>
          <cell r="R449">
            <v>4956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-92848.639999999999</v>
          </cell>
          <cell r="AB449">
            <v>0</v>
          </cell>
          <cell r="AC449">
            <v>-92848.639999999999</v>
          </cell>
          <cell r="AE449">
            <v>0</v>
          </cell>
          <cell r="AF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W449">
            <v>0</v>
          </cell>
          <cell r="AX449">
            <v>0</v>
          </cell>
        </row>
        <row r="450">
          <cell r="A450">
            <v>5501010130</v>
          </cell>
          <cell r="B450" t="str">
            <v>CONSUM OF MAINTENANCE STORES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E450">
            <v>0</v>
          </cell>
          <cell r="AF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W450">
            <v>0</v>
          </cell>
          <cell r="AX450">
            <v>0</v>
          </cell>
        </row>
        <row r="451">
          <cell r="A451">
            <v>5501030000</v>
          </cell>
          <cell r="B451" t="str">
            <v>RENT - OFFICE</v>
          </cell>
          <cell r="C451">
            <v>290452.33009708737</v>
          </cell>
          <cell r="D451">
            <v>431844.33656957932</v>
          </cell>
          <cell r="E451">
            <v>722296.66666666674</v>
          </cell>
          <cell r="F451">
            <v>4880480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27607.629569876983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110671.45285356227</v>
          </cell>
          <cell r="S451">
            <v>0</v>
          </cell>
          <cell r="T451">
            <v>0</v>
          </cell>
          <cell r="U451">
            <v>41501.794820085852</v>
          </cell>
          <cell r="V451">
            <v>0</v>
          </cell>
          <cell r="W451">
            <v>0</v>
          </cell>
          <cell r="X451">
            <v>110671.45285356227</v>
          </cell>
          <cell r="Y451">
            <v>152173.24767364812</v>
          </cell>
          <cell r="Z451">
            <v>0</v>
          </cell>
          <cell r="AA451">
            <v>0</v>
          </cell>
          <cell r="AB451">
            <v>0</v>
          </cell>
          <cell r="AC451">
            <v>431844.33656957932</v>
          </cell>
          <cell r="AE451">
            <v>0</v>
          </cell>
          <cell r="AF451">
            <v>0</v>
          </cell>
          <cell r="AH451">
            <v>-4136000</v>
          </cell>
          <cell r="AI451">
            <v>-20350</v>
          </cell>
          <cell r="AJ451">
            <v>0</v>
          </cell>
          <cell r="AK451">
            <v>-1833.3333333333333</v>
          </cell>
          <cell r="AO451">
            <v>-744480</v>
          </cell>
          <cell r="AP451">
            <v>0</v>
          </cell>
          <cell r="AQ451">
            <v>47957.629569876983</v>
          </cell>
          <cell r="AR451">
            <v>41501.794820085852</v>
          </cell>
          <cell r="AS451">
            <v>110671.45285356227</v>
          </cell>
          <cell r="AT451">
            <v>110671.45285356227</v>
          </cell>
          <cell r="AU451">
            <v>433677.66990291263</v>
          </cell>
          <cell r="AW451">
            <v>0</v>
          </cell>
          <cell r="AX451">
            <v>0</v>
          </cell>
        </row>
        <row r="452">
          <cell r="A452">
            <v>5501030020</v>
          </cell>
          <cell r="B452" t="str">
            <v>LEASE RENT CHARGES</v>
          </cell>
          <cell r="C452">
            <v>-985.24271844660188</v>
          </cell>
          <cell r="D452">
            <v>-1374.7572815533979</v>
          </cell>
          <cell r="E452">
            <v>-2360</v>
          </cell>
          <cell r="F452">
            <v>-2360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-152.02558266831841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-350.82826769611938</v>
          </cell>
          <cell r="S452">
            <v>0</v>
          </cell>
          <cell r="T452">
            <v>0</v>
          </cell>
          <cell r="U452">
            <v>-131.56060038604477</v>
          </cell>
          <cell r="V452">
            <v>0</v>
          </cell>
          <cell r="W452">
            <v>0</v>
          </cell>
          <cell r="X452">
            <v>-350.82826769611938</v>
          </cell>
          <cell r="Y452">
            <v>-482.38886808216415</v>
          </cell>
          <cell r="Z452">
            <v>0</v>
          </cell>
          <cell r="AA452">
            <v>0</v>
          </cell>
          <cell r="AB452">
            <v>0</v>
          </cell>
          <cell r="AC452">
            <v>-1374.7572815533979</v>
          </cell>
          <cell r="AE452">
            <v>0</v>
          </cell>
          <cell r="AF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O452">
            <v>2360</v>
          </cell>
          <cell r="AP452">
            <v>0</v>
          </cell>
          <cell r="AQ452">
            <v>-152.02558266831841</v>
          </cell>
          <cell r="AR452">
            <v>-131.56060038604477</v>
          </cell>
          <cell r="AS452">
            <v>-350.82826769611938</v>
          </cell>
          <cell r="AT452">
            <v>-350.82826769611938</v>
          </cell>
          <cell r="AU452">
            <v>-1374.7572815533979</v>
          </cell>
          <cell r="AW452">
            <v>0</v>
          </cell>
          <cell r="AX452">
            <v>0</v>
          </cell>
        </row>
        <row r="453">
          <cell r="A453">
            <v>5501030030</v>
          </cell>
          <cell r="B453" t="str">
            <v>RENT - OTHERS</v>
          </cell>
          <cell r="C453">
            <v>4937724.2912621368</v>
          </cell>
          <cell r="D453">
            <v>503009.7087378641</v>
          </cell>
          <cell r="E453">
            <v>5440734.0000000009</v>
          </cell>
          <cell r="F453">
            <v>863500</v>
          </cell>
          <cell r="G453">
            <v>4577234</v>
          </cell>
          <cell r="H453">
            <v>0</v>
          </cell>
          <cell r="I453">
            <v>0</v>
          </cell>
          <cell r="J453">
            <v>0</v>
          </cell>
          <cell r="K453">
            <v>761904.04494252545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1758240.1037135203</v>
          </cell>
          <cell r="S453">
            <v>0</v>
          </cell>
          <cell r="T453">
            <v>0</v>
          </cell>
          <cell r="U453">
            <v>659340.03889257018</v>
          </cell>
          <cell r="V453">
            <v>0</v>
          </cell>
          <cell r="W453">
            <v>0</v>
          </cell>
          <cell r="X453">
            <v>1758240.1037135203</v>
          </cell>
          <cell r="Y453">
            <v>2417580.1426060908</v>
          </cell>
          <cell r="Z453">
            <v>0</v>
          </cell>
          <cell r="AA453">
            <v>0</v>
          </cell>
          <cell r="AB453">
            <v>0</v>
          </cell>
          <cell r="AC453">
            <v>503009.7087378641</v>
          </cell>
          <cell r="AE453">
            <v>0</v>
          </cell>
          <cell r="AF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O453">
            <v>-863500</v>
          </cell>
          <cell r="AP453">
            <v>-4577234</v>
          </cell>
          <cell r="AQ453">
            <v>761904.04494252545</v>
          </cell>
          <cell r="AR453">
            <v>659340.03889257018</v>
          </cell>
          <cell r="AS453">
            <v>1758240.1037135203</v>
          </cell>
          <cell r="AT453">
            <v>1758240.1037135203</v>
          </cell>
          <cell r="AU453">
            <v>503009.7087378641</v>
          </cell>
          <cell r="AW453">
            <v>0</v>
          </cell>
          <cell r="AX453">
            <v>0</v>
          </cell>
        </row>
        <row r="454">
          <cell r="A454">
            <v>5501040000</v>
          </cell>
          <cell r="B454" t="str">
            <v>EQUIPMENT HIRE CHARGES</v>
          </cell>
          <cell r="C454">
            <v>0</v>
          </cell>
          <cell r="D454">
            <v>467350</v>
          </cell>
          <cell r="E454">
            <v>467350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467350</v>
          </cell>
          <cell r="AB454">
            <v>0</v>
          </cell>
          <cell r="AC454">
            <v>467350</v>
          </cell>
          <cell r="AE454">
            <v>0</v>
          </cell>
          <cell r="AF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W454">
            <v>0</v>
          </cell>
          <cell r="AX454">
            <v>0</v>
          </cell>
        </row>
        <row r="455">
          <cell r="A455">
            <v>5501050000</v>
          </cell>
          <cell r="B455" t="str">
            <v>REPAIRS AND MAINTAINENCE - PLANT &amp; MACHINERY</v>
          </cell>
          <cell r="C455">
            <v>118716004.45223302</v>
          </cell>
          <cell r="D455">
            <v>146898748.82776701</v>
          </cell>
          <cell r="E455">
            <v>265614753.28000003</v>
          </cell>
          <cell r="F455">
            <v>-93925</v>
          </cell>
          <cell r="G455">
            <v>124868.58</v>
          </cell>
          <cell r="H455">
            <v>0</v>
          </cell>
          <cell r="I455">
            <v>0</v>
          </cell>
          <cell r="J455">
            <v>21076658.050000001</v>
          </cell>
          <cell r="K455">
            <v>21089875.180433583</v>
          </cell>
          <cell r="L455">
            <v>0</v>
          </cell>
          <cell r="M455">
            <v>0</v>
          </cell>
          <cell r="N455">
            <v>31850459.149999999</v>
          </cell>
          <cell r="O455">
            <v>0</v>
          </cell>
          <cell r="P455">
            <v>0</v>
          </cell>
          <cell r="Q455">
            <v>0</v>
          </cell>
          <cell r="R455">
            <v>31880960.220231336</v>
          </cell>
          <cell r="S455">
            <v>6131452.6299999999</v>
          </cell>
          <cell r="T455">
            <v>4303384.96</v>
          </cell>
          <cell r="U455">
            <v>10446275.491336752</v>
          </cell>
          <cell r="V455">
            <v>45918477.689999998</v>
          </cell>
          <cell r="W455">
            <v>9349914.8000000007</v>
          </cell>
          <cell r="X455">
            <v>55298893.560231335</v>
          </cell>
          <cell r="Y455">
            <v>65745169.051568091</v>
          </cell>
          <cell r="Z455">
            <v>0</v>
          </cell>
          <cell r="AA455">
            <v>32979789.129999999</v>
          </cell>
          <cell r="AB455">
            <v>113973673.29000001</v>
          </cell>
          <cell r="AC455">
            <v>146898748.82776701</v>
          </cell>
          <cell r="AE455">
            <v>0</v>
          </cell>
          <cell r="AF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O455">
            <v>93925</v>
          </cell>
          <cell r="AP455">
            <v>-124868.58</v>
          </cell>
          <cell r="AQ455">
            <v>13217.130433580136</v>
          </cell>
          <cell r="AR455">
            <v>11437.901336752038</v>
          </cell>
          <cell r="AS455">
            <v>30501.070231338766</v>
          </cell>
          <cell r="AT455">
            <v>30501.070231338766</v>
          </cell>
          <cell r="AU455">
            <v>-54713.592233009709</v>
          </cell>
          <cell r="AW455">
            <v>19911729.640000001</v>
          </cell>
          <cell r="AX455">
            <v>15235719.34</v>
          </cell>
        </row>
        <row r="456">
          <cell r="A456">
            <v>5501050050</v>
          </cell>
          <cell r="B456" t="str">
            <v>SERVICE CHARGES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E456">
            <v>0</v>
          </cell>
          <cell r="AF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W456">
            <v>0</v>
          </cell>
          <cell r="AX456">
            <v>0</v>
          </cell>
        </row>
        <row r="457">
          <cell r="A457">
            <v>5501050060</v>
          </cell>
          <cell r="B457" t="str">
            <v>SERVICE CHARGES - MANPOWER</v>
          </cell>
          <cell r="C457">
            <v>0</v>
          </cell>
          <cell r="D457">
            <v>1651552.96</v>
          </cell>
          <cell r="E457">
            <v>1651552.96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1418198.96</v>
          </cell>
          <cell r="AB457">
            <v>233354</v>
          </cell>
          <cell r="AC457">
            <v>1651552.96</v>
          </cell>
          <cell r="AE457">
            <v>0</v>
          </cell>
          <cell r="AF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W457">
            <v>76950.009999999995</v>
          </cell>
          <cell r="AX457">
            <v>0</v>
          </cell>
        </row>
        <row r="458">
          <cell r="A458">
            <v>5501050120</v>
          </cell>
          <cell r="B458" t="str">
            <v>ASH &amp; COAL HANDLING EXPENSES</v>
          </cell>
          <cell r="C458">
            <v>20365399.879999999</v>
          </cell>
          <cell r="D458">
            <v>6418375.6500000004</v>
          </cell>
          <cell r="E458">
            <v>26783775.530000001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20365399.879999999</v>
          </cell>
          <cell r="O458">
            <v>0</v>
          </cell>
          <cell r="P458">
            <v>0</v>
          </cell>
          <cell r="Q458">
            <v>0</v>
          </cell>
          <cell r="R458">
            <v>20365399.879999999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6418375.6500000004</v>
          </cell>
          <cell r="AB458">
            <v>0</v>
          </cell>
          <cell r="AC458">
            <v>6418375.6500000004</v>
          </cell>
          <cell r="AE458">
            <v>0</v>
          </cell>
          <cell r="AF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W458">
            <v>0</v>
          </cell>
          <cell r="AX458">
            <v>0</v>
          </cell>
        </row>
        <row r="459">
          <cell r="A459">
            <v>5501060000</v>
          </cell>
          <cell r="B459" t="str">
            <v>REPAIRS AND MAINTAINENCE - FACTORY BUILDING</v>
          </cell>
          <cell r="C459">
            <v>-0.4</v>
          </cell>
          <cell r="D459">
            <v>12695347.199999999</v>
          </cell>
          <cell r="E459">
            <v>12695346.799999999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-0.4</v>
          </cell>
          <cell r="K459">
            <v>-0.4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12695347.199999999</v>
          </cell>
          <cell r="AB459">
            <v>0</v>
          </cell>
          <cell r="AC459">
            <v>12695347.199999999</v>
          </cell>
          <cell r="AE459">
            <v>0</v>
          </cell>
          <cell r="AF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W459">
            <v>0</v>
          </cell>
          <cell r="AX459">
            <v>0</v>
          </cell>
        </row>
        <row r="460">
          <cell r="A460">
            <v>5501060010</v>
          </cell>
          <cell r="B460" t="str">
            <v>REPAIRS AND MAINTAINENCE - NON FACTORY BUILDI</v>
          </cell>
          <cell r="C460">
            <v>-68.883495145631073</v>
          </cell>
          <cell r="D460">
            <v>1175959.8834951457</v>
          </cell>
          <cell r="E460">
            <v>1175891</v>
          </cell>
          <cell r="F460">
            <v>-165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-10.628907262827347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-24.528247529601568</v>
          </cell>
          <cell r="S460">
            <v>0</v>
          </cell>
          <cell r="T460">
            <v>0</v>
          </cell>
          <cell r="U460">
            <v>-9.1980928236005894</v>
          </cell>
          <cell r="V460">
            <v>0</v>
          </cell>
          <cell r="W460">
            <v>0</v>
          </cell>
          <cell r="X460">
            <v>-24.528247529601568</v>
          </cell>
          <cell r="Y460">
            <v>-33.726340353202161</v>
          </cell>
          <cell r="Z460">
            <v>0</v>
          </cell>
          <cell r="AA460">
            <v>1176056</v>
          </cell>
          <cell r="AB460">
            <v>0</v>
          </cell>
          <cell r="AC460">
            <v>1175959.8834951457</v>
          </cell>
          <cell r="AE460">
            <v>0</v>
          </cell>
          <cell r="AF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O460">
            <v>165</v>
          </cell>
          <cell r="AP460">
            <v>0</v>
          </cell>
          <cell r="AQ460">
            <v>-10.628907262827347</v>
          </cell>
          <cell r="AR460">
            <v>-9.1980928236005894</v>
          </cell>
          <cell r="AS460">
            <v>-24.528247529601568</v>
          </cell>
          <cell r="AT460">
            <v>-24.528247529601568</v>
          </cell>
          <cell r="AU460">
            <v>-96.116504854368941</v>
          </cell>
          <cell r="AW460">
            <v>0</v>
          </cell>
          <cell r="AX460">
            <v>0</v>
          </cell>
        </row>
        <row r="461">
          <cell r="A461">
            <v>5501060020</v>
          </cell>
          <cell r="B461" t="str">
            <v>REPAIRS AND MAINT.-RESIDENTIAL BUILDINGS</v>
          </cell>
          <cell r="C461">
            <v>-47111.300970873795</v>
          </cell>
          <cell r="D461">
            <v>4491966.8709708741</v>
          </cell>
          <cell r="E461">
            <v>4444855.57</v>
          </cell>
          <cell r="F461">
            <v>-112848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-7269.3995563366088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-16775.537437699866</v>
          </cell>
          <cell r="S461">
            <v>0</v>
          </cell>
          <cell r="T461">
            <v>0</v>
          </cell>
          <cell r="U461">
            <v>-6290.8265391374498</v>
          </cell>
          <cell r="V461">
            <v>0</v>
          </cell>
          <cell r="W461">
            <v>0</v>
          </cell>
          <cell r="X461">
            <v>-16775.537437699866</v>
          </cell>
          <cell r="Y461">
            <v>-23066.363976837318</v>
          </cell>
          <cell r="Z461">
            <v>0</v>
          </cell>
          <cell r="AA461">
            <v>4557703.57</v>
          </cell>
          <cell r="AB461">
            <v>0</v>
          </cell>
          <cell r="AC461">
            <v>4491966.8709708741</v>
          </cell>
          <cell r="AE461">
            <v>0</v>
          </cell>
          <cell r="AF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O461">
            <v>112848</v>
          </cell>
          <cell r="AP461">
            <v>0</v>
          </cell>
          <cell r="AQ461">
            <v>-7269.3995563366088</v>
          </cell>
          <cell r="AR461">
            <v>-6290.8265391374498</v>
          </cell>
          <cell r="AS461">
            <v>-16775.537437699866</v>
          </cell>
          <cell r="AT461">
            <v>-16775.537437699866</v>
          </cell>
          <cell r="AU461">
            <v>-65736.699029126205</v>
          </cell>
          <cell r="AW461">
            <v>0</v>
          </cell>
          <cell r="AX461">
            <v>0</v>
          </cell>
        </row>
        <row r="462">
          <cell r="A462">
            <v>5501060030</v>
          </cell>
          <cell r="B462" t="str">
            <v>REPAIRS AND MAINT.-GUEST HOUSE</v>
          </cell>
          <cell r="C462">
            <v>6242</v>
          </cell>
          <cell r="D462">
            <v>0</v>
          </cell>
          <cell r="E462">
            <v>6242</v>
          </cell>
          <cell r="F462">
            <v>0</v>
          </cell>
          <cell r="G462">
            <v>6242</v>
          </cell>
          <cell r="H462">
            <v>0</v>
          </cell>
          <cell r="I462">
            <v>0</v>
          </cell>
          <cell r="J462">
            <v>0</v>
          </cell>
          <cell r="K462">
            <v>963.15727002967355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2222.6706231454004</v>
          </cell>
          <cell r="S462">
            <v>0</v>
          </cell>
          <cell r="T462">
            <v>0</v>
          </cell>
          <cell r="U462">
            <v>833.50148367952522</v>
          </cell>
          <cell r="V462">
            <v>0</v>
          </cell>
          <cell r="W462">
            <v>0</v>
          </cell>
          <cell r="X462">
            <v>2222.6706231454004</v>
          </cell>
          <cell r="Y462">
            <v>3056.1721068249258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E462">
            <v>0</v>
          </cell>
          <cell r="AF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O462">
            <v>0</v>
          </cell>
          <cell r="AP462">
            <v>-6242</v>
          </cell>
          <cell r="AQ462">
            <v>963.15727002967355</v>
          </cell>
          <cell r="AR462">
            <v>833.50148367952522</v>
          </cell>
          <cell r="AS462">
            <v>2222.6706231454004</v>
          </cell>
          <cell r="AT462">
            <v>2222.6706231454004</v>
          </cell>
          <cell r="AU462">
            <v>0</v>
          </cell>
          <cell r="AW462">
            <v>0</v>
          </cell>
          <cell r="AX462">
            <v>0</v>
          </cell>
        </row>
        <row r="463">
          <cell r="A463">
            <v>5501060050</v>
          </cell>
          <cell r="B463" t="str">
            <v>REPAIRS AND MAINT.-FLATS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E463">
            <v>0</v>
          </cell>
          <cell r="AF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W463">
            <v>0</v>
          </cell>
          <cell r="AX463">
            <v>0</v>
          </cell>
        </row>
        <row r="464">
          <cell r="A464">
            <v>5501070000</v>
          </cell>
          <cell r="B464" t="str">
            <v>REPAIRS AND MAINTAINENCE - VEHICLES</v>
          </cell>
          <cell r="C464">
            <v>792028.45766990294</v>
          </cell>
          <cell r="D464">
            <v>991690.32233009697</v>
          </cell>
          <cell r="E464">
            <v>1783718.7799999998</v>
          </cell>
          <cell r="F464">
            <v>1597684.71</v>
          </cell>
          <cell r="G464">
            <v>125033.87</v>
          </cell>
          <cell r="H464">
            <v>0</v>
          </cell>
          <cell r="I464">
            <v>0</v>
          </cell>
          <cell r="J464">
            <v>0</v>
          </cell>
          <cell r="K464">
            <v>122212.1062279969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282027.93744922359</v>
          </cell>
          <cell r="S464">
            <v>0</v>
          </cell>
          <cell r="T464">
            <v>0</v>
          </cell>
          <cell r="U464">
            <v>105760.47654345885</v>
          </cell>
          <cell r="V464">
            <v>0</v>
          </cell>
          <cell r="W464">
            <v>0</v>
          </cell>
          <cell r="X464">
            <v>282027.93744922359</v>
          </cell>
          <cell r="Y464">
            <v>387788.41399268247</v>
          </cell>
          <cell r="Z464">
            <v>0</v>
          </cell>
          <cell r="AA464">
            <v>61000.2</v>
          </cell>
          <cell r="AB464">
            <v>0</v>
          </cell>
          <cell r="AC464">
            <v>991690.32233009697</v>
          </cell>
          <cell r="AE464">
            <v>0</v>
          </cell>
          <cell r="AF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O464">
            <v>-1597684.71</v>
          </cell>
          <cell r="AP464">
            <v>-125033.87</v>
          </cell>
          <cell r="AQ464">
            <v>122212.1062279969</v>
          </cell>
          <cell r="AR464">
            <v>105760.47654345885</v>
          </cell>
          <cell r="AS464">
            <v>282027.93744922359</v>
          </cell>
          <cell r="AT464">
            <v>282027.93744922359</v>
          </cell>
          <cell r="AU464">
            <v>930690.12233009702</v>
          </cell>
          <cell r="AW464">
            <v>0</v>
          </cell>
          <cell r="AX464">
            <v>0</v>
          </cell>
        </row>
        <row r="465">
          <cell r="A465">
            <v>5501070010</v>
          </cell>
          <cell r="B465" t="str">
            <v>REPAIRS AND MAINTAINENCE - COMPUTERS</v>
          </cell>
          <cell r="C465">
            <v>16886715.666796114</v>
          </cell>
          <cell r="D465">
            <v>23889663.093203884</v>
          </cell>
          <cell r="E465">
            <v>40776378.759999998</v>
          </cell>
          <cell r="F465">
            <v>40427314.759999998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2604231.3907222492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6009764.7478205748</v>
          </cell>
          <cell r="S465">
            <v>0</v>
          </cell>
          <cell r="T465">
            <v>0</v>
          </cell>
          <cell r="U465">
            <v>2253661.7804327155</v>
          </cell>
          <cell r="V465">
            <v>9293</v>
          </cell>
          <cell r="W465">
            <v>0</v>
          </cell>
          <cell r="X465">
            <v>6019057.7478205748</v>
          </cell>
          <cell r="Y465">
            <v>8272719.5282532908</v>
          </cell>
          <cell r="Z465">
            <v>0</v>
          </cell>
          <cell r="AA465">
            <v>339771</v>
          </cell>
          <cell r="AB465">
            <v>0</v>
          </cell>
          <cell r="AC465">
            <v>23889663.093203884</v>
          </cell>
          <cell r="AE465">
            <v>0</v>
          </cell>
          <cell r="AF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O465">
            <v>-40427314.759999998</v>
          </cell>
          <cell r="AP465">
            <v>0</v>
          </cell>
          <cell r="AQ465">
            <v>2604231.3907222492</v>
          </cell>
          <cell r="AR465">
            <v>2253661.7804327155</v>
          </cell>
          <cell r="AS465">
            <v>6009764.7478205748</v>
          </cell>
          <cell r="AT465">
            <v>6009764.7478205748</v>
          </cell>
          <cell r="AU465">
            <v>23549892.093203884</v>
          </cell>
          <cell r="AW465">
            <v>0</v>
          </cell>
          <cell r="AX465">
            <v>0</v>
          </cell>
        </row>
        <row r="466">
          <cell r="A466">
            <v>5501070020</v>
          </cell>
          <cell r="B466" t="str">
            <v>REPAIRS AND MAINTAINENCE - OTHERS</v>
          </cell>
          <cell r="C466">
            <v>9971209.3367961161</v>
          </cell>
          <cell r="D466">
            <v>3595790.7632038831</v>
          </cell>
          <cell r="E466">
            <v>13567000.1</v>
          </cell>
          <cell r="F466">
            <v>6968985.3099999996</v>
          </cell>
          <cell r="G466">
            <v>1246765.1599999999</v>
          </cell>
          <cell r="H466">
            <v>179997</v>
          </cell>
          <cell r="I466">
            <v>0</v>
          </cell>
          <cell r="J466">
            <v>1051573.6299999999</v>
          </cell>
          <cell r="K466">
            <v>1872875.2697430206</v>
          </cell>
          <cell r="L466">
            <v>0</v>
          </cell>
          <cell r="M466">
            <v>0</v>
          </cell>
          <cell r="N466">
            <v>3283843.62</v>
          </cell>
          <cell r="O466">
            <v>0</v>
          </cell>
          <cell r="P466">
            <v>0</v>
          </cell>
          <cell r="Q466">
            <v>0</v>
          </cell>
          <cell r="R466">
            <v>4763777.4040223565</v>
          </cell>
          <cell r="S466">
            <v>205158.52</v>
          </cell>
          <cell r="T466">
            <v>28420.38</v>
          </cell>
          <cell r="U466">
            <v>788554.06900838355</v>
          </cell>
          <cell r="V466">
            <v>1066068.81</v>
          </cell>
          <cell r="W466">
            <v>0</v>
          </cell>
          <cell r="X466">
            <v>2546002.594022356</v>
          </cell>
          <cell r="Y466">
            <v>3334556.6630307394</v>
          </cell>
          <cell r="Z466">
            <v>0</v>
          </cell>
          <cell r="AA466">
            <v>-463812.33</v>
          </cell>
          <cell r="AB466">
            <v>0</v>
          </cell>
          <cell r="AC466">
            <v>3595790.7632038831</v>
          </cell>
          <cell r="AE466">
            <v>0</v>
          </cell>
          <cell r="AF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O466">
            <v>-6968985.3099999996</v>
          </cell>
          <cell r="AP466">
            <v>-1246765.1599999999</v>
          </cell>
          <cell r="AQ466">
            <v>641304.63974302087</v>
          </cell>
          <cell r="AR466">
            <v>554975.16900838353</v>
          </cell>
          <cell r="AS466">
            <v>1479933.7840223559</v>
          </cell>
          <cell r="AT466">
            <v>1479933.7840223559</v>
          </cell>
          <cell r="AU466">
            <v>4059603.0932038832</v>
          </cell>
          <cell r="AW466">
            <v>86800</v>
          </cell>
          <cell r="AX466">
            <v>-12377</v>
          </cell>
        </row>
        <row r="467">
          <cell r="A467">
            <v>5501070040</v>
          </cell>
          <cell r="B467" t="str">
            <v>REPAIRS &amp; MAINT-OFFICE EQPT,FURNITURE &amp; FIXTU</v>
          </cell>
          <cell r="C467">
            <v>14611.650485436896</v>
          </cell>
          <cell r="D467">
            <v>1143138.8895145631</v>
          </cell>
          <cell r="E467">
            <v>1157750.54</v>
          </cell>
          <cell r="F467">
            <v>35000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2254.616692114892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5202.9615971882122</v>
          </cell>
          <cell r="S467">
            <v>0</v>
          </cell>
          <cell r="T467">
            <v>0</v>
          </cell>
          <cell r="U467">
            <v>1951.1105989455796</v>
          </cell>
          <cell r="V467">
            <v>0</v>
          </cell>
          <cell r="W467">
            <v>0</v>
          </cell>
          <cell r="X467">
            <v>5202.9615971882122</v>
          </cell>
          <cell r="Y467">
            <v>7154.0721961337913</v>
          </cell>
          <cell r="Z467">
            <v>0</v>
          </cell>
          <cell r="AA467">
            <v>1122750.54</v>
          </cell>
          <cell r="AB467">
            <v>0</v>
          </cell>
          <cell r="AC467">
            <v>1143138.8895145631</v>
          </cell>
          <cell r="AE467">
            <v>0</v>
          </cell>
          <cell r="AF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O467">
            <v>-35000</v>
          </cell>
          <cell r="AP467">
            <v>0</v>
          </cell>
          <cell r="AQ467">
            <v>2254.616692114892</v>
          </cell>
          <cell r="AR467">
            <v>1951.1105989455796</v>
          </cell>
          <cell r="AS467">
            <v>5202.9615971882122</v>
          </cell>
          <cell r="AT467">
            <v>5202.9615971882122</v>
          </cell>
          <cell r="AU467">
            <v>20388.349514563106</v>
          </cell>
          <cell r="AW467">
            <v>0</v>
          </cell>
          <cell r="AX467">
            <v>-2500</v>
          </cell>
        </row>
        <row r="468">
          <cell r="A468">
            <v>5501070060</v>
          </cell>
          <cell r="B468" t="str">
            <v>MANPOWER SUPPLY CHARGES</v>
          </cell>
          <cell r="C468">
            <v>273144.792038835</v>
          </cell>
          <cell r="D468">
            <v>1012198.7779611652</v>
          </cell>
          <cell r="E468">
            <v>1285343.5700000003</v>
          </cell>
          <cell r="F468">
            <v>654277.06000000006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42146.970878395907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97262.240488605938</v>
          </cell>
          <cell r="S468">
            <v>0</v>
          </cell>
          <cell r="T468">
            <v>0</v>
          </cell>
          <cell r="U468">
            <v>36473.340183227228</v>
          </cell>
          <cell r="V468">
            <v>0</v>
          </cell>
          <cell r="W468">
            <v>0</v>
          </cell>
          <cell r="X468">
            <v>97262.240488605938</v>
          </cell>
          <cell r="Y468">
            <v>133735.58067183316</v>
          </cell>
          <cell r="Z468">
            <v>0</v>
          </cell>
          <cell r="AA468">
            <v>324066.51</v>
          </cell>
          <cell r="AB468">
            <v>307000</v>
          </cell>
          <cell r="AC468">
            <v>1012198.7779611652</v>
          </cell>
          <cell r="AE468">
            <v>0</v>
          </cell>
          <cell r="AF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O468">
            <v>-654277.06000000006</v>
          </cell>
          <cell r="AP468">
            <v>0</v>
          </cell>
          <cell r="AQ468">
            <v>42146.970878395907</v>
          </cell>
          <cell r="AR468">
            <v>36473.340183227228</v>
          </cell>
          <cell r="AS468">
            <v>97262.240488605938</v>
          </cell>
          <cell r="AT468">
            <v>97262.240488605938</v>
          </cell>
          <cell r="AU468">
            <v>381132.26796116511</v>
          </cell>
          <cell r="AW468">
            <v>0</v>
          </cell>
          <cell r="AX468">
            <v>0</v>
          </cell>
        </row>
        <row r="469">
          <cell r="A469">
            <v>5501070070</v>
          </cell>
          <cell r="B469" t="str">
            <v xml:space="preserve"> HOUSE KEEPING EXPENSES -PLANT</v>
          </cell>
          <cell r="C469">
            <v>23821659.960000001</v>
          </cell>
          <cell r="D469">
            <v>14091518.93</v>
          </cell>
          <cell r="E469">
            <v>37913178.890000001</v>
          </cell>
          <cell r="F469">
            <v>0</v>
          </cell>
          <cell r="G469">
            <v>506409.52</v>
          </cell>
          <cell r="H469">
            <v>0</v>
          </cell>
          <cell r="I469">
            <v>0</v>
          </cell>
          <cell r="J469">
            <v>5753583.3799999999</v>
          </cell>
          <cell r="K469">
            <v>5831723.7213649852</v>
          </cell>
          <cell r="L469">
            <v>0</v>
          </cell>
          <cell r="M469">
            <v>0</v>
          </cell>
          <cell r="N469">
            <v>6381383.46</v>
          </cell>
          <cell r="O469">
            <v>0</v>
          </cell>
          <cell r="P469">
            <v>0</v>
          </cell>
          <cell r="Q469">
            <v>0</v>
          </cell>
          <cell r="R469">
            <v>6561707.3246884272</v>
          </cell>
          <cell r="S469">
            <v>2116715.7799999998</v>
          </cell>
          <cell r="T469">
            <v>0</v>
          </cell>
          <cell r="U469">
            <v>2184337.2292581601</v>
          </cell>
          <cell r="V469">
            <v>9063567.8200000003</v>
          </cell>
          <cell r="W469">
            <v>0</v>
          </cell>
          <cell r="X469">
            <v>9243891.6846884284</v>
          </cell>
          <cell r="Y469">
            <v>11428228.913946588</v>
          </cell>
          <cell r="Z469">
            <v>0</v>
          </cell>
          <cell r="AA469">
            <v>14091518.93</v>
          </cell>
          <cell r="AB469">
            <v>0</v>
          </cell>
          <cell r="AC469">
            <v>14091518.93</v>
          </cell>
          <cell r="AE469">
            <v>0</v>
          </cell>
          <cell r="AF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O469">
            <v>0</v>
          </cell>
          <cell r="AP469">
            <v>-506409.52</v>
          </cell>
          <cell r="AQ469">
            <v>78140.341364985172</v>
          </cell>
          <cell r="AR469">
            <v>67621.449258160239</v>
          </cell>
          <cell r="AS469">
            <v>180323.8646884273</v>
          </cell>
          <cell r="AT469">
            <v>180323.8646884273</v>
          </cell>
          <cell r="AU469">
            <v>0</v>
          </cell>
          <cell r="AW469">
            <v>436508.4</v>
          </cell>
          <cell r="AX469">
            <v>0</v>
          </cell>
        </row>
        <row r="470">
          <cell r="A470">
            <v>5501070080</v>
          </cell>
          <cell r="B470" t="str">
            <v xml:space="preserve"> COMPUTER CONSUMABLES &amp; SOFTWARE EXP.</v>
          </cell>
          <cell r="C470">
            <v>2881737.2935922332</v>
          </cell>
          <cell r="D470">
            <v>1133779.666407767</v>
          </cell>
          <cell r="E470">
            <v>4015516.96</v>
          </cell>
          <cell r="F470">
            <v>10461</v>
          </cell>
          <cell r="G470">
            <v>1216886.3</v>
          </cell>
          <cell r="H470">
            <v>0</v>
          </cell>
          <cell r="I470">
            <v>0</v>
          </cell>
          <cell r="J470">
            <v>0</v>
          </cell>
          <cell r="K470">
            <v>188442.67865518134</v>
          </cell>
          <cell r="L470">
            <v>0</v>
          </cell>
          <cell r="M470">
            <v>0</v>
          </cell>
          <cell r="N470">
            <v>1655784.78</v>
          </cell>
          <cell r="O470">
            <v>0</v>
          </cell>
          <cell r="P470">
            <v>0</v>
          </cell>
          <cell r="Q470">
            <v>0</v>
          </cell>
          <cell r="R470">
            <v>2090652.4999734955</v>
          </cell>
          <cell r="S470">
            <v>4699</v>
          </cell>
          <cell r="T470">
            <v>0</v>
          </cell>
          <cell r="U470">
            <v>167774.3949900608</v>
          </cell>
          <cell r="V470">
            <v>0</v>
          </cell>
          <cell r="W470">
            <v>0</v>
          </cell>
          <cell r="X470">
            <v>434867.7199734954</v>
          </cell>
          <cell r="Y470">
            <v>602642.11496355617</v>
          </cell>
          <cell r="Z470">
            <v>0</v>
          </cell>
          <cell r="AA470">
            <v>1127685.8799999999</v>
          </cell>
          <cell r="AB470">
            <v>0</v>
          </cell>
          <cell r="AC470">
            <v>1133779.666407767</v>
          </cell>
          <cell r="AE470">
            <v>0</v>
          </cell>
          <cell r="AF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O470">
            <v>-10461</v>
          </cell>
          <cell r="AP470">
            <v>-1216886.3</v>
          </cell>
          <cell r="AQ470">
            <v>188442.67865518134</v>
          </cell>
          <cell r="AR470">
            <v>163075.3949900608</v>
          </cell>
          <cell r="AS470">
            <v>434867.7199734954</v>
          </cell>
          <cell r="AT470">
            <v>434867.7199734954</v>
          </cell>
          <cell r="AU470">
            <v>6093.7864077669901</v>
          </cell>
          <cell r="AW470">
            <v>0</v>
          </cell>
          <cell r="AX470">
            <v>0</v>
          </cell>
        </row>
        <row r="471">
          <cell r="A471">
            <v>5501090010</v>
          </cell>
          <cell r="B471" t="str">
            <v>INSURANCE PREMIUM - VEHICLES</v>
          </cell>
          <cell r="C471">
            <v>1605269.0970873786</v>
          </cell>
          <cell r="D471">
            <v>1586229.9029126214</v>
          </cell>
          <cell r="E471">
            <v>3191499</v>
          </cell>
          <cell r="F471">
            <v>2723028</v>
          </cell>
          <cell r="G471">
            <v>372156</v>
          </cell>
          <cell r="H471">
            <v>0</v>
          </cell>
          <cell r="I471">
            <v>0</v>
          </cell>
          <cell r="J471">
            <v>96315</v>
          </cell>
          <cell r="K471">
            <v>329150.64702831954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537313.03160381434</v>
          </cell>
          <cell r="S471">
            <v>0</v>
          </cell>
          <cell r="T471">
            <v>0</v>
          </cell>
          <cell r="U471">
            <v>201492.3868514304</v>
          </cell>
          <cell r="V471">
            <v>0</v>
          </cell>
          <cell r="W471">
            <v>0</v>
          </cell>
          <cell r="X471">
            <v>537313.03160381434</v>
          </cell>
          <cell r="Y471">
            <v>738805.41845524474</v>
          </cell>
          <cell r="Z471">
            <v>0</v>
          </cell>
          <cell r="AA471">
            <v>0</v>
          </cell>
          <cell r="AB471">
            <v>0</v>
          </cell>
          <cell r="AC471">
            <v>1586229.9029126214</v>
          </cell>
          <cell r="AE471">
            <v>0</v>
          </cell>
          <cell r="AF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O471">
            <v>-2723028</v>
          </cell>
          <cell r="AP471">
            <v>-372156</v>
          </cell>
          <cell r="AQ471">
            <v>232835.64702831954</v>
          </cell>
          <cell r="AR471">
            <v>201492.3868514304</v>
          </cell>
          <cell r="AS471">
            <v>537313.03160381434</v>
          </cell>
          <cell r="AT471">
            <v>537313.03160381434</v>
          </cell>
          <cell r="AU471">
            <v>1586229.9029126214</v>
          </cell>
          <cell r="AW471">
            <v>0</v>
          </cell>
          <cell r="AX471">
            <v>0</v>
          </cell>
        </row>
        <row r="472">
          <cell r="A472">
            <v>5501090030</v>
          </cell>
          <cell r="B472" t="str">
            <v>INSURANCE PREMIUM - FIXED ASSETS</v>
          </cell>
          <cell r="C472">
            <v>51134530.080000006</v>
          </cell>
          <cell r="D472">
            <v>107170105.28</v>
          </cell>
          <cell r="E472">
            <v>158304635.36000001</v>
          </cell>
          <cell r="F472">
            <v>0</v>
          </cell>
          <cell r="G472">
            <v>353461</v>
          </cell>
          <cell r="H472">
            <v>0</v>
          </cell>
          <cell r="I472">
            <v>0</v>
          </cell>
          <cell r="J472">
            <v>18067229.239999998</v>
          </cell>
          <cell r="K472">
            <v>18121769.216261126</v>
          </cell>
          <cell r="L472">
            <v>0</v>
          </cell>
          <cell r="M472">
            <v>0</v>
          </cell>
          <cell r="N472">
            <v>32713839.84</v>
          </cell>
          <cell r="O472">
            <v>0</v>
          </cell>
          <cell r="P472">
            <v>0</v>
          </cell>
          <cell r="Q472">
            <v>0</v>
          </cell>
          <cell r="R472">
            <v>32839701.323679525</v>
          </cell>
          <cell r="S472">
            <v>0</v>
          </cell>
          <cell r="T472">
            <v>0</v>
          </cell>
          <cell r="U472">
            <v>47198.056379821959</v>
          </cell>
          <cell r="V472">
            <v>0</v>
          </cell>
          <cell r="W472">
            <v>0</v>
          </cell>
          <cell r="X472">
            <v>125861.48367952523</v>
          </cell>
          <cell r="Y472">
            <v>173059.5400593472</v>
          </cell>
          <cell r="Z472">
            <v>0</v>
          </cell>
          <cell r="AA472">
            <v>107170105.28</v>
          </cell>
          <cell r="AB472">
            <v>0</v>
          </cell>
          <cell r="AC472">
            <v>107170105.28</v>
          </cell>
          <cell r="AE472">
            <v>0</v>
          </cell>
          <cell r="AF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O472">
            <v>0</v>
          </cell>
          <cell r="AP472">
            <v>-353461</v>
          </cell>
          <cell r="AQ472">
            <v>54539.976261127602</v>
          </cell>
          <cell r="AR472">
            <v>47198.056379821959</v>
          </cell>
          <cell r="AS472">
            <v>125861.48367952523</v>
          </cell>
          <cell r="AT472">
            <v>125861.48367952523</v>
          </cell>
          <cell r="AU472">
            <v>0</v>
          </cell>
          <cell r="AW472">
            <v>1668280</v>
          </cell>
          <cell r="AX472">
            <v>201699</v>
          </cell>
        </row>
        <row r="473">
          <cell r="A473">
            <v>5501090050</v>
          </cell>
          <cell r="B473" t="str">
            <v>INSURANCE PREMIUM - STAFF</v>
          </cell>
          <cell r="C473">
            <v>4108492.0528155346</v>
          </cell>
          <cell r="D473">
            <v>7385875.0271844659</v>
          </cell>
          <cell r="E473">
            <v>11494367.08</v>
          </cell>
          <cell r="F473">
            <v>16220258.08</v>
          </cell>
          <cell r="G473">
            <v>-580948</v>
          </cell>
          <cell r="H473">
            <v>0</v>
          </cell>
          <cell r="I473">
            <v>0</v>
          </cell>
          <cell r="J473">
            <v>-715566</v>
          </cell>
          <cell r="K473">
            <v>239662.58975195186</v>
          </cell>
          <cell r="L473">
            <v>-9144</v>
          </cell>
          <cell r="M473">
            <v>0</v>
          </cell>
          <cell r="N473">
            <v>-897922</v>
          </cell>
          <cell r="O473">
            <v>0</v>
          </cell>
          <cell r="P473">
            <v>0</v>
          </cell>
          <cell r="Q473">
            <v>0</v>
          </cell>
          <cell r="R473">
            <v>1297307.6686583506</v>
          </cell>
          <cell r="S473">
            <v>-198882</v>
          </cell>
          <cell r="T473">
            <v>-130308</v>
          </cell>
          <cell r="U473">
            <v>497450.12574688147</v>
          </cell>
          <cell r="V473">
            <v>-68580</v>
          </cell>
          <cell r="W473">
            <v>-18288</v>
          </cell>
          <cell r="X473">
            <v>2117505.6686583506</v>
          </cell>
          <cell r="Y473">
            <v>2614955.7944052322</v>
          </cell>
          <cell r="Z473">
            <v>-43434</v>
          </cell>
          <cell r="AA473">
            <v>-2062819</v>
          </cell>
          <cell r="AB473">
            <v>0</v>
          </cell>
          <cell r="AC473">
            <v>7385875.0271844659</v>
          </cell>
          <cell r="AE473">
            <v>0</v>
          </cell>
          <cell r="AF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O473">
            <v>-16220258.08</v>
          </cell>
          <cell r="AP473">
            <v>580948</v>
          </cell>
          <cell r="AQ473">
            <v>955228.58975195186</v>
          </cell>
          <cell r="AR473">
            <v>826640.12574688147</v>
          </cell>
          <cell r="AS473">
            <v>2204373.6686583506</v>
          </cell>
          <cell r="AT473">
            <v>2204373.6686583506</v>
          </cell>
          <cell r="AU473">
            <v>9448694.0271844659</v>
          </cell>
          <cell r="AW473">
            <v>-154698</v>
          </cell>
          <cell r="AX473">
            <v>-124980</v>
          </cell>
        </row>
        <row r="474">
          <cell r="A474">
            <v>5501090070</v>
          </cell>
          <cell r="B474" t="str">
            <v>INSURANCE PREMIUM - OTHERS</v>
          </cell>
          <cell r="C474">
            <v>1431725.7356310682</v>
          </cell>
          <cell r="D474">
            <v>653991.65436893201</v>
          </cell>
          <cell r="E474">
            <v>2085717.3900000001</v>
          </cell>
          <cell r="F474">
            <v>1122687.3899999999</v>
          </cell>
          <cell r="G474">
            <v>904765</v>
          </cell>
          <cell r="H474">
            <v>0</v>
          </cell>
          <cell r="I474">
            <v>0</v>
          </cell>
          <cell r="J474">
            <v>0</v>
          </cell>
          <cell r="K474">
            <v>211928.50520123303</v>
          </cell>
          <cell r="L474">
            <v>0</v>
          </cell>
          <cell r="M474">
            <v>0</v>
          </cell>
          <cell r="N474">
            <v>58266</v>
          </cell>
          <cell r="O474">
            <v>0</v>
          </cell>
          <cell r="P474">
            <v>0</v>
          </cell>
          <cell r="Q474">
            <v>0</v>
          </cell>
          <cell r="R474">
            <v>547331.78123361478</v>
          </cell>
          <cell r="S474">
            <v>0</v>
          </cell>
          <cell r="T474">
            <v>0</v>
          </cell>
          <cell r="U474">
            <v>183399.66796260551</v>
          </cell>
          <cell r="V474">
            <v>0</v>
          </cell>
          <cell r="W474">
            <v>0</v>
          </cell>
          <cell r="X474">
            <v>489065.78123361472</v>
          </cell>
          <cell r="Y474">
            <v>672465.44919622026</v>
          </cell>
          <cell r="Z474">
            <v>0</v>
          </cell>
          <cell r="AA474">
            <v>-1</v>
          </cell>
          <cell r="AB474">
            <v>0</v>
          </cell>
          <cell r="AC474">
            <v>653991.65436893201</v>
          </cell>
          <cell r="AE474">
            <v>0</v>
          </cell>
          <cell r="AF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O474">
            <v>-1122687.3899999999</v>
          </cell>
          <cell r="AP474">
            <v>-904765</v>
          </cell>
          <cell r="AQ474">
            <v>211928.50520123303</v>
          </cell>
          <cell r="AR474">
            <v>183399.66796260551</v>
          </cell>
          <cell r="AS474">
            <v>489065.78123361472</v>
          </cell>
          <cell r="AT474">
            <v>489065.78123361472</v>
          </cell>
          <cell r="AU474">
            <v>653992.65436893201</v>
          </cell>
          <cell r="AW474">
            <v>0</v>
          </cell>
          <cell r="AX474">
            <v>0</v>
          </cell>
        </row>
        <row r="475">
          <cell r="A475">
            <v>5501090080</v>
          </cell>
          <cell r="B475" t="str">
            <v>INSURANCE PREMIUM - MARINE POLICY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W475">
            <v>0</v>
          </cell>
          <cell r="AX475">
            <v>0</v>
          </cell>
        </row>
        <row r="476">
          <cell r="A476">
            <v>5501090100</v>
          </cell>
          <cell r="B476" t="str">
            <v>INSURANCE  - DIRECTORS &amp; OFFICERS LIABILITY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W476">
            <v>0</v>
          </cell>
          <cell r="AX476">
            <v>0</v>
          </cell>
        </row>
        <row r="477">
          <cell r="A477">
            <v>5501090110</v>
          </cell>
          <cell r="B477" t="str">
            <v>INSURANCE - PUBLIC LIABILITY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E477">
            <v>0</v>
          </cell>
          <cell r="AF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W477">
            <v>0</v>
          </cell>
          <cell r="AX477">
            <v>0</v>
          </cell>
        </row>
        <row r="478">
          <cell r="A478">
            <v>5501090120</v>
          </cell>
          <cell r="B478" t="str">
            <v>INSURANCE - EAR POLICY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E478">
            <v>0</v>
          </cell>
          <cell r="AF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W478">
            <v>0</v>
          </cell>
          <cell r="AX478">
            <v>0</v>
          </cell>
        </row>
        <row r="479">
          <cell r="A479">
            <v>5501100020</v>
          </cell>
          <cell r="B479" t="str">
            <v>RATES AND TAXES - SERVICE TAX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E479">
            <v>0</v>
          </cell>
          <cell r="AF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W479">
            <v>0</v>
          </cell>
          <cell r="AX479">
            <v>0</v>
          </cell>
        </row>
        <row r="480">
          <cell r="A480">
            <v>5501100040</v>
          </cell>
          <cell r="B480" t="str">
            <v>RATES AND TAXES - OTHERS</v>
          </cell>
          <cell r="C480">
            <v>19684202.076796118</v>
          </cell>
          <cell r="D480">
            <v>14523224.893203884</v>
          </cell>
          <cell r="E480">
            <v>34207426.969999999</v>
          </cell>
          <cell r="F480">
            <v>6174982</v>
          </cell>
          <cell r="G480">
            <v>2215408.2999999998</v>
          </cell>
          <cell r="H480">
            <v>0</v>
          </cell>
          <cell r="I480">
            <v>239400</v>
          </cell>
          <cell r="J480">
            <v>11040718.67</v>
          </cell>
          <cell r="K480">
            <v>12019739.729802368</v>
          </cell>
          <cell r="L480">
            <v>0</v>
          </cell>
          <cell r="M480">
            <v>484100</v>
          </cell>
          <cell r="N480">
            <v>1712870</v>
          </cell>
          <cell r="O480">
            <v>0</v>
          </cell>
          <cell r="P480">
            <v>0</v>
          </cell>
          <cell r="Q480">
            <v>0</v>
          </cell>
          <cell r="R480">
            <v>3903787.8303131573</v>
          </cell>
          <cell r="S480">
            <v>661400</v>
          </cell>
          <cell r="T480">
            <v>92000</v>
          </cell>
          <cell r="U480">
            <v>1393456.686367434</v>
          </cell>
          <cell r="V480">
            <v>463400</v>
          </cell>
          <cell r="W480">
            <v>197000</v>
          </cell>
          <cell r="X480">
            <v>2367217.8303131573</v>
          </cell>
          <cell r="Y480">
            <v>3760674.5166805913</v>
          </cell>
          <cell r="Z480">
            <v>0</v>
          </cell>
          <cell r="AA480">
            <v>10926148</v>
          </cell>
          <cell r="AB480">
            <v>0</v>
          </cell>
          <cell r="AC480">
            <v>14523224.893203884</v>
          </cell>
          <cell r="AE480">
            <v>0</v>
          </cell>
          <cell r="AF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O480">
            <v>-6174982</v>
          </cell>
          <cell r="AP480">
            <v>-2215408.2999999998</v>
          </cell>
          <cell r="AQ480">
            <v>739621.05980236805</v>
          </cell>
          <cell r="AR480">
            <v>640056.68636743398</v>
          </cell>
          <cell r="AS480">
            <v>1706817.8303131573</v>
          </cell>
          <cell r="AT480">
            <v>1706817.8303131573</v>
          </cell>
          <cell r="AU480">
            <v>3597076.8932038834</v>
          </cell>
          <cell r="AW480">
            <v>0</v>
          </cell>
          <cell r="AX480">
            <v>0</v>
          </cell>
        </row>
        <row r="481">
          <cell r="A481">
            <v>5501100100</v>
          </cell>
          <cell r="B481" t="str">
            <v>EXCISE DUTY EXPENDITURE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E481">
            <v>0</v>
          </cell>
          <cell r="AF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W481">
            <v>0</v>
          </cell>
          <cell r="AX481">
            <v>0</v>
          </cell>
        </row>
        <row r="482">
          <cell r="A482">
            <v>5501100150</v>
          </cell>
          <cell r="B482" t="str">
            <v>RATES AND TAXES - WEALTH TAX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E482">
            <v>0</v>
          </cell>
          <cell r="AF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W482">
            <v>0</v>
          </cell>
          <cell r="AX482">
            <v>0</v>
          </cell>
        </row>
        <row r="483">
          <cell r="A483">
            <v>5501100220</v>
          </cell>
          <cell r="B483" t="str">
            <v>RATES AND TAXES - PANCHAYAT TAX</v>
          </cell>
          <cell r="C483">
            <v>0</v>
          </cell>
          <cell r="D483">
            <v>3896992</v>
          </cell>
          <cell r="E483">
            <v>3896992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3896992</v>
          </cell>
          <cell r="AB483">
            <v>0</v>
          </cell>
          <cell r="AC483">
            <v>3896992</v>
          </cell>
          <cell r="AE483">
            <v>0</v>
          </cell>
          <cell r="AF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W483">
            <v>0</v>
          </cell>
          <cell r="AX483">
            <v>0</v>
          </cell>
        </row>
        <row r="484">
          <cell r="A484">
            <v>5501100230</v>
          </cell>
          <cell r="B484" t="str">
            <v>RATES AND TAXES - CESS WATER</v>
          </cell>
          <cell r="C484">
            <v>0</v>
          </cell>
          <cell r="D484">
            <v>2102190</v>
          </cell>
          <cell r="E484">
            <v>2102190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2102190</v>
          </cell>
          <cell r="AB484">
            <v>0</v>
          </cell>
          <cell r="AC484">
            <v>2102190</v>
          </cell>
          <cell r="AE484">
            <v>0</v>
          </cell>
          <cell r="AF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W484">
            <v>0</v>
          </cell>
          <cell r="AX484">
            <v>0</v>
          </cell>
        </row>
        <row r="485">
          <cell r="A485">
            <v>5501100310</v>
          </cell>
          <cell r="B485" t="str">
            <v>RATES &amp; TAXES-WATER &amp; POLLUTION CONTROL EXPS</v>
          </cell>
          <cell r="C485">
            <v>0</v>
          </cell>
          <cell r="D485">
            <v>10133618</v>
          </cell>
          <cell r="E485">
            <v>10133618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10133618</v>
          </cell>
          <cell r="AB485">
            <v>0</v>
          </cell>
          <cell r="AC485">
            <v>10133618</v>
          </cell>
          <cell r="AE485">
            <v>0</v>
          </cell>
          <cell r="AF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W485">
            <v>0</v>
          </cell>
          <cell r="AX485">
            <v>0</v>
          </cell>
        </row>
        <row r="486">
          <cell r="A486">
            <v>5501100320</v>
          </cell>
          <cell r="B486" t="str">
            <v>RATES &amp; TAXES - ELECTRICITY TAX</v>
          </cell>
          <cell r="C486">
            <v>12133447</v>
          </cell>
          <cell r="D486">
            <v>0</v>
          </cell>
          <cell r="E486">
            <v>12133447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4855650</v>
          </cell>
          <cell r="K486">
            <v>4855650</v>
          </cell>
          <cell r="L486">
            <v>0</v>
          </cell>
          <cell r="M486">
            <v>0</v>
          </cell>
          <cell r="N486">
            <v>7277797</v>
          </cell>
          <cell r="O486">
            <v>0</v>
          </cell>
          <cell r="P486">
            <v>0</v>
          </cell>
          <cell r="Q486">
            <v>0</v>
          </cell>
          <cell r="R486">
            <v>7277797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E486">
            <v>0</v>
          </cell>
          <cell r="AF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W486">
            <v>0</v>
          </cell>
          <cell r="AX486">
            <v>0</v>
          </cell>
        </row>
        <row r="487">
          <cell r="A487">
            <v>5501100330</v>
          </cell>
          <cell r="B487" t="str">
            <v>RATES AND TAXES - ROYALTY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E487">
            <v>0</v>
          </cell>
          <cell r="AF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W487">
            <v>0</v>
          </cell>
          <cell r="AX487">
            <v>0</v>
          </cell>
        </row>
        <row r="488">
          <cell r="A488">
            <v>5501100340</v>
          </cell>
          <cell r="B488" t="str">
            <v>BIDDING FEES</v>
          </cell>
          <cell r="C488">
            <v>-678872.20213592239</v>
          </cell>
          <cell r="D488">
            <v>-947263.5378640776</v>
          </cell>
          <cell r="E488">
            <v>-1626135.74</v>
          </cell>
          <cell r="F488">
            <v>-1626135.74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-104751.7938013886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-241734.90877243524</v>
          </cell>
          <cell r="S488">
            <v>0</v>
          </cell>
          <cell r="T488">
            <v>0</v>
          </cell>
          <cell r="U488">
            <v>-90650.590789663212</v>
          </cell>
          <cell r="V488">
            <v>0</v>
          </cell>
          <cell r="W488">
            <v>0</v>
          </cell>
          <cell r="X488">
            <v>-241734.90877243524</v>
          </cell>
          <cell r="Y488">
            <v>-332385.49956209847</v>
          </cell>
          <cell r="Z488">
            <v>0</v>
          </cell>
          <cell r="AA488">
            <v>0</v>
          </cell>
          <cell r="AB488">
            <v>0</v>
          </cell>
          <cell r="AC488">
            <v>-947263.5378640776</v>
          </cell>
          <cell r="AE488">
            <v>0</v>
          </cell>
          <cell r="AF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O488">
            <v>1626135.74</v>
          </cell>
          <cell r="AP488">
            <v>0</v>
          </cell>
          <cell r="AQ488">
            <v>-104751.7938013886</v>
          </cell>
          <cell r="AR488">
            <v>-90650.590789663212</v>
          </cell>
          <cell r="AS488">
            <v>-241734.90877243524</v>
          </cell>
          <cell r="AT488">
            <v>-241734.90877243524</v>
          </cell>
          <cell r="AU488">
            <v>-947263.5378640776</v>
          </cell>
          <cell r="AW488">
            <v>0</v>
          </cell>
          <cell r="AX488">
            <v>0</v>
          </cell>
        </row>
        <row r="489">
          <cell r="A489">
            <v>5501110030</v>
          </cell>
          <cell r="B489" t="str">
            <v>FREIGHT INWARD</v>
          </cell>
          <cell r="C489">
            <v>0</v>
          </cell>
          <cell r="D489">
            <v>11744.54</v>
          </cell>
          <cell r="E489">
            <v>11744.54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11744.54</v>
          </cell>
          <cell r="AB489">
            <v>0</v>
          </cell>
          <cell r="AC489">
            <v>11744.54</v>
          </cell>
          <cell r="AE489">
            <v>0</v>
          </cell>
          <cell r="AF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W489">
            <v>0</v>
          </cell>
          <cell r="AX489">
            <v>0</v>
          </cell>
        </row>
        <row r="490">
          <cell r="A490">
            <v>5501140000</v>
          </cell>
          <cell r="B490" t="str">
            <v>REALIZED FOREIGN EXCHANGE GAIN/LOSS - OTHER</v>
          </cell>
          <cell r="C490">
            <v>6546690.8355339803</v>
          </cell>
          <cell r="D490">
            <v>24353905.014466017</v>
          </cell>
          <cell r="E490">
            <v>30900595.849999998</v>
          </cell>
          <cell r="F490">
            <v>1385702.92</v>
          </cell>
          <cell r="G490">
            <v>-8339440.5599999996</v>
          </cell>
          <cell r="H490">
            <v>0</v>
          </cell>
          <cell r="I490">
            <v>0</v>
          </cell>
          <cell r="J490">
            <v>-26942558.870000001</v>
          </cell>
          <cell r="K490">
            <v>-26767664.32669903</v>
          </cell>
          <cell r="L490">
            <v>49103.48</v>
          </cell>
          <cell r="M490">
            <v>0</v>
          </cell>
          <cell r="N490">
            <v>-6588610.1399999997</v>
          </cell>
          <cell r="O490">
            <v>5977057.5199999996</v>
          </cell>
          <cell r="P490">
            <v>17456905.550000001</v>
          </cell>
          <cell r="Q490">
            <v>24355736.52</v>
          </cell>
          <cell r="R490">
            <v>33314355.16223301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23546699.43</v>
          </cell>
          <cell r="AB490">
            <v>0</v>
          </cell>
          <cell r="AC490">
            <v>24353905.014466017</v>
          </cell>
          <cell r="AE490">
            <v>0</v>
          </cell>
          <cell r="AF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O490">
            <v>-1385702.92</v>
          </cell>
          <cell r="AP490">
            <v>8339440.5599999996</v>
          </cell>
          <cell r="AQ490">
            <v>174894.54330097084</v>
          </cell>
          <cell r="AR490">
            <v>0</v>
          </cell>
          <cell r="AS490">
            <v>-7935837.7677669898</v>
          </cell>
          <cell r="AT490">
            <v>0</v>
          </cell>
          <cell r="AU490">
            <v>807205.58446601941</v>
          </cell>
          <cell r="AW490">
            <v>0</v>
          </cell>
          <cell r="AX490">
            <v>0</v>
          </cell>
        </row>
        <row r="491">
          <cell r="A491">
            <v>5501140002</v>
          </cell>
          <cell r="B491" t="str">
            <v>REAL FOREX GAIN/L CO</v>
          </cell>
          <cell r="C491">
            <v>31022248.690000001</v>
          </cell>
          <cell r="D491">
            <v>84085708.620000005</v>
          </cell>
          <cell r="E491">
            <v>115107957.31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31022248.690000001</v>
          </cell>
          <cell r="O491">
            <v>0</v>
          </cell>
          <cell r="P491">
            <v>0</v>
          </cell>
          <cell r="Q491">
            <v>0</v>
          </cell>
          <cell r="R491">
            <v>31022248.690000001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84085708.620000005</v>
          </cell>
          <cell r="AB491">
            <v>0</v>
          </cell>
          <cell r="AC491">
            <v>84085708.620000005</v>
          </cell>
          <cell r="AE491">
            <v>0</v>
          </cell>
          <cell r="AF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W491">
            <v>0</v>
          </cell>
          <cell r="AX491">
            <v>0</v>
          </cell>
        </row>
        <row r="492">
          <cell r="A492">
            <v>5501140010</v>
          </cell>
          <cell r="B492" t="str">
            <v>UNREALIZED FOREIGN EXCHANGE GAIN/LOSS</v>
          </cell>
          <cell r="C492">
            <v>2659100.3804854359</v>
          </cell>
          <cell r="D492">
            <v>-4275252.3504854366</v>
          </cell>
          <cell r="E492">
            <v>-1616151.9700000007</v>
          </cell>
          <cell r="F492">
            <v>31867.77</v>
          </cell>
          <cell r="G492">
            <v>-4462684.1600000001</v>
          </cell>
          <cell r="H492">
            <v>0</v>
          </cell>
          <cell r="I492">
            <v>0</v>
          </cell>
          <cell r="J492">
            <v>-28895.61</v>
          </cell>
          <cell r="K492">
            <v>-26842.764109072054</v>
          </cell>
          <cell r="L492">
            <v>0</v>
          </cell>
          <cell r="M492">
            <v>0</v>
          </cell>
          <cell r="N492">
            <v>-453445.92</v>
          </cell>
          <cell r="O492">
            <v>-434563.9</v>
          </cell>
          <cell r="P492">
            <v>8130570</v>
          </cell>
          <cell r="Q492">
            <v>-902909.08</v>
          </cell>
          <cell r="R492">
            <v>1881704.2766713714</v>
          </cell>
          <cell r="S492">
            <v>0</v>
          </cell>
          <cell r="T492">
            <v>0</v>
          </cell>
          <cell r="U492">
            <v>1776.5012517645703</v>
          </cell>
          <cell r="V492">
            <v>0</v>
          </cell>
          <cell r="W492">
            <v>797725.03</v>
          </cell>
          <cell r="X492">
            <v>802462.36667137221</v>
          </cell>
          <cell r="Y492">
            <v>804238.8679231368</v>
          </cell>
          <cell r="Z492">
            <v>0</v>
          </cell>
          <cell r="AA492">
            <v>-4293816.0999999996</v>
          </cell>
          <cell r="AB492">
            <v>0</v>
          </cell>
          <cell r="AC492">
            <v>-4275252.3504854366</v>
          </cell>
          <cell r="AE492">
            <v>0</v>
          </cell>
          <cell r="AF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O492">
            <v>-31867.77</v>
          </cell>
          <cell r="AP492">
            <v>4462684.1600000001</v>
          </cell>
          <cell r="AQ492">
            <v>2052.8458909279479</v>
          </cell>
          <cell r="AR492">
            <v>1776.5012517645703</v>
          </cell>
          <cell r="AS492">
            <v>-4457946.8233286282</v>
          </cell>
          <cell r="AT492">
            <v>4737.3366713721871</v>
          </cell>
          <cell r="AU492">
            <v>18563.749514563107</v>
          </cell>
          <cell r="AW492">
            <v>0</v>
          </cell>
          <cell r="AX492">
            <v>0</v>
          </cell>
        </row>
        <row r="493">
          <cell r="A493">
            <v>5501140012</v>
          </cell>
          <cell r="B493" t="str">
            <v>UNREAL FOR GAIN/L CO</v>
          </cell>
          <cell r="C493">
            <v>14594267.75</v>
          </cell>
          <cell r="D493">
            <v>-11180386.68</v>
          </cell>
          <cell r="E493">
            <v>3413881.0700000003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14594267.75</v>
          </cell>
          <cell r="O493">
            <v>0</v>
          </cell>
          <cell r="P493">
            <v>0</v>
          </cell>
          <cell r="Q493">
            <v>0</v>
          </cell>
          <cell r="R493">
            <v>14594267.75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-11180386.68</v>
          </cell>
          <cell r="AB493">
            <v>0</v>
          </cell>
          <cell r="AC493">
            <v>-11180386.68</v>
          </cell>
          <cell r="AE493">
            <v>0</v>
          </cell>
          <cell r="AF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W493">
            <v>0</v>
          </cell>
          <cell r="AX493">
            <v>0</v>
          </cell>
        </row>
        <row r="494">
          <cell r="A494">
            <v>5501140350</v>
          </cell>
          <cell r="B494" t="str">
            <v>EXCHANGE DIFFERENCE ON CUSTOMER</v>
          </cell>
          <cell r="C494">
            <v>36780860.606990293</v>
          </cell>
          <cell r="D494">
            <v>-8985898.096990291</v>
          </cell>
          <cell r="E494">
            <v>27794962.510000002</v>
          </cell>
          <cell r="F494">
            <v>7373804.3899999997</v>
          </cell>
          <cell r="G494">
            <v>26368967.25</v>
          </cell>
          <cell r="H494">
            <v>0</v>
          </cell>
          <cell r="I494">
            <v>0</v>
          </cell>
          <cell r="J494">
            <v>0</v>
          </cell>
          <cell r="K494">
            <v>475002.92748811614</v>
          </cell>
          <cell r="L494">
            <v>0</v>
          </cell>
          <cell r="M494">
            <v>0</v>
          </cell>
          <cell r="N494">
            <v>7333509</v>
          </cell>
          <cell r="O494">
            <v>0</v>
          </cell>
          <cell r="P494">
            <v>0</v>
          </cell>
          <cell r="Q494">
            <v>0</v>
          </cell>
          <cell r="R494">
            <v>34798636.851895653</v>
          </cell>
          <cell r="S494">
            <v>0</v>
          </cell>
          <cell r="T494">
            <v>0</v>
          </cell>
          <cell r="U494">
            <v>411060.22571086977</v>
          </cell>
          <cell r="V494">
            <v>0</v>
          </cell>
          <cell r="W494">
            <v>0</v>
          </cell>
          <cell r="X494">
            <v>1096160.6018956527</v>
          </cell>
          <cell r="Y494">
            <v>1507220.8276065225</v>
          </cell>
          <cell r="Z494">
            <v>0</v>
          </cell>
          <cell r="AA494">
            <v>-13281318.130000001</v>
          </cell>
          <cell r="AB494">
            <v>0</v>
          </cell>
          <cell r="AC494">
            <v>-8985898.096990291</v>
          </cell>
          <cell r="AE494">
            <v>0</v>
          </cell>
          <cell r="AF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O494">
            <v>-7373804.3899999997</v>
          </cell>
          <cell r="AP494">
            <v>-26368967.25</v>
          </cell>
          <cell r="AQ494">
            <v>475002.92748811614</v>
          </cell>
          <cell r="AR494">
            <v>411060.22571086977</v>
          </cell>
          <cell r="AS494">
            <v>27465127.851895653</v>
          </cell>
          <cell r="AT494">
            <v>1096160.6018956527</v>
          </cell>
          <cell r="AU494">
            <v>4295420.0330097089</v>
          </cell>
          <cell r="AW494">
            <v>0</v>
          </cell>
          <cell r="AX494">
            <v>0</v>
          </cell>
        </row>
        <row r="495">
          <cell r="A495">
            <v>5501140390</v>
          </cell>
          <cell r="B495" t="str">
            <v>EXCHANGE DIFFERENCE - FCL INTEREST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E495">
            <v>0</v>
          </cell>
          <cell r="AF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W495">
            <v>0</v>
          </cell>
          <cell r="AX495">
            <v>0</v>
          </cell>
        </row>
        <row r="496">
          <cell r="A496">
            <v>5501150000</v>
          </cell>
          <cell r="B496" t="str">
            <v>DONATIONS AND CHARITIES (80G)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E496">
            <v>0</v>
          </cell>
          <cell r="AF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W496">
            <v>0</v>
          </cell>
          <cell r="AX496">
            <v>0</v>
          </cell>
        </row>
        <row r="497">
          <cell r="A497">
            <v>5501170000</v>
          </cell>
          <cell r="B497" t="str">
            <v>WATER CHARGES</v>
          </cell>
          <cell r="C497">
            <v>176180339.24000001</v>
          </cell>
          <cell r="D497">
            <v>52325928.759999998</v>
          </cell>
          <cell r="E497">
            <v>228506268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61388603.399999999</v>
          </cell>
          <cell r="K497">
            <v>61388603.399999999</v>
          </cell>
          <cell r="L497">
            <v>0</v>
          </cell>
          <cell r="M497">
            <v>0</v>
          </cell>
          <cell r="N497">
            <v>114791735.84</v>
          </cell>
          <cell r="O497">
            <v>0</v>
          </cell>
          <cell r="P497">
            <v>0</v>
          </cell>
          <cell r="Q497">
            <v>0</v>
          </cell>
          <cell r="R497">
            <v>114791735.84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52325928.759999998</v>
          </cell>
          <cell r="AB497">
            <v>0</v>
          </cell>
          <cell r="AC497">
            <v>52325928.759999998</v>
          </cell>
          <cell r="AE497">
            <v>0</v>
          </cell>
          <cell r="AF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W497">
            <v>0</v>
          </cell>
          <cell r="AX497">
            <v>0</v>
          </cell>
        </row>
        <row r="498">
          <cell r="A498">
            <v>5501170010</v>
          </cell>
          <cell r="B498" t="str">
            <v>MATERIAL HANDLING CHARGES</v>
          </cell>
          <cell r="C498">
            <v>4124471.21</v>
          </cell>
          <cell r="D498">
            <v>2182727.4700000002</v>
          </cell>
          <cell r="E498">
            <v>6307198.6799999997</v>
          </cell>
          <cell r="F498">
            <v>0</v>
          </cell>
          <cell r="G498">
            <v>4064884.21</v>
          </cell>
          <cell r="H498">
            <v>0</v>
          </cell>
          <cell r="I498">
            <v>0</v>
          </cell>
          <cell r="J498">
            <v>-12450</v>
          </cell>
          <cell r="K498">
            <v>614772.48937685462</v>
          </cell>
          <cell r="L498">
            <v>0</v>
          </cell>
          <cell r="M498">
            <v>0</v>
          </cell>
          <cell r="N498">
            <v>72037</v>
          </cell>
          <cell r="O498">
            <v>0</v>
          </cell>
          <cell r="P498">
            <v>0</v>
          </cell>
          <cell r="Q498">
            <v>0</v>
          </cell>
          <cell r="R498">
            <v>1519473.5139465875</v>
          </cell>
          <cell r="S498">
            <v>0</v>
          </cell>
          <cell r="T498">
            <v>0</v>
          </cell>
          <cell r="U498">
            <v>542788.69272997032</v>
          </cell>
          <cell r="V498">
            <v>0</v>
          </cell>
          <cell r="W498">
            <v>0</v>
          </cell>
          <cell r="X498">
            <v>1447436.5139465875</v>
          </cell>
          <cell r="Y498">
            <v>1990225.2066765577</v>
          </cell>
          <cell r="Z498">
            <v>0</v>
          </cell>
          <cell r="AA498">
            <v>2170927.4700000002</v>
          </cell>
          <cell r="AB498">
            <v>11800</v>
          </cell>
          <cell r="AC498">
            <v>2182727.4700000002</v>
          </cell>
          <cell r="AE498">
            <v>0</v>
          </cell>
          <cell r="AF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O498">
            <v>0</v>
          </cell>
          <cell r="AP498">
            <v>-4064884.21</v>
          </cell>
          <cell r="AQ498">
            <v>627222.48937685462</v>
          </cell>
          <cell r="AR498">
            <v>542788.69272997032</v>
          </cell>
          <cell r="AS498">
            <v>1447436.5139465875</v>
          </cell>
          <cell r="AT498">
            <v>1447436.5139465875</v>
          </cell>
          <cell r="AU498">
            <v>0</v>
          </cell>
          <cell r="AW498">
            <v>0</v>
          </cell>
          <cell r="AX498">
            <v>0</v>
          </cell>
        </row>
        <row r="499">
          <cell r="A499">
            <v>5501170110</v>
          </cell>
          <cell r="B499" t="str">
            <v>ELECTRICITY CHARGES -RAW WATER PIPE LINE CHAR</v>
          </cell>
          <cell r="C499">
            <v>0</v>
          </cell>
          <cell r="D499">
            <v>14937006.029999999</v>
          </cell>
          <cell r="E499">
            <v>14937006.029999999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14937006.029999999</v>
          </cell>
          <cell r="AB499">
            <v>0</v>
          </cell>
          <cell r="AC499">
            <v>14937006.029999999</v>
          </cell>
          <cell r="AE499">
            <v>0</v>
          </cell>
          <cell r="AF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W499">
            <v>0</v>
          </cell>
          <cell r="AX499">
            <v>0</v>
          </cell>
        </row>
        <row r="500">
          <cell r="A500">
            <v>5501200000</v>
          </cell>
          <cell r="B500" t="str">
            <v>SALES PROMOTION EXPENSES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E500">
            <v>0</v>
          </cell>
          <cell r="AF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W500">
            <v>0</v>
          </cell>
          <cell r="AX500">
            <v>0</v>
          </cell>
        </row>
        <row r="501">
          <cell r="A501">
            <v>5501200010</v>
          </cell>
          <cell r="B501" t="str">
            <v>ADVERTISEMENT EXPENSES</v>
          </cell>
          <cell r="C501">
            <v>1044834.9576699028</v>
          </cell>
          <cell r="D501">
            <v>1522467.3223300972</v>
          </cell>
          <cell r="E501">
            <v>2567302.2800000003</v>
          </cell>
          <cell r="F501">
            <v>2442860.48</v>
          </cell>
          <cell r="G501">
            <v>25000</v>
          </cell>
          <cell r="H501">
            <v>0</v>
          </cell>
          <cell r="I501">
            <v>0</v>
          </cell>
          <cell r="J501">
            <v>0</v>
          </cell>
          <cell r="K501">
            <v>161220.8243288871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372048.05614358559</v>
          </cell>
          <cell r="S501">
            <v>0</v>
          </cell>
          <cell r="T501">
            <v>0</v>
          </cell>
          <cell r="U501">
            <v>139518.0210538446</v>
          </cell>
          <cell r="V501">
            <v>0</v>
          </cell>
          <cell r="W501">
            <v>0</v>
          </cell>
          <cell r="X501">
            <v>372048.05614358559</v>
          </cell>
          <cell r="Y501">
            <v>511566.07719743019</v>
          </cell>
          <cell r="Z501">
            <v>0</v>
          </cell>
          <cell r="AA501">
            <v>99441.8</v>
          </cell>
          <cell r="AB501">
            <v>0</v>
          </cell>
          <cell r="AC501">
            <v>1522467.3223300972</v>
          </cell>
          <cell r="AE501">
            <v>0</v>
          </cell>
          <cell r="AF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O501">
            <v>-2442860.48</v>
          </cell>
          <cell r="AP501">
            <v>-25000</v>
          </cell>
          <cell r="AQ501">
            <v>161220.8243288871</v>
          </cell>
          <cell r="AR501">
            <v>139518.0210538446</v>
          </cell>
          <cell r="AS501">
            <v>372048.05614358559</v>
          </cell>
          <cell r="AT501">
            <v>372048.05614358559</v>
          </cell>
          <cell r="AU501">
            <v>1423025.5223300972</v>
          </cell>
          <cell r="AW501">
            <v>0</v>
          </cell>
          <cell r="AX501">
            <v>0</v>
          </cell>
        </row>
        <row r="502">
          <cell r="A502">
            <v>5501200020</v>
          </cell>
          <cell r="B502" t="str">
            <v>BRANDING EXPENSES</v>
          </cell>
          <cell r="C502">
            <v>33925288.349514574</v>
          </cell>
          <cell r="D502">
            <v>47337611.650485441</v>
          </cell>
          <cell r="E502">
            <v>81262900.000000015</v>
          </cell>
          <cell r="F502">
            <v>81262900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5234762.593990379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12080221.370747028</v>
          </cell>
          <cell r="S502">
            <v>0</v>
          </cell>
          <cell r="T502">
            <v>0</v>
          </cell>
          <cell r="U502">
            <v>4530083.0140301352</v>
          </cell>
          <cell r="V502">
            <v>0</v>
          </cell>
          <cell r="W502">
            <v>0</v>
          </cell>
          <cell r="X502">
            <v>12080221.370747028</v>
          </cell>
          <cell r="Y502">
            <v>16610304.384777162</v>
          </cell>
          <cell r="Z502">
            <v>0</v>
          </cell>
          <cell r="AA502">
            <v>0</v>
          </cell>
          <cell r="AB502">
            <v>0</v>
          </cell>
          <cell r="AC502">
            <v>47337611.650485441</v>
          </cell>
          <cell r="AE502">
            <v>0</v>
          </cell>
          <cell r="AF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O502">
            <v>-81262900</v>
          </cell>
          <cell r="AP502">
            <v>0</v>
          </cell>
          <cell r="AQ502">
            <v>5234762.593990379</v>
          </cell>
          <cell r="AR502">
            <v>4530083.0140301352</v>
          </cell>
          <cell r="AS502">
            <v>12080221.370747028</v>
          </cell>
          <cell r="AT502">
            <v>12080221.370747028</v>
          </cell>
          <cell r="AU502">
            <v>47337611.650485441</v>
          </cell>
          <cell r="AW502">
            <v>0</v>
          </cell>
          <cell r="AX502">
            <v>0</v>
          </cell>
        </row>
        <row r="503">
          <cell r="A503">
            <v>5501210000</v>
          </cell>
          <cell r="B503" t="str">
            <v>STAFF EDUCATION AND TRAINING EXPENSES</v>
          </cell>
          <cell r="C503">
            <v>2640394.1456310684</v>
          </cell>
          <cell r="D503">
            <v>3485084.0743689323</v>
          </cell>
          <cell r="E503">
            <v>6125478.2200000007</v>
          </cell>
          <cell r="F503">
            <v>5372845.4000000004</v>
          </cell>
          <cell r="G503">
            <v>397361.6</v>
          </cell>
          <cell r="H503">
            <v>0</v>
          </cell>
          <cell r="I503">
            <v>0</v>
          </cell>
          <cell r="J503">
            <v>0</v>
          </cell>
          <cell r="K503">
            <v>407419.86816859216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940199.69577367429</v>
          </cell>
          <cell r="S503">
            <v>0</v>
          </cell>
          <cell r="T503">
            <v>0</v>
          </cell>
          <cell r="U503">
            <v>352574.88591512782</v>
          </cell>
          <cell r="V503">
            <v>0</v>
          </cell>
          <cell r="W503">
            <v>0</v>
          </cell>
          <cell r="X503">
            <v>940199.69577367429</v>
          </cell>
          <cell r="Y503">
            <v>1292774.5816888022</v>
          </cell>
          <cell r="Z503">
            <v>0</v>
          </cell>
          <cell r="AA503">
            <v>355271.22</v>
          </cell>
          <cell r="AB503">
            <v>0</v>
          </cell>
          <cell r="AC503">
            <v>3485084.0743689323</v>
          </cell>
          <cell r="AE503">
            <v>0</v>
          </cell>
          <cell r="AF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O503">
            <v>-5372845.4000000004</v>
          </cell>
          <cell r="AP503">
            <v>-397361.6</v>
          </cell>
          <cell r="AQ503">
            <v>407419.86816859216</v>
          </cell>
          <cell r="AR503">
            <v>352574.88591512782</v>
          </cell>
          <cell r="AS503">
            <v>940199.69577367429</v>
          </cell>
          <cell r="AT503">
            <v>940199.69577367429</v>
          </cell>
          <cell r="AU503">
            <v>3129812.8543689325</v>
          </cell>
          <cell r="AW503">
            <v>0</v>
          </cell>
          <cell r="AX503">
            <v>-2360</v>
          </cell>
        </row>
        <row r="504">
          <cell r="A504">
            <v>5501210020</v>
          </cell>
          <cell r="B504" t="str">
            <v>ENTERTAINMENT EXPENSES</v>
          </cell>
          <cell r="C504">
            <v>160071.73786407767</v>
          </cell>
          <cell r="D504">
            <v>123882.26213592233</v>
          </cell>
          <cell r="E504">
            <v>283954</v>
          </cell>
          <cell r="F504">
            <v>206500</v>
          </cell>
          <cell r="G504">
            <v>73863</v>
          </cell>
          <cell r="H504">
            <v>0</v>
          </cell>
          <cell r="I504">
            <v>0</v>
          </cell>
          <cell r="J504">
            <v>0</v>
          </cell>
          <cell r="K504">
            <v>24699.496643715251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56998.838408573654</v>
          </cell>
          <cell r="S504">
            <v>0</v>
          </cell>
          <cell r="T504">
            <v>0</v>
          </cell>
          <cell r="U504">
            <v>21374.564403215121</v>
          </cell>
          <cell r="V504">
            <v>0</v>
          </cell>
          <cell r="W504">
            <v>0</v>
          </cell>
          <cell r="X504">
            <v>56998.838408573654</v>
          </cell>
          <cell r="Y504">
            <v>78373.402811788779</v>
          </cell>
          <cell r="Z504">
            <v>0</v>
          </cell>
          <cell r="AA504">
            <v>3591</v>
          </cell>
          <cell r="AB504">
            <v>0</v>
          </cell>
          <cell r="AC504">
            <v>123882.26213592233</v>
          </cell>
          <cell r="AE504">
            <v>0</v>
          </cell>
          <cell r="AF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O504">
            <v>-206500</v>
          </cell>
          <cell r="AP504">
            <v>-73863</v>
          </cell>
          <cell r="AQ504">
            <v>24699.496643715251</v>
          </cell>
          <cell r="AR504">
            <v>21374.564403215121</v>
          </cell>
          <cell r="AS504">
            <v>56998.838408573654</v>
          </cell>
          <cell r="AT504">
            <v>56998.838408573654</v>
          </cell>
          <cell r="AU504">
            <v>120291.26213592233</v>
          </cell>
          <cell r="AW504">
            <v>0</v>
          </cell>
          <cell r="AX504">
            <v>0</v>
          </cell>
        </row>
        <row r="505">
          <cell r="A505">
            <v>5501210030</v>
          </cell>
          <cell r="B505" t="str">
            <v>POSTAGE AND TELEGRAM</v>
          </cell>
          <cell r="C505">
            <v>404797.41048543691</v>
          </cell>
          <cell r="D505">
            <v>615078.80951456318</v>
          </cell>
          <cell r="E505">
            <v>1019876.2200000001</v>
          </cell>
          <cell r="F505">
            <v>785672.24</v>
          </cell>
          <cell r="G505">
            <v>76798.320000000007</v>
          </cell>
          <cell r="H505">
            <v>0</v>
          </cell>
          <cell r="I505">
            <v>0</v>
          </cell>
          <cell r="J505">
            <v>0</v>
          </cell>
          <cell r="K505">
            <v>62461.321499236554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144141.51115208436</v>
          </cell>
          <cell r="S505">
            <v>0</v>
          </cell>
          <cell r="T505">
            <v>0</v>
          </cell>
          <cell r="U505">
            <v>54053.066682031633</v>
          </cell>
          <cell r="V505">
            <v>0</v>
          </cell>
          <cell r="W505">
            <v>0</v>
          </cell>
          <cell r="X505">
            <v>144141.51115208436</v>
          </cell>
          <cell r="Y505">
            <v>198194.577834116</v>
          </cell>
          <cell r="Z505">
            <v>0</v>
          </cell>
          <cell r="AA505">
            <v>157405.66</v>
          </cell>
          <cell r="AB505">
            <v>0</v>
          </cell>
          <cell r="AC505">
            <v>615078.80951456318</v>
          </cell>
          <cell r="AE505">
            <v>0</v>
          </cell>
          <cell r="AF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O505">
            <v>-785672.24</v>
          </cell>
          <cell r="AP505">
            <v>-76798.320000000007</v>
          </cell>
          <cell r="AQ505">
            <v>62461.321499236554</v>
          </cell>
          <cell r="AR505">
            <v>54053.066682031633</v>
          </cell>
          <cell r="AS505">
            <v>144141.51115208436</v>
          </cell>
          <cell r="AT505">
            <v>144141.51115208436</v>
          </cell>
          <cell r="AU505">
            <v>457673.14951456315</v>
          </cell>
          <cell r="AW505">
            <v>410</v>
          </cell>
          <cell r="AX505">
            <v>-2566</v>
          </cell>
        </row>
        <row r="506">
          <cell r="A506">
            <v>5501210040</v>
          </cell>
          <cell r="B506" t="str">
            <v>COMMUNICATION AND TELEPHONE EXPENSES</v>
          </cell>
          <cell r="C506">
            <v>3064668.2568932045</v>
          </cell>
          <cell r="D506">
            <v>3392386.3831067961</v>
          </cell>
          <cell r="E506">
            <v>6457054.6400000006</v>
          </cell>
          <cell r="F506">
            <v>3962717.22</v>
          </cell>
          <cell r="G506">
            <v>1415623</v>
          </cell>
          <cell r="H506">
            <v>0</v>
          </cell>
          <cell r="I506">
            <v>0</v>
          </cell>
          <cell r="J506">
            <v>-1197</v>
          </cell>
          <cell r="K506">
            <v>472506.22064820951</v>
          </cell>
          <cell r="L506">
            <v>-24</v>
          </cell>
          <cell r="M506">
            <v>0</v>
          </cell>
          <cell r="N506">
            <v>-5558</v>
          </cell>
          <cell r="O506">
            <v>0</v>
          </cell>
          <cell r="P506">
            <v>0</v>
          </cell>
          <cell r="Q506">
            <v>0</v>
          </cell>
          <cell r="R506">
            <v>1087579.2784189451</v>
          </cell>
          <cell r="S506">
            <v>-6</v>
          </cell>
          <cell r="T506">
            <v>1656</v>
          </cell>
          <cell r="U506">
            <v>411585.47940710443</v>
          </cell>
          <cell r="V506">
            <v>-117</v>
          </cell>
          <cell r="W506">
            <v>0</v>
          </cell>
          <cell r="X506">
            <v>1093044.2784189451</v>
          </cell>
          <cell r="Y506">
            <v>1504629.7578260496</v>
          </cell>
          <cell r="Z506">
            <v>-47</v>
          </cell>
          <cell r="AA506">
            <v>1084007.42</v>
          </cell>
          <cell r="AB506">
            <v>0</v>
          </cell>
          <cell r="AC506">
            <v>3392386.3831067961</v>
          </cell>
          <cell r="AE506">
            <v>0</v>
          </cell>
          <cell r="AF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O506">
            <v>-3962717.22</v>
          </cell>
          <cell r="AP506">
            <v>-1415623</v>
          </cell>
          <cell r="AQ506">
            <v>473703.22064820951</v>
          </cell>
          <cell r="AR506">
            <v>409935.47940710443</v>
          </cell>
          <cell r="AS506">
            <v>1093161.2784189451</v>
          </cell>
          <cell r="AT506">
            <v>1093161.2784189451</v>
          </cell>
          <cell r="AU506">
            <v>2308378.9631067961</v>
          </cell>
          <cell r="AW506">
            <v>27413.78</v>
          </cell>
          <cell r="AX506">
            <v>2163</v>
          </cell>
        </row>
        <row r="507">
          <cell r="A507">
            <v>5501210050</v>
          </cell>
          <cell r="B507" t="str">
            <v>PRINTING AND STATIONARY</v>
          </cell>
          <cell r="C507">
            <v>926030.44912621356</v>
          </cell>
          <cell r="D507">
            <v>1195045.6208737863</v>
          </cell>
          <cell r="E507">
            <v>2121076.0699999998</v>
          </cell>
          <cell r="F507">
            <v>1402974.28</v>
          </cell>
          <cell r="G507">
            <v>337666.74</v>
          </cell>
          <cell r="H507">
            <v>0</v>
          </cell>
          <cell r="I507">
            <v>0</v>
          </cell>
          <cell r="J507">
            <v>2656</v>
          </cell>
          <cell r="K507">
            <v>145135.14348535045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328798.02342773182</v>
          </cell>
          <cell r="S507">
            <v>0</v>
          </cell>
          <cell r="T507">
            <v>0</v>
          </cell>
          <cell r="U507">
            <v>123299.25878539943</v>
          </cell>
          <cell r="V507">
            <v>0</v>
          </cell>
          <cell r="W507">
            <v>0</v>
          </cell>
          <cell r="X507">
            <v>328798.02342773182</v>
          </cell>
          <cell r="Y507">
            <v>452097.28221313126</v>
          </cell>
          <cell r="Z507">
            <v>0</v>
          </cell>
          <cell r="AA507">
            <v>377779.05</v>
          </cell>
          <cell r="AB507">
            <v>0</v>
          </cell>
          <cell r="AC507">
            <v>1195045.6208737863</v>
          </cell>
          <cell r="AE507">
            <v>0</v>
          </cell>
          <cell r="AF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O507">
            <v>-1402974.28</v>
          </cell>
          <cell r="AP507">
            <v>-337666.74</v>
          </cell>
          <cell r="AQ507">
            <v>142479.14348535045</v>
          </cell>
          <cell r="AR507">
            <v>123299.25878539943</v>
          </cell>
          <cell r="AS507">
            <v>328798.02342773182</v>
          </cell>
          <cell r="AT507">
            <v>328798.02342773182</v>
          </cell>
          <cell r="AU507">
            <v>817266.57087378635</v>
          </cell>
          <cell r="AW507">
            <v>0</v>
          </cell>
          <cell r="AX507">
            <v>4229</v>
          </cell>
        </row>
        <row r="508">
          <cell r="A508">
            <v>5501210051</v>
          </cell>
          <cell r="B508" t="str">
            <v>COMPUTER STATIONERY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E508">
            <v>0</v>
          </cell>
          <cell r="AF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W508">
            <v>0</v>
          </cell>
          <cell r="AX508">
            <v>0</v>
          </cell>
        </row>
        <row r="509">
          <cell r="A509">
            <v>5501210060</v>
          </cell>
          <cell r="B509" t="str">
            <v>TRAVELLING EXPENSES - LOCAL</v>
          </cell>
          <cell r="C509">
            <v>6361633.1080582533</v>
          </cell>
          <cell r="D509">
            <v>7455712.7419417482</v>
          </cell>
          <cell r="E509">
            <v>13817345.850000001</v>
          </cell>
          <cell r="F509">
            <v>11727244.91</v>
          </cell>
          <cell r="G509">
            <v>1465793</v>
          </cell>
          <cell r="H509">
            <v>0</v>
          </cell>
          <cell r="I509">
            <v>0</v>
          </cell>
          <cell r="J509">
            <v>0</v>
          </cell>
          <cell r="K509">
            <v>981616.97809800936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2265269.9494569446</v>
          </cell>
          <cell r="S509">
            <v>0</v>
          </cell>
          <cell r="T509">
            <v>0</v>
          </cell>
          <cell r="U509">
            <v>849476.23104635428</v>
          </cell>
          <cell r="V509">
            <v>0</v>
          </cell>
          <cell r="W509">
            <v>0</v>
          </cell>
          <cell r="X509">
            <v>2265269.9494569446</v>
          </cell>
          <cell r="Y509">
            <v>3114746.180503299</v>
          </cell>
          <cell r="Z509">
            <v>0</v>
          </cell>
          <cell r="AA509">
            <v>569314.93999999994</v>
          </cell>
          <cell r="AB509">
            <v>54993</v>
          </cell>
          <cell r="AC509">
            <v>7455712.7419417482</v>
          </cell>
          <cell r="AE509">
            <v>0</v>
          </cell>
          <cell r="AF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O509">
            <v>-11727244.91</v>
          </cell>
          <cell r="AP509">
            <v>-1465793</v>
          </cell>
          <cell r="AQ509">
            <v>981616.97809800936</v>
          </cell>
          <cell r="AR509">
            <v>849476.23104635428</v>
          </cell>
          <cell r="AS509">
            <v>2265269.9494569446</v>
          </cell>
          <cell r="AT509">
            <v>2265269.9494569446</v>
          </cell>
          <cell r="AU509">
            <v>6831404.8019417478</v>
          </cell>
          <cell r="AW509">
            <v>334405</v>
          </cell>
          <cell r="AX509">
            <v>-140339.9</v>
          </cell>
        </row>
        <row r="510">
          <cell r="A510">
            <v>5501210062</v>
          </cell>
          <cell r="B510" t="str">
            <v xml:space="preserve"> DIRECTORS TRAVELLING EXPENSES - LOCAL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E510">
            <v>0</v>
          </cell>
          <cell r="AF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W510">
            <v>0</v>
          </cell>
          <cell r="AX510">
            <v>0</v>
          </cell>
        </row>
        <row r="511">
          <cell r="A511">
            <v>5501210070</v>
          </cell>
          <cell r="B511" t="str">
            <v>TRAVELLING EXPENSES - FOREIGN</v>
          </cell>
          <cell r="C511">
            <v>270205.32038834947</v>
          </cell>
          <cell r="D511">
            <v>377030.67961165047</v>
          </cell>
          <cell r="E511">
            <v>647236</v>
          </cell>
          <cell r="F511">
            <v>647236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41693.402552504973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96215.544351934543</v>
          </cell>
          <cell r="S511">
            <v>0</v>
          </cell>
          <cell r="T511">
            <v>0</v>
          </cell>
          <cell r="U511">
            <v>36080.829131975457</v>
          </cell>
          <cell r="V511">
            <v>0</v>
          </cell>
          <cell r="W511">
            <v>0</v>
          </cell>
          <cell r="X511">
            <v>96215.544351934543</v>
          </cell>
          <cell r="Y511">
            <v>132296.37348390999</v>
          </cell>
          <cell r="Z511">
            <v>0</v>
          </cell>
          <cell r="AA511">
            <v>0</v>
          </cell>
          <cell r="AB511">
            <v>0</v>
          </cell>
          <cell r="AC511">
            <v>377030.67961165047</v>
          </cell>
          <cell r="AE511">
            <v>0</v>
          </cell>
          <cell r="AF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O511">
            <v>-647236</v>
          </cell>
          <cell r="AP511">
            <v>0</v>
          </cell>
          <cell r="AQ511">
            <v>41693.402552504973</v>
          </cell>
          <cell r="AR511">
            <v>36080.829131975457</v>
          </cell>
          <cell r="AS511">
            <v>96215.544351934543</v>
          </cell>
          <cell r="AT511">
            <v>96215.544351934543</v>
          </cell>
          <cell r="AU511">
            <v>377030.67961165047</v>
          </cell>
          <cell r="AW511">
            <v>0</v>
          </cell>
          <cell r="AX511">
            <v>0</v>
          </cell>
        </row>
        <row r="512">
          <cell r="A512">
            <v>5501210072</v>
          </cell>
          <cell r="B512" t="str">
            <v>DIRECTORS TRAVELLING EXPENSES - FOREIGN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E512">
            <v>0</v>
          </cell>
          <cell r="AF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W512">
            <v>0</v>
          </cell>
          <cell r="AX512">
            <v>0</v>
          </cell>
        </row>
        <row r="513">
          <cell r="A513">
            <v>5501210080</v>
          </cell>
          <cell r="B513" t="str">
            <v>CONVEYANCE EXPENSES</v>
          </cell>
          <cell r="C513">
            <v>1184232.1708737868</v>
          </cell>
          <cell r="D513">
            <v>1502408.7191262133</v>
          </cell>
          <cell r="E513">
            <v>2686640.89</v>
          </cell>
          <cell r="F513">
            <v>2539429</v>
          </cell>
          <cell r="G513">
            <v>124082.2</v>
          </cell>
          <cell r="H513">
            <v>0</v>
          </cell>
          <cell r="I513">
            <v>0</v>
          </cell>
          <cell r="J513">
            <v>0</v>
          </cell>
          <cell r="K513">
            <v>182730.18660367033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421685.04600847</v>
          </cell>
          <cell r="S513">
            <v>0</v>
          </cell>
          <cell r="T513">
            <v>0</v>
          </cell>
          <cell r="U513">
            <v>158131.89225317625</v>
          </cell>
          <cell r="V513">
            <v>0</v>
          </cell>
          <cell r="W513">
            <v>0</v>
          </cell>
          <cell r="X513">
            <v>421685.04600847</v>
          </cell>
          <cell r="Y513">
            <v>579816.93826164631</v>
          </cell>
          <cell r="Z513">
            <v>0</v>
          </cell>
          <cell r="AA513">
            <v>23129.69</v>
          </cell>
          <cell r="AB513">
            <v>0</v>
          </cell>
          <cell r="AC513">
            <v>1502408.7191262133</v>
          </cell>
          <cell r="AE513">
            <v>0</v>
          </cell>
          <cell r="AF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O513">
            <v>-2539429</v>
          </cell>
          <cell r="AP513">
            <v>-124082.2</v>
          </cell>
          <cell r="AQ513">
            <v>182730.18660367033</v>
          </cell>
          <cell r="AR513">
            <v>158131.89225317625</v>
          </cell>
          <cell r="AS513">
            <v>421685.04600847</v>
          </cell>
          <cell r="AT513">
            <v>421685.04600847</v>
          </cell>
          <cell r="AU513">
            <v>1479279.0291262134</v>
          </cell>
          <cell r="AW513">
            <v>0</v>
          </cell>
          <cell r="AX513">
            <v>0</v>
          </cell>
        </row>
        <row r="514">
          <cell r="A514">
            <v>5501210090</v>
          </cell>
          <cell r="B514" t="str">
            <v>VEHICLE HIRE CHARGES</v>
          </cell>
          <cell r="C514">
            <v>28226838.208932042</v>
          </cell>
          <cell r="D514">
            <v>46572393.251067966</v>
          </cell>
          <cell r="E514">
            <v>74799231.460000008</v>
          </cell>
          <cell r="F514">
            <v>58407174.560000002</v>
          </cell>
          <cell r="G514">
            <v>3843260.48</v>
          </cell>
          <cell r="H514">
            <v>0</v>
          </cell>
          <cell r="I514">
            <v>0</v>
          </cell>
          <cell r="J514">
            <v>0</v>
          </cell>
          <cell r="K514">
            <v>4355476.5188856563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10051099.658966899</v>
          </cell>
          <cell r="S514">
            <v>0</v>
          </cell>
          <cell r="T514">
            <v>0</v>
          </cell>
          <cell r="U514">
            <v>3769162.3721125871</v>
          </cell>
          <cell r="V514">
            <v>0</v>
          </cell>
          <cell r="W514">
            <v>0</v>
          </cell>
          <cell r="X514">
            <v>10051099.658966899</v>
          </cell>
          <cell r="Y514">
            <v>13820262.031079486</v>
          </cell>
          <cell r="Z514">
            <v>0</v>
          </cell>
          <cell r="AA514">
            <v>12548796.42</v>
          </cell>
          <cell r="AB514">
            <v>0</v>
          </cell>
          <cell r="AC514">
            <v>46572393.251067966</v>
          </cell>
          <cell r="AE514">
            <v>0</v>
          </cell>
          <cell r="AF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O514">
            <v>-58407174.560000002</v>
          </cell>
          <cell r="AP514">
            <v>-3843260.48</v>
          </cell>
          <cell r="AQ514">
            <v>4355476.5188856563</v>
          </cell>
          <cell r="AR514">
            <v>3769162.3721125871</v>
          </cell>
          <cell r="AS514">
            <v>10051099.658966899</v>
          </cell>
          <cell r="AT514">
            <v>10051099.658966899</v>
          </cell>
          <cell r="AU514">
            <v>34023596.831067964</v>
          </cell>
          <cell r="AW514">
            <v>588275.87</v>
          </cell>
          <cell r="AX514">
            <v>513258.06</v>
          </cell>
        </row>
        <row r="515">
          <cell r="A515">
            <v>5501210091</v>
          </cell>
          <cell r="B515" t="str">
            <v>VEHICLE EXPENSES - PETROL</v>
          </cell>
          <cell r="C515">
            <v>1528486.3454368934</v>
          </cell>
          <cell r="D515">
            <v>1928855.7145631069</v>
          </cell>
          <cell r="E515">
            <v>3457342.0600000005</v>
          </cell>
          <cell r="F515">
            <v>3281358.06</v>
          </cell>
          <cell r="G515">
            <v>158599</v>
          </cell>
          <cell r="H515">
            <v>0</v>
          </cell>
          <cell r="I515">
            <v>0</v>
          </cell>
          <cell r="J515">
            <v>0</v>
          </cell>
          <cell r="K515">
            <v>235849.52511192422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544268.13487367122</v>
          </cell>
          <cell r="S515">
            <v>0</v>
          </cell>
          <cell r="T515">
            <v>0</v>
          </cell>
          <cell r="U515">
            <v>204100.55057762671</v>
          </cell>
          <cell r="V515">
            <v>0</v>
          </cell>
          <cell r="W515">
            <v>0</v>
          </cell>
          <cell r="X515">
            <v>544268.13487367122</v>
          </cell>
          <cell r="Y515">
            <v>748368.6854512979</v>
          </cell>
          <cell r="Z515">
            <v>0</v>
          </cell>
          <cell r="AA515">
            <v>17385</v>
          </cell>
          <cell r="AB515">
            <v>0</v>
          </cell>
          <cell r="AC515">
            <v>1928855.7145631069</v>
          </cell>
          <cell r="AE515">
            <v>0</v>
          </cell>
          <cell r="AF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O515">
            <v>-3281358.06</v>
          </cell>
          <cell r="AP515">
            <v>-158599</v>
          </cell>
          <cell r="AQ515">
            <v>235849.52511192422</v>
          </cell>
          <cell r="AR515">
            <v>204100.55057762671</v>
          </cell>
          <cell r="AS515">
            <v>544268.13487367122</v>
          </cell>
          <cell r="AT515">
            <v>544268.13487367122</v>
          </cell>
          <cell r="AU515">
            <v>1911470.7145631069</v>
          </cell>
          <cell r="AW515">
            <v>0</v>
          </cell>
          <cell r="AX515">
            <v>0</v>
          </cell>
        </row>
        <row r="516">
          <cell r="A516">
            <v>5501210092</v>
          </cell>
          <cell r="B516" t="str">
            <v>VEHICLE EXPENSES - MAINTENANCE</v>
          </cell>
          <cell r="C516">
            <v>1368009.0566990292</v>
          </cell>
          <cell r="D516">
            <v>1961002.7933009709</v>
          </cell>
          <cell r="E516">
            <v>3329011.85</v>
          </cell>
          <cell r="F516">
            <v>3155021.88</v>
          </cell>
          <cell r="G516">
            <v>50864</v>
          </cell>
          <cell r="H516">
            <v>0</v>
          </cell>
          <cell r="I516">
            <v>0</v>
          </cell>
          <cell r="J516">
            <v>0</v>
          </cell>
          <cell r="K516">
            <v>211087.45088531016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487124.88665840804</v>
          </cell>
          <cell r="S516">
            <v>0</v>
          </cell>
          <cell r="T516">
            <v>0</v>
          </cell>
          <cell r="U516">
            <v>182671.83249690302</v>
          </cell>
          <cell r="V516">
            <v>0</v>
          </cell>
          <cell r="W516">
            <v>0</v>
          </cell>
          <cell r="X516">
            <v>487124.88665840804</v>
          </cell>
          <cell r="Y516">
            <v>669796.71915531112</v>
          </cell>
          <cell r="Z516">
            <v>0</v>
          </cell>
          <cell r="AA516">
            <v>123125.97</v>
          </cell>
          <cell r="AB516">
            <v>0</v>
          </cell>
          <cell r="AC516">
            <v>1961002.7933009709</v>
          </cell>
          <cell r="AE516">
            <v>0</v>
          </cell>
          <cell r="AF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O516">
            <v>-3155021.88</v>
          </cell>
          <cell r="AP516">
            <v>-50864</v>
          </cell>
          <cell r="AQ516">
            <v>211087.45088531016</v>
          </cell>
          <cell r="AR516">
            <v>182671.83249690302</v>
          </cell>
          <cell r="AS516">
            <v>487124.88665840804</v>
          </cell>
          <cell r="AT516">
            <v>487124.88665840804</v>
          </cell>
          <cell r="AU516">
            <v>1837876.823300971</v>
          </cell>
          <cell r="AW516">
            <v>0</v>
          </cell>
          <cell r="AX516">
            <v>0</v>
          </cell>
        </row>
        <row r="517">
          <cell r="A517">
            <v>5501210093</v>
          </cell>
          <cell r="B517" t="str">
            <v>VEHICLE EXPENSES - OTHERS</v>
          </cell>
          <cell r="C517">
            <v>42936.48058252428</v>
          </cell>
          <cell r="D517">
            <v>58516.019417475734</v>
          </cell>
          <cell r="E517">
            <v>101452.50000000001</v>
          </cell>
          <cell r="F517">
            <v>100452.5</v>
          </cell>
          <cell r="G517">
            <v>1000</v>
          </cell>
          <cell r="H517">
            <v>0</v>
          </cell>
          <cell r="I517">
            <v>0</v>
          </cell>
          <cell r="J517">
            <v>0</v>
          </cell>
          <cell r="K517">
            <v>6625.2136210423214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15288.954510097665</v>
          </cell>
          <cell r="S517">
            <v>0</v>
          </cell>
          <cell r="T517">
            <v>0</v>
          </cell>
          <cell r="U517">
            <v>5733.3579412866238</v>
          </cell>
          <cell r="V517">
            <v>0</v>
          </cell>
          <cell r="W517">
            <v>0</v>
          </cell>
          <cell r="X517">
            <v>15288.954510097665</v>
          </cell>
          <cell r="Y517">
            <v>21022.312451384289</v>
          </cell>
          <cell r="Z517">
            <v>0</v>
          </cell>
          <cell r="AA517">
            <v>0</v>
          </cell>
          <cell r="AB517">
            <v>0</v>
          </cell>
          <cell r="AC517">
            <v>58516.019417475734</v>
          </cell>
          <cell r="AE517">
            <v>0</v>
          </cell>
          <cell r="AF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O517">
            <v>-100452.5</v>
          </cell>
          <cell r="AP517">
            <v>-1000</v>
          </cell>
          <cell r="AQ517">
            <v>6625.2136210423214</v>
          </cell>
          <cell r="AR517">
            <v>5733.3579412866238</v>
          </cell>
          <cell r="AS517">
            <v>15288.954510097665</v>
          </cell>
          <cell r="AT517">
            <v>15288.954510097665</v>
          </cell>
          <cell r="AU517">
            <v>58516.019417475734</v>
          </cell>
          <cell r="AW517">
            <v>0</v>
          </cell>
          <cell r="AX517">
            <v>0</v>
          </cell>
        </row>
        <row r="518">
          <cell r="A518">
            <v>5501210100</v>
          </cell>
          <cell r="B518" t="str">
            <v>LEGAL EXPENSES</v>
          </cell>
          <cell r="C518">
            <v>13694505.005048543</v>
          </cell>
          <cell r="D518">
            <v>19549354.634951457</v>
          </cell>
          <cell r="E518">
            <v>33243859.640000001</v>
          </cell>
          <cell r="F518">
            <v>32803116.640000001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2113098.6951410216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4876381.6041715881</v>
          </cell>
          <cell r="S518">
            <v>0</v>
          </cell>
          <cell r="T518">
            <v>0</v>
          </cell>
          <cell r="U518">
            <v>1828643.1015643454</v>
          </cell>
          <cell r="V518">
            <v>0</v>
          </cell>
          <cell r="W518">
            <v>0</v>
          </cell>
          <cell r="X518">
            <v>4876381.6041715881</v>
          </cell>
          <cell r="Y518">
            <v>6705024.705735933</v>
          </cell>
          <cell r="Z518">
            <v>0</v>
          </cell>
          <cell r="AA518">
            <v>440743</v>
          </cell>
          <cell r="AB518">
            <v>0</v>
          </cell>
          <cell r="AC518">
            <v>19549354.634951457</v>
          </cell>
          <cell r="AE518">
            <v>0</v>
          </cell>
          <cell r="AF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O518">
            <v>-32803116.640000001</v>
          </cell>
          <cell r="AP518">
            <v>0</v>
          </cell>
          <cell r="AQ518">
            <v>2113098.6951410216</v>
          </cell>
          <cell r="AR518">
            <v>1828643.1015643454</v>
          </cell>
          <cell r="AS518">
            <v>4876381.6041715881</v>
          </cell>
          <cell r="AT518">
            <v>4876381.6041715881</v>
          </cell>
          <cell r="AU518">
            <v>19108611.634951457</v>
          </cell>
          <cell r="AW518">
            <v>0</v>
          </cell>
          <cell r="AX518">
            <v>0</v>
          </cell>
        </row>
        <row r="519">
          <cell r="A519">
            <v>5501210101</v>
          </cell>
          <cell r="B519" t="str">
            <v>PROFESSIONAL FEES</v>
          </cell>
          <cell r="C519">
            <v>53301402.280388355</v>
          </cell>
          <cell r="D519">
            <v>77148744.209611654</v>
          </cell>
          <cell r="E519">
            <v>130450146.49000001</v>
          </cell>
          <cell r="F519">
            <v>126798058.56</v>
          </cell>
          <cell r="G519">
            <v>6220</v>
          </cell>
          <cell r="H519">
            <v>0</v>
          </cell>
          <cell r="I519">
            <v>0</v>
          </cell>
          <cell r="J519">
            <v>0</v>
          </cell>
          <cell r="K519">
            <v>8171478.6925228313</v>
          </cell>
          <cell r="L519">
            <v>0</v>
          </cell>
          <cell r="M519">
            <v>0</v>
          </cell>
          <cell r="N519">
            <v>343934.6</v>
          </cell>
          <cell r="O519">
            <v>0</v>
          </cell>
          <cell r="P519">
            <v>0</v>
          </cell>
          <cell r="Q519">
            <v>0</v>
          </cell>
          <cell r="R519">
            <v>19201193.121206537</v>
          </cell>
          <cell r="S519">
            <v>0</v>
          </cell>
          <cell r="T519">
            <v>0</v>
          </cell>
          <cell r="U519">
            <v>7071471.9454524508</v>
          </cell>
          <cell r="V519">
            <v>0</v>
          </cell>
          <cell r="W519">
            <v>0</v>
          </cell>
          <cell r="X519">
            <v>18857258.521206535</v>
          </cell>
          <cell r="Y519">
            <v>25928730.466658987</v>
          </cell>
          <cell r="Z519">
            <v>0</v>
          </cell>
          <cell r="AA519">
            <v>3263282.33</v>
          </cell>
          <cell r="AB519">
            <v>0</v>
          </cell>
          <cell r="AC519">
            <v>77148744.209611654</v>
          </cell>
          <cell r="AE519">
            <v>0</v>
          </cell>
          <cell r="AF519">
            <v>0</v>
          </cell>
          <cell r="AH519">
            <v>38650.999999999971</v>
          </cell>
          <cell r="AI519">
            <v>0</v>
          </cell>
          <cell r="AJ519">
            <v>0</v>
          </cell>
          <cell r="AK519">
            <v>0</v>
          </cell>
          <cell r="AO519">
            <v>-126836709.56</v>
          </cell>
          <cell r="AP519">
            <v>-6220</v>
          </cell>
          <cell r="AQ519">
            <v>8171478.6925228313</v>
          </cell>
          <cell r="AR519">
            <v>7071471.9454524508</v>
          </cell>
          <cell r="AS519">
            <v>18857258.521206535</v>
          </cell>
          <cell r="AT519">
            <v>18857258.521206535</v>
          </cell>
          <cell r="AU519">
            <v>73885461.879611656</v>
          </cell>
          <cell r="AW519">
            <v>0</v>
          </cell>
          <cell r="AX519">
            <v>0</v>
          </cell>
        </row>
        <row r="520">
          <cell r="A520">
            <v>5501210103</v>
          </cell>
          <cell r="B520" t="str">
            <v>RETAINERSHIP FEES</v>
          </cell>
          <cell r="C520">
            <v>2321221.9254368935</v>
          </cell>
          <cell r="D520">
            <v>3878902.8145631067</v>
          </cell>
          <cell r="E520">
            <v>6200124.7400000002</v>
          </cell>
          <cell r="F520">
            <v>5560136.2400000002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358170.74220391235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826547.86662441306</v>
          </cell>
          <cell r="S520">
            <v>0</v>
          </cell>
          <cell r="T520">
            <v>0</v>
          </cell>
          <cell r="U520">
            <v>309955.4499841549</v>
          </cell>
          <cell r="V520">
            <v>0</v>
          </cell>
          <cell r="W520">
            <v>0</v>
          </cell>
          <cell r="X520">
            <v>826547.86662441306</v>
          </cell>
          <cell r="Y520">
            <v>1136503.316608568</v>
          </cell>
          <cell r="Z520">
            <v>0</v>
          </cell>
          <cell r="AA520">
            <v>639988.5</v>
          </cell>
          <cell r="AB520">
            <v>0</v>
          </cell>
          <cell r="AC520">
            <v>3878902.8145631067</v>
          </cell>
          <cell r="AE520">
            <v>0</v>
          </cell>
          <cell r="AF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O520">
            <v>-5560136.2400000002</v>
          </cell>
          <cell r="AP520">
            <v>0</v>
          </cell>
          <cell r="AQ520">
            <v>358170.74220391235</v>
          </cell>
          <cell r="AR520">
            <v>309955.4499841549</v>
          </cell>
          <cell r="AS520">
            <v>826547.86662441306</v>
          </cell>
          <cell r="AT520">
            <v>826547.86662441306</v>
          </cell>
          <cell r="AU520">
            <v>3238914.3145631067</v>
          </cell>
          <cell r="AW520">
            <v>0</v>
          </cell>
          <cell r="AX520">
            <v>0</v>
          </cell>
        </row>
        <row r="521">
          <cell r="A521">
            <v>5501210104</v>
          </cell>
          <cell r="B521" t="str">
            <v>INSPECTION FEES A/C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E521">
            <v>0</v>
          </cell>
          <cell r="AF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W521">
            <v>49243</v>
          </cell>
          <cell r="AX521">
            <v>0</v>
          </cell>
        </row>
        <row r="522">
          <cell r="A522">
            <v>5501210160</v>
          </cell>
          <cell r="B522" t="str">
            <v>AUDITORS OUT OF POCKET EXPENSES</v>
          </cell>
          <cell r="C522">
            <v>39083.100776699037</v>
          </cell>
          <cell r="D522">
            <v>54534.559223300974</v>
          </cell>
          <cell r="E522">
            <v>93617.66</v>
          </cell>
          <cell r="F522">
            <v>93617.66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6030.6268260781899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13916.831137103516</v>
          </cell>
          <cell r="S522">
            <v>0</v>
          </cell>
          <cell r="T522">
            <v>0</v>
          </cell>
          <cell r="U522">
            <v>5218.8116764138185</v>
          </cell>
          <cell r="V522">
            <v>0</v>
          </cell>
          <cell r="W522">
            <v>0</v>
          </cell>
          <cell r="X522">
            <v>13916.831137103516</v>
          </cell>
          <cell r="Y522">
            <v>19135.642813517334</v>
          </cell>
          <cell r="Z522">
            <v>0</v>
          </cell>
          <cell r="AA522">
            <v>0</v>
          </cell>
          <cell r="AB522">
            <v>0</v>
          </cell>
          <cell r="AC522">
            <v>54534.559223300974</v>
          </cell>
          <cell r="AE522">
            <v>0</v>
          </cell>
          <cell r="AF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O522">
            <v>-93617.66</v>
          </cell>
          <cell r="AP522">
            <v>0</v>
          </cell>
          <cell r="AQ522">
            <v>6030.6268260781899</v>
          </cell>
          <cell r="AR522">
            <v>5218.8116764138185</v>
          </cell>
          <cell r="AS522">
            <v>13916.831137103516</v>
          </cell>
          <cell r="AT522">
            <v>13916.831137103516</v>
          </cell>
          <cell r="AU522">
            <v>54534.559223300974</v>
          </cell>
          <cell r="AW522">
            <v>0</v>
          </cell>
          <cell r="AX522">
            <v>0</v>
          </cell>
        </row>
        <row r="523">
          <cell r="A523">
            <v>5501210170</v>
          </cell>
          <cell r="B523" t="str">
            <v>CONFERENCE AND SEMINARSEXPENSES</v>
          </cell>
          <cell r="C523">
            <v>0</v>
          </cell>
          <cell r="D523">
            <v>1053127.5</v>
          </cell>
          <cell r="E523">
            <v>1053127.5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1053127.5</v>
          </cell>
          <cell r="AB523">
            <v>0</v>
          </cell>
          <cell r="AC523">
            <v>1053127.5</v>
          </cell>
          <cell r="AE523">
            <v>0</v>
          </cell>
          <cell r="AF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W523">
            <v>0</v>
          </cell>
          <cell r="AX523">
            <v>0</v>
          </cell>
        </row>
        <row r="524">
          <cell r="A524">
            <v>5501210180</v>
          </cell>
          <cell r="B524" t="str">
            <v>ELECTRICITY EXPENSES-OFFICE</v>
          </cell>
          <cell r="C524">
            <v>3608218.9223300973</v>
          </cell>
          <cell r="D524">
            <v>5034724.0776699027</v>
          </cell>
          <cell r="E524">
            <v>8642943</v>
          </cell>
          <cell r="F524">
            <v>8642943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556757.81590850174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1284825.7290196193</v>
          </cell>
          <cell r="S524">
            <v>0</v>
          </cell>
          <cell r="T524">
            <v>0</v>
          </cell>
          <cell r="U524">
            <v>481809.64838235726</v>
          </cell>
          <cell r="V524">
            <v>0</v>
          </cell>
          <cell r="W524">
            <v>0</v>
          </cell>
          <cell r="X524">
            <v>1284825.7290196193</v>
          </cell>
          <cell r="Y524">
            <v>1766635.3774019766</v>
          </cell>
          <cell r="Z524">
            <v>0</v>
          </cell>
          <cell r="AA524">
            <v>0</v>
          </cell>
          <cell r="AB524">
            <v>0</v>
          </cell>
          <cell r="AC524">
            <v>5034724.0776699027</v>
          </cell>
          <cell r="AE524">
            <v>0</v>
          </cell>
          <cell r="AF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O524">
            <v>-8642943</v>
          </cell>
          <cell r="AP524">
            <v>0</v>
          </cell>
          <cell r="AQ524">
            <v>556757.81590850174</v>
          </cell>
          <cell r="AR524">
            <v>481809.64838235726</v>
          </cell>
          <cell r="AS524">
            <v>1284825.7290196193</v>
          </cell>
          <cell r="AT524">
            <v>1284825.7290196193</v>
          </cell>
          <cell r="AU524">
            <v>5034724.0776699027</v>
          </cell>
          <cell r="AW524">
            <v>0</v>
          </cell>
          <cell r="AX524">
            <v>0</v>
          </cell>
        </row>
        <row r="525">
          <cell r="A525">
            <v>5501210181</v>
          </cell>
          <cell r="B525" t="str">
            <v>ELECTRICITY EXPENSES - RESIDENCE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E525">
            <v>0</v>
          </cell>
          <cell r="AF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W525">
            <v>0</v>
          </cell>
          <cell r="AX525">
            <v>0</v>
          </cell>
        </row>
        <row r="526">
          <cell r="A526">
            <v>5501210190</v>
          </cell>
          <cell r="B526" t="str">
            <v>POOJA EXPENSES</v>
          </cell>
          <cell r="C526">
            <v>89410</v>
          </cell>
          <cell r="D526">
            <v>12423</v>
          </cell>
          <cell r="E526">
            <v>101833</v>
          </cell>
          <cell r="F526">
            <v>0</v>
          </cell>
          <cell r="G526">
            <v>89410</v>
          </cell>
          <cell r="H526">
            <v>0</v>
          </cell>
          <cell r="I526">
            <v>0</v>
          </cell>
          <cell r="J526">
            <v>0</v>
          </cell>
          <cell r="K526">
            <v>13796.201780415431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31837.388724035609</v>
          </cell>
          <cell r="S526">
            <v>0</v>
          </cell>
          <cell r="T526">
            <v>0</v>
          </cell>
          <cell r="U526">
            <v>11939.020771513353</v>
          </cell>
          <cell r="V526">
            <v>0</v>
          </cell>
          <cell r="W526">
            <v>0</v>
          </cell>
          <cell r="X526">
            <v>31837.388724035609</v>
          </cell>
          <cell r="Y526">
            <v>43776.409495548964</v>
          </cell>
          <cell r="Z526">
            <v>0</v>
          </cell>
          <cell r="AA526">
            <v>12423</v>
          </cell>
          <cell r="AB526">
            <v>0</v>
          </cell>
          <cell r="AC526">
            <v>12423</v>
          </cell>
          <cell r="AE526">
            <v>0</v>
          </cell>
          <cell r="AF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O526">
            <v>0</v>
          </cell>
          <cell r="AP526">
            <v>-89410</v>
          </cell>
          <cell r="AQ526">
            <v>13796.201780415431</v>
          </cell>
          <cell r="AR526">
            <v>11939.020771513353</v>
          </cell>
          <cell r="AS526">
            <v>31837.388724035609</v>
          </cell>
          <cell r="AT526">
            <v>31837.388724035609</v>
          </cell>
          <cell r="AU526">
            <v>0</v>
          </cell>
          <cell r="AW526">
            <v>0</v>
          </cell>
          <cell r="AX526">
            <v>0</v>
          </cell>
        </row>
        <row r="527">
          <cell r="A527">
            <v>5501210200</v>
          </cell>
          <cell r="B527" t="str">
            <v>BOOKS AND PERIODICALS</v>
          </cell>
          <cell r="C527">
            <v>15747.718446601943</v>
          </cell>
          <cell r="D527">
            <v>25451.281553398057</v>
          </cell>
          <cell r="E527">
            <v>41199</v>
          </cell>
          <cell r="F527">
            <v>30140</v>
          </cell>
          <cell r="G527">
            <v>4165</v>
          </cell>
          <cell r="H527">
            <v>0</v>
          </cell>
          <cell r="I527">
            <v>0</v>
          </cell>
          <cell r="J527">
            <v>0</v>
          </cell>
          <cell r="K527">
            <v>2584.2176831551956</v>
          </cell>
          <cell r="L527">
            <v>0</v>
          </cell>
          <cell r="M527">
            <v>0</v>
          </cell>
          <cell r="N527">
            <v>-1000</v>
          </cell>
          <cell r="O527">
            <v>0</v>
          </cell>
          <cell r="P527">
            <v>0</v>
          </cell>
          <cell r="Q527">
            <v>0</v>
          </cell>
          <cell r="R527">
            <v>4963.5792688196825</v>
          </cell>
          <cell r="S527">
            <v>0</v>
          </cell>
          <cell r="T527">
            <v>0</v>
          </cell>
          <cell r="U527">
            <v>2236.3422258073811</v>
          </cell>
          <cell r="V527">
            <v>0</v>
          </cell>
          <cell r="W527">
            <v>0</v>
          </cell>
          <cell r="X527">
            <v>5963.5792688196825</v>
          </cell>
          <cell r="Y527">
            <v>8199.921494627064</v>
          </cell>
          <cell r="Z527">
            <v>0</v>
          </cell>
          <cell r="AA527">
            <v>7894</v>
          </cell>
          <cell r="AB527">
            <v>0</v>
          </cell>
          <cell r="AC527">
            <v>25451.281553398057</v>
          </cell>
          <cell r="AE527">
            <v>0</v>
          </cell>
          <cell r="AF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O527">
            <v>-30140</v>
          </cell>
          <cell r="AP527">
            <v>-4165</v>
          </cell>
          <cell r="AQ527">
            <v>2584.2176831551956</v>
          </cell>
          <cell r="AR527">
            <v>2236.3422258073811</v>
          </cell>
          <cell r="AS527">
            <v>5963.5792688196825</v>
          </cell>
          <cell r="AT527">
            <v>5963.5792688196825</v>
          </cell>
          <cell r="AU527">
            <v>17557.281553398057</v>
          </cell>
          <cell r="AW527">
            <v>0</v>
          </cell>
          <cell r="AX527">
            <v>-500</v>
          </cell>
        </row>
        <row r="528">
          <cell r="A528">
            <v>5501210210</v>
          </cell>
          <cell r="B528" t="str">
            <v>OFFICE MAINTENANCE EXPENSES</v>
          </cell>
          <cell r="C528">
            <v>944616.27708737878</v>
          </cell>
          <cell r="D528">
            <v>-242484.09708737861</v>
          </cell>
          <cell r="E528">
            <v>702132.18000000017</v>
          </cell>
          <cell r="F528">
            <v>804241</v>
          </cell>
          <cell r="G528">
            <v>608865.18000000005</v>
          </cell>
          <cell r="H528">
            <v>0</v>
          </cell>
          <cell r="I528">
            <v>0</v>
          </cell>
          <cell r="J528">
            <v>0</v>
          </cell>
          <cell r="K528">
            <v>145756.81426867566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336361.87908155919</v>
          </cell>
          <cell r="S528">
            <v>0</v>
          </cell>
          <cell r="T528">
            <v>0</v>
          </cell>
          <cell r="U528">
            <v>126135.7046555847</v>
          </cell>
          <cell r="V528">
            <v>0</v>
          </cell>
          <cell r="W528">
            <v>0</v>
          </cell>
          <cell r="X528">
            <v>336361.87908155919</v>
          </cell>
          <cell r="Y528">
            <v>462497.5837371439</v>
          </cell>
          <cell r="Z528">
            <v>0</v>
          </cell>
          <cell r="AA528">
            <v>-710974</v>
          </cell>
          <cell r="AB528">
            <v>0</v>
          </cell>
          <cell r="AC528">
            <v>-242484.09708737861</v>
          </cell>
          <cell r="AE528">
            <v>0</v>
          </cell>
          <cell r="AF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O528">
            <v>-804241</v>
          </cell>
          <cell r="AP528">
            <v>-608865.18000000005</v>
          </cell>
          <cell r="AQ528">
            <v>145756.81426867566</v>
          </cell>
          <cell r="AR528">
            <v>126135.7046555847</v>
          </cell>
          <cell r="AS528">
            <v>336361.87908155919</v>
          </cell>
          <cell r="AT528">
            <v>336361.87908155919</v>
          </cell>
          <cell r="AU528">
            <v>468489.90291262139</v>
          </cell>
          <cell r="AW528">
            <v>32632.05</v>
          </cell>
          <cell r="AX528">
            <v>0</v>
          </cell>
        </row>
        <row r="529">
          <cell r="A529">
            <v>5501210220</v>
          </cell>
          <cell r="B529" t="str">
            <v>MEMBERSHIP AND SUBSCRIPTION</v>
          </cell>
          <cell r="C529">
            <v>-143049.35097087373</v>
          </cell>
          <cell r="D529">
            <v>-3488376.6990291262</v>
          </cell>
          <cell r="E529">
            <v>-3631426.05</v>
          </cell>
          <cell r="F529">
            <v>-5988380</v>
          </cell>
          <cell r="G529">
            <v>805821.95</v>
          </cell>
          <cell r="H529">
            <v>0</v>
          </cell>
          <cell r="I529">
            <v>0</v>
          </cell>
          <cell r="J529">
            <v>137300</v>
          </cell>
          <cell r="K529">
            <v>-124116.7069747342</v>
          </cell>
          <cell r="L529">
            <v>0</v>
          </cell>
          <cell r="M529">
            <v>0</v>
          </cell>
          <cell r="N529">
            <v>1413832</v>
          </cell>
          <cell r="O529">
            <v>0</v>
          </cell>
          <cell r="P529">
            <v>0</v>
          </cell>
          <cell r="Q529">
            <v>0</v>
          </cell>
          <cell r="R529">
            <v>810562.67621215177</v>
          </cell>
          <cell r="S529">
            <v>0</v>
          </cell>
          <cell r="T529">
            <v>0</v>
          </cell>
          <cell r="U529">
            <v>-226225.99642044312</v>
          </cell>
          <cell r="V529">
            <v>0</v>
          </cell>
          <cell r="W529">
            <v>0</v>
          </cell>
          <cell r="X529">
            <v>-603269.32378784823</v>
          </cell>
          <cell r="Y529">
            <v>-829495.32020829129</v>
          </cell>
          <cell r="Z529">
            <v>0</v>
          </cell>
          <cell r="AA529">
            <v>0</v>
          </cell>
          <cell r="AB529">
            <v>0</v>
          </cell>
          <cell r="AC529">
            <v>-3488376.6990291262</v>
          </cell>
          <cell r="AE529">
            <v>0</v>
          </cell>
          <cell r="AF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O529">
            <v>5988380</v>
          </cell>
          <cell r="AP529">
            <v>-805821.95</v>
          </cell>
          <cell r="AQ529">
            <v>-261416.7069747342</v>
          </cell>
          <cell r="AR529">
            <v>-226225.99642044312</v>
          </cell>
          <cell r="AS529">
            <v>-603269.32378784823</v>
          </cell>
          <cell r="AT529">
            <v>-603269.32378784823</v>
          </cell>
          <cell r="AU529">
            <v>-3488376.6990291262</v>
          </cell>
          <cell r="AW529">
            <v>0</v>
          </cell>
          <cell r="AX529">
            <v>0</v>
          </cell>
        </row>
        <row r="530">
          <cell r="A530">
            <v>5501210230</v>
          </cell>
          <cell r="B530" t="str">
            <v>GARDENING CHARGES</v>
          </cell>
          <cell r="C530">
            <v>6128006.3599999994</v>
          </cell>
          <cell r="D530">
            <v>11009536.220000001</v>
          </cell>
          <cell r="E530">
            <v>17137542.579999998</v>
          </cell>
          <cell r="F530">
            <v>0</v>
          </cell>
          <cell r="G530">
            <v>176521.8</v>
          </cell>
          <cell r="H530">
            <v>0</v>
          </cell>
          <cell r="I530">
            <v>0</v>
          </cell>
          <cell r="J530">
            <v>2948623.09</v>
          </cell>
          <cell r="K530">
            <v>2975860.8751632045</v>
          </cell>
          <cell r="L530">
            <v>0</v>
          </cell>
          <cell r="M530">
            <v>0</v>
          </cell>
          <cell r="N530">
            <v>1358249.07</v>
          </cell>
          <cell r="O530">
            <v>0</v>
          </cell>
          <cell r="P530">
            <v>0</v>
          </cell>
          <cell r="Q530">
            <v>0</v>
          </cell>
          <cell r="R530">
            <v>1421105.4972997033</v>
          </cell>
          <cell r="S530">
            <v>0</v>
          </cell>
          <cell r="T530">
            <v>0</v>
          </cell>
          <cell r="U530">
            <v>23571.160237388722</v>
          </cell>
          <cell r="V530">
            <v>1644612.4</v>
          </cell>
          <cell r="W530">
            <v>0</v>
          </cell>
          <cell r="X530">
            <v>1707468.8272997031</v>
          </cell>
          <cell r="Y530">
            <v>1731039.9875370918</v>
          </cell>
          <cell r="Z530">
            <v>0</v>
          </cell>
          <cell r="AA530">
            <v>11009536.220000001</v>
          </cell>
          <cell r="AB530">
            <v>0</v>
          </cell>
          <cell r="AC530">
            <v>11009536.220000001</v>
          </cell>
          <cell r="AE530">
            <v>0</v>
          </cell>
          <cell r="AF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O530">
            <v>0</v>
          </cell>
          <cell r="AP530">
            <v>-176521.8</v>
          </cell>
          <cell r="AQ530">
            <v>27237.785163204746</v>
          </cell>
          <cell r="AR530">
            <v>23571.160237388722</v>
          </cell>
          <cell r="AS530">
            <v>62856.42729970326</v>
          </cell>
          <cell r="AT530">
            <v>62856.42729970326</v>
          </cell>
          <cell r="AU530">
            <v>0</v>
          </cell>
          <cell r="AW530">
            <v>455259.64</v>
          </cell>
          <cell r="AX530">
            <v>0</v>
          </cell>
        </row>
        <row r="531">
          <cell r="A531">
            <v>5501210240</v>
          </cell>
          <cell r="B531" t="str">
            <v>RECRUITMENT EXPENSES</v>
          </cell>
          <cell r="C531">
            <v>3675218.2089320393</v>
          </cell>
          <cell r="D531">
            <v>5825118.4310679613</v>
          </cell>
          <cell r="E531">
            <v>9500336.6400000006</v>
          </cell>
          <cell r="F531">
            <v>9999786.6400000006</v>
          </cell>
          <cell r="G531">
            <v>-499450</v>
          </cell>
          <cell r="H531">
            <v>0</v>
          </cell>
          <cell r="I531">
            <v>0</v>
          </cell>
          <cell r="J531">
            <v>0</v>
          </cell>
          <cell r="K531">
            <v>567095.9847610268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1308683.0417562157</v>
          </cell>
          <cell r="S531">
            <v>0</v>
          </cell>
          <cell r="T531">
            <v>0</v>
          </cell>
          <cell r="U531">
            <v>490756.14065858093</v>
          </cell>
          <cell r="V531">
            <v>0</v>
          </cell>
          <cell r="W531">
            <v>0</v>
          </cell>
          <cell r="X531">
            <v>1308683.0417562157</v>
          </cell>
          <cell r="Y531">
            <v>1799439.1824147967</v>
          </cell>
          <cell r="Z531">
            <v>0</v>
          </cell>
          <cell r="AA531">
            <v>0</v>
          </cell>
          <cell r="AB531">
            <v>0</v>
          </cell>
          <cell r="AC531">
            <v>5825118.4310679613</v>
          </cell>
          <cell r="AE531">
            <v>0</v>
          </cell>
          <cell r="AF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O531">
            <v>-9999786.6400000006</v>
          </cell>
          <cell r="AP531">
            <v>499450</v>
          </cell>
          <cell r="AQ531">
            <v>567095.9847610268</v>
          </cell>
          <cell r="AR531">
            <v>490756.14065858093</v>
          </cell>
          <cell r="AS531">
            <v>1308683.0417562157</v>
          </cell>
          <cell r="AT531">
            <v>1308683.0417562157</v>
          </cell>
          <cell r="AU531">
            <v>5825118.4310679613</v>
          </cell>
          <cell r="AW531">
            <v>0</v>
          </cell>
          <cell r="AX531">
            <v>0</v>
          </cell>
        </row>
        <row r="532">
          <cell r="A532">
            <v>5501210260</v>
          </cell>
          <cell r="B532" t="str">
            <v>GUEST HOUSE EXPENSES</v>
          </cell>
          <cell r="C532">
            <v>31955.980582524266</v>
          </cell>
          <cell r="D532">
            <v>55906.019417475727</v>
          </cell>
          <cell r="E532">
            <v>87862</v>
          </cell>
          <cell r="F532">
            <v>-9706</v>
          </cell>
          <cell r="G532">
            <v>36008</v>
          </cell>
          <cell r="H532">
            <v>0</v>
          </cell>
          <cell r="I532">
            <v>0</v>
          </cell>
          <cell r="J532">
            <v>0</v>
          </cell>
          <cell r="K532">
            <v>4930.8931462648725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11378.984183688166</v>
          </cell>
          <cell r="S532">
            <v>0</v>
          </cell>
          <cell r="T532">
            <v>0</v>
          </cell>
          <cell r="U532">
            <v>4267.1190688830629</v>
          </cell>
          <cell r="V532">
            <v>0</v>
          </cell>
          <cell r="W532">
            <v>0</v>
          </cell>
          <cell r="X532">
            <v>11378.984183688166</v>
          </cell>
          <cell r="Y532">
            <v>15646.103252571229</v>
          </cell>
          <cell r="Z532">
            <v>0</v>
          </cell>
          <cell r="AA532">
            <v>61560</v>
          </cell>
          <cell r="AB532">
            <v>0</v>
          </cell>
          <cell r="AC532">
            <v>55906.019417475727</v>
          </cell>
          <cell r="AE532">
            <v>0</v>
          </cell>
          <cell r="AF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O532">
            <v>9706</v>
          </cell>
          <cell r="AP532">
            <v>-36008</v>
          </cell>
          <cell r="AQ532">
            <v>4930.8931462648725</v>
          </cell>
          <cell r="AR532">
            <v>4267.1190688830629</v>
          </cell>
          <cell r="AS532">
            <v>11378.984183688166</v>
          </cell>
          <cell r="AT532">
            <v>11378.984183688166</v>
          </cell>
          <cell r="AU532">
            <v>-5653.980582524272</v>
          </cell>
          <cell r="AW532">
            <v>0</v>
          </cell>
          <cell r="AX532">
            <v>0</v>
          </cell>
        </row>
        <row r="533">
          <cell r="A533">
            <v>5501210270</v>
          </cell>
          <cell r="B533" t="str">
            <v>COMPUTER MAINTAINENCE EXPENSES</v>
          </cell>
          <cell r="C533">
            <v>957908.76</v>
          </cell>
          <cell r="D533">
            <v>0</v>
          </cell>
          <cell r="E533">
            <v>957908.76</v>
          </cell>
          <cell r="F533">
            <v>0</v>
          </cell>
          <cell r="G533">
            <v>957908.76</v>
          </cell>
          <cell r="H533">
            <v>0</v>
          </cell>
          <cell r="I533">
            <v>0</v>
          </cell>
          <cell r="J533">
            <v>0</v>
          </cell>
          <cell r="K533">
            <v>147807.87988130565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341095.10741839762</v>
          </cell>
          <cell r="S533">
            <v>0</v>
          </cell>
          <cell r="T533">
            <v>0</v>
          </cell>
          <cell r="U533">
            <v>127910.66528189911</v>
          </cell>
          <cell r="V533">
            <v>0</v>
          </cell>
          <cell r="W533">
            <v>0</v>
          </cell>
          <cell r="X533">
            <v>341095.10741839762</v>
          </cell>
          <cell r="Y533">
            <v>469005.77270029671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E533">
            <v>0</v>
          </cell>
          <cell r="AF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O533">
            <v>0</v>
          </cell>
          <cell r="AP533">
            <v>-957908.76</v>
          </cell>
          <cell r="AQ533">
            <v>147807.87988130565</v>
          </cell>
          <cell r="AR533">
            <v>127910.66528189911</v>
          </cell>
          <cell r="AS533">
            <v>341095.10741839762</v>
          </cell>
          <cell r="AT533">
            <v>341095.10741839762</v>
          </cell>
          <cell r="AU533">
            <v>0</v>
          </cell>
          <cell r="AW533">
            <v>0</v>
          </cell>
          <cell r="AX533">
            <v>0</v>
          </cell>
        </row>
        <row r="534">
          <cell r="A534">
            <v>5501210320</v>
          </cell>
          <cell r="B534" t="str">
            <v>SECURITY CHARGES</v>
          </cell>
          <cell r="C534">
            <v>10443413.949999999</v>
          </cell>
          <cell r="D534">
            <v>12560426.68</v>
          </cell>
          <cell r="E534">
            <v>23003840.629999999</v>
          </cell>
          <cell r="F534">
            <v>0</v>
          </cell>
          <cell r="G534">
            <v>-413000.42</v>
          </cell>
          <cell r="H534">
            <v>0</v>
          </cell>
          <cell r="I534">
            <v>0</v>
          </cell>
          <cell r="J534">
            <v>0</v>
          </cell>
          <cell r="K534">
            <v>-124860.59209302325</v>
          </cell>
          <cell r="L534">
            <v>0</v>
          </cell>
          <cell r="M534">
            <v>0</v>
          </cell>
          <cell r="N534">
            <v>6235484.6600000001</v>
          </cell>
          <cell r="O534">
            <v>0</v>
          </cell>
          <cell r="P534">
            <v>0</v>
          </cell>
          <cell r="Q534">
            <v>0</v>
          </cell>
          <cell r="R534">
            <v>5947344.8320930237</v>
          </cell>
          <cell r="S534">
            <v>0</v>
          </cell>
          <cell r="T534">
            <v>0</v>
          </cell>
          <cell r="U534">
            <v>0</v>
          </cell>
          <cell r="V534">
            <v>4620929.71</v>
          </cell>
          <cell r="W534">
            <v>0</v>
          </cell>
          <cell r="X534">
            <v>4620929.71</v>
          </cell>
          <cell r="Y534">
            <v>4620929.71</v>
          </cell>
          <cell r="Z534">
            <v>0</v>
          </cell>
          <cell r="AA534">
            <v>12560426.68</v>
          </cell>
          <cell r="AB534">
            <v>0</v>
          </cell>
          <cell r="AC534">
            <v>12560426.68</v>
          </cell>
          <cell r="AE534">
            <v>0</v>
          </cell>
          <cell r="AF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O534">
            <v>0</v>
          </cell>
          <cell r="AP534">
            <v>413000.42</v>
          </cell>
          <cell r="AQ534">
            <v>-124860.59209302325</v>
          </cell>
          <cell r="AR534">
            <v>0</v>
          </cell>
          <cell r="AS534">
            <v>-288139.82790697674</v>
          </cell>
          <cell r="AT534">
            <v>0</v>
          </cell>
          <cell r="AU534">
            <v>0</v>
          </cell>
          <cell r="AW534">
            <v>1571293.9100000001</v>
          </cell>
          <cell r="AX534">
            <v>1110187.24</v>
          </cell>
        </row>
        <row r="535">
          <cell r="A535">
            <v>5501210330</v>
          </cell>
          <cell r="B535" t="str">
            <v>FESTIVAL EXPENSES</v>
          </cell>
          <cell r="C535">
            <v>10000</v>
          </cell>
          <cell r="D535">
            <v>83930</v>
          </cell>
          <cell r="E535">
            <v>93930</v>
          </cell>
          <cell r="F535">
            <v>0</v>
          </cell>
          <cell r="G535">
            <v>10000</v>
          </cell>
          <cell r="H535">
            <v>0</v>
          </cell>
          <cell r="I535">
            <v>0</v>
          </cell>
          <cell r="J535">
            <v>0</v>
          </cell>
          <cell r="K535">
            <v>1543.026706231454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3560.8308605341244</v>
          </cell>
          <cell r="S535">
            <v>0</v>
          </cell>
          <cell r="T535">
            <v>0</v>
          </cell>
          <cell r="U535">
            <v>1335.3115727002967</v>
          </cell>
          <cell r="V535">
            <v>0</v>
          </cell>
          <cell r="W535">
            <v>0</v>
          </cell>
          <cell r="X535">
            <v>3560.8308605341244</v>
          </cell>
          <cell r="Y535">
            <v>4896.1424332344213</v>
          </cell>
          <cell r="Z535">
            <v>0</v>
          </cell>
          <cell r="AA535">
            <v>83930</v>
          </cell>
          <cell r="AB535">
            <v>0</v>
          </cell>
          <cell r="AC535">
            <v>83930</v>
          </cell>
          <cell r="AE535">
            <v>0</v>
          </cell>
          <cell r="AF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O535">
            <v>0</v>
          </cell>
          <cell r="AP535">
            <v>-10000</v>
          </cell>
          <cell r="AQ535">
            <v>1543.026706231454</v>
          </cell>
          <cell r="AR535">
            <v>1335.3115727002967</v>
          </cell>
          <cell r="AS535">
            <v>3560.8308605341244</v>
          </cell>
          <cell r="AT535">
            <v>3560.8308605341244</v>
          </cell>
          <cell r="AU535">
            <v>0</v>
          </cell>
          <cell r="AW535">
            <v>0</v>
          </cell>
          <cell r="AX535">
            <v>0</v>
          </cell>
        </row>
        <row r="536">
          <cell r="A536">
            <v>5501210340</v>
          </cell>
          <cell r="B536" t="str">
            <v>MISCELLANEOUS EXPENSES - OTHERS</v>
          </cell>
          <cell r="C536">
            <v>394390.33417475724</v>
          </cell>
          <cell r="D536">
            <v>582656.30582524266</v>
          </cell>
          <cell r="E536">
            <v>977046.6399999999</v>
          </cell>
          <cell r="F536">
            <v>927031.94</v>
          </cell>
          <cell r="G536">
            <v>7377</v>
          </cell>
          <cell r="H536">
            <v>0</v>
          </cell>
          <cell r="I536">
            <v>0</v>
          </cell>
          <cell r="J536">
            <v>0</v>
          </cell>
          <cell r="K536">
            <v>60855.481831119818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140435.72730258419</v>
          </cell>
          <cell r="S536">
            <v>0</v>
          </cell>
          <cell r="T536">
            <v>0</v>
          </cell>
          <cell r="U536">
            <v>52663.397738469066</v>
          </cell>
          <cell r="V536">
            <v>0</v>
          </cell>
          <cell r="W536">
            <v>0</v>
          </cell>
          <cell r="X536">
            <v>140435.72730258419</v>
          </cell>
          <cell r="Y536">
            <v>193099.12504105325</v>
          </cell>
          <cell r="Z536">
            <v>0</v>
          </cell>
          <cell r="AA536">
            <v>42637.7</v>
          </cell>
          <cell r="AB536">
            <v>0</v>
          </cell>
          <cell r="AC536">
            <v>582656.30582524266</v>
          </cell>
          <cell r="AE536">
            <v>0</v>
          </cell>
          <cell r="AF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O536">
            <v>-927031.94</v>
          </cell>
          <cell r="AP536">
            <v>-7377</v>
          </cell>
          <cell r="AQ536">
            <v>60855.481831119818</v>
          </cell>
          <cell r="AR536">
            <v>52663.397738469066</v>
          </cell>
          <cell r="AS536">
            <v>140435.72730258419</v>
          </cell>
          <cell r="AT536">
            <v>140435.72730258419</v>
          </cell>
          <cell r="AU536">
            <v>540018.6058252427</v>
          </cell>
          <cell r="AW536">
            <v>0</v>
          </cell>
          <cell r="AX536">
            <v>0</v>
          </cell>
        </row>
        <row r="537">
          <cell r="A537">
            <v>5501210360</v>
          </cell>
          <cell r="B537" t="str">
            <v>LICENSE FEES</v>
          </cell>
          <cell r="C537">
            <v>735828.52427184465</v>
          </cell>
          <cell r="D537">
            <v>1022655.4757281553</v>
          </cell>
          <cell r="E537">
            <v>1758484</v>
          </cell>
          <cell r="F537">
            <v>1762566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113540.30641583361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262016.09172884678</v>
          </cell>
          <cell r="S537">
            <v>0</v>
          </cell>
          <cell r="T537">
            <v>0</v>
          </cell>
          <cell r="U537">
            <v>98256.034398317541</v>
          </cell>
          <cell r="V537">
            <v>0</v>
          </cell>
          <cell r="W537">
            <v>0</v>
          </cell>
          <cell r="X537">
            <v>262016.09172884678</v>
          </cell>
          <cell r="Y537">
            <v>360272.12612716435</v>
          </cell>
          <cell r="Z537">
            <v>0</v>
          </cell>
          <cell r="AA537">
            <v>-4082</v>
          </cell>
          <cell r="AB537">
            <v>0</v>
          </cell>
          <cell r="AC537">
            <v>1022655.4757281553</v>
          </cell>
          <cell r="AE537">
            <v>0</v>
          </cell>
          <cell r="AF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O537">
            <v>-1762566</v>
          </cell>
          <cell r="AP537">
            <v>0</v>
          </cell>
          <cell r="AQ537">
            <v>113540.30641583361</v>
          </cell>
          <cell r="AR537">
            <v>98256.034398317541</v>
          </cell>
          <cell r="AS537">
            <v>262016.09172884678</v>
          </cell>
          <cell r="AT537">
            <v>262016.09172884678</v>
          </cell>
          <cell r="AU537">
            <v>1026737.4757281553</v>
          </cell>
          <cell r="AW537">
            <v>0</v>
          </cell>
          <cell r="AX537">
            <v>0</v>
          </cell>
        </row>
        <row r="538">
          <cell r="A538">
            <v>5501210370</v>
          </cell>
          <cell r="B538" t="str">
            <v>TESTING EXPENSES</v>
          </cell>
          <cell r="C538">
            <v>1061482.4700000002</v>
          </cell>
          <cell r="D538">
            <v>1506535.25</v>
          </cell>
          <cell r="E538">
            <v>2568017.7200000002</v>
          </cell>
          <cell r="F538">
            <v>0</v>
          </cell>
          <cell r="G538">
            <v>21827.57</v>
          </cell>
          <cell r="H538">
            <v>0</v>
          </cell>
          <cell r="I538">
            <v>0</v>
          </cell>
          <cell r="J538">
            <v>1000875.9</v>
          </cell>
          <cell r="K538">
            <v>1004243.9523442137</v>
          </cell>
          <cell r="L538">
            <v>0</v>
          </cell>
          <cell r="M538">
            <v>0</v>
          </cell>
          <cell r="N538">
            <v>38779</v>
          </cell>
          <cell r="O538">
            <v>0</v>
          </cell>
          <cell r="P538">
            <v>0</v>
          </cell>
          <cell r="Q538">
            <v>0</v>
          </cell>
          <cell r="R538">
            <v>46551.428486646881</v>
          </cell>
          <cell r="S538">
            <v>0</v>
          </cell>
          <cell r="T538">
            <v>0</v>
          </cell>
          <cell r="U538">
            <v>2914.6606824925816</v>
          </cell>
          <cell r="V538">
            <v>0</v>
          </cell>
          <cell r="W538">
            <v>0</v>
          </cell>
          <cell r="X538">
            <v>7772.4284866468843</v>
          </cell>
          <cell r="Y538">
            <v>10687.089169139466</v>
          </cell>
          <cell r="Z538">
            <v>0</v>
          </cell>
          <cell r="AA538">
            <v>1506535.25</v>
          </cell>
          <cell r="AB538">
            <v>0</v>
          </cell>
          <cell r="AC538">
            <v>1506535.25</v>
          </cell>
          <cell r="AE538">
            <v>0</v>
          </cell>
          <cell r="AF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O538">
            <v>0</v>
          </cell>
          <cell r="AP538">
            <v>-21827.57</v>
          </cell>
          <cell r="AQ538">
            <v>3368.0523442136496</v>
          </cell>
          <cell r="AR538">
            <v>2914.6606824925816</v>
          </cell>
          <cell r="AS538">
            <v>7772.4284866468843</v>
          </cell>
          <cell r="AT538">
            <v>7772.4284866468843</v>
          </cell>
          <cell r="AU538">
            <v>0</v>
          </cell>
          <cell r="AW538">
            <v>0</v>
          </cell>
          <cell r="AX538">
            <v>-4720</v>
          </cell>
        </row>
        <row r="539">
          <cell r="A539">
            <v>5501210380</v>
          </cell>
          <cell r="B539" t="str">
            <v>AGM EXPENSES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E539">
            <v>0</v>
          </cell>
          <cell r="AF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W539">
            <v>0</v>
          </cell>
          <cell r="AX539">
            <v>0</v>
          </cell>
        </row>
        <row r="540">
          <cell r="A540">
            <v>5501210390</v>
          </cell>
          <cell r="B540" t="str">
            <v>TRUSTEES REMUNERATION - DEBENTURES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W540">
            <v>0</v>
          </cell>
          <cell r="AX540">
            <v>0</v>
          </cell>
        </row>
        <row r="541">
          <cell r="A541">
            <v>5501210440</v>
          </cell>
          <cell r="B541" t="str">
            <v>SAFETY-OTHER EXPENSES</v>
          </cell>
          <cell r="C541">
            <v>9054118.9899999984</v>
          </cell>
          <cell r="D541">
            <v>8154629.4000000004</v>
          </cell>
          <cell r="E541">
            <v>17208748.390000001</v>
          </cell>
          <cell r="F541">
            <v>0</v>
          </cell>
          <cell r="G541">
            <v>3929681.13</v>
          </cell>
          <cell r="H541">
            <v>0</v>
          </cell>
          <cell r="I541">
            <v>0</v>
          </cell>
          <cell r="J541">
            <v>946777.1</v>
          </cell>
          <cell r="K541">
            <v>1553137.3930563796</v>
          </cell>
          <cell r="L541">
            <v>0</v>
          </cell>
          <cell r="M541">
            <v>0</v>
          </cell>
          <cell r="N541">
            <v>1193929.68</v>
          </cell>
          <cell r="O541">
            <v>0</v>
          </cell>
          <cell r="P541">
            <v>0</v>
          </cell>
          <cell r="Q541">
            <v>0</v>
          </cell>
          <cell r="R541">
            <v>2593222.6639762609</v>
          </cell>
          <cell r="S541">
            <v>931944.95</v>
          </cell>
          <cell r="T541">
            <v>0</v>
          </cell>
          <cell r="U541">
            <v>1456679.8189910979</v>
          </cell>
          <cell r="V541">
            <v>2051786.13</v>
          </cell>
          <cell r="W541">
            <v>0</v>
          </cell>
          <cell r="X541">
            <v>3451079.1139762606</v>
          </cell>
          <cell r="Y541">
            <v>4907758.9329673583</v>
          </cell>
          <cell r="Z541">
            <v>0</v>
          </cell>
          <cell r="AA541">
            <v>8154629.4000000004</v>
          </cell>
          <cell r="AB541">
            <v>0</v>
          </cell>
          <cell r="AC541">
            <v>8154629.4000000004</v>
          </cell>
          <cell r="AE541">
            <v>0</v>
          </cell>
          <cell r="AF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O541">
            <v>0</v>
          </cell>
          <cell r="AP541">
            <v>-3929681.13</v>
          </cell>
          <cell r="AQ541">
            <v>606360.29305637977</v>
          </cell>
          <cell r="AR541">
            <v>524734.8689910979</v>
          </cell>
          <cell r="AS541">
            <v>1399292.983976261</v>
          </cell>
          <cell r="AT541">
            <v>1399292.983976261</v>
          </cell>
          <cell r="AU541">
            <v>0</v>
          </cell>
          <cell r="AW541">
            <v>114083.68</v>
          </cell>
          <cell r="AX541">
            <v>0</v>
          </cell>
        </row>
        <row r="542">
          <cell r="A542">
            <v>5501210450</v>
          </cell>
          <cell r="B542" t="str">
            <v>COMMUNITY DEVELOPMENT EXPENSES (CSR)</v>
          </cell>
          <cell r="C542">
            <v>10500000</v>
          </cell>
          <cell r="D542">
            <v>15000000</v>
          </cell>
          <cell r="E542">
            <v>25500000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10500000</v>
          </cell>
          <cell r="O542">
            <v>0</v>
          </cell>
          <cell r="P542">
            <v>0</v>
          </cell>
          <cell r="Q542">
            <v>0</v>
          </cell>
          <cell r="R542">
            <v>10500000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15000000</v>
          </cell>
          <cell r="AB542">
            <v>0</v>
          </cell>
          <cell r="AC542">
            <v>15000000</v>
          </cell>
          <cell r="AE542">
            <v>0</v>
          </cell>
          <cell r="AF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W542">
            <v>0</v>
          </cell>
          <cell r="AX542">
            <v>0</v>
          </cell>
        </row>
        <row r="543">
          <cell r="A543">
            <v>5501210530</v>
          </cell>
          <cell r="B543" t="str">
            <v>GIFT EXPENSES</v>
          </cell>
          <cell r="C543">
            <v>978959.85281553399</v>
          </cell>
          <cell r="D543">
            <v>181736.02718446602</v>
          </cell>
          <cell r="E543">
            <v>1160695.8799999999</v>
          </cell>
          <cell r="F543">
            <v>273241.88</v>
          </cell>
          <cell r="G543">
            <v>861288</v>
          </cell>
          <cell r="H543">
            <v>0</v>
          </cell>
          <cell r="I543">
            <v>0</v>
          </cell>
          <cell r="J543">
            <v>3600</v>
          </cell>
          <cell r="K543">
            <v>154100.63010803491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347309.1464031575</v>
          </cell>
          <cell r="S543">
            <v>0</v>
          </cell>
          <cell r="T543">
            <v>0</v>
          </cell>
          <cell r="U543">
            <v>130240.92990118406</v>
          </cell>
          <cell r="V543">
            <v>0</v>
          </cell>
          <cell r="W543">
            <v>0</v>
          </cell>
          <cell r="X543">
            <v>347309.1464031575</v>
          </cell>
          <cell r="Y543">
            <v>477550.07630434155</v>
          </cell>
          <cell r="Z543">
            <v>0</v>
          </cell>
          <cell r="AA543">
            <v>22566</v>
          </cell>
          <cell r="AB543">
            <v>0</v>
          </cell>
          <cell r="AC543">
            <v>181736.02718446602</v>
          </cell>
          <cell r="AE543">
            <v>0</v>
          </cell>
          <cell r="AF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O543">
            <v>-273241.88</v>
          </cell>
          <cell r="AP543">
            <v>-861288</v>
          </cell>
          <cell r="AQ543">
            <v>150500.63010803491</v>
          </cell>
          <cell r="AR543">
            <v>130240.92990118406</v>
          </cell>
          <cell r="AS543">
            <v>347309.1464031575</v>
          </cell>
          <cell r="AT543">
            <v>347309.1464031575</v>
          </cell>
          <cell r="AU543">
            <v>159170.02718446602</v>
          </cell>
          <cell r="AW543">
            <v>0</v>
          </cell>
          <cell r="AX543">
            <v>0</v>
          </cell>
        </row>
        <row r="544">
          <cell r="A544">
            <v>5501210600</v>
          </cell>
          <cell r="B544" t="str">
            <v>HOUSEKEEPING EXPENSES</v>
          </cell>
          <cell r="C544">
            <v>100030.83</v>
          </cell>
          <cell r="D544">
            <v>10203854.98</v>
          </cell>
          <cell r="E544">
            <v>10303885.810000001</v>
          </cell>
          <cell r="F544">
            <v>0</v>
          </cell>
          <cell r="G544">
            <v>19343.740000000002</v>
          </cell>
          <cell r="H544">
            <v>0</v>
          </cell>
          <cell r="I544">
            <v>0</v>
          </cell>
          <cell r="J544">
            <v>80687.09</v>
          </cell>
          <cell r="K544">
            <v>83671.880741839763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6887.9786350148379</v>
          </cell>
          <cell r="S544">
            <v>0</v>
          </cell>
          <cell r="T544">
            <v>0</v>
          </cell>
          <cell r="U544">
            <v>2582.9919881305641</v>
          </cell>
          <cell r="V544">
            <v>0</v>
          </cell>
          <cell r="W544">
            <v>0</v>
          </cell>
          <cell r="X544">
            <v>6887.9786350148379</v>
          </cell>
          <cell r="Y544">
            <v>9470.970623145402</v>
          </cell>
          <cell r="Z544">
            <v>0</v>
          </cell>
          <cell r="AA544">
            <v>10291900.130000001</v>
          </cell>
          <cell r="AB544">
            <v>-88045.15</v>
          </cell>
          <cell r="AC544">
            <v>10203854.98</v>
          </cell>
          <cell r="AE544">
            <v>0</v>
          </cell>
          <cell r="AF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O544">
            <v>0</v>
          </cell>
          <cell r="AP544">
            <v>-19343.740000000002</v>
          </cell>
          <cell r="AQ544">
            <v>2984.7907418397631</v>
          </cell>
          <cell r="AR544">
            <v>2582.9919881305641</v>
          </cell>
          <cell r="AS544">
            <v>6887.9786350148379</v>
          </cell>
          <cell r="AT544">
            <v>6887.9786350148379</v>
          </cell>
          <cell r="AU544">
            <v>0</v>
          </cell>
          <cell r="AW544">
            <v>0</v>
          </cell>
          <cell r="AX544">
            <v>0</v>
          </cell>
        </row>
        <row r="545">
          <cell r="A545">
            <v>5501210630</v>
          </cell>
          <cell r="B545" t="str">
            <v>TRAVELLING EXPENSES - DOMESTIC -LODGING / BOA</v>
          </cell>
          <cell r="C545">
            <v>1306567.6319417474</v>
          </cell>
          <cell r="D545">
            <v>263103.39805825241</v>
          </cell>
          <cell r="E545">
            <v>1569671.0299999998</v>
          </cell>
          <cell r="F545">
            <v>376179</v>
          </cell>
          <cell r="G545">
            <v>1149522.03</v>
          </cell>
          <cell r="H545">
            <v>0</v>
          </cell>
          <cell r="I545">
            <v>0</v>
          </cell>
          <cell r="J545">
            <v>0</v>
          </cell>
          <cell r="K545">
            <v>201606.87495837055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465246.63451931666</v>
          </cell>
          <cell r="S545">
            <v>0</v>
          </cell>
          <cell r="T545">
            <v>0</v>
          </cell>
          <cell r="U545">
            <v>174467.48794474371</v>
          </cell>
          <cell r="V545">
            <v>0</v>
          </cell>
          <cell r="W545">
            <v>0</v>
          </cell>
          <cell r="X545">
            <v>465246.63451931666</v>
          </cell>
          <cell r="Y545">
            <v>639714.12246406032</v>
          </cell>
          <cell r="Z545">
            <v>0</v>
          </cell>
          <cell r="AA545">
            <v>43970</v>
          </cell>
          <cell r="AB545">
            <v>0</v>
          </cell>
          <cell r="AC545">
            <v>263103.39805825241</v>
          </cell>
          <cell r="AE545">
            <v>0</v>
          </cell>
          <cell r="AF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O545">
            <v>-376179</v>
          </cell>
          <cell r="AP545">
            <v>-1149522.03</v>
          </cell>
          <cell r="AQ545">
            <v>201606.87495837055</v>
          </cell>
          <cell r="AR545">
            <v>174467.48794474371</v>
          </cell>
          <cell r="AS545">
            <v>465246.63451931666</v>
          </cell>
          <cell r="AT545">
            <v>465246.63451931666</v>
          </cell>
          <cell r="AU545">
            <v>219133.39805825241</v>
          </cell>
          <cell r="AW545">
            <v>0</v>
          </cell>
          <cell r="AX545">
            <v>0</v>
          </cell>
        </row>
        <row r="546">
          <cell r="A546">
            <v>5501210780</v>
          </cell>
          <cell r="B546" t="str">
            <v>RECOVERY FROM EMP COVEYANCE EXPNS</v>
          </cell>
          <cell r="C546">
            <v>-108504.96116504853</v>
          </cell>
          <cell r="D546">
            <v>-636396.03883495147</v>
          </cell>
          <cell r="E546">
            <v>-744901</v>
          </cell>
          <cell r="F546">
            <v>-24775</v>
          </cell>
          <cell r="G546">
            <v>-11827</v>
          </cell>
          <cell r="H546">
            <v>0</v>
          </cell>
          <cell r="I546">
            <v>0</v>
          </cell>
          <cell r="J546">
            <v>-21288</v>
          </cell>
          <cell r="K546">
            <v>-24708.88421537841</v>
          </cell>
          <cell r="L546">
            <v>-7096</v>
          </cell>
          <cell r="M546">
            <v>0</v>
          </cell>
          <cell r="N546">
            <v>-20155</v>
          </cell>
          <cell r="O546">
            <v>0</v>
          </cell>
          <cell r="P546">
            <v>0</v>
          </cell>
          <cell r="Q546">
            <v>0</v>
          </cell>
          <cell r="R546">
            <v>-35145.348189334793</v>
          </cell>
          <cell r="S546">
            <v>-16466</v>
          </cell>
          <cell r="T546">
            <v>0</v>
          </cell>
          <cell r="U546">
            <v>-19426.380571000547</v>
          </cell>
          <cell r="V546">
            <v>-14213</v>
          </cell>
          <cell r="W546">
            <v>-7117</v>
          </cell>
          <cell r="X546">
            <v>-29224.348189334793</v>
          </cell>
          <cell r="Y546">
            <v>-48650.72876033534</v>
          </cell>
          <cell r="Z546">
            <v>0</v>
          </cell>
          <cell r="AA546">
            <v>-621964</v>
          </cell>
          <cell r="AB546">
            <v>0</v>
          </cell>
          <cell r="AC546">
            <v>-636396.03883495147</v>
          </cell>
          <cell r="AE546">
            <v>0</v>
          </cell>
          <cell r="AF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O546">
            <v>24775</v>
          </cell>
          <cell r="AP546">
            <v>11827</v>
          </cell>
          <cell r="AQ546">
            <v>-3420.8842153784103</v>
          </cell>
          <cell r="AR546">
            <v>-2960.3805710005472</v>
          </cell>
          <cell r="AS546">
            <v>-7894.3481893347935</v>
          </cell>
          <cell r="AT546">
            <v>-7894.3481893347935</v>
          </cell>
          <cell r="AU546">
            <v>-14432.038834951456</v>
          </cell>
          <cell r="AW546">
            <v>0</v>
          </cell>
          <cell r="AX546">
            <v>0</v>
          </cell>
        </row>
        <row r="547">
          <cell r="A547">
            <v>5501240000</v>
          </cell>
          <cell r="B547" t="str">
            <v>CASH DISCOUNT ON SALES - LOCAL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E547">
            <v>0</v>
          </cell>
          <cell r="AF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W547">
            <v>0</v>
          </cell>
          <cell r="AX547">
            <v>0</v>
          </cell>
        </row>
        <row r="548">
          <cell r="A548">
            <v>5501240001</v>
          </cell>
          <cell r="B548" t="str">
            <v>CASH DISCOUNT ON SALES - LOCAL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W548">
            <v>0</v>
          </cell>
          <cell r="AX548">
            <v>0</v>
          </cell>
        </row>
        <row r="549">
          <cell r="A549">
            <v>5501260000</v>
          </cell>
          <cell r="B549" t="str">
            <v>ROUNDING-OFF DIFFERENCE ACCOUNT</v>
          </cell>
          <cell r="C549">
            <v>36</v>
          </cell>
          <cell r="D549">
            <v>0</v>
          </cell>
          <cell r="E549">
            <v>36</v>
          </cell>
          <cell r="F549">
            <v>0</v>
          </cell>
          <cell r="G549">
            <v>36</v>
          </cell>
          <cell r="H549">
            <v>0</v>
          </cell>
          <cell r="I549">
            <v>0</v>
          </cell>
          <cell r="J549">
            <v>0</v>
          </cell>
          <cell r="K549">
            <v>5.5548961424332344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12.818991097922849</v>
          </cell>
          <cell r="S549">
            <v>0</v>
          </cell>
          <cell r="T549">
            <v>0</v>
          </cell>
          <cell r="U549">
            <v>4.8071216617210686</v>
          </cell>
          <cell r="V549">
            <v>0</v>
          </cell>
          <cell r="W549">
            <v>0</v>
          </cell>
          <cell r="X549">
            <v>12.818991097922849</v>
          </cell>
          <cell r="Y549">
            <v>17.626112759643917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E549">
            <v>0</v>
          </cell>
          <cell r="AF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O549">
            <v>0</v>
          </cell>
          <cell r="AP549">
            <v>-36</v>
          </cell>
          <cell r="AQ549">
            <v>5.5548961424332344</v>
          </cell>
          <cell r="AR549">
            <v>4.8071216617210686</v>
          </cell>
          <cell r="AS549">
            <v>12.818991097922849</v>
          </cell>
          <cell r="AT549">
            <v>12.818991097922849</v>
          </cell>
          <cell r="AU549">
            <v>0</v>
          </cell>
          <cell r="AW549">
            <v>0</v>
          </cell>
          <cell r="AX549">
            <v>0</v>
          </cell>
        </row>
        <row r="550">
          <cell r="A550">
            <v>5501260001</v>
          </cell>
          <cell r="B550" t="str">
            <v>ROUNDING-OFF DIFFERENCE ACCOUNT</v>
          </cell>
          <cell r="C550">
            <v>6.6499029126213598</v>
          </cell>
          <cell r="D550">
            <v>-3.5099029126213592</v>
          </cell>
          <cell r="E550">
            <v>3.1400000000000006</v>
          </cell>
          <cell r="F550">
            <v>-0.12</v>
          </cell>
          <cell r="G550">
            <v>5.8</v>
          </cell>
          <cell r="H550">
            <v>0</v>
          </cell>
          <cell r="I550">
            <v>0</v>
          </cell>
          <cell r="J550">
            <v>0.83</v>
          </cell>
          <cell r="K550">
            <v>1.7172253752412781</v>
          </cell>
          <cell r="L550">
            <v>-0.22</v>
          </cell>
          <cell r="M550">
            <v>0</v>
          </cell>
          <cell r="N550">
            <v>0.24</v>
          </cell>
          <cell r="O550">
            <v>-0.01</v>
          </cell>
          <cell r="P550">
            <v>0.4</v>
          </cell>
          <cell r="Q550">
            <v>-0.54</v>
          </cell>
          <cell r="R550">
            <v>1.9174431736337185</v>
          </cell>
          <cell r="S550">
            <v>0</v>
          </cell>
          <cell r="T550">
            <v>0</v>
          </cell>
          <cell r="U550">
            <v>0.76779119011264441</v>
          </cell>
          <cell r="V550">
            <v>0.2</v>
          </cell>
          <cell r="W550">
            <v>0</v>
          </cell>
          <cell r="X550">
            <v>2.2474431736337186</v>
          </cell>
          <cell r="Y550">
            <v>3.0152343637463632</v>
          </cell>
          <cell r="Z550">
            <v>0</v>
          </cell>
          <cell r="AA550">
            <v>-3.44</v>
          </cell>
          <cell r="AB550">
            <v>0</v>
          </cell>
          <cell r="AC550">
            <v>-3.5099029126213592</v>
          </cell>
          <cell r="AE550">
            <v>0</v>
          </cell>
          <cell r="AF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O550">
            <v>0.12</v>
          </cell>
          <cell r="AP550">
            <v>-5.8</v>
          </cell>
          <cell r="AQ550">
            <v>0.88722537524127798</v>
          </cell>
          <cell r="AR550">
            <v>0.76779119011264441</v>
          </cell>
          <cell r="AS550">
            <v>2.0474431736337184</v>
          </cell>
          <cell r="AT550">
            <v>2.0474431736337184</v>
          </cell>
          <cell r="AU550">
            <v>-6.9902912621359212E-2</v>
          </cell>
          <cell r="AW550">
            <v>-0.04</v>
          </cell>
          <cell r="AX550">
            <v>0</v>
          </cell>
        </row>
        <row r="551">
          <cell r="A551">
            <v>5501260080</v>
          </cell>
          <cell r="B551" t="str">
            <v>GREEN BELT DEVELOPMENT EXPENSES</v>
          </cell>
          <cell r="C551">
            <v>0</v>
          </cell>
          <cell r="D551">
            <v>3540000</v>
          </cell>
          <cell r="E551">
            <v>3540000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3540000</v>
          </cell>
          <cell r="AB551">
            <v>0</v>
          </cell>
          <cell r="AC551">
            <v>3540000</v>
          </cell>
          <cell r="AE551">
            <v>0</v>
          </cell>
          <cell r="AF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W551">
            <v>0</v>
          </cell>
          <cell r="AX551">
            <v>0</v>
          </cell>
        </row>
        <row r="552">
          <cell r="A552">
            <v>5501260090</v>
          </cell>
          <cell r="B552" t="str">
            <v>OPEN ACCESS CHARGES TO SLDC</v>
          </cell>
          <cell r="C552">
            <v>0</v>
          </cell>
          <cell r="D552">
            <v>797680</v>
          </cell>
          <cell r="E552">
            <v>797680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797680</v>
          </cell>
          <cell r="AB552">
            <v>0</v>
          </cell>
          <cell r="AC552">
            <v>797680</v>
          </cell>
          <cell r="AE552">
            <v>0</v>
          </cell>
          <cell r="AF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W552">
            <v>0</v>
          </cell>
          <cell r="AX552">
            <v>0</v>
          </cell>
        </row>
        <row r="553">
          <cell r="A553">
            <v>5501270000</v>
          </cell>
          <cell r="B553" t="str">
            <v>LOSS ON SALE OF FIXED ASSETS</v>
          </cell>
          <cell r="C553">
            <v>183960</v>
          </cell>
          <cell r="D553">
            <v>0</v>
          </cell>
          <cell r="E553">
            <v>183960</v>
          </cell>
          <cell r="F553">
            <v>183960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183960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E553">
            <v>0</v>
          </cell>
          <cell r="AF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O553">
            <v>-183960</v>
          </cell>
          <cell r="AP553">
            <v>0</v>
          </cell>
          <cell r="AQ553">
            <v>183960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W553">
            <v>0</v>
          </cell>
          <cell r="AX553">
            <v>0</v>
          </cell>
        </row>
        <row r="554">
          <cell r="A554">
            <v>5501280010</v>
          </cell>
          <cell r="B554" t="str">
            <v>PROVISION FOR DOUBTFUL ADVANCES</v>
          </cell>
          <cell r="C554">
            <v>457389720</v>
          </cell>
          <cell r="D554">
            <v>0</v>
          </cell>
          <cell r="E554">
            <v>457389720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457389720</v>
          </cell>
          <cell r="K554">
            <v>457389720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E554">
            <v>0</v>
          </cell>
          <cell r="AF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W554">
            <v>0</v>
          </cell>
          <cell r="AX554">
            <v>0</v>
          </cell>
        </row>
        <row r="555">
          <cell r="A555">
            <v>5501290000</v>
          </cell>
          <cell r="B555" t="str">
            <v>PROVISION FOR DIMINIUTION IN THE VALUE OF INVESTME</v>
          </cell>
          <cell r="C555">
            <v>-2600000</v>
          </cell>
          <cell r="D555">
            <v>0</v>
          </cell>
          <cell r="E555">
            <v>-2600000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-2600000</v>
          </cell>
          <cell r="K555">
            <v>-2600000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E555">
            <v>0</v>
          </cell>
          <cell r="AF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W555">
            <v>0</v>
          </cell>
          <cell r="AX555">
            <v>0</v>
          </cell>
        </row>
        <row r="556">
          <cell r="A556">
            <v>5601010000</v>
          </cell>
          <cell r="B556" t="str">
            <v>CURRENT YEAR PROVISION FOR INCOME TAX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W556">
            <v>0</v>
          </cell>
          <cell r="AX556">
            <v>0</v>
          </cell>
        </row>
        <row r="557">
          <cell r="A557">
            <v>5601010010</v>
          </cell>
          <cell r="B557" t="str">
            <v>DEFERRED TAX-TIMING DIFFERENCE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E557">
            <v>0</v>
          </cell>
          <cell r="AF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W557">
            <v>0</v>
          </cell>
          <cell r="AX557">
            <v>0</v>
          </cell>
        </row>
        <row r="558">
          <cell r="A558">
            <v>9101010000</v>
          </cell>
          <cell r="B558" t="str">
            <v>DATA MIGRATION - ASSET MANAGEMENT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E558">
            <v>0</v>
          </cell>
          <cell r="AF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W558">
            <v>0</v>
          </cell>
          <cell r="AX558">
            <v>0</v>
          </cell>
        </row>
        <row r="559">
          <cell r="A559">
            <v>9101010010</v>
          </cell>
          <cell r="B559" t="str">
            <v>DATA MIGRATION - ASSET MANAGEMENT – AUC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E559">
            <v>0</v>
          </cell>
          <cell r="AF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W559">
            <v>0</v>
          </cell>
          <cell r="AX559">
            <v>0</v>
          </cell>
        </row>
        <row r="560">
          <cell r="A560">
            <v>9101020000</v>
          </cell>
          <cell r="B560" t="str">
            <v>DATA MIGRATION - ACCOUNTS RECEIVABLE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0</v>
          </cell>
          <cell r="AF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W560">
            <v>0</v>
          </cell>
          <cell r="AX560">
            <v>0</v>
          </cell>
        </row>
        <row r="561">
          <cell r="A561">
            <v>9101030000</v>
          </cell>
          <cell r="B561" t="str">
            <v>DATA MIG - MATERIAL MANAGEMENT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E561">
            <v>0</v>
          </cell>
          <cell r="AF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W561">
            <v>0</v>
          </cell>
          <cell r="AX561">
            <v>0</v>
          </cell>
        </row>
        <row r="562">
          <cell r="A562">
            <v>9101040000</v>
          </cell>
          <cell r="B562" t="str">
            <v>DATA MIGRATION - ACCOUNTS PAYABLE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E562">
            <v>0</v>
          </cell>
          <cell r="AF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W562">
            <v>0</v>
          </cell>
          <cell r="AX562">
            <v>0</v>
          </cell>
        </row>
        <row r="563">
          <cell r="A563">
            <v>9101050000</v>
          </cell>
          <cell r="B563" t="str">
            <v>DATA MIGRATION - OTHER BALANCE SHEET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E563">
            <v>0</v>
          </cell>
          <cell r="AF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W563">
            <v>0</v>
          </cell>
          <cell r="AX563">
            <v>0</v>
          </cell>
        </row>
        <row r="564">
          <cell r="A564">
            <v>9101050010</v>
          </cell>
          <cell r="B564" t="str">
            <v>DATA MIGRATION - OTHER BS - BANK OPEN ITEMS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W564">
            <v>0</v>
          </cell>
          <cell r="AX564">
            <v>0</v>
          </cell>
        </row>
        <row r="565">
          <cell r="A565">
            <v>9101109998</v>
          </cell>
          <cell r="B565" t="str">
            <v>PROFIT CENTER NETOFF - MANUAL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E565">
            <v>0</v>
          </cell>
          <cell r="AF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W565">
            <v>0</v>
          </cell>
          <cell r="AX565">
            <v>0</v>
          </cell>
        </row>
        <row r="566">
          <cell r="A566">
            <v>9101109999</v>
          </cell>
          <cell r="B566" t="str">
            <v>PROFIT CENTER NETOFF</v>
          </cell>
          <cell r="C566">
            <v>-2382341768.3499994</v>
          </cell>
          <cell r="D566">
            <v>3255071817.6099997</v>
          </cell>
          <cell r="E566">
            <v>872730049.26000023</v>
          </cell>
          <cell r="F566">
            <v>28236067703.380001</v>
          </cell>
          <cell r="G566">
            <v>-18565511103.18</v>
          </cell>
          <cell r="H566">
            <v>18136286582.459999</v>
          </cell>
          <cell r="I566">
            <v>-3909487168.3699999</v>
          </cell>
          <cell r="J566">
            <v>-48425506457.75</v>
          </cell>
          <cell r="K566">
            <v>-34198707043.66</v>
          </cell>
          <cell r="L566">
            <v>13117233928.82</v>
          </cell>
          <cell r="M566">
            <v>-8481079595.1800003</v>
          </cell>
          <cell r="N566">
            <v>6245655559.5600004</v>
          </cell>
          <cell r="O566">
            <v>59660035.280000001</v>
          </cell>
          <cell r="P566">
            <v>-19109185.329999998</v>
          </cell>
          <cell r="Q566">
            <v>-137705426.03</v>
          </cell>
          <cell r="R566">
            <v>10784655317.119999</v>
          </cell>
          <cell r="S566">
            <v>1047255805.64</v>
          </cell>
          <cell r="T566">
            <v>1437695514.5899999</v>
          </cell>
          <cell r="U566">
            <v>2484951320.23</v>
          </cell>
          <cell r="V566">
            <v>4351645476.0500002</v>
          </cell>
          <cell r="W566">
            <v>4614436652.5100002</v>
          </cell>
          <cell r="X566">
            <v>8966082128.5600014</v>
          </cell>
          <cell r="Y566">
            <v>11451033448.790001</v>
          </cell>
          <cell r="Z566">
            <v>-89880090.799999997</v>
          </cell>
          <cell r="AA566">
            <v>-5353922937.6199999</v>
          </cell>
          <cell r="AB566">
            <v>8608994755.2299995</v>
          </cell>
          <cell r="AC566">
            <v>3255071817.6099997</v>
          </cell>
          <cell r="AE566">
            <v>28236067703.380001</v>
          </cell>
          <cell r="AF566">
            <v>-18565511103.18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W566">
            <v>-783104422.38999999</v>
          </cell>
          <cell r="AX566">
            <v>-89625626.870000005</v>
          </cell>
        </row>
        <row r="567">
          <cell r="A567">
            <v>1401010010</v>
          </cell>
          <cell r="B567" t="str">
            <v>LOSS/GAIN ON MTM FORWARD CONTRACT</v>
          </cell>
          <cell r="C567">
            <v>180522.7100000596</v>
          </cell>
          <cell r="D567">
            <v>1691669.9799999404</v>
          </cell>
          <cell r="E567">
            <v>1872192.69</v>
          </cell>
          <cell r="F567">
            <v>0</v>
          </cell>
          <cell r="G567">
            <v>180522.71</v>
          </cell>
          <cell r="H567">
            <v>0</v>
          </cell>
          <cell r="I567">
            <v>0</v>
          </cell>
          <cell r="J567">
            <v>0</v>
          </cell>
          <cell r="K567">
            <v>5.9604644775390625E-8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1691669.98</v>
          </cell>
          <cell r="AB567">
            <v>0</v>
          </cell>
          <cell r="AC567">
            <v>1691669.9799999404</v>
          </cell>
          <cell r="AE567">
            <v>0</v>
          </cell>
          <cell r="AF567">
            <v>180522.71</v>
          </cell>
          <cell r="AH567">
            <v>0</v>
          </cell>
          <cell r="AI567">
            <v>5.9604644775390625E-8</v>
          </cell>
          <cell r="AJ567">
            <v>0</v>
          </cell>
          <cell r="AK567">
            <v>-5.9604644775390625E-8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W567">
            <v>0</v>
          </cell>
          <cell r="AX567">
            <v>0</v>
          </cell>
        </row>
        <row r="568">
          <cell r="A568">
            <v>1403028010</v>
          </cell>
          <cell r="B568" t="str">
            <v>SUNDRY CREDITORS - FOREX REINSTATEMENT</v>
          </cell>
          <cell r="C568">
            <v>-10985284.42</v>
          </cell>
          <cell r="D568">
            <v>2998927.22</v>
          </cell>
          <cell r="E568">
            <v>-7986357.1999999993</v>
          </cell>
          <cell r="F568">
            <v>-33233.440000000002</v>
          </cell>
          <cell r="G568">
            <v>3396158.82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-3444664.08</v>
          </cell>
          <cell r="O568">
            <v>434563.9</v>
          </cell>
          <cell r="P568">
            <v>-8130570</v>
          </cell>
          <cell r="Q568">
            <v>0</v>
          </cell>
          <cell r="R568">
            <v>-11140670.18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-3207539.62</v>
          </cell>
          <cell r="X568">
            <v>-3207539.62</v>
          </cell>
          <cell r="Y568">
            <v>-3207539.62</v>
          </cell>
          <cell r="Z568">
            <v>0</v>
          </cell>
          <cell r="AA568">
            <v>2998927.22</v>
          </cell>
          <cell r="AB568">
            <v>0</v>
          </cell>
          <cell r="AC568">
            <v>2998927.22</v>
          </cell>
          <cell r="AE568">
            <v>-33233.440000000002</v>
          </cell>
          <cell r="AF568">
            <v>3396158.82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W568">
            <v>0</v>
          </cell>
          <cell r="AX568">
            <v>0</v>
          </cell>
        </row>
        <row r="569">
          <cell r="A569">
            <v>2101052670</v>
          </cell>
          <cell r="B569" t="str">
            <v>CAPITAL WORK-IN-PROGRESS CLEARING A/C</v>
          </cell>
          <cell r="C569">
            <v>-9525143.2400000002</v>
          </cell>
          <cell r="D569">
            <v>-10265894.710000001</v>
          </cell>
          <cell r="E569">
            <v>-19791037.950000003</v>
          </cell>
          <cell r="F569">
            <v>-8051781.9900000002</v>
          </cell>
          <cell r="G569">
            <v>0</v>
          </cell>
          <cell r="H569">
            <v>0</v>
          </cell>
          <cell r="I569">
            <v>0</v>
          </cell>
          <cell r="J569">
            <v>-233040.92</v>
          </cell>
          <cell r="K569">
            <v>-233040.92</v>
          </cell>
          <cell r="L569">
            <v>0</v>
          </cell>
          <cell r="M569">
            <v>0</v>
          </cell>
          <cell r="N569">
            <v>-1240320.33</v>
          </cell>
          <cell r="O569">
            <v>0</v>
          </cell>
          <cell r="P569">
            <v>0</v>
          </cell>
          <cell r="Q569">
            <v>0</v>
          </cell>
          <cell r="R569">
            <v>-1240320.33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-10265894.710000001</v>
          </cell>
          <cell r="AB569">
            <v>0</v>
          </cell>
          <cell r="AC569">
            <v>-10265894.710000001</v>
          </cell>
          <cell r="AE569">
            <v>-8051781.9900000002</v>
          </cell>
          <cell r="AF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W569">
            <v>-2358590.39</v>
          </cell>
          <cell r="AX569">
            <v>0</v>
          </cell>
        </row>
        <row r="570">
          <cell r="A570">
            <v>2105510000</v>
          </cell>
          <cell r="B570" t="str">
            <v>LONG TERM ADVANCE TO VENDORS - CAPITAL ADVANC</v>
          </cell>
          <cell r="C570">
            <v>9525143.2400000002</v>
          </cell>
          <cell r="D570">
            <v>10265894.710000001</v>
          </cell>
          <cell r="E570">
            <v>19791037.950000003</v>
          </cell>
          <cell r="F570">
            <v>8051781.9900000002</v>
          </cell>
          <cell r="G570">
            <v>0</v>
          </cell>
          <cell r="H570">
            <v>0</v>
          </cell>
          <cell r="I570">
            <v>0</v>
          </cell>
          <cell r="J570">
            <v>233040.92</v>
          </cell>
          <cell r="K570">
            <v>233040.92</v>
          </cell>
          <cell r="L570">
            <v>0</v>
          </cell>
          <cell r="M570">
            <v>0</v>
          </cell>
          <cell r="N570">
            <v>1240320.33</v>
          </cell>
          <cell r="O570">
            <v>0</v>
          </cell>
          <cell r="P570">
            <v>0</v>
          </cell>
          <cell r="Q570">
            <v>0</v>
          </cell>
          <cell r="R570">
            <v>1240320.33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10265894.710000001</v>
          </cell>
          <cell r="AB570">
            <v>0</v>
          </cell>
          <cell r="AC570">
            <v>10265894.710000001</v>
          </cell>
          <cell r="AE570">
            <v>8051781.9900000002</v>
          </cell>
          <cell r="AF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W570">
            <v>2358590.39</v>
          </cell>
          <cell r="AX570">
            <v>0</v>
          </cell>
        </row>
        <row r="571">
          <cell r="A571">
            <v>2204014381</v>
          </cell>
          <cell r="B571" t="str">
            <v>IDBI BANK-MUMBAI TRA DEBSER-4103000031815-INC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W571">
            <v>0</v>
          </cell>
          <cell r="AX571">
            <v>0</v>
          </cell>
        </row>
        <row r="572">
          <cell r="A572">
            <v>2204014382</v>
          </cell>
          <cell r="B572" t="str">
            <v>IDBI BANK-MUMBAI TRA DEBSER-4103000031815-OUT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W572">
            <v>0</v>
          </cell>
          <cell r="AX572">
            <v>0</v>
          </cell>
        </row>
        <row r="573">
          <cell r="A573">
            <v>2204014603</v>
          </cell>
          <cell r="B573" t="str">
            <v>SBI- CAG BRANCH MUMBAI C/A- TRANSFER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E573">
            <v>0</v>
          </cell>
          <cell r="AF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W573">
            <v>0</v>
          </cell>
          <cell r="AX573">
            <v>0</v>
          </cell>
        </row>
        <row r="574">
          <cell r="A574">
            <v>2204014611</v>
          </cell>
          <cell r="B574" t="str">
            <v>IDBI BANK MUMBAI (CSR EXP)- INCOMING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E574">
            <v>0</v>
          </cell>
          <cell r="AF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W574">
            <v>0</v>
          </cell>
          <cell r="AX574">
            <v>0</v>
          </cell>
        </row>
        <row r="575">
          <cell r="A575">
            <v>2205550000</v>
          </cell>
          <cell r="B575" t="str">
            <v xml:space="preserve"> OTHER LOANS AND ADVANCES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E575">
            <v>0</v>
          </cell>
          <cell r="AF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W575">
            <v>0</v>
          </cell>
          <cell r="AX575">
            <v>0</v>
          </cell>
        </row>
        <row r="576">
          <cell r="A576">
            <v>4101075000</v>
          </cell>
          <cell r="B576" t="str">
            <v>SALES OF FIXED ASSETS</v>
          </cell>
          <cell r="C576">
            <v>0.32</v>
          </cell>
          <cell r="D576">
            <v>0</v>
          </cell>
          <cell r="E576">
            <v>0.32</v>
          </cell>
          <cell r="F576">
            <v>0</v>
          </cell>
          <cell r="G576">
            <v>0.32</v>
          </cell>
          <cell r="H576">
            <v>0</v>
          </cell>
          <cell r="I576">
            <v>0</v>
          </cell>
          <cell r="J576">
            <v>0</v>
          </cell>
          <cell r="K576">
            <v>0.32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E576">
            <v>0</v>
          </cell>
          <cell r="AF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O576">
            <v>0</v>
          </cell>
          <cell r="AP576">
            <v>-0.32</v>
          </cell>
          <cell r="AQ576">
            <v>0.32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W576">
            <v>0</v>
          </cell>
          <cell r="AX576">
            <v>0</v>
          </cell>
        </row>
        <row r="577">
          <cell r="A577">
            <v>5201030070</v>
          </cell>
          <cell r="B577" t="str">
            <v>EDLI Admin Charges A/c . No. 22</v>
          </cell>
          <cell r="C577">
            <v>-119.39805825242718</v>
          </cell>
          <cell r="D577">
            <v>-166.60194174757279</v>
          </cell>
          <cell r="E577">
            <v>-286</v>
          </cell>
          <cell r="F577">
            <v>-286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-18.423439255567398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-42.515629051309382</v>
          </cell>
          <cell r="S577">
            <v>0</v>
          </cell>
          <cell r="T577">
            <v>0</v>
          </cell>
          <cell r="U577">
            <v>-15.943360894241017</v>
          </cell>
          <cell r="V577">
            <v>0</v>
          </cell>
          <cell r="W577">
            <v>0</v>
          </cell>
          <cell r="X577">
            <v>-42.515629051309382</v>
          </cell>
          <cell r="Y577">
            <v>-58.4589899455504</v>
          </cell>
          <cell r="Z577">
            <v>0</v>
          </cell>
          <cell r="AA577">
            <v>0</v>
          </cell>
          <cell r="AB577">
            <v>0</v>
          </cell>
          <cell r="AC577">
            <v>-166.60194174757279</v>
          </cell>
          <cell r="AE577">
            <v>0</v>
          </cell>
          <cell r="AF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O577">
            <v>286</v>
          </cell>
          <cell r="AP577">
            <v>0</v>
          </cell>
          <cell r="AQ577">
            <v>-18.423439255567398</v>
          </cell>
          <cell r="AR577">
            <v>-15.943360894241017</v>
          </cell>
          <cell r="AS577">
            <v>-42.515629051309382</v>
          </cell>
          <cell r="AT577">
            <v>-42.515629051309382</v>
          </cell>
          <cell r="AU577">
            <v>-166.60194174757279</v>
          </cell>
          <cell r="AW577">
            <v>0</v>
          </cell>
          <cell r="AX577">
            <v>0</v>
          </cell>
        </row>
        <row r="578">
          <cell r="A578">
            <v>5501130000</v>
          </cell>
          <cell r="B578" t="str">
            <v>COMMISSION ON SALES - LOCAL</v>
          </cell>
          <cell r="C578">
            <v>0</v>
          </cell>
          <cell r="D578">
            <v>22025994</v>
          </cell>
          <cell r="E578">
            <v>22025994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22025994</v>
          </cell>
          <cell r="AB578">
            <v>0</v>
          </cell>
          <cell r="AC578">
            <v>22025994</v>
          </cell>
          <cell r="AE578">
            <v>0</v>
          </cell>
          <cell r="AF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W578">
            <v>0</v>
          </cell>
          <cell r="AX578">
            <v>0</v>
          </cell>
        </row>
        <row r="579">
          <cell r="A579">
            <v>5501050130</v>
          </cell>
          <cell r="B579" t="str">
            <v>REPAIRS &amp; MAINT OTHR.- MIDC PIPE LINE</v>
          </cell>
          <cell r="C579">
            <v>0</v>
          </cell>
          <cell r="D579">
            <v>6050243.8499999996</v>
          </cell>
          <cell r="E579">
            <v>6050243.8499999996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6050243.8499999996</v>
          </cell>
          <cell r="AB579">
            <v>0</v>
          </cell>
          <cell r="AC579">
            <v>6050243.8499999996</v>
          </cell>
          <cell r="AE579">
            <v>0</v>
          </cell>
          <cell r="AF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W579">
            <v>0</v>
          </cell>
          <cell r="AX579">
            <v>0</v>
          </cell>
        </row>
        <row r="580">
          <cell r="A580">
            <v>5501090040</v>
          </cell>
          <cell r="B580" t="str">
            <v>INSURANCE PREMIUM - GOODS IN TRANSIT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0</v>
          </cell>
          <cell r="AF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W580">
            <v>0</v>
          </cell>
          <cell r="AX580">
            <v>0</v>
          </cell>
        </row>
        <row r="581">
          <cell r="A581">
            <v>5101091220</v>
          </cell>
          <cell r="B581" t="str">
            <v>PR.DIFF- FOR STORES- OPEN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E581">
            <v>0</v>
          </cell>
          <cell r="AF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W581">
            <v>0</v>
          </cell>
          <cell r="AX581">
            <v>0</v>
          </cell>
        </row>
        <row r="582">
          <cell r="A582">
            <v>5401010130</v>
          </cell>
          <cell r="B582" t="str">
            <v>DEPRECIATION FURNITURE &amp; FIXTURE-NORMAL RATE</v>
          </cell>
          <cell r="C582">
            <v>53068773.789999999</v>
          </cell>
          <cell r="D582">
            <v>2408668.5499999998</v>
          </cell>
          <cell r="E582">
            <v>55477442.339999996</v>
          </cell>
          <cell r="F582">
            <v>50567195.57</v>
          </cell>
          <cell r="G582">
            <v>37205.79</v>
          </cell>
          <cell r="H582">
            <v>0</v>
          </cell>
          <cell r="I582">
            <v>0</v>
          </cell>
          <cell r="J582">
            <v>2118460.33</v>
          </cell>
          <cell r="K582">
            <v>52685655.899999999</v>
          </cell>
          <cell r="L582">
            <v>11081.01</v>
          </cell>
          <cell r="M582">
            <v>0</v>
          </cell>
          <cell r="N582">
            <v>284423.84999999998</v>
          </cell>
          <cell r="O582">
            <v>0</v>
          </cell>
          <cell r="P582">
            <v>0</v>
          </cell>
          <cell r="Q582">
            <v>0</v>
          </cell>
          <cell r="R582">
            <v>332710.64999999997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50407.24</v>
          </cell>
          <cell r="AA582">
            <v>2408668.5499999998</v>
          </cell>
          <cell r="AB582">
            <v>0</v>
          </cell>
          <cell r="AC582">
            <v>2408668.5499999998</v>
          </cell>
          <cell r="AE582">
            <v>0</v>
          </cell>
          <cell r="AF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O582">
            <v>-50567195.57</v>
          </cell>
          <cell r="AP582">
            <v>-37205.79</v>
          </cell>
          <cell r="AQ582">
            <v>50567195.57</v>
          </cell>
          <cell r="AR582">
            <v>0</v>
          </cell>
          <cell r="AS582">
            <v>37205.79</v>
          </cell>
          <cell r="AT582">
            <v>0</v>
          </cell>
          <cell r="AU582">
            <v>0</v>
          </cell>
          <cell r="AW582">
            <v>37788.080000000002</v>
          </cell>
          <cell r="AX582">
            <v>0</v>
          </cell>
        </row>
        <row r="583">
          <cell r="A583">
            <v>5501210350</v>
          </cell>
          <cell r="B583" t="str">
            <v>BAD DEBT WRITTEN OFF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E583">
            <v>0</v>
          </cell>
          <cell r="AF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W583">
            <v>0</v>
          </cell>
          <cell r="AX583">
            <v>0</v>
          </cell>
        </row>
        <row r="584">
          <cell r="A584">
            <v>5103019010</v>
          </cell>
          <cell r="B584" t="str">
            <v>INCREASE / DECREASE IN BANKED ENERGY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E584">
            <v>0</v>
          </cell>
          <cell r="AF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W584">
            <v>0</v>
          </cell>
          <cell r="AX584">
            <v>0</v>
          </cell>
        </row>
        <row r="585">
          <cell r="A585">
            <v>2105570220</v>
          </cell>
          <cell r="B585" t="str">
            <v>ADVANCE AGAINST EQUITY SHARE CAPITAL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E585">
            <v>0</v>
          </cell>
          <cell r="AF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W585">
            <v>0</v>
          </cell>
          <cell r="AX585">
            <v>0</v>
          </cell>
        </row>
        <row r="586">
          <cell r="A586">
            <v>2204014261</v>
          </cell>
          <cell r="B586" t="str">
            <v>ICICI BANK LTD.- NEW DELHI- 032205001202- INC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E586">
            <v>0</v>
          </cell>
          <cell r="AF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W586">
            <v>0</v>
          </cell>
          <cell r="AX586">
            <v>0</v>
          </cell>
        </row>
        <row r="587">
          <cell r="A587">
            <v>2204014432</v>
          </cell>
          <cell r="B587" t="str">
            <v>ICICI BANK LTD. - IPO - OUTGOING</v>
          </cell>
          <cell r="C587">
            <v>-142739</v>
          </cell>
          <cell r="D587">
            <v>0</v>
          </cell>
          <cell r="E587">
            <v>-142739</v>
          </cell>
          <cell r="F587">
            <v>-142739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E587">
            <v>-142739</v>
          </cell>
          <cell r="AF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W587">
            <v>0</v>
          </cell>
          <cell r="AX587">
            <v>0</v>
          </cell>
        </row>
        <row r="588">
          <cell r="A588">
            <v>2204014581</v>
          </cell>
          <cell r="B588" t="str">
            <v>PUNJAB NATIONAL BANK - HOLI - INCOMING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E588">
            <v>0</v>
          </cell>
          <cell r="AF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W588">
            <v>0</v>
          </cell>
          <cell r="AX588">
            <v>0</v>
          </cell>
        </row>
        <row r="589">
          <cell r="A589">
            <v>2204014932</v>
          </cell>
          <cell r="B589" t="str">
            <v>IDBI-DIVIDEND A/C2009/10- 004103000042635-OUT</v>
          </cell>
          <cell r="C589">
            <v>-441770</v>
          </cell>
          <cell r="D589">
            <v>0</v>
          </cell>
          <cell r="E589">
            <v>-441770</v>
          </cell>
          <cell r="F589">
            <v>-441770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E589">
            <v>-441770</v>
          </cell>
          <cell r="AF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W589">
            <v>0</v>
          </cell>
          <cell r="AX589">
            <v>0</v>
          </cell>
        </row>
        <row r="590">
          <cell r="A590">
            <v>2204014952</v>
          </cell>
          <cell r="B590" t="str">
            <v>IDBI-DIVIDEND A/C2010-11-0004103000047542-OUT</v>
          </cell>
          <cell r="C590">
            <v>-1589203</v>
          </cell>
          <cell r="D590">
            <v>0</v>
          </cell>
          <cell r="E590">
            <v>-1589203</v>
          </cell>
          <cell r="F590">
            <v>-1589203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E590">
            <v>-1589203</v>
          </cell>
          <cell r="AF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W590">
            <v>0</v>
          </cell>
          <cell r="AX590">
            <v>0</v>
          </cell>
        </row>
        <row r="591">
          <cell r="A591">
            <v>2204014972</v>
          </cell>
          <cell r="B591" t="str">
            <v>IDBI BANK-A/C 52711- DIVIDEND A/C 2011-12-OUT</v>
          </cell>
          <cell r="C591">
            <v>-973294</v>
          </cell>
          <cell r="D591">
            <v>0</v>
          </cell>
          <cell r="E591">
            <v>-973294</v>
          </cell>
          <cell r="F591">
            <v>-973294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E591">
            <v>-973294</v>
          </cell>
          <cell r="AF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W591">
            <v>0</v>
          </cell>
          <cell r="AX591">
            <v>0</v>
          </cell>
        </row>
        <row r="592">
          <cell r="A592">
            <v>2204014982</v>
          </cell>
          <cell r="B592" t="str">
            <v>IDBI BANK-A/C 57707- DIVIDEND A/C 2012-13-OUT</v>
          </cell>
          <cell r="C592">
            <v>-3278408</v>
          </cell>
          <cell r="D592">
            <v>0</v>
          </cell>
          <cell r="E592">
            <v>-3278408</v>
          </cell>
          <cell r="F592">
            <v>-3278408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E592">
            <v>-3278408</v>
          </cell>
          <cell r="AF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W592">
            <v>0</v>
          </cell>
          <cell r="AX592">
            <v>0</v>
          </cell>
        </row>
        <row r="593">
          <cell r="A593">
            <v>2204015312</v>
          </cell>
          <cell r="B593" t="str">
            <v>IDBI - DIVIDEND A/C 20013/14-004103000063072-</v>
          </cell>
          <cell r="C593">
            <v>-2383126</v>
          </cell>
          <cell r="D593">
            <v>0</v>
          </cell>
          <cell r="E593">
            <v>-2383126</v>
          </cell>
          <cell r="F593">
            <v>-2383126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E593">
            <v>-2383126</v>
          </cell>
          <cell r="AF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W593">
            <v>0</v>
          </cell>
          <cell r="AX593">
            <v>0</v>
          </cell>
        </row>
        <row r="594">
          <cell r="A594">
            <v>2206590050</v>
          </cell>
          <cell r="B594" t="str">
            <v>OTHER RECEIVABLES</v>
          </cell>
          <cell r="C594">
            <v>-7.9999998211860657E-2</v>
          </cell>
          <cell r="D594">
            <v>118634564</v>
          </cell>
          <cell r="E594">
            <v>118634563.92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118634564</v>
          </cell>
          <cell r="AB594">
            <v>0</v>
          </cell>
          <cell r="AC594">
            <v>118634564</v>
          </cell>
          <cell r="AE594">
            <v>-7.9999998211860657E-2</v>
          </cell>
          <cell r="AF594">
            <v>0</v>
          </cell>
          <cell r="AH594">
            <v>-7.9999998211860657E-2</v>
          </cell>
          <cell r="AI594">
            <v>0</v>
          </cell>
          <cell r="AJ594">
            <v>0</v>
          </cell>
          <cell r="AK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W594">
            <v>0</v>
          </cell>
          <cell r="AX594">
            <v>0</v>
          </cell>
        </row>
        <row r="595">
          <cell r="A595">
            <v>5201030080</v>
          </cell>
          <cell r="B595" t="str">
            <v>ADMIN CHR: DEP LINKED INS FUND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E595">
            <v>0</v>
          </cell>
          <cell r="AF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W595">
            <v>0</v>
          </cell>
          <cell r="AX595">
            <v>0</v>
          </cell>
        </row>
        <row r="596">
          <cell r="A596">
            <v>5501210710</v>
          </cell>
          <cell r="B596" t="str">
            <v>APPLICATION FEES</v>
          </cell>
          <cell r="C596">
            <v>82130</v>
          </cell>
          <cell r="D596">
            <v>114600</v>
          </cell>
          <cell r="E596">
            <v>196730</v>
          </cell>
          <cell r="F596">
            <v>196730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12672.878338278932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29245.103857566766</v>
          </cell>
          <cell r="S596">
            <v>0</v>
          </cell>
          <cell r="T596">
            <v>0</v>
          </cell>
          <cell r="U596">
            <v>10966.913946587538</v>
          </cell>
          <cell r="V596">
            <v>0</v>
          </cell>
          <cell r="W596">
            <v>0</v>
          </cell>
          <cell r="X596">
            <v>29245.103857566766</v>
          </cell>
          <cell r="Y596">
            <v>40212.017804154304</v>
          </cell>
          <cell r="Z596">
            <v>0</v>
          </cell>
          <cell r="AA596">
            <v>0</v>
          </cell>
          <cell r="AB596">
            <v>0</v>
          </cell>
          <cell r="AC596">
            <v>114600</v>
          </cell>
          <cell r="AE596">
            <v>0</v>
          </cell>
          <cell r="AF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O596">
            <v>-196730</v>
          </cell>
          <cell r="AP596">
            <v>0</v>
          </cell>
          <cell r="AQ596">
            <v>12672.878338278932</v>
          </cell>
          <cell r="AR596">
            <v>10966.913946587538</v>
          </cell>
          <cell r="AS596">
            <v>29245.103857566766</v>
          </cell>
          <cell r="AT596">
            <v>29245.103857566766</v>
          </cell>
          <cell r="AU596">
            <v>114600</v>
          </cell>
          <cell r="AW596">
            <v>0</v>
          </cell>
          <cell r="AX596">
            <v>0</v>
          </cell>
        </row>
        <row r="597">
          <cell r="A597">
            <v>1404040314</v>
          </cell>
          <cell r="B597" t="str">
            <v>TDS PAYABLE U/S 194B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E597">
            <v>0</v>
          </cell>
          <cell r="AF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W597">
            <v>0</v>
          </cell>
          <cell r="AX597">
            <v>0</v>
          </cell>
        </row>
        <row r="598">
          <cell r="A598">
            <v>1404110005</v>
          </cell>
          <cell r="B598" t="str">
            <v>INTEREST ACCRUED BUT NOT DUE DEBENTURES (CTRL</v>
          </cell>
          <cell r="C598">
            <v>0</v>
          </cell>
          <cell r="D598">
            <v>-7708151</v>
          </cell>
          <cell r="E598">
            <v>-7708151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-7708151</v>
          </cell>
          <cell r="AB598">
            <v>0</v>
          </cell>
          <cell r="AC598">
            <v>-7708151</v>
          </cell>
          <cell r="AE598">
            <v>0</v>
          </cell>
          <cell r="AF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W598">
            <v>0</v>
          </cell>
          <cell r="AX598">
            <v>0</v>
          </cell>
        </row>
        <row r="599">
          <cell r="A599">
            <v>1404110031</v>
          </cell>
          <cell r="B599" t="str">
            <v>INTEREST ACCRUED BUT NOT DUE OTHERS (CTRL A/C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E599">
            <v>0</v>
          </cell>
          <cell r="AF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W599">
            <v>0</v>
          </cell>
          <cell r="AX599">
            <v>0</v>
          </cell>
        </row>
        <row r="600">
          <cell r="A600">
            <v>1404040026</v>
          </cell>
          <cell r="B600" t="str">
            <v>VAT DEFERRAL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E600">
            <v>0</v>
          </cell>
          <cell r="AF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W600">
            <v>0</v>
          </cell>
          <cell r="AX600">
            <v>0</v>
          </cell>
        </row>
        <row r="601">
          <cell r="A601">
            <v>2204014161</v>
          </cell>
          <cell r="B601" t="str">
            <v>SBI- C A G MUMBAI- 11083979337- INCOMING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E601">
            <v>0</v>
          </cell>
          <cell r="AF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W601">
            <v>0</v>
          </cell>
          <cell r="AX601">
            <v>0</v>
          </cell>
        </row>
        <row r="602">
          <cell r="A602">
            <v>2204014503</v>
          </cell>
          <cell r="B602" t="str">
            <v>SBI - CA 30186229456 - TRANSFER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E602">
            <v>0</v>
          </cell>
          <cell r="AF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W602">
            <v>0</v>
          </cell>
          <cell r="AX602">
            <v>0</v>
          </cell>
        </row>
        <row r="603">
          <cell r="A603">
            <v>2204014512</v>
          </cell>
          <cell r="B603" t="str">
            <v>BANK OF INDIA - CA 146320110000026 - OUTGOING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E603">
            <v>0</v>
          </cell>
          <cell r="AF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W603">
            <v>0</v>
          </cell>
          <cell r="AX603">
            <v>0</v>
          </cell>
        </row>
        <row r="604">
          <cell r="A604">
            <v>5101090400</v>
          </cell>
          <cell r="B604" t="str">
            <v>GAIN/LOSS  REVLAUTION-Others</v>
          </cell>
          <cell r="C604">
            <v>0</v>
          </cell>
          <cell r="D604">
            <v>106.8</v>
          </cell>
          <cell r="E604">
            <v>106.8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106.8</v>
          </cell>
          <cell r="AB604">
            <v>0</v>
          </cell>
          <cell r="AC604">
            <v>106.8</v>
          </cell>
          <cell r="AE604">
            <v>0</v>
          </cell>
          <cell r="AF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W604">
            <v>0</v>
          </cell>
          <cell r="AX604">
            <v>0</v>
          </cell>
        </row>
        <row r="605">
          <cell r="A605">
            <v>5104020060</v>
          </cell>
          <cell r="B605" t="str">
            <v>COMPENSATION PAID TO PORT FOR COAL HANDLING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E605">
            <v>0</v>
          </cell>
          <cell r="AF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W605">
            <v>0</v>
          </cell>
          <cell r="AX605">
            <v>0</v>
          </cell>
        </row>
        <row r="606">
          <cell r="A606">
            <v>5501210081</v>
          </cell>
          <cell r="B606" t="str">
            <v>REIMB-CONVEYANCE EXPENSES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E606">
            <v>0</v>
          </cell>
          <cell r="AF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W606">
            <v>0</v>
          </cell>
          <cell r="AX606">
            <v>0</v>
          </cell>
        </row>
        <row r="607">
          <cell r="A607">
            <v>2204160000</v>
          </cell>
          <cell r="B607" t="str">
            <v>CHEQUES IN HAND - MUMBAI</v>
          </cell>
          <cell r="C607">
            <v>-0.46</v>
          </cell>
          <cell r="D607">
            <v>0</v>
          </cell>
          <cell r="E607">
            <v>-0.46</v>
          </cell>
          <cell r="F607">
            <v>-0.46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E607">
            <v>-0.46</v>
          </cell>
          <cell r="AF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W607">
            <v>0</v>
          </cell>
          <cell r="AX607">
            <v>0</v>
          </cell>
        </row>
        <row r="608">
          <cell r="A608">
            <v>5501210110</v>
          </cell>
          <cell r="B608" t="str">
            <v>STATUTORY AUDIT FEES</v>
          </cell>
          <cell r="C608">
            <v>5554305.8252427187</v>
          </cell>
          <cell r="D608">
            <v>7750194.1747572822</v>
          </cell>
          <cell r="E608">
            <v>13304500</v>
          </cell>
          <cell r="F608">
            <v>13304500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857044.22229264502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1977794.3591368732</v>
          </cell>
          <cell r="S608">
            <v>0</v>
          </cell>
          <cell r="T608">
            <v>0</v>
          </cell>
          <cell r="U608">
            <v>741672.88467632746</v>
          </cell>
          <cell r="V608">
            <v>0</v>
          </cell>
          <cell r="W608">
            <v>0</v>
          </cell>
          <cell r="X608">
            <v>1977794.3591368732</v>
          </cell>
          <cell r="Y608">
            <v>2719467.2438132009</v>
          </cell>
          <cell r="Z608">
            <v>0</v>
          </cell>
          <cell r="AA608">
            <v>0</v>
          </cell>
          <cell r="AB608">
            <v>0</v>
          </cell>
          <cell r="AC608">
            <v>7750194.1747572822</v>
          </cell>
          <cell r="AE608">
            <v>0</v>
          </cell>
          <cell r="AF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O608">
            <v>-13304500</v>
          </cell>
          <cell r="AP608">
            <v>0</v>
          </cell>
          <cell r="AQ608">
            <v>857044.22229264502</v>
          </cell>
          <cell r="AR608">
            <v>741672.88467632746</v>
          </cell>
          <cell r="AS608">
            <v>1977794.3591368732</v>
          </cell>
          <cell r="AT608">
            <v>1977794.3591368732</v>
          </cell>
          <cell r="AU608">
            <v>7750194.1747572822</v>
          </cell>
          <cell r="AW608">
            <v>0</v>
          </cell>
          <cell r="AX608">
            <v>0</v>
          </cell>
        </row>
        <row r="609">
          <cell r="A609">
            <v>4201090030</v>
          </cell>
          <cell r="B609" t="str">
            <v>PROVISION NO LONGER REQUIRED WRITTEN BACK</v>
          </cell>
          <cell r="C609">
            <v>-359357</v>
          </cell>
          <cell r="D609">
            <v>0</v>
          </cell>
          <cell r="E609">
            <v>-359357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-359357</v>
          </cell>
          <cell r="K609">
            <v>-359357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E609">
            <v>0</v>
          </cell>
          <cell r="AF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W609">
            <v>0</v>
          </cell>
          <cell r="AX609">
            <v>0</v>
          </cell>
        </row>
        <row r="610">
          <cell r="A610">
            <v>1405010010</v>
          </cell>
          <cell r="B610" t="str">
            <v>PROPOSED DIVIDEND ON EQUITY SHARES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E610">
            <v>0</v>
          </cell>
          <cell r="AF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W610">
            <v>0</v>
          </cell>
          <cell r="AX610">
            <v>0</v>
          </cell>
        </row>
        <row r="611">
          <cell r="A611">
            <v>1405010020</v>
          </cell>
          <cell r="B611" t="str">
            <v>DIVIDEND DISTRIBUTION TAX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E611">
            <v>0</v>
          </cell>
          <cell r="AF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W611">
            <v>0</v>
          </cell>
          <cell r="AX611">
            <v>0</v>
          </cell>
        </row>
        <row r="612">
          <cell r="A612">
            <v>5501100160</v>
          </cell>
          <cell r="B612" t="str">
            <v>RATES AND TAXES - PROFESSIONAL TAX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E612">
            <v>0</v>
          </cell>
          <cell r="AF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W612">
            <v>0</v>
          </cell>
          <cell r="AX612">
            <v>0</v>
          </cell>
        </row>
        <row r="613">
          <cell r="A613">
            <v>1403022020</v>
          </cell>
          <cell r="B613" t="str">
            <v>OUTSTANDING LIABILITIES - 2015-16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E613">
            <v>0</v>
          </cell>
          <cell r="AF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W613">
            <v>0</v>
          </cell>
          <cell r="AX613">
            <v>0</v>
          </cell>
        </row>
        <row r="614">
          <cell r="A614">
            <v>2204014373</v>
          </cell>
          <cell r="B614" t="str">
            <v>IDBI- MUMBAI TRA PROCEEDS - 4103000031790-TRA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E614">
            <v>0</v>
          </cell>
          <cell r="AF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W614">
            <v>0</v>
          </cell>
          <cell r="AX614">
            <v>0</v>
          </cell>
        </row>
        <row r="615">
          <cell r="A615">
            <v>2205550090</v>
          </cell>
          <cell r="B615" t="str">
            <v>ADVANCE - PROJECT VIDYUT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E615">
            <v>0</v>
          </cell>
          <cell r="AF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W615">
            <v>0</v>
          </cell>
          <cell r="AX615">
            <v>0</v>
          </cell>
        </row>
        <row r="616">
          <cell r="A616">
            <v>4102030030</v>
          </cell>
          <cell r="B616" t="str">
            <v>OTHER INCOME-RENT RECD-TOWNSHIP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E616">
            <v>0</v>
          </cell>
          <cell r="AF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W616">
            <v>0</v>
          </cell>
          <cell r="AX616">
            <v>0</v>
          </cell>
        </row>
        <row r="617">
          <cell r="A617">
            <v>4102030050</v>
          </cell>
          <cell r="B617" t="str">
            <v>OTHER INCOME-ELECTRICITY CHGS TOWNSHIP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E617">
            <v>0</v>
          </cell>
          <cell r="AF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W617">
            <v>0</v>
          </cell>
          <cell r="AX617">
            <v>0</v>
          </cell>
        </row>
        <row r="618">
          <cell r="A618">
            <v>5401010010</v>
          </cell>
          <cell r="B618" t="str">
            <v>DEPRECIATION SOFTWARE</v>
          </cell>
          <cell r="C618">
            <v>5536575.9900000012</v>
          </cell>
          <cell r="D618">
            <v>260380.15</v>
          </cell>
          <cell r="E618">
            <v>5796956.1400000015</v>
          </cell>
          <cell r="F618">
            <v>4072940.04</v>
          </cell>
          <cell r="G618">
            <v>1365886.37</v>
          </cell>
          <cell r="H618">
            <v>0</v>
          </cell>
          <cell r="I618">
            <v>16731</v>
          </cell>
          <cell r="J618">
            <v>0</v>
          </cell>
          <cell r="K618">
            <v>4300430.9546587542</v>
          </cell>
          <cell r="L618">
            <v>0</v>
          </cell>
          <cell r="M618">
            <v>0</v>
          </cell>
          <cell r="N618">
            <v>81018.58</v>
          </cell>
          <cell r="O618">
            <v>0</v>
          </cell>
          <cell r="P618">
            <v>0</v>
          </cell>
          <cell r="Q618">
            <v>0</v>
          </cell>
          <cell r="R618">
            <v>567387.61382789316</v>
          </cell>
          <cell r="S618">
            <v>0</v>
          </cell>
          <cell r="T618">
            <v>0</v>
          </cell>
          <cell r="U618">
            <v>182388.38768545995</v>
          </cell>
          <cell r="V618">
            <v>0</v>
          </cell>
          <cell r="W618">
            <v>0</v>
          </cell>
          <cell r="X618">
            <v>486369.0338278932</v>
          </cell>
          <cell r="Y618">
            <v>668757.42151335313</v>
          </cell>
          <cell r="Z618">
            <v>0</v>
          </cell>
          <cell r="AA618">
            <v>260380.15</v>
          </cell>
          <cell r="AB618">
            <v>0</v>
          </cell>
          <cell r="AC618">
            <v>260380.15</v>
          </cell>
          <cell r="AE618">
            <v>0</v>
          </cell>
          <cell r="AF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O618">
            <v>-4072940.04</v>
          </cell>
          <cell r="AP618">
            <v>-1365886.37</v>
          </cell>
          <cell r="AQ618">
            <v>4283699.9546587542</v>
          </cell>
          <cell r="AR618">
            <v>182388.38768545995</v>
          </cell>
          <cell r="AS618">
            <v>486369.0338278932</v>
          </cell>
          <cell r="AT618">
            <v>486369.0338278932</v>
          </cell>
          <cell r="AU618">
            <v>0</v>
          </cell>
          <cell r="AW618">
            <v>0</v>
          </cell>
          <cell r="AX618">
            <v>0</v>
          </cell>
        </row>
        <row r="619">
          <cell r="A619">
            <v>5101060014</v>
          </cell>
          <cell r="B619" t="str">
            <v>PRICE DIFFERENCE - FG(PRD)</v>
          </cell>
          <cell r="C619">
            <v>-0.01</v>
          </cell>
          <cell r="D619">
            <v>0</v>
          </cell>
          <cell r="E619">
            <v>-0.01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-0.01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-0.01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E619">
            <v>0</v>
          </cell>
          <cell r="AF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W619">
            <v>0</v>
          </cell>
          <cell r="AX619">
            <v>0</v>
          </cell>
        </row>
        <row r="620">
          <cell r="A620">
            <v>1404040209</v>
          </cell>
          <cell r="B620" t="str">
            <v>CST PAYABLE- RAJASTHAN</v>
          </cell>
          <cell r="C620">
            <v>0</v>
          </cell>
          <cell r="D620">
            <v>0.2</v>
          </cell>
          <cell r="E620">
            <v>0.2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0.2</v>
          </cell>
          <cell r="AB620">
            <v>0</v>
          </cell>
          <cell r="AC620">
            <v>0.2</v>
          </cell>
          <cell r="AE620">
            <v>0</v>
          </cell>
          <cell r="AF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W620">
            <v>0</v>
          </cell>
          <cell r="AX620">
            <v>0</v>
          </cell>
        </row>
        <row r="621">
          <cell r="A621">
            <v>2105610022</v>
          </cell>
          <cell r="B621" t="str">
            <v>TDS RECOVERABLE - FY 2015-16</v>
          </cell>
          <cell r="C621">
            <v>2968018328.6700001</v>
          </cell>
          <cell r="D621">
            <v>0</v>
          </cell>
          <cell r="E621">
            <v>2968018328.6700001</v>
          </cell>
          <cell r="F621">
            <v>2968018328.6700001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E621">
            <v>2968018328.6700001</v>
          </cell>
          <cell r="AF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W621">
            <v>0</v>
          </cell>
          <cell r="AX621">
            <v>0</v>
          </cell>
        </row>
        <row r="622">
          <cell r="A622">
            <v>2204014423</v>
          </cell>
          <cell r="B622" t="str">
            <v>IDBI  MUMBAI TRA REVENUE- 4103000031806-TRANS</v>
          </cell>
          <cell r="C622">
            <v>-10000</v>
          </cell>
          <cell r="D622">
            <v>0</v>
          </cell>
          <cell r="E622">
            <v>-10000</v>
          </cell>
          <cell r="F622">
            <v>0</v>
          </cell>
          <cell r="G622">
            <v>-10000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E622">
            <v>0</v>
          </cell>
          <cell r="AF622">
            <v>-10000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W622">
            <v>0</v>
          </cell>
          <cell r="AX622">
            <v>0</v>
          </cell>
        </row>
        <row r="623">
          <cell r="A623">
            <v>2205520050</v>
          </cell>
          <cell r="B623" t="str">
            <v>ADVANCE TO EMPLOYEE - SALARY ADVANCES</v>
          </cell>
          <cell r="C623">
            <v>101323</v>
          </cell>
          <cell r="D623">
            <v>10000</v>
          </cell>
          <cell r="E623">
            <v>111323</v>
          </cell>
          <cell r="F623">
            <v>101323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10000</v>
          </cell>
          <cell r="AB623">
            <v>0</v>
          </cell>
          <cell r="AC623">
            <v>10000</v>
          </cell>
          <cell r="AE623">
            <v>101323</v>
          </cell>
          <cell r="AF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W623">
            <v>0</v>
          </cell>
          <cell r="AX623">
            <v>0</v>
          </cell>
        </row>
        <row r="624">
          <cell r="A624">
            <v>1403020020</v>
          </cell>
          <cell r="B624" t="str">
            <v>TRADE PAYABLES - IMPORTED STORES SPARES VENDO</v>
          </cell>
          <cell r="C624">
            <v>-547745.96</v>
          </cell>
          <cell r="D624">
            <v>-659570.18999999994</v>
          </cell>
          <cell r="E624">
            <v>-1207316.1499999999</v>
          </cell>
          <cell r="F624">
            <v>-337776.43</v>
          </cell>
          <cell r="G624">
            <v>-2754.56</v>
          </cell>
          <cell r="H624">
            <v>0</v>
          </cell>
          <cell r="I624">
            <v>0</v>
          </cell>
          <cell r="J624">
            <v>-42500</v>
          </cell>
          <cell r="K624">
            <v>-42500</v>
          </cell>
          <cell r="L624">
            <v>0</v>
          </cell>
          <cell r="M624">
            <v>0</v>
          </cell>
          <cell r="N624">
            <v>-161500</v>
          </cell>
          <cell r="O624">
            <v>0</v>
          </cell>
          <cell r="P624">
            <v>0</v>
          </cell>
          <cell r="Q624">
            <v>0</v>
          </cell>
          <cell r="R624">
            <v>-161500</v>
          </cell>
          <cell r="S624">
            <v>0</v>
          </cell>
          <cell r="T624">
            <v>0</v>
          </cell>
          <cell r="U624">
            <v>0</v>
          </cell>
          <cell r="V624">
            <v>-3214.97</v>
          </cell>
          <cell r="W624">
            <v>0</v>
          </cell>
          <cell r="X624">
            <v>-3214.97</v>
          </cell>
          <cell r="Y624">
            <v>-3214.97</v>
          </cell>
          <cell r="Z624">
            <v>0</v>
          </cell>
          <cell r="AA624">
            <v>-659570.18999999994</v>
          </cell>
          <cell r="AB624">
            <v>0</v>
          </cell>
          <cell r="AC624">
            <v>-659570.18999999994</v>
          </cell>
          <cell r="AE624">
            <v>-337776.43</v>
          </cell>
          <cell r="AF624">
            <v>-2754.56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W624">
            <v>0</v>
          </cell>
          <cell r="AX624">
            <v>0</v>
          </cell>
        </row>
        <row r="625">
          <cell r="A625">
            <v>1403021420</v>
          </cell>
          <cell r="B625" t="str">
            <v>RETENTION  - OPERATIONS SERVICES</v>
          </cell>
          <cell r="C625">
            <v>-76104</v>
          </cell>
          <cell r="D625">
            <v>0</v>
          </cell>
          <cell r="E625">
            <v>-76104</v>
          </cell>
          <cell r="F625">
            <v>0</v>
          </cell>
          <cell r="G625">
            <v>-3000</v>
          </cell>
          <cell r="H625">
            <v>-22538</v>
          </cell>
          <cell r="I625">
            <v>0</v>
          </cell>
          <cell r="J625">
            <v>-8656</v>
          </cell>
          <cell r="K625">
            <v>-31194</v>
          </cell>
          <cell r="L625">
            <v>0</v>
          </cell>
          <cell r="M625">
            <v>0</v>
          </cell>
          <cell r="N625">
            <v>-17307</v>
          </cell>
          <cell r="O625">
            <v>0</v>
          </cell>
          <cell r="P625">
            <v>0</v>
          </cell>
          <cell r="Q625">
            <v>0</v>
          </cell>
          <cell r="R625">
            <v>-17307</v>
          </cell>
          <cell r="S625">
            <v>0</v>
          </cell>
          <cell r="T625">
            <v>-24603</v>
          </cell>
          <cell r="U625">
            <v>-24603</v>
          </cell>
          <cell r="V625">
            <v>0</v>
          </cell>
          <cell r="W625">
            <v>0</v>
          </cell>
          <cell r="X625">
            <v>0</v>
          </cell>
          <cell r="Y625">
            <v>-24603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E625">
            <v>0</v>
          </cell>
          <cell r="AF625">
            <v>-3000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W625">
            <v>0</v>
          </cell>
          <cell r="AX625">
            <v>0</v>
          </cell>
        </row>
        <row r="626">
          <cell r="A626">
            <v>5101090800</v>
          </cell>
          <cell r="B626" t="str">
            <v>EXCHAGE RATE DIFFERENCES -Others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E626">
            <v>0</v>
          </cell>
          <cell r="AF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W626">
            <v>0</v>
          </cell>
          <cell r="AX626">
            <v>0</v>
          </cell>
        </row>
        <row r="627">
          <cell r="A627">
            <v>5104020110</v>
          </cell>
          <cell r="B627" t="str">
            <v>PRICE DIFFERENCE - IND FUEL</v>
          </cell>
          <cell r="C627">
            <v>-24480.05</v>
          </cell>
          <cell r="D627">
            <v>0</v>
          </cell>
          <cell r="E627">
            <v>-24480.05</v>
          </cell>
          <cell r="F627">
            <v>0</v>
          </cell>
          <cell r="G627">
            <v>-24480.05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E627">
            <v>0</v>
          </cell>
          <cell r="AF627">
            <v>-24480.05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W627">
            <v>0</v>
          </cell>
          <cell r="AX627">
            <v>0</v>
          </cell>
        </row>
        <row r="628">
          <cell r="A628">
            <v>5501210250</v>
          </cell>
          <cell r="B628" t="str">
            <v>UTILITY EXPENSES - WATER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0</v>
          </cell>
          <cell r="AF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W628">
            <v>0</v>
          </cell>
          <cell r="AX628">
            <v>0</v>
          </cell>
        </row>
        <row r="629">
          <cell r="A629">
            <v>5501100240</v>
          </cell>
          <cell r="B629" t="str">
            <v>RATES AND TAXES - PROPERTY TAXES OFFICE</v>
          </cell>
          <cell r="C629">
            <v>5534105.009708738</v>
          </cell>
          <cell r="D629">
            <v>7722006.990291263</v>
          </cell>
          <cell r="E629">
            <v>13256112</v>
          </cell>
          <cell r="F629">
            <v>13256112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853927.18250698631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1970601.1904007376</v>
          </cell>
          <cell r="S629">
            <v>0</v>
          </cell>
          <cell r="T629">
            <v>0</v>
          </cell>
          <cell r="U629">
            <v>738975.44640027662</v>
          </cell>
          <cell r="V629">
            <v>0</v>
          </cell>
          <cell r="W629">
            <v>0</v>
          </cell>
          <cell r="X629">
            <v>1970601.1904007376</v>
          </cell>
          <cell r="Y629">
            <v>2709576.6368010142</v>
          </cell>
          <cell r="Z629">
            <v>0</v>
          </cell>
          <cell r="AA629">
            <v>0</v>
          </cell>
          <cell r="AB629">
            <v>0</v>
          </cell>
          <cell r="AC629">
            <v>7722006.990291263</v>
          </cell>
          <cell r="AE629">
            <v>0</v>
          </cell>
          <cell r="AF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O629">
            <v>-13256112</v>
          </cell>
          <cell r="AP629">
            <v>0</v>
          </cell>
          <cell r="AQ629">
            <v>853927.18250698631</v>
          </cell>
          <cell r="AR629">
            <v>738975.44640027662</v>
          </cell>
          <cell r="AS629">
            <v>1970601.1904007376</v>
          </cell>
          <cell r="AT629">
            <v>1970601.1904007376</v>
          </cell>
          <cell r="AU629">
            <v>7722006.990291263</v>
          </cell>
          <cell r="AW629">
            <v>0</v>
          </cell>
          <cell r="AX629">
            <v>0</v>
          </cell>
        </row>
        <row r="630">
          <cell r="A630">
            <v>2101050150</v>
          </cell>
          <cell r="B630" t="str">
            <v>CWIP - VEHICLES - MOTOR CARS</v>
          </cell>
          <cell r="C630">
            <v>0.05</v>
          </cell>
          <cell r="D630">
            <v>0</v>
          </cell>
          <cell r="E630">
            <v>0.05</v>
          </cell>
          <cell r="F630">
            <v>0.05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E630">
            <v>0.05</v>
          </cell>
          <cell r="AF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W630">
            <v>0</v>
          </cell>
          <cell r="AX630">
            <v>0</v>
          </cell>
        </row>
        <row r="631">
          <cell r="A631">
            <v>2205520060</v>
          </cell>
          <cell r="B631" t="str">
            <v>ADVANCE TO EMPLOYEE - MARRIAGE ADVANCE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E631">
            <v>0</v>
          </cell>
          <cell r="AF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W631">
            <v>0</v>
          </cell>
          <cell r="AX631">
            <v>0</v>
          </cell>
        </row>
        <row r="632">
          <cell r="A632">
            <v>5201020010</v>
          </cell>
          <cell r="B632" t="str">
            <v>HOUSE RENT ALLOWANCE</v>
          </cell>
          <cell r="C632">
            <v>17266693.174757283</v>
          </cell>
          <cell r="D632">
            <v>14661374.825242719</v>
          </cell>
          <cell r="E632">
            <v>31928068</v>
          </cell>
          <cell r="F632">
            <v>16455393</v>
          </cell>
          <cell r="G632">
            <v>2308634</v>
          </cell>
          <cell r="H632">
            <v>0</v>
          </cell>
          <cell r="I632">
            <v>0</v>
          </cell>
          <cell r="J632">
            <v>2303944</v>
          </cell>
          <cell r="K632">
            <v>3720189.6412088387</v>
          </cell>
          <cell r="L632">
            <v>95505</v>
          </cell>
          <cell r="M632">
            <v>0</v>
          </cell>
          <cell r="N632">
            <v>3445731</v>
          </cell>
          <cell r="O632">
            <v>0</v>
          </cell>
          <cell r="P632">
            <v>0</v>
          </cell>
          <cell r="Q632">
            <v>0</v>
          </cell>
          <cell r="R632">
            <v>6809495.1720203971</v>
          </cell>
          <cell r="S632">
            <v>694318</v>
          </cell>
          <cell r="T632">
            <v>420844</v>
          </cell>
          <cell r="U632">
            <v>2340759.1895076488</v>
          </cell>
          <cell r="V632">
            <v>491772</v>
          </cell>
          <cell r="W632">
            <v>60896</v>
          </cell>
          <cell r="X632">
            <v>3820927.1720203971</v>
          </cell>
          <cell r="Y632">
            <v>6161686.3615280464</v>
          </cell>
          <cell r="Z632">
            <v>575322</v>
          </cell>
          <cell r="AA632">
            <v>5075709</v>
          </cell>
          <cell r="AB632">
            <v>0</v>
          </cell>
          <cell r="AC632">
            <v>14661374.825242719</v>
          </cell>
          <cell r="AE632">
            <v>0</v>
          </cell>
          <cell r="AF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O632">
            <v>-16455393</v>
          </cell>
          <cell r="AP632">
            <v>-2308634</v>
          </cell>
          <cell r="AQ632">
            <v>1416245.6412088387</v>
          </cell>
          <cell r="AR632">
            <v>1225597.1895076488</v>
          </cell>
          <cell r="AS632">
            <v>3268259.1720203971</v>
          </cell>
          <cell r="AT632">
            <v>3268259.1720203971</v>
          </cell>
          <cell r="AU632">
            <v>9585665.8252427187</v>
          </cell>
          <cell r="AW632">
            <v>1261933</v>
          </cell>
          <cell r="AX632">
            <v>834832</v>
          </cell>
        </row>
        <row r="633">
          <cell r="A633">
            <v>5201020030</v>
          </cell>
          <cell r="B633" t="str">
            <v>SPECIAL ALLOWANCE</v>
          </cell>
          <cell r="C633">
            <v>15083220.660194173</v>
          </cell>
          <cell r="D633">
            <v>20999065.339805823</v>
          </cell>
          <cell r="E633">
            <v>36082286</v>
          </cell>
          <cell r="F633">
            <v>36024036</v>
          </cell>
          <cell r="G633">
            <v>44060</v>
          </cell>
          <cell r="H633">
            <v>0</v>
          </cell>
          <cell r="I633">
            <v>0</v>
          </cell>
          <cell r="J633">
            <v>0</v>
          </cell>
          <cell r="K633">
            <v>2327381.2294661631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5370879.7603065306</v>
          </cell>
          <cell r="S633">
            <v>0</v>
          </cell>
          <cell r="T633">
            <v>0</v>
          </cell>
          <cell r="U633">
            <v>2014079.9101149489</v>
          </cell>
          <cell r="V633">
            <v>0</v>
          </cell>
          <cell r="W633">
            <v>0</v>
          </cell>
          <cell r="X633">
            <v>5370879.7603065306</v>
          </cell>
          <cell r="Y633">
            <v>7384959.6704214793</v>
          </cell>
          <cell r="Z633">
            <v>0</v>
          </cell>
          <cell r="AA633">
            <v>14190</v>
          </cell>
          <cell r="AB633">
            <v>0</v>
          </cell>
          <cell r="AC633">
            <v>20999065.339805823</v>
          </cell>
          <cell r="AE633">
            <v>0</v>
          </cell>
          <cell r="AF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O633">
            <v>-36024036</v>
          </cell>
          <cell r="AP633">
            <v>-44060</v>
          </cell>
          <cell r="AQ633">
            <v>2327381.2294661631</v>
          </cell>
          <cell r="AR633">
            <v>2014079.9101149489</v>
          </cell>
          <cell r="AS633">
            <v>5370879.7603065306</v>
          </cell>
          <cell r="AT633">
            <v>5370879.7603065306</v>
          </cell>
          <cell r="AU633">
            <v>20984875.339805823</v>
          </cell>
          <cell r="AW633">
            <v>0</v>
          </cell>
          <cell r="AX633">
            <v>0</v>
          </cell>
        </row>
        <row r="634">
          <cell r="A634">
            <v>5201020110</v>
          </cell>
          <cell r="B634" t="str">
            <v>CAR ALLOWANCE</v>
          </cell>
          <cell r="C634">
            <v>-79618.679611650485</v>
          </cell>
          <cell r="D634">
            <v>-63141.320388349515</v>
          </cell>
          <cell r="E634">
            <v>-142760</v>
          </cell>
          <cell r="F634">
            <v>-169657</v>
          </cell>
          <cell r="G634">
            <v>20403</v>
          </cell>
          <cell r="H634">
            <v>0</v>
          </cell>
          <cell r="I634">
            <v>0</v>
          </cell>
          <cell r="J634">
            <v>0</v>
          </cell>
          <cell r="K634">
            <v>-7780.6627293941401</v>
          </cell>
          <cell r="L634">
            <v>0</v>
          </cell>
          <cell r="M634">
            <v>0</v>
          </cell>
          <cell r="N634">
            <v>-29194</v>
          </cell>
          <cell r="O634">
            <v>0</v>
          </cell>
          <cell r="P634">
            <v>0</v>
          </cell>
          <cell r="Q634">
            <v>0</v>
          </cell>
          <cell r="R634">
            <v>-47149.375529371093</v>
          </cell>
          <cell r="S634">
            <v>0</v>
          </cell>
          <cell r="T634">
            <v>0</v>
          </cell>
          <cell r="U634">
            <v>-6733.2658235141589</v>
          </cell>
          <cell r="V634">
            <v>0</v>
          </cell>
          <cell r="W634">
            <v>0</v>
          </cell>
          <cell r="X634">
            <v>-17955.375529371093</v>
          </cell>
          <cell r="Y634">
            <v>-24688.64135288525</v>
          </cell>
          <cell r="Z634">
            <v>0</v>
          </cell>
          <cell r="AA634">
            <v>35688</v>
          </cell>
          <cell r="AB634">
            <v>0</v>
          </cell>
          <cell r="AC634">
            <v>-63141.320388349515</v>
          </cell>
          <cell r="AE634">
            <v>0</v>
          </cell>
          <cell r="AF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O634">
            <v>169657</v>
          </cell>
          <cell r="AP634">
            <v>-20403</v>
          </cell>
          <cell r="AQ634">
            <v>-7780.6627293941401</v>
          </cell>
          <cell r="AR634">
            <v>-6733.2658235141589</v>
          </cell>
          <cell r="AS634">
            <v>-17955.375529371093</v>
          </cell>
          <cell r="AT634">
            <v>-17955.375529371093</v>
          </cell>
          <cell r="AU634">
            <v>-98829.320388349515</v>
          </cell>
          <cell r="AW634">
            <v>0</v>
          </cell>
          <cell r="AX634">
            <v>0</v>
          </cell>
        </row>
        <row r="635">
          <cell r="A635">
            <v>5201020190</v>
          </cell>
          <cell r="B635" t="str">
            <v>NOTICE PAY</v>
          </cell>
          <cell r="C635">
            <v>240136.51456310682</v>
          </cell>
          <cell r="D635">
            <v>288889.48543689324</v>
          </cell>
          <cell r="E635">
            <v>529026</v>
          </cell>
          <cell r="F635">
            <v>896942</v>
          </cell>
          <cell r="G635">
            <v>-50895</v>
          </cell>
          <cell r="H635">
            <v>0</v>
          </cell>
          <cell r="I635">
            <v>0</v>
          </cell>
          <cell r="J635">
            <v>-47472</v>
          </cell>
          <cell r="K635">
            <v>2453.6342946040168</v>
          </cell>
          <cell r="L635">
            <v>-26327</v>
          </cell>
          <cell r="M635">
            <v>0</v>
          </cell>
          <cell r="N635">
            <v>-9621</v>
          </cell>
          <cell r="O635">
            <v>0</v>
          </cell>
          <cell r="P635">
            <v>0</v>
          </cell>
          <cell r="Q635">
            <v>0</v>
          </cell>
          <cell r="R635">
            <v>79265.002218316964</v>
          </cell>
          <cell r="S635">
            <v>0</v>
          </cell>
          <cell r="T635">
            <v>0</v>
          </cell>
          <cell r="U635">
            <v>43204.875831868863</v>
          </cell>
          <cell r="V635">
            <v>0</v>
          </cell>
          <cell r="W635">
            <v>0</v>
          </cell>
          <cell r="X635">
            <v>115213.00221831696</v>
          </cell>
          <cell r="Y635">
            <v>158417.87805018583</v>
          </cell>
          <cell r="Z635">
            <v>0</v>
          </cell>
          <cell r="AA635">
            <v>-233601</v>
          </cell>
          <cell r="AB635">
            <v>0</v>
          </cell>
          <cell r="AC635">
            <v>288889.48543689324</v>
          </cell>
          <cell r="AE635">
            <v>0</v>
          </cell>
          <cell r="AF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O635">
            <v>-896942</v>
          </cell>
          <cell r="AP635">
            <v>50895</v>
          </cell>
          <cell r="AQ635">
            <v>49925.634294604017</v>
          </cell>
          <cell r="AR635">
            <v>43204.875831868863</v>
          </cell>
          <cell r="AS635">
            <v>115213.00221831696</v>
          </cell>
          <cell r="AT635">
            <v>115213.00221831696</v>
          </cell>
          <cell r="AU635">
            <v>522490.48543689324</v>
          </cell>
          <cell r="AW635">
            <v>-46840</v>
          </cell>
          <cell r="AX635">
            <v>0</v>
          </cell>
        </row>
        <row r="636">
          <cell r="A636">
            <v>5201020240</v>
          </cell>
          <cell r="B636" t="str">
            <v>SUPPLEMENTARY ALLOWANCE</v>
          </cell>
          <cell r="C636">
            <v>136062835.57281554</v>
          </cell>
          <cell r="D636">
            <v>88635972.427184463</v>
          </cell>
          <cell r="E636">
            <v>224698808</v>
          </cell>
          <cell r="F636">
            <v>54980872</v>
          </cell>
          <cell r="G636">
            <v>22708908</v>
          </cell>
          <cell r="H636">
            <v>0</v>
          </cell>
          <cell r="I636">
            <v>0</v>
          </cell>
          <cell r="J636">
            <v>27565395</v>
          </cell>
          <cell r="K636">
            <v>34611177.058713377</v>
          </cell>
          <cell r="L636">
            <v>338834</v>
          </cell>
          <cell r="M636">
            <v>0</v>
          </cell>
          <cell r="N636">
            <v>42849442</v>
          </cell>
          <cell r="O636">
            <v>0</v>
          </cell>
          <cell r="P636">
            <v>0</v>
          </cell>
          <cell r="Q636">
            <v>0</v>
          </cell>
          <cell r="R636">
            <v>59447773.058569327</v>
          </cell>
          <cell r="S636">
            <v>7449900</v>
          </cell>
          <cell r="T636">
            <v>5074316</v>
          </cell>
          <cell r="U636">
            <v>18621527.396963499</v>
          </cell>
          <cell r="V636">
            <v>4243249</v>
          </cell>
          <cell r="W636">
            <v>216722</v>
          </cell>
          <cell r="X636">
            <v>20719468.058569331</v>
          </cell>
          <cell r="Y636">
            <v>39340995.455532834</v>
          </cell>
          <cell r="Z636">
            <v>2662890</v>
          </cell>
          <cell r="AA636">
            <v>56608280</v>
          </cell>
          <cell r="AB636">
            <v>0</v>
          </cell>
          <cell r="AC636">
            <v>88635972.427184463</v>
          </cell>
          <cell r="AE636">
            <v>0</v>
          </cell>
          <cell r="AF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O636">
            <v>-54980872</v>
          </cell>
          <cell r="AP636">
            <v>-22708908</v>
          </cell>
          <cell r="AQ636">
            <v>7045782.0587133765</v>
          </cell>
          <cell r="AR636">
            <v>6097311.3969634986</v>
          </cell>
          <cell r="AS636">
            <v>16259497.058569331</v>
          </cell>
          <cell r="AT636">
            <v>16259497.058569331</v>
          </cell>
          <cell r="AU636">
            <v>32027692.427184466</v>
          </cell>
          <cell r="AW636">
            <v>7164801</v>
          </cell>
          <cell r="AX636">
            <v>6342599</v>
          </cell>
        </row>
        <row r="637">
          <cell r="A637">
            <v>5201050080</v>
          </cell>
          <cell r="B637" t="str">
            <v>ATTIRE EXPENSES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E637">
            <v>0</v>
          </cell>
          <cell r="AF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W637">
            <v>0</v>
          </cell>
          <cell r="AX637">
            <v>0</v>
          </cell>
        </row>
        <row r="638">
          <cell r="A638">
            <v>1403028020</v>
          </cell>
          <cell r="B638" t="str">
            <v>VENDOR TRANSFER  - CONTRA A/C  - AP &amp; GL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E638">
            <v>0</v>
          </cell>
          <cell r="AF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W638">
            <v>0</v>
          </cell>
          <cell r="AX638">
            <v>0</v>
          </cell>
        </row>
        <row r="639">
          <cell r="A639">
            <v>1403021380</v>
          </cell>
          <cell r="B639" t="str">
            <v>RETENTION  - OPERATIONS SUPPLIES</v>
          </cell>
          <cell r="C639">
            <v>-190778.15</v>
          </cell>
          <cell r="D639">
            <v>0</v>
          </cell>
          <cell r="E639">
            <v>-190778.15</v>
          </cell>
          <cell r="F639">
            <v>0</v>
          </cell>
          <cell r="G639">
            <v>-75123</v>
          </cell>
          <cell r="H639">
            <v>0</v>
          </cell>
          <cell r="I639">
            <v>0</v>
          </cell>
          <cell r="J639">
            <v>-16945</v>
          </cell>
          <cell r="K639">
            <v>-16945</v>
          </cell>
          <cell r="L639">
            <v>0</v>
          </cell>
          <cell r="M639">
            <v>0</v>
          </cell>
          <cell r="N639">
            <v>-32783</v>
          </cell>
          <cell r="O639">
            <v>0</v>
          </cell>
          <cell r="P639">
            <v>0</v>
          </cell>
          <cell r="Q639">
            <v>0</v>
          </cell>
          <cell r="R639">
            <v>-32783</v>
          </cell>
          <cell r="S639">
            <v>0</v>
          </cell>
          <cell r="T639">
            <v>0</v>
          </cell>
          <cell r="U639">
            <v>0</v>
          </cell>
          <cell r="V639">
            <v>-65927.149999999994</v>
          </cell>
          <cell r="W639">
            <v>0</v>
          </cell>
          <cell r="X639">
            <v>-65927.149999999994</v>
          </cell>
          <cell r="Y639">
            <v>-65927.149999999994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E639">
            <v>0</v>
          </cell>
          <cell r="AF639">
            <v>-75123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W639">
            <v>0</v>
          </cell>
          <cell r="AX639">
            <v>0</v>
          </cell>
        </row>
        <row r="640">
          <cell r="A640">
            <v>2205520051</v>
          </cell>
          <cell r="B640" t="str">
            <v>Salary advance - Employee</v>
          </cell>
          <cell r="C640">
            <v>163097</v>
          </cell>
          <cell r="D640">
            <v>135757</v>
          </cell>
          <cell r="E640">
            <v>298854</v>
          </cell>
          <cell r="F640">
            <v>-103930</v>
          </cell>
          <cell r="G640">
            <v>320559</v>
          </cell>
          <cell r="H640">
            <v>0</v>
          </cell>
          <cell r="I640">
            <v>0</v>
          </cell>
          <cell r="J640">
            <v>-852</v>
          </cell>
          <cell r="K640">
            <v>-852</v>
          </cell>
          <cell r="L640">
            <v>0</v>
          </cell>
          <cell r="M640">
            <v>0</v>
          </cell>
          <cell r="N640">
            <v>-12680</v>
          </cell>
          <cell r="O640">
            <v>0</v>
          </cell>
          <cell r="P640">
            <v>0</v>
          </cell>
          <cell r="Q640">
            <v>0</v>
          </cell>
          <cell r="R640">
            <v>-12680</v>
          </cell>
          <cell r="S640">
            <v>0</v>
          </cell>
          <cell r="T640">
            <v>-40000</v>
          </cell>
          <cell r="U640">
            <v>-40000</v>
          </cell>
          <cell r="V640">
            <v>0</v>
          </cell>
          <cell r="W640">
            <v>0</v>
          </cell>
          <cell r="X640">
            <v>0</v>
          </cell>
          <cell r="Y640">
            <v>-40000</v>
          </cell>
          <cell r="Z640">
            <v>0</v>
          </cell>
          <cell r="AA640">
            <v>135757</v>
          </cell>
          <cell r="AB640">
            <v>0</v>
          </cell>
          <cell r="AC640">
            <v>135757</v>
          </cell>
          <cell r="AE640">
            <v>-103930</v>
          </cell>
          <cell r="AF640">
            <v>320559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W640">
            <v>37061</v>
          </cell>
          <cell r="AX640">
            <v>42069</v>
          </cell>
        </row>
        <row r="641">
          <cell r="A641">
            <v>2205520061</v>
          </cell>
          <cell r="B641" t="str">
            <v>Marriage advance-Employee</v>
          </cell>
          <cell r="C641">
            <v>0</v>
          </cell>
          <cell r="D641">
            <v>-16800</v>
          </cell>
          <cell r="E641">
            <v>-16800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-16800</v>
          </cell>
          <cell r="AB641">
            <v>0</v>
          </cell>
          <cell r="AC641">
            <v>-16800</v>
          </cell>
          <cell r="AE641">
            <v>0</v>
          </cell>
          <cell r="AF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W641">
            <v>0</v>
          </cell>
          <cell r="AX641">
            <v>0</v>
          </cell>
        </row>
        <row r="642">
          <cell r="A642">
            <v>2205520071</v>
          </cell>
          <cell r="B642" t="str">
            <v>Medical advance-Employee</v>
          </cell>
          <cell r="C642">
            <v>-34000</v>
          </cell>
          <cell r="D642">
            <v>-24000</v>
          </cell>
          <cell r="E642">
            <v>-58000</v>
          </cell>
          <cell r="F642">
            <v>0</v>
          </cell>
          <cell r="G642">
            <v>-24000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-10000</v>
          </cell>
          <cell r="U642">
            <v>-10000</v>
          </cell>
          <cell r="V642">
            <v>0</v>
          </cell>
          <cell r="W642">
            <v>0</v>
          </cell>
          <cell r="X642">
            <v>0</v>
          </cell>
          <cell r="Y642">
            <v>-10000</v>
          </cell>
          <cell r="Z642">
            <v>0</v>
          </cell>
          <cell r="AA642">
            <v>-24000</v>
          </cell>
          <cell r="AB642">
            <v>0</v>
          </cell>
          <cell r="AC642">
            <v>-24000</v>
          </cell>
          <cell r="AE642">
            <v>0</v>
          </cell>
          <cell r="AF642">
            <v>-24000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W642">
            <v>0</v>
          </cell>
          <cell r="AX642">
            <v>0</v>
          </cell>
        </row>
        <row r="643">
          <cell r="A643">
            <v>5201020130</v>
          </cell>
          <cell r="B643" t="str">
            <v>ONE TIME SPECIAL ALLOWANCE</v>
          </cell>
          <cell r="C643">
            <v>-177255.21359223302</v>
          </cell>
          <cell r="D643">
            <v>-178605.78640776698</v>
          </cell>
          <cell r="E643">
            <v>-355861</v>
          </cell>
          <cell r="F643">
            <v>-144258</v>
          </cell>
          <cell r="G643">
            <v>-38894</v>
          </cell>
          <cell r="H643">
            <v>0</v>
          </cell>
          <cell r="I643">
            <v>0</v>
          </cell>
          <cell r="J643">
            <v>0</v>
          </cell>
          <cell r="K643">
            <v>-15294.205064676904</v>
          </cell>
          <cell r="L643">
            <v>0</v>
          </cell>
          <cell r="M643">
            <v>0</v>
          </cell>
          <cell r="N643">
            <v>-62548</v>
          </cell>
          <cell r="O643">
            <v>0</v>
          </cell>
          <cell r="P643">
            <v>0</v>
          </cell>
          <cell r="Q643">
            <v>0</v>
          </cell>
          <cell r="R643">
            <v>-97842.319380023633</v>
          </cell>
          <cell r="S643">
            <v>0</v>
          </cell>
          <cell r="T643">
            <v>0</v>
          </cell>
          <cell r="U643">
            <v>-13235.369767508859</v>
          </cell>
          <cell r="V643">
            <v>-6479</v>
          </cell>
          <cell r="W643">
            <v>0</v>
          </cell>
          <cell r="X643">
            <v>-41773.319380023626</v>
          </cell>
          <cell r="Y643">
            <v>-55008.689147532481</v>
          </cell>
          <cell r="Z643">
            <v>-9110</v>
          </cell>
          <cell r="AA643">
            <v>-94572</v>
          </cell>
          <cell r="AB643">
            <v>0</v>
          </cell>
          <cell r="AC643">
            <v>-178605.78640776698</v>
          </cell>
          <cell r="AE643">
            <v>0</v>
          </cell>
          <cell r="AF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O643">
            <v>144258</v>
          </cell>
          <cell r="AP643">
            <v>38894</v>
          </cell>
          <cell r="AQ643">
            <v>-15294.205064676904</v>
          </cell>
          <cell r="AR643">
            <v>-13235.369767508859</v>
          </cell>
          <cell r="AS643">
            <v>-35294.319380023626</v>
          </cell>
          <cell r="AT643">
            <v>-35294.319380023626</v>
          </cell>
          <cell r="AU643">
            <v>-84033.78640776698</v>
          </cell>
          <cell r="AW643">
            <v>-9960</v>
          </cell>
          <cell r="AX643">
            <v>-5970</v>
          </cell>
        </row>
        <row r="644">
          <cell r="A644">
            <v>5201020270</v>
          </cell>
          <cell r="B644" t="str">
            <v>ADDITIONAL CONVEYANCE ALLOWANCE (TAXABLE)</v>
          </cell>
          <cell r="C644">
            <v>168.24271844660194</v>
          </cell>
          <cell r="D644">
            <v>234.75728155339806</v>
          </cell>
          <cell r="E644">
            <v>403</v>
          </cell>
          <cell r="F644">
            <v>403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25.960300769208608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59.908386390481404</v>
          </cell>
          <cell r="S644">
            <v>0</v>
          </cell>
          <cell r="T644">
            <v>0</v>
          </cell>
          <cell r="U644">
            <v>22.465644896430526</v>
          </cell>
          <cell r="V644">
            <v>0</v>
          </cell>
          <cell r="W644">
            <v>0</v>
          </cell>
          <cell r="X644">
            <v>59.908386390481404</v>
          </cell>
          <cell r="Y644">
            <v>82.374031286911929</v>
          </cell>
          <cell r="Z644">
            <v>0</v>
          </cell>
          <cell r="AA644">
            <v>0</v>
          </cell>
          <cell r="AB644">
            <v>0</v>
          </cell>
          <cell r="AC644">
            <v>234.75728155339806</v>
          </cell>
          <cell r="AE644">
            <v>0</v>
          </cell>
          <cell r="AF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O644">
            <v>-403</v>
          </cell>
          <cell r="AP644">
            <v>0</v>
          </cell>
          <cell r="AQ644">
            <v>25.960300769208608</v>
          </cell>
          <cell r="AR644">
            <v>22.465644896430526</v>
          </cell>
          <cell r="AS644">
            <v>59.908386390481404</v>
          </cell>
          <cell r="AT644">
            <v>59.908386390481404</v>
          </cell>
          <cell r="AU644">
            <v>234.75728155339806</v>
          </cell>
          <cell r="AW644">
            <v>0</v>
          </cell>
          <cell r="AX644">
            <v>0</v>
          </cell>
        </row>
        <row r="645">
          <cell r="A645">
            <v>5501210910</v>
          </cell>
          <cell r="B645" t="str">
            <v>GYM EXPENSES</v>
          </cell>
          <cell r="C645">
            <v>-1043.6893203883494</v>
          </cell>
          <cell r="D645">
            <v>-1456.3106796116504</v>
          </cell>
          <cell r="E645">
            <v>-2500</v>
          </cell>
          <cell r="F645">
            <v>-2500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-161.04404943677795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-371.64011408487221</v>
          </cell>
          <cell r="S645">
            <v>0</v>
          </cell>
          <cell r="T645">
            <v>0</v>
          </cell>
          <cell r="U645">
            <v>-139.36504278182707</v>
          </cell>
          <cell r="V645">
            <v>0</v>
          </cell>
          <cell r="W645">
            <v>0</v>
          </cell>
          <cell r="X645">
            <v>-371.64011408487221</v>
          </cell>
          <cell r="Y645">
            <v>-511.00515686669928</v>
          </cell>
          <cell r="Z645">
            <v>0</v>
          </cell>
          <cell r="AA645">
            <v>0</v>
          </cell>
          <cell r="AB645">
            <v>0</v>
          </cell>
          <cell r="AC645">
            <v>-1456.3106796116504</v>
          </cell>
          <cell r="AE645">
            <v>0</v>
          </cell>
          <cell r="AF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O645">
            <v>2500</v>
          </cell>
          <cell r="AP645">
            <v>0</v>
          </cell>
          <cell r="AQ645">
            <v>-161.04404943677795</v>
          </cell>
          <cell r="AR645">
            <v>-139.36504278182707</v>
          </cell>
          <cell r="AS645">
            <v>-371.64011408487221</v>
          </cell>
          <cell r="AT645">
            <v>-371.64011408487221</v>
          </cell>
          <cell r="AU645">
            <v>-1456.3106796116504</v>
          </cell>
          <cell r="AW645">
            <v>0</v>
          </cell>
          <cell r="AX645">
            <v>0</v>
          </cell>
        </row>
        <row r="646">
          <cell r="A646">
            <v>2103030020</v>
          </cell>
          <cell r="B646" t="str">
            <v>INVESTMENT IN NCD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E646">
            <v>0</v>
          </cell>
          <cell r="AF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W646">
            <v>0</v>
          </cell>
          <cell r="AX646">
            <v>0</v>
          </cell>
        </row>
        <row r="647">
          <cell r="A647">
            <v>5501010060</v>
          </cell>
          <cell r="B647" t="str">
            <v>PRICE DIFFERENCE ON OTHER CONSUMABLES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E647">
            <v>0</v>
          </cell>
          <cell r="AF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W647">
            <v>0</v>
          </cell>
          <cell r="AX647">
            <v>0</v>
          </cell>
        </row>
        <row r="648">
          <cell r="A648">
            <v>1404050017</v>
          </cell>
          <cell r="B648" t="str">
            <v>ST - PAYABLE FINAL SWACH BHARATH CESS-VJNR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E648">
            <v>0</v>
          </cell>
          <cell r="AF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W648">
            <v>0</v>
          </cell>
          <cell r="AX648">
            <v>0</v>
          </cell>
        </row>
        <row r="649">
          <cell r="A649">
            <v>2204015762</v>
          </cell>
          <cell r="B649" t="str">
            <v>IDBI BANK – DIVIDEND – 0004103000067245 – OUT</v>
          </cell>
          <cell r="C649">
            <v>-603226</v>
          </cell>
          <cell r="D649">
            <v>0</v>
          </cell>
          <cell r="E649">
            <v>-603226</v>
          </cell>
          <cell r="F649">
            <v>-603226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E649">
            <v>-603226</v>
          </cell>
          <cell r="AF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W649">
            <v>0</v>
          </cell>
          <cell r="AX649">
            <v>0</v>
          </cell>
        </row>
        <row r="650">
          <cell r="A650">
            <v>5501100023</v>
          </cell>
          <cell r="B650" t="str">
            <v>RATES AND TAXES - Duty &amp; SB Cess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E650">
            <v>0</v>
          </cell>
          <cell r="AF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W650">
            <v>0</v>
          </cell>
          <cell r="AX650">
            <v>0</v>
          </cell>
        </row>
        <row r="651">
          <cell r="A651">
            <v>2204014452</v>
          </cell>
          <cell r="B651" t="str">
            <v>ICICI BANK - NARIMAN POINT- 000405029195- OUT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E651">
            <v>0</v>
          </cell>
          <cell r="AF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W651">
            <v>0</v>
          </cell>
          <cell r="AX651">
            <v>0</v>
          </cell>
        </row>
        <row r="652">
          <cell r="A652">
            <v>1404040630</v>
          </cell>
          <cell r="B652" t="str">
            <v>LABOUR WELFARE FUND PAYABLE</v>
          </cell>
          <cell r="C652">
            <v>12684</v>
          </cell>
          <cell r="D652">
            <v>-17460</v>
          </cell>
          <cell r="E652">
            <v>-4776</v>
          </cell>
          <cell r="F652">
            <v>10338</v>
          </cell>
          <cell r="G652">
            <v>5169</v>
          </cell>
          <cell r="H652">
            <v>0</v>
          </cell>
          <cell r="I652">
            <v>0</v>
          </cell>
          <cell r="J652">
            <v>-920</v>
          </cell>
          <cell r="K652">
            <v>-920</v>
          </cell>
          <cell r="L652">
            <v>0</v>
          </cell>
          <cell r="M652">
            <v>0</v>
          </cell>
          <cell r="N652">
            <v>-1323</v>
          </cell>
          <cell r="O652">
            <v>0</v>
          </cell>
          <cell r="P652">
            <v>0</v>
          </cell>
          <cell r="Q652">
            <v>0</v>
          </cell>
          <cell r="R652">
            <v>-1323</v>
          </cell>
          <cell r="S652">
            <v>-80</v>
          </cell>
          <cell r="T652">
            <v>-80</v>
          </cell>
          <cell r="U652">
            <v>-160</v>
          </cell>
          <cell r="V652">
            <v>-320</v>
          </cell>
          <cell r="W652">
            <v>0</v>
          </cell>
          <cell r="X652">
            <v>-320</v>
          </cell>
          <cell r="Y652">
            <v>-480</v>
          </cell>
          <cell r="Z652">
            <v>-100</v>
          </cell>
          <cell r="AA652">
            <v>-17460</v>
          </cell>
          <cell r="AB652">
            <v>0</v>
          </cell>
          <cell r="AC652">
            <v>-17460</v>
          </cell>
          <cell r="AE652">
            <v>10338</v>
          </cell>
          <cell r="AF652">
            <v>5169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W652">
            <v>0</v>
          </cell>
          <cell r="AX652">
            <v>0</v>
          </cell>
        </row>
        <row r="653">
          <cell r="A653">
            <v>1404080200</v>
          </cell>
          <cell r="B653" t="str">
            <v>PAYABLE - H.S.M. CLUB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E653">
            <v>0</v>
          </cell>
          <cell r="AF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W653">
            <v>0</v>
          </cell>
          <cell r="AX653">
            <v>0</v>
          </cell>
        </row>
        <row r="654">
          <cell r="A654">
            <v>1404020020</v>
          </cell>
          <cell r="B654" t="str">
            <v>SECURITY DEPOSIT RECEIVED FROM CUSTOMER</v>
          </cell>
          <cell r="C654">
            <v>-30000000</v>
          </cell>
          <cell r="D654">
            <v>-433895.85</v>
          </cell>
          <cell r="E654">
            <v>-30433895.850000001</v>
          </cell>
          <cell r="F654">
            <v>0</v>
          </cell>
          <cell r="G654">
            <v>-30000000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-433895.85</v>
          </cell>
          <cell r="AB654">
            <v>0</v>
          </cell>
          <cell r="AC654">
            <v>-433895.85</v>
          </cell>
          <cell r="AE654">
            <v>0</v>
          </cell>
          <cell r="AF654">
            <v>-30000000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W654">
            <v>0</v>
          </cell>
          <cell r="AX654">
            <v>0</v>
          </cell>
        </row>
        <row r="655">
          <cell r="A655">
            <v>5501210540</v>
          </cell>
          <cell r="B655" t="str">
            <v>SPONSORSHIP FEES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E655">
            <v>0</v>
          </cell>
          <cell r="AF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W655">
            <v>0</v>
          </cell>
          <cell r="AX655">
            <v>0</v>
          </cell>
        </row>
        <row r="656">
          <cell r="A656">
            <v>5501170020</v>
          </cell>
          <cell r="B656" t="str">
            <v>LABOUR CHARGES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E656">
            <v>0</v>
          </cell>
          <cell r="AF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W656">
            <v>0</v>
          </cell>
          <cell r="AX656">
            <v>0</v>
          </cell>
        </row>
        <row r="657">
          <cell r="A657">
            <v>5501260011</v>
          </cell>
          <cell r="B657" t="str">
            <v>SECTION 195 GROSS UP FI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E657">
            <v>0</v>
          </cell>
          <cell r="AF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W657">
            <v>0</v>
          </cell>
          <cell r="AX657">
            <v>0</v>
          </cell>
        </row>
        <row r="658">
          <cell r="A658">
            <v>5201020080</v>
          </cell>
          <cell r="B658" t="str">
            <v>EX - GRATIA PAYMENT TO EMPLOYEES</v>
          </cell>
          <cell r="C658">
            <v>9465341.2524271831</v>
          </cell>
          <cell r="D658">
            <v>7306336.747572815</v>
          </cell>
          <cell r="E658">
            <v>16771677.999999998</v>
          </cell>
          <cell r="F658">
            <v>6344185</v>
          </cell>
          <cell r="G658">
            <v>1475989</v>
          </cell>
          <cell r="H658">
            <v>0</v>
          </cell>
          <cell r="I658">
            <v>0</v>
          </cell>
          <cell r="J658">
            <v>1733198</v>
          </cell>
          <cell r="K658">
            <v>2369624.3416208117</v>
          </cell>
          <cell r="L658">
            <v>20369</v>
          </cell>
          <cell r="M658">
            <v>0</v>
          </cell>
          <cell r="N658">
            <v>2330820</v>
          </cell>
          <cell r="O658">
            <v>0</v>
          </cell>
          <cell r="P658">
            <v>0</v>
          </cell>
          <cell r="Q658">
            <v>0</v>
          </cell>
          <cell r="R658">
            <v>3819865.1729711043</v>
          </cell>
          <cell r="S658">
            <v>437425</v>
          </cell>
          <cell r="T658">
            <v>305977</v>
          </cell>
          <cell r="U658">
            <v>1294155.5648641642</v>
          </cell>
          <cell r="V658">
            <v>255105</v>
          </cell>
          <cell r="W658">
            <v>8304</v>
          </cell>
          <cell r="X658">
            <v>1732085.1729711043</v>
          </cell>
          <cell r="Y658">
            <v>3026240.7378352685</v>
          </cell>
          <cell r="Z658">
            <v>249611</v>
          </cell>
          <cell r="AA658">
            <v>3610695</v>
          </cell>
          <cell r="AB658">
            <v>0</v>
          </cell>
          <cell r="AC658">
            <v>7306336.747572815</v>
          </cell>
          <cell r="AE658">
            <v>0</v>
          </cell>
          <cell r="AF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O658">
            <v>-6344185</v>
          </cell>
          <cell r="AP658">
            <v>-1475989</v>
          </cell>
          <cell r="AQ658">
            <v>636426.34162081184</v>
          </cell>
          <cell r="AR658">
            <v>550753.5648641641</v>
          </cell>
          <cell r="AS658">
            <v>1468676.1729711043</v>
          </cell>
          <cell r="AT658">
            <v>1468676.1729711043</v>
          </cell>
          <cell r="AU658">
            <v>3695641.7475728155</v>
          </cell>
          <cell r="AW658">
            <v>405325</v>
          </cell>
          <cell r="AX658">
            <v>315121</v>
          </cell>
        </row>
        <row r="659">
          <cell r="A659">
            <v>5501210061</v>
          </cell>
          <cell r="B659" t="str">
            <v>TRAVELLING EXPENSES - LOCAL - NON EMPLOYEE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E659">
            <v>0</v>
          </cell>
          <cell r="AF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W659">
            <v>0</v>
          </cell>
          <cell r="AX659">
            <v>0</v>
          </cell>
        </row>
        <row r="660">
          <cell r="A660">
            <v>2204014601</v>
          </cell>
          <cell r="B660" t="str">
            <v>SBI- CAG BRANCH MUMBAI C/A- INCOMING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-125500000</v>
          </cell>
          <cell r="H660">
            <v>0</v>
          </cell>
          <cell r="I660">
            <v>0</v>
          </cell>
          <cell r="J660">
            <v>125500000</v>
          </cell>
          <cell r="K660">
            <v>125500000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E660">
            <v>0</v>
          </cell>
          <cell r="AF660">
            <v>-125500000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W660">
            <v>0</v>
          </cell>
          <cell r="AX660">
            <v>0</v>
          </cell>
        </row>
        <row r="661">
          <cell r="A661">
            <v>5501010040</v>
          </cell>
          <cell r="B661" t="str">
            <v>PHY INV. DIFF &amp; SCRAP STORES AND SPARES-Ind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E661">
            <v>0</v>
          </cell>
          <cell r="AF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W661">
            <v>0</v>
          </cell>
          <cell r="AX661">
            <v>0</v>
          </cell>
        </row>
        <row r="662">
          <cell r="A662">
            <v>2202080800</v>
          </cell>
          <cell r="B662" t="str">
            <v>PROVISION FOR NON MOVING INVENTORY</v>
          </cell>
          <cell r="C662">
            <v>-5800010.6699999999</v>
          </cell>
          <cell r="D662">
            <v>0</v>
          </cell>
          <cell r="E662">
            <v>-5800010.6699999999</v>
          </cell>
          <cell r="F662">
            <v>0</v>
          </cell>
          <cell r="G662">
            <v>-305465.67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-5494545</v>
          </cell>
          <cell r="O662">
            <v>0</v>
          </cell>
          <cell r="P662">
            <v>0</v>
          </cell>
          <cell r="Q662">
            <v>0</v>
          </cell>
          <cell r="R662">
            <v>-5494545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E662">
            <v>0</v>
          </cell>
          <cell r="AF662">
            <v>-305465.67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W662">
            <v>0</v>
          </cell>
          <cell r="AX662">
            <v>0</v>
          </cell>
        </row>
        <row r="663">
          <cell r="A663">
            <v>5501010031</v>
          </cell>
          <cell r="B663" t="str">
            <v>PROVISION FOR NON MOVING - STORES AND SPARES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E663">
            <v>0</v>
          </cell>
          <cell r="AF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W663">
            <v>0</v>
          </cell>
          <cell r="AX663">
            <v>0</v>
          </cell>
        </row>
        <row r="664">
          <cell r="A664">
            <v>1403022030</v>
          </cell>
          <cell r="B664" t="str">
            <v>OUTSTANDING LIABILITIES - 2016-17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E664">
            <v>0</v>
          </cell>
          <cell r="AF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W664">
            <v>0</v>
          </cell>
          <cell r="AX664">
            <v>0</v>
          </cell>
        </row>
        <row r="665">
          <cell r="A665">
            <v>1404161010</v>
          </cell>
          <cell r="B665" t="str">
            <v>OUTSTANDING LIABILITIES -PROJECTS 2015-16</v>
          </cell>
          <cell r="C665">
            <v>-398202486</v>
          </cell>
          <cell r="D665">
            <v>0</v>
          </cell>
          <cell r="E665">
            <v>-398202486</v>
          </cell>
          <cell r="F665">
            <v>-398202486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E665">
            <v>-398202486</v>
          </cell>
          <cell r="AF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W665">
            <v>0</v>
          </cell>
          <cell r="AX665">
            <v>0</v>
          </cell>
        </row>
        <row r="666">
          <cell r="A666">
            <v>4201090000</v>
          </cell>
          <cell r="B666" t="str">
            <v>PROFIT ON SALE OF FIXED ASSETS</v>
          </cell>
          <cell r="C666">
            <v>-853040.08000000007</v>
          </cell>
          <cell r="D666">
            <v>0</v>
          </cell>
          <cell r="E666">
            <v>-853040.08000000007</v>
          </cell>
          <cell r="F666">
            <v>-550934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-550934</v>
          </cell>
          <cell r="L666">
            <v>0</v>
          </cell>
          <cell r="M666">
            <v>0</v>
          </cell>
          <cell r="N666">
            <v>-302106.08</v>
          </cell>
          <cell r="O666">
            <v>0</v>
          </cell>
          <cell r="P666">
            <v>0</v>
          </cell>
          <cell r="Q666">
            <v>0</v>
          </cell>
          <cell r="R666">
            <v>-302106.08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E666">
            <v>0</v>
          </cell>
          <cell r="AF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O666">
            <v>550934</v>
          </cell>
          <cell r="AP666">
            <v>0</v>
          </cell>
          <cell r="AQ666">
            <v>-550934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W666">
            <v>0</v>
          </cell>
          <cell r="AX666">
            <v>0</v>
          </cell>
        </row>
        <row r="667">
          <cell r="A667">
            <v>1404080060</v>
          </cell>
          <cell r="B667" t="str">
            <v>PROVISION FOR EXGRATIA PAYABLE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E667">
            <v>0</v>
          </cell>
          <cell r="AF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W667">
            <v>0</v>
          </cell>
          <cell r="AX667">
            <v>0</v>
          </cell>
        </row>
        <row r="668">
          <cell r="A668">
            <v>1404050188</v>
          </cell>
          <cell r="B668" t="str">
            <v>KKC PAYABLE FINAL-ENERGY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E668">
            <v>0</v>
          </cell>
          <cell r="AF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W668">
            <v>0</v>
          </cell>
          <cell r="AX668">
            <v>0</v>
          </cell>
        </row>
        <row r="669">
          <cell r="A669">
            <v>5501100024</v>
          </cell>
          <cell r="B669" t="str">
            <v>KKC Expenses Account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E669">
            <v>0</v>
          </cell>
          <cell r="AF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W669">
            <v>0</v>
          </cell>
          <cell r="AX669">
            <v>0</v>
          </cell>
        </row>
        <row r="670">
          <cell r="A670">
            <v>2206564012</v>
          </cell>
          <cell r="B670" t="str">
            <v>ADVANCE TAX F.Y. 16-17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E670">
            <v>0</v>
          </cell>
          <cell r="AF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W670">
            <v>0</v>
          </cell>
          <cell r="AX670">
            <v>0</v>
          </cell>
        </row>
        <row r="671">
          <cell r="A671">
            <v>2206540261</v>
          </cell>
          <cell r="B671" t="str">
            <v>KKC RECEIVABLE FINAL-ENERGY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E671">
            <v>0</v>
          </cell>
          <cell r="AF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W671">
            <v>0</v>
          </cell>
          <cell r="AX671">
            <v>0</v>
          </cell>
        </row>
        <row r="672">
          <cell r="A672">
            <v>2204016261</v>
          </cell>
          <cell r="B672" t="str">
            <v>IDBI- 0004103000071460 DIVIDEND FY 2015-16 -</v>
          </cell>
          <cell r="C672">
            <v>3280128032</v>
          </cell>
          <cell r="D672">
            <v>0</v>
          </cell>
          <cell r="E672">
            <v>3280128032</v>
          </cell>
          <cell r="F672">
            <v>3280128032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E672">
            <v>3280128032</v>
          </cell>
          <cell r="AF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W672">
            <v>0</v>
          </cell>
          <cell r="AX672">
            <v>0</v>
          </cell>
        </row>
        <row r="673">
          <cell r="A673">
            <v>2204016262</v>
          </cell>
          <cell r="B673" t="str">
            <v>IDBI- 0004103000071460 DIVIDEND FY 2015-16 -</v>
          </cell>
          <cell r="C673">
            <v>-3278388382</v>
          </cell>
          <cell r="D673">
            <v>0</v>
          </cell>
          <cell r="E673">
            <v>-3278388382</v>
          </cell>
          <cell r="F673">
            <v>-3278388382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E673">
            <v>-3278388382</v>
          </cell>
          <cell r="AF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W673">
            <v>0</v>
          </cell>
          <cell r="AX673">
            <v>0</v>
          </cell>
        </row>
        <row r="674">
          <cell r="A674">
            <v>5201040000</v>
          </cell>
          <cell r="B674" t="str">
            <v>ESOP EXPENSES</v>
          </cell>
          <cell r="C674">
            <v>29474827.387669899</v>
          </cell>
          <cell r="D674">
            <v>41127666.122330099</v>
          </cell>
          <cell r="E674">
            <v>70602493.50999999</v>
          </cell>
          <cell r="F674">
            <v>70602493.510000005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4548044.5820736941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10495487.497093139</v>
          </cell>
          <cell r="S674">
            <v>0</v>
          </cell>
          <cell r="T674">
            <v>0</v>
          </cell>
          <cell r="U674">
            <v>3935807.8114099274</v>
          </cell>
          <cell r="V674">
            <v>0</v>
          </cell>
          <cell r="W674">
            <v>0</v>
          </cell>
          <cell r="X674">
            <v>10495487.497093139</v>
          </cell>
          <cell r="Y674">
            <v>14431295.308503067</v>
          </cell>
          <cell r="Z674">
            <v>0</v>
          </cell>
          <cell r="AA674">
            <v>0</v>
          </cell>
          <cell r="AB674">
            <v>0</v>
          </cell>
          <cell r="AC674">
            <v>41127666.122330099</v>
          </cell>
          <cell r="AE674">
            <v>0</v>
          </cell>
          <cell r="AF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O674">
            <v>-70602493.510000005</v>
          </cell>
          <cell r="AP674">
            <v>0</v>
          </cell>
          <cell r="AQ674">
            <v>4548044.5820736941</v>
          </cell>
          <cell r="AR674">
            <v>3935807.8114099274</v>
          </cell>
          <cell r="AS674">
            <v>10495487.497093139</v>
          </cell>
          <cell r="AT674">
            <v>10495487.497093139</v>
          </cell>
          <cell r="AU674">
            <v>41127666.122330099</v>
          </cell>
          <cell r="AW674">
            <v>0</v>
          </cell>
          <cell r="AX674">
            <v>0</v>
          </cell>
        </row>
        <row r="675">
          <cell r="A675">
            <v>2206590011</v>
          </cell>
          <cell r="B675" t="str">
            <v>INTEREST RECEIVABLE OTHERS</v>
          </cell>
          <cell r="C675">
            <v>34426311</v>
          </cell>
          <cell r="D675">
            <v>0</v>
          </cell>
          <cell r="E675">
            <v>34426311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34426311</v>
          </cell>
          <cell r="K675">
            <v>34426311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E675">
            <v>0</v>
          </cell>
          <cell r="AF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W675">
            <v>0</v>
          </cell>
          <cell r="AX675">
            <v>0</v>
          </cell>
        </row>
        <row r="676">
          <cell r="A676">
            <v>2206590019</v>
          </cell>
          <cell r="B676" t="str">
            <v>INTEREST RECEIVABLE OTHERS (CTRL A/C)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E676">
            <v>0</v>
          </cell>
          <cell r="AF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W676">
            <v>0</v>
          </cell>
          <cell r="AX676">
            <v>0</v>
          </cell>
        </row>
        <row r="677">
          <cell r="A677">
            <v>1403022032</v>
          </cell>
          <cell r="B677" t="str">
            <v>OUTSTANDING LIABILITIES COAL</v>
          </cell>
          <cell r="C677">
            <v>-162123035.25</v>
          </cell>
          <cell r="D677">
            <v>-11109513.970000001</v>
          </cell>
          <cell r="E677">
            <v>-173232549.22</v>
          </cell>
          <cell r="F677">
            <v>0</v>
          </cell>
          <cell r="G677">
            <v>-16284838.09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-145838197.16</v>
          </cell>
          <cell r="O677">
            <v>0</v>
          </cell>
          <cell r="P677">
            <v>0</v>
          </cell>
          <cell r="Q677">
            <v>0</v>
          </cell>
          <cell r="R677">
            <v>-145838197.16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-11109513.970000001</v>
          </cell>
          <cell r="AB677">
            <v>0</v>
          </cell>
          <cell r="AC677">
            <v>-11109513.970000001</v>
          </cell>
          <cell r="AE677">
            <v>0</v>
          </cell>
          <cell r="AF677">
            <v>-16284838.09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W677">
            <v>0</v>
          </cell>
          <cell r="AX677">
            <v>0</v>
          </cell>
        </row>
        <row r="678">
          <cell r="A678">
            <v>2204016251</v>
          </cell>
          <cell r="B678" t="str">
            <v>Mizohu Bank - H10-792-103046 - Incoming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E678">
            <v>0</v>
          </cell>
          <cell r="AF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W678">
            <v>0</v>
          </cell>
          <cell r="AX678">
            <v>0</v>
          </cell>
        </row>
        <row r="679">
          <cell r="A679">
            <v>2204016252</v>
          </cell>
          <cell r="B679" t="str">
            <v>Mizohu Bank - H10-792-103046 - Outgoing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E679">
            <v>0</v>
          </cell>
          <cell r="AF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W679">
            <v>0</v>
          </cell>
          <cell r="AX679">
            <v>0</v>
          </cell>
        </row>
        <row r="680">
          <cell r="A680">
            <v>2206551260</v>
          </cell>
          <cell r="B680" t="str">
            <v>VAT RECEIVABLE- KARNATAKA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E680">
            <v>0</v>
          </cell>
          <cell r="AF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W680">
            <v>0</v>
          </cell>
          <cell r="AX680">
            <v>0</v>
          </cell>
        </row>
        <row r="681">
          <cell r="A681">
            <v>2206551230</v>
          </cell>
          <cell r="B681" t="str">
            <v>VAT RECEIVABLE- ANDHRA PRADESH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6622600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-6622600</v>
          </cell>
          <cell r="Q681">
            <v>0</v>
          </cell>
          <cell r="R681">
            <v>-6622600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E681">
            <v>0</v>
          </cell>
          <cell r="AF681">
            <v>6622600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W681">
            <v>0</v>
          </cell>
          <cell r="AX681">
            <v>0</v>
          </cell>
        </row>
        <row r="682">
          <cell r="A682">
            <v>5501030080</v>
          </cell>
          <cell r="B682" t="str">
            <v>RENT RECOVERY - EMPLOYEES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E682">
            <v>0</v>
          </cell>
          <cell r="AF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W682">
            <v>0</v>
          </cell>
          <cell r="AX682">
            <v>0</v>
          </cell>
        </row>
        <row r="683">
          <cell r="A683">
            <v>4101050000</v>
          </cell>
          <cell r="B683" t="str">
            <v>SALES TO GROUP COMPANIES - DOMESTIC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E683">
            <v>0</v>
          </cell>
          <cell r="AF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W683">
            <v>0</v>
          </cell>
          <cell r="AX683">
            <v>0</v>
          </cell>
        </row>
        <row r="684">
          <cell r="A684">
            <v>2206540260</v>
          </cell>
          <cell r="B684" t="str">
            <v>KKC RECEIVABLE INTERIM-ENERGY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E684">
            <v>0</v>
          </cell>
          <cell r="AF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W684">
            <v>0</v>
          </cell>
          <cell r="AX684">
            <v>0</v>
          </cell>
        </row>
        <row r="685">
          <cell r="A685">
            <v>5501150030</v>
          </cell>
          <cell r="B685" t="str">
            <v>DONATIONS - POLITICAL DONATIONS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E685">
            <v>0</v>
          </cell>
          <cell r="AF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W685">
            <v>0</v>
          </cell>
          <cell r="AX685">
            <v>0</v>
          </cell>
        </row>
        <row r="686">
          <cell r="A686">
            <v>1304020050</v>
          </cell>
          <cell r="B686" t="str">
            <v>SECURITY DEPOSITS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E686">
            <v>0</v>
          </cell>
          <cell r="AF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W686">
            <v>0</v>
          </cell>
          <cell r="AX686">
            <v>0</v>
          </cell>
        </row>
        <row r="687">
          <cell r="A687">
            <v>2204016382</v>
          </cell>
          <cell r="B687" t="str">
            <v>STATE BANK OF INDIA – CA – 36367913451 – OUTG</v>
          </cell>
          <cell r="C687">
            <v>-57.5</v>
          </cell>
          <cell r="D687">
            <v>0</v>
          </cell>
          <cell r="E687">
            <v>-57.5</v>
          </cell>
          <cell r="F687">
            <v>4999999942.5</v>
          </cell>
          <cell r="G687">
            <v>0</v>
          </cell>
          <cell r="H687">
            <v>0</v>
          </cell>
          <cell r="I687">
            <v>0</v>
          </cell>
          <cell r="J687">
            <v>-5000000000</v>
          </cell>
          <cell r="K687">
            <v>-5000000000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E687">
            <v>4999999942.5</v>
          </cell>
          <cell r="AF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W687">
            <v>0</v>
          </cell>
          <cell r="AX687">
            <v>0</v>
          </cell>
        </row>
        <row r="688">
          <cell r="A688">
            <v>5104020130</v>
          </cell>
          <cell r="B688" t="str">
            <v>INVENTORY DIFFERENCE - IND FUEL</v>
          </cell>
          <cell r="C688">
            <v>29471410.350000001</v>
          </cell>
          <cell r="D688">
            <v>0</v>
          </cell>
          <cell r="E688">
            <v>29471410.350000001</v>
          </cell>
          <cell r="F688">
            <v>0</v>
          </cell>
          <cell r="G688">
            <v>29471410.350000001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E688">
            <v>0</v>
          </cell>
          <cell r="AF688">
            <v>29471410.350000001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W688">
            <v>0</v>
          </cell>
          <cell r="AX688">
            <v>0</v>
          </cell>
        </row>
        <row r="689">
          <cell r="A689">
            <v>2206600070</v>
          </cell>
          <cell r="B689" t="str">
            <v>SERVICE TAX PAID UNDER PROTEST</v>
          </cell>
          <cell r="C689">
            <v>121504932.72</v>
          </cell>
          <cell r="D689">
            <v>27172586.539999999</v>
          </cell>
          <cell r="E689">
            <v>148677519.25999999</v>
          </cell>
          <cell r="F689">
            <v>0</v>
          </cell>
          <cell r="G689">
            <v>115702584.31999999</v>
          </cell>
          <cell r="H689">
            <v>0</v>
          </cell>
          <cell r="I689">
            <v>0</v>
          </cell>
          <cell r="J689">
            <v>5802348.4000000004</v>
          </cell>
          <cell r="K689">
            <v>5802348.4000000004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27172586.539999999</v>
          </cell>
          <cell r="AB689">
            <v>0</v>
          </cell>
          <cell r="AC689">
            <v>27172586.539999999</v>
          </cell>
          <cell r="AE689">
            <v>0</v>
          </cell>
          <cell r="AF689">
            <v>115702584.31999999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W689">
            <v>0</v>
          </cell>
          <cell r="AX689">
            <v>0</v>
          </cell>
        </row>
        <row r="690">
          <cell r="A690">
            <v>5501050030</v>
          </cell>
          <cell r="B690" t="str">
            <v>REPAIRS &amp; MAINT - WATER TREATMENT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E690">
            <v>0</v>
          </cell>
          <cell r="AF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W690">
            <v>0</v>
          </cell>
          <cell r="AX690">
            <v>0</v>
          </cell>
        </row>
        <row r="691">
          <cell r="A691">
            <v>2204016381</v>
          </cell>
          <cell r="B691" t="str">
            <v>STATE BANK OF INDIA - CA – 36367913451 – INCO</v>
          </cell>
          <cell r="C691">
            <v>57.5</v>
          </cell>
          <cell r="D691">
            <v>0</v>
          </cell>
          <cell r="E691">
            <v>57.5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57.5</v>
          </cell>
          <cell r="K691">
            <v>57.5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E691">
            <v>0</v>
          </cell>
          <cell r="AF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W691">
            <v>0</v>
          </cell>
          <cell r="AX691">
            <v>0</v>
          </cell>
        </row>
        <row r="692">
          <cell r="A692">
            <v>1405030010</v>
          </cell>
          <cell r="B692" t="str">
            <v>PROVISION FOR GRATUITY</v>
          </cell>
          <cell r="C692">
            <v>-26958534</v>
          </cell>
          <cell r="D692">
            <v>0</v>
          </cell>
          <cell r="E692">
            <v>-26958534</v>
          </cell>
          <cell r="F692">
            <v>-26958534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E692">
            <v>-26958534</v>
          </cell>
          <cell r="AF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W692">
            <v>0</v>
          </cell>
          <cell r="AX692">
            <v>0</v>
          </cell>
        </row>
        <row r="693">
          <cell r="A693">
            <v>2204016412</v>
          </cell>
          <cell r="B693" t="str">
            <v>IDFC BANK LTD –  CA – 10001546056 - OUTGOING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E693">
            <v>0</v>
          </cell>
          <cell r="AF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W693">
            <v>0</v>
          </cell>
          <cell r="AX693">
            <v>0</v>
          </cell>
        </row>
        <row r="694">
          <cell r="A694">
            <v>2204016411</v>
          </cell>
          <cell r="B694" t="str">
            <v>IDFC BANK LTD –  CA – 10001546056 - INCOMING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E694">
            <v>0</v>
          </cell>
          <cell r="AF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W694">
            <v>0</v>
          </cell>
          <cell r="AX694">
            <v>0</v>
          </cell>
        </row>
        <row r="695">
          <cell r="A695">
            <v>1404050013</v>
          </cell>
          <cell r="B695" t="str">
            <v>SERVICE TAX PAYABLE FINAL ACCOUNTS - VIJAYANA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E695">
            <v>0</v>
          </cell>
          <cell r="AF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W695">
            <v>0</v>
          </cell>
          <cell r="AX695">
            <v>0</v>
          </cell>
        </row>
        <row r="696">
          <cell r="A696">
            <v>1404050018</v>
          </cell>
          <cell r="B696" t="str">
            <v>KKC PAYABLE-INTERIM -VJN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E696">
            <v>0</v>
          </cell>
          <cell r="AF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W696">
            <v>0</v>
          </cell>
          <cell r="AX696">
            <v>0</v>
          </cell>
        </row>
        <row r="697">
          <cell r="A697">
            <v>2204014431</v>
          </cell>
          <cell r="B697" t="str">
            <v>ICICI BANK LTD. - IPO - INCOMING</v>
          </cell>
          <cell r="C697">
            <v>2100</v>
          </cell>
          <cell r="D697">
            <v>0</v>
          </cell>
          <cell r="E697">
            <v>2100</v>
          </cell>
          <cell r="F697">
            <v>2100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E697">
            <v>2100</v>
          </cell>
          <cell r="AF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W697">
            <v>0</v>
          </cell>
          <cell r="AX697">
            <v>0</v>
          </cell>
        </row>
        <row r="698">
          <cell r="A698">
            <v>2206540049</v>
          </cell>
          <cell r="B698" t="str">
            <v>KKC RECEIVABLE FINAL -HO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E698">
            <v>0</v>
          </cell>
          <cell r="AF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W698">
            <v>0</v>
          </cell>
          <cell r="AX698">
            <v>0</v>
          </cell>
        </row>
        <row r="699">
          <cell r="A699">
            <v>4201090020</v>
          </cell>
          <cell r="B699" t="str">
            <v>SUNDRY CREDIT BALANCE W/BACK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E699">
            <v>0</v>
          </cell>
          <cell r="AF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W699">
            <v>0</v>
          </cell>
          <cell r="AX699">
            <v>0</v>
          </cell>
        </row>
        <row r="700">
          <cell r="A700">
            <v>5501210420</v>
          </cell>
          <cell r="B700" t="str">
            <v>MISC DEBITS W/OFF</v>
          </cell>
          <cell r="C700">
            <v>-400138.41203883494</v>
          </cell>
          <cell r="D700">
            <v>-558332.66796116496</v>
          </cell>
          <cell r="E700">
            <v>-958471.07999999984</v>
          </cell>
          <cell r="F700">
            <v>-958471.08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-61742.425596496789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-142482.52060730028</v>
          </cell>
          <cell r="S700">
            <v>0</v>
          </cell>
          <cell r="T700">
            <v>0</v>
          </cell>
          <cell r="U700">
            <v>-53430.945227737604</v>
          </cell>
          <cell r="V700">
            <v>0</v>
          </cell>
          <cell r="W700">
            <v>0</v>
          </cell>
          <cell r="X700">
            <v>-142482.52060730028</v>
          </cell>
          <cell r="Y700">
            <v>-195913.46583503787</v>
          </cell>
          <cell r="Z700">
            <v>0</v>
          </cell>
          <cell r="AA700">
            <v>0</v>
          </cell>
          <cell r="AB700">
            <v>0</v>
          </cell>
          <cell r="AC700">
            <v>-558332.66796116496</v>
          </cell>
          <cell r="AE700">
            <v>0</v>
          </cell>
          <cell r="AF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O700">
            <v>958471.08</v>
          </cell>
          <cell r="AP700">
            <v>0</v>
          </cell>
          <cell r="AQ700">
            <v>-61742.425596496789</v>
          </cell>
          <cell r="AR700">
            <v>-53430.945227737604</v>
          </cell>
          <cell r="AS700">
            <v>-142482.52060730028</v>
          </cell>
          <cell r="AT700">
            <v>-142482.52060730028</v>
          </cell>
          <cell r="AU700">
            <v>-558332.66796116496</v>
          </cell>
          <cell r="AW700">
            <v>0</v>
          </cell>
          <cell r="AX700">
            <v>0</v>
          </cell>
        </row>
        <row r="701">
          <cell r="A701">
            <v>5501211000</v>
          </cell>
          <cell r="B701" t="str">
            <v>GBS Shared Service Cost</v>
          </cell>
          <cell r="C701">
            <v>8690207.7378640752</v>
          </cell>
          <cell r="D701">
            <v>12125871.262135921</v>
          </cell>
          <cell r="E701">
            <v>20816078.999999996</v>
          </cell>
          <cell r="F701">
            <v>20816079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1340922.2622223501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3094435.9897438847</v>
          </cell>
          <cell r="S701">
            <v>0</v>
          </cell>
          <cell r="T701">
            <v>0</v>
          </cell>
          <cell r="U701">
            <v>1160413.4961539567</v>
          </cell>
          <cell r="V701">
            <v>0</v>
          </cell>
          <cell r="W701">
            <v>0</v>
          </cell>
          <cell r="X701">
            <v>3094435.9897438847</v>
          </cell>
          <cell r="Y701">
            <v>4254849.4858978409</v>
          </cell>
          <cell r="Z701">
            <v>0</v>
          </cell>
          <cell r="AA701">
            <v>0</v>
          </cell>
          <cell r="AB701">
            <v>0</v>
          </cell>
          <cell r="AC701">
            <v>12125871.262135921</v>
          </cell>
          <cell r="AE701">
            <v>0</v>
          </cell>
          <cell r="AF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O701">
            <v>-20816079</v>
          </cell>
          <cell r="AP701">
            <v>0</v>
          </cell>
          <cell r="AQ701">
            <v>1340922.2622223501</v>
          </cell>
          <cell r="AR701">
            <v>1160413.4961539567</v>
          </cell>
          <cell r="AS701">
            <v>3094435.9897438847</v>
          </cell>
          <cell r="AT701">
            <v>3094435.9897438847</v>
          </cell>
          <cell r="AU701">
            <v>12125871.262135921</v>
          </cell>
          <cell r="AW701">
            <v>0</v>
          </cell>
          <cell r="AX701">
            <v>0</v>
          </cell>
        </row>
        <row r="702">
          <cell r="A702">
            <v>5104020140</v>
          </cell>
          <cell r="B702" t="str">
            <v>GAIN / LOSS REVALUATION - IND FUEL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E702">
            <v>0</v>
          </cell>
          <cell r="AF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W702">
            <v>0</v>
          </cell>
          <cell r="AX702">
            <v>0</v>
          </cell>
        </row>
        <row r="703">
          <cell r="A703">
            <v>5102010010</v>
          </cell>
          <cell r="B703" t="str">
            <v>POWER PURCHASE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E703">
            <v>0</v>
          </cell>
          <cell r="AF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W703">
            <v>0</v>
          </cell>
          <cell r="AX703">
            <v>0</v>
          </cell>
        </row>
        <row r="704">
          <cell r="A704">
            <v>5501211010</v>
          </cell>
          <cell r="B704" t="str">
            <v>Preoperative expenses writtenoff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E704">
            <v>0</v>
          </cell>
          <cell r="AF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W704">
            <v>0</v>
          </cell>
          <cell r="AX704">
            <v>0</v>
          </cell>
        </row>
        <row r="705">
          <cell r="A705">
            <v>1403022040</v>
          </cell>
          <cell r="B705" t="str">
            <v>OUTSTANDING LIABILITIES - 2017-18</v>
          </cell>
          <cell r="C705">
            <v>2.1699999999982538</v>
          </cell>
          <cell r="D705">
            <v>0</v>
          </cell>
          <cell r="E705">
            <v>2.1699999999982538</v>
          </cell>
          <cell r="F705">
            <v>2.17</v>
          </cell>
          <cell r="G705">
            <v>-20690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20690</v>
          </cell>
          <cell r="O705">
            <v>0</v>
          </cell>
          <cell r="P705">
            <v>0</v>
          </cell>
          <cell r="Q705">
            <v>0</v>
          </cell>
          <cell r="R705">
            <v>20690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5326260</v>
          </cell>
          <cell r="AB705">
            <v>-5326260</v>
          </cell>
          <cell r="AC705">
            <v>0</v>
          </cell>
          <cell r="AE705">
            <v>2.17</v>
          </cell>
          <cell r="AF705">
            <v>-20690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W705">
            <v>0</v>
          </cell>
          <cell r="AX705">
            <v>0</v>
          </cell>
        </row>
        <row r="706">
          <cell r="A706">
            <v>1404040660</v>
          </cell>
          <cell r="B706" t="str">
            <v>NPS PAYABLE</v>
          </cell>
          <cell r="C706">
            <v>1513129</v>
          </cell>
          <cell r="D706">
            <v>-3134271</v>
          </cell>
          <cell r="E706">
            <v>-1621142</v>
          </cell>
          <cell r="F706">
            <v>9279771</v>
          </cell>
          <cell r="G706">
            <v>-1801851</v>
          </cell>
          <cell r="H706">
            <v>0</v>
          </cell>
          <cell r="I706">
            <v>0</v>
          </cell>
          <cell r="J706">
            <v>-2247644</v>
          </cell>
          <cell r="K706">
            <v>-2247644</v>
          </cell>
          <cell r="L706">
            <v>-32199</v>
          </cell>
          <cell r="M706">
            <v>0</v>
          </cell>
          <cell r="N706">
            <v>-2879675</v>
          </cell>
          <cell r="O706">
            <v>0</v>
          </cell>
          <cell r="P706">
            <v>0</v>
          </cell>
          <cell r="Q706">
            <v>0</v>
          </cell>
          <cell r="R706">
            <v>-2911874</v>
          </cell>
          <cell r="S706">
            <v>-317420</v>
          </cell>
          <cell r="T706">
            <v>-206174</v>
          </cell>
          <cell r="U706">
            <v>-523594</v>
          </cell>
          <cell r="V706">
            <v>-281679</v>
          </cell>
          <cell r="W706">
            <v>0</v>
          </cell>
          <cell r="X706">
            <v>-281679</v>
          </cell>
          <cell r="Y706">
            <v>-805273</v>
          </cell>
          <cell r="Z706">
            <v>0</v>
          </cell>
          <cell r="AA706">
            <v>-3134271</v>
          </cell>
          <cell r="AB706">
            <v>0</v>
          </cell>
          <cell r="AC706">
            <v>-3134271</v>
          </cell>
          <cell r="AE706">
            <v>9279771</v>
          </cell>
          <cell r="AF706">
            <v>-1801851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W706">
            <v>-445840</v>
          </cell>
          <cell r="AX706">
            <v>-297917</v>
          </cell>
        </row>
        <row r="707">
          <cell r="A707">
            <v>5501270010</v>
          </cell>
          <cell r="B707" t="str">
            <v>LOSS ON SALE / WRITE OF INVESTMENTS</v>
          </cell>
          <cell r="C707">
            <v>2599999.7000000002</v>
          </cell>
          <cell r="D707">
            <v>0</v>
          </cell>
          <cell r="E707">
            <v>2599999.7000000002</v>
          </cell>
          <cell r="F707">
            <v>2240642.7000000002</v>
          </cell>
          <cell r="G707">
            <v>0</v>
          </cell>
          <cell r="H707">
            <v>0</v>
          </cell>
          <cell r="I707">
            <v>0</v>
          </cell>
          <cell r="J707">
            <v>359357</v>
          </cell>
          <cell r="K707">
            <v>2599999.7000000002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E707">
            <v>0</v>
          </cell>
          <cell r="AF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O707">
            <v>-2240642.7000000002</v>
          </cell>
          <cell r="AP707">
            <v>0</v>
          </cell>
          <cell r="AQ707">
            <v>2240642.7000000002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W707">
            <v>0</v>
          </cell>
          <cell r="AX707">
            <v>0</v>
          </cell>
        </row>
        <row r="708">
          <cell r="A708">
            <v>2204016250</v>
          </cell>
          <cell r="B708" t="str">
            <v>Mizohu Bank - H10-792-103046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E708">
            <v>0</v>
          </cell>
          <cell r="AF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W708">
            <v>0</v>
          </cell>
          <cell r="AX708">
            <v>0</v>
          </cell>
        </row>
        <row r="709">
          <cell r="A709">
            <v>5201030100</v>
          </cell>
          <cell r="B709" t="str">
            <v>CONTRIBUTION TO NPS</v>
          </cell>
          <cell r="C709">
            <v>7352250.3300970877</v>
          </cell>
          <cell r="D709">
            <v>3623338.6699029128</v>
          </cell>
          <cell r="E709">
            <v>10975589</v>
          </cell>
          <cell r="F709">
            <v>1546541</v>
          </cell>
          <cell r="G709">
            <v>1559799</v>
          </cell>
          <cell r="H709">
            <v>0</v>
          </cell>
          <cell r="I709">
            <v>0</v>
          </cell>
          <cell r="J709">
            <v>1974394</v>
          </cell>
          <cell r="K709">
            <v>3633817.4901040019</v>
          </cell>
          <cell r="L709">
            <v>25207</v>
          </cell>
          <cell r="M709">
            <v>0</v>
          </cell>
          <cell r="N709">
            <v>2440919</v>
          </cell>
          <cell r="O709">
            <v>0</v>
          </cell>
          <cell r="P709">
            <v>0</v>
          </cell>
          <cell r="Q709">
            <v>0</v>
          </cell>
          <cell r="R709">
            <v>2696028.6694707731</v>
          </cell>
          <cell r="S709">
            <v>271381</v>
          </cell>
          <cell r="T709">
            <v>185922</v>
          </cell>
          <cell r="U709">
            <v>543516.5010515399</v>
          </cell>
          <cell r="V709">
            <v>248985</v>
          </cell>
          <cell r="W709">
            <v>0</v>
          </cell>
          <cell r="X709">
            <v>478887.66947077296</v>
          </cell>
          <cell r="Y709">
            <v>1022404.1705223129</v>
          </cell>
          <cell r="Z709">
            <v>0</v>
          </cell>
          <cell r="AA709">
            <v>2722441</v>
          </cell>
          <cell r="AB709">
            <v>0</v>
          </cell>
          <cell r="AC709">
            <v>3623338.6699029128</v>
          </cell>
          <cell r="AE709">
            <v>0</v>
          </cell>
          <cell r="AF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O709">
            <v>-1546541</v>
          </cell>
          <cell r="AP709">
            <v>-1559799</v>
          </cell>
          <cell r="AQ709">
            <v>1659423.4901040017</v>
          </cell>
          <cell r="AR709">
            <v>86213.501051539861</v>
          </cell>
          <cell r="AS709">
            <v>229902.66947077299</v>
          </cell>
          <cell r="AT709">
            <v>229902.66947077299</v>
          </cell>
          <cell r="AU709">
            <v>900897.66990291269</v>
          </cell>
          <cell r="AW709">
            <v>380868</v>
          </cell>
          <cell r="AX709">
            <v>252464</v>
          </cell>
        </row>
        <row r="710">
          <cell r="A710">
            <v>5501210700</v>
          </cell>
          <cell r="B710" t="str">
            <v>ROC FILING FEES</v>
          </cell>
          <cell r="C710">
            <v>253.40776699029132</v>
          </cell>
          <cell r="D710">
            <v>353.59223300970876</v>
          </cell>
          <cell r="E710">
            <v>607.00000000000011</v>
          </cell>
          <cell r="F710">
            <v>607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39.101495203249698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90.234219699806999</v>
          </cell>
          <cell r="S710">
            <v>0</v>
          </cell>
          <cell r="T710">
            <v>0</v>
          </cell>
          <cell r="U710">
            <v>33.837832387427625</v>
          </cell>
          <cell r="V710">
            <v>0</v>
          </cell>
          <cell r="W710">
            <v>0</v>
          </cell>
          <cell r="X710">
            <v>90.234219699806999</v>
          </cell>
          <cell r="Y710">
            <v>124.07205208723462</v>
          </cell>
          <cell r="Z710">
            <v>0</v>
          </cell>
          <cell r="AA710">
            <v>0</v>
          </cell>
          <cell r="AB710">
            <v>0</v>
          </cell>
          <cell r="AC710">
            <v>353.59223300970876</v>
          </cell>
          <cell r="AE710">
            <v>0</v>
          </cell>
          <cell r="AF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O710">
            <v>-607</v>
          </cell>
          <cell r="AP710">
            <v>0</v>
          </cell>
          <cell r="AQ710">
            <v>39.101495203249698</v>
          </cell>
          <cell r="AR710">
            <v>33.837832387427625</v>
          </cell>
          <cell r="AS710">
            <v>90.234219699806999</v>
          </cell>
          <cell r="AT710">
            <v>90.234219699806999</v>
          </cell>
          <cell r="AU710">
            <v>353.59223300970876</v>
          </cell>
          <cell r="AW710">
            <v>0</v>
          </cell>
          <cell r="AX710">
            <v>0</v>
          </cell>
        </row>
        <row r="711">
          <cell r="A711">
            <v>1403020090</v>
          </cell>
          <cell r="B711" t="str">
            <v>TRADE PAYABLES - MARKETING SERVICES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E711">
            <v>0</v>
          </cell>
          <cell r="AF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W711">
            <v>0</v>
          </cell>
          <cell r="AX711">
            <v>0</v>
          </cell>
        </row>
        <row r="712">
          <cell r="A712">
            <v>1403028060</v>
          </cell>
          <cell r="B712" t="str">
            <v>TRADE PAYABLES - INDAS ADJUSTMENT</v>
          </cell>
          <cell r="C712">
            <v>-4535514.1800000072</v>
          </cell>
          <cell r="D712">
            <v>0</v>
          </cell>
          <cell r="E712">
            <v>-4535514.1800000072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E712">
            <v>-4535514.1800000072</v>
          </cell>
          <cell r="AF712">
            <v>0</v>
          </cell>
          <cell r="AH712">
            <v>-4535514.1800000072</v>
          </cell>
          <cell r="AI712">
            <v>0</v>
          </cell>
          <cell r="AJ712">
            <v>0</v>
          </cell>
          <cell r="AK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W712">
            <v>0</v>
          </cell>
          <cell r="AX712">
            <v>0</v>
          </cell>
        </row>
        <row r="713">
          <cell r="A713">
            <v>1404040600</v>
          </cell>
          <cell r="B713" t="str">
            <v>E.S.I.C PAYABLE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E713">
            <v>0</v>
          </cell>
          <cell r="AF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W713">
            <v>0</v>
          </cell>
          <cell r="AX713">
            <v>0</v>
          </cell>
        </row>
        <row r="714">
          <cell r="A714">
            <v>2204016541</v>
          </cell>
          <cell r="B714" t="str">
            <v>KOTAK BANK - 8111844230 - INCOMING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E714">
            <v>0</v>
          </cell>
          <cell r="AF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W714">
            <v>0</v>
          </cell>
          <cell r="AX714">
            <v>0</v>
          </cell>
        </row>
        <row r="715">
          <cell r="A715">
            <v>2204016542</v>
          </cell>
          <cell r="B715" t="str">
            <v>KOTAK BANK - 8111844230 - OUTGOING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E715">
            <v>0</v>
          </cell>
          <cell r="AF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W715">
            <v>0</v>
          </cell>
          <cell r="AX715">
            <v>0</v>
          </cell>
        </row>
        <row r="716">
          <cell r="A716">
            <v>5501140490</v>
          </cell>
          <cell r="B716" t="str">
            <v>OPTION PREMIUM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E716">
            <v>0</v>
          </cell>
          <cell r="AF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W716">
            <v>0</v>
          </cell>
          <cell r="AX716">
            <v>0</v>
          </cell>
        </row>
        <row r="717">
          <cell r="A717">
            <v>5501140470</v>
          </cell>
          <cell r="B717" t="str">
            <v>EXCHANGE DIFFERENCE ON MTM FWC</v>
          </cell>
          <cell r="C717">
            <v>-3455147.21</v>
          </cell>
          <cell r="D717">
            <v>-22960028.460000001</v>
          </cell>
          <cell r="E717">
            <v>-26415175.670000002</v>
          </cell>
          <cell r="F717">
            <v>0</v>
          </cell>
          <cell r="G717">
            <v>-3455147.21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-22960028.460000001</v>
          </cell>
          <cell r="AB717">
            <v>0</v>
          </cell>
          <cell r="AC717">
            <v>-22960028.460000001</v>
          </cell>
          <cell r="AE717">
            <v>0</v>
          </cell>
          <cell r="AF717">
            <v>-3455147.21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W717">
            <v>0</v>
          </cell>
          <cell r="AX717">
            <v>0</v>
          </cell>
        </row>
        <row r="718">
          <cell r="A718">
            <v>1404100232</v>
          </cell>
          <cell r="B718" t="str">
            <v>FORWARD CONTRACT PREMIUM PAYABLE - INDAS ADJU</v>
          </cell>
          <cell r="C718">
            <v>995983348.32000005</v>
          </cell>
          <cell r="D718">
            <v>201535133.00000003</v>
          </cell>
          <cell r="E718">
            <v>1197518481.3200002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-2.9802322387695313E-8</v>
          </cell>
          <cell r="L718">
            <v>0</v>
          </cell>
          <cell r="M718">
            <v>0</v>
          </cell>
          <cell r="N718">
            <v>995983348.32000005</v>
          </cell>
          <cell r="O718">
            <v>0</v>
          </cell>
          <cell r="P718">
            <v>0</v>
          </cell>
          <cell r="Q718">
            <v>0</v>
          </cell>
          <cell r="R718">
            <v>995983348.32000005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201535133</v>
          </cell>
          <cell r="AB718">
            <v>0</v>
          </cell>
          <cell r="AC718">
            <v>201535133.00000003</v>
          </cell>
          <cell r="AE718">
            <v>0</v>
          </cell>
          <cell r="AF718">
            <v>0</v>
          </cell>
          <cell r="AH718">
            <v>0</v>
          </cell>
          <cell r="AI718">
            <v>-2.9802322387695313E-8</v>
          </cell>
          <cell r="AJ718">
            <v>0</v>
          </cell>
          <cell r="AK718">
            <v>2.9802322387695313E-8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W718">
            <v>0</v>
          </cell>
          <cell r="AX718">
            <v>0</v>
          </cell>
        </row>
        <row r="719">
          <cell r="A719">
            <v>1102120000</v>
          </cell>
          <cell r="B719" t="str">
            <v>OCI Acuarial Gain / Losses</v>
          </cell>
          <cell r="C719">
            <v>-37161800532.110001</v>
          </cell>
          <cell r="D719">
            <v>0</v>
          </cell>
          <cell r="E719">
            <v>-37161800532.110001</v>
          </cell>
          <cell r="F719">
            <v>-791275</v>
          </cell>
          <cell r="G719">
            <v>-35925867</v>
          </cell>
          <cell r="H719">
            <v>0</v>
          </cell>
          <cell r="I719">
            <v>0</v>
          </cell>
          <cell r="J719">
            <v>-13374391886.01</v>
          </cell>
          <cell r="K719">
            <v>-37138721961.110001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E719">
            <v>12847296</v>
          </cell>
          <cell r="AF719">
            <v>-35925867</v>
          </cell>
          <cell r="AH719">
            <v>13638571</v>
          </cell>
          <cell r="AI719">
            <v>-23764330075.099998</v>
          </cell>
          <cell r="AJ719">
            <v>0</v>
          </cell>
          <cell r="AK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W719">
            <v>0</v>
          </cell>
          <cell r="AX719">
            <v>0</v>
          </cell>
        </row>
        <row r="720">
          <cell r="A720">
            <v>1102120030</v>
          </cell>
          <cell r="B720" t="str">
            <v>OCI - Equity Shares</v>
          </cell>
          <cell r="C720">
            <v>44278050</v>
          </cell>
          <cell r="D720">
            <v>0</v>
          </cell>
          <cell r="E720">
            <v>44278050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E720">
            <v>44278050</v>
          </cell>
          <cell r="AF720">
            <v>0</v>
          </cell>
          <cell r="AH720">
            <v>44278050</v>
          </cell>
          <cell r="AI720">
            <v>0</v>
          </cell>
          <cell r="AJ720">
            <v>0</v>
          </cell>
          <cell r="AK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W720">
            <v>0</v>
          </cell>
          <cell r="AX720">
            <v>0</v>
          </cell>
        </row>
        <row r="721">
          <cell r="A721" t="str">
            <v>1301019900NC</v>
          </cell>
          <cell r="B721" t="str">
            <v>LONG TERM NON-CONVERTIBLE DEBENTURES - INDAS</v>
          </cell>
          <cell r="C721">
            <v>2.4980018054066022E-16</v>
          </cell>
          <cell r="D721">
            <v>-3.4924596548080444E-10</v>
          </cell>
          <cell r="E721">
            <v>-3.492457156806239E-10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2.4980018054066022E-16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-3.4924596548080444E-10</v>
          </cell>
          <cell r="AE721">
            <v>0</v>
          </cell>
          <cell r="AF721">
            <v>0</v>
          </cell>
          <cell r="AH721">
            <v>0</v>
          </cell>
          <cell r="AI721">
            <v>2.4980018054066022E-16</v>
          </cell>
          <cell r="AJ721">
            <v>0</v>
          </cell>
          <cell r="AK721">
            <v>-3.4924596548080444E-10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W721">
            <v>0</v>
          </cell>
          <cell r="AX721">
            <v>0</v>
          </cell>
        </row>
        <row r="722">
          <cell r="A722">
            <v>1301550000</v>
          </cell>
          <cell r="B722" t="str">
            <v>LOANS AND ADVANCES FROM RELATED PARTIES-LT</v>
          </cell>
          <cell r="C722">
            <v>-0.12028245627880096</v>
          </cell>
          <cell r="D722">
            <v>0</v>
          </cell>
          <cell r="E722">
            <v>-0.12028245627880096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E722">
            <v>-0.12028245627880096</v>
          </cell>
          <cell r="AF722">
            <v>0</v>
          </cell>
          <cell r="AH722">
            <v>-0.12028245627880096</v>
          </cell>
          <cell r="AI722">
            <v>0</v>
          </cell>
          <cell r="AJ722">
            <v>0</v>
          </cell>
          <cell r="AK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W722">
            <v>0</v>
          </cell>
          <cell r="AX722">
            <v>0</v>
          </cell>
        </row>
        <row r="723">
          <cell r="A723">
            <v>1404010000</v>
          </cell>
          <cell r="B723" t="str">
            <v>CURRENT MATURITIES OF LONG TERM DEBT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E723">
            <v>0</v>
          </cell>
          <cell r="AF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W723">
            <v>0</v>
          </cell>
          <cell r="AX723">
            <v>0</v>
          </cell>
        </row>
        <row r="724">
          <cell r="A724">
            <v>1404040315</v>
          </cell>
          <cell r="B724" t="str">
            <v>TAX DEDUCTED AT SOURCE - INDAS ADJUSTMENT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E724">
            <v>0</v>
          </cell>
          <cell r="AF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W724">
            <v>0</v>
          </cell>
          <cell r="AX724">
            <v>0</v>
          </cell>
        </row>
        <row r="725">
          <cell r="A725">
            <v>1404080281</v>
          </cell>
          <cell r="B725" t="str">
            <v>ESOP PAYABLE TO EMPLOYEE - INDAS ADJUSTMENT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E725">
            <v>0</v>
          </cell>
          <cell r="AF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W725">
            <v>0</v>
          </cell>
          <cell r="AX725">
            <v>0</v>
          </cell>
        </row>
        <row r="726">
          <cell r="A726">
            <v>1404100310</v>
          </cell>
          <cell r="B726" t="str">
            <v>OTHER PAYABLE - INDAS ADJUSTMENT</v>
          </cell>
          <cell r="C726">
            <v>-28025</v>
          </cell>
          <cell r="D726">
            <v>0</v>
          </cell>
          <cell r="E726">
            <v>-28025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E726">
            <v>-28025</v>
          </cell>
          <cell r="AF726">
            <v>0</v>
          </cell>
          <cell r="AH726">
            <v>-28025</v>
          </cell>
          <cell r="AI726">
            <v>0</v>
          </cell>
          <cell r="AJ726">
            <v>0</v>
          </cell>
          <cell r="AK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W726">
            <v>0</v>
          </cell>
          <cell r="AX726">
            <v>0</v>
          </cell>
        </row>
        <row r="727">
          <cell r="A727">
            <v>1304040110</v>
          </cell>
          <cell r="B727" t="str">
            <v>ACCRUED LEASE RENT - INDAS ADJUSTMENT</v>
          </cell>
          <cell r="C727">
            <v>-1429572.9742899449</v>
          </cell>
          <cell r="D727">
            <v>-57770386.906759456</v>
          </cell>
          <cell r="E727">
            <v>-59199959.881049402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-1429572.9742899449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-57770386.906759456</v>
          </cell>
          <cell r="AE727">
            <v>0</v>
          </cell>
          <cell r="AF727">
            <v>0</v>
          </cell>
          <cell r="AH727">
            <v>0</v>
          </cell>
          <cell r="AI727">
            <v>-1429572.9742899449</v>
          </cell>
          <cell r="AJ727">
            <v>0</v>
          </cell>
          <cell r="AK727">
            <v>-57770386.906759456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W727">
            <v>0</v>
          </cell>
          <cell r="AX727">
            <v>0</v>
          </cell>
        </row>
        <row r="728">
          <cell r="A728">
            <v>1404130080</v>
          </cell>
          <cell r="B728" t="str">
            <v>LEASE DEPOSIT RECEIVED - INDAS ADJUSTMENT</v>
          </cell>
          <cell r="C728">
            <v>2127612.950554294</v>
          </cell>
          <cell r="D728">
            <v>66151774.717179246</v>
          </cell>
          <cell r="E728">
            <v>68279387.667733535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2127612.950554294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66151774.717179246</v>
          </cell>
          <cell r="AE728">
            <v>0</v>
          </cell>
          <cell r="AF728">
            <v>0</v>
          </cell>
          <cell r="AH728">
            <v>0</v>
          </cell>
          <cell r="AI728">
            <v>2127612.950554294</v>
          </cell>
          <cell r="AJ728">
            <v>0</v>
          </cell>
          <cell r="AK728">
            <v>66151774.717179246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W728">
            <v>0</v>
          </cell>
          <cell r="AX728">
            <v>0</v>
          </cell>
        </row>
        <row r="729">
          <cell r="A729">
            <v>1404160320</v>
          </cell>
          <cell r="B729" t="str">
            <v>BUYERS CREDIT (FOREIGN CURRENCY LOAN FROM) BA</v>
          </cell>
          <cell r="C729">
            <v>5.9604644775390625E-7</v>
          </cell>
          <cell r="D729">
            <v>-6.5565109252929688E-7</v>
          </cell>
          <cell r="E729">
            <v>-5.9604644775390625E-8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5.9604644775390625E-7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-6.5565109252929688E-7</v>
          </cell>
          <cell r="AE729">
            <v>0</v>
          </cell>
          <cell r="AF729">
            <v>0</v>
          </cell>
          <cell r="AH729">
            <v>0</v>
          </cell>
          <cell r="AI729">
            <v>5.9604644775390625E-7</v>
          </cell>
          <cell r="AJ729">
            <v>0</v>
          </cell>
          <cell r="AK729">
            <v>-6.5565109252929688E-7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W729">
            <v>0</v>
          </cell>
          <cell r="AX729">
            <v>0</v>
          </cell>
        </row>
        <row r="730">
          <cell r="A730">
            <v>1405020410</v>
          </cell>
          <cell r="B730" t="str">
            <v>PROVISION FOR INCOME TAX - INDAS ADJUSTMENT</v>
          </cell>
          <cell r="C730">
            <v>-108754756</v>
          </cell>
          <cell r="D730">
            <v>0</v>
          </cell>
          <cell r="E730">
            <v>-108754756</v>
          </cell>
          <cell r="F730">
            <v>-108754756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E730">
            <v>-108754756</v>
          </cell>
          <cell r="AF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W730">
            <v>0</v>
          </cell>
          <cell r="AX730">
            <v>0</v>
          </cell>
        </row>
        <row r="731">
          <cell r="A731">
            <v>2101015030</v>
          </cell>
          <cell r="B731" t="str">
            <v>BUILDINGS-FACTORY - COST-INDAS ADJUSTMENT</v>
          </cell>
          <cell r="C731">
            <v>2010482.9975073794</v>
          </cell>
          <cell r="D731">
            <v>-1252067431.018714</v>
          </cell>
          <cell r="E731">
            <v>-1250056948.0212066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2010482.9975073794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-1252067431.018714</v>
          </cell>
          <cell r="AE731">
            <v>0</v>
          </cell>
          <cell r="AF731">
            <v>0</v>
          </cell>
          <cell r="AH731">
            <v>0</v>
          </cell>
          <cell r="AI731">
            <v>2010482.9975073794</v>
          </cell>
          <cell r="AJ731">
            <v>-109238812.58</v>
          </cell>
          <cell r="AK731">
            <v>-1252067431.018714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W731">
            <v>0</v>
          </cell>
          <cell r="AX731">
            <v>0</v>
          </cell>
        </row>
        <row r="732">
          <cell r="A732">
            <v>2101015070</v>
          </cell>
          <cell r="B732" t="str">
            <v>PLANT AND MACHINERY - COST-INDAS ADJUSTMENT</v>
          </cell>
          <cell r="C732">
            <v>195018337.8382431</v>
          </cell>
          <cell r="D732">
            <v>-13963136592.576963</v>
          </cell>
          <cell r="E732">
            <v>-13768118254.73872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195018337.8382431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-13963136592.576963</v>
          </cell>
          <cell r="AE732">
            <v>0</v>
          </cell>
          <cell r="AF732">
            <v>0</v>
          </cell>
          <cell r="AH732">
            <v>0</v>
          </cell>
          <cell r="AI732">
            <v>195018337.8382431</v>
          </cell>
          <cell r="AJ732">
            <v>-866157880.14999998</v>
          </cell>
          <cell r="AK732">
            <v>-13963136592.576963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W732">
            <v>0</v>
          </cell>
          <cell r="AX732">
            <v>0</v>
          </cell>
        </row>
        <row r="733">
          <cell r="A733">
            <v>2101025030</v>
          </cell>
          <cell r="B733" t="str">
            <v>ACCUMULATED DEPRECIATION BUILDINGS-FACTORY-IN</v>
          </cell>
          <cell r="C733">
            <v>-624828.07831339864</v>
          </cell>
          <cell r="D733">
            <v>443110312.81667143</v>
          </cell>
          <cell r="E733">
            <v>442485484.73835802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-624828.07831339864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443110312.81667143</v>
          </cell>
          <cell r="AE733">
            <v>0</v>
          </cell>
          <cell r="AF733">
            <v>0</v>
          </cell>
          <cell r="AH733">
            <v>0</v>
          </cell>
          <cell r="AI733">
            <v>-624828.07831339864</v>
          </cell>
          <cell r="AJ733">
            <v>7727015.616712329</v>
          </cell>
          <cell r="AK733">
            <v>443110312.81667143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W733">
            <v>0</v>
          </cell>
          <cell r="AX733">
            <v>0</v>
          </cell>
        </row>
        <row r="734">
          <cell r="A734">
            <v>2101025070</v>
          </cell>
          <cell r="B734" t="str">
            <v>ACCUMULATED DEPRECIATION-PLANT &amp; MACHINERY-IN</v>
          </cell>
          <cell r="C734">
            <v>-189851225.92500931</v>
          </cell>
          <cell r="D734">
            <v>8046747553.2847147</v>
          </cell>
          <cell r="E734">
            <v>7856896327.359705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-189851225.92500931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8046747553.2847147</v>
          </cell>
          <cell r="AE734">
            <v>0</v>
          </cell>
          <cell r="AF734">
            <v>0</v>
          </cell>
          <cell r="AH734">
            <v>0</v>
          </cell>
          <cell r="AI734">
            <v>-189851225.92500931</v>
          </cell>
          <cell r="AJ734">
            <v>75566744.283013701</v>
          </cell>
          <cell r="AK734">
            <v>8046747553.2847147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W734">
            <v>0</v>
          </cell>
          <cell r="AX734">
            <v>0</v>
          </cell>
        </row>
        <row r="735">
          <cell r="A735">
            <v>2103019000</v>
          </cell>
          <cell r="B735" t="str">
            <v>INVESTMENT IN EQUITY SHARES - INDAS ADJUSTMENT</v>
          </cell>
          <cell r="C735">
            <v>9.3132257461547852E-10</v>
          </cell>
          <cell r="D735">
            <v>0</v>
          </cell>
          <cell r="E735">
            <v>9.3132257461547852E-10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E735">
            <v>9.3132257461547852E-10</v>
          </cell>
          <cell r="AF735">
            <v>0</v>
          </cell>
          <cell r="AH735">
            <v>9.3132257461547852E-10</v>
          </cell>
          <cell r="AI735">
            <v>0</v>
          </cell>
          <cell r="AJ735">
            <v>0</v>
          </cell>
          <cell r="AK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W735">
            <v>0</v>
          </cell>
          <cell r="AX735">
            <v>0</v>
          </cell>
        </row>
        <row r="736">
          <cell r="A736" t="str">
            <v>2105540110NC</v>
          </cell>
          <cell r="B736" t="str">
            <v>PREPAID RENT - INDAS ADJUSTMENT</v>
          </cell>
          <cell r="C736">
            <v>0.22841078648343682</v>
          </cell>
          <cell r="D736">
            <v>-135037888.66361183</v>
          </cell>
          <cell r="E736">
            <v>-135037888.43520105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0.22841078648343682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-135037888.66361183</v>
          </cell>
          <cell r="AE736">
            <v>0</v>
          </cell>
          <cell r="AF736">
            <v>0</v>
          </cell>
          <cell r="AH736">
            <v>0</v>
          </cell>
          <cell r="AI736">
            <v>0.22841078648343682</v>
          </cell>
          <cell r="AJ736">
            <v>0</v>
          </cell>
          <cell r="AK736">
            <v>-135037888.66361183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W736">
            <v>0</v>
          </cell>
          <cell r="AX736">
            <v>0</v>
          </cell>
        </row>
        <row r="737">
          <cell r="A737" t="str">
            <v>2105580290NC</v>
          </cell>
          <cell r="B737" t="str">
            <v>LEASE DEPOSIT PAID - INDAS ADJUSTMENT</v>
          </cell>
          <cell r="C737">
            <v>-4.4703483581542969E-8</v>
          </cell>
          <cell r="D737">
            <v>2.9802322387695313E-8</v>
          </cell>
          <cell r="E737">
            <v>-1.4901161193847656E-8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2.9802322387695313E-8</v>
          </cell>
          <cell r="AE737">
            <v>-4.4703483581542969E-8</v>
          </cell>
          <cell r="AF737">
            <v>0</v>
          </cell>
          <cell r="AH737">
            <v>-4.4703483581542969E-8</v>
          </cell>
          <cell r="AI737">
            <v>0</v>
          </cell>
          <cell r="AJ737">
            <v>0</v>
          </cell>
          <cell r="AK737">
            <v>2.9802322387695313E-8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W737">
            <v>0</v>
          </cell>
          <cell r="AX737">
            <v>0</v>
          </cell>
        </row>
        <row r="738">
          <cell r="A738">
            <v>2206590410</v>
          </cell>
          <cell r="B738" t="str">
            <v>LEASE RECEIVABLE - INDAS ADJUSTMENT</v>
          </cell>
          <cell r="C738">
            <v>0</v>
          </cell>
          <cell r="D738">
            <v>8501731590.798913</v>
          </cell>
          <cell r="E738">
            <v>8501731590.798913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8501731590.798913</v>
          </cell>
          <cell r="AE738">
            <v>0</v>
          </cell>
          <cell r="AF738">
            <v>0</v>
          </cell>
          <cell r="AH738">
            <v>0</v>
          </cell>
          <cell r="AI738">
            <v>0</v>
          </cell>
          <cell r="AJ738">
            <v>830619689.22887552</v>
          </cell>
          <cell r="AK738">
            <v>8501731590.798913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W738">
            <v>0</v>
          </cell>
          <cell r="AX738">
            <v>0</v>
          </cell>
        </row>
        <row r="739">
          <cell r="A739">
            <v>2204170740</v>
          </cell>
          <cell r="B739" t="str">
            <v>CASH AND BANK BALANCE - INDAS ADJUSTMENT</v>
          </cell>
          <cell r="C739">
            <v>8517638.6299999803</v>
          </cell>
          <cell r="D739">
            <v>0</v>
          </cell>
          <cell r="E739">
            <v>8517638.6299999803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E739">
            <v>8517638.6299999803</v>
          </cell>
          <cell r="AF739">
            <v>0</v>
          </cell>
          <cell r="AH739">
            <v>8517638.6299999803</v>
          </cell>
          <cell r="AI739">
            <v>0</v>
          </cell>
          <cell r="AJ739">
            <v>0</v>
          </cell>
          <cell r="AK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W739">
            <v>0</v>
          </cell>
          <cell r="AX739">
            <v>0</v>
          </cell>
        </row>
        <row r="740">
          <cell r="A740">
            <v>2206590191</v>
          </cell>
          <cell r="B740" t="str">
            <v>FORWARD CONTRACT DEFERRED PREMIUM (ASSET) - I</v>
          </cell>
          <cell r="C740">
            <v>5.9604644775390625E-8</v>
          </cell>
          <cell r="D740">
            <v>5.9604644775390625E-8</v>
          </cell>
          <cell r="E740">
            <v>1.1920928955078125E-7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5.9604644775390625E-8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5.9604644775390625E-8</v>
          </cell>
          <cell r="AE740">
            <v>0</v>
          </cell>
          <cell r="AF740">
            <v>0</v>
          </cell>
          <cell r="AH740">
            <v>0</v>
          </cell>
          <cell r="AI740">
            <v>5.9604644775390625E-8</v>
          </cell>
          <cell r="AJ740">
            <v>0</v>
          </cell>
          <cell r="AK740">
            <v>5.9604644775390625E-8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W740">
            <v>0</v>
          </cell>
          <cell r="AX740">
            <v>0</v>
          </cell>
        </row>
        <row r="741">
          <cell r="A741">
            <v>4101011180</v>
          </cell>
          <cell r="B741" t="str">
            <v>FINANCE LEASE INCOME</v>
          </cell>
          <cell r="C741">
            <v>0</v>
          </cell>
          <cell r="D741">
            <v>-510290749.7743057</v>
          </cell>
          <cell r="E741">
            <v>-510290749.7743057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-510290749.7743057</v>
          </cell>
          <cell r="AE741">
            <v>0</v>
          </cell>
          <cell r="AF741">
            <v>0</v>
          </cell>
          <cell r="AH741">
            <v>0</v>
          </cell>
          <cell r="AI741">
            <v>0</v>
          </cell>
          <cell r="AJ741">
            <v>-93691679.333333328</v>
          </cell>
          <cell r="AK741">
            <v>-510290749.7743057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W741">
            <v>0</v>
          </cell>
          <cell r="AX741">
            <v>0</v>
          </cell>
        </row>
        <row r="742">
          <cell r="A742">
            <v>4201010210</v>
          </cell>
          <cell r="B742" t="str">
            <v>INTEREST INCOME ON FINANCIAL ASSETS - INDAS A</v>
          </cell>
          <cell r="C742">
            <v>-17950032.176744394</v>
          </cell>
          <cell r="D742">
            <v>-19079023.764575098</v>
          </cell>
          <cell r="E742">
            <v>-37029055.941319495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-17950032.176744394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-19079023.764575098</v>
          </cell>
          <cell r="AE742">
            <v>0</v>
          </cell>
          <cell r="AF742">
            <v>0</v>
          </cell>
          <cell r="AH742">
            <v>-4775659.4180434709</v>
          </cell>
          <cell r="AI742">
            <v>-13174372.758700924</v>
          </cell>
          <cell r="AJ742">
            <v>0</v>
          </cell>
          <cell r="AK742">
            <v>-19079023.764575098</v>
          </cell>
          <cell r="AO742">
            <v>4775659.4180434709</v>
          </cell>
          <cell r="AP742">
            <v>0</v>
          </cell>
          <cell r="AQ742">
            <v>-4775659.4180434709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W742">
            <v>0</v>
          </cell>
          <cell r="AX742">
            <v>0</v>
          </cell>
        </row>
        <row r="743">
          <cell r="A743">
            <v>2106510430</v>
          </cell>
          <cell r="B743" t="str">
            <v>LEASE RECEIVABLE - INDAS ADJUSTMENT</v>
          </cell>
          <cell r="C743">
            <v>0</v>
          </cell>
          <cell r="D743">
            <v>361896317.73769093</v>
          </cell>
          <cell r="E743">
            <v>361896317.73769093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361896317.73769093</v>
          </cell>
          <cell r="AE743">
            <v>0</v>
          </cell>
          <cell r="AF743">
            <v>0</v>
          </cell>
          <cell r="AH743">
            <v>0</v>
          </cell>
          <cell r="AI743">
            <v>0</v>
          </cell>
          <cell r="AJ743">
            <v>42665920.167791143</v>
          </cell>
          <cell r="AK743">
            <v>361896317.73769093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W743">
            <v>0</v>
          </cell>
          <cell r="AX743">
            <v>0</v>
          </cell>
        </row>
        <row r="744">
          <cell r="A744">
            <v>2105580290</v>
          </cell>
          <cell r="B744" t="str">
            <v>LEASE DEPOSIT PAID - INDAS ADJUSTMENT</v>
          </cell>
          <cell r="C744">
            <v>0.43096152879297733</v>
          </cell>
          <cell r="D744">
            <v>0</v>
          </cell>
          <cell r="E744">
            <v>0.43096152879297733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0.43096152879297733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1356302</v>
          </cell>
          <cell r="AB744">
            <v>0</v>
          </cell>
          <cell r="AC744">
            <v>0</v>
          </cell>
          <cell r="AE744">
            <v>0</v>
          </cell>
          <cell r="AF744">
            <v>0</v>
          </cell>
          <cell r="AH744">
            <v>0</v>
          </cell>
          <cell r="AI744">
            <v>0.43096152879297733</v>
          </cell>
          <cell r="AJ744">
            <v>0</v>
          </cell>
          <cell r="AK744">
            <v>-1356302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W744">
            <v>0</v>
          </cell>
          <cell r="AX744">
            <v>0</v>
          </cell>
        </row>
        <row r="745">
          <cell r="A745">
            <v>2105540110</v>
          </cell>
          <cell r="B745" t="str">
            <v>PREPAID RENT - INDAS ADJUSTMENT</v>
          </cell>
          <cell r="C745">
            <v>-0.75976813887245953</v>
          </cell>
          <cell r="D745">
            <v>30738425.522368394</v>
          </cell>
          <cell r="E745">
            <v>30738424.762600254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4.4237822294235229E-9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35097987</v>
          </cell>
          <cell r="AB745">
            <v>0</v>
          </cell>
          <cell r="AC745">
            <v>30738425.522368394</v>
          </cell>
          <cell r="AE745">
            <v>-0.75976814329624176</v>
          </cell>
          <cell r="AF745">
            <v>0</v>
          </cell>
          <cell r="AH745">
            <v>-0.75976814329624176</v>
          </cell>
          <cell r="AI745">
            <v>4.4237822294235229E-9</v>
          </cell>
          <cell r="AJ745">
            <v>0</v>
          </cell>
          <cell r="AK745">
            <v>-4359561.477631608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W745">
            <v>0</v>
          </cell>
          <cell r="AX745">
            <v>0</v>
          </cell>
        </row>
        <row r="746">
          <cell r="A746">
            <v>1301019900</v>
          </cell>
          <cell r="B746" t="str">
            <v>LONG TERM NON-CONVERTIBLE DEBENTURES - INDAS</v>
          </cell>
          <cell r="C746">
            <v>-0.14525295537896454</v>
          </cell>
          <cell r="D746">
            <v>632556.36533920618</v>
          </cell>
          <cell r="E746">
            <v>632556.2200862508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-0.14525295537896454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632556.36533920618</v>
          </cell>
          <cell r="AE746">
            <v>0</v>
          </cell>
          <cell r="AF746">
            <v>0</v>
          </cell>
          <cell r="AH746">
            <v>0</v>
          </cell>
          <cell r="AI746">
            <v>-0.14525295537896454</v>
          </cell>
          <cell r="AJ746">
            <v>0</v>
          </cell>
          <cell r="AK746">
            <v>632556.36533920618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W746">
            <v>0</v>
          </cell>
          <cell r="AX746">
            <v>0</v>
          </cell>
        </row>
        <row r="747">
          <cell r="A747" t="str">
            <v>1301020210C</v>
          </cell>
          <cell r="B747" t="str">
            <v>RUPEE TERM LOANS FROM BANKS</v>
          </cell>
          <cell r="C747">
            <v>0.13086868403479457</v>
          </cell>
          <cell r="D747">
            <v>-0.40052120084874332</v>
          </cell>
          <cell r="E747">
            <v>-0.26965251681394875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0.13086868403479457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-0.40052120084874332</v>
          </cell>
          <cell r="AE747">
            <v>0</v>
          </cell>
          <cell r="AF747">
            <v>0</v>
          </cell>
          <cell r="AH747">
            <v>0</v>
          </cell>
          <cell r="AI747">
            <v>0.13086868403479457</v>
          </cell>
          <cell r="AJ747">
            <v>0</v>
          </cell>
          <cell r="AK747">
            <v>-0.40052120084874332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W747">
            <v>0</v>
          </cell>
          <cell r="AX747">
            <v>0</v>
          </cell>
        </row>
        <row r="748">
          <cell r="A748">
            <v>1404110960</v>
          </cell>
          <cell r="B748" t="str">
            <v>ACCRUED LEASE RENT - INDAS ADJUSTMENT</v>
          </cell>
          <cell r="C748">
            <v>-98102.517711654422</v>
          </cell>
          <cell r="D748">
            <v>-1435798.1803134738</v>
          </cell>
          <cell r="E748">
            <v>-1533900.6980251283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-98102.517711654422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-1435798.1803134738</v>
          </cell>
          <cell r="AE748">
            <v>0</v>
          </cell>
          <cell r="AF748">
            <v>0</v>
          </cell>
          <cell r="AH748">
            <v>0</v>
          </cell>
          <cell r="AI748">
            <v>-98102.517711654422</v>
          </cell>
          <cell r="AJ748">
            <v>0</v>
          </cell>
          <cell r="AK748">
            <v>-1435798.1803134738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W748">
            <v>0</v>
          </cell>
          <cell r="AX748">
            <v>0</v>
          </cell>
        </row>
        <row r="749">
          <cell r="A749">
            <v>1404051140</v>
          </cell>
          <cell r="B749" t="str">
            <v>CGST Payble-Maharashtra</v>
          </cell>
          <cell r="C749">
            <v>156866.62</v>
          </cell>
          <cell r="D749">
            <v>-31092546.699999999</v>
          </cell>
          <cell r="E749">
            <v>-30935680.079999998</v>
          </cell>
          <cell r="F749">
            <v>205023.62</v>
          </cell>
          <cell r="G749">
            <v>-28765</v>
          </cell>
          <cell r="H749">
            <v>0</v>
          </cell>
          <cell r="I749">
            <v>0</v>
          </cell>
          <cell r="J749">
            <v>-5795</v>
          </cell>
          <cell r="K749">
            <v>-5795</v>
          </cell>
          <cell r="L749">
            <v>-4325</v>
          </cell>
          <cell r="M749">
            <v>0</v>
          </cell>
          <cell r="N749">
            <v>-4269</v>
          </cell>
          <cell r="O749">
            <v>0</v>
          </cell>
          <cell r="P749">
            <v>0</v>
          </cell>
          <cell r="Q749">
            <v>0</v>
          </cell>
          <cell r="R749">
            <v>-8594</v>
          </cell>
          <cell r="S749">
            <v>-3632</v>
          </cell>
          <cell r="T749">
            <v>-1371</v>
          </cell>
          <cell r="U749">
            <v>-5003</v>
          </cell>
          <cell r="V749">
            <v>0</v>
          </cell>
          <cell r="W749">
            <v>0</v>
          </cell>
          <cell r="X749">
            <v>0</v>
          </cell>
          <cell r="Y749">
            <v>-5003</v>
          </cell>
          <cell r="Z749">
            <v>0</v>
          </cell>
          <cell r="AA749">
            <v>3094424.09</v>
          </cell>
          <cell r="AB749">
            <v>-34186970.789999999</v>
          </cell>
          <cell r="AC749">
            <v>-31092546.699999999</v>
          </cell>
          <cell r="AE749">
            <v>205023.62</v>
          </cell>
          <cell r="AF749">
            <v>-28765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W749">
            <v>-4216</v>
          </cell>
          <cell r="AX749">
            <v>0</v>
          </cell>
        </row>
        <row r="750">
          <cell r="A750">
            <v>1404051141</v>
          </cell>
          <cell r="B750" t="str">
            <v>SGST Payable-Maharashtra</v>
          </cell>
          <cell r="C750">
            <v>156866.62</v>
          </cell>
          <cell r="D750">
            <v>-31092035.389999997</v>
          </cell>
          <cell r="E750">
            <v>-30935168.769999996</v>
          </cell>
          <cell r="F750">
            <v>205023.62</v>
          </cell>
          <cell r="G750">
            <v>-28765</v>
          </cell>
          <cell r="H750">
            <v>0</v>
          </cell>
          <cell r="I750">
            <v>0</v>
          </cell>
          <cell r="J750">
            <v>-5795</v>
          </cell>
          <cell r="K750">
            <v>-5795</v>
          </cell>
          <cell r="L750">
            <v>-4325</v>
          </cell>
          <cell r="M750">
            <v>0</v>
          </cell>
          <cell r="N750">
            <v>-4269</v>
          </cell>
          <cell r="O750">
            <v>0</v>
          </cell>
          <cell r="P750">
            <v>0</v>
          </cell>
          <cell r="Q750">
            <v>0</v>
          </cell>
          <cell r="R750">
            <v>-8594</v>
          </cell>
          <cell r="S750">
            <v>-3632</v>
          </cell>
          <cell r="T750">
            <v>-1371</v>
          </cell>
          <cell r="U750">
            <v>-5003</v>
          </cell>
          <cell r="V750">
            <v>0</v>
          </cell>
          <cell r="W750">
            <v>0</v>
          </cell>
          <cell r="X750">
            <v>0</v>
          </cell>
          <cell r="Y750">
            <v>-5003</v>
          </cell>
          <cell r="Z750">
            <v>0</v>
          </cell>
          <cell r="AA750">
            <v>3094936.41</v>
          </cell>
          <cell r="AB750">
            <v>-34186971.799999997</v>
          </cell>
          <cell r="AC750">
            <v>-31092035.389999997</v>
          </cell>
          <cell r="AE750">
            <v>205023.62</v>
          </cell>
          <cell r="AF750">
            <v>-28765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W750">
            <v>-4216</v>
          </cell>
          <cell r="AX750">
            <v>0</v>
          </cell>
        </row>
        <row r="751">
          <cell r="A751">
            <v>1404051142</v>
          </cell>
          <cell r="B751" t="str">
            <v>IGST Payable-Maharashtra</v>
          </cell>
          <cell r="C751">
            <v>-7491230.7300000004</v>
          </cell>
          <cell r="D751">
            <v>7937982.1600000001</v>
          </cell>
          <cell r="E751">
            <v>446751.4299999997</v>
          </cell>
          <cell r="F751">
            <v>-7491230.7300000004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7931894.1600000001</v>
          </cell>
          <cell r="AB751">
            <v>6088</v>
          </cell>
          <cell r="AC751">
            <v>7937982.1600000001</v>
          </cell>
          <cell r="AE751">
            <v>-7491230.7300000004</v>
          </cell>
          <cell r="AF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W751">
            <v>0</v>
          </cell>
          <cell r="AX751">
            <v>0</v>
          </cell>
        </row>
        <row r="752">
          <cell r="A752">
            <v>1404051401</v>
          </cell>
          <cell r="B752" t="str">
            <v>CGST Payable - RCM</v>
          </cell>
          <cell r="C752">
            <v>-1828808.4300000004</v>
          </cell>
          <cell r="D752">
            <v>1652300.28</v>
          </cell>
          <cell r="E752">
            <v>-176508.15000000037</v>
          </cell>
          <cell r="F752">
            <v>-1814042.54</v>
          </cell>
          <cell r="G752">
            <v>54612.4</v>
          </cell>
          <cell r="H752">
            <v>1258.3</v>
          </cell>
          <cell r="I752">
            <v>0</v>
          </cell>
          <cell r="J752">
            <v>-1150.6400000000001</v>
          </cell>
          <cell r="K752">
            <v>107.65999999999985</v>
          </cell>
          <cell r="L752">
            <v>0</v>
          </cell>
          <cell r="M752">
            <v>0</v>
          </cell>
          <cell r="N752">
            <v>-65878.33</v>
          </cell>
          <cell r="O752">
            <v>0</v>
          </cell>
          <cell r="P752">
            <v>0</v>
          </cell>
          <cell r="Q752">
            <v>0</v>
          </cell>
          <cell r="R752">
            <v>-65878.33</v>
          </cell>
          <cell r="S752">
            <v>0</v>
          </cell>
          <cell r="T752">
            <v>0</v>
          </cell>
          <cell r="U752">
            <v>0</v>
          </cell>
          <cell r="V752">
            <v>-3607.62</v>
          </cell>
          <cell r="W752">
            <v>0</v>
          </cell>
          <cell r="X752">
            <v>-3607.62</v>
          </cell>
          <cell r="Y752">
            <v>-3607.62</v>
          </cell>
          <cell r="Z752">
            <v>0</v>
          </cell>
          <cell r="AA752">
            <v>1655024.53</v>
          </cell>
          <cell r="AB752">
            <v>-2724.25</v>
          </cell>
          <cell r="AC752">
            <v>1652300.28</v>
          </cell>
          <cell r="AE752">
            <v>-1814042.54</v>
          </cell>
          <cell r="AF752">
            <v>54612.4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W752">
            <v>-46768.87</v>
          </cell>
          <cell r="AX752">
            <v>-51261.34</v>
          </cell>
        </row>
        <row r="753">
          <cell r="A753">
            <v>1404051402</v>
          </cell>
          <cell r="B753" t="str">
            <v>SGST Payable- RCM</v>
          </cell>
          <cell r="C753">
            <v>-1828808.4300000004</v>
          </cell>
          <cell r="D753">
            <v>1652298.28</v>
          </cell>
          <cell r="E753">
            <v>-176510.15000000037</v>
          </cell>
          <cell r="F753">
            <v>-1814042.54</v>
          </cell>
          <cell r="G753">
            <v>54612.4</v>
          </cell>
          <cell r="H753">
            <v>1258.3</v>
          </cell>
          <cell r="I753">
            <v>0</v>
          </cell>
          <cell r="J753">
            <v>-1150.6400000000001</v>
          </cell>
          <cell r="K753">
            <v>107.65999999999985</v>
          </cell>
          <cell r="L753">
            <v>0</v>
          </cell>
          <cell r="M753">
            <v>0</v>
          </cell>
          <cell r="N753">
            <v>-65878.33</v>
          </cell>
          <cell r="O753">
            <v>0</v>
          </cell>
          <cell r="P753">
            <v>0</v>
          </cell>
          <cell r="Q753">
            <v>0</v>
          </cell>
          <cell r="R753">
            <v>-65878.33</v>
          </cell>
          <cell r="S753">
            <v>0</v>
          </cell>
          <cell r="T753">
            <v>0</v>
          </cell>
          <cell r="U753">
            <v>0</v>
          </cell>
          <cell r="V753">
            <v>-3607.62</v>
          </cell>
          <cell r="W753">
            <v>0</v>
          </cell>
          <cell r="X753">
            <v>-3607.62</v>
          </cell>
          <cell r="Y753">
            <v>-3607.62</v>
          </cell>
          <cell r="Z753">
            <v>0</v>
          </cell>
          <cell r="AA753">
            <v>1655022.53</v>
          </cell>
          <cell r="AB753">
            <v>-2724.25</v>
          </cell>
          <cell r="AC753">
            <v>1652298.28</v>
          </cell>
          <cell r="AE753">
            <v>-1814042.54</v>
          </cell>
          <cell r="AF753">
            <v>54612.4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W753">
            <v>-46768.87</v>
          </cell>
          <cell r="AX753">
            <v>-51261.34</v>
          </cell>
        </row>
        <row r="754">
          <cell r="A754">
            <v>1404051403</v>
          </cell>
          <cell r="B754" t="str">
            <v>IGST Payable- RCM</v>
          </cell>
          <cell r="C754">
            <v>919683.73000000301</v>
          </cell>
          <cell r="D754">
            <v>-6572650.2599999998</v>
          </cell>
          <cell r="E754">
            <v>-5652966.5299999965</v>
          </cell>
          <cell r="F754">
            <v>3384600.09</v>
          </cell>
          <cell r="G754">
            <v>32002979</v>
          </cell>
          <cell r="H754">
            <v>10.84</v>
          </cell>
          <cell r="I754">
            <v>0</v>
          </cell>
          <cell r="J754">
            <v>0</v>
          </cell>
          <cell r="K754">
            <v>10.84</v>
          </cell>
          <cell r="L754">
            <v>-958511.59</v>
          </cell>
          <cell r="M754">
            <v>0</v>
          </cell>
          <cell r="N754">
            <v>-12749701.91</v>
          </cell>
          <cell r="O754">
            <v>-22748637.68</v>
          </cell>
          <cell r="P754">
            <v>-7723526.1699999999</v>
          </cell>
          <cell r="Q754">
            <v>9717531.1199999992</v>
          </cell>
          <cell r="R754">
            <v>-34462846.230000004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-5059.97</v>
          </cell>
          <cell r="X754">
            <v>-5059.97</v>
          </cell>
          <cell r="Y754">
            <v>-5059.97</v>
          </cell>
          <cell r="Z754">
            <v>0</v>
          </cell>
          <cell r="AA754">
            <v>-6572650.5099999998</v>
          </cell>
          <cell r="AB754">
            <v>0.25</v>
          </cell>
          <cell r="AC754">
            <v>-6572650.2599999998</v>
          </cell>
          <cell r="AE754">
            <v>3384600.09</v>
          </cell>
          <cell r="AF754">
            <v>32002979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W754">
            <v>1050424.5699999998</v>
          </cell>
          <cell r="AX754">
            <v>0.34</v>
          </cell>
        </row>
        <row r="755">
          <cell r="A755">
            <v>1404051110</v>
          </cell>
          <cell r="B755" t="str">
            <v>CGST Payble-Karnataka</v>
          </cell>
          <cell r="C755">
            <v>-16280034.659999955</v>
          </cell>
          <cell r="D755">
            <v>0</v>
          </cell>
          <cell r="E755">
            <v>-16280034.659999955</v>
          </cell>
          <cell r="F755">
            <v>0</v>
          </cell>
          <cell r="G755">
            <v>287011955.91000003</v>
          </cell>
          <cell r="H755">
            <v>-738688.16</v>
          </cell>
          <cell r="I755">
            <v>0</v>
          </cell>
          <cell r="J755">
            <v>-11422125.199999999</v>
          </cell>
          <cell r="K755">
            <v>-12160813.359999999</v>
          </cell>
          <cell r="L755">
            <v>0</v>
          </cell>
          <cell r="M755">
            <v>0</v>
          </cell>
          <cell r="N755">
            <v>-21031299.41</v>
          </cell>
          <cell r="O755">
            <v>0</v>
          </cell>
          <cell r="P755">
            <v>0</v>
          </cell>
          <cell r="Q755">
            <v>0</v>
          </cell>
          <cell r="R755">
            <v>-21031299.41</v>
          </cell>
          <cell r="S755">
            <v>-26607832.379999999</v>
          </cell>
          <cell r="T755">
            <v>-28280088.52</v>
          </cell>
          <cell r="U755">
            <v>-54887920.899999999</v>
          </cell>
          <cell r="V755">
            <v>-118931951.11</v>
          </cell>
          <cell r="W755">
            <v>-96236775.269999996</v>
          </cell>
          <cell r="X755">
            <v>-215168726.38</v>
          </cell>
          <cell r="Y755">
            <v>-270056647.27999997</v>
          </cell>
          <cell r="Z755">
            <v>-43230.52</v>
          </cell>
          <cell r="AA755">
            <v>0</v>
          </cell>
          <cell r="AB755">
            <v>0</v>
          </cell>
          <cell r="AC755">
            <v>0</v>
          </cell>
          <cell r="AE755">
            <v>0</v>
          </cell>
          <cell r="AF755">
            <v>287011955.91000003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W755">
            <v>-81.33</v>
          </cell>
          <cell r="AX755">
            <v>0</v>
          </cell>
        </row>
        <row r="756">
          <cell r="A756">
            <v>1404051111</v>
          </cell>
          <cell r="B756" t="str">
            <v>SGST Payable-Karnataka</v>
          </cell>
          <cell r="C756">
            <v>-16280024.789999951</v>
          </cell>
          <cell r="D756">
            <v>0</v>
          </cell>
          <cell r="E756">
            <v>-16280024.789999951</v>
          </cell>
          <cell r="F756">
            <v>0</v>
          </cell>
          <cell r="G756">
            <v>285476565.91000003</v>
          </cell>
          <cell r="H756">
            <v>-738688.16</v>
          </cell>
          <cell r="I756">
            <v>0</v>
          </cell>
          <cell r="J756">
            <v>3633384.28</v>
          </cell>
          <cell r="K756">
            <v>2894696.1199999996</v>
          </cell>
          <cell r="L756">
            <v>0</v>
          </cell>
          <cell r="M756">
            <v>0</v>
          </cell>
          <cell r="N756">
            <v>-21031236.41</v>
          </cell>
          <cell r="O756">
            <v>0</v>
          </cell>
          <cell r="P756">
            <v>0</v>
          </cell>
          <cell r="Q756">
            <v>0</v>
          </cell>
          <cell r="R756">
            <v>-21031236.41</v>
          </cell>
          <cell r="S756">
            <v>-28450312.379999999</v>
          </cell>
          <cell r="T756">
            <v>-34124759</v>
          </cell>
          <cell r="U756">
            <v>-62575071.379999995</v>
          </cell>
          <cell r="V756">
            <v>-124099814.11</v>
          </cell>
          <cell r="W756">
            <v>-96901934.400000006</v>
          </cell>
          <cell r="X756">
            <v>-221001748.50999999</v>
          </cell>
          <cell r="Y756">
            <v>-283576819.88999999</v>
          </cell>
          <cell r="Z756">
            <v>-43230.52</v>
          </cell>
          <cell r="AA756">
            <v>0</v>
          </cell>
          <cell r="AB756">
            <v>0</v>
          </cell>
          <cell r="AC756">
            <v>0</v>
          </cell>
          <cell r="AE756">
            <v>0</v>
          </cell>
          <cell r="AF756">
            <v>285476565.91000003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W756">
            <v>-81.33</v>
          </cell>
          <cell r="AX756">
            <v>0</v>
          </cell>
        </row>
        <row r="757">
          <cell r="A757">
            <v>1404051441</v>
          </cell>
          <cell r="B757" t="str">
            <v>GST Payable - Clearing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E757">
            <v>0</v>
          </cell>
          <cell r="AF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W757">
            <v>0</v>
          </cell>
          <cell r="AX757">
            <v>0</v>
          </cell>
        </row>
        <row r="758">
          <cell r="A758">
            <v>2206552110</v>
          </cell>
          <cell r="B758" t="str">
            <v>CGST Receivable-Karnataka</v>
          </cell>
          <cell r="C758">
            <v>4298767.089999998</v>
          </cell>
          <cell r="D758">
            <v>0</v>
          </cell>
          <cell r="E758">
            <v>4298767.089999998</v>
          </cell>
          <cell r="F758">
            <v>98460</v>
          </cell>
          <cell r="G758">
            <v>-12419133.85</v>
          </cell>
          <cell r="H758">
            <v>0.09</v>
          </cell>
          <cell r="I758">
            <v>0</v>
          </cell>
          <cell r="J758">
            <v>314570.84999999998</v>
          </cell>
          <cell r="K758">
            <v>314570.94</v>
          </cell>
          <cell r="L758">
            <v>0</v>
          </cell>
          <cell r="M758">
            <v>0</v>
          </cell>
          <cell r="N758">
            <v>890629.03</v>
          </cell>
          <cell r="O758">
            <v>0</v>
          </cell>
          <cell r="P758">
            <v>0</v>
          </cell>
          <cell r="Q758">
            <v>0</v>
          </cell>
          <cell r="R758">
            <v>890629.03</v>
          </cell>
          <cell r="S758">
            <v>2438374.41</v>
          </cell>
          <cell r="T758">
            <v>887645.99</v>
          </cell>
          <cell r="U758">
            <v>3326020.4000000004</v>
          </cell>
          <cell r="V758">
            <v>11910369.949999999</v>
          </cell>
          <cell r="W758">
            <v>177850.62</v>
          </cell>
          <cell r="X758">
            <v>12088220.569999998</v>
          </cell>
          <cell r="Y758">
            <v>15414240.969999999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E758">
            <v>98460</v>
          </cell>
          <cell r="AF758">
            <v>-12419133.85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W758">
            <v>0</v>
          </cell>
          <cell r="AX758">
            <v>0</v>
          </cell>
        </row>
        <row r="759">
          <cell r="A759">
            <v>2206552111</v>
          </cell>
          <cell r="B759" t="str">
            <v>SGST Receivable-Karnataka</v>
          </cell>
          <cell r="C759">
            <v>4746884.4699999988</v>
          </cell>
          <cell r="D759">
            <v>0</v>
          </cell>
          <cell r="E759">
            <v>4746884.4699999988</v>
          </cell>
          <cell r="F759">
            <v>98460</v>
          </cell>
          <cell r="G759">
            <v>-11498927.18</v>
          </cell>
          <cell r="H759">
            <v>0.09</v>
          </cell>
          <cell r="I759">
            <v>0</v>
          </cell>
          <cell r="J759">
            <v>314570.84999999998</v>
          </cell>
          <cell r="K759">
            <v>314570.94</v>
          </cell>
          <cell r="L759">
            <v>0</v>
          </cell>
          <cell r="M759">
            <v>0</v>
          </cell>
          <cell r="N759">
            <v>890629.03</v>
          </cell>
          <cell r="O759">
            <v>0</v>
          </cell>
          <cell r="P759">
            <v>0</v>
          </cell>
          <cell r="Q759">
            <v>0</v>
          </cell>
          <cell r="R759">
            <v>890629.03</v>
          </cell>
          <cell r="S759">
            <v>2184137.41</v>
          </cell>
          <cell r="T759">
            <v>755714.99</v>
          </cell>
          <cell r="U759">
            <v>2939852.4000000004</v>
          </cell>
          <cell r="V759">
            <v>12192888.66</v>
          </cell>
          <cell r="W759">
            <v>-190589.38</v>
          </cell>
          <cell r="X759">
            <v>12002299.279999999</v>
          </cell>
          <cell r="Y759">
            <v>14942151.68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E759">
            <v>98460</v>
          </cell>
          <cell r="AF759">
            <v>-11498927.18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W759">
            <v>0</v>
          </cell>
          <cell r="AX759">
            <v>0</v>
          </cell>
        </row>
        <row r="760">
          <cell r="A760">
            <v>2206552140</v>
          </cell>
          <cell r="B760" t="str">
            <v>CGST Receivable-Maharashtra</v>
          </cell>
          <cell r="C760">
            <v>1438051.89</v>
          </cell>
          <cell r="D760">
            <v>64079141.480000004</v>
          </cell>
          <cell r="E760">
            <v>65517193.370000005</v>
          </cell>
          <cell r="F760">
            <v>1464240.88</v>
          </cell>
          <cell r="G760">
            <v>4.22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-26193.21</v>
          </cell>
          <cell r="W760">
            <v>0</v>
          </cell>
          <cell r="X760">
            <v>-26193.21</v>
          </cell>
          <cell r="Y760">
            <v>-26193.21</v>
          </cell>
          <cell r="Z760">
            <v>0</v>
          </cell>
          <cell r="AA760">
            <v>63213953.200000003</v>
          </cell>
          <cell r="AB760">
            <v>865188.27999999991</v>
          </cell>
          <cell r="AC760">
            <v>64079141.480000004</v>
          </cell>
          <cell r="AE760">
            <v>1464240.88</v>
          </cell>
          <cell r="AF760">
            <v>4.22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W760">
            <v>0</v>
          </cell>
          <cell r="AX760">
            <v>0</v>
          </cell>
        </row>
        <row r="761">
          <cell r="A761">
            <v>2206552141</v>
          </cell>
          <cell r="B761" t="str">
            <v>SGST Receivable-Maharashtra</v>
          </cell>
          <cell r="C761">
            <v>1438051.93</v>
          </cell>
          <cell r="D761">
            <v>67772067.769999996</v>
          </cell>
          <cell r="E761">
            <v>69210119.700000003</v>
          </cell>
          <cell r="F761">
            <v>1464240.92</v>
          </cell>
          <cell r="G761">
            <v>4.22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-26193.21</v>
          </cell>
          <cell r="W761">
            <v>0</v>
          </cell>
          <cell r="X761">
            <v>-26193.21</v>
          </cell>
          <cell r="Y761">
            <v>-26193.21</v>
          </cell>
          <cell r="Z761">
            <v>0</v>
          </cell>
          <cell r="AA761">
            <v>64189588.490000002</v>
          </cell>
          <cell r="AB761">
            <v>3582479.2800000003</v>
          </cell>
          <cell r="AC761">
            <v>67772067.769999996</v>
          </cell>
          <cell r="AE761">
            <v>1464240.92</v>
          </cell>
          <cell r="AF761">
            <v>4.22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W761">
            <v>0</v>
          </cell>
          <cell r="AX761">
            <v>0</v>
          </cell>
        </row>
        <row r="762">
          <cell r="A762">
            <v>2204014943</v>
          </cell>
          <cell r="B762" t="str">
            <v>PUNJAB NATIONAL BANK- CA 041002100083173- TRA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E762">
            <v>0</v>
          </cell>
          <cell r="AF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W762">
            <v>0</v>
          </cell>
          <cell r="AX762">
            <v>0</v>
          </cell>
        </row>
        <row r="763">
          <cell r="A763">
            <v>1102090010</v>
          </cell>
          <cell r="B763" t="str">
            <v>DIVIDEND - EQUITY SHARES</v>
          </cell>
          <cell r="C763">
            <v>3286571178</v>
          </cell>
          <cell r="D763">
            <v>0</v>
          </cell>
          <cell r="E763">
            <v>3286571178</v>
          </cell>
          <cell r="F763">
            <v>3286571178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E763">
            <v>3286571178</v>
          </cell>
          <cell r="AF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W763">
            <v>0</v>
          </cell>
          <cell r="AX763">
            <v>0</v>
          </cell>
        </row>
        <row r="764">
          <cell r="A764">
            <v>2105610025</v>
          </cell>
          <cell r="B764" t="str">
            <v>TDS RECOVERABLE - FY 2017-18</v>
          </cell>
          <cell r="C764">
            <v>753142612.57000005</v>
          </cell>
          <cell r="D764">
            <v>-0.34</v>
          </cell>
          <cell r="E764">
            <v>753142612.23000002</v>
          </cell>
          <cell r="F764">
            <v>750898735.57000005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-0.34</v>
          </cell>
          <cell r="AB764">
            <v>0</v>
          </cell>
          <cell r="AC764">
            <v>-0.34</v>
          </cell>
          <cell r="AE764">
            <v>753142612.57000005</v>
          </cell>
          <cell r="AF764">
            <v>0</v>
          </cell>
          <cell r="AH764">
            <v>2243877</v>
          </cell>
          <cell r="AI764">
            <v>0</v>
          </cell>
          <cell r="AJ764">
            <v>0</v>
          </cell>
          <cell r="AK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W764">
            <v>0</v>
          </cell>
          <cell r="AX764">
            <v>0</v>
          </cell>
        </row>
        <row r="765">
          <cell r="A765">
            <v>2204016761</v>
          </cell>
          <cell r="B765" t="str">
            <v>YES BANK–DIVIDEND 16-17–000184400012742 – INC</v>
          </cell>
          <cell r="C765">
            <v>1638656</v>
          </cell>
          <cell r="D765">
            <v>0</v>
          </cell>
          <cell r="E765">
            <v>1638656</v>
          </cell>
          <cell r="F765">
            <v>1638656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E765">
            <v>1638656</v>
          </cell>
          <cell r="AF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W765">
            <v>0</v>
          </cell>
          <cell r="AX765">
            <v>0</v>
          </cell>
        </row>
        <row r="766">
          <cell r="A766">
            <v>5501260250</v>
          </cell>
          <cell r="B766" t="str">
            <v>Additional Consideration - Hydro Acquisition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E766">
            <v>0</v>
          </cell>
          <cell r="AF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W766">
            <v>0</v>
          </cell>
          <cell r="AX766">
            <v>0</v>
          </cell>
        </row>
        <row r="767">
          <cell r="A767">
            <v>1404051112</v>
          </cell>
          <cell r="B767" t="str">
            <v>IGST Payable-Karnataka</v>
          </cell>
          <cell r="C767">
            <v>-2426992.6300000008</v>
          </cell>
          <cell r="D767">
            <v>0</v>
          </cell>
          <cell r="E767">
            <v>-2426992.6300000008</v>
          </cell>
          <cell r="F767">
            <v>0</v>
          </cell>
          <cell r="G767">
            <v>9586571.0299999993</v>
          </cell>
          <cell r="H767">
            <v>0</v>
          </cell>
          <cell r="I767">
            <v>0</v>
          </cell>
          <cell r="J767">
            <v>-9650294.0600000005</v>
          </cell>
          <cell r="K767">
            <v>-9650294.0600000005</v>
          </cell>
          <cell r="L767">
            <v>0</v>
          </cell>
          <cell r="M767">
            <v>0</v>
          </cell>
          <cell r="N767">
            <v>-1999547.05</v>
          </cell>
          <cell r="O767">
            <v>0</v>
          </cell>
          <cell r="P767">
            <v>0</v>
          </cell>
          <cell r="Q767">
            <v>0</v>
          </cell>
          <cell r="R767">
            <v>-1999547.05</v>
          </cell>
          <cell r="S767">
            <v>0</v>
          </cell>
          <cell r="T767">
            <v>0</v>
          </cell>
          <cell r="U767">
            <v>0</v>
          </cell>
          <cell r="V767">
            <v>-258389</v>
          </cell>
          <cell r="W767">
            <v>0</v>
          </cell>
          <cell r="X767">
            <v>-258389</v>
          </cell>
          <cell r="Y767">
            <v>-258389</v>
          </cell>
          <cell r="Z767">
            <v>-105333.55</v>
          </cell>
          <cell r="AA767">
            <v>0</v>
          </cell>
          <cell r="AB767">
            <v>0</v>
          </cell>
          <cell r="AC767">
            <v>0</v>
          </cell>
          <cell r="AE767">
            <v>0</v>
          </cell>
          <cell r="AF767">
            <v>9586571.0299999993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W767">
            <v>0</v>
          </cell>
          <cell r="AX767">
            <v>0</v>
          </cell>
        </row>
        <row r="768">
          <cell r="A768">
            <v>2206552112</v>
          </cell>
          <cell r="B768" t="str">
            <v>IGST Receivable-Karnataka</v>
          </cell>
          <cell r="C768">
            <v>7878950.9900000002</v>
          </cell>
          <cell r="D768">
            <v>0</v>
          </cell>
          <cell r="E768">
            <v>7878950.9900000002</v>
          </cell>
          <cell r="F768">
            <v>77940</v>
          </cell>
          <cell r="G768">
            <v>-3592601.57</v>
          </cell>
          <cell r="H768">
            <v>-8404.4699999999993</v>
          </cell>
          <cell r="I768">
            <v>0</v>
          </cell>
          <cell r="J768">
            <v>1468710.83</v>
          </cell>
          <cell r="K768">
            <v>1460306.36</v>
          </cell>
          <cell r="L768">
            <v>0</v>
          </cell>
          <cell r="M768">
            <v>0</v>
          </cell>
          <cell r="N768">
            <v>2739602.42</v>
          </cell>
          <cell r="O768">
            <v>0</v>
          </cell>
          <cell r="P768">
            <v>0</v>
          </cell>
          <cell r="Q768">
            <v>0</v>
          </cell>
          <cell r="R768">
            <v>2739602.42</v>
          </cell>
          <cell r="S768">
            <v>-394856.62</v>
          </cell>
          <cell r="T768">
            <v>239984.07</v>
          </cell>
          <cell r="U768">
            <v>-154872.54999999999</v>
          </cell>
          <cell r="V768">
            <v>6426811.46</v>
          </cell>
          <cell r="W768">
            <v>921759.18</v>
          </cell>
          <cell r="X768">
            <v>7348570.6399999997</v>
          </cell>
          <cell r="Y768">
            <v>7193698.0899999999</v>
          </cell>
          <cell r="Z768">
            <v>5.69</v>
          </cell>
          <cell r="AA768">
            <v>0</v>
          </cell>
          <cell r="AB768">
            <v>0</v>
          </cell>
          <cell r="AC768">
            <v>0</v>
          </cell>
          <cell r="AE768">
            <v>77940</v>
          </cell>
          <cell r="AF768">
            <v>-3592601.57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W768">
            <v>1323</v>
          </cell>
          <cell r="AX768">
            <v>0</v>
          </cell>
        </row>
        <row r="769">
          <cell r="A769">
            <v>4101010010</v>
          </cell>
          <cell r="B769" t="str">
            <v>DOMESTIC SALES - MEMO</v>
          </cell>
          <cell r="C769">
            <v>-3391498.04</v>
          </cell>
          <cell r="D769">
            <v>-261075000</v>
          </cell>
          <cell r="E769">
            <v>-264466498.03999999</v>
          </cell>
          <cell r="F769">
            <v>0</v>
          </cell>
          <cell r="G769">
            <v>-3391500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0.18</v>
          </cell>
          <cell r="O769">
            <v>0</v>
          </cell>
          <cell r="P769">
            <v>0</v>
          </cell>
          <cell r="Q769">
            <v>0</v>
          </cell>
          <cell r="R769">
            <v>0.18</v>
          </cell>
          <cell r="S769">
            <v>0</v>
          </cell>
          <cell r="T769">
            <v>0</v>
          </cell>
          <cell r="U769">
            <v>0</v>
          </cell>
          <cell r="V769">
            <v>1.78</v>
          </cell>
          <cell r="W769">
            <v>0</v>
          </cell>
          <cell r="X769">
            <v>1.78</v>
          </cell>
          <cell r="Y769">
            <v>1.78</v>
          </cell>
          <cell r="Z769">
            <v>0</v>
          </cell>
          <cell r="AA769">
            <v>-261075000</v>
          </cell>
          <cell r="AB769">
            <v>0</v>
          </cell>
          <cell r="AC769">
            <v>-261075000</v>
          </cell>
          <cell r="AE769">
            <v>0</v>
          </cell>
          <cell r="AF769">
            <v>-3391500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W769">
            <v>0</v>
          </cell>
          <cell r="AX769">
            <v>0</v>
          </cell>
        </row>
        <row r="770">
          <cell r="A770">
            <v>1404100340</v>
          </cell>
          <cell r="B770" t="str">
            <v>CONSIDERATION PAYABLE ON BUSINESS COMBINATION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E770">
            <v>0</v>
          </cell>
          <cell r="AF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W770">
            <v>0</v>
          </cell>
          <cell r="AX770">
            <v>0</v>
          </cell>
        </row>
        <row r="771">
          <cell r="A771">
            <v>1404100350</v>
          </cell>
          <cell r="B771" t="str">
            <v>Other Payable to JPVL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-2</v>
          </cell>
          <cell r="H771">
            <v>0</v>
          </cell>
          <cell r="I771">
            <v>0</v>
          </cell>
          <cell r="J771">
            <v>2</v>
          </cell>
          <cell r="K771">
            <v>2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E771">
            <v>0</v>
          </cell>
          <cell r="AF771">
            <v>-2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W771">
            <v>0</v>
          </cell>
          <cell r="AX771">
            <v>0</v>
          </cell>
        </row>
        <row r="772">
          <cell r="A772">
            <v>5501020120</v>
          </cell>
          <cell r="B772" t="str">
            <v>REV - UI CHGS TO KTPCL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E772">
            <v>0</v>
          </cell>
          <cell r="AF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W772">
            <v>0</v>
          </cell>
          <cell r="AX772">
            <v>0</v>
          </cell>
        </row>
        <row r="773">
          <cell r="A773">
            <v>2206552410</v>
          </cell>
          <cell r="B773" t="str">
            <v>CGST Receivable - RCM</v>
          </cell>
          <cell r="C773">
            <v>-59946.710000000006</v>
          </cell>
          <cell r="D773">
            <v>575985.28</v>
          </cell>
          <cell r="E773">
            <v>516038.57</v>
          </cell>
          <cell r="F773">
            <v>-192788</v>
          </cell>
          <cell r="G773">
            <v>2771</v>
          </cell>
          <cell r="H773">
            <v>0</v>
          </cell>
          <cell r="I773">
            <v>0</v>
          </cell>
          <cell r="J773">
            <v>700</v>
          </cell>
          <cell r="K773">
            <v>700</v>
          </cell>
          <cell r="L773">
            <v>0</v>
          </cell>
          <cell r="M773">
            <v>0</v>
          </cell>
          <cell r="N773">
            <v>129370.29</v>
          </cell>
          <cell r="O773">
            <v>0</v>
          </cell>
          <cell r="P773">
            <v>0</v>
          </cell>
          <cell r="Q773">
            <v>0</v>
          </cell>
          <cell r="R773">
            <v>129370.29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575985.28</v>
          </cell>
          <cell r="AB773">
            <v>0</v>
          </cell>
          <cell r="AC773">
            <v>575985.28</v>
          </cell>
          <cell r="AE773">
            <v>-192788</v>
          </cell>
          <cell r="AF773">
            <v>2771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W773">
            <v>7112.5</v>
          </cell>
          <cell r="AX773">
            <v>68465.62</v>
          </cell>
        </row>
        <row r="774">
          <cell r="A774">
            <v>2206552411</v>
          </cell>
          <cell r="B774" t="str">
            <v>SGST Receivable- RCM</v>
          </cell>
          <cell r="C774">
            <v>161641.28999999998</v>
          </cell>
          <cell r="D774">
            <v>354397.28</v>
          </cell>
          <cell r="E774">
            <v>516038.57</v>
          </cell>
          <cell r="F774">
            <v>28800</v>
          </cell>
          <cell r="G774">
            <v>2771</v>
          </cell>
          <cell r="H774">
            <v>0</v>
          </cell>
          <cell r="I774">
            <v>0</v>
          </cell>
          <cell r="J774">
            <v>700</v>
          </cell>
          <cell r="K774">
            <v>700</v>
          </cell>
          <cell r="L774">
            <v>0</v>
          </cell>
          <cell r="M774">
            <v>0</v>
          </cell>
          <cell r="N774">
            <v>129370.29</v>
          </cell>
          <cell r="O774">
            <v>0</v>
          </cell>
          <cell r="P774">
            <v>0</v>
          </cell>
          <cell r="Q774">
            <v>0</v>
          </cell>
          <cell r="R774">
            <v>129370.29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354397.28</v>
          </cell>
          <cell r="AB774">
            <v>0</v>
          </cell>
          <cell r="AC774">
            <v>354397.28</v>
          </cell>
          <cell r="AE774">
            <v>28800</v>
          </cell>
          <cell r="AF774">
            <v>2771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W774">
            <v>7112.5</v>
          </cell>
          <cell r="AX774">
            <v>68465.62</v>
          </cell>
        </row>
        <row r="775">
          <cell r="A775">
            <v>4201010120</v>
          </cell>
          <cell r="B775" t="str">
            <v>INTEREST ON REFUND OF INCOME TAX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E775">
            <v>0</v>
          </cell>
          <cell r="AF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W775">
            <v>0</v>
          </cell>
          <cell r="AX775">
            <v>0</v>
          </cell>
        </row>
        <row r="776">
          <cell r="A776">
            <v>2204016762</v>
          </cell>
          <cell r="B776" t="str">
            <v>YES BANK–DIVIDEND 16-17–000184400012742 – OUT</v>
          </cell>
          <cell r="C776">
            <v>-648562</v>
          </cell>
          <cell r="D776">
            <v>0</v>
          </cell>
          <cell r="E776">
            <v>-648562</v>
          </cell>
          <cell r="F776">
            <v>-648562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E776">
            <v>-648562</v>
          </cell>
          <cell r="AF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W776">
            <v>0</v>
          </cell>
          <cell r="AX776">
            <v>0</v>
          </cell>
        </row>
        <row r="777">
          <cell r="A777">
            <v>2206552142</v>
          </cell>
          <cell r="B777" t="str">
            <v>IGST Receivable-Maharashtra</v>
          </cell>
          <cell r="C777">
            <v>10825001.77</v>
          </cell>
          <cell r="D777">
            <v>16058907.43</v>
          </cell>
          <cell r="E777">
            <v>26883909.199999999</v>
          </cell>
          <cell r="F777">
            <v>10821341.77</v>
          </cell>
          <cell r="G777">
            <v>3660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14738101.960000001</v>
          </cell>
          <cell r="AB777">
            <v>1320805.4699999997</v>
          </cell>
          <cell r="AC777">
            <v>16058907.43</v>
          </cell>
          <cell r="AE777">
            <v>10821341.77</v>
          </cell>
          <cell r="AF777">
            <v>3660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W777">
            <v>0</v>
          </cell>
          <cell r="AX777">
            <v>0</v>
          </cell>
        </row>
        <row r="778">
          <cell r="A778">
            <v>4201040030</v>
          </cell>
          <cell r="B778" t="str">
            <v>MTM on current Investment  - FVTPL</v>
          </cell>
          <cell r="C778">
            <v>0</v>
          </cell>
          <cell r="D778">
            <v>-668807</v>
          </cell>
          <cell r="E778">
            <v>-668807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-668807</v>
          </cell>
          <cell r="AE778">
            <v>0</v>
          </cell>
          <cell r="AF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-668807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W778">
            <v>0</v>
          </cell>
          <cell r="AX778">
            <v>0</v>
          </cell>
        </row>
        <row r="779">
          <cell r="A779">
            <v>5301020370</v>
          </cell>
          <cell r="B779" t="str">
            <v>INTEREST EXPENSE ON FINANCIAL LIABILITIE-INDA</v>
          </cell>
          <cell r="C779">
            <v>735481.79791231302</v>
          </cell>
          <cell r="D779">
            <v>199442.9557133645</v>
          </cell>
          <cell r="E779">
            <v>934924.75362567755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735481.79791231302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199442.9557133645</v>
          </cell>
          <cell r="AE779">
            <v>0</v>
          </cell>
          <cell r="AF779">
            <v>0</v>
          </cell>
          <cell r="AH779">
            <v>667489.39311503991</v>
          </cell>
          <cell r="AI779">
            <v>67992.404797273106</v>
          </cell>
          <cell r="AJ779">
            <v>0</v>
          </cell>
          <cell r="AK779">
            <v>199442.9557133645</v>
          </cell>
          <cell r="AO779">
            <v>-667489.39311503991</v>
          </cell>
          <cell r="AP779">
            <v>0</v>
          </cell>
          <cell r="AQ779">
            <v>667489.39311503991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W779">
            <v>0</v>
          </cell>
          <cell r="AX779">
            <v>0</v>
          </cell>
        </row>
        <row r="780">
          <cell r="A780">
            <v>2204016410</v>
          </cell>
          <cell r="B780" t="str">
            <v>IDFC BANK LTD –  CA – 10001546056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E780">
            <v>0</v>
          </cell>
          <cell r="AF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W780">
            <v>0</v>
          </cell>
          <cell r="AX780">
            <v>0</v>
          </cell>
        </row>
        <row r="781">
          <cell r="A781">
            <v>2204016540</v>
          </cell>
          <cell r="B781" t="str">
            <v>KOTAK BANK - 8111844230</v>
          </cell>
          <cell r="C781">
            <v>65462.89</v>
          </cell>
          <cell r="D781">
            <v>0</v>
          </cell>
          <cell r="E781">
            <v>65462.89</v>
          </cell>
          <cell r="F781">
            <v>65462.89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E781">
            <v>65462.89</v>
          </cell>
          <cell r="AF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W781">
            <v>0</v>
          </cell>
          <cell r="AX781">
            <v>0</v>
          </cell>
        </row>
        <row r="782">
          <cell r="A782">
            <v>5401010030</v>
          </cell>
          <cell r="B782" t="str">
            <v>DEPRECIATION BUILDINGS-NON FACTORY.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E782">
            <v>0</v>
          </cell>
          <cell r="AF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W782">
            <v>0</v>
          </cell>
          <cell r="AX782">
            <v>0</v>
          </cell>
        </row>
        <row r="783">
          <cell r="A783">
            <v>1102090030</v>
          </cell>
          <cell r="B783" t="str">
            <v>DIVIDEND DISTRIBUTION TAX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E783">
            <v>0</v>
          </cell>
          <cell r="AF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W783">
            <v>0</v>
          </cell>
          <cell r="AX783">
            <v>0</v>
          </cell>
        </row>
        <row r="784">
          <cell r="A784">
            <v>1403021110</v>
          </cell>
          <cell r="B784" t="str">
            <v>FREIGHT CLEARING</v>
          </cell>
          <cell r="C784">
            <v>0</v>
          </cell>
          <cell r="D784">
            <v>-14160</v>
          </cell>
          <cell r="E784">
            <v>-14160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-14160</v>
          </cell>
          <cell r="AB784">
            <v>0</v>
          </cell>
          <cell r="AC784">
            <v>-14160</v>
          </cell>
          <cell r="AE784">
            <v>0</v>
          </cell>
          <cell r="AF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W784">
            <v>0</v>
          </cell>
          <cell r="AX784">
            <v>0</v>
          </cell>
        </row>
        <row r="785">
          <cell r="A785">
            <v>1404051113</v>
          </cell>
          <cell r="B785" t="str">
            <v>GST Cess Payable-Karnataka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-400000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800000</v>
          </cell>
          <cell r="O785">
            <v>0</v>
          </cell>
          <cell r="P785">
            <v>0</v>
          </cell>
          <cell r="Q785">
            <v>0</v>
          </cell>
          <cell r="R785">
            <v>800000</v>
          </cell>
          <cell r="S785">
            <v>0</v>
          </cell>
          <cell r="T785">
            <v>0</v>
          </cell>
          <cell r="U785">
            <v>0</v>
          </cell>
          <cell r="V785">
            <v>-400000</v>
          </cell>
          <cell r="W785">
            <v>0</v>
          </cell>
          <cell r="X785">
            <v>-400000</v>
          </cell>
          <cell r="Y785">
            <v>-400000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E785">
            <v>0</v>
          </cell>
          <cell r="AF785">
            <v>-400000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W785">
            <v>0</v>
          </cell>
          <cell r="AX785">
            <v>0</v>
          </cell>
        </row>
        <row r="786">
          <cell r="A786">
            <v>1404051143</v>
          </cell>
          <cell r="B786" t="str">
            <v>GST Cess Payable-Maharashtra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E786">
            <v>0</v>
          </cell>
          <cell r="AF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W786">
            <v>0</v>
          </cell>
          <cell r="AX786">
            <v>0</v>
          </cell>
        </row>
        <row r="787">
          <cell r="A787">
            <v>1404080440</v>
          </cell>
          <cell r="B787" t="str">
            <v>EMPLOYEE DEDUCTION - IIS TRUST</v>
          </cell>
          <cell r="C787">
            <v>73895</v>
          </cell>
          <cell r="D787">
            <v>-79900</v>
          </cell>
          <cell r="E787">
            <v>-6005</v>
          </cell>
          <cell r="F787">
            <v>276745</v>
          </cell>
          <cell r="G787">
            <v>-40050</v>
          </cell>
          <cell r="H787">
            <v>0</v>
          </cell>
          <cell r="I787">
            <v>0</v>
          </cell>
          <cell r="J787">
            <v>-49250</v>
          </cell>
          <cell r="K787">
            <v>-49250</v>
          </cell>
          <cell r="L787">
            <v>-1800</v>
          </cell>
          <cell r="M787">
            <v>0</v>
          </cell>
          <cell r="N787">
            <v>-77850</v>
          </cell>
          <cell r="O787">
            <v>0</v>
          </cell>
          <cell r="P787">
            <v>0</v>
          </cell>
          <cell r="Q787">
            <v>0</v>
          </cell>
          <cell r="R787">
            <v>-79650</v>
          </cell>
          <cell r="S787">
            <v>-14300</v>
          </cell>
          <cell r="T787">
            <v>-11800</v>
          </cell>
          <cell r="U787">
            <v>-26100</v>
          </cell>
          <cell r="V787">
            <v>-6500</v>
          </cell>
          <cell r="W787">
            <v>-1300</v>
          </cell>
          <cell r="X787">
            <v>-7800</v>
          </cell>
          <cell r="Y787">
            <v>-33900</v>
          </cell>
          <cell r="Z787">
            <v>0</v>
          </cell>
          <cell r="AA787">
            <v>-79900</v>
          </cell>
          <cell r="AB787">
            <v>0</v>
          </cell>
          <cell r="AC787">
            <v>-79900</v>
          </cell>
          <cell r="AE787">
            <v>276745</v>
          </cell>
          <cell r="AF787">
            <v>-40050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W787">
            <v>-13900</v>
          </cell>
          <cell r="AX787">
            <v>-31700</v>
          </cell>
        </row>
        <row r="788">
          <cell r="A788">
            <v>2203510010</v>
          </cell>
          <cell r="B788" t="str">
            <v>TRADE RECEIVABLES - EXPORT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E788">
            <v>0</v>
          </cell>
          <cell r="AF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W788">
            <v>0</v>
          </cell>
          <cell r="AX788">
            <v>0</v>
          </cell>
        </row>
        <row r="789">
          <cell r="A789">
            <v>5101020010</v>
          </cell>
          <cell r="B789" t="str">
            <v>Price difference - SFG(PRD)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E789">
            <v>0</v>
          </cell>
          <cell r="AF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W789">
            <v>0</v>
          </cell>
          <cell r="AX789">
            <v>0</v>
          </cell>
        </row>
        <row r="790">
          <cell r="A790">
            <v>5301020030</v>
          </cell>
          <cell r="B790" t="str">
            <v>INTEREST ON INCOME TAX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E790">
            <v>0</v>
          </cell>
          <cell r="AF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W790">
            <v>0</v>
          </cell>
          <cell r="AX790">
            <v>0</v>
          </cell>
        </row>
        <row r="791">
          <cell r="A791">
            <v>5501260120</v>
          </cell>
          <cell r="B791" t="str">
            <v>STOA CHARGES</v>
          </cell>
          <cell r="C791">
            <v>8149187</v>
          </cell>
          <cell r="D791">
            <v>152220</v>
          </cell>
          <cell r="E791">
            <v>8301407</v>
          </cell>
          <cell r="F791">
            <v>0</v>
          </cell>
          <cell r="G791">
            <v>193520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7955667</v>
          </cell>
          <cell r="O791">
            <v>0</v>
          </cell>
          <cell r="P791">
            <v>0</v>
          </cell>
          <cell r="Q791">
            <v>0</v>
          </cell>
          <cell r="R791">
            <v>7955667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152220</v>
          </cell>
          <cell r="AB791">
            <v>0</v>
          </cell>
          <cell r="AC791">
            <v>152220</v>
          </cell>
          <cell r="AE791">
            <v>0</v>
          </cell>
          <cell r="AF791">
            <v>193520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W791">
            <v>0</v>
          </cell>
          <cell r="AX791">
            <v>0</v>
          </cell>
        </row>
        <row r="792">
          <cell r="A792">
            <v>2105580120</v>
          </cell>
          <cell r="B792" t="str">
            <v>DEPOSIT - GOVT AUTHORITIES</v>
          </cell>
          <cell r="C792">
            <v>813200</v>
          </cell>
          <cell r="D792">
            <v>0</v>
          </cell>
          <cell r="E792">
            <v>813200</v>
          </cell>
          <cell r="F792">
            <v>813200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E792">
            <v>813200</v>
          </cell>
          <cell r="AF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W792">
            <v>0</v>
          </cell>
          <cell r="AX792">
            <v>0</v>
          </cell>
        </row>
        <row r="793">
          <cell r="A793">
            <v>1404080370</v>
          </cell>
          <cell r="B793" t="str">
            <v>LIABILITY FOR ONEDAYSALARY CONT.BY EMP.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E793">
            <v>0</v>
          </cell>
          <cell r="AF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W793">
            <v>0</v>
          </cell>
          <cell r="AX793">
            <v>0</v>
          </cell>
        </row>
        <row r="794">
          <cell r="A794">
            <v>1404100010</v>
          </cell>
          <cell r="B794" t="str">
            <v>ROYALTY PAYABLE</v>
          </cell>
          <cell r="C794">
            <v>-56306.32</v>
          </cell>
          <cell r="D794">
            <v>0</v>
          </cell>
          <cell r="E794">
            <v>-56306.32</v>
          </cell>
          <cell r="F794">
            <v>-56306.32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E794">
            <v>-56306.32</v>
          </cell>
          <cell r="AF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W794">
            <v>0</v>
          </cell>
          <cell r="AX794">
            <v>0</v>
          </cell>
        </row>
        <row r="795">
          <cell r="A795">
            <v>2204015452</v>
          </cell>
          <cell r="B795" t="str">
            <v>AXIS – CP ACCOUNT – 914020050624955 – OUTGOIN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E795">
            <v>0</v>
          </cell>
          <cell r="AF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W795">
            <v>0</v>
          </cell>
          <cell r="AX795">
            <v>0</v>
          </cell>
        </row>
        <row r="796">
          <cell r="A796">
            <v>1301030080</v>
          </cell>
          <cell r="B796" t="str">
            <v>LT-SEC-ECB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E796">
            <v>0</v>
          </cell>
          <cell r="AF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W796">
            <v>0</v>
          </cell>
          <cell r="AX796">
            <v>0</v>
          </cell>
        </row>
        <row r="797">
          <cell r="A797">
            <v>1404110011</v>
          </cell>
          <cell r="B797" t="str">
            <v>INTEREST ACCRUED BUT NOT DUE BANKS (CTRL A/C)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E797">
            <v>0</v>
          </cell>
          <cell r="AF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W797">
            <v>0</v>
          </cell>
          <cell r="AX797">
            <v>0</v>
          </cell>
        </row>
        <row r="798">
          <cell r="A798">
            <v>5301010020</v>
          </cell>
          <cell r="B798" t="str">
            <v>INTEREST ON FOREIGN CURRENCY LOANS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E798">
            <v>0</v>
          </cell>
          <cell r="AF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W798">
            <v>0</v>
          </cell>
          <cell r="AX798">
            <v>0</v>
          </cell>
        </row>
        <row r="799">
          <cell r="A799">
            <v>5501140380</v>
          </cell>
          <cell r="B799" t="str">
            <v>EXCHANGE DIFFERENCE - SALES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E799">
            <v>0</v>
          </cell>
          <cell r="AF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W799">
            <v>0</v>
          </cell>
          <cell r="AX799">
            <v>0</v>
          </cell>
        </row>
        <row r="800">
          <cell r="A800">
            <v>2206552000</v>
          </cell>
          <cell r="B800" t="str">
            <v>CGST Receivable-Andhra Pradesh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E800">
            <v>0</v>
          </cell>
          <cell r="AF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W800">
            <v>-244017.75</v>
          </cell>
          <cell r="AX800">
            <v>0</v>
          </cell>
        </row>
        <row r="801">
          <cell r="A801">
            <v>2206552001</v>
          </cell>
          <cell r="B801" t="str">
            <v>SGST Receivable-Andhra Pradesh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E801">
            <v>0</v>
          </cell>
          <cell r="AF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W801">
            <v>210837.25</v>
          </cell>
          <cell r="AX801">
            <v>0</v>
          </cell>
        </row>
        <row r="802">
          <cell r="A802">
            <v>2206552280</v>
          </cell>
          <cell r="B802" t="str">
            <v>CGST Receivable-West Bengal</v>
          </cell>
          <cell r="C802">
            <v>445.5</v>
          </cell>
          <cell r="D802">
            <v>0</v>
          </cell>
          <cell r="E802">
            <v>445.5</v>
          </cell>
          <cell r="F802">
            <v>445.5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E802">
            <v>445.5</v>
          </cell>
          <cell r="AF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W802">
            <v>304.82</v>
          </cell>
          <cell r="AX802">
            <v>92264.33</v>
          </cell>
        </row>
        <row r="803">
          <cell r="A803">
            <v>2206552281</v>
          </cell>
          <cell r="B803" t="str">
            <v>SGST Receivable-West Bengal</v>
          </cell>
          <cell r="C803">
            <v>445.5</v>
          </cell>
          <cell r="D803">
            <v>0</v>
          </cell>
          <cell r="E803">
            <v>445.5</v>
          </cell>
          <cell r="F803">
            <v>445.5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E803">
            <v>445.5</v>
          </cell>
          <cell r="AF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W803">
            <v>304.82</v>
          </cell>
          <cell r="AX803">
            <v>92264.33</v>
          </cell>
        </row>
        <row r="804">
          <cell r="A804">
            <v>4201090050</v>
          </cell>
          <cell r="B804" t="str">
            <v>INSURANCE CLAIM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E804">
            <v>0</v>
          </cell>
          <cell r="AF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W804">
            <v>0</v>
          </cell>
          <cell r="AX804">
            <v>0</v>
          </cell>
        </row>
        <row r="805">
          <cell r="A805">
            <v>2204015450</v>
          </cell>
          <cell r="B805" t="str">
            <v>AXIS – CP ACCOUNT – 914020050624955</v>
          </cell>
          <cell r="C805">
            <v>0</v>
          </cell>
          <cell r="D805">
            <v>0</v>
          </cell>
          <cell r="E805">
            <v>0</v>
          </cell>
          <cell r="F805">
            <v>50</v>
          </cell>
          <cell r="G805">
            <v>-50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E805">
            <v>50</v>
          </cell>
          <cell r="AF805">
            <v>-50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W805">
            <v>0</v>
          </cell>
          <cell r="AX805">
            <v>0</v>
          </cell>
        </row>
        <row r="806">
          <cell r="A806">
            <v>2206590290</v>
          </cell>
          <cell r="B806" t="str">
            <v>Advance EPC Expenses - Solar Projects</v>
          </cell>
          <cell r="C806">
            <v>-0.38</v>
          </cell>
          <cell r="D806">
            <v>0</v>
          </cell>
          <cell r="E806">
            <v>-0.38</v>
          </cell>
          <cell r="F806">
            <v>-0.38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E806">
            <v>-0.38</v>
          </cell>
          <cell r="AF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W806">
            <v>0</v>
          </cell>
          <cell r="AX806">
            <v>0</v>
          </cell>
        </row>
        <row r="807">
          <cell r="A807">
            <v>2204017322</v>
          </cell>
          <cell r="B807" t="str">
            <v>Citi Bank 0522123013 Out Going</v>
          </cell>
          <cell r="C807">
            <v>-10800</v>
          </cell>
          <cell r="D807">
            <v>0</v>
          </cell>
          <cell r="E807">
            <v>-10800</v>
          </cell>
          <cell r="F807">
            <v>-10800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E807">
            <v>-10800</v>
          </cell>
          <cell r="AF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W807">
            <v>0</v>
          </cell>
          <cell r="AX807">
            <v>0</v>
          </cell>
        </row>
        <row r="808">
          <cell r="A808">
            <v>1403022050</v>
          </cell>
          <cell r="B808" t="str">
            <v>OUTSTANDING LIABILITIES - 2018-19</v>
          </cell>
          <cell r="C808">
            <v>-856448.75</v>
          </cell>
          <cell r="D808">
            <v>-4348160</v>
          </cell>
          <cell r="E808">
            <v>-5204608.75</v>
          </cell>
          <cell r="F808">
            <v>-0.59</v>
          </cell>
          <cell r="G808">
            <v>-856448.16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-4348160</v>
          </cell>
          <cell r="AB808">
            <v>0</v>
          </cell>
          <cell r="AC808">
            <v>-4348160</v>
          </cell>
          <cell r="AE808">
            <v>-0.59</v>
          </cell>
          <cell r="AF808">
            <v>-856448.16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W808">
            <v>0</v>
          </cell>
          <cell r="AX808">
            <v>0</v>
          </cell>
        </row>
        <row r="809">
          <cell r="A809">
            <v>2105610028</v>
          </cell>
          <cell r="B809" t="str">
            <v>TDS RECOVERABLE - FY 2018-19</v>
          </cell>
          <cell r="C809">
            <v>755179535.28999996</v>
          </cell>
          <cell r="D809">
            <v>0</v>
          </cell>
          <cell r="E809">
            <v>755179535.28999996</v>
          </cell>
          <cell r="F809">
            <v>750915531.28999996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E809">
            <v>755179535.28999996</v>
          </cell>
          <cell r="AF809">
            <v>0</v>
          </cell>
          <cell r="AH809">
            <v>4264004</v>
          </cell>
          <cell r="AI809">
            <v>0</v>
          </cell>
          <cell r="AJ809">
            <v>0</v>
          </cell>
          <cell r="AK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W809">
            <v>0</v>
          </cell>
          <cell r="AX809">
            <v>0</v>
          </cell>
        </row>
        <row r="810">
          <cell r="A810">
            <v>2206552002</v>
          </cell>
          <cell r="B810" t="str">
            <v>IGST Receivable-Andhra Pradesh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E810">
            <v>0</v>
          </cell>
          <cell r="AF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W810">
            <v>1741317.92</v>
          </cell>
          <cell r="AX810">
            <v>0</v>
          </cell>
        </row>
        <row r="811">
          <cell r="A811">
            <v>2206552282</v>
          </cell>
          <cell r="B811" t="str">
            <v>IGST Receivable-West Bengal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E811">
            <v>0</v>
          </cell>
          <cell r="AF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W811">
            <v>24080.46</v>
          </cell>
          <cell r="AX811">
            <v>687259.1</v>
          </cell>
        </row>
        <row r="812">
          <cell r="A812">
            <v>1404100180</v>
          </cell>
          <cell r="B812" t="str">
            <v>DONATION PAYABLE</v>
          </cell>
          <cell r="C812">
            <v>50200</v>
          </cell>
          <cell r="D812">
            <v>-50200</v>
          </cell>
          <cell r="E812">
            <v>0</v>
          </cell>
          <cell r="F812">
            <v>174303</v>
          </cell>
          <cell r="G812">
            <v>-34353</v>
          </cell>
          <cell r="H812">
            <v>0</v>
          </cell>
          <cell r="I812">
            <v>0</v>
          </cell>
          <cell r="J812">
            <v>-19500</v>
          </cell>
          <cell r="K812">
            <v>-19500</v>
          </cell>
          <cell r="L812">
            <v>-1000</v>
          </cell>
          <cell r="M812">
            <v>0</v>
          </cell>
          <cell r="N812">
            <v>-44650</v>
          </cell>
          <cell r="O812">
            <v>0</v>
          </cell>
          <cell r="P812">
            <v>0</v>
          </cell>
          <cell r="Q812">
            <v>0</v>
          </cell>
          <cell r="R812">
            <v>-45650</v>
          </cell>
          <cell r="S812">
            <v>-10300</v>
          </cell>
          <cell r="T812">
            <v>-5500</v>
          </cell>
          <cell r="U812">
            <v>-15800</v>
          </cell>
          <cell r="V812">
            <v>-6300</v>
          </cell>
          <cell r="W812">
            <v>0</v>
          </cell>
          <cell r="X812">
            <v>-6300</v>
          </cell>
          <cell r="Y812">
            <v>-22100</v>
          </cell>
          <cell r="Z812">
            <v>-2500</v>
          </cell>
          <cell r="AA812">
            <v>-50200</v>
          </cell>
          <cell r="AB812">
            <v>0</v>
          </cell>
          <cell r="AC812">
            <v>-50200</v>
          </cell>
          <cell r="AE812">
            <v>174303</v>
          </cell>
          <cell r="AF812">
            <v>-34353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W812">
            <v>0</v>
          </cell>
          <cell r="AX812">
            <v>0</v>
          </cell>
        </row>
        <row r="813">
          <cell r="A813">
            <v>5501120000</v>
          </cell>
          <cell r="B813" t="str">
            <v>JOB WORK CHGS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E813">
            <v>0</v>
          </cell>
          <cell r="AF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W813">
            <v>0</v>
          </cell>
          <cell r="AX813">
            <v>0</v>
          </cell>
        </row>
        <row r="814">
          <cell r="A814">
            <v>5101071000</v>
          </cell>
          <cell r="B814" t="str">
            <v>COGS BY PRODUCT (SCRAP)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E814">
            <v>0</v>
          </cell>
          <cell r="AF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W814">
            <v>0</v>
          </cell>
          <cell r="AX814">
            <v>0</v>
          </cell>
        </row>
        <row r="815">
          <cell r="A815">
            <v>2203518050</v>
          </cell>
          <cell r="B815" t="str">
            <v>TRADE RECEIVABLES -  FOREX REINSTATEMENT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E815">
            <v>0</v>
          </cell>
          <cell r="AF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W815">
            <v>0</v>
          </cell>
          <cell r="AX815">
            <v>0</v>
          </cell>
        </row>
        <row r="816">
          <cell r="A816">
            <v>2204080000</v>
          </cell>
          <cell r="B816" t="str">
            <v>MARGIN MONEY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E816">
            <v>0</v>
          </cell>
          <cell r="AF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W816">
            <v>0</v>
          </cell>
          <cell r="AX816">
            <v>0</v>
          </cell>
        </row>
        <row r="817">
          <cell r="A817">
            <v>1403020160</v>
          </cell>
          <cell r="B817" t="str">
            <v>TRADE PAYABLES - CHA / PORT HANDLING</v>
          </cell>
          <cell r="C817">
            <v>-46401.120000000003</v>
          </cell>
          <cell r="D817">
            <v>0</v>
          </cell>
          <cell r="E817">
            <v>-46401.120000000003</v>
          </cell>
          <cell r="F817">
            <v>0</v>
          </cell>
          <cell r="G817">
            <v>-20238.810000000001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-26162.31</v>
          </cell>
          <cell r="Q817">
            <v>0</v>
          </cell>
          <cell r="R817">
            <v>-26162.31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E817">
            <v>0</v>
          </cell>
          <cell r="AF817">
            <v>-20238.810000000001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W817">
            <v>0</v>
          </cell>
          <cell r="AX817">
            <v>0</v>
          </cell>
        </row>
        <row r="818">
          <cell r="A818">
            <v>2101015050</v>
          </cell>
          <cell r="B818" t="str">
            <v>LAND-LEASEHOLD - COST-INDAS ADJUSTMENT</v>
          </cell>
          <cell r="C818">
            <v>0</v>
          </cell>
          <cell r="D818">
            <v>-143409786</v>
          </cell>
          <cell r="E818">
            <v>-143409786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-143409786</v>
          </cell>
          <cell r="AB818">
            <v>0</v>
          </cell>
          <cell r="AC818">
            <v>-143409786</v>
          </cell>
          <cell r="AE818">
            <v>0</v>
          </cell>
          <cell r="AF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W818">
            <v>0</v>
          </cell>
          <cell r="AX818">
            <v>0</v>
          </cell>
        </row>
        <row r="819">
          <cell r="A819">
            <v>5501210790</v>
          </cell>
          <cell r="B819" t="str">
            <v>TECHNICAL CONSULTANCY FEES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E819">
            <v>0</v>
          </cell>
          <cell r="AF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W819">
            <v>0</v>
          </cell>
          <cell r="AX819">
            <v>0</v>
          </cell>
        </row>
        <row r="820">
          <cell r="A820">
            <v>1403020110</v>
          </cell>
          <cell r="B820" t="str">
            <v>TRADE PAYABLES - TRANSPORT –OUTWARD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E820">
            <v>0</v>
          </cell>
          <cell r="AF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W820">
            <v>-24159</v>
          </cell>
          <cell r="AX820">
            <v>0</v>
          </cell>
        </row>
        <row r="821">
          <cell r="A821">
            <v>1403020150</v>
          </cell>
          <cell r="B821" t="str">
            <v>TRADE PAYABLES - PROCESSING SERVICES</v>
          </cell>
          <cell r="C821">
            <v>5663</v>
          </cell>
          <cell r="D821">
            <v>0</v>
          </cell>
          <cell r="E821">
            <v>5663</v>
          </cell>
          <cell r="F821">
            <v>5663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E821">
            <v>5663</v>
          </cell>
          <cell r="AF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W821">
            <v>0</v>
          </cell>
          <cell r="AX821">
            <v>0</v>
          </cell>
        </row>
        <row r="822">
          <cell r="A822">
            <v>2206552412</v>
          </cell>
          <cell r="B822" t="str">
            <v>IGST Receivable- RCM</v>
          </cell>
          <cell r="C822">
            <v>-72467.579999999958</v>
          </cell>
          <cell r="D822">
            <v>0</v>
          </cell>
          <cell r="E822">
            <v>-72467.579999999958</v>
          </cell>
          <cell r="F822">
            <v>-573565.78</v>
          </cell>
          <cell r="G822">
            <v>9108.0400000000009</v>
          </cell>
          <cell r="H822">
            <v>-10.84</v>
          </cell>
          <cell r="I822">
            <v>0</v>
          </cell>
          <cell r="J822">
            <v>0</v>
          </cell>
          <cell r="K822">
            <v>-10.84</v>
          </cell>
          <cell r="L822">
            <v>0</v>
          </cell>
          <cell r="M822">
            <v>0</v>
          </cell>
          <cell r="N822">
            <v>492001</v>
          </cell>
          <cell r="O822">
            <v>0</v>
          </cell>
          <cell r="P822">
            <v>0</v>
          </cell>
          <cell r="Q822">
            <v>0</v>
          </cell>
          <cell r="R822">
            <v>492001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E822">
            <v>-573565.78</v>
          </cell>
          <cell r="AF822">
            <v>9108.0400000000009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W822">
            <v>632131.16999999993</v>
          </cell>
          <cell r="AX822">
            <v>0</v>
          </cell>
        </row>
        <row r="823">
          <cell r="A823">
            <v>2206564014</v>
          </cell>
          <cell r="B823" t="str">
            <v>ADVANCE TAX F.Y. 18-19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E823">
            <v>0</v>
          </cell>
          <cell r="AF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W823">
            <v>0</v>
          </cell>
          <cell r="AX823">
            <v>0</v>
          </cell>
        </row>
        <row r="824">
          <cell r="A824">
            <v>2205520041</v>
          </cell>
          <cell r="B824" t="str">
            <v>ADVANCE TO EMP -STAFF ADV FOR EXPENSES (TRAVE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E824">
            <v>0</v>
          </cell>
          <cell r="AF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W824">
            <v>0</v>
          </cell>
          <cell r="AX824">
            <v>0</v>
          </cell>
        </row>
        <row r="825">
          <cell r="A825">
            <v>2204014951</v>
          </cell>
          <cell r="B825" t="str">
            <v>IDBI-DIVIDEND A/C2010-11-0004103000047542-INC</v>
          </cell>
          <cell r="C825">
            <v>502776</v>
          </cell>
          <cell r="D825">
            <v>0</v>
          </cell>
          <cell r="E825">
            <v>502776</v>
          </cell>
          <cell r="F825">
            <v>502776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E825">
            <v>502776</v>
          </cell>
          <cell r="AF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W825">
            <v>0</v>
          </cell>
          <cell r="AX825">
            <v>0</v>
          </cell>
        </row>
        <row r="826">
          <cell r="A826">
            <v>2204014971</v>
          </cell>
          <cell r="B826" t="str">
            <v>IDBI BANK-A/C 52711- DIVIDEND A/C 2011-12-INC</v>
          </cell>
          <cell r="C826">
            <v>133077</v>
          </cell>
          <cell r="D826">
            <v>0</v>
          </cell>
          <cell r="E826">
            <v>133077</v>
          </cell>
          <cell r="F826">
            <v>133077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E826">
            <v>133077</v>
          </cell>
          <cell r="AF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W826">
            <v>0</v>
          </cell>
          <cell r="AX826">
            <v>0</v>
          </cell>
        </row>
        <row r="827">
          <cell r="A827">
            <v>2204014981</v>
          </cell>
          <cell r="B827" t="str">
            <v>IDBI BANK-A/C 57707- DIVIDEND A/C 2012-13-INC</v>
          </cell>
          <cell r="C827">
            <v>1452768</v>
          </cell>
          <cell r="D827">
            <v>0</v>
          </cell>
          <cell r="E827">
            <v>1452768</v>
          </cell>
          <cell r="F827">
            <v>1452768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E827">
            <v>1452768</v>
          </cell>
          <cell r="AF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W827">
            <v>0</v>
          </cell>
          <cell r="AX827">
            <v>0</v>
          </cell>
        </row>
        <row r="828">
          <cell r="A828">
            <v>2204015311</v>
          </cell>
          <cell r="B828" t="str">
            <v>IDBI - DIVIDEND A/C 20013/14-004103000063072-</v>
          </cell>
          <cell r="C828">
            <v>64366</v>
          </cell>
          <cell r="D828">
            <v>0</v>
          </cell>
          <cell r="E828">
            <v>64366</v>
          </cell>
          <cell r="F828">
            <v>64366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E828">
            <v>64366</v>
          </cell>
          <cell r="AF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W828">
            <v>0</v>
          </cell>
          <cell r="AX828">
            <v>0</v>
          </cell>
        </row>
        <row r="829">
          <cell r="A829">
            <v>2204015761</v>
          </cell>
          <cell r="B829" t="str">
            <v>IDBI BANK – DIVIDEND – 0004103000067245 – INC</v>
          </cell>
          <cell r="C829">
            <v>67358</v>
          </cell>
          <cell r="D829">
            <v>0</v>
          </cell>
          <cell r="E829">
            <v>67358</v>
          </cell>
          <cell r="F829">
            <v>67358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E829">
            <v>67358</v>
          </cell>
          <cell r="AF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W829">
            <v>0</v>
          </cell>
          <cell r="AX829">
            <v>0</v>
          </cell>
        </row>
        <row r="830">
          <cell r="A830">
            <v>5301020240</v>
          </cell>
          <cell r="B830" t="str">
            <v>INTEREST ON COMMERCIAL PAPER</v>
          </cell>
          <cell r="C830">
            <v>81435716</v>
          </cell>
          <cell r="D830">
            <v>0</v>
          </cell>
          <cell r="E830">
            <v>81435716</v>
          </cell>
          <cell r="F830">
            <v>81435716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81435716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E830">
            <v>0</v>
          </cell>
          <cell r="AF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O830">
            <v>-81435716</v>
          </cell>
          <cell r="AP830">
            <v>0</v>
          </cell>
          <cell r="AQ830">
            <v>81435716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W830">
            <v>0</v>
          </cell>
          <cell r="AX830">
            <v>0</v>
          </cell>
        </row>
        <row r="831">
          <cell r="A831">
            <v>1102020000</v>
          </cell>
          <cell r="B831" t="str">
            <v>CAPITAL RESERVE</v>
          </cell>
          <cell r="C831">
            <v>-5161176619</v>
          </cell>
          <cell r="D831">
            <v>0</v>
          </cell>
          <cell r="E831">
            <v>-5161176619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-5161176619</v>
          </cell>
          <cell r="K831">
            <v>-5161176619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E831">
            <v>0</v>
          </cell>
          <cell r="AF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W831">
            <v>0</v>
          </cell>
          <cell r="AX831">
            <v>0</v>
          </cell>
        </row>
        <row r="832">
          <cell r="A832">
            <v>1403020060</v>
          </cell>
          <cell r="B832" t="str">
            <v>TRADE PAYABLES - GASES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E832">
            <v>0</v>
          </cell>
          <cell r="AF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W832">
            <v>0</v>
          </cell>
          <cell r="AX832">
            <v>0</v>
          </cell>
        </row>
        <row r="833">
          <cell r="A833">
            <v>1404161040</v>
          </cell>
          <cell r="B833" t="str">
            <v>OUTSTANDING LIABILITIES -PROJECTS 2018-19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E833">
            <v>0</v>
          </cell>
          <cell r="AF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W833">
            <v>0</v>
          </cell>
          <cell r="AX833">
            <v>1</v>
          </cell>
        </row>
        <row r="834">
          <cell r="A834">
            <v>5301030230</v>
          </cell>
          <cell r="B834" t="str">
            <v>STAMPING CHARGES</v>
          </cell>
          <cell r="C834">
            <v>1005456.0582524273</v>
          </cell>
          <cell r="D834">
            <v>1402961.941747573</v>
          </cell>
          <cell r="E834">
            <v>2408418</v>
          </cell>
          <cell r="F834">
            <v>2408418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155144.55498257038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358025.89611362398</v>
          </cell>
          <cell r="S834">
            <v>0</v>
          </cell>
          <cell r="T834">
            <v>0</v>
          </cell>
          <cell r="U834">
            <v>134259.71104260898</v>
          </cell>
          <cell r="V834">
            <v>0</v>
          </cell>
          <cell r="W834">
            <v>0</v>
          </cell>
          <cell r="X834">
            <v>358025.89611362398</v>
          </cell>
          <cell r="Y834">
            <v>492285.60715623293</v>
          </cell>
          <cell r="Z834">
            <v>0</v>
          </cell>
          <cell r="AA834">
            <v>0</v>
          </cell>
          <cell r="AB834">
            <v>0</v>
          </cell>
          <cell r="AC834">
            <v>1402961.941747573</v>
          </cell>
          <cell r="AE834">
            <v>0</v>
          </cell>
          <cell r="AF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O834">
            <v>-2408418</v>
          </cell>
          <cell r="AP834">
            <v>0</v>
          </cell>
          <cell r="AQ834">
            <v>155144.55498257038</v>
          </cell>
          <cell r="AR834">
            <v>134259.71104260898</v>
          </cell>
          <cell r="AS834">
            <v>358025.89611362398</v>
          </cell>
          <cell r="AT834">
            <v>358025.89611362398</v>
          </cell>
          <cell r="AU834">
            <v>1402961.941747573</v>
          </cell>
          <cell r="AW834">
            <v>0</v>
          </cell>
          <cell r="AX834">
            <v>0</v>
          </cell>
        </row>
        <row r="835">
          <cell r="A835">
            <v>1404160450</v>
          </cell>
          <cell r="B835" t="str">
            <v>SUNDRY CREDITORS LAND VENDORS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E835">
            <v>0</v>
          </cell>
          <cell r="AF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W835">
            <v>0</v>
          </cell>
          <cell r="AX835">
            <v>0</v>
          </cell>
        </row>
        <row r="836">
          <cell r="A836">
            <v>2204017321</v>
          </cell>
          <cell r="B836" t="str">
            <v>Citi Bank 0522123013 Incoming</v>
          </cell>
          <cell r="C836">
            <v>20000</v>
          </cell>
          <cell r="D836">
            <v>0</v>
          </cell>
          <cell r="E836">
            <v>20000</v>
          </cell>
          <cell r="F836">
            <v>20000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E836">
            <v>20000</v>
          </cell>
          <cell r="AF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W836">
            <v>0</v>
          </cell>
          <cell r="AX836">
            <v>0</v>
          </cell>
        </row>
        <row r="837">
          <cell r="A837">
            <v>1404040650</v>
          </cell>
          <cell r="B837" t="str">
            <v>PAYABLE LABOUR WELFARE FUND - KARNATAKA</v>
          </cell>
          <cell r="C837">
            <v>2760</v>
          </cell>
          <cell r="D837">
            <v>0</v>
          </cell>
          <cell r="E837">
            <v>2760</v>
          </cell>
          <cell r="F837">
            <v>0</v>
          </cell>
          <cell r="G837">
            <v>2760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E837">
            <v>0</v>
          </cell>
          <cell r="AF837">
            <v>2760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W837">
            <v>0</v>
          </cell>
          <cell r="AX837">
            <v>0</v>
          </cell>
        </row>
        <row r="838">
          <cell r="A838">
            <v>2203511000</v>
          </cell>
          <cell r="B838" t="str">
            <v>PROVISION FOR DOUBFUL DEBT</v>
          </cell>
          <cell r="C838">
            <v>-4769924</v>
          </cell>
          <cell r="D838">
            <v>-107382180.91</v>
          </cell>
          <cell r="E838">
            <v>-112152104.91</v>
          </cell>
          <cell r="F838">
            <v>0</v>
          </cell>
          <cell r="G838">
            <v>-4769924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-107382180.91</v>
          </cell>
          <cell r="AB838">
            <v>0</v>
          </cell>
          <cell r="AC838">
            <v>-107382180.91</v>
          </cell>
          <cell r="AE838">
            <v>0</v>
          </cell>
          <cell r="AF838">
            <v>-4769924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W838">
            <v>0</v>
          </cell>
          <cell r="AX838">
            <v>0</v>
          </cell>
        </row>
        <row r="839">
          <cell r="A839">
            <v>1405020011</v>
          </cell>
          <cell r="B839" t="str">
            <v>PROVISION FOR INCOME TAX FY 2010-11</v>
          </cell>
          <cell r="C839">
            <v>-2171398000</v>
          </cell>
          <cell r="D839">
            <v>0</v>
          </cell>
          <cell r="E839">
            <v>-2171398000</v>
          </cell>
          <cell r="F839">
            <v>-2171398000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E839">
            <v>-2171398000</v>
          </cell>
          <cell r="AF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W839">
            <v>0</v>
          </cell>
          <cell r="AX839">
            <v>0</v>
          </cell>
        </row>
        <row r="840">
          <cell r="A840">
            <v>1405020012</v>
          </cell>
          <cell r="B840" t="str">
            <v>PROVISION FOR INCOME TAX FY 2011-12</v>
          </cell>
          <cell r="C840">
            <v>-532799000</v>
          </cell>
          <cell r="D840">
            <v>0</v>
          </cell>
          <cell r="E840">
            <v>-532799000</v>
          </cell>
          <cell r="F840">
            <v>-532799000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E840">
            <v>-532799000</v>
          </cell>
          <cell r="AF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W840">
            <v>0</v>
          </cell>
          <cell r="AX840">
            <v>0</v>
          </cell>
        </row>
        <row r="841">
          <cell r="A841">
            <v>1405020013</v>
          </cell>
          <cell r="B841" t="str">
            <v>PROVISION FOR INCOME TAX FY 2012-13</v>
          </cell>
          <cell r="C841">
            <v>-2488675000</v>
          </cell>
          <cell r="D841">
            <v>0</v>
          </cell>
          <cell r="E841">
            <v>-2488675000</v>
          </cell>
          <cell r="F841">
            <v>-2488675000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E841">
            <v>-2488675000</v>
          </cell>
          <cell r="AF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W841">
            <v>0</v>
          </cell>
          <cell r="AX841">
            <v>0</v>
          </cell>
        </row>
        <row r="842">
          <cell r="A842">
            <v>1405020014</v>
          </cell>
          <cell r="B842" t="str">
            <v>PROVISION FOR INCOME TAX FY 2013-14</v>
          </cell>
          <cell r="C842">
            <v>-1830821000</v>
          </cell>
          <cell r="D842">
            <v>0</v>
          </cell>
          <cell r="E842">
            <v>-1830821000</v>
          </cell>
          <cell r="F842">
            <v>-1830821000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E842">
            <v>-1830821000</v>
          </cell>
          <cell r="AF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W842">
            <v>0</v>
          </cell>
          <cell r="AX842">
            <v>0</v>
          </cell>
        </row>
        <row r="843">
          <cell r="A843">
            <v>1405020015</v>
          </cell>
          <cell r="B843" t="str">
            <v>PR.FOR IT FY 14-15</v>
          </cell>
          <cell r="C843">
            <v>-2913321000</v>
          </cell>
          <cell r="D843">
            <v>0</v>
          </cell>
          <cell r="E843">
            <v>-2913321000</v>
          </cell>
          <cell r="F843">
            <v>-2913321000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E843">
            <v>-2913321000</v>
          </cell>
          <cell r="AF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W843">
            <v>0</v>
          </cell>
          <cell r="AX843">
            <v>0</v>
          </cell>
        </row>
        <row r="844">
          <cell r="A844">
            <v>1405020016</v>
          </cell>
          <cell r="B844" t="str">
            <v>PROVISION FOR INCOME TAX FY 2015-16</v>
          </cell>
          <cell r="C844">
            <v>-3023329000</v>
          </cell>
          <cell r="D844">
            <v>0</v>
          </cell>
          <cell r="E844">
            <v>-3023329000</v>
          </cell>
          <cell r="F844">
            <v>-3023329000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E844">
            <v>-3023329000</v>
          </cell>
          <cell r="AF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W844">
            <v>0</v>
          </cell>
          <cell r="AX844">
            <v>0</v>
          </cell>
        </row>
        <row r="845">
          <cell r="A845">
            <v>1405020017</v>
          </cell>
          <cell r="B845" t="str">
            <v>PROVISION FOR INCOME TAX FY 2016-17</v>
          </cell>
          <cell r="C845">
            <v>-624272818</v>
          </cell>
          <cell r="D845">
            <v>0</v>
          </cell>
          <cell r="E845">
            <v>-624272818</v>
          </cell>
          <cell r="F845">
            <v>-624272818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E845">
            <v>-624272818</v>
          </cell>
          <cell r="AF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W845">
            <v>0</v>
          </cell>
          <cell r="AX845">
            <v>0</v>
          </cell>
        </row>
        <row r="846">
          <cell r="A846">
            <v>1405020018</v>
          </cell>
          <cell r="B846" t="str">
            <v>PROVISION FOR INCOME TAX FY 2017-18</v>
          </cell>
          <cell r="C846">
            <v>-1064644000</v>
          </cell>
          <cell r="D846">
            <v>0</v>
          </cell>
          <cell r="E846">
            <v>-1064644000</v>
          </cell>
          <cell r="F846">
            <v>-1064644000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E846">
            <v>-1064644000</v>
          </cell>
          <cell r="AF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W846">
            <v>0</v>
          </cell>
          <cell r="AX846">
            <v>0</v>
          </cell>
        </row>
        <row r="847">
          <cell r="A847">
            <v>2105610019</v>
          </cell>
          <cell r="B847" t="str">
            <v>TDS RECOVERABLE - FY 2013-14</v>
          </cell>
          <cell r="C847">
            <v>1844182781.8699999</v>
          </cell>
          <cell r="D847">
            <v>0</v>
          </cell>
          <cell r="E847">
            <v>1844182781.8699999</v>
          </cell>
          <cell r="F847">
            <v>1844182781.8699999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E847">
            <v>1844182781.8699999</v>
          </cell>
          <cell r="AF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W847">
            <v>0</v>
          </cell>
          <cell r="AX847">
            <v>0</v>
          </cell>
        </row>
        <row r="848">
          <cell r="A848">
            <v>2105610023</v>
          </cell>
          <cell r="B848" t="str">
            <v>TDS RECOVERABLE - FY 2016-17</v>
          </cell>
          <cell r="C848">
            <v>733238360</v>
          </cell>
          <cell r="D848">
            <v>0</v>
          </cell>
          <cell r="E848">
            <v>733238360</v>
          </cell>
          <cell r="F848">
            <v>733238360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E848">
            <v>733238360</v>
          </cell>
          <cell r="AF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W848">
            <v>0</v>
          </cell>
          <cell r="AX848">
            <v>0</v>
          </cell>
        </row>
        <row r="849">
          <cell r="A849">
            <v>1405020019</v>
          </cell>
          <cell r="B849" t="str">
            <v>PROVISION FOR INCOME TAX FY 2018-19</v>
          </cell>
          <cell r="C849">
            <v>-701437109</v>
          </cell>
          <cell r="D849">
            <v>0</v>
          </cell>
          <cell r="E849">
            <v>-701437109</v>
          </cell>
          <cell r="F849">
            <v>-702453718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E849">
            <v>-701437109</v>
          </cell>
          <cell r="AF849">
            <v>0</v>
          </cell>
          <cell r="AH849">
            <v>1016609</v>
          </cell>
          <cell r="AI849">
            <v>0</v>
          </cell>
          <cell r="AJ849">
            <v>0</v>
          </cell>
          <cell r="AK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W849">
            <v>0</v>
          </cell>
          <cell r="AX849">
            <v>0</v>
          </cell>
        </row>
        <row r="850">
          <cell r="A850">
            <v>1403022060</v>
          </cell>
          <cell r="B850" t="str">
            <v>OUTSTANDING LIABILITIES - 2019-20</v>
          </cell>
          <cell r="C850">
            <v>16353.339999999997</v>
          </cell>
          <cell r="D850">
            <v>0.02</v>
          </cell>
          <cell r="E850">
            <v>16353.359999999997</v>
          </cell>
          <cell r="F850">
            <v>16353</v>
          </cell>
          <cell r="G850">
            <v>-250749.66</v>
          </cell>
          <cell r="H850">
            <v>0</v>
          </cell>
          <cell r="I850">
            <v>0</v>
          </cell>
          <cell r="J850">
            <v>250750</v>
          </cell>
          <cell r="K850">
            <v>250750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0.02</v>
          </cell>
          <cell r="AB850">
            <v>0</v>
          </cell>
          <cell r="AC850">
            <v>0.02</v>
          </cell>
          <cell r="AE850">
            <v>16353</v>
          </cell>
          <cell r="AF850">
            <v>-250749.66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W850">
            <v>-125000.88000000002</v>
          </cell>
          <cell r="AX850">
            <v>0</v>
          </cell>
        </row>
        <row r="851">
          <cell r="A851">
            <v>5501210750</v>
          </cell>
          <cell r="B851" t="str">
            <v>SAMPLING EXPENSES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E851">
            <v>0</v>
          </cell>
          <cell r="AF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W851">
            <v>0</v>
          </cell>
          <cell r="AX851">
            <v>0</v>
          </cell>
        </row>
        <row r="852">
          <cell r="A852">
            <v>2205520120</v>
          </cell>
          <cell r="B852" t="str">
            <v>GRN FOR DELIVERY/RETURN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E852">
            <v>0</v>
          </cell>
          <cell r="AF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W852">
            <v>0</v>
          </cell>
          <cell r="AX852">
            <v>0</v>
          </cell>
        </row>
        <row r="853">
          <cell r="A853">
            <v>2201010120</v>
          </cell>
          <cell r="B853" t="str">
            <v>INVESTMENT IN COMMERCIAL PAPERS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E853">
            <v>0</v>
          </cell>
          <cell r="AF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W853">
            <v>0</v>
          </cell>
          <cell r="AX853">
            <v>0</v>
          </cell>
        </row>
        <row r="854">
          <cell r="A854">
            <v>2206564015</v>
          </cell>
          <cell r="B854" t="str">
            <v>ADVANCE TAX F.Y. 19-20</v>
          </cell>
          <cell r="C854">
            <v>369700000</v>
          </cell>
          <cell r="D854">
            <v>0</v>
          </cell>
          <cell r="E854">
            <v>369700000</v>
          </cell>
          <cell r="F854">
            <v>369700000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E854">
            <v>369700000</v>
          </cell>
          <cell r="AF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W854">
            <v>0</v>
          </cell>
          <cell r="AX854">
            <v>0</v>
          </cell>
        </row>
        <row r="855">
          <cell r="A855">
            <v>2105610031</v>
          </cell>
          <cell r="B855" t="str">
            <v>TDS RECOVERABLE - FY 2019-20</v>
          </cell>
          <cell r="C855">
            <v>164766020.94</v>
          </cell>
          <cell r="D855">
            <v>0</v>
          </cell>
          <cell r="E855">
            <v>164766020.94</v>
          </cell>
          <cell r="F855">
            <v>155795392.94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E855">
            <v>164766020.94</v>
          </cell>
          <cell r="AF855">
            <v>0</v>
          </cell>
          <cell r="AH855">
            <v>8970628</v>
          </cell>
          <cell r="AI855">
            <v>0</v>
          </cell>
          <cell r="AJ855">
            <v>0</v>
          </cell>
          <cell r="AK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W855">
            <v>0</v>
          </cell>
          <cell r="AX855">
            <v>0</v>
          </cell>
        </row>
        <row r="856">
          <cell r="A856">
            <v>1404040016</v>
          </cell>
          <cell r="B856" t="str">
            <v>VAT PAYABLE- ANDHRA PRADESH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E856">
            <v>0</v>
          </cell>
          <cell r="AF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W856">
            <v>0</v>
          </cell>
          <cell r="AX856">
            <v>0</v>
          </cell>
        </row>
        <row r="857">
          <cell r="A857">
            <v>5101082000</v>
          </cell>
          <cell r="B857" t="str">
            <v>COGS- Others Ind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E857">
            <v>0</v>
          </cell>
          <cell r="AF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W857">
            <v>0</v>
          </cell>
          <cell r="AX857">
            <v>0</v>
          </cell>
        </row>
        <row r="858">
          <cell r="A858">
            <v>1402570010</v>
          </cell>
          <cell r="B858" t="str">
            <v>SHORT TERM LOAN - COMMERCIAL PAPER - UNSECURE</v>
          </cell>
          <cell r="C858">
            <v>-1978659000</v>
          </cell>
          <cell r="D858">
            <v>0</v>
          </cell>
          <cell r="E858">
            <v>-1978659000</v>
          </cell>
          <cell r="F858">
            <v>-1978659000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E858">
            <v>-1978659000</v>
          </cell>
          <cell r="AF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W858">
            <v>0</v>
          </cell>
          <cell r="AX858">
            <v>0</v>
          </cell>
        </row>
        <row r="859">
          <cell r="A859">
            <v>2101035000</v>
          </cell>
          <cell r="B859" t="str">
            <v>Intangible Assets Cost</v>
          </cell>
          <cell r="C859">
            <v>76758436.521792233</v>
          </cell>
          <cell r="D859">
            <v>255302982.2407636</v>
          </cell>
          <cell r="E859">
            <v>332061418.76255584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47821638.304795042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255302982.2407636</v>
          </cell>
          <cell r="AE859">
            <v>28936798.216997184</v>
          </cell>
          <cell r="AF859">
            <v>0</v>
          </cell>
          <cell r="AH859">
            <v>28936798.216997184</v>
          </cell>
          <cell r="AI859">
            <v>47821638.304795042</v>
          </cell>
          <cell r="AJ859">
            <v>0</v>
          </cell>
          <cell r="AK859">
            <v>255302982.2407636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W859">
            <v>0</v>
          </cell>
          <cell r="AX859">
            <v>0</v>
          </cell>
        </row>
        <row r="860">
          <cell r="A860">
            <v>5401010220</v>
          </cell>
          <cell r="B860" t="str">
            <v>Depreciation On Leasehold Improvemnts</v>
          </cell>
          <cell r="C860">
            <v>16031934.493600208</v>
          </cell>
          <cell r="D860">
            <v>19795136.887061652</v>
          </cell>
          <cell r="E860">
            <v>35827071.38066186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7199064.793696749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19795136.887061652</v>
          </cell>
          <cell r="AE860">
            <v>8832869.6999034584</v>
          </cell>
          <cell r="AF860">
            <v>0</v>
          </cell>
          <cell r="AH860">
            <v>8832869.6999034584</v>
          </cell>
          <cell r="AI860">
            <v>7199064.793696749</v>
          </cell>
          <cell r="AJ860">
            <v>0</v>
          </cell>
          <cell r="AK860">
            <v>19795136.887061652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W860">
            <v>0</v>
          </cell>
          <cell r="AX860">
            <v>0</v>
          </cell>
        </row>
        <row r="861">
          <cell r="A861">
            <v>2101045000</v>
          </cell>
          <cell r="B861" t="str">
            <v>Acc Dep Intangible Asset</v>
          </cell>
          <cell r="C861">
            <v>-25993622.314216971</v>
          </cell>
          <cell r="D861">
            <v>-57477283.615582474</v>
          </cell>
          <cell r="E861">
            <v>-83470905.929799438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-17160752.614313506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-57477283.615582474</v>
          </cell>
          <cell r="AE861">
            <v>-8832869.6999034639</v>
          </cell>
          <cell r="AF861">
            <v>0</v>
          </cell>
          <cell r="AH861">
            <v>-8832869.6999034639</v>
          </cell>
          <cell r="AI861">
            <v>-17160752.614313506</v>
          </cell>
          <cell r="AJ861">
            <v>0</v>
          </cell>
          <cell r="AK861">
            <v>-57477283.615582474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W861">
            <v>0</v>
          </cell>
          <cell r="AX861">
            <v>0</v>
          </cell>
        </row>
        <row r="862">
          <cell r="A862">
            <v>5501210071</v>
          </cell>
          <cell r="B862" t="str">
            <v>TRAVELLING EXPENSES - FOREIGN - NON EMPLOYEE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E862">
            <v>0</v>
          </cell>
          <cell r="AF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W862">
            <v>0</v>
          </cell>
          <cell r="AX862">
            <v>0</v>
          </cell>
        </row>
        <row r="863">
          <cell r="A863">
            <v>2205550040</v>
          </cell>
          <cell r="B863" t="str">
            <v>STOA RECEIVABLE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E863">
            <v>0</v>
          </cell>
          <cell r="AF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W863">
            <v>0</v>
          </cell>
          <cell r="AX863">
            <v>0</v>
          </cell>
        </row>
        <row r="864">
          <cell r="A864">
            <v>2204018081</v>
          </cell>
          <cell r="B864" t="str">
            <v>ICICI - 039305007527 - INCOMING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E864">
            <v>0</v>
          </cell>
          <cell r="AF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W864">
            <v>0</v>
          </cell>
          <cell r="AX864">
            <v>0</v>
          </cell>
        </row>
        <row r="865">
          <cell r="A865">
            <v>2204018082</v>
          </cell>
          <cell r="B865" t="str">
            <v>ICICI - 039305007527 - OUTGOING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E865">
            <v>0</v>
          </cell>
          <cell r="AF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W865">
            <v>0</v>
          </cell>
          <cell r="AX865">
            <v>0</v>
          </cell>
        </row>
        <row r="866">
          <cell r="A866">
            <v>2204018091</v>
          </cell>
          <cell r="B866" t="str">
            <v>INDUSIND - 201003551876 - INCOMING</v>
          </cell>
          <cell r="C866">
            <v>1642938008</v>
          </cell>
          <cell r="D866">
            <v>0</v>
          </cell>
          <cell r="E866">
            <v>1642938008</v>
          </cell>
          <cell r="F866">
            <v>1642938008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E866">
            <v>1642938008</v>
          </cell>
          <cell r="AF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W866">
            <v>0</v>
          </cell>
          <cell r="AX866">
            <v>0</v>
          </cell>
        </row>
        <row r="867">
          <cell r="A867">
            <v>2206552113</v>
          </cell>
          <cell r="B867" t="str">
            <v>GST Cess Receivable-Karnataka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-946068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946068</v>
          </cell>
          <cell r="O867">
            <v>0</v>
          </cell>
          <cell r="P867">
            <v>0</v>
          </cell>
          <cell r="Q867">
            <v>0</v>
          </cell>
          <cell r="R867">
            <v>946068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E867">
            <v>0</v>
          </cell>
          <cell r="AF867">
            <v>-946068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W867">
            <v>0</v>
          </cell>
          <cell r="AX867">
            <v>0</v>
          </cell>
        </row>
        <row r="868">
          <cell r="A868">
            <v>2204018092</v>
          </cell>
          <cell r="B868" t="str">
            <v>INDUSIND - 201003551876 - OUTGOING</v>
          </cell>
          <cell r="C868">
            <v>-1641684949</v>
          </cell>
          <cell r="D868">
            <v>0</v>
          </cell>
          <cell r="E868">
            <v>-1641684949</v>
          </cell>
          <cell r="F868">
            <v>-1641684949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E868">
            <v>-1641684949</v>
          </cell>
          <cell r="AF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W868">
            <v>0</v>
          </cell>
          <cell r="AX868">
            <v>0</v>
          </cell>
        </row>
        <row r="869">
          <cell r="A869">
            <v>5101011140</v>
          </cell>
          <cell r="B869" t="str">
            <v>COAL HEDGING CHARGES</v>
          </cell>
          <cell r="C869">
            <v>0</v>
          </cell>
          <cell r="D869">
            <v>991905</v>
          </cell>
          <cell r="E869">
            <v>991905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991905</v>
          </cell>
          <cell r="AB869">
            <v>0</v>
          </cell>
          <cell r="AC869">
            <v>991905</v>
          </cell>
          <cell r="AE869">
            <v>0</v>
          </cell>
          <cell r="AF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W869">
            <v>0</v>
          </cell>
          <cell r="AX869">
            <v>0</v>
          </cell>
        </row>
        <row r="870">
          <cell r="A870">
            <v>2204018080</v>
          </cell>
          <cell r="B870" t="str">
            <v>ICICI - 039305007527</v>
          </cell>
          <cell r="C870">
            <v>6754.35</v>
          </cell>
          <cell r="D870">
            <v>0</v>
          </cell>
          <cell r="E870">
            <v>6754.35</v>
          </cell>
          <cell r="F870">
            <v>6754.35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E870">
            <v>6754.35</v>
          </cell>
          <cell r="AF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W870">
            <v>0</v>
          </cell>
          <cell r="AX870">
            <v>0</v>
          </cell>
        </row>
        <row r="871">
          <cell r="A871">
            <v>2207010000</v>
          </cell>
          <cell r="B871" t="str">
            <v>UNBILLED REVENUE</v>
          </cell>
          <cell r="C871">
            <v>2165635712</v>
          </cell>
          <cell r="D871">
            <v>150099412</v>
          </cell>
          <cell r="E871">
            <v>2315735124</v>
          </cell>
          <cell r="F871">
            <v>239290216</v>
          </cell>
          <cell r="G871">
            <v>0</v>
          </cell>
          <cell r="H871">
            <v>491091084</v>
          </cell>
          <cell r="I871">
            <v>505878740</v>
          </cell>
          <cell r="J871">
            <v>17959886</v>
          </cell>
          <cell r="K871">
            <v>1014929710</v>
          </cell>
          <cell r="L871">
            <v>743460438</v>
          </cell>
          <cell r="M871">
            <v>161160594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904621032</v>
          </cell>
          <cell r="S871">
            <v>0</v>
          </cell>
          <cell r="T871">
            <v>0</v>
          </cell>
          <cell r="U871">
            <v>0</v>
          </cell>
          <cell r="V871">
            <v>6794754</v>
          </cell>
          <cell r="W871">
            <v>0</v>
          </cell>
          <cell r="X871">
            <v>6794754</v>
          </cell>
          <cell r="Y871">
            <v>6794754</v>
          </cell>
          <cell r="Z871">
            <v>0</v>
          </cell>
          <cell r="AA871">
            <v>150099412</v>
          </cell>
          <cell r="AB871">
            <v>0</v>
          </cell>
          <cell r="AC871">
            <v>150099412</v>
          </cell>
          <cell r="AE871">
            <v>239290216</v>
          </cell>
          <cell r="AF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W871">
            <v>3939824</v>
          </cell>
          <cell r="AX871">
            <v>2719345</v>
          </cell>
        </row>
        <row r="872">
          <cell r="A872">
            <v>1405020020</v>
          </cell>
          <cell r="B872" t="str">
            <v>PROVISION FOR INCOME TAX FY 2019-20</v>
          </cell>
          <cell r="C872">
            <v>-66319772</v>
          </cell>
          <cell r="D872">
            <v>0</v>
          </cell>
          <cell r="E872">
            <v>-66319772</v>
          </cell>
          <cell r="F872">
            <v>-53064347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E872">
            <v>-66319772</v>
          </cell>
          <cell r="AF872">
            <v>0</v>
          </cell>
          <cell r="AH872">
            <v>-13255425</v>
          </cell>
          <cell r="AI872">
            <v>0</v>
          </cell>
          <cell r="AJ872">
            <v>0</v>
          </cell>
          <cell r="AK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W872">
            <v>0</v>
          </cell>
          <cell r="AX872">
            <v>0</v>
          </cell>
        </row>
        <row r="873">
          <cell r="A873">
            <v>1404100360</v>
          </cell>
          <cell r="B873" t="str">
            <v>Accrued Lease Rent</v>
          </cell>
          <cell r="C873">
            <v>-3283106.6461385</v>
          </cell>
          <cell r="D873">
            <v>-78.698085804320726</v>
          </cell>
          <cell r="E873">
            <v>-3283185.3442243044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-10801.670475835985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-78.698085804320726</v>
          </cell>
          <cell r="AE873">
            <v>-3272304.975662664</v>
          </cell>
          <cell r="AF873">
            <v>0</v>
          </cell>
          <cell r="AH873">
            <v>-3272304.975662664</v>
          </cell>
          <cell r="AI873">
            <v>-10801.670475835985</v>
          </cell>
          <cell r="AJ873">
            <v>0</v>
          </cell>
          <cell r="AK873">
            <v>-78.698085804320726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W873">
            <v>0</v>
          </cell>
          <cell r="AX873">
            <v>0</v>
          </cell>
        </row>
        <row r="874">
          <cell r="A874" t="str">
            <v>1404100360C</v>
          </cell>
          <cell r="B874" t="str">
            <v>Accrued Lease Rent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E874">
            <v>0</v>
          </cell>
          <cell r="AF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W874">
            <v>0</v>
          </cell>
          <cell r="AX874">
            <v>0</v>
          </cell>
        </row>
        <row r="875">
          <cell r="A875">
            <v>1404080283</v>
          </cell>
          <cell r="B875" t="str">
            <v>ESOP PAYABLE 2016</v>
          </cell>
          <cell r="C875">
            <v>-706351</v>
          </cell>
          <cell r="D875">
            <v>12835966</v>
          </cell>
          <cell r="E875">
            <v>12129615</v>
          </cell>
          <cell r="F875">
            <v>-968257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261906</v>
          </cell>
          <cell r="O875">
            <v>0</v>
          </cell>
          <cell r="P875">
            <v>0</v>
          </cell>
          <cell r="Q875">
            <v>0</v>
          </cell>
          <cell r="R875">
            <v>261906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12835966</v>
          </cell>
          <cell r="AB875">
            <v>0</v>
          </cell>
          <cell r="AC875">
            <v>12835966</v>
          </cell>
          <cell r="AE875">
            <v>-968257</v>
          </cell>
          <cell r="AF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W875">
            <v>0</v>
          </cell>
          <cell r="AX875">
            <v>0</v>
          </cell>
        </row>
        <row r="876">
          <cell r="A876">
            <v>1404051282</v>
          </cell>
          <cell r="B876" t="str">
            <v>IGST Payable-West Bengal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E876">
            <v>0</v>
          </cell>
          <cell r="AF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W876">
            <v>0</v>
          </cell>
          <cell r="AX876">
            <v>1.03</v>
          </cell>
        </row>
        <row r="877">
          <cell r="A877">
            <v>1404160271</v>
          </cell>
          <cell r="B877" t="str">
            <v>SUNDRY CREDITORS CAP ACC - FOREX REINSTATEMEN</v>
          </cell>
          <cell r="C877">
            <v>858371.94</v>
          </cell>
          <cell r="D877">
            <v>76920.33</v>
          </cell>
          <cell r="E877">
            <v>935292.2699999999</v>
          </cell>
          <cell r="F877">
            <v>0</v>
          </cell>
          <cell r="G877">
            <v>445477.08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412894.86</v>
          </cell>
          <cell r="X877">
            <v>412894.86</v>
          </cell>
          <cell r="Y877">
            <v>412894.86</v>
          </cell>
          <cell r="Z877">
            <v>0</v>
          </cell>
          <cell r="AA877">
            <v>76920.33</v>
          </cell>
          <cell r="AB877">
            <v>0</v>
          </cell>
          <cell r="AC877">
            <v>76920.33</v>
          </cell>
          <cell r="AE877">
            <v>0</v>
          </cell>
          <cell r="AF877">
            <v>445477.08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W877">
            <v>0</v>
          </cell>
          <cell r="AX877">
            <v>0</v>
          </cell>
        </row>
        <row r="878">
          <cell r="A878">
            <v>2204018271</v>
          </cell>
          <cell r="B878" t="str">
            <v>Syndicate Bank - 50633170000730 -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E878">
            <v>0</v>
          </cell>
          <cell r="AF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W878">
            <v>0</v>
          </cell>
          <cell r="AX878">
            <v>0</v>
          </cell>
        </row>
        <row r="879">
          <cell r="A879">
            <v>2204018272</v>
          </cell>
          <cell r="B879" t="str">
            <v>Syndicate Bank - 50633170000730 -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E879">
            <v>0</v>
          </cell>
          <cell r="AF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W879">
            <v>0</v>
          </cell>
          <cell r="AX879">
            <v>0</v>
          </cell>
        </row>
        <row r="880">
          <cell r="A880">
            <v>1404051000</v>
          </cell>
          <cell r="B880" t="str">
            <v>CGST Payble-Andhra Pradesh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E880">
            <v>0</v>
          </cell>
          <cell r="AF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W880">
            <v>-901414.10000000009</v>
          </cell>
          <cell r="AX880">
            <v>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rahma Gondhi" refreshedDate="44645.500874999998" backgroundQuery="1" createdVersion="6" refreshedVersion="6" minRefreshableVersion="3" recordCount="0" supportSubquery="1" supportAdvancedDrill="1">
  <cacheSource type="external" connectionId="11"/>
  <cacheFields count="6">
    <cacheField name="[Measures].[Sum of Q1 Dep22]" caption="Sum of Q1 Dep22" numFmtId="0" hierarchy="66" level="32767"/>
    <cacheField name="[Measures].[Sum of Q3 Dep22]" caption="Sum of Q3 Dep22" numFmtId="0" hierarchy="67" level="32767"/>
    <cacheField name="[Measures].[Sum of Q2 Dep22]" caption="Sum of Q2 Dep22" numFmtId="0" hierarchy="68" level="32767"/>
    <cacheField name="[Measures].[Sum of Vari Q3 Vs Q2]" caption="Sum of Vari Q3 Vs Q2" numFmtId="0" hierarchy="69" level="32767"/>
    <cacheField name="[Measures].[Sum of Var Q2 Vs Q1]" caption="Sum of Var Q2 Vs Q1" numFmtId="0" hierarchy="70" level="32767"/>
    <cacheField name="[Quterwise_Dep].[Unit].[Unit]" caption="Unit" numFmtId="0" hierarchy="14" level="1">
      <sharedItems count="6">
        <s v="Corporate"/>
        <s v="Nandyal"/>
        <s v="Salboni"/>
        <s v="SBU1"/>
        <s v="SBU2"/>
        <s v="SBU3"/>
      </sharedItems>
    </cacheField>
  </cacheFields>
  <cacheHierarchies count="71">
    <cacheHierarchy uniqueName="[Addtions].[Unit]" caption="Unit" attribute="1" defaultMemberUniqueName="[Addtions].[Unit].[All]" allUniqueName="[Addtions].[Unit].[All]" dimensionUniqueName="[Addtions]" displayFolder="" count="0" memberValueDatatype="130" unbalanced="0"/>
    <cacheHierarchy uniqueName="[Addtions].[GL Code]" caption="GL Code" attribute="1" defaultMemberUniqueName="[Addtions].[GL Code].[All]" allUniqueName="[Addtions].[GL Code].[All]" dimensionUniqueName="[Addtions]" displayFolder="" count="0" memberValueDatatype="20" unbalanced="0"/>
    <cacheHierarchy uniqueName="[Addtions].[GL Description]" caption="GL Description" attribute="1" defaultMemberUniqueName="[Addtions].[GL Description].[All]" allUniqueName="[Addtions].[GL Description].[All]" dimensionUniqueName="[Addtions]" displayFolder="" count="0" memberValueDatatype="130" unbalanced="0"/>
    <cacheHierarchy uniqueName="[Addtions].[Asset]" caption="Asset" attribute="1" defaultMemberUniqueName="[Addtions].[Asset].[All]" allUniqueName="[Addtions].[Asset].[All]" dimensionUniqueName="[Addtions]" displayFolder="" count="0" memberValueDatatype="130" unbalanced="0"/>
    <cacheHierarchy uniqueName="[Addtions].[Asset description]" caption="Asset description" attribute="1" defaultMemberUniqueName="[Addtions].[Asset description].[All]" allUniqueName="[Addtions].[Asset description].[All]" dimensionUniqueName="[Addtions]" displayFolder="" count="0" memberValueDatatype="130" unbalanced="0"/>
    <cacheHierarchy uniqueName="[Addtions].[Major Assets]" caption="Major Assets" attribute="1" defaultMemberUniqueName="[Addtions].[Major Assets].[All]" allUniqueName="[Addtions].[Major Assets].[All]" dimensionUniqueName="[Addtions]" displayFolder="" count="0" memberValueDatatype="130" unbalanced="0"/>
    <cacheHierarchy uniqueName="[Addtions].[Cap.date]" caption="Cap.date" attribute="1" time="1" defaultMemberUniqueName="[Addtions].[Cap.date].[All]" allUniqueName="[Addtions].[Cap.date].[All]" dimensionUniqueName="[Addtions]" displayFolder="" count="0" memberValueDatatype="7" unbalanced="0"/>
    <cacheHierarchy uniqueName="[Addtions].[Trans.acq.val]" caption="Trans.acq.val" attribute="1" defaultMemberUniqueName="[Addtions].[Trans.acq.val].[All]" allUniqueName="[Addtions].[Trans.acq.val].[All]" dimensionUniqueName="[Addtions]" displayFolder="" count="0" memberValueDatatype="5" unbalanced="0"/>
    <cacheHierarchy uniqueName="[FA].[Asset]" caption="Asset" attribute="1" defaultMemberUniqueName="[FA].[Asset].[All]" allUniqueName="[FA].[Asset].[All]" dimensionUniqueName="[FA]" displayFolder="" count="0" memberValueDatatype="130" unbalanced="0"/>
    <cacheHierarchy uniqueName="[FA].[Asset description]" caption="Asset description" attribute="1" defaultMemberUniqueName="[FA].[Asset description].[All]" allUniqueName="[FA].[Asset description].[All]" dimensionUniqueName="[FA]" displayFolder="" count="0" memberValueDatatype="130" unbalanced="0"/>
    <cacheHierarchy uniqueName="[FA].[Major Assets]" caption="Major Assets" attribute="1" defaultMemberUniqueName="[FA].[Major Assets].[All]" allUniqueName="[FA].[Major Assets].[All]" dimensionUniqueName="[FA]" displayFolder="" count="0" memberValueDatatype="130" unbalanced="0"/>
    <cacheHierarchy uniqueName="[FA1].[Asset]" caption="Asset" attribute="1" defaultMemberUniqueName="[FA1].[Asset].[All]" allUniqueName="[FA1].[Asset].[All]" dimensionUniqueName="[FA1]" displayFolder="" count="0" memberValueDatatype="130" unbalanced="0"/>
    <cacheHierarchy uniqueName="[FA1].[Asset description]" caption="Asset description" attribute="1" defaultMemberUniqueName="[FA1].[Asset description].[All]" allUniqueName="[FA1].[Asset description].[All]" dimensionUniqueName="[FA1]" displayFolder="" count="0" memberValueDatatype="130" unbalanced="0"/>
    <cacheHierarchy uniqueName="[FA1].[Major Assets]" caption="Major Assets" attribute="1" defaultMemberUniqueName="[FA1].[Major Assets].[All]" allUniqueName="[FA1].[Major Assets].[All]" dimensionUniqueName="[FA1]" displayFolder="" count="0" memberValueDatatype="130" unbalanced="0"/>
    <cacheHierarchy uniqueName="[Quterwise_Dep].[Unit]" caption="Unit" attribute="1" defaultMemberUniqueName="[Quterwise_Dep].[Unit].[All]" allUniqueName="[Quterwise_Dep].[Unit].[All]" dimensionUniqueName="[Quterwise_Dep]" displayFolder="" count="2" memberValueDatatype="130" unbalanced="0">
      <fieldsUsage count="2">
        <fieldUsage x="-1"/>
        <fieldUsage x="5"/>
      </fieldsUsage>
    </cacheHierarchy>
    <cacheHierarchy uniqueName="[Quterwise_Dep].[Asset description]" caption="Asset description" attribute="1" defaultMemberUniqueName="[Quterwise_Dep].[Asset description].[All]" allUniqueName="[Quterwise_Dep].[Asset description].[All]" dimensionUniqueName="[Quterwise_Dep]" displayFolder="" count="0" memberValueDatatype="130" unbalanced="0"/>
    <cacheHierarchy uniqueName="[Quterwise_Dep].[Asset Code]" caption="Asset Code" attribute="1" defaultMemberUniqueName="[Quterwise_Dep].[Asset Code].[All]" allUniqueName="[Quterwise_Dep].[Asset Code].[All]" dimensionUniqueName="[Quterwise_Dep]" displayFolder="" count="0" memberValueDatatype="130" unbalanced="0"/>
    <cacheHierarchy uniqueName="[Quterwise_Dep].[Cum.acq.value]" caption="Cum.acq.value" attribute="1" defaultMemberUniqueName="[Quterwise_Dep].[Cum.acq.value].[All]" allUniqueName="[Quterwise_Dep].[Cum.acq.value].[All]" dimensionUniqueName="[Quterwise_Dep]" displayFolder="" count="0" memberValueDatatype="5" unbalanced="0"/>
    <cacheHierarchy uniqueName="[Quterwise_Dep].[Accum.dep.]" caption="Accum.dep." attribute="1" defaultMemberUniqueName="[Quterwise_Dep].[Accum.dep.].[All]" allUniqueName="[Quterwise_Dep].[Accum.dep.].[All]" dimensionUniqueName="[Quterwise_Dep]" displayFolder="" count="0" memberValueDatatype="5" unbalanced="0"/>
    <cacheHierarchy uniqueName="[Quterwise_Dep].[Start book.val]" caption="Start book.val" attribute="1" defaultMemberUniqueName="[Quterwise_Dep].[Start book.val].[All]" allUniqueName="[Quterwise_Dep].[Start book.val].[All]" dimensionUniqueName="[Quterwise_Dep]" displayFolder="" count="0" memberValueDatatype="5" unbalanced="0"/>
    <cacheHierarchy uniqueName="[Quterwise_Dep].[Q1 Dep22]" caption="Q1 Dep22" attribute="1" defaultMemberUniqueName="[Quterwise_Dep].[Q1 Dep22].[All]" allUniqueName="[Quterwise_Dep].[Q1 Dep22].[All]" dimensionUniqueName="[Quterwise_Dep]" displayFolder="" count="0" memberValueDatatype="5" unbalanced="0"/>
    <cacheHierarchy uniqueName="[Quterwise_Dep].[Q2 Dep22]" caption="Q2 Dep22" attribute="1" defaultMemberUniqueName="[Quterwise_Dep].[Q2 Dep22].[All]" allUniqueName="[Quterwise_Dep].[Q2 Dep22].[All]" dimensionUniqueName="[Quterwise_Dep]" displayFolder="" count="0" memberValueDatatype="5" unbalanced="0"/>
    <cacheHierarchy uniqueName="[Quterwise_Dep].[Q3 Dep22]" caption="Q3 Dep22" attribute="1" defaultMemberUniqueName="[Quterwise_Dep].[Q3 Dep22].[All]" allUniqueName="[Quterwise_Dep].[Q3 Dep22].[All]" dimensionUniqueName="[Quterwise_Dep]" displayFolder="" count="0" memberValueDatatype="5" unbalanced="0"/>
    <cacheHierarchy uniqueName="[Quterwise_Dep].[Var Q2 Vs Q1]" caption="Var Q2 Vs Q1" attribute="1" defaultMemberUniqueName="[Quterwise_Dep].[Var Q2 Vs Q1].[All]" allUniqueName="[Quterwise_Dep].[Var Q2 Vs Q1].[All]" dimensionUniqueName="[Quterwise_Dep]" displayFolder="" count="0" memberValueDatatype="5" unbalanced="0"/>
    <cacheHierarchy uniqueName="[Quterwise_Dep].[Vari Q3 Vs Q2]" caption="Vari Q3 Vs Q2" attribute="1" defaultMemberUniqueName="[Quterwise_Dep].[Vari Q3 Vs Q2].[All]" allUniqueName="[Quterwise_Dep].[Vari Q3 Vs Q2].[All]" dimensionUniqueName="[Quterwise_Dep]" displayFolder="" count="0" memberValueDatatype="5" unbalanced="0"/>
    <cacheHierarchy uniqueName="[Quterwise_Dep].[Reasons]" caption="Reasons" attribute="1" defaultMemberUniqueName="[Quterwise_Dep].[Reasons].[All]" allUniqueName="[Quterwise_Dep].[Reasons].[All]" dimensionUniqueName="[Quterwise_Dep]" displayFolder="" count="0" memberValueDatatype="130" unbalanced="0"/>
    <cacheHierarchy uniqueName="[SAP_DUMP_CLEAN].[Unit]" caption="Unit" attribute="1" defaultMemberUniqueName="[SAP_DUMP_CLEAN].[Unit].[All]" allUniqueName="[SAP_DUMP_CLEAN].[Unit].[All]" dimensionUniqueName="[SAP_DUMP_CLEAN]" displayFolder="" count="0" memberValueDatatype="130" unbalanced="0"/>
    <cacheHierarchy uniqueName="[SAP_DUMP_CLEAN].[Class]" caption="Class" attribute="1" defaultMemberUniqueName="[SAP_DUMP_CLEAN].[Class].[All]" allUniqueName="[SAP_DUMP_CLEAN].[Class].[All]" dimensionUniqueName="[SAP_DUMP_CLEAN]" displayFolder="" count="0" memberValueDatatype="130" unbalanced="0"/>
    <cacheHierarchy uniqueName="[SAP_DUMP_CLEAN].[GL Code]" caption="GL Code" attribute="1" defaultMemberUniqueName="[SAP_DUMP_CLEAN].[GL Code].[All]" allUniqueName="[SAP_DUMP_CLEAN].[GL Code].[All]" dimensionUniqueName="[SAP_DUMP_CLEAN]" displayFolder="" count="0" memberValueDatatype="20" unbalanced="0"/>
    <cacheHierarchy uniqueName="[SAP_DUMP_CLEAN].[GL Description]" caption="GL Description" attribute="1" defaultMemberUniqueName="[SAP_DUMP_CLEAN].[GL Description].[All]" allUniqueName="[SAP_DUMP_CLEAN].[GL Description].[All]" dimensionUniqueName="[SAP_DUMP_CLEAN]" displayFolder="" count="0" memberValueDatatype="130" unbalanced="0"/>
    <cacheHierarchy uniqueName="[SAP_DUMP_CLEAN].[Acc.Dep.GL]" caption="Acc.Dep.GL" attribute="1" defaultMemberUniqueName="[SAP_DUMP_CLEAN].[Acc.Dep.GL].[All]" allUniqueName="[SAP_DUMP_CLEAN].[Acc.Dep.GL].[All]" dimensionUniqueName="[SAP_DUMP_CLEAN]" displayFolder="" count="0" memberValueDatatype="20" unbalanced="0"/>
    <cacheHierarchy uniqueName="[SAP_DUMP_CLEAN].[Dep.GL]" caption="Dep.GL" attribute="1" defaultMemberUniqueName="[SAP_DUMP_CLEAN].[Dep.GL].[All]" allUniqueName="[SAP_DUMP_CLEAN].[Dep.GL].[All]" dimensionUniqueName="[SAP_DUMP_CLEAN]" displayFolder="" count="0" memberValueDatatype="20" unbalanced="0"/>
    <cacheHierarchy uniqueName="[SAP_DUMP_CLEAN].[Plnt]" caption="Plnt" attribute="1" defaultMemberUniqueName="[SAP_DUMP_CLEAN].[Plnt].[All]" allUniqueName="[SAP_DUMP_CLEAN].[Plnt].[All]" dimensionUniqueName="[SAP_DUMP_CLEAN]" displayFolder="" count="0" memberValueDatatype="130" unbalanced="0"/>
    <cacheHierarchy uniqueName="[SAP_DUMP_CLEAN].[Profit_Center]" caption="Profit_Center" attribute="1" defaultMemberUniqueName="[SAP_DUMP_CLEAN].[Profit_Center].[All]" allUniqueName="[SAP_DUMP_CLEAN].[Profit_Center].[All]" dimensionUniqueName="[SAP_DUMP_CLEAN]" displayFolder="" count="0" memberValueDatatype="20" unbalanced="0"/>
    <cacheHierarchy uniqueName="[SAP_DUMP_CLEAN].[Cost Ctr]" caption="Cost Ctr" attribute="1" defaultMemberUniqueName="[SAP_DUMP_CLEAN].[Cost Ctr].[All]" allUniqueName="[SAP_DUMP_CLEAN].[Cost Ctr].[All]" dimensionUniqueName="[SAP_DUMP_CLEAN]" displayFolder="" count="0" memberValueDatatype="130" unbalanced="0"/>
    <cacheHierarchy uniqueName="[SAP_DUMP_CLEAN].[Asset]" caption="Asset" attribute="1" defaultMemberUniqueName="[SAP_DUMP_CLEAN].[Asset].[All]" allUniqueName="[SAP_DUMP_CLEAN].[Asset].[All]" dimensionUniqueName="[SAP_DUMP_CLEAN]" displayFolder="" count="0" memberValueDatatype="130" unbalanced="0"/>
    <cacheHierarchy uniqueName="[SAP_DUMP_CLEAN].[Asset description]" caption="Asset description" attribute="1" defaultMemberUniqueName="[SAP_DUMP_CLEAN].[Asset description].[All]" allUniqueName="[SAP_DUMP_CLEAN].[Asset description].[All]" dimensionUniqueName="[SAP_DUMP_CLEAN]" displayFolder="" count="0" memberValueDatatype="130" unbalanced="0"/>
    <cacheHierarchy uniqueName="[SAP_DUMP_CLEAN].[SNo.]" caption="SNo." attribute="1" defaultMemberUniqueName="[SAP_DUMP_CLEAN].[SNo.].[All]" allUniqueName="[SAP_DUMP_CLEAN].[SNo.].[All]" dimensionUniqueName="[SAP_DUMP_CLEAN]" displayFolder="" count="0" memberValueDatatype="130" unbalanced="0"/>
    <cacheHierarchy uniqueName="[SAP_DUMP_CLEAN].[Cap.date]" caption="Cap.date" attribute="1" time="1" defaultMemberUniqueName="[SAP_DUMP_CLEAN].[Cap.date].[All]" allUniqueName="[SAP_DUMP_CLEAN].[Cap.date].[All]" dimensionUniqueName="[SAP_DUMP_CLEAN]" displayFolder="" count="0" memberValueDatatype="7" unbalanced="0"/>
    <cacheHierarchy uniqueName="[SAP_DUMP_CLEAN].[Vendor]" caption="Vendor" attribute="1" defaultMemberUniqueName="[SAP_DUMP_CLEAN].[Vendor].[All]" allUniqueName="[SAP_DUMP_CLEAN].[Vendor].[All]" dimensionUniqueName="[SAP_DUMP_CLEAN]" displayFolder="" count="0" memberValueDatatype="130" unbalanced="0"/>
    <cacheHierarchy uniqueName="[SAP_DUMP_CLEAN].[WBS element]" caption="WBS element" attribute="1" defaultMemberUniqueName="[SAP_DUMP_CLEAN].[WBS element].[All]" allUniqueName="[SAP_DUMP_CLEAN].[WBS element].[All]" dimensionUniqueName="[SAP_DUMP_CLEAN]" displayFolder="" count="0" memberValueDatatype="130" unbalanced="0"/>
    <cacheHierarchy uniqueName="[SAP_DUMP_CLEAN].[Life]" caption="Life" attribute="1" defaultMemberUniqueName="[SAP_DUMP_CLEAN].[Life].[All]" allUniqueName="[SAP_DUMP_CLEAN].[Life].[All]" dimensionUniqueName="[SAP_DUMP_CLEAN]" displayFolder="" count="0" memberValueDatatype="130" unbalanced="0"/>
    <cacheHierarchy uniqueName="[SAP_DUMP_CLEAN].[Location]" caption="Location" attribute="1" defaultMemberUniqueName="[SAP_DUMP_CLEAN].[Location].[All]" allUniqueName="[SAP_DUMP_CLEAN].[Location].[All]" dimensionUniqueName="[SAP_DUMP_CLEAN]" displayFolder="" count="0" memberValueDatatype="130" unbalanced="0"/>
    <cacheHierarchy uniqueName="[SAP_DUMP_CLEAN].[BUn]" caption="BUn" attribute="1" defaultMemberUniqueName="[SAP_DUMP_CLEAN].[BUn].[All]" allUniqueName="[SAP_DUMP_CLEAN].[BUn].[All]" dimensionUniqueName="[SAP_DUMP_CLEAN]" displayFolder="" count="0" memberValueDatatype="130" unbalanced="0"/>
    <cacheHierarchy uniqueName="[SAP_DUMP_CLEAN].[Quantity]" caption="Quantity" attribute="1" defaultMemberUniqueName="[SAP_DUMP_CLEAN].[Quantity].[All]" allUniqueName="[SAP_DUMP_CLEAN].[Quantity].[All]" dimensionUniqueName="[SAP_DUMP_CLEAN]" displayFolder="" count="0" memberValueDatatype="130" unbalanced="0"/>
    <cacheHierarchy uniqueName="[SAP_DUMP_CLEAN].[DepKy]" caption="DepKy" attribute="1" defaultMemberUniqueName="[SAP_DUMP_CLEAN].[DepKy].[All]" allUniqueName="[SAP_DUMP_CLEAN].[DepKy].[All]" dimensionUniqueName="[SAP_DUMP_CLEAN]" displayFolder="" count="0" memberValueDatatype="130" unbalanced="0"/>
    <cacheHierarchy uniqueName="[SAP_DUMP_CLEAN].[Cum.acq.value]" caption="Cum.acq.value" attribute="1" defaultMemberUniqueName="[SAP_DUMP_CLEAN].[Cum.acq.value].[All]" allUniqueName="[SAP_DUMP_CLEAN].[Cum.acq.value].[All]" dimensionUniqueName="[SAP_DUMP_CLEAN]" displayFolder="" count="0" memberValueDatatype="5" unbalanced="0"/>
    <cacheHierarchy uniqueName="[SAP_DUMP_CLEAN].[Accum.dep.]" caption="Accum.dep." attribute="1" defaultMemberUniqueName="[SAP_DUMP_CLEAN].[Accum.dep.].[All]" allUniqueName="[SAP_DUMP_CLEAN].[Accum.dep.].[All]" dimensionUniqueName="[SAP_DUMP_CLEAN]" displayFolder="" count="0" memberValueDatatype="5" unbalanced="0"/>
    <cacheHierarchy uniqueName="[SAP_DUMP_CLEAN].[Start book.val]" caption="Start book.val" attribute="1" defaultMemberUniqueName="[SAP_DUMP_CLEAN].[Start book.val].[All]" allUniqueName="[SAP_DUMP_CLEAN].[Start book.val].[All]" dimensionUniqueName="[SAP_DUMP_CLEAN]" displayFolder="" count="0" memberValueDatatype="5" unbalanced="0"/>
    <cacheHierarchy uniqueName="[SAP_DUMP_CLEAN].[Trans.acq.val]" caption="Trans.acq.val" attribute="1" defaultMemberUniqueName="[SAP_DUMP_CLEAN].[Trans.acq.val].[All]" allUniqueName="[SAP_DUMP_CLEAN].[Trans.acq.val].[All]" dimensionUniqueName="[SAP_DUMP_CLEAN]" displayFolder="" count="0" memberValueDatatype="5" unbalanced="0"/>
    <cacheHierarchy uniqueName="[SAP_DUMP_CLEAN].[ODep.Start]" caption="ODep.Start" attribute="1" time="1" defaultMemberUniqueName="[SAP_DUMP_CLEAN].[ODep.Start].[All]" allUniqueName="[SAP_DUMP_CLEAN].[ODep.Start].[All]" dimensionUniqueName="[SAP_DUMP_CLEAN]" displayFolder="" count="0" memberValueDatatype="7" unbalanced="0"/>
    <cacheHierarchy uniqueName="[SAP_DUMP_CLEAN].[PlndDep]" caption="PlndDep" attribute="1" defaultMemberUniqueName="[SAP_DUMP_CLEAN].[PlndDep].[All]" allUniqueName="[SAP_DUMP_CLEAN].[PlndDep].[All]" dimensionUniqueName="[SAP_DUMP_CLEAN]" displayFolder="" count="0" memberValueDatatype="5" unbalanced="0"/>
    <cacheHierarchy uniqueName="[SAP_DUMP_CLEAN].[Trns.AccDep]" caption="Trns.AccDep" attribute="1" defaultMemberUniqueName="[SAP_DUMP_CLEAN].[Trns.AccDep].[All]" allUniqueName="[SAP_DUMP_CLEAN].[Trns.AccDep].[All]" dimensionUniqueName="[SAP_DUMP_CLEAN]" displayFolder="" count="0" memberValueDatatype="5" unbalanced="0"/>
    <cacheHierarchy uniqueName="[SAP_DUMP_CLEAN].[End book val]" caption="End book val" attribute="1" defaultMemberUniqueName="[SAP_DUMP_CLEAN].[End book val].[All]" allUniqueName="[SAP_DUMP_CLEAN].[End book val].[All]" dimensionUniqueName="[SAP_DUMP_CLEAN]" displayFolder="" count="0" memberValueDatatype="5" unbalanced="0"/>
    <cacheHierarchy uniqueName="[SAP_DUMP_CLEAN].[Write-ups]" caption="Write-ups" attribute="1" defaultMemberUniqueName="[SAP_DUMP_CLEAN].[Write-ups].[All]" allUniqueName="[SAP_DUMP_CLEAN].[Write-ups].[All]" dimensionUniqueName="[SAP_DUMP_CLEAN]" displayFolder="" count="0" memberValueDatatype="5" unbalanced="0"/>
    <cacheHierarchy uniqueName="[SAP_DUMP_CLEAN].[Tran_Class]" caption="Tran_Class" attribute="1" defaultMemberUniqueName="[SAP_DUMP_CLEAN].[Tran_Class].[All]" allUniqueName="[SAP_DUMP_CLEAN].[Tran_Class].[All]" dimensionUniqueName="[SAP_DUMP_CLEAN]" displayFolder="" count="0" memberValueDatatype="130" unbalanced="0"/>
    <cacheHierarchy uniqueName="[SAP_DUMP_CLEAN].[Addtions]" caption="Addtions" attribute="1" defaultMemberUniqueName="[SAP_DUMP_CLEAN].[Addtions].[All]" allUniqueName="[SAP_DUMP_CLEAN].[Addtions].[All]" dimensionUniqueName="[SAP_DUMP_CLEAN]" displayFolder="" count="0" memberValueDatatype="20" unbalanced="0"/>
    <cacheHierarchy uniqueName="[SAP_DUMP_CLEAN].[Deletion]" caption="Deletion" attribute="1" defaultMemberUniqueName="[SAP_DUMP_CLEAN].[Deletion].[All]" allUniqueName="[SAP_DUMP_CLEAN].[Deletion].[All]" dimensionUniqueName="[SAP_DUMP_CLEAN]" displayFolder="" count="0" memberValueDatatype="20" unbalanced="0"/>
    <cacheHierarchy uniqueName="[SAP_DUMP_CLEAN].[Deletion_Dep]" caption="Deletion_Dep" attribute="1" defaultMemberUniqueName="[SAP_DUMP_CLEAN].[Deletion_Dep].[All]" allUniqueName="[SAP_DUMP_CLEAN].[Deletion_Dep].[All]" dimensionUniqueName="[SAP_DUMP_CLEAN]" displayFolder="" count="0" memberValueDatatype="5" unbalanced="0"/>
    <cacheHierarchy uniqueName="[Measures].[__XL_Count SAP_DUMP_CLEAN]" caption="__XL_Count SAP_DUMP_CLEAN" measure="1" displayFolder="" measureGroup="SAP_DUMP_CLEAN" count="0" hidden="1"/>
    <cacheHierarchy uniqueName="[Measures].[__XL_Count FA]" caption="__XL_Count FA" measure="1" displayFolder="" measureGroup="FA" count="0" hidden="1"/>
    <cacheHierarchy uniqueName="[Measures].[__XL_Count FA1]" caption="__XL_Count FA1" measure="1" displayFolder="" measureGroup="FA1" count="0" hidden="1"/>
    <cacheHierarchy uniqueName="[Measures].[__XL_Count Addtions]" caption="__XL_Count Addtions" measure="1" displayFolder="" measureGroup="Addtions" count="0" hidden="1"/>
    <cacheHierarchy uniqueName="[Measures].[__XL_Count Quterwise_Dep]" caption="__XL_Count Quterwise_Dep" measure="1" displayFolder="" measureGroup="Quterwise_Dep" count="0" hidden="1"/>
    <cacheHierarchy uniqueName="[Measures].[__No measures defined]" caption="__No measures defined" measure="1" displayFolder="" count="0" hidden="1"/>
    <cacheHierarchy uniqueName="[Measures].[Sum of Trans.acq.val]" caption="Sum of Trans.acq.val" measure="1" displayFolder="" measureGroup="Addtion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Q1 Dep22]" caption="Sum of Q1 Dep22" measure="1" displayFolder="" measureGroup="Quterwise_Dep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of Q3 Dep22]" caption="Sum of Q3 Dep22" measure="1" displayFolder="" measureGroup="Quterwise_Dep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 of Q2 Dep22]" caption="Sum of Q2 Dep22" measure="1" displayFolder="" measureGroup="Quterwise_Dep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 of Vari Q3 Vs Q2]" caption="Sum of Vari Q3 Vs Q2" measure="1" displayFolder="" measureGroup="Quterwise_Dep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 of Var Q2 Vs Q1]" caption="Sum of Var Q2 Vs Q1" measure="1" displayFolder="" measureGroup="Quterwise_Dep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</cacheHierarchies>
  <kpis count="0"/>
  <dimensions count="6">
    <dimension name="Addtions" uniqueName="[Addtions]" caption="Addtions"/>
    <dimension name="FA" uniqueName="[FA]" caption="FA"/>
    <dimension name="FA1" uniqueName="[FA1]" caption="FA1"/>
    <dimension measure="1" name="Measures" uniqueName="[Measures]" caption="Measures"/>
    <dimension name="Quterwise_Dep" uniqueName="[Quterwise_Dep]" caption="Quterwise_Dep"/>
    <dimension name="SAP_DUMP_CLEAN" uniqueName="[SAP_DUMP_CLEAN]" caption="SAP_DUMP_CLEAN"/>
  </dimensions>
  <measureGroups count="5">
    <measureGroup name="Addtions" caption="Addtions"/>
    <measureGroup name="FA" caption="FA"/>
    <measureGroup name="FA1" caption="FA1"/>
    <measureGroup name="Quterwise_Dep" caption="Quterwise_Dep"/>
    <measureGroup name="SAP_DUMP_CLEAN" caption="SAP_DUMP_CLEAN"/>
  </measureGroups>
  <maps count="5">
    <map measureGroup="0" dimension="0"/>
    <map measureGroup="1" dimension="1"/>
    <map measureGroup="2" dimension="2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Brahma Gondhi" refreshedDate="44645.50123587963" backgroundQuery="1" createdVersion="6" refreshedVersion="6" minRefreshableVersion="3" recordCount="0" supportSubquery="1" supportAdvancedDrill="1">
  <cacheSource type="external" connectionId="11"/>
  <cacheFields count="3">
    <cacheField name="[Addtions].[Major Assets].[Major Assets]" caption="Major Assets" numFmtId="0" hierarchy="5" level="1">
      <sharedItems count="56">
        <s v="220 Kv CableTrench Slab"/>
        <s v="400kv-Cable Trench"/>
        <s v="AHP Dryer for unit 3 &amp; 4"/>
        <s v="Audiometry"/>
        <s v="Breathing Appartus set"/>
        <s v="Coal Sampler"/>
        <s v="Coffee Machine"/>
        <s v="Conductivity Meter"/>
        <s v="CSE Blower"/>
        <s v="CW Pump Impeller"/>
        <s v="DA Meter"/>
        <s v="DE System at Crusher"/>
        <s v="DGCC Analyser"/>
        <s v="Dissolved Oxygen analyzer"/>
        <s v="DM Plant Battery Bank"/>
        <s v="Earth Pit - SBU1"/>
        <s v="Environment Monitoring Sys"/>
        <s v="Epsilon-Transmission"/>
        <s v="ESP PLC Workstations"/>
        <s v="Furniture"/>
        <s v="Gratings for Approach"/>
        <s v="H2 Cylinder Storage"/>
        <s v="H2dRYER Compressor"/>
        <s v="HCSD System"/>
        <s v="HMI system"/>
        <s v="JSSL-Transmission"/>
        <s v="JSW Center"/>
        <s v="Laptop &amp; Desktop"/>
        <s v="LED Fixures"/>
        <s v="Lime Handling Machine"/>
        <s v="Motor for FA Fan"/>
        <s v="MS Pallet Storage"/>
        <s v="NAS Analyzer"/>
        <s v="O2 Analyser &amp; Flow Meter"/>
        <s v="Off &amp; On line NAS Machine"/>
        <s v="Oil Filtration Machine"/>
        <s v="Others"/>
        <s v="Pipe Line conversion"/>
        <s v="PLC OF HVAC"/>
        <s v="PLC OF TG EOT"/>
        <s v="PMG Starter"/>
        <s v="Portable DGA Kit"/>
        <s v="Pump House shed"/>
        <s v="Sbu2 Cooling tower repair"/>
        <s v="Scaffol Ladder"/>
        <s v="Silica Analyser for Swas"/>
        <s v="Softwares"/>
        <s v="Split AC"/>
        <s v="Switch Gear Breaker 6.6 KV"/>
        <s v="UF Membrane"/>
        <s v="UPS Battery Bank"/>
        <s v="Valve - U34 Outfall Line"/>
        <s v="VAM PLC Panel"/>
        <s v="VFD Panel"/>
        <s v="Video Conference Setup"/>
        <s v="WALKIE TALKIE"/>
      </sharedItems>
    </cacheField>
    <cacheField name="[Addtions].[Unit].[Unit]" caption="Unit" numFmtId="0" level="1">
      <sharedItems count="5">
        <s v="Corporate"/>
        <s v="Nandyal"/>
        <s v="SBU1"/>
        <s v="SBU2"/>
        <s v="SBU3"/>
      </sharedItems>
    </cacheField>
    <cacheField name="[Measures].[Sum of Trans.acq.val]" caption="Sum of Trans.acq.val" numFmtId="0" hierarchy="65" level="32767"/>
  </cacheFields>
  <cacheHierarchies count="71">
    <cacheHierarchy uniqueName="[Addtions].[Unit]" caption="Unit" attribute="1" defaultMemberUniqueName="[Addtions].[Unit].[All]" allUniqueName="[Addtions].[Unit].[All]" dimensionUniqueName="[Addtions]" displayFolder="" count="2" memberValueDatatype="130" unbalanced="0">
      <fieldsUsage count="2">
        <fieldUsage x="-1"/>
        <fieldUsage x="1"/>
      </fieldsUsage>
    </cacheHierarchy>
    <cacheHierarchy uniqueName="[Addtions].[GL Code]" caption="GL Code" attribute="1" defaultMemberUniqueName="[Addtions].[GL Code].[All]" allUniqueName="[Addtions].[GL Code].[All]" dimensionUniqueName="[Addtions]" displayFolder="" count="0" memberValueDatatype="20" unbalanced="0"/>
    <cacheHierarchy uniqueName="[Addtions].[GL Description]" caption="GL Description" attribute="1" defaultMemberUniqueName="[Addtions].[GL Description].[All]" allUniqueName="[Addtions].[GL Description].[All]" dimensionUniqueName="[Addtions]" displayFolder="" count="0" memberValueDatatype="130" unbalanced="0"/>
    <cacheHierarchy uniqueName="[Addtions].[Asset]" caption="Asset" attribute="1" defaultMemberUniqueName="[Addtions].[Asset].[All]" allUniqueName="[Addtions].[Asset].[All]" dimensionUniqueName="[Addtions]" displayFolder="" count="0" memberValueDatatype="130" unbalanced="0"/>
    <cacheHierarchy uniqueName="[Addtions].[Asset description]" caption="Asset description" attribute="1" defaultMemberUniqueName="[Addtions].[Asset description].[All]" allUniqueName="[Addtions].[Asset description].[All]" dimensionUniqueName="[Addtions]" displayFolder="" count="0" memberValueDatatype="130" unbalanced="0"/>
    <cacheHierarchy uniqueName="[Addtions].[Major Assets]" caption="Major Assets" attribute="1" defaultMemberUniqueName="[Addtions].[Major Assets].[All]" allUniqueName="[Addtions].[Major Assets].[All]" dimensionUniqueName="[Addtions]" displayFolder="" count="2" memberValueDatatype="130" unbalanced="0">
      <fieldsUsage count="2">
        <fieldUsage x="-1"/>
        <fieldUsage x="0"/>
      </fieldsUsage>
    </cacheHierarchy>
    <cacheHierarchy uniqueName="[Addtions].[Cap.date]" caption="Cap.date" attribute="1" time="1" defaultMemberUniqueName="[Addtions].[Cap.date].[All]" allUniqueName="[Addtions].[Cap.date].[All]" dimensionUniqueName="[Addtions]" displayFolder="" count="0" memberValueDatatype="7" unbalanced="0"/>
    <cacheHierarchy uniqueName="[Addtions].[Trans.acq.val]" caption="Trans.acq.val" attribute="1" defaultMemberUniqueName="[Addtions].[Trans.acq.val].[All]" allUniqueName="[Addtions].[Trans.acq.val].[All]" dimensionUniqueName="[Addtions]" displayFolder="" count="0" memberValueDatatype="5" unbalanced="0"/>
    <cacheHierarchy uniqueName="[FA].[Asset]" caption="Asset" attribute="1" defaultMemberUniqueName="[FA].[Asset].[All]" allUniqueName="[FA].[Asset].[All]" dimensionUniqueName="[FA]" displayFolder="" count="0" memberValueDatatype="130" unbalanced="0"/>
    <cacheHierarchy uniqueName="[FA].[Asset description]" caption="Asset description" attribute="1" defaultMemberUniqueName="[FA].[Asset description].[All]" allUniqueName="[FA].[Asset description].[All]" dimensionUniqueName="[FA]" displayFolder="" count="0" memberValueDatatype="130" unbalanced="0"/>
    <cacheHierarchy uniqueName="[FA].[Major Assets]" caption="Major Assets" attribute="1" defaultMemberUniqueName="[FA].[Major Assets].[All]" allUniqueName="[FA].[Major Assets].[All]" dimensionUniqueName="[FA]" displayFolder="" count="0" memberValueDatatype="130" unbalanced="0"/>
    <cacheHierarchy uniqueName="[FA1].[Asset]" caption="Asset" attribute="1" defaultMemberUniqueName="[FA1].[Asset].[All]" allUniqueName="[FA1].[Asset].[All]" dimensionUniqueName="[FA1]" displayFolder="" count="0" memberValueDatatype="130" unbalanced="0"/>
    <cacheHierarchy uniqueName="[FA1].[Asset description]" caption="Asset description" attribute="1" defaultMemberUniqueName="[FA1].[Asset description].[All]" allUniqueName="[FA1].[Asset description].[All]" dimensionUniqueName="[FA1]" displayFolder="" count="0" memberValueDatatype="130" unbalanced="0"/>
    <cacheHierarchy uniqueName="[FA1].[Major Assets]" caption="Major Assets" attribute="1" defaultMemberUniqueName="[FA1].[Major Assets].[All]" allUniqueName="[FA1].[Major Assets].[All]" dimensionUniqueName="[FA1]" displayFolder="" count="0" memberValueDatatype="130" unbalanced="0"/>
    <cacheHierarchy uniqueName="[Quterwise_Dep].[Unit]" caption="Unit" attribute="1" defaultMemberUniqueName="[Quterwise_Dep].[Unit].[All]" allUniqueName="[Quterwise_Dep].[Unit].[All]" dimensionUniqueName="[Quterwise_Dep]" displayFolder="" count="0" memberValueDatatype="130" unbalanced="0"/>
    <cacheHierarchy uniqueName="[Quterwise_Dep].[Asset description]" caption="Asset description" attribute="1" defaultMemberUniqueName="[Quterwise_Dep].[Asset description].[All]" allUniqueName="[Quterwise_Dep].[Asset description].[All]" dimensionUniqueName="[Quterwise_Dep]" displayFolder="" count="0" memberValueDatatype="130" unbalanced="0"/>
    <cacheHierarchy uniqueName="[Quterwise_Dep].[Asset Code]" caption="Asset Code" attribute="1" defaultMemberUniqueName="[Quterwise_Dep].[Asset Code].[All]" allUniqueName="[Quterwise_Dep].[Asset Code].[All]" dimensionUniqueName="[Quterwise_Dep]" displayFolder="" count="0" memberValueDatatype="130" unbalanced="0"/>
    <cacheHierarchy uniqueName="[Quterwise_Dep].[Cum.acq.value]" caption="Cum.acq.value" attribute="1" defaultMemberUniqueName="[Quterwise_Dep].[Cum.acq.value].[All]" allUniqueName="[Quterwise_Dep].[Cum.acq.value].[All]" dimensionUniqueName="[Quterwise_Dep]" displayFolder="" count="0" memberValueDatatype="5" unbalanced="0"/>
    <cacheHierarchy uniqueName="[Quterwise_Dep].[Accum.dep.]" caption="Accum.dep." attribute="1" defaultMemberUniqueName="[Quterwise_Dep].[Accum.dep.].[All]" allUniqueName="[Quterwise_Dep].[Accum.dep.].[All]" dimensionUniqueName="[Quterwise_Dep]" displayFolder="" count="0" memberValueDatatype="5" unbalanced="0"/>
    <cacheHierarchy uniqueName="[Quterwise_Dep].[Start book.val]" caption="Start book.val" attribute="1" defaultMemberUniqueName="[Quterwise_Dep].[Start book.val].[All]" allUniqueName="[Quterwise_Dep].[Start book.val].[All]" dimensionUniqueName="[Quterwise_Dep]" displayFolder="" count="0" memberValueDatatype="5" unbalanced="0"/>
    <cacheHierarchy uniqueName="[Quterwise_Dep].[Q1 Dep22]" caption="Q1 Dep22" attribute="1" defaultMemberUniqueName="[Quterwise_Dep].[Q1 Dep22].[All]" allUniqueName="[Quterwise_Dep].[Q1 Dep22].[All]" dimensionUniqueName="[Quterwise_Dep]" displayFolder="" count="0" memberValueDatatype="5" unbalanced="0"/>
    <cacheHierarchy uniqueName="[Quterwise_Dep].[Q2 Dep22]" caption="Q2 Dep22" attribute="1" defaultMemberUniqueName="[Quterwise_Dep].[Q2 Dep22].[All]" allUniqueName="[Quterwise_Dep].[Q2 Dep22].[All]" dimensionUniqueName="[Quterwise_Dep]" displayFolder="" count="0" memberValueDatatype="5" unbalanced="0"/>
    <cacheHierarchy uniqueName="[Quterwise_Dep].[Q3 Dep22]" caption="Q3 Dep22" attribute="1" defaultMemberUniqueName="[Quterwise_Dep].[Q3 Dep22].[All]" allUniqueName="[Quterwise_Dep].[Q3 Dep22].[All]" dimensionUniqueName="[Quterwise_Dep]" displayFolder="" count="0" memberValueDatatype="5" unbalanced="0"/>
    <cacheHierarchy uniqueName="[Quterwise_Dep].[Var Q2 Vs Q1]" caption="Var Q2 Vs Q1" attribute="1" defaultMemberUniqueName="[Quterwise_Dep].[Var Q2 Vs Q1].[All]" allUniqueName="[Quterwise_Dep].[Var Q2 Vs Q1].[All]" dimensionUniqueName="[Quterwise_Dep]" displayFolder="" count="0" memberValueDatatype="5" unbalanced="0"/>
    <cacheHierarchy uniqueName="[Quterwise_Dep].[Vari Q3 Vs Q2]" caption="Vari Q3 Vs Q2" attribute="1" defaultMemberUniqueName="[Quterwise_Dep].[Vari Q3 Vs Q2].[All]" allUniqueName="[Quterwise_Dep].[Vari Q3 Vs Q2].[All]" dimensionUniqueName="[Quterwise_Dep]" displayFolder="" count="0" memberValueDatatype="5" unbalanced="0"/>
    <cacheHierarchy uniqueName="[Quterwise_Dep].[Reasons]" caption="Reasons" attribute="1" defaultMemberUniqueName="[Quterwise_Dep].[Reasons].[All]" allUniqueName="[Quterwise_Dep].[Reasons].[All]" dimensionUniqueName="[Quterwise_Dep]" displayFolder="" count="0" memberValueDatatype="130" unbalanced="0"/>
    <cacheHierarchy uniqueName="[SAP_DUMP_CLEAN].[Unit]" caption="Unit" attribute="1" defaultMemberUniqueName="[SAP_DUMP_CLEAN].[Unit].[All]" allUniqueName="[SAP_DUMP_CLEAN].[Unit].[All]" dimensionUniqueName="[SAP_DUMP_CLEAN]" displayFolder="" count="0" memberValueDatatype="130" unbalanced="0"/>
    <cacheHierarchy uniqueName="[SAP_DUMP_CLEAN].[Class]" caption="Class" attribute="1" defaultMemberUniqueName="[SAP_DUMP_CLEAN].[Class].[All]" allUniqueName="[SAP_DUMP_CLEAN].[Class].[All]" dimensionUniqueName="[SAP_DUMP_CLEAN]" displayFolder="" count="0" memberValueDatatype="130" unbalanced="0"/>
    <cacheHierarchy uniqueName="[SAP_DUMP_CLEAN].[GL Code]" caption="GL Code" attribute="1" defaultMemberUniqueName="[SAP_DUMP_CLEAN].[GL Code].[All]" allUniqueName="[SAP_DUMP_CLEAN].[GL Code].[All]" dimensionUniqueName="[SAP_DUMP_CLEAN]" displayFolder="" count="0" memberValueDatatype="20" unbalanced="0"/>
    <cacheHierarchy uniqueName="[SAP_DUMP_CLEAN].[GL Description]" caption="GL Description" attribute="1" defaultMemberUniqueName="[SAP_DUMP_CLEAN].[GL Description].[All]" allUniqueName="[SAP_DUMP_CLEAN].[GL Description].[All]" dimensionUniqueName="[SAP_DUMP_CLEAN]" displayFolder="" count="0" memberValueDatatype="130" unbalanced="0"/>
    <cacheHierarchy uniqueName="[SAP_DUMP_CLEAN].[Acc.Dep.GL]" caption="Acc.Dep.GL" attribute="1" defaultMemberUniqueName="[SAP_DUMP_CLEAN].[Acc.Dep.GL].[All]" allUniqueName="[SAP_DUMP_CLEAN].[Acc.Dep.GL].[All]" dimensionUniqueName="[SAP_DUMP_CLEAN]" displayFolder="" count="0" memberValueDatatype="20" unbalanced="0"/>
    <cacheHierarchy uniqueName="[SAP_DUMP_CLEAN].[Dep.GL]" caption="Dep.GL" attribute="1" defaultMemberUniqueName="[SAP_DUMP_CLEAN].[Dep.GL].[All]" allUniqueName="[SAP_DUMP_CLEAN].[Dep.GL].[All]" dimensionUniqueName="[SAP_DUMP_CLEAN]" displayFolder="" count="0" memberValueDatatype="20" unbalanced="0"/>
    <cacheHierarchy uniqueName="[SAP_DUMP_CLEAN].[Plnt]" caption="Plnt" attribute="1" defaultMemberUniqueName="[SAP_DUMP_CLEAN].[Plnt].[All]" allUniqueName="[SAP_DUMP_CLEAN].[Plnt].[All]" dimensionUniqueName="[SAP_DUMP_CLEAN]" displayFolder="" count="0" memberValueDatatype="130" unbalanced="0"/>
    <cacheHierarchy uniqueName="[SAP_DUMP_CLEAN].[Profit_Center]" caption="Profit_Center" attribute="1" defaultMemberUniqueName="[SAP_DUMP_CLEAN].[Profit_Center].[All]" allUniqueName="[SAP_DUMP_CLEAN].[Profit_Center].[All]" dimensionUniqueName="[SAP_DUMP_CLEAN]" displayFolder="" count="0" memberValueDatatype="20" unbalanced="0"/>
    <cacheHierarchy uniqueName="[SAP_DUMP_CLEAN].[Cost Ctr]" caption="Cost Ctr" attribute="1" defaultMemberUniqueName="[SAP_DUMP_CLEAN].[Cost Ctr].[All]" allUniqueName="[SAP_DUMP_CLEAN].[Cost Ctr].[All]" dimensionUniqueName="[SAP_DUMP_CLEAN]" displayFolder="" count="0" memberValueDatatype="130" unbalanced="0"/>
    <cacheHierarchy uniqueName="[SAP_DUMP_CLEAN].[Asset]" caption="Asset" attribute="1" defaultMemberUniqueName="[SAP_DUMP_CLEAN].[Asset].[All]" allUniqueName="[SAP_DUMP_CLEAN].[Asset].[All]" dimensionUniqueName="[SAP_DUMP_CLEAN]" displayFolder="" count="0" memberValueDatatype="130" unbalanced="0"/>
    <cacheHierarchy uniqueName="[SAP_DUMP_CLEAN].[Asset description]" caption="Asset description" attribute="1" defaultMemberUniqueName="[SAP_DUMP_CLEAN].[Asset description].[All]" allUniqueName="[SAP_DUMP_CLEAN].[Asset description].[All]" dimensionUniqueName="[SAP_DUMP_CLEAN]" displayFolder="" count="0" memberValueDatatype="130" unbalanced="0"/>
    <cacheHierarchy uniqueName="[SAP_DUMP_CLEAN].[SNo.]" caption="SNo." attribute="1" defaultMemberUniqueName="[SAP_DUMP_CLEAN].[SNo.].[All]" allUniqueName="[SAP_DUMP_CLEAN].[SNo.].[All]" dimensionUniqueName="[SAP_DUMP_CLEAN]" displayFolder="" count="0" memberValueDatatype="130" unbalanced="0"/>
    <cacheHierarchy uniqueName="[SAP_DUMP_CLEAN].[Cap.date]" caption="Cap.date" attribute="1" time="1" defaultMemberUniqueName="[SAP_DUMP_CLEAN].[Cap.date].[All]" allUniqueName="[SAP_DUMP_CLEAN].[Cap.date].[All]" dimensionUniqueName="[SAP_DUMP_CLEAN]" displayFolder="" count="0" memberValueDatatype="7" unbalanced="0"/>
    <cacheHierarchy uniqueName="[SAP_DUMP_CLEAN].[Vendor]" caption="Vendor" attribute="1" defaultMemberUniqueName="[SAP_DUMP_CLEAN].[Vendor].[All]" allUniqueName="[SAP_DUMP_CLEAN].[Vendor].[All]" dimensionUniqueName="[SAP_DUMP_CLEAN]" displayFolder="" count="0" memberValueDatatype="130" unbalanced="0"/>
    <cacheHierarchy uniqueName="[SAP_DUMP_CLEAN].[WBS element]" caption="WBS element" attribute="1" defaultMemberUniqueName="[SAP_DUMP_CLEAN].[WBS element].[All]" allUniqueName="[SAP_DUMP_CLEAN].[WBS element].[All]" dimensionUniqueName="[SAP_DUMP_CLEAN]" displayFolder="" count="0" memberValueDatatype="130" unbalanced="0"/>
    <cacheHierarchy uniqueName="[SAP_DUMP_CLEAN].[Life]" caption="Life" attribute="1" defaultMemberUniqueName="[SAP_DUMP_CLEAN].[Life].[All]" allUniqueName="[SAP_DUMP_CLEAN].[Life].[All]" dimensionUniqueName="[SAP_DUMP_CLEAN]" displayFolder="" count="0" memberValueDatatype="130" unbalanced="0"/>
    <cacheHierarchy uniqueName="[SAP_DUMP_CLEAN].[Location]" caption="Location" attribute="1" defaultMemberUniqueName="[SAP_DUMP_CLEAN].[Location].[All]" allUniqueName="[SAP_DUMP_CLEAN].[Location].[All]" dimensionUniqueName="[SAP_DUMP_CLEAN]" displayFolder="" count="0" memberValueDatatype="130" unbalanced="0"/>
    <cacheHierarchy uniqueName="[SAP_DUMP_CLEAN].[BUn]" caption="BUn" attribute="1" defaultMemberUniqueName="[SAP_DUMP_CLEAN].[BUn].[All]" allUniqueName="[SAP_DUMP_CLEAN].[BUn].[All]" dimensionUniqueName="[SAP_DUMP_CLEAN]" displayFolder="" count="0" memberValueDatatype="130" unbalanced="0"/>
    <cacheHierarchy uniqueName="[SAP_DUMP_CLEAN].[Quantity]" caption="Quantity" attribute="1" defaultMemberUniqueName="[SAP_DUMP_CLEAN].[Quantity].[All]" allUniqueName="[SAP_DUMP_CLEAN].[Quantity].[All]" dimensionUniqueName="[SAP_DUMP_CLEAN]" displayFolder="" count="0" memberValueDatatype="130" unbalanced="0"/>
    <cacheHierarchy uniqueName="[SAP_DUMP_CLEAN].[DepKy]" caption="DepKy" attribute="1" defaultMemberUniqueName="[SAP_DUMP_CLEAN].[DepKy].[All]" allUniqueName="[SAP_DUMP_CLEAN].[DepKy].[All]" dimensionUniqueName="[SAP_DUMP_CLEAN]" displayFolder="" count="0" memberValueDatatype="130" unbalanced="0"/>
    <cacheHierarchy uniqueName="[SAP_DUMP_CLEAN].[Cum.acq.value]" caption="Cum.acq.value" attribute="1" defaultMemberUniqueName="[SAP_DUMP_CLEAN].[Cum.acq.value].[All]" allUniqueName="[SAP_DUMP_CLEAN].[Cum.acq.value].[All]" dimensionUniqueName="[SAP_DUMP_CLEAN]" displayFolder="" count="0" memberValueDatatype="5" unbalanced="0"/>
    <cacheHierarchy uniqueName="[SAP_DUMP_CLEAN].[Accum.dep.]" caption="Accum.dep." attribute="1" defaultMemberUniqueName="[SAP_DUMP_CLEAN].[Accum.dep.].[All]" allUniqueName="[SAP_DUMP_CLEAN].[Accum.dep.].[All]" dimensionUniqueName="[SAP_DUMP_CLEAN]" displayFolder="" count="0" memberValueDatatype="5" unbalanced="0"/>
    <cacheHierarchy uniqueName="[SAP_DUMP_CLEAN].[Start book.val]" caption="Start book.val" attribute="1" defaultMemberUniqueName="[SAP_DUMP_CLEAN].[Start book.val].[All]" allUniqueName="[SAP_DUMP_CLEAN].[Start book.val].[All]" dimensionUniqueName="[SAP_DUMP_CLEAN]" displayFolder="" count="0" memberValueDatatype="5" unbalanced="0"/>
    <cacheHierarchy uniqueName="[SAP_DUMP_CLEAN].[Trans.acq.val]" caption="Trans.acq.val" attribute="1" defaultMemberUniqueName="[SAP_DUMP_CLEAN].[Trans.acq.val].[All]" allUniqueName="[SAP_DUMP_CLEAN].[Trans.acq.val].[All]" dimensionUniqueName="[SAP_DUMP_CLEAN]" displayFolder="" count="0" memberValueDatatype="5" unbalanced="0"/>
    <cacheHierarchy uniqueName="[SAP_DUMP_CLEAN].[ODep.Start]" caption="ODep.Start" attribute="1" time="1" defaultMemberUniqueName="[SAP_DUMP_CLEAN].[ODep.Start].[All]" allUniqueName="[SAP_DUMP_CLEAN].[ODep.Start].[All]" dimensionUniqueName="[SAP_DUMP_CLEAN]" displayFolder="" count="0" memberValueDatatype="7" unbalanced="0"/>
    <cacheHierarchy uniqueName="[SAP_DUMP_CLEAN].[PlndDep]" caption="PlndDep" attribute="1" defaultMemberUniqueName="[SAP_DUMP_CLEAN].[PlndDep].[All]" allUniqueName="[SAP_DUMP_CLEAN].[PlndDep].[All]" dimensionUniqueName="[SAP_DUMP_CLEAN]" displayFolder="" count="0" memberValueDatatype="5" unbalanced="0"/>
    <cacheHierarchy uniqueName="[SAP_DUMP_CLEAN].[Trns.AccDep]" caption="Trns.AccDep" attribute="1" defaultMemberUniqueName="[SAP_DUMP_CLEAN].[Trns.AccDep].[All]" allUniqueName="[SAP_DUMP_CLEAN].[Trns.AccDep].[All]" dimensionUniqueName="[SAP_DUMP_CLEAN]" displayFolder="" count="0" memberValueDatatype="5" unbalanced="0"/>
    <cacheHierarchy uniqueName="[SAP_DUMP_CLEAN].[End book val]" caption="End book val" attribute="1" defaultMemberUniqueName="[SAP_DUMP_CLEAN].[End book val].[All]" allUniqueName="[SAP_DUMP_CLEAN].[End book val].[All]" dimensionUniqueName="[SAP_DUMP_CLEAN]" displayFolder="" count="0" memberValueDatatype="5" unbalanced="0"/>
    <cacheHierarchy uniqueName="[SAP_DUMP_CLEAN].[Write-ups]" caption="Write-ups" attribute="1" defaultMemberUniqueName="[SAP_DUMP_CLEAN].[Write-ups].[All]" allUniqueName="[SAP_DUMP_CLEAN].[Write-ups].[All]" dimensionUniqueName="[SAP_DUMP_CLEAN]" displayFolder="" count="0" memberValueDatatype="5" unbalanced="0"/>
    <cacheHierarchy uniqueName="[SAP_DUMP_CLEAN].[Tran_Class]" caption="Tran_Class" attribute="1" defaultMemberUniqueName="[SAP_DUMP_CLEAN].[Tran_Class].[All]" allUniqueName="[SAP_DUMP_CLEAN].[Tran_Class].[All]" dimensionUniqueName="[SAP_DUMP_CLEAN]" displayFolder="" count="0" memberValueDatatype="130" unbalanced="0"/>
    <cacheHierarchy uniqueName="[SAP_DUMP_CLEAN].[Addtions]" caption="Addtions" attribute="1" defaultMemberUniqueName="[SAP_DUMP_CLEAN].[Addtions].[All]" allUniqueName="[SAP_DUMP_CLEAN].[Addtions].[All]" dimensionUniqueName="[SAP_DUMP_CLEAN]" displayFolder="" count="0" memberValueDatatype="20" unbalanced="0"/>
    <cacheHierarchy uniqueName="[SAP_DUMP_CLEAN].[Deletion]" caption="Deletion" attribute="1" defaultMemberUniqueName="[SAP_DUMP_CLEAN].[Deletion].[All]" allUniqueName="[SAP_DUMP_CLEAN].[Deletion].[All]" dimensionUniqueName="[SAP_DUMP_CLEAN]" displayFolder="" count="0" memberValueDatatype="20" unbalanced="0"/>
    <cacheHierarchy uniqueName="[SAP_DUMP_CLEAN].[Deletion_Dep]" caption="Deletion_Dep" attribute="1" defaultMemberUniqueName="[SAP_DUMP_CLEAN].[Deletion_Dep].[All]" allUniqueName="[SAP_DUMP_CLEAN].[Deletion_Dep].[All]" dimensionUniqueName="[SAP_DUMP_CLEAN]" displayFolder="" count="0" memberValueDatatype="5" unbalanced="0"/>
    <cacheHierarchy uniqueName="[Measures].[__XL_Count SAP_DUMP_CLEAN]" caption="__XL_Count SAP_DUMP_CLEAN" measure="1" displayFolder="" measureGroup="SAP_DUMP_CLEAN" count="0" hidden="1"/>
    <cacheHierarchy uniqueName="[Measures].[__XL_Count FA]" caption="__XL_Count FA" measure="1" displayFolder="" measureGroup="FA" count="0" hidden="1"/>
    <cacheHierarchy uniqueName="[Measures].[__XL_Count FA1]" caption="__XL_Count FA1" measure="1" displayFolder="" measureGroup="FA1" count="0" hidden="1"/>
    <cacheHierarchy uniqueName="[Measures].[__XL_Count Addtions]" caption="__XL_Count Addtions" measure="1" displayFolder="" measureGroup="Addtions" count="0" hidden="1"/>
    <cacheHierarchy uniqueName="[Measures].[__XL_Count Quterwise_Dep]" caption="__XL_Count Quterwise_Dep" measure="1" displayFolder="" measureGroup="Quterwise_Dep" count="0" hidden="1"/>
    <cacheHierarchy uniqueName="[Measures].[__No measures defined]" caption="__No measures defined" measure="1" displayFolder="" count="0" hidden="1"/>
    <cacheHierarchy uniqueName="[Measures].[Sum of Trans.acq.val]" caption="Sum of Trans.acq.val" measure="1" displayFolder="" measureGroup="Addtion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Q1 Dep22]" caption="Sum of Q1 Dep22" measure="1" displayFolder="" measureGroup="Quterwise_Dep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of Q3 Dep22]" caption="Sum of Q3 Dep22" measure="1" displayFolder="" measureGroup="Quterwise_Dep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 of Q2 Dep22]" caption="Sum of Q2 Dep22" measure="1" displayFolder="" measureGroup="Quterwise_Dep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 of Vari Q3 Vs Q2]" caption="Sum of Vari Q3 Vs Q2" measure="1" displayFolder="" measureGroup="Quterwise_Dep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 of Var Q2 Vs Q1]" caption="Sum of Var Q2 Vs Q1" measure="1" displayFolder="" measureGroup="Quterwise_Dep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</cacheHierarchies>
  <kpis count="0"/>
  <dimensions count="6">
    <dimension name="Addtions" uniqueName="[Addtions]" caption="Addtions"/>
    <dimension name="FA" uniqueName="[FA]" caption="FA"/>
    <dimension name="FA1" uniqueName="[FA1]" caption="FA1"/>
    <dimension measure="1" name="Measures" uniqueName="[Measures]" caption="Measures"/>
    <dimension name="Quterwise_Dep" uniqueName="[Quterwise_Dep]" caption="Quterwise_Dep"/>
    <dimension name="SAP_DUMP_CLEAN" uniqueName="[SAP_DUMP_CLEAN]" caption="SAP_DUMP_CLEAN"/>
  </dimensions>
  <measureGroups count="5">
    <measureGroup name="Addtions" caption="Addtions"/>
    <measureGroup name="FA" caption="FA"/>
    <measureGroup name="FA1" caption="FA1"/>
    <measureGroup name="Quterwise_Dep" caption="Quterwise_Dep"/>
    <measureGroup name="SAP_DUMP_CLEAN" caption="SAP_DUMP_CLEAN"/>
  </measureGroups>
  <maps count="5">
    <map measureGroup="0" dimension="0"/>
    <map measureGroup="1" dimension="1"/>
    <map measureGroup="2" dimension="2"/>
    <map measureGroup="3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2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O6220:T6227" firstHeaderRow="0" firstDataRow="1" firstDataCol="1"/>
  <pivotFields count="6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Q1 Depreciation" fld="0" baseField="0" baseItem="0"/>
    <dataField name="Q2 Depreciation" fld="2" baseField="0" baseItem="0"/>
    <dataField name="Q3 Depreciation" fld="1" baseField="0" baseItem="0"/>
    <dataField name="Variance Q2 Vs Q1" fld="4" baseField="0" baseItem="0" numFmtId="43"/>
    <dataField name="Variance Q3 Vs Q2" fld="3" baseField="0" baseItem="0" numFmtId="43"/>
  </dataFields>
  <formats count="13">
    <format dxfId="165">
      <pivotArea outline="0" collapsedLevelsAreSubtotals="1" fieldPosition="0"/>
    </format>
    <format dxfId="164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163">
      <pivotArea outline="0" collapsedLevelsAreSubtotals="1" fieldPosition="0"/>
    </format>
    <format dxfId="162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161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160">
      <pivotArea outline="0" collapsedLevelsAreSubtotals="1" fieldPosition="0"/>
    </format>
    <format dxfId="15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8">
      <pivotArea outline="0" collapsedLevelsAreSubtotals="1" fieldPosition="0"/>
    </format>
    <format dxfId="15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6">
      <pivotArea outline="0" collapsedLevelsAreSubtotals="1" fieldPosition="0"/>
    </format>
    <format dxfId="15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4">
      <pivotArea outline="0" collapsedLevelsAreSubtotals="1" fieldPosition="0"/>
    </format>
    <format dxfId="15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Q1 Depreciation"/>
    <pivotHierarchy dragToData="1" caption="Q3 Depreciation"/>
    <pivotHierarchy dragToRow="0" dragToCol="0" dragToPage="0" dragToData="1" caption="Q2 Depreciation"/>
    <pivotHierarchy dragToData="1" caption="Variance Q3 Vs Q2"/>
    <pivotHierarchy dragToData="1" caption="Variance Q2 Vs Q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C_21_Depreciation.xlsx!Quterwise_Dep">
        <x15:activeTabTopLevelEntity name="[Quterwise_Dep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2" cacheId="3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3:H61" firstHeaderRow="1" firstDataRow="2" firstDataCol="1"/>
  <pivotFields count="3">
    <pivotField axis="axisRow" allDrilled="1" showAll="0" dataSourceSort="1" defaultAttributeDrillState="1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t="default"/>
      </items>
    </pivotField>
    <pivotField axis="axisCol" allDrilled="1" showAll="0" defaultAttributeDrillState="1">
      <items count="6">
        <item x="0"/>
        <item x="2"/>
        <item x="3"/>
        <item x="4"/>
        <item x="1"/>
        <item t="default"/>
      </items>
    </pivotField>
    <pivotField dataField="1" showAll="0"/>
  </pivotFields>
  <rowFields count="1">
    <field x="0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 " fld="2" baseField="0" baseItem="0" numFmtId="164"/>
  </dataFields>
  <formats count="25">
    <format dxfId="140">
      <pivotArea outline="0" collapsedLevelsAreSubtotals="1" fieldPosition="0"/>
    </format>
    <format dxfId="139">
      <pivotArea field="1" type="button" dataOnly="0" labelOnly="1" outline="0" axis="axisCol" fieldPosition="0"/>
    </format>
    <format dxfId="138">
      <pivotArea type="topRight" dataOnly="0" labelOnly="1" outline="0" fieldPosition="0"/>
    </format>
    <format dxfId="137">
      <pivotArea dataOnly="0" labelOnly="1" fieldPosition="0">
        <references count="1">
          <reference field="1" count="0"/>
        </references>
      </pivotArea>
    </format>
    <format dxfId="136">
      <pivotArea dataOnly="0" labelOnly="1" grandCol="1" outline="0" fieldPosition="0"/>
    </format>
    <format dxfId="135">
      <pivotArea outline="0" collapsedLevelsAreSubtotals="1" fieldPosition="0"/>
    </format>
    <format dxfId="134">
      <pivotArea field="1" type="button" dataOnly="0" labelOnly="1" outline="0" axis="axisCol" fieldPosition="0"/>
    </format>
    <format dxfId="133">
      <pivotArea type="topRight" dataOnly="0" labelOnly="1" outline="0" fieldPosition="0"/>
    </format>
    <format dxfId="132">
      <pivotArea dataOnly="0" labelOnly="1" fieldPosition="0">
        <references count="1">
          <reference field="1" count="0"/>
        </references>
      </pivotArea>
    </format>
    <format dxfId="131">
      <pivotArea dataOnly="0" labelOnly="1" grandCol="1" outline="0" fieldPosition="0"/>
    </format>
    <format dxfId="130">
      <pivotArea type="origin" dataOnly="0" labelOnly="1" outline="0" fieldPosition="0"/>
    </format>
    <format dxfId="129">
      <pivotArea type="topRight" dataOnly="0" labelOnly="1" outline="0" fieldPosition="0"/>
    </format>
    <format dxfId="128">
      <pivotArea dataOnly="0" labelOnly="1" fieldPosition="0">
        <references count="1">
          <reference field="1" count="0"/>
        </references>
      </pivotArea>
    </format>
    <format dxfId="127">
      <pivotArea dataOnly="0" labelOnly="1" grandCol="1" outline="0" fieldPosition="0"/>
    </format>
    <format dxfId="126">
      <pivotArea type="origin" dataOnly="0" labelOnly="1" outline="0" fieldPosition="0"/>
    </format>
    <format dxfId="125">
      <pivotArea type="topRight" dataOnly="0" labelOnly="1" outline="0" fieldPosition="0"/>
    </format>
    <format dxfId="124">
      <pivotArea dataOnly="0" labelOnly="1" fieldPosition="0">
        <references count="1">
          <reference field="1" count="0"/>
        </references>
      </pivotArea>
    </format>
    <format dxfId="123">
      <pivotArea dataOnly="0" labelOnly="1" grandCol="1" outline="0" fieldPosition="0"/>
    </format>
    <format dxfId="122">
      <pivotArea type="origin" dataOnly="0" labelOnly="1" outline="0" fieldPosition="0"/>
    </format>
    <format dxfId="121">
      <pivotArea type="topRight" dataOnly="0" labelOnly="1" outline="0" fieldPosition="0"/>
    </format>
    <format dxfId="120">
      <pivotArea dataOnly="0" labelOnly="1" fieldPosition="0">
        <references count="1">
          <reference field="1" count="0"/>
        </references>
      </pivotArea>
    </format>
    <format dxfId="119">
      <pivotArea dataOnly="0" labelOnly="1" grandCol="1" outline="0" fieldPosition="0"/>
    </format>
    <format dxfId="118">
      <pivotArea dataOnly="0" labelOnly="1" fieldPosition="0">
        <references count="1">
          <reference field="1" count="0"/>
        </references>
      </pivotArea>
    </format>
    <format dxfId="117">
      <pivotArea dataOnly="0" labelOnly="1" grandCol="1" outline="0" fieldPosition="0"/>
    </format>
    <format dxfId="0">
      <pivotArea type="origin" dataOnly="0" labelOnly="1" outline="0" fieldPosition="0"/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 "/>
    <pivotHierarchy dragToData="1"/>
    <pivotHierarchy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ddtions]"/>
      </x15:pivotTableUISettings>
    </ext>
  </extLst>
</pivotTableDefinition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34">
    <queryTableFields count="33">
      <queryTableField id="1" name="Unit" tableColumnId="67"/>
      <queryTableField id="2" name="Class" tableColumnId="68"/>
      <queryTableField id="3" name="GL Code" tableColumnId="69"/>
      <queryTableField id="4" name="GL Description" tableColumnId="70"/>
      <queryTableField id="5" name="Acc.Dep.GL" tableColumnId="71"/>
      <queryTableField id="6" name="Dep.GL" tableColumnId="72"/>
      <queryTableField id="7" name="Plnt" tableColumnId="73"/>
      <queryTableField id="8" name="Profit_Center" tableColumnId="74"/>
      <queryTableField id="9" name="Cost Ctr" tableColumnId="75"/>
      <queryTableField id="10" name="Asset" tableColumnId="76"/>
      <queryTableField id="11" name="Asset description" tableColumnId="77"/>
      <queryTableField id="12" name="SNo." tableColumnId="78"/>
      <queryTableField id="13" name="Cap.date" tableColumnId="79"/>
      <queryTableField id="14" name="Vendor" tableColumnId="80"/>
      <queryTableField id="15" name="WBS element" tableColumnId="81"/>
      <queryTableField id="16" name="Life" tableColumnId="82"/>
      <queryTableField id="17" name="Location" tableColumnId="83"/>
      <queryTableField id="18" name="BUn" tableColumnId="84"/>
      <queryTableField id="19" name="Quantity" tableColumnId="85"/>
      <queryTableField id="20" name="DepKy" tableColumnId="86"/>
      <queryTableField id="21" name="Cum.acq.value" tableColumnId="87"/>
      <queryTableField id="22" name="Accum.dep." tableColumnId="88"/>
      <queryTableField id="23" name="Start book.val" tableColumnId="89"/>
      <queryTableField id="24" name="Trans.acq.val" tableColumnId="90"/>
      <queryTableField id="25" name="ODep.Start" tableColumnId="91"/>
      <queryTableField id="26" name="PlndDep" tableColumnId="92"/>
      <queryTableField id="27" name="Trns.AccDep" tableColumnId="93"/>
      <queryTableField id="28" name="End book val" tableColumnId="94"/>
      <queryTableField id="29" name="Write-ups" tableColumnId="95"/>
      <queryTableField id="30" name="Tran_Class" tableColumnId="96"/>
      <queryTableField id="31" name="Addtions" tableColumnId="97"/>
      <queryTableField id="32" name="Deletion" tableColumnId="98"/>
      <queryTableField id="33" name="Deletion_Dep" tableColumnId="99"/>
    </queryTableFields>
  </queryTableRefresh>
  <extLst>
    <ext xmlns:x15="http://schemas.microsoft.com/office/spreadsheetml/2010/11/main" uri="{883FBD77-0823-4a55-B5E3-86C4891E6966}">
      <x15:queryTable sourceDataName="Query - SAP_DUMP_CLEAN"/>
    </ext>
  </extLst>
</queryTable>
</file>

<file path=xl/queryTables/queryTable2.xml><?xml version="1.0" encoding="utf-8"?>
<queryTable xmlns="http://schemas.openxmlformats.org/spreadsheetml/2006/main" name="ExternalData_1" connectionId="8" autoFormatId="0" applyNumberFormats="0" applyBorderFormats="0" applyFontFormats="1" applyPatternFormats="1" applyAlignmentFormats="0" applyWidthHeightFormats="0">
  <queryTableRefresh preserveSortFilterLayout="0" nextId="13" unboundColumnsRight="1">
    <queryTableFields count="12">
      <queryTableField id="1" name="Unit" tableColumnId="1"/>
      <queryTableField id="2" name="Asset description" tableColumnId="2"/>
      <queryTableField id="3" name="Asset Code" tableColumnId="3"/>
      <queryTableField id="4" name="    Cum.acq.value" tableColumnId="4"/>
      <queryTableField id="5" name="      Accum.dep." tableColumnId="5"/>
      <queryTableField id="6" name="   Start book.val" tableColumnId="6"/>
      <queryTableField id="7" name="Q1 Dep22" tableColumnId="7"/>
      <queryTableField id="8" name="Q2 Dep22" tableColumnId="8"/>
      <queryTableField id="9" name="Q3 Dep22" tableColumnId="9"/>
      <queryTableField id="10" name="Var Q2 Vs Q1" tableColumnId="10"/>
      <queryTableField id="11" name="Vari Q3 Vs Q2" tableColumnId="11"/>
      <queryTableField id="12" dataBound="0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7" name="SAP_DUMP_CLEAN" displayName="SAP_DUMP_CLEAN" ref="A1:AG6297" tableType="queryTable" totalsRowCount="1">
  <autoFilter ref="A1:AG6296"/>
  <tableColumns count="33">
    <tableColumn id="67" uniqueName="67" name="Unit" totalsRowLabel="Total" queryTableFieldId="1" dataDxfId="105"/>
    <tableColumn id="68" uniqueName="68" name="Class" queryTableFieldId="2" dataDxfId="104"/>
    <tableColumn id="69" uniqueName="69" name="GL Code" queryTableFieldId="3" dataDxfId="103"/>
    <tableColumn id="70" uniqueName="70" name="GL Description" queryTableFieldId="4" dataDxfId="102"/>
    <tableColumn id="71" uniqueName="71" name="Acc.Dep.GL" queryTableFieldId="5" dataDxfId="101"/>
    <tableColumn id="72" uniqueName="72" name="Dep.GL" queryTableFieldId="6" dataDxfId="100"/>
    <tableColumn id="73" uniqueName="73" name="Plnt" queryTableFieldId="7" dataDxfId="99"/>
    <tableColumn id="74" uniqueName="74" name="Profit_Center" queryTableFieldId="8" dataDxfId="98"/>
    <tableColumn id="75" uniqueName="75" name="Cost Ctr" queryTableFieldId="9" dataDxfId="97"/>
    <tableColumn id="76" uniqueName="76" name="Asset" queryTableFieldId="10" dataDxfId="96"/>
    <tableColumn id="77" uniqueName="77" name="Asset description" queryTableFieldId="11" dataDxfId="95"/>
    <tableColumn id="78" uniqueName="78" name="SNo." queryTableFieldId="12" dataDxfId="94"/>
    <tableColumn id="79" uniqueName="79" name="Cap.date" queryTableFieldId="13" dataDxfId="93"/>
    <tableColumn id="80" uniqueName="80" name="Vendor" queryTableFieldId="14" dataDxfId="92"/>
    <tableColumn id="81" uniqueName="81" name="WBS element" queryTableFieldId="15" dataDxfId="91"/>
    <tableColumn id="82" uniqueName="82" name="Life" queryTableFieldId="16" dataDxfId="90"/>
    <tableColumn id="83" uniqueName="83" name="Location" queryTableFieldId="17" dataDxfId="89"/>
    <tableColumn id="84" uniqueName="84" name="BUn" queryTableFieldId="18" dataDxfId="88"/>
    <tableColumn id="85" uniqueName="85" name="Quantity" queryTableFieldId="19" dataDxfId="87"/>
    <tableColumn id="86" uniqueName="86" name="DepKy" queryTableFieldId="20" dataDxfId="86"/>
    <tableColumn id="87" uniqueName="87" name="Cum.acq.value" queryTableFieldId="21" dataDxfId="85" dataCellStyle="Comma"/>
    <tableColumn id="88" uniqueName="88" name="Accum.dep." queryTableFieldId="22" dataDxfId="84" dataCellStyle="Comma"/>
    <tableColumn id="89" uniqueName="89" name="Start book.val" queryTableFieldId="23" dataDxfId="83" dataCellStyle="Comma"/>
    <tableColumn id="90" uniqueName="90" name="Trans.acq.val" queryTableFieldId="24" dataDxfId="82" dataCellStyle="Comma"/>
    <tableColumn id="91" uniqueName="91" name="ODep.Start" queryTableFieldId="25" dataDxfId="81"/>
    <tableColumn id="92" uniqueName="92" name="PlndDep" queryTableFieldId="26" dataDxfId="80" dataCellStyle="Comma"/>
    <tableColumn id="93" uniqueName="93" name="Trns.AccDep" queryTableFieldId="27" dataDxfId="79" dataCellStyle="Comma"/>
    <tableColumn id="94" uniqueName="94" name="End book val" queryTableFieldId="28" dataDxfId="78" dataCellStyle="Comma"/>
    <tableColumn id="95" uniqueName="95" name="Write-ups" queryTableFieldId="29" dataDxfId="77" dataCellStyle="Comma"/>
    <tableColumn id="96" uniqueName="96" name="Tran_Class" queryTableFieldId="30" dataDxfId="76"/>
    <tableColumn id="97" uniqueName="97" name="Addtions" queryTableFieldId="31" dataDxfId="75" dataCellStyle="Comma"/>
    <tableColumn id="98" uniqueName="98" name="Deletion" queryTableFieldId="32" dataDxfId="74" dataCellStyle="Comma"/>
    <tableColumn id="99" uniqueName="99" name="Deletion_Dep" totalsRowFunction="count" queryTableFieldId="33" dataDxfId="73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4" name="Quterwise_Dep" displayName="Quterwise_Dep" ref="A1:L6217" tableType="queryTable" totalsRowCount="1">
  <autoFilter ref="A1:L6216"/>
  <tableColumns count="12">
    <tableColumn id="1" uniqueName="1" name="Unit" totalsRowLabel="Total" queryTableFieldId="1" dataDxfId="152"/>
    <tableColumn id="2" uniqueName="2" name="Asset description" queryTableFieldId="2" dataDxfId="151"/>
    <tableColumn id="3" uniqueName="3" name="Asset Code" queryTableFieldId="3" dataDxfId="150"/>
    <tableColumn id="4" uniqueName="4" name="    Cum.acq.value" queryTableFieldId="4" dataDxfId="149" dataCellStyle="Comma"/>
    <tableColumn id="5" uniqueName="5" name="      Accum.dep." queryTableFieldId="5" dataDxfId="148" dataCellStyle="Comma"/>
    <tableColumn id="6" uniqueName="6" name="   Start book.val" queryTableFieldId="6" dataDxfId="147" dataCellStyle="Comma"/>
    <tableColumn id="7" uniqueName="7" name="Q1 Dep22" queryTableFieldId="7" dataDxfId="146" dataCellStyle="Comma"/>
    <tableColumn id="8" uniqueName="8" name="Q2 Dep22" queryTableFieldId="8" dataDxfId="145" dataCellStyle="Comma"/>
    <tableColumn id="9" uniqueName="9" name="Q3 Dep22" queryTableFieldId="9" dataDxfId="144" dataCellStyle="Comma"/>
    <tableColumn id="10" uniqueName="10" name="Var Q2 Vs Q1" queryTableFieldId="10" dataDxfId="143" dataCellStyle="Comma"/>
    <tableColumn id="11" uniqueName="11" name="Vari Q3 Vs Q2" queryTableFieldId="11" dataDxfId="142" dataCellStyle="Comma"/>
    <tableColumn id="12" uniqueName="12" name="Reasons" totalsRowFunction="count" queryTableFieldId="12" dataDxfId="141" data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" name="GLFA" displayName="GLFA" ref="A1:E23" totalsRowShown="0">
  <tableColumns count="5">
    <tableColumn id="1" name="Class"/>
    <tableColumn id="2" name="GL Code"/>
    <tableColumn id="3" name="Acc.Dep.GL"/>
    <tableColumn id="4" name="Dep.GL"/>
    <tableColumn id="5" name="GL Description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" name="PCPD" displayName="PCPD" ref="H1:I19" totalsRowShown="0" headerRowDxfId="116">
  <autoFilter ref="H1:I19"/>
  <tableColumns count="2">
    <tableColumn id="1" name="Pro_Center"/>
    <tableColumn id="2" name="PC_Description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" name="FA" displayName="FA" ref="A1:C106" totalsRowShown="0">
  <autoFilter ref="A1:C106"/>
  <tableColumns count="3">
    <tableColumn id="22" name="Asset" dataDxfId="115"/>
    <tableColumn id="23" name="Asset description" dataDxfId="114"/>
    <tableColumn id="28" name="Major Assets" dataDxfId="11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4" name="_SBU2" displayName="_SBU2" ref="A1:K811" totalsRowShown="0">
  <autoFilter ref="A1:K811"/>
  <tableColumns count="11">
    <tableColumn id="26" name="Unit"/>
    <tableColumn id="27" name="Asset description"/>
    <tableColumn id="28" name="Asset Code"/>
    <tableColumn id="29" name="    Cum.acq.value" dataDxfId="112"/>
    <tableColumn id="30" name="      Accum.dep."/>
    <tableColumn id="31" name="   Start book.val" dataDxfId="111"/>
    <tableColumn id="32" name="Q1 Dep22" dataDxfId="110"/>
    <tableColumn id="33" name="Q2 Dep22" dataDxfId="109"/>
    <tableColumn id="34" name="Q3 Dep22" dataDxfId="108"/>
    <tableColumn id="35" name="Var Q2 Vs Q1" dataDxfId="107"/>
    <tableColumn id="36" name="Vari Q3 Vs Q2" dataDxfId="10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860M@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FD194"/>
  <sheetViews>
    <sheetView tabSelected="1" zoomScaleNormal="100" workbookViewId="0">
      <pane xSplit="2" ySplit="3" topLeftCell="D143" activePane="bottomRight" state="frozen"/>
      <selection pane="topRight" activeCell="C1" sqref="C1"/>
      <selection pane="bottomLeft" activeCell="A4" sqref="A4"/>
      <selection pane="bottomRight" activeCell="D148" sqref="D148"/>
    </sheetView>
  </sheetViews>
  <sheetFormatPr defaultRowHeight="12.75"/>
  <cols>
    <col min="1" max="1" width="13.5703125" customWidth="1"/>
    <col min="2" max="2" width="43.42578125" bestFit="1" customWidth="1"/>
    <col min="3" max="3" width="18.5703125" bestFit="1" customWidth="1"/>
    <col min="4" max="4" width="21.42578125" bestFit="1" customWidth="1"/>
    <col min="5" max="5" width="17.7109375" bestFit="1" customWidth="1"/>
    <col min="6" max="8" width="18.5703125" bestFit="1" customWidth="1"/>
    <col min="9" max="9" width="14.7109375" bestFit="1" customWidth="1"/>
    <col min="10" max="10" width="18" bestFit="1" customWidth="1"/>
    <col min="11" max="11" width="18.5703125" bestFit="1" customWidth="1"/>
    <col min="12" max="12" width="18.140625" style="32" bestFit="1" customWidth="1"/>
    <col min="13" max="13" width="16.85546875" bestFit="1" customWidth="1"/>
    <col min="14" max="14" width="14.7109375" bestFit="1" customWidth="1"/>
    <col min="15" max="15" width="20.7109375" bestFit="1" customWidth="1"/>
    <col min="16" max="16" width="17.7109375" bestFit="1" customWidth="1"/>
    <col min="17" max="17" width="11.140625" bestFit="1" customWidth="1"/>
    <col min="18" max="18" width="17.7109375" bestFit="1" customWidth="1"/>
    <col min="19" max="19" width="15.5703125" bestFit="1" customWidth="1"/>
    <col min="20" max="20" width="17.7109375" style="1" bestFit="1" customWidth="1"/>
    <col min="21" max="21" width="4.85546875" style="1" bestFit="1" customWidth="1"/>
    <col min="22" max="22" width="5.42578125" bestFit="1" customWidth="1"/>
    <col min="23" max="23" width="12" bestFit="1" customWidth="1"/>
    <col min="24" max="24" width="15.140625" bestFit="1" customWidth="1"/>
  </cols>
  <sheetData>
    <row r="1" spans="1:21">
      <c r="A1" s="21" t="s">
        <v>54</v>
      </c>
      <c r="B1" s="22"/>
    </row>
    <row r="2" spans="1:21">
      <c r="A2" s="74" t="s">
        <v>55</v>
      </c>
      <c r="B2" s="74" t="s">
        <v>56</v>
      </c>
      <c r="C2" s="76" t="s">
        <v>57</v>
      </c>
      <c r="D2" s="77"/>
      <c r="E2" s="77"/>
      <c r="F2" s="78"/>
      <c r="G2" s="79" t="s">
        <v>58</v>
      </c>
      <c r="H2" s="80"/>
      <c r="I2" s="80"/>
      <c r="J2" s="81"/>
      <c r="K2" s="82" t="s">
        <v>59</v>
      </c>
    </row>
    <row r="3" spans="1:21" ht="25.5">
      <c r="A3" s="75"/>
      <c r="B3" s="75"/>
      <c r="C3" s="5" t="s">
        <v>7038</v>
      </c>
      <c r="D3" s="5" t="s">
        <v>60</v>
      </c>
      <c r="E3" s="5" t="s">
        <v>67</v>
      </c>
      <c r="F3" s="6" t="s">
        <v>9256</v>
      </c>
      <c r="G3" s="7" t="s">
        <v>7039</v>
      </c>
      <c r="H3" s="7" t="s">
        <v>61</v>
      </c>
      <c r="I3" s="5" t="s">
        <v>67</v>
      </c>
      <c r="J3" s="7" t="s">
        <v>7096</v>
      </c>
      <c r="K3" s="83"/>
      <c r="R3" s="53" t="s">
        <v>7004</v>
      </c>
    </row>
    <row r="4" spans="1:21">
      <c r="A4" s="8">
        <v>2101010000</v>
      </c>
      <c r="B4" s="9" t="s">
        <v>41</v>
      </c>
      <c r="C4" s="20">
        <f>SUMPRODUCT(SIGN(Feb_22_Data!$C$2:$C$6296='FA Schedule'!A4),SIGN(Feb_22_Data!$A$2:$A$6296='FA Schedule'!$A$1),(Feb_22_Data!$U$2:$U$6296))</f>
        <v>650165</v>
      </c>
      <c r="D4" s="20">
        <f>SUMPRODUCT(SIGN(Feb_22_Data!$C$2:$C$6296='FA Schedule'!A4),SIGN(Feb_22_Data!$A$2:$A$6296='FA Schedule'!$A$1),(Feb_22_Data!$AE$2:$AE$6296))</f>
        <v>0</v>
      </c>
      <c r="E4" s="20">
        <f>-SUMPRODUCT(SIGN(Feb_22_Data!$C$2:$C$6296='FA Schedule'!A4),SIGN(Feb_22_Data!$A$2:$A$6296='FA Schedule'!$A$1),(Feb_22_Data!$AF$2:$AF$6296))</f>
        <v>0</v>
      </c>
      <c r="F4" s="31">
        <f>C4+D4-E4</f>
        <v>650165</v>
      </c>
      <c r="G4" s="20">
        <f>-SUMPRODUCT(SIGN(Feb_22_Data!$C$2:$C$6296='FA Schedule'!A4),SIGN(Feb_22_Data!$A$2:$A$6296='FA Schedule'!$A$1),(Feb_22_Data!$V$2:$V$6296))</f>
        <v>0</v>
      </c>
      <c r="H4" s="10">
        <f>-SUMPRODUCT(SIGN(Feb_22_Data!$C$2:$C$6296='FA Schedule'!A4),SIGN(Feb_22_Data!$A$2:$A$6296='FA Schedule'!$A$1),(Feb_22_Data!$Z$2:$Z$6296)+(Feb_22_Data!$AC$2:$AC$6296))</f>
        <v>0</v>
      </c>
      <c r="I4" s="10">
        <f>SUMPRODUCT(SIGN(Feb_22_Data!$C$2:$C$6296='FA Schedule'!A4),SIGN(Feb_22_Data!$A$2:$A$6296='FA Schedule'!$A$1),(Feb_22_Data!$AG$2:$AG$6296))</f>
        <v>0</v>
      </c>
      <c r="J4" s="12">
        <f>G4+H4-I4</f>
        <v>0</v>
      </c>
      <c r="K4" s="10">
        <f>F4-J4</f>
        <v>650165</v>
      </c>
      <c r="L4" s="32">
        <v>0</v>
      </c>
      <c r="M4" s="13">
        <f>J4+L4</f>
        <v>0</v>
      </c>
      <c r="N4" s="13"/>
      <c r="O4" s="2"/>
      <c r="P4" s="13"/>
      <c r="R4" s="53" t="s">
        <v>6997</v>
      </c>
    </row>
    <row r="5" spans="1:21">
      <c r="A5" s="8">
        <v>2101010010</v>
      </c>
      <c r="B5" s="9" t="s">
        <v>51</v>
      </c>
      <c r="C5" s="20">
        <f>SUMPRODUCT(SIGN(Feb_22_Data!$C$2:$C$6296='FA Schedule'!A5),SIGN(Feb_22_Data!$A$2:$A$6296='FA Schedule'!$A$1),(Feb_22_Data!$U$2:$U$6296))</f>
        <v>0</v>
      </c>
      <c r="D5" s="20">
        <f>SUMPRODUCT(SIGN(Feb_22_Data!$C$2:$C$6296='FA Schedule'!A5),SIGN(Feb_22_Data!$A$2:$A$6296='FA Schedule'!$A$1),(Feb_22_Data!$AE$2:$AE$6296))</f>
        <v>0</v>
      </c>
      <c r="E5" s="20">
        <f>-SUMPRODUCT(SIGN(Feb_22_Data!$C$2:$C$6296='FA Schedule'!A5),SIGN(Feb_22_Data!$A$2:$A$6296='FA Schedule'!$A$1),(Feb_22_Data!$AF$2:$AF$6296))</f>
        <v>0</v>
      </c>
      <c r="F5" s="31">
        <f t="shared" ref="F5:F14" si="0">C5+D5-E5</f>
        <v>0</v>
      </c>
      <c r="G5" s="20">
        <f>-SUMPRODUCT(SIGN(Feb_22_Data!$C$2:$C$6296='FA Schedule'!A5),SIGN(Feb_22_Data!$A$2:$A$6296='FA Schedule'!$A$1),(Feb_22_Data!$V$2:$V$6296))</f>
        <v>0</v>
      </c>
      <c r="H5" s="10">
        <f>-SUMPRODUCT(SIGN(Feb_22_Data!$C$2:$C$6296='FA Schedule'!A5),SIGN(Feb_22_Data!$A$2:$A$6296='FA Schedule'!$A$1),(Feb_22_Data!$Z$2:$Z$6296)+(Feb_22_Data!$AC$2:$AC$6296))</f>
        <v>0</v>
      </c>
      <c r="I5" s="10">
        <f>SUMPRODUCT(SIGN(Feb_22_Data!$C$2:$C$6296='FA Schedule'!A5),SIGN(Feb_22_Data!$A$2:$A$6296='FA Schedule'!$A$1),(Feb_22_Data!$AG$2:$AG$6296))</f>
        <v>0</v>
      </c>
      <c r="J5" s="12">
        <f t="shared" ref="J5:J14" si="1">G5+H5-I5</f>
        <v>0</v>
      </c>
      <c r="K5" s="10">
        <f>F5-J5</f>
        <v>0</v>
      </c>
      <c r="M5" s="13"/>
      <c r="N5" s="13"/>
      <c r="O5" s="30"/>
      <c r="P5" s="13"/>
      <c r="R5" s="53" t="s">
        <v>6998</v>
      </c>
      <c r="T5" s="28"/>
      <c r="U5" s="28"/>
    </row>
    <row r="6" spans="1:21">
      <c r="A6" s="8">
        <v>2101010020</v>
      </c>
      <c r="B6" s="9" t="s">
        <v>38</v>
      </c>
      <c r="C6" s="20">
        <f>SUMPRODUCT(SIGN(Feb_22_Data!$C$2:$C$6296='FA Schedule'!A6),SIGN(Feb_22_Data!$A$2:$A$6296='FA Schedule'!$A$1),(Feb_22_Data!$U$2:$U$6296))</f>
        <v>5330473948.5</v>
      </c>
      <c r="D6" s="20">
        <f>SUMPRODUCT(SIGN(Feb_22_Data!$C$2:$C$6296='FA Schedule'!A6),SIGN(Feb_22_Data!$A$2:$A$6296='FA Schedule'!$A$1),(Feb_22_Data!$AE$2:$AE$6296))</f>
        <v>66199575</v>
      </c>
      <c r="E6" s="20">
        <f>-SUMPRODUCT(SIGN(Feb_22_Data!$C$2:$C$6296='FA Schedule'!A6),SIGN(Feb_22_Data!$A$2:$A$6296='FA Schedule'!$A$1),(Feb_22_Data!$AF$2:$AF$6296))</f>
        <v>0</v>
      </c>
      <c r="F6" s="31">
        <f t="shared" si="0"/>
        <v>5396673523.5</v>
      </c>
      <c r="G6" s="20">
        <f>-SUMPRODUCT(SIGN(Feb_22_Data!$C$2:$C$6296='FA Schedule'!A6),SIGN(Feb_22_Data!$A$2:$A$6296='FA Schedule'!$A$1),(Feb_22_Data!$V$2:$V$6296))</f>
        <v>1198144943.1099999</v>
      </c>
      <c r="H6" s="10">
        <f>-SUMPRODUCT(SIGN(Feb_22_Data!$C$2:$C$6296='FA Schedule'!A6),SIGN(Feb_22_Data!$A$2:$A$6296='FA Schedule'!$A$1),(Feb_22_Data!$Z$2:$Z$6296)+(Feb_22_Data!$AC$2:$AC$6296))</f>
        <v>154755562.95999998</v>
      </c>
      <c r="I6" s="10">
        <f>SUMPRODUCT(SIGN(Feb_22_Data!$C$2:$C$6296='FA Schedule'!A6),SIGN(Feb_22_Data!$A$2:$A$6296='FA Schedule'!$A$1),(Feb_22_Data!$AG$2:$AG$6296))</f>
        <v>0</v>
      </c>
      <c r="J6" s="12">
        <f t="shared" si="1"/>
        <v>1352900506.0699999</v>
      </c>
      <c r="K6" s="10">
        <f t="shared" ref="K6:K14" si="2">F6-J6</f>
        <v>4043773017.4300003</v>
      </c>
      <c r="L6" s="32">
        <f>[2]Grouping!$Q$43</f>
        <v>-1352900506.0699999</v>
      </c>
      <c r="M6" s="13">
        <f>J6+L6</f>
        <v>0</v>
      </c>
      <c r="N6" s="13">
        <f>[2]Grouping!$Q$1440</f>
        <v>0</v>
      </c>
      <c r="O6" s="2">
        <f>H6-N6</f>
        <v>154755562.95999998</v>
      </c>
      <c r="P6" s="13"/>
      <c r="R6" s="53" t="s">
        <v>6999</v>
      </c>
    </row>
    <row r="7" spans="1:21">
      <c r="A7" s="8">
        <v>2101010030</v>
      </c>
      <c r="B7" s="9" t="s">
        <v>6983</v>
      </c>
      <c r="C7" s="20">
        <f>SUMPRODUCT(SIGN(Feb_22_Data!$C$2:$C$6296='FA Schedule'!A7),SIGN(Feb_22_Data!$A$2:$A$6296='FA Schedule'!$A$1),(Feb_22_Data!$U$2:$U$6296))</f>
        <v>0</v>
      </c>
      <c r="D7" s="20">
        <f>SUMPRODUCT(SIGN(Feb_22_Data!$C$2:$C$6296='FA Schedule'!A7),SIGN(Feb_22_Data!$A$2:$A$6296='FA Schedule'!$A$1),(Feb_22_Data!$AE$2:$AE$6296))</f>
        <v>0</v>
      </c>
      <c r="E7" s="20">
        <f>-SUMPRODUCT(SIGN(Feb_22_Data!$C$2:$C$6296='FA Schedule'!A7),SIGN(Feb_22_Data!$A$2:$A$6296='FA Schedule'!$A$1),(Feb_22_Data!$AF$2:$AF$6296))</f>
        <v>0</v>
      </c>
      <c r="F7" s="31">
        <f t="shared" si="0"/>
        <v>0</v>
      </c>
      <c r="G7" s="20">
        <f>-SUMPRODUCT(SIGN(Feb_22_Data!$C$2:$C$6296='FA Schedule'!A7),SIGN(Feb_22_Data!$A$2:$A$6296='FA Schedule'!$A$1),(Feb_22_Data!$V$2:$V$6296))</f>
        <v>0</v>
      </c>
      <c r="H7" s="10">
        <f>-SUMPRODUCT(SIGN(Feb_22_Data!$C$2:$C$6296='FA Schedule'!A7),SIGN(Feb_22_Data!$A$2:$A$6296='FA Schedule'!$A$1),(Feb_22_Data!$Z$2:$Z$6296)+(Feb_22_Data!$AC$2:$AC$6296))</f>
        <v>0</v>
      </c>
      <c r="I7" s="10">
        <f>SUMPRODUCT(SIGN(Feb_22_Data!$C$2:$C$6296='FA Schedule'!A7),SIGN(Feb_22_Data!$A$2:$A$6296='FA Schedule'!$A$1),(Feb_22_Data!$AG$2:$AG$6296))</f>
        <v>0</v>
      </c>
      <c r="J7" s="12">
        <f t="shared" si="1"/>
        <v>0</v>
      </c>
      <c r="K7" s="10">
        <f t="shared" si="2"/>
        <v>0</v>
      </c>
      <c r="M7" s="13"/>
      <c r="N7" s="13"/>
      <c r="O7" s="30"/>
      <c r="P7" s="13"/>
      <c r="R7" s="53" t="s">
        <v>6999</v>
      </c>
      <c r="T7" s="28"/>
      <c r="U7" s="28"/>
    </row>
    <row r="8" spans="1:21">
      <c r="A8" s="8">
        <v>2101010050</v>
      </c>
      <c r="B8" s="9" t="s">
        <v>43</v>
      </c>
      <c r="C8" s="20">
        <f>SUMPRODUCT(SIGN(Feb_22_Data!$C$2:$C$6296='FA Schedule'!A8),SIGN(Feb_22_Data!$A$2:$A$6296='FA Schedule'!$A$1),(Feb_22_Data!$U$2:$U$6296))</f>
        <v>6542414.8799999999</v>
      </c>
      <c r="D8" s="20">
        <f>SUMPRODUCT(SIGN(Feb_22_Data!$C$2:$C$6296='FA Schedule'!A8),SIGN(Feb_22_Data!$A$2:$A$6296='FA Schedule'!$A$1),(Feb_22_Data!$AE$2:$AE$6296))</f>
        <v>0</v>
      </c>
      <c r="E8" s="20">
        <f>-SUMPRODUCT(SIGN(Feb_22_Data!$C$2:$C$6296='FA Schedule'!A8),SIGN(Feb_22_Data!$A$2:$A$6296='FA Schedule'!$A$1),(Feb_22_Data!$AF$2:$AF$6296))</f>
        <v>0</v>
      </c>
      <c r="F8" s="31">
        <f t="shared" si="0"/>
        <v>6542414.8799999999</v>
      </c>
      <c r="G8" s="20">
        <f>-SUMPRODUCT(SIGN(Feb_22_Data!$C$2:$C$6296='FA Schedule'!A8),SIGN(Feb_22_Data!$A$2:$A$6296='FA Schedule'!$A$1),(Feb_22_Data!$V$2:$V$6296))</f>
        <v>1105891.05</v>
      </c>
      <c r="H8" s="10">
        <f>-SUMPRODUCT(SIGN(Feb_22_Data!$C$2:$C$6296='FA Schedule'!A8),SIGN(Feb_22_Data!$A$2:$A$6296='FA Schedule'!$A$1),(Feb_22_Data!$Z$2:$Z$6296)+(Feb_22_Data!$AC$2:$AC$6296))</f>
        <v>218667.61</v>
      </c>
      <c r="I8" s="10">
        <f>SUMPRODUCT(SIGN(Feb_22_Data!$C$2:$C$6296='FA Schedule'!A8),SIGN(Feb_22_Data!$A$2:$A$6296='FA Schedule'!$A$1),(Feb_22_Data!$AG$2:$AG$6296))</f>
        <v>0</v>
      </c>
      <c r="J8" s="12">
        <f t="shared" si="1"/>
        <v>1324558.6600000001</v>
      </c>
      <c r="K8" s="10">
        <f t="shared" si="2"/>
        <v>5217856.22</v>
      </c>
      <c r="L8" s="32">
        <f>[2]Grouping!$Q$47</f>
        <v>-1324558.6600000001</v>
      </c>
      <c r="M8" s="13">
        <f>J8+L8</f>
        <v>0</v>
      </c>
      <c r="N8" s="13">
        <f>[2]Grouping!$Q$1442</f>
        <v>0</v>
      </c>
      <c r="O8" s="30">
        <f t="shared" ref="O8:O15" si="3">H8-N8</f>
        <v>218667.61</v>
      </c>
      <c r="P8" s="13"/>
      <c r="R8" s="53" t="s">
        <v>7000</v>
      </c>
    </row>
    <row r="9" spans="1:21">
      <c r="A9" s="8">
        <v>2101010130</v>
      </c>
      <c r="B9" s="9" t="s">
        <v>40</v>
      </c>
      <c r="C9" s="20">
        <f>SUMPRODUCT(SIGN(Feb_22_Data!$C$2:$C$6296='FA Schedule'!A9),SIGN(Feb_22_Data!$A$2:$A$6296='FA Schedule'!$A$1),(Feb_22_Data!$U$2:$U$6296))</f>
        <v>578465256.15999949</v>
      </c>
      <c r="D9" s="20">
        <f>SUMPRODUCT(SIGN(Feb_22_Data!$C$2:$C$6296='FA Schedule'!A9),SIGN(Feb_22_Data!$A$2:$A$6296='FA Schedule'!$A$1),(Feb_22_Data!$AE$2:$AE$6296))</f>
        <v>0</v>
      </c>
      <c r="E9" s="20">
        <f>-SUMPRODUCT(SIGN(Feb_22_Data!$C$2:$C$6296='FA Schedule'!A9),SIGN(Feb_22_Data!$A$2:$A$6296='FA Schedule'!$A$1),(Feb_22_Data!$AF$2:$AF$6296))</f>
        <v>3140994</v>
      </c>
      <c r="F9" s="31">
        <f t="shared" si="0"/>
        <v>575324262.15999949</v>
      </c>
      <c r="G9" s="20">
        <f>-SUMPRODUCT(SIGN(Feb_22_Data!$C$2:$C$6296='FA Schedule'!A9),SIGN(Feb_22_Data!$A$2:$A$6296='FA Schedule'!$A$1),(Feb_22_Data!$V$2:$V$6296))</f>
        <v>346244324.06999999</v>
      </c>
      <c r="H9" s="10">
        <f>-SUMPRODUCT(SIGN(Feb_22_Data!$C$2:$C$6296='FA Schedule'!A9),SIGN(Feb_22_Data!$A$2:$A$6296='FA Schedule'!$A$1),(Feb_22_Data!$Z$2:$Z$6296)+(Feb_22_Data!$AC$2:$AC$6296))</f>
        <v>50567195.570000015</v>
      </c>
      <c r="I9" s="10">
        <f>SUMPRODUCT(SIGN(Feb_22_Data!$C$2:$C$6296='FA Schedule'!A9),SIGN(Feb_22_Data!$A$2:$A$6296='FA Schedule'!$A$1),(Feb_22_Data!$AG$2:$AG$6296))</f>
        <v>2997302.3499999996</v>
      </c>
      <c r="J9" s="12">
        <f t="shared" si="1"/>
        <v>393814217.28999996</v>
      </c>
      <c r="K9" s="10">
        <f t="shared" si="2"/>
        <v>181510044.86999953</v>
      </c>
      <c r="L9" s="32">
        <f>[2]Grouping!$Q$55+[2]Grouping!$Q$61</f>
        <v>-394027000.44</v>
      </c>
      <c r="M9" s="13">
        <f>J9+L9</f>
        <v>-212783.15000003576</v>
      </c>
      <c r="N9" s="13">
        <f>[2]Grouping!$Q$1446+[2]Grouping!$Q$1447</f>
        <v>0</v>
      </c>
      <c r="O9" s="30">
        <f t="shared" si="3"/>
        <v>50567195.570000015</v>
      </c>
      <c r="P9" s="13"/>
      <c r="R9" s="53" t="s">
        <v>7002</v>
      </c>
    </row>
    <row r="10" spans="1:21">
      <c r="A10" s="8">
        <v>2101010140</v>
      </c>
      <c r="B10" s="9" t="s">
        <v>40</v>
      </c>
      <c r="C10" s="20">
        <f>SUMPRODUCT(SIGN(Feb_22_Data!$C$2:$C$6296='FA Schedule'!A10),SIGN(Feb_22_Data!$A$2:$A$6296='FA Schedule'!$A$1),(Feb_22_Data!$U$2:$U$6296))</f>
        <v>1134313.4000000001</v>
      </c>
      <c r="D10" s="20">
        <f>SUMPRODUCT(SIGN(Feb_22_Data!$C$2:$C$6296='FA Schedule'!A10),SIGN(Feb_22_Data!$A$2:$A$6296='FA Schedule'!$A$1),(Feb_22_Data!$AE$2:$AE$6296))</f>
        <v>0</v>
      </c>
      <c r="E10" s="20">
        <f>-SUMPRODUCT(SIGN(Feb_22_Data!$C$2:$C$6296='FA Schedule'!A10),SIGN(Feb_22_Data!$A$2:$A$6296='FA Schedule'!$A$1),(Feb_22_Data!$AF$2:$AF$6296))</f>
        <v>0</v>
      </c>
      <c r="F10" s="31">
        <f t="shared" si="0"/>
        <v>1134313.4000000001</v>
      </c>
      <c r="G10" s="20">
        <f>-SUMPRODUCT(SIGN(Feb_22_Data!$C$2:$C$6296='FA Schedule'!A10),SIGN(Feb_22_Data!$A$2:$A$6296='FA Schedule'!$A$1),(Feb_22_Data!$V$2:$V$6296))</f>
        <v>114168.6</v>
      </c>
      <c r="H10" s="10">
        <f>-SUMPRODUCT(SIGN(Feb_22_Data!$C$2:$C$6296='FA Schedule'!A10),SIGN(Feb_22_Data!$A$2:$A$6296='FA Schedule'!$A$1),(Feb_22_Data!$Z$2:$Z$6296)+(Feb_22_Data!$AC$2:$AC$6296))</f>
        <v>98614.55</v>
      </c>
      <c r="I10" s="10">
        <f>SUMPRODUCT(SIGN(Feb_22_Data!$C$2:$C$6296='FA Schedule'!A10),SIGN(Feb_22_Data!$A$2:$A$6296='FA Schedule'!$A$1),(Feb_22_Data!$AG$2:$AG$6296))</f>
        <v>0</v>
      </c>
      <c r="J10" s="12">
        <f t="shared" si="1"/>
        <v>212783.15000000002</v>
      </c>
      <c r="K10" s="10">
        <f t="shared" si="2"/>
        <v>921530.25000000012</v>
      </c>
      <c r="M10" s="13">
        <f t="shared" ref="M10:M14" si="4">J10+L10</f>
        <v>212783.15000000002</v>
      </c>
      <c r="N10" s="13"/>
      <c r="O10" s="30">
        <f t="shared" si="3"/>
        <v>98614.55</v>
      </c>
      <c r="P10" s="13"/>
      <c r="R10" s="53" t="s">
        <v>7002</v>
      </c>
      <c r="T10" s="28"/>
      <c r="U10" s="28"/>
    </row>
    <row r="11" spans="1:21">
      <c r="A11" s="8">
        <v>2101010150</v>
      </c>
      <c r="B11" s="9" t="s">
        <v>45</v>
      </c>
      <c r="C11" s="20">
        <f>SUMPRODUCT(SIGN(Feb_22_Data!$C$2:$C$6296='FA Schedule'!A11),SIGN(Feb_22_Data!$A$2:$A$6296='FA Schedule'!$A$1),(Feb_22_Data!$U$2:$U$6296))</f>
        <v>151275026.38</v>
      </c>
      <c r="D11" s="20">
        <f>SUMPRODUCT(SIGN(Feb_22_Data!$C$2:$C$6296='FA Schedule'!A11),SIGN(Feb_22_Data!$A$2:$A$6296='FA Schedule'!$A$1),(Feb_22_Data!$AE$2:$AE$6296))</f>
        <v>0</v>
      </c>
      <c r="E11" s="20">
        <f>-SUMPRODUCT(SIGN(Feb_22_Data!$C$2:$C$6296='FA Schedule'!A11),SIGN(Feb_22_Data!$A$2:$A$6296='FA Schedule'!$A$1),(Feb_22_Data!$AF$2:$AF$6296))</f>
        <v>5537960</v>
      </c>
      <c r="F11" s="31">
        <f t="shared" si="0"/>
        <v>145737066.38</v>
      </c>
      <c r="G11" s="20">
        <f>-SUMPRODUCT(SIGN(Feb_22_Data!$C$2:$C$6296='FA Schedule'!A11),SIGN(Feb_22_Data!$A$2:$A$6296='FA Schedule'!$A$1),(Feb_22_Data!$V$2:$V$6296))</f>
        <v>92524160.88000001</v>
      </c>
      <c r="H11" s="10">
        <f>-SUMPRODUCT(SIGN(Feb_22_Data!$C$2:$C$6296='FA Schedule'!A11),SIGN(Feb_22_Data!$A$2:$A$6296='FA Schedule'!$A$1),(Feb_22_Data!$Z$2:$Z$6296)+(Feb_22_Data!$AC$2:$AC$6296))</f>
        <v>13157532.650000002</v>
      </c>
      <c r="I11" s="10">
        <f>SUMPRODUCT(SIGN(Feb_22_Data!$C$2:$C$6296='FA Schedule'!A11),SIGN(Feb_22_Data!$A$2:$A$6296='FA Schedule'!$A$1),(Feb_22_Data!$AG$2:$AG$6296))</f>
        <v>5261062</v>
      </c>
      <c r="J11" s="12">
        <f t="shared" si="1"/>
        <v>100420631.53000002</v>
      </c>
      <c r="K11" s="10">
        <f t="shared" si="2"/>
        <v>45316434.849999979</v>
      </c>
      <c r="L11" s="32">
        <f>[2]Grouping!$Q$58</f>
        <v>-100300531.12</v>
      </c>
      <c r="M11" s="13">
        <f t="shared" si="4"/>
        <v>120100.41000001132</v>
      </c>
      <c r="N11" s="13">
        <f>[2]Grouping!$Q$1448</f>
        <v>0</v>
      </c>
      <c r="O11" s="30">
        <f t="shared" si="3"/>
        <v>13157532.650000002</v>
      </c>
      <c r="P11" s="13"/>
      <c r="R11" s="53" t="s">
        <v>7003</v>
      </c>
    </row>
    <row r="12" spans="1:21">
      <c r="A12" s="8">
        <v>2101010090</v>
      </c>
      <c r="B12" s="9" t="s">
        <v>42</v>
      </c>
      <c r="C12" s="20">
        <f>SUMPRODUCT(SIGN(Feb_22_Data!$C$2:$C$6296='FA Schedule'!A12),SIGN(Feb_22_Data!$A$2:$A$6296='FA Schedule'!$A$1),(Feb_22_Data!$U$2:$U$6296))</f>
        <v>389076469.75</v>
      </c>
      <c r="D12" s="20">
        <f>SUMPRODUCT(SIGN(Feb_22_Data!$C$2:$C$6296='FA Schedule'!A12),SIGN(Feb_22_Data!$A$2:$A$6296='FA Schedule'!$A$1),(Feb_22_Data!$AE$2:$AE$6296))</f>
        <v>43900</v>
      </c>
      <c r="E12" s="20">
        <f>-SUMPRODUCT(SIGN(Feb_22_Data!$C$2:$C$6296='FA Schedule'!A12),SIGN(Feb_22_Data!$A$2:$A$6296='FA Schedule'!$A$1),(Feb_22_Data!$AF$2:$AF$6296))</f>
        <v>556127</v>
      </c>
      <c r="F12" s="31">
        <f t="shared" si="0"/>
        <v>388564242.75</v>
      </c>
      <c r="G12" s="20">
        <f>-SUMPRODUCT(SIGN(Feb_22_Data!$C$2:$C$6296='FA Schedule'!A12),SIGN(Feb_22_Data!$A$2:$A$6296='FA Schedule'!$A$1),(Feb_22_Data!$V$2:$V$6296))</f>
        <v>368023612.81</v>
      </c>
      <c r="H12" s="10">
        <f>-SUMPRODUCT(SIGN(Feb_22_Data!$C$2:$C$6296='FA Schedule'!A12),SIGN(Feb_22_Data!$A$2:$A$6296='FA Schedule'!$A$1),(Feb_22_Data!$Z$2:$Z$6296)+(Feb_22_Data!$AC$2:$AC$6296))</f>
        <v>820464.11999999988</v>
      </c>
      <c r="I12" s="10">
        <f>SUMPRODUCT(SIGN(Feb_22_Data!$C$2:$C$6296='FA Schedule'!A12),SIGN(Feb_22_Data!$A$2:$A$6296='FA Schedule'!$A$1),(Feb_22_Data!$AG$2:$AG$6296))</f>
        <v>528320.65</v>
      </c>
      <c r="J12" s="12">
        <f t="shared" si="1"/>
        <v>368315756.28000003</v>
      </c>
      <c r="K12" s="10">
        <f t="shared" si="2"/>
        <v>20248486.469999969</v>
      </c>
      <c r="L12" s="32">
        <f>[2]Grouping!$Q$49</f>
        <v>-368315756.27999997</v>
      </c>
      <c r="M12" s="13">
        <f t="shared" si="4"/>
        <v>0</v>
      </c>
      <c r="N12" s="13">
        <f>[2]Grouping!$Q$1444</f>
        <v>0</v>
      </c>
      <c r="O12" s="30">
        <f t="shared" si="3"/>
        <v>820464.11999999988</v>
      </c>
      <c r="P12" s="13"/>
      <c r="R12" s="53" t="s">
        <v>7001</v>
      </c>
    </row>
    <row r="13" spans="1:21">
      <c r="A13" s="8">
        <v>2101010100</v>
      </c>
      <c r="B13" s="9" t="s">
        <v>39</v>
      </c>
      <c r="C13" s="20">
        <f>SUMPRODUCT(SIGN(Feb_22_Data!$C$2:$C$6296='FA Schedule'!A13),SIGN(Feb_22_Data!$A$2:$A$6296='FA Schedule'!$A$1),(Feb_22_Data!$U$2:$U$6296))</f>
        <v>25921614.930000003</v>
      </c>
      <c r="D13" s="20">
        <f>SUMPRODUCT(SIGN(Feb_22_Data!$C$2:$C$6296='FA Schedule'!A13),SIGN(Feb_22_Data!$A$2:$A$6296='FA Schedule'!$A$1),(Feb_22_Data!$AE$2:$AE$6296))</f>
        <v>5461728</v>
      </c>
      <c r="E13" s="20">
        <f>-SUMPRODUCT(SIGN(Feb_22_Data!$C$2:$C$6296='FA Schedule'!A13),SIGN(Feb_22_Data!$A$2:$A$6296='FA Schedule'!$A$1),(Feb_22_Data!$AF$2:$AF$6296))</f>
        <v>576167</v>
      </c>
      <c r="F13" s="31">
        <f t="shared" si="0"/>
        <v>30807175.930000003</v>
      </c>
      <c r="G13" s="20">
        <f>-SUMPRODUCT(SIGN(Feb_22_Data!$C$2:$C$6296='FA Schedule'!A13),SIGN(Feb_22_Data!$A$2:$A$6296='FA Schedule'!$A$1),(Feb_22_Data!$V$2:$V$6296))</f>
        <v>19210786.620000008</v>
      </c>
      <c r="H13" s="10">
        <f>-SUMPRODUCT(SIGN(Feb_22_Data!$C$2:$C$6296='FA Schedule'!A13),SIGN(Feb_22_Data!$A$2:$A$6296='FA Schedule'!$A$1),(Feb_22_Data!$Z$2:$Z$6296)+(Feb_22_Data!$AC$2:$AC$6296))</f>
        <v>2820197.3000000003</v>
      </c>
      <c r="I13" s="10">
        <f>SUMPRODUCT(SIGN(Feb_22_Data!$C$2:$C$6296='FA Schedule'!A13),SIGN(Feb_22_Data!$A$2:$A$6296='FA Schedule'!$A$1),(Feb_22_Data!$AG$2:$AG$6296))</f>
        <v>563705</v>
      </c>
      <c r="J13" s="12">
        <f t="shared" si="1"/>
        <v>21467278.920000009</v>
      </c>
      <c r="K13" s="10">
        <f t="shared" si="2"/>
        <v>9339897.0099999942</v>
      </c>
      <c r="L13" s="32">
        <f>[2]Grouping!$Q$50</f>
        <v>-21490906.920000002</v>
      </c>
      <c r="M13" s="13">
        <f t="shared" si="4"/>
        <v>-23627.999999992549</v>
      </c>
      <c r="N13" s="13">
        <f>[2]Grouping!$Q$1445</f>
        <v>0</v>
      </c>
      <c r="O13" s="30">
        <f t="shared" si="3"/>
        <v>2820197.3000000003</v>
      </c>
      <c r="P13" s="13"/>
      <c r="R13" s="53" t="s">
        <v>7001</v>
      </c>
    </row>
    <row r="14" spans="1:21">
      <c r="A14" s="8">
        <v>2101030010</v>
      </c>
      <c r="B14" s="9" t="s">
        <v>44</v>
      </c>
      <c r="C14" s="20">
        <f>SUMPRODUCT(SIGN(Feb_22_Data!$C$2:$C$6296='FA Schedule'!A14),SIGN(Feb_22_Data!$A$2:$A$6296='FA Schedule'!$A$1),(Feb_22_Data!$U$2:$U$6296))</f>
        <v>133809371.89</v>
      </c>
      <c r="D14" s="20">
        <f>SUMPRODUCT(SIGN(Feb_22_Data!$C$2:$C$6296='FA Schedule'!A14),SIGN(Feb_22_Data!$A$2:$A$6296='FA Schedule'!$A$1),(Feb_22_Data!$AE$2:$AE$6296))</f>
        <v>2976839</v>
      </c>
      <c r="E14" s="20">
        <f>-SUMPRODUCT(SIGN(Feb_22_Data!$C$2:$C$6296='FA Schedule'!A14),SIGN(Feb_22_Data!$A$2:$A$6296='FA Schedule'!$A$1),(Feb_22_Data!$AF$2:$AF$6296))</f>
        <v>0</v>
      </c>
      <c r="F14" s="31">
        <f t="shared" si="0"/>
        <v>136786210.88999999</v>
      </c>
      <c r="G14" s="20">
        <f>-SUMPRODUCT(SIGN(Feb_22_Data!$C$2:$C$6296='FA Schedule'!A14),SIGN(Feb_22_Data!$A$2:$A$6296='FA Schedule'!$A$1),(Feb_22_Data!$V$2:$V$6296))</f>
        <v>123445855.48</v>
      </c>
      <c r="H14" s="10">
        <f>-SUMPRODUCT(SIGN(Feb_22_Data!$C$2:$C$6296='FA Schedule'!A14),SIGN(Feb_22_Data!$A$2:$A$6296='FA Schedule'!$A$1),(Feb_22_Data!$Z$2:$Z$6296)+(Feb_22_Data!$AC$2:$AC$6296))</f>
        <v>4072940.04</v>
      </c>
      <c r="I14" s="10">
        <f>SUMPRODUCT(SIGN(Feb_22_Data!$C$2:$C$6296='FA Schedule'!A14),SIGN(Feb_22_Data!$A$2:$A$6296='FA Schedule'!$A$1),(Feb_22_Data!$AG$2:$AG$6296))</f>
        <v>0</v>
      </c>
      <c r="J14" s="12">
        <f t="shared" si="1"/>
        <v>127518795.52000001</v>
      </c>
      <c r="K14" s="10">
        <f t="shared" si="2"/>
        <v>9267415.369999975</v>
      </c>
      <c r="L14" s="32">
        <f>[2]Grouping!$Q$72</f>
        <v>-127518795.52</v>
      </c>
      <c r="M14" s="13">
        <f t="shared" si="4"/>
        <v>0</v>
      </c>
      <c r="N14" s="13">
        <f>[2]Grouping!$Q$1439</f>
        <v>0</v>
      </c>
      <c r="O14" s="30">
        <f t="shared" si="3"/>
        <v>4072940.04</v>
      </c>
      <c r="P14" s="13"/>
      <c r="R14" s="53" t="s">
        <v>7005</v>
      </c>
    </row>
    <row r="15" spans="1:21">
      <c r="A15" s="8"/>
      <c r="B15" s="14" t="s">
        <v>62</v>
      </c>
      <c r="C15" s="15">
        <f t="shared" ref="C15:K15" si="5">SUM(C4:C14)</f>
        <v>6617348580.8900003</v>
      </c>
      <c r="D15" s="15">
        <f t="shared" si="5"/>
        <v>74682042</v>
      </c>
      <c r="E15" s="15">
        <f t="shared" si="5"/>
        <v>9811248</v>
      </c>
      <c r="F15" s="15">
        <f t="shared" si="5"/>
        <v>6682219374.8900003</v>
      </c>
      <c r="G15" s="15">
        <f t="shared" si="5"/>
        <v>2148813742.6199999</v>
      </c>
      <c r="H15" s="15">
        <f t="shared" si="5"/>
        <v>226511174.80000004</v>
      </c>
      <c r="I15" s="15">
        <f t="shared" si="5"/>
        <v>9350390</v>
      </c>
      <c r="J15" s="15">
        <f t="shared" si="5"/>
        <v>2365974527.4200001</v>
      </c>
      <c r="K15" s="15">
        <f t="shared" si="5"/>
        <v>4316244847.4699993</v>
      </c>
      <c r="L15" s="32">
        <f>SUM(L4:L14)</f>
        <v>-2365878055.0099998</v>
      </c>
      <c r="M15" s="32">
        <f>SUM(M4:M14)</f>
        <v>96472.409999983036</v>
      </c>
      <c r="N15" s="32">
        <f>SUM(N4:N14)</f>
        <v>0</v>
      </c>
      <c r="O15" s="30">
        <f t="shared" si="3"/>
        <v>226511174.80000004</v>
      </c>
      <c r="P15" s="15">
        <f>O15+O33</f>
        <v>-211662792.00026694</v>
      </c>
      <c r="R15" s="54"/>
    </row>
    <row r="16" spans="1:21">
      <c r="A16" s="4"/>
      <c r="B16" s="9" t="s">
        <v>63</v>
      </c>
      <c r="C16" s="11"/>
      <c r="D16" s="11"/>
      <c r="E16" s="11"/>
      <c r="F16" s="11"/>
      <c r="G16" s="11"/>
      <c r="H16" s="11"/>
      <c r="I16" s="11"/>
      <c r="J16" s="11"/>
      <c r="K16" s="11"/>
      <c r="R16" s="53"/>
    </row>
    <row r="17" spans="1:21">
      <c r="A17" s="4"/>
      <c r="B17" s="9" t="s">
        <v>64</v>
      </c>
      <c r="C17" s="10"/>
      <c r="D17" s="10"/>
      <c r="E17" s="10"/>
      <c r="F17" s="10"/>
      <c r="G17" s="10"/>
      <c r="H17" s="10"/>
      <c r="I17" s="10"/>
      <c r="J17" s="10"/>
      <c r="K17" s="10"/>
      <c r="R17" s="53"/>
    </row>
    <row r="18" spans="1:21">
      <c r="A18" s="23"/>
      <c r="C18" s="13"/>
      <c r="D18" s="13"/>
      <c r="E18" s="13"/>
      <c r="F18" s="35">
        <f>[2]Grouping!$Q$37+[2]Grouping!$Q$70-F15</f>
        <v>28936799.066996574</v>
      </c>
      <c r="G18" s="13"/>
      <c r="H18" s="13"/>
      <c r="I18" s="13"/>
      <c r="J18" s="35">
        <f>-[2]Grouping!$Q$62-[2]Grouping!$Q$77-J15</f>
        <v>8736397.2899031639</v>
      </c>
      <c r="K18" s="35">
        <f>[2]Grouping!$Q$78-K15</f>
        <v>20200401.777093887</v>
      </c>
      <c r="R18" s="53"/>
      <c r="T18" s="28"/>
      <c r="U18" s="28"/>
    </row>
    <row r="19" spans="1:21">
      <c r="A19" s="24" t="s">
        <v>50</v>
      </c>
      <c r="B19" s="22"/>
      <c r="K19" s="13"/>
      <c r="R19" s="54"/>
    </row>
    <row r="20" spans="1:21">
      <c r="A20" s="74" t="s">
        <v>55</v>
      </c>
      <c r="B20" s="74" t="s">
        <v>56</v>
      </c>
      <c r="C20" s="76" t="s">
        <v>57</v>
      </c>
      <c r="D20" s="77"/>
      <c r="E20" s="77"/>
      <c r="F20" s="78"/>
      <c r="G20" s="79" t="s">
        <v>58</v>
      </c>
      <c r="H20" s="80"/>
      <c r="I20" s="80"/>
      <c r="J20" s="81"/>
      <c r="K20" s="82" t="s">
        <v>59</v>
      </c>
    </row>
    <row r="21" spans="1:21" ht="39.6" customHeight="1">
      <c r="A21" s="75"/>
      <c r="B21" s="75"/>
      <c r="C21" s="5" t="str">
        <f t="shared" ref="C21:J21" si="6">+C3</f>
        <v>As at          01/04/2021</v>
      </c>
      <c r="D21" s="5" t="str">
        <f t="shared" si="6"/>
        <v>Additions</v>
      </c>
      <c r="E21" s="5" t="str">
        <f t="shared" si="6"/>
        <v>Deletion</v>
      </c>
      <c r="F21" s="5" t="str">
        <f t="shared" si="6"/>
        <v>As at           31/12/2021</v>
      </c>
      <c r="G21" s="5" t="str">
        <f t="shared" si="6"/>
        <v>Upto   31/03/2021</v>
      </c>
      <c r="H21" s="5" t="str">
        <f t="shared" si="6"/>
        <v>For  the   year</v>
      </c>
      <c r="I21" s="5" t="str">
        <f t="shared" si="6"/>
        <v>Deletion</v>
      </c>
      <c r="J21" s="5" t="str">
        <f t="shared" si="6"/>
        <v>As at 30/09/2021</v>
      </c>
      <c r="K21" s="83"/>
      <c r="R21" s="53" t="s">
        <v>7004</v>
      </c>
    </row>
    <row r="22" spans="1:21">
      <c r="A22" s="8">
        <v>2101010000</v>
      </c>
      <c r="B22" s="9" t="s">
        <v>41</v>
      </c>
      <c r="C22" s="20">
        <f>SUMPRODUCT(SIGN(Feb_22_Data!$C$2:$C$6296='FA Schedule'!A22),SIGN(Feb_22_Data!$A$2:$A$6296='FA Schedule'!$A$19),(Feb_22_Data!$U$2:$U$6296))</f>
        <v>13652972</v>
      </c>
      <c r="D22" s="20">
        <f>SUMPRODUCT(SIGN(Feb_22_Data!$C$2:$C$6296='FA Schedule'!A22),SIGN(Feb_22_Data!$A$2:$A$6296='FA Schedule'!$A$19),(Feb_22_Data!$AE$2:$AE$6296))</f>
        <v>0</v>
      </c>
      <c r="E22" s="20">
        <f>-SUMPRODUCT(SIGN(Feb_22_Data!$C$2:$C$6296='FA Schedule'!A22),SIGN(Feb_22_Data!$A$2:$A$6296='FA Schedule'!$A$19),(Feb_22_Data!$AF$2:$AF$6296))</f>
        <v>0</v>
      </c>
      <c r="F22" s="31">
        <f>C22+D22-E22</f>
        <v>13652972</v>
      </c>
      <c r="G22" s="20">
        <f>-SUMPRODUCT(SIGN(Feb_22_Data!$C$2:$C$6296='FA Schedule'!A22),SIGN(Feb_22_Data!$A$2:$A$6296='FA Schedule'!$A$19),(Feb_22_Data!$V$2:$V$6296))</f>
        <v>0</v>
      </c>
      <c r="H22" s="10">
        <f>-SUMPRODUCT(SIGN(Feb_22_Data!$C$2:$C$6296='FA Schedule'!A22),SIGN(Feb_22_Data!$A$2:$A$6296='FA Schedule'!$A$19),(Feb_22_Data!$Z$2:$Z$6296)+(Feb_22_Data!$AC$2:$AC$6296))</f>
        <v>0</v>
      </c>
      <c r="I22" s="10">
        <f>SUMPRODUCT(SIGN(Feb_22_Data!$C$2:$C$6296='FA Schedule'!A22),SIGN(Feb_22_Data!$A$2:$A$6296='FA Schedule'!$A$19),(Feb_22_Data!$AG$2:$AG$6296))</f>
        <v>0</v>
      </c>
      <c r="J22" s="12">
        <f>G22+H22-I22</f>
        <v>0</v>
      </c>
      <c r="K22" s="10">
        <f>F22-J22</f>
        <v>13652972</v>
      </c>
      <c r="L22" s="32">
        <v>0</v>
      </c>
      <c r="M22" s="32">
        <f t="shared" ref="M22:M23" si="7">J22+L22</f>
        <v>0</v>
      </c>
      <c r="N22" s="13"/>
      <c r="O22" s="2"/>
      <c r="P22" s="2"/>
      <c r="R22" s="53" t="s">
        <v>6997</v>
      </c>
    </row>
    <row r="23" spans="1:21">
      <c r="A23" s="8">
        <v>2101010010</v>
      </c>
      <c r="B23" s="9" t="s">
        <v>51</v>
      </c>
      <c r="C23" s="20">
        <f>SUMPRODUCT(SIGN(Feb_22_Data!$C$2:$C$6296='FA Schedule'!A23),SIGN(Feb_22_Data!$A$2:$A$6296='FA Schedule'!$A$19),(Feb_22_Data!$U$2:$U$6296))</f>
        <v>0</v>
      </c>
      <c r="D23" s="20">
        <f>SUMPRODUCT(SIGN(Feb_22_Data!$C$2:$C$6296='FA Schedule'!A23),SIGN(Feb_22_Data!$A$2:$A$6296='FA Schedule'!$A$19),(Feb_22_Data!$AE$2:$AE$6296))</f>
        <v>0</v>
      </c>
      <c r="E23" s="20">
        <f>-SUMPRODUCT(SIGN(Feb_22_Data!$C$2:$C$6296='FA Schedule'!A23),SIGN(Feb_22_Data!$A$2:$A$6296='FA Schedule'!$A$19),(Feb_22_Data!$AF$2:$AF$6296))</f>
        <v>0</v>
      </c>
      <c r="F23" s="31">
        <f t="shared" ref="F23:F32" si="8">C23+D23-E23</f>
        <v>0</v>
      </c>
      <c r="G23" s="20">
        <f>-SUMPRODUCT(SIGN(Feb_22_Data!$C$2:$C$6296='FA Schedule'!A23),SIGN(Feb_22_Data!$A$2:$A$6296='FA Schedule'!$A$19),(Feb_22_Data!$V$2:$V$6296))</f>
        <v>0</v>
      </c>
      <c r="H23" s="10">
        <f>-SUMPRODUCT(SIGN(Feb_22_Data!$C$2:$C$6296='FA Schedule'!A23),SIGN(Feb_22_Data!$A$2:$A$6296='FA Schedule'!$A$19),(Feb_22_Data!$Z$2:$Z$6296)+(Feb_22_Data!$AC$2:$AC$6296))</f>
        <v>0</v>
      </c>
      <c r="I23" s="10">
        <f>SUMPRODUCT(SIGN(Feb_22_Data!$C$2:$C$6296='FA Schedule'!A23),SIGN(Feb_22_Data!$A$2:$A$6296='FA Schedule'!$A$19),(Feb_22_Data!$AG$2:$AG$6296))</f>
        <v>0</v>
      </c>
      <c r="J23" s="12">
        <f t="shared" ref="J23:J32" si="9">G23+H23-I23</f>
        <v>0</v>
      </c>
      <c r="K23" s="10">
        <f>F23-J23</f>
        <v>0</v>
      </c>
      <c r="M23" s="32">
        <f t="shared" si="7"/>
        <v>0</v>
      </c>
      <c r="N23" s="13"/>
      <c r="O23" s="30"/>
      <c r="P23" s="30"/>
      <c r="R23" s="53" t="s">
        <v>6998</v>
      </c>
      <c r="T23" s="28"/>
      <c r="U23" s="28"/>
    </row>
    <row r="24" spans="1:21">
      <c r="A24" s="8">
        <v>2101010020</v>
      </c>
      <c r="B24" s="9" t="s">
        <v>38</v>
      </c>
      <c r="C24" s="20">
        <f>SUMPRODUCT(SIGN(Feb_22_Data!$C$2:$C$6296='FA Schedule'!A24),SIGN(Feb_22_Data!$A$2:$A$6296='FA Schedule'!$A$19),(Feb_22_Data!$U$2:$U$6296))</f>
        <v>176524758.85999992</v>
      </c>
      <c r="D24" s="20">
        <f>SUMPRODUCT(SIGN(Feb_22_Data!$C$2:$C$6296='FA Schedule'!A24),SIGN(Feb_22_Data!$A$2:$A$6296='FA Schedule'!$A$19),(Feb_22_Data!$AE$2:$AE$6296))</f>
        <v>0</v>
      </c>
      <c r="E24" s="20">
        <f>-SUMPRODUCT(SIGN(Feb_22_Data!$C$2:$C$6296='FA Schedule'!A24),SIGN(Feb_22_Data!$A$2:$A$6296='FA Schedule'!$A$19),(Feb_22_Data!$AF$2:$AF$6296))</f>
        <v>0</v>
      </c>
      <c r="F24" s="31">
        <f t="shared" si="8"/>
        <v>176524758.85999992</v>
      </c>
      <c r="G24" s="20">
        <f>-SUMPRODUCT(SIGN(Feb_22_Data!$C$2:$C$6296='FA Schedule'!A24),SIGN(Feb_22_Data!$A$2:$A$6296='FA Schedule'!$A$19),(Feb_22_Data!$V$2:$V$6296))</f>
        <v>104319370.34999998</v>
      </c>
      <c r="H24" s="10">
        <f>-SUMPRODUCT(SIGN(Feb_22_Data!$C$2:$C$6296='FA Schedule'!A24),SIGN(Feb_22_Data!$A$2:$A$6296='FA Schedule'!$A$19),(Feb_22_Data!$Z$2:$Z$6296)+(Feb_22_Data!$AC$2:$AC$6296))</f>
        <v>4773735.9600000009</v>
      </c>
      <c r="I24" s="10">
        <f>SUMPRODUCT(SIGN(Feb_22_Data!$C$2:$C$6296='FA Schedule'!A24),SIGN(Feb_22_Data!$A$2:$A$6296='FA Schedule'!$A$19),(Feb_22_Data!$AG$2:$AG$6296))</f>
        <v>0</v>
      </c>
      <c r="J24" s="12">
        <f t="shared" si="9"/>
        <v>109093106.30999997</v>
      </c>
      <c r="K24" s="10">
        <f t="shared" ref="K24:K32" si="10">F24-J24</f>
        <v>67431652.549999952</v>
      </c>
      <c r="L24" s="32">
        <f>[2]Grouping!$R$43</f>
        <v>-109717934.3883134</v>
      </c>
      <c r="M24" s="32">
        <f>J24+L24</f>
        <v>-624828.07831342518</v>
      </c>
      <c r="N24" s="13">
        <f>[2]Grouping!$R$1440</f>
        <v>0</v>
      </c>
      <c r="O24" s="30">
        <f>H24-N24</f>
        <v>4773735.9600000009</v>
      </c>
      <c r="P24" s="2"/>
      <c r="R24" s="53" t="s">
        <v>6999</v>
      </c>
    </row>
    <row r="25" spans="1:21">
      <c r="A25" s="8">
        <v>2101010030</v>
      </c>
      <c r="B25" s="9" t="s">
        <v>6983</v>
      </c>
      <c r="C25" s="20">
        <f>SUMPRODUCT(SIGN(Feb_22_Data!$C$2:$C$6296='FA Schedule'!A25),SIGN(Feb_22_Data!$A$2:$A$6296='FA Schedule'!$A$19),(Feb_22_Data!$U$2:$U$6296))</f>
        <v>0</v>
      </c>
      <c r="D25" s="20">
        <f>SUMPRODUCT(SIGN(Feb_22_Data!$C$2:$C$6296='FA Schedule'!A25),SIGN(Feb_22_Data!$A$2:$A$6296='FA Schedule'!$A$19),(Feb_22_Data!$AE$2:$AE$6296))</f>
        <v>0</v>
      </c>
      <c r="E25" s="20">
        <f>-SUMPRODUCT(SIGN(Feb_22_Data!$C$2:$C$6296='FA Schedule'!A25),SIGN(Feb_22_Data!$A$2:$A$6296='FA Schedule'!$A$19),(Feb_22_Data!$AF$2:$AF$6296))</f>
        <v>0</v>
      </c>
      <c r="F25" s="31">
        <f t="shared" si="8"/>
        <v>0</v>
      </c>
      <c r="G25" s="20">
        <f>-SUMPRODUCT(SIGN(Feb_22_Data!$C$2:$C$6296='FA Schedule'!A25),SIGN(Feb_22_Data!$A$2:$A$6296='FA Schedule'!$A$19),(Feb_22_Data!$V$2:$V$6296))</f>
        <v>0</v>
      </c>
      <c r="H25" s="10">
        <f>-SUMPRODUCT(SIGN(Feb_22_Data!$C$2:$C$6296='FA Schedule'!A25),SIGN(Feb_22_Data!$A$2:$A$6296='FA Schedule'!$A$19),(Feb_22_Data!$Z$2:$Z$6296)+(Feb_22_Data!$AC$2:$AC$6296))</f>
        <v>0</v>
      </c>
      <c r="I25" s="10">
        <f>SUMPRODUCT(SIGN(Feb_22_Data!$C$2:$C$6296='FA Schedule'!A25),SIGN(Feb_22_Data!$A$2:$A$6296='FA Schedule'!$A$19),(Feb_22_Data!$AG$2:$AG$6296))</f>
        <v>0</v>
      </c>
      <c r="J25" s="12">
        <f t="shared" si="9"/>
        <v>0</v>
      </c>
      <c r="K25" s="10">
        <f t="shared" si="10"/>
        <v>0</v>
      </c>
      <c r="M25" s="32"/>
      <c r="N25" s="13"/>
      <c r="O25" s="30"/>
      <c r="P25" s="30"/>
      <c r="R25" s="53" t="s">
        <v>6999</v>
      </c>
      <c r="T25" s="28"/>
      <c r="U25" s="28"/>
    </row>
    <row r="26" spans="1:21">
      <c r="A26" s="8">
        <v>2101010050</v>
      </c>
      <c r="B26" s="9" t="s">
        <v>43</v>
      </c>
      <c r="C26" s="20">
        <f>SUMPRODUCT(SIGN(Feb_22_Data!$C$2:$C$6296='FA Schedule'!A26),SIGN(Feb_22_Data!$A$2:$A$6296='FA Schedule'!$A$19),(Feb_22_Data!$U$2:$U$6296))</f>
        <v>11372894542.349997</v>
      </c>
      <c r="D26" s="20">
        <f>SUMPRODUCT(SIGN(Feb_22_Data!$C$2:$C$6296='FA Schedule'!A26),SIGN(Feb_22_Data!$A$2:$A$6296='FA Schedule'!$A$19),(Feb_22_Data!$AE$2:$AE$6296))</f>
        <v>7446967</v>
      </c>
      <c r="E26" s="20">
        <f>-SUMPRODUCT(SIGN(Feb_22_Data!$C$2:$C$6296='FA Schedule'!A26),SIGN(Feb_22_Data!$A$2:$A$6296='FA Schedule'!$A$19),(Feb_22_Data!$AF$2:$AF$6296))</f>
        <v>0</v>
      </c>
      <c r="F26" s="31">
        <f t="shared" si="8"/>
        <v>11380341509.349997</v>
      </c>
      <c r="G26" s="20">
        <f>-SUMPRODUCT(SIGN(Feb_22_Data!$C$2:$C$6296='FA Schedule'!A26),SIGN(Feb_22_Data!$A$2:$A$6296='FA Schedule'!$A$19),(Feb_22_Data!$V$2:$V$6296))</f>
        <v>9256905647.9000015</v>
      </c>
      <c r="H26" s="10">
        <f>-SUMPRODUCT(SIGN(Feb_22_Data!$C$2:$C$6296='FA Schedule'!A26),SIGN(Feb_22_Data!$A$2:$A$6296='FA Schedule'!$A$19),(Feb_22_Data!$Z$2:$Z$6296)+(Feb_22_Data!$AC$2:$AC$6296))</f>
        <v>130524283.75000007</v>
      </c>
      <c r="I26" s="10">
        <f>SUMPRODUCT(SIGN(Feb_22_Data!$C$2:$C$6296='FA Schedule'!A26),SIGN(Feb_22_Data!$A$2:$A$6296='FA Schedule'!$A$19),(Feb_22_Data!$AG$2:$AG$6296))</f>
        <v>0</v>
      </c>
      <c r="J26" s="12">
        <f t="shared" si="9"/>
        <v>9387429931.6500015</v>
      </c>
      <c r="K26" s="10">
        <f t="shared" si="10"/>
        <v>1992911577.699995</v>
      </c>
      <c r="L26" s="32">
        <f>[2]Grouping!$R$47</f>
        <v>-9577070899.3750095</v>
      </c>
      <c r="M26" s="32">
        <f t="shared" ref="M26:M32" si="11">J26+L26</f>
        <v>-189640967.72500801</v>
      </c>
      <c r="N26" s="13">
        <f>[2]Grouping!$R$1442</f>
        <v>0</v>
      </c>
      <c r="O26" s="30">
        <f t="shared" ref="O26:O33" si="12">H26-N26</f>
        <v>130524283.75000007</v>
      </c>
      <c r="P26" s="2"/>
      <c r="R26" s="53" t="s">
        <v>7000</v>
      </c>
    </row>
    <row r="27" spans="1:21">
      <c r="A27" s="8">
        <v>2101010130</v>
      </c>
      <c r="B27" s="9" t="s">
        <v>40</v>
      </c>
      <c r="C27" s="20">
        <f>SUMPRODUCT(SIGN(Feb_22_Data!$C$2:$C$6296='FA Schedule'!A27),SIGN(Feb_22_Data!$A$2:$A$6296='FA Schedule'!$A$19),(Feb_22_Data!$U$2:$U$6296))</f>
        <v>40385255.520000003</v>
      </c>
      <c r="D27" s="20">
        <f>SUMPRODUCT(SIGN(Feb_22_Data!$C$2:$C$6296='FA Schedule'!A27),SIGN(Feb_22_Data!$A$2:$A$6296='FA Schedule'!$A$19),(Feb_22_Data!$AE$2:$AE$6296))</f>
        <v>0</v>
      </c>
      <c r="E27" s="20">
        <f>-SUMPRODUCT(SIGN(Feb_22_Data!$C$2:$C$6296='FA Schedule'!A27),SIGN(Feb_22_Data!$A$2:$A$6296='FA Schedule'!$A$19),(Feb_22_Data!$AF$2:$AF$6296))</f>
        <v>0</v>
      </c>
      <c r="F27" s="31">
        <f t="shared" si="8"/>
        <v>40385255.520000003</v>
      </c>
      <c r="G27" s="20">
        <f>-SUMPRODUCT(SIGN(Feb_22_Data!$C$2:$C$6296='FA Schedule'!A27),SIGN(Feb_22_Data!$A$2:$A$6296='FA Schedule'!$A$19),(Feb_22_Data!$V$2:$V$6296))</f>
        <v>30517016.100000005</v>
      </c>
      <c r="H27" s="10">
        <f>-SUMPRODUCT(SIGN(Feb_22_Data!$C$2:$C$6296='FA Schedule'!A27),SIGN(Feb_22_Data!$A$2:$A$6296='FA Schedule'!$A$19),(Feb_22_Data!$Z$2:$Z$6296)+(Feb_22_Data!$AC$2:$AC$6296))</f>
        <v>2168867.5699999998</v>
      </c>
      <c r="I27" s="10">
        <f>SUMPRODUCT(SIGN(Feb_22_Data!$C$2:$C$6296='FA Schedule'!A27),SIGN(Feb_22_Data!$A$2:$A$6296='FA Schedule'!$A$19),(Feb_22_Data!$AG$2:$AG$6296))</f>
        <v>0</v>
      </c>
      <c r="J27" s="12">
        <f t="shared" si="9"/>
        <v>32685883.670000006</v>
      </c>
      <c r="K27" s="10">
        <f t="shared" si="10"/>
        <v>7699371.8499999978</v>
      </c>
      <c r="L27" s="32">
        <f>[2]Grouping!$R$55+[2]Grouping!$R$61</f>
        <v>-32685883.670000002</v>
      </c>
      <c r="M27" s="32">
        <f t="shared" si="11"/>
        <v>0</v>
      </c>
      <c r="N27" s="13">
        <f>[2]Grouping!$R$1446+[2]Grouping!$R$1447</f>
        <v>536063682.41026711</v>
      </c>
      <c r="O27" s="30">
        <f t="shared" si="12"/>
        <v>-533894814.84026712</v>
      </c>
      <c r="P27" s="2"/>
      <c r="R27" s="53" t="s">
        <v>7002</v>
      </c>
    </row>
    <row r="28" spans="1:21">
      <c r="A28" s="8">
        <v>2101010140</v>
      </c>
      <c r="B28" s="9" t="s">
        <v>40</v>
      </c>
      <c r="C28" s="20">
        <f>SUMPRODUCT(SIGN(Feb_22_Data!$C$2:$C$6296='FA Schedule'!A28),SIGN(Feb_22_Data!$A$2:$A$6296='FA Schedule'!$A$19),(Feb_22_Data!$U$2:$U$6296))</f>
        <v>0</v>
      </c>
      <c r="D28" s="20">
        <f>SUMPRODUCT(SIGN(Feb_22_Data!$C$2:$C$6296='FA Schedule'!A28),SIGN(Feb_22_Data!$A$2:$A$6296='FA Schedule'!$A$19),(Feb_22_Data!$AE$2:$AE$6296))</f>
        <v>0</v>
      </c>
      <c r="E28" s="20">
        <f>-SUMPRODUCT(SIGN(Feb_22_Data!$C$2:$C$6296='FA Schedule'!A28),SIGN(Feb_22_Data!$A$2:$A$6296='FA Schedule'!$A$19),(Feb_22_Data!$AF$2:$AF$6296))</f>
        <v>0</v>
      </c>
      <c r="F28" s="31">
        <f t="shared" si="8"/>
        <v>0</v>
      </c>
      <c r="G28" s="20">
        <f>-SUMPRODUCT(SIGN(Feb_22_Data!$C$2:$C$6296='FA Schedule'!A28),SIGN(Feb_22_Data!$A$2:$A$6296='FA Schedule'!$A$19),(Feb_22_Data!$V$2:$V$6296))</f>
        <v>0</v>
      </c>
      <c r="H28" s="10">
        <f>-SUMPRODUCT(SIGN(Feb_22_Data!$C$2:$C$6296='FA Schedule'!A28),SIGN(Feb_22_Data!$A$2:$A$6296='FA Schedule'!$A$19),(Feb_22_Data!$Z$2:$Z$6296)+(Feb_22_Data!$AC$2:$AC$6296))</f>
        <v>0</v>
      </c>
      <c r="I28" s="10">
        <f>SUMPRODUCT(SIGN(Feb_22_Data!$C$2:$C$6296='FA Schedule'!A28),SIGN(Feb_22_Data!$A$2:$A$6296='FA Schedule'!$A$19),(Feb_22_Data!$AG$2:$AG$6296))</f>
        <v>0</v>
      </c>
      <c r="J28" s="12">
        <f t="shared" si="9"/>
        <v>0</v>
      </c>
      <c r="K28" s="10">
        <f t="shared" si="10"/>
        <v>0</v>
      </c>
      <c r="M28" s="32">
        <f t="shared" si="11"/>
        <v>0</v>
      </c>
      <c r="N28" s="13"/>
      <c r="O28" s="30">
        <f t="shared" si="12"/>
        <v>0</v>
      </c>
      <c r="P28" s="30"/>
      <c r="R28" s="53" t="s">
        <v>7002</v>
      </c>
      <c r="T28" s="28"/>
      <c r="U28" s="28"/>
    </row>
    <row r="29" spans="1:21">
      <c r="A29" s="8">
        <v>2101010150</v>
      </c>
      <c r="B29" s="9" t="s">
        <v>45</v>
      </c>
      <c r="C29" s="20">
        <f>SUMPRODUCT(SIGN(Feb_22_Data!$C$2:$C$6296='FA Schedule'!A29),SIGN(Feb_22_Data!$A$2:$A$6296='FA Schedule'!$A$19),(Feb_22_Data!$U$2:$U$6296))</f>
        <v>6747028</v>
      </c>
      <c r="D29" s="20">
        <f>SUMPRODUCT(SIGN(Feb_22_Data!$C$2:$C$6296='FA Schedule'!A29),SIGN(Feb_22_Data!$A$2:$A$6296='FA Schedule'!$A$19),(Feb_22_Data!$AE$2:$AE$6296))</f>
        <v>0</v>
      </c>
      <c r="E29" s="20">
        <f>-SUMPRODUCT(SIGN(Feb_22_Data!$C$2:$C$6296='FA Schedule'!A29),SIGN(Feb_22_Data!$A$2:$A$6296='FA Schedule'!$A$19),(Feb_22_Data!$AF$2:$AF$6296))</f>
        <v>0</v>
      </c>
      <c r="F29" s="31">
        <f t="shared" si="8"/>
        <v>6747028</v>
      </c>
      <c r="G29" s="20">
        <f>-SUMPRODUCT(SIGN(Feb_22_Data!$C$2:$C$6296='FA Schedule'!A29),SIGN(Feb_22_Data!$A$2:$A$6296='FA Schedule'!$A$19),(Feb_22_Data!$V$2:$V$6296))</f>
        <v>2453642.52</v>
      </c>
      <c r="H29" s="10">
        <f>-SUMPRODUCT(SIGN(Feb_22_Data!$C$2:$C$6296='FA Schedule'!A29),SIGN(Feb_22_Data!$A$2:$A$6296='FA Schedule'!$A$19),(Feb_22_Data!$Z$2:$Z$6296)+(Feb_22_Data!$AC$2:$AC$6296))</f>
        <v>601966.65</v>
      </c>
      <c r="I29" s="10">
        <f>SUMPRODUCT(SIGN(Feb_22_Data!$C$2:$C$6296='FA Schedule'!A29),SIGN(Feb_22_Data!$A$2:$A$6296='FA Schedule'!$A$19),(Feb_22_Data!$AG$2:$AG$6296))</f>
        <v>0</v>
      </c>
      <c r="J29" s="12">
        <f t="shared" si="9"/>
        <v>3055609.17</v>
      </c>
      <c r="K29" s="10">
        <f t="shared" si="10"/>
        <v>3691418.83</v>
      </c>
      <c r="L29" s="32">
        <f>[2]Grouping!$R$58</f>
        <v>-2997953.99</v>
      </c>
      <c r="M29" s="32">
        <f t="shared" si="11"/>
        <v>57655.179999999702</v>
      </c>
      <c r="N29" s="13">
        <f>[2]Grouping!$R$1448</f>
        <v>0</v>
      </c>
      <c r="O29" s="30">
        <f t="shared" si="12"/>
        <v>601966.65</v>
      </c>
      <c r="P29" s="2"/>
      <c r="R29" s="53" t="s">
        <v>7003</v>
      </c>
    </row>
    <row r="30" spans="1:21">
      <c r="A30" s="8">
        <v>2101010090</v>
      </c>
      <c r="B30" s="9" t="s">
        <v>42</v>
      </c>
      <c r="C30" s="20">
        <f>SUMPRODUCT(SIGN(Feb_22_Data!$C$2:$C$6296='FA Schedule'!A30),SIGN(Feb_22_Data!$A$2:$A$6296='FA Schedule'!$A$19),(Feb_22_Data!$U$2:$U$6296))</f>
        <v>20352881.440000005</v>
      </c>
      <c r="D30" s="20">
        <f>SUMPRODUCT(SIGN(Feb_22_Data!$C$2:$C$6296='FA Schedule'!A30),SIGN(Feb_22_Data!$A$2:$A$6296='FA Schedule'!$A$19),(Feb_22_Data!$AE$2:$AE$6296))</f>
        <v>0</v>
      </c>
      <c r="E30" s="20">
        <f>-SUMPRODUCT(SIGN(Feb_22_Data!$C$2:$C$6296='FA Schedule'!A30),SIGN(Feb_22_Data!$A$2:$A$6296='FA Schedule'!$A$19),(Feb_22_Data!$AF$2:$AF$6296))</f>
        <v>0</v>
      </c>
      <c r="F30" s="31">
        <f t="shared" si="8"/>
        <v>20352881.440000005</v>
      </c>
      <c r="G30" s="20">
        <f>-SUMPRODUCT(SIGN(Feb_22_Data!$C$2:$C$6296='FA Schedule'!A30),SIGN(Feb_22_Data!$A$2:$A$6296='FA Schedule'!$A$19),(Feb_22_Data!$V$2:$V$6296))</f>
        <v>16893763.699999996</v>
      </c>
      <c r="H30" s="10">
        <f>-SUMPRODUCT(SIGN(Feb_22_Data!$C$2:$C$6296='FA Schedule'!A30),SIGN(Feb_22_Data!$A$2:$A$6296='FA Schedule'!$A$19),(Feb_22_Data!$Z$2:$Z$6296)+(Feb_22_Data!$AC$2:$AC$6296))</f>
        <v>619042.44000000006</v>
      </c>
      <c r="I30" s="10">
        <f>SUMPRODUCT(SIGN(Feb_22_Data!$C$2:$C$6296='FA Schedule'!A30),SIGN(Feb_22_Data!$A$2:$A$6296='FA Schedule'!$A$19),(Feb_22_Data!$AG$2:$AG$6296))</f>
        <v>0</v>
      </c>
      <c r="J30" s="12">
        <f t="shared" si="9"/>
        <v>17512806.139999997</v>
      </c>
      <c r="K30" s="10">
        <f t="shared" si="10"/>
        <v>2840075.3000000082</v>
      </c>
      <c r="L30" s="32">
        <f>[2]Grouping!$R$49</f>
        <v>-17512806.140000001</v>
      </c>
      <c r="M30" s="32">
        <f t="shared" si="11"/>
        <v>0</v>
      </c>
      <c r="N30" s="13">
        <f>[2]Grouping!$R$1444</f>
        <v>40783533.480000004</v>
      </c>
      <c r="O30" s="30">
        <f t="shared" si="12"/>
        <v>-40164491.040000007</v>
      </c>
      <c r="P30" s="2"/>
      <c r="R30" s="53" t="s">
        <v>7001</v>
      </c>
    </row>
    <row r="31" spans="1:21">
      <c r="A31" s="8">
        <v>2101010100</v>
      </c>
      <c r="B31" s="9" t="s">
        <v>39</v>
      </c>
      <c r="C31" s="20">
        <f>SUMPRODUCT(SIGN(Feb_22_Data!$C$2:$C$6296='FA Schedule'!A31),SIGN(Feb_22_Data!$A$2:$A$6296='FA Schedule'!$A$19),(Feb_22_Data!$U$2:$U$6296))</f>
        <v>12364313.57</v>
      </c>
      <c r="D31" s="20">
        <f>SUMPRODUCT(SIGN(Feb_22_Data!$C$2:$C$6296='FA Schedule'!A31),SIGN(Feb_22_Data!$A$2:$A$6296='FA Schedule'!$A$19),(Feb_22_Data!$AE$2:$AE$6296))</f>
        <v>0</v>
      </c>
      <c r="E31" s="20">
        <f>-SUMPRODUCT(SIGN(Feb_22_Data!$C$2:$C$6296='FA Schedule'!A31),SIGN(Feb_22_Data!$A$2:$A$6296='FA Schedule'!$A$19),(Feb_22_Data!$AF$2:$AF$6296))</f>
        <v>0</v>
      </c>
      <c r="F31" s="31">
        <f t="shared" si="8"/>
        <v>12364313.57</v>
      </c>
      <c r="G31" s="20">
        <f>-SUMPRODUCT(SIGN(Feb_22_Data!$C$2:$C$6296='FA Schedule'!A31),SIGN(Feb_22_Data!$A$2:$A$6296='FA Schedule'!$A$19),(Feb_22_Data!$V$2:$V$6296))</f>
        <v>11680678.619999997</v>
      </c>
      <c r="H31" s="10">
        <f>-SUMPRODUCT(SIGN(Feb_22_Data!$C$2:$C$6296='FA Schedule'!A31),SIGN(Feb_22_Data!$A$2:$A$6296='FA Schedule'!$A$19),(Feb_22_Data!$Z$2:$Z$6296)+(Feb_22_Data!$AC$2:$AC$6296))</f>
        <v>135811.77000000002</v>
      </c>
      <c r="I31" s="10">
        <f>SUMPRODUCT(SIGN(Feb_22_Data!$C$2:$C$6296='FA Schedule'!A31),SIGN(Feb_22_Data!$A$2:$A$6296='FA Schedule'!$A$19),(Feb_22_Data!$AG$2:$AG$6296))</f>
        <v>0</v>
      </c>
      <c r="J31" s="12">
        <f t="shared" si="9"/>
        <v>11816490.389999997</v>
      </c>
      <c r="K31" s="10">
        <f t="shared" si="10"/>
        <v>547823.18000000343</v>
      </c>
      <c r="L31" s="32">
        <f>[2]Grouping!$R$50</f>
        <v>-11792862.390000001</v>
      </c>
      <c r="M31" s="32">
        <f t="shared" si="11"/>
        <v>23627.999999996275</v>
      </c>
      <c r="N31" s="13">
        <f>[2]Grouping!$R$1445</f>
        <v>167190.04999999999</v>
      </c>
      <c r="O31" s="30">
        <f t="shared" si="12"/>
        <v>-31378.27999999997</v>
      </c>
      <c r="P31" s="2"/>
      <c r="R31" s="53" t="s">
        <v>7001</v>
      </c>
    </row>
    <row r="32" spans="1:21">
      <c r="A32" s="8">
        <v>2101030010</v>
      </c>
      <c r="B32" s="9" t="s">
        <v>44</v>
      </c>
      <c r="C32" s="20">
        <f>SUMPRODUCT(SIGN(Feb_22_Data!$C$2:$C$6296='FA Schedule'!A32),SIGN(Feb_22_Data!$A$2:$A$6296='FA Schedule'!$A$19),(Feb_22_Data!$U$2:$U$6296))</f>
        <v>66729</v>
      </c>
      <c r="D32" s="20">
        <f>SUMPRODUCT(SIGN(Feb_22_Data!$C$2:$C$6296='FA Schedule'!A32),SIGN(Feb_22_Data!$A$2:$A$6296='FA Schedule'!$A$19),(Feb_22_Data!$AE$2:$AE$6296))</f>
        <v>0</v>
      </c>
      <c r="E32" s="20">
        <f>-SUMPRODUCT(SIGN(Feb_22_Data!$C$2:$C$6296='FA Schedule'!A32),SIGN(Feb_22_Data!$A$2:$A$6296='FA Schedule'!$A$19),(Feb_22_Data!$AF$2:$AF$6296))</f>
        <v>0</v>
      </c>
      <c r="F32" s="31">
        <f t="shared" si="8"/>
        <v>66729</v>
      </c>
      <c r="G32" s="20">
        <f>-SUMPRODUCT(SIGN(Feb_22_Data!$C$2:$C$6296='FA Schedule'!A32),SIGN(Feb_22_Data!$A$2:$A$6296='FA Schedule'!$A$19),(Feb_22_Data!$V$2:$V$6296))</f>
        <v>46661.55</v>
      </c>
      <c r="H32" s="10">
        <f>-SUMPRODUCT(SIGN(Feb_22_Data!$C$2:$C$6296='FA Schedule'!A32),SIGN(Feb_22_Data!$A$2:$A$6296='FA Schedule'!$A$19),(Feb_22_Data!$Z$2:$Z$6296)+(Feb_22_Data!$AC$2:$AC$6296))</f>
        <v>16731</v>
      </c>
      <c r="I32" s="10">
        <f>SUMPRODUCT(SIGN(Feb_22_Data!$C$2:$C$6296='FA Schedule'!A32),SIGN(Feb_22_Data!$A$2:$A$6296='FA Schedule'!$A$19),(Feb_22_Data!$AG$2:$AG$6296))</f>
        <v>0</v>
      </c>
      <c r="J32" s="12">
        <f t="shared" si="9"/>
        <v>63392.55</v>
      </c>
      <c r="K32" s="10">
        <f t="shared" si="10"/>
        <v>3336.4499999999971</v>
      </c>
      <c r="L32" s="32">
        <f>[2]Grouping!$R$72</f>
        <v>-63392.55</v>
      </c>
      <c r="M32" s="32">
        <f t="shared" si="11"/>
        <v>0</v>
      </c>
      <c r="N32" s="13">
        <f>[2]Grouping!$R$1439</f>
        <v>0</v>
      </c>
      <c r="O32" s="30">
        <f t="shared" si="12"/>
        <v>16731</v>
      </c>
      <c r="P32" s="2"/>
      <c r="R32" s="53" t="s">
        <v>7005</v>
      </c>
    </row>
    <row r="33" spans="1:21">
      <c r="A33" s="8"/>
      <c r="B33" s="14" t="s">
        <v>62</v>
      </c>
      <c r="C33" s="15">
        <f>SUM(C22:C32)</f>
        <v>11642988480.739998</v>
      </c>
      <c r="D33" s="15">
        <f>SUM(D22:D32)</f>
        <v>7446967</v>
      </c>
      <c r="E33" s="15">
        <f t="shared" ref="E33:K33" si="13">SUM(E22:E32)</f>
        <v>0</v>
      </c>
      <c r="F33" s="15">
        <f t="shared" si="13"/>
        <v>11650435447.739998</v>
      </c>
      <c r="G33" s="15">
        <f t="shared" si="13"/>
        <v>9422816780.7400036</v>
      </c>
      <c r="H33" s="15">
        <f t="shared" si="13"/>
        <v>138840439.14000008</v>
      </c>
      <c r="I33" s="15">
        <f t="shared" si="13"/>
        <v>0</v>
      </c>
      <c r="J33" s="15">
        <f t="shared" si="13"/>
        <v>9561657219.8799992</v>
      </c>
      <c r="K33" s="15">
        <f t="shared" si="13"/>
        <v>2088778227.8599949</v>
      </c>
      <c r="L33" s="32">
        <f>SUM(L22:L32)</f>
        <v>-9751841732.5033207</v>
      </c>
      <c r="M33" s="32">
        <f>SUM(M22:M32)</f>
        <v>-190184512.62332141</v>
      </c>
      <c r="N33" s="32">
        <f>SUM(N22:N32)</f>
        <v>577014405.94026709</v>
      </c>
      <c r="O33" s="30">
        <f t="shared" si="12"/>
        <v>-438173966.80026698</v>
      </c>
      <c r="P33" s="2"/>
      <c r="R33" s="54"/>
    </row>
    <row r="34" spans="1:21">
      <c r="A34" s="4"/>
      <c r="B34" s="9" t="s">
        <v>63</v>
      </c>
      <c r="C34" s="11"/>
      <c r="D34" s="11"/>
      <c r="E34" s="11"/>
      <c r="F34" s="11"/>
      <c r="G34" s="11"/>
      <c r="H34" s="11"/>
      <c r="I34" s="11"/>
      <c r="J34" s="11"/>
      <c r="K34" s="11"/>
      <c r="O34" s="2"/>
      <c r="P34" s="2"/>
      <c r="R34" s="53"/>
    </row>
    <row r="35" spans="1:21">
      <c r="A35" s="4"/>
      <c r="B35" s="9" t="s">
        <v>64</v>
      </c>
      <c r="C35" s="10"/>
      <c r="D35" s="10"/>
      <c r="E35" s="10"/>
      <c r="F35" s="10"/>
      <c r="G35" s="10"/>
      <c r="H35" s="10"/>
      <c r="I35" s="10"/>
      <c r="J35" s="10"/>
      <c r="K35" s="10"/>
      <c r="O35" s="2"/>
      <c r="P35" s="2"/>
      <c r="R35" s="53"/>
    </row>
    <row r="36" spans="1:21">
      <c r="A36" s="29"/>
      <c r="B36" s="40"/>
      <c r="C36" s="19"/>
      <c r="D36" s="19"/>
      <c r="E36" s="19"/>
      <c r="F36" s="41">
        <f>[2]Grouping!$R$37+[2]Grouping!$R$70-F33</f>
        <v>244850458.39054871</v>
      </c>
      <c r="G36" s="19"/>
      <c r="H36" s="19"/>
      <c r="I36" s="19"/>
      <c r="J36" s="41">
        <f>-[2]Grouping!$R$62-[2]Grouping!$R$77-J33</f>
        <v>207345265.23763847</v>
      </c>
      <c r="K36" s="41">
        <f>[2]Grouping!$R$78-K33</f>
        <v>37505193.152915955</v>
      </c>
      <c r="M36" s="13"/>
      <c r="O36" s="30"/>
      <c r="P36" s="30"/>
      <c r="R36" s="53"/>
      <c r="T36" s="28"/>
      <c r="U36" s="28"/>
    </row>
    <row r="37" spans="1:21">
      <c r="A37" s="25"/>
      <c r="D37" s="13"/>
      <c r="E37" s="2"/>
      <c r="F37" s="13"/>
      <c r="K37" s="13"/>
      <c r="R37" s="54"/>
    </row>
    <row r="38" spans="1:21">
      <c r="A38" s="26" t="s">
        <v>49</v>
      </c>
      <c r="B38" s="22"/>
    </row>
    <row r="39" spans="1:21">
      <c r="A39" s="74" t="s">
        <v>55</v>
      </c>
      <c r="B39" s="74" t="s">
        <v>56</v>
      </c>
      <c r="C39" s="76" t="s">
        <v>57</v>
      </c>
      <c r="D39" s="77"/>
      <c r="E39" s="77"/>
      <c r="F39" s="78"/>
      <c r="G39" s="79" t="s">
        <v>58</v>
      </c>
      <c r="H39" s="80"/>
      <c r="I39" s="80"/>
      <c r="J39" s="81"/>
      <c r="K39" s="82" t="s">
        <v>59</v>
      </c>
    </row>
    <row r="40" spans="1:21" ht="25.5">
      <c r="A40" s="75"/>
      <c r="B40" s="75"/>
      <c r="C40" s="5" t="str">
        <f>+C21</f>
        <v>As at          01/04/2021</v>
      </c>
      <c r="D40" s="5" t="str">
        <f t="shared" ref="D40:J40" si="14">+D21</f>
        <v>Additions</v>
      </c>
      <c r="E40" s="5" t="str">
        <f t="shared" si="14"/>
        <v>Deletion</v>
      </c>
      <c r="F40" s="5" t="str">
        <f t="shared" si="14"/>
        <v>As at           31/12/2021</v>
      </c>
      <c r="G40" s="5" t="str">
        <f t="shared" si="14"/>
        <v>Upto   31/03/2021</v>
      </c>
      <c r="H40" s="7" t="s">
        <v>61</v>
      </c>
      <c r="I40" s="5" t="str">
        <f t="shared" si="14"/>
        <v>Deletion</v>
      </c>
      <c r="J40" s="5" t="str">
        <f t="shared" si="14"/>
        <v>As at 30/09/2021</v>
      </c>
      <c r="K40" s="83"/>
      <c r="R40" s="53" t="s">
        <v>7004</v>
      </c>
    </row>
    <row r="41" spans="1:21">
      <c r="A41" s="8">
        <v>2101010000</v>
      </c>
      <c r="B41" s="9" t="s">
        <v>41</v>
      </c>
      <c r="C41" s="20">
        <f>SUMPRODUCT(SIGN(Feb_22_Data!$C$2:$C$6296='FA Schedule'!A41),SIGN(Feb_22_Data!$A$2:$A$6296='FA Schedule'!$A$38),(Feb_22_Data!$U$2:$U$6296))</f>
        <v>0</v>
      </c>
      <c r="D41" s="20">
        <f>SUMPRODUCT(SIGN(Feb_22_Data!$C$2:$C$6296='FA Schedule'!A41),SIGN(Feb_22_Data!$A$2:$A$6296='FA Schedule'!$A$38),(Feb_22_Data!$AE$2:$AE$6296))</f>
        <v>0</v>
      </c>
      <c r="E41" s="20">
        <f>-SUMPRODUCT(SIGN(Feb_22_Data!$C$2:$C$6296='FA Schedule'!A41),SIGN(Feb_22_Data!$A$2:$A$6296='FA Schedule'!$A$38),(Feb_22_Data!$AF$2:$AF$6296))</f>
        <v>0</v>
      </c>
      <c r="F41" s="31">
        <f>C41+D41-E41</f>
        <v>0</v>
      </c>
      <c r="G41" s="20">
        <f>-SUMPRODUCT(SIGN(Feb_22_Data!$C$2:$C$6296='FA Schedule'!A41),SIGN(Feb_22_Data!$A$2:$A$6296='FA Schedule'!$A$38),(Feb_22_Data!$V$2:$V$6296))</f>
        <v>0</v>
      </c>
      <c r="H41" s="10">
        <f>-SUMPRODUCT(SIGN(Feb_22_Data!$C$2:$C$6296='FA Schedule'!A41),SIGN(Feb_22_Data!$A$2:$A$6296='FA Schedule'!$A$38),(Feb_22_Data!$Z$2:$Z$6296)+(Feb_22_Data!$AC$2:$AC$6296))</f>
        <v>0</v>
      </c>
      <c r="I41" s="10">
        <f>SUMPRODUCT(SIGN(Feb_22_Data!$C$2:$C$6296='FA Schedule'!A41),SIGN(Feb_22_Data!$A$2:$A$6296='FA Schedule'!$A$38),(Feb_22_Data!$AG$2:$AG$6296))</f>
        <v>0</v>
      </c>
      <c r="J41" s="12">
        <f>G41+H41-I41</f>
        <v>0</v>
      </c>
      <c r="K41" s="10">
        <f>F41-J41</f>
        <v>0</v>
      </c>
      <c r="R41" s="53" t="s">
        <v>6997</v>
      </c>
    </row>
    <row r="42" spans="1:21">
      <c r="A42" s="8">
        <v>2101010010</v>
      </c>
      <c r="B42" s="9" t="s">
        <v>51</v>
      </c>
      <c r="C42" s="20">
        <f>SUMPRODUCT(SIGN(Feb_22_Data!$C$2:$C$6296='FA Schedule'!A42),SIGN(Feb_22_Data!$A$2:$A$6296='FA Schedule'!$A$38),(Feb_22_Data!$U$2:$U$6296))</f>
        <v>0</v>
      </c>
      <c r="D42" s="20">
        <f>SUMPRODUCT(SIGN(Feb_22_Data!$C$2:$C$6296='FA Schedule'!A42),SIGN(Feb_22_Data!$A$2:$A$6296='FA Schedule'!$A$38),(Feb_22_Data!$AE$2:$AE$6296))</f>
        <v>0</v>
      </c>
      <c r="E42" s="20">
        <f>-SUMPRODUCT(SIGN(Feb_22_Data!$C$2:$C$6296='FA Schedule'!A42),SIGN(Feb_22_Data!$A$2:$A$6296='FA Schedule'!$A$38),(Feb_22_Data!$AF$2:$AF$6296))</f>
        <v>0</v>
      </c>
      <c r="F42" s="31">
        <f t="shared" ref="F42:F51" si="15">C42+D42-E42</f>
        <v>0</v>
      </c>
      <c r="G42" s="20">
        <f>-SUMPRODUCT(SIGN(Feb_22_Data!$C$2:$C$6296='FA Schedule'!A42),SIGN(Feb_22_Data!$A$2:$A$6296='FA Schedule'!$A$38),(Feb_22_Data!$V$2:$V$6296))</f>
        <v>0</v>
      </c>
      <c r="H42" s="10">
        <f>-SUMPRODUCT(SIGN(Feb_22_Data!$C$2:$C$6296='FA Schedule'!A42),SIGN(Feb_22_Data!$A$2:$A$6296='FA Schedule'!$A$38),(Feb_22_Data!$Z$2:$Z$6296)+(Feb_22_Data!$AC$2:$AC$6296))</f>
        <v>0</v>
      </c>
      <c r="I42" s="10">
        <f>SUMPRODUCT(SIGN(Feb_22_Data!$C$2:$C$6296='FA Schedule'!A42),SIGN(Feb_22_Data!$A$2:$A$6296='FA Schedule'!$A$38),(Feb_22_Data!$AG$2:$AG$6296))</f>
        <v>0</v>
      </c>
      <c r="J42" s="12">
        <f t="shared" ref="J42:J51" si="16">G42+H42-I42</f>
        <v>0</v>
      </c>
      <c r="K42" s="10">
        <f>F42-J42</f>
        <v>0</v>
      </c>
      <c r="R42" s="53" t="s">
        <v>6998</v>
      </c>
      <c r="T42" s="28"/>
      <c r="U42" s="28"/>
    </row>
    <row r="43" spans="1:21">
      <c r="A43" s="8">
        <v>2101010020</v>
      </c>
      <c r="B43" s="9" t="s">
        <v>38</v>
      </c>
      <c r="C43" s="20">
        <f>SUMPRODUCT(SIGN(Feb_22_Data!$C$2:$C$6296='FA Schedule'!A43),SIGN(Feb_22_Data!$A$2:$A$6296='FA Schedule'!$A$38),(Feb_22_Data!$U$2:$U$6296))</f>
        <v>329184335.86000007</v>
      </c>
      <c r="D43" s="20">
        <f>SUMPRODUCT(SIGN(Feb_22_Data!$C$2:$C$6296='FA Schedule'!A43),SIGN(Feb_22_Data!$A$2:$A$6296='FA Schedule'!$A$38),(Feb_22_Data!$AE$2:$AE$6296))</f>
        <v>0</v>
      </c>
      <c r="E43" s="20">
        <f>-SUMPRODUCT(SIGN(Feb_22_Data!$C$2:$C$6296='FA Schedule'!A43),SIGN(Feb_22_Data!$A$2:$A$6296='FA Schedule'!$A$38),(Feb_22_Data!$AF$2:$AF$6296))</f>
        <v>0</v>
      </c>
      <c r="F43" s="31">
        <f t="shared" si="15"/>
        <v>329184335.86000007</v>
      </c>
      <c r="G43" s="20">
        <f>-SUMPRODUCT(SIGN(Feb_22_Data!$C$2:$C$6296='FA Schedule'!A43),SIGN(Feb_22_Data!$A$2:$A$6296='FA Schedule'!$A$38),(Feb_22_Data!$V$2:$V$6296))</f>
        <v>114552620.31000002</v>
      </c>
      <c r="H43" s="10">
        <f>-SUMPRODUCT(SIGN(Feb_22_Data!$C$2:$C$6296='FA Schedule'!A43),SIGN(Feb_22_Data!$A$2:$A$6296='FA Schedule'!$A$38),(Feb_22_Data!$Z$2:$Z$6296)+(Feb_22_Data!$AC$2:$AC$6296))</f>
        <v>18590868.370000001</v>
      </c>
      <c r="I43" s="10">
        <f>SUMPRODUCT(SIGN(Feb_22_Data!$C$2:$C$6296='FA Schedule'!A43),SIGN(Feb_22_Data!$A$2:$A$6296='FA Schedule'!$A$38),(Feb_22_Data!$AG$2:$AG$6296))</f>
        <v>0</v>
      </c>
      <c r="J43" s="12">
        <f t="shared" si="16"/>
        <v>133143488.68000002</v>
      </c>
      <c r="K43" s="10">
        <f t="shared" ref="K43:K51" si="17">F43-J43</f>
        <v>196040847.18000007</v>
      </c>
      <c r="L43" s="32">
        <f>[2]Grouping!$S$43</f>
        <v>-133143488.68000001</v>
      </c>
      <c r="M43" s="32">
        <f>J43+L43</f>
        <v>0</v>
      </c>
      <c r="N43" s="13">
        <f>[2]Grouping!$S$1440</f>
        <v>0</v>
      </c>
      <c r="O43" s="30">
        <f>H43-N43</f>
        <v>18590868.370000001</v>
      </c>
      <c r="P43" s="13"/>
      <c r="R43" s="53" t="s">
        <v>6999</v>
      </c>
    </row>
    <row r="44" spans="1:21">
      <c r="A44" s="8">
        <v>2101010030</v>
      </c>
      <c r="B44" s="9" t="s">
        <v>6983</v>
      </c>
      <c r="C44" s="20">
        <f>SUMPRODUCT(SIGN(Feb_22_Data!$C$2:$C$6296='FA Schedule'!A44),SIGN(Feb_22_Data!$A$2:$A$6296='FA Schedule'!$A$38),(Feb_22_Data!$U$2:$U$6296))</f>
        <v>0</v>
      </c>
      <c r="D44" s="20">
        <f>SUMPRODUCT(SIGN(Feb_22_Data!$C$2:$C$6296='FA Schedule'!A44),SIGN(Feb_22_Data!$A$2:$A$6296='FA Schedule'!$A$38),(Feb_22_Data!$AE$2:$AE$6296))</f>
        <v>0</v>
      </c>
      <c r="E44" s="20">
        <f>-SUMPRODUCT(SIGN(Feb_22_Data!$C$2:$C$6296='FA Schedule'!A44),SIGN(Feb_22_Data!$A$2:$A$6296='FA Schedule'!$A$38),(Feb_22_Data!$AF$2:$AF$6296))</f>
        <v>0</v>
      </c>
      <c r="F44" s="31">
        <f t="shared" si="15"/>
        <v>0</v>
      </c>
      <c r="G44" s="20">
        <f>-SUMPRODUCT(SIGN(Feb_22_Data!$C$2:$C$6296='FA Schedule'!A44),SIGN(Feb_22_Data!$A$2:$A$6296='FA Schedule'!$A$38),(Feb_22_Data!$V$2:$V$6296))</f>
        <v>0</v>
      </c>
      <c r="H44" s="10">
        <f>-SUMPRODUCT(SIGN(Feb_22_Data!$C$2:$C$6296='FA Schedule'!A44),SIGN(Feb_22_Data!$A$2:$A$6296='FA Schedule'!$A$38),(Feb_22_Data!$Z$2:$Z$6296)+(Feb_22_Data!$AC$2:$AC$6296))</f>
        <v>0</v>
      </c>
      <c r="I44" s="10">
        <f>SUMPRODUCT(SIGN(Feb_22_Data!$C$2:$C$6296='FA Schedule'!A44),SIGN(Feb_22_Data!$A$2:$A$6296='FA Schedule'!$A$38),(Feb_22_Data!$AG$2:$AG$6296))</f>
        <v>0</v>
      </c>
      <c r="J44" s="12">
        <f t="shared" si="16"/>
        <v>0</v>
      </c>
      <c r="K44" s="10">
        <f t="shared" si="17"/>
        <v>0</v>
      </c>
      <c r="M44" s="32"/>
      <c r="N44" s="13"/>
      <c r="O44" s="30"/>
      <c r="P44" s="13"/>
      <c r="R44" s="53" t="s">
        <v>6999</v>
      </c>
      <c r="T44" s="28"/>
      <c r="U44" s="28"/>
    </row>
    <row r="45" spans="1:21">
      <c r="A45" s="8">
        <v>2101010050</v>
      </c>
      <c r="B45" s="9" t="s">
        <v>43</v>
      </c>
      <c r="C45" s="20">
        <f>SUMPRODUCT(SIGN(Feb_22_Data!$C$2:$C$6296='FA Schedule'!A45),SIGN(Feb_22_Data!$A$2:$A$6296='FA Schedule'!$A$38),(Feb_22_Data!$U$2:$U$6296))-19524430</f>
        <v>23718092741.900005</v>
      </c>
      <c r="D45" s="20">
        <f>SUMPRODUCT(SIGN(Feb_22_Data!$C$2:$C$6296='FA Schedule'!A45),SIGN(Feb_22_Data!$A$2:$A$6296='FA Schedule'!$A$38),(Feb_22_Data!$AE$2:$AE$6296))</f>
        <v>7989190</v>
      </c>
      <c r="E45" s="20">
        <f>-SUMPRODUCT(SIGN(Feb_22_Data!$C$2:$C$6296='FA Schedule'!A45),SIGN(Feb_22_Data!$A$2:$A$6296='FA Schedule'!$A$38),(Feb_22_Data!$AF$2:$AF$6296))</f>
        <v>1010807</v>
      </c>
      <c r="F45" s="31">
        <f t="shared" si="15"/>
        <v>23725071124.900005</v>
      </c>
      <c r="G45" s="20">
        <f>-SUMPRODUCT(SIGN(Feb_22_Data!$C$2:$C$6296='FA Schedule'!A45),SIGN(Feb_22_Data!$A$2:$A$6296='FA Schedule'!$A$38),(Feb_22_Data!$V$2:$V$6296))-19524430</f>
        <v>11836001199.500004</v>
      </c>
      <c r="H45" s="10">
        <f>-SUMPRODUCT(SIGN(Feb_22_Data!$C$2:$C$6296='FA Schedule'!A45),SIGN(Feb_22_Data!$A$2:$A$6296='FA Schedule'!$A$38),(Feb_22_Data!$Z$2:$Z$6296)+(Feb_22_Data!$AC$2:$AC$6296))</f>
        <v>748587530.14000082</v>
      </c>
      <c r="I45" s="10">
        <f>SUMPRODUCT(SIGN(Feb_22_Data!$C$2:$C$6296='FA Schedule'!A45),SIGN(Feb_22_Data!$A$2:$A$6296='FA Schedule'!$A$38),(Feb_22_Data!$AG$2:$AG$6296))</f>
        <v>302106.08</v>
      </c>
      <c r="J45" s="12">
        <f t="shared" si="16"/>
        <v>12584286623.560005</v>
      </c>
      <c r="K45" s="10">
        <f t="shared" si="17"/>
        <v>11140784501.34</v>
      </c>
      <c r="L45" s="32">
        <f>[2]Grouping!$S$47</f>
        <v>-12584496881.759998</v>
      </c>
      <c r="M45" s="32">
        <f t="shared" ref="M45:M51" si="18">J45+L45</f>
        <v>-210258.19999313354</v>
      </c>
      <c r="N45" s="13">
        <f>[2]Grouping!$S$1442</f>
        <v>0</v>
      </c>
      <c r="O45" s="30">
        <f t="shared" ref="O45:O52" si="19">H45-N45</f>
        <v>748587530.14000082</v>
      </c>
      <c r="P45" s="13"/>
      <c r="R45" s="53" t="s">
        <v>7000</v>
      </c>
    </row>
    <row r="46" spans="1:21">
      <c r="A46" s="8">
        <v>2101010130</v>
      </c>
      <c r="B46" s="9" t="s">
        <v>40</v>
      </c>
      <c r="C46" s="20">
        <f>SUMPRODUCT(SIGN(Feb_22_Data!$C$2:$C$6296='FA Schedule'!A46),SIGN(Feb_22_Data!$A$2:$A$6296='FA Schedule'!$A$38),(Feb_22_Data!$U$2:$U$6296))</f>
        <v>18392427.010000002</v>
      </c>
      <c r="D46" s="20">
        <f>SUMPRODUCT(SIGN(Feb_22_Data!$C$2:$C$6296='FA Schedule'!A46),SIGN(Feb_22_Data!$A$2:$A$6296='FA Schedule'!$A$38),(Feb_22_Data!$AE$2:$AE$6296))</f>
        <v>0</v>
      </c>
      <c r="E46" s="20">
        <f>-SUMPRODUCT(SIGN(Feb_22_Data!$C$2:$C$6296='FA Schedule'!A46),SIGN(Feb_22_Data!$A$2:$A$6296='FA Schedule'!$A$38),(Feb_22_Data!$AF$2:$AF$6296))</f>
        <v>0</v>
      </c>
      <c r="F46" s="31">
        <f t="shared" si="15"/>
        <v>18392427.010000002</v>
      </c>
      <c r="G46" s="20">
        <f>-SUMPRODUCT(SIGN(Feb_22_Data!$C$2:$C$6296='FA Schedule'!A46),SIGN(Feb_22_Data!$A$2:$A$6296='FA Schedule'!$A$38),(Feb_22_Data!$V$2:$V$6296))</f>
        <v>16538042.779999999</v>
      </c>
      <c r="H46" s="10">
        <f>-SUMPRODUCT(SIGN(Feb_22_Data!$C$2:$C$6296='FA Schedule'!A46),SIGN(Feb_22_Data!$A$2:$A$6296='FA Schedule'!$A$38),(Feb_22_Data!$Z$2:$Z$6296)+(Feb_22_Data!$AC$2:$AC$6296))</f>
        <v>332710.64999999997</v>
      </c>
      <c r="I46" s="10">
        <f>SUMPRODUCT(SIGN(Feb_22_Data!$C$2:$C$6296='FA Schedule'!A46),SIGN(Feb_22_Data!$A$2:$A$6296='FA Schedule'!$A$38),(Feb_22_Data!$AG$2:$AG$6296))</f>
        <v>0</v>
      </c>
      <c r="J46" s="12">
        <f t="shared" si="16"/>
        <v>16870753.43</v>
      </c>
      <c r="K46" s="10">
        <f t="shared" si="17"/>
        <v>1521673.5800000019</v>
      </c>
      <c r="L46" s="32">
        <f>[2]Grouping!$S$55+[2]Grouping!$S$61</f>
        <v>-16870753.43</v>
      </c>
      <c r="M46" s="32">
        <f t="shared" si="18"/>
        <v>0</v>
      </c>
      <c r="N46" s="13">
        <f>[2]Grouping!$S$1446+[2]Grouping!$S$1447</f>
        <v>5617585306.5897322</v>
      </c>
      <c r="O46" s="30">
        <f t="shared" si="19"/>
        <v>-5617252595.9397326</v>
      </c>
      <c r="P46" s="13"/>
      <c r="R46" s="53" t="s">
        <v>7002</v>
      </c>
    </row>
    <row r="47" spans="1:21">
      <c r="A47" s="8">
        <v>2101010140</v>
      </c>
      <c r="B47" s="9" t="s">
        <v>40</v>
      </c>
      <c r="C47" s="20">
        <f>SUMPRODUCT(SIGN(Feb_22_Data!$C$2:$C$6296='FA Schedule'!A47),SIGN(Feb_22_Data!$A$2:$A$6296='FA Schedule'!$A$38),(Feb_22_Data!$U$2:$U$6296))</f>
        <v>0</v>
      </c>
      <c r="D47" s="20">
        <f>SUMPRODUCT(SIGN(Feb_22_Data!$C$2:$C$6296='FA Schedule'!A47),SIGN(Feb_22_Data!$A$2:$A$6296='FA Schedule'!$A$38),(Feb_22_Data!$AE$2:$AE$6296))</f>
        <v>0</v>
      </c>
      <c r="E47" s="20">
        <f>-SUMPRODUCT(SIGN(Feb_22_Data!$C$2:$C$6296='FA Schedule'!A47),SIGN(Feb_22_Data!$A$2:$A$6296='FA Schedule'!$A$38),(Feb_22_Data!$AF$2:$AF$6296))</f>
        <v>0</v>
      </c>
      <c r="F47" s="31">
        <f t="shared" si="15"/>
        <v>0</v>
      </c>
      <c r="G47" s="20">
        <f>-SUMPRODUCT(SIGN(Feb_22_Data!$C$2:$C$6296='FA Schedule'!A47),SIGN(Feb_22_Data!$A$2:$A$6296='FA Schedule'!$A$38),(Feb_22_Data!$V$2:$V$6296))</f>
        <v>0</v>
      </c>
      <c r="H47" s="10">
        <f>-SUMPRODUCT(SIGN(Feb_22_Data!$C$2:$C$6296='FA Schedule'!A47),SIGN(Feb_22_Data!$A$2:$A$6296='FA Schedule'!$A$38),(Feb_22_Data!$Z$2:$Z$6296)+(Feb_22_Data!$AC$2:$AC$6296))</f>
        <v>0</v>
      </c>
      <c r="I47" s="10">
        <f>SUMPRODUCT(SIGN(Feb_22_Data!$C$2:$C$6296='FA Schedule'!A47),SIGN(Feb_22_Data!$A$2:$A$6296='FA Schedule'!$A$38),(Feb_22_Data!$AG$2:$AG$6296))</f>
        <v>0</v>
      </c>
      <c r="J47" s="12">
        <f t="shared" si="16"/>
        <v>0</v>
      </c>
      <c r="K47" s="10">
        <f t="shared" si="17"/>
        <v>0</v>
      </c>
      <c r="M47" s="32">
        <f t="shared" si="18"/>
        <v>0</v>
      </c>
      <c r="N47" s="13"/>
      <c r="O47" s="30">
        <f t="shared" si="19"/>
        <v>0</v>
      </c>
      <c r="P47" s="13"/>
      <c r="R47" s="53" t="s">
        <v>7002</v>
      </c>
      <c r="T47" s="28"/>
      <c r="U47" s="28"/>
    </row>
    <row r="48" spans="1:21">
      <c r="A48" s="8">
        <v>2101010150</v>
      </c>
      <c r="B48" s="9" t="s">
        <v>45</v>
      </c>
      <c r="C48" s="20">
        <f>SUMPRODUCT(SIGN(Feb_22_Data!$C$2:$C$6296='FA Schedule'!A48),SIGN(Feb_22_Data!$A$2:$A$6296='FA Schedule'!$A$38),(Feb_22_Data!$U$2:$U$6296))</f>
        <v>8345503.4699999997</v>
      </c>
      <c r="D48" s="20">
        <f>SUMPRODUCT(SIGN(Feb_22_Data!$C$2:$C$6296='FA Schedule'!A48),SIGN(Feb_22_Data!$A$2:$A$6296='FA Schedule'!$A$38),(Feb_22_Data!$AE$2:$AE$6296))</f>
        <v>0</v>
      </c>
      <c r="E48" s="20">
        <f>-SUMPRODUCT(SIGN(Feb_22_Data!$C$2:$C$6296='FA Schedule'!A48),SIGN(Feb_22_Data!$A$2:$A$6296='FA Schedule'!$A$38),(Feb_22_Data!$AF$2:$AF$6296))</f>
        <v>1833138</v>
      </c>
      <c r="F48" s="31">
        <f t="shared" si="15"/>
        <v>6512365.4699999997</v>
      </c>
      <c r="G48" s="20">
        <f>-SUMPRODUCT(SIGN(Feb_22_Data!$C$2:$C$6296='FA Schedule'!A48),SIGN(Feb_22_Data!$A$2:$A$6296='FA Schedule'!$A$38),(Feb_22_Data!$V$2:$V$6296))</f>
        <v>3618342.2300000004</v>
      </c>
      <c r="H48" s="10">
        <f>-SUMPRODUCT(SIGN(Feb_22_Data!$C$2:$C$6296='FA Schedule'!A48),SIGN(Feb_22_Data!$A$2:$A$6296='FA Schedule'!$A$38),(Feb_22_Data!$Z$2:$Z$6296)+(Feb_22_Data!$AC$2:$AC$6296))</f>
        <v>759786.77</v>
      </c>
      <c r="I48" s="10">
        <f>SUMPRODUCT(SIGN(Feb_22_Data!$C$2:$C$6296='FA Schedule'!A48),SIGN(Feb_22_Data!$A$2:$A$6296='FA Schedule'!$A$38),(Feb_22_Data!$AG$2:$AG$6296))</f>
        <v>939922.68</v>
      </c>
      <c r="J48" s="12">
        <f t="shared" si="16"/>
        <v>3438206.32</v>
      </c>
      <c r="K48" s="10">
        <f t="shared" si="17"/>
        <v>3074159.15</v>
      </c>
      <c r="L48" s="32">
        <f>[2]Grouping!$S$58</f>
        <v>-3417980.13</v>
      </c>
      <c r="M48" s="32">
        <f t="shared" si="18"/>
        <v>20226.189999999944</v>
      </c>
      <c r="N48" s="13">
        <f>[2]Grouping!$S$1448</f>
        <v>64840280.339999989</v>
      </c>
      <c r="O48" s="30">
        <f t="shared" si="19"/>
        <v>-64080493.569999985</v>
      </c>
      <c r="P48" s="13"/>
      <c r="R48" s="53" t="s">
        <v>7003</v>
      </c>
    </row>
    <row r="49" spans="1:22">
      <c r="A49" s="8">
        <v>2101010090</v>
      </c>
      <c r="B49" s="9" t="s">
        <v>42</v>
      </c>
      <c r="C49" s="20">
        <f>SUMPRODUCT(SIGN(Feb_22_Data!$C$2:$C$6296='FA Schedule'!A49),SIGN(Feb_22_Data!$A$2:$A$6296='FA Schedule'!$A$38),(Feb_22_Data!$U$2:$U$6296))</f>
        <v>22115930.129999999</v>
      </c>
      <c r="D49" s="20">
        <f>SUMPRODUCT(SIGN(Feb_22_Data!$C$2:$C$6296='FA Schedule'!A49),SIGN(Feb_22_Data!$A$2:$A$6296='FA Schedule'!$A$38),(Feb_22_Data!$AE$2:$AE$6296))</f>
        <v>842198</v>
      </c>
      <c r="E49" s="20">
        <f>-SUMPRODUCT(SIGN(Feb_22_Data!$C$2:$C$6296='FA Schedule'!A49),SIGN(Feb_22_Data!$A$2:$A$6296='FA Schedule'!$A$38),(Feb_22_Data!$AF$2:$AF$6296))</f>
        <v>0</v>
      </c>
      <c r="F49" s="31">
        <f t="shared" si="15"/>
        <v>22958128.129999999</v>
      </c>
      <c r="G49" s="20">
        <f>-SUMPRODUCT(SIGN(Feb_22_Data!$C$2:$C$6296='FA Schedule'!A49),SIGN(Feb_22_Data!$A$2:$A$6296='FA Schedule'!$A$38),(Feb_22_Data!$V$2:$V$6296))</f>
        <v>15928984.009999996</v>
      </c>
      <c r="H49" s="10">
        <f>-SUMPRODUCT(SIGN(Feb_22_Data!$C$2:$C$6296='FA Schedule'!A49),SIGN(Feb_22_Data!$A$2:$A$6296='FA Schedule'!$A$38),(Feb_22_Data!$Z$2:$Z$6296)+(Feb_22_Data!$AC$2:$AC$6296))</f>
        <v>1516796.1200000003</v>
      </c>
      <c r="I49" s="10">
        <f>SUMPRODUCT(SIGN(Feb_22_Data!$C$2:$C$6296='FA Schedule'!A49),SIGN(Feb_22_Data!$A$2:$A$6296='FA Schedule'!$A$38),(Feb_22_Data!$AG$2:$AG$6296))</f>
        <v>0</v>
      </c>
      <c r="J49" s="12">
        <f t="shared" si="16"/>
        <v>17445780.129999995</v>
      </c>
      <c r="K49" s="10">
        <f t="shared" si="17"/>
        <v>5512348.0000000037</v>
      </c>
      <c r="L49" s="32">
        <f>[2]Grouping!$S$49</f>
        <v>-17445780.129999999</v>
      </c>
      <c r="M49" s="32">
        <f t="shared" si="18"/>
        <v>0</v>
      </c>
      <c r="N49" s="13">
        <f>[2]Grouping!$S$1444</f>
        <v>9101593.7599999998</v>
      </c>
      <c r="O49" s="30">
        <f t="shared" si="19"/>
        <v>-7584797.6399999997</v>
      </c>
      <c r="P49" s="13"/>
      <c r="R49" s="53" t="s">
        <v>7001</v>
      </c>
    </row>
    <row r="50" spans="1:22">
      <c r="A50" s="8">
        <v>2101010100</v>
      </c>
      <c r="B50" s="9" t="s">
        <v>39</v>
      </c>
      <c r="C50" s="20">
        <f>SUMPRODUCT(SIGN(Feb_22_Data!$C$2:$C$6296='FA Schedule'!A50),SIGN(Feb_22_Data!$A$2:$A$6296='FA Schedule'!$A$38),(Feb_22_Data!$U$2:$U$6296))</f>
        <v>12955510.539999999</v>
      </c>
      <c r="D50" s="20">
        <f>SUMPRODUCT(SIGN(Feb_22_Data!$C$2:$C$6296='FA Schedule'!A50),SIGN(Feb_22_Data!$A$2:$A$6296='FA Schedule'!$A$38),(Feb_22_Data!$AE$2:$AE$6296))</f>
        <v>1850286</v>
      </c>
      <c r="E50" s="20">
        <f>-SUMPRODUCT(SIGN(Feb_22_Data!$C$2:$C$6296='FA Schedule'!A50),SIGN(Feb_22_Data!$A$2:$A$6296='FA Schedule'!$A$38),(Feb_22_Data!$AF$2:$AF$6296))</f>
        <v>0</v>
      </c>
      <c r="F50" s="31">
        <f t="shared" si="15"/>
        <v>14805796.539999999</v>
      </c>
      <c r="G50" s="20">
        <f>-SUMPRODUCT(SIGN(Feb_22_Data!$C$2:$C$6296='FA Schedule'!A50),SIGN(Feb_22_Data!$A$2:$A$6296='FA Schedule'!$A$38),(Feb_22_Data!$V$2:$V$6296))</f>
        <v>6200417.580000001</v>
      </c>
      <c r="H50" s="10">
        <f>-SUMPRODUCT(SIGN(Feb_22_Data!$C$2:$C$6296='FA Schedule'!A50),SIGN(Feb_22_Data!$A$2:$A$6296='FA Schedule'!$A$38),(Feb_22_Data!$Z$2:$Z$6296)+(Feb_22_Data!$AC$2:$AC$6296))</f>
        <v>1747318.02</v>
      </c>
      <c r="I50" s="10">
        <f>SUMPRODUCT(SIGN(Feb_22_Data!$C$2:$C$6296='FA Schedule'!A50),SIGN(Feb_22_Data!$A$2:$A$6296='FA Schedule'!$A$38),(Feb_22_Data!$AG$2:$AG$6296))</f>
        <v>0</v>
      </c>
      <c r="J50" s="12">
        <f t="shared" si="16"/>
        <v>7947735.6000000015</v>
      </c>
      <c r="K50" s="10">
        <f t="shared" si="17"/>
        <v>6858060.9399999976</v>
      </c>
      <c r="L50" s="32">
        <f>[2]Grouping!$S$50</f>
        <v>-7947735.5999999996</v>
      </c>
      <c r="M50" s="32">
        <f t="shared" si="18"/>
        <v>0</v>
      </c>
      <c r="N50" s="13">
        <f>[2]Grouping!$S$1445</f>
        <v>0</v>
      </c>
      <c r="O50" s="30">
        <f t="shared" si="19"/>
        <v>1747318.02</v>
      </c>
      <c r="P50" s="13"/>
      <c r="R50" s="53" t="s">
        <v>7001</v>
      </c>
    </row>
    <row r="51" spans="1:22">
      <c r="A51" s="8">
        <v>2101030010</v>
      </c>
      <c r="B51" s="9" t="s">
        <v>44</v>
      </c>
      <c r="C51" s="20">
        <f>SUMPRODUCT(SIGN(Feb_22_Data!$C$2:$C$6296='FA Schedule'!A51),SIGN(Feb_22_Data!$A$2:$A$6296='FA Schedule'!$A$38),(Feb_22_Data!$U$2:$U$6296))</f>
        <v>15945309.969999999</v>
      </c>
      <c r="D51" s="20">
        <f>SUMPRODUCT(SIGN(Feb_22_Data!$C$2:$C$6296='FA Schedule'!A51),SIGN(Feb_22_Data!$A$2:$A$6296='FA Schedule'!$A$38),(Feb_22_Data!$AE$2:$AE$6296))</f>
        <v>5659348</v>
      </c>
      <c r="E51" s="20">
        <f>-SUMPRODUCT(SIGN(Feb_22_Data!$C$2:$C$6296='FA Schedule'!A51),SIGN(Feb_22_Data!$A$2:$A$6296='FA Schedule'!$A$38),(Feb_22_Data!$AF$2:$AF$6296))</f>
        <v>0</v>
      </c>
      <c r="F51" s="31">
        <f t="shared" si="15"/>
        <v>21604657.969999999</v>
      </c>
      <c r="G51" s="20">
        <f>-SUMPRODUCT(SIGN(Feb_22_Data!$C$2:$C$6296='FA Schedule'!A51),SIGN(Feb_22_Data!$A$2:$A$6296='FA Schedule'!$A$38),(Feb_22_Data!$V$2:$V$6296))</f>
        <v>15009879.789999999</v>
      </c>
      <c r="H51" s="10">
        <f>-SUMPRODUCT(SIGN(Feb_22_Data!$C$2:$C$6296='FA Schedule'!A51),SIGN(Feb_22_Data!$A$2:$A$6296='FA Schedule'!$A$38),(Feb_22_Data!$Z$2:$Z$6296)+(Feb_22_Data!$AC$2:$AC$6296))</f>
        <v>1446904.95</v>
      </c>
      <c r="I51" s="10">
        <f>SUMPRODUCT(SIGN(Feb_22_Data!$C$2:$C$6296='FA Schedule'!A51),SIGN(Feb_22_Data!$A$2:$A$6296='FA Schedule'!$A$38),(Feb_22_Data!$AG$2:$AG$6296))</f>
        <v>0</v>
      </c>
      <c r="J51" s="12">
        <f t="shared" si="16"/>
        <v>16456784.739999998</v>
      </c>
      <c r="K51" s="10">
        <f t="shared" si="17"/>
        <v>5147873.2300000004</v>
      </c>
      <c r="L51" s="32">
        <f>[2]Grouping!$S$72</f>
        <v>-16456784.74</v>
      </c>
      <c r="M51" s="32">
        <f t="shared" si="18"/>
        <v>0</v>
      </c>
      <c r="N51" s="13">
        <f>[2]Grouping!$S$1439</f>
        <v>0</v>
      </c>
      <c r="O51" s="30">
        <f t="shared" si="19"/>
        <v>1446904.95</v>
      </c>
      <c r="P51" s="13"/>
      <c r="R51" s="53" t="s">
        <v>7005</v>
      </c>
    </row>
    <row r="52" spans="1:22">
      <c r="A52" s="8"/>
      <c r="B52" s="14" t="s">
        <v>62</v>
      </c>
      <c r="C52" s="15">
        <f t="shared" ref="C52:K52" si="20">SUM(C41:C51)</f>
        <v>24125031758.880009</v>
      </c>
      <c r="D52" s="15">
        <f t="shared" si="20"/>
        <v>16341022</v>
      </c>
      <c r="E52" s="15">
        <f t="shared" si="20"/>
        <v>2843945</v>
      </c>
      <c r="F52" s="15">
        <f t="shared" si="20"/>
        <v>24138528835.880009</v>
      </c>
      <c r="G52" s="15">
        <f t="shared" si="20"/>
        <v>12007849486.200005</v>
      </c>
      <c r="H52" s="15">
        <f t="shared" si="20"/>
        <v>772981915.02000082</v>
      </c>
      <c r="I52" s="15">
        <f t="shared" si="20"/>
        <v>1242028.76</v>
      </c>
      <c r="J52" s="15">
        <f t="shared" si="20"/>
        <v>12779589372.460005</v>
      </c>
      <c r="K52" s="15">
        <f t="shared" si="20"/>
        <v>11358939463.42</v>
      </c>
      <c r="L52" s="32">
        <f>SUM(L41:L51)</f>
        <v>-12779779404.469997</v>
      </c>
      <c r="M52" s="32">
        <f>SUM(M41:M51)</f>
        <v>-190032.0099931336</v>
      </c>
      <c r="N52" s="32">
        <f>SUM(N41:N51)</f>
        <v>5691527180.6897326</v>
      </c>
      <c r="O52" s="30">
        <f t="shared" si="19"/>
        <v>-4918545265.6697321</v>
      </c>
      <c r="P52" s="13"/>
    </row>
    <row r="53" spans="1:22">
      <c r="A53" s="4"/>
      <c r="B53" s="9" t="s">
        <v>63</v>
      </c>
      <c r="C53" s="11"/>
      <c r="D53" s="11"/>
      <c r="E53" s="11"/>
      <c r="F53" s="11"/>
      <c r="G53" s="11"/>
      <c r="H53" s="11"/>
      <c r="I53" s="11"/>
      <c r="J53" s="11"/>
      <c r="K53" s="11"/>
    </row>
    <row r="54" spans="1:22">
      <c r="A54" s="4"/>
      <c r="B54" s="9" t="s">
        <v>64</v>
      </c>
      <c r="C54" s="10"/>
      <c r="D54" s="10"/>
      <c r="E54" s="10"/>
      <c r="F54" s="10"/>
      <c r="G54" s="10"/>
      <c r="H54" s="10"/>
      <c r="I54" s="10"/>
      <c r="J54" s="10"/>
      <c r="K54" s="10"/>
    </row>
    <row r="55" spans="1:22">
      <c r="A55" s="25"/>
      <c r="C55" s="13"/>
      <c r="D55" s="13"/>
      <c r="E55" s="13"/>
      <c r="F55" s="35">
        <f>[2]Grouping!$S$37+[2]Grouping!$S$70-F52</f>
        <v>-2.00042724609375E-2</v>
      </c>
      <c r="G55" s="13"/>
      <c r="H55" s="13"/>
      <c r="I55" s="13"/>
      <c r="J55" s="35">
        <f>-[2]Grouping!$S$62-[2]Grouping!$S$77-J52</f>
        <v>190032.00999450684</v>
      </c>
      <c r="K55" s="35">
        <f>[2]Grouping!$S$78-K52</f>
        <v>-190032.02999687195</v>
      </c>
    </row>
    <row r="56" spans="1:22">
      <c r="A56" s="26" t="s">
        <v>68</v>
      </c>
      <c r="B56" s="22"/>
    </row>
    <row r="57" spans="1:22">
      <c r="A57" s="74" t="s">
        <v>55</v>
      </c>
      <c r="B57" s="74" t="s">
        <v>56</v>
      </c>
      <c r="C57" s="76" t="s">
        <v>57</v>
      </c>
      <c r="D57" s="77"/>
      <c r="E57" s="77"/>
      <c r="F57" s="78"/>
      <c r="G57" s="79" t="s">
        <v>58</v>
      </c>
      <c r="H57" s="80"/>
      <c r="I57" s="80"/>
      <c r="J57" s="81"/>
      <c r="K57" s="82" t="s">
        <v>59</v>
      </c>
    </row>
    <row r="58" spans="1:22" ht="25.5">
      <c r="A58" s="75"/>
      <c r="B58" s="75"/>
      <c r="C58" s="5" t="str">
        <f>+C40</f>
        <v>As at          01/04/2021</v>
      </c>
      <c r="D58" s="5" t="str">
        <f t="shared" ref="D58:J58" si="21">+D40</f>
        <v>Additions</v>
      </c>
      <c r="E58" s="5" t="str">
        <f t="shared" si="21"/>
        <v>Deletion</v>
      </c>
      <c r="F58" s="5" t="str">
        <f t="shared" si="21"/>
        <v>As at           31/12/2021</v>
      </c>
      <c r="G58" s="5" t="str">
        <f t="shared" si="21"/>
        <v>Upto   31/03/2021</v>
      </c>
      <c r="H58" s="5" t="str">
        <f t="shared" si="21"/>
        <v>For  the   year</v>
      </c>
      <c r="I58" s="5" t="str">
        <f t="shared" si="21"/>
        <v>Deletion</v>
      </c>
      <c r="J58" s="5" t="str">
        <f t="shared" si="21"/>
        <v>As at 30/09/2021</v>
      </c>
      <c r="K58" s="83"/>
    </row>
    <row r="59" spans="1:22">
      <c r="A59" s="8">
        <v>2101010000</v>
      </c>
      <c r="B59" s="9" t="s">
        <v>41</v>
      </c>
      <c r="C59" s="20">
        <f t="shared" ref="C59:I60" si="22">+C4+C22+C41</f>
        <v>14303137</v>
      </c>
      <c r="D59" s="20">
        <f t="shared" si="22"/>
        <v>0</v>
      </c>
      <c r="E59" s="20">
        <f t="shared" si="22"/>
        <v>0</v>
      </c>
      <c r="F59" s="58">
        <f t="shared" si="22"/>
        <v>14303137</v>
      </c>
      <c r="G59" s="20">
        <f t="shared" si="22"/>
        <v>0</v>
      </c>
      <c r="H59" s="20">
        <f t="shared" si="22"/>
        <v>0</v>
      </c>
      <c r="I59" s="20">
        <f t="shared" si="22"/>
        <v>0</v>
      </c>
      <c r="J59" s="12">
        <f>G59+H59-I59</f>
        <v>0</v>
      </c>
      <c r="K59" s="10">
        <f>F59-J59</f>
        <v>14303137</v>
      </c>
      <c r="L59" s="32">
        <f>[1]Schedule!K56</f>
        <v>48919594</v>
      </c>
      <c r="M59" s="32">
        <f>K59-L59</f>
        <v>-34616457</v>
      </c>
      <c r="N59" s="13"/>
      <c r="P59" s="13"/>
      <c r="R59" s="34">
        <f>(F59-F4)/10^7</f>
        <v>1.3652972000000001</v>
      </c>
      <c r="S59" s="34">
        <f>(J59-J4)/10^7</f>
        <v>0</v>
      </c>
      <c r="T59" s="1">
        <f>R59-S59</f>
        <v>1.3652972000000001</v>
      </c>
      <c r="U59" s="2"/>
      <c r="V59" s="16"/>
    </row>
    <row r="60" spans="1:22">
      <c r="A60" s="8">
        <v>2101010010</v>
      </c>
      <c r="B60" s="9" t="s">
        <v>51</v>
      </c>
      <c r="C60" s="20">
        <f t="shared" si="22"/>
        <v>0</v>
      </c>
      <c r="D60" s="20">
        <f t="shared" si="22"/>
        <v>0</v>
      </c>
      <c r="E60" s="20">
        <f t="shared" si="22"/>
        <v>0</v>
      </c>
      <c r="F60" s="20">
        <f t="shared" si="22"/>
        <v>0</v>
      </c>
      <c r="G60" s="20">
        <f t="shared" si="22"/>
        <v>0</v>
      </c>
      <c r="H60" s="20">
        <f t="shared" si="22"/>
        <v>0</v>
      </c>
      <c r="I60" s="20">
        <f t="shared" si="22"/>
        <v>0</v>
      </c>
      <c r="J60" s="12">
        <f>G60+H60-I60</f>
        <v>0</v>
      </c>
      <c r="K60" s="10">
        <f>F60-J60</f>
        <v>0</v>
      </c>
      <c r="L60" s="32">
        <f>[1]Schedule!K57</f>
        <v>0</v>
      </c>
      <c r="M60" s="32">
        <f t="shared" ref="M60:M69" si="23">K60-L60</f>
        <v>0</v>
      </c>
      <c r="N60" s="13"/>
      <c r="P60" s="13"/>
      <c r="R60" s="34">
        <f>(F60-F5)/10^7</f>
        <v>0</v>
      </c>
      <c r="S60" s="34">
        <f>(J60-J5)/10^7</f>
        <v>0</v>
      </c>
      <c r="T60" s="28">
        <f t="shared" ref="T60:T70" si="24">R60-S60</f>
        <v>0</v>
      </c>
      <c r="U60" s="30"/>
      <c r="V60" s="16"/>
    </row>
    <row r="61" spans="1:22">
      <c r="A61" s="8">
        <v>2101010020</v>
      </c>
      <c r="B61" s="9" t="s">
        <v>38</v>
      </c>
      <c r="C61" s="20">
        <f t="shared" ref="C61:E62" si="25">+C43+C24+C6</f>
        <v>5836183043.2200003</v>
      </c>
      <c r="D61" s="20">
        <f t="shared" si="25"/>
        <v>66199575</v>
      </c>
      <c r="E61" s="20">
        <f t="shared" si="25"/>
        <v>0</v>
      </c>
      <c r="F61" s="58">
        <f t="shared" ref="F61:F69" si="26">+F6+F24+F43</f>
        <v>5902382618.2199993</v>
      </c>
      <c r="G61" s="20">
        <f t="shared" ref="G61:I62" si="27">+G43+G24+G6</f>
        <v>1417016933.77</v>
      </c>
      <c r="H61" s="20">
        <f t="shared" si="27"/>
        <v>178120167.28999999</v>
      </c>
      <c r="I61" s="20">
        <f t="shared" si="27"/>
        <v>0</v>
      </c>
      <c r="J61" s="12">
        <f t="shared" ref="J61:J69" si="28">G61+H61-I61</f>
        <v>1595137101.0599999</v>
      </c>
      <c r="K61" s="10">
        <f t="shared" ref="K61:K69" si="29">F61-J61</f>
        <v>4307245517.1599998</v>
      </c>
      <c r="L61" s="32">
        <f>[1]Schedule!K58</f>
        <v>4707599507.5799999</v>
      </c>
      <c r="M61" s="32">
        <f t="shared" si="23"/>
        <v>-400353990.42000008</v>
      </c>
      <c r="N61" s="13"/>
      <c r="O61" s="13"/>
      <c r="P61" s="13"/>
      <c r="R61" s="34">
        <f>(F61-F6)/10^7+F160/10^7</f>
        <v>50.771957771999929</v>
      </c>
      <c r="S61" s="34">
        <f>(J61-J6)/10^7+J160/10^7</f>
        <v>24.286142276546585</v>
      </c>
      <c r="T61" s="28">
        <f t="shared" si="24"/>
        <v>26.485815495453345</v>
      </c>
      <c r="U61" s="2"/>
      <c r="V61" s="16"/>
    </row>
    <row r="62" spans="1:22">
      <c r="A62" s="8">
        <v>2101010030</v>
      </c>
      <c r="B62" s="9" t="s">
        <v>6983</v>
      </c>
      <c r="C62" s="20">
        <f t="shared" si="25"/>
        <v>0</v>
      </c>
      <c r="D62" s="20">
        <f t="shared" si="25"/>
        <v>0</v>
      </c>
      <c r="E62" s="20">
        <f t="shared" si="25"/>
        <v>0</v>
      </c>
      <c r="F62" s="20">
        <f t="shared" si="26"/>
        <v>0</v>
      </c>
      <c r="G62" s="20">
        <f t="shared" si="27"/>
        <v>0</v>
      </c>
      <c r="H62" s="20">
        <f t="shared" si="27"/>
        <v>0</v>
      </c>
      <c r="I62" s="20">
        <f t="shared" si="27"/>
        <v>0</v>
      </c>
      <c r="J62" s="12">
        <f t="shared" ref="J62" si="30">G62+H62-I62</f>
        <v>0</v>
      </c>
      <c r="K62" s="10">
        <f t="shared" ref="K62" si="31">F62-J62</f>
        <v>0</v>
      </c>
      <c r="M62" s="32"/>
      <c r="N62" s="13"/>
      <c r="O62" s="13"/>
      <c r="P62" s="13"/>
      <c r="R62" s="34"/>
      <c r="S62" s="34"/>
      <c r="T62" s="28"/>
      <c r="U62" s="30"/>
      <c r="V62" s="16"/>
    </row>
    <row r="63" spans="1:22">
      <c r="A63" s="8">
        <v>2101010050</v>
      </c>
      <c r="B63" s="9" t="s">
        <v>43</v>
      </c>
      <c r="C63" s="20">
        <f t="shared" ref="C63:E69" si="32">+C8+C26+C45</f>
        <v>35097529699.130005</v>
      </c>
      <c r="D63" s="20">
        <f t="shared" si="32"/>
        <v>15436157</v>
      </c>
      <c r="E63" s="20">
        <f t="shared" si="32"/>
        <v>1010807</v>
      </c>
      <c r="F63" s="20">
        <f t="shared" si="26"/>
        <v>35111955049.130005</v>
      </c>
      <c r="G63" s="20">
        <f t="shared" ref="G63:I69" si="33">+G8+G26+G45</f>
        <v>21094012738.450005</v>
      </c>
      <c r="H63" s="20">
        <f t="shared" si="33"/>
        <v>879330481.50000095</v>
      </c>
      <c r="I63" s="20">
        <f t="shared" si="33"/>
        <v>302106.08</v>
      </c>
      <c r="J63" s="12">
        <f t="shared" si="28"/>
        <v>21973041113.870003</v>
      </c>
      <c r="K63" s="10">
        <f t="shared" si="29"/>
        <v>13138913935.260002</v>
      </c>
      <c r="L63" s="32">
        <f>[1]Schedule!K59</f>
        <v>15869647258.04998</v>
      </c>
      <c r="M63" s="32">
        <f t="shared" si="23"/>
        <v>-2730733322.789978</v>
      </c>
      <c r="N63" s="13"/>
      <c r="O63" s="13"/>
      <c r="P63" s="13"/>
      <c r="R63" s="34">
        <f>(F63-F8)/10^7+F161/10^7</f>
        <v>3530.0430972250006</v>
      </c>
      <c r="S63" s="34">
        <f>(J63-J8)/10^7+J161/10^7</f>
        <v>2216.1567781088702</v>
      </c>
      <c r="T63" s="28">
        <f t="shared" si="24"/>
        <v>1313.8863191161304</v>
      </c>
      <c r="U63" s="2"/>
      <c r="V63" s="16"/>
    </row>
    <row r="64" spans="1:22">
      <c r="A64" s="8">
        <v>2101010130</v>
      </c>
      <c r="B64" s="9" t="s">
        <v>40</v>
      </c>
      <c r="C64" s="20">
        <f t="shared" si="32"/>
        <v>637242938.68999946</v>
      </c>
      <c r="D64" s="20">
        <f t="shared" si="32"/>
        <v>0</v>
      </c>
      <c r="E64" s="20">
        <f t="shared" si="32"/>
        <v>3140994</v>
      </c>
      <c r="F64" s="20">
        <f t="shared" si="26"/>
        <v>634101944.68999946</v>
      </c>
      <c r="G64" s="20">
        <f t="shared" si="33"/>
        <v>393299382.94999999</v>
      </c>
      <c r="H64" s="20">
        <f t="shared" si="33"/>
        <v>53068773.790000014</v>
      </c>
      <c r="I64" s="20">
        <f t="shared" si="33"/>
        <v>2997302.3499999996</v>
      </c>
      <c r="J64" s="12">
        <f t="shared" si="28"/>
        <v>443370854.38999999</v>
      </c>
      <c r="K64" s="10">
        <f t="shared" si="29"/>
        <v>190731090.29999948</v>
      </c>
      <c r="L64" s="32">
        <f>[1]Schedule!K60</f>
        <v>333441698.0000003</v>
      </c>
      <c r="M64" s="32">
        <f t="shared" si="23"/>
        <v>-142710607.70000082</v>
      </c>
      <c r="N64" s="13"/>
      <c r="O64" s="13"/>
      <c r="P64" s="13"/>
      <c r="R64" s="34">
        <f t="shared" ref="R64:R69" si="34">(F64-F9)/10^7</f>
        <v>5.8777682529999975</v>
      </c>
      <c r="S64" s="34">
        <f t="shared" ref="S64:S69" si="35">(J64-J9)/10^7</f>
        <v>4.9556637100000023</v>
      </c>
      <c r="T64" s="28">
        <f t="shared" si="24"/>
        <v>0.92210454299999522</v>
      </c>
      <c r="U64" s="2"/>
      <c r="V64" s="16"/>
    </row>
    <row r="65" spans="1:22">
      <c r="A65" s="8">
        <v>2101010140</v>
      </c>
      <c r="B65" s="9" t="s">
        <v>40</v>
      </c>
      <c r="C65" s="20">
        <f t="shared" si="32"/>
        <v>1134313.4000000001</v>
      </c>
      <c r="D65" s="20">
        <f t="shared" si="32"/>
        <v>0</v>
      </c>
      <c r="E65" s="20">
        <f t="shared" si="32"/>
        <v>0</v>
      </c>
      <c r="F65" s="20">
        <f t="shared" si="26"/>
        <v>1134313.4000000001</v>
      </c>
      <c r="G65" s="20">
        <f t="shared" si="33"/>
        <v>114168.6</v>
      </c>
      <c r="H65" s="20">
        <f t="shared" si="33"/>
        <v>98614.55</v>
      </c>
      <c r="I65" s="20">
        <f t="shared" si="33"/>
        <v>0</v>
      </c>
      <c r="J65" s="12">
        <f t="shared" ref="J65" si="36">G65+H65-I65</f>
        <v>212783.15000000002</v>
      </c>
      <c r="K65" s="10">
        <f t="shared" ref="K65" si="37">F65-J65</f>
        <v>921530.25000000012</v>
      </c>
      <c r="L65" s="32">
        <f>[1]Schedule!K61</f>
        <v>0</v>
      </c>
      <c r="M65" s="32">
        <f t="shared" si="23"/>
        <v>921530.25000000012</v>
      </c>
      <c r="N65" s="13"/>
      <c r="O65" s="13"/>
      <c r="P65" s="13"/>
      <c r="R65" s="34">
        <f t="shared" si="34"/>
        <v>0</v>
      </c>
      <c r="S65" s="34">
        <f t="shared" si="35"/>
        <v>0</v>
      </c>
      <c r="T65" s="28">
        <f t="shared" si="24"/>
        <v>0</v>
      </c>
      <c r="U65" s="30"/>
      <c r="V65" s="16"/>
    </row>
    <row r="66" spans="1:22">
      <c r="A66" s="8">
        <v>2101010150</v>
      </c>
      <c r="B66" s="9" t="s">
        <v>45</v>
      </c>
      <c r="C66" s="20">
        <f t="shared" si="32"/>
        <v>166367557.84999999</v>
      </c>
      <c r="D66" s="20">
        <f t="shared" si="32"/>
        <v>0</v>
      </c>
      <c r="E66" s="20">
        <f t="shared" si="32"/>
        <v>7371098</v>
      </c>
      <c r="F66" s="20">
        <f t="shared" si="26"/>
        <v>158996459.84999999</v>
      </c>
      <c r="G66" s="20">
        <f t="shared" si="33"/>
        <v>98596145.63000001</v>
      </c>
      <c r="H66" s="20">
        <f t="shared" si="33"/>
        <v>14519286.070000002</v>
      </c>
      <c r="I66" s="20">
        <f t="shared" si="33"/>
        <v>6200984.6799999997</v>
      </c>
      <c r="J66" s="12">
        <f t="shared" si="28"/>
        <v>106914447.02000001</v>
      </c>
      <c r="K66" s="10">
        <f t="shared" si="29"/>
        <v>52082012.829999983</v>
      </c>
      <c r="L66" s="32">
        <f>[1]Schedule!K62</f>
        <v>86177079.709999993</v>
      </c>
      <c r="M66" s="32">
        <f t="shared" si="23"/>
        <v>-34095066.88000001</v>
      </c>
      <c r="N66" s="13"/>
      <c r="O66" s="13"/>
      <c r="P66" s="13"/>
      <c r="R66" s="34">
        <f t="shared" si="34"/>
        <v>1.3259393469999998</v>
      </c>
      <c r="S66" s="34">
        <f t="shared" si="35"/>
        <v>0.64938154899999945</v>
      </c>
      <c r="T66" s="28">
        <f t="shared" si="24"/>
        <v>0.67655779800000038</v>
      </c>
      <c r="U66" s="2"/>
      <c r="V66" s="16"/>
    </row>
    <row r="67" spans="1:22">
      <c r="A67" s="8">
        <v>2101010090</v>
      </c>
      <c r="B67" s="9" t="s">
        <v>42</v>
      </c>
      <c r="C67" s="20">
        <f t="shared" si="32"/>
        <v>431545281.31999999</v>
      </c>
      <c r="D67" s="20">
        <f t="shared" si="32"/>
        <v>886098</v>
      </c>
      <c r="E67" s="20">
        <f t="shared" si="32"/>
        <v>556127</v>
      </c>
      <c r="F67" s="20">
        <f t="shared" si="26"/>
        <v>431875252.31999999</v>
      </c>
      <c r="G67" s="20">
        <f t="shared" si="33"/>
        <v>400846360.51999998</v>
      </c>
      <c r="H67" s="20">
        <f t="shared" si="33"/>
        <v>2956302.6800000006</v>
      </c>
      <c r="I67" s="20">
        <f t="shared" si="33"/>
        <v>528320.65</v>
      </c>
      <c r="J67" s="12">
        <f t="shared" si="28"/>
        <v>403274342.55000001</v>
      </c>
      <c r="K67" s="10">
        <f t="shared" si="29"/>
        <v>28600909.769999981</v>
      </c>
      <c r="L67" s="32">
        <f>[1]Schedule!K63</f>
        <v>88966947.059999645</v>
      </c>
      <c r="M67" s="32">
        <f t="shared" si="23"/>
        <v>-60366037.289999664</v>
      </c>
      <c r="N67" s="13"/>
      <c r="O67" s="13"/>
      <c r="P67" s="13"/>
      <c r="R67" s="34">
        <f t="shared" si="34"/>
        <v>4.3311009569999994</v>
      </c>
      <c r="S67" s="34">
        <f t="shared" si="35"/>
        <v>3.4958586269999983</v>
      </c>
      <c r="T67" s="28">
        <f t="shared" si="24"/>
        <v>0.83524233000000114</v>
      </c>
      <c r="U67" s="2"/>
      <c r="V67" s="16"/>
    </row>
    <row r="68" spans="1:22">
      <c r="A68" s="8">
        <v>2101010100</v>
      </c>
      <c r="B68" s="9" t="s">
        <v>39</v>
      </c>
      <c r="C68" s="20">
        <f t="shared" si="32"/>
        <v>51241439.039999999</v>
      </c>
      <c r="D68" s="20">
        <f t="shared" si="32"/>
        <v>7312014</v>
      </c>
      <c r="E68" s="20">
        <f t="shared" si="32"/>
        <v>576167</v>
      </c>
      <c r="F68" s="20">
        <f t="shared" si="26"/>
        <v>57977286.039999999</v>
      </c>
      <c r="G68" s="20">
        <f t="shared" si="33"/>
        <v>37091882.820000008</v>
      </c>
      <c r="H68" s="20">
        <f t="shared" si="33"/>
        <v>4703327.09</v>
      </c>
      <c r="I68" s="20">
        <f t="shared" si="33"/>
        <v>563705</v>
      </c>
      <c r="J68" s="12">
        <f t="shared" si="28"/>
        <v>41231504.910000011</v>
      </c>
      <c r="K68" s="10">
        <f t="shared" si="29"/>
        <v>16745781.129999988</v>
      </c>
      <c r="L68" s="32">
        <f>[1]Schedule!K64</f>
        <v>8059809.2700000182</v>
      </c>
      <c r="M68" s="32">
        <f t="shared" si="23"/>
        <v>8685971.8599999696</v>
      </c>
      <c r="N68" s="13"/>
      <c r="O68" s="13"/>
      <c r="P68" s="13"/>
      <c r="R68" s="34">
        <f t="shared" si="34"/>
        <v>2.7170110109999994</v>
      </c>
      <c r="S68" s="34">
        <f t="shared" si="35"/>
        <v>1.9764225990000002</v>
      </c>
      <c r="T68" s="28">
        <f t="shared" si="24"/>
        <v>0.74058841199999925</v>
      </c>
      <c r="U68" s="2"/>
      <c r="V68" s="16"/>
    </row>
    <row r="69" spans="1:22">
      <c r="A69" s="8">
        <v>2101030010</v>
      </c>
      <c r="B69" s="9" t="s">
        <v>44</v>
      </c>
      <c r="C69" s="20">
        <f t="shared" si="32"/>
        <v>149821410.86000001</v>
      </c>
      <c r="D69" s="20">
        <f t="shared" si="32"/>
        <v>8636187</v>
      </c>
      <c r="E69" s="20">
        <f t="shared" si="32"/>
        <v>0</v>
      </c>
      <c r="F69" s="20">
        <f t="shared" si="26"/>
        <v>158457597.85999998</v>
      </c>
      <c r="G69" s="20">
        <f t="shared" si="33"/>
        <v>138502396.81999999</v>
      </c>
      <c r="H69" s="20">
        <f t="shared" si="33"/>
        <v>5536575.9900000002</v>
      </c>
      <c r="I69" s="20">
        <f t="shared" si="33"/>
        <v>0</v>
      </c>
      <c r="J69" s="12">
        <f t="shared" si="28"/>
        <v>144038972.81</v>
      </c>
      <c r="K69" s="10">
        <f t="shared" si="29"/>
        <v>14418625.049999982</v>
      </c>
      <c r="L69" s="32">
        <f>[1]Schedule!K65</f>
        <v>3090171.0999999642</v>
      </c>
      <c r="M69" s="32">
        <f t="shared" si="23"/>
        <v>11328453.950000018</v>
      </c>
      <c r="N69" s="13"/>
      <c r="O69" s="13"/>
      <c r="P69" s="13"/>
      <c r="R69" s="34">
        <f t="shared" si="34"/>
        <v>2.1671386969999999</v>
      </c>
      <c r="S69" s="34">
        <f t="shared" si="35"/>
        <v>1.6520177289999991</v>
      </c>
      <c r="T69" s="28">
        <f t="shared" si="24"/>
        <v>0.51512096800000085</v>
      </c>
      <c r="U69" s="2"/>
      <c r="V69" s="16"/>
    </row>
    <row r="70" spans="1:22">
      <c r="A70" s="8"/>
      <c r="B70" s="14" t="s">
        <v>62</v>
      </c>
      <c r="C70" s="15">
        <f t="shared" ref="C70:K70" si="38">SUM(C59:C69)</f>
        <v>42385368820.51001</v>
      </c>
      <c r="D70" s="15">
        <f t="shared" si="38"/>
        <v>98470031</v>
      </c>
      <c r="E70" s="15">
        <f t="shared" si="38"/>
        <v>12655193</v>
      </c>
      <c r="F70" s="15">
        <f t="shared" si="38"/>
        <v>42471183658.51001</v>
      </c>
      <c r="G70" s="15">
        <f t="shared" si="38"/>
        <v>23579480009.560005</v>
      </c>
      <c r="H70" s="15">
        <f t="shared" si="38"/>
        <v>1138333528.9600008</v>
      </c>
      <c r="I70" s="15">
        <f t="shared" si="38"/>
        <v>10592418.76</v>
      </c>
      <c r="J70" s="15">
        <f t="shared" si="38"/>
        <v>24707221119.760006</v>
      </c>
      <c r="K70" s="15">
        <f t="shared" si="38"/>
        <v>17763962538.750004</v>
      </c>
      <c r="M70" s="32"/>
      <c r="N70" s="34"/>
      <c r="O70" s="34"/>
      <c r="P70" s="34"/>
      <c r="R70" s="34">
        <f>SUM(R59:R69)</f>
        <v>3598.5993104620006</v>
      </c>
      <c r="S70" s="34">
        <f>SUM(S59:S69)</f>
        <v>2253.1722645994168</v>
      </c>
      <c r="T70" s="28">
        <f t="shared" si="24"/>
        <v>1345.4270458625838</v>
      </c>
      <c r="U70" s="18"/>
      <c r="V70" s="17"/>
    </row>
    <row r="71" spans="1:22">
      <c r="A71" s="4"/>
      <c r="B71" s="9" t="s">
        <v>63</v>
      </c>
      <c r="C71" s="11"/>
      <c r="D71" s="11"/>
      <c r="E71" s="11"/>
      <c r="F71" s="11"/>
      <c r="G71" s="11"/>
      <c r="H71" s="11"/>
      <c r="I71" s="11"/>
      <c r="J71" s="11"/>
      <c r="K71" s="11"/>
      <c r="M71" s="13"/>
      <c r="O71" s="13"/>
      <c r="V71" s="16"/>
    </row>
    <row r="72" spans="1:22">
      <c r="A72" s="4"/>
      <c r="B72" s="8" t="s">
        <v>64</v>
      </c>
      <c r="C72" s="10"/>
      <c r="D72" s="10"/>
      <c r="E72" s="10"/>
      <c r="F72" s="10"/>
      <c r="G72" s="10"/>
      <c r="H72" s="10"/>
      <c r="I72" s="10"/>
      <c r="J72" s="10"/>
      <c r="K72" s="10"/>
    </row>
    <row r="73" spans="1:22">
      <c r="F73" s="42">
        <f>[2]Grouping!$Q$37+[2]Grouping!$R$37+[2]Grouping!$S$37+[2]Grouping!$Q$70+[2]Grouping!$R$70+[2]Grouping!$S$70-F70-F163</f>
        <v>-8.4246456623077393E-2</v>
      </c>
      <c r="H73" s="42">
        <f>[2]PL!$A$16+[2]PL!$I$16+[2]PL!$J$16-H70-H163</f>
        <v>-197981.78000067174</v>
      </c>
      <c r="J73" s="42">
        <f>-[2]Grouping!$Q$62-[2]Grouping!$R$62-[2]Grouping!$S$62-[2]Grouping!$Q$77-[2]Grouping!$R$77-[2]Grouping!$S$77-J70-J163</f>
        <v>-197982.47581267357</v>
      </c>
      <c r="K73" s="42">
        <f>[2]Grouping!$Q$78+[2]Grouping!$R$78+[2]Grouping!$S$78-K70-K163</f>
        <v>197982.39156241715</v>
      </c>
      <c r="M73" s="13"/>
    </row>
    <row r="74" spans="1:22" hidden="1">
      <c r="H74" s="13">
        <f>H15+H33+H52</f>
        <v>1138333528.960001</v>
      </c>
    </row>
    <row r="75" spans="1:22" hidden="1">
      <c r="H75" s="13">
        <f>H16+H34+H53</f>
        <v>0</v>
      </c>
    </row>
    <row r="76" spans="1:22" hidden="1">
      <c r="H76" s="13">
        <f>H74-H75</f>
        <v>1138333528.960001</v>
      </c>
    </row>
    <row r="77" spans="1:22" hidden="1">
      <c r="C77" s="13">
        <f t="shared" ref="C77:K77" si="39">C4+C22+C41+-C59</f>
        <v>0</v>
      </c>
      <c r="D77" s="13">
        <f t="shared" si="39"/>
        <v>0</v>
      </c>
      <c r="E77" s="13">
        <f t="shared" si="39"/>
        <v>0</v>
      </c>
      <c r="F77" s="13">
        <f t="shared" si="39"/>
        <v>0</v>
      </c>
      <c r="G77" s="13">
        <f t="shared" si="39"/>
        <v>0</v>
      </c>
      <c r="H77" s="13">
        <f t="shared" si="39"/>
        <v>0</v>
      </c>
      <c r="I77" s="13">
        <f t="shared" si="39"/>
        <v>0</v>
      </c>
      <c r="J77" s="13">
        <f t="shared" si="39"/>
        <v>0</v>
      </c>
      <c r="K77" s="13">
        <f t="shared" si="39"/>
        <v>0</v>
      </c>
    </row>
    <row r="78" spans="1:22" hidden="1">
      <c r="C78" s="13">
        <f t="shared" ref="C78:K78" si="40">C6+C24+C43+-C61</f>
        <v>0</v>
      </c>
      <c r="D78" s="13">
        <f t="shared" si="40"/>
        <v>0</v>
      </c>
      <c r="E78" s="13">
        <f t="shared" si="40"/>
        <v>0</v>
      </c>
      <c r="F78" s="13">
        <f t="shared" si="40"/>
        <v>0</v>
      </c>
      <c r="G78" s="13">
        <f t="shared" si="40"/>
        <v>0</v>
      </c>
      <c r="H78" s="13">
        <f t="shared" si="40"/>
        <v>0</v>
      </c>
      <c r="I78" s="13">
        <f t="shared" si="40"/>
        <v>0</v>
      </c>
      <c r="J78" s="13">
        <f t="shared" si="40"/>
        <v>0</v>
      </c>
      <c r="K78" s="13">
        <f t="shared" si="40"/>
        <v>0</v>
      </c>
    </row>
    <row r="79" spans="1:22" hidden="1">
      <c r="C79" s="13">
        <f t="shared" ref="C79:K79" si="41">C8+C26+C45+-C63</f>
        <v>0</v>
      </c>
      <c r="D79" s="13">
        <f t="shared" si="41"/>
        <v>0</v>
      </c>
      <c r="E79" s="13">
        <f t="shared" si="41"/>
        <v>0</v>
      </c>
      <c r="F79" s="13">
        <f t="shared" si="41"/>
        <v>0</v>
      </c>
      <c r="G79" s="13">
        <f t="shared" si="41"/>
        <v>0</v>
      </c>
      <c r="H79" s="13">
        <f t="shared" si="41"/>
        <v>0</v>
      </c>
      <c r="I79" s="13">
        <f t="shared" si="41"/>
        <v>0</v>
      </c>
      <c r="J79" s="13">
        <f t="shared" si="41"/>
        <v>0</v>
      </c>
      <c r="K79" s="13">
        <f t="shared" si="41"/>
        <v>0</v>
      </c>
    </row>
    <row r="80" spans="1:22" hidden="1">
      <c r="C80" s="13">
        <f t="shared" ref="C80:K80" si="42">C9+C27+C46+-C64</f>
        <v>0</v>
      </c>
      <c r="D80" s="13">
        <f t="shared" si="42"/>
        <v>0</v>
      </c>
      <c r="E80" s="13">
        <f t="shared" si="42"/>
        <v>0</v>
      </c>
      <c r="F80" s="13">
        <f t="shared" si="42"/>
        <v>0</v>
      </c>
      <c r="G80" s="13">
        <f t="shared" si="42"/>
        <v>0</v>
      </c>
      <c r="H80" s="13">
        <f t="shared" si="42"/>
        <v>0</v>
      </c>
      <c r="I80" s="13">
        <f t="shared" si="42"/>
        <v>0</v>
      </c>
      <c r="J80" s="13">
        <f t="shared" si="42"/>
        <v>0</v>
      </c>
      <c r="K80" s="13">
        <f t="shared" si="42"/>
        <v>0</v>
      </c>
    </row>
    <row r="81" spans="1:21" hidden="1">
      <c r="C81" s="13">
        <f t="shared" ref="C81:K81" si="43">C11+C29+C48+-C66</f>
        <v>0</v>
      </c>
      <c r="D81" s="13">
        <f t="shared" si="43"/>
        <v>0</v>
      </c>
      <c r="E81" s="13">
        <f t="shared" si="43"/>
        <v>0</v>
      </c>
      <c r="F81" s="13">
        <f t="shared" si="43"/>
        <v>0</v>
      </c>
      <c r="G81" s="13">
        <f t="shared" si="43"/>
        <v>0</v>
      </c>
      <c r="H81" s="13">
        <f t="shared" si="43"/>
        <v>0</v>
      </c>
      <c r="I81" s="13">
        <f t="shared" si="43"/>
        <v>0</v>
      </c>
      <c r="J81" s="13">
        <f t="shared" si="43"/>
        <v>0</v>
      </c>
      <c r="K81" s="13">
        <f t="shared" si="43"/>
        <v>0</v>
      </c>
    </row>
    <row r="82" spans="1:21" hidden="1">
      <c r="C82" s="13">
        <f t="shared" ref="C82:K82" si="44">C12+C30+C49+-C67</f>
        <v>0</v>
      </c>
      <c r="D82" s="13">
        <f t="shared" si="44"/>
        <v>0</v>
      </c>
      <c r="E82" s="13">
        <f t="shared" si="44"/>
        <v>0</v>
      </c>
      <c r="F82" s="13">
        <f t="shared" si="44"/>
        <v>0</v>
      </c>
      <c r="G82" s="13">
        <f t="shared" si="44"/>
        <v>0</v>
      </c>
      <c r="H82" s="13">
        <f t="shared" si="44"/>
        <v>0</v>
      </c>
      <c r="I82" s="13">
        <f t="shared" si="44"/>
        <v>0</v>
      </c>
      <c r="J82" s="13">
        <f t="shared" si="44"/>
        <v>0</v>
      </c>
      <c r="K82" s="13">
        <f t="shared" si="44"/>
        <v>0</v>
      </c>
    </row>
    <row r="83" spans="1:21" hidden="1">
      <c r="C83" s="13">
        <f t="shared" ref="C83:K83" si="45">C13+C31+C50+-C68</f>
        <v>0</v>
      </c>
      <c r="D83" s="13">
        <f t="shared" si="45"/>
        <v>0</v>
      </c>
      <c r="E83" s="13">
        <f t="shared" si="45"/>
        <v>0</v>
      </c>
      <c r="F83" s="13">
        <f t="shared" si="45"/>
        <v>0</v>
      </c>
      <c r="G83" s="13">
        <f t="shared" si="45"/>
        <v>0</v>
      </c>
      <c r="H83" s="13">
        <f t="shared" si="45"/>
        <v>0</v>
      </c>
      <c r="I83" s="13">
        <f t="shared" si="45"/>
        <v>0</v>
      </c>
      <c r="J83" s="13">
        <f t="shared" si="45"/>
        <v>0</v>
      </c>
      <c r="K83" s="13">
        <f t="shared" si="45"/>
        <v>0</v>
      </c>
    </row>
    <row r="84" spans="1:21" hidden="1">
      <c r="C84" s="13">
        <f t="shared" ref="C84:K84" si="46">C14+C32+C51+-C69</f>
        <v>0</v>
      </c>
      <c r="D84" s="13">
        <f t="shared" si="46"/>
        <v>0</v>
      </c>
      <c r="E84" s="13">
        <f t="shared" si="46"/>
        <v>0</v>
      </c>
      <c r="F84" s="13">
        <f t="shared" si="46"/>
        <v>0</v>
      </c>
      <c r="G84" s="13">
        <f t="shared" si="46"/>
        <v>0</v>
      </c>
      <c r="H84" s="13">
        <f t="shared" si="46"/>
        <v>0</v>
      </c>
      <c r="I84" s="13">
        <f t="shared" si="46"/>
        <v>0</v>
      </c>
      <c r="J84" s="13">
        <f t="shared" si="46"/>
        <v>0</v>
      </c>
      <c r="K84" s="13">
        <f t="shared" si="46"/>
        <v>0</v>
      </c>
    </row>
    <row r="85" spans="1:21" hidden="1">
      <c r="C85" s="13">
        <f t="shared" ref="C85:K85" si="47">C15+C33+C52+-C70</f>
        <v>0</v>
      </c>
      <c r="D85" s="13">
        <f t="shared" si="47"/>
        <v>0</v>
      </c>
      <c r="E85" s="13">
        <f t="shared" si="47"/>
        <v>0</v>
      </c>
      <c r="F85" s="13">
        <f t="shared" si="47"/>
        <v>0</v>
      </c>
      <c r="G85" s="13">
        <f t="shared" si="47"/>
        <v>0</v>
      </c>
      <c r="H85" s="13">
        <f t="shared" si="47"/>
        <v>0</v>
      </c>
      <c r="I85" s="13">
        <f t="shared" si="47"/>
        <v>0</v>
      </c>
      <c r="J85" s="13">
        <f t="shared" si="47"/>
        <v>0</v>
      </c>
      <c r="K85" s="13">
        <f t="shared" si="47"/>
        <v>0</v>
      </c>
    </row>
    <row r="86" spans="1:21" hidden="1">
      <c r="C86" s="13"/>
      <c r="G86" s="13"/>
      <c r="H86" s="2"/>
    </row>
    <row r="87" spans="1:21">
      <c r="C87" s="13"/>
      <c r="F87" s="13"/>
      <c r="G87" s="13"/>
      <c r="H87" s="13"/>
      <c r="J87" s="13"/>
      <c r="K87" s="13"/>
    </row>
    <row r="88" spans="1:21">
      <c r="A88" s="26" t="s">
        <v>151</v>
      </c>
      <c r="B88" s="22"/>
      <c r="F88" s="13"/>
      <c r="T88" s="28"/>
      <c r="U88" s="28"/>
    </row>
    <row r="89" spans="1:21">
      <c r="A89" s="74" t="s">
        <v>55</v>
      </c>
      <c r="B89" s="74" t="s">
        <v>56</v>
      </c>
      <c r="C89" s="76" t="s">
        <v>57</v>
      </c>
      <c r="D89" s="77"/>
      <c r="E89" s="77"/>
      <c r="F89" s="78"/>
      <c r="G89" s="79" t="s">
        <v>58</v>
      </c>
      <c r="H89" s="80"/>
      <c r="I89" s="80"/>
      <c r="J89" s="81"/>
      <c r="K89" s="82" t="s">
        <v>59</v>
      </c>
      <c r="T89" s="28"/>
      <c r="U89" s="28"/>
    </row>
    <row r="90" spans="1:21" ht="25.5">
      <c r="A90" s="75"/>
      <c r="B90" s="75"/>
      <c r="C90" s="5" t="str">
        <f t="shared" ref="C90:J90" si="48">+C58</f>
        <v>As at          01/04/2021</v>
      </c>
      <c r="D90" s="5" t="str">
        <f t="shared" si="48"/>
        <v>Additions</v>
      </c>
      <c r="E90" s="5" t="str">
        <f t="shared" si="48"/>
        <v>Deletion</v>
      </c>
      <c r="F90" s="5" t="str">
        <f t="shared" si="48"/>
        <v>As at           31/12/2021</v>
      </c>
      <c r="G90" s="5" t="str">
        <f t="shared" si="48"/>
        <v>Upto   31/03/2021</v>
      </c>
      <c r="H90" s="5" t="str">
        <f t="shared" si="48"/>
        <v>For  the   year</v>
      </c>
      <c r="I90" s="5" t="str">
        <f t="shared" si="48"/>
        <v>Deletion</v>
      </c>
      <c r="J90" s="5" t="str">
        <f t="shared" si="48"/>
        <v>As at 30/09/2021</v>
      </c>
      <c r="K90" s="83"/>
      <c r="R90" s="53" t="s">
        <v>7004</v>
      </c>
      <c r="T90" s="28"/>
      <c r="U90" s="28"/>
    </row>
    <row r="91" spans="1:21">
      <c r="A91" s="8">
        <v>2101010000</v>
      </c>
      <c r="B91" s="9" t="s">
        <v>41</v>
      </c>
      <c r="C91" s="20">
        <f>SUMPRODUCT(SIGN(Feb_22_Data!$C$2:$C$6296='FA Schedule'!A91),SIGN(Feb_22_Data!$A$2:$A$6296='FA Schedule'!$A$88),(Feb_22_Data!$U$2:$U$6296))</f>
        <v>0</v>
      </c>
      <c r="D91" s="20">
        <f>SUMPRODUCT(SIGN(Feb_22_Data!$C$2:$C$6296='FA Schedule'!A91),SIGN(Feb_22_Data!$A$2:$A$6296='FA Schedule'!$A$88),(Feb_22_Data!$AE$2:$AE$6296))</f>
        <v>0</v>
      </c>
      <c r="E91" s="20">
        <f>-SUMPRODUCT(SIGN(Feb_22_Data!$C$2:$C$6296='FA Schedule'!A91),SIGN(Feb_22_Data!$A$2:$A$6296='FA Schedule'!$A$88),(Feb_22_Data!$AF$2:$AF$6296))</f>
        <v>0</v>
      </c>
      <c r="F91" s="31">
        <f>C91+D91-E91</f>
        <v>0</v>
      </c>
      <c r="G91" s="20">
        <f>-SUMPRODUCT(SIGN(Feb_22_Data!$C$2:$C$6296='FA Schedule'!A91),SIGN(Feb_22_Data!$A$2:$A$6296='FA Schedule'!$A$88),(Feb_22_Data!$V$2:$V$6296))</f>
        <v>0</v>
      </c>
      <c r="H91" s="10">
        <f>-SUMPRODUCT(SIGN(Feb_22_Data!$C$2:$C$6296='FA Schedule'!A91),SIGN(Feb_22_Data!$A$2:$A$6296='FA Schedule'!$A$88),(Feb_22_Data!$Z$2:$Z$6296)+(Feb_22_Data!$AC$2:$AC$6296))</f>
        <v>0</v>
      </c>
      <c r="I91" s="10">
        <f>SUMPRODUCT(SIGN(Feb_22_Data!$C$2:$C$6296='FA Schedule'!A91),SIGN(Feb_22_Data!$A$2:$A$6296='FA Schedule'!$A$88),(Feb_22_Data!$AG$2:$AG$6296))</f>
        <v>0</v>
      </c>
      <c r="J91" s="12">
        <f>G91+H91-I91</f>
        <v>0</v>
      </c>
      <c r="K91" s="10">
        <f>F91-J91</f>
        <v>0</v>
      </c>
      <c r="R91" s="53" t="s">
        <v>6997</v>
      </c>
      <c r="T91" s="28"/>
      <c r="U91" s="28"/>
    </row>
    <row r="92" spans="1:21">
      <c r="A92" s="8">
        <v>2101010010</v>
      </c>
      <c r="B92" s="9" t="s">
        <v>51</v>
      </c>
      <c r="C92" s="20">
        <f>SUMPRODUCT(SIGN(Feb_22_Data!$C$2:$C$6296='FA Schedule'!A92),SIGN(Feb_22_Data!$A$2:$A$6296='FA Schedule'!$A$88),(Feb_22_Data!$U$2:$U$6296))</f>
        <v>0</v>
      </c>
      <c r="D92" s="20">
        <f>SUMPRODUCT(SIGN(Feb_22_Data!$C$2:$C$6296='FA Schedule'!A92),SIGN(Feb_22_Data!$A$2:$A$6296='FA Schedule'!$A$88),(Feb_22_Data!$AE$2:$AE$6296))</f>
        <v>0</v>
      </c>
      <c r="E92" s="20">
        <f>-SUMPRODUCT(SIGN(Feb_22_Data!$C$2:$C$6296='FA Schedule'!A92),SIGN(Feb_22_Data!$A$2:$A$6296='FA Schedule'!$A$88),(Feb_22_Data!$AF$2:$AF$6296))</f>
        <v>0</v>
      </c>
      <c r="F92" s="31">
        <f t="shared" ref="F92:F101" si="49">C92+D92-E92</f>
        <v>0</v>
      </c>
      <c r="G92" s="20">
        <f>-SUMPRODUCT(SIGN(Feb_22_Data!$C$2:$C$6296='FA Schedule'!A92),SIGN(Feb_22_Data!$A$2:$A$6296='FA Schedule'!$A$88),(Feb_22_Data!$V$2:$V$6296))</f>
        <v>0</v>
      </c>
      <c r="H92" s="10">
        <f>-SUMPRODUCT(SIGN(Feb_22_Data!$C$2:$C$6296='FA Schedule'!A92),SIGN(Feb_22_Data!$A$2:$A$6296='FA Schedule'!$A$88),(Feb_22_Data!$Z$2:$Z$6296)+(Feb_22_Data!$AC$2:$AC$6296))</f>
        <v>0</v>
      </c>
      <c r="I92" s="10">
        <f>SUMPRODUCT(SIGN(Feb_22_Data!$C$2:$C$6296='FA Schedule'!A92),SIGN(Feb_22_Data!$A$2:$A$6296='FA Schedule'!$A$88),(Feb_22_Data!$AG$2:$AG$6296))</f>
        <v>0</v>
      </c>
      <c r="J92" s="12">
        <f t="shared" ref="J92:J101" si="50">G92+H92-I92</f>
        <v>0</v>
      </c>
      <c r="K92" s="10">
        <f>F92-J92</f>
        <v>0</v>
      </c>
      <c r="R92" s="53" t="s">
        <v>6998</v>
      </c>
      <c r="T92" s="28"/>
      <c r="U92" s="28"/>
    </row>
    <row r="93" spans="1:21">
      <c r="A93" s="8">
        <v>2101010020</v>
      </c>
      <c r="B93" s="9" t="s">
        <v>38</v>
      </c>
      <c r="C93" s="20">
        <f>SUMPRODUCT(SIGN(Feb_22_Data!$C$2:$C$6296='FA Schedule'!A93),SIGN(Feb_22_Data!$A$2:$A$6296='FA Schedule'!$A$88),(Feb_22_Data!$U$2:$U$6296))</f>
        <v>109238811.72</v>
      </c>
      <c r="D93" s="20">
        <f>SUMPRODUCT(SIGN(Feb_22_Data!$C$2:$C$6296='FA Schedule'!A93),SIGN(Feb_22_Data!$A$2:$A$6296='FA Schedule'!$A$88),(Feb_22_Data!$AE$2:$AE$6296))</f>
        <v>0</v>
      </c>
      <c r="E93" s="20">
        <f>-SUMPRODUCT(SIGN(Feb_22_Data!$C$2:$C$6296='FA Schedule'!A93),SIGN(Feb_22_Data!$A$2:$A$6296='FA Schedule'!$A$88),(Feb_22_Data!$AF$2:$AF$6296))</f>
        <v>0</v>
      </c>
      <c r="F93" s="31">
        <f t="shared" si="49"/>
        <v>109238811.72</v>
      </c>
      <c r="G93" s="20">
        <f>-SUMPRODUCT(SIGN(Feb_22_Data!$C$2:$C$6296='FA Schedule'!A93),SIGN(Feb_22_Data!$A$2:$A$6296='FA Schedule'!$A$88),(Feb_22_Data!$V$2:$V$6296))</f>
        <v>4991977.5600000005</v>
      </c>
      <c r="H93" s="10">
        <f>-SUMPRODUCT(SIGN(Feb_22_Data!$C$2:$C$6296='FA Schedule'!A93),SIGN(Feb_22_Data!$A$2:$A$6296='FA Schedule'!$A$88),(Feb_22_Data!$Z$2:$Z$6296)+(Feb_22_Data!$AC$2:$AC$6296))</f>
        <v>2712368.53</v>
      </c>
      <c r="I93" s="10">
        <f>SUMPRODUCT(SIGN(Feb_22_Data!$C$2:$C$6296='FA Schedule'!A93),SIGN(Feb_22_Data!$A$2:$A$6296='FA Schedule'!$A$88),(Feb_22_Data!$AG$2:$AG$6296))</f>
        <v>0</v>
      </c>
      <c r="J93" s="12">
        <f t="shared" si="50"/>
        <v>7704346.0899999999</v>
      </c>
      <c r="K93" s="10">
        <f t="shared" ref="K93:K101" si="51">F93-J93</f>
        <v>101534465.63</v>
      </c>
      <c r="L93" s="32">
        <f>[2]Grouping!$T$43</f>
        <v>22669.526712329127</v>
      </c>
      <c r="M93" s="32">
        <f>J93+L93</f>
        <v>7727015.616712329</v>
      </c>
      <c r="N93" s="13">
        <f>[2]Grouping!$T$1440</f>
        <v>0</v>
      </c>
      <c r="O93" s="30">
        <f>H93-N93</f>
        <v>2712368.53</v>
      </c>
      <c r="R93" s="53" t="s">
        <v>6999</v>
      </c>
      <c r="T93" s="28"/>
      <c r="U93" s="28"/>
    </row>
    <row r="94" spans="1:21">
      <c r="A94" s="8">
        <v>2101010030</v>
      </c>
      <c r="B94" s="9" t="s">
        <v>6983</v>
      </c>
      <c r="C94" s="20">
        <f>SUMPRODUCT(SIGN(Feb_22_Data!$C$2:$C$6296='FA Schedule'!A94),SIGN(Feb_22_Data!$A$2:$A$6296='FA Schedule'!$A$88),(Feb_22_Data!$U$2:$U$6296))</f>
        <v>0</v>
      </c>
      <c r="D94" s="20">
        <f>SUMPRODUCT(SIGN(Feb_22_Data!$C$2:$C$6296='FA Schedule'!A94),SIGN(Feb_22_Data!$A$2:$A$6296='FA Schedule'!$A$88),(Feb_22_Data!$AE$2:$AE$6296))</f>
        <v>0</v>
      </c>
      <c r="E94" s="20">
        <f>-SUMPRODUCT(SIGN(Feb_22_Data!$C$2:$C$6296='FA Schedule'!A94),SIGN(Feb_22_Data!$A$2:$A$6296='FA Schedule'!$A$88),(Feb_22_Data!$AF$2:$AF$6296))</f>
        <v>0</v>
      </c>
      <c r="F94" s="31">
        <f t="shared" si="49"/>
        <v>0</v>
      </c>
      <c r="G94" s="20">
        <f>-SUMPRODUCT(SIGN(Feb_22_Data!$C$2:$C$6296='FA Schedule'!A94),SIGN(Feb_22_Data!$A$2:$A$6296='FA Schedule'!$A$88),(Feb_22_Data!$V$2:$V$6296))</f>
        <v>0</v>
      </c>
      <c r="H94" s="10">
        <f>-SUMPRODUCT(SIGN(Feb_22_Data!$C$2:$C$6296='FA Schedule'!A94),SIGN(Feb_22_Data!$A$2:$A$6296='FA Schedule'!$A$88),(Feb_22_Data!$Z$2:$Z$6296)+(Feb_22_Data!$AC$2:$AC$6296))</f>
        <v>0</v>
      </c>
      <c r="I94" s="10">
        <f>SUMPRODUCT(SIGN(Feb_22_Data!$C$2:$C$6296='FA Schedule'!A94),SIGN(Feb_22_Data!$A$2:$A$6296='FA Schedule'!$A$88),(Feb_22_Data!$AG$2:$AG$6296))</f>
        <v>0</v>
      </c>
      <c r="J94" s="12">
        <f t="shared" si="50"/>
        <v>0</v>
      </c>
      <c r="K94" s="10">
        <f t="shared" si="51"/>
        <v>0</v>
      </c>
      <c r="M94" s="32"/>
      <c r="N94" s="13"/>
      <c r="O94" s="30"/>
      <c r="R94" s="53" t="s">
        <v>6999</v>
      </c>
      <c r="T94" s="28"/>
      <c r="U94" s="28"/>
    </row>
    <row r="95" spans="1:21">
      <c r="A95" s="8">
        <v>2101010050</v>
      </c>
      <c r="B95" s="9" t="s">
        <v>43</v>
      </c>
      <c r="C95" s="20">
        <f>SUMPRODUCT(SIGN(Feb_22_Data!$C$2:$C$6296='FA Schedule'!A95),SIGN(Feb_22_Data!$A$2:$A$6296='FA Schedule'!$A$88),(Feb_22_Data!$U$2:$U$6296))</f>
        <v>1117080939.4400003</v>
      </c>
      <c r="D95" s="20">
        <f>SUMPRODUCT(SIGN(Feb_22_Data!$C$2:$C$6296='FA Schedule'!A95),SIGN(Feb_22_Data!$A$2:$A$6296='FA Schedule'!$A$88),(Feb_22_Data!$AE$2:$AE$6296))</f>
        <v>2819061</v>
      </c>
      <c r="E95" s="20">
        <f>-SUMPRODUCT(SIGN(Feb_22_Data!$C$2:$C$6296='FA Schedule'!A95),SIGN(Feb_22_Data!$A$2:$A$6296='FA Schedule'!$A$88),(Feb_22_Data!$AF$2:$AF$6296))</f>
        <v>0</v>
      </c>
      <c r="F95" s="31">
        <f t="shared" si="49"/>
        <v>1119900000.4400003</v>
      </c>
      <c r="G95" s="20">
        <f>-SUMPRODUCT(SIGN(Feb_22_Data!$C$2:$C$6296='FA Schedule'!A95),SIGN(Feb_22_Data!$A$2:$A$6296='FA Schedule'!$A$88),(Feb_22_Data!$V$2:$V$6296))</f>
        <v>72120684.170000017</v>
      </c>
      <c r="H95" s="10">
        <f>-SUMPRODUCT(SIGN(Feb_22_Data!$C$2:$C$6296='FA Schedule'!A95),SIGN(Feb_22_Data!$A$2:$A$6296='FA Schedule'!$A$88),(Feb_22_Data!$Z$2:$Z$6296)+(Feb_22_Data!$AC$2:$AC$6296))</f>
        <v>35956774.530000001</v>
      </c>
      <c r="I95" s="10">
        <f>SUMPRODUCT(SIGN(Feb_22_Data!$C$2:$C$6296='FA Schedule'!A95),SIGN(Feb_22_Data!$A$2:$A$6296='FA Schedule'!$A$88),(Feb_22_Data!$AG$2:$AG$6296))</f>
        <v>0</v>
      </c>
      <c r="J95" s="12">
        <f t="shared" si="50"/>
        <v>108077458.70000002</v>
      </c>
      <c r="K95" s="10">
        <f t="shared" si="51"/>
        <v>1011822541.7400002</v>
      </c>
      <c r="L95" s="32">
        <f>[2]Grouping!$T$47</f>
        <v>-32510714.416986302</v>
      </c>
      <c r="M95" s="32">
        <f t="shared" ref="M95:M101" si="52">J95+L95</f>
        <v>75566744.283013716</v>
      </c>
      <c r="N95" s="13">
        <f>[2]Grouping!$T$1442</f>
        <v>0</v>
      </c>
      <c r="O95" s="30">
        <f t="shared" ref="O95:O102" si="53">H95-N95</f>
        <v>35956774.530000001</v>
      </c>
      <c r="R95" s="53" t="s">
        <v>7000</v>
      </c>
      <c r="T95" s="28"/>
      <c r="U95" s="28"/>
    </row>
    <row r="96" spans="1:21">
      <c r="A96" s="8">
        <v>2101010130</v>
      </c>
      <c r="B96" s="9" t="s">
        <v>40</v>
      </c>
      <c r="C96" s="20">
        <f>SUMPRODUCT(SIGN(Feb_22_Data!$C$2:$C$6296='FA Schedule'!A96),SIGN(Feb_22_Data!$A$2:$A$6296='FA Schedule'!$A$88),(Feb_22_Data!$U$2:$U$6296))</f>
        <v>426945</v>
      </c>
      <c r="D96" s="20">
        <f>SUMPRODUCT(SIGN(Feb_22_Data!$C$2:$C$6296='FA Schedule'!A96),SIGN(Feb_22_Data!$A$2:$A$6296='FA Schedule'!$A$88),(Feb_22_Data!$AE$2:$AE$6296))</f>
        <v>151113</v>
      </c>
      <c r="E96" s="20">
        <f>-SUMPRODUCT(SIGN(Feb_22_Data!$C$2:$C$6296='FA Schedule'!A96),SIGN(Feb_22_Data!$A$2:$A$6296='FA Schedule'!$A$88),(Feb_22_Data!$AF$2:$AF$6296))</f>
        <v>0</v>
      </c>
      <c r="F96" s="31">
        <f t="shared" si="49"/>
        <v>578058</v>
      </c>
      <c r="G96" s="20">
        <f>-SUMPRODUCT(SIGN(Feb_22_Data!$C$2:$C$6296='FA Schedule'!A96),SIGN(Feb_22_Data!$A$2:$A$6296='FA Schedule'!$A$88),(Feb_22_Data!$V$2:$V$6296))</f>
        <v>57710.44</v>
      </c>
      <c r="H96" s="10">
        <f>-SUMPRODUCT(SIGN(Feb_22_Data!$C$2:$C$6296='FA Schedule'!A96),SIGN(Feb_22_Data!$A$2:$A$6296='FA Schedule'!$A$88),(Feb_22_Data!$Z$2:$Z$6296)+(Feb_22_Data!$AC$2:$AC$6296))</f>
        <v>37788.079999999994</v>
      </c>
      <c r="I96" s="10">
        <f>SUMPRODUCT(SIGN(Feb_22_Data!$C$2:$C$6296='FA Schedule'!A96),SIGN(Feb_22_Data!$A$2:$A$6296='FA Schedule'!$A$88),(Feb_22_Data!$AG$2:$AG$6296))</f>
        <v>0</v>
      </c>
      <c r="J96" s="12">
        <f t="shared" si="50"/>
        <v>95498.51999999999</v>
      </c>
      <c r="K96" s="10">
        <f t="shared" si="51"/>
        <v>482559.48</v>
      </c>
      <c r="L96" s="32">
        <f>[2]Grouping!$T$55+[2]Grouping!$T$61</f>
        <v>-95498.52</v>
      </c>
      <c r="M96" s="32">
        <f t="shared" si="52"/>
        <v>0</v>
      </c>
      <c r="N96" s="13">
        <f>[2]Grouping!$T$1446+[2]Grouping!$T$1447</f>
        <v>0</v>
      </c>
      <c r="O96" s="30">
        <f t="shared" si="53"/>
        <v>37788.079999999994</v>
      </c>
      <c r="R96" s="53" t="s">
        <v>7002</v>
      </c>
      <c r="T96" s="28"/>
      <c r="U96" s="28"/>
    </row>
    <row r="97" spans="1:21">
      <c r="A97" s="8">
        <v>2101010140</v>
      </c>
      <c r="B97" s="9" t="s">
        <v>40</v>
      </c>
      <c r="C97" s="20">
        <f>SUMPRODUCT(SIGN(Feb_22_Data!$C$2:$C$6296='FA Schedule'!A97),SIGN(Feb_22_Data!$A$2:$A$6296='FA Schedule'!$A$88),(Feb_22_Data!$U$2:$U$6296))</f>
        <v>0</v>
      </c>
      <c r="D97" s="20">
        <f>SUMPRODUCT(SIGN(Feb_22_Data!$C$2:$C$6296='FA Schedule'!A97),SIGN(Feb_22_Data!$A$2:$A$6296='FA Schedule'!$A$88),(Feb_22_Data!$AE$2:$AE$6296))</f>
        <v>0</v>
      </c>
      <c r="E97" s="20">
        <f>-SUMPRODUCT(SIGN(Feb_22_Data!$C$2:$C$6296='FA Schedule'!A97),SIGN(Feb_22_Data!$A$2:$A$6296='FA Schedule'!$A$88),(Feb_22_Data!$AF$2:$AF$6296))</f>
        <v>0</v>
      </c>
      <c r="F97" s="31">
        <f t="shared" si="49"/>
        <v>0</v>
      </c>
      <c r="G97" s="20">
        <f>-SUMPRODUCT(SIGN(Feb_22_Data!$C$2:$C$6296='FA Schedule'!A97),SIGN(Feb_22_Data!$A$2:$A$6296='FA Schedule'!$A$88),(Feb_22_Data!$V$2:$V$6296))</f>
        <v>0</v>
      </c>
      <c r="H97" s="10">
        <f>-SUMPRODUCT(SIGN(Feb_22_Data!$C$2:$C$6296='FA Schedule'!A97),SIGN(Feb_22_Data!$A$2:$A$6296='FA Schedule'!$A$88),(Feb_22_Data!$Z$2:$Z$6296)+(Feb_22_Data!$AC$2:$AC$6296))</f>
        <v>0</v>
      </c>
      <c r="I97" s="10">
        <f>SUMPRODUCT(SIGN(Feb_22_Data!$C$2:$C$6296='FA Schedule'!A97),SIGN(Feb_22_Data!$A$2:$A$6296='FA Schedule'!$A$88),(Feb_22_Data!$AG$2:$AG$6296))</f>
        <v>0</v>
      </c>
      <c r="J97" s="12">
        <f t="shared" si="50"/>
        <v>0</v>
      </c>
      <c r="K97" s="10">
        <f t="shared" si="51"/>
        <v>0</v>
      </c>
      <c r="M97" s="32">
        <f t="shared" si="52"/>
        <v>0</v>
      </c>
      <c r="N97" s="13"/>
      <c r="O97" s="30">
        <f t="shared" si="53"/>
        <v>0</v>
      </c>
      <c r="R97" s="53" t="s">
        <v>7002</v>
      </c>
      <c r="T97" s="28"/>
      <c r="U97" s="28"/>
    </row>
    <row r="98" spans="1:21">
      <c r="A98" s="8">
        <v>2101010150</v>
      </c>
      <c r="B98" s="9" t="s">
        <v>45</v>
      </c>
      <c r="C98" s="20">
        <f>SUMPRODUCT(SIGN(Feb_22_Data!$C$2:$C$6296='FA Schedule'!A98),SIGN(Feb_22_Data!$A$2:$A$6296='FA Schedule'!$A$88),(Feb_22_Data!$U$2:$U$6296))</f>
        <v>0</v>
      </c>
      <c r="D98" s="20">
        <f>SUMPRODUCT(SIGN(Feb_22_Data!$C$2:$C$6296='FA Schedule'!A98),SIGN(Feb_22_Data!$A$2:$A$6296='FA Schedule'!$A$88),(Feb_22_Data!$AE$2:$AE$6296))</f>
        <v>0</v>
      </c>
      <c r="E98" s="20">
        <f>-SUMPRODUCT(SIGN(Feb_22_Data!$C$2:$C$6296='FA Schedule'!A98),SIGN(Feb_22_Data!$A$2:$A$6296='FA Schedule'!$A$88),(Feb_22_Data!$AF$2:$AF$6296))</f>
        <v>0</v>
      </c>
      <c r="F98" s="31">
        <f t="shared" si="49"/>
        <v>0</v>
      </c>
      <c r="G98" s="20">
        <f>-SUMPRODUCT(SIGN(Feb_22_Data!$C$2:$C$6296='FA Schedule'!A98),SIGN(Feb_22_Data!$A$2:$A$6296='FA Schedule'!$A$88),(Feb_22_Data!$V$2:$V$6296))</f>
        <v>0</v>
      </c>
      <c r="H98" s="10">
        <f>-SUMPRODUCT(SIGN(Feb_22_Data!$C$2:$C$6296='FA Schedule'!A98),SIGN(Feb_22_Data!$A$2:$A$6296='FA Schedule'!$A$88),(Feb_22_Data!$Z$2:$Z$6296)+(Feb_22_Data!$AC$2:$AC$6296))</f>
        <v>0</v>
      </c>
      <c r="I98" s="10">
        <f>SUMPRODUCT(SIGN(Feb_22_Data!$C$2:$C$6296='FA Schedule'!A98),SIGN(Feb_22_Data!$A$2:$A$6296='FA Schedule'!$A$88),(Feb_22_Data!$AG$2:$AG$6296))</f>
        <v>0</v>
      </c>
      <c r="J98" s="12">
        <f t="shared" si="50"/>
        <v>0</v>
      </c>
      <c r="K98" s="10">
        <f t="shared" si="51"/>
        <v>0</v>
      </c>
      <c r="L98" s="32">
        <f>[2]Grouping!$T$58</f>
        <v>0</v>
      </c>
      <c r="M98" s="32">
        <f t="shared" si="52"/>
        <v>0</v>
      </c>
      <c r="N98" s="13">
        <f>[2]Grouping!$T$1448</f>
        <v>0</v>
      </c>
      <c r="O98" s="30">
        <f t="shared" si="53"/>
        <v>0</v>
      </c>
      <c r="R98" s="53" t="s">
        <v>7003</v>
      </c>
      <c r="T98" s="28"/>
      <c r="U98" s="28"/>
    </row>
    <row r="99" spans="1:21">
      <c r="A99" s="8">
        <v>2101010090</v>
      </c>
      <c r="B99" s="9" t="s">
        <v>42</v>
      </c>
      <c r="C99" s="20">
        <f>SUMPRODUCT(SIGN(Feb_22_Data!$C$2:$C$6296='FA Schedule'!A99),SIGN(Feb_22_Data!$A$2:$A$6296='FA Schedule'!$A$88),(Feb_22_Data!$U$2:$U$6296))</f>
        <v>311135</v>
      </c>
      <c r="D99" s="20">
        <f>SUMPRODUCT(SIGN(Feb_22_Data!$C$2:$C$6296='FA Schedule'!A99),SIGN(Feb_22_Data!$A$2:$A$6296='FA Schedule'!$A$88),(Feb_22_Data!$AE$2:$AE$6296))</f>
        <v>114322</v>
      </c>
      <c r="E99" s="20">
        <f>-SUMPRODUCT(SIGN(Feb_22_Data!$C$2:$C$6296='FA Schedule'!A99),SIGN(Feb_22_Data!$A$2:$A$6296='FA Schedule'!$A$88),(Feb_22_Data!$AF$2:$AF$6296))</f>
        <v>0</v>
      </c>
      <c r="F99" s="31">
        <f t="shared" si="49"/>
        <v>425457</v>
      </c>
      <c r="G99" s="20">
        <f>-SUMPRODUCT(SIGN(Feb_22_Data!$C$2:$C$6296='FA Schedule'!A99),SIGN(Feb_22_Data!$A$2:$A$6296='FA Schedule'!$A$88),(Feb_22_Data!$V$2:$V$6296))</f>
        <v>100057.98000000001</v>
      </c>
      <c r="H99" s="10">
        <f>-SUMPRODUCT(SIGN(Feb_22_Data!$C$2:$C$6296='FA Schedule'!A99),SIGN(Feb_22_Data!$A$2:$A$6296='FA Schedule'!$A$88),(Feb_22_Data!$Z$2:$Z$6296)+(Feb_22_Data!$AC$2:$AC$6296))</f>
        <v>64630.259999999995</v>
      </c>
      <c r="I99" s="10">
        <f>SUMPRODUCT(SIGN(Feb_22_Data!$C$2:$C$6296='FA Schedule'!A99),SIGN(Feb_22_Data!$A$2:$A$6296='FA Schedule'!$A$88),(Feb_22_Data!$AG$2:$AG$6296))</f>
        <v>0</v>
      </c>
      <c r="J99" s="12">
        <f t="shared" si="50"/>
        <v>164688.24</v>
      </c>
      <c r="K99" s="10">
        <f t="shared" si="51"/>
        <v>260768.76</v>
      </c>
      <c r="L99" s="32">
        <f>[2]Grouping!$T$49</f>
        <v>-164688.24</v>
      </c>
      <c r="M99" s="32">
        <f t="shared" si="52"/>
        <v>0</v>
      </c>
      <c r="N99" s="13">
        <f>[2]Grouping!$T$1444</f>
        <v>1513748.83</v>
      </c>
      <c r="O99" s="30">
        <f t="shared" si="53"/>
        <v>-1449118.57</v>
      </c>
      <c r="R99" s="53" t="s">
        <v>7001</v>
      </c>
      <c r="T99" s="28"/>
      <c r="U99" s="28"/>
    </row>
    <row r="100" spans="1:21">
      <c r="A100" s="8">
        <v>2101010100</v>
      </c>
      <c r="B100" s="9" t="s">
        <v>39</v>
      </c>
      <c r="C100" s="20">
        <f>SUMPRODUCT(SIGN(Feb_22_Data!$C$2:$C$6296='FA Schedule'!A100),SIGN(Feb_22_Data!$A$2:$A$6296='FA Schedule'!$A$88),(Feb_22_Data!$U$2:$U$6296))</f>
        <v>83544</v>
      </c>
      <c r="D100" s="20">
        <f>SUMPRODUCT(SIGN(Feb_22_Data!$C$2:$C$6296='FA Schedule'!A100),SIGN(Feb_22_Data!$A$2:$A$6296='FA Schedule'!$A$88),(Feb_22_Data!$AE$2:$AE$6296))</f>
        <v>0</v>
      </c>
      <c r="E100" s="20">
        <f>-SUMPRODUCT(SIGN(Feb_22_Data!$C$2:$C$6296='FA Schedule'!A100),SIGN(Feb_22_Data!$A$2:$A$6296='FA Schedule'!$A$88),(Feb_22_Data!$AF$2:$AF$6296))</f>
        <v>0</v>
      </c>
      <c r="F100" s="31">
        <f t="shared" si="49"/>
        <v>83544</v>
      </c>
      <c r="G100" s="20">
        <f>-SUMPRODUCT(SIGN(Feb_22_Data!$C$2:$C$6296='FA Schedule'!A100),SIGN(Feb_22_Data!$A$2:$A$6296='FA Schedule'!$A$88),(Feb_22_Data!$V$2:$V$6296))</f>
        <v>78569.509999999995</v>
      </c>
      <c r="H100" s="10">
        <f>-SUMPRODUCT(SIGN(Feb_22_Data!$C$2:$C$6296='FA Schedule'!A100),SIGN(Feb_22_Data!$A$2:$A$6296='FA Schedule'!$A$88),(Feb_22_Data!$Z$2:$Z$6296)+(Feb_22_Data!$AC$2:$AC$6296))</f>
        <v>797.29</v>
      </c>
      <c r="I100" s="10">
        <f>SUMPRODUCT(SIGN(Feb_22_Data!$C$2:$C$6296='FA Schedule'!A100),SIGN(Feb_22_Data!$A$2:$A$6296='FA Schedule'!$A$88),(Feb_22_Data!$AG$2:$AG$6296))</f>
        <v>0</v>
      </c>
      <c r="J100" s="12">
        <f t="shared" si="50"/>
        <v>79366.799999999988</v>
      </c>
      <c r="K100" s="10">
        <f t="shared" si="51"/>
        <v>4177.2000000000116</v>
      </c>
      <c r="L100" s="32">
        <f>[2]Grouping!$T$50</f>
        <v>-79366.8</v>
      </c>
      <c r="M100" s="32">
        <f t="shared" si="52"/>
        <v>0</v>
      </c>
      <c r="N100" s="13">
        <f>[2]Grouping!$T$1445</f>
        <v>0</v>
      </c>
      <c r="O100" s="30">
        <f t="shared" si="53"/>
        <v>797.29</v>
      </c>
      <c r="R100" s="53" t="s">
        <v>7001</v>
      </c>
      <c r="T100" s="28"/>
      <c r="U100" s="28"/>
    </row>
    <row r="101" spans="1:21">
      <c r="A101" s="8">
        <v>2101030010</v>
      </c>
      <c r="B101" s="9" t="s">
        <v>44</v>
      </c>
      <c r="C101" s="20">
        <f>SUMPRODUCT(SIGN(Feb_22_Data!$C$2:$C$6296='FA Schedule'!A101),SIGN(Feb_22_Data!$A$2:$A$6296='FA Schedule'!$A$88),(Feb_22_Data!$U$2:$U$6296))</f>
        <v>0</v>
      </c>
      <c r="D101" s="20">
        <f>SUMPRODUCT(SIGN(Feb_22_Data!$C$2:$C$6296='FA Schedule'!A101),SIGN(Feb_22_Data!$A$2:$A$6296='FA Schedule'!$A$88),(Feb_22_Data!$AE$2:$AE$6296))</f>
        <v>0</v>
      </c>
      <c r="E101" s="20">
        <f>-SUMPRODUCT(SIGN(Feb_22_Data!$C$2:$C$6296='FA Schedule'!A101),SIGN(Feb_22_Data!$A$2:$A$6296='FA Schedule'!$A$88),(Feb_22_Data!$AF$2:$AF$6296))</f>
        <v>0</v>
      </c>
      <c r="F101" s="31">
        <f t="shared" si="49"/>
        <v>0</v>
      </c>
      <c r="G101" s="20">
        <f>-SUMPRODUCT(SIGN(Feb_22_Data!$C$2:$C$6296='FA Schedule'!A101),SIGN(Feb_22_Data!$A$2:$A$6296='FA Schedule'!$A$88),(Feb_22_Data!$V$2:$V$6296))</f>
        <v>0</v>
      </c>
      <c r="H101" s="10">
        <f>-SUMPRODUCT(SIGN(Feb_22_Data!$C$2:$C$6296='FA Schedule'!A101),SIGN(Feb_22_Data!$A$2:$A$6296='FA Schedule'!$A$88),(Feb_22_Data!$Z$2:$Z$6296)+(Feb_22_Data!$AC$2:$AC$6296))</f>
        <v>0</v>
      </c>
      <c r="I101" s="10">
        <f>SUMPRODUCT(SIGN(Feb_22_Data!$C$2:$C$6296='FA Schedule'!A101),SIGN(Feb_22_Data!$A$2:$A$6296='FA Schedule'!$A$88),(Feb_22_Data!$AG$2:$AG$6296))</f>
        <v>0</v>
      </c>
      <c r="J101" s="12">
        <f t="shared" si="50"/>
        <v>0</v>
      </c>
      <c r="K101" s="10">
        <f t="shared" si="51"/>
        <v>0</v>
      </c>
      <c r="L101" s="32">
        <f>[2]Grouping!$T$72</f>
        <v>0</v>
      </c>
      <c r="M101" s="32">
        <f t="shared" si="52"/>
        <v>0</v>
      </c>
      <c r="N101" s="13">
        <f>[2]Grouping!$T$1439</f>
        <v>0</v>
      </c>
      <c r="O101" s="30">
        <f t="shared" si="53"/>
        <v>0</v>
      </c>
      <c r="R101" s="53" t="s">
        <v>7005</v>
      </c>
      <c r="T101" s="28"/>
      <c r="U101" s="28"/>
    </row>
    <row r="102" spans="1:21">
      <c r="A102" s="8"/>
      <c r="B102" s="14" t="s">
        <v>62</v>
      </c>
      <c r="C102" s="15">
        <f t="shared" ref="C102:K102" si="54">SUM(C91:C101)</f>
        <v>1227141375.1600003</v>
      </c>
      <c r="D102" s="15">
        <f t="shared" si="54"/>
        <v>3084496</v>
      </c>
      <c r="E102" s="15">
        <f t="shared" si="54"/>
        <v>0</v>
      </c>
      <c r="F102" s="15">
        <f t="shared" si="54"/>
        <v>1230225871.1600003</v>
      </c>
      <c r="G102" s="15">
        <f t="shared" si="54"/>
        <v>77348999.660000026</v>
      </c>
      <c r="H102" s="15">
        <f t="shared" si="54"/>
        <v>38772358.689999998</v>
      </c>
      <c r="I102" s="15">
        <f t="shared" si="54"/>
        <v>0</v>
      </c>
      <c r="J102" s="15">
        <f t="shared" si="54"/>
        <v>116121358.35000001</v>
      </c>
      <c r="K102" s="15">
        <f t="shared" si="54"/>
        <v>1114104512.8100004</v>
      </c>
      <c r="L102" s="32">
        <f>SUM(L91:L101)</f>
        <v>-32827598.450273972</v>
      </c>
      <c r="M102" s="32">
        <f>SUM(M91:M101)</f>
        <v>83293759.899726048</v>
      </c>
      <c r="N102" s="32">
        <f>SUM(N91:N101)</f>
        <v>1513748.83</v>
      </c>
      <c r="O102" s="30">
        <f t="shared" si="53"/>
        <v>37258609.859999999</v>
      </c>
      <c r="T102" s="28"/>
      <c r="U102" s="28"/>
    </row>
    <row r="103" spans="1:21">
      <c r="A103" s="4"/>
      <c r="B103" s="9" t="s">
        <v>63</v>
      </c>
      <c r="C103" s="11"/>
      <c r="D103" s="11"/>
      <c r="E103" s="11"/>
      <c r="F103" s="11"/>
      <c r="G103" s="11"/>
      <c r="H103" s="11"/>
      <c r="I103" s="11"/>
      <c r="J103" s="11"/>
      <c r="K103" s="11"/>
      <c r="T103" s="28"/>
      <c r="U103" s="28"/>
    </row>
    <row r="104" spans="1:21">
      <c r="A104" s="4"/>
      <c r="B104" s="9" t="s">
        <v>64</v>
      </c>
      <c r="C104" s="10"/>
      <c r="D104" s="10"/>
      <c r="E104" s="10"/>
      <c r="F104" s="10"/>
      <c r="G104" s="10"/>
      <c r="H104" s="10"/>
      <c r="I104" s="10"/>
      <c r="J104" s="10"/>
      <c r="K104" s="10"/>
      <c r="T104" s="28"/>
      <c r="U104" s="28"/>
    </row>
    <row r="105" spans="1:21">
      <c r="C105" s="13"/>
      <c r="D105" s="13"/>
      <c r="E105">
        <v>0</v>
      </c>
      <c r="F105" s="35">
        <f>[2]Grouping!$T$37+[2]Grouping!$T$70-F102-F174</f>
        <v>0.55999970436096191</v>
      </c>
      <c r="G105" s="13"/>
      <c r="H105" s="35">
        <f>[2]PL!$K$16-H102-H174</f>
        <v>0</v>
      </c>
      <c r="J105" s="35">
        <f>-[2]Grouping!$T$62-[2]Grouping!$T$77-J102-J174</f>
        <v>0</v>
      </c>
      <c r="K105" s="35">
        <f>[2]Grouping!$T$78-K102-K174</f>
        <v>0.55999958515167236</v>
      </c>
      <c r="T105" s="28"/>
      <c r="U105" s="28"/>
    </row>
    <row r="106" spans="1:21">
      <c r="A106" s="26" t="s">
        <v>152</v>
      </c>
      <c r="B106" s="22"/>
      <c r="F106" s="59"/>
      <c r="G106" s="59"/>
      <c r="H106" s="59"/>
      <c r="I106" s="59"/>
      <c r="J106" s="59"/>
      <c r="K106" s="59"/>
      <c r="T106" s="28"/>
      <c r="U106" s="28"/>
    </row>
    <row r="107" spans="1:21">
      <c r="A107" s="74" t="s">
        <v>55</v>
      </c>
      <c r="B107" s="74" t="s">
        <v>56</v>
      </c>
      <c r="C107" s="76" t="s">
        <v>57</v>
      </c>
      <c r="D107" s="77"/>
      <c r="E107" s="77"/>
      <c r="F107" s="78"/>
      <c r="G107" s="79" t="s">
        <v>58</v>
      </c>
      <c r="H107" s="80"/>
      <c r="I107" s="80"/>
      <c r="J107" s="81"/>
      <c r="K107" s="82" t="s">
        <v>59</v>
      </c>
      <c r="T107" s="28"/>
      <c r="U107" s="28"/>
    </row>
    <row r="108" spans="1:21" ht="25.5">
      <c r="A108" s="75"/>
      <c r="B108" s="75"/>
      <c r="C108" s="5" t="str">
        <f t="shared" ref="C108:J108" si="55">C90</f>
        <v>As at          01/04/2021</v>
      </c>
      <c r="D108" s="5" t="str">
        <f t="shared" si="55"/>
        <v>Additions</v>
      </c>
      <c r="E108" s="5" t="str">
        <f t="shared" si="55"/>
        <v>Deletion</v>
      </c>
      <c r="F108" s="5" t="str">
        <f t="shared" si="55"/>
        <v>As at           31/12/2021</v>
      </c>
      <c r="G108" s="5" t="str">
        <f t="shared" si="55"/>
        <v>Upto   31/03/2021</v>
      </c>
      <c r="H108" s="5" t="str">
        <f t="shared" si="55"/>
        <v>For  the   year</v>
      </c>
      <c r="I108" s="5" t="str">
        <f t="shared" si="55"/>
        <v>Deletion</v>
      </c>
      <c r="J108" s="5" t="str">
        <f t="shared" si="55"/>
        <v>As at 30/09/2021</v>
      </c>
      <c r="K108" s="83"/>
      <c r="R108" s="53" t="s">
        <v>7004</v>
      </c>
      <c r="T108" s="28"/>
      <c r="U108" s="28"/>
    </row>
    <row r="109" spans="1:21">
      <c r="A109" s="8">
        <v>2101010000</v>
      </c>
      <c r="B109" s="9" t="s">
        <v>41</v>
      </c>
      <c r="C109" s="20">
        <f>SUMPRODUCT(SIGN(Feb_22_Data!$C$2:$C$6296='FA Schedule'!A109),SIGN(Feb_22_Data!$A$2:$A$6296='FA Schedule'!$A$106),(Feb_22_Data!$U$2:$U$6296))</f>
        <v>0</v>
      </c>
      <c r="D109" s="20">
        <f>SUMPRODUCT(SIGN(Feb_22_Data!$C$2:$C$6296='FA Schedule'!A109),SIGN(Feb_22_Data!$A$2:$A$6296='FA Schedule'!$A$106),(Feb_22_Data!$AE$2:$AE$6296))</f>
        <v>0</v>
      </c>
      <c r="E109" s="20">
        <f>-SUMPRODUCT(SIGN(Feb_22_Data!$C$2:$C$6296='FA Schedule'!A109),SIGN(Feb_22_Data!$A$2:$A$6296='FA Schedule'!$A$106),(Feb_22_Data!$AF$2:$AF$6296))</f>
        <v>0</v>
      </c>
      <c r="F109" s="31">
        <f>C109+D109-E109</f>
        <v>0</v>
      </c>
      <c r="G109" s="20">
        <f>-SUMPRODUCT(SIGN(Feb_22_Data!$C$2:$C$6296='FA Schedule'!A109),SIGN(Feb_22_Data!$A$2:$A$6296='FA Schedule'!$A$106),(Feb_22_Data!$V$2:$V$6296))</f>
        <v>0</v>
      </c>
      <c r="H109" s="10">
        <f>-SUMPRODUCT(SIGN(Feb_22_Data!$C$2:$C$6296='FA Schedule'!A109),SIGN(Feb_22_Data!$A$2:$A$6296='FA Schedule'!$A$106),(Feb_22_Data!$Z$2:$Z$6296)+(Feb_22_Data!$AC$2:$AC$6296))</f>
        <v>0</v>
      </c>
      <c r="I109" s="10">
        <f>SUMPRODUCT(SIGN(Feb_22_Data!$C$2:$C$6296='FA Schedule'!A109),SIGN(Feb_22_Data!$A$2:$A$6296='FA Schedule'!$A$106),(Feb_22_Data!$AG$2:$AG$6296))</f>
        <v>0</v>
      </c>
      <c r="J109" s="12">
        <f>G109+H109-I109</f>
        <v>0</v>
      </c>
      <c r="K109" s="10">
        <f>F109-J109</f>
        <v>0</v>
      </c>
      <c r="R109" s="53" t="s">
        <v>6997</v>
      </c>
      <c r="T109" s="28"/>
      <c r="U109" s="28"/>
    </row>
    <row r="110" spans="1:21">
      <c r="A110" s="8">
        <v>2101010010</v>
      </c>
      <c r="B110" s="9" t="s">
        <v>51</v>
      </c>
      <c r="C110" s="20">
        <f>SUMPRODUCT(SIGN(Feb_22_Data!$C$2:$C$6296='FA Schedule'!A110),SIGN(Feb_22_Data!$A$2:$A$6296='FA Schedule'!$A$106),(Feb_22_Data!$U$2:$U$6296))</f>
        <v>0</v>
      </c>
      <c r="D110" s="20">
        <f>SUMPRODUCT(SIGN(Feb_22_Data!$C$2:$C$6296='FA Schedule'!A110),SIGN(Feb_22_Data!$A$2:$A$6296='FA Schedule'!$A$106),(Feb_22_Data!$AE$2:$AE$6296))</f>
        <v>0</v>
      </c>
      <c r="E110" s="20">
        <f>-SUMPRODUCT(SIGN(Feb_22_Data!$C$2:$C$6296='FA Schedule'!A110),SIGN(Feb_22_Data!$A$2:$A$6296='FA Schedule'!$A$106),(Feb_22_Data!$AF$2:$AF$6296))</f>
        <v>0</v>
      </c>
      <c r="F110" s="31">
        <f t="shared" ref="F110:F119" si="56">C110+D110-E110</f>
        <v>0</v>
      </c>
      <c r="G110" s="20">
        <f>-SUMPRODUCT(SIGN(Feb_22_Data!$C$2:$C$6296='FA Schedule'!A110),SIGN(Feb_22_Data!$A$2:$A$6296='FA Schedule'!$A$106),(Feb_22_Data!$V$2:$V$6296))</f>
        <v>0</v>
      </c>
      <c r="H110" s="10">
        <f>-SUMPRODUCT(SIGN(Feb_22_Data!$C$2:$C$6296='FA Schedule'!A110),SIGN(Feb_22_Data!$A$2:$A$6296='FA Schedule'!$A$106),(Feb_22_Data!$Z$2:$Z$6296)+(Feb_22_Data!$AC$2:$AC$6296))</f>
        <v>0</v>
      </c>
      <c r="I110" s="10">
        <f>SUMPRODUCT(SIGN(Feb_22_Data!$C$2:$C$6296='FA Schedule'!A110),SIGN(Feb_22_Data!$A$2:$A$6296='FA Schedule'!$A$106),(Feb_22_Data!$AG$2:$AG$6296))</f>
        <v>0</v>
      </c>
      <c r="J110" s="12">
        <f t="shared" ref="J110:J119" si="57">G110+H110-I110</f>
        <v>0</v>
      </c>
      <c r="K110" s="10">
        <f>F110-J110</f>
        <v>0</v>
      </c>
      <c r="R110" s="53" t="s">
        <v>6998</v>
      </c>
      <c r="T110" s="28"/>
      <c r="U110" s="28"/>
    </row>
    <row r="111" spans="1:21">
      <c r="A111" s="8">
        <v>2101010020</v>
      </c>
      <c r="B111" s="9" t="s">
        <v>38</v>
      </c>
      <c r="C111" s="20">
        <f>SUMPRODUCT(SIGN(Feb_22_Data!$C$2:$C$6296='FA Schedule'!A111),SIGN(Feb_22_Data!$A$2:$A$6296='FA Schedule'!$A$106),(Feb_22_Data!$U$2:$U$6296))</f>
        <v>0</v>
      </c>
      <c r="D111" s="20">
        <f>SUMPRODUCT(SIGN(Feb_22_Data!$C$2:$C$6296='FA Schedule'!A111),SIGN(Feb_22_Data!$A$2:$A$6296='FA Schedule'!$A$106),(Feb_22_Data!$AE$2:$AE$6296))</f>
        <v>0</v>
      </c>
      <c r="E111" s="20">
        <f>-SUMPRODUCT(SIGN(Feb_22_Data!$C$2:$C$6296='FA Schedule'!A111),SIGN(Feb_22_Data!$A$2:$A$6296='FA Schedule'!$A$106),(Feb_22_Data!$AF$2:$AF$6296))</f>
        <v>0</v>
      </c>
      <c r="F111" s="31">
        <f t="shared" si="56"/>
        <v>0</v>
      </c>
      <c r="G111" s="20">
        <f>-SUMPRODUCT(SIGN(Feb_22_Data!$C$2:$C$6296='FA Schedule'!A111),SIGN(Feb_22_Data!$A$2:$A$6296='FA Schedule'!$A$106),(Feb_22_Data!$V$2:$V$6296))</f>
        <v>0</v>
      </c>
      <c r="H111" s="10">
        <f>-SUMPRODUCT(SIGN(Feb_22_Data!$C$2:$C$6296='FA Schedule'!A111),SIGN(Feb_22_Data!$A$2:$A$6296='FA Schedule'!$A$106),(Feb_22_Data!$Z$2:$Z$6296)+(Feb_22_Data!$AC$2:$AC$6296))</f>
        <v>0</v>
      </c>
      <c r="I111" s="10">
        <f>SUMPRODUCT(SIGN(Feb_22_Data!$C$2:$C$6296='FA Schedule'!A111),SIGN(Feb_22_Data!$A$2:$A$6296='FA Schedule'!$A$106),(Feb_22_Data!$AG$2:$AG$6296))</f>
        <v>0</v>
      </c>
      <c r="J111" s="12">
        <f t="shared" si="57"/>
        <v>0</v>
      </c>
      <c r="K111" s="10">
        <f t="shared" ref="K111:K119" si="58">F111-J111</f>
        <v>0</v>
      </c>
      <c r="L111" s="32">
        <f>[2]Grouping!$U$43</f>
        <v>0</v>
      </c>
      <c r="M111" s="32">
        <f>J111+L111</f>
        <v>0</v>
      </c>
      <c r="N111" s="13">
        <f>[2]Grouping!$U$1440</f>
        <v>0</v>
      </c>
      <c r="O111" s="30">
        <f>H111-N111</f>
        <v>0</v>
      </c>
      <c r="R111" s="53" t="s">
        <v>6999</v>
      </c>
      <c r="T111" s="28"/>
      <c r="U111" s="28"/>
    </row>
    <row r="112" spans="1:21">
      <c r="A112" s="8">
        <v>2101010030</v>
      </c>
      <c r="B112" s="9" t="s">
        <v>6983</v>
      </c>
      <c r="C112" s="20">
        <f>SUMPRODUCT(SIGN(Feb_22_Data!$C$2:$C$6296='FA Schedule'!A112),SIGN(Feb_22_Data!$A$2:$A$6296='FA Schedule'!$A$106),(Feb_22_Data!$U$2:$U$6296))</f>
        <v>0</v>
      </c>
      <c r="D112" s="20">
        <f>SUMPRODUCT(SIGN(Feb_22_Data!$C$2:$C$6296='FA Schedule'!A112),SIGN(Feb_22_Data!$A$2:$A$6296='FA Schedule'!$A$106),(Feb_22_Data!$AE$2:$AE$6296))</f>
        <v>0</v>
      </c>
      <c r="E112" s="20">
        <f>-SUMPRODUCT(SIGN(Feb_22_Data!$C$2:$C$6296='FA Schedule'!A112),SIGN(Feb_22_Data!$A$2:$A$6296='FA Schedule'!$A$106),(Feb_22_Data!$AF$2:$AF$6296))</f>
        <v>0</v>
      </c>
      <c r="F112" s="31">
        <f t="shared" si="56"/>
        <v>0</v>
      </c>
      <c r="G112" s="20">
        <f>-SUMPRODUCT(SIGN(Feb_22_Data!$C$2:$C$6296='FA Schedule'!A112),SIGN(Feb_22_Data!$A$2:$A$6296='FA Schedule'!$A$106),(Feb_22_Data!$V$2:$V$6296))</f>
        <v>0</v>
      </c>
      <c r="H112" s="10">
        <f>-SUMPRODUCT(SIGN(Feb_22_Data!$C$2:$C$6296='FA Schedule'!A112),SIGN(Feb_22_Data!$A$2:$A$6296='FA Schedule'!$A$106),(Feb_22_Data!$Z$2:$Z$6296)+(Feb_22_Data!$AC$2:$AC$6296))</f>
        <v>0</v>
      </c>
      <c r="I112" s="10">
        <f>SUMPRODUCT(SIGN(Feb_22_Data!$C$2:$C$6296='FA Schedule'!A112),SIGN(Feb_22_Data!$A$2:$A$6296='FA Schedule'!$A$106),(Feb_22_Data!$AG$2:$AG$6296))</f>
        <v>0</v>
      </c>
      <c r="J112" s="12">
        <f t="shared" si="57"/>
        <v>0</v>
      </c>
      <c r="K112" s="10">
        <f t="shared" si="58"/>
        <v>0</v>
      </c>
      <c r="M112" s="32"/>
      <c r="N112" s="13"/>
      <c r="O112" s="30"/>
      <c r="R112" s="53" t="s">
        <v>6999</v>
      </c>
      <c r="T112" s="28"/>
      <c r="U112" s="28"/>
    </row>
    <row r="113" spans="1:24">
      <c r="A113" s="8">
        <v>2101010050</v>
      </c>
      <c r="B113" s="9" t="s">
        <v>43</v>
      </c>
      <c r="C113" s="20">
        <f>SUMPRODUCT(SIGN(Feb_22_Data!$C$2:$C$6296='FA Schedule'!A113),SIGN(Feb_22_Data!$A$2:$A$6296='FA Schedule'!$A$106),(Feb_22_Data!$U$2:$U$6296))</f>
        <v>166664974.66999999</v>
      </c>
      <c r="D113" s="20">
        <f>SUMPRODUCT(SIGN(Feb_22_Data!$C$2:$C$6296='FA Schedule'!A113),SIGN(Feb_22_Data!$A$2:$A$6296='FA Schedule'!$A$106),(Feb_22_Data!$AE$2:$AE$6296))</f>
        <v>0</v>
      </c>
      <c r="E113" s="20">
        <f>-SUMPRODUCT(SIGN(Feb_22_Data!$C$2:$C$6296='FA Schedule'!A113),SIGN(Feb_22_Data!$A$2:$A$6296='FA Schedule'!$A$106),(Feb_22_Data!$AF$2:$AF$6296))</f>
        <v>0</v>
      </c>
      <c r="F113" s="31">
        <f t="shared" si="56"/>
        <v>166664974.66999999</v>
      </c>
      <c r="G113" s="20">
        <f>-SUMPRODUCT(SIGN(Feb_22_Data!$C$2:$C$6296='FA Schedule'!A113),SIGN(Feb_22_Data!$A$2:$A$6296='FA Schedule'!$A$106),(Feb_22_Data!$V$2:$V$6296))</f>
        <v>14574094.979999999</v>
      </c>
      <c r="H113" s="10">
        <f>-SUMPRODUCT(SIGN(Feb_22_Data!$C$2:$C$6296='FA Schedule'!A113),SIGN(Feb_22_Data!$A$2:$A$6296='FA Schedule'!$A$106),(Feb_22_Data!$Z$2:$Z$6296)+(Feb_22_Data!$AC$2:$AC$6296))</f>
        <v>6104389.5600000005</v>
      </c>
      <c r="I113" s="10">
        <f>SUMPRODUCT(SIGN(Feb_22_Data!$C$2:$C$6296='FA Schedule'!A113),SIGN(Feb_22_Data!$A$2:$A$6296='FA Schedule'!$A$106),(Feb_22_Data!$AG$2:$AG$6296))</f>
        <v>0</v>
      </c>
      <c r="J113" s="12">
        <f t="shared" si="57"/>
        <v>20678484.539999999</v>
      </c>
      <c r="K113" s="10">
        <f t="shared" si="58"/>
        <v>145986490.13</v>
      </c>
      <c r="L113" s="32">
        <f>[2]Grouping!$U$47</f>
        <v>-20678484.539999999</v>
      </c>
      <c r="M113" s="32">
        <f t="shared" ref="M113:M119" si="59">J113+L113</f>
        <v>0</v>
      </c>
      <c r="N113" s="13">
        <f>[2]Grouping!$U$1442</f>
        <v>0</v>
      </c>
      <c r="O113" s="30">
        <f t="shared" ref="O113:O120" si="60">H113-N113</f>
        <v>6104389.5600000005</v>
      </c>
      <c r="R113" s="53" t="s">
        <v>7000</v>
      </c>
      <c r="T113" s="28"/>
      <c r="U113" s="28"/>
    </row>
    <row r="114" spans="1:24">
      <c r="A114" s="8">
        <v>2101010130</v>
      </c>
      <c r="B114" s="9" t="s">
        <v>40</v>
      </c>
      <c r="C114" s="20">
        <f>SUMPRODUCT(SIGN(Feb_22_Data!$C$2:$C$6296='FA Schedule'!A114),SIGN(Feb_22_Data!$A$2:$A$6296='FA Schedule'!$A$106),(Feb_22_Data!$U$2:$U$6296))</f>
        <v>0</v>
      </c>
      <c r="D114" s="20">
        <f>SUMPRODUCT(SIGN(Feb_22_Data!$C$2:$C$6296='FA Schedule'!A114),SIGN(Feb_22_Data!$A$2:$A$6296='FA Schedule'!$A$106),(Feb_22_Data!$AE$2:$AE$6296))</f>
        <v>0</v>
      </c>
      <c r="E114" s="20">
        <f>-SUMPRODUCT(SIGN(Feb_22_Data!$C$2:$C$6296='FA Schedule'!A114),SIGN(Feb_22_Data!$A$2:$A$6296='FA Schedule'!$A$106),(Feb_22_Data!$AF$2:$AF$6296))</f>
        <v>0</v>
      </c>
      <c r="F114" s="31">
        <f t="shared" si="56"/>
        <v>0</v>
      </c>
      <c r="G114" s="20">
        <f>-SUMPRODUCT(SIGN(Feb_22_Data!$C$2:$C$6296='FA Schedule'!A114),SIGN(Feb_22_Data!$A$2:$A$6296='FA Schedule'!$A$106),(Feb_22_Data!$V$2:$V$6296))</f>
        <v>0</v>
      </c>
      <c r="H114" s="10">
        <f>-SUMPRODUCT(SIGN(Feb_22_Data!$C$2:$C$6296='FA Schedule'!A114),SIGN(Feb_22_Data!$A$2:$A$6296='FA Schedule'!$A$106),(Feb_22_Data!$Z$2:$Z$6296)+(Feb_22_Data!$AC$2:$AC$6296))</f>
        <v>0</v>
      </c>
      <c r="I114" s="10">
        <f>SUMPRODUCT(SIGN(Feb_22_Data!$C$2:$C$6296='FA Schedule'!A114),SIGN(Feb_22_Data!$A$2:$A$6296='FA Schedule'!$A$106),(Feb_22_Data!$AG$2:$AG$6296))</f>
        <v>0</v>
      </c>
      <c r="J114" s="12">
        <f t="shared" si="57"/>
        <v>0</v>
      </c>
      <c r="K114" s="10">
        <f t="shared" si="58"/>
        <v>0</v>
      </c>
      <c r="L114" s="32">
        <f>[2]Grouping!$U$55+[2]Grouping!$U$61</f>
        <v>0</v>
      </c>
      <c r="M114" s="32">
        <f t="shared" si="59"/>
        <v>0</v>
      </c>
      <c r="N114" s="13">
        <f>[2]Grouping!$U$1446+[2]Grouping!$U$1447</f>
        <v>0</v>
      </c>
      <c r="O114" s="30">
        <f t="shared" si="60"/>
        <v>0</v>
      </c>
      <c r="R114" s="53" t="s">
        <v>7002</v>
      </c>
      <c r="T114" s="28"/>
      <c r="U114" s="28"/>
    </row>
    <row r="115" spans="1:24">
      <c r="A115" s="8">
        <v>2101010140</v>
      </c>
      <c r="B115" s="9" t="s">
        <v>40</v>
      </c>
      <c r="C115" s="20">
        <f>SUMPRODUCT(SIGN(Feb_22_Data!$C$2:$C$6296='FA Schedule'!A115),SIGN(Feb_22_Data!$A$2:$A$6296='FA Schedule'!$A$106),(Feb_22_Data!$U$2:$U$6296))</f>
        <v>0</v>
      </c>
      <c r="D115" s="20">
        <f>SUMPRODUCT(SIGN(Feb_22_Data!$C$2:$C$6296='FA Schedule'!A115),SIGN(Feb_22_Data!$A$2:$A$6296='FA Schedule'!$A$106),(Feb_22_Data!$AE$2:$AE$6296))</f>
        <v>0</v>
      </c>
      <c r="E115" s="20">
        <f>-SUMPRODUCT(SIGN(Feb_22_Data!$C$2:$C$6296='FA Schedule'!A115),SIGN(Feb_22_Data!$A$2:$A$6296='FA Schedule'!$A$106),(Feb_22_Data!$AF$2:$AF$6296))</f>
        <v>0</v>
      </c>
      <c r="F115" s="31">
        <f t="shared" si="56"/>
        <v>0</v>
      </c>
      <c r="G115" s="20">
        <f>-SUMPRODUCT(SIGN(Feb_22_Data!$C$2:$C$6296='FA Schedule'!A115),SIGN(Feb_22_Data!$A$2:$A$6296='FA Schedule'!$A$106),(Feb_22_Data!$V$2:$V$6296))</f>
        <v>0</v>
      </c>
      <c r="H115" s="10">
        <f>-SUMPRODUCT(SIGN(Feb_22_Data!$C$2:$C$6296='FA Schedule'!A115),SIGN(Feb_22_Data!$A$2:$A$6296='FA Schedule'!$A$106),(Feb_22_Data!$Z$2:$Z$6296)+(Feb_22_Data!$AC$2:$AC$6296))</f>
        <v>0</v>
      </c>
      <c r="I115" s="10">
        <f>SUMPRODUCT(SIGN(Feb_22_Data!$C$2:$C$6296='FA Schedule'!A115),SIGN(Feb_22_Data!$A$2:$A$6296='FA Schedule'!$A$106),(Feb_22_Data!$AG$2:$AG$6296))</f>
        <v>0</v>
      </c>
      <c r="J115" s="12">
        <f t="shared" si="57"/>
        <v>0</v>
      </c>
      <c r="K115" s="10">
        <f t="shared" si="58"/>
        <v>0</v>
      </c>
      <c r="M115" s="32">
        <f t="shared" si="59"/>
        <v>0</v>
      </c>
      <c r="N115" s="13"/>
      <c r="O115" s="30">
        <f t="shared" si="60"/>
        <v>0</v>
      </c>
      <c r="R115" s="53" t="s">
        <v>7002</v>
      </c>
      <c r="T115" s="28"/>
      <c r="U115" s="28"/>
    </row>
    <row r="116" spans="1:24">
      <c r="A116" s="8">
        <v>2101010150</v>
      </c>
      <c r="B116" s="9" t="s">
        <v>45</v>
      </c>
      <c r="C116" s="20">
        <f>SUMPRODUCT(SIGN(Feb_22_Data!$C$2:$C$6296='FA Schedule'!A116),SIGN(Feb_22_Data!$A$2:$A$6296='FA Schedule'!$A$106),(Feb_22_Data!$U$2:$U$6296))</f>
        <v>0</v>
      </c>
      <c r="D116" s="20">
        <f>SUMPRODUCT(SIGN(Feb_22_Data!$C$2:$C$6296='FA Schedule'!A116),SIGN(Feb_22_Data!$A$2:$A$6296='FA Schedule'!$A$106),(Feb_22_Data!$AE$2:$AE$6296))</f>
        <v>0</v>
      </c>
      <c r="E116" s="20">
        <f>-SUMPRODUCT(SIGN(Feb_22_Data!$C$2:$C$6296='FA Schedule'!A116),SIGN(Feb_22_Data!$A$2:$A$6296='FA Schedule'!$A$106),(Feb_22_Data!$AF$2:$AF$6296))</f>
        <v>0</v>
      </c>
      <c r="F116" s="31">
        <f t="shared" si="56"/>
        <v>0</v>
      </c>
      <c r="G116" s="20">
        <f>-SUMPRODUCT(SIGN(Feb_22_Data!$C$2:$C$6296='FA Schedule'!A116),SIGN(Feb_22_Data!$A$2:$A$6296='FA Schedule'!$A$106),(Feb_22_Data!$V$2:$V$6296))</f>
        <v>0</v>
      </c>
      <c r="H116" s="10">
        <f>-SUMPRODUCT(SIGN(Feb_22_Data!$C$2:$C$6296='FA Schedule'!A116),SIGN(Feb_22_Data!$A$2:$A$6296='FA Schedule'!$A$106),(Feb_22_Data!$Z$2:$Z$6296)+(Feb_22_Data!$AC$2:$AC$6296))</f>
        <v>0</v>
      </c>
      <c r="I116" s="10">
        <f>SUMPRODUCT(SIGN(Feb_22_Data!$C$2:$C$6296='FA Schedule'!A116),SIGN(Feb_22_Data!$A$2:$A$6296='FA Schedule'!$A$106),(Feb_22_Data!$AG$2:$AG$6296))</f>
        <v>0</v>
      </c>
      <c r="J116" s="12">
        <f t="shared" si="57"/>
        <v>0</v>
      </c>
      <c r="K116" s="10">
        <f t="shared" si="58"/>
        <v>0</v>
      </c>
      <c r="L116" s="32">
        <f>[2]Grouping!$U$58</f>
        <v>0</v>
      </c>
      <c r="M116" s="32">
        <f t="shared" si="59"/>
        <v>0</v>
      </c>
      <c r="N116" s="13">
        <f>[2]Grouping!$U$1448</f>
        <v>0</v>
      </c>
      <c r="O116" s="30">
        <f t="shared" si="60"/>
        <v>0</v>
      </c>
      <c r="R116" s="53" t="s">
        <v>7003</v>
      </c>
      <c r="T116" s="28"/>
      <c r="U116" s="28"/>
    </row>
    <row r="117" spans="1:24">
      <c r="A117" s="8">
        <v>2101010090</v>
      </c>
      <c r="B117" s="9" t="s">
        <v>42</v>
      </c>
      <c r="C117" s="20">
        <f>SUMPRODUCT(SIGN(Feb_22_Data!$C$2:$C$6296='FA Schedule'!A117),SIGN(Feb_22_Data!$A$2:$A$6296='FA Schedule'!$A$106),(Feb_22_Data!$U$2:$U$6296))</f>
        <v>0</v>
      </c>
      <c r="D117" s="20">
        <f>SUMPRODUCT(SIGN(Feb_22_Data!$C$2:$C$6296='FA Schedule'!A117),SIGN(Feb_22_Data!$A$2:$A$6296='FA Schedule'!$A$106),(Feb_22_Data!$AE$2:$AE$6296))</f>
        <v>0</v>
      </c>
      <c r="E117" s="20">
        <f>-SUMPRODUCT(SIGN(Feb_22_Data!$C$2:$C$6296='FA Schedule'!A117),SIGN(Feb_22_Data!$A$2:$A$6296='FA Schedule'!$A$106),(Feb_22_Data!$AF$2:$AF$6296))</f>
        <v>0</v>
      </c>
      <c r="F117" s="31">
        <f t="shared" si="56"/>
        <v>0</v>
      </c>
      <c r="G117" s="20">
        <f>-SUMPRODUCT(SIGN(Feb_22_Data!$C$2:$C$6296='FA Schedule'!A117),SIGN(Feb_22_Data!$A$2:$A$6296='FA Schedule'!$A$106),(Feb_22_Data!$V$2:$V$6296))</f>
        <v>0</v>
      </c>
      <c r="H117" s="10">
        <f>-SUMPRODUCT(SIGN(Feb_22_Data!$C$2:$C$6296='FA Schedule'!A117),SIGN(Feb_22_Data!$A$2:$A$6296='FA Schedule'!$A$106),(Feb_22_Data!$Z$2:$Z$6296)+(Feb_22_Data!$AC$2:$AC$6296))</f>
        <v>0</v>
      </c>
      <c r="I117" s="10">
        <f>SUMPRODUCT(SIGN(Feb_22_Data!$C$2:$C$6296='FA Schedule'!A117),SIGN(Feb_22_Data!$A$2:$A$6296='FA Schedule'!$A$106),(Feb_22_Data!$AG$2:$AG$6296))</f>
        <v>0</v>
      </c>
      <c r="J117" s="12">
        <f t="shared" si="57"/>
        <v>0</v>
      </c>
      <c r="K117" s="10">
        <f t="shared" si="58"/>
        <v>0</v>
      </c>
      <c r="L117" s="32">
        <f>[2]Grouping!$U$49</f>
        <v>0</v>
      </c>
      <c r="M117" s="32">
        <f t="shared" si="59"/>
        <v>0</v>
      </c>
      <c r="N117" s="13">
        <f>[2]Grouping!$U$1444</f>
        <v>0</v>
      </c>
      <c r="O117" s="30">
        <f t="shared" si="60"/>
        <v>0</v>
      </c>
      <c r="R117" s="53" t="s">
        <v>7001</v>
      </c>
      <c r="T117" s="28"/>
      <c r="U117" s="28"/>
    </row>
    <row r="118" spans="1:24">
      <c r="A118" s="8">
        <v>2101010100</v>
      </c>
      <c r="B118" s="9" t="s">
        <v>39</v>
      </c>
      <c r="C118" s="20">
        <f>SUMPRODUCT(SIGN(Feb_22_Data!$C$2:$C$6296='FA Schedule'!A118),SIGN(Feb_22_Data!$A$2:$A$6296='FA Schedule'!$A$106),(Feb_22_Data!$U$2:$U$6296))</f>
        <v>0</v>
      </c>
      <c r="D118" s="20">
        <f>SUMPRODUCT(SIGN(Feb_22_Data!$C$2:$C$6296='FA Schedule'!A118),SIGN(Feb_22_Data!$A$2:$A$6296='FA Schedule'!$A$106),(Feb_22_Data!$AE$2:$AE$6296))</f>
        <v>0</v>
      </c>
      <c r="E118" s="20">
        <f>-SUMPRODUCT(SIGN(Feb_22_Data!$C$2:$C$6296='FA Schedule'!A118),SIGN(Feb_22_Data!$A$2:$A$6296='FA Schedule'!$A$106),(Feb_22_Data!$AF$2:$AF$6296))</f>
        <v>0</v>
      </c>
      <c r="F118" s="31">
        <f t="shared" si="56"/>
        <v>0</v>
      </c>
      <c r="G118" s="20">
        <f>-SUMPRODUCT(SIGN(Feb_22_Data!$C$2:$C$6296='FA Schedule'!A118),SIGN(Feb_22_Data!$A$2:$A$6296='FA Schedule'!$A$106),(Feb_22_Data!$V$2:$V$6296))</f>
        <v>0</v>
      </c>
      <c r="H118" s="10">
        <f>-SUMPRODUCT(SIGN(Feb_22_Data!$C$2:$C$6296='FA Schedule'!A118),SIGN(Feb_22_Data!$A$2:$A$6296='FA Schedule'!$A$106),(Feb_22_Data!$Z$2:$Z$6296)+(Feb_22_Data!$AC$2:$AC$6296))</f>
        <v>0</v>
      </c>
      <c r="I118" s="10">
        <f>SUMPRODUCT(SIGN(Feb_22_Data!$C$2:$C$6296='FA Schedule'!A118),SIGN(Feb_22_Data!$A$2:$A$6296='FA Schedule'!$A$106),(Feb_22_Data!$AG$2:$AG$6296))</f>
        <v>0</v>
      </c>
      <c r="J118" s="12">
        <f t="shared" si="57"/>
        <v>0</v>
      </c>
      <c r="K118" s="10">
        <f t="shared" si="58"/>
        <v>0</v>
      </c>
      <c r="L118" s="32">
        <f>[2]Grouping!$U$50</f>
        <v>0</v>
      </c>
      <c r="M118" s="32">
        <f t="shared" si="59"/>
        <v>0</v>
      </c>
      <c r="N118" s="13">
        <f>[2]Grouping!$U$1445</f>
        <v>0</v>
      </c>
      <c r="O118" s="30">
        <f t="shared" si="60"/>
        <v>0</v>
      </c>
      <c r="R118" s="53" t="s">
        <v>7001</v>
      </c>
      <c r="T118" s="28"/>
      <c r="U118" s="28"/>
    </row>
    <row r="119" spans="1:24">
      <c r="A119" s="8">
        <v>2101030010</v>
      </c>
      <c r="B119" s="9" t="s">
        <v>44</v>
      </c>
      <c r="C119" s="20">
        <f>SUMPRODUCT(SIGN(Feb_22_Data!$C$2:$C$6296='FA Schedule'!A119),SIGN(Feb_22_Data!$A$2:$A$6296='FA Schedule'!$A$106),(Feb_22_Data!$U$2:$U$6296))</f>
        <v>0</v>
      </c>
      <c r="D119" s="20">
        <f>SUMPRODUCT(SIGN(Feb_22_Data!$C$2:$C$6296='FA Schedule'!A119),SIGN(Feb_22_Data!$A$2:$A$6296='FA Schedule'!$A$106),(Feb_22_Data!$AE$2:$AE$6296))</f>
        <v>0</v>
      </c>
      <c r="E119" s="20">
        <f>-SUMPRODUCT(SIGN(Feb_22_Data!$C$2:$C$6296='FA Schedule'!A119),SIGN(Feb_22_Data!$A$2:$A$6296='FA Schedule'!$A$106),(Feb_22_Data!$AF$2:$AF$6296))</f>
        <v>0</v>
      </c>
      <c r="F119" s="31">
        <f t="shared" si="56"/>
        <v>0</v>
      </c>
      <c r="G119" s="20">
        <f>-SUMPRODUCT(SIGN(Feb_22_Data!$C$2:$C$6296='FA Schedule'!A119),SIGN(Feb_22_Data!$A$2:$A$6296='FA Schedule'!$A$106),(Feb_22_Data!$V$2:$V$6296))</f>
        <v>0</v>
      </c>
      <c r="H119" s="10">
        <f>-SUMPRODUCT(SIGN(Feb_22_Data!$C$2:$C$6296='FA Schedule'!A119),SIGN(Feb_22_Data!$A$2:$A$6296='FA Schedule'!$A$106),(Feb_22_Data!$Z$2:$Z$6296)+(Feb_22_Data!$AC$2:$AC$6296))</f>
        <v>0</v>
      </c>
      <c r="I119" s="10">
        <f>SUMPRODUCT(SIGN(Feb_22_Data!$C$2:$C$6296='FA Schedule'!A119),SIGN(Feb_22_Data!$A$2:$A$6296='FA Schedule'!$A$106),(Feb_22_Data!$AG$2:$AG$6296))</f>
        <v>0</v>
      </c>
      <c r="J119" s="12">
        <f t="shared" si="57"/>
        <v>0</v>
      </c>
      <c r="K119" s="10">
        <f t="shared" si="58"/>
        <v>0</v>
      </c>
      <c r="L119" s="32">
        <f>[2]Grouping!$U$72</f>
        <v>0</v>
      </c>
      <c r="M119" s="32">
        <f t="shared" si="59"/>
        <v>0</v>
      </c>
      <c r="N119" s="13">
        <f>[2]Grouping!$U$1439</f>
        <v>0</v>
      </c>
      <c r="O119" s="30">
        <f t="shared" si="60"/>
        <v>0</v>
      </c>
      <c r="R119" s="53" t="s">
        <v>7005</v>
      </c>
      <c r="T119" s="28"/>
      <c r="U119" s="28"/>
    </row>
    <row r="120" spans="1:24">
      <c r="A120" s="8"/>
      <c r="B120" s="14" t="s">
        <v>62</v>
      </c>
      <c r="C120" s="15">
        <f t="shared" ref="C120:K120" si="61">SUM(C109:C119)</f>
        <v>166664974.66999999</v>
      </c>
      <c r="D120" s="15">
        <f t="shared" si="61"/>
        <v>0</v>
      </c>
      <c r="E120" s="15">
        <f t="shared" si="61"/>
        <v>0</v>
      </c>
      <c r="F120" s="15">
        <f t="shared" si="61"/>
        <v>166664974.66999999</v>
      </c>
      <c r="G120" s="15">
        <f t="shared" si="61"/>
        <v>14574094.979999999</v>
      </c>
      <c r="H120" s="15">
        <f t="shared" si="61"/>
        <v>6104389.5600000005</v>
      </c>
      <c r="I120" s="15">
        <f t="shared" si="61"/>
        <v>0</v>
      </c>
      <c r="J120" s="15">
        <f t="shared" si="61"/>
        <v>20678484.539999999</v>
      </c>
      <c r="K120" s="15">
        <f t="shared" si="61"/>
        <v>145986490.13</v>
      </c>
      <c r="L120" s="32">
        <f>SUM(L109:L119)</f>
        <v>-20678484.539999999</v>
      </c>
      <c r="M120" s="32">
        <f>SUM(M109:M119)</f>
        <v>0</v>
      </c>
      <c r="N120" s="32">
        <f>SUM(N109:N119)</f>
        <v>0</v>
      </c>
      <c r="O120" s="30">
        <f t="shared" si="60"/>
        <v>6104389.5600000005</v>
      </c>
      <c r="T120" s="28"/>
      <c r="U120" s="28"/>
    </row>
    <row r="121" spans="1:24">
      <c r="A121" s="4"/>
      <c r="B121" s="9" t="s">
        <v>63</v>
      </c>
      <c r="C121" s="11"/>
      <c r="D121" s="11"/>
      <c r="E121" s="11"/>
      <c r="F121" s="11"/>
      <c r="G121" s="11"/>
      <c r="H121" s="11"/>
      <c r="I121" s="11"/>
      <c r="J121" s="11"/>
      <c r="K121" s="11"/>
      <c r="T121" s="28"/>
      <c r="U121" s="28"/>
    </row>
    <row r="122" spans="1:24">
      <c r="A122" s="4"/>
      <c r="B122" s="9" t="s">
        <v>64</v>
      </c>
      <c r="C122" s="10"/>
      <c r="D122" s="10"/>
      <c r="E122" s="10"/>
      <c r="F122" s="10"/>
      <c r="G122" s="10"/>
      <c r="H122" s="10"/>
      <c r="I122" s="10"/>
      <c r="J122" s="10"/>
      <c r="K122" s="10"/>
      <c r="T122" s="28"/>
      <c r="U122" s="28"/>
    </row>
    <row r="123" spans="1:24">
      <c r="C123" s="13"/>
      <c r="F123" s="35">
        <f>[2]Grouping!$U$37+[2]Grouping!$U$70-F120</f>
        <v>0</v>
      </c>
      <c r="G123" s="13"/>
      <c r="H123" s="35">
        <f>[2]PL!$L$16-H120</f>
        <v>0</v>
      </c>
      <c r="J123" s="35">
        <f>-[2]Grouping!$U$62-[2]Grouping!$U$77-J120</f>
        <v>0</v>
      </c>
      <c r="K123" s="35">
        <f>[2]Grouping!$U$78-K120</f>
        <v>0</v>
      </c>
      <c r="T123" s="28"/>
      <c r="U123" s="28"/>
    </row>
    <row r="124" spans="1:24">
      <c r="A124" s="26" t="s">
        <v>48</v>
      </c>
      <c r="B124" s="22"/>
    </row>
    <row r="125" spans="1:24">
      <c r="A125" s="74" t="s">
        <v>55</v>
      </c>
      <c r="B125" s="74" t="s">
        <v>56</v>
      </c>
      <c r="C125" s="76" t="s">
        <v>57</v>
      </c>
      <c r="D125" s="77"/>
      <c r="E125" s="77"/>
      <c r="F125" s="78"/>
      <c r="G125" s="79" t="s">
        <v>58</v>
      </c>
      <c r="H125" s="80"/>
      <c r="I125" s="80"/>
      <c r="J125" s="81"/>
      <c r="K125" s="82" t="s">
        <v>59</v>
      </c>
    </row>
    <row r="126" spans="1:24" ht="25.5">
      <c r="A126" s="75"/>
      <c r="B126" s="75"/>
      <c r="C126" s="5" t="str">
        <f t="shared" ref="C126:J126" si="62">+C58</f>
        <v>As at          01/04/2021</v>
      </c>
      <c r="D126" s="5" t="str">
        <f t="shared" si="62"/>
        <v>Additions</v>
      </c>
      <c r="E126" s="5" t="str">
        <f t="shared" si="62"/>
        <v>Deletion</v>
      </c>
      <c r="F126" s="5" t="str">
        <f t="shared" si="62"/>
        <v>As at           31/12/2021</v>
      </c>
      <c r="G126" s="5" t="str">
        <f t="shared" si="62"/>
        <v>Upto   31/03/2021</v>
      </c>
      <c r="H126" s="5" t="str">
        <f t="shared" si="62"/>
        <v>For  the   year</v>
      </c>
      <c r="I126" s="5" t="str">
        <f t="shared" si="62"/>
        <v>Deletion</v>
      </c>
      <c r="J126" s="5" t="str">
        <f t="shared" si="62"/>
        <v>As at 30/09/2021</v>
      </c>
      <c r="K126" s="83"/>
      <c r="R126" s="53" t="s">
        <v>7004</v>
      </c>
    </row>
    <row r="127" spans="1:24">
      <c r="A127" s="8">
        <v>2101010000</v>
      </c>
      <c r="B127" s="9" t="s">
        <v>41</v>
      </c>
      <c r="C127" s="20">
        <f>SUMPRODUCT(SIGN(Feb_22_Data!$C$2:$C$6296='FA Schedule'!A127),SIGN(Feb_22_Data!$A$2:$A$6296='FA Schedule'!$A$124),(Feb_22_Data!$U$2:$U$6296))</f>
        <v>1072846760.4</v>
      </c>
      <c r="D127" s="20">
        <f>SUMPRODUCT(SIGN(Feb_22_Data!$C$2:$C$6296='FA Schedule'!A127),SIGN(Feb_22_Data!$A$2:$A$6296='FA Schedule'!$A$124),(Feb_22_Data!$AE$2:$AE$6296))</f>
        <v>0</v>
      </c>
      <c r="E127" s="20">
        <f>-SUMPRODUCT(SIGN(Feb_22_Data!$C$2:$C$6296='FA Schedule'!A127),SIGN(Feb_22_Data!$A$2:$A$6296='FA Schedule'!$A$124),(Feb_22_Data!$AF$2:$AF$6296))</f>
        <v>0</v>
      </c>
      <c r="F127" s="31">
        <f>C127+D127-E127</f>
        <v>1072846760.4</v>
      </c>
      <c r="G127" s="20">
        <f>-SUMPRODUCT(SIGN(Feb_22_Data!$C$2:$C$6296='FA Schedule'!A127),SIGN(Feb_22_Data!$A$2:$A$6296='FA Schedule'!$A$124),(Feb_22_Data!$V$2:$V$6296))</f>
        <v>0</v>
      </c>
      <c r="H127" s="10">
        <f>-SUMPRODUCT(SIGN(Feb_22_Data!$C$2:$C$6296='FA Schedule'!A127),SIGN(Feb_22_Data!$A$2:$A$6296='FA Schedule'!$A$124),(Feb_22_Data!$Z$2:$Z$6296)+(Feb_22_Data!$AC$2:$AC$6296))</f>
        <v>0</v>
      </c>
      <c r="I127" s="10">
        <f>SUMPRODUCT(SIGN(Feb_22_Data!$C$2:$C$6296='FA Schedule'!A127),SIGN(Feb_22_Data!$A$2:$A$6296='FA Schedule'!$A$124),(Feb_22_Data!$AG$2:$AG$6296))</f>
        <v>0</v>
      </c>
      <c r="J127" s="12">
        <f>G127+H127-I127</f>
        <v>0</v>
      </c>
      <c r="K127" s="10">
        <f>F127-J127</f>
        <v>1072846760.4</v>
      </c>
      <c r="M127" s="13"/>
      <c r="N127" s="13"/>
      <c r="R127" s="53" t="s">
        <v>6997</v>
      </c>
      <c r="S127" s="13"/>
      <c r="X127" s="34"/>
    </row>
    <row r="128" spans="1:24">
      <c r="A128" s="8">
        <v>2101010010</v>
      </c>
      <c r="B128" s="9" t="s">
        <v>51</v>
      </c>
      <c r="C128" s="20">
        <f>SUMPRODUCT(SIGN(Feb_22_Data!$C$2:$C$6296='FA Schedule'!A128),SIGN(Feb_22_Data!$A$2:$A$6296='FA Schedule'!$A$124),(Feb_22_Data!$U$2:$U$6296))*0</f>
        <v>0</v>
      </c>
      <c r="D128" s="20">
        <f>SUMPRODUCT(SIGN(Feb_22_Data!$C$2:$C$6296='FA Schedule'!A128),SIGN(Feb_22_Data!$A$2:$A$6296='FA Schedule'!$A$124),(Feb_22_Data!$AE$2:$AE$6296))</f>
        <v>0</v>
      </c>
      <c r="E128" s="20">
        <f>-SUMPRODUCT(SIGN(Feb_22_Data!$C$2:$C$6296='FA Schedule'!A128),SIGN(Feb_22_Data!$A$2:$A$6296='FA Schedule'!$A$124),(Feb_22_Data!$AF$2:$AF$6296))</f>
        <v>0</v>
      </c>
      <c r="F128" s="31">
        <f t="shared" ref="F128:F137" si="63">C128+D128-E128</f>
        <v>0</v>
      </c>
      <c r="G128" s="20">
        <f>-SUMPRODUCT(SIGN(Feb_22_Data!$C$2:$C$6296='FA Schedule'!A128),SIGN(Feb_22_Data!$A$2:$A$6296='FA Schedule'!$A$124),(Feb_22_Data!$V$2:$V$6296))</f>
        <v>0</v>
      </c>
      <c r="H128" s="10">
        <f>-SUMPRODUCT(SIGN(Feb_22_Data!$C$2:$C$6296='FA Schedule'!A128),SIGN(Feb_22_Data!$A$2:$A$6296='FA Schedule'!$A$124),(Feb_22_Data!$Z$2:$Z$6296)+(Feb_22_Data!$AC$2:$AC$6296))</f>
        <v>0</v>
      </c>
      <c r="I128" s="10">
        <f>SUMPRODUCT(SIGN(Feb_22_Data!$C$2:$C$6296='FA Schedule'!A128),SIGN(Feb_22_Data!$A$2:$A$6296='FA Schedule'!$A$124),(Feb_22_Data!$AG$2:$AG$6296))</f>
        <v>0</v>
      </c>
      <c r="J128" s="12">
        <f t="shared" ref="J128:J137" si="64">G128+H128-I128</f>
        <v>0</v>
      </c>
      <c r="K128" s="10">
        <f>F128-J128</f>
        <v>0</v>
      </c>
      <c r="M128" s="13"/>
      <c r="N128" s="13"/>
      <c r="R128" s="53" t="s">
        <v>6998</v>
      </c>
      <c r="S128" s="13"/>
      <c r="T128" s="28"/>
      <c r="U128" s="28"/>
      <c r="X128" s="34"/>
    </row>
    <row r="129" spans="1:24">
      <c r="A129" s="8">
        <v>2101010020</v>
      </c>
      <c r="B129" s="9" t="s">
        <v>38</v>
      </c>
      <c r="C129" s="20">
        <f>SUMPRODUCT(SIGN(Feb_22_Data!$C$2:$C$6296='FA Schedule'!A129),SIGN(Feb_22_Data!$A$2:$A$6296='FA Schedule'!$A$124),(Feb_22_Data!$U$2:$U$6296))</f>
        <v>5488543722.6499958</v>
      </c>
      <c r="D129" s="20">
        <f>SUMPRODUCT(SIGN(Feb_22_Data!$C$2:$C$6296='FA Schedule'!A129),SIGN(Feb_22_Data!$A$2:$A$6296='FA Schedule'!$A$124),(Feb_22_Data!$AE$2:$AE$6296))</f>
        <v>255326</v>
      </c>
      <c r="E129" s="20">
        <f>-SUMPRODUCT(SIGN(Feb_22_Data!$C$2:$C$6296='FA Schedule'!A129),SIGN(Feb_22_Data!$A$2:$A$6296='FA Schedule'!$A$124),(Feb_22_Data!$AF$2:$AF$6296))</f>
        <v>0</v>
      </c>
      <c r="F129" s="31">
        <f t="shared" si="63"/>
        <v>5488799048.6499958</v>
      </c>
      <c r="G129" s="20">
        <f>-SUMPRODUCT(SIGN(Feb_22_Data!$C$2:$C$6296='FA Schedule'!A129),SIGN(Feb_22_Data!$A$2:$A$6296='FA Schedule'!$A$124),(Feb_22_Data!$V$2:$V$6296))</f>
        <v>1661384074.54</v>
      </c>
      <c r="H129" s="10">
        <f>-SUMPRODUCT(SIGN(Feb_22_Data!$C$2:$C$6296='FA Schedule'!A129),SIGN(Feb_22_Data!$A$2:$A$6296='FA Schedule'!$A$124),(Feb_22_Data!$Z$2:$Z$6296)+(Feb_22_Data!$AC$2:$AC$6296))</f>
        <v>140425103.41000006</v>
      </c>
      <c r="I129" s="10">
        <f>SUMPRODUCT(SIGN(Feb_22_Data!$C$2:$C$6296='FA Schedule'!A129),SIGN(Feb_22_Data!$A$2:$A$6296='FA Schedule'!$A$124),(Feb_22_Data!$AG$2:$AG$6296))</f>
        <v>0</v>
      </c>
      <c r="J129" s="12">
        <f t="shared" si="64"/>
        <v>1801809177.95</v>
      </c>
      <c r="K129" s="10">
        <f t="shared" ref="K129:K137" si="65">F129-J129</f>
        <v>3686989870.699996</v>
      </c>
      <c r="L129" s="32">
        <f>[2]Grouping!$V$43</f>
        <v>-1358698865.1333287</v>
      </c>
      <c r="M129" s="32">
        <f>J129+L129</f>
        <v>443110312.81667137</v>
      </c>
      <c r="N129" s="13">
        <f>[2]Grouping!$V$1440</f>
        <v>214707.29000000004</v>
      </c>
      <c r="O129" s="30">
        <f>H129-N129</f>
        <v>140210396.12000006</v>
      </c>
      <c r="P129" s="32"/>
      <c r="Q129" s="13"/>
      <c r="R129" s="53" t="s">
        <v>6999</v>
      </c>
      <c r="S129" s="13"/>
      <c r="T129" s="28"/>
      <c r="X129" s="34"/>
    </row>
    <row r="130" spans="1:24">
      <c r="A130" s="8">
        <v>2101010030</v>
      </c>
      <c r="B130" s="9" t="s">
        <v>6983</v>
      </c>
      <c r="C130" s="20">
        <f>SUMPRODUCT(SIGN(Feb_22_Data!$C$2:$C$6296='FA Schedule'!A130),SIGN(Feb_22_Data!$A$2:$A$6296='FA Schedule'!$A$124),(Feb_22_Data!$U$2:$U$6296))</f>
        <v>0</v>
      </c>
      <c r="D130" s="20">
        <f>SUMPRODUCT(SIGN(Feb_22_Data!$C$2:$C$6296='FA Schedule'!A130),SIGN(Feb_22_Data!$A$2:$A$6296='FA Schedule'!$A$124),(Feb_22_Data!$AE$2:$AE$6296))</f>
        <v>0</v>
      </c>
      <c r="E130" s="20">
        <f>-SUMPRODUCT(SIGN(Feb_22_Data!$C$2:$C$6296='FA Schedule'!A130),SIGN(Feb_22_Data!$A$2:$A$6296='FA Schedule'!$A$124),(Feb_22_Data!$AF$2:$AF$6296))</f>
        <v>0</v>
      </c>
      <c r="F130" s="31">
        <f t="shared" si="63"/>
        <v>0</v>
      </c>
      <c r="G130" s="20">
        <f>-SUMPRODUCT(SIGN(Feb_22_Data!$C$2:$C$6296='FA Schedule'!A130),SIGN(Feb_22_Data!$A$2:$A$6296='FA Schedule'!$A$124),(Feb_22_Data!$V$2:$V$6296))</f>
        <v>0</v>
      </c>
      <c r="H130" s="10">
        <f>-SUMPRODUCT(SIGN(Feb_22_Data!$C$2:$C$6296='FA Schedule'!A130),SIGN(Feb_22_Data!$A$2:$A$6296='FA Schedule'!$A$124),(Feb_22_Data!$Z$2:$Z$6296)+(Feb_22_Data!$AC$2:$AC$6296))</f>
        <v>0</v>
      </c>
      <c r="I130" s="10">
        <f>SUMPRODUCT(SIGN(Feb_22_Data!$C$2:$C$6296='FA Schedule'!A130),SIGN(Feb_22_Data!$A$2:$A$6296='FA Schedule'!$A$124),(Feb_22_Data!$AG$2:$AG$6296))</f>
        <v>0</v>
      </c>
      <c r="J130" s="12">
        <f t="shared" si="64"/>
        <v>0</v>
      </c>
      <c r="K130" s="10">
        <f t="shared" si="65"/>
        <v>0</v>
      </c>
      <c r="M130" s="32"/>
      <c r="N130" s="13"/>
      <c r="O130" s="30"/>
      <c r="P130" s="32"/>
      <c r="Q130" s="13"/>
      <c r="R130" s="53" t="s">
        <v>6999</v>
      </c>
      <c r="S130" s="13"/>
      <c r="T130" s="28"/>
      <c r="U130" s="28"/>
      <c r="X130" s="34"/>
    </row>
    <row r="131" spans="1:24">
      <c r="A131" s="8">
        <v>2101010050</v>
      </c>
      <c r="B131" s="9" t="s">
        <v>43</v>
      </c>
      <c r="C131" s="20">
        <f>SUMPRODUCT(SIGN(Feb_22_Data!$C$2:$C$6296='FA Schedule'!A131),SIGN(Feb_22_Data!$A$2:$A$6296='FA Schedule'!$A$124),(Feb_22_Data!$U$2:$U$6296))</f>
        <v>50432071818.480003</v>
      </c>
      <c r="D131" s="20">
        <f>SUMPRODUCT(SIGN(Feb_22_Data!$C$2:$C$6296='FA Schedule'!A131),SIGN(Feb_22_Data!$A$2:$A$6296='FA Schedule'!$A$124),(Feb_22_Data!$AE$2:$AE$6296))</f>
        <v>55493066</v>
      </c>
      <c r="E131" s="20">
        <f>-SUMPRODUCT(SIGN(Feb_22_Data!$C$2:$C$6296='FA Schedule'!A131),SIGN(Feb_22_Data!$A$2:$A$6296='FA Schedule'!$A$124),(Feb_22_Data!$AF$2:$AF$6296))</f>
        <v>0</v>
      </c>
      <c r="F131" s="31">
        <f t="shared" si="63"/>
        <v>50487564884.480003</v>
      </c>
      <c r="G131" s="20">
        <f>-SUMPRODUCT(SIGN(Feb_22_Data!$C$2:$C$6296='FA Schedule'!A131),SIGN(Feb_22_Data!$A$2:$A$6296='FA Schedule'!$A$124),(Feb_22_Data!$V$2:$V$6296))</f>
        <v>25612809151.879951</v>
      </c>
      <c r="H131" s="10">
        <f>-SUMPRODUCT(SIGN(Feb_22_Data!$C$2:$C$6296='FA Schedule'!A131),SIGN(Feb_22_Data!$A$2:$A$6296='FA Schedule'!$A$124),(Feb_22_Data!$Z$2:$Z$6296)+(Feb_22_Data!$AC$2:$AC$6296))</f>
        <v>2312691422.6600013</v>
      </c>
      <c r="I131" s="10">
        <f>SUMPRODUCT(SIGN(Feb_22_Data!$C$2:$C$6296='FA Schedule'!A131),SIGN(Feb_22_Data!$A$2:$A$6296='FA Schedule'!$A$124),(Feb_22_Data!$AG$2:$AG$6296))</f>
        <v>0</v>
      </c>
      <c r="J131" s="12">
        <f t="shared" si="64"/>
        <v>27925500574.539951</v>
      </c>
      <c r="K131" s="10">
        <f t="shared" si="65"/>
        <v>22562064309.940052</v>
      </c>
      <c r="L131" s="32">
        <f>[2]Grouping!$V$47</f>
        <v>-19878753021.255283</v>
      </c>
      <c r="M131" s="32">
        <f t="shared" ref="M131:M137" si="66">J131+L131</f>
        <v>8046747553.284668</v>
      </c>
      <c r="N131" s="13">
        <f>[2]Grouping!$V$1442</f>
        <v>0</v>
      </c>
      <c r="O131" s="30">
        <f t="shared" ref="O131:O138" si="67">H131-N131</f>
        <v>2312691422.6600013</v>
      </c>
      <c r="P131" s="32"/>
      <c r="R131" s="53" t="s">
        <v>7000</v>
      </c>
      <c r="S131" s="13"/>
      <c r="T131" s="28"/>
      <c r="X131" s="34"/>
    </row>
    <row r="132" spans="1:24">
      <c r="A132" s="8">
        <v>2101010130</v>
      </c>
      <c r="B132" s="9" t="s">
        <v>40</v>
      </c>
      <c r="C132" s="20">
        <f>SUMPRODUCT(SIGN(Feb_22_Data!$C$2:$C$6296='FA Schedule'!A132),SIGN(Feb_22_Data!$A$2:$A$6296='FA Schedule'!$A$124),(Feb_22_Data!$U$2:$U$6296))</f>
        <v>26731132.620000005</v>
      </c>
      <c r="D132" s="20">
        <f>SUMPRODUCT(SIGN(Feb_22_Data!$C$2:$C$6296='FA Schedule'!A132),SIGN(Feb_22_Data!$A$2:$A$6296='FA Schedule'!$A$124),(Feb_22_Data!$AE$2:$AE$6296))</f>
        <v>0</v>
      </c>
      <c r="E132" s="20">
        <f>-SUMPRODUCT(SIGN(Feb_22_Data!$C$2:$C$6296='FA Schedule'!A132),SIGN(Feb_22_Data!$A$2:$A$6296='FA Schedule'!$A$124),(Feb_22_Data!$AF$2:$AF$6296))</f>
        <v>0</v>
      </c>
      <c r="F132" s="31">
        <f t="shared" si="63"/>
        <v>26731132.620000005</v>
      </c>
      <c r="G132" s="20">
        <f>-SUMPRODUCT(SIGN(Feb_22_Data!$C$2:$C$6296='FA Schedule'!A132),SIGN(Feb_22_Data!$A$2:$A$6296='FA Schedule'!$A$124),(Feb_22_Data!$V$2:$V$6296))</f>
        <v>20361963.060000032</v>
      </c>
      <c r="H132" s="10">
        <f>-SUMPRODUCT(SIGN(Feb_22_Data!$C$2:$C$6296='FA Schedule'!A132),SIGN(Feb_22_Data!$A$2:$A$6296='FA Schedule'!$A$124),(Feb_22_Data!$Z$2:$Z$6296)+(Feb_22_Data!$AC$2:$AC$6296))</f>
        <v>2408668.5500000021</v>
      </c>
      <c r="I132" s="10">
        <f>SUMPRODUCT(SIGN(Feb_22_Data!$C$2:$C$6296='FA Schedule'!A132),SIGN(Feb_22_Data!$A$2:$A$6296='FA Schedule'!$A$124),(Feb_22_Data!$AG$2:$AG$6296))</f>
        <v>0</v>
      </c>
      <c r="J132" s="12">
        <f t="shared" si="64"/>
        <v>22770631.610000033</v>
      </c>
      <c r="K132" s="10">
        <f t="shared" si="65"/>
        <v>3960501.0099999718</v>
      </c>
      <c r="L132" s="32">
        <f>[2]Grouping!$V$53</f>
        <v>-22770631.609999999</v>
      </c>
      <c r="M132" s="32">
        <f t="shared" si="66"/>
        <v>3.3527612686157227E-8</v>
      </c>
      <c r="N132" s="13">
        <f>[2]Grouping!$V$1446+[2]Grouping!$V$1447</f>
        <v>4358413026.8100004</v>
      </c>
      <c r="O132" s="30">
        <f t="shared" si="67"/>
        <v>-4356004358.2600002</v>
      </c>
      <c r="P132" s="32"/>
      <c r="R132" s="53" t="s">
        <v>7002</v>
      </c>
      <c r="S132" s="13"/>
      <c r="T132" s="28"/>
      <c r="X132" s="34"/>
    </row>
    <row r="133" spans="1:24">
      <c r="A133" s="8">
        <v>2101010140</v>
      </c>
      <c r="B133" s="9" t="s">
        <v>40</v>
      </c>
      <c r="C133" s="20">
        <f>SUMPRODUCT(SIGN(Feb_22_Data!$C$2:$C$6296='FA Schedule'!A133),SIGN(Feb_22_Data!$A$2:$A$6296='FA Schedule'!$A$124),(Feb_22_Data!$U$2:$U$6296))</f>
        <v>19921676.789999999</v>
      </c>
      <c r="D133" s="20">
        <f>SUMPRODUCT(SIGN(Feb_22_Data!$C$2:$C$6296='FA Schedule'!A133),SIGN(Feb_22_Data!$A$2:$A$6296='FA Schedule'!$A$124),(Feb_22_Data!$AE$2:$AE$6296))</f>
        <v>0</v>
      </c>
      <c r="E133" s="20">
        <f>-SUMPRODUCT(SIGN(Feb_22_Data!$C$2:$C$6296='FA Schedule'!A133),SIGN(Feb_22_Data!$A$2:$A$6296='FA Schedule'!$A$124),(Feb_22_Data!$AF$2:$AF$6296))</f>
        <v>0</v>
      </c>
      <c r="F133" s="31">
        <f t="shared" si="63"/>
        <v>19921676.789999999</v>
      </c>
      <c r="G133" s="20">
        <f>-SUMPRODUCT(SIGN(Feb_22_Data!$C$2:$C$6296='FA Schedule'!A133),SIGN(Feb_22_Data!$A$2:$A$6296='FA Schedule'!$A$124),(Feb_22_Data!$V$2:$V$6296))</f>
        <v>14512883.030000001</v>
      </c>
      <c r="H133" s="10">
        <f>-SUMPRODUCT(SIGN(Feb_22_Data!$C$2:$C$6296='FA Schedule'!A133),SIGN(Feb_22_Data!$A$2:$A$6296='FA Schedule'!$A$124),(Feb_22_Data!$Z$2:$Z$6296)+(Feb_22_Data!$AC$2:$AC$6296))</f>
        <v>1491635.1400000006</v>
      </c>
      <c r="I133" s="10">
        <f>SUMPRODUCT(SIGN(Feb_22_Data!$C$2:$C$6296='FA Schedule'!A133),SIGN(Feb_22_Data!$A$2:$A$6296='FA Schedule'!$A$124),(Feb_22_Data!$AG$2:$AG$6296))</f>
        <v>0</v>
      </c>
      <c r="J133" s="12">
        <f t="shared" si="64"/>
        <v>16004518.170000002</v>
      </c>
      <c r="K133" s="10">
        <f t="shared" si="65"/>
        <v>3917158.6199999973</v>
      </c>
      <c r="L133" s="32">
        <f>[2]Grouping!$V$54</f>
        <v>-16004518.17</v>
      </c>
      <c r="M133" s="32">
        <f t="shared" si="66"/>
        <v>0</v>
      </c>
      <c r="N133" s="13"/>
      <c r="O133" s="30">
        <f t="shared" si="67"/>
        <v>1491635.1400000006</v>
      </c>
      <c r="P133" s="32"/>
      <c r="R133" s="53" t="s">
        <v>7002</v>
      </c>
      <c r="S133" s="13"/>
      <c r="T133" s="28"/>
      <c r="U133" s="28"/>
      <c r="X133" s="34"/>
    </row>
    <row r="134" spans="1:24">
      <c r="A134" s="8">
        <v>2101010150</v>
      </c>
      <c r="B134" s="9" t="s">
        <v>45</v>
      </c>
      <c r="C134" s="20">
        <f>SUMPRODUCT(SIGN(Feb_22_Data!$C$2:$C$6296='FA Schedule'!A134),SIGN(Feb_22_Data!$A$2:$A$6296='FA Schedule'!$A$124),(Feb_22_Data!$U$2:$U$6296))</f>
        <v>12879817</v>
      </c>
      <c r="D134" s="20">
        <f>SUMPRODUCT(SIGN(Feb_22_Data!$C$2:$C$6296='FA Schedule'!A134),SIGN(Feb_22_Data!$A$2:$A$6296='FA Schedule'!$A$124),(Feb_22_Data!$AE$2:$AE$6296))</f>
        <v>0</v>
      </c>
      <c r="E134" s="20">
        <f>-SUMPRODUCT(SIGN(Feb_22_Data!$C$2:$C$6296='FA Schedule'!A134),SIGN(Feb_22_Data!$A$2:$A$6296='FA Schedule'!$A$124),(Feb_22_Data!$AF$2:$AF$6296))</f>
        <v>0</v>
      </c>
      <c r="F134" s="31">
        <f t="shared" si="63"/>
        <v>12879817</v>
      </c>
      <c r="G134" s="20">
        <f>-SUMPRODUCT(SIGN(Feb_22_Data!$C$2:$C$6296='FA Schedule'!A134),SIGN(Feb_22_Data!$A$2:$A$6296='FA Schedule'!$A$124),(Feb_22_Data!$V$2:$V$6296))</f>
        <v>9685515.3599999994</v>
      </c>
      <c r="H134" s="10">
        <f>-SUMPRODUCT(SIGN(Feb_22_Data!$C$2:$C$6296='FA Schedule'!A134),SIGN(Feb_22_Data!$A$2:$A$6296='FA Schedule'!$A$124),(Feb_22_Data!$Z$2:$Z$6296)+(Feb_22_Data!$AC$2:$AC$6296))</f>
        <v>500118.14</v>
      </c>
      <c r="I134" s="10">
        <f>SUMPRODUCT(SIGN(Feb_22_Data!$C$2:$C$6296='FA Schedule'!A134),SIGN(Feb_22_Data!$A$2:$A$6296='FA Schedule'!$A$124),(Feb_22_Data!$AG$2:$AG$6296))</f>
        <v>0</v>
      </c>
      <c r="J134" s="12">
        <f t="shared" si="64"/>
        <v>10185633.5</v>
      </c>
      <c r="K134" s="10">
        <f t="shared" si="65"/>
        <v>2694183.5</v>
      </c>
      <c r="L134" s="32">
        <f>[2]Grouping!$V$58</f>
        <v>-10185633.5</v>
      </c>
      <c r="M134" s="32">
        <f t="shared" si="66"/>
        <v>0</v>
      </c>
      <c r="N134" s="13">
        <f>[2]Grouping!$V$1448</f>
        <v>1213299.29</v>
      </c>
      <c r="O134" s="30">
        <f t="shared" si="67"/>
        <v>-713181.15</v>
      </c>
      <c r="P134" s="13"/>
      <c r="Q134" s="13"/>
      <c r="R134" s="53" t="s">
        <v>7003</v>
      </c>
      <c r="S134" s="13"/>
      <c r="T134" s="28"/>
      <c r="X134" s="34"/>
    </row>
    <row r="135" spans="1:24">
      <c r="A135" s="8">
        <v>2101010090</v>
      </c>
      <c r="B135" s="9" t="s">
        <v>42</v>
      </c>
      <c r="C135" s="20">
        <f>SUMPRODUCT(SIGN(Feb_22_Data!$C$2:$C$6296='FA Schedule'!A135),SIGN(Feb_22_Data!$A$2:$A$6296='FA Schedule'!$A$124),(Feb_22_Data!$U$2:$U$6296))</f>
        <v>31542517.069999997</v>
      </c>
      <c r="D135" s="20">
        <f>SUMPRODUCT(SIGN(Feb_22_Data!$C$2:$C$6296='FA Schedule'!A135),SIGN(Feb_22_Data!$A$2:$A$6296='FA Schedule'!$A$124),(Feb_22_Data!$AE$2:$AE$6296))</f>
        <v>501534</v>
      </c>
      <c r="E135" s="20">
        <f>-SUMPRODUCT(SIGN(Feb_22_Data!$C$2:$C$6296='FA Schedule'!A135),SIGN(Feb_22_Data!$A$2:$A$6296='FA Schedule'!$A$124),(Feb_22_Data!$AF$2:$AF$6296))</f>
        <v>0</v>
      </c>
      <c r="F135" s="31">
        <f t="shared" si="63"/>
        <v>32044051.069999997</v>
      </c>
      <c r="G135" s="20">
        <f>-SUMPRODUCT(SIGN(Feb_22_Data!$C$2:$C$6296='FA Schedule'!A135),SIGN(Feb_22_Data!$A$2:$A$6296='FA Schedule'!$A$124),(Feb_22_Data!$V$2:$V$6296))</f>
        <v>18832467.399999999</v>
      </c>
      <c r="H135" s="10">
        <f>-SUMPRODUCT(SIGN(Feb_22_Data!$C$2:$C$6296='FA Schedule'!A135),SIGN(Feb_22_Data!$A$2:$A$6296='FA Schedule'!$A$124),(Feb_22_Data!$Z$2:$Z$6296)+(Feb_22_Data!$AC$2:$AC$6296))</f>
        <v>2791902.9500000007</v>
      </c>
      <c r="I135" s="10">
        <f>SUMPRODUCT(SIGN(Feb_22_Data!$C$2:$C$6296='FA Schedule'!A135),SIGN(Feb_22_Data!$A$2:$A$6296='FA Schedule'!$A$124),(Feb_22_Data!$AG$2:$AG$6296))</f>
        <v>0</v>
      </c>
      <c r="J135" s="12">
        <f t="shared" si="64"/>
        <v>21624370.349999998</v>
      </c>
      <c r="K135" s="10">
        <f t="shared" si="65"/>
        <v>10419680.719999999</v>
      </c>
      <c r="L135" s="32">
        <f>[2]Grouping!$V$49</f>
        <v>-21624370.350000001</v>
      </c>
      <c r="M135" s="32">
        <f t="shared" si="66"/>
        <v>0</v>
      </c>
      <c r="N135" s="13">
        <f>[2]Grouping!$V$1444</f>
        <v>30473714.100000001</v>
      </c>
      <c r="O135" s="30">
        <f t="shared" si="67"/>
        <v>-27681811.150000002</v>
      </c>
      <c r="P135" s="13"/>
      <c r="Q135" s="13"/>
      <c r="R135" s="53" t="s">
        <v>7001</v>
      </c>
      <c r="S135" s="13"/>
      <c r="T135" s="28"/>
      <c r="X135" s="34"/>
    </row>
    <row r="136" spans="1:24">
      <c r="A136" s="8">
        <v>2101010100</v>
      </c>
      <c r="B136" s="9" t="s">
        <v>39</v>
      </c>
      <c r="C136" s="20">
        <f>SUMPRODUCT(SIGN(Feb_22_Data!$C$2:$C$6296='FA Schedule'!A136),SIGN(Feb_22_Data!$A$2:$A$6296='FA Schedule'!$A$124),(Feb_22_Data!$U$2:$U$6296))</f>
        <v>26255843.779999994</v>
      </c>
      <c r="D136" s="20">
        <f>SUMPRODUCT(SIGN(Feb_22_Data!$C$2:$C$6296='FA Schedule'!A136),SIGN(Feb_22_Data!$A$2:$A$6296='FA Schedule'!$A$124),(Feb_22_Data!$AE$2:$AE$6296))</f>
        <v>1667672</v>
      </c>
      <c r="E136" s="20">
        <f>-SUMPRODUCT(SIGN(Feb_22_Data!$C$2:$C$6296='FA Schedule'!A136),SIGN(Feb_22_Data!$A$2:$A$6296='FA Schedule'!$A$124),(Feb_22_Data!$AF$2:$AF$6296))</f>
        <v>0</v>
      </c>
      <c r="F136" s="31">
        <f t="shared" si="63"/>
        <v>27923515.779999994</v>
      </c>
      <c r="G136" s="20">
        <f>-SUMPRODUCT(SIGN(Feb_22_Data!$C$2:$C$6296='FA Schedule'!A136),SIGN(Feb_22_Data!$A$2:$A$6296='FA Schedule'!$A$124),(Feb_22_Data!$V$2:$V$6296))</f>
        <v>19665259.470000021</v>
      </c>
      <c r="H136" s="10">
        <f>-SUMPRODUCT(SIGN(Feb_22_Data!$C$2:$C$6296='FA Schedule'!A136),SIGN(Feb_22_Data!$A$2:$A$6296='FA Schedule'!$A$124),(Feb_22_Data!$Z$2:$Z$6296)+(Feb_22_Data!$AC$2:$AC$6296))</f>
        <v>1765954.5300000003</v>
      </c>
      <c r="I136" s="10">
        <f>SUMPRODUCT(SIGN(Feb_22_Data!$C$2:$C$6296='FA Schedule'!A136),SIGN(Feb_22_Data!$A$2:$A$6296='FA Schedule'!$A$124),(Feb_22_Data!$AG$2:$AG$6296))</f>
        <v>0</v>
      </c>
      <c r="J136" s="12">
        <f t="shared" si="64"/>
        <v>21431214.000000022</v>
      </c>
      <c r="K136" s="10">
        <f t="shared" si="65"/>
        <v>6492301.7799999714</v>
      </c>
      <c r="L136" s="32">
        <f>[2]Grouping!$V$50</f>
        <v>-21431214</v>
      </c>
      <c r="M136" s="32">
        <f t="shared" si="66"/>
        <v>0</v>
      </c>
      <c r="N136" s="13">
        <f>[2]Grouping!$V$1445</f>
        <v>2976533.94</v>
      </c>
      <c r="O136" s="30">
        <f t="shared" si="67"/>
        <v>-1210579.4099999997</v>
      </c>
      <c r="P136" s="13"/>
      <c r="Q136" s="13"/>
      <c r="R136" s="53" t="s">
        <v>7001</v>
      </c>
      <c r="S136" s="13"/>
      <c r="T136" s="28"/>
      <c r="X136" s="34"/>
    </row>
    <row r="137" spans="1:24">
      <c r="A137" s="8">
        <v>2101030010</v>
      </c>
      <c r="B137" s="9" t="s">
        <v>44</v>
      </c>
      <c r="C137" s="20">
        <f>SUMPRODUCT(SIGN(Feb_22_Data!$C$2:$C$6296='FA Schedule'!A137),SIGN(Feb_22_Data!$A$2:$A$6296='FA Schedule'!$A$124),(Feb_22_Data!$U$2:$U$6296))</f>
        <v>6120932.4400000004</v>
      </c>
      <c r="D137" s="20">
        <f>SUMPRODUCT(SIGN(Feb_22_Data!$C$2:$C$6296='FA Schedule'!A137),SIGN(Feb_22_Data!$A$2:$A$6296='FA Schedule'!$A$124),(Feb_22_Data!$AE$2:$AE$6296))</f>
        <v>0</v>
      </c>
      <c r="E137" s="20">
        <f>-SUMPRODUCT(SIGN(Feb_22_Data!$C$2:$C$6296='FA Schedule'!A137),SIGN(Feb_22_Data!$A$2:$A$6296='FA Schedule'!$A$124),(Feb_22_Data!$AF$2:$AF$6296))</f>
        <v>0</v>
      </c>
      <c r="F137" s="31">
        <f t="shared" si="63"/>
        <v>6120932.4400000004</v>
      </c>
      <c r="G137" s="20">
        <f>-SUMPRODUCT(SIGN(Feb_22_Data!$C$2:$C$6296='FA Schedule'!A137),SIGN(Feb_22_Data!$A$2:$A$6296='FA Schedule'!$A$124),(Feb_22_Data!$V$2:$V$6296))</f>
        <v>5198889.79</v>
      </c>
      <c r="H137" s="10">
        <f>-SUMPRODUCT(SIGN(Feb_22_Data!$C$2:$C$6296='FA Schedule'!A137),SIGN(Feb_22_Data!$A$2:$A$6296='FA Schedule'!$A$124),(Feb_22_Data!$Z$2:$Z$6296)+(Feb_22_Data!$AC$2:$AC$6296))</f>
        <v>260380.15</v>
      </c>
      <c r="I137" s="10">
        <f>SUMPRODUCT(SIGN(Feb_22_Data!$C$2:$C$6296='FA Schedule'!A137),SIGN(Feb_22_Data!$A$2:$A$6296='FA Schedule'!$A$124),(Feb_22_Data!$AG$2:$AG$6296))</f>
        <v>0</v>
      </c>
      <c r="J137" s="12">
        <f t="shared" si="64"/>
        <v>5459269.9400000004</v>
      </c>
      <c r="K137" s="10">
        <f t="shared" si="65"/>
        <v>661662.5</v>
      </c>
      <c r="L137" s="32">
        <f>[2]Grouping!$V$72</f>
        <v>-5459269.9400000004</v>
      </c>
      <c r="M137" s="32">
        <f t="shared" si="66"/>
        <v>0</v>
      </c>
      <c r="N137" s="13">
        <f>[2]Grouping!$V$1439</f>
        <v>0</v>
      </c>
      <c r="O137" s="30">
        <f t="shared" si="67"/>
        <v>260380.15</v>
      </c>
      <c r="P137" s="13"/>
      <c r="Q137" s="13"/>
      <c r="R137" s="53" t="s">
        <v>7005</v>
      </c>
      <c r="S137" s="13"/>
      <c r="T137" s="28"/>
      <c r="X137" s="34"/>
    </row>
    <row r="138" spans="1:24">
      <c r="A138" s="8"/>
      <c r="B138" s="14" t="s">
        <v>62</v>
      </c>
      <c r="C138" s="15">
        <f t="shared" ref="C138:K138" si="68">SUM(C127:C137)</f>
        <v>57116914221.230003</v>
      </c>
      <c r="D138" s="15">
        <f t="shared" si="68"/>
        <v>57917598</v>
      </c>
      <c r="E138" s="15">
        <f t="shared" si="68"/>
        <v>0</v>
      </c>
      <c r="F138" s="15">
        <f t="shared" si="68"/>
        <v>57174831819.230003</v>
      </c>
      <c r="G138" s="15">
        <f t="shared" si="68"/>
        <v>27362450204.529957</v>
      </c>
      <c r="H138" s="15">
        <f t="shared" si="68"/>
        <v>2462335185.5300012</v>
      </c>
      <c r="I138" s="15">
        <f t="shared" si="68"/>
        <v>0</v>
      </c>
      <c r="J138" s="15">
        <f t="shared" si="68"/>
        <v>29824785390.059948</v>
      </c>
      <c r="K138" s="15">
        <f t="shared" si="68"/>
        <v>27350046429.170044</v>
      </c>
      <c r="L138" s="32">
        <f>SUM(L127:L137)</f>
        <v>-21334927523.958607</v>
      </c>
      <c r="M138" s="32">
        <f>SUM(M127:M137)</f>
        <v>8489857866.1013393</v>
      </c>
      <c r="N138" s="32">
        <f>SUM(N127:N137)</f>
        <v>4393291281.4300003</v>
      </c>
      <c r="O138" s="30">
        <f t="shared" si="67"/>
        <v>-1930956095.8999991</v>
      </c>
      <c r="P138" s="13"/>
      <c r="Q138" s="13"/>
      <c r="R138" s="13"/>
      <c r="S138" s="13"/>
      <c r="T138" s="13"/>
      <c r="X138" s="34"/>
    </row>
    <row r="139" spans="1:24">
      <c r="A139" s="4"/>
      <c r="B139" s="9" t="s">
        <v>63</v>
      </c>
      <c r="C139" s="11"/>
      <c r="D139" s="11"/>
      <c r="E139" s="11"/>
      <c r="F139" s="11"/>
      <c r="G139" s="11"/>
      <c r="H139" s="11"/>
      <c r="I139" s="11"/>
      <c r="J139" s="11"/>
      <c r="K139" s="11"/>
      <c r="M139" s="13"/>
      <c r="N139" s="13"/>
      <c r="O139" s="13"/>
      <c r="P139" s="13"/>
      <c r="Q139" s="13"/>
      <c r="R139" s="13"/>
      <c r="T139" s="30"/>
    </row>
    <row r="140" spans="1:24">
      <c r="A140" s="4"/>
      <c r="B140" s="8" t="s">
        <v>64</v>
      </c>
      <c r="C140" s="10"/>
      <c r="D140" s="10"/>
      <c r="E140" s="10"/>
      <c r="F140" s="10"/>
      <c r="G140" s="10"/>
      <c r="H140" s="10"/>
      <c r="I140" s="10"/>
      <c r="J140" s="10"/>
      <c r="K140" s="10"/>
      <c r="T140" s="30"/>
    </row>
    <row r="141" spans="1:24">
      <c r="F141" s="42">
        <f>[2]Grouping!$V$37+[2]Grouping!$V$70-F138-F169</f>
        <v>-1.1356754302978516</v>
      </c>
      <c r="H141" s="35">
        <f>[2]PL!$M$16-H138-H169</f>
        <v>-1.0728836059570313E-6</v>
      </c>
      <c r="I141" s="13"/>
      <c r="J141" s="42">
        <f>-[2]Grouping!$V$62-[2]Grouping!$V$77-J138-J169</f>
        <v>0.31867408752441406</v>
      </c>
      <c r="K141" s="35">
        <f>[2]Grouping!$V$78-K138-K169</f>
        <v>-1.4543390274047852</v>
      </c>
      <c r="M141" s="13"/>
      <c r="N141" s="13"/>
    </row>
    <row r="142" spans="1:24">
      <c r="C142" s="13"/>
      <c r="D142" s="13"/>
      <c r="F142" s="13"/>
      <c r="G142" s="13"/>
      <c r="H142" s="13"/>
      <c r="I142" s="13"/>
      <c r="J142" s="13"/>
      <c r="K142" s="13"/>
      <c r="N142" s="13"/>
    </row>
    <row r="143" spans="1:24">
      <c r="A143" s="26" t="s">
        <v>69</v>
      </c>
      <c r="B143" s="22"/>
      <c r="M143" s="13"/>
    </row>
    <row r="144" spans="1:24">
      <c r="A144" s="74" t="s">
        <v>55</v>
      </c>
      <c r="B144" s="74" t="s">
        <v>56</v>
      </c>
      <c r="C144" s="76" t="s">
        <v>57</v>
      </c>
      <c r="D144" s="77"/>
      <c r="E144" s="77"/>
      <c r="F144" s="78"/>
      <c r="G144" s="79" t="s">
        <v>58</v>
      </c>
      <c r="H144" s="80"/>
      <c r="I144" s="80"/>
      <c r="J144" s="81"/>
      <c r="K144" s="82" t="s">
        <v>59</v>
      </c>
    </row>
    <row r="145" spans="1:21" ht="25.5">
      <c r="A145" s="75"/>
      <c r="B145" s="75"/>
      <c r="C145" s="5" t="str">
        <f t="shared" ref="C145:J145" si="69">C126</f>
        <v>As at          01/04/2021</v>
      </c>
      <c r="D145" s="5" t="str">
        <f t="shared" si="69"/>
        <v>Additions</v>
      </c>
      <c r="E145" s="5" t="str">
        <f t="shared" si="69"/>
        <v>Deletion</v>
      </c>
      <c r="F145" s="5" t="str">
        <f t="shared" si="69"/>
        <v>As at           31/12/2021</v>
      </c>
      <c r="G145" s="5" t="str">
        <f t="shared" si="69"/>
        <v>Upto   31/03/2021</v>
      </c>
      <c r="H145" s="5" t="str">
        <f t="shared" si="69"/>
        <v>For  the   year</v>
      </c>
      <c r="I145" s="5" t="str">
        <f t="shared" si="69"/>
        <v>Deletion</v>
      </c>
      <c r="J145" s="5" t="str">
        <f t="shared" si="69"/>
        <v>As at 30/09/2021</v>
      </c>
      <c r="K145" s="83"/>
    </row>
    <row r="146" spans="1:21">
      <c r="A146" s="8">
        <v>2101010000</v>
      </c>
      <c r="B146" s="9" t="s">
        <v>41</v>
      </c>
      <c r="C146" s="20">
        <f>SUMPRODUCT(SIGN(Feb_22_Data!$C$2:$C$6696='FA Schedule'!A146),(Feb_22_Data!$U$2:$U$6696))</f>
        <v>1087149897.4000001</v>
      </c>
      <c r="D146" s="10">
        <f>SUMPRODUCT(SIGN(Feb_22_Data!$C$2:$C$6696='FA Schedule'!A146),(Feb_22_Data!$AE$2:$AE$6696))</f>
        <v>0</v>
      </c>
      <c r="E146" s="10">
        <f>-SUMPRODUCT(SIGN(Feb_22_Data!$C$2:$C$6696='FA Schedule'!A146),(Feb_22_Data!$AF$2:$AF$6696))</f>
        <v>0</v>
      </c>
      <c r="F146" s="31">
        <f>C146+D146-E146</f>
        <v>1087149897.4000001</v>
      </c>
      <c r="G146" s="20">
        <f>-SUMPRODUCT(SIGN(Feb_22_Data!$C$2:$C$6696='FA Schedule'!A146),(Feb_22_Data!$V$2:$V$6696))</f>
        <v>0</v>
      </c>
      <c r="H146" s="10">
        <f>-SUMPRODUCT(SIGN(Feb_22_Data!$C$2:$C$6696='FA Schedule'!A146),((Feb_22_Data!$Z$2:$Z$6696)+(Feb_22_Data!$AC$2:$AC$6696)))</f>
        <v>0</v>
      </c>
      <c r="I146" s="10">
        <f>SUMPRODUCT(SIGN(Feb_22_Data!$C$2:$C$6696='FA Schedule'!A146),(Feb_22_Data!$AG$2:$AG$6696))</f>
        <v>0</v>
      </c>
      <c r="J146" s="12">
        <f>G146+H146-I146</f>
        <v>0</v>
      </c>
      <c r="K146" s="10">
        <f>F146-J146</f>
        <v>1087149897.4000001</v>
      </c>
      <c r="M146" s="32"/>
      <c r="N146" s="13"/>
    </row>
    <row r="147" spans="1:21">
      <c r="A147" s="8">
        <v>2101010010</v>
      </c>
      <c r="B147" s="9" t="s">
        <v>51</v>
      </c>
      <c r="C147" s="20">
        <f>SUMPRODUCT(SIGN(Feb_22_Data!$C$2:$C$6696='FA Schedule'!A147),(Feb_22_Data!$U$2:$U$6696))*0</f>
        <v>0</v>
      </c>
      <c r="D147" s="10">
        <f>SUMPRODUCT(SIGN(Feb_22_Data!$C$2:$C$6696='FA Schedule'!A147),(Feb_22_Data!$AE$2:$AE$6696))</f>
        <v>0</v>
      </c>
      <c r="E147" s="10">
        <f>-SUMPRODUCT(SIGN(Feb_22_Data!$C$2:$C$6696='FA Schedule'!A147),(Feb_22_Data!$AF$2:$AF$6696))</f>
        <v>0</v>
      </c>
      <c r="F147" s="31">
        <f>C147+D147-E147</f>
        <v>0</v>
      </c>
      <c r="G147" s="20">
        <f>-SUMPRODUCT(SIGN(Feb_22_Data!$C$2:$C$6696='FA Schedule'!A147),(Feb_22_Data!$V$2:$V$6696))</f>
        <v>0</v>
      </c>
      <c r="H147" s="10">
        <f>-SUMPRODUCT(SIGN(Feb_22_Data!$C$2:$C$6696='FA Schedule'!A147),((Feb_22_Data!$Z$2:$Z$6696)+(Feb_22_Data!$AC$2:$AC$6696)))</f>
        <v>0</v>
      </c>
      <c r="I147" s="10">
        <f>SUMPRODUCT(SIGN(Feb_22_Data!$C$2:$C$6696='FA Schedule'!A147),(Feb_22_Data!$AG$2:$AG$6696))</f>
        <v>0</v>
      </c>
      <c r="J147" s="12">
        <f>G147+H147-I147</f>
        <v>0</v>
      </c>
      <c r="K147" s="10">
        <f>F147-J147</f>
        <v>0</v>
      </c>
      <c r="M147" s="32"/>
      <c r="N147" s="13"/>
      <c r="T147" s="28"/>
      <c r="U147" s="28"/>
    </row>
    <row r="148" spans="1:21">
      <c r="A148" s="8">
        <v>2101010020</v>
      </c>
      <c r="B148" s="9" t="s">
        <v>38</v>
      </c>
      <c r="C148" s="20">
        <f>SUMPRODUCT(SIGN(Feb_22_Data!$C$2:$C$6696='FA Schedule'!A148),(Feb_22_Data!$U$2:$U$6696))</f>
        <v>11433965577.589993</v>
      </c>
      <c r="D148" s="10">
        <f>SUMPRODUCT(SIGN(Feb_22_Data!$C$2:$C$6696='FA Schedule'!A148),(Feb_22_Data!$AE$2:$AE$6696))</f>
        <v>66454901</v>
      </c>
      <c r="E148" s="10">
        <f>-SUMPRODUCT(SIGN(Feb_22_Data!$C$2:$C$6696='FA Schedule'!A148),(Feb_22_Data!$AF$2:$AF$6696))</f>
        <v>0</v>
      </c>
      <c r="F148" s="31">
        <f t="shared" ref="F148:F156" si="70">C148+D148-E148</f>
        <v>11500420478.589993</v>
      </c>
      <c r="G148" s="20">
        <f>-SUMPRODUCT(SIGN(Feb_22_Data!$C$2:$C$6696='FA Schedule'!A148),(Feb_22_Data!$V$2:$V$6696))</f>
        <v>3083392985.8699985</v>
      </c>
      <c r="H148" s="91">
        <f>-SUMPRODUCT(SIGN(Feb_22_Data!$C$2:$C$6696='FA Schedule'!A148),((Feb_22_Data!$Z$2:$Z$6696)+(Feb_22_Data!$AC$2:$AC$6696)))</f>
        <v>321257639.22999996</v>
      </c>
      <c r="I148" s="10">
        <f>SUMPRODUCT(SIGN(Feb_22_Data!$C$2:$C$6696='FA Schedule'!A148),(Feb_22_Data!$AG$2:$AG$6696))</f>
        <v>0</v>
      </c>
      <c r="J148" s="33">
        <f t="shared" ref="J148:J156" si="71">G148+H148-I148</f>
        <v>3404650625.0999985</v>
      </c>
      <c r="K148" s="10">
        <f t="shared" ref="K148:K156" si="72">F148-J148</f>
        <v>8095769853.489994</v>
      </c>
      <c r="L148" s="32">
        <f>[2]Grouping!$W$43</f>
        <v>-2954438124.7449303</v>
      </c>
      <c r="M148" s="32">
        <f>J148+L148</f>
        <v>450212500.35506821</v>
      </c>
      <c r="N148" s="13">
        <f>[2]Grouping!$W$1440</f>
        <v>214707.29000000004</v>
      </c>
      <c r="O148" s="30">
        <f>H148-N148</f>
        <v>321042931.93999994</v>
      </c>
    </row>
    <row r="149" spans="1:21">
      <c r="A149" s="8">
        <v>2101010030</v>
      </c>
      <c r="B149" s="9" t="s">
        <v>6983</v>
      </c>
      <c r="C149" s="20">
        <f>SUMPRODUCT(SIGN(Feb_22_Data!$C$2:$C$6696='FA Schedule'!A149),(Feb_22_Data!$U$2:$U$6696))</f>
        <v>0</v>
      </c>
      <c r="D149" s="10">
        <f>SUMPRODUCT(SIGN(Feb_22_Data!$C$2:$C$6696='FA Schedule'!A149),(Feb_22_Data!$AE$2:$AE$6696))</f>
        <v>0</v>
      </c>
      <c r="E149" s="10">
        <f>-SUMPRODUCT(SIGN(Feb_22_Data!$C$2:$C$6696='FA Schedule'!A149),(Feb_22_Data!$AF$2:$AF$6696))</f>
        <v>0</v>
      </c>
      <c r="F149" s="11">
        <f t="shared" ref="F149" si="73">C149+D149-E149</f>
        <v>0</v>
      </c>
      <c r="G149" s="20">
        <f>-SUMPRODUCT(SIGN(Feb_22_Data!$C$2:$C$6696='FA Schedule'!A149),(Feb_22_Data!$V$2:$V$6696))</f>
        <v>0</v>
      </c>
      <c r="H149" s="91">
        <f>-SUMPRODUCT(SIGN(Feb_22_Data!$C$2:$C$6696='FA Schedule'!A149),((Feb_22_Data!$Z$2:$Z$6696)+(Feb_22_Data!$AC$2:$AC$6696)))</f>
        <v>0</v>
      </c>
      <c r="I149" s="10">
        <f>SUMPRODUCT(SIGN(Feb_22_Data!$C$2:$C$6696='FA Schedule'!A149),(Feb_22_Data!$AG$2:$AG$6696))</f>
        <v>0</v>
      </c>
      <c r="J149" s="33">
        <f t="shared" ref="J149" si="74">G149+H149-I149</f>
        <v>0</v>
      </c>
      <c r="K149" s="10">
        <f t="shared" ref="K149" si="75">F149-J149</f>
        <v>0</v>
      </c>
      <c r="M149" s="32"/>
      <c r="N149" s="13"/>
      <c r="O149" s="30"/>
      <c r="T149" s="28"/>
      <c r="U149" s="28"/>
    </row>
    <row r="150" spans="1:21">
      <c r="A150" s="8">
        <v>2101010050</v>
      </c>
      <c r="B150" s="9" t="s">
        <v>43</v>
      </c>
      <c r="C150" s="20">
        <f>SUMPRODUCT(SIGN(Feb_22_Data!$C$2:$C$6696='FA Schedule'!A150),(Feb_22_Data!$U$2:$U$6696))-19524430</f>
        <v>86813347431.720078</v>
      </c>
      <c r="D150" s="10">
        <f>SUMPRODUCT(SIGN(Feb_22_Data!$C$2:$C$6696='FA Schedule'!A150),(Feb_22_Data!$AE$2:$AE$6696))</f>
        <v>73748284</v>
      </c>
      <c r="E150" s="10">
        <f>-SUMPRODUCT(SIGN(Feb_22_Data!$C$2:$C$6696='FA Schedule'!A150),(Feb_22_Data!$AF$2:$AF$6696))</f>
        <v>1010807</v>
      </c>
      <c r="F150" s="31">
        <f t="shared" si="70"/>
        <v>86886084908.720078</v>
      </c>
      <c r="G150" s="20">
        <f>-SUMPRODUCT(SIGN(Feb_22_Data!$C$2:$C$6696='FA Schedule'!A150),(Feb_22_Data!$V$2:$V$6696))-19524430</f>
        <v>46793516669.480026</v>
      </c>
      <c r="H150" s="91">
        <f>-SUMPRODUCT(SIGN(Feb_22_Data!$C$2:$C$6696='FA Schedule'!A150),((Feb_22_Data!$Z$2:$Z$6696)+(Feb_22_Data!$AC$2:$AC$6696)))</f>
        <v>3234083068.2500014</v>
      </c>
      <c r="I150" s="10">
        <f>SUMPRODUCT(SIGN(Feb_22_Data!$C$2:$C$6696='FA Schedule'!A150),(Feb_22_Data!$AG$2:$AG$6696))</f>
        <v>302106.08</v>
      </c>
      <c r="J150" s="33">
        <f t="shared" si="71"/>
        <v>50027297631.650024</v>
      </c>
      <c r="K150" s="10">
        <f t="shared" si="72"/>
        <v>36858787277.070053</v>
      </c>
      <c r="L150" s="32">
        <f>[2]Grouping!$W$47</f>
        <v>-42094834560.007278</v>
      </c>
      <c r="M150" s="32">
        <f t="shared" ref="M150:M156" si="76">J150+L150</f>
        <v>7932463071.642746</v>
      </c>
      <c r="N150" s="13">
        <f>[2]Grouping!$W$1442</f>
        <v>0</v>
      </c>
      <c r="O150" s="30">
        <f t="shared" ref="O150:O157" si="77">H150-N150</f>
        <v>3234083068.2500014</v>
      </c>
    </row>
    <row r="151" spans="1:21">
      <c r="A151" s="8">
        <v>2101010130</v>
      </c>
      <c r="B151" s="9" t="s">
        <v>40</v>
      </c>
      <c r="C151" s="20">
        <f>SUMPRODUCT(SIGN(Feb_22_Data!$C$2:$C$6696='FA Schedule'!A151),(Feb_22_Data!$U$2:$U$6696))</f>
        <v>664401016.30999959</v>
      </c>
      <c r="D151" s="10">
        <f>SUMPRODUCT(SIGN(Feb_22_Data!$C$2:$C$6696='FA Schedule'!A151),(Feb_22_Data!$AE$2:$AE$6696))</f>
        <v>151113</v>
      </c>
      <c r="E151" s="10">
        <f>-SUMPRODUCT(SIGN(Feb_22_Data!$C$2:$C$6696='FA Schedule'!A151),(Feb_22_Data!$AF$2:$AF$6696))</f>
        <v>3140994</v>
      </c>
      <c r="F151" s="31">
        <f t="shared" si="70"/>
        <v>661411135.30999959</v>
      </c>
      <c r="G151" s="20">
        <f>-SUMPRODUCT(SIGN(Feb_22_Data!$C$2:$C$6696='FA Schedule'!A151),(Feb_22_Data!$V$2:$V$6696))</f>
        <v>413719056.45000076</v>
      </c>
      <c r="H151" s="91">
        <f>-SUMPRODUCT(SIGN(Feb_22_Data!$C$2:$C$6696='FA Schedule'!A151),((Feb_22_Data!$Z$2:$Z$6696)+(Feb_22_Data!$AC$2:$AC$6696)))</f>
        <v>55515230.420000069</v>
      </c>
      <c r="I151" s="10">
        <f>SUMPRODUCT(SIGN(Feb_22_Data!$C$2:$C$6696='FA Schedule'!A151),(Feb_22_Data!$AG$2:$AG$6696))</f>
        <v>2997302.3499999996</v>
      </c>
      <c r="J151" s="33">
        <f t="shared" si="71"/>
        <v>466236984.52000082</v>
      </c>
      <c r="K151" s="10">
        <f t="shared" si="72"/>
        <v>195174150.78999877</v>
      </c>
      <c r="L151" s="32">
        <f>[2]Grouping!$W$55+[2]Grouping!$W$61</f>
        <v>-482454285.84000003</v>
      </c>
      <c r="M151" s="32">
        <f t="shared" si="76"/>
        <v>-16217301.319999218</v>
      </c>
      <c r="N151" s="13">
        <f>[2]Grouping!$W$1446+[2]Grouping!$W$1447</f>
        <v>10512062015.809999</v>
      </c>
      <c r="O151" s="30">
        <f t="shared" si="77"/>
        <v>-10456546785.389999</v>
      </c>
    </row>
    <row r="152" spans="1:21">
      <c r="A152" s="8">
        <v>2101010140</v>
      </c>
      <c r="B152" s="9" t="s">
        <v>40</v>
      </c>
      <c r="C152" s="20">
        <f>SUMPRODUCT(SIGN(Feb_22_Data!$C$2:$C$6696='FA Schedule'!A152),(Feb_22_Data!$U$2:$U$6696))</f>
        <v>21055990.190000001</v>
      </c>
      <c r="D152" s="10">
        <f>SUMPRODUCT(SIGN(Feb_22_Data!$C$2:$C$6696='FA Schedule'!A152),(Feb_22_Data!$AE$2:$AE$6696))</f>
        <v>0</v>
      </c>
      <c r="E152" s="10">
        <f>-SUMPRODUCT(SIGN(Feb_22_Data!$C$2:$C$6696='FA Schedule'!A152),(Feb_22_Data!$AF$2:$AF$6696))</f>
        <v>0</v>
      </c>
      <c r="F152" s="31">
        <f t="shared" si="70"/>
        <v>21055990.190000001</v>
      </c>
      <c r="G152" s="20">
        <f>-SUMPRODUCT(SIGN(Feb_22_Data!$C$2:$C$6696='FA Schedule'!A152),(Feb_22_Data!$V$2:$V$6696))</f>
        <v>14627051.630000003</v>
      </c>
      <c r="H152" s="91">
        <f>-SUMPRODUCT(SIGN(Feb_22_Data!$C$2:$C$6696='FA Schedule'!A152),((Feb_22_Data!$Z$2:$Z$6696)+(Feb_22_Data!$AC$2:$AC$6696)))</f>
        <v>1590249.6900000006</v>
      </c>
      <c r="I152" s="10">
        <f>SUMPRODUCT(SIGN(Feb_22_Data!$C$2:$C$6696='FA Schedule'!A152),(Feb_22_Data!$AG$2:$AG$6696))</f>
        <v>0</v>
      </c>
      <c r="J152" s="33">
        <f t="shared" si="71"/>
        <v>16217301.320000004</v>
      </c>
      <c r="K152" s="10">
        <f t="shared" si="72"/>
        <v>4838688.8699999973</v>
      </c>
      <c r="M152" s="32">
        <f t="shared" si="76"/>
        <v>16217301.320000004</v>
      </c>
      <c r="N152" s="13"/>
      <c r="O152" s="30">
        <f t="shared" si="77"/>
        <v>1590249.6900000006</v>
      </c>
      <c r="T152" s="28"/>
      <c r="U152" s="28"/>
    </row>
    <row r="153" spans="1:21">
      <c r="A153" s="8">
        <v>2101010150</v>
      </c>
      <c r="B153" s="9" t="s">
        <v>45</v>
      </c>
      <c r="C153" s="20">
        <f>SUMPRODUCT(SIGN(Feb_22_Data!$C$2:$C$6696='FA Schedule'!A153),(Feb_22_Data!$U$2:$U$6696))</f>
        <v>179247374.84999999</v>
      </c>
      <c r="D153" s="10">
        <f>SUMPRODUCT(SIGN(Feb_22_Data!$C$2:$C$6696='FA Schedule'!A153),(Feb_22_Data!$AE$2:$AE$6696))</f>
        <v>0</v>
      </c>
      <c r="E153" s="10">
        <f>-SUMPRODUCT(SIGN(Feb_22_Data!$C$2:$C$6696='FA Schedule'!A153),(Feb_22_Data!$AF$2:$AF$6696))</f>
        <v>7371098</v>
      </c>
      <c r="F153" s="11">
        <f t="shared" si="70"/>
        <v>171876276.84999999</v>
      </c>
      <c r="G153" s="20">
        <f>-SUMPRODUCT(SIGN(Feb_22_Data!$C$2:$C$6696='FA Schedule'!A153),(Feb_22_Data!$V$2:$V$6696))</f>
        <v>108281660.98999998</v>
      </c>
      <c r="H153" s="91">
        <f>-SUMPRODUCT(SIGN(Feb_22_Data!$C$2:$C$6696='FA Schedule'!A153),((Feb_22_Data!$Z$2:$Z$6696)+(Feb_22_Data!$AC$2:$AC$6696)))</f>
        <v>15019404.209999999</v>
      </c>
      <c r="I153" s="10">
        <f>SUMPRODUCT(SIGN(Feb_22_Data!$C$2:$C$6696='FA Schedule'!A153),(Feb_22_Data!$AG$2:$AG$6696))</f>
        <v>6200984.6799999997</v>
      </c>
      <c r="J153" s="33">
        <f t="shared" si="71"/>
        <v>117100080.51999998</v>
      </c>
      <c r="K153" s="10">
        <f t="shared" si="72"/>
        <v>54776196.330000013</v>
      </c>
      <c r="L153" s="32">
        <f>[2]Grouping!$W$58</f>
        <v>-116902098.73999999</v>
      </c>
      <c r="M153" s="32">
        <f t="shared" si="76"/>
        <v>197981.77999998629</v>
      </c>
      <c r="N153" s="13">
        <f>[2]Grouping!$W$1448</f>
        <v>66053579.629999988</v>
      </c>
      <c r="O153" s="30">
        <f t="shared" si="77"/>
        <v>-51034175.419999987</v>
      </c>
    </row>
    <row r="154" spans="1:21">
      <c r="A154" s="8">
        <v>2101010090</v>
      </c>
      <c r="B154" s="9" t="s">
        <v>42</v>
      </c>
      <c r="C154" s="20">
        <f>SUMPRODUCT(SIGN(Feb_22_Data!$C$2:$C$6696='FA Schedule'!A154),(Feb_22_Data!$U$2:$U$6696))</f>
        <v>463398933.38999957</v>
      </c>
      <c r="D154" s="10">
        <f>SUMPRODUCT(SIGN(Feb_22_Data!$C$2:$C$6696='FA Schedule'!A154),(Feb_22_Data!$AE$2:$AE$6696))</f>
        <v>1501954</v>
      </c>
      <c r="E154" s="10">
        <f>-SUMPRODUCT(SIGN(Feb_22_Data!$C$2:$C$6696='FA Schedule'!A154),(Feb_22_Data!$AF$2:$AF$6696))</f>
        <v>556127</v>
      </c>
      <c r="F154" s="11">
        <f t="shared" si="70"/>
        <v>464344760.38999957</v>
      </c>
      <c r="G154" s="20">
        <f>-SUMPRODUCT(SIGN(Feb_22_Data!$C$2:$C$6696='FA Schedule'!A154),(Feb_22_Data!$V$2:$V$6696))</f>
        <v>419778885.89999992</v>
      </c>
      <c r="H154" s="91">
        <f>-SUMPRODUCT(SIGN(Feb_22_Data!$C$2:$C$6696='FA Schedule'!A154),((Feb_22_Data!$Z$2:$Z$6696)+(Feb_22_Data!$AC$2:$AC$6696)))</f>
        <v>5812835.8899999978</v>
      </c>
      <c r="I154" s="10">
        <f>SUMPRODUCT(SIGN(Feb_22_Data!$C$2:$C$6696='FA Schedule'!A154),(Feb_22_Data!$AG$2:$AG$6696))</f>
        <v>528320.65</v>
      </c>
      <c r="J154" s="33">
        <f t="shared" si="71"/>
        <v>425063401.13999993</v>
      </c>
      <c r="K154" s="10">
        <f t="shared" si="72"/>
        <v>39281359.249999642</v>
      </c>
      <c r="L154" s="32">
        <f>[2]Grouping!$W$49</f>
        <v>-425063401.13999999</v>
      </c>
      <c r="M154" s="32">
        <f t="shared" si="76"/>
        <v>0</v>
      </c>
      <c r="N154" s="13">
        <f>[2]Grouping!$W$1444</f>
        <v>81872590.170000002</v>
      </c>
      <c r="O154" s="30">
        <f t="shared" si="77"/>
        <v>-76059754.280000001</v>
      </c>
    </row>
    <row r="155" spans="1:21">
      <c r="A155" s="8">
        <v>2101010100</v>
      </c>
      <c r="B155" s="9" t="s">
        <v>39</v>
      </c>
      <c r="C155" s="20">
        <f>SUMPRODUCT(SIGN(Feb_22_Data!$C$2:$C$6696='FA Schedule'!A155),(Feb_22_Data!$U$2:$U$6696))</f>
        <v>77580826.819999859</v>
      </c>
      <c r="D155" s="10">
        <f>SUMPRODUCT(SIGN(Feb_22_Data!$C$2:$C$6696='FA Schedule'!A155),(Feb_22_Data!$AE$2:$AE$6696))</f>
        <v>8979686</v>
      </c>
      <c r="E155" s="10">
        <f>-SUMPRODUCT(SIGN(Feb_22_Data!$C$2:$C$6696='FA Schedule'!A155),(Feb_22_Data!$AF$2:$AF$6696))</f>
        <v>576167</v>
      </c>
      <c r="F155" s="11">
        <f t="shared" si="70"/>
        <v>85984345.819999859</v>
      </c>
      <c r="G155" s="20">
        <f>-SUMPRODUCT(SIGN(Feb_22_Data!$C$2:$C$6696='FA Schedule'!A155),(Feb_22_Data!$V$2:$V$6696))</f>
        <v>56835711.7999999</v>
      </c>
      <c r="H155" s="91">
        <f>-SUMPRODUCT(SIGN(Feb_22_Data!$C$2:$C$6696='FA Schedule'!A155),((Feb_22_Data!$Z$2:$Z$6696)+(Feb_22_Data!$AC$2:$AC$6696)))</f>
        <v>6470078.9100000011</v>
      </c>
      <c r="I155" s="10">
        <f>SUMPRODUCT(SIGN(Feb_22_Data!$C$2:$C$6696='FA Schedule'!A155),(Feb_22_Data!$AG$2:$AG$6696))</f>
        <v>563705</v>
      </c>
      <c r="J155" s="33">
        <f t="shared" si="71"/>
        <v>62742085.709999904</v>
      </c>
      <c r="K155" s="10">
        <f t="shared" si="72"/>
        <v>23242260.109999955</v>
      </c>
      <c r="L155" s="32">
        <f>[2]Grouping!$W$50</f>
        <v>-62742085.710000001</v>
      </c>
      <c r="M155" s="32">
        <f t="shared" si="76"/>
        <v>-9.6857547760009766E-8</v>
      </c>
      <c r="N155" s="13">
        <f>[2]Grouping!$W$1445</f>
        <v>3143723.9899999998</v>
      </c>
      <c r="O155" s="30">
        <f t="shared" si="77"/>
        <v>3326354.9200000013</v>
      </c>
    </row>
    <row r="156" spans="1:21">
      <c r="A156" s="8">
        <v>2101030010</v>
      </c>
      <c r="B156" s="9" t="s">
        <v>44</v>
      </c>
      <c r="C156" s="20">
        <f>SUMPRODUCT(SIGN(Feb_22_Data!$C$2:$C$6696='FA Schedule'!A156),(Feb_22_Data!$U$2:$U$6696))</f>
        <v>155942343.29999998</v>
      </c>
      <c r="D156" s="10">
        <f>SUMPRODUCT(SIGN(Feb_22_Data!$C$2:$C$6696='FA Schedule'!A156),(Feb_22_Data!$AE$2:$AE$6696))</f>
        <v>8636187</v>
      </c>
      <c r="E156" s="10">
        <f>-SUMPRODUCT(SIGN(Feb_22_Data!$C$2:$C$6696='FA Schedule'!A156),(Feb_22_Data!$AF$2:$AF$6696))</f>
        <v>0</v>
      </c>
      <c r="F156" s="31">
        <f t="shared" si="70"/>
        <v>164578530.29999998</v>
      </c>
      <c r="G156" s="20">
        <f>-SUMPRODUCT(SIGN(Feb_22_Data!$C$2:$C$6696='FA Schedule'!A156),(Feb_22_Data!$V$2:$V$6696))</f>
        <v>143701286.60999998</v>
      </c>
      <c r="H156" s="91">
        <f>-SUMPRODUCT(SIGN(Feb_22_Data!$C$2:$C$6696='FA Schedule'!A156),((Feb_22_Data!$Z$2:$Z$6696)+(Feb_22_Data!$AC$2:$AC$6696)))</f>
        <v>5796956.1400000015</v>
      </c>
      <c r="I156" s="10">
        <f>SUMPRODUCT(SIGN(Feb_22_Data!$C$2:$C$6696='FA Schedule'!A156),(Feb_22_Data!$AG$2:$AG$6696))</f>
        <v>0</v>
      </c>
      <c r="J156" s="33">
        <f t="shared" si="71"/>
        <v>149498242.75</v>
      </c>
      <c r="K156" s="10">
        <f t="shared" si="72"/>
        <v>15080287.549999982</v>
      </c>
      <c r="L156" s="32">
        <f>[2]Grouping!$W$72</f>
        <v>-149498242.75</v>
      </c>
      <c r="M156" s="32">
        <f t="shared" si="76"/>
        <v>0</v>
      </c>
      <c r="N156" s="13">
        <f>[2]Grouping!$W$1439</f>
        <v>0</v>
      </c>
      <c r="O156" s="30">
        <f t="shared" si="77"/>
        <v>5796956.1400000015</v>
      </c>
    </row>
    <row r="157" spans="1:21">
      <c r="A157" s="8"/>
      <c r="B157" s="14" t="s">
        <v>62</v>
      </c>
      <c r="C157" s="15">
        <f>SUM(C146:C156)</f>
        <v>100896089391.57008</v>
      </c>
      <c r="D157" s="15">
        <f t="shared" ref="D157:K157" si="78">SUM(D146:D156)</f>
        <v>159472125</v>
      </c>
      <c r="E157" s="15">
        <f t="shared" si="78"/>
        <v>12655193</v>
      </c>
      <c r="F157" s="15">
        <f t="shared" si="78"/>
        <v>101042906323.57008</v>
      </c>
      <c r="G157" s="15">
        <f t="shared" si="78"/>
        <v>51033853308.730019</v>
      </c>
      <c r="H157" s="15">
        <f t="shared" si="78"/>
        <v>3645545462.7400012</v>
      </c>
      <c r="I157" s="15">
        <f t="shared" si="78"/>
        <v>10592418.76</v>
      </c>
      <c r="J157" s="15">
        <f t="shared" si="78"/>
        <v>54668806352.710022</v>
      </c>
      <c r="K157" s="15">
        <f t="shared" si="78"/>
        <v>46374099970.860054</v>
      </c>
      <c r="L157" s="32">
        <f>SUM(L146:L156)</f>
        <v>-46285932798.932205</v>
      </c>
      <c r="M157" s="32">
        <f>SUM(M146:M156)</f>
        <v>8382873553.7778139</v>
      </c>
      <c r="N157" s="32">
        <f>SUM(N146:N156)</f>
        <v>10663346616.889999</v>
      </c>
      <c r="O157" s="30">
        <f t="shared" si="77"/>
        <v>-7017801154.1499977</v>
      </c>
    </row>
    <row r="158" spans="1:21">
      <c r="A158" s="8" t="s">
        <v>71</v>
      </c>
      <c r="B158" s="14"/>
      <c r="C158" s="15"/>
      <c r="D158" s="15"/>
      <c r="E158" s="15"/>
      <c r="F158" s="15"/>
      <c r="G158" s="15"/>
      <c r="H158" s="15"/>
      <c r="I158" s="15"/>
      <c r="J158" s="15"/>
      <c r="K158" s="15"/>
      <c r="L158" s="49"/>
      <c r="M158" s="36"/>
      <c r="T158" s="28"/>
      <c r="U158" s="28"/>
    </row>
    <row r="159" spans="1:21">
      <c r="A159" s="8" t="s">
        <v>107</v>
      </c>
      <c r="B159" s="14"/>
      <c r="C159" s="15"/>
      <c r="D159" s="15"/>
      <c r="E159" s="15"/>
      <c r="F159" s="15"/>
      <c r="G159" s="15"/>
      <c r="H159" s="15"/>
      <c r="I159" s="15"/>
      <c r="J159" s="43"/>
      <c r="K159" s="15"/>
      <c r="L159" s="49"/>
      <c r="M159" s="36"/>
      <c r="T159" s="28"/>
      <c r="U159" s="28"/>
    </row>
    <row r="160" spans="1:21">
      <c r="A160" s="8">
        <v>2101015030</v>
      </c>
      <c r="B160" s="9" t="s">
        <v>72</v>
      </c>
      <c r="C160" s="20">
        <v>2010483</v>
      </c>
      <c r="D160" s="15"/>
      <c r="E160" s="15"/>
      <c r="F160" s="11">
        <f t="shared" ref="F160:F162" si="79">C160+D160-E160</f>
        <v>2010483</v>
      </c>
      <c r="G160" s="44">
        <v>572402.20219238673</v>
      </c>
      <c r="H160" s="48">
        <f>'[2]Trial Balance'!$AH$441+'[2]Trial Balance'!$AI$441</f>
        <v>52425.573273469912</v>
      </c>
      <c r="I160" s="15">
        <v>0</v>
      </c>
      <c r="J160" s="12">
        <f>G160+H160-I160</f>
        <v>624827.77546585666</v>
      </c>
      <c r="K160" s="10">
        <f t="shared" ref="K160:K162" si="80">F160-J160</f>
        <v>1385655.2245341432</v>
      </c>
      <c r="L160" s="49"/>
      <c r="M160" s="36"/>
      <c r="R160" s="53" t="s">
        <v>7006</v>
      </c>
      <c r="T160" s="28"/>
      <c r="U160" s="28"/>
    </row>
    <row r="161" spans="1:21">
      <c r="A161" s="8">
        <v>2101015070</v>
      </c>
      <c r="B161" s="9" t="s">
        <v>73</v>
      </c>
      <c r="C161" s="37">
        <v>195018338</v>
      </c>
      <c r="D161" s="15"/>
      <c r="E161" s="15"/>
      <c r="F161" s="11">
        <f t="shared" si="79"/>
        <v>195018338</v>
      </c>
      <c r="G161" s="44">
        <v>189661475.29572034</v>
      </c>
      <c r="H161" s="48">
        <f>'[2]Trial Balance'!$AH$442+'[2]Trial Balance'!$AI$442</f>
        <v>189750.58297524476</v>
      </c>
      <c r="I161" s="15">
        <v>0</v>
      </c>
      <c r="J161" s="12">
        <f t="shared" ref="J161:J162" si="81">G161+H161-I161</f>
        <v>189851225.87869558</v>
      </c>
      <c r="K161" s="10">
        <f t="shared" si="80"/>
        <v>5167112.1213044226</v>
      </c>
      <c r="L161" s="49"/>
      <c r="M161" s="36"/>
      <c r="R161" s="53" t="s">
        <v>7007</v>
      </c>
      <c r="T161" s="28"/>
      <c r="U161" s="28"/>
    </row>
    <row r="162" spans="1:21">
      <c r="A162" s="8">
        <v>2101035000</v>
      </c>
      <c r="B162" s="9" t="s">
        <v>6021</v>
      </c>
      <c r="C162" s="37">
        <v>76758436.521792233</v>
      </c>
      <c r="D162" s="44">
        <f>VLOOKUP(A162,'[2]Trial Balance'!$A$3:$AX$880,34,0)+VLOOKUP(A162,'[2]Trial Balance'!$A$3:$AX$880,35,0)+VLOOKUP(A162,'[2]Trial Balance'!$A$3:$AX$880,36,0)-C162+E162</f>
        <v>0</v>
      </c>
      <c r="E162" s="15">
        <v>0</v>
      </c>
      <c r="F162" s="11">
        <f t="shared" si="79"/>
        <v>76758436.521792233</v>
      </c>
      <c r="G162" s="44">
        <v>9961688.8655876592</v>
      </c>
      <c r="H162" s="48">
        <f>VLOOKUP(5401010220,'[2]Trial Balance'!$A$3:$AX$880,34,0)+VLOOKUP(5401010220,'[2]Trial Balance'!$A$3:$AX$880,35,0)+VLOOKUP(5401010220,'[2]Trial Balance'!$A$3:$AX$880,36,0)</f>
        <v>16031934.493600208</v>
      </c>
      <c r="I162" s="15">
        <v>0</v>
      </c>
      <c r="J162" s="12">
        <f t="shared" si="81"/>
        <v>25993623.359187867</v>
      </c>
      <c r="K162" s="10">
        <f t="shared" si="80"/>
        <v>50764813.162604362</v>
      </c>
      <c r="L162" s="49"/>
      <c r="M162" s="36"/>
      <c r="R162" s="53" t="s">
        <v>6738</v>
      </c>
      <c r="T162" s="28"/>
      <c r="U162" s="28"/>
    </row>
    <row r="163" spans="1:21">
      <c r="A163" s="8"/>
      <c r="B163" s="14" t="s">
        <v>62</v>
      </c>
      <c r="C163" s="15">
        <f>+C160+C161+C162</f>
        <v>273787257.52179223</v>
      </c>
      <c r="D163" s="15">
        <f t="shared" ref="D163:K163" si="82">+D160+D161+D162</f>
        <v>0</v>
      </c>
      <c r="E163" s="15">
        <f t="shared" si="82"/>
        <v>0</v>
      </c>
      <c r="F163" s="15">
        <f t="shared" si="82"/>
        <v>273787257.52179223</v>
      </c>
      <c r="G163" s="15">
        <f t="shared" si="82"/>
        <v>200195566.36350039</v>
      </c>
      <c r="H163" s="15">
        <f t="shared" si="82"/>
        <v>16274110.649848923</v>
      </c>
      <c r="I163" s="15">
        <f t="shared" si="82"/>
        <v>0</v>
      </c>
      <c r="J163" s="15">
        <f t="shared" si="82"/>
        <v>216469677.01334929</v>
      </c>
      <c r="K163" s="15">
        <f t="shared" si="82"/>
        <v>57317580.508442923</v>
      </c>
      <c r="L163" s="49"/>
      <c r="M163" s="36"/>
      <c r="T163" s="28"/>
      <c r="U163" s="28"/>
    </row>
    <row r="164" spans="1:21">
      <c r="A164" s="8" t="s">
        <v>108</v>
      </c>
      <c r="B164" s="14"/>
      <c r="C164" s="15"/>
      <c r="D164" s="15"/>
      <c r="E164" s="15"/>
      <c r="F164" s="15"/>
      <c r="G164" s="15"/>
      <c r="H164" s="15"/>
      <c r="I164" s="15"/>
      <c r="J164" s="43"/>
      <c r="K164" s="15"/>
      <c r="L164" s="49"/>
      <c r="M164" s="36"/>
      <c r="T164" s="28"/>
      <c r="U164" s="28"/>
    </row>
    <row r="165" spans="1:21">
      <c r="A165" s="8">
        <v>2101015050</v>
      </c>
      <c r="B165" s="9" t="s">
        <v>128</v>
      </c>
      <c r="C165" s="15">
        <v>0</v>
      </c>
      <c r="D165" s="15">
        <v>0</v>
      </c>
      <c r="E165" s="15">
        <v>0</v>
      </c>
      <c r="F165" s="11">
        <f>IF(ISNA(VLOOKUP(A165,TB,6,0)),0,(VLOOKUP(A165,TB,6,0)))*0</f>
        <v>0</v>
      </c>
      <c r="G165" s="15"/>
      <c r="H165" s="15"/>
      <c r="I165" s="15"/>
      <c r="J165" s="43"/>
      <c r="K165" s="10">
        <f t="shared" ref="K165:K168" si="83">F165-J165</f>
        <v>0</v>
      </c>
      <c r="L165" s="49"/>
      <c r="M165" s="36"/>
      <c r="R165" s="53"/>
      <c r="T165" s="28"/>
      <c r="U165" s="28"/>
    </row>
    <row r="166" spans="1:21">
      <c r="A166" s="8">
        <v>2101015030</v>
      </c>
      <c r="B166" s="9" t="s">
        <v>72</v>
      </c>
      <c r="C166" s="20">
        <v>-1252067431</v>
      </c>
      <c r="D166" s="15"/>
      <c r="E166" s="15"/>
      <c r="F166" s="11">
        <f t="shared" ref="F166:F168" si="84">C166+D166-E166</f>
        <v>-1252067431</v>
      </c>
      <c r="G166" s="44">
        <v>-411705179.84447795</v>
      </c>
      <c r="H166" s="48">
        <f>'[2]Trial Balance'!$AK$441</f>
        <v>-31405133.522247396</v>
      </c>
      <c r="I166" s="15">
        <v>0</v>
      </c>
      <c r="J166" s="12">
        <f t="shared" ref="J166:J168" si="85">G166+H166-I166</f>
        <v>-443110313.36672533</v>
      </c>
      <c r="K166" s="10">
        <f t="shared" si="83"/>
        <v>-808957117.63327467</v>
      </c>
      <c r="L166" s="49"/>
      <c r="M166" s="36"/>
      <c r="R166" s="53" t="s">
        <v>7006</v>
      </c>
      <c r="T166" s="28"/>
      <c r="U166" s="28"/>
    </row>
    <row r="167" spans="1:21">
      <c r="A167" s="8">
        <v>2101015070</v>
      </c>
      <c r="B167" s="9" t="s">
        <v>73</v>
      </c>
      <c r="C167" s="37">
        <v>-13963136593</v>
      </c>
      <c r="D167" s="15"/>
      <c r="E167" s="15"/>
      <c r="F167" s="11">
        <f t="shared" si="84"/>
        <v>-13963136593</v>
      </c>
      <c r="G167" s="44">
        <v>-7428067579.7449055</v>
      </c>
      <c r="H167" s="48">
        <f>'[2]Trial Balance'!$AK$442</f>
        <v>-618679973.30837822</v>
      </c>
      <c r="I167" s="15">
        <v>0</v>
      </c>
      <c r="J167" s="12">
        <f t="shared" si="85"/>
        <v>-8046747553.0532837</v>
      </c>
      <c r="K167" s="10">
        <f t="shared" si="83"/>
        <v>-5916389039.9467163</v>
      </c>
      <c r="L167" s="49"/>
      <c r="M167" s="36"/>
      <c r="R167" s="53" t="s">
        <v>7007</v>
      </c>
      <c r="T167" s="28"/>
      <c r="U167" s="28"/>
    </row>
    <row r="168" spans="1:21">
      <c r="A168" s="8">
        <v>2101035000</v>
      </c>
      <c r="B168" s="9" t="s">
        <v>6021</v>
      </c>
      <c r="C168" s="37">
        <v>200064013.89480832</v>
      </c>
      <c r="D168" s="44">
        <f>VLOOKUP(A168,'[2]Trial Balance'!$A$3:$AX$880,37,0)-C168</f>
        <v>55238968.345955282</v>
      </c>
      <c r="E168" s="15"/>
      <c r="F168" s="11">
        <f t="shared" si="84"/>
        <v>255302982.2407636</v>
      </c>
      <c r="G168" s="44">
        <v>37682146.728520811</v>
      </c>
      <c r="H168" s="48">
        <f>VLOOKUP(5401010220,'[2]Trial Balance'!$A$3:$AX$880,37,0)</f>
        <v>19795136.887061652</v>
      </c>
      <c r="I168" s="15"/>
      <c r="J168" s="12">
        <f t="shared" si="85"/>
        <v>57477283.615582466</v>
      </c>
      <c r="K168" s="10">
        <f t="shared" si="83"/>
        <v>197825698.62518114</v>
      </c>
      <c r="L168" s="49"/>
      <c r="M168" s="36"/>
      <c r="R168" s="53" t="s">
        <v>6738</v>
      </c>
      <c r="T168" s="28"/>
      <c r="U168" s="28"/>
    </row>
    <row r="169" spans="1:21">
      <c r="A169" s="8"/>
      <c r="B169" s="14" t="s">
        <v>62</v>
      </c>
      <c r="C169" s="15">
        <f>+C166+C167+C165+C168</f>
        <v>-15015140010.105192</v>
      </c>
      <c r="D169" s="15">
        <f t="shared" ref="D169:F169" si="86">+D166+D167+D165+D168</f>
        <v>55238968.345955282</v>
      </c>
      <c r="E169" s="15">
        <f t="shared" si="86"/>
        <v>0</v>
      </c>
      <c r="F169" s="15">
        <f t="shared" si="86"/>
        <v>-14959901041.759237</v>
      </c>
      <c r="G169" s="15">
        <f t="shared" ref="G169" si="87">+G166+G167+G165+G168</f>
        <v>-7802090612.8608627</v>
      </c>
      <c r="H169" s="15">
        <f t="shared" ref="H169" si="88">+H166+H167+H165+H168</f>
        <v>-630289969.94356406</v>
      </c>
      <c r="I169" s="15">
        <f t="shared" ref="I169" si="89">+I166+I167+I165+I168</f>
        <v>0</v>
      </c>
      <c r="J169" s="15">
        <f t="shared" ref="J169" si="90">+J166+J167+J165+J168</f>
        <v>-8432380582.8044262</v>
      </c>
      <c r="K169" s="15">
        <f t="shared" ref="K169" si="91">+K166+K167+K165+K168</f>
        <v>-6527520458.9548101</v>
      </c>
      <c r="L169" s="49"/>
      <c r="M169" s="36"/>
      <c r="T169" s="28"/>
      <c r="U169" s="28"/>
    </row>
    <row r="170" spans="1:21">
      <c r="A170" s="8" t="s">
        <v>151</v>
      </c>
      <c r="B170" s="14"/>
      <c r="C170" s="15"/>
      <c r="D170" s="15"/>
      <c r="E170" s="15"/>
      <c r="F170" s="15"/>
      <c r="G170" s="15"/>
      <c r="H170" s="15"/>
      <c r="I170" s="15"/>
      <c r="J170" s="43"/>
      <c r="K170" s="15"/>
      <c r="L170" s="49"/>
      <c r="M170" s="36"/>
      <c r="T170" s="28"/>
      <c r="U170" s="28"/>
    </row>
    <row r="171" spans="1:21">
      <c r="A171" s="8">
        <v>2101015030</v>
      </c>
      <c r="B171" s="9" t="s">
        <v>72</v>
      </c>
      <c r="C171" s="20">
        <v>-109238812.58</v>
      </c>
      <c r="D171" s="44">
        <f>VLOOKUP(A171,'[2]Trial Balance'!$A$3:$AX$880,36,0)-C171</f>
        <v>0</v>
      </c>
      <c r="E171" s="15"/>
      <c r="F171" s="11">
        <f t="shared" ref="F171:F172" si="92">C171+D171-E171</f>
        <v>-109238812.58</v>
      </c>
      <c r="G171" s="44">
        <v>-4987863.29</v>
      </c>
      <c r="H171" s="48">
        <f>'[2]Trial Balance'!$AJ$441</f>
        <v>-2739152.3267123289</v>
      </c>
      <c r="I171" s="15">
        <v>0</v>
      </c>
      <c r="J171" s="12">
        <f>G171+H171-I171</f>
        <v>-7727015.616712329</v>
      </c>
      <c r="K171" s="10">
        <f t="shared" ref="K171:K172" si="93">F171-J171</f>
        <v>-101511796.96328767</v>
      </c>
      <c r="L171" s="49"/>
      <c r="M171" s="36"/>
      <c r="R171" s="53" t="s">
        <v>7006</v>
      </c>
      <c r="T171" s="28"/>
      <c r="U171" s="28"/>
    </row>
    <row r="172" spans="1:21">
      <c r="A172" s="8">
        <v>2101015070</v>
      </c>
      <c r="B172" s="9" t="s">
        <v>73</v>
      </c>
      <c r="C172" s="37">
        <v>-866157880.14999998</v>
      </c>
      <c r="D172" s="44">
        <f>VLOOKUP(A172,'[2]Trial Balance'!$A$3:$AX$880,36,0)-C172</f>
        <v>0</v>
      </c>
      <c r="E172" s="15"/>
      <c r="F172" s="11">
        <f t="shared" si="92"/>
        <v>-866157880.14999998</v>
      </c>
      <c r="G172" s="44">
        <v>-48838167.880000003</v>
      </c>
      <c r="H172" s="48">
        <f>'[2]Trial Balance'!$AJ$442</f>
        <v>-26728576.403013695</v>
      </c>
      <c r="I172" s="15">
        <v>0</v>
      </c>
      <c r="J172" s="12">
        <f t="shared" ref="J172" si="94">G172+H172-I172</f>
        <v>-75566744.283013701</v>
      </c>
      <c r="K172" s="10">
        <f t="shared" si="93"/>
        <v>-790591135.86698627</v>
      </c>
      <c r="L172" s="49"/>
      <c r="M172" s="36"/>
      <c r="R172" s="53" t="s">
        <v>7007</v>
      </c>
      <c r="T172" s="28"/>
      <c r="U172" s="28"/>
    </row>
    <row r="173" spans="1:21">
      <c r="A173" s="8">
        <v>2101035000</v>
      </c>
      <c r="B173" s="9" t="s">
        <v>6021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49"/>
      <c r="M173" s="36"/>
      <c r="R173" s="53" t="s">
        <v>6738</v>
      </c>
      <c r="T173" s="28"/>
      <c r="U173" s="28"/>
    </row>
    <row r="174" spans="1:21">
      <c r="A174" s="8"/>
      <c r="B174" s="14" t="s">
        <v>62</v>
      </c>
      <c r="C174" s="15">
        <f>+C171+C172+C173</f>
        <v>-975396692.73000002</v>
      </c>
      <c r="D174" s="15">
        <f t="shared" ref="D174" si="95">+D171+D172+D173</f>
        <v>0</v>
      </c>
      <c r="E174" s="15">
        <f t="shared" ref="E174" si="96">+E171+E172+E173</f>
        <v>0</v>
      </c>
      <c r="F174" s="15">
        <f t="shared" ref="F174" si="97">+F171+F172+F173</f>
        <v>-975396692.73000002</v>
      </c>
      <c r="G174" s="15">
        <f t="shared" ref="G174" si="98">+G171+G172+G173</f>
        <v>-53826031.170000002</v>
      </c>
      <c r="H174" s="15">
        <f t="shared" ref="H174" si="99">+H171+H172+H173</f>
        <v>-29467728.729726024</v>
      </c>
      <c r="I174" s="15">
        <f t="shared" ref="I174" si="100">+I171+I172+I173</f>
        <v>0</v>
      </c>
      <c r="J174" s="15">
        <f t="shared" ref="J174" si="101">+J171+J172+J173</f>
        <v>-83293759.899726033</v>
      </c>
      <c r="K174" s="15">
        <f t="shared" ref="K174" si="102">+K171+K172+K173</f>
        <v>-892102932.83027399</v>
      </c>
      <c r="L174" s="49"/>
      <c r="M174" s="36"/>
      <c r="T174" s="28"/>
      <c r="U174" s="28"/>
    </row>
    <row r="175" spans="1:21">
      <c r="A175" s="8"/>
      <c r="B175" s="14"/>
      <c r="C175" s="15">
        <f t="shared" ref="C175:K175" si="103">C169+C163+C174</f>
        <v>-15716749445.3134</v>
      </c>
      <c r="D175" s="15">
        <f t="shared" si="103"/>
        <v>55238968.345955282</v>
      </c>
      <c r="E175" s="15">
        <f t="shared" si="103"/>
        <v>0</v>
      </c>
      <c r="F175" s="15">
        <f t="shared" si="103"/>
        <v>-15661510476.967445</v>
      </c>
      <c r="G175" s="15">
        <f t="shared" si="103"/>
        <v>-7655721077.6673622</v>
      </c>
      <c r="H175" s="15">
        <f t="shared" si="103"/>
        <v>-643483588.0234412</v>
      </c>
      <c r="I175" s="15">
        <f t="shared" si="103"/>
        <v>0</v>
      </c>
      <c r="J175" s="15">
        <f t="shared" si="103"/>
        <v>-8299204665.6908026</v>
      </c>
      <c r="K175" s="15">
        <f t="shared" si="103"/>
        <v>-7362305811.2766409</v>
      </c>
      <c r="L175" s="49"/>
      <c r="M175" s="36"/>
      <c r="T175" s="28"/>
      <c r="U175" s="28"/>
    </row>
    <row r="176" spans="1:21">
      <c r="A176" s="8"/>
      <c r="B176" s="14" t="s">
        <v>74</v>
      </c>
      <c r="C176" s="15">
        <f t="shared" ref="C176:K176" si="104">+C157+C175</f>
        <v>85179339946.256683</v>
      </c>
      <c r="D176" s="15">
        <f t="shared" si="104"/>
        <v>214711093.34595528</v>
      </c>
      <c r="E176" s="15">
        <f t="shared" si="104"/>
        <v>12655193</v>
      </c>
      <c r="F176" s="15">
        <f t="shared" si="104"/>
        <v>85381395846.602631</v>
      </c>
      <c r="G176" s="15">
        <f t="shared" si="104"/>
        <v>43378132231.062653</v>
      </c>
      <c r="H176" s="15">
        <f t="shared" si="104"/>
        <v>3002061874.7165599</v>
      </c>
      <c r="I176" s="15">
        <f t="shared" si="104"/>
        <v>10592418.76</v>
      </c>
      <c r="J176" s="15">
        <f t="shared" si="104"/>
        <v>46369601687.019218</v>
      </c>
      <c r="K176" s="15">
        <f t="shared" si="104"/>
        <v>39011794159.583412</v>
      </c>
      <c r="L176" s="49"/>
      <c r="M176" s="36"/>
      <c r="T176" s="28"/>
      <c r="U176" s="28"/>
    </row>
    <row r="177" spans="1:21 16384:16384">
      <c r="A177" s="8" t="s">
        <v>124</v>
      </c>
      <c r="B177" s="8"/>
      <c r="C177" s="15"/>
      <c r="D177" s="15"/>
      <c r="E177" s="15"/>
      <c r="F177" s="15"/>
      <c r="G177" s="15"/>
      <c r="H177" s="15">
        <v>0</v>
      </c>
      <c r="I177" s="15"/>
      <c r="J177" s="15"/>
      <c r="K177" s="15"/>
      <c r="L177" s="49"/>
      <c r="M177" s="36"/>
      <c r="T177" s="28"/>
      <c r="U177" s="28"/>
    </row>
    <row r="178" spans="1:21 16384:16384">
      <c r="A178" s="45" t="s">
        <v>125</v>
      </c>
      <c r="B178" s="45"/>
      <c r="C178" s="15"/>
      <c r="D178" s="15"/>
      <c r="E178" s="15"/>
      <c r="F178" s="15"/>
      <c r="G178" s="15"/>
      <c r="H178" s="15">
        <f>H176-H177</f>
        <v>3002061874.7165599</v>
      </c>
      <c r="I178" s="15"/>
      <c r="J178" s="15"/>
      <c r="K178" s="15"/>
      <c r="L178" s="49"/>
      <c r="M178" s="36"/>
      <c r="T178" s="28"/>
      <c r="U178" s="28"/>
    </row>
    <row r="179" spans="1:21 16384:16384">
      <c r="A179" s="4"/>
      <c r="B179" s="9" t="s">
        <v>63</v>
      </c>
      <c r="C179" s="11"/>
      <c r="D179" s="11"/>
      <c r="E179" s="11"/>
      <c r="F179" s="11"/>
      <c r="G179" s="11"/>
      <c r="H179" s="55">
        <f>[2]PL!$N$16</f>
        <v>3001863892.9365587</v>
      </c>
      <c r="I179" s="11"/>
      <c r="J179" s="11"/>
      <c r="K179" s="11"/>
      <c r="M179" s="16"/>
    </row>
    <row r="180" spans="1:21 16384:16384">
      <c r="A180" s="4"/>
      <c r="B180" s="8" t="s">
        <v>64</v>
      </c>
      <c r="C180" s="10"/>
      <c r="D180" s="10"/>
      <c r="E180" s="10"/>
      <c r="F180" s="10"/>
      <c r="G180" s="10"/>
      <c r="H180" s="10">
        <f>+H178-H179</f>
        <v>197981.78000116348</v>
      </c>
      <c r="I180" s="10"/>
      <c r="J180" s="10"/>
      <c r="K180" s="10"/>
      <c r="M180" s="16"/>
    </row>
    <row r="181" spans="1:21 16384:16384">
      <c r="F181" s="42">
        <f>[2]Grouping!$W$37+[2]Grouping!$W$70-F176*1</f>
        <v>-0.6599884033203125</v>
      </c>
      <c r="G181" s="13"/>
      <c r="H181" s="42">
        <f>[2]PL!$N$16-H178</f>
        <v>-197981.78000116348</v>
      </c>
      <c r="J181" s="35">
        <f>-[2]Grouping!$W$62-[2]Grouping!$W$77-J176</f>
        <v>-197982.15721130371</v>
      </c>
      <c r="K181" s="35">
        <f>[2]Grouping!$W$78-K176</f>
        <v>197981.49723052979</v>
      </c>
    </row>
    <row r="182" spans="1:21 16384:16384">
      <c r="C182" s="32"/>
      <c r="D182" s="32"/>
      <c r="E182" s="32"/>
      <c r="F182" s="32"/>
      <c r="G182" s="32"/>
      <c r="H182" s="34"/>
      <c r="I182" s="32"/>
      <c r="J182" s="32"/>
      <c r="K182" s="32"/>
      <c r="XFD182" s="32"/>
    </row>
    <row r="183" spans="1:21 16384:16384">
      <c r="D183" s="13"/>
      <c r="E183" s="13"/>
      <c r="F183" s="13"/>
      <c r="H183" s="34"/>
      <c r="J183" s="13"/>
      <c r="K183" s="32"/>
    </row>
    <row r="184" spans="1:21 16384:16384">
      <c r="C184" s="13">
        <f t="shared" ref="C184:E184" si="105">C15+C33+C52+C102+C120+C138-C157</f>
        <v>0</v>
      </c>
      <c r="D184" s="13">
        <f t="shared" si="105"/>
        <v>0</v>
      </c>
      <c r="E184" s="13">
        <f t="shared" si="105"/>
        <v>0</v>
      </c>
      <c r="F184" s="13">
        <f>F15+F33+F52+F102+F120+F138-F157</f>
        <v>0</v>
      </c>
      <c r="G184" s="13">
        <f t="shared" ref="G184:K184" si="106">G15+G33+G52+G102+G120+G138-G157</f>
        <v>0</v>
      </c>
      <c r="H184" s="13">
        <f t="shared" si="106"/>
        <v>0</v>
      </c>
      <c r="I184" s="13">
        <f t="shared" si="106"/>
        <v>0</v>
      </c>
      <c r="J184" s="13">
        <f t="shared" si="106"/>
        <v>-7.62939453125E-5</v>
      </c>
      <c r="K184" s="13">
        <f t="shared" si="106"/>
        <v>0</v>
      </c>
    </row>
    <row r="185" spans="1:21 16384:16384">
      <c r="C185" t="s">
        <v>6736</v>
      </c>
      <c r="D185" s="13">
        <f>D176-D187-D186</f>
        <v>150835938</v>
      </c>
      <c r="E185" s="27"/>
      <c r="F185" s="13"/>
      <c r="G185" s="13"/>
      <c r="H185" s="13"/>
      <c r="I185" s="13"/>
      <c r="J185" s="13"/>
      <c r="K185" s="13"/>
    </row>
    <row r="186" spans="1:21 16384:16384">
      <c r="C186" t="s">
        <v>6738</v>
      </c>
      <c r="D186" s="13">
        <f>D168+D162</f>
        <v>55238968.345955282</v>
      </c>
      <c r="E186" s="27"/>
      <c r="F186" s="13"/>
      <c r="H186" s="13"/>
    </row>
    <row r="187" spans="1:21 16384:16384">
      <c r="C187" t="s">
        <v>6737</v>
      </c>
      <c r="D187" s="32">
        <f>D156</f>
        <v>8636187</v>
      </c>
      <c r="E187" s="27"/>
    </row>
    <row r="188" spans="1:21 16384:16384">
      <c r="D188" s="50">
        <f>SUM(D185:D187)</f>
        <v>214711093.34595528</v>
      </c>
      <c r="E188" s="27"/>
    </row>
    <row r="189" spans="1:21 16384:16384">
      <c r="E189" s="27"/>
    </row>
    <row r="190" spans="1:21 16384:16384">
      <c r="D190" s="32"/>
      <c r="E190" s="13"/>
    </row>
    <row r="191" spans="1:21 16384:16384">
      <c r="D191" s="32"/>
      <c r="E191" s="13"/>
    </row>
    <row r="192" spans="1:21 16384:16384">
      <c r="D192" s="32"/>
    </row>
    <row r="193" spans="4:6">
      <c r="D193" s="32"/>
      <c r="F193" s="46"/>
    </row>
    <row r="194" spans="4:6">
      <c r="D194" s="32"/>
      <c r="F194" s="52"/>
    </row>
  </sheetData>
  <mergeCells count="40">
    <mergeCell ref="A2:A3"/>
    <mergeCell ref="B2:B3"/>
    <mergeCell ref="C2:F2"/>
    <mergeCell ref="G2:J2"/>
    <mergeCell ref="K2:K3"/>
    <mergeCell ref="A20:A21"/>
    <mergeCell ref="B20:B21"/>
    <mergeCell ref="C20:F20"/>
    <mergeCell ref="G20:J20"/>
    <mergeCell ref="K20:K21"/>
    <mergeCell ref="A39:A40"/>
    <mergeCell ref="B39:B40"/>
    <mergeCell ref="C39:F39"/>
    <mergeCell ref="G39:J39"/>
    <mergeCell ref="K39:K40"/>
    <mergeCell ref="A57:A58"/>
    <mergeCell ref="B57:B58"/>
    <mergeCell ref="C57:F57"/>
    <mergeCell ref="G57:J57"/>
    <mergeCell ref="K57:K58"/>
    <mergeCell ref="A125:A126"/>
    <mergeCell ref="B125:B126"/>
    <mergeCell ref="C125:F125"/>
    <mergeCell ref="G125:J125"/>
    <mergeCell ref="K125:K126"/>
    <mergeCell ref="A144:A145"/>
    <mergeCell ref="B144:B145"/>
    <mergeCell ref="C144:F144"/>
    <mergeCell ref="G144:J144"/>
    <mergeCell ref="K144:K145"/>
    <mergeCell ref="A89:A90"/>
    <mergeCell ref="B89:B90"/>
    <mergeCell ref="C89:F89"/>
    <mergeCell ref="G89:J89"/>
    <mergeCell ref="K89:K90"/>
    <mergeCell ref="A107:A108"/>
    <mergeCell ref="B107:B108"/>
    <mergeCell ref="C107:F107"/>
    <mergeCell ref="G107:J107"/>
    <mergeCell ref="K107:K10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479"/>
  <sheetViews>
    <sheetView topLeftCell="A6277" workbookViewId="0">
      <selection activeCell="A6303" sqref="A6303"/>
    </sheetView>
  </sheetViews>
  <sheetFormatPr defaultRowHeight="12.75"/>
  <cols>
    <col min="1" max="1" width="9" customWidth="1"/>
    <col min="2" max="2" width="8" customWidth="1"/>
    <col min="3" max="3" width="11" customWidth="1"/>
    <col min="4" max="4" width="42.85546875" customWidth="1"/>
    <col min="5" max="5" width="13.42578125" customWidth="1"/>
    <col min="6" max="6" width="11" customWidth="1"/>
    <col min="7" max="7" width="6.5703125" customWidth="1"/>
    <col min="8" max="8" width="14" customWidth="1"/>
    <col min="9" max="9" width="11" customWidth="1"/>
    <col min="10" max="10" width="13.140625" bestFit="1" customWidth="1"/>
    <col min="11" max="11" width="60.28515625" customWidth="1"/>
    <col min="12" max="12" width="7.42578125" customWidth="1"/>
    <col min="13" max="13" width="10.7109375" customWidth="1"/>
    <col min="14" max="14" width="9.140625" customWidth="1"/>
    <col min="15" max="15" width="21.5703125" customWidth="1"/>
    <col min="16" max="16" width="7.5703125" style="34" customWidth="1"/>
    <col min="17" max="17" width="13.140625" style="34" customWidth="1"/>
    <col min="18" max="18" width="6.85546875" style="34" customWidth="1"/>
    <col min="19" max="19" width="10.28515625" style="34" customWidth="1"/>
    <col min="20" max="20" width="8.85546875" customWidth="1"/>
    <col min="21" max="21" width="16.7109375" style="34" customWidth="1"/>
    <col min="22" max="22" width="15.5703125" style="34" customWidth="1"/>
    <col min="23" max="23" width="16.5703125" style="34" customWidth="1"/>
    <col min="24" max="24" width="15.42578125" style="34" customWidth="1"/>
    <col min="25" max="25" width="12.5703125" customWidth="1"/>
    <col min="26" max="26" width="14.5703125" style="34" bestFit="1" customWidth="1"/>
    <col min="27" max="27" width="15.140625" style="34" customWidth="1"/>
    <col min="28" max="28" width="16.5703125" style="34" customWidth="1"/>
    <col min="29" max="29" width="12.42578125" style="34" customWidth="1"/>
    <col min="30" max="30" width="12.5703125" customWidth="1"/>
    <col min="31" max="31" width="14" customWidth="1"/>
    <col min="32" max="32" width="13.5703125" customWidth="1"/>
    <col min="33" max="33" width="15.5703125" style="34" customWidth="1"/>
    <col min="34" max="34" width="12.42578125" customWidth="1"/>
    <col min="35" max="36" width="12.42578125" style="61" customWidth="1"/>
  </cols>
  <sheetData>
    <row r="1" spans="1:36">
      <c r="A1" s="56" t="s">
        <v>9252</v>
      </c>
      <c r="B1" s="56" t="s">
        <v>0</v>
      </c>
      <c r="C1" s="56" t="s">
        <v>46</v>
      </c>
      <c r="D1" s="56" t="s">
        <v>47</v>
      </c>
      <c r="E1" s="56" t="s">
        <v>52</v>
      </c>
      <c r="F1" s="56" t="s">
        <v>53</v>
      </c>
      <c r="G1" s="56" t="s">
        <v>7130</v>
      </c>
      <c r="H1" s="56" t="s">
        <v>11411</v>
      </c>
      <c r="I1" s="56" t="s">
        <v>1</v>
      </c>
      <c r="J1" s="56" t="s">
        <v>2</v>
      </c>
      <c r="K1" s="56" t="s">
        <v>3</v>
      </c>
      <c r="L1" s="56" t="s">
        <v>4</v>
      </c>
      <c r="M1" s="56" t="s">
        <v>5</v>
      </c>
      <c r="N1" s="56" t="s">
        <v>6</v>
      </c>
      <c r="O1" s="56" t="s">
        <v>7</v>
      </c>
      <c r="P1" s="56" t="s">
        <v>8</v>
      </c>
      <c r="Q1" s="56" t="s">
        <v>9</v>
      </c>
      <c r="R1" s="56" t="s">
        <v>10</v>
      </c>
      <c r="S1" s="56" t="s">
        <v>11</v>
      </c>
      <c r="T1" s="56" t="s">
        <v>12</v>
      </c>
      <c r="U1" s="34" t="s">
        <v>7131</v>
      </c>
      <c r="V1" s="34" t="s">
        <v>7132</v>
      </c>
      <c r="W1" s="34" t="s">
        <v>7133</v>
      </c>
      <c r="X1" s="34" t="s">
        <v>7134</v>
      </c>
      <c r="Y1" s="56" t="s">
        <v>16</v>
      </c>
      <c r="Z1" s="34" t="s">
        <v>7135</v>
      </c>
      <c r="AA1" s="34" t="s">
        <v>7136</v>
      </c>
      <c r="AB1" s="34" t="s">
        <v>7137</v>
      </c>
      <c r="AC1" s="34" t="s">
        <v>17</v>
      </c>
      <c r="AD1" s="56" t="s">
        <v>9253</v>
      </c>
      <c r="AE1" s="56" t="s">
        <v>9254</v>
      </c>
      <c r="AF1" s="56" t="s">
        <v>67</v>
      </c>
      <c r="AG1" s="34" t="s">
        <v>11847</v>
      </c>
      <c r="AI1"/>
      <c r="AJ1"/>
    </row>
    <row r="2" spans="1:36">
      <c r="A2" s="56" t="s">
        <v>54</v>
      </c>
      <c r="B2" s="56" t="s">
        <v>11412</v>
      </c>
      <c r="C2" s="56">
        <v>2101010090</v>
      </c>
      <c r="D2" s="56" t="s">
        <v>42</v>
      </c>
      <c r="E2" s="56">
        <v>2101020090</v>
      </c>
      <c r="F2" s="56">
        <v>5401010090</v>
      </c>
      <c r="G2" s="56" t="s">
        <v>11413</v>
      </c>
      <c r="H2" s="56">
        <v>400100</v>
      </c>
      <c r="I2" s="56" t="s">
        <v>11414</v>
      </c>
      <c r="J2" s="56" t="s">
        <v>9257</v>
      </c>
      <c r="K2" s="56" t="s">
        <v>7550</v>
      </c>
      <c r="L2" s="56" t="s">
        <v>7138</v>
      </c>
      <c r="M2" s="73">
        <v>40525</v>
      </c>
      <c r="N2" s="56"/>
      <c r="O2" s="56"/>
      <c r="P2" s="56" t="s">
        <v>7311</v>
      </c>
      <c r="Q2" s="56"/>
      <c r="R2" s="56" t="s">
        <v>70</v>
      </c>
      <c r="S2" s="56" t="s">
        <v>11415</v>
      </c>
      <c r="T2" s="56" t="s">
        <v>7140</v>
      </c>
      <c r="U2" s="57">
        <v>14500</v>
      </c>
      <c r="V2" s="57">
        <v>-13775</v>
      </c>
      <c r="W2" s="57">
        <v>725</v>
      </c>
      <c r="X2" s="57">
        <v>0</v>
      </c>
      <c r="Y2" s="73">
        <v>40525</v>
      </c>
      <c r="Z2" s="57">
        <v>0</v>
      </c>
      <c r="AA2" s="57">
        <v>0</v>
      </c>
      <c r="AB2" s="57">
        <v>725</v>
      </c>
      <c r="AC2" s="57">
        <v>0</v>
      </c>
      <c r="AD2" s="56" t="s">
        <v>9255</v>
      </c>
      <c r="AE2" s="57">
        <v>0</v>
      </c>
      <c r="AF2" s="57">
        <v>0</v>
      </c>
      <c r="AG2" s="57">
        <v>0</v>
      </c>
      <c r="AI2"/>
      <c r="AJ2"/>
    </row>
    <row r="3" spans="1:36">
      <c r="A3" s="56" t="s">
        <v>54</v>
      </c>
      <c r="B3" s="56" t="s">
        <v>11412</v>
      </c>
      <c r="C3" s="56">
        <v>2101010090</v>
      </c>
      <c r="D3" s="56" t="s">
        <v>42</v>
      </c>
      <c r="E3" s="56">
        <v>2101020090</v>
      </c>
      <c r="F3" s="56">
        <v>5401010090</v>
      </c>
      <c r="G3" s="56" t="s">
        <v>11413</v>
      </c>
      <c r="H3" s="56">
        <v>400100</v>
      </c>
      <c r="I3" s="56" t="s">
        <v>11414</v>
      </c>
      <c r="J3" s="56" t="s">
        <v>9258</v>
      </c>
      <c r="K3" s="56" t="s">
        <v>7551</v>
      </c>
      <c r="L3" s="56" t="s">
        <v>7138</v>
      </c>
      <c r="M3" s="73">
        <v>41071</v>
      </c>
      <c r="N3" s="56"/>
      <c r="O3" s="56"/>
      <c r="P3" s="56" t="s">
        <v>7311</v>
      </c>
      <c r="Q3" s="56"/>
      <c r="R3" s="56" t="s">
        <v>70</v>
      </c>
      <c r="S3" s="56" t="s">
        <v>11415</v>
      </c>
      <c r="T3" s="56" t="s">
        <v>7140</v>
      </c>
      <c r="U3" s="57">
        <v>20438</v>
      </c>
      <c r="V3" s="57">
        <v>-19416.099999999999</v>
      </c>
      <c r="W3" s="57">
        <v>1021.9</v>
      </c>
      <c r="X3" s="57">
        <v>0</v>
      </c>
      <c r="Y3" s="73">
        <v>41071</v>
      </c>
      <c r="Z3" s="57">
        <v>0</v>
      </c>
      <c r="AA3" s="57">
        <v>0</v>
      </c>
      <c r="AB3" s="57">
        <v>1021.9</v>
      </c>
      <c r="AC3" s="57">
        <v>0</v>
      </c>
      <c r="AD3" s="56" t="s">
        <v>9255</v>
      </c>
      <c r="AE3" s="57">
        <v>0</v>
      </c>
      <c r="AF3" s="57">
        <v>0</v>
      </c>
      <c r="AG3" s="57">
        <v>0</v>
      </c>
      <c r="AI3"/>
      <c r="AJ3"/>
    </row>
    <row r="4" spans="1:36">
      <c r="A4" s="56" t="s">
        <v>54</v>
      </c>
      <c r="B4" s="56" t="s">
        <v>11412</v>
      </c>
      <c r="C4" s="56">
        <v>2101010090</v>
      </c>
      <c r="D4" s="56" t="s">
        <v>42</v>
      </c>
      <c r="E4" s="56">
        <v>2101020090</v>
      </c>
      <c r="F4" s="56">
        <v>5401010090</v>
      </c>
      <c r="G4" s="56" t="s">
        <v>11413</v>
      </c>
      <c r="H4" s="56">
        <v>400100</v>
      </c>
      <c r="I4" s="56" t="s">
        <v>11414</v>
      </c>
      <c r="J4" s="56" t="s">
        <v>9259</v>
      </c>
      <c r="K4" s="56" t="s">
        <v>7552</v>
      </c>
      <c r="L4" s="56" t="s">
        <v>7138</v>
      </c>
      <c r="M4" s="73">
        <v>38867</v>
      </c>
      <c r="N4" s="56"/>
      <c r="O4" s="56"/>
      <c r="P4" s="56" t="s">
        <v>7553</v>
      </c>
      <c r="Q4" s="56"/>
      <c r="R4" s="56" t="s">
        <v>70</v>
      </c>
      <c r="S4" s="56" t="s">
        <v>11415</v>
      </c>
      <c r="T4" s="56" t="s">
        <v>7140</v>
      </c>
      <c r="U4" s="57">
        <v>23500</v>
      </c>
      <c r="V4" s="57">
        <v>-22325</v>
      </c>
      <c r="W4" s="57">
        <v>1175</v>
      </c>
      <c r="X4" s="57">
        <v>0</v>
      </c>
      <c r="Y4" s="73">
        <v>38867</v>
      </c>
      <c r="Z4" s="57">
        <v>0</v>
      </c>
      <c r="AA4" s="57">
        <v>0</v>
      </c>
      <c r="AB4" s="57">
        <v>1175</v>
      </c>
      <c r="AC4" s="57">
        <v>0</v>
      </c>
      <c r="AD4" s="56" t="s">
        <v>9255</v>
      </c>
      <c r="AE4" s="57">
        <v>0</v>
      </c>
      <c r="AF4" s="57">
        <v>0</v>
      </c>
      <c r="AG4" s="57">
        <v>0</v>
      </c>
      <c r="AI4"/>
      <c r="AJ4"/>
    </row>
    <row r="5" spans="1:36">
      <c r="A5" s="56" t="s">
        <v>54</v>
      </c>
      <c r="B5" s="56" t="s">
        <v>11412</v>
      </c>
      <c r="C5" s="56">
        <v>2101010090</v>
      </c>
      <c r="D5" s="56" t="s">
        <v>42</v>
      </c>
      <c r="E5" s="56">
        <v>2101020090</v>
      </c>
      <c r="F5" s="56">
        <v>5401010090</v>
      </c>
      <c r="G5" s="56" t="s">
        <v>11413</v>
      </c>
      <c r="H5" s="56">
        <v>400100</v>
      </c>
      <c r="I5" s="56" t="s">
        <v>11414</v>
      </c>
      <c r="J5" s="56" t="s">
        <v>9260</v>
      </c>
      <c r="K5" s="56" t="s">
        <v>7554</v>
      </c>
      <c r="L5" s="56" t="s">
        <v>7138</v>
      </c>
      <c r="M5" s="73">
        <v>39191</v>
      </c>
      <c r="N5" s="56"/>
      <c r="O5" s="56"/>
      <c r="P5" s="56" t="s">
        <v>7555</v>
      </c>
      <c r="Q5" s="56"/>
      <c r="R5" s="56" t="s">
        <v>70</v>
      </c>
      <c r="S5" s="56" t="s">
        <v>11415</v>
      </c>
      <c r="T5" s="56" t="s">
        <v>7140</v>
      </c>
      <c r="U5" s="57">
        <v>24000</v>
      </c>
      <c r="V5" s="57">
        <v>-22800</v>
      </c>
      <c r="W5" s="57">
        <v>1200</v>
      </c>
      <c r="X5" s="57">
        <v>0</v>
      </c>
      <c r="Y5" s="73">
        <v>39191</v>
      </c>
      <c r="Z5" s="57">
        <v>0</v>
      </c>
      <c r="AA5" s="57">
        <v>0</v>
      </c>
      <c r="AB5" s="57">
        <v>1200</v>
      </c>
      <c r="AC5" s="57">
        <v>0</v>
      </c>
      <c r="AD5" s="56" t="s">
        <v>9255</v>
      </c>
      <c r="AE5" s="57">
        <v>0</v>
      </c>
      <c r="AF5" s="57">
        <v>0</v>
      </c>
      <c r="AG5" s="57">
        <v>0</v>
      </c>
      <c r="AI5"/>
      <c r="AJ5"/>
    </row>
    <row r="6" spans="1:36">
      <c r="A6" s="56" t="s">
        <v>54</v>
      </c>
      <c r="B6" s="56" t="s">
        <v>11412</v>
      </c>
      <c r="C6" s="56">
        <v>2101010090</v>
      </c>
      <c r="D6" s="56" t="s">
        <v>42</v>
      </c>
      <c r="E6" s="56">
        <v>2101020090</v>
      </c>
      <c r="F6" s="56">
        <v>5401010090</v>
      </c>
      <c r="G6" s="56" t="s">
        <v>11413</v>
      </c>
      <c r="H6" s="56">
        <v>400100</v>
      </c>
      <c r="I6" s="56" t="s">
        <v>11414</v>
      </c>
      <c r="J6" s="56" t="s">
        <v>9261</v>
      </c>
      <c r="K6" s="56" t="s">
        <v>7556</v>
      </c>
      <c r="L6" s="56" t="s">
        <v>7138</v>
      </c>
      <c r="M6" s="73">
        <v>39923</v>
      </c>
      <c r="N6" s="56"/>
      <c r="O6" s="56"/>
      <c r="P6" s="56" t="s">
        <v>7311</v>
      </c>
      <c r="Q6" s="56"/>
      <c r="R6" s="56" t="s">
        <v>70</v>
      </c>
      <c r="S6" s="56" t="s">
        <v>11415</v>
      </c>
      <c r="T6" s="56" t="s">
        <v>7140</v>
      </c>
      <c r="U6" s="57">
        <v>26490</v>
      </c>
      <c r="V6" s="57">
        <v>-25165.5</v>
      </c>
      <c r="W6" s="57">
        <v>1324.5</v>
      </c>
      <c r="X6" s="57">
        <v>0</v>
      </c>
      <c r="Y6" s="73">
        <v>39923</v>
      </c>
      <c r="Z6" s="57">
        <v>0</v>
      </c>
      <c r="AA6" s="57">
        <v>0</v>
      </c>
      <c r="AB6" s="57">
        <v>1324.5</v>
      </c>
      <c r="AC6" s="57">
        <v>0</v>
      </c>
      <c r="AD6" s="56" t="s">
        <v>9255</v>
      </c>
      <c r="AE6" s="57">
        <v>0</v>
      </c>
      <c r="AF6" s="57">
        <v>0</v>
      </c>
      <c r="AG6" s="57">
        <v>0</v>
      </c>
      <c r="AI6"/>
      <c r="AJ6"/>
    </row>
    <row r="7" spans="1:36">
      <c r="A7" s="56" t="s">
        <v>54</v>
      </c>
      <c r="B7" s="56" t="s">
        <v>11412</v>
      </c>
      <c r="C7" s="56">
        <v>2101010090</v>
      </c>
      <c r="D7" s="56" t="s">
        <v>42</v>
      </c>
      <c r="E7" s="56">
        <v>2101020090</v>
      </c>
      <c r="F7" s="56">
        <v>5401010090</v>
      </c>
      <c r="G7" s="56" t="s">
        <v>11413</v>
      </c>
      <c r="H7" s="56">
        <v>400100</v>
      </c>
      <c r="I7" s="56" t="s">
        <v>11414</v>
      </c>
      <c r="J7" s="56" t="s">
        <v>9262</v>
      </c>
      <c r="K7" s="56" t="s">
        <v>7557</v>
      </c>
      <c r="L7" s="56" t="s">
        <v>7138</v>
      </c>
      <c r="M7" s="73">
        <v>38867</v>
      </c>
      <c r="N7" s="56"/>
      <c r="O7" s="56"/>
      <c r="P7" s="56" t="s">
        <v>7311</v>
      </c>
      <c r="Q7" s="56"/>
      <c r="R7" s="56" t="s">
        <v>70</v>
      </c>
      <c r="S7" s="56" t="s">
        <v>11415</v>
      </c>
      <c r="T7" s="56" t="s">
        <v>7140</v>
      </c>
      <c r="U7" s="57">
        <v>27500</v>
      </c>
      <c r="V7" s="57">
        <v>-26125</v>
      </c>
      <c r="W7" s="57">
        <v>1375</v>
      </c>
      <c r="X7" s="57">
        <v>0</v>
      </c>
      <c r="Y7" s="73">
        <v>38867</v>
      </c>
      <c r="Z7" s="57">
        <v>0</v>
      </c>
      <c r="AA7" s="57">
        <v>0</v>
      </c>
      <c r="AB7" s="57">
        <v>1375</v>
      </c>
      <c r="AC7" s="57">
        <v>0</v>
      </c>
      <c r="AD7" s="56" t="s">
        <v>9255</v>
      </c>
      <c r="AE7" s="57">
        <v>0</v>
      </c>
      <c r="AF7" s="57">
        <v>0</v>
      </c>
      <c r="AG7" s="57">
        <v>0</v>
      </c>
      <c r="AI7"/>
      <c r="AJ7"/>
    </row>
    <row r="8" spans="1:36">
      <c r="A8" s="56" t="s">
        <v>54</v>
      </c>
      <c r="B8" s="56" t="s">
        <v>11412</v>
      </c>
      <c r="C8" s="56">
        <v>2101010090</v>
      </c>
      <c r="D8" s="56" t="s">
        <v>42</v>
      </c>
      <c r="E8" s="56">
        <v>2101020090</v>
      </c>
      <c r="F8" s="56">
        <v>5401010090</v>
      </c>
      <c r="G8" s="56" t="s">
        <v>11413</v>
      </c>
      <c r="H8" s="56">
        <v>400100</v>
      </c>
      <c r="I8" s="56" t="s">
        <v>11414</v>
      </c>
      <c r="J8" s="56" t="s">
        <v>9263</v>
      </c>
      <c r="K8" s="56" t="s">
        <v>7558</v>
      </c>
      <c r="L8" s="56" t="s">
        <v>7138</v>
      </c>
      <c r="M8" s="73">
        <v>39191</v>
      </c>
      <c r="N8" s="56"/>
      <c r="O8" s="56"/>
      <c r="P8" s="56" t="s">
        <v>7311</v>
      </c>
      <c r="Q8" s="56"/>
      <c r="R8" s="56" t="s">
        <v>70</v>
      </c>
      <c r="S8" s="56" t="s">
        <v>11415</v>
      </c>
      <c r="T8" s="56" t="s">
        <v>7140</v>
      </c>
      <c r="U8" s="57">
        <v>30500</v>
      </c>
      <c r="V8" s="57">
        <v>-28975</v>
      </c>
      <c r="W8" s="57">
        <v>1525</v>
      </c>
      <c r="X8" s="57">
        <v>0</v>
      </c>
      <c r="Y8" s="73">
        <v>39191</v>
      </c>
      <c r="Z8" s="57">
        <v>0</v>
      </c>
      <c r="AA8" s="57">
        <v>0</v>
      </c>
      <c r="AB8" s="57">
        <v>1525</v>
      </c>
      <c r="AC8" s="57">
        <v>0</v>
      </c>
      <c r="AD8" s="56" t="s">
        <v>9255</v>
      </c>
      <c r="AE8" s="57">
        <v>0</v>
      </c>
      <c r="AF8" s="57">
        <v>0</v>
      </c>
      <c r="AG8" s="57">
        <v>0</v>
      </c>
      <c r="AI8"/>
      <c r="AJ8"/>
    </row>
    <row r="9" spans="1:36">
      <c r="A9" s="56" t="s">
        <v>54</v>
      </c>
      <c r="B9" s="56" t="s">
        <v>11412</v>
      </c>
      <c r="C9" s="56">
        <v>2101010090</v>
      </c>
      <c r="D9" s="56" t="s">
        <v>42</v>
      </c>
      <c r="E9" s="56">
        <v>2101020090</v>
      </c>
      <c r="F9" s="56">
        <v>5401010090</v>
      </c>
      <c r="G9" s="56" t="s">
        <v>11413</v>
      </c>
      <c r="H9" s="56">
        <v>400100</v>
      </c>
      <c r="I9" s="56" t="s">
        <v>11414</v>
      </c>
      <c r="J9" s="56" t="s">
        <v>9264</v>
      </c>
      <c r="K9" s="56" t="s">
        <v>7559</v>
      </c>
      <c r="L9" s="56" t="s">
        <v>7138</v>
      </c>
      <c r="M9" s="73">
        <v>40673</v>
      </c>
      <c r="N9" s="56"/>
      <c r="O9" s="56"/>
      <c r="P9" s="56" t="s">
        <v>7311</v>
      </c>
      <c r="Q9" s="56"/>
      <c r="R9" s="56" t="s">
        <v>70</v>
      </c>
      <c r="S9" s="56" t="s">
        <v>11415</v>
      </c>
      <c r="T9" s="56" t="s">
        <v>7140</v>
      </c>
      <c r="U9" s="57">
        <v>31800</v>
      </c>
      <c r="V9" s="57">
        <v>-30210</v>
      </c>
      <c r="W9" s="57">
        <v>1590</v>
      </c>
      <c r="X9" s="57">
        <v>0</v>
      </c>
      <c r="Y9" s="73">
        <v>40673</v>
      </c>
      <c r="Z9" s="57">
        <v>0</v>
      </c>
      <c r="AA9" s="57">
        <v>0</v>
      </c>
      <c r="AB9" s="57">
        <v>1590</v>
      </c>
      <c r="AC9" s="57">
        <v>0</v>
      </c>
      <c r="AD9" s="56" t="s">
        <v>9255</v>
      </c>
      <c r="AE9" s="57">
        <v>0</v>
      </c>
      <c r="AF9" s="57">
        <v>0</v>
      </c>
      <c r="AG9" s="57">
        <v>0</v>
      </c>
      <c r="AI9"/>
      <c r="AJ9"/>
    </row>
    <row r="10" spans="1:36">
      <c r="A10" s="56" t="s">
        <v>54</v>
      </c>
      <c r="B10" s="56" t="s">
        <v>11412</v>
      </c>
      <c r="C10" s="56">
        <v>2101010090</v>
      </c>
      <c r="D10" s="56" t="s">
        <v>42</v>
      </c>
      <c r="E10" s="56">
        <v>2101020090</v>
      </c>
      <c r="F10" s="56">
        <v>5401010090</v>
      </c>
      <c r="G10" s="56" t="s">
        <v>11413</v>
      </c>
      <c r="H10" s="56">
        <v>400100</v>
      </c>
      <c r="I10" s="56" t="s">
        <v>11414</v>
      </c>
      <c r="J10" s="56" t="s">
        <v>9265</v>
      </c>
      <c r="K10" s="56" t="s">
        <v>7560</v>
      </c>
      <c r="L10" s="56" t="s">
        <v>7138</v>
      </c>
      <c r="M10" s="73">
        <v>41249</v>
      </c>
      <c r="N10" s="56"/>
      <c r="O10" s="56"/>
      <c r="P10" s="56" t="s">
        <v>7311</v>
      </c>
      <c r="Q10" s="56"/>
      <c r="R10" s="56" t="s">
        <v>70</v>
      </c>
      <c r="S10" s="56" t="s">
        <v>11415</v>
      </c>
      <c r="T10" s="56" t="s">
        <v>7140</v>
      </c>
      <c r="U10" s="57">
        <v>42416</v>
      </c>
      <c r="V10" s="57">
        <v>-40295.199999999997</v>
      </c>
      <c r="W10" s="57">
        <v>2120.8000000000002</v>
      </c>
      <c r="X10" s="57">
        <v>0</v>
      </c>
      <c r="Y10" s="73">
        <v>41249</v>
      </c>
      <c r="Z10" s="57">
        <v>0</v>
      </c>
      <c r="AA10" s="57">
        <v>0</v>
      </c>
      <c r="AB10" s="57">
        <v>2120.8000000000002</v>
      </c>
      <c r="AC10" s="57">
        <v>0</v>
      </c>
      <c r="AD10" s="56" t="s">
        <v>9255</v>
      </c>
      <c r="AE10" s="57">
        <v>0</v>
      </c>
      <c r="AF10" s="57">
        <v>0</v>
      </c>
      <c r="AG10" s="57">
        <v>0</v>
      </c>
      <c r="AI10"/>
      <c r="AJ10"/>
    </row>
    <row r="11" spans="1:36">
      <c r="A11" s="56" t="s">
        <v>54</v>
      </c>
      <c r="B11" s="56" t="s">
        <v>11412</v>
      </c>
      <c r="C11" s="56">
        <v>2101010090</v>
      </c>
      <c r="D11" s="56" t="s">
        <v>42</v>
      </c>
      <c r="E11" s="56">
        <v>2101020090</v>
      </c>
      <c r="F11" s="56">
        <v>5401010090</v>
      </c>
      <c r="G11" s="56" t="s">
        <v>11413</v>
      </c>
      <c r="H11" s="56">
        <v>400100</v>
      </c>
      <c r="I11" s="56" t="s">
        <v>11414</v>
      </c>
      <c r="J11" s="56" t="s">
        <v>9266</v>
      </c>
      <c r="K11" s="56" t="s">
        <v>7561</v>
      </c>
      <c r="L11" s="56" t="s">
        <v>7138</v>
      </c>
      <c r="M11" s="73">
        <v>41438</v>
      </c>
      <c r="N11" s="56"/>
      <c r="O11" s="56"/>
      <c r="P11" s="56" t="s">
        <v>7311</v>
      </c>
      <c r="Q11" s="56"/>
      <c r="R11" s="56" t="s">
        <v>70</v>
      </c>
      <c r="S11" s="56" t="s">
        <v>11415</v>
      </c>
      <c r="T11" s="56" t="s">
        <v>7140</v>
      </c>
      <c r="U11" s="57">
        <v>55279</v>
      </c>
      <c r="V11" s="57">
        <v>-52515.05</v>
      </c>
      <c r="W11" s="57">
        <v>2763.95</v>
      </c>
      <c r="X11" s="57">
        <v>0</v>
      </c>
      <c r="Y11" s="73">
        <v>41438</v>
      </c>
      <c r="Z11" s="57">
        <v>0</v>
      </c>
      <c r="AA11" s="57">
        <v>0</v>
      </c>
      <c r="AB11" s="57">
        <v>2763.95</v>
      </c>
      <c r="AC11" s="57">
        <v>0</v>
      </c>
      <c r="AD11" s="56" t="s">
        <v>9255</v>
      </c>
      <c r="AE11" s="57">
        <v>0</v>
      </c>
      <c r="AF11" s="57">
        <v>0</v>
      </c>
      <c r="AG11" s="57">
        <v>0</v>
      </c>
      <c r="AI11"/>
      <c r="AJ11"/>
    </row>
    <row r="12" spans="1:36">
      <c r="A12" s="56" t="s">
        <v>54</v>
      </c>
      <c r="B12" s="56" t="s">
        <v>11412</v>
      </c>
      <c r="C12" s="56">
        <v>2101010090</v>
      </c>
      <c r="D12" s="56" t="s">
        <v>42</v>
      </c>
      <c r="E12" s="56">
        <v>2101020090</v>
      </c>
      <c r="F12" s="56">
        <v>5401010090</v>
      </c>
      <c r="G12" s="56" t="s">
        <v>11413</v>
      </c>
      <c r="H12" s="56">
        <v>400100</v>
      </c>
      <c r="I12" s="56" t="s">
        <v>11414</v>
      </c>
      <c r="J12" s="56" t="s">
        <v>9267</v>
      </c>
      <c r="K12" s="56" t="s">
        <v>7562</v>
      </c>
      <c r="L12" s="56" t="s">
        <v>7138</v>
      </c>
      <c r="M12" s="73">
        <v>40310</v>
      </c>
      <c r="N12" s="56"/>
      <c r="O12" s="56"/>
      <c r="P12" s="56" t="s">
        <v>7311</v>
      </c>
      <c r="Q12" s="56"/>
      <c r="R12" s="56" t="s">
        <v>70</v>
      </c>
      <c r="S12" s="56" t="s">
        <v>11415</v>
      </c>
      <c r="T12" s="56" t="s">
        <v>7140</v>
      </c>
      <c r="U12" s="57">
        <v>52290</v>
      </c>
      <c r="V12" s="57">
        <v>-49675.5</v>
      </c>
      <c r="W12" s="57">
        <v>2614.5</v>
      </c>
      <c r="X12" s="57">
        <v>0</v>
      </c>
      <c r="Y12" s="73">
        <v>40310</v>
      </c>
      <c r="Z12" s="57">
        <v>0</v>
      </c>
      <c r="AA12" s="57">
        <v>0</v>
      </c>
      <c r="AB12" s="57">
        <v>2614.5</v>
      </c>
      <c r="AC12" s="57">
        <v>0</v>
      </c>
      <c r="AD12" s="56" t="s">
        <v>9255</v>
      </c>
      <c r="AE12" s="57">
        <v>0</v>
      </c>
      <c r="AF12" s="57">
        <v>0</v>
      </c>
      <c r="AG12" s="57">
        <v>0</v>
      </c>
      <c r="AI12"/>
      <c r="AJ12"/>
    </row>
    <row r="13" spans="1:36">
      <c r="A13" s="56" t="s">
        <v>54</v>
      </c>
      <c r="B13" s="56" t="s">
        <v>11412</v>
      </c>
      <c r="C13" s="56">
        <v>2101010090</v>
      </c>
      <c r="D13" s="56" t="s">
        <v>42</v>
      </c>
      <c r="E13" s="56">
        <v>2101020090</v>
      </c>
      <c r="F13" s="56">
        <v>5401010090</v>
      </c>
      <c r="G13" s="56" t="s">
        <v>11413</v>
      </c>
      <c r="H13" s="56">
        <v>400100</v>
      </c>
      <c r="I13" s="56" t="s">
        <v>11414</v>
      </c>
      <c r="J13" s="56" t="s">
        <v>9268</v>
      </c>
      <c r="K13" s="56" t="s">
        <v>7563</v>
      </c>
      <c r="L13" s="56" t="s">
        <v>7138</v>
      </c>
      <c r="M13" s="73">
        <v>40704</v>
      </c>
      <c r="N13" s="56"/>
      <c r="O13" s="56"/>
      <c r="P13" s="56" t="s">
        <v>7311</v>
      </c>
      <c r="Q13" s="56"/>
      <c r="R13" s="56" t="s">
        <v>70</v>
      </c>
      <c r="S13" s="56" t="s">
        <v>11415</v>
      </c>
      <c r="T13" s="56" t="s">
        <v>7140</v>
      </c>
      <c r="U13" s="57">
        <v>64531</v>
      </c>
      <c r="V13" s="57">
        <v>-61304.45</v>
      </c>
      <c r="W13" s="57">
        <v>3226.55</v>
      </c>
      <c r="X13" s="57">
        <v>0</v>
      </c>
      <c r="Y13" s="73">
        <v>40704</v>
      </c>
      <c r="Z13" s="57">
        <v>0</v>
      </c>
      <c r="AA13" s="57">
        <v>0</v>
      </c>
      <c r="AB13" s="57">
        <v>3226.55</v>
      </c>
      <c r="AC13" s="57">
        <v>0</v>
      </c>
      <c r="AD13" s="56" t="s">
        <v>9255</v>
      </c>
      <c r="AE13" s="57">
        <v>0</v>
      </c>
      <c r="AF13" s="57">
        <v>0</v>
      </c>
      <c r="AG13" s="57">
        <v>0</v>
      </c>
      <c r="AI13"/>
      <c r="AJ13"/>
    </row>
    <row r="14" spans="1:36">
      <c r="A14" s="56" t="s">
        <v>54</v>
      </c>
      <c r="B14" s="56" t="s">
        <v>11412</v>
      </c>
      <c r="C14" s="56">
        <v>2101010090</v>
      </c>
      <c r="D14" s="56" t="s">
        <v>42</v>
      </c>
      <c r="E14" s="56">
        <v>2101020090</v>
      </c>
      <c r="F14" s="56">
        <v>5401010090</v>
      </c>
      <c r="G14" s="56" t="s">
        <v>11413</v>
      </c>
      <c r="H14" s="56">
        <v>400100</v>
      </c>
      <c r="I14" s="56" t="s">
        <v>11414</v>
      </c>
      <c r="J14" s="56" t="s">
        <v>9269</v>
      </c>
      <c r="K14" s="56" t="s">
        <v>7564</v>
      </c>
      <c r="L14" s="56" t="s">
        <v>7138</v>
      </c>
      <c r="M14" s="73">
        <v>40086</v>
      </c>
      <c r="N14" s="56"/>
      <c r="O14" s="56"/>
      <c r="P14" s="56" t="s">
        <v>7311</v>
      </c>
      <c r="Q14" s="56"/>
      <c r="R14" s="56" t="s">
        <v>70</v>
      </c>
      <c r="S14" s="56" t="s">
        <v>11415</v>
      </c>
      <c r="T14" s="56" t="s">
        <v>7140</v>
      </c>
      <c r="U14" s="57">
        <v>79689</v>
      </c>
      <c r="V14" s="57">
        <v>-75704.55</v>
      </c>
      <c r="W14" s="57">
        <v>3984.45</v>
      </c>
      <c r="X14" s="57">
        <v>0</v>
      </c>
      <c r="Y14" s="73">
        <v>40086</v>
      </c>
      <c r="Z14" s="57">
        <v>0</v>
      </c>
      <c r="AA14" s="57">
        <v>0</v>
      </c>
      <c r="AB14" s="57">
        <v>3984.45</v>
      </c>
      <c r="AC14" s="57">
        <v>0</v>
      </c>
      <c r="AD14" s="56" t="s">
        <v>9255</v>
      </c>
      <c r="AE14" s="57">
        <v>0</v>
      </c>
      <c r="AF14" s="57">
        <v>0</v>
      </c>
      <c r="AG14" s="57">
        <v>0</v>
      </c>
      <c r="AI14"/>
      <c r="AJ14"/>
    </row>
    <row r="15" spans="1:36">
      <c r="A15" s="56" t="s">
        <v>54</v>
      </c>
      <c r="B15" s="56" t="s">
        <v>11412</v>
      </c>
      <c r="C15" s="56">
        <v>2101010090</v>
      </c>
      <c r="D15" s="56" t="s">
        <v>42</v>
      </c>
      <c r="E15" s="56">
        <v>2101020090</v>
      </c>
      <c r="F15" s="56">
        <v>5401010090</v>
      </c>
      <c r="G15" s="56" t="s">
        <v>11413</v>
      </c>
      <c r="H15" s="56">
        <v>400100</v>
      </c>
      <c r="I15" s="56" t="s">
        <v>11414</v>
      </c>
      <c r="J15" s="56" t="s">
        <v>9270</v>
      </c>
      <c r="K15" s="56" t="s">
        <v>7565</v>
      </c>
      <c r="L15" s="56" t="s">
        <v>7138</v>
      </c>
      <c r="M15" s="73">
        <v>40086</v>
      </c>
      <c r="N15" s="56"/>
      <c r="O15" s="56"/>
      <c r="P15" s="56" t="s">
        <v>7311</v>
      </c>
      <c r="Q15" s="56"/>
      <c r="R15" s="56" t="s">
        <v>70</v>
      </c>
      <c r="S15" s="56" t="s">
        <v>11415</v>
      </c>
      <c r="T15" s="56" t="s">
        <v>7140</v>
      </c>
      <c r="U15" s="57">
        <v>231170</v>
      </c>
      <c r="V15" s="57">
        <v>-219611.5</v>
      </c>
      <c r="W15" s="57">
        <v>11558.5</v>
      </c>
      <c r="X15" s="57">
        <v>0</v>
      </c>
      <c r="Y15" s="73">
        <v>40086</v>
      </c>
      <c r="Z15" s="57">
        <v>0</v>
      </c>
      <c r="AA15" s="57">
        <v>0</v>
      </c>
      <c r="AB15" s="57">
        <v>11558.5</v>
      </c>
      <c r="AC15" s="57">
        <v>0</v>
      </c>
      <c r="AD15" s="56" t="s">
        <v>9255</v>
      </c>
      <c r="AE15" s="57">
        <v>0</v>
      </c>
      <c r="AF15" s="57">
        <v>0</v>
      </c>
      <c r="AG15" s="57">
        <v>0</v>
      </c>
      <c r="AI15"/>
      <c r="AJ15"/>
    </row>
    <row r="16" spans="1:36">
      <c r="A16" s="56" t="s">
        <v>54</v>
      </c>
      <c r="B16" s="56" t="s">
        <v>11412</v>
      </c>
      <c r="C16" s="56">
        <v>2101010090</v>
      </c>
      <c r="D16" s="56" t="s">
        <v>42</v>
      </c>
      <c r="E16" s="56">
        <v>2101020090</v>
      </c>
      <c r="F16" s="56">
        <v>5401010090</v>
      </c>
      <c r="G16" s="56" t="s">
        <v>11413</v>
      </c>
      <c r="H16" s="56">
        <v>400100</v>
      </c>
      <c r="I16" s="56" t="s">
        <v>11414</v>
      </c>
      <c r="J16" s="56" t="s">
        <v>9271</v>
      </c>
      <c r="K16" s="56" t="s">
        <v>7586</v>
      </c>
      <c r="L16" s="56" t="s">
        <v>7138</v>
      </c>
      <c r="M16" s="73">
        <v>42004</v>
      </c>
      <c r="N16" s="56"/>
      <c r="O16" s="56"/>
      <c r="P16" s="56" t="s">
        <v>167</v>
      </c>
      <c r="Q16" s="56"/>
      <c r="R16" s="56" t="s">
        <v>70</v>
      </c>
      <c r="S16" s="56" t="s">
        <v>11415</v>
      </c>
      <c r="T16" s="56" t="s">
        <v>7140</v>
      </c>
      <c r="U16" s="57">
        <v>565854</v>
      </c>
      <c r="V16" s="57">
        <v>-537561.30000000005</v>
      </c>
      <c r="W16" s="57">
        <v>28292.7</v>
      </c>
      <c r="X16" s="57">
        <v>0</v>
      </c>
      <c r="Y16" s="73">
        <v>42004</v>
      </c>
      <c r="Z16" s="57">
        <v>0</v>
      </c>
      <c r="AA16" s="57">
        <v>0</v>
      </c>
      <c r="AB16" s="57">
        <v>28292.7</v>
      </c>
      <c r="AC16" s="57">
        <v>0</v>
      </c>
      <c r="AD16" s="56" t="s">
        <v>9255</v>
      </c>
      <c r="AE16" s="57">
        <v>0</v>
      </c>
      <c r="AF16" s="57">
        <v>0</v>
      </c>
      <c r="AG16" s="57">
        <v>0</v>
      </c>
      <c r="AI16"/>
      <c r="AJ16"/>
    </row>
    <row r="17" spans="1:36">
      <c r="A17" s="56" t="s">
        <v>54</v>
      </c>
      <c r="B17" s="56" t="s">
        <v>11412</v>
      </c>
      <c r="C17" s="56">
        <v>2101010090</v>
      </c>
      <c r="D17" s="56" t="s">
        <v>42</v>
      </c>
      <c r="E17" s="56">
        <v>2101020090</v>
      </c>
      <c r="F17" s="56">
        <v>5401010090</v>
      </c>
      <c r="G17" s="56" t="s">
        <v>11413</v>
      </c>
      <c r="H17" s="56">
        <v>400100</v>
      </c>
      <c r="I17" s="56" t="s">
        <v>11414</v>
      </c>
      <c r="J17" s="56" t="s">
        <v>9272</v>
      </c>
      <c r="K17" s="56" t="s">
        <v>7587</v>
      </c>
      <c r="L17" s="56" t="s">
        <v>7138</v>
      </c>
      <c r="M17" s="73">
        <v>42094</v>
      </c>
      <c r="N17" s="56"/>
      <c r="O17" s="56"/>
      <c r="P17" s="56" t="s">
        <v>167</v>
      </c>
      <c r="Q17" s="56"/>
      <c r="R17" s="56" t="s">
        <v>70</v>
      </c>
      <c r="S17" s="56" t="s">
        <v>11415</v>
      </c>
      <c r="T17" s="56" t="s">
        <v>7140</v>
      </c>
      <c r="U17" s="57">
        <v>3790583</v>
      </c>
      <c r="V17" s="57">
        <v>-3601053.85</v>
      </c>
      <c r="W17" s="57">
        <v>189529.15</v>
      </c>
      <c r="X17" s="57">
        <v>0</v>
      </c>
      <c r="Y17" s="73">
        <v>42007</v>
      </c>
      <c r="Z17" s="57">
        <v>0</v>
      </c>
      <c r="AA17" s="57">
        <v>0</v>
      </c>
      <c r="AB17" s="57">
        <v>189529.15</v>
      </c>
      <c r="AC17" s="57">
        <v>0</v>
      </c>
      <c r="AD17" s="56" t="s">
        <v>9255</v>
      </c>
      <c r="AE17" s="57">
        <v>0</v>
      </c>
      <c r="AF17" s="57">
        <v>0</v>
      </c>
      <c r="AG17" s="57">
        <v>0</v>
      </c>
      <c r="AI17"/>
      <c r="AJ17"/>
    </row>
    <row r="18" spans="1:36">
      <c r="A18" s="56" t="s">
        <v>54</v>
      </c>
      <c r="B18" s="56" t="s">
        <v>11412</v>
      </c>
      <c r="C18" s="56">
        <v>2101010090</v>
      </c>
      <c r="D18" s="56" t="s">
        <v>42</v>
      </c>
      <c r="E18" s="56">
        <v>2101020090</v>
      </c>
      <c r="F18" s="56">
        <v>5401010090</v>
      </c>
      <c r="G18" s="56" t="s">
        <v>11413</v>
      </c>
      <c r="H18" s="56">
        <v>400100</v>
      </c>
      <c r="I18" s="56" t="s">
        <v>11414</v>
      </c>
      <c r="J18" s="56" t="s">
        <v>9273</v>
      </c>
      <c r="K18" s="56" t="s">
        <v>7588</v>
      </c>
      <c r="L18" s="56" t="s">
        <v>7138</v>
      </c>
      <c r="M18" s="73">
        <v>42094</v>
      </c>
      <c r="N18" s="56"/>
      <c r="O18" s="56"/>
      <c r="P18" s="56" t="s">
        <v>167</v>
      </c>
      <c r="Q18" s="56"/>
      <c r="R18" s="56" t="s">
        <v>70</v>
      </c>
      <c r="S18" s="56" t="s">
        <v>11415</v>
      </c>
      <c r="T18" s="56" t="s">
        <v>7140</v>
      </c>
      <c r="U18" s="57">
        <v>175000</v>
      </c>
      <c r="V18" s="57">
        <v>-166250</v>
      </c>
      <c r="W18" s="57">
        <v>8750</v>
      </c>
      <c r="X18" s="57">
        <v>0</v>
      </c>
      <c r="Y18" s="73">
        <v>42080</v>
      </c>
      <c r="Z18" s="57">
        <v>0</v>
      </c>
      <c r="AA18" s="57">
        <v>0</v>
      </c>
      <c r="AB18" s="57">
        <v>8750</v>
      </c>
      <c r="AC18" s="57">
        <v>0</v>
      </c>
      <c r="AD18" s="56" t="s">
        <v>9255</v>
      </c>
      <c r="AE18" s="57">
        <v>0</v>
      </c>
      <c r="AF18" s="57">
        <v>0</v>
      </c>
      <c r="AG18" s="57">
        <v>0</v>
      </c>
      <c r="AI18"/>
      <c r="AJ18"/>
    </row>
    <row r="19" spans="1:36">
      <c r="A19" s="56" t="s">
        <v>54</v>
      </c>
      <c r="B19" s="56" t="s">
        <v>11412</v>
      </c>
      <c r="C19" s="56">
        <v>2101010090</v>
      </c>
      <c r="D19" s="56" t="s">
        <v>42</v>
      </c>
      <c r="E19" s="56">
        <v>2101020090</v>
      </c>
      <c r="F19" s="56">
        <v>5401010090</v>
      </c>
      <c r="G19" s="56" t="s">
        <v>11413</v>
      </c>
      <c r="H19" s="56">
        <v>400100</v>
      </c>
      <c r="I19" s="56" t="s">
        <v>11414</v>
      </c>
      <c r="J19" s="56" t="s">
        <v>9274</v>
      </c>
      <c r="K19" s="56" t="s">
        <v>7589</v>
      </c>
      <c r="L19" s="56" t="s">
        <v>7138</v>
      </c>
      <c r="M19" s="73">
        <v>42094</v>
      </c>
      <c r="N19" s="56"/>
      <c r="O19" s="56"/>
      <c r="P19" s="56" t="s">
        <v>167</v>
      </c>
      <c r="Q19" s="56"/>
      <c r="R19" s="56" t="s">
        <v>70</v>
      </c>
      <c r="S19" s="56" t="s">
        <v>11415</v>
      </c>
      <c r="T19" s="56" t="s">
        <v>7140</v>
      </c>
      <c r="U19" s="57">
        <v>2277936</v>
      </c>
      <c r="V19" s="57">
        <v>-2164039.2000000002</v>
      </c>
      <c r="W19" s="57">
        <v>113896.8</v>
      </c>
      <c r="X19" s="57">
        <v>0</v>
      </c>
      <c r="Y19" s="73">
        <v>41794</v>
      </c>
      <c r="Z19" s="57">
        <v>0</v>
      </c>
      <c r="AA19" s="57">
        <v>0</v>
      </c>
      <c r="AB19" s="57">
        <v>113896.8</v>
      </c>
      <c r="AC19" s="57">
        <v>0</v>
      </c>
      <c r="AD19" s="56" t="s">
        <v>9255</v>
      </c>
      <c r="AE19" s="57">
        <v>0</v>
      </c>
      <c r="AF19" s="57">
        <v>0</v>
      </c>
      <c r="AG19" s="57">
        <v>0</v>
      </c>
      <c r="AI19"/>
      <c r="AJ19"/>
    </row>
    <row r="20" spans="1:36">
      <c r="A20" s="56" t="s">
        <v>54</v>
      </c>
      <c r="B20" s="56" t="s">
        <v>11412</v>
      </c>
      <c r="C20" s="56">
        <v>2101010090</v>
      </c>
      <c r="D20" s="56" t="s">
        <v>42</v>
      </c>
      <c r="E20" s="56">
        <v>2101020090</v>
      </c>
      <c r="F20" s="56">
        <v>5401010090</v>
      </c>
      <c r="G20" s="56" t="s">
        <v>11413</v>
      </c>
      <c r="H20" s="56">
        <v>400100</v>
      </c>
      <c r="I20" s="56" t="s">
        <v>11414</v>
      </c>
      <c r="J20" s="56" t="s">
        <v>9275</v>
      </c>
      <c r="K20" s="56" t="s">
        <v>7590</v>
      </c>
      <c r="L20" s="56" t="s">
        <v>7138</v>
      </c>
      <c r="M20" s="73">
        <v>42094</v>
      </c>
      <c r="N20" s="56"/>
      <c r="O20" s="56"/>
      <c r="P20" s="56" t="s">
        <v>167</v>
      </c>
      <c r="Q20" s="56"/>
      <c r="R20" s="56" t="s">
        <v>70</v>
      </c>
      <c r="S20" s="56" t="s">
        <v>11415</v>
      </c>
      <c r="T20" s="56" t="s">
        <v>7140</v>
      </c>
      <c r="U20" s="57">
        <v>73125</v>
      </c>
      <c r="V20" s="57">
        <v>-69468.75</v>
      </c>
      <c r="W20" s="57">
        <v>3656.25</v>
      </c>
      <c r="X20" s="57">
        <v>0</v>
      </c>
      <c r="Y20" s="73">
        <v>41834</v>
      </c>
      <c r="Z20" s="57">
        <v>0</v>
      </c>
      <c r="AA20" s="57">
        <v>0</v>
      </c>
      <c r="AB20" s="57">
        <v>3656.25</v>
      </c>
      <c r="AC20" s="57">
        <v>0</v>
      </c>
      <c r="AD20" s="56" t="s">
        <v>9255</v>
      </c>
      <c r="AE20" s="57">
        <v>0</v>
      </c>
      <c r="AF20" s="57">
        <v>0</v>
      </c>
      <c r="AG20" s="57">
        <v>0</v>
      </c>
      <c r="AI20"/>
      <c r="AJ20"/>
    </row>
    <row r="21" spans="1:36">
      <c r="A21" s="56" t="s">
        <v>54</v>
      </c>
      <c r="B21" s="56" t="s">
        <v>11412</v>
      </c>
      <c r="C21" s="56">
        <v>2101010090</v>
      </c>
      <c r="D21" s="56" t="s">
        <v>42</v>
      </c>
      <c r="E21" s="56">
        <v>2101020090</v>
      </c>
      <c r="F21" s="56">
        <v>5401010090</v>
      </c>
      <c r="G21" s="56" t="s">
        <v>11413</v>
      </c>
      <c r="H21" s="56">
        <v>400100</v>
      </c>
      <c r="I21" s="56" t="s">
        <v>11414</v>
      </c>
      <c r="J21" s="56" t="s">
        <v>9276</v>
      </c>
      <c r="K21" s="56" t="s">
        <v>7591</v>
      </c>
      <c r="L21" s="56" t="s">
        <v>7138</v>
      </c>
      <c r="M21" s="73">
        <v>42094</v>
      </c>
      <c r="N21" s="56"/>
      <c r="O21" s="56"/>
      <c r="P21" s="56" t="s">
        <v>167</v>
      </c>
      <c r="Q21" s="56"/>
      <c r="R21" s="56" t="s">
        <v>70</v>
      </c>
      <c r="S21" s="56" t="s">
        <v>11415</v>
      </c>
      <c r="T21" s="56" t="s">
        <v>7140</v>
      </c>
      <c r="U21" s="57">
        <v>548942</v>
      </c>
      <c r="V21" s="57">
        <v>-521494.9</v>
      </c>
      <c r="W21" s="57">
        <v>27447.1</v>
      </c>
      <c r="X21" s="57">
        <v>0</v>
      </c>
      <c r="Y21" s="73">
        <v>41730</v>
      </c>
      <c r="Z21" s="57">
        <v>0</v>
      </c>
      <c r="AA21" s="57">
        <v>0</v>
      </c>
      <c r="AB21" s="57">
        <v>27447.1</v>
      </c>
      <c r="AC21" s="57">
        <v>0</v>
      </c>
      <c r="AD21" s="56" t="s">
        <v>9255</v>
      </c>
      <c r="AE21" s="57">
        <v>0</v>
      </c>
      <c r="AF21" s="57">
        <v>0</v>
      </c>
      <c r="AG21" s="57">
        <v>0</v>
      </c>
      <c r="AI21"/>
      <c r="AJ21"/>
    </row>
    <row r="22" spans="1:36">
      <c r="A22" s="56" t="s">
        <v>54</v>
      </c>
      <c r="B22" s="56" t="s">
        <v>11412</v>
      </c>
      <c r="C22" s="56">
        <v>2101010090</v>
      </c>
      <c r="D22" s="56" t="s">
        <v>42</v>
      </c>
      <c r="E22" s="56">
        <v>2101020090</v>
      </c>
      <c r="F22" s="56">
        <v>5401010090</v>
      </c>
      <c r="G22" s="56" t="s">
        <v>11413</v>
      </c>
      <c r="H22" s="56">
        <v>400100</v>
      </c>
      <c r="I22" s="56" t="s">
        <v>11414</v>
      </c>
      <c r="J22" s="56" t="s">
        <v>9277</v>
      </c>
      <c r="K22" s="56" t="s">
        <v>7592</v>
      </c>
      <c r="L22" s="56" t="s">
        <v>7138</v>
      </c>
      <c r="M22" s="73">
        <v>42094</v>
      </c>
      <c r="N22" s="56"/>
      <c r="O22" s="56"/>
      <c r="P22" s="56" t="s">
        <v>167</v>
      </c>
      <c r="Q22" s="56"/>
      <c r="R22" s="56" t="s">
        <v>70</v>
      </c>
      <c r="S22" s="56" t="s">
        <v>11415</v>
      </c>
      <c r="T22" s="56" t="s">
        <v>7140</v>
      </c>
      <c r="U22" s="57">
        <v>50625</v>
      </c>
      <c r="V22" s="57">
        <v>-48093.75</v>
      </c>
      <c r="W22" s="57">
        <v>2531.25</v>
      </c>
      <c r="X22" s="57">
        <v>0</v>
      </c>
      <c r="Y22" s="73">
        <v>42072</v>
      </c>
      <c r="Z22" s="57">
        <v>0</v>
      </c>
      <c r="AA22" s="57">
        <v>0</v>
      </c>
      <c r="AB22" s="57">
        <v>2531.25</v>
      </c>
      <c r="AC22" s="57">
        <v>0</v>
      </c>
      <c r="AD22" s="56" t="s">
        <v>9255</v>
      </c>
      <c r="AE22" s="57">
        <v>0</v>
      </c>
      <c r="AF22" s="57">
        <v>0</v>
      </c>
      <c r="AG22" s="57">
        <v>0</v>
      </c>
      <c r="AI22"/>
      <c r="AJ22"/>
    </row>
    <row r="23" spans="1:36">
      <c r="A23" s="56" t="s">
        <v>54</v>
      </c>
      <c r="B23" s="56" t="s">
        <v>11412</v>
      </c>
      <c r="C23" s="56">
        <v>2101010090</v>
      </c>
      <c r="D23" s="56" t="s">
        <v>42</v>
      </c>
      <c r="E23" s="56">
        <v>2101020090</v>
      </c>
      <c r="F23" s="56">
        <v>5401010090</v>
      </c>
      <c r="G23" s="56" t="s">
        <v>11413</v>
      </c>
      <c r="H23" s="56">
        <v>400100</v>
      </c>
      <c r="I23" s="56" t="s">
        <v>11414</v>
      </c>
      <c r="J23" s="56" t="s">
        <v>9278</v>
      </c>
      <c r="K23" s="56" t="s">
        <v>7593</v>
      </c>
      <c r="L23" s="56" t="s">
        <v>7138</v>
      </c>
      <c r="M23" s="73">
        <v>42094</v>
      </c>
      <c r="N23" s="56"/>
      <c r="O23" s="56"/>
      <c r="P23" s="56" t="s">
        <v>167</v>
      </c>
      <c r="Q23" s="56"/>
      <c r="R23" s="56" t="s">
        <v>70</v>
      </c>
      <c r="S23" s="56" t="s">
        <v>11415</v>
      </c>
      <c r="T23" s="56" t="s">
        <v>7140</v>
      </c>
      <c r="U23" s="57">
        <v>1911687</v>
      </c>
      <c r="V23" s="57">
        <v>-1816102.65</v>
      </c>
      <c r="W23" s="57">
        <v>95584.35</v>
      </c>
      <c r="X23" s="57">
        <v>0</v>
      </c>
      <c r="Y23" s="73">
        <v>42094</v>
      </c>
      <c r="Z23" s="57">
        <v>0</v>
      </c>
      <c r="AA23" s="57">
        <v>0</v>
      </c>
      <c r="AB23" s="57">
        <v>95584.35</v>
      </c>
      <c r="AC23" s="57">
        <v>0</v>
      </c>
      <c r="AD23" s="56" t="s">
        <v>9255</v>
      </c>
      <c r="AE23" s="57">
        <v>0</v>
      </c>
      <c r="AF23" s="57">
        <v>0</v>
      </c>
      <c r="AG23" s="57">
        <v>0</v>
      </c>
      <c r="AI23"/>
      <c r="AJ23"/>
    </row>
    <row r="24" spans="1:36">
      <c r="A24" s="56" t="s">
        <v>54</v>
      </c>
      <c r="B24" s="56" t="s">
        <v>11412</v>
      </c>
      <c r="C24" s="56">
        <v>2101010090</v>
      </c>
      <c r="D24" s="56" t="s">
        <v>42</v>
      </c>
      <c r="E24" s="56">
        <v>2101020090</v>
      </c>
      <c r="F24" s="56">
        <v>5401010090</v>
      </c>
      <c r="G24" s="56" t="s">
        <v>11413</v>
      </c>
      <c r="H24" s="56">
        <v>400100</v>
      </c>
      <c r="I24" s="56" t="s">
        <v>11414</v>
      </c>
      <c r="J24" s="56" t="s">
        <v>9279</v>
      </c>
      <c r="K24" s="56" t="s">
        <v>7594</v>
      </c>
      <c r="L24" s="56" t="s">
        <v>7138</v>
      </c>
      <c r="M24" s="73">
        <v>42094</v>
      </c>
      <c r="N24" s="56"/>
      <c r="O24" s="56"/>
      <c r="P24" s="56" t="s">
        <v>167</v>
      </c>
      <c r="Q24" s="56"/>
      <c r="R24" s="56" t="s">
        <v>70</v>
      </c>
      <c r="S24" s="56" t="s">
        <v>11415</v>
      </c>
      <c r="T24" s="56" t="s">
        <v>7140</v>
      </c>
      <c r="U24" s="57">
        <v>44239231.030000001</v>
      </c>
      <c r="V24" s="57">
        <v>-42027269.479999997</v>
      </c>
      <c r="W24" s="57">
        <v>2211961.5499999998</v>
      </c>
      <c r="X24" s="57">
        <v>0</v>
      </c>
      <c r="Y24" s="73">
        <v>42094</v>
      </c>
      <c r="Z24" s="57">
        <v>0</v>
      </c>
      <c r="AA24" s="57">
        <v>0</v>
      </c>
      <c r="AB24" s="57">
        <v>2211961.5499999998</v>
      </c>
      <c r="AC24" s="57">
        <v>0</v>
      </c>
      <c r="AD24" s="56" t="s">
        <v>9255</v>
      </c>
      <c r="AE24" s="57">
        <v>0</v>
      </c>
      <c r="AF24" s="57">
        <v>0</v>
      </c>
      <c r="AG24" s="57">
        <v>0</v>
      </c>
      <c r="AI24"/>
      <c r="AJ24"/>
    </row>
    <row r="25" spans="1:36">
      <c r="A25" s="56" t="s">
        <v>54</v>
      </c>
      <c r="B25" s="56" t="s">
        <v>11412</v>
      </c>
      <c r="C25" s="56">
        <v>2101010090</v>
      </c>
      <c r="D25" s="56" t="s">
        <v>42</v>
      </c>
      <c r="E25" s="56">
        <v>2101020090</v>
      </c>
      <c r="F25" s="56">
        <v>5401010090</v>
      </c>
      <c r="G25" s="56" t="s">
        <v>11413</v>
      </c>
      <c r="H25" s="56">
        <v>400100</v>
      </c>
      <c r="I25" s="56" t="s">
        <v>11414</v>
      </c>
      <c r="J25" s="56" t="s">
        <v>9280</v>
      </c>
      <c r="K25" s="56" t="s">
        <v>7595</v>
      </c>
      <c r="L25" s="56" t="s">
        <v>7138</v>
      </c>
      <c r="M25" s="73">
        <v>42094</v>
      </c>
      <c r="N25" s="56"/>
      <c r="O25" s="56"/>
      <c r="P25" s="56" t="s">
        <v>167</v>
      </c>
      <c r="Q25" s="56"/>
      <c r="R25" s="56" t="s">
        <v>70</v>
      </c>
      <c r="S25" s="56" t="s">
        <v>11415</v>
      </c>
      <c r="T25" s="56" t="s">
        <v>7140</v>
      </c>
      <c r="U25" s="57">
        <v>58705688</v>
      </c>
      <c r="V25" s="57">
        <v>-55770403.600000001</v>
      </c>
      <c r="W25" s="57">
        <v>2935284.4</v>
      </c>
      <c r="X25" s="57">
        <v>0</v>
      </c>
      <c r="Y25" s="73">
        <v>42094</v>
      </c>
      <c r="Z25" s="57">
        <v>0</v>
      </c>
      <c r="AA25" s="57">
        <v>0</v>
      </c>
      <c r="AB25" s="57">
        <v>2935284.4</v>
      </c>
      <c r="AC25" s="57">
        <v>0</v>
      </c>
      <c r="AD25" s="56" t="s">
        <v>9255</v>
      </c>
      <c r="AE25" s="57">
        <v>0</v>
      </c>
      <c r="AF25" s="57">
        <v>0</v>
      </c>
      <c r="AG25" s="57">
        <v>0</v>
      </c>
      <c r="AI25"/>
      <c r="AJ25"/>
    </row>
    <row r="26" spans="1:36">
      <c r="A26" s="56" t="s">
        <v>54</v>
      </c>
      <c r="B26" s="56" t="s">
        <v>11412</v>
      </c>
      <c r="C26" s="56">
        <v>2101010090</v>
      </c>
      <c r="D26" s="56" t="s">
        <v>42</v>
      </c>
      <c r="E26" s="56">
        <v>2101020090</v>
      </c>
      <c r="F26" s="56">
        <v>5401010090</v>
      </c>
      <c r="G26" s="56" t="s">
        <v>11413</v>
      </c>
      <c r="H26" s="56">
        <v>400100</v>
      </c>
      <c r="I26" s="56" t="s">
        <v>11414</v>
      </c>
      <c r="J26" s="56" t="s">
        <v>9281</v>
      </c>
      <c r="K26" s="56" t="s">
        <v>7596</v>
      </c>
      <c r="L26" s="56" t="s">
        <v>7138</v>
      </c>
      <c r="M26" s="73">
        <v>42094</v>
      </c>
      <c r="N26" s="56"/>
      <c r="O26" s="56"/>
      <c r="P26" s="56" t="s">
        <v>167</v>
      </c>
      <c r="Q26" s="56"/>
      <c r="R26" s="56" t="s">
        <v>70</v>
      </c>
      <c r="S26" s="56" t="s">
        <v>11415</v>
      </c>
      <c r="T26" s="56" t="s">
        <v>7140</v>
      </c>
      <c r="U26" s="57">
        <v>9907322</v>
      </c>
      <c r="V26" s="57">
        <v>-9411955.9000000004</v>
      </c>
      <c r="W26" s="57">
        <v>495366.1</v>
      </c>
      <c r="X26" s="57">
        <v>0</v>
      </c>
      <c r="Y26" s="73">
        <v>42094</v>
      </c>
      <c r="Z26" s="57">
        <v>0</v>
      </c>
      <c r="AA26" s="57">
        <v>0</v>
      </c>
      <c r="AB26" s="57">
        <v>495366.1</v>
      </c>
      <c r="AC26" s="57">
        <v>0</v>
      </c>
      <c r="AD26" s="56" t="s">
        <v>9255</v>
      </c>
      <c r="AE26" s="57">
        <v>0</v>
      </c>
      <c r="AF26" s="57">
        <v>0</v>
      </c>
      <c r="AG26" s="57">
        <v>0</v>
      </c>
      <c r="AI26"/>
      <c r="AJ26"/>
    </row>
    <row r="27" spans="1:36">
      <c r="A27" s="56" t="s">
        <v>54</v>
      </c>
      <c r="B27" s="56" t="s">
        <v>11412</v>
      </c>
      <c r="C27" s="56">
        <v>2101010090</v>
      </c>
      <c r="D27" s="56" t="s">
        <v>42</v>
      </c>
      <c r="E27" s="56">
        <v>2101020090</v>
      </c>
      <c r="F27" s="56">
        <v>5401010090</v>
      </c>
      <c r="G27" s="56" t="s">
        <v>11413</v>
      </c>
      <c r="H27" s="56">
        <v>400100</v>
      </c>
      <c r="I27" s="56" t="s">
        <v>11414</v>
      </c>
      <c r="J27" s="56" t="s">
        <v>9282</v>
      </c>
      <c r="K27" s="56" t="s">
        <v>7597</v>
      </c>
      <c r="L27" s="56" t="s">
        <v>7138</v>
      </c>
      <c r="M27" s="73">
        <v>42094</v>
      </c>
      <c r="N27" s="56"/>
      <c r="O27" s="56"/>
      <c r="P27" s="56" t="s">
        <v>167</v>
      </c>
      <c r="Q27" s="56"/>
      <c r="R27" s="56" t="s">
        <v>70</v>
      </c>
      <c r="S27" s="56" t="s">
        <v>11415</v>
      </c>
      <c r="T27" s="56" t="s">
        <v>7140</v>
      </c>
      <c r="U27" s="57">
        <v>5589177</v>
      </c>
      <c r="V27" s="57">
        <v>-5309718.1500000004</v>
      </c>
      <c r="W27" s="57">
        <v>279458.84999999998</v>
      </c>
      <c r="X27" s="57">
        <v>0</v>
      </c>
      <c r="Y27" s="73">
        <v>42094</v>
      </c>
      <c r="Z27" s="57">
        <v>0</v>
      </c>
      <c r="AA27" s="57">
        <v>0</v>
      </c>
      <c r="AB27" s="57">
        <v>279458.84999999998</v>
      </c>
      <c r="AC27" s="57">
        <v>0</v>
      </c>
      <c r="AD27" s="56" t="s">
        <v>9255</v>
      </c>
      <c r="AE27" s="57">
        <v>0</v>
      </c>
      <c r="AF27" s="57">
        <v>0</v>
      </c>
      <c r="AG27" s="57">
        <v>0</v>
      </c>
      <c r="AI27"/>
      <c r="AJ27"/>
    </row>
    <row r="28" spans="1:36">
      <c r="A28" s="56" t="s">
        <v>54</v>
      </c>
      <c r="B28" s="56" t="s">
        <v>11412</v>
      </c>
      <c r="C28" s="56">
        <v>2101010090</v>
      </c>
      <c r="D28" s="56" t="s">
        <v>42</v>
      </c>
      <c r="E28" s="56">
        <v>2101020090</v>
      </c>
      <c r="F28" s="56">
        <v>5401010090</v>
      </c>
      <c r="G28" s="56" t="s">
        <v>11413</v>
      </c>
      <c r="H28" s="56">
        <v>400100</v>
      </c>
      <c r="I28" s="56" t="s">
        <v>11414</v>
      </c>
      <c r="J28" s="56" t="s">
        <v>9283</v>
      </c>
      <c r="K28" s="56" t="s">
        <v>7598</v>
      </c>
      <c r="L28" s="56" t="s">
        <v>7138</v>
      </c>
      <c r="M28" s="73">
        <v>42201</v>
      </c>
      <c r="N28" s="56"/>
      <c r="O28" s="56"/>
      <c r="P28" s="56" t="s">
        <v>167</v>
      </c>
      <c r="Q28" s="56"/>
      <c r="R28" s="56" t="s">
        <v>70</v>
      </c>
      <c r="S28" s="56" t="s">
        <v>11415</v>
      </c>
      <c r="T28" s="56" t="s">
        <v>7140</v>
      </c>
      <c r="U28" s="57">
        <v>37000</v>
      </c>
      <c r="V28" s="57">
        <v>-35150</v>
      </c>
      <c r="W28" s="57">
        <v>1850</v>
      </c>
      <c r="X28" s="57">
        <v>0</v>
      </c>
      <c r="Y28" s="73">
        <v>42201</v>
      </c>
      <c r="Z28" s="57">
        <v>0</v>
      </c>
      <c r="AA28" s="57">
        <v>0</v>
      </c>
      <c r="AB28" s="57">
        <v>1850</v>
      </c>
      <c r="AC28" s="57">
        <v>0</v>
      </c>
      <c r="AD28" s="56" t="s">
        <v>9255</v>
      </c>
      <c r="AE28" s="57">
        <v>0</v>
      </c>
      <c r="AF28" s="57">
        <v>0</v>
      </c>
      <c r="AG28" s="57">
        <v>0</v>
      </c>
      <c r="AI28"/>
      <c r="AJ28"/>
    </row>
    <row r="29" spans="1:36">
      <c r="A29" s="56" t="s">
        <v>54</v>
      </c>
      <c r="B29" s="56" t="s">
        <v>11412</v>
      </c>
      <c r="C29" s="56">
        <v>2101010090</v>
      </c>
      <c r="D29" s="56" t="s">
        <v>42</v>
      </c>
      <c r="E29" s="56">
        <v>2101020090</v>
      </c>
      <c r="F29" s="56">
        <v>5401010090</v>
      </c>
      <c r="G29" s="56" t="s">
        <v>11413</v>
      </c>
      <c r="H29" s="56">
        <v>400100</v>
      </c>
      <c r="I29" s="56" t="s">
        <v>11414</v>
      </c>
      <c r="J29" s="56" t="s">
        <v>9284</v>
      </c>
      <c r="K29" s="56" t="s">
        <v>7599</v>
      </c>
      <c r="L29" s="56" t="s">
        <v>7138</v>
      </c>
      <c r="M29" s="73">
        <v>42339</v>
      </c>
      <c r="N29" s="56"/>
      <c r="O29" s="56"/>
      <c r="P29" s="56" t="s">
        <v>167</v>
      </c>
      <c r="Q29" s="56"/>
      <c r="R29" s="56" t="s">
        <v>70</v>
      </c>
      <c r="S29" s="56" t="s">
        <v>11415</v>
      </c>
      <c r="T29" s="56" t="s">
        <v>7140</v>
      </c>
      <c r="U29" s="57">
        <v>122853</v>
      </c>
      <c r="V29" s="57">
        <v>-116710.35</v>
      </c>
      <c r="W29" s="57">
        <v>6142.65</v>
      </c>
      <c r="X29" s="57">
        <v>0</v>
      </c>
      <c r="Y29" s="73">
        <v>41400</v>
      </c>
      <c r="Z29" s="57">
        <v>0</v>
      </c>
      <c r="AA29" s="57">
        <v>0</v>
      </c>
      <c r="AB29" s="57">
        <v>6142.65</v>
      </c>
      <c r="AC29" s="57">
        <v>0</v>
      </c>
      <c r="AD29" s="56" t="s">
        <v>9255</v>
      </c>
      <c r="AE29" s="57">
        <v>0</v>
      </c>
      <c r="AF29" s="57">
        <v>0</v>
      </c>
      <c r="AG29" s="57">
        <v>0</v>
      </c>
      <c r="AI29"/>
      <c r="AJ29"/>
    </row>
    <row r="30" spans="1:36">
      <c r="A30" s="56" t="s">
        <v>54</v>
      </c>
      <c r="B30" s="56" t="s">
        <v>11412</v>
      </c>
      <c r="C30" s="56">
        <v>2101010090</v>
      </c>
      <c r="D30" s="56" t="s">
        <v>42</v>
      </c>
      <c r="E30" s="56">
        <v>2101020090</v>
      </c>
      <c r="F30" s="56">
        <v>5401010090</v>
      </c>
      <c r="G30" s="56" t="s">
        <v>11413</v>
      </c>
      <c r="H30" s="56">
        <v>400100</v>
      </c>
      <c r="I30" s="56" t="s">
        <v>11414</v>
      </c>
      <c r="J30" s="56" t="s">
        <v>9285</v>
      </c>
      <c r="K30" s="56" t="s">
        <v>7600</v>
      </c>
      <c r="L30" s="56" t="s">
        <v>7138</v>
      </c>
      <c r="M30" s="73">
        <v>42339</v>
      </c>
      <c r="N30" s="56"/>
      <c r="O30" s="56"/>
      <c r="P30" s="56" t="s">
        <v>167</v>
      </c>
      <c r="Q30" s="56"/>
      <c r="R30" s="56" t="s">
        <v>70</v>
      </c>
      <c r="S30" s="56" t="s">
        <v>11415</v>
      </c>
      <c r="T30" s="56" t="s">
        <v>7140</v>
      </c>
      <c r="U30" s="57">
        <v>20884</v>
      </c>
      <c r="V30" s="57">
        <v>-19839.8</v>
      </c>
      <c r="W30" s="57">
        <v>1044.2</v>
      </c>
      <c r="X30" s="57">
        <v>0</v>
      </c>
      <c r="Y30" s="73">
        <v>41400</v>
      </c>
      <c r="Z30" s="57">
        <v>0</v>
      </c>
      <c r="AA30" s="57">
        <v>0</v>
      </c>
      <c r="AB30" s="57">
        <v>1044.2</v>
      </c>
      <c r="AC30" s="57">
        <v>0</v>
      </c>
      <c r="AD30" s="56" t="s">
        <v>9255</v>
      </c>
      <c r="AE30" s="57">
        <v>0</v>
      </c>
      <c r="AF30" s="57">
        <v>0</v>
      </c>
      <c r="AG30" s="57">
        <v>0</v>
      </c>
      <c r="AI30"/>
      <c r="AJ30"/>
    </row>
    <row r="31" spans="1:36">
      <c r="A31" s="56" t="s">
        <v>54</v>
      </c>
      <c r="B31" s="56" t="s">
        <v>11412</v>
      </c>
      <c r="C31" s="56">
        <v>2101010090</v>
      </c>
      <c r="D31" s="56" t="s">
        <v>42</v>
      </c>
      <c r="E31" s="56">
        <v>2101020090</v>
      </c>
      <c r="F31" s="56">
        <v>5401010090</v>
      </c>
      <c r="G31" s="56" t="s">
        <v>11413</v>
      </c>
      <c r="H31" s="56">
        <v>400100</v>
      </c>
      <c r="I31" s="56" t="s">
        <v>11414</v>
      </c>
      <c r="J31" s="56" t="s">
        <v>9286</v>
      </c>
      <c r="K31" s="56" t="s">
        <v>7601</v>
      </c>
      <c r="L31" s="56" t="s">
        <v>7138</v>
      </c>
      <c r="M31" s="73">
        <v>42339</v>
      </c>
      <c r="N31" s="56"/>
      <c r="O31" s="56"/>
      <c r="P31" s="56" t="s">
        <v>167</v>
      </c>
      <c r="Q31" s="56"/>
      <c r="R31" s="56" t="s">
        <v>70</v>
      </c>
      <c r="S31" s="56" t="s">
        <v>11415</v>
      </c>
      <c r="T31" s="56" t="s">
        <v>7140</v>
      </c>
      <c r="U31" s="57">
        <v>147423</v>
      </c>
      <c r="V31" s="57">
        <v>-140051.85</v>
      </c>
      <c r="W31" s="57">
        <v>7371.15</v>
      </c>
      <c r="X31" s="57">
        <v>0</v>
      </c>
      <c r="Y31" s="73">
        <v>41400</v>
      </c>
      <c r="Z31" s="57">
        <v>0</v>
      </c>
      <c r="AA31" s="57">
        <v>0</v>
      </c>
      <c r="AB31" s="57">
        <v>7371.15</v>
      </c>
      <c r="AC31" s="57">
        <v>0</v>
      </c>
      <c r="AD31" s="56" t="s">
        <v>9255</v>
      </c>
      <c r="AE31" s="57">
        <v>0</v>
      </c>
      <c r="AF31" s="57">
        <v>0</v>
      </c>
      <c r="AG31" s="57">
        <v>0</v>
      </c>
      <c r="AI31"/>
      <c r="AJ31"/>
    </row>
    <row r="32" spans="1:36">
      <c r="A32" s="56" t="s">
        <v>54</v>
      </c>
      <c r="B32" s="56" t="s">
        <v>11412</v>
      </c>
      <c r="C32" s="56">
        <v>2101010090</v>
      </c>
      <c r="D32" s="56" t="s">
        <v>42</v>
      </c>
      <c r="E32" s="56">
        <v>2101020090</v>
      </c>
      <c r="F32" s="56">
        <v>5401010090</v>
      </c>
      <c r="G32" s="56" t="s">
        <v>11413</v>
      </c>
      <c r="H32" s="56">
        <v>400100</v>
      </c>
      <c r="I32" s="56" t="s">
        <v>11414</v>
      </c>
      <c r="J32" s="56" t="s">
        <v>9287</v>
      </c>
      <c r="K32" s="56" t="s">
        <v>7600</v>
      </c>
      <c r="L32" s="56" t="s">
        <v>7138</v>
      </c>
      <c r="M32" s="73">
        <v>42339</v>
      </c>
      <c r="N32" s="56"/>
      <c r="O32" s="56"/>
      <c r="P32" s="56" t="s">
        <v>167</v>
      </c>
      <c r="Q32" s="56"/>
      <c r="R32" s="56" t="s">
        <v>70</v>
      </c>
      <c r="S32" s="56" t="s">
        <v>11415</v>
      </c>
      <c r="T32" s="56" t="s">
        <v>7140</v>
      </c>
      <c r="U32" s="57">
        <v>20884</v>
      </c>
      <c r="V32" s="57">
        <v>-19839.8</v>
      </c>
      <c r="W32" s="57">
        <v>1044.2</v>
      </c>
      <c r="X32" s="57">
        <v>0</v>
      </c>
      <c r="Y32" s="73">
        <v>41400</v>
      </c>
      <c r="Z32" s="57">
        <v>0</v>
      </c>
      <c r="AA32" s="57">
        <v>0</v>
      </c>
      <c r="AB32" s="57">
        <v>1044.2</v>
      </c>
      <c r="AC32" s="57">
        <v>0</v>
      </c>
      <c r="AD32" s="56" t="s">
        <v>9255</v>
      </c>
      <c r="AE32" s="57">
        <v>0</v>
      </c>
      <c r="AF32" s="57">
        <v>0</v>
      </c>
      <c r="AG32" s="57">
        <v>0</v>
      </c>
      <c r="AI32"/>
      <c r="AJ32"/>
    </row>
    <row r="33" spans="1:36">
      <c r="A33" s="56" t="s">
        <v>54</v>
      </c>
      <c r="B33" s="56" t="s">
        <v>11412</v>
      </c>
      <c r="C33" s="56">
        <v>2101010090</v>
      </c>
      <c r="D33" s="56" t="s">
        <v>42</v>
      </c>
      <c r="E33" s="56">
        <v>2101020090</v>
      </c>
      <c r="F33" s="56">
        <v>5401010090</v>
      </c>
      <c r="G33" s="56" t="s">
        <v>11413</v>
      </c>
      <c r="H33" s="56">
        <v>400100</v>
      </c>
      <c r="I33" s="56" t="s">
        <v>11414</v>
      </c>
      <c r="J33" s="56" t="s">
        <v>9288</v>
      </c>
      <c r="K33" s="56" t="s">
        <v>7602</v>
      </c>
      <c r="L33" s="56" t="s">
        <v>7138</v>
      </c>
      <c r="M33" s="73">
        <v>42339</v>
      </c>
      <c r="N33" s="56"/>
      <c r="O33" s="56"/>
      <c r="P33" s="56" t="s">
        <v>167</v>
      </c>
      <c r="Q33" s="56"/>
      <c r="R33" s="56" t="s">
        <v>70</v>
      </c>
      <c r="S33" s="56" t="s">
        <v>11415</v>
      </c>
      <c r="T33" s="56" t="s">
        <v>7140</v>
      </c>
      <c r="U33" s="57">
        <v>171994</v>
      </c>
      <c r="V33" s="57">
        <v>-163394.29999999999</v>
      </c>
      <c r="W33" s="57">
        <v>8599.7000000000007</v>
      </c>
      <c r="X33" s="57">
        <v>0</v>
      </c>
      <c r="Y33" s="73">
        <v>41400</v>
      </c>
      <c r="Z33" s="57">
        <v>0</v>
      </c>
      <c r="AA33" s="57">
        <v>0</v>
      </c>
      <c r="AB33" s="57">
        <v>8599.7000000000007</v>
      </c>
      <c r="AC33" s="57">
        <v>0</v>
      </c>
      <c r="AD33" s="56" t="s">
        <v>9255</v>
      </c>
      <c r="AE33" s="57">
        <v>0</v>
      </c>
      <c r="AF33" s="57">
        <v>0</v>
      </c>
      <c r="AG33" s="57">
        <v>0</v>
      </c>
      <c r="AI33"/>
      <c r="AJ33"/>
    </row>
    <row r="34" spans="1:36">
      <c r="A34" s="56" t="s">
        <v>54</v>
      </c>
      <c r="B34" s="56" t="s">
        <v>11412</v>
      </c>
      <c r="C34" s="56">
        <v>2101010090</v>
      </c>
      <c r="D34" s="56" t="s">
        <v>42</v>
      </c>
      <c r="E34" s="56">
        <v>2101020090</v>
      </c>
      <c r="F34" s="56">
        <v>5401010090</v>
      </c>
      <c r="G34" s="56" t="s">
        <v>11413</v>
      </c>
      <c r="H34" s="56">
        <v>400100</v>
      </c>
      <c r="I34" s="56" t="s">
        <v>11414</v>
      </c>
      <c r="J34" s="56" t="s">
        <v>9289</v>
      </c>
      <c r="K34" s="56" t="s">
        <v>7600</v>
      </c>
      <c r="L34" s="56" t="s">
        <v>7138</v>
      </c>
      <c r="M34" s="73">
        <v>42339</v>
      </c>
      <c r="N34" s="56"/>
      <c r="O34" s="56"/>
      <c r="P34" s="56" t="s">
        <v>167</v>
      </c>
      <c r="Q34" s="56"/>
      <c r="R34" s="56" t="s">
        <v>70</v>
      </c>
      <c r="S34" s="56" t="s">
        <v>11415</v>
      </c>
      <c r="T34" s="56" t="s">
        <v>7140</v>
      </c>
      <c r="U34" s="57">
        <v>21623</v>
      </c>
      <c r="V34" s="57">
        <v>-20541.849999999999</v>
      </c>
      <c r="W34" s="57">
        <v>1081.1500000000001</v>
      </c>
      <c r="X34" s="57">
        <v>0</v>
      </c>
      <c r="Y34" s="73">
        <v>41400</v>
      </c>
      <c r="Z34" s="57">
        <v>0</v>
      </c>
      <c r="AA34" s="57">
        <v>0</v>
      </c>
      <c r="AB34" s="57">
        <v>1081.1500000000001</v>
      </c>
      <c r="AC34" s="57">
        <v>0</v>
      </c>
      <c r="AD34" s="56" t="s">
        <v>9255</v>
      </c>
      <c r="AE34" s="57">
        <v>0</v>
      </c>
      <c r="AF34" s="57">
        <v>0</v>
      </c>
      <c r="AG34" s="57">
        <v>0</v>
      </c>
      <c r="AI34"/>
      <c r="AJ34"/>
    </row>
    <row r="35" spans="1:36">
      <c r="A35" s="56" t="s">
        <v>54</v>
      </c>
      <c r="B35" s="56" t="s">
        <v>11412</v>
      </c>
      <c r="C35" s="56">
        <v>2101010090</v>
      </c>
      <c r="D35" s="56" t="s">
        <v>42</v>
      </c>
      <c r="E35" s="56">
        <v>2101020090</v>
      </c>
      <c r="F35" s="56">
        <v>5401010090</v>
      </c>
      <c r="G35" s="56" t="s">
        <v>11413</v>
      </c>
      <c r="H35" s="56">
        <v>400100</v>
      </c>
      <c r="I35" s="56" t="s">
        <v>11414</v>
      </c>
      <c r="J35" s="56" t="s">
        <v>9290</v>
      </c>
      <c r="K35" s="56" t="s">
        <v>7603</v>
      </c>
      <c r="L35" s="56" t="s">
        <v>7138</v>
      </c>
      <c r="M35" s="73">
        <v>42339</v>
      </c>
      <c r="N35" s="56"/>
      <c r="O35" s="56"/>
      <c r="P35" s="56" t="s">
        <v>167</v>
      </c>
      <c r="Q35" s="56"/>
      <c r="R35" s="56" t="s">
        <v>70</v>
      </c>
      <c r="S35" s="56" t="s">
        <v>11415</v>
      </c>
      <c r="T35" s="56" t="s">
        <v>7140</v>
      </c>
      <c r="U35" s="57">
        <v>122853</v>
      </c>
      <c r="V35" s="57">
        <v>-116710.35</v>
      </c>
      <c r="W35" s="57">
        <v>6142.65</v>
      </c>
      <c r="X35" s="57">
        <v>0</v>
      </c>
      <c r="Y35" s="73">
        <v>41400</v>
      </c>
      <c r="Z35" s="57">
        <v>0</v>
      </c>
      <c r="AA35" s="57">
        <v>0</v>
      </c>
      <c r="AB35" s="57">
        <v>6142.65</v>
      </c>
      <c r="AC35" s="57">
        <v>0</v>
      </c>
      <c r="AD35" s="56" t="s">
        <v>9255</v>
      </c>
      <c r="AE35" s="57">
        <v>0</v>
      </c>
      <c r="AF35" s="57">
        <v>0</v>
      </c>
      <c r="AG35" s="57">
        <v>0</v>
      </c>
      <c r="AI35"/>
      <c r="AJ35"/>
    </row>
    <row r="36" spans="1:36">
      <c r="A36" s="56" t="s">
        <v>54</v>
      </c>
      <c r="B36" s="56" t="s">
        <v>11412</v>
      </c>
      <c r="C36" s="56">
        <v>2101010090</v>
      </c>
      <c r="D36" s="56" t="s">
        <v>42</v>
      </c>
      <c r="E36" s="56">
        <v>2101020090</v>
      </c>
      <c r="F36" s="56">
        <v>5401010090</v>
      </c>
      <c r="G36" s="56" t="s">
        <v>11413</v>
      </c>
      <c r="H36" s="56">
        <v>400100</v>
      </c>
      <c r="I36" s="56" t="s">
        <v>11414</v>
      </c>
      <c r="J36" s="56" t="s">
        <v>9291</v>
      </c>
      <c r="K36" s="56" t="s">
        <v>7604</v>
      </c>
      <c r="L36" s="56" t="s">
        <v>7138</v>
      </c>
      <c r="M36" s="73">
        <v>42339</v>
      </c>
      <c r="N36" s="56"/>
      <c r="O36" s="56"/>
      <c r="P36" s="56" t="s">
        <v>167</v>
      </c>
      <c r="Q36" s="56"/>
      <c r="R36" s="56" t="s">
        <v>70</v>
      </c>
      <c r="S36" s="56" t="s">
        <v>11415</v>
      </c>
      <c r="T36" s="56" t="s">
        <v>7140</v>
      </c>
      <c r="U36" s="57">
        <v>114166</v>
      </c>
      <c r="V36" s="57">
        <v>-108457.7</v>
      </c>
      <c r="W36" s="57">
        <v>5708.3</v>
      </c>
      <c r="X36" s="57">
        <v>0</v>
      </c>
      <c r="Y36" s="73">
        <v>41400</v>
      </c>
      <c r="Z36" s="57">
        <v>0</v>
      </c>
      <c r="AA36" s="57">
        <v>0</v>
      </c>
      <c r="AB36" s="57">
        <v>5708.3</v>
      </c>
      <c r="AC36" s="57">
        <v>0</v>
      </c>
      <c r="AD36" s="56" t="s">
        <v>9255</v>
      </c>
      <c r="AE36" s="57">
        <v>0</v>
      </c>
      <c r="AF36" s="57">
        <v>0</v>
      </c>
      <c r="AG36" s="57">
        <v>0</v>
      </c>
      <c r="AI36"/>
      <c r="AJ36"/>
    </row>
    <row r="37" spans="1:36">
      <c r="A37" s="56" t="s">
        <v>54</v>
      </c>
      <c r="B37" s="56" t="s">
        <v>11412</v>
      </c>
      <c r="C37" s="56">
        <v>2101010090</v>
      </c>
      <c r="D37" s="56" t="s">
        <v>42</v>
      </c>
      <c r="E37" s="56">
        <v>2101020090</v>
      </c>
      <c r="F37" s="56">
        <v>5401010090</v>
      </c>
      <c r="G37" s="56" t="s">
        <v>11413</v>
      </c>
      <c r="H37" s="56">
        <v>400100</v>
      </c>
      <c r="I37" s="56" t="s">
        <v>11414</v>
      </c>
      <c r="J37" s="56" t="s">
        <v>9292</v>
      </c>
      <c r="K37" s="56" t="s">
        <v>7605</v>
      </c>
      <c r="L37" s="56" t="s">
        <v>7138</v>
      </c>
      <c r="M37" s="73">
        <v>42339</v>
      </c>
      <c r="N37" s="56"/>
      <c r="O37" s="56"/>
      <c r="P37" s="56" t="s">
        <v>167</v>
      </c>
      <c r="Q37" s="56"/>
      <c r="R37" s="56" t="s">
        <v>70</v>
      </c>
      <c r="S37" s="56" t="s">
        <v>11415</v>
      </c>
      <c r="T37" s="56" t="s">
        <v>7140</v>
      </c>
      <c r="U37" s="57">
        <v>69492</v>
      </c>
      <c r="V37" s="57">
        <v>-66017.399999999994</v>
      </c>
      <c r="W37" s="57">
        <v>3474.6</v>
      </c>
      <c r="X37" s="57">
        <v>0</v>
      </c>
      <c r="Y37" s="73">
        <v>41400</v>
      </c>
      <c r="Z37" s="57">
        <v>0</v>
      </c>
      <c r="AA37" s="57">
        <v>0</v>
      </c>
      <c r="AB37" s="57">
        <v>3474.6</v>
      </c>
      <c r="AC37" s="57">
        <v>0</v>
      </c>
      <c r="AD37" s="56" t="s">
        <v>9255</v>
      </c>
      <c r="AE37" s="57">
        <v>0</v>
      </c>
      <c r="AF37" s="57">
        <v>0</v>
      </c>
      <c r="AG37" s="57">
        <v>0</v>
      </c>
      <c r="AI37"/>
      <c r="AJ37"/>
    </row>
    <row r="38" spans="1:36">
      <c r="A38" s="56" t="s">
        <v>54</v>
      </c>
      <c r="B38" s="56" t="s">
        <v>11412</v>
      </c>
      <c r="C38" s="56">
        <v>2101010090</v>
      </c>
      <c r="D38" s="56" t="s">
        <v>42</v>
      </c>
      <c r="E38" s="56">
        <v>2101020090</v>
      </c>
      <c r="F38" s="56">
        <v>5401010090</v>
      </c>
      <c r="G38" s="56" t="s">
        <v>11413</v>
      </c>
      <c r="H38" s="56">
        <v>400100</v>
      </c>
      <c r="I38" s="56" t="s">
        <v>11414</v>
      </c>
      <c r="J38" s="56" t="s">
        <v>9293</v>
      </c>
      <c r="K38" s="56" t="s">
        <v>7606</v>
      </c>
      <c r="L38" s="56" t="s">
        <v>7138</v>
      </c>
      <c r="M38" s="73">
        <v>42339</v>
      </c>
      <c r="N38" s="56"/>
      <c r="O38" s="56"/>
      <c r="P38" s="56" t="s">
        <v>167</v>
      </c>
      <c r="Q38" s="56"/>
      <c r="R38" s="56" t="s">
        <v>70</v>
      </c>
      <c r="S38" s="56" t="s">
        <v>11415</v>
      </c>
      <c r="T38" s="56" t="s">
        <v>7140</v>
      </c>
      <c r="U38" s="57">
        <v>62246</v>
      </c>
      <c r="V38" s="57">
        <v>-59133.7</v>
      </c>
      <c r="W38" s="57">
        <v>3112.3</v>
      </c>
      <c r="X38" s="57">
        <v>0</v>
      </c>
      <c r="Y38" s="73">
        <v>41400</v>
      </c>
      <c r="Z38" s="57">
        <v>0</v>
      </c>
      <c r="AA38" s="57">
        <v>0</v>
      </c>
      <c r="AB38" s="57">
        <v>3112.3</v>
      </c>
      <c r="AC38" s="57">
        <v>0</v>
      </c>
      <c r="AD38" s="56" t="s">
        <v>9255</v>
      </c>
      <c r="AE38" s="57">
        <v>0</v>
      </c>
      <c r="AF38" s="57">
        <v>0</v>
      </c>
      <c r="AG38" s="57">
        <v>0</v>
      </c>
      <c r="AI38"/>
      <c r="AJ38"/>
    </row>
    <row r="39" spans="1:36">
      <c r="A39" s="56" t="s">
        <v>54</v>
      </c>
      <c r="B39" s="56" t="s">
        <v>11412</v>
      </c>
      <c r="C39" s="56">
        <v>2101010090</v>
      </c>
      <c r="D39" s="56" t="s">
        <v>42</v>
      </c>
      <c r="E39" s="56">
        <v>2101020090</v>
      </c>
      <c r="F39" s="56">
        <v>5401010090</v>
      </c>
      <c r="G39" s="56" t="s">
        <v>11413</v>
      </c>
      <c r="H39" s="56">
        <v>400100</v>
      </c>
      <c r="I39" s="56" t="s">
        <v>11414</v>
      </c>
      <c r="J39" s="56" t="s">
        <v>9294</v>
      </c>
      <c r="K39" s="56" t="s">
        <v>7607</v>
      </c>
      <c r="L39" s="56" t="s">
        <v>7138</v>
      </c>
      <c r="M39" s="73">
        <v>42339</v>
      </c>
      <c r="N39" s="56"/>
      <c r="O39" s="56"/>
      <c r="P39" s="56" t="s">
        <v>167</v>
      </c>
      <c r="Q39" s="56"/>
      <c r="R39" s="56" t="s">
        <v>70</v>
      </c>
      <c r="S39" s="56" t="s">
        <v>11415</v>
      </c>
      <c r="T39" s="56" t="s">
        <v>7140</v>
      </c>
      <c r="U39" s="57">
        <v>147423</v>
      </c>
      <c r="V39" s="57">
        <v>-140051.85</v>
      </c>
      <c r="W39" s="57">
        <v>7371.15</v>
      </c>
      <c r="X39" s="57">
        <v>0</v>
      </c>
      <c r="Y39" s="73">
        <v>41400</v>
      </c>
      <c r="Z39" s="57">
        <v>0</v>
      </c>
      <c r="AA39" s="57">
        <v>0</v>
      </c>
      <c r="AB39" s="57">
        <v>7371.15</v>
      </c>
      <c r="AC39" s="57">
        <v>0</v>
      </c>
      <c r="AD39" s="56" t="s">
        <v>9255</v>
      </c>
      <c r="AE39" s="57">
        <v>0</v>
      </c>
      <c r="AF39" s="57">
        <v>0</v>
      </c>
      <c r="AG39" s="57">
        <v>0</v>
      </c>
      <c r="AI39"/>
      <c r="AJ39"/>
    </row>
    <row r="40" spans="1:36">
      <c r="A40" s="56" t="s">
        <v>54</v>
      </c>
      <c r="B40" s="56" t="s">
        <v>11412</v>
      </c>
      <c r="C40" s="56">
        <v>2101010090</v>
      </c>
      <c r="D40" s="56" t="s">
        <v>42</v>
      </c>
      <c r="E40" s="56">
        <v>2101020090</v>
      </c>
      <c r="F40" s="56">
        <v>5401010090</v>
      </c>
      <c r="G40" s="56" t="s">
        <v>11413</v>
      </c>
      <c r="H40" s="56">
        <v>400100</v>
      </c>
      <c r="I40" s="56" t="s">
        <v>11414</v>
      </c>
      <c r="J40" s="56" t="s">
        <v>9295</v>
      </c>
      <c r="K40" s="56" t="s">
        <v>7608</v>
      </c>
      <c r="L40" s="56" t="s">
        <v>7138</v>
      </c>
      <c r="M40" s="73">
        <v>42339</v>
      </c>
      <c r="N40" s="56"/>
      <c r="O40" s="56"/>
      <c r="P40" s="56" t="s">
        <v>167</v>
      </c>
      <c r="Q40" s="56"/>
      <c r="R40" s="56" t="s">
        <v>70</v>
      </c>
      <c r="S40" s="56" t="s">
        <v>11415</v>
      </c>
      <c r="T40" s="56" t="s">
        <v>7140</v>
      </c>
      <c r="U40" s="57">
        <v>21623</v>
      </c>
      <c r="V40" s="57">
        <v>-20541.849999999999</v>
      </c>
      <c r="W40" s="57">
        <v>1081.1500000000001</v>
      </c>
      <c r="X40" s="57">
        <v>0</v>
      </c>
      <c r="Y40" s="73">
        <v>41400</v>
      </c>
      <c r="Z40" s="57">
        <v>0</v>
      </c>
      <c r="AA40" s="57">
        <v>0</v>
      </c>
      <c r="AB40" s="57">
        <v>1081.1500000000001</v>
      </c>
      <c r="AC40" s="57">
        <v>0</v>
      </c>
      <c r="AD40" s="56" t="s">
        <v>9255</v>
      </c>
      <c r="AE40" s="57">
        <v>0</v>
      </c>
      <c r="AF40" s="57">
        <v>0</v>
      </c>
      <c r="AG40" s="57">
        <v>0</v>
      </c>
      <c r="AI40"/>
      <c r="AJ40"/>
    </row>
    <row r="41" spans="1:36">
      <c r="A41" s="56" t="s">
        <v>54</v>
      </c>
      <c r="B41" s="56" t="s">
        <v>11412</v>
      </c>
      <c r="C41" s="56">
        <v>2101010090</v>
      </c>
      <c r="D41" s="56" t="s">
        <v>42</v>
      </c>
      <c r="E41" s="56">
        <v>2101020090</v>
      </c>
      <c r="F41" s="56">
        <v>5401010090</v>
      </c>
      <c r="G41" s="56" t="s">
        <v>11413</v>
      </c>
      <c r="H41" s="56">
        <v>400100</v>
      </c>
      <c r="I41" s="56" t="s">
        <v>11414</v>
      </c>
      <c r="J41" s="56" t="s">
        <v>9296</v>
      </c>
      <c r="K41" s="56" t="s">
        <v>7606</v>
      </c>
      <c r="L41" s="56" t="s">
        <v>7138</v>
      </c>
      <c r="M41" s="73">
        <v>42339</v>
      </c>
      <c r="N41" s="56"/>
      <c r="O41" s="56"/>
      <c r="P41" s="56" t="s">
        <v>167</v>
      </c>
      <c r="Q41" s="56"/>
      <c r="R41" s="56" t="s">
        <v>70</v>
      </c>
      <c r="S41" s="56" t="s">
        <v>11415</v>
      </c>
      <c r="T41" s="56" t="s">
        <v>7140</v>
      </c>
      <c r="U41" s="57">
        <v>32597</v>
      </c>
      <c r="V41" s="57">
        <v>-30967.15</v>
      </c>
      <c r="W41" s="57">
        <v>1629.85</v>
      </c>
      <c r="X41" s="57">
        <v>0</v>
      </c>
      <c r="Y41" s="73">
        <v>41400</v>
      </c>
      <c r="Z41" s="57">
        <v>0</v>
      </c>
      <c r="AA41" s="57">
        <v>0</v>
      </c>
      <c r="AB41" s="57">
        <v>1629.85</v>
      </c>
      <c r="AC41" s="57">
        <v>0</v>
      </c>
      <c r="AD41" s="56" t="s">
        <v>9255</v>
      </c>
      <c r="AE41" s="57">
        <v>0</v>
      </c>
      <c r="AF41" s="57">
        <v>0</v>
      </c>
      <c r="AG41" s="57">
        <v>0</v>
      </c>
      <c r="AI41"/>
      <c r="AJ41"/>
    </row>
    <row r="42" spans="1:36">
      <c r="A42" s="56" t="s">
        <v>54</v>
      </c>
      <c r="B42" s="56" t="s">
        <v>11412</v>
      </c>
      <c r="C42" s="56">
        <v>2101010090</v>
      </c>
      <c r="D42" s="56" t="s">
        <v>42</v>
      </c>
      <c r="E42" s="56">
        <v>2101020090</v>
      </c>
      <c r="F42" s="56">
        <v>5401010090</v>
      </c>
      <c r="G42" s="56" t="s">
        <v>11413</v>
      </c>
      <c r="H42" s="56">
        <v>400100</v>
      </c>
      <c r="I42" s="56" t="s">
        <v>11414</v>
      </c>
      <c r="J42" s="56" t="s">
        <v>9297</v>
      </c>
      <c r="K42" s="56" t="s">
        <v>7609</v>
      </c>
      <c r="L42" s="56" t="s">
        <v>7138</v>
      </c>
      <c r="M42" s="73">
        <v>42339</v>
      </c>
      <c r="N42" s="56"/>
      <c r="O42" s="56"/>
      <c r="P42" s="56" t="s">
        <v>167</v>
      </c>
      <c r="Q42" s="56"/>
      <c r="R42" s="56" t="s">
        <v>70</v>
      </c>
      <c r="S42" s="56" t="s">
        <v>11415</v>
      </c>
      <c r="T42" s="56" t="s">
        <v>7140</v>
      </c>
      <c r="U42" s="57">
        <v>51926</v>
      </c>
      <c r="V42" s="57">
        <v>-49329.7</v>
      </c>
      <c r="W42" s="57">
        <v>2596.3000000000002</v>
      </c>
      <c r="X42" s="57">
        <v>0</v>
      </c>
      <c r="Y42" s="73">
        <v>41400</v>
      </c>
      <c r="Z42" s="57">
        <v>0</v>
      </c>
      <c r="AA42" s="57">
        <v>0</v>
      </c>
      <c r="AB42" s="57">
        <v>2596.3000000000002</v>
      </c>
      <c r="AC42" s="57">
        <v>0</v>
      </c>
      <c r="AD42" s="56" t="s">
        <v>9255</v>
      </c>
      <c r="AE42" s="57">
        <v>0</v>
      </c>
      <c r="AF42" s="57">
        <v>0</v>
      </c>
      <c r="AG42" s="57">
        <v>0</v>
      </c>
      <c r="AI42"/>
      <c r="AJ42"/>
    </row>
    <row r="43" spans="1:36">
      <c r="A43" s="56" t="s">
        <v>54</v>
      </c>
      <c r="B43" s="56" t="s">
        <v>11412</v>
      </c>
      <c r="C43" s="56">
        <v>2101010090</v>
      </c>
      <c r="D43" s="56" t="s">
        <v>42</v>
      </c>
      <c r="E43" s="56">
        <v>2101020090</v>
      </c>
      <c r="F43" s="56">
        <v>5401010090</v>
      </c>
      <c r="G43" s="56" t="s">
        <v>11413</v>
      </c>
      <c r="H43" s="56">
        <v>400100</v>
      </c>
      <c r="I43" s="56" t="s">
        <v>11414</v>
      </c>
      <c r="J43" s="56" t="s">
        <v>9298</v>
      </c>
      <c r="K43" s="56" t="s">
        <v>7610</v>
      </c>
      <c r="L43" s="56" t="s">
        <v>7138</v>
      </c>
      <c r="M43" s="73">
        <v>42339</v>
      </c>
      <c r="N43" s="56"/>
      <c r="O43" s="56"/>
      <c r="P43" s="56" t="s">
        <v>167</v>
      </c>
      <c r="Q43" s="56"/>
      <c r="R43" s="56" t="s">
        <v>70</v>
      </c>
      <c r="S43" s="56" t="s">
        <v>11415</v>
      </c>
      <c r="T43" s="56" t="s">
        <v>7140</v>
      </c>
      <c r="U43" s="57">
        <v>83142</v>
      </c>
      <c r="V43" s="57">
        <v>-78984.899999999994</v>
      </c>
      <c r="W43" s="57">
        <v>4157.1000000000004</v>
      </c>
      <c r="X43" s="57">
        <v>0</v>
      </c>
      <c r="Y43" s="73">
        <v>41400</v>
      </c>
      <c r="Z43" s="57">
        <v>0</v>
      </c>
      <c r="AA43" s="57">
        <v>0</v>
      </c>
      <c r="AB43" s="57">
        <v>4157.1000000000004</v>
      </c>
      <c r="AC43" s="57">
        <v>0</v>
      </c>
      <c r="AD43" s="56" t="s">
        <v>9255</v>
      </c>
      <c r="AE43" s="57">
        <v>0</v>
      </c>
      <c r="AF43" s="57">
        <v>0</v>
      </c>
      <c r="AG43" s="57">
        <v>0</v>
      </c>
      <c r="AI43"/>
      <c r="AJ43"/>
    </row>
    <row r="44" spans="1:36">
      <c r="A44" s="56" t="s">
        <v>54</v>
      </c>
      <c r="B44" s="56" t="s">
        <v>11412</v>
      </c>
      <c r="C44" s="56">
        <v>2101010090</v>
      </c>
      <c r="D44" s="56" t="s">
        <v>42</v>
      </c>
      <c r="E44" s="56">
        <v>2101020090</v>
      </c>
      <c r="F44" s="56">
        <v>5401010090</v>
      </c>
      <c r="G44" s="56" t="s">
        <v>11413</v>
      </c>
      <c r="H44" s="56">
        <v>400100</v>
      </c>
      <c r="I44" s="56" t="s">
        <v>11414</v>
      </c>
      <c r="J44" s="56" t="s">
        <v>9299</v>
      </c>
      <c r="K44" s="56" t="s">
        <v>7611</v>
      </c>
      <c r="L44" s="56" t="s">
        <v>7138</v>
      </c>
      <c r="M44" s="73">
        <v>42339</v>
      </c>
      <c r="N44" s="56"/>
      <c r="O44" s="56"/>
      <c r="P44" s="56" t="s">
        <v>167</v>
      </c>
      <c r="Q44" s="56"/>
      <c r="R44" s="56" t="s">
        <v>70</v>
      </c>
      <c r="S44" s="56" t="s">
        <v>11415</v>
      </c>
      <c r="T44" s="56" t="s">
        <v>7140</v>
      </c>
      <c r="U44" s="57">
        <v>54874</v>
      </c>
      <c r="V44" s="57">
        <v>-52130.3</v>
      </c>
      <c r="W44" s="57">
        <v>2743.7</v>
      </c>
      <c r="X44" s="57">
        <v>0</v>
      </c>
      <c r="Y44" s="73">
        <v>41400</v>
      </c>
      <c r="Z44" s="57">
        <v>0</v>
      </c>
      <c r="AA44" s="57">
        <v>0</v>
      </c>
      <c r="AB44" s="57">
        <v>2743.7</v>
      </c>
      <c r="AC44" s="57">
        <v>0</v>
      </c>
      <c r="AD44" s="56" t="s">
        <v>9255</v>
      </c>
      <c r="AE44" s="57">
        <v>0</v>
      </c>
      <c r="AF44" s="57">
        <v>0</v>
      </c>
      <c r="AG44" s="57">
        <v>0</v>
      </c>
      <c r="AI44"/>
      <c r="AJ44"/>
    </row>
    <row r="45" spans="1:36">
      <c r="A45" s="56" t="s">
        <v>54</v>
      </c>
      <c r="B45" s="56" t="s">
        <v>11412</v>
      </c>
      <c r="C45" s="56">
        <v>2101010090</v>
      </c>
      <c r="D45" s="56" t="s">
        <v>42</v>
      </c>
      <c r="E45" s="56">
        <v>2101020090</v>
      </c>
      <c r="F45" s="56">
        <v>5401010090</v>
      </c>
      <c r="G45" s="56" t="s">
        <v>11413</v>
      </c>
      <c r="H45" s="56">
        <v>400100</v>
      </c>
      <c r="I45" s="56" t="s">
        <v>11414</v>
      </c>
      <c r="J45" s="56" t="s">
        <v>9300</v>
      </c>
      <c r="K45" s="56" t="s">
        <v>7612</v>
      </c>
      <c r="L45" s="56" t="s">
        <v>7138</v>
      </c>
      <c r="M45" s="73">
        <v>42339</v>
      </c>
      <c r="N45" s="56"/>
      <c r="O45" s="56"/>
      <c r="P45" s="56" t="s">
        <v>167</v>
      </c>
      <c r="Q45" s="56"/>
      <c r="R45" s="56" t="s">
        <v>70</v>
      </c>
      <c r="S45" s="56" t="s">
        <v>11415</v>
      </c>
      <c r="T45" s="56" t="s">
        <v>7140</v>
      </c>
      <c r="U45" s="57">
        <v>119999</v>
      </c>
      <c r="V45" s="57">
        <v>-113999.05</v>
      </c>
      <c r="W45" s="57">
        <v>5999.95</v>
      </c>
      <c r="X45" s="57">
        <v>0</v>
      </c>
      <c r="Y45" s="73">
        <v>41400</v>
      </c>
      <c r="Z45" s="57">
        <v>0</v>
      </c>
      <c r="AA45" s="57">
        <v>0</v>
      </c>
      <c r="AB45" s="57">
        <v>5999.95</v>
      </c>
      <c r="AC45" s="57">
        <v>0</v>
      </c>
      <c r="AD45" s="56" t="s">
        <v>9255</v>
      </c>
      <c r="AE45" s="57">
        <v>0</v>
      </c>
      <c r="AF45" s="57">
        <v>0</v>
      </c>
      <c r="AG45" s="57">
        <v>0</v>
      </c>
      <c r="AI45"/>
      <c r="AJ45"/>
    </row>
    <row r="46" spans="1:36">
      <c r="A46" s="56" t="s">
        <v>54</v>
      </c>
      <c r="B46" s="56" t="s">
        <v>11412</v>
      </c>
      <c r="C46" s="56">
        <v>2101010090</v>
      </c>
      <c r="D46" s="56" t="s">
        <v>42</v>
      </c>
      <c r="E46" s="56">
        <v>2101020090</v>
      </c>
      <c r="F46" s="56">
        <v>5401010090</v>
      </c>
      <c r="G46" s="56" t="s">
        <v>11413</v>
      </c>
      <c r="H46" s="56">
        <v>400100</v>
      </c>
      <c r="I46" s="56" t="s">
        <v>11414</v>
      </c>
      <c r="J46" s="56" t="s">
        <v>9301</v>
      </c>
      <c r="K46" s="56" t="s">
        <v>7609</v>
      </c>
      <c r="L46" s="56" t="s">
        <v>7138</v>
      </c>
      <c r="M46" s="73">
        <v>42339</v>
      </c>
      <c r="N46" s="56"/>
      <c r="O46" s="56"/>
      <c r="P46" s="56" t="s">
        <v>167</v>
      </c>
      <c r="Q46" s="56"/>
      <c r="R46" s="56" t="s">
        <v>70</v>
      </c>
      <c r="S46" s="56" t="s">
        <v>11415</v>
      </c>
      <c r="T46" s="56" t="s">
        <v>7140</v>
      </c>
      <c r="U46" s="57">
        <v>51188</v>
      </c>
      <c r="V46" s="57">
        <v>-48628.6</v>
      </c>
      <c r="W46" s="57">
        <v>2559.4</v>
      </c>
      <c r="X46" s="57">
        <v>0</v>
      </c>
      <c r="Y46" s="73">
        <v>41400</v>
      </c>
      <c r="Z46" s="57">
        <v>0</v>
      </c>
      <c r="AA46" s="57">
        <v>0</v>
      </c>
      <c r="AB46" s="57">
        <v>2559.4</v>
      </c>
      <c r="AC46" s="57">
        <v>0</v>
      </c>
      <c r="AD46" s="56" t="s">
        <v>9255</v>
      </c>
      <c r="AE46" s="57">
        <v>0</v>
      </c>
      <c r="AF46" s="57">
        <v>0</v>
      </c>
      <c r="AG46" s="57">
        <v>0</v>
      </c>
      <c r="AI46"/>
      <c r="AJ46"/>
    </row>
    <row r="47" spans="1:36">
      <c r="A47" s="56" t="s">
        <v>54</v>
      </c>
      <c r="B47" s="56" t="s">
        <v>11412</v>
      </c>
      <c r="C47" s="56">
        <v>2101010090</v>
      </c>
      <c r="D47" s="56" t="s">
        <v>42</v>
      </c>
      <c r="E47" s="56">
        <v>2101020090</v>
      </c>
      <c r="F47" s="56">
        <v>5401010090</v>
      </c>
      <c r="G47" s="56" t="s">
        <v>11413</v>
      </c>
      <c r="H47" s="56">
        <v>400100</v>
      </c>
      <c r="I47" s="56" t="s">
        <v>11414</v>
      </c>
      <c r="J47" s="56" t="s">
        <v>9302</v>
      </c>
      <c r="K47" s="56" t="s">
        <v>7613</v>
      </c>
      <c r="L47" s="56" t="s">
        <v>7138</v>
      </c>
      <c r="M47" s="73">
        <v>42339</v>
      </c>
      <c r="N47" s="56"/>
      <c r="O47" s="56"/>
      <c r="P47" s="56" t="s">
        <v>167</v>
      </c>
      <c r="Q47" s="56"/>
      <c r="R47" s="56" t="s">
        <v>70</v>
      </c>
      <c r="S47" s="56" t="s">
        <v>11415</v>
      </c>
      <c r="T47" s="56" t="s">
        <v>7140</v>
      </c>
      <c r="U47" s="57">
        <v>384690</v>
      </c>
      <c r="V47" s="57">
        <v>-365455.5</v>
      </c>
      <c r="W47" s="57">
        <v>19234.5</v>
      </c>
      <c r="X47" s="57">
        <v>0</v>
      </c>
      <c r="Y47" s="73">
        <v>41400</v>
      </c>
      <c r="Z47" s="57">
        <v>0</v>
      </c>
      <c r="AA47" s="57">
        <v>0</v>
      </c>
      <c r="AB47" s="57">
        <v>19234.5</v>
      </c>
      <c r="AC47" s="57">
        <v>0</v>
      </c>
      <c r="AD47" s="56" t="s">
        <v>9255</v>
      </c>
      <c r="AE47" s="57">
        <v>0</v>
      </c>
      <c r="AF47" s="57">
        <v>0</v>
      </c>
      <c r="AG47" s="57">
        <v>0</v>
      </c>
      <c r="AI47"/>
      <c r="AJ47"/>
    </row>
    <row r="48" spans="1:36">
      <c r="A48" s="56" t="s">
        <v>54</v>
      </c>
      <c r="B48" s="56" t="s">
        <v>11412</v>
      </c>
      <c r="C48" s="56">
        <v>2101010090</v>
      </c>
      <c r="D48" s="56" t="s">
        <v>42</v>
      </c>
      <c r="E48" s="56">
        <v>2101020090</v>
      </c>
      <c r="F48" s="56">
        <v>5401010090</v>
      </c>
      <c r="G48" s="56" t="s">
        <v>11413</v>
      </c>
      <c r="H48" s="56">
        <v>400100</v>
      </c>
      <c r="I48" s="56" t="s">
        <v>11414</v>
      </c>
      <c r="J48" s="56" t="s">
        <v>9303</v>
      </c>
      <c r="K48" s="56" t="s">
        <v>7614</v>
      </c>
      <c r="L48" s="56" t="s">
        <v>7138</v>
      </c>
      <c r="M48" s="73">
        <v>42339</v>
      </c>
      <c r="N48" s="56"/>
      <c r="O48" s="56"/>
      <c r="P48" s="56" t="s">
        <v>167</v>
      </c>
      <c r="Q48" s="56"/>
      <c r="R48" s="56" t="s">
        <v>70</v>
      </c>
      <c r="S48" s="56" t="s">
        <v>11415</v>
      </c>
      <c r="T48" s="56" t="s">
        <v>7140</v>
      </c>
      <c r="U48" s="57">
        <v>14891</v>
      </c>
      <c r="V48" s="57">
        <v>-14146.45</v>
      </c>
      <c r="W48" s="57">
        <v>744.55</v>
      </c>
      <c r="X48" s="57">
        <v>0</v>
      </c>
      <c r="Y48" s="73">
        <v>41400</v>
      </c>
      <c r="Z48" s="57">
        <v>0</v>
      </c>
      <c r="AA48" s="57">
        <v>0</v>
      </c>
      <c r="AB48" s="57">
        <v>744.55</v>
      </c>
      <c r="AC48" s="57">
        <v>0</v>
      </c>
      <c r="AD48" s="56" t="s">
        <v>9255</v>
      </c>
      <c r="AE48" s="57">
        <v>0</v>
      </c>
      <c r="AF48" s="57">
        <v>0</v>
      </c>
      <c r="AG48" s="57">
        <v>0</v>
      </c>
      <c r="AI48"/>
      <c r="AJ48"/>
    </row>
    <row r="49" spans="1:36">
      <c r="A49" s="56" t="s">
        <v>54</v>
      </c>
      <c r="B49" s="56" t="s">
        <v>11412</v>
      </c>
      <c r="C49" s="56">
        <v>2101010090</v>
      </c>
      <c r="D49" s="56" t="s">
        <v>42</v>
      </c>
      <c r="E49" s="56">
        <v>2101020090</v>
      </c>
      <c r="F49" s="56">
        <v>5401010090</v>
      </c>
      <c r="G49" s="56" t="s">
        <v>11413</v>
      </c>
      <c r="H49" s="56">
        <v>400100</v>
      </c>
      <c r="I49" s="56" t="s">
        <v>11414</v>
      </c>
      <c r="J49" s="56" t="s">
        <v>9304</v>
      </c>
      <c r="K49" s="56" t="s">
        <v>7615</v>
      </c>
      <c r="L49" s="56" t="s">
        <v>7138</v>
      </c>
      <c r="M49" s="73">
        <v>42339</v>
      </c>
      <c r="N49" s="56"/>
      <c r="O49" s="56"/>
      <c r="P49" s="56" t="s">
        <v>167</v>
      </c>
      <c r="Q49" s="56"/>
      <c r="R49" s="56" t="s">
        <v>70</v>
      </c>
      <c r="S49" s="56" t="s">
        <v>11415</v>
      </c>
      <c r="T49" s="56" t="s">
        <v>7140</v>
      </c>
      <c r="U49" s="57">
        <v>68251</v>
      </c>
      <c r="V49" s="57">
        <v>-64838.45</v>
      </c>
      <c r="W49" s="57">
        <v>3412.55</v>
      </c>
      <c r="X49" s="57">
        <v>0</v>
      </c>
      <c r="Y49" s="73">
        <v>41400</v>
      </c>
      <c r="Z49" s="57">
        <v>0</v>
      </c>
      <c r="AA49" s="57">
        <v>0</v>
      </c>
      <c r="AB49" s="57">
        <v>3412.55</v>
      </c>
      <c r="AC49" s="57">
        <v>0</v>
      </c>
      <c r="AD49" s="56" t="s">
        <v>9255</v>
      </c>
      <c r="AE49" s="57">
        <v>0</v>
      </c>
      <c r="AF49" s="57">
        <v>0</v>
      </c>
      <c r="AG49" s="57">
        <v>0</v>
      </c>
      <c r="AI49"/>
      <c r="AJ49"/>
    </row>
    <row r="50" spans="1:36">
      <c r="A50" s="56" t="s">
        <v>54</v>
      </c>
      <c r="B50" s="56" t="s">
        <v>11412</v>
      </c>
      <c r="C50" s="56">
        <v>2101010090</v>
      </c>
      <c r="D50" s="56" t="s">
        <v>42</v>
      </c>
      <c r="E50" s="56">
        <v>2101020090</v>
      </c>
      <c r="F50" s="56">
        <v>5401010090</v>
      </c>
      <c r="G50" s="56" t="s">
        <v>11413</v>
      </c>
      <c r="H50" s="56">
        <v>400100</v>
      </c>
      <c r="I50" s="56" t="s">
        <v>11414</v>
      </c>
      <c r="J50" s="56" t="s">
        <v>9305</v>
      </c>
      <c r="K50" s="56" t="s">
        <v>7616</v>
      </c>
      <c r="L50" s="56" t="s">
        <v>7138</v>
      </c>
      <c r="M50" s="73">
        <v>42339</v>
      </c>
      <c r="N50" s="56"/>
      <c r="O50" s="56"/>
      <c r="P50" s="56" t="s">
        <v>167</v>
      </c>
      <c r="Q50" s="56"/>
      <c r="R50" s="56" t="s">
        <v>70</v>
      </c>
      <c r="S50" s="56" t="s">
        <v>11415</v>
      </c>
      <c r="T50" s="56" t="s">
        <v>7140</v>
      </c>
      <c r="U50" s="57">
        <v>10796</v>
      </c>
      <c r="V50" s="57">
        <v>-10256.200000000001</v>
      </c>
      <c r="W50" s="57">
        <v>539.79999999999995</v>
      </c>
      <c r="X50" s="57">
        <v>0</v>
      </c>
      <c r="Y50" s="73">
        <v>41400</v>
      </c>
      <c r="Z50" s="57">
        <v>0</v>
      </c>
      <c r="AA50" s="57">
        <v>0</v>
      </c>
      <c r="AB50" s="57">
        <v>539.79999999999995</v>
      </c>
      <c r="AC50" s="57">
        <v>0</v>
      </c>
      <c r="AD50" s="56" t="s">
        <v>9255</v>
      </c>
      <c r="AE50" s="57">
        <v>0</v>
      </c>
      <c r="AF50" s="57">
        <v>0</v>
      </c>
      <c r="AG50" s="57">
        <v>0</v>
      </c>
      <c r="AI50"/>
      <c r="AJ50"/>
    </row>
    <row r="51" spans="1:36">
      <c r="A51" s="56" t="s">
        <v>54</v>
      </c>
      <c r="B51" s="56" t="s">
        <v>11412</v>
      </c>
      <c r="C51" s="56">
        <v>2101010090</v>
      </c>
      <c r="D51" s="56" t="s">
        <v>42</v>
      </c>
      <c r="E51" s="56">
        <v>2101020090</v>
      </c>
      <c r="F51" s="56">
        <v>5401010090</v>
      </c>
      <c r="G51" s="56" t="s">
        <v>11413</v>
      </c>
      <c r="H51" s="56">
        <v>400100</v>
      </c>
      <c r="I51" s="56" t="s">
        <v>11414</v>
      </c>
      <c r="J51" s="56" t="s">
        <v>9306</v>
      </c>
      <c r="K51" s="56" t="s">
        <v>7609</v>
      </c>
      <c r="L51" s="56" t="s">
        <v>7138</v>
      </c>
      <c r="M51" s="73">
        <v>42339</v>
      </c>
      <c r="N51" s="56"/>
      <c r="O51" s="56"/>
      <c r="P51" s="56" t="s">
        <v>167</v>
      </c>
      <c r="Q51" s="56"/>
      <c r="R51" s="56" t="s">
        <v>70</v>
      </c>
      <c r="S51" s="56" t="s">
        <v>11415</v>
      </c>
      <c r="T51" s="56" t="s">
        <v>7140</v>
      </c>
      <c r="U51" s="57">
        <v>36037</v>
      </c>
      <c r="V51" s="57">
        <v>-34235.15</v>
      </c>
      <c r="W51" s="57">
        <v>1801.85</v>
      </c>
      <c r="X51" s="57">
        <v>0</v>
      </c>
      <c r="Y51" s="73">
        <v>41400</v>
      </c>
      <c r="Z51" s="57">
        <v>0</v>
      </c>
      <c r="AA51" s="57">
        <v>0</v>
      </c>
      <c r="AB51" s="57">
        <v>1801.85</v>
      </c>
      <c r="AC51" s="57">
        <v>0</v>
      </c>
      <c r="AD51" s="56" t="s">
        <v>9255</v>
      </c>
      <c r="AE51" s="57">
        <v>0</v>
      </c>
      <c r="AF51" s="57">
        <v>0</v>
      </c>
      <c r="AG51" s="57">
        <v>0</v>
      </c>
      <c r="AI51"/>
      <c r="AJ51"/>
    </row>
    <row r="52" spans="1:36">
      <c r="A52" s="56" t="s">
        <v>54</v>
      </c>
      <c r="B52" s="56" t="s">
        <v>11412</v>
      </c>
      <c r="C52" s="56">
        <v>2101010090</v>
      </c>
      <c r="D52" s="56" t="s">
        <v>42</v>
      </c>
      <c r="E52" s="56">
        <v>2101020090</v>
      </c>
      <c r="F52" s="56">
        <v>5401010090</v>
      </c>
      <c r="G52" s="56" t="s">
        <v>11413</v>
      </c>
      <c r="H52" s="56">
        <v>400100</v>
      </c>
      <c r="I52" s="56" t="s">
        <v>11414</v>
      </c>
      <c r="J52" s="56" t="s">
        <v>9307</v>
      </c>
      <c r="K52" s="56" t="s">
        <v>7606</v>
      </c>
      <c r="L52" s="56" t="s">
        <v>7138</v>
      </c>
      <c r="M52" s="73">
        <v>42339</v>
      </c>
      <c r="N52" s="56"/>
      <c r="O52" s="56"/>
      <c r="P52" s="56" t="s">
        <v>167</v>
      </c>
      <c r="Q52" s="56"/>
      <c r="R52" s="56" t="s">
        <v>70</v>
      </c>
      <c r="S52" s="56" t="s">
        <v>11415</v>
      </c>
      <c r="T52" s="56" t="s">
        <v>7140</v>
      </c>
      <c r="U52" s="57">
        <v>30959</v>
      </c>
      <c r="V52" s="57">
        <v>-29411.05</v>
      </c>
      <c r="W52" s="57">
        <v>1547.95</v>
      </c>
      <c r="X52" s="57">
        <v>0</v>
      </c>
      <c r="Y52" s="73">
        <v>41400</v>
      </c>
      <c r="Z52" s="57">
        <v>0</v>
      </c>
      <c r="AA52" s="57">
        <v>0</v>
      </c>
      <c r="AB52" s="57">
        <v>1547.95</v>
      </c>
      <c r="AC52" s="57">
        <v>0</v>
      </c>
      <c r="AD52" s="56" t="s">
        <v>9255</v>
      </c>
      <c r="AE52" s="57">
        <v>0</v>
      </c>
      <c r="AF52" s="57">
        <v>0</v>
      </c>
      <c r="AG52" s="57">
        <v>0</v>
      </c>
      <c r="AI52"/>
      <c r="AJ52"/>
    </row>
    <row r="53" spans="1:36">
      <c r="A53" s="56" t="s">
        <v>54</v>
      </c>
      <c r="B53" s="56" t="s">
        <v>11412</v>
      </c>
      <c r="C53" s="56">
        <v>2101010090</v>
      </c>
      <c r="D53" s="56" t="s">
        <v>42</v>
      </c>
      <c r="E53" s="56">
        <v>2101020090</v>
      </c>
      <c r="F53" s="56">
        <v>5401010090</v>
      </c>
      <c r="G53" s="56" t="s">
        <v>11413</v>
      </c>
      <c r="H53" s="56">
        <v>400100</v>
      </c>
      <c r="I53" s="56" t="s">
        <v>11414</v>
      </c>
      <c r="J53" s="56" t="s">
        <v>9308</v>
      </c>
      <c r="K53" s="56" t="s">
        <v>7608</v>
      </c>
      <c r="L53" s="56" t="s">
        <v>7138</v>
      </c>
      <c r="M53" s="73">
        <v>42339</v>
      </c>
      <c r="N53" s="56"/>
      <c r="O53" s="56"/>
      <c r="P53" s="56" t="s">
        <v>167</v>
      </c>
      <c r="Q53" s="56"/>
      <c r="R53" s="56" t="s">
        <v>70</v>
      </c>
      <c r="S53" s="56" t="s">
        <v>11415</v>
      </c>
      <c r="T53" s="56" t="s">
        <v>7140</v>
      </c>
      <c r="U53" s="57">
        <v>19001</v>
      </c>
      <c r="V53" s="57">
        <v>-18050.95</v>
      </c>
      <c r="W53" s="57">
        <v>950.05</v>
      </c>
      <c r="X53" s="57">
        <v>0</v>
      </c>
      <c r="Y53" s="73">
        <v>41400</v>
      </c>
      <c r="Z53" s="57">
        <v>0</v>
      </c>
      <c r="AA53" s="57">
        <v>0</v>
      </c>
      <c r="AB53" s="57">
        <v>950.05</v>
      </c>
      <c r="AC53" s="57">
        <v>0</v>
      </c>
      <c r="AD53" s="56" t="s">
        <v>9255</v>
      </c>
      <c r="AE53" s="57">
        <v>0</v>
      </c>
      <c r="AF53" s="57">
        <v>0</v>
      </c>
      <c r="AG53" s="57">
        <v>0</v>
      </c>
      <c r="AI53"/>
      <c r="AJ53"/>
    </row>
    <row r="54" spans="1:36">
      <c r="A54" s="56" t="s">
        <v>54</v>
      </c>
      <c r="B54" s="56" t="s">
        <v>11412</v>
      </c>
      <c r="C54" s="56">
        <v>2101010090</v>
      </c>
      <c r="D54" s="56" t="s">
        <v>42</v>
      </c>
      <c r="E54" s="56">
        <v>2101020090</v>
      </c>
      <c r="F54" s="56">
        <v>5401010090</v>
      </c>
      <c r="G54" s="56" t="s">
        <v>11413</v>
      </c>
      <c r="H54" s="56">
        <v>400100</v>
      </c>
      <c r="I54" s="56" t="s">
        <v>11414</v>
      </c>
      <c r="J54" s="56" t="s">
        <v>9309</v>
      </c>
      <c r="K54" s="56" t="s">
        <v>7617</v>
      </c>
      <c r="L54" s="56" t="s">
        <v>7138</v>
      </c>
      <c r="M54" s="73">
        <v>42339</v>
      </c>
      <c r="N54" s="56"/>
      <c r="O54" s="56"/>
      <c r="P54" s="56" t="s">
        <v>167</v>
      </c>
      <c r="Q54" s="56"/>
      <c r="R54" s="56" t="s">
        <v>70</v>
      </c>
      <c r="S54" s="56" t="s">
        <v>11415</v>
      </c>
      <c r="T54" s="56" t="s">
        <v>7140</v>
      </c>
      <c r="U54" s="57">
        <v>12122</v>
      </c>
      <c r="V54" s="57">
        <v>-11515.9</v>
      </c>
      <c r="W54" s="57">
        <v>606.1</v>
      </c>
      <c r="X54" s="57">
        <v>0</v>
      </c>
      <c r="Y54" s="73">
        <v>41400</v>
      </c>
      <c r="Z54" s="57">
        <v>0</v>
      </c>
      <c r="AA54" s="57">
        <v>0</v>
      </c>
      <c r="AB54" s="57">
        <v>606.1</v>
      </c>
      <c r="AC54" s="57">
        <v>0</v>
      </c>
      <c r="AD54" s="56" t="s">
        <v>9255</v>
      </c>
      <c r="AE54" s="57">
        <v>0</v>
      </c>
      <c r="AF54" s="57">
        <v>0</v>
      </c>
      <c r="AG54" s="57">
        <v>0</v>
      </c>
      <c r="AI54"/>
      <c r="AJ54"/>
    </row>
    <row r="55" spans="1:36">
      <c r="A55" s="56" t="s">
        <v>54</v>
      </c>
      <c r="B55" s="56" t="s">
        <v>11412</v>
      </c>
      <c r="C55" s="56">
        <v>2101010090</v>
      </c>
      <c r="D55" s="56" t="s">
        <v>42</v>
      </c>
      <c r="E55" s="56">
        <v>2101020090</v>
      </c>
      <c r="F55" s="56">
        <v>5401010090</v>
      </c>
      <c r="G55" s="56" t="s">
        <v>11413</v>
      </c>
      <c r="H55" s="56">
        <v>400100</v>
      </c>
      <c r="I55" s="56" t="s">
        <v>11414</v>
      </c>
      <c r="J55" s="56" t="s">
        <v>9310</v>
      </c>
      <c r="K55" s="56" t="s">
        <v>7618</v>
      </c>
      <c r="L55" s="56" t="s">
        <v>7138</v>
      </c>
      <c r="M55" s="73">
        <v>42339</v>
      </c>
      <c r="N55" s="56"/>
      <c r="O55" s="56"/>
      <c r="P55" s="56" t="s">
        <v>167</v>
      </c>
      <c r="Q55" s="56"/>
      <c r="R55" s="56" t="s">
        <v>70</v>
      </c>
      <c r="S55" s="56" t="s">
        <v>11415</v>
      </c>
      <c r="T55" s="56" t="s">
        <v>7140</v>
      </c>
      <c r="U55" s="57">
        <v>460759</v>
      </c>
      <c r="V55" s="57">
        <v>-437721.05</v>
      </c>
      <c r="W55" s="57">
        <v>23037.95</v>
      </c>
      <c r="X55" s="57">
        <v>0</v>
      </c>
      <c r="Y55" s="73">
        <v>41400</v>
      </c>
      <c r="Z55" s="57">
        <v>0</v>
      </c>
      <c r="AA55" s="57">
        <v>0</v>
      </c>
      <c r="AB55" s="57">
        <v>23037.95</v>
      </c>
      <c r="AC55" s="57">
        <v>0</v>
      </c>
      <c r="AD55" s="56" t="s">
        <v>9255</v>
      </c>
      <c r="AE55" s="57">
        <v>0</v>
      </c>
      <c r="AF55" s="57">
        <v>0</v>
      </c>
      <c r="AG55" s="57">
        <v>0</v>
      </c>
      <c r="AI55"/>
      <c r="AJ55"/>
    </row>
    <row r="56" spans="1:36">
      <c r="A56" s="56" t="s">
        <v>54</v>
      </c>
      <c r="B56" s="56" t="s">
        <v>11412</v>
      </c>
      <c r="C56" s="56">
        <v>2101010090</v>
      </c>
      <c r="D56" s="56" t="s">
        <v>42</v>
      </c>
      <c r="E56" s="56">
        <v>2101020090</v>
      </c>
      <c r="F56" s="56">
        <v>5401010090</v>
      </c>
      <c r="G56" s="56" t="s">
        <v>11413</v>
      </c>
      <c r="H56" s="56">
        <v>400100</v>
      </c>
      <c r="I56" s="56" t="s">
        <v>11414</v>
      </c>
      <c r="J56" s="56" t="s">
        <v>9311</v>
      </c>
      <c r="K56" s="56" t="s">
        <v>7606</v>
      </c>
      <c r="L56" s="56" t="s">
        <v>7138</v>
      </c>
      <c r="M56" s="73">
        <v>42339</v>
      </c>
      <c r="N56" s="56"/>
      <c r="O56" s="56"/>
      <c r="P56" s="56" t="s">
        <v>167</v>
      </c>
      <c r="Q56" s="56"/>
      <c r="R56" s="56" t="s">
        <v>70</v>
      </c>
      <c r="S56" s="56" t="s">
        <v>11415</v>
      </c>
      <c r="T56" s="56" t="s">
        <v>7140</v>
      </c>
      <c r="U56" s="57">
        <v>26699</v>
      </c>
      <c r="V56" s="57">
        <v>-25364.05</v>
      </c>
      <c r="W56" s="57">
        <v>1334.95</v>
      </c>
      <c r="X56" s="57">
        <v>0</v>
      </c>
      <c r="Y56" s="73">
        <v>41400</v>
      </c>
      <c r="Z56" s="57">
        <v>0</v>
      </c>
      <c r="AA56" s="57">
        <v>0</v>
      </c>
      <c r="AB56" s="57">
        <v>1334.95</v>
      </c>
      <c r="AC56" s="57">
        <v>0</v>
      </c>
      <c r="AD56" s="56" t="s">
        <v>9255</v>
      </c>
      <c r="AE56" s="57">
        <v>0</v>
      </c>
      <c r="AF56" s="57">
        <v>0</v>
      </c>
      <c r="AG56" s="57">
        <v>0</v>
      </c>
      <c r="AI56"/>
      <c r="AJ56"/>
    </row>
    <row r="57" spans="1:36">
      <c r="A57" s="56" t="s">
        <v>54</v>
      </c>
      <c r="B57" s="56" t="s">
        <v>11412</v>
      </c>
      <c r="C57" s="56">
        <v>2101010090</v>
      </c>
      <c r="D57" s="56" t="s">
        <v>42</v>
      </c>
      <c r="E57" s="56">
        <v>2101020090</v>
      </c>
      <c r="F57" s="56">
        <v>5401010090</v>
      </c>
      <c r="G57" s="56" t="s">
        <v>11413</v>
      </c>
      <c r="H57" s="56">
        <v>400100</v>
      </c>
      <c r="I57" s="56" t="s">
        <v>11414</v>
      </c>
      <c r="J57" s="56" t="s">
        <v>9312</v>
      </c>
      <c r="K57" s="56" t="s">
        <v>7606</v>
      </c>
      <c r="L57" s="56" t="s">
        <v>7138</v>
      </c>
      <c r="M57" s="73">
        <v>42339</v>
      </c>
      <c r="N57" s="56"/>
      <c r="O57" s="56"/>
      <c r="P57" s="56" t="s">
        <v>167</v>
      </c>
      <c r="Q57" s="56"/>
      <c r="R57" s="56" t="s">
        <v>70</v>
      </c>
      <c r="S57" s="56" t="s">
        <v>11415</v>
      </c>
      <c r="T57" s="56" t="s">
        <v>7140</v>
      </c>
      <c r="U57" s="57">
        <v>23752</v>
      </c>
      <c r="V57" s="57">
        <v>-22564.400000000001</v>
      </c>
      <c r="W57" s="57">
        <v>1187.5999999999999</v>
      </c>
      <c r="X57" s="57">
        <v>0</v>
      </c>
      <c r="Y57" s="73">
        <v>41400</v>
      </c>
      <c r="Z57" s="57">
        <v>0</v>
      </c>
      <c r="AA57" s="57">
        <v>0</v>
      </c>
      <c r="AB57" s="57">
        <v>1187.5999999999999</v>
      </c>
      <c r="AC57" s="57">
        <v>0</v>
      </c>
      <c r="AD57" s="56" t="s">
        <v>9255</v>
      </c>
      <c r="AE57" s="57">
        <v>0</v>
      </c>
      <c r="AF57" s="57">
        <v>0</v>
      </c>
      <c r="AG57" s="57">
        <v>0</v>
      </c>
      <c r="AI57"/>
      <c r="AJ57"/>
    </row>
    <row r="58" spans="1:36">
      <c r="A58" s="56" t="s">
        <v>54</v>
      </c>
      <c r="B58" s="56" t="s">
        <v>11412</v>
      </c>
      <c r="C58" s="56">
        <v>2101010090</v>
      </c>
      <c r="D58" s="56" t="s">
        <v>42</v>
      </c>
      <c r="E58" s="56">
        <v>2101020090</v>
      </c>
      <c r="F58" s="56">
        <v>5401010090</v>
      </c>
      <c r="G58" s="56" t="s">
        <v>11413</v>
      </c>
      <c r="H58" s="56">
        <v>400100</v>
      </c>
      <c r="I58" s="56" t="s">
        <v>11414</v>
      </c>
      <c r="J58" s="56" t="s">
        <v>9313</v>
      </c>
      <c r="K58" s="56" t="s">
        <v>7619</v>
      </c>
      <c r="L58" s="56" t="s">
        <v>7138</v>
      </c>
      <c r="M58" s="73">
        <v>42339</v>
      </c>
      <c r="N58" s="56"/>
      <c r="O58" s="56"/>
      <c r="P58" s="56" t="s">
        <v>167</v>
      </c>
      <c r="Q58" s="56"/>
      <c r="R58" s="56" t="s">
        <v>70</v>
      </c>
      <c r="S58" s="56" t="s">
        <v>11415</v>
      </c>
      <c r="T58" s="56" t="s">
        <v>7140</v>
      </c>
      <c r="U58" s="57">
        <v>229325</v>
      </c>
      <c r="V58" s="57">
        <v>-217858.75</v>
      </c>
      <c r="W58" s="57">
        <v>11466.25</v>
      </c>
      <c r="X58" s="57">
        <v>0</v>
      </c>
      <c r="Y58" s="73">
        <v>41400</v>
      </c>
      <c r="Z58" s="57">
        <v>0</v>
      </c>
      <c r="AA58" s="57">
        <v>0</v>
      </c>
      <c r="AB58" s="57">
        <v>11466.25</v>
      </c>
      <c r="AC58" s="57">
        <v>0</v>
      </c>
      <c r="AD58" s="56" t="s">
        <v>9255</v>
      </c>
      <c r="AE58" s="57">
        <v>0</v>
      </c>
      <c r="AF58" s="57">
        <v>0</v>
      </c>
      <c r="AG58" s="57">
        <v>0</v>
      </c>
      <c r="AI58"/>
      <c r="AJ58"/>
    </row>
    <row r="59" spans="1:36">
      <c r="A59" s="56" t="s">
        <v>54</v>
      </c>
      <c r="B59" s="56" t="s">
        <v>11412</v>
      </c>
      <c r="C59" s="56">
        <v>2101010090</v>
      </c>
      <c r="D59" s="56" t="s">
        <v>42</v>
      </c>
      <c r="E59" s="56">
        <v>2101020090</v>
      </c>
      <c r="F59" s="56">
        <v>5401010090</v>
      </c>
      <c r="G59" s="56" t="s">
        <v>11413</v>
      </c>
      <c r="H59" s="56">
        <v>400100</v>
      </c>
      <c r="I59" s="56" t="s">
        <v>11414</v>
      </c>
      <c r="J59" s="56" t="s">
        <v>9314</v>
      </c>
      <c r="K59" s="56" t="s">
        <v>7606</v>
      </c>
      <c r="L59" s="56" t="s">
        <v>7138</v>
      </c>
      <c r="M59" s="73">
        <v>42339</v>
      </c>
      <c r="N59" s="56"/>
      <c r="O59" s="56"/>
      <c r="P59" s="56" t="s">
        <v>167</v>
      </c>
      <c r="Q59" s="56"/>
      <c r="R59" s="56" t="s">
        <v>70</v>
      </c>
      <c r="S59" s="56" t="s">
        <v>11415</v>
      </c>
      <c r="T59" s="56" t="s">
        <v>7140</v>
      </c>
      <c r="U59" s="57">
        <v>14414</v>
      </c>
      <c r="V59" s="57">
        <v>-13693.3</v>
      </c>
      <c r="W59" s="57">
        <v>720.7</v>
      </c>
      <c r="X59" s="57">
        <v>0</v>
      </c>
      <c r="Y59" s="73">
        <v>41400</v>
      </c>
      <c r="Z59" s="57">
        <v>0</v>
      </c>
      <c r="AA59" s="57">
        <v>0</v>
      </c>
      <c r="AB59" s="57">
        <v>720.7</v>
      </c>
      <c r="AC59" s="57">
        <v>0</v>
      </c>
      <c r="AD59" s="56" t="s">
        <v>9255</v>
      </c>
      <c r="AE59" s="57">
        <v>0</v>
      </c>
      <c r="AF59" s="57">
        <v>0</v>
      </c>
      <c r="AG59" s="57">
        <v>0</v>
      </c>
      <c r="AI59"/>
      <c r="AJ59"/>
    </row>
    <row r="60" spans="1:36">
      <c r="A60" s="56" t="s">
        <v>54</v>
      </c>
      <c r="B60" s="56" t="s">
        <v>11412</v>
      </c>
      <c r="C60" s="56">
        <v>2101010090</v>
      </c>
      <c r="D60" s="56" t="s">
        <v>42</v>
      </c>
      <c r="E60" s="56">
        <v>2101020090</v>
      </c>
      <c r="F60" s="56">
        <v>5401010090</v>
      </c>
      <c r="G60" s="56" t="s">
        <v>11413</v>
      </c>
      <c r="H60" s="56">
        <v>400100</v>
      </c>
      <c r="I60" s="56" t="s">
        <v>11414</v>
      </c>
      <c r="J60" s="56" t="s">
        <v>9315</v>
      </c>
      <c r="K60" s="56" t="s">
        <v>7620</v>
      </c>
      <c r="L60" s="56" t="s">
        <v>7138</v>
      </c>
      <c r="M60" s="73">
        <v>42339</v>
      </c>
      <c r="N60" s="56"/>
      <c r="O60" s="56"/>
      <c r="P60" s="56" t="s">
        <v>167</v>
      </c>
      <c r="Q60" s="56"/>
      <c r="R60" s="56" t="s">
        <v>70</v>
      </c>
      <c r="S60" s="56" t="s">
        <v>11415</v>
      </c>
      <c r="T60" s="56" t="s">
        <v>7140</v>
      </c>
      <c r="U60" s="57">
        <v>21096</v>
      </c>
      <c r="V60" s="57">
        <v>-20041.2</v>
      </c>
      <c r="W60" s="57">
        <v>1054.8</v>
      </c>
      <c r="X60" s="57">
        <v>0</v>
      </c>
      <c r="Y60" s="73">
        <v>41400</v>
      </c>
      <c r="Z60" s="57">
        <v>0</v>
      </c>
      <c r="AA60" s="57">
        <v>0</v>
      </c>
      <c r="AB60" s="57">
        <v>1054.8</v>
      </c>
      <c r="AC60" s="57">
        <v>0</v>
      </c>
      <c r="AD60" s="56" t="s">
        <v>9255</v>
      </c>
      <c r="AE60" s="57">
        <v>0</v>
      </c>
      <c r="AF60" s="57">
        <v>0</v>
      </c>
      <c r="AG60" s="57">
        <v>0</v>
      </c>
      <c r="AI60"/>
      <c r="AJ60"/>
    </row>
    <row r="61" spans="1:36">
      <c r="A61" s="56" t="s">
        <v>54</v>
      </c>
      <c r="B61" s="56" t="s">
        <v>11412</v>
      </c>
      <c r="C61" s="56">
        <v>2101010090</v>
      </c>
      <c r="D61" s="56" t="s">
        <v>42</v>
      </c>
      <c r="E61" s="56">
        <v>2101020090</v>
      </c>
      <c r="F61" s="56">
        <v>5401010090</v>
      </c>
      <c r="G61" s="56" t="s">
        <v>11413</v>
      </c>
      <c r="H61" s="56">
        <v>400100</v>
      </c>
      <c r="I61" s="56" t="s">
        <v>11414</v>
      </c>
      <c r="J61" s="56" t="s">
        <v>9316</v>
      </c>
      <c r="K61" s="56" t="s">
        <v>7621</v>
      </c>
      <c r="L61" s="56" t="s">
        <v>7138</v>
      </c>
      <c r="M61" s="73">
        <v>42339</v>
      </c>
      <c r="N61" s="56"/>
      <c r="O61" s="56"/>
      <c r="P61" s="56" t="s">
        <v>167</v>
      </c>
      <c r="Q61" s="56"/>
      <c r="R61" s="56" t="s">
        <v>70</v>
      </c>
      <c r="S61" s="56" t="s">
        <v>11415</v>
      </c>
      <c r="T61" s="56" t="s">
        <v>7140</v>
      </c>
      <c r="U61" s="57">
        <v>54792</v>
      </c>
      <c r="V61" s="57">
        <v>-52052.4</v>
      </c>
      <c r="W61" s="57">
        <v>2739.6</v>
      </c>
      <c r="X61" s="57">
        <v>0</v>
      </c>
      <c r="Y61" s="73">
        <v>41400</v>
      </c>
      <c r="Z61" s="57">
        <v>0</v>
      </c>
      <c r="AA61" s="57">
        <v>0</v>
      </c>
      <c r="AB61" s="57">
        <v>2739.6</v>
      </c>
      <c r="AC61" s="57">
        <v>0</v>
      </c>
      <c r="AD61" s="56" t="s">
        <v>9255</v>
      </c>
      <c r="AE61" s="57">
        <v>0</v>
      </c>
      <c r="AF61" s="57">
        <v>0</v>
      </c>
      <c r="AG61" s="57">
        <v>0</v>
      </c>
      <c r="AI61"/>
      <c r="AJ61"/>
    </row>
    <row r="62" spans="1:36">
      <c r="A62" s="56" t="s">
        <v>54</v>
      </c>
      <c r="B62" s="56" t="s">
        <v>11412</v>
      </c>
      <c r="C62" s="56">
        <v>2101010090</v>
      </c>
      <c r="D62" s="56" t="s">
        <v>42</v>
      </c>
      <c r="E62" s="56">
        <v>2101020090</v>
      </c>
      <c r="F62" s="56">
        <v>5401010090</v>
      </c>
      <c r="G62" s="56" t="s">
        <v>11413</v>
      </c>
      <c r="H62" s="56">
        <v>400100</v>
      </c>
      <c r="I62" s="56" t="s">
        <v>11414</v>
      </c>
      <c r="J62" s="56" t="s">
        <v>9317</v>
      </c>
      <c r="K62" s="56" t="s">
        <v>7606</v>
      </c>
      <c r="L62" s="56" t="s">
        <v>7138</v>
      </c>
      <c r="M62" s="73">
        <v>42339</v>
      </c>
      <c r="N62" s="56"/>
      <c r="O62" s="56"/>
      <c r="P62" s="56" t="s">
        <v>167</v>
      </c>
      <c r="Q62" s="56"/>
      <c r="R62" s="56" t="s">
        <v>70</v>
      </c>
      <c r="S62" s="56" t="s">
        <v>11415</v>
      </c>
      <c r="T62" s="56" t="s">
        <v>7140</v>
      </c>
      <c r="U62" s="57">
        <v>24816</v>
      </c>
      <c r="V62" s="57">
        <v>-23575.200000000001</v>
      </c>
      <c r="W62" s="57">
        <v>1240.8</v>
      </c>
      <c r="X62" s="57">
        <v>0</v>
      </c>
      <c r="Y62" s="73">
        <v>41400</v>
      </c>
      <c r="Z62" s="57">
        <v>0</v>
      </c>
      <c r="AA62" s="57">
        <v>0</v>
      </c>
      <c r="AB62" s="57">
        <v>1240.8</v>
      </c>
      <c r="AC62" s="57">
        <v>0</v>
      </c>
      <c r="AD62" s="56" t="s">
        <v>9255</v>
      </c>
      <c r="AE62" s="57">
        <v>0</v>
      </c>
      <c r="AF62" s="57">
        <v>0</v>
      </c>
      <c r="AG62" s="57">
        <v>0</v>
      </c>
      <c r="AI62"/>
      <c r="AJ62"/>
    </row>
    <row r="63" spans="1:36">
      <c r="A63" s="56" t="s">
        <v>54</v>
      </c>
      <c r="B63" s="56" t="s">
        <v>11412</v>
      </c>
      <c r="C63" s="56">
        <v>2101010090</v>
      </c>
      <c r="D63" s="56" t="s">
        <v>42</v>
      </c>
      <c r="E63" s="56">
        <v>2101020090</v>
      </c>
      <c r="F63" s="56">
        <v>5401010090</v>
      </c>
      <c r="G63" s="56" t="s">
        <v>11413</v>
      </c>
      <c r="H63" s="56">
        <v>400100</v>
      </c>
      <c r="I63" s="56" t="s">
        <v>11414</v>
      </c>
      <c r="J63" s="56" t="s">
        <v>9318</v>
      </c>
      <c r="K63" s="56" t="s">
        <v>7622</v>
      </c>
      <c r="L63" s="56" t="s">
        <v>7138</v>
      </c>
      <c r="M63" s="73">
        <v>42339</v>
      </c>
      <c r="N63" s="56"/>
      <c r="O63" s="56"/>
      <c r="P63" s="56" t="s">
        <v>167</v>
      </c>
      <c r="Q63" s="56"/>
      <c r="R63" s="56" t="s">
        <v>70</v>
      </c>
      <c r="S63" s="56" t="s">
        <v>11415</v>
      </c>
      <c r="T63" s="56" t="s">
        <v>7140</v>
      </c>
      <c r="U63" s="57">
        <v>55857</v>
      </c>
      <c r="V63" s="57">
        <v>-53064.15</v>
      </c>
      <c r="W63" s="57">
        <v>2792.85</v>
      </c>
      <c r="X63" s="57">
        <v>0</v>
      </c>
      <c r="Y63" s="73">
        <v>41400</v>
      </c>
      <c r="Z63" s="57">
        <v>0</v>
      </c>
      <c r="AA63" s="57">
        <v>0</v>
      </c>
      <c r="AB63" s="57">
        <v>2792.85</v>
      </c>
      <c r="AC63" s="57">
        <v>0</v>
      </c>
      <c r="AD63" s="56" t="s">
        <v>9255</v>
      </c>
      <c r="AE63" s="57">
        <v>0</v>
      </c>
      <c r="AF63" s="57">
        <v>0</v>
      </c>
      <c r="AG63" s="57">
        <v>0</v>
      </c>
      <c r="AI63"/>
      <c r="AJ63"/>
    </row>
    <row r="64" spans="1:36">
      <c r="A64" s="56" t="s">
        <v>54</v>
      </c>
      <c r="B64" s="56" t="s">
        <v>11412</v>
      </c>
      <c r="C64" s="56">
        <v>2101010090</v>
      </c>
      <c r="D64" s="56" t="s">
        <v>42</v>
      </c>
      <c r="E64" s="56">
        <v>2101020090</v>
      </c>
      <c r="F64" s="56">
        <v>5401010090</v>
      </c>
      <c r="G64" s="56" t="s">
        <v>11413</v>
      </c>
      <c r="H64" s="56">
        <v>400100</v>
      </c>
      <c r="I64" s="56" t="s">
        <v>11414</v>
      </c>
      <c r="J64" s="56" t="s">
        <v>9319</v>
      </c>
      <c r="K64" s="56" t="s">
        <v>7623</v>
      </c>
      <c r="L64" s="56" t="s">
        <v>7138</v>
      </c>
      <c r="M64" s="73">
        <v>42339</v>
      </c>
      <c r="N64" s="56"/>
      <c r="O64" s="56"/>
      <c r="P64" s="56" t="s">
        <v>167</v>
      </c>
      <c r="Q64" s="56"/>
      <c r="R64" s="56" t="s">
        <v>70</v>
      </c>
      <c r="S64" s="56" t="s">
        <v>11415</v>
      </c>
      <c r="T64" s="56" t="s">
        <v>7140</v>
      </c>
      <c r="U64" s="57">
        <v>68251</v>
      </c>
      <c r="V64" s="57">
        <v>-64838.45</v>
      </c>
      <c r="W64" s="57">
        <v>3412.55</v>
      </c>
      <c r="X64" s="57">
        <v>0</v>
      </c>
      <c r="Y64" s="73">
        <v>41400</v>
      </c>
      <c r="Z64" s="57">
        <v>0</v>
      </c>
      <c r="AA64" s="57">
        <v>0</v>
      </c>
      <c r="AB64" s="57">
        <v>3412.55</v>
      </c>
      <c r="AC64" s="57">
        <v>0</v>
      </c>
      <c r="AD64" s="56" t="s">
        <v>9255</v>
      </c>
      <c r="AE64" s="57">
        <v>0</v>
      </c>
      <c r="AF64" s="57">
        <v>0</v>
      </c>
      <c r="AG64" s="57">
        <v>0</v>
      </c>
      <c r="AI64"/>
      <c r="AJ64"/>
    </row>
    <row r="65" spans="1:36">
      <c r="A65" s="56" t="s">
        <v>54</v>
      </c>
      <c r="B65" s="56" t="s">
        <v>11412</v>
      </c>
      <c r="C65" s="56">
        <v>2101010090</v>
      </c>
      <c r="D65" s="56" t="s">
        <v>42</v>
      </c>
      <c r="E65" s="56">
        <v>2101020090</v>
      </c>
      <c r="F65" s="56">
        <v>5401010090</v>
      </c>
      <c r="G65" s="56" t="s">
        <v>11413</v>
      </c>
      <c r="H65" s="56">
        <v>400100</v>
      </c>
      <c r="I65" s="56" t="s">
        <v>11414</v>
      </c>
      <c r="J65" s="56" t="s">
        <v>9320</v>
      </c>
      <c r="K65" s="56" t="s">
        <v>7623</v>
      </c>
      <c r="L65" s="56" t="s">
        <v>7138</v>
      </c>
      <c r="M65" s="73">
        <v>42339</v>
      </c>
      <c r="N65" s="56"/>
      <c r="O65" s="56"/>
      <c r="P65" s="56" t="s">
        <v>167</v>
      </c>
      <c r="Q65" s="56"/>
      <c r="R65" s="56" t="s">
        <v>70</v>
      </c>
      <c r="S65" s="56" t="s">
        <v>11415</v>
      </c>
      <c r="T65" s="56" t="s">
        <v>7140</v>
      </c>
      <c r="U65" s="57">
        <v>80661</v>
      </c>
      <c r="V65" s="57">
        <v>-76627.95</v>
      </c>
      <c r="W65" s="57">
        <v>4033.05</v>
      </c>
      <c r="X65" s="57">
        <v>0</v>
      </c>
      <c r="Y65" s="73">
        <v>41400</v>
      </c>
      <c r="Z65" s="57">
        <v>0</v>
      </c>
      <c r="AA65" s="57">
        <v>0</v>
      </c>
      <c r="AB65" s="57">
        <v>4033.05</v>
      </c>
      <c r="AC65" s="57">
        <v>0</v>
      </c>
      <c r="AD65" s="56" t="s">
        <v>9255</v>
      </c>
      <c r="AE65" s="57">
        <v>0</v>
      </c>
      <c r="AF65" s="57">
        <v>0</v>
      </c>
      <c r="AG65" s="57">
        <v>0</v>
      </c>
      <c r="AI65"/>
      <c r="AJ65"/>
    </row>
    <row r="66" spans="1:36">
      <c r="A66" s="56" t="s">
        <v>54</v>
      </c>
      <c r="B66" s="56" t="s">
        <v>11412</v>
      </c>
      <c r="C66" s="56">
        <v>2101010090</v>
      </c>
      <c r="D66" s="56" t="s">
        <v>42</v>
      </c>
      <c r="E66" s="56">
        <v>2101020090</v>
      </c>
      <c r="F66" s="56">
        <v>5401010090</v>
      </c>
      <c r="G66" s="56" t="s">
        <v>11413</v>
      </c>
      <c r="H66" s="56">
        <v>400100</v>
      </c>
      <c r="I66" s="56" t="s">
        <v>11414</v>
      </c>
      <c r="J66" s="56" t="s">
        <v>9321</v>
      </c>
      <c r="K66" s="56" t="s">
        <v>7606</v>
      </c>
      <c r="L66" s="56" t="s">
        <v>7138</v>
      </c>
      <c r="M66" s="73">
        <v>42339</v>
      </c>
      <c r="N66" s="56"/>
      <c r="O66" s="56"/>
      <c r="P66" s="56" t="s">
        <v>167</v>
      </c>
      <c r="Q66" s="56"/>
      <c r="R66" s="56" t="s">
        <v>70</v>
      </c>
      <c r="S66" s="56" t="s">
        <v>11415</v>
      </c>
      <c r="T66" s="56" t="s">
        <v>7140</v>
      </c>
      <c r="U66" s="57">
        <v>31122</v>
      </c>
      <c r="V66" s="57">
        <v>-29565.9</v>
      </c>
      <c r="W66" s="57">
        <v>1556.1</v>
      </c>
      <c r="X66" s="57">
        <v>0</v>
      </c>
      <c r="Y66" s="73">
        <v>41400</v>
      </c>
      <c r="Z66" s="57">
        <v>0</v>
      </c>
      <c r="AA66" s="57">
        <v>0</v>
      </c>
      <c r="AB66" s="57">
        <v>1556.1</v>
      </c>
      <c r="AC66" s="57">
        <v>0</v>
      </c>
      <c r="AD66" s="56" t="s">
        <v>9255</v>
      </c>
      <c r="AE66" s="57">
        <v>0</v>
      </c>
      <c r="AF66" s="57">
        <v>0</v>
      </c>
      <c r="AG66" s="57">
        <v>0</v>
      </c>
      <c r="AI66"/>
      <c r="AJ66"/>
    </row>
    <row r="67" spans="1:36">
      <c r="A67" s="56" t="s">
        <v>54</v>
      </c>
      <c r="B67" s="56" t="s">
        <v>11412</v>
      </c>
      <c r="C67" s="56">
        <v>2101010090</v>
      </c>
      <c r="D67" s="56" t="s">
        <v>42</v>
      </c>
      <c r="E67" s="56">
        <v>2101020090</v>
      </c>
      <c r="F67" s="56">
        <v>5401010090</v>
      </c>
      <c r="G67" s="56" t="s">
        <v>11413</v>
      </c>
      <c r="H67" s="56">
        <v>400100</v>
      </c>
      <c r="I67" s="56" t="s">
        <v>11414</v>
      </c>
      <c r="J67" s="56" t="s">
        <v>9322</v>
      </c>
      <c r="K67" s="56" t="s">
        <v>7606</v>
      </c>
      <c r="L67" s="56" t="s">
        <v>7138</v>
      </c>
      <c r="M67" s="73">
        <v>42339</v>
      </c>
      <c r="N67" s="56"/>
      <c r="O67" s="56"/>
      <c r="P67" s="56" t="s">
        <v>167</v>
      </c>
      <c r="Q67" s="56"/>
      <c r="R67" s="56" t="s">
        <v>70</v>
      </c>
      <c r="S67" s="56" t="s">
        <v>11415</v>
      </c>
      <c r="T67" s="56" t="s">
        <v>7140</v>
      </c>
      <c r="U67" s="57">
        <v>31122</v>
      </c>
      <c r="V67" s="57">
        <v>-29565.9</v>
      </c>
      <c r="W67" s="57">
        <v>1556.1</v>
      </c>
      <c r="X67" s="57">
        <v>0</v>
      </c>
      <c r="Y67" s="73">
        <v>41400</v>
      </c>
      <c r="Z67" s="57">
        <v>0</v>
      </c>
      <c r="AA67" s="57">
        <v>0</v>
      </c>
      <c r="AB67" s="57">
        <v>1556.1</v>
      </c>
      <c r="AC67" s="57">
        <v>0</v>
      </c>
      <c r="AD67" s="56" t="s">
        <v>9255</v>
      </c>
      <c r="AE67" s="57">
        <v>0</v>
      </c>
      <c r="AF67" s="57">
        <v>0</v>
      </c>
      <c r="AG67" s="57">
        <v>0</v>
      </c>
      <c r="AI67"/>
      <c r="AJ67"/>
    </row>
    <row r="68" spans="1:36">
      <c r="A68" s="56" t="s">
        <v>54</v>
      </c>
      <c r="B68" s="56" t="s">
        <v>11412</v>
      </c>
      <c r="C68" s="56">
        <v>2101010090</v>
      </c>
      <c r="D68" s="56" t="s">
        <v>42</v>
      </c>
      <c r="E68" s="56">
        <v>2101020090</v>
      </c>
      <c r="F68" s="56">
        <v>5401010090</v>
      </c>
      <c r="G68" s="56" t="s">
        <v>11413</v>
      </c>
      <c r="H68" s="56">
        <v>400100</v>
      </c>
      <c r="I68" s="56" t="s">
        <v>11414</v>
      </c>
      <c r="J68" s="56" t="s">
        <v>9323</v>
      </c>
      <c r="K68" s="56" t="s">
        <v>7624</v>
      </c>
      <c r="L68" s="56" t="s">
        <v>7138</v>
      </c>
      <c r="M68" s="73">
        <v>42339</v>
      </c>
      <c r="N68" s="56"/>
      <c r="O68" s="56"/>
      <c r="P68" s="56" t="s">
        <v>167</v>
      </c>
      <c r="Q68" s="56"/>
      <c r="R68" s="56" t="s">
        <v>70</v>
      </c>
      <c r="S68" s="56" t="s">
        <v>11415</v>
      </c>
      <c r="T68" s="56" t="s">
        <v>7140</v>
      </c>
      <c r="U68" s="57">
        <v>24819</v>
      </c>
      <c r="V68" s="57">
        <v>-23578.05</v>
      </c>
      <c r="W68" s="57">
        <v>1240.95</v>
      </c>
      <c r="X68" s="57">
        <v>0</v>
      </c>
      <c r="Y68" s="73">
        <v>41400</v>
      </c>
      <c r="Z68" s="57">
        <v>0</v>
      </c>
      <c r="AA68" s="57">
        <v>0</v>
      </c>
      <c r="AB68" s="57">
        <v>1240.95</v>
      </c>
      <c r="AC68" s="57">
        <v>0</v>
      </c>
      <c r="AD68" s="56" t="s">
        <v>9255</v>
      </c>
      <c r="AE68" s="57">
        <v>0</v>
      </c>
      <c r="AF68" s="57">
        <v>0</v>
      </c>
      <c r="AG68" s="57">
        <v>0</v>
      </c>
      <c r="AI68"/>
      <c r="AJ68"/>
    </row>
    <row r="69" spans="1:36">
      <c r="A69" s="56" t="s">
        <v>54</v>
      </c>
      <c r="B69" s="56" t="s">
        <v>11412</v>
      </c>
      <c r="C69" s="56">
        <v>2101010090</v>
      </c>
      <c r="D69" s="56" t="s">
        <v>42</v>
      </c>
      <c r="E69" s="56">
        <v>2101020090</v>
      </c>
      <c r="F69" s="56">
        <v>5401010090</v>
      </c>
      <c r="G69" s="56" t="s">
        <v>11413</v>
      </c>
      <c r="H69" s="56">
        <v>400100</v>
      </c>
      <c r="I69" s="56" t="s">
        <v>11414</v>
      </c>
      <c r="J69" s="56" t="s">
        <v>9324</v>
      </c>
      <c r="K69" s="56" t="s">
        <v>7625</v>
      </c>
      <c r="L69" s="56" t="s">
        <v>7138</v>
      </c>
      <c r="M69" s="73">
        <v>42339</v>
      </c>
      <c r="N69" s="56"/>
      <c r="O69" s="56"/>
      <c r="P69" s="56" t="s">
        <v>167</v>
      </c>
      <c r="Q69" s="56"/>
      <c r="R69" s="56" t="s">
        <v>70</v>
      </c>
      <c r="S69" s="56" t="s">
        <v>11415</v>
      </c>
      <c r="T69" s="56" t="s">
        <v>7140</v>
      </c>
      <c r="U69" s="57">
        <v>75677</v>
      </c>
      <c r="V69" s="57">
        <v>-71893.149999999994</v>
      </c>
      <c r="W69" s="57">
        <v>3783.85</v>
      </c>
      <c r="X69" s="57">
        <v>0</v>
      </c>
      <c r="Y69" s="73">
        <v>41400</v>
      </c>
      <c r="Z69" s="57">
        <v>0</v>
      </c>
      <c r="AA69" s="57">
        <v>0</v>
      </c>
      <c r="AB69" s="57">
        <v>3783.85</v>
      </c>
      <c r="AC69" s="57">
        <v>0</v>
      </c>
      <c r="AD69" s="56" t="s">
        <v>9255</v>
      </c>
      <c r="AE69" s="57">
        <v>0</v>
      </c>
      <c r="AF69" s="57">
        <v>0</v>
      </c>
      <c r="AG69" s="57">
        <v>0</v>
      </c>
      <c r="AI69"/>
      <c r="AJ69"/>
    </row>
    <row r="70" spans="1:36">
      <c r="A70" s="56" t="s">
        <v>54</v>
      </c>
      <c r="B70" s="56" t="s">
        <v>11412</v>
      </c>
      <c r="C70" s="56">
        <v>2101010090</v>
      </c>
      <c r="D70" s="56" t="s">
        <v>42</v>
      </c>
      <c r="E70" s="56">
        <v>2101020090</v>
      </c>
      <c r="F70" s="56">
        <v>5401010090</v>
      </c>
      <c r="G70" s="56" t="s">
        <v>11413</v>
      </c>
      <c r="H70" s="56">
        <v>400100</v>
      </c>
      <c r="I70" s="56" t="s">
        <v>11414</v>
      </c>
      <c r="J70" s="56" t="s">
        <v>9325</v>
      </c>
      <c r="K70" s="56" t="s">
        <v>7609</v>
      </c>
      <c r="L70" s="56" t="s">
        <v>7138</v>
      </c>
      <c r="M70" s="73">
        <v>42339</v>
      </c>
      <c r="N70" s="56"/>
      <c r="O70" s="56"/>
      <c r="P70" s="56" t="s">
        <v>167</v>
      </c>
      <c r="Q70" s="56"/>
      <c r="R70" s="56" t="s">
        <v>70</v>
      </c>
      <c r="S70" s="56" t="s">
        <v>11415</v>
      </c>
      <c r="T70" s="56" t="s">
        <v>7140</v>
      </c>
      <c r="U70" s="57">
        <v>38166</v>
      </c>
      <c r="V70" s="57">
        <v>-36257.699999999997</v>
      </c>
      <c r="W70" s="57">
        <v>1908.3</v>
      </c>
      <c r="X70" s="57">
        <v>0</v>
      </c>
      <c r="Y70" s="73">
        <v>41400</v>
      </c>
      <c r="Z70" s="57">
        <v>0</v>
      </c>
      <c r="AA70" s="57">
        <v>0</v>
      </c>
      <c r="AB70" s="57">
        <v>1908.3</v>
      </c>
      <c r="AC70" s="57">
        <v>0</v>
      </c>
      <c r="AD70" s="56" t="s">
        <v>9255</v>
      </c>
      <c r="AE70" s="57">
        <v>0</v>
      </c>
      <c r="AF70" s="57">
        <v>0</v>
      </c>
      <c r="AG70" s="57">
        <v>0</v>
      </c>
      <c r="AI70"/>
      <c r="AJ70"/>
    </row>
    <row r="71" spans="1:36">
      <c r="A71" s="56" t="s">
        <v>54</v>
      </c>
      <c r="B71" s="56" t="s">
        <v>11412</v>
      </c>
      <c r="C71" s="56">
        <v>2101010090</v>
      </c>
      <c r="D71" s="56" t="s">
        <v>42</v>
      </c>
      <c r="E71" s="56">
        <v>2101020090</v>
      </c>
      <c r="F71" s="56">
        <v>5401010090</v>
      </c>
      <c r="G71" s="56" t="s">
        <v>11413</v>
      </c>
      <c r="H71" s="56">
        <v>400100</v>
      </c>
      <c r="I71" s="56" t="s">
        <v>11414</v>
      </c>
      <c r="J71" s="56" t="s">
        <v>9326</v>
      </c>
      <c r="K71" s="56" t="s">
        <v>7626</v>
      </c>
      <c r="L71" s="56" t="s">
        <v>7138</v>
      </c>
      <c r="M71" s="73">
        <v>42339</v>
      </c>
      <c r="N71" s="56"/>
      <c r="O71" s="56"/>
      <c r="P71" s="56" t="s">
        <v>167</v>
      </c>
      <c r="Q71" s="56"/>
      <c r="R71" s="56" t="s">
        <v>70</v>
      </c>
      <c r="S71" s="56" t="s">
        <v>11415</v>
      </c>
      <c r="T71" s="56" t="s">
        <v>7140</v>
      </c>
      <c r="U71" s="57">
        <v>107961</v>
      </c>
      <c r="V71" s="57">
        <v>-102562.95</v>
      </c>
      <c r="W71" s="57">
        <v>5398.05</v>
      </c>
      <c r="X71" s="57">
        <v>0</v>
      </c>
      <c r="Y71" s="73">
        <v>41400</v>
      </c>
      <c r="Z71" s="57">
        <v>0</v>
      </c>
      <c r="AA71" s="57">
        <v>0</v>
      </c>
      <c r="AB71" s="57">
        <v>5398.05</v>
      </c>
      <c r="AC71" s="57">
        <v>0</v>
      </c>
      <c r="AD71" s="56" t="s">
        <v>9255</v>
      </c>
      <c r="AE71" s="57">
        <v>0</v>
      </c>
      <c r="AF71" s="57">
        <v>0</v>
      </c>
      <c r="AG71" s="57">
        <v>0</v>
      </c>
      <c r="AI71"/>
      <c r="AJ71"/>
    </row>
    <row r="72" spans="1:36">
      <c r="A72" s="56" t="s">
        <v>54</v>
      </c>
      <c r="B72" s="56" t="s">
        <v>11412</v>
      </c>
      <c r="C72" s="56">
        <v>2101010090</v>
      </c>
      <c r="D72" s="56" t="s">
        <v>42</v>
      </c>
      <c r="E72" s="56">
        <v>2101020090</v>
      </c>
      <c r="F72" s="56">
        <v>5401010090</v>
      </c>
      <c r="G72" s="56" t="s">
        <v>11413</v>
      </c>
      <c r="H72" s="56">
        <v>400100</v>
      </c>
      <c r="I72" s="56" t="s">
        <v>11414</v>
      </c>
      <c r="J72" s="56" t="s">
        <v>9327</v>
      </c>
      <c r="K72" s="56" t="s">
        <v>7627</v>
      </c>
      <c r="L72" s="56" t="s">
        <v>7138</v>
      </c>
      <c r="M72" s="73">
        <v>42339</v>
      </c>
      <c r="N72" s="56"/>
      <c r="O72" s="56"/>
      <c r="P72" s="56" t="s">
        <v>167</v>
      </c>
      <c r="Q72" s="56"/>
      <c r="R72" s="56" t="s">
        <v>70</v>
      </c>
      <c r="S72" s="56" t="s">
        <v>11415</v>
      </c>
      <c r="T72" s="56" t="s">
        <v>7140</v>
      </c>
      <c r="U72" s="57">
        <v>33170</v>
      </c>
      <c r="V72" s="57">
        <v>-31511.5</v>
      </c>
      <c r="W72" s="57">
        <v>1658.5</v>
      </c>
      <c r="X72" s="57">
        <v>0</v>
      </c>
      <c r="Y72" s="73">
        <v>41400</v>
      </c>
      <c r="Z72" s="57">
        <v>0</v>
      </c>
      <c r="AA72" s="57">
        <v>0</v>
      </c>
      <c r="AB72" s="57">
        <v>1658.5</v>
      </c>
      <c r="AC72" s="57">
        <v>0</v>
      </c>
      <c r="AD72" s="56" t="s">
        <v>9255</v>
      </c>
      <c r="AE72" s="57">
        <v>0</v>
      </c>
      <c r="AF72" s="57">
        <v>0</v>
      </c>
      <c r="AG72" s="57">
        <v>0</v>
      </c>
      <c r="AI72"/>
      <c r="AJ72"/>
    </row>
    <row r="73" spans="1:36">
      <c r="A73" s="56" t="s">
        <v>54</v>
      </c>
      <c r="B73" s="56" t="s">
        <v>11412</v>
      </c>
      <c r="C73" s="56">
        <v>2101010090</v>
      </c>
      <c r="D73" s="56" t="s">
        <v>42</v>
      </c>
      <c r="E73" s="56">
        <v>2101020090</v>
      </c>
      <c r="F73" s="56">
        <v>5401010090</v>
      </c>
      <c r="G73" s="56" t="s">
        <v>11413</v>
      </c>
      <c r="H73" s="56">
        <v>400100</v>
      </c>
      <c r="I73" s="56" t="s">
        <v>11414</v>
      </c>
      <c r="J73" s="56" t="s">
        <v>9328</v>
      </c>
      <c r="K73" s="56" t="s">
        <v>7628</v>
      </c>
      <c r="L73" s="56" t="s">
        <v>7138</v>
      </c>
      <c r="M73" s="73">
        <v>42339</v>
      </c>
      <c r="N73" s="56"/>
      <c r="O73" s="56"/>
      <c r="P73" s="56" t="s">
        <v>167</v>
      </c>
      <c r="Q73" s="56"/>
      <c r="R73" s="56" t="s">
        <v>70</v>
      </c>
      <c r="S73" s="56" t="s">
        <v>11415</v>
      </c>
      <c r="T73" s="56" t="s">
        <v>7140</v>
      </c>
      <c r="U73" s="57">
        <v>74531</v>
      </c>
      <c r="V73" s="57">
        <v>-70804.45</v>
      </c>
      <c r="W73" s="57">
        <v>3726.55</v>
      </c>
      <c r="X73" s="57">
        <v>0</v>
      </c>
      <c r="Y73" s="73">
        <v>41400</v>
      </c>
      <c r="Z73" s="57">
        <v>0</v>
      </c>
      <c r="AA73" s="57">
        <v>0</v>
      </c>
      <c r="AB73" s="57">
        <v>3726.55</v>
      </c>
      <c r="AC73" s="57">
        <v>0</v>
      </c>
      <c r="AD73" s="56" t="s">
        <v>9255</v>
      </c>
      <c r="AE73" s="57">
        <v>0</v>
      </c>
      <c r="AF73" s="57">
        <v>0</v>
      </c>
      <c r="AG73" s="57">
        <v>0</v>
      </c>
      <c r="AI73"/>
      <c r="AJ73"/>
    </row>
    <row r="74" spans="1:36">
      <c r="A74" s="56" t="s">
        <v>54</v>
      </c>
      <c r="B74" s="56" t="s">
        <v>11412</v>
      </c>
      <c r="C74" s="56">
        <v>2101010090</v>
      </c>
      <c r="D74" s="56" t="s">
        <v>42</v>
      </c>
      <c r="E74" s="56">
        <v>2101020090</v>
      </c>
      <c r="F74" s="56">
        <v>5401010090</v>
      </c>
      <c r="G74" s="56" t="s">
        <v>11413</v>
      </c>
      <c r="H74" s="56">
        <v>400100</v>
      </c>
      <c r="I74" s="56" t="s">
        <v>11414</v>
      </c>
      <c r="J74" s="56" t="s">
        <v>9329</v>
      </c>
      <c r="K74" s="56" t="s">
        <v>7629</v>
      </c>
      <c r="L74" s="56" t="s">
        <v>7138</v>
      </c>
      <c r="M74" s="73">
        <v>42339</v>
      </c>
      <c r="N74" s="56"/>
      <c r="O74" s="56"/>
      <c r="P74" s="56" t="s">
        <v>167</v>
      </c>
      <c r="Q74" s="56"/>
      <c r="R74" s="56" t="s">
        <v>70</v>
      </c>
      <c r="S74" s="56" t="s">
        <v>11415</v>
      </c>
      <c r="T74" s="56" t="s">
        <v>7140</v>
      </c>
      <c r="U74" s="57">
        <v>53236</v>
      </c>
      <c r="V74" s="57">
        <v>-50574.2</v>
      </c>
      <c r="W74" s="57">
        <v>2661.8</v>
      </c>
      <c r="X74" s="57">
        <v>0</v>
      </c>
      <c r="Y74" s="73">
        <v>41400</v>
      </c>
      <c r="Z74" s="57">
        <v>0</v>
      </c>
      <c r="AA74" s="57">
        <v>0</v>
      </c>
      <c r="AB74" s="57">
        <v>2661.8</v>
      </c>
      <c r="AC74" s="57">
        <v>0</v>
      </c>
      <c r="AD74" s="56" t="s">
        <v>9255</v>
      </c>
      <c r="AE74" s="57">
        <v>0</v>
      </c>
      <c r="AF74" s="57">
        <v>0</v>
      </c>
      <c r="AG74" s="57">
        <v>0</v>
      </c>
      <c r="AI74"/>
      <c r="AJ74"/>
    </row>
    <row r="75" spans="1:36">
      <c r="A75" s="56" t="s">
        <v>54</v>
      </c>
      <c r="B75" s="56" t="s">
        <v>11412</v>
      </c>
      <c r="C75" s="56">
        <v>2101010090</v>
      </c>
      <c r="D75" s="56" t="s">
        <v>42</v>
      </c>
      <c r="E75" s="56">
        <v>2101020090</v>
      </c>
      <c r="F75" s="56">
        <v>5401010090</v>
      </c>
      <c r="G75" s="56" t="s">
        <v>11413</v>
      </c>
      <c r="H75" s="56">
        <v>400100</v>
      </c>
      <c r="I75" s="56" t="s">
        <v>11414</v>
      </c>
      <c r="J75" s="56" t="s">
        <v>9330</v>
      </c>
      <c r="K75" s="56" t="s">
        <v>7630</v>
      </c>
      <c r="L75" s="56" t="s">
        <v>7138</v>
      </c>
      <c r="M75" s="73">
        <v>42339</v>
      </c>
      <c r="N75" s="56"/>
      <c r="O75" s="56"/>
      <c r="P75" s="56" t="s">
        <v>167</v>
      </c>
      <c r="Q75" s="56"/>
      <c r="R75" s="56" t="s">
        <v>70</v>
      </c>
      <c r="S75" s="56" t="s">
        <v>11415</v>
      </c>
      <c r="T75" s="56" t="s">
        <v>7140</v>
      </c>
      <c r="U75" s="57">
        <v>17373</v>
      </c>
      <c r="V75" s="57">
        <v>-16504.349999999999</v>
      </c>
      <c r="W75" s="57">
        <v>868.65</v>
      </c>
      <c r="X75" s="57">
        <v>0</v>
      </c>
      <c r="Y75" s="73">
        <v>41400</v>
      </c>
      <c r="Z75" s="57">
        <v>0</v>
      </c>
      <c r="AA75" s="57">
        <v>0</v>
      </c>
      <c r="AB75" s="57">
        <v>868.65</v>
      </c>
      <c r="AC75" s="57">
        <v>0</v>
      </c>
      <c r="AD75" s="56" t="s">
        <v>9255</v>
      </c>
      <c r="AE75" s="57">
        <v>0</v>
      </c>
      <c r="AF75" s="57">
        <v>0</v>
      </c>
      <c r="AG75" s="57">
        <v>0</v>
      </c>
      <c r="AI75"/>
      <c r="AJ75"/>
    </row>
    <row r="76" spans="1:36">
      <c r="A76" s="56" t="s">
        <v>54</v>
      </c>
      <c r="B76" s="56" t="s">
        <v>11412</v>
      </c>
      <c r="C76" s="56">
        <v>2101010090</v>
      </c>
      <c r="D76" s="56" t="s">
        <v>42</v>
      </c>
      <c r="E76" s="56">
        <v>2101020090</v>
      </c>
      <c r="F76" s="56">
        <v>5401010090</v>
      </c>
      <c r="G76" s="56" t="s">
        <v>11413</v>
      </c>
      <c r="H76" s="56">
        <v>400100</v>
      </c>
      <c r="I76" s="56" t="s">
        <v>11414</v>
      </c>
      <c r="J76" s="56" t="s">
        <v>9331</v>
      </c>
      <c r="K76" s="56" t="s">
        <v>7631</v>
      </c>
      <c r="L76" s="56" t="s">
        <v>7138</v>
      </c>
      <c r="M76" s="73">
        <v>42339</v>
      </c>
      <c r="N76" s="56"/>
      <c r="O76" s="56"/>
      <c r="P76" s="56" t="s">
        <v>167</v>
      </c>
      <c r="Q76" s="56"/>
      <c r="R76" s="56" t="s">
        <v>70</v>
      </c>
      <c r="S76" s="56" t="s">
        <v>11415</v>
      </c>
      <c r="T76" s="56" t="s">
        <v>7140</v>
      </c>
      <c r="U76" s="57">
        <v>37228</v>
      </c>
      <c r="V76" s="57">
        <v>-35366.6</v>
      </c>
      <c r="W76" s="57">
        <v>1861.4</v>
      </c>
      <c r="X76" s="57">
        <v>0</v>
      </c>
      <c r="Y76" s="73">
        <v>41400</v>
      </c>
      <c r="Z76" s="57">
        <v>0</v>
      </c>
      <c r="AA76" s="57">
        <v>0</v>
      </c>
      <c r="AB76" s="57">
        <v>1861.4</v>
      </c>
      <c r="AC76" s="57">
        <v>0</v>
      </c>
      <c r="AD76" s="56" t="s">
        <v>9255</v>
      </c>
      <c r="AE76" s="57">
        <v>0</v>
      </c>
      <c r="AF76" s="57">
        <v>0</v>
      </c>
      <c r="AG76" s="57">
        <v>0</v>
      </c>
      <c r="AI76"/>
      <c r="AJ76"/>
    </row>
    <row r="77" spans="1:36">
      <c r="A77" s="56" t="s">
        <v>54</v>
      </c>
      <c r="B77" s="56" t="s">
        <v>11412</v>
      </c>
      <c r="C77" s="56">
        <v>2101010090</v>
      </c>
      <c r="D77" s="56" t="s">
        <v>42</v>
      </c>
      <c r="E77" s="56">
        <v>2101020090</v>
      </c>
      <c r="F77" s="56">
        <v>5401010090</v>
      </c>
      <c r="G77" s="56" t="s">
        <v>11413</v>
      </c>
      <c r="H77" s="56">
        <v>400100</v>
      </c>
      <c r="I77" s="56" t="s">
        <v>11414</v>
      </c>
      <c r="J77" s="56" t="s">
        <v>9332</v>
      </c>
      <c r="K77" s="56" t="s">
        <v>7632</v>
      </c>
      <c r="L77" s="56" t="s">
        <v>7138</v>
      </c>
      <c r="M77" s="73">
        <v>42339</v>
      </c>
      <c r="N77" s="56"/>
      <c r="O77" s="56"/>
      <c r="P77" s="56" t="s">
        <v>167</v>
      </c>
      <c r="Q77" s="56"/>
      <c r="R77" s="56" t="s">
        <v>70</v>
      </c>
      <c r="S77" s="56" t="s">
        <v>11415</v>
      </c>
      <c r="T77" s="56" t="s">
        <v>7140</v>
      </c>
      <c r="U77" s="57">
        <v>28665</v>
      </c>
      <c r="V77" s="57">
        <v>-27231.75</v>
      </c>
      <c r="W77" s="57">
        <v>1433.25</v>
      </c>
      <c r="X77" s="57">
        <v>0</v>
      </c>
      <c r="Y77" s="73">
        <v>41400</v>
      </c>
      <c r="Z77" s="57">
        <v>0</v>
      </c>
      <c r="AA77" s="57">
        <v>0</v>
      </c>
      <c r="AB77" s="57">
        <v>1433.25</v>
      </c>
      <c r="AC77" s="57">
        <v>0</v>
      </c>
      <c r="AD77" s="56" t="s">
        <v>9255</v>
      </c>
      <c r="AE77" s="57">
        <v>0</v>
      </c>
      <c r="AF77" s="57">
        <v>0</v>
      </c>
      <c r="AG77" s="57">
        <v>0</v>
      </c>
      <c r="AI77"/>
      <c r="AJ77"/>
    </row>
    <row r="78" spans="1:36">
      <c r="A78" s="56" t="s">
        <v>54</v>
      </c>
      <c r="B78" s="56" t="s">
        <v>11412</v>
      </c>
      <c r="C78" s="56">
        <v>2101010090</v>
      </c>
      <c r="D78" s="56" t="s">
        <v>42</v>
      </c>
      <c r="E78" s="56">
        <v>2101020090</v>
      </c>
      <c r="F78" s="56">
        <v>5401010090</v>
      </c>
      <c r="G78" s="56" t="s">
        <v>11413</v>
      </c>
      <c r="H78" s="56">
        <v>400100</v>
      </c>
      <c r="I78" s="56" t="s">
        <v>11414</v>
      </c>
      <c r="J78" s="56" t="s">
        <v>9333</v>
      </c>
      <c r="K78" s="56" t="s">
        <v>7633</v>
      </c>
      <c r="L78" s="56" t="s">
        <v>7138</v>
      </c>
      <c r="M78" s="73">
        <v>42339</v>
      </c>
      <c r="N78" s="56"/>
      <c r="O78" s="56"/>
      <c r="P78" s="56" t="s">
        <v>167</v>
      </c>
      <c r="Q78" s="56"/>
      <c r="R78" s="56" t="s">
        <v>70</v>
      </c>
      <c r="S78" s="56" t="s">
        <v>11415</v>
      </c>
      <c r="T78" s="56" t="s">
        <v>7140</v>
      </c>
      <c r="U78" s="57">
        <v>28542</v>
      </c>
      <c r="V78" s="57">
        <v>-27114.9</v>
      </c>
      <c r="W78" s="57">
        <v>1427.1</v>
      </c>
      <c r="X78" s="57">
        <v>0</v>
      </c>
      <c r="Y78" s="73">
        <v>41400</v>
      </c>
      <c r="Z78" s="57">
        <v>0</v>
      </c>
      <c r="AA78" s="57">
        <v>0</v>
      </c>
      <c r="AB78" s="57">
        <v>1427.1</v>
      </c>
      <c r="AC78" s="57">
        <v>0</v>
      </c>
      <c r="AD78" s="56" t="s">
        <v>9255</v>
      </c>
      <c r="AE78" s="57">
        <v>0</v>
      </c>
      <c r="AF78" s="57">
        <v>0</v>
      </c>
      <c r="AG78" s="57">
        <v>0</v>
      </c>
      <c r="AI78"/>
      <c r="AJ78"/>
    </row>
    <row r="79" spans="1:36">
      <c r="A79" s="56" t="s">
        <v>54</v>
      </c>
      <c r="B79" s="56" t="s">
        <v>11412</v>
      </c>
      <c r="C79" s="56">
        <v>2101010090</v>
      </c>
      <c r="D79" s="56" t="s">
        <v>42</v>
      </c>
      <c r="E79" s="56">
        <v>2101020090</v>
      </c>
      <c r="F79" s="56">
        <v>5401010090</v>
      </c>
      <c r="G79" s="56" t="s">
        <v>11413</v>
      </c>
      <c r="H79" s="56">
        <v>400100</v>
      </c>
      <c r="I79" s="56" t="s">
        <v>11414</v>
      </c>
      <c r="J79" s="56" t="s">
        <v>9334</v>
      </c>
      <c r="K79" s="56" t="s">
        <v>7634</v>
      </c>
      <c r="L79" s="56" t="s">
        <v>7138</v>
      </c>
      <c r="M79" s="73">
        <v>42339</v>
      </c>
      <c r="N79" s="56"/>
      <c r="O79" s="56"/>
      <c r="P79" s="56" t="s">
        <v>167</v>
      </c>
      <c r="Q79" s="56"/>
      <c r="R79" s="56" t="s">
        <v>70</v>
      </c>
      <c r="S79" s="56" t="s">
        <v>11415</v>
      </c>
      <c r="T79" s="56" t="s">
        <v>7140</v>
      </c>
      <c r="U79" s="57">
        <v>34250</v>
      </c>
      <c r="V79" s="57">
        <v>-32537.5</v>
      </c>
      <c r="W79" s="57">
        <v>1712.5</v>
      </c>
      <c r="X79" s="57">
        <v>0</v>
      </c>
      <c r="Y79" s="73">
        <v>41400</v>
      </c>
      <c r="Z79" s="57">
        <v>0</v>
      </c>
      <c r="AA79" s="57">
        <v>0</v>
      </c>
      <c r="AB79" s="57">
        <v>1712.5</v>
      </c>
      <c r="AC79" s="57">
        <v>0</v>
      </c>
      <c r="AD79" s="56" t="s">
        <v>9255</v>
      </c>
      <c r="AE79" s="57">
        <v>0</v>
      </c>
      <c r="AF79" s="57">
        <v>0</v>
      </c>
      <c r="AG79" s="57">
        <v>0</v>
      </c>
      <c r="AI79"/>
      <c r="AJ79"/>
    </row>
    <row r="80" spans="1:36">
      <c r="A80" s="56" t="s">
        <v>54</v>
      </c>
      <c r="B80" s="56" t="s">
        <v>11412</v>
      </c>
      <c r="C80" s="56">
        <v>2101010090</v>
      </c>
      <c r="D80" s="56" t="s">
        <v>42</v>
      </c>
      <c r="E80" s="56">
        <v>2101020090</v>
      </c>
      <c r="F80" s="56">
        <v>5401010090</v>
      </c>
      <c r="G80" s="56" t="s">
        <v>11413</v>
      </c>
      <c r="H80" s="56">
        <v>400100</v>
      </c>
      <c r="I80" s="56" t="s">
        <v>11414</v>
      </c>
      <c r="J80" s="56" t="s">
        <v>9335</v>
      </c>
      <c r="K80" s="56" t="s">
        <v>7635</v>
      </c>
      <c r="L80" s="56" t="s">
        <v>7138</v>
      </c>
      <c r="M80" s="73">
        <v>42339</v>
      </c>
      <c r="N80" s="56"/>
      <c r="O80" s="56"/>
      <c r="P80" s="56" t="s">
        <v>167</v>
      </c>
      <c r="Q80" s="56"/>
      <c r="R80" s="56" t="s">
        <v>70</v>
      </c>
      <c r="S80" s="56" t="s">
        <v>11415</v>
      </c>
      <c r="T80" s="56" t="s">
        <v>7140</v>
      </c>
      <c r="U80" s="57">
        <v>55842</v>
      </c>
      <c r="V80" s="57">
        <v>-53049.9</v>
      </c>
      <c r="W80" s="57">
        <v>2792.1</v>
      </c>
      <c r="X80" s="57">
        <v>0</v>
      </c>
      <c r="Y80" s="73">
        <v>41400</v>
      </c>
      <c r="Z80" s="57">
        <v>0</v>
      </c>
      <c r="AA80" s="57">
        <v>0</v>
      </c>
      <c r="AB80" s="57">
        <v>2792.1</v>
      </c>
      <c r="AC80" s="57">
        <v>0</v>
      </c>
      <c r="AD80" s="56" t="s">
        <v>9255</v>
      </c>
      <c r="AE80" s="57">
        <v>0</v>
      </c>
      <c r="AF80" s="57">
        <v>0</v>
      </c>
      <c r="AG80" s="57">
        <v>0</v>
      </c>
      <c r="AI80"/>
      <c r="AJ80"/>
    </row>
    <row r="81" spans="1:36">
      <c r="A81" s="56" t="s">
        <v>54</v>
      </c>
      <c r="B81" s="56" t="s">
        <v>11412</v>
      </c>
      <c r="C81" s="56">
        <v>2101010090</v>
      </c>
      <c r="D81" s="56" t="s">
        <v>42</v>
      </c>
      <c r="E81" s="56">
        <v>2101020090</v>
      </c>
      <c r="F81" s="56">
        <v>5401010090</v>
      </c>
      <c r="G81" s="56" t="s">
        <v>11413</v>
      </c>
      <c r="H81" s="56">
        <v>400100</v>
      </c>
      <c r="I81" s="56" t="s">
        <v>11414</v>
      </c>
      <c r="J81" s="56" t="s">
        <v>9336</v>
      </c>
      <c r="K81" s="56" t="s">
        <v>7636</v>
      </c>
      <c r="L81" s="56" t="s">
        <v>7138</v>
      </c>
      <c r="M81" s="73">
        <v>42339</v>
      </c>
      <c r="N81" s="56"/>
      <c r="O81" s="56"/>
      <c r="P81" s="56" t="s">
        <v>167</v>
      </c>
      <c r="Q81" s="56"/>
      <c r="R81" s="56" t="s">
        <v>70</v>
      </c>
      <c r="S81" s="56" t="s">
        <v>11415</v>
      </c>
      <c r="T81" s="56" t="s">
        <v>7140</v>
      </c>
      <c r="U81" s="57">
        <v>27673</v>
      </c>
      <c r="V81" s="57">
        <v>-26289.35</v>
      </c>
      <c r="W81" s="57">
        <v>1383.65</v>
      </c>
      <c r="X81" s="57">
        <v>0</v>
      </c>
      <c r="Y81" s="73">
        <v>41400</v>
      </c>
      <c r="Z81" s="57">
        <v>0</v>
      </c>
      <c r="AA81" s="57">
        <v>0</v>
      </c>
      <c r="AB81" s="57">
        <v>1383.65</v>
      </c>
      <c r="AC81" s="57">
        <v>0</v>
      </c>
      <c r="AD81" s="56" t="s">
        <v>9255</v>
      </c>
      <c r="AE81" s="57">
        <v>0</v>
      </c>
      <c r="AF81" s="57">
        <v>0</v>
      </c>
      <c r="AG81" s="57">
        <v>0</v>
      </c>
      <c r="AI81"/>
      <c r="AJ81"/>
    </row>
    <row r="82" spans="1:36">
      <c r="A82" s="56" t="s">
        <v>54</v>
      </c>
      <c r="B82" s="56" t="s">
        <v>11412</v>
      </c>
      <c r="C82" s="56">
        <v>2101010090</v>
      </c>
      <c r="D82" s="56" t="s">
        <v>42</v>
      </c>
      <c r="E82" s="56">
        <v>2101020090</v>
      </c>
      <c r="F82" s="56">
        <v>5401010090</v>
      </c>
      <c r="G82" s="56" t="s">
        <v>11413</v>
      </c>
      <c r="H82" s="56">
        <v>400100</v>
      </c>
      <c r="I82" s="56" t="s">
        <v>11414</v>
      </c>
      <c r="J82" s="56" t="s">
        <v>9337</v>
      </c>
      <c r="K82" s="56" t="s">
        <v>7637</v>
      </c>
      <c r="L82" s="56" t="s">
        <v>7138</v>
      </c>
      <c r="M82" s="73">
        <v>42339</v>
      </c>
      <c r="N82" s="56"/>
      <c r="O82" s="56"/>
      <c r="P82" s="56" t="s">
        <v>167</v>
      </c>
      <c r="Q82" s="56"/>
      <c r="R82" s="56" t="s">
        <v>70</v>
      </c>
      <c r="S82" s="56" t="s">
        <v>11415</v>
      </c>
      <c r="T82" s="56" t="s">
        <v>7140</v>
      </c>
      <c r="U82" s="57">
        <v>29782</v>
      </c>
      <c r="V82" s="57">
        <v>-28292.9</v>
      </c>
      <c r="W82" s="57">
        <v>1489.1</v>
      </c>
      <c r="X82" s="57">
        <v>0</v>
      </c>
      <c r="Y82" s="73">
        <v>41400</v>
      </c>
      <c r="Z82" s="57">
        <v>0</v>
      </c>
      <c r="AA82" s="57">
        <v>0</v>
      </c>
      <c r="AB82" s="57">
        <v>1489.1</v>
      </c>
      <c r="AC82" s="57">
        <v>0</v>
      </c>
      <c r="AD82" s="56" t="s">
        <v>9255</v>
      </c>
      <c r="AE82" s="57">
        <v>0</v>
      </c>
      <c r="AF82" s="57">
        <v>0</v>
      </c>
      <c r="AG82" s="57">
        <v>0</v>
      </c>
      <c r="AI82"/>
      <c r="AJ82"/>
    </row>
    <row r="83" spans="1:36">
      <c r="A83" s="56" t="s">
        <v>54</v>
      </c>
      <c r="B83" s="56" t="s">
        <v>11412</v>
      </c>
      <c r="C83" s="56">
        <v>2101010090</v>
      </c>
      <c r="D83" s="56" t="s">
        <v>42</v>
      </c>
      <c r="E83" s="56">
        <v>2101020090</v>
      </c>
      <c r="F83" s="56">
        <v>5401010090</v>
      </c>
      <c r="G83" s="56" t="s">
        <v>11413</v>
      </c>
      <c r="H83" s="56">
        <v>400100</v>
      </c>
      <c r="I83" s="56" t="s">
        <v>11414</v>
      </c>
      <c r="J83" s="56" t="s">
        <v>9338</v>
      </c>
      <c r="K83" s="56" t="s">
        <v>7638</v>
      </c>
      <c r="L83" s="56" t="s">
        <v>7138</v>
      </c>
      <c r="M83" s="73">
        <v>42339</v>
      </c>
      <c r="N83" s="56"/>
      <c r="O83" s="56"/>
      <c r="P83" s="56" t="s">
        <v>167</v>
      </c>
      <c r="Q83" s="56"/>
      <c r="R83" s="56" t="s">
        <v>70</v>
      </c>
      <c r="S83" s="56" t="s">
        <v>11415</v>
      </c>
      <c r="T83" s="56" t="s">
        <v>7140</v>
      </c>
      <c r="U83" s="57">
        <v>39710</v>
      </c>
      <c r="V83" s="57">
        <v>-37724.5</v>
      </c>
      <c r="W83" s="57">
        <v>1985.5</v>
      </c>
      <c r="X83" s="57">
        <v>0</v>
      </c>
      <c r="Y83" s="73">
        <v>41400</v>
      </c>
      <c r="Z83" s="57">
        <v>0</v>
      </c>
      <c r="AA83" s="57">
        <v>0</v>
      </c>
      <c r="AB83" s="57">
        <v>1985.5</v>
      </c>
      <c r="AC83" s="57">
        <v>0</v>
      </c>
      <c r="AD83" s="56" t="s">
        <v>9255</v>
      </c>
      <c r="AE83" s="57">
        <v>0</v>
      </c>
      <c r="AF83" s="57">
        <v>0</v>
      </c>
      <c r="AG83" s="57">
        <v>0</v>
      </c>
      <c r="AI83"/>
      <c r="AJ83"/>
    </row>
    <row r="84" spans="1:36">
      <c r="A84" s="56" t="s">
        <v>54</v>
      </c>
      <c r="B84" s="56" t="s">
        <v>11412</v>
      </c>
      <c r="C84" s="56">
        <v>2101010090</v>
      </c>
      <c r="D84" s="56" t="s">
        <v>42</v>
      </c>
      <c r="E84" s="56">
        <v>2101020090</v>
      </c>
      <c r="F84" s="56">
        <v>5401010090</v>
      </c>
      <c r="G84" s="56" t="s">
        <v>11413</v>
      </c>
      <c r="H84" s="56">
        <v>400100</v>
      </c>
      <c r="I84" s="56" t="s">
        <v>11414</v>
      </c>
      <c r="J84" s="56" t="s">
        <v>9339</v>
      </c>
      <c r="K84" s="56" t="s">
        <v>7639</v>
      </c>
      <c r="L84" s="56" t="s">
        <v>7138</v>
      </c>
      <c r="M84" s="73">
        <v>42339</v>
      </c>
      <c r="N84" s="56"/>
      <c r="O84" s="56"/>
      <c r="P84" s="56" t="s">
        <v>167</v>
      </c>
      <c r="Q84" s="56"/>
      <c r="R84" s="56" t="s">
        <v>70</v>
      </c>
      <c r="S84" s="56" t="s">
        <v>11415</v>
      </c>
      <c r="T84" s="56" t="s">
        <v>7140</v>
      </c>
      <c r="U84" s="57">
        <v>327606</v>
      </c>
      <c r="V84" s="57">
        <v>-311225.7</v>
      </c>
      <c r="W84" s="57">
        <v>16380.3</v>
      </c>
      <c r="X84" s="57">
        <v>0</v>
      </c>
      <c r="Y84" s="73">
        <v>41400</v>
      </c>
      <c r="Z84" s="57">
        <v>0</v>
      </c>
      <c r="AA84" s="57">
        <v>0</v>
      </c>
      <c r="AB84" s="57">
        <v>16380.3</v>
      </c>
      <c r="AC84" s="57">
        <v>0</v>
      </c>
      <c r="AD84" s="56" t="s">
        <v>9255</v>
      </c>
      <c r="AE84" s="57">
        <v>0</v>
      </c>
      <c r="AF84" s="57">
        <v>0</v>
      </c>
      <c r="AG84" s="57">
        <v>0</v>
      </c>
      <c r="AI84"/>
      <c r="AJ84"/>
    </row>
    <row r="85" spans="1:36">
      <c r="A85" s="56" t="s">
        <v>54</v>
      </c>
      <c r="B85" s="56" t="s">
        <v>11412</v>
      </c>
      <c r="C85" s="56">
        <v>2101010090</v>
      </c>
      <c r="D85" s="56" t="s">
        <v>42</v>
      </c>
      <c r="E85" s="56">
        <v>2101020090</v>
      </c>
      <c r="F85" s="56">
        <v>5401010090</v>
      </c>
      <c r="G85" s="56" t="s">
        <v>11413</v>
      </c>
      <c r="H85" s="56">
        <v>400100</v>
      </c>
      <c r="I85" s="56" t="s">
        <v>11414</v>
      </c>
      <c r="J85" s="56" t="s">
        <v>9340</v>
      </c>
      <c r="K85" s="56" t="s">
        <v>7640</v>
      </c>
      <c r="L85" s="56" t="s">
        <v>7138</v>
      </c>
      <c r="M85" s="73">
        <v>42339</v>
      </c>
      <c r="N85" s="56"/>
      <c r="O85" s="56"/>
      <c r="P85" s="56" t="s">
        <v>167</v>
      </c>
      <c r="Q85" s="56"/>
      <c r="R85" s="56" t="s">
        <v>70</v>
      </c>
      <c r="S85" s="56" t="s">
        <v>11415</v>
      </c>
      <c r="T85" s="56" t="s">
        <v>7140</v>
      </c>
      <c r="U85" s="57">
        <v>28542</v>
      </c>
      <c r="V85" s="57">
        <v>-27114.9</v>
      </c>
      <c r="W85" s="57">
        <v>1427.1</v>
      </c>
      <c r="X85" s="57">
        <v>0</v>
      </c>
      <c r="Y85" s="73">
        <v>41400</v>
      </c>
      <c r="Z85" s="57">
        <v>0</v>
      </c>
      <c r="AA85" s="57">
        <v>0</v>
      </c>
      <c r="AB85" s="57">
        <v>1427.1</v>
      </c>
      <c r="AC85" s="57">
        <v>0</v>
      </c>
      <c r="AD85" s="56" t="s">
        <v>9255</v>
      </c>
      <c r="AE85" s="57">
        <v>0</v>
      </c>
      <c r="AF85" s="57">
        <v>0</v>
      </c>
      <c r="AG85" s="57">
        <v>0</v>
      </c>
      <c r="AI85"/>
      <c r="AJ85"/>
    </row>
    <row r="86" spans="1:36">
      <c r="A86" s="56" t="s">
        <v>54</v>
      </c>
      <c r="B86" s="56" t="s">
        <v>11412</v>
      </c>
      <c r="C86" s="56">
        <v>2101010090</v>
      </c>
      <c r="D86" s="56" t="s">
        <v>42</v>
      </c>
      <c r="E86" s="56">
        <v>2101020090</v>
      </c>
      <c r="F86" s="56">
        <v>5401010090</v>
      </c>
      <c r="G86" s="56" t="s">
        <v>11413</v>
      </c>
      <c r="H86" s="56">
        <v>400100</v>
      </c>
      <c r="I86" s="56" t="s">
        <v>11414</v>
      </c>
      <c r="J86" s="56" t="s">
        <v>9341</v>
      </c>
      <c r="K86" s="56" t="s">
        <v>7641</v>
      </c>
      <c r="L86" s="56" t="s">
        <v>7138</v>
      </c>
      <c r="M86" s="73">
        <v>42340</v>
      </c>
      <c r="N86" s="56"/>
      <c r="O86" s="56"/>
      <c r="P86" s="56" t="s">
        <v>167</v>
      </c>
      <c r="Q86" s="56"/>
      <c r="R86" s="56" t="s">
        <v>70</v>
      </c>
      <c r="S86" s="56" t="s">
        <v>11415</v>
      </c>
      <c r="T86" s="56" t="s">
        <v>7140</v>
      </c>
      <c r="U86" s="57">
        <v>26060</v>
      </c>
      <c r="V86" s="57">
        <v>-24757</v>
      </c>
      <c r="W86" s="57">
        <v>1303</v>
      </c>
      <c r="X86" s="57">
        <v>0</v>
      </c>
      <c r="Y86" s="73">
        <v>41400</v>
      </c>
      <c r="Z86" s="57">
        <v>0</v>
      </c>
      <c r="AA86" s="57">
        <v>0</v>
      </c>
      <c r="AB86" s="57">
        <v>1303</v>
      </c>
      <c r="AC86" s="57">
        <v>0</v>
      </c>
      <c r="AD86" s="56" t="s">
        <v>9255</v>
      </c>
      <c r="AE86" s="57">
        <v>0</v>
      </c>
      <c r="AF86" s="57">
        <v>0</v>
      </c>
      <c r="AG86" s="57">
        <v>0</v>
      </c>
      <c r="AI86"/>
      <c r="AJ86"/>
    </row>
    <row r="87" spans="1:36">
      <c r="A87" s="56" t="s">
        <v>54</v>
      </c>
      <c r="B87" s="56" t="s">
        <v>11412</v>
      </c>
      <c r="C87" s="56">
        <v>2101010090</v>
      </c>
      <c r="D87" s="56" t="s">
        <v>42</v>
      </c>
      <c r="E87" s="56">
        <v>2101020090</v>
      </c>
      <c r="F87" s="56">
        <v>5401010090</v>
      </c>
      <c r="G87" s="56" t="s">
        <v>11413</v>
      </c>
      <c r="H87" s="56">
        <v>400100</v>
      </c>
      <c r="I87" s="56" t="s">
        <v>11414</v>
      </c>
      <c r="J87" s="56" t="s">
        <v>9342</v>
      </c>
      <c r="K87" s="56" t="s">
        <v>7642</v>
      </c>
      <c r="L87" s="56" t="s">
        <v>7138</v>
      </c>
      <c r="M87" s="73">
        <v>42340</v>
      </c>
      <c r="N87" s="56"/>
      <c r="O87" s="56"/>
      <c r="P87" s="56" t="s">
        <v>167</v>
      </c>
      <c r="Q87" s="56"/>
      <c r="R87" s="56" t="s">
        <v>70</v>
      </c>
      <c r="S87" s="56" t="s">
        <v>11415</v>
      </c>
      <c r="T87" s="56" t="s">
        <v>7140</v>
      </c>
      <c r="U87" s="57">
        <v>18614</v>
      </c>
      <c r="V87" s="57">
        <v>-17683.3</v>
      </c>
      <c r="W87" s="57">
        <v>930.7</v>
      </c>
      <c r="X87" s="57">
        <v>0</v>
      </c>
      <c r="Y87" s="73">
        <v>41400</v>
      </c>
      <c r="Z87" s="57">
        <v>0</v>
      </c>
      <c r="AA87" s="57">
        <v>0</v>
      </c>
      <c r="AB87" s="57">
        <v>930.7</v>
      </c>
      <c r="AC87" s="57">
        <v>0</v>
      </c>
      <c r="AD87" s="56" t="s">
        <v>9255</v>
      </c>
      <c r="AE87" s="57">
        <v>0</v>
      </c>
      <c r="AF87" s="57">
        <v>0</v>
      </c>
      <c r="AG87" s="57">
        <v>0</v>
      </c>
      <c r="AI87"/>
      <c r="AJ87"/>
    </row>
    <row r="88" spans="1:36">
      <c r="A88" s="56" t="s">
        <v>54</v>
      </c>
      <c r="B88" s="56" t="s">
        <v>11412</v>
      </c>
      <c r="C88" s="56">
        <v>2101010090</v>
      </c>
      <c r="D88" s="56" t="s">
        <v>42</v>
      </c>
      <c r="E88" s="56">
        <v>2101020090</v>
      </c>
      <c r="F88" s="56">
        <v>5401010090</v>
      </c>
      <c r="G88" s="56" t="s">
        <v>11413</v>
      </c>
      <c r="H88" s="56">
        <v>400100</v>
      </c>
      <c r="I88" s="56" t="s">
        <v>11414</v>
      </c>
      <c r="J88" s="56" t="s">
        <v>9343</v>
      </c>
      <c r="K88" s="56" t="s">
        <v>7643</v>
      </c>
      <c r="L88" s="56" t="s">
        <v>7138</v>
      </c>
      <c r="M88" s="73">
        <v>42340</v>
      </c>
      <c r="N88" s="56"/>
      <c r="O88" s="56"/>
      <c r="P88" s="56" t="s">
        <v>167</v>
      </c>
      <c r="Q88" s="56"/>
      <c r="R88" s="56" t="s">
        <v>70</v>
      </c>
      <c r="S88" s="56" t="s">
        <v>11415</v>
      </c>
      <c r="T88" s="56" t="s">
        <v>7140</v>
      </c>
      <c r="U88" s="57">
        <v>39710</v>
      </c>
      <c r="V88" s="57">
        <v>-37724.5</v>
      </c>
      <c r="W88" s="57">
        <v>1985.5</v>
      </c>
      <c r="X88" s="57">
        <v>0</v>
      </c>
      <c r="Y88" s="73">
        <v>41400</v>
      </c>
      <c r="Z88" s="57">
        <v>0</v>
      </c>
      <c r="AA88" s="57">
        <v>0</v>
      </c>
      <c r="AB88" s="57">
        <v>1985.5</v>
      </c>
      <c r="AC88" s="57">
        <v>0</v>
      </c>
      <c r="AD88" s="56" t="s">
        <v>9255</v>
      </c>
      <c r="AE88" s="57">
        <v>0</v>
      </c>
      <c r="AF88" s="57">
        <v>0</v>
      </c>
      <c r="AG88" s="57">
        <v>0</v>
      </c>
      <c r="AI88"/>
      <c r="AJ88"/>
    </row>
    <row r="89" spans="1:36">
      <c r="A89" s="56" t="s">
        <v>54</v>
      </c>
      <c r="B89" s="56" t="s">
        <v>11412</v>
      </c>
      <c r="C89" s="56">
        <v>2101010090</v>
      </c>
      <c r="D89" s="56" t="s">
        <v>42</v>
      </c>
      <c r="E89" s="56">
        <v>2101020090</v>
      </c>
      <c r="F89" s="56">
        <v>5401010090</v>
      </c>
      <c r="G89" s="56" t="s">
        <v>11413</v>
      </c>
      <c r="H89" s="56">
        <v>400100</v>
      </c>
      <c r="I89" s="56" t="s">
        <v>11414</v>
      </c>
      <c r="J89" s="56" t="s">
        <v>9344</v>
      </c>
      <c r="K89" s="56" t="s">
        <v>7644</v>
      </c>
      <c r="L89" s="56" t="s">
        <v>7138</v>
      </c>
      <c r="M89" s="73">
        <v>42340</v>
      </c>
      <c r="N89" s="56"/>
      <c r="O89" s="56"/>
      <c r="P89" s="56" t="s">
        <v>167</v>
      </c>
      <c r="Q89" s="56"/>
      <c r="R89" s="56" t="s">
        <v>70</v>
      </c>
      <c r="S89" s="56" t="s">
        <v>11415</v>
      </c>
      <c r="T89" s="56" t="s">
        <v>7140</v>
      </c>
      <c r="U89" s="57">
        <v>8685</v>
      </c>
      <c r="V89" s="57">
        <v>-8250.75</v>
      </c>
      <c r="W89" s="57">
        <v>434.25</v>
      </c>
      <c r="X89" s="57">
        <v>0</v>
      </c>
      <c r="Y89" s="73">
        <v>41400</v>
      </c>
      <c r="Z89" s="57">
        <v>0</v>
      </c>
      <c r="AA89" s="57">
        <v>0</v>
      </c>
      <c r="AB89" s="57">
        <v>434.25</v>
      </c>
      <c r="AC89" s="57">
        <v>0</v>
      </c>
      <c r="AD89" s="56" t="s">
        <v>9255</v>
      </c>
      <c r="AE89" s="57">
        <v>0</v>
      </c>
      <c r="AF89" s="57">
        <v>0</v>
      </c>
      <c r="AG89" s="57">
        <v>0</v>
      </c>
      <c r="AI89"/>
      <c r="AJ89"/>
    </row>
    <row r="90" spans="1:36">
      <c r="A90" s="56" t="s">
        <v>54</v>
      </c>
      <c r="B90" s="56" t="s">
        <v>11412</v>
      </c>
      <c r="C90" s="56">
        <v>2101010090</v>
      </c>
      <c r="D90" s="56" t="s">
        <v>42</v>
      </c>
      <c r="E90" s="56">
        <v>2101020090</v>
      </c>
      <c r="F90" s="56">
        <v>5401010090</v>
      </c>
      <c r="G90" s="56" t="s">
        <v>11413</v>
      </c>
      <c r="H90" s="56">
        <v>400100</v>
      </c>
      <c r="I90" s="56" t="s">
        <v>11414</v>
      </c>
      <c r="J90" s="56" t="s">
        <v>9345</v>
      </c>
      <c r="K90" s="56" t="s">
        <v>7645</v>
      </c>
      <c r="L90" s="56" t="s">
        <v>7138</v>
      </c>
      <c r="M90" s="73">
        <v>42369</v>
      </c>
      <c r="N90" s="56"/>
      <c r="O90" s="56"/>
      <c r="P90" s="56" t="s">
        <v>167</v>
      </c>
      <c r="Q90" s="56"/>
      <c r="R90" s="56" t="s">
        <v>70</v>
      </c>
      <c r="S90" s="56" t="s">
        <v>11415</v>
      </c>
      <c r="T90" s="56" t="s">
        <v>7140</v>
      </c>
      <c r="U90" s="57">
        <v>215566</v>
      </c>
      <c r="V90" s="57">
        <v>-204787.7</v>
      </c>
      <c r="W90" s="57">
        <v>10778.3</v>
      </c>
      <c r="X90" s="57">
        <v>0</v>
      </c>
      <c r="Y90" s="73">
        <v>42314</v>
      </c>
      <c r="Z90" s="57">
        <v>0</v>
      </c>
      <c r="AA90" s="57">
        <v>0</v>
      </c>
      <c r="AB90" s="57">
        <v>10778.3</v>
      </c>
      <c r="AC90" s="57">
        <v>0</v>
      </c>
      <c r="AD90" s="56" t="s">
        <v>9255</v>
      </c>
      <c r="AE90" s="57">
        <v>0</v>
      </c>
      <c r="AF90" s="57">
        <v>0</v>
      </c>
      <c r="AG90" s="57">
        <v>0</v>
      </c>
      <c r="AI90"/>
      <c r="AJ90"/>
    </row>
    <row r="91" spans="1:36">
      <c r="A91" s="56" t="s">
        <v>54</v>
      </c>
      <c r="B91" s="56" t="s">
        <v>11412</v>
      </c>
      <c r="C91" s="56">
        <v>2101010090</v>
      </c>
      <c r="D91" s="56" t="s">
        <v>42</v>
      </c>
      <c r="E91" s="56">
        <v>2101020090</v>
      </c>
      <c r="F91" s="56">
        <v>5401010090</v>
      </c>
      <c r="G91" s="56" t="s">
        <v>11413</v>
      </c>
      <c r="H91" s="56">
        <v>400100</v>
      </c>
      <c r="I91" s="56" t="s">
        <v>11414</v>
      </c>
      <c r="J91" s="56" t="s">
        <v>9346</v>
      </c>
      <c r="K91" s="56" t="s">
        <v>7646</v>
      </c>
      <c r="L91" s="56" t="s">
        <v>7138</v>
      </c>
      <c r="M91" s="73">
        <v>42369</v>
      </c>
      <c r="N91" s="56"/>
      <c r="O91" s="56"/>
      <c r="P91" s="56" t="s">
        <v>167</v>
      </c>
      <c r="Q91" s="56"/>
      <c r="R91" s="56" t="s">
        <v>70</v>
      </c>
      <c r="S91" s="56" t="s">
        <v>11415</v>
      </c>
      <c r="T91" s="56" t="s">
        <v>7140</v>
      </c>
      <c r="U91" s="57">
        <v>71984</v>
      </c>
      <c r="V91" s="57">
        <v>-68384.800000000003</v>
      </c>
      <c r="W91" s="57">
        <v>3599.2</v>
      </c>
      <c r="X91" s="57">
        <v>0</v>
      </c>
      <c r="Y91" s="73">
        <v>42314</v>
      </c>
      <c r="Z91" s="57">
        <v>0</v>
      </c>
      <c r="AA91" s="57">
        <v>0</v>
      </c>
      <c r="AB91" s="57">
        <v>3599.2</v>
      </c>
      <c r="AC91" s="57">
        <v>0</v>
      </c>
      <c r="AD91" s="56" t="s">
        <v>9255</v>
      </c>
      <c r="AE91" s="57">
        <v>0</v>
      </c>
      <c r="AF91" s="57">
        <v>0</v>
      </c>
      <c r="AG91" s="57">
        <v>0</v>
      </c>
      <c r="AI91"/>
      <c r="AJ91"/>
    </row>
    <row r="92" spans="1:36">
      <c r="A92" s="56" t="s">
        <v>54</v>
      </c>
      <c r="B92" s="56" t="s">
        <v>11412</v>
      </c>
      <c r="C92" s="56">
        <v>2101010090</v>
      </c>
      <c r="D92" s="56" t="s">
        <v>42</v>
      </c>
      <c r="E92" s="56">
        <v>2101020090</v>
      </c>
      <c r="F92" s="56">
        <v>5401010090</v>
      </c>
      <c r="G92" s="56" t="s">
        <v>11413</v>
      </c>
      <c r="H92" s="56">
        <v>400100</v>
      </c>
      <c r="I92" s="56" t="s">
        <v>11414</v>
      </c>
      <c r="J92" s="56" t="s">
        <v>9347</v>
      </c>
      <c r="K92" s="56" t="s">
        <v>7647</v>
      </c>
      <c r="L92" s="56" t="s">
        <v>7138</v>
      </c>
      <c r="M92" s="73">
        <v>42369</v>
      </c>
      <c r="N92" s="56"/>
      <c r="O92" s="56"/>
      <c r="P92" s="56" t="s">
        <v>167</v>
      </c>
      <c r="Q92" s="56"/>
      <c r="R92" s="56" t="s">
        <v>70</v>
      </c>
      <c r="S92" s="56" t="s">
        <v>11415</v>
      </c>
      <c r="T92" s="56" t="s">
        <v>7140</v>
      </c>
      <c r="U92" s="57">
        <v>140653</v>
      </c>
      <c r="V92" s="57">
        <v>-133620.35</v>
      </c>
      <c r="W92" s="57">
        <v>7032.65</v>
      </c>
      <c r="X92" s="57">
        <v>0</v>
      </c>
      <c r="Y92" s="73">
        <v>42302</v>
      </c>
      <c r="Z92" s="57">
        <v>0</v>
      </c>
      <c r="AA92" s="57">
        <v>0</v>
      </c>
      <c r="AB92" s="57">
        <v>7032.65</v>
      </c>
      <c r="AC92" s="57">
        <v>0</v>
      </c>
      <c r="AD92" s="56" t="s">
        <v>9255</v>
      </c>
      <c r="AE92" s="57">
        <v>0</v>
      </c>
      <c r="AF92" s="57">
        <v>0</v>
      </c>
      <c r="AG92" s="57">
        <v>0</v>
      </c>
      <c r="AI92"/>
      <c r="AJ92"/>
    </row>
    <row r="93" spans="1:36">
      <c r="A93" s="56" t="s">
        <v>54</v>
      </c>
      <c r="B93" s="56" t="s">
        <v>11412</v>
      </c>
      <c r="C93" s="56">
        <v>2101010090</v>
      </c>
      <c r="D93" s="56" t="s">
        <v>42</v>
      </c>
      <c r="E93" s="56">
        <v>2101020090</v>
      </c>
      <c r="F93" s="56">
        <v>5401010090</v>
      </c>
      <c r="G93" s="56" t="s">
        <v>11413</v>
      </c>
      <c r="H93" s="56">
        <v>400100</v>
      </c>
      <c r="I93" s="56" t="s">
        <v>11414</v>
      </c>
      <c r="J93" s="56" t="s">
        <v>9348</v>
      </c>
      <c r="K93" s="56" t="s">
        <v>7648</v>
      </c>
      <c r="L93" s="56" t="s">
        <v>7138</v>
      </c>
      <c r="M93" s="73">
        <v>42369</v>
      </c>
      <c r="N93" s="56"/>
      <c r="O93" s="56"/>
      <c r="P93" s="56" t="s">
        <v>167</v>
      </c>
      <c r="Q93" s="56"/>
      <c r="R93" s="56" t="s">
        <v>70</v>
      </c>
      <c r="S93" s="56" t="s">
        <v>11415</v>
      </c>
      <c r="T93" s="56" t="s">
        <v>7140</v>
      </c>
      <c r="U93" s="57">
        <v>117210</v>
      </c>
      <c r="V93" s="57">
        <v>-111349.5</v>
      </c>
      <c r="W93" s="57">
        <v>5860.5</v>
      </c>
      <c r="X93" s="57">
        <v>0</v>
      </c>
      <c r="Y93" s="73">
        <v>42302</v>
      </c>
      <c r="Z93" s="57">
        <v>0</v>
      </c>
      <c r="AA93" s="57">
        <v>0</v>
      </c>
      <c r="AB93" s="57">
        <v>5860.5</v>
      </c>
      <c r="AC93" s="57">
        <v>0</v>
      </c>
      <c r="AD93" s="56" t="s">
        <v>9255</v>
      </c>
      <c r="AE93" s="57">
        <v>0</v>
      </c>
      <c r="AF93" s="57">
        <v>0</v>
      </c>
      <c r="AG93" s="57">
        <v>0</v>
      </c>
      <c r="AI93"/>
      <c r="AJ93"/>
    </row>
    <row r="94" spans="1:36">
      <c r="A94" s="56" t="s">
        <v>54</v>
      </c>
      <c r="B94" s="56" t="s">
        <v>11412</v>
      </c>
      <c r="C94" s="56">
        <v>2101010090</v>
      </c>
      <c r="D94" s="56" t="s">
        <v>42</v>
      </c>
      <c r="E94" s="56">
        <v>2101020090</v>
      </c>
      <c r="F94" s="56">
        <v>5401010090</v>
      </c>
      <c r="G94" s="56" t="s">
        <v>11413</v>
      </c>
      <c r="H94" s="56">
        <v>400100</v>
      </c>
      <c r="I94" s="56" t="s">
        <v>11414</v>
      </c>
      <c r="J94" s="56" t="s">
        <v>9349</v>
      </c>
      <c r="K94" s="56" t="s">
        <v>7649</v>
      </c>
      <c r="L94" s="56" t="s">
        <v>7138</v>
      </c>
      <c r="M94" s="73">
        <v>42460</v>
      </c>
      <c r="N94" s="56"/>
      <c r="O94" s="56"/>
      <c r="P94" s="56" t="s">
        <v>167</v>
      </c>
      <c r="Q94" s="56"/>
      <c r="R94" s="56" t="s">
        <v>70</v>
      </c>
      <c r="S94" s="56" t="s">
        <v>11415</v>
      </c>
      <c r="T94" s="56" t="s">
        <v>7140</v>
      </c>
      <c r="U94" s="57">
        <v>51000</v>
      </c>
      <c r="V94" s="57">
        <v>-48450</v>
      </c>
      <c r="W94" s="57">
        <v>2550</v>
      </c>
      <c r="X94" s="57">
        <v>0</v>
      </c>
      <c r="Y94" s="73">
        <v>42283</v>
      </c>
      <c r="Z94" s="57">
        <v>0</v>
      </c>
      <c r="AA94" s="57">
        <v>0</v>
      </c>
      <c r="AB94" s="57">
        <v>2550</v>
      </c>
      <c r="AC94" s="57">
        <v>0</v>
      </c>
      <c r="AD94" s="56" t="s">
        <v>9255</v>
      </c>
      <c r="AE94" s="57">
        <v>0</v>
      </c>
      <c r="AF94" s="57">
        <v>0</v>
      </c>
      <c r="AG94" s="57">
        <v>0</v>
      </c>
      <c r="AI94"/>
      <c r="AJ94"/>
    </row>
    <row r="95" spans="1:36">
      <c r="A95" s="56" t="s">
        <v>54</v>
      </c>
      <c r="B95" s="56" t="s">
        <v>11416</v>
      </c>
      <c r="C95" s="56">
        <v>2101010100</v>
      </c>
      <c r="D95" s="56" t="s">
        <v>39</v>
      </c>
      <c r="E95" s="56">
        <v>2101020100</v>
      </c>
      <c r="F95" s="56">
        <v>5401010100</v>
      </c>
      <c r="G95" s="56" t="s">
        <v>11413</v>
      </c>
      <c r="H95" s="56">
        <v>400100</v>
      </c>
      <c r="I95" s="56" t="s">
        <v>11414</v>
      </c>
      <c r="J95" s="56" t="s">
        <v>9350</v>
      </c>
      <c r="K95" s="56" t="s">
        <v>7566</v>
      </c>
      <c r="L95" s="56" t="s">
        <v>7138</v>
      </c>
      <c r="M95" s="73">
        <v>42004</v>
      </c>
      <c r="N95" s="56"/>
      <c r="O95" s="56"/>
      <c r="P95" s="56" t="s">
        <v>259</v>
      </c>
      <c r="Q95" s="56"/>
      <c r="R95" s="56" t="s">
        <v>70</v>
      </c>
      <c r="S95" s="56" t="s">
        <v>11415</v>
      </c>
      <c r="T95" s="56" t="s">
        <v>7140</v>
      </c>
      <c r="U95" s="57">
        <v>43771.96</v>
      </c>
      <c r="V95" s="57">
        <v>-41583.360000000001</v>
      </c>
      <c r="W95" s="57">
        <v>2188.6</v>
      </c>
      <c r="X95" s="57">
        <v>0</v>
      </c>
      <c r="Y95" s="73">
        <v>41968</v>
      </c>
      <c r="Z95" s="57">
        <v>0</v>
      </c>
      <c r="AA95" s="57">
        <v>0</v>
      </c>
      <c r="AB95" s="57">
        <v>2188.6</v>
      </c>
      <c r="AC95" s="57">
        <v>0</v>
      </c>
      <c r="AD95" s="56" t="s">
        <v>9255</v>
      </c>
      <c r="AE95" s="57">
        <v>0</v>
      </c>
      <c r="AF95" s="57">
        <v>0</v>
      </c>
      <c r="AG95" s="57">
        <v>0</v>
      </c>
      <c r="AI95"/>
      <c r="AJ95"/>
    </row>
    <row r="96" spans="1:36">
      <c r="A96" s="56" t="s">
        <v>54</v>
      </c>
      <c r="B96" s="56" t="s">
        <v>11416</v>
      </c>
      <c r="C96" s="56">
        <v>2101010100</v>
      </c>
      <c r="D96" s="56" t="s">
        <v>39</v>
      </c>
      <c r="E96" s="56">
        <v>2101020100</v>
      </c>
      <c r="F96" s="56">
        <v>5401010100</v>
      </c>
      <c r="G96" s="56" t="s">
        <v>11413</v>
      </c>
      <c r="H96" s="56">
        <v>400100</v>
      </c>
      <c r="I96" s="56" t="s">
        <v>11414</v>
      </c>
      <c r="J96" s="56" t="s">
        <v>9351</v>
      </c>
      <c r="K96" s="56" t="s">
        <v>7567</v>
      </c>
      <c r="L96" s="56" t="s">
        <v>7138</v>
      </c>
      <c r="M96" s="73">
        <v>42004</v>
      </c>
      <c r="N96" s="56"/>
      <c r="O96" s="56"/>
      <c r="P96" s="56" t="s">
        <v>259</v>
      </c>
      <c r="Q96" s="56"/>
      <c r="R96" s="56" t="s">
        <v>70</v>
      </c>
      <c r="S96" s="56" t="s">
        <v>11415</v>
      </c>
      <c r="T96" s="56" t="s">
        <v>7140</v>
      </c>
      <c r="U96" s="57">
        <v>43771.94</v>
      </c>
      <c r="V96" s="57">
        <v>-41583.339999999997</v>
      </c>
      <c r="W96" s="57">
        <v>2188.6</v>
      </c>
      <c r="X96" s="57">
        <v>0</v>
      </c>
      <c r="Y96" s="73">
        <v>41968</v>
      </c>
      <c r="Z96" s="57">
        <v>0</v>
      </c>
      <c r="AA96" s="57">
        <v>0</v>
      </c>
      <c r="AB96" s="57">
        <v>2188.6</v>
      </c>
      <c r="AC96" s="57">
        <v>0</v>
      </c>
      <c r="AD96" s="56" t="s">
        <v>9255</v>
      </c>
      <c r="AE96" s="57">
        <v>0</v>
      </c>
      <c r="AF96" s="57">
        <v>0</v>
      </c>
      <c r="AG96" s="57">
        <v>0</v>
      </c>
      <c r="AI96"/>
      <c r="AJ96"/>
    </row>
    <row r="97" spans="1:36">
      <c r="A97" s="56" t="s">
        <v>54</v>
      </c>
      <c r="B97" s="56" t="s">
        <v>11416</v>
      </c>
      <c r="C97" s="56">
        <v>2101010100</v>
      </c>
      <c r="D97" s="56" t="s">
        <v>39</v>
      </c>
      <c r="E97" s="56">
        <v>2101020100</v>
      </c>
      <c r="F97" s="56">
        <v>5401010100</v>
      </c>
      <c r="G97" s="56" t="s">
        <v>11413</v>
      </c>
      <c r="H97" s="56">
        <v>400100</v>
      </c>
      <c r="I97" s="56" t="s">
        <v>11414</v>
      </c>
      <c r="J97" s="56" t="s">
        <v>9352</v>
      </c>
      <c r="K97" s="56" t="s">
        <v>7568</v>
      </c>
      <c r="L97" s="56" t="s">
        <v>7138</v>
      </c>
      <c r="M97" s="73">
        <v>42004</v>
      </c>
      <c r="N97" s="56"/>
      <c r="O97" s="56"/>
      <c r="P97" s="56" t="s">
        <v>259</v>
      </c>
      <c r="Q97" s="56"/>
      <c r="R97" s="56" t="s">
        <v>70</v>
      </c>
      <c r="S97" s="56" t="s">
        <v>11415</v>
      </c>
      <c r="T97" s="56" t="s">
        <v>7140</v>
      </c>
      <c r="U97" s="57">
        <v>43771.96</v>
      </c>
      <c r="V97" s="57">
        <v>-41583.360000000001</v>
      </c>
      <c r="W97" s="57">
        <v>2188.6</v>
      </c>
      <c r="X97" s="57">
        <v>0</v>
      </c>
      <c r="Y97" s="73">
        <v>41971</v>
      </c>
      <c r="Z97" s="57">
        <v>0</v>
      </c>
      <c r="AA97" s="57">
        <v>0</v>
      </c>
      <c r="AB97" s="57">
        <v>2188.6</v>
      </c>
      <c r="AC97" s="57">
        <v>0</v>
      </c>
      <c r="AD97" s="56" t="s">
        <v>9255</v>
      </c>
      <c r="AE97" s="57">
        <v>0</v>
      </c>
      <c r="AF97" s="57">
        <v>0</v>
      </c>
      <c r="AG97" s="57">
        <v>0</v>
      </c>
      <c r="AI97"/>
      <c r="AJ97"/>
    </row>
    <row r="98" spans="1:36">
      <c r="A98" s="56" t="s">
        <v>54</v>
      </c>
      <c r="B98" s="56" t="s">
        <v>11416</v>
      </c>
      <c r="C98" s="56">
        <v>2101010100</v>
      </c>
      <c r="D98" s="56" t="s">
        <v>39</v>
      </c>
      <c r="E98" s="56">
        <v>2101020100</v>
      </c>
      <c r="F98" s="56">
        <v>5401010100</v>
      </c>
      <c r="G98" s="56" t="s">
        <v>11413</v>
      </c>
      <c r="H98" s="56">
        <v>400100</v>
      </c>
      <c r="I98" s="56" t="s">
        <v>11414</v>
      </c>
      <c r="J98" s="56" t="s">
        <v>9353</v>
      </c>
      <c r="K98" s="56" t="s">
        <v>7568</v>
      </c>
      <c r="L98" s="56" t="s">
        <v>7138</v>
      </c>
      <c r="M98" s="73">
        <v>42004</v>
      </c>
      <c r="N98" s="56"/>
      <c r="O98" s="56"/>
      <c r="P98" s="56" t="s">
        <v>259</v>
      </c>
      <c r="Q98" s="56"/>
      <c r="R98" s="56" t="s">
        <v>70</v>
      </c>
      <c r="S98" s="56" t="s">
        <v>11415</v>
      </c>
      <c r="T98" s="56" t="s">
        <v>7140</v>
      </c>
      <c r="U98" s="57">
        <v>43771.94</v>
      </c>
      <c r="V98" s="57">
        <v>-41583.339999999997</v>
      </c>
      <c r="W98" s="57">
        <v>2188.6</v>
      </c>
      <c r="X98" s="57">
        <v>0</v>
      </c>
      <c r="Y98" s="73">
        <v>41971</v>
      </c>
      <c r="Z98" s="57">
        <v>0</v>
      </c>
      <c r="AA98" s="57">
        <v>0</v>
      </c>
      <c r="AB98" s="57">
        <v>2188.6</v>
      </c>
      <c r="AC98" s="57">
        <v>0</v>
      </c>
      <c r="AD98" s="56" t="s">
        <v>9255</v>
      </c>
      <c r="AE98" s="57">
        <v>0</v>
      </c>
      <c r="AF98" s="57">
        <v>0</v>
      </c>
      <c r="AG98" s="57">
        <v>0</v>
      </c>
      <c r="AI98"/>
      <c r="AJ98"/>
    </row>
    <row r="99" spans="1:36">
      <c r="A99" s="56" t="s">
        <v>54</v>
      </c>
      <c r="B99" s="56" t="s">
        <v>11416</v>
      </c>
      <c r="C99" s="56">
        <v>2101010100</v>
      </c>
      <c r="D99" s="56" t="s">
        <v>39</v>
      </c>
      <c r="E99" s="56">
        <v>2101020100</v>
      </c>
      <c r="F99" s="56">
        <v>5401010100</v>
      </c>
      <c r="G99" s="56" t="s">
        <v>11413</v>
      </c>
      <c r="H99" s="56">
        <v>400100</v>
      </c>
      <c r="I99" s="56" t="s">
        <v>11414</v>
      </c>
      <c r="J99" s="56" t="s">
        <v>9354</v>
      </c>
      <c r="K99" s="56" t="s">
        <v>7569</v>
      </c>
      <c r="L99" s="56" t="s">
        <v>7138</v>
      </c>
      <c r="M99" s="73">
        <v>42004</v>
      </c>
      <c r="N99" s="56"/>
      <c r="O99" s="56"/>
      <c r="P99" s="56" t="s">
        <v>259</v>
      </c>
      <c r="Q99" s="56"/>
      <c r="R99" s="56" t="s">
        <v>70</v>
      </c>
      <c r="S99" s="56" t="s">
        <v>11415</v>
      </c>
      <c r="T99" s="56" t="s">
        <v>7140</v>
      </c>
      <c r="U99" s="57">
        <v>43771.96</v>
      </c>
      <c r="V99" s="57">
        <v>-41583.360000000001</v>
      </c>
      <c r="W99" s="57">
        <v>2188.6</v>
      </c>
      <c r="X99" s="57">
        <v>0</v>
      </c>
      <c r="Y99" s="73">
        <v>41975</v>
      </c>
      <c r="Z99" s="57">
        <v>0</v>
      </c>
      <c r="AA99" s="57">
        <v>0</v>
      </c>
      <c r="AB99" s="57">
        <v>2188.6</v>
      </c>
      <c r="AC99" s="57">
        <v>0</v>
      </c>
      <c r="AD99" s="56" t="s">
        <v>9255</v>
      </c>
      <c r="AE99" s="57">
        <v>0</v>
      </c>
      <c r="AF99" s="57">
        <v>0</v>
      </c>
      <c r="AG99" s="57">
        <v>0</v>
      </c>
      <c r="AI99"/>
      <c r="AJ99"/>
    </row>
    <row r="100" spans="1:36">
      <c r="A100" s="56" t="s">
        <v>54</v>
      </c>
      <c r="B100" s="56" t="s">
        <v>11416</v>
      </c>
      <c r="C100" s="56">
        <v>2101010100</v>
      </c>
      <c r="D100" s="56" t="s">
        <v>39</v>
      </c>
      <c r="E100" s="56">
        <v>2101020100</v>
      </c>
      <c r="F100" s="56">
        <v>5401010100</v>
      </c>
      <c r="G100" s="56" t="s">
        <v>11413</v>
      </c>
      <c r="H100" s="56">
        <v>400100</v>
      </c>
      <c r="I100" s="56" t="s">
        <v>11414</v>
      </c>
      <c r="J100" s="56" t="s">
        <v>9355</v>
      </c>
      <c r="K100" s="56" t="s">
        <v>7570</v>
      </c>
      <c r="L100" s="56" t="s">
        <v>7138</v>
      </c>
      <c r="M100" s="73">
        <v>42004</v>
      </c>
      <c r="N100" s="56"/>
      <c r="O100" s="56"/>
      <c r="P100" s="56" t="s">
        <v>259</v>
      </c>
      <c r="Q100" s="56"/>
      <c r="R100" s="56" t="s">
        <v>70</v>
      </c>
      <c r="S100" s="56" t="s">
        <v>11415</v>
      </c>
      <c r="T100" s="56" t="s">
        <v>7140</v>
      </c>
      <c r="U100" s="57">
        <v>43771.94</v>
      </c>
      <c r="V100" s="57">
        <v>-41583.339999999997</v>
      </c>
      <c r="W100" s="57">
        <v>2188.6</v>
      </c>
      <c r="X100" s="57">
        <v>0</v>
      </c>
      <c r="Y100" s="73">
        <v>41975</v>
      </c>
      <c r="Z100" s="57">
        <v>0</v>
      </c>
      <c r="AA100" s="57">
        <v>0</v>
      </c>
      <c r="AB100" s="57">
        <v>2188.6</v>
      </c>
      <c r="AC100" s="57">
        <v>0</v>
      </c>
      <c r="AD100" s="56" t="s">
        <v>9255</v>
      </c>
      <c r="AE100" s="57">
        <v>0</v>
      </c>
      <c r="AF100" s="57">
        <v>0</v>
      </c>
      <c r="AG100" s="57">
        <v>0</v>
      </c>
      <c r="AI100"/>
      <c r="AJ100"/>
    </row>
    <row r="101" spans="1:36">
      <c r="A101" s="56" t="s">
        <v>54</v>
      </c>
      <c r="B101" s="56" t="s">
        <v>11416</v>
      </c>
      <c r="C101" s="56">
        <v>2101010100</v>
      </c>
      <c r="D101" s="56" t="s">
        <v>39</v>
      </c>
      <c r="E101" s="56">
        <v>2101020100</v>
      </c>
      <c r="F101" s="56">
        <v>5401010100</v>
      </c>
      <c r="G101" s="56" t="s">
        <v>11413</v>
      </c>
      <c r="H101" s="56">
        <v>400100</v>
      </c>
      <c r="I101" s="56" t="s">
        <v>11414</v>
      </c>
      <c r="J101" s="56" t="s">
        <v>9356</v>
      </c>
      <c r="K101" s="56" t="s">
        <v>7571</v>
      </c>
      <c r="L101" s="56" t="s">
        <v>7138</v>
      </c>
      <c r="M101" s="73">
        <v>42004</v>
      </c>
      <c r="N101" s="56"/>
      <c r="O101" s="56"/>
      <c r="P101" s="56" t="s">
        <v>259</v>
      </c>
      <c r="Q101" s="56"/>
      <c r="R101" s="56" t="s">
        <v>70</v>
      </c>
      <c r="S101" s="56" t="s">
        <v>11415</v>
      </c>
      <c r="T101" s="56" t="s">
        <v>7140</v>
      </c>
      <c r="U101" s="57">
        <v>34836.379999999997</v>
      </c>
      <c r="V101" s="57">
        <v>-33094.559999999998</v>
      </c>
      <c r="W101" s="57">
        <v>1741.82</v>
      </c>
      <c r="X101" s="57">
        <v>0</v>
      </c>
      <c r="Y101" s="73">
        <v>41985</v>
      </c>
      <c r="Z101" s="57">
        <v>0</v>
      </c>
      <c r="AA101" s="57">
        <v>0</v>
      </c>
      <c r="AB101" s="57">
        <v>1741.82</v>
      </c>
      <c r="AC101" s="57">
        <v>0</v>
      </c>
      <c r="AD101" s="56" t="s">
        <v>9255</v>
      </c>
      <c r="AE101" s="57">
        <v>0</v>
      </c>
      <c r="AF101" s="57">
        <v>0</v>
      </c>
      <c r="AG101" s="57">
        <v>0</v>
      </c>
      <c r="AI101"/>
      <c r="AJ101"/>
    </row>
    <row r="102" spans="1:36">
      <c r="A102" s="56" t="s">
        <v>54</v>
      </c>
      <c r="B102" s="56" t="s">
        <v>11416</v>
      </c>
      <c r="C102" s="56">
        <v>2101010100</v>
      </c>
      <c r="D102" s="56" t="s">
        <v>39</v>
      </c>
      <c r="E102" s="56">
        <v>2101020100</v>
      </c>
      <c r="F102" s="56">
        <v>5401010100</v>
      </c>
      <c r="G102" s="56" t="s">
        <v>11413</v>
      </c>
      <c r="H102" s="56">
        <v>400100</v>
      </c>
      <c r="I102" s="56" t="s">
        <v>11414</v>
      </c>
      <c r="J102" s="56" t="s">
        <v>9357</v>
      </c>
      <c r="K102" s="56" t="s">
        <v>7572</v>
      </c>
      <c r="L102" s="56" t="s">
        <v>7138</v>
      </c>
      <c r="M102" s="73">
        <v>42460</v>
      </c>
      <c r="N102" s="56"/>
      <c r="O102" s="56"/>
      <c r="P102" s="56" t="s">
        <v>259</v>
      </c>
      <c r="Q102" s="56"/>
      <c r="R102" s="56" t="s">
        <v>70</v>
      </c>
      <c r="S102" s="56" t="s">
        <v>11415</v>
      </c>
      <c r="T102" s="56" t="s">
        <v>7140</v>
      </c>
      <c r="U102" s="57">
        <v>57877</v>
      </c>
      <c r="V102" s="57">
        <v>-54983.15</v>
      </c>
      <c r="W102" s="57">
        <v>2893.85</v>
      </c>
      <c r="X102" s="57">
        <v>0</v>
      </c>
      <c r="Y102" s="73">
        <v>42383</v>
      </c>
      <c r="Z102" s="57">
        <v>0</v>
      </c>
      <c r="AA102" s="57">
        <v>0</v>
      </c>
      <c r="AB102" s="57">
        <v>2893.85</v>
      </c>
      <c r="AC102" s="57">
        <v>0</v>
      </c>
      <c r="AD102" s="56" t="s">
        <v>9255</v>
      </c>
      <c r="AE102" s="57">
        <v>0</v>
      </c>
      <c r="AF102" s="57">
        <v>0</v>
      </c>
      <c r="AG102" s="57">
        <v>0</v>
      </c>
      <c r="AI102"/>
      <c r="AJ102"/>
    </row>
    <row r="103" spans="1:36">
      <c r="A103" s="56" t="s">
        <v>54</v>
      </c>
      <c r="B103" s="56" t="s">
        <v>11416</v>
      </c>
      <c r="C103" s="56">
        <v>2101010100</v>
      </c>
      <c r="D103" s="56" t="s">
        <v>39</v>
      </c>
      <c r="E103" s="56">
        <v>2101020100</v>
      </c>
      <c r="F103" s="56">
        <v>5401010100</v>
      </c>
      <c r="G103" s="56" t="s">
        <v>11413</v>
      </c>
      <c r="H103" s="56">
        <v>400100</v>
      </c>
      <c r="I103" s="56" t="s">
        <v>11414</v>
      </c>
      <c r="J103" s="56" t="s">
        <v>9358</v>
      </c>
      <c r="K103" s="56" t="s">
        <v>7573</v>
      </c>
      <c r="L103" s="56" t="s">
        <v>7138</v>
      </c>
      <c r="M103" s="73">
        <v>42649</v>
      </c>
      <c r="N103" s="56"/>
      <c r="O103" s="56"/>
      <c r="P103" s="56" t="s">
        <v>259</v>
      </c>
      <c r="Q103" s="56"/>
      <c r="R103" s="56" t="s">
        <v>70</v>
      </c>
      <c r="S103" s="56" t="s">
        <v>11415</v>
      </c>
      <c r="T103" s="56" t="s">
        <v>7140</v>
      </c>
      <c r="U103" s="57">
        <v>44232.2</v>
      </c>
      <c r="V103" s="57">
        <v>-42020.59</v>
      </c>
      <c r="W103" s="57">
        <v>2211.61</v>
      </c>
      <c r="X103" s="57">
        <v>0</v>
      </c>
      <c r="Y103" s="73">
        <v>42649</v>
      </c>
      <c r="Z103" s="57">
        <v>0</v>
      </c>
      <c r="AA103" s="57">
        <v>0</v>
      </c>
      <c r="AB103" s="57">
        <v>2211.61</v>
      </c>
      <c r="AC103" s="57">
        <v>0</v>
      </c>
      <c r="AD103" s="56" t="s">
        <v>9255</v>
      </c>
      <c r="AE103" s="57">
        <v>0</v>
      </c>
      <c r="AF103" s="57">
        <v>0</v>
      </c>
      <c r="AG103" s="57">
        <v>0</v>
      </c>
      <c r="AI103"/>
      <c r="AJ103"/>
    </row>
    <row r="104" spans="1:36">
      <c r="A104" s="56" t="s">
        <v>54</v>
      </c>
      <c r="B104" s="56" t="s">
        <v>11416</v>
      </c>
      <c r="C104" s="56">
        <v>2101010100</v>
      </c>
      <c r="D104" s="56" t="s">
        <v>39</v>
      </c>
      <c r="E104" s="56">
        <v>2101020100</v>
      </c>
      <c r="F104" s="56">
        <v>5401010100</v>
      </c>
      <c r="G104" s="56" t="s">
        <v>11413</v>
      </c>
      <c r="H104" s="56">
        <v>400100</v>
      </c>
      <c r="I104" s="56" t="s">
        <v>11414</v>
      </c>
      <c r="J104" s="56" t="s">
        <v>9359</v>
      </c>
      <c r="K104" s="56" t="s">
        <v>7574</v>
      </c>
      <c r="L104" s="56" t="s">
        <v>7138</v>
      </c>
      <c r="M104" s="73">
        <v>42649</v>
      </c>
      <c r="N104" s="56"/>
      <c r="O104" s="56"/>
      <c r="P104" s="56" t="s">
        <v>259</v>
      </c>
      <c r="Q104" s="56"/>
      <c r="R104" s="56" t="s">
        <v>70</v>
      </c>
      <c r="S104" s="56" t="s">
        <v>11415</v>
      </c>
      <c r="T104" s="56" t="s">
        <v>7140</v>
      </c>
      <c r="U104" s="57">
        <v>44232.2</v>
      </c>
      <c r="V104" s="57">
        <v>-42020.59</v>
      </c>
      <c r="W104" s="57">
        <v>2211.61</v>
      </c>
      <c r="X104" s="57">
        <v>0</v>
      </c>
      <c r="Y104" s="73">
        <v>42649</v>
      </c>
      <c r="Z104" s="57">
        <v>0</v>
      </c>
      <c r="AA104" s="57">
        <v>0</v>
      </c>
      <c r="AB104" s="57">
        <v>2211.61</v>
      </c>
      <c r="AC104" s="57">
        <v>0</v>
      </c>
      <c r="AD104" s="56" t="s">
        <v>9255</v>
      </c>
      <c r="AE104" s="57">
        <v>0</v>
      </c>
      <c r="AF104" s="57">
        <v>0</v>
      </c>
      <c r="AG104" s="57">
        <v>0</v>
      </c>
      <c r="AI104"/>
      <c r="AJ104"/>
    </row>
    <row r="105" spans="1:36">
      <c r="A105" s="56" t="s">
        <v>54</v>
      </c>
      <c r="B105" s="56" t="s">
        <v>11416</v>
      </c>
      <c r="C105" s="56">
        <v>2101010100</v>
      </c>
      <c r="D105" s="56" t="s">
        <v>39</v>
      </c>
      <c r="E105" s="56">
        <v>2101020100</v>
      </c>
      <c r="F105" s="56">
        <v>5401010100</v>
      </c>
      <c r="G105" s="56" t="s">
        <v>11413</v>
      </c>
      <c r="H105" s="56">
        <v>400100</v>
      </c>
      <c r="I105" s="56" t="s">
        <v>11414</v>
      </c>
      <c r="J105" s="56" t="s">
        <v>9360</v>
      </c>
      <c r="K105" s="56" t="s">
        <v>7573</v>
      </c>
      <c r="L105" s="56" t="s">
        <v>7138</v>
      </c>
      <c r="M105" s="73">
        <v>42649</v>
      </c>
      <c r="N105" s="56"/>
      <c r="O105" s="56"/>
      <c r="P105" s="56" t="s">
        <v>259</v>
      </c>
      <c r="Q105" s="56"/>
      <c r="R105" s="56" t="s">
        <v>70</v>
      </c>
      <c r="S105" s="56" t="s">
        <v>11415</v>
      </c>
      <c r="T105" s="56" t="s">
        <v>7140</v>
      </c>
      <c r="U105" s="57">
        <v>44232.2</v>
      </c>
      <c r="V105" s="57">
        <v>-42020.59</v>
      </c>
      <c r="W105" s="57">
        <v>2211.61</v>
      </c>
      <c r="X105" s="57">
        <v>0</v>
      </c>
      <c r="Y105" s="73">
        <v>42649</v>
      </c>
      <c r="Z105" s="57">
        <v>0</v>
      </c>
      <c r="AA105" s="57">
        <v>0</v>
      </c>
      <c r="AB105" s="57">
        <v>2211.61</v>
      </c>
      <c r="AC105" s="57">
        <v>0</v>
      </c>
      <c r="AD105" s="56" t="s">
        <v>9255</v>
      </c>
      <c r="AE105" s="57">
        <v>0</v>
      </c>
      <c r="AF105" s="57">
        <v>0</v>
      </c>
      <c r="AG105" s="57">
        <v>0</v>
      </c>
      <c r="AI105"/>
      <c r="AJ105"/>
    </row>
    <row r="106" spans="1:36">
      <c r="A106" s="56" t="s">
        <v>54</v>
      </c>
      <c r="B106" s="56" t="s">
        <v>11416</v>
      </c>
      <c r="C106" s="56">
        <v>2101010100</v>
      </c>
      <c r="D106" s="56" t="s">
        <v>39</v>
      </c>
      <c r="E106" s="56">
        <v>2101020100</v>
      </c>
      <c r="F106" s="56">
        <v>5401010100</v>
      </c>
      <c r="G106" s="56" t="s">
        <v>11413</v>
      </c>
      <c r="H106" s="56">
        <v>400100</v>
      </c>
      <c r="I106" s="56" t="s">
        <v>11414</v>
      </c>
      <c r="J106" s="56" t="s">
        <v>9361</v>
      </c>
      <c r="K106" s="56" t="s">
        <v>7575</v>
      </c>
      <c r="L106" s="56" t="s">
        <v>7138</v>
      </c>
      <c r="M106" s="73">
        <v>42649</v>
      </c>
      <c r="N106" s="56"/>
      <c r="O106" s="56"/>
      <c r="P106" s="56" t="s">
        <v>259</v>
      </c>
      <c r="Q106" s="56"/>
      <c r="R106" s="56" t="s">
        <v>70</v>
      </c>
      <c r="S106" s="56" t="s">
        <v>11415</v>
      </c>
      <c r="T106" s="56" t="s">
        <v>7140</v>
      </c>
      <c r="U106" s="57">
        <v>44232.2</v>
      </c>
      <c r="V106" s="57">
        <v>-42020.59</v>
      </c>
      <c r="W106" s="57">
        <v>2211.61</v>
      </c>
      <c r="X106" s="57">
        <v>0</v>
      </c>
      <c r="Y106" s="73">
        <v>42649</v>
      </c>
      <c r="Z106" s="57">
        <v>0</v>
      </c>
      <c r="AA106" s="57">
        <v>0</v>
      </c>
      <c r="AB106" s="57">
        <v>2211.61</v>
      </c>
      <c r="AC106" s="57">
        <v>0</v>
      </c>
      <c r="AD106" s="56" t="s">
        <v>9255</v>
      </c>
      <c r="AE106" s="57">
        <v>0</v>
      </c>
      <c r="AF106" s="57">
        <v>0</v>
      </c>
      <c r="AG106" s="57">
        <v>0</v>
      </c>
      <c r="AI106"/>
      <c r="AJ106"/>
    </row>
    <row r="107" spans="1:36">
      <c r="A107" s="56" t="s">
        <v>54</v>
      </c>
      <c r="B107" s="56" t="s">
        <v>11416</v>
      </c>
      <c r="C107" s="56">
        <v>2101010100</v>
      </c>
      <c r="D107" s="56" t="s">
        <v>39</v>
      </c>
      <c r="E107" s="56">
        <v>2101020100</v>
      </c>
      <c r="F107" s="56">
        <v>5401010100</v>
      </c>
      <c r="G107" s="56" t="s">
        <v>11413</v>
      </c>
      <c r="H107" s="56">
        <v>400100</v>
      </c>
      <c r="I107" s="56" t="s">
        <v>11414</v>
      </c>
      <c r="J107" s="56" t="s">
        <v>9362</v>
      </c>
      <c r="K107" s="56" t="s">
        <v>7576</v>
      </c>
      <c r="L107" s="56" t="s">
        <v>7138</v>
      </c>
      <c r="M107" s="73">
        <v>42649</v>
      </c>
      <c r="N107" s="56"/>
      <c r="O107" s="56"/>
      <c r="P107" s="56" t="s">
        <v>259</v>
      </c>
      <c r="Q107" s="56"/>
      <c r="R107" s="56" t="s">
        <v>70</v>
      </c>
      <c r="S107" s="56" t="s">
        <v>11415</v>
      </c>
      <c r="T107" s="56" t="s">
        <v>7140</v>
      </c>
      <c r="U107" s="57">
        <v>44232.2</v>
      </c>
      <c r="V107" s="57">
        <v>-42020.59</v>
      </c>
      <c r="W107" s="57">
        <v>2211.61</v>
      </c>
      <c r="X107" s="57">
        <v>0</v>
      </c>
      <c r="Y107" s="73">
        <v>42649</v>
      </c>
      <c r="Z107" s="57">
        <v>0</v>
      </c>
      <c r="AA107" s="57">
        <v>0</v>
      </c>
      <c r="AB107" s="57">
        <v>2211.61</v>
      </c>
      <c r="AC107" s="57">
        <v>0</v>
      </c>
      <c r="AD107" s="56" t="s">
        <v>9255</v>
      </c>
      <c r="AE107" s="57">
        <v>0</v>
      </c>
      <c r="AF107" s="57">
        <v>0</v>
      </c>
      <c r="AG107" s="57">
        <v>0</v>
      </c>
      <c r="AI107"/>
      <c r="AJ107"/>
    </row>
    <row r="108" spans="1:36">
      <c r="A108" s="56" t="s">
        <v>54</v>
      </c>
      <c r="B108" s="56" t="s">
        <v>11416</v>
      </c>
      <c r="C108" s="56">
        <v>2101010100</v>
      </c>
      <c r="D108" s="56" t="s">
        <v>39</v>
      </c>
      <c r="E108" s="56">
        <v>2101020100</v>
      </c>
      <c r="F108" s="56">
        <v>5401010100</v>
      </c>
      <c r="G108" s="56" t="s">
        <v>11413</v>
      </c>
      <c r="H108" s="56">
        <v>400100</v>
      </c>
      <c r="I108" s="56" t="s">
        <v>11414</v>
      </c>
      <c r="J108" s="56" t="s">
        <v>9363</v>
      </c>
      <c r="K108" s="56" t="s">
        <v>7573</v>
      </c>
      <c r="L108" s="56" t="s">
        <v>7138</v>
      </c>
      <c r="M108" s="73">
        <v>42649</v>
      </c>
      <c r="N108" s="56"/>
      <c r="O108" s="56"/>
      <c r="P108" s="56" t="s">
        <v>259</v>
      </c>
      <c r="Q108" s="56"/>
      <c r="R108" s="56" t="s">
        <v>70</v>
      </c>
      <c r="S108" s="56" t="s">
        <v>11415</v>
      </c>
      <c r="T108" s="56" t="s">
        <v>7140</v>
      </c>
      <c r="U108" s="57">
        <v>44232.2</v>
      </c>
      <c r="V108" s="57">
        <v>-42020.59</v>
      </c>
      <c r="W108" s="57">
        <v>2211.61</v>
      </c>
      <c r="X108" s="57">
        <v>0</v>
      </c>
      <c r="Y108" s="73">
        <v>42649</v>
      </c>
      <c r="Z108" s="57">
        <v>0</v>
      </c>
      <c r="AA108" s="57">
        <v>0</v>
      </c>
      <c r="AB108" s="57">
        <v>2211.61</v>
      </c>
      <c r="AC108" s="57">
        <v>0</v>
      </c>
      <c r="AD108" s="56" t="s">
        <v>9255</v>
      </c>
      <c r="AE108" s="57">
        <v>0</v>
      </c>
      <c r="AF108" s="57">
        <v>0</v>
      </c>
      <c r="AG108" s="57">
        <v>0</v>
      </c>
      <c r="AI108"/>
      <c r="AJ108"/>
    </row>
    <row r="109" spans="1:36">
      <c r="A109" s="56" t="s">
        <v>54</v>
      </c>
      <c r="B109" s="56" t="s">
        <v>11416</v>
      </c>
      <c r="C109" s="56">
        <v>2101010100</v>
      </c>
      <c r="D109" s="56" t="s">
        <v>39</v>
      </c>
      <c r="E109" s="56">
        <v>2101020100</v>
      </c>
      <c r="F109" s="56">
        <v>5401010100</v>
      </c>
      <c r="G109" s="56" t="s">
        <v>11413</v>
      </c>
      <c r="H109" s="56">
        <v>400100</v>
      </c>
      <c r="I109" s="56" t="s">
        <v>11414</v>
      </c>
      <c r="J109" s="56" t="s">
        <v>9364</v>
      </c>
      <c r="K109" s="56" t="s">
        <v>7573</v>
      </c>
      <c r="L109" s="56" t="s">
        <v>7138</v>
      </c>
      <c r="M109" s="73">
        <v>42649</v>
      </c>
      <c r="N109" s="56"/>
      <c r="O109" s="56"/>
      <c r="P109" s="56" t="s">
        <v>259</v>
      </c>
      <c r="Q109" s="56"/>
      <c r="R109" s="56" t="s">
        <v>70</v>
      </c>
      <c r="S109" s="56" t="s">
        <v>11415</v>
      </c>
      <c r="T109" s="56" t="s">
        <v>7140</v>
      </c>
      <c r="U109" s="57">
        <v>44232.2</v>
      </c>
      <c r="V109" s="57">
        <v>-42020.59</v>
      </c>
      <c r="W109" s="57">
        <v>2211.61</v>
      </c>
      <c r="X109" s="57">
        <v>0</v>
      </c>
      <c r="Y109" s="73">
        <v>42649</v>
      </c>
      <c r="Z109" s="57">
        <v>0</v>
      </c>
      <c r="AA109" s="57">
        <v>0</v>
      </c>
      <c r="AB109" s="57">
        <v>2211.61</v>
      </c>
      <c r="AC109" s="57">
        <v>0</v>
      </c>
      <c r="AD109" s="56" t="s">
        <v>9255</v>
      </c>
      <c r="AE109" s="57">
        <v>0</v>
      </c>
      <c r="AF109" s="57">
        <v>0</v>
      </c>
      <c r="AG109" s="57">
        <v>0</v>
      </c>
      <c r="AI109"/>
      <c r="AJ109"/>
    </row>
    <row r="110" spans="1:36">
      <c r="A110" s="56" t="s">
        <v>54</v>
      </c>
      <c r="B110" s="56" t="s">
        <v>11416</v>
      </c>
      <c r="C110" s="56">
        <v>2101010100</v>
      </c>
      <c r="D110" s="56" t="s">
        <v>39</v>
      </c>
      <c r="E110" s="56">
        <v>2101020100</v>
      </c>
      <c r="F110" s="56">
        <v>5401010100</v>
      </c>
      <c r="G110" s="56" t="s">
        <v>11413</v>
      </c>
      <c r="H110" s="56">
        <v>400100</v>
      </c>
      <c r="I110" s="56" t="s">
        <v>11414</v>
      </c>
      <c r="J110" s="56" t="s">
        <v>9365</v>
      </c>
      <c r="K110" s="56" t="s">
        <v>7577</v>
      </c>
      <c r="L110" s="56" t="s">
        <v>7138</v>
      </c>
      <c r="M110" s="73">
        <v>42649</v>
      </c>
      <c r="N110" s="56"/>
      <c r="O110" s="56"/>
      <c r="P110" s="56" t="s">
        <v>259</v>
      </c>
      <c r="Q110" s="56"/>
      <c r="R110" s="56" t="s">
        <v>70</v>
      </c>
      <c r="S110" s="56" t="s">
        <v>11415</v>
      </c>
      <c r="T110" s="56" t="s">
        <v>7140</v>
      </c>
      <c r="U110" s="57">
        <v>44232.18</v>
      </c>
      <c r="V110" s="57">
        <v>-42020.57</v>
      </c>
      <c r="W110" s="57">
        <v>2211.61</v>
      </c>
      <c r="X110" s="57">
        <v>0</v>
      </c>
      <c r="Y110" s="73">
        <v>42649</v>
      </c>
      <c r="Z110" s="57">
        <v>0</v>
      </c>
      <c r="AA110" s="57">
        <v>0</v>
      </c>
      <c r="AB110" s="57">
        <v>2211.61</v>
      </c>
      <c r="AC110" s="57">
        <v>0</v>
      </c>
      <c r="AD110" s="56" t="s">
        <v>9255</v>
      </c>
      <c r="AE110" s="57">
        <v>0</v>
      </c>
      <c r="AF110" s="57">
        <v>0</v>
      </c>
      <c r="AG110" s="57">
        <v>0</v>
      </c>
      <c r="AI110"/>
      <c r="AJ110"/>
    </row>
    <row r="111" spans="1:36">
      <c r="A111" s="56" t="s">
        <v>54</v>
      </c>
      <c r="B111" s="56" t="s">
        <v>11416</v>
      </c>
      <c r="C111" s="56">
        <v>2101010100</v>
      </c>
      <c r="D111" s="56" t="s">
        <v>39</v>
      </c>
      <c r="E111" s="56">
        <v>2101020100</v>
      </c>
      <c r="F111" s="56">
        <v>5401010100</v>
      </c>
      <c r="G111" s="56" t="s">
        <v>11413</v>
      </c>
      <c r="H111" s="56">
        <v>400100</v>
      </c>
      <c r="I111" s="56" t="s">
        <v>11414</v>
      </c>
      <c r="J111" s="56" t="s">
        <v>9366</v>
      </c>
      <c r="K111" s="56" t="s">
        <v>7573</v>
      </c>
      <c r="L111" s="56" t="s">
        <v>7138</v>
      </c>
      <c r="M111" s="73">
        <v>42649</v>
      </c>
      <c r="N111" s="56"/>
      <c r="O111" s="56"/>
      <c r="P111" s="56" t="s">
        <v>259</v>
      </c>
      <c r="Q111" s="56"/>
      <c r="R111" s="56" t="s">
        <v>70</v>
      </c>
      <c r="S111" s="56" t="s">
        <v>11415</v>
      </c>
      <c r="T111" s="56" t="s">
        <v>7140</v>
      </c>
      <c r="U111" s="57">
        <v>44232.19</v>
      </c>
      <c r="V111" s="57">
        <v>-42020.58</v>
      </c>
      <c r="W111" s="57">
        <v>2211.61</v>
      </c>
      <c r="X111" s="57">
        <v>0</v>
      </c>
      <c r="Y111" s="73">
        <v>42649</v>
      </c>
      <c r="Z111" s="57">
        <v>0</v>
      </c>
      <c r="AA111" s="57">
        <v>0</v>
      </c>
      <c r="AB111" s="57">
        <v>2211.61</v>
      </c>
      <c r="AC111" s="57">
        <v>0</v>
      </c>
      <c r="AD111" s="56" t="s">
        <v>9255</v>
      </c>
      <c r="AE111" s="57">
        <v>0</v>
      </c>
      <c r="AF111" s="57">
        <v>0</v>
      </c>
      <c r="AG111" s="57">
        <v>0</v>
      </c>
      <c r="AI111"/>
      <c r="AJ111"/>
    </row>
    <row r="112" spans="1:36">
      <c r="A112" s="56" t="s">
        <v>54</v>
      </c>
      <c r="B112" s="56" t="s">
        <v>11416</v>
      </c>
      <c r="C112" s="56">
        <v>2101010100</v>
      </c>
      <c r="D112" s="56" t="s">
        <v>39</v>
      </c>
      <c r="E112" s="56">
        <v>2101020100</v>
      </c>
      <c r="F112" s="56">
        <v>5401010100</v>
      </c>
      <c r="G112" s="56" t="s">
        <v>11413</v>
      </c>
      <c r="H112" s="56">
        <v>400100</v>
      </c>
      <c r="I112" s="56" t="s">
        <v>11414</v>
      </c>
      <c r="J112" s="56" t="s">
        <v>9367</v>
      </c>
      <c r="K112" s="56" t="s">
        <v>7578</v>
      </c>
      <c r="L112" s="56" t="s">
        <v>7138</v>
      </c>
      <c r="M112" s="73">
        <v>42649</v>
      </c>
      <c r="N112" s="56"/>
      <c r="O112" s="56"/>
      <c r="P112" s="56" t="s">
        <v>259</v>
      </c>
      <c r="Q112" s="56"/>
      <c r="R112" s="56" t="s">
        <v>70</v>
      </c>
      <c r="S112" s="56" t="s">
        <v>11415</v>
      </c>
      <c r="T112" s="56" t="s">
        <v>7140</v>
      </c>
      <c r="U112" s="57">
        <v>44232.19</v>
      </c>
      <c r="V112" s="57">
        <v>-42020.58</v>
      </c>
      <c r="W112" s="57">
        <v>2211.61</v>
      </c>
      <c r="X112" s="57">
        <v>0</v>
      </c>
      <c r="Y112" s="73">
        <v>42649</v>
      </c>
      <c r="Z112" s="57">
        <v>0</v>
      </c>
      <c r="AA112" s="57">
        <v>0</v>
      </c>
      <c r="AB112" s="57">
        <v>2211.61</v>
      </c>
      <c r="AC112" s="57">
        <v>0</v>
      </c>
      <c r="AD112" s="56" t="s">
        <v>9255</v>
      </c>
      <c r="AE112" s="57">
        <v>0</v>
      </c>
      <c r="AF112" s="57">
        <v>0</v>
      </c>
      <c r="AG112" s="57">
        <v>0</v>
      </c>
      <c r="AI112"/>
      <c r="AJ112"/>
    </row>
    <row r="113" spans="1:36">
      <c r="A113" s="56" t="s">
        <v>54</v>
      </c>
      <c r="B113" s="56" t="s">
        <v>11416</v>
      </c>
      <c r="C113" s="56">
        <v>2101010100</v>
      </c>
      <c r="D113" s="56" t="s">
        <v>39</v>
      </c>
      <c r="E113" s="56">
        <v>2101020100</v>
      </c>
      <c r="F113" s="56">
        <v>5401010100</v>
      </c>
      <c r="G113" s="56" t="s">
        <v>11413</v>
      </c>
      <c r="H113" s="56">
        <v>400100</v>
      </c>
      <c r="I113" s="56" t="s">
        <v>11414</v>
      </c>
      <c r="J113" s="56" t="s">
        <v>9368</v>
      </c>
      <c r="K113" s="56" t="s">
        <v>7573</v>
      </c>
      <c r="L113" s="56" t="s">
        <v>7138</v>
      </c>
      <c r="M113" s="73">
        <v>42649</v>
      </c>
      <c r="N113" s="56"/>
      <c r="O113" s="56"/>
      <c r="P113" s="56" t="s">
        <v>259</v>
      </c>
      <c r="Q113" s="56"/>
      <c r="R113" s="56" t="s">
        <v>70</v>
      </c>
      <c r="S113" s="56" t="s">
        <v>11415</v>
      </c>
      <c r="T113" s="56" t="s">
        <v>7140</v>
      </c>
      <c r="U113" s="57">
        <v>44232.18</v>
      </c>
      <c r="V113" s="57">
        <v>-42020.57</v>
      </c>
      <c r="W113" s="57">
        <v>2211.61</v>
      </c>
      <c r="X113" s="57">
        <v>0</v>
      </c>
      <c r="Y113" s="73">
        <v>42649</v>
      </c>
      <c r="Z113" s="57">
        <v>0</v>
      </c>
      <c r="AA113" s="57">
        <v>0</v>
      </c>
      <c r="AB113" s="57">
        <v>2211.61</v>
      </c>
      <c r="AC113" s="57">
        <v>0</v>
      </c>
      <c r="AD113" s="56" t="s">
        <v>9255</v>
      </c>
      <c r="AE113" s="57">
        <v>0</v>
      </c>
      <c r="AF113" s="57">
        <v>0</v>
      </c>
      <c r="AG113" s="57">
        <v>0</v>
      </c>
      <c r="AI113"/>
      <c r="AJ113"/>
    </row>
    <row r="114" spans="1:36">
      <c r="A114" s="56" t="s">
        <v>54</v>
      </c>
      <c r="B114" s="56" t="s">
        <v>11416</v>
      </c>
      <c r="C114" s="56">
        <v>2101010100</v>
      </c>
      <c r="D114" s="56" t="s">
        <v>39</v>
      </c>
      <c r="E114" s="56">
        <v>2101020100</v>
      </c>
      <c r="F114" s="56">
        <v>5401010100</v>
      </c>
      <c r="G114" s="56" t="s">
        <v>11413</v>
      </c>
      <c r="H114" s="56">
        <v>400100</v>
      </c>
      <c r="I114" s="56" t="s">
        <v>11414</v>
      </c>
      <c r="J114" s="56" t="s">
        <v>9369</v>
      </c>
      <c r="K114" s="56" t="s">
        <v>7579</v>
      </c>
      <c r="L114" s="56" t="s">
        <v>7138</v>
      </c>
      <c r="M114" s="73">
        <v>42647</v>
      </c>
      <c r="N114" s="56"/>
      <c r="O114" s="56"/>
      <c r="P114" s="56" t="s">
        <v>259</v>
      </c>
      <c r="Q114" s="56"/>
      <c r="R114" s="56" t="s">
        <v>70</v>
      </c>
      <c r="S114" s="56" t="s">
        <v>11415</v>
      </c>
      <c r="T114" s="56" t="s">
        <v>7140</v>
      </c>
      <c r="U114" s="57">
        <v>44504.25</v>
      </c>
      <c r="V114" s="57">
        <v>-42279.040000000001</v>
      </c>
      <c r="W114" s="57">
        <v>2225.21</v>
      </c>
      <c r="X114" s="57">
        <v>0</v>
      </c>
      <c r="Y114" s="73">
        <v>42647</v>
      </c>
      <c r="Z114" s="57">
        <v>0</v>
      </c>
      <c r="AA114" s="57">
        <v>0</v>
      </c>
      <c r="AB114" s="57">
        <v>2225.21</v>
      </c>
      <c r="AC114" s="57">
        <v>0</v>
      </c>
      <c r="AD114" s="56" t="s">
        <v>9255</v>
      </c>
      <c r="AE114" s="57">
        <v>0</v>
      </c>
      <c r="AF114" s="57">
        <v>0</v>
      </c>
      <c r="AG114" s="57">
        <v>0</v>
      </c>
      <c r="AI114"/>
      <c r="AJ114"/>
    </row>
    <row r="115" spans="1:36">
      <c r="A115" s="56" t="s">
        <v>54</v>
      </c>
      <c r="B115" s="56" t="s">
        <v>11417</v>
      </c>
      <c r="C115" s="56">
        <v>2101010130</v>
      </c>
      <c r="D115" s="56" t="s">
        <v>40</v>
      </c>
      <c r="E115" s="56">
        <v>2101020140</v>
      </c>
      <c r="F115" s="56">
        <v>5401010140</v>
      </c>
      <c r="G115" s="56" t="s">
        <v>11413</v>
      </c>
      <c r="H115" s="56">
        <v>400100</v>
      </c>
      <c r="I115" s="56" t="s">
        <v>11414</v>
      </c>
      <c r="J115" s="56" t="s">
        <v>9370</v>
      </c>
      <c r="K115" s="56" t="s">
        <v>7650</v>
      </c>
      <c r="L115" s="56" t="s">
        <v>7138</v>
      </c>
      <c r="M115" s="73">
        <v>40297</v>
      </c>
      <c r="N115" s="56"/>
      <c r="O115" s="56"/>
      <c r="P115" s="56" t="s">
        <v>7235</v>
      </c>
      <c r="Q115" s="56"/>
      <c r="R115" s="56" t="s">
        <v>70</v>
      </c>
      <c r="S115" s="56" t="s">
        <v>11415</v>
      </c>
      <c r="T115" s="56" t="s">
        <v>7140</v>
      </c>
      <c r="U115" s="57">
        <v>6525</v>
      </c>
      <c r="V115" s="57">
        <v>-6198.75</v>
      </c>
      <c r="W115" s="57">
        <v>326.25</v>
      </c>
      <c r="X115" s="57">
        <v>0</v>
      </c>
      <c r="Y115" s="73">
        <v>40297</v>
      </c>
      <c r="Z115" s="57">
        <v>0</v>
      </c>
      <c r="AA115" s="57">
        <v>0</v>
      </c>
      <c r="AB115" s="57">
        <v>326.25</v>
      </c>
      <c r="AC115" s="57">
        <v>0</v>
      </c>
      <c r="AD115" s="56" t="s">
        <v>9255</v>
      </c>
      <c r="AE115" s="57">
        <v>0</v>
      </c>
      <c r="AF115" s="57">
        <v>0</v>
      </c>
      <c r="AG115" s="57">
        <v>0</v>
      </c>
      <c r="AI115"/>
      <c r="AJ115"/>
    </row>
    <row r="116" spans="1:36">
      <c r="A116" s="56" t="s">
        <v>54</v>
      </c>
      <c r="B116" s="56" t="s">
        <v>11417</v>
      </c>
      <c r="C116" s="56">
        <v>2101010130</v>
      </c>
      <c r="D116" s="56" t="s">
        <v>40</v>
      </c>
      <c r="E116" s="56">
        <v>2101020140</v>
      </c>
      <c r="F116" s="56">
        <v>5401010140</v>
      </c>
      <c r="G116" s="56" t="s">
        <v>11413</v>
      </c>
      <c r="H116" s="56">
        <v>400100</v>
      </c>
      <c r="I116" s="56" t="s">
        <v>11414</v>
      </c>
      <c r="J116" s="56" t="s">
        <v>9371</v>
      </c>
      <c r="K116" s="56" t="s">
        <v>7651</v>
      </c>
      <c r="L116" s="56" t="s">
        <v>7138</v>
      </c>
      <c r="M116" s="73">
        <v>39198</v>
      </c>
      <c r="N116" s="56"/>
      <c r="O116" s="56"/>
      <c r="P116" s="56" t="s">
        <v>7235</v>
      </c>
      <c r="Q116" s="56"/>
      <c r="R116" s="56" t="s">
        <v>70</v>
      </c>
      <c r="S116" s="56" t="s">
        <v>11415</v>
      </c>
      <c r="T116" s="56" t="s">
        <v>7140</v>
      </c>
      <c r="U116" s="57">
        <v>7351</v>
      </c>
      <c r="V116" s="57">
        <v>-6983.45</v>
      </c>
      <c r="W116" s="57">
        <v>367.55</v>
      </c>
      <c r="X116" s="57">
        <v>0</v>
      </c>
      <c r="Y116" s="73">
        <v>39198</v>
      </c>
      <c r="Z116" s="57">
        <v>0</v>
      </c>
      <c r="AA116" s="57">
        <v>0</v>
      </c>
      <c r="AB116" s="57">
        <v>367.55</v>
      </c>
      <c r="AC116" s="57">
        <v>0</v>
      </c>
      <c r="AD116" s="56" t="s">
        <v>9255</v>
      </c>
      <c r="AE116" s="57">
        <v>0</v>
      </c>
      <c r="AF116" s="57">
        <v>0</v>
      </c>
      <c r="AG116" s="57">
        <v>0</v>
      </c>
      <c r="AI116"/>
      <c r="AJ116"/>
    </row>
    <row r="117" spans="1:36">
      <c r="A117" s="56" t="s">
        <v>54</v>
      </c>
      <c r="B117" s="56" t="s">
        <v>11417</v>
      </c>
      <c r="C117" s="56">
        <v>2101010130</v>
      </c>
      <c r="D117" s="56" t="s">
        <v>40</v>
      </c>
      <c r="E117" s="56">
        <v>2101020140</v>
      </c>
      <c r="F117" s="56">
        <v>5401010140</v>
      </c>
      <c r="G117" s="56" t="s">
        <v>11413</v>
      </c>
      <c r="H117" s="56">
        <v>400100</v>
      </c>
      <c r="I117" s="56" t="s">
        <v>11414</v>
      </c>
      <c r="J117" s="56" t="s">
        <v>9372</v>
      </c>
      <c r="K117" s="56" t="s">
        <v>7652</v>
      </c>
      <c r="L117" s="56" t="s">
        <v>7138</v>
      </c>
      <c r="M117" s="73">
        <v>39191</v>
      </c>
      <c r="N117" s="56"/>
      <c r="O117" s="56"/>
      <c r="P117" s="56" t="s">
        <v>7235</v>
      </c>
      <c r="Q117" s="56"/>
      <c r="R117" s="56" t="s">
        <v>70</v>
      </c>
      <c r="S117" s="56" t="s">
        <v>11415</v>
      </c>
      <c r="T117" s="56" t="s">
        <v>7140</v>
      </c>
      <c r="U117" s="57">
        <v>7800</v>
      </c>
      <c r="V117" s="57">
        <v>-7410</v>
      </c>
      <c r="W117" s="57">
        <v>390</v>
      </c>
      <c r="X117" s="57">
        <v>0</v>
      </c>
      <c r="Y117" s="73">
        <v>39191</v>
      </c>
      <c r="Z117" s="57">
        <v>0</v>
      </c>
      <c r="AA117" s="57">
        <v>0</v>
      </c>
      <c r="AB117" s="57">
        <v>390</v>
      </c>
      <c r="AC117" s="57">
        <v>0</v>
      </c>
      <c r="AD117" s="56" t="s">
        <v>9255</v>
      </c>
      <c r="AE117" s="57">
        <v>0</v>
      </c>
      <c r="AF117" s="57">
        <v>0</v>
      </c>
      <c r="AG117" s="57">
        <v>0</v>
      </c>
      <c r="AI117"/>
      <c r="AJ117"/>
    </row>
    <row r="118" spans="1:36">
      <c r="A118" s="56" t="s">
        <v>54</v>
      </c>
      <c r="B118" s="56" t="s">
        <v>11417</v>
      </c>
      <c r="C118" s="56">
        <v>2101010130</v>
      </c>
      <c r="D118" s="56" t="s">
        <v>40</v>
      </c>
      <c r="E118" s="56">
        <v>2101020140</v>
      </c>
      <c r="F118" s="56">
        <v>5401010140</v>
      </c>
      <c r="G118" s="56" t="s">
        <v>11413</v>
      </c>
      <c r="H118" s="56">
        <v>400100</v>
      </c>
      <c r="I118" s="56" t="s">
        <v>11414</v>
      </c>
      <c r="J118" s="56" t="s">
        <v>9373</v>
      </c>
      <c r="K118" s="56" t="s">
        <v>7653</v>
      </c>
      <c r="L118" s="56" t="s">
        <v>7138</v>
      </c>
      <c r="M118" s="73">
        <v>39259</v>
      </c>
      <c r="N118" s="56"/>
      <c r="O118" s="56"/>
      <c r="P118" s="56" t="s">
        <v>7235</v>
      </c>
      <c r="Q118" s="56"/>
      <c r="R118" s="56" t="s">
        <v>70</v>
      </c>
      <c r="S118" s="56" t="s">
        <v>11415</v>
      </c>
      <c r="T118" s="56" t="s">
        <v>7140</v>
      </c>
      <c r="U118" s="57">
        <v>8071</v>
      </c>
      <c r="V118" s="57">
        <v>-7667.45</v>
      </c>
      <c r="W118" s="57">
        <v>403.55</v>
      </c>
      <c r="X118" s="57">
        <v>0</v>
      </c>
      <c r="Y118" s="73">
        <v>39259</v>
      </c>
      <c r="Z118" s="57">
        <v>0</v>
      </c>
      <c r="AA118" s="57">
        <v>0</v>
      </c>
      <c r="AB118" s="57">
        <v>403.55</v>
      </c>
      <c r="AC118" s="57">
        <v>0</v>
      </c>
      <c r="AD118" s="56" t="s">
        <v>9255</v>
      </c>
      <c r="AE118" s="57">
        <v>0</v>
      </c>
      <c r="AF118" s="57">
        <v>0</v>
      </c>
      <c r="AG118" s="57">
        <v>0</v>
      </c>
      <c r="AI118"/>
      <c r="AJ118"/>
    </row>
    <row r="119" spans="1:36">
      <c r="A119" s="56" t="s">
        <v>54</v>
      </c>
      <c r="B119" s="56" t="s">
        <v>11417</v>
      </c>
      <c r="C119" s="56">
        <v>2101010130</v>
      </c>
      <c r="D119" s="56" t="s">
        <v>40</v>
      </c>
      <c r="E119" s="56">
        <v>2101020140</v>
      </c>
      <c r="F119" s="56">
        <v>5401010140</v>
      </c>
      <c r="G119" s="56" t="s">
        <v>11413</v>
      </c>
      <c r="H119" s="56">
        <v>400100</v>
      </c>
      <c r="I119" s="56" t="s">
        <v>11414</v>
      </c>
      <c r="J119" s="56" t="s">
        <v>9374</v>
      </c>
      <c r="K119" s="56" t="s">
        <v>7654</v>
      </c>
      <c r="L119" s="56" t="s">
        <v>7138</v>
      </c>
      <c r="M119" s="73">
        <v>39202</v>
      </c>
      <c r="N119" s="56"/>
      <c r="O119" s="56"/>
      <c r="P119" s="56" t="s">
        <v>7235</v>
      </c>
      <c r="Q119" s="56"/>
      <c r="R119" s="56" t="s">
        <v>70</v>
      </c>
      <c r="S119" s="56" t="s">
        <v>11415</v>
      </c>
      <c r="T119" s="56" t="s">
        <v>7140</v>
      </c>
      <c r="U119" s="57">
        <v>8940</v>
      </c>
      <c r="V119" s="57">
        <v>-8493</v>
      </c>
      <c r="W119" s="57">
        <v>447</v>
      </c>
      <c r="X119" s="57">
        <v>0</v>
      </c>
      <c r="Y119" s="73">
        <v>39202</v>
      </c>
      <c r="Z119" s="57">
        <v>0</v>
      </c>
      <c r="AA119" s="57">
        <v>0</v>
      </c>
      <c r="AB119" s="57">
        <v>447</v>
      </c>
      <c r="AC119" s="57">
        <v>0</v>
      </c>
      <c r="AD119" s="56" t="s">
        <v>9255</v>
      </c>
      <c r="AE119" s="57">
        <v>0</v>
      </c>
      <c r="AF119" s="57">
        <v>0</v>
      </c>
      <c r="AG119" s="57">
        <v>0</v>
      </c>
      <c r="AI119"/>
      <c r="AJ119"/>
    </row>
    <row r="120" spans="1:36">
      <c r="A120" s="56" t="s">
        <v>54</v>
      </c>
      <c r="B120" s="56" t="s">
        <v>11417</v>
      </c>
      <c r="C120" s="56">
        <v>2101010130</v>
      </c>
      <c r="D120" s="56" t="s">
        <v>40</v>
      </c>
      <c r="E120" s="56">
        <v>2101020140</v>
      </c>
      <c r="F120" s="56">
        <v>5401010140</v>
      </c>
      <c r="G120" s="56" t="s">
        <v>11413</v>
      </c>
      <c r="H120" s="56">
        <v>400100</v>
      </c>
      <c r="I120" s="56" t="s">
        <v>11414</v>
      </c>
      <c r="J120" s="56" t="s">
        <v>9375</v>
      </c>
      <c r="K120" s="56" t="s">
        <v>7655</v>
      </c>
      <c r="L120" s="56" t="s">
        <v>7138</v>
      </c>
      <c r="M120" s="73">
        <v>39192</v>
      </c>
      <c r="N120" s="56"/>
      <c r="O120" s="56"/>
      <c r="P120" s="56" t="s">
        <v>7235</v>
      </c>
      <c r="Q120" s="56"/>
      <c r="R120" s="56" t="s">
        <v>70</v>
      </c>
      <c r="S120" s="56" t="s">
        <v>11415</v>
      </c>
      <c r="T120" s="56" t="s">
        <v>7140</v>
      </c>
      <c r="U120" s="57">
        <v>9756</v>
      </c>
      <c r="V120" s="57">
        <v>-9268.2000000000007</v>
      </c>
      <c r="W120" s="57">
        <v>487.8</v>
      </c>
      <c r="X120" s="57">
        <v>0</v>
      </c>
      <c r="Y120" s="73">
        <v>39192</v>
      </c>
      <c r="Z120" s="57">
        <v>0</v>
      </c>
      <c r="AA120" s="57">
        <v>0</v>
      </c>
      <c r="AB120" s="57">
        <v>487.8</v>
      </c>
      <c r="AC120" s="57">
        <v>0</v>
      </c>
      <c r="AD120" s="56" t="s">
        <v>9255</v>
      </c>
      <c r="AE120" s="57">
        <v>0</v>
      </c>
      <c r="AF120" s="57">
        <v>0</v>
      </c>
      <c r="AG120" s="57">
        <v>0</v>
      </c>
      <c r="AI120"/>
      <c r="AJ120"/>
    </row>
    <row r="121" spans="1:36">
      <c r="A121" s="56" t="s">
        <v>54</v>
      </c>
      <c r="B121" s="56" t="s">
        <v>11417</v>
      </c>
      <c r="C121" s="56">
        <v>2101010130</v>
      </c>
      <c r="D121" s="56" t="s">
        <v>40</v>
      </c>
      <c r="E121" s="56">
        <v>2101020140</v>
      </c>
      <c r="F121" s="56">
        <v>5401010140</v>
      </c>
      <c r="G121" s="56" t="s">
        <v>11413</v>
      </c>
      <c r="H121" s="56">
        <v>400100</v>
      </c>
      <c r="I121" s="56" t="s">
        <v>11414</v>
      </c>
      <c r="J121" s="56" t="s">
        <v>9376</v>
      </c>
      <c r="K121" s="56" t="s">
        <v>7656</v>
      </c>
      <c r="L121" s="56" t="s">
        <v>7138</v>
      </c>
      <c r="M121" s="73">
        <v>39214</v>
      </c>
      <c r="N121" s="56"/>
      <c r="O121" s="56"/>
      <c r="P121" s="56" t="s">
        <v>7235</v>
      </c>
      <c r="Q121" s="56"/>
      <c r="R121" s="56" t="s">
        <v>70</v>
      </c>
      <c r="S121" s="56" t="s">
        <v>11415</v>
      </c>
      <c r="T121" s="56" t="s">
        <v>7140</v>
      </c>
      <c r="U121" s="57">
        <v>9745</v>
      </c>
      <c r="V121" s="57">
        <v>-9257.75</v>
      </c>
      <c r="W121" s="57">
        <v>487.25</v>
      </c>
      <c r="X121" s="57">
        <v>0</v>
      </c>
      <c r="Y121" s="73">
        <v>39214</v>
      </c>
      <c r="Z121" s="57">
        <v>0</v>
      </c>
      <c r="AA121" s="57">
        <v>0</v>
      </c>
      <c r="AB121" s="57">
        <v>487.25</v>
      </c>
      <c r="AC121" s="57">
        <v>0</v>
      </c>
      <c r="AD121" s="56" t="s">
        <v>9255</v>
      </c>
      <c r="AE121" s="57">
        <v>0</v>
      </c>
      <c r="AF121" s="57">
        <v>0</v>
      </c>
      <c r="AG121" s="57">
        <v>0</v>
      </c>
      <c r="AI121"/>
      <c r="AJ121"/>
    </row>
    <row r="122" spans="1:36">
      <c r="A122" s="56" t="s">
        <v>54</v>
      </c>
      <c r="B122" s="56" t="s">
        <v>11417</v>
      </c>
      <c r="C122" s="56">
        <v>2101010130</v>
      </c>
      <c r="D122" s="56" t="s">
        <v>40</v>
      </c>
      <c r="E122" s="56">
        <v>2101020140</v>
      </c>
      <c r="F122" s="56">
        <v>5401010140</v>
      </c>
      <c r="G122" s="56" t="s">
        <v>11413</v>
      </c>
      <c r="H122" s="56">
        <v>400100</v>
      </c>
      <c r="I122" s="56" t="s">
        <v>11414</v>
      </c>
      <c r="J122" s="56" t="s">
        <v>9377</v>
      </c>
      <c r="K122" s="56" t="s">
        <v>7657</v>
      </c>
      <c r="L122" s="56" t="s">
        <v>7138</v>
      </c>
      <c r="M122" s="73">
        <v>39191</v>
      </c>
      <c r="N122" s="56"/>
      <c r="O122" s="56"/>
      <c r="P122" s="56" t="s">
        <v>7235</v>
      </c>
      <c r="Q122" s="56"/>
      <c r="R122" s="56" t="s">
        <v>70</v>
      </c>
      <c r="S122" s="56" t="s">
        <v>11415</v>
      </c>
      <c r="T122" s="56" t="s">
        <v>7140</v>
      </c>
      <c r="U122" s="57">
        <v>9990</v>
      </c>
      <c r="V122" s="57">
        <v>-9490.5</v>
      </c>
      <c r="W122" s="57">
        <v>499.5</v>
      </c>
      <c r="X122" s="57">
        <v>0</v>
      </c>
      <c r="Y122" s="73">
        <v>39191</v>
      </c>
      <c r="Z122" s="57">
        <v>0</v>
      </c>
      <c r="AA122" s="57">
        <v>0</v>
      </c>
      <c r="AB122" s="57">
        <v>499.5</v>
      </c>
      <c r="AC122" s="57">
        <v>0</v>
      </c>
      <c r="AD122" s="56" t="s">
        <v>9255</v>
      </c>
      <c r="AE122" s="57">
        <v>0</v>
      </c>
      <c r="AF122" s="57">
        <v>0</v>
      </c>
      <c r="AG122" s="57">
        <v>0</v>
      </c>
      <c r="AI122"/>
      <c r="AJ122"/>
    </row>
    <row r="123" spans="1:36">
      <c r="A123" s="56" t="s">
        <v>54</v>
      </c>
      <c r="B123" s="56" t="s">
        <v>11417</v>
      </c>
      <c r="C123" s="56">
        <v>2101010130</v>
      </c>
      <c r="D123" s="56" t="s">
        <v>40</v>
      </c>
      <c r="E123" s="56">
        <v>2101020140</v>
      </c>
      <c r="F123" s="56">
        <v>5401010140</v>
      </c>
      <c r="G123" s="56" t="s">
        <v>11413</v>
      </c>
      <c r="H123" s="56">
        <v>400100</v>
      </c>
      <c r="I123" s="56" t="s">
        <v>11414</v>
      </c>
      <c r="J123" s="56" t="s">
        <v>9378</v>
      </c>
      <c r="K123" s="56" t="s">
        <v>9099</v>
      </c>
      <c r="L123" s="56" t="s">
        <v>7138</v>
      </c>
      <c r="M123" s="73">
        <v>39666</v>
      </c>
      <c r="N123" s="56"/>
      <c r="O123" s="56"/>
      <c r="P123" s="56" t="s">
        <v>7235</v>
      </c>
      <c r="Q123" s="56"/>
      <c r="R123" s="56" t="s">
        <v>70</v>
      </c>
      <c r="S123" s="56" t="s">
        <v>11415</v>
      </c>
      <c r="T123" s="56" t="s">
        <v>7140</v>
      </c>
      <c r="U123" s="57">
        <v>11900</v>
      </c>
      <c r="V123" s="57">
        <v>-11305</v>
      </c>
      <c r="W123" s="57">
        <v>595</v>
      </c>
      <c r="X123" s="57">
        <v>0</v>
      </c>
      <c r="Y123" s="73">
        <v>39666</v>
      </c>
      <c r="Z123" s="57">
        <v>0</v>
      </c>
      <c r="AA123" s="57">
        <v>0</v>
      </c>
      <c r="AB123" s="57">
        <v>595</v>
      </c>
      <c r="AC123" s="57">
        <v>0</v>
      </c>
      <c r="AD123" s="56" t="s">
        <v>9255</v>
      </c>
      <c r="AE123" s="57">
        <v>0</v>
      </c>
      <c r="AF123" s="57">
        <v>0</v>
      </c>
      <c r="AG123" s="57">
        <v>0</v>
      </c>
      <c r="AI123"/>
      <c r="AJ123"/>
    </row>
    <row r="124" spans="1:36">
      <c r="A124" s="56" t="s">
        <v>54</v>
      </c>
      <c r="B124" s="56" t="s">
        <v>11417</v>
      </c>
      <c r="C124" s="56">
        <v>2101010130</v>
      </c>
      <c r="D124" s="56" t="s">
        <v>40</v>
      </c>
      <c r="E124" s="56">
        <v>2101020140</v>
      </c>
      <c r="F124" s="56">
        <v>5401010140</v>
      </c>
      <c r="G124" s="56" t="s">
        <v>11413</v>
      </c>
      <c r="H124" s="56">
        <v>400100</v>
      </c>
      <c r="I124" s="56" t="s">
        <v>11414</v>
      </c>
      <c r="J124" s="56" t="s">
        <v>9379</v>
      </c>
      <c r="K124" s="56" t="s">
        <v>7658</v>
      </c>
      <c r="L124" s="56" t="s">
        <v>7138</v>
      </c>
      <c r="M124" s="73">
        <v>40297</v>
      </c>
      <c r="N124" s="56"/>
      <c r="O124" s="56"/>
      <c r="P124" s="56" t="s">
        <v>7235</v>
      </c>
      <c r="Q124" s="56"/>
      <c r="R124" s="56" t="s">
        <v>70</v>
      </c>
      <c r="S124" s="56" t="s">
        <v>11415</v>
      </c>
      <c r="T124" s="56" t="s">
        <v>7140</v>
      </c>
      <c r="U124" s="57">
        <v>13433</v>
      </c>
      <c r="V124" s="57">
        <v>-12761.35</v>
      </c>
      <c r="W124" s="57">
        <v>671.65</v>
      </c>
      <c r="X124" s="57">
        <v>0</v>
      </c>
      <c r="Y124" s="73">
        <v>40297</v>
      </c>
      <c r="Z124" s="57">
        <v>0</v>
      </c>
      <c r="AA124" s="57">
        <v>0</v>
      </c>
      <c r="AB124" s="57">
        <v>671.65</v>
      </c>
      <c r="AC124" s="57">
        <v>0</v>
      </c>
      <c r="AD124" s="56" t="s">
        <v>9255</v>
      </c>
      <c r="AE124" s="57">
        <v>0</v>
      </c>
      <c r="AF124" s="57">
        <v>0</v>
      </c>
      <c r="AG124" s="57">
        <v>0</v>
      </c>
      <c r="AI124"/>
      <c r="AJ124"/>
    </row>
    <row r="125" spans="1:36">
      <c r="A125" s="56" t="s">
        <v>54</v>
      </c>
      <c r="B125" s="56" t="s">
        <v>11417</v>
      </c>
      <c r="C125" s="56">
        <v>2101010130</v>
      </c>
      <c r="D125" s="56" t="s">
        <v>40</v>
      </c>
      <c r="E125" s="56">
        <v>2101020140</v>
      </c>
      <c r="F125" s="56">
        <v>5401010140</v>
      </c>
      <c r="G125" s="56" t="s">
        <v>11413</v>
      </c>
      <c r="H125" s="56">
        <v>400100</v>
      </c>
      <c r="I125" s="56" t="s">
        <v>11414</v>
      </c>
      <c r="J125" s="56" t="s">
        <v>9380</v>
      </c>
      <c r="K125" s="56" t="s">
        <v>7659</v>
      </c>
      <c r="L125" s="56" t="s">
        <v>7138</v>
      </c>
      <c r="M125" s="73">
        <v>39049</v>
      </c>
      <c r="N125" s="56"/>
      <c r="O125" s="56"/>
      <c r="P125" s="56" t="s">
        <v>7235</v>
      </c>
      <c r="Q125" s="56"/>
      <c r="R125" s="56" t="s">
        <v>70</v>
      </c>
      <c r="S125" s="56" t="s">
        <v>11415</v>
      </c>
      <c r="T125" s="56" t="s">
        <v>7140</v>
      </c>
      <c r="U125" s="57">
        <v>15000</v>
      </c>
      <c r="V125" s="57">
        <v>-14250</v>
      </c>
      <c r="W125" s="57">
        <v>750</v>
      </c>
      <c r="X125" s="57">
        <v>0</v>
      </c>
      <c r="Y125" s="73">
        <v>39049</v>
      </c>
      <c r="Z125" s="57">
        <v>0</v>
      </c>
      <c r="AA125" s="57">
        <v>0</v>
      </c>
      <c r="AB125" s="57">
        <v>750</v>
      </c>
      <c r="AC125" s="57">
        <v>0</v>
      </c>
      <c r="AD125" s="56" t="s">
        <v>9255</v>
      </c>
      <c r="AE125" s="57">
        <v>0</v>
      </c>
      <c r="AF125" s="57">
        <v>0</v>
      </c>
      <c r="AG125" s="57">
        <v>0</v>
      </c>
      <c r="AI125"/>
      <c r="AJ125"/>
    </row>
    <row r="126" spans="1:36">
      <c r="A126" s="56" t="s">
        <v>54</v>
      </c>
      <c r="B126" s="56" t="s">
        <v>11417</v>
      </c>
      <c r="C126" s="56">
        <v>2101010130</v>
      </c>
      <c r="D126" s="56" t="s">
        <v>40</v>
      </c>
      <c r="E126" s="56">
        <v>2101020140</v>
      </c>
      <c r="F126" s="56">
        <v>5401010140</v>
      </c>
      <c r="G126" s="56" t="s">
        <v>11413</v>
      </c>
      <c r="H126" s="56">
        <v>400100</v>
      </c>
      <c r="I126" s="56" t="s">
        <v>11414</v>
      </c>
      <c r="J126" s="56" t="s">
        <v>9381</v>
      </c>
      <c r="K126" s="56" t="s">
        <v>7660</v>
      </c>
      <c r="L126" s="56" t="s">
        <v>7138</v>
      </c>
      <c r="M126" s="73">
        <v>38876</v>
      </c>
      <c r="N126" s="56"/>
      <c r="O126" s="56"/>
      <c r="P126" s="56" t="s">
        <v>7235</v>
      </c>
      <c r="Q126" s="56"/>
      <c r="R126" s="56" t="s">
        <v>70</v>
      </c>
      <c r="S126" s="56" t="s">
        <v>11415</v>
      </c>
      <c r="T126" s="56" t="s">
        <v>7140</v>
      </c>
      <c r="U126" s="57">
        <v>15503</v>
      </c>
      <c r="V126" s="57">
        <v>-14727.85</v>
      </c>
      <c r="W126" s="57">
        <v>775.15</v>
      </c>
      <c r="X126" s="57">
        <v>0</v>
      </c>
      <c r="Y126" s="73">
        <v>38876</v>
      </c>
      <c r="Z126" s="57">
        <v>0</v>
      </c>
      <c r="AA126" s="57">
        <v>0</v>
      </c>
      <c r="AB126" s="57">
        <v>775.15</v>
      </c>
      <c r="AC126" s="57">
        <v>0</v>
      </c>
      <c r="AD126" s="56" t="s">
        <v>9255</v>
      </c>
      <c r="AE126" s="57">
        <v>0</v>
      </c>
      <c r="AF126" s="57">
        <v>0</v>
      </c>
      <c r="AG126" s="57">
        <v>0</v>
      </c>
      <c r="AI126"/>
      <c r="AJ126"/>
    </row>
    <row r="127" spans="1:36">
      <c r="A127" s="56" t="s">
        <v>54</v>
      </c>
      <c r="B127" s="56" t="s">
        <v>11417</v>
      </c>
      <c r="C127" s="56">
        <v>2101010130</v>
      </c>
      <c r="D127" s="56" t="s">
        <v>40</v>
      </c>
      <c r="E127" s="56">
        <v>2101020140</v>
      </c>
      <c r="F127" s="56">
        <v>5401010140</v>
      </c>
      <c r="G127" s="56" t="s">
        <v>11413</v>
      </c>
      <c r="H127" s="56">
        <v>400100</v>
      </c>
      <c r="I127" s="56" t="s">
        <v>11414</v>
      </c>
      <c r="J127" s="56" t="s">
        <v>9382</v>
      </c>
      <c r="K127" s="56" t="s">
        <v>7661</v>
      </c>
      <c r="L127" s="56" t="s">
        <v>7138</v>
      </c>
      <c r="M127" s="73">
        <v>39214</v>
      </c>
      <c r="N127" s="56"/>
      <c r="O127" s="56"/>
      <c r="P127" s="56" t="s">
        <v>7235</v>
      </c>
      <c r="Q127" s="56"/>
      <c r="R127" s="56" t="s">
        <v>70</v>
      </c>
      <c r="S127" s="56" t="s">
        <v>11415</v>
      </c>
      <c r="T127" s="56" t="s">
        <v>7140</v>
      </c>
      <c r="U127" s="57">
        <v>16830</v>
      </c>
      <c r="V127" s="57">
        <v>-15988.5</v>
      </c>
      <c r="W127" s="57">
        <v>841.5</v>
      </c>
      <c r="X127" s="57">
        <v>0</v>
      </c>
      <c r="Y127" s="73">
        <v>39214</v>
      </c>
      <c r="Z127" s="57">
        <v>0</v>
      </c>
      <c r="AA127" s="57">
        <v>0</v>
      </c>
      <c r="AB127" s="57">
        <v>841.5</v>
      </c>
      <c r="AC127" s="57">
        <v>0</v>
      </c>
      <c r="AD127" s="56" t="s">
        <v>9255</v>
      </c>
      <c r="AE127" s="57">
        <v>0</v>
      </c>
      <c r="AF127" s="57">
        <v>0</v>
      </c>
      <c r="AG127" s="57">
        <v>0</v>
      </c>
      <c r="AI127"/>
      <c r="AJ127"/>
    </row>
    <row r="128" spans="1:36">
      <c r="A128" s="56" t="s">
        <v>54</v>
      </c>
      <c r="B128" s="56" t="s">
        <v>11417</v>
      </c>
      <c r="C128" s="56">
        <v>2101010130</v>
      </c>
      <c r="D128" s="56" t="s">
        <v>40</v>
      </c>
      <c r="E128" s="56">
        <v>2101020140</v>
      </c>
      <c r="F128" s="56">
        <v>5401010140</v>
      </c>
      <c r="G128" s="56" t="s">
        <v>11413</v>
      </c>
      <c r="H128" s="56">
        <v>400100</v>
      </c>
      <c r="I128" s="56" t="s">
        <v>11414</v>
      </c>
      <c r="J128" s="56" t="s">
        <v>9383</v>
      </c>
      <c r="K128" s="56" t="s">
        <v>7662</v>
      </c>
      <c r="L128" s="56" t="s">
        <v>7138</v>
      </c>
      <c r="M128" s="73">
        <v>40086</v>
      </c>
      <c r="N128" s="56"/>
      <c r="O128" s="56"/>
      <c r="P128" s="56" t="s">
        <v>7235</v>
      </c>
      <c r="Q128" s="56"/>
      <c r="R128" s="56" t="s">
        <v>70</v>
      </c>
      <c r="S128" s="56" t="s">
        <v>11415</v>
      </c>
      <c r="T128" s="56" t="s">
        <v>7140</v>
      </c>
      <c r="U128" s="57">
        <v>18110</v>
      </c>
      <c r="V128" s="57">
        <v>-17204.5</v>
      </c>
      <c r="W128" s="57">
        <v>905.5</v>
      </c>
      <c r="X128" s="57">
        <v>0</v>
      </c>
      <c r="Y128" s="73">
        <v>40086</v>
      </c>
      <c r="Z128" s="57">
        <v>0</v>
      </c>
      <c r="AA128" s="57">
        <v>0</v>
      </c>
      <c r="AB128" s="57">
        <v>905.5</v>
      </c>
      <c r="AC128" s="57">
        <v>0</v>
      </c>
      <c r="AD128" s="56" t="s">
        <v>9255</v>
      </c>
      <c r="AE128" s="57">
        <v>0</v>
      </c>
      <c r="AF128" s="57">
        <v>0</v>
      </c>
      <c r="AG128" s="57">
        <v>0</v>
      </c>
      <c r="AI128"/>
      <c r="AJ128"/>
    </row>
    <row r="129" spans="1:36">
      <c r="A129" s="56" t="s">
        <v>54</v>
      </c>
      <c r="B129" s="56" t="s">
        <v>11417</v>
      </c>
      <c r="C129" s="56">
        <v>2101010130</v>
      </c>
      <c r="D129" s="56" t="s">
        <v>40</v>
      </c>
      <c r="E129" s="56">
        <v>2101020140</v>
      </c>
      <c r="F129" s="56">
        <v>5401010140</v>
      </c>
      <c r="G129" s="56" t="s">
        <v>11413</v>
      </c>
      <c r="H129" s="56">
        <v>400100</v>
      </c>
      <c r="I129" s="56" t="s">
        <v>11414</v>
      </c>
      <c r="J129" s="56" t="s">
        <v>9384</v>
      </c>
      <c r="K129" s="56" t="s">
        <v>7663</v>
      </c>
      <c r="L129" s="56" t="s">
        <v>7138</v>
      </c>
      <c r="M129" s="73">
        <v>39214</v>
      </c>
      <c r="N129" s="56"/>
      <c r="O129" s="56"/>
      <c r="P129" s="56" t="s">
        <v>7235</v>
      </c>
      <c r="Q129" s="56"/>
      <c r="R129" s="56" t="s">
        <v>70</v>
      </c>
      <c r="S129" s="56" t="s">
        <v>11415</v>
      </c>
      <c r="T129" s="56" t="s">
        <v>7140</v>
      </c>
      <c r="U129" s="57">
        <v>21442</v>
      </c>
      <c r="V129" s="57">
        <v>-20369.900000000001</v>
      </c>
      <c r="W129" s="57">
        <v>1072.0999999999999</v>
      </c>
      <c r="X129" s="57">
        <v>0</v>
      </c>
      <c r="Y129" s="73">
        <v>39214</v>
      </c>
      <c r="Z129" s="57">
        <v>0</v>
      </c>
      <c r="AA129" s="57">
        <v>0</v>
      </c>
      <c r="AB129" s="57">
        <v>1072.0999999999999</v>
      </c>
      <c r="AC129" s="57">
        <v>0</v>
      </c>
      <c r="AD129" s="56" t="s">
        <v>9255</v>
      </c>
      <c r="AE129" s="57">
        <v>0</v>
      </c>
      <c r="AF129" s="57">
        <v>0</v>
      </c>
      <c r="AG129" s="57">
        <v>0</v>
      </c>
      <c r="AI129"/>
      <c r="AJ129"/>
    </row>
    <row r="130" spans="1:36">
      <c r="A130" s="56" t="s">
        <v>54</v>
      </c>
      <c r="B130" s="56" t="s">
        <v>11417</v>
      </c>
      <c r="C130" s="56">
        <v>2101010130</v>
      </c>
      <c r="D130" s="56" t="s">
        <v>40</v>
      </c>
      <c r="E130" s="56">
        <v>2101020140</v>
      </c>
      <c r="F130" s="56">
        <v>5401010140</v>
      </c>
      <c r="G130" s="56" t="s">
        <v>11413</v>
      </c>
      <c r="H130" s="56">
        <v>400100</v>
      </c>
      <c r="I130" s="56" t="s">
        <v>11414</v>
      </c>
      <c r="J130" s="56" t="s">
        <v>9385</v>
      </c>
      <c r="K130" s="56" t="s">
        <v>7664</v>
      </c>
      <c r="L130" s="56" t="s">
        <v>7138</v>
      </c>
      <c r="M130" s="73">
        <v>40251</v>
      </c>
      <c r="N130" s="56"/>
      <c r="O130" s="56"/>
      <c r="P130" s="56" t="s">
        <v>7235</v>
      </c>
      <c r="Q130" s="56"/>
      <c r="R130" s="56" t="s">
        <v>70</v>
      </c>
      <c r="S130" s="56" t="s">
        <v>11415</v>
      </c>
      <c r="T130" s="56" t="s">
        <v>7140</v>
      </c>
      <c r="U130" s="57">
        <v>22800</v>
      </c>
      <c r="V130" s="57">
        <v>-21660</v>
      </c>
      <c r="W130" s="57">
        <v>1140</v>
      </c>
      <c r="X130" s="57">
        <v>0</v>
      </c>
      <c r="Y130" s="73">
        <v>40251</v>
      </c>
      <c r="Z130" s="57">
        <v>0</v>
      </c>
      <c r="AA130" s="57">
        <v>0</v>
      </c>
      <c r="AB130" s="57">
        <v>1140</v>
      </c>
      <c r="AC130" s="57">
        <v>0</v>
      </c>
      <c r="AD130" s="56" t="s">
        <v>9255</v>
      </c>
      <c r="AE130" s="57">
        <v>0</v>
      </c>
      <c r="AF130" s="57">
        <v>0</v>
      </c>
      <c r="AG130" s="57">
        <v>0</v>
      </c>
      <c r="AI130"/>
      <c r="AJ130"/>
    </row>
    <row r="131" spans="1:36">
      <c r="A131" s="56" t="s">
        <v>54</v>
      </c>
      <c r="B131" s="56" t="s">
        <v>11417</v>
      </c>
      <c r="C131" s="56">
        <v>2101010130</v>
      </c>
      <c r="D131" s="56" t="s">
        <v>40</v>
      </c>
      <c r="E131" s="56">
        <v>2101020140</v>
      </c>
      <c r="F131" s="56">
        <v>5401010140</v>
      </c>
      <c r="G131" s="56" t="s">
        <v>11413</v>
      </c>
      <c r="H131" s="56">
        <v>400100</v>
      </c>
      <c r="I131" s="56" t="s">
        <v>11414</v>
      </c>
      <c r="J131" s="56" t="s">
        <v>9386</v>
      </c>
      <c r="K131" s="56" t="s">
        <v>7706</v>
      </c>
      <c r="L131" s="56" t="s">
        <v>7138</v>
      </c>
      <c r="M131" s="73">
        <v>39191</v>
      </c>
      <c r="N131" s="56"/>
      <c r="O131" s="56"/>
      <c r="P131" s="56" t="s">
        <v>295</v>
      </c>
      <c r="Q131" s="56"/>
      <c r="R131" s="56" t="s">
        <v>70</v>
      </c>
      <c r="S131" s="56" t="s">
        <v>11415</v>
      </c>
      <c r="T131" s="56" t="s">
        <v>7140</v>
      </c>
      <c r="U131" s="57">
        <v>22900</v>
      </c>
      <c r="V131" s="57">
        <v>-21755</v>
      </c>
      <c r="W131" s="57">
        <v>1145</v>
      </c>
      <c r="X131" s="57">
        <v>0</v>
      </c>
      <c r="Y131" s="73">
        <v>39191</v>
      </c>
      <c r="Z131" s="57">
        <v>0</v>
      </c>
      <c r="AA131" s="57">
        <v>0</v>
      </c>
      <c r="AB131" s="57">
        <v>1145</v>
      </c>
      <c r="AC131" s="57">
        <v>0</v>
      </c>
      <c r="AD131" s="56" t="s">
        <v>9255</v>
      </c>
      <c r="AE131" s="57">
        <v>0</v>
      </c>
      <c r="AF131" s="57">
        <v>0</v>
      </c>
      <c r="AG131" s="57">
        <v>0</v>
      </c>
      <c r="AI131"/>
      <c r="AJ131"/>
    </row>
    <row r="132" spans="1:36">
      <c r="A132" s="56" t="s">
        <v>54</v>
      </c>
      <c r="B132" s="56" t="s">
        <v>11417</v>
      </c>
      <c r="C132" s="56">
        <v>2101010130</v>
      </c>
      <c r="D132" s="56" t="s">
        <v>40</v>
      </c>
      <c r="E132" s="56">
        <v>2101020140</v>
      </c>
      <c r="F132" s="56">
        <v>5401010140</v>
      </c>
      <c r="G132" s="56" t="s">
        <v>11413</v>
      </c>
      <c r="H132" s="56">
        <v>400100</v>
      </c>
      <c r="I132" s="56" t="s">
        <v>11414</v>
      </c>
      <c r="J132" s="56" t="s">
        <v>9387</v>
      </c>
      <c r="K132" s="56" t="s">
        <v>7665</v>
      </c>
      <c r="L132" s="56" t="s">
        <v>7138</v>
      </c>
      <c r="M132" s="73">
        <v>40297</v>
      </c>
      <c r="N132" s="56"/>
      <c r="O132" s="56"/>
      <c r="P132" s="56" t="s">
        <v>7235</v>
      </c>
      <c r="Q132" s="56"/>
      <c r="R132" s="56" t="s">
        <v>70</v>
      </c>
      <c r="S132" s="56" t="s">
        <v>11415</v>
      </c>
      <c r="T132" s="56" t="s">
        <v>7140</v>
      </c>
      <c r="U132" s="57">
        <v>23988</v>
      </c>
      <c r="V132" s="57">
        <v>-22788.6</v>
      </c>
      <c r="W132" s="57">
        <v>1199.4000000000001</v>
      </c>
      <c r="X132" s="57">
        <v>0</v>
      </c>
      <c r="Y132" s="73">
        <v>40297</v>
      </c>
      <c r="Z132" s="57">
        <v>0</v>
      </c>
      <c r="AA132" s="57">
        <v>0</v>
      </c>
      <c r="AB132" s="57">
        <v>1199.4000000000001</v>
      </c>
      <c r="AC132" s="57">
        <v>0</v>
      </c>
      <c r="AD132" s="56" t="s">
        <v>9255</v>
      </c>
      <c r="AE132" s="57">
        <v>0</v>
      </c>
      <c r="AF132" s="57">
        <v>0</v>
      </c>
      <c r="AG132" s="57">
        <v>0</v>
      </c>
      <c r="AI132"/>
      <c r="AJ132"/>
    </row>
    <row r="133" spans="1:36">
      <c r="A133" s="56" t="s">
        <v>54</v>
      </c>
      <c r="B133" s="56" t="s">
        <v>11417</v>
      </c>
      <c r="C133" s="56">
        <v>2101010130</v>
      </c>
      <c r="D133" s="56" t="s">
        <v>40</v>
      </c>
      <c r="E133" s="56">
        <v>2101020140</v>
      </c>
      <c r="F133" s="56">
        <v>5401010140</v>
      </c>
      <c r="G133" s="56" t="s">
        <v>11413</v>
      </c>
      <c r="H133" s="56">
        <v>400100</v>
      </c>
      <c r="I133" s="56" t="s">
        <v>11414</v>
      </c>
      <c r="J133" s="56" t="s">
        <v>9388</v>
      </c>
      <c r="K133" s="56" t="s">
        <v>7666</v>
      </c>
      <c r="L133" s="56" t="s">
        <v>7138</v>
      </c>
      <c r="M133" s="73">
        <v>40389</v>
      </c>
      <c r="N133" s="56"/>
      <c r="O133" s="56"/>
      <c r="P133" s="56" t="s">
        <v>7235</v>
      </c>
      <c r="Q133" s="56"/>
      <c r="R133" s="56" t="s">
        <v>70</v>
      </c>
      <c r="S133" s="56" t="s">
        <v>11415</v>
      </c>
      <c r="T133" s="56" t="s">
        <v>7140</v>
      </c>
      <c r="U133" s="57">
        <v>24176</v>
      </c>
      <c r="V133" s="57">
        <v>-22967.200000000001</v>
      </c>
      <c r="W133" s="57">
        <v>1208.8</v>
      </c>
      <c r="X133" s="57">
        <v>0</v>
      </c>
      <c r="Y133" s="73">
        <v>40389</v>
      </c>
      <c r="Z133" s="57">
        <v>0</v>
      </c>
      <c r="AA133" s="57">
        <v>0</v>
      </c>
      <c r="AB133" s="57">
        <v>1208.8</v>
      </c>
      <c r="AC133" s="57">
        <v>0</v>
      </c>
      <c r="AD133" s="56" t="s">
        <v>9255</v>
      </c>
      <c r="AE133" s="57">
        <v>0</v>
      </c>
      <c r="AF133" s="57">
        <v>0</v>
      </c>
      <c r="AG133" s="57">
        <v>0</v>
      </c>
      <c r="AI133"/>
      <c r="AJ133"/>
    </row>
    <row r="134" spans="1:36">
      <c r="A134" s="56" t="s">
        <v>54</v>
      </c>
      <c r="B134" s="56" t="s">
        <v>11417</v>
      </c>
      <c r="C134" s="56">
        <v>2101010130</v>
      </c>
      <c r="D134" s="56" t="s">
        <v>40</v>
      </c>
      <c r="E134" s="56">
        <v>2101020140</v>
      </c>
      <c r="F134" s="56">
        <v>5401010140</v>
      </c>
      <c r="G134" s="56" t="s">
        <v>11413</v>
      </c>
      <c r="H134" s="56">
        <v>400100</v>
      </c>
      <c r="I134" s="56" t="s">
        <v>11414</v>
      </c>
      <c r="J134" s="56" t="s">
        <v>9389</v>
      </c>
      <c r="K134" s="56" t="s">
        <v>7667</v>
      </c>
      <c r="L134" s="56" t="s">
        <v>7138</v>
      </c>
      <c r="M134" s="73">
        <v>40251</v>
      </c>
      <c r="N134" s="56"/>
      <c r="O134" s="56"/>
      <c r="P134" s="56" t="s">
        <v>7235</v>
      </c>
      <c r="Q134" s="56"/>
      <c r="R134" s="56" t="s">
        <v>70</v>
      </c>
      <c r="S134" s="56" t="s">
        <v>11415</v>
      </c>
      <c r="T134" s="56" t="s">
        <v>7140</v>
      </c>
      <c r="U134" s="57">
        <v>24990</v>
      </c>
      <c r="V134" s="57">
        <v>-23740.5</v>
      </c>
      <c r="W134" s="57">
        <v>1249.5</v>
      </c>
      <c r="X134" s="57">
        <v>0</v>
      </c>
      <c r="Y134" s="73">
        <v>40251</v>
      </c>
      <c r="Z134" s="57">
        <v>0</v>
      </c>
      <c r="AA134" s="57">
        <v>0</v>
      </c>
      <c r="AB134" s="57">
        <v>1249.5</v>
      </c>
      <c r="AC134" s="57">
        <v>0</v>
      </c>
      <c r="AD134" s="56" t="s">
        <v>9255</v>
      </c>
      <c r="AE134" s="57">
        <v>0</v>
      </c>
      <c r="AF134" s="57">
        <v>0</v>
      </c>
      <c r="AG134" s="57">
        <v>0</v>
      </c>
      <c r="AI134"/>
      <c r="AJ134"/>
    </row>
    <row r="135" spans="1:36">
      <c r="A135" s="56" t="s">
        <v>54</v>
      </c>
      <c r="B135" s="56" t="s">
        <v>11417</v>
      </c>
      <c r="C135" s="56">
        <v>2101010130</v>
      </c>
      <c r="D135" s="56" t="s">
        <v>40</v>
      </c>
      <c r="E135" s="56">
        <v>2101020140</v>
      </c>
      <c r="F135" s="56">
        <v>5401010140</v>
      </c>
      <c r="G135" s="56" t="s">
        <v>11413</v>
      </c>
      <c r="H135" s="56">
        <v>400100</v>
      </c>
      <c r="I135" s="56" t="s">
        <v>11414</v>
      </c>
      <c r="J135" s="56" t="s">
        <v>9390</v>
      </c>
      <c r="K135" s="56" t="s">
        <v>7668</v>
      </c>
      <c r="L135" s="56" t="s">
        <v>7138</v>
      </c>
      <c r="M135" s="73">
        <v>39191</v>
      </c>
      <c r="N135" s="56"/>
      <c r="O135" s="56"/>
      <c r="P135" s="56" t="s">
        <v>7235</v>
      </c>
      <c r="Q135" s="56"/>
      <c r="R135" s="56" t="s">
        <v>70</v>
      </c>
      <c r="S135" s="56" t="s">
        <v>11415</v>
      </c>
      <c r="T135" s="56" t="s">
        <v>7140</v>
      </c>
      <c r="U135" s="57">
        <v>25400</v>
      </c>
      <c r="V135" s="57">
        <v>-24130</v>
      </c>
      <c r="W135" s="57">
        <v>1270</v>
      </c>
      <c r="X135" s="57">
        <v>0</v>
      </c>
      <c r="Y135" s="73">
        <v>39191</v>
      </c>
      <c r="Z135" s="57">
        <v>0</v>
      </c>
      <c r="AA135" s="57">
        <v>0</v>
      </c>
      <c r="AB135" s="57">
        <v>1270</v>
      </c>
      <c r="AC135" s="57">
        <v>0</v>
      </c>
      <c r="AD135" s="56" t="s">
        <v>9255</v>
      </c>
      <c r="AE135" s="57">
        <v>0</v>
      </c>
      <c r="AF135" s="57">
        <v>0</v>
      </c>
      <c r="AG135" s="57">
        <v>0</v>
      </c>
      <c r="AI135"/>
      <c r="AJ135"/>
    </row>
    <row r="136" spans="1:36">
      <c r="A136" s="56" t="s">
        <v>54</v>
      </c>
      <c r="B136" s="56" t="s">
        <v>11417</v>
      </c>
      <c r="C136" s="56">
        <v>2101010130</v>
      </c>
      <c r="D136" s="56" t="s">
        <v>40</v>
      </c>
      <c r="E136" s="56">
        <v>2101020140</v>
      </c>
      <c r="F136" s="56">
        <v>5401010140</v>
      </c>
      <c r="G136" s="56" t="s">
        <v>11413</v>
      </c>
      <c r="H136" s="56">
        <v>400100</v>
      </c>
      <c r="I136" s="56" t="s">
        <v>11414</v>
      </c>
      <c r="J136" s="56" t="s">
        <v>9391</v>
      </c>
      <c r="K136" s="56" t="s">
        <v>7669</v>
      </c>
      <c r="L136" s="56" t="s">
        <v>7138</v>
      </c>
      <c r="M136" s="73">
        <v>40318</v>
      </c>
      <c r="N136" s="56"/>
      <c r="O136" s="56"/>
      <c r="P136" s="56" t="s">
        <v>7235</v>
      </c>
      <c r="Q136" s="56"/>
      <c r="R136" s="56" t="s">
        <v>70</v>
      </c>
      <c r="S136" s="56" t="s">
        <v>11415</v>
      </c>
      <c r="T136" s="56" t="s">
        <v>7140</v>
      </c>
      <c r="U136" s="57">
        <v>27300</v>
      </c>
      <c r="V136" s="57">
        <v>-25935</v>
      </c>
      <c r="W136" s="57">
        <v>1365</v>
      </c>
      <c r="X136" s="57">
        <v>0</v>
      </c>
      <c r="Y136" s="73">
        <v>40318</v>
      </c>
      <c r="Z136" s="57">
        <v>0</v>
      </c>
      <c r="AA136" s="57">
        <v>0</v>
      </c>
      <c r="AB136" s="57">
        <v>1365</v>
      </c>
      <c r="AC136" s="57">
        <v>0</v>
      </c>
      <c r="AD136" s="56" t="s">
        <v>9255</v>
      </c>
      <c r="AE136" s="57">
        <v>0</v>
      </c>
      <c r="AF136" s="57">
        <v>0</v>
      </c>
      <c r="AG136" s="57">
        <v>0</v>
      </c>
      <c r="AI136"/>
      <c r="AJ136"/>
    </row>
    <row r="137" spans="1:36">
      <c r="A137" s="56" t="s">
        <v>54</v>
      </c>
      <c r="B137" s="56" t="s">
        <v>11417</v>
      </c>
      <c r="C137" s="56">
        <v>2101010130</v>
      </c>
      <c r="D137" s="56" t="s">
        <v>40</v>
      </c>
      <c r="E137" s="56">
        <v>2101020140</v>
      </c>
      <c r="F137" s="56">
        <v>5401010140</v>
      </c>
      <c r="G137" s="56" t="s">
        <v>11413</v>
      </c>
      <c r="H137" s="56">
        <v>400100</v>
      </c>
      <c r="I137" s="56" t="s">
        <v>11414</v>
      </c>
      <c r="J137" s="56" t="s">
        <v>9392</v>
      </c>
      <c r="K137" s="56" t="s">
        <v>7670</v>
      </c>
      <c r="L137" s="56" t="s">
        <v>7138</v>
      </c>
      <c r="M137" s="73">
        <v>40297</v>
      </c>
      <c r="N137" s="56"/>
      <c r="O137" s="56"/>
      <c r="P137" s="56" t="s">
        <v>7235</v>
      </c>
      <c r="Q137" s="56"/>
      <c r="R137" s="56" t="s">
        <v>70</v>
      </c>
      <c r="S137" s="56" t="s">
        <v>11415</v>
      </c>
      <c r="T137" s="56" t="s">
        <v>7140</v>
      </c>
      <c r="U137" s="57">
        <v>27826</v>
      </c>
      <c r="V137" s="57">
        <v>-26434.7</v>
      </c>
      <c r="W137" s="57">
        <v>1391.3</v>
      </c>
      <c r="X137" s="57">
        <v>0</v>
      </c>
      <c r="Y137" s="73">
        <v>40297</v>
      </c>
      <c r="Z137" s="57">
        <v>0</v>
      </c>
      <c r="AA137" s="57">
        <v>0</v>
      </c>
      <c r="AB137" s="57">
        <v>1391.3</v>
      </c>
      <c r="AC137" s="57">
        <v>0</v>
      </c>
      <c r="AD137" s="56" t="s">
        <v>9255</v>
      </c>
      <c r="AE137" s="57">
        <v>0</v>
      </c>
      <c r="AF137" s="57">
        <v>0</v>
      </c>
      <c r="AG137" s="57">
        <v>0</v>
      </c>
      <c r="AI137"/>
      <c r="AJ137"/>
    </row>
    <row r="138" spans="1:36">
      <c r="A138" s="56" t="s">
        <v>54</v>
      </c>
      <c r="B138" s="56" t="s">
        <v>11417</v>
      </c>
      <c r="C138" s="56">
        <v>2101010130</v>
      </c>
      <c r="D138" s="56" t="s">
        <v>40</v>
      </c>
      <c r="E138" s="56">
        <v>2101020140</v>
      </c>
      <c r="F138" s="56">
        <v>5401010140</v>
      </c>
      <c r="G138" s="56" t="s">
        <v>11413</v>
      </c>
      <c r="H138" s="56">
        <v>400100</v>
      </c>
      <c r="I138" s="56" t="s">
        <v>11414</v>
      </c>
      <c r="J138" s="56" t="s">
        <v>9393</v>
      </c>
      <c r="K138" s="56" t="s">
        <v>7707</v>
      </c>
      <c r="L138" s="56" t="s">
        <v>7138</v>
      </c>
      <c r="M138" s="73">
        <v>39191</v>
      </c>
      <c r="N138" s="56"/>
      <c r="O138" s="56"/>
      <c r="P138" s="56" t="s">
        <v>295</v>
      </c>
      <c r="Q138" s="56"/>
      <c r="R138" s="56" t="s">
        <v>70</v>
      </c>
      <c r="S138" s="56" t="s">
        <v>11415</v>
      </c>
      <c r="T138" s="56" t="s">
        <v>7140</v>
      </c>
      <c r="U138" s="57">
        <v>29500</v>
      </c>
      <c r="V138" s="57">
        <v>-28025</v>
      </c>
      <c r="W138" s="57">
        <v>1475</v>
      </c>
      <c r="X138" s="57">
        <v>0</v>
      </c>
      <c r="Y138" s="73">
        <v>39191</v>
      </c>
      <c r="Z138" s="57">
        <v>0</v>
      </c>
      <c r="AA138" s="57">
        <v>0</v>
      </c>
      <c r="AB138" s="57">
        <v>1475</v>
      </c>
      <c r="AC138" s="57">
        <v>0</v>
      </c>
      <c r="AD138" s="56" t="s">
        <v>9255</v>
      </c>
      <c r="AE138" s="57">
        <v>0</v>
      </c>
      <c r="AF138" s="57">
        <v>0</v>
      </c>
      <c r="AG138" s="57">
        <v>0</v>
      </c>
      <c r="AI138"/>
      <c r="AJ138"/>
    </row>
    <row r="139" spans="1:36">
      <c r="A139" s="56" t="s">
        <v>54</v>
      </c>
      <c r="B139" s="56" t="s">
        <v>11417</v>
      </c>
      <c r="C139" s="56">
        <v>2101010130</v>
      </c>
      <c r="D139" s="56" t="s">
        <v>40</v>
      </c>
      <c r="E139" s="56">
        <v>2101020140</v>
      </c>
      <c r="F139" s="56">
        <v>5401010140</v>
      </c>
      <c r="G139" s="56" t="s">
        <v>11413</v>
      </c>
      <c r="H139" s="56">
        <v>400100</v>
      </c>
      <c r="I139" s="56" t="s">
        <v>11414</v>
      </c>
      <c r="J139" s="56" t="s">
        <v>9394</v>
      </c>
      <c r="K139" s="56" t="s">
        <v>7671</v>
      </c>
      <c r="L139" s="56" t="s">
        <v>7138</v>
      </c>
      <c r="M139" s="73">
        <v>40297</v>
      </c>
      <c r="N139" s="56"/>
      <c r="O139" s="56"/>
      <c r="P139" s="56" t="s">
        <v>7235</v>
      </c>
      <c r="Q139" s="56"/>
      <c r="R139" s="56" t="s">
        <v>70</v>
      </c>
      <c r="S139" s="56" t="s">
        <v>11415</v>
      </c>
      <c r="T139" s="56" t="s">
        <v>7140</v>
      </c>
      <c r="U139" s="57">
        <v>30429</v>
      </c>
      <c r="V139" s="57">
        <v>-28907.55</v>
      </c>
      <c r="W139" s="57">
        <v>1521.45</v>
      </c>
      <c r="X139" s="57">
        <v>0</v>
      </c>
      <c r="Y139" s="73">
        <v>40297</v>
      </c>
      <c r="Z139" s="57">
        <v>0</v>
      </c>
      <c r="AA139" s="57">
        <v>0</v>
      </c>
      <c r="AB139" s="57">
        <v>1521.45</v>
      </c>
      <c r="AC139" s="57">
        <v>0</v>
      </c>
      <c r="AD139" s="56" t="s">
        <v>9255</v>
      </c>
      <c r="AE139" s="57">
        <v>0</v>
      </c>
      <c r="AF139" s="57">
        <v>0</v>
      </c>
      <c r="AG139" s="57">
        <v>0</v>
      </c>
      <c r="AI139"/>
      <c r="AJ139"/>
    </row>
    <row r="140" spans="1:36">
      <c r="A140" s="56" t="s">
        <v>54</v>
      </c>
      <c r="B140" s="56" t="s">
        <v>11417</v>
      </c>
      <c r="C140" s="56">
        <v>2101010130</v>
      </c>
      <c r="D140" s="56" t="s">
        <v>40</v>
      </c>
      <c r="E140" s="56">
        <v>2101020140</v>
      </c>
      <c r="F140" s="56">
        <v>5401010140</v>
      </c>
      <c r="G140" s="56" t="s">
        <v>11413</v>
      </c>
      <c r="H140" s="56">
        <v>400100</v>
      </c>
      <c r="I140" s="56" t="s">
        <v>11414</v>
      </c>
      <c r="J140" s="56" t="s">
        <v>9395</v>
      </c>
      <c r="K140" s="56" t="s">
        <v>7672</v>
      </c>
      <c r="L140" s="56" t="s">
        <v>7138</v>
      </c>
      <c r="M140" s="73">
        <v>39214</v>
      </c>
      <c r="N140" s="56"/>
      <c r="O140" s="56"/>
      <c r="P140" s="56" t="s">
        <v>7235</v>
      </c>
      <c r="Q140" s="56"/>
      <c r="R140" s="56" t="s">
        <v>70</v>
      </c>
      <c r="S140" s="56" t="s">
        <v>11415</v>
      </c>
      <c r="T140" s="56" t="s">
        <v>7140</v>
      </c>
      <c r="U140" s="57">
        <v>31962</v>
      </c>
      <c r="V140" s="57">
        <v>-30363.9</v>
      </c>
      <c r="W140" s="57">
        <v>1598.1</v>
      </c>
      <c r="X140" s="57">
        <v>0</v>
      </c>
      <c r="Y140" s="73">
        <v>39214</v>
      </c>
      <c r="Z140" s="57">
        <v>0</v>
      </c>
      <c r="AA140" s="57">
        <v>0</v>
      </c>
      <c r="AB140" s="57">
        <v>1598.1</v>
      </c>
      <c r="AC140" s="57">
        <v>0</v>
      </c>
      <c r="AD140" s="56" t="s">
        <v>9255</v>
      </c>
      <c r="AE140" s="57">
        <v>0</v>
      </c>
      <c r="AF140" s="57">
        <v>0</v>
      </c>
      <c r="AG140" s="57">
        <v>0</v>
      </c>
      <c r="AI140"/>
      <c r="AJ140"/>
    </row>
    <row r="141" spans="1:36">
      <c r="A141" s="56" t="s">
        <v>54</v>
      </c>
      <c r="B141" s="56" t="s">
        <v>11417</v>
      </c>
      <c r="C141" s="56">
        <v>2101010130</v>
      </c>
      <c r="D141" s="56" t="s">
        <v>40</v>
      </c>
      <c r="E141" s="56">
        <v>2101020140</v>
      </c>
      <c r="F141" s="56">
        <v>5401010140</v>
      </c>
      <c r="G141" s="56" t="s">
        <v>11413</v>
      </c>
      <c r="H141" s="56">
        <v>400100</v>
      </c>
      <c r="I141" s="56" t="s">
        <v>11414</v>
      </c>
      <c r="J141" s="56" t="s">
        <v>9396</v>
      </c>
      <c r="K141" s="56" t="s">
        <v>7673</v>
      </c>
      <c r="L141" s="56" t="s">
        <v>7138</v>
      </c>
      <c r="M141" s="73">
        <v>40297</v>
      </c>
      <c r="N141" s="56"/>
      <c r="O141" s="56"/>
      <c r="P141" s="56" t="s">
        <v>7235</v>
      </c>
      <c r="Q141" s="56"/>
      <c r="R141" s="56" t="s">
        <v>70</v>
      </c>
      <c r="S141" s="56" t="s">
        <v>11415</v>
      </c>
      <c r="T141" s="56" t="s">
        <v>7140</v>
      </c>
      <c r="U141" s="57">
        <v>32623</v>
      </c>
      <c r="V141" s="57">
        <v>-30991.85</v>
      </c>
      <c r="W141" s="57">
        <v>1631.15</v>
      </c>
      <c r="X141" s="57">
        <v>0</v>
      </c>
      <c r="Y141" s="73">
        <v>40297</v>
      </c>
      <c r="Z141" s="57">
        <v>0</v>
      </c>
      <c r="AA141" s="57">
        <v>0</v>
      </c>
      <c r="AB141" s="57">
        <v>1631.15</v>
      </c>
      <c r="AC141" s="57">
        <v>0</v>
      </c>
      <c r="AD141" s="56" t="s">
        <v>9255</v>
      </c>
      <c r="AE141" s="57">
        <v>0</v>
      </c>
      <c r="AF141" s="57">
        <v>0</v>
      </c>
      <c r="AG141" s="57">
        <v>0</v>
      </c>
      <c r="AI141"/>
      <c r="AJ141"/>
    </row>
    <row r="142" spans="1:36">
      <c r="A142" s="56" t="s">
        <v>54</v>
      </c>
      <c r="B142" s="56" t="s">
        <v>11417</v>
      </c>
      <c r="C142" s="56">
        <v>2101010130</v>
      </c>
      <c r="D142" s="56" t="s">
        <v>40</v>
      </c>
      <c r="E142" s="56">
        <v>2101020140</v>
      </c>
      <c r="F142" s="56">
        <v>5401010140</v>
      </c>
      <c r="G142" s="56" t="s">
        <v>11413</v>
      </c>
      <c r="H142" s="56">
        <v>400100</v>
      </c>
      <c r="I142" s="56" t="s">
        <v>11414</v>
      </c>
      <c r="J142" s="56" t="s">
        <v>9397</v>
      </c>
      <c r="K142" s="56" t="s">
        <v>7708</v>
      </c>
      <c r="L142" s="56" t="s">
        <v>7138</v>
      </c>
      <c r="M142" s="73">
        <v>39191</v>
      </c>
      <c r="N142" s="56"/>
      <c r="O142" s="56"/>
      <c r="P142" s="56" t="s">
        <v>295</v>
      </c>
      <c r="Q142" s="56"/>
      <c r="R142" s="56" t="s">
        <v>70</v>
      </c>
      <c r="S142" s="56" t="s">
        <v>11415</v>
      </c>
      <c r="T142" s="56" t="s">
        <v>7140</v>
      </c>
      <c r="U142" s="57">
        <v>32700</v>
      </c>
      <c r="V142" s="57">
        <v>-31065</v>
      </c>
      <c r="W142" s="57">
        <v>1635</v>
      </c>
      <c r="X142" s="57">
        <v>0</v>
      </c>
      <c r="Y142" s="73">
        <v>39191</v>
      </c>
      <c r="Z142" s="57">
        <v>0</v>
      </c>
      <c r="AA142" s="57">
        <v>0</v>
      </c>
      <c r="AB142" s="57">
        <v>1635</v>
      </c>
      <c r="AC142" s="57">
        <v>0</v>
      </c>
      <c r="AD142" s="56" t="s">
        <v>9255</v>
      </c>
      <c r="AE142" s="57">
        <v>0</v>
      </c>
      <c r="AF142" s="57">
        <v>0</v>
      </c>
      <c r="AG142" s="57">
        <v>0</v>
      </c>
      <c r="AI142"/>
      <c r="AJ142"/>
    </row>
    <row r="143" spans="1:36">
      <c r="A143" s="56" t="s">
        <v>54</v>
      </c>
      <c r="B143" s="56" t="s">
        <v>11417</v>
      </c>
      <c r="C143" s="56">
        <v>2101010130</v>
      </c>
      <c r="D143" s="56" t="s">
        <v>40</v>
      </c>
      <c r="E143" s="56">
        <v>2101020140</v>
      </c>
      <c r="F143" s="56">
        <v>5401010140</v>
      </c>
      <c r="G143" s="56" t="s">
        <v>11413</v>
      </c>
      <c r="H143" s="56">
        <v>400100</v>
      </c>
      <c r="I143" s="56" t="s">
        <v>11414</v>
      </c>
      <c r="J143" s="56" t="s">
        <v>9398</v>
      </c>
      <c r="K143" s="56" t="s">
        <v>7709</v>
      </c>
      <c r="L143" s="56" t="s">
        <v>7138</v>
      </c>
      <c r="M143" s="73">
        <v>39191</v>
      </c>
      <c r="N143" s="56"/>
      <c r="O143" s="56"/>
      <c r="P143" s="56" t="s">
        <v>295</v>
      </c>
      <c r="Q143" s="56"/>
      <c r="R143" s="56" t="s">
        <v>70</v>
      </c>
      <c r="S143" s="56" t="s">
        <v>11415</v>
      </c>
      <c r="T143" s="56" t="s">
        <v>7140</v>
      </c>
      <c r="U143" s="57">
        <v>32900</v>
      </c>
      <c r="V143" s="57">
        <v>-31255</v>
      </c>
      <c r="W143" s="57">
        <v>1645</v>
      </c>
      <c r="X143" s="57">
        <v>0</v>
      </c>
      <c r="Y143" s="73">
        <v>39191</v>
      </c>
      <c r="Z143" s="57">
        <v>0</v>
      </c>
      <c r="AA143" s="57">
        <v>0</v>
      </c>
      <c r="AB143" s="57">
        <v>1645</v>
      </c>
      <c r="AC143" s="57">
        <v>0</v>
      </c>
      <c r="AD143" s="56" t="s">
        <v>9255</v>
      </c>
      <c r="AE143" s="57">
        <v>0</v>
      </c>
      <c r="AF143" s="57">
        <v>0</v>
      </c>
      <c r="AG143" s="57">
        <v>0</v>
      </c>
      <c r="AI143"/>
      <c r="AJ143"/>
    </row>
    <row r="144" spans="1:36">
      <c r="A144" s="56" t="s">
        <v>54</v>
      </c>
      <c r="B144" s="56" t="s">
        <v>11417</v>
      </c>
      <c r="C144" s="56">
        <v>2101010130</v>
      </c>
      <c r="D144" s="56" t="s">
        <v>40</v>
      </c>
      <c r="E144" s="56">
        <v>2101020140</v>
      </c>
      <c r="F144" s="56">
        <v>5401010140</v>
      </c>
      <c r="G144" s="56" t="s">
        <v>11413</v>
      </c>
      <c r="H144" s="56">
        <v>400100</v>
      </c>
      <c r="I144" s="56" t="s">
        <v>11414</v>
      </c>
      <c r="J144" s="56" t="s">
        <v>9399</v>
      </c>
      <c r="K144" s="56" t="s">
        <v>7674</v>
      </c>
      <c r="L144" s="56" t="s">
        <v>7138</v>
      </c>
      <c r="M144" s="73">
        <v>40086</v>
      </c>
      <c r="N144" s="56"/>
      <c r="O144" s="56"/>
      <c r="P144" s="56" t="s">
        <v>7235</v>
      </c>
      <c r="Q144" s="56"/>
      <c r="R144" s="56" t="s">
        <v>70</v>
      </c>
      <c r="S144" s="56" t="s">
        <v>11415</v>
      </c>
      <c r="T144" s="56" t="s">
        <v>7140</v>
      </c>
      <c r="U144" s="57">
        <v>33785</v>
      </c>
      <c r="V144" s="57">
        <v>-32095.75</v>
      </c>
      <c r="W144" s="57">
        <v>1689.25</v>
      </c>
      <c r="X144" s="57">
        <v>0</v>
      </c>
      <c r="Y144" s="73">
        <v>40086</v>
      </c>
      <c r="Z144" s="57">
        <v>0</v>
      </c>
      <c r="AA144" s="57">
        <v>0</v>
      </c>
      <c r="AB144" s="57">
        <v>1689.25</v>
      </c>
      <c r="AC144" s="57">
        <v>0</v>
      </c>
      <c r="AD144" s="56" t="s">
        <v>9255</v>
      </c>
      <c r="AE144" s="57">
        <v>0</v>
      </c>
      <c r="AF144" s="57">
        <v>0</v>
      </c>
      <c r="AG144" s="57">
        <v>0</v>
      </c>
      <c r="AI144"/>
      <c r="AJ144"/>
    </row>
    <row r="145" spans="1:36">
      <c r="A145" s="56" t="s">
        <v>54</v>
      </c>
      <c r="B145" s="56" t="s">
        <v>11417</v>
      </c>
      <c r="C145" s="56">
        <v>2101010130</v>
      </c>
      <c r="D145" s="56" t="s">
        <v>40</v>
      </c>
      <c r="E145" s="56">
        <v>2101020140</v>
      </c>
      <c r="F145" s="56">
        <v>5401010140</v>
      </c>
      <c r="G145" s="56" t="s">
        <v>11413</v>
      </c>
      <c r="H145" s="56">
        <v>400100</v>
      </c>
      <c r="I145" s="56" t="s">
        <v>11414</v>
      </c>
      <c r="J145" s="56" t="s">
        <v>9400</v>
      </c>
      <c r="K145" s="56" t="s">
        <v>7675</v>
      </c>
      <c r="L145" s="56" t="s">
        <v>7138</v>
      </c>
      <c r="M145" s="73">
        <v>40086</v>
      </c>
      <c r="N145" s="56"/>
      <c r="O145" s="56"/>
      <c r="P145" s="56" t="s">
        <v>7235</v>
      </c>
      <c r="Q145" s="56"/>
      <c r="R145" s="56" t="s">
        <v>70</v>
      </c>
      <c r="S145" s="56" t="s">
        <v>11415</v>
      </c>
      <c r="T145" s="56" t="s">
        <v>7140</v>
      </c>
      <c r="U145" s="57">
        <v>38369</v>
      </c>
      <c r="V145" s="57">
        <v>-36450.550000000003</v>
      </c>
      <c r="W145" s="57">
        <v>1918.45</v>
      </c>
      <c r="X145" s="57">
        <v>0</v>
      </c>
      <c r="Y145" s="73">
        <v>40086</v>
      </c>
      <c r="Z145" s="57">
        <v>0</v>
      </c>
      <c r="AA145" s="57">
        <v>0</v>
      </c>
      <c r="AB145" s="57">
        <v>1918.45</v>
      </c>
      <c r="AC145" s="57">
        <v>0</v>
      </c>
      <c r="AD145" s="56" t="s">
        <v>9255</v>
      </c>
      <c r="AE145" s="57">
        <v>0</v>
      </c>
      <c r="AF145" s="57">
        <v>0</v>
      </c>
      <c r="AG145" s="57">
        <v>0</v>
      </c>
      <c r="AI145"/>
      <c r="AJ145"/>
    </row>
    <row r="146" spans="1:36">
      <c r="A146" s="56" t="s">
        <v>54</v>
      </c>
      <c r="B146" s="56" t="s">
        <v>11417</v>
      </c>
      <c r="C146" s="56">
        <v>2101010130</v>
      </c>
      <c r="D146" s="56" t="s">
        <v>40</v>
      </c>
      <c r="E146" s="56">
        <v>2101020140</v>
      </c>
      <c r="F146" s="56">
        <v>5401010140</v>
      </c>
      <c r="G146" s="56" t="s">
        <v>11413</v>
      </c>
      <c r="H146" s="56">
        <v>400100</v>
      </c>
      <c r="I146" s="56" t="s">
        <v>11414</v>
      </c>
      <c r="J146" s="56" t="s">
        <v>9401</v>
      </c>
      <c r="K146" s="56" t="s">
        <v>7676</v>
      </c>
      <c r="L146" s="56" t="s">
        <v>7138</v>
      </c>
      <c r="M146" s="73">
        <v>40422</v>
      </c>
      <c r="N146" s="56"/>
      <c r="O146" s="56"/>
      <c r="P146" s="56" t="s">
        <v>7235</v>
      </c>
      <c r="Q146" s="56"/>
      <c r="R146" s="56" t="s">
        <v>70</v>
      </c>
      <c r="S146" s="56" t="s">
        <v>11415</v>
      </c>
      <c r="T146" s="56" t="s">
        <v>7140</v>
      </c>
      <c r="U146" s="57">
        <v>40000</v>
      </c>
      <c r="V146" s="57">
        <v>-38000</v>
      </c>
      <c r="W146" s="57">
        <v>2000</v>
      </c>
      <c r="X146" s="57">
        <v>0</v>
      </c>
      <c r="Y146" s="73">
        <v>40422</v>
      </c>
      <c r="Z146" s="57">
        <v>0</v>
      </c>
      <c r="AA146" s="57">
        <v>0</v>
      </c>
      <c r="AB146" s="57">
        <v>2000</v>
      </c>
      <c r="AC146" s="57">
        <v>0</v>
      </c>
      <c r="AD146" s="56" t="s">
        <v>9255</v>
      </c>
      <c r="AE146" s="57">
        <v>0</v>
      </c>
      <c r="AF146" s="57">
        <v>0</v>
      </c>
      <c r="AG146" s="57">
        <v>0</v>
      </c>
      <c r="AI146"/>
      <c r="AJ146"/>
    </row>
    <row r="147" spans="1:36">
      <c r="A147" s="56" t="s">
        <v>54</v>
      </c>
      <c r="B147" s="56" t="s">
        <v>11417</v>
      </c>
      <c r="C147" s="56">
        <v>2101010130</v>
      </c>
      <c r="D147" s="56" t="s">
        <v>40</v>
      </c>
      <c r="E147" s="56">
        <v>2101020140</v>
      </c>
      <c r="F147" s="56">
        <v>5401010140</v>
      </c>
      <c r="G147" s="56" t="s">
        <v>11413</v>
      </c>
      <c r="H147" s="56">
        <v>400100</v>
      </c>
      <c r="I147" s="56" t="s">
        <v>11414</v>
      </c>
      <c r="J147" s="56" t="s">
        <v>9402</v>
      </c>
      <c r="K147" s="56" t="s">
        <v>7677</v>
      </c>
      <c r="L147" s="56" t="s">
        <v>7138</v>
      </c>
      <c r="M147" s="73">
        <v>40297</v>
      </c>
      <c r="N147" s="56"/>
      <c r="O147" s="56"/>
      <c r="P147" s="56" t="s">
        <v>7235</v>
      </c>
      <c r="Q147" s="56"/>
      <c r="R147" s="56" t="s">
        <v>70</v>
      </c>
      <c r="S147" s="56" t="s">
        <v>11415</v>
      </c>
      <c r="T147" s="56" t="s">
        <v>7140</v>
      </c>
      <c r="U147" s="57">
        <v>42218</v>
      </c>
      <c r="V147" s="57">
        <v>-40107.1</v>
      </c>
      <c r="W147" s="57">
        <v>2110.9</v>
      </c>
      <c r="X147" s="57">
        <v>0</v>
      </c>
      <c r="Y147" s="73">
        <v>40297</v>
      </c>
      <c r="Z147" s="57">
        <v>0</v>
      </c>
      <c r="AA147" s="57">
        <v>0</v>
      </c>
      <c r="AB147" s="57">
        <v>2110.9</v>
      </c>
      <c r="AC147" s="57">
        <v>0</v>
      </c>
      <c r="AD147" s="56" t="s">
        <v>9255</v>
      </c>
      <c r="AE147" s="57">
        <v>0</v>
      </c>
      <c r="AF147" s="57">
        <v>0</v>
      </c>
      <c r="AG147" s="57">
        <v>0</v>
      </c>
      <c r="AI147"/>
      <c r="AJ147"/>
    </row>
    <row r="148" spans="1:36">
      <c r="A148" s="56" t="s">
        <v>54</v>
      </c>
      <c r="B148" s="56" t="s">
        <v>11417</v>
      </c>
      <c r="C148" s="56">
        <v>2101010130</v>
      </c>
      <c r="D148" s="56" t="s">
        <v>40</v>
      </c>
      <c r="E148" s="56">
        <v>2101020140</v>
      </c>
      <c r="F148" s="56">
        <v>5401010140</v>
      </c>
      <c r="G148" s="56" t="s">
        <v>11413</v>
      </c>
      <c r="H148" s="56">
        <v>400100</v>
      </c>
      <c r="I148" s="56" t="s">
        <v>11414</v>
      </c>
      <c r="J148" s="56" t="s">
        <v>9403</v>
      </c>
      <c r="K148" s="56" t="s">
        <v>7678</v>
      </c>
      <c r="L148" s="56" t="s">
        <v>7138</v>
      </c>
      <c r="M148" s="73">
        <v>40297</v>
      </c>
      <c r="N148" s="56"/>
      <c r="O148" s="56"/>
      <c r="P148" s="56" t="s">
        <v>7235</v>
      </c>
      <c r="Q148" s="56"/>
      <c r="R148" s="56" t="s">
        <v>70</v>
      </c>
      <c r="S148" s="56" t="s">
        <v>11415</v>
      </c>
      <c r="T148" s="56" t="s">
        <v>7140</v>
      </c>
      <c r="U148" s="57">
        <v>43875</v>
      </c>
      <c r="V148" s="57">
        <v>-41681.25</v>
      </c>
      <c r="W148" s="57">
        <v>2193.75</v>
      </c>
      <c r="X148" s="57">
        <v>0</v>
      </c>
      <c r="Y148" s="73">
        <v>40297</v>
      </c>
      <c r="Z148" s="57">
        <v>0</v>
      </c>
      <c r="AA148" s="57">
        <v>0</v>
      </c>
      <c r="AB148" s="57">
        <v>2193.75</v>
      </c>
      <c r="AC148" s="57">
        <v>0</v>
      </c>
      <c r="AD148" s="56" t="s">
        <v>9255</v>
      </c>
      <c r="AE148" s="57">
        <v>0</v>
      </c>
      <c r="AF148" s="57">
        <v>0</v>
      </c>
      <c r="AG148" s="57">
        <v>0</v>
      </c>
      <c r="AI148"/>
      <c r="AJ148"/>
    </row>
    <row r="149" spans="1:36">
      <c r="A149" s="56" t="s">
        <v>54</v>
      </c>
      <c r="B149" s="56" t="s">
        <v>11417</v>
      </c>
      <c r="C149" s="56">
        <v>2101010130</v>
      </c>
      <c r="D149" s="56" t="s">
        <v>40</v>
      </c>
      <c r="E149" s="56">
        <v>2101020140</v>
      </c>
      <c r="F149" s="56">
        <v>5401010140</v>
      </c>
      <c r="G149" s="56" t="s">
        <v>11413</v>
      </c>
      <c r="H149" s="56">
        <v>400100</v>
      </c>
      <c r="I149" s="56" t="s">
        <v>11414</v>
      </c>
      <c r="J149" s="56" t="s">
        <v>9404</v>
      </c>
      <c r="K149" s="56" t="s">
        <v>7679</v>
      </c>
      <c r="L149" s="56" t="s">
        <v>7138</v>
      </c>
      <c r="M149" s="73">
        <v>40410</v>
      </c>
      <c r="N149" s="56"/>
      <c r="O149" s="56"/>
      <c r="P149" s="56" t="s">
        <v>7235</v>
      </c>
      <c r="Q149" s="56"/>
      <c r="R149" s="56" t="s">
        <v>70</v>
      </c>
      <c r="S149" s="56" t="s">
        <v>11415</v>
      </c>
      <c r="T149" s="56" t="s">
        <v>7140</v>
      </c>
      <c r="U149" s="57">
        <v>45000</v>
      </c>
      <c r="V149" s="57">
        <v>-42750</v>
      </c>
      <c r="W149" s="57">
        <v>2250</v>
      </c>
      <c r="X149" s="57">
        <v>0</v>
      </c>
      <c r="Y149" s="73">
        <v>40410</v>
      </c>
      <c r="Z149" s="57">
        <v>0</v>
      </c>
      <c r="AA149" s="57">
        <v>0</v>
      </c>
      <c r="AB149" s="57">
        <v>2250</v>
      </c>
      <c r="AC149" s="57">
        <v>0</v>
      </c>
      <c r="AD149" s="56" t="s">
        <v>9255</v>
      </c>
      <c r="AE149" s="57">
        <v>0</v>
      </c>
      <c r="AF149" s="57">
        <v>0</v>
      </c>
      <c r="AG149" s="57">
        <v>0</v>
      </c>
      <c r="AI149"/>
      <c r="AJ149"/>
    </row>
    <row r="150" spans="1:36">
      <c r="A150" s="56" t="s">
        <v>54</v>
      </c>
      <c r="B150" s="56" t="s">
        <v>11417</v>
      </c>
      <c r="C150" s="56">
        <v>2101010130</v>
      </c>
      <c r="D150" s="56" t="s">
        <v>40</v>
      </c>
      <c r="E150" s="56">
        <v>2101020140</v>
      </c>
      <c r="F150" s="56">
        <v>5401010140</v>
      </c>
      <c r="G150" s="56" t="s">
        <v>11413</v>
      </c>
      <c r="H150" s="56">
        <v>400100</v>
      </c>
      <c r="I150" s="56" t="s">
        <v>11414</v>
      </c>
      <c r="J150" s="56" t="s">
        <v>9405</v>
      </c>
      <c r="K150" s="56" t="s">
        <v>7710</v>
      </c>
      <c r="L150" s="56" t="s">
        <v>7138</v>
      </c>
      <c r="M150" s="73">
        <v>39191</v>
      </c>
      <c r="N150" s="56"/>
      <c r="O150" s="56"/>
      <c r="P150" s="56" t="s">
        <v>295</v>
      </c>
      <c r="Q150" s="56"/>
      <c r="R150" s="56" t="s">
        <v>70</v>
      </c>
      <c r="S150" s="56" t="s">
        <v>11415</v>
      </c>
      <c r="T150" s="56" t="s">
        <v>7140</v>
      </c>
      <c r="U150" s="57">
        <v>45500</v>
      </c>
      <c r="V150" s="57">
        <v>-43225</v>
      </c>
      <c r="W150" s="57">
        <v>2275</v>
      </c>
      <c r="X150" s="57">
        <v>0</v>
      </c>
      <c r="Y150" s="73">
        <v>39191</v>
      </c>
      <c r="Z150" s="57">
        <v>0</v>
      </c>
      <c r="AA150" s="57">
        <v>0</v>
      </c>
      <c r="AB150" s="57">
        <v>2275</v>
      </c>
      <c r="AC150" s="57">
        <v>0</v>
      </c>
      <c r="AD150" s="56" t="s">
        <v>9255</v>
      </c>
      <c r="AE150" s="57">
        <v>0</v>
      </c>
      <c r="AF150" s="57">
        <v>0</v>
      </c>
      <c r="AG150" s="57">
        <v>0</v>
      </c>
      <c r="AI150"/>
      <c r="AJ150"/>
    </row>
    <row r="151" spans="1:36">
      <c r="A151" s="56" t="s">
        <v>54</v>
      </c>
      <c r="B151" s="56" t="s">
        <v>11417</v>
      </c>
      <c r="C151" s="56">
        <v>2101010130</v>
      </c>
      <c r="D151" s="56" t="s">
        <v>40</v>
      </c>
      <c r="E151" s="56">
        <v>2101020140</v>
      </c>
      <c r="F151" s="56">
        <v>5401010140</v>
      </c>
      <c r="G151" s="56" t="s">
        <v>11413</v>
      </c>
      <c r="H151" s="56">
        <v>400100</v>
      </c>
      <c r="I151" s="56" t="s">
        <v>11414</v>
      </c>
      <c r="J151" s="56" t="s">
        <v>9406</v>
      </c>
      <c r="K151" s="56" t="s">
        <v>7680</v>
      </c>
      <c r="L151" s="56" t="s">
        <v>7138</v>
      </c>
      <c r="M151" s="73">
        <v>40086</v>
      </c>
      <c r="N151" s="56"/>
      <c r="O151" s="56"/>
      <c r="P151" s="56" t="s">
        <v>7235</v>
      </c>
      <c r="Q151" s="56"/>
      <c r="R151" s="56" t="s">
        <v>70</v>
      </c>
      <c r="S151" s="56" t="s">
        <v>11415</v>
      </c>
      <c r="T151" s="56" t="s">
        <v>7140</v>
      </c>
      <c r="U151" s="57">
        <v>50595</v>
      </c>
      <c r="V151" s="57">
        <v>-48065.25</v>
      </c>
      <c r="W151" s="57">
        <v>2529.75</v>
      </c>
      <c r="X151" s="57">
        <v>0</v>
      </c>
      <c r="Y151" s="73">
        <v>40086</v>
      </c>
      <c r="Z151" s="57">
        <v>0</v>
      </c>
      <c r="AA151" s="57">
        <v>0</v>
      </c>
      <c r="AB151" s="57">
        <v>2529.75</v>
      </c>
      <c r="AC151" s="57">
        <v>0</v>
      </c>
      <c r="AD151" s="56" t="s">
        <v>9255</v>
      </c>
      <c r="AE151" s="57">
        <v>0</v>
      </c>
      <c r="AF151" s="57">
        <v>0</v>
      </c>
      <c r="AG151" s="57">
        <v>0</v>
      </c>
      <c r="AI151"/>
      <c r="AJ151"/>
    </row>
    <row r="152" spans="1:36">
      <c r="A152" s="56" t="s">
        <v>54</v>
      </c>
      <c r="B152" s="56" t="s">
        <v>11417</v>
      </c>
      <c r="C152" s="56">
        <v>2101010130</v>
      </c>
      <c r="D152" s="56" t="s">
        <v>40</v>
      </c>
      <c r="E152" s="56">
        <v>2101020140</v>
      </c>
      <c r="F152" s="56">
        <v>5401010140</v>
      </c>
      <c r="G152" s="56" t="s">
        <v>11413</v>
      </c>
      <c r="H152" s="56">
        <v>400100</v>
      </c>
      <c r="I152" s="56" t="s">
        <v>11414</v>
      </c>
      <c r="J152" s="56" t="s">
        <v>9407</v>
      </c>
      <c r="K152" s="56" t="s">
        <v>7681</v>
      </c>
      <c r="L152" s="56" t="s">
        <v>7138</v>
      </c>
      <c r="M152" s="73">
        <v>40086</v>
      </c>
      <c r="N152" s="56"/>
      <c r="O152" s="56"/>
      <c r="P152" s="56" t="s">
        <v>7235</v>
      </c>
      <c r="Q152" s="56"/>
      <c r="R152" s="56" t="s">
        <v>70</v>
      </c>
      <c r="S152" s="56" t="s">
        <v>11415</v>
      </c>
      <c r="T152" s="56" t="s">
        <v>7140</v>
      </c>
      <c r="U152" s="57">
        <v>58500</v>
      </c>
      <c r="V152" s="57">
        <v>-55575</v>
      </c>
      <c r="W152" s="57">
        <v>2925</v>
      </c>
      <c r="X152" s="57">
        <v>0</v>
      </c>
      <c r="Y152" s="73">
        <v>40086</v>
      </c>
      <c r="Z152" s="57">
        <v>0</v>
      </c>
      <c r="AA152" s="57">
        <v>0</v>
      </c>
      <c r="AB152" s="57">
        <v>2925</v>
      </c>
      <c r="AC152" s="57">
        <v>0</v>
      </c>
      <c r="AD152" s="56" t="s">
        <v>9255</v>
      </c>
      <c r="AE152" s="57">
        <v>0</v>
      </c>
      <c r="AF152" s="57">
        <v>0</v>
      </c>
      <c r="AG152" s="57">
        <v>0</v>
      </c>
      <c r="AI152"/>
      <c r="AJ152"/>
    </row>
    <row r="153" spans="1:36">
      <c r="A153" s="56" t="s">
        <v>54</v>
      </c>
      <c r="B153" s="56" t="s">
        <v>11417</v>
      </c>
      <c r="C153" s="56">
        <v>2101010130</v>
      </c>
      <c r="D153" s="56" t="s">
        <v>40</v>
      </c>
      <c r="E153" s="56">
        <v>2101020140</v>
      </c>
      <c r="F153" s="56">
        <v>5401010140</v>
      </c>
      <c r="G153" s="56" t="s">
        <v>11413</v>
      </c>
      <c r="H153" s="56">
        <v>400100</v>
      </c>
      <c r="I153" s="56" t="s">
        <v>11414</v>
      </c>
      <c r="J153" s="56" t="s">
        <v>9408</v>
      </c>
      <c r="K153" s="56" t="s">
        <v>7682</v>
      </c>
      <c r="L153" s="56" t="s">
        <v>7138</v>
      </c>
      <c r="M153" s="73">
        <v>40410</v>
      </c>
      <c r="N153" s="56"/>
      <c r="O153" s="56"/>
      <c r="P153" s="56" t="s">
        <v>7235</v>
      </c>
      <c r="Q153" s="56"/>
      <c r="R153" s="56" t="s">
        <v>70</v>
      </c>
      <c r="S153" s="56" t="s">
        <v>11415</v>
      </c>
      <c r="T153" s="56" t="s">
        <v>7140</v>
      </c>
      <c r="U153" s="57">
        <v>60000</v>
      </c>
      <c r="V153" s="57">
        <v>-57000</v>
      </c>
      <c r="W153" s="57">
        <v>3000</v>
      </c>
      <c r="X153" s="57">
        <v>0</v>
      </c>
      <c r="Y153" s="73">
        <v>40410</v>
      </c>
      <c r="Z153" s="57">
        <v>0</v>
      </c>
      <c r="AA153" s="57">
        <v>0</v>
      </c>
      <c r="AB153" s="57">
        <v>3000</v>
      </c>
      <c r="AC153" s="57">
        <v>0</v>
      </c>
      <c r="AD153" s="56" t="s">
        <v>9255</v>
      </c>
      <c r="AE153" s="57">
        <v>0</v>
      </c>
      <c r="AF153" s="57">
        <v>0</v>
      </c>
      <c r="AG153" s="57">
        <v>0</v>
      </c>
      <c r="AI153"/>
      <c r="AJ153"/>
    </row>
    <row r="154" spans="1:36">
      <c r="A154" s="56" t="s">
        <v>54</v>
      </c>
      <c r="B154" s="56" t="s">
        <v>11417</v>
      </c>
      <c r="C154" s="56">
        <v>2101010130</v>
      </c>
      <c r="D154" s="56" t="s">
        <v>40</v>
      </c>
      <c r="E154" s="56">
        <v>2101020140</v>
      </c>
      <c r="F154" s="56">
        <v>5401010140</v>
      </c>
      <c r="G154" s="56" t="s">
        <v>11413</v>
      </c>
      <c r="H154" s="56">
        <v>400100</v>
      </c>
      <c r="I154" s="56" t="s">
        <v>11414</v>
      </c>
      <c r="J154" s="56" t="s">
        <v>9409</v>
      </c>
      <c r="K154" s="56" t="s">
        <v>7683</v>
      </c>
      <c r="L154" s="56" t="s">
        <v>7138</v>
      </c>
      <c r="M154" s="73">
        <v>40086</v>
      </c>
      <c r="N154" s="56"/>
      <c r="O154" s="56"/>
      <c r="P154" s="56" t="s">
        <v>7235</v>
      </c>
      <c r="Q154" s="56"/>
      <c r="R154" s="56" t="s">
        <v>70</v>
      </c>
      <c r="S154" s="56" t="s">
        <v>11415</v>
      </c>
      <c r="T154" s="56" t="s">
        <v>7140</v>
      </c>
      <c r="U154" s="57">
        <v>60541</v>
      </c>
      <c r="V154" s="57">
        <v>-57513.95</v>
      </c>
      <c r="W154" s="57">
        <v>3027.05</v>
      </c>
      <c r="X154" s="57">
        <v>0</v>
      </c>
      <c r="Y154" s="73">
        <v>40086</v>
      </c>
      <c r="Z154" s="57">
        <v>0</v>
      </c>
      <c r="AA154" s="57">
        <v>0</v>
      </c>
      <c r="AB154" s="57">
        <v>3027.05</v>
      </c>
      <c r="AC154" s="57">
        <v>0</v>
      </c>
      <c r="AD154" s="56" t="s">
        <v>9255</v>
      </c>
      <c r="AE154" s="57">
        <v>0</v>
      </c>
      <c r="AF154" s="57">
        <v>0</v>
      </c>
      <c r="AG154" s="57">
        <v>0</v>
      </c>
      <c r="AI154"/>
      <c r="AJ154"/>
    </row>
    <row r="155" spans="1:36">
      <c r="A155" s="56" t="s">
        <v>54</v>
      </c>
      <c r="B155" s="56" t="s">
        <v>11417</v>
      </c>
      <c r="C155" s="56">
        <v>2101010130</v>
      </c>
      <c r="D155" s="56" t="s">
        <v>40</v>
      </c>
      <c r="E155" s="56">
        <v>2101020140</v>
      </c>
      <c r="F155" s="56">
        <v>5401010140</v>
      </c>
      <c r="G155" s="56" t="s">
        <v>11413</v>
      </c>
      <c r="H155" s="56">
        <v>400100</v>
      </c>
      <c r="I155" s="56" t="s">
        <v>11414</v>
      </c>
      <c r="J155" s="56" t="s">
        <v>9410</v>
      </c>
      <c r="K155" s="56" t="s">
        <v>7684</v>
      </c>
      <c r="L155" s="56" t="s">
        <v>7138</v>
      </c>
      <c r="M155" s="73">
        <v>40086</v>
      </c>
      <c r="N155" s="56"/>
      <c r="O155" s="56"/>
      <c r="P155" s="56" t="s">
        <v>7235</v>
      </c>
      <c r="Q155" s="56"/>
      <c r="R155" s="56" t="s">
        <v>70</v>
      </c>
      <c r="S155" s="56" t="s">
        <v>11415</v>
      </c>
      <c r="T155" s="56" t="s">
        <v>7140</v>
      </c>
      <c r="U155" s="57">
        <v>63918</v>
      </c>
      <c r="V155" s="57">
        <v>-60722.1</v>
      </c>
      <c r="W155" s="57">
        <v>3195.9</v>
      </c>
      <c r="X155" s="57">
        <v>0</v>
      </c>
      <c r="Y155" s="73">
        <v>40086</v>
      </c>
      <c r="Z155" s="57">
        <v>0</v>
      </c>
      <c r="AA155" s="57">
        <v>0</v>
      </c>
      <c r="AB155" s="57">
        <v>3195.9</v>
      </c>
      <c r="AC155" s="57">
        <v>0</v>
      </c>
      <c r="AD155" s="56" t="s">
        <v>9255</v>
      </c>
      <c r="AE155" s="57">
        <v>0</v>
      </c>
      <c r="AF155" s="57">
        <v>0</v>
      </c>
      <c r="AG155" s="57">
        <v>0</v>
      </c>
      <c r="AI155"/>
      <c r="AJ155"/>
    </row>
    <row r="156" spans="1:36">
      <c r="A156" s="56" t="s">
        <v>54</v>
      </c>
      <c r="B156" s="56" t="s">
        <v>11417</v>
      </c>
      <c r="C156" s="56">
        <v>2101010130</v>
      </c>
      <c r="D156" s="56" t="s">
        <v>40</v>
      </c>
      <c r="E156" s="56">
        <v>2101020140</v>
      </c>
      <c r="F156" s="56">
        <v>5401010140</v>
      </c>
      <c r="G156" s="56" t="s">
        <v>11413</v>
      </c>
      <c r="H156" s="56">
        <v>400100</v>
      </c>
      <c r="I156" s="56" t="s">
        <v>11414</v>
      </c>
      <c r="J156" s="56" t="s">
        <v>9411</v>
      </c>
      <c r="K156" s="56" t="s">
        <v>7711</v>
      </c>
      <c r="L156" s="56" t="s">
        <v>7138</v>
      </c>
      <c r="M156" s="73">
        <v>39204</v>
      </c>
      <c r="N156" s="56"/>
      <c r="O156" s="56"/>
      <c r="P156" s="56" t="s">
        <v>295</v>
      </c>
      <c r="Q156" s="56"/>
      <c r="R156" s="56" t="s">
        <v>70</v>
      </c>
      <c r="S156" s="56" t="s">
        <v>11415</v>
      </c>
      <c r="T156" s="56" t="s">
        <v>7140</v>
      </c>
      <c r="U156" s="57">
        <v>65000</v>
      </c>
      <c r="V156" s="57">
        <v>-61750</v>
      </c>
      <c r="W156" s="57">
        <v>3250</v>
      </c>
      <c r="X156" s="57">
        <v>0</v>
      </c>
      <c r="Y156" s="73">
        <v>39204</v>
      </c>
      <c r="Z156" s="57">
        <v>0</v>
      </c>
      <c r="AA156" s="57">
        <v>0</v>
      </c>
      <c r="AB156" s="57">
        <v>3250</v>
      </c>
      <c r="AC156" s="57">
        <v>0</v>
      </c>
      <c r="AD156" s="56" t="s">
        <v>9255</v>
      </c>
      <c r="AE156" s="57">
        <v>0</v>
      </c>
      <c r="AF156" s="57">
        <v>0</v>
      </c>
      <c r="AG156" s="57">
        <v>0</v>
      </c>
      <c r="AI156"/>
      <c r="AJ156"/>
    </row>
    <row r="157" spans="1:36">
      <c r="A157" s="56" t="s">
        <v>54</v>
      </c>
      <c r="B157" s="56" t="s">
        <v>11417</v>
      </c>
      <c r="C157" s="56">
        <v>2101010130</v>
      </c>
      <c r="D157" s="56" t="s">
        <v>40</v>
      </c>
      <c r="E157" s="56">
        <v>2101020140</v>
      </c>
      <c r="F157" s="56">
        <v>5401010140</v>
      </c>
      <c r="G157" s="56" t="s">
        <v>11413</v>
      </c>
      <c r="H157" s="56">
        <v>400100</v>
      </c>
      <c r="I157" s="56" t="s">
        <v>11414</v>
      </c>
      <c r="J157" s="56" t="s">
        <v>9412</v>
      </c>
      <c r="K157" s="56" t="s">
        <v>7685</v>
      </c>
      <c r="L157" s="56" t="s">
        <v>7138</v>
      </c>
      <c r="M157" s="73">
        <v>40297</v>
      </c>
      <c r="N157" s="56"/>
      <c r="O157" s="56"/>
      <c r="P157" s="56" t="s">
        <v>7235</v>
      </c>
      <c r="Q157" s="56"/>
      <c r="R157" s="56" t="s">
        <v>70</v>
      </c>
      <c r="S157" s="56" t="s">
        <v>11415</v>
      </c>
      <c r="T157" s="56" t="s">
        <v>7140</v>
      </c>
      <c r="U157" s="57">
        <v>66206</v>
      </c>
      <c r="V157" s="57">
        <v>-62895.7</v>
      </c>
      <c r="W157" s="57">
        <v>3310.3</v>
      </c>
      <c r="X157" s="57">
        <v>0</v>
      </c>
      <c r="Y157" s="73">
        <v>40297</v>
      </c>
      <c r="Z157" s="57">
        <v>0</v>
      </c>
      <c r="AA157" s="57">
        <v>0</v>
      </c>
      <c r="AB157" s="57">
        <v>3310.3</v>
      </c>
      <c r="AC157" s="57">
        <v>0</v>
      </c>
      <c r="AD157" s="56" t="s">
        <v>9255</v>
      </c>
      <c r="AE157" s="57">
        <v>0</v>
      </c>
      <c r="AF157" s="57">
        <v>0</v>
      </c>
      <c r="AG157" s="57">
        <v>0</v>
      </c>
      <c r="AI157"/>
      <c r="AJ157"/>
    </row>
    <row r="158" spans="1:36">
      <c r="A158" s="56" t="s">
        <v>54</v>
      </c>
      <c r="B158" s="56" t="s">
        <v>11417</v>
      </c>
      <c r="C158" s="56">
        <v>2101010130</v>
      </c>
      <c r="D158" s="56" t="s">
        <v>40</v>
      </c>
      <c r="E158" s="56">
        <v>2101020140</v>
      </c>
      <c r="F158" s="56">
        <v>5401010140</v>
      </c>
      <c r="G158" s="56" t="s">
        <v>11413</v>
      </c>
      <c r="H158" s="56">
        <v>400100</v>
      </c>
      <c r="I158" s="56" t="s">
        <v>11414</v>
      </c>
      <c r="J158" s="56" t="s">
        <v>9413</v>
      </c>
      <c r="K158" s="56" t="s">
        <v>7711</v>
      </c>
      <c r="L158" s="56" t="s">
        <v>7138</v>
      </c>
      <c r="M158" s="73">
        <v>39191</v>
      </c>
      <c r="N158" s="56"/>
      <c r="O158" s="56"/>
      <c r="P158" s="56" t="s">
        <v>295</v>
      </c>
      <c r="Q158" s="56"/>
      <c r="R158" s="56" t="s">
        <v>70</v>
      </c>
      <c r="S158" s="56" t="s">
        <v>11415</v>
      </c>
      <c r="T158" s="56" t="s">
        <v>7140</v>
      </c>
      <c r="U158" s="57">
        <v>68344</v>
      </c>
      <c r="V158" s="57">
        <v>-64926.8</v>
      </c>
      <c r="W158" s="57">
        <v>3417.2</v>
      </c>
      <c r="X158" s="57">
        <v>0</v>
      </c>
      <c r="Y158" s="73">
        <v>39191</v>
      </c>
      <c r="Z158" s="57">
        <v>0</v>
      </c>
      <c r="AA158" s="57">
        <v>0</v>
      </c>
      <c r="AB158" s="57">
        <v>3417.2</v>
      </c>
      <c r="AC158" s="57">
        <v>0</v>
      </c>
      <c r="AD158" s="56" t="s">
        <v>9255</v>
      </c>
      <c r="AE158" s="57">
        <v>0</v>
      </c>
      <c r="AF158" s="57">
        <v>0</v>
      </c>
      <c r="AG158" s="57">
        <v>0</v>
      </c>
      <c r="AI158"/>
      <c r="AJ158"/>
    </row>
    <row r="159" spans="1:36">
      <c r="A159" s="56" t="s">
        <v>54</v>
      </c>
      <c r="B159" s="56" t="s">
        <v>11417</v>
      </c>
      <c r="C159" s="56">
        <v>2101010130</v>
      </c>
      <c r="D159" s="56" t="s">
        <v>40</v>
      </c>
      <c r="E159" s="56">
        <v>2101020140</v>
      </c>
      <c r="F159" s="56">
        <v>5401010140</v>
      </c>
      <c r="G159" s="56" t="s">
        <v>11413</v>
      </c>
      <c r="H159" s="56">
        <v>400100</v>
      </c>
      <c r="I159" s="56" t="s">
        <v>11414</v>
      </c>
      <c r="J159" s="56" t="s">
        <v>9414</v>
      </c>
      <c r="K159" s="56" t="s">
        <v>7686</v>
      </c>
      <c r="L159" s="56" t="s">
        <v>7138</v>
      </c>
      <c r="M159" s="73">
        <v>40086</v>
      </c>
      <c r="N159" s="56"/>
      <c r="O159" s="56"/>
      <c r="P159" s="56" t="s">
        <v>7235</v>
      </c>
      <c r="Q159" s="56"/>
      <c r="R159" s="56" t="s">
        <v>70</v>
      </c>
      <c r="S159" s="56" t="s">
        <v>11415</v>
      </c>
      <c r="T159" s="56" t="s">
        <v>7140</v>
      </c>
      <c r="U159" s="57">
        <v>69312</v>
      </c>
      <c r="V159" s="57">
        <v>-65846.399999999994</v>
      </c>
      <c r="W159" s="57">
        <v>3465.6</v>
      </c>
      <c r="X159" s="57">
        <v>0</v>
      </c>
      <c r="Y159" s="73">
        <v>40086</v>
      </c>
      <c r="Z159" s="57">
        <v>0</v>
      </c>
      <c r="AA159" s="57">
        <v>0</v>
      </c>
      <c r="AB159" s="57">
        <v>3465.6</v>
      </c>
      <c r="AC159" s="57">
        <v>0</v>
      </c>
      <c r="AD159" s="56" t="s">
        <v>9255</v>
      </c>
      <c r="AE159" s="57">
        <v>0</v>
      </c>
      <c r="AF159" s="57">
        <v>0</v>
      </c>
      <c r="AG159" s="57">
        <v>0</v>
      </c>
      <c r="AI159"/>
      <c r="AJ159"/>
    </row>
    <row r="160" spans="1:36">
      <c r="A160" s="56" t="s">
        <v>54</v>
      </c>
      <c r="B160" s="56" t="s">
        <v>11417</v>
      </c>
      <c r="C160" s="56">
        <v>2101010130</v>
      </c>
      <c r="D160" s="56" t="s">
        <v>40</v>
      </c>
      <c r="E160" s="56">
        <v>2101020140</v>
      </c>
      <c r="F160" s="56">
        <v>5401010140</v>
      </c>
      <c r="G160" s="56" t="s">
        <v>11413</v>
      </c>
      <c r="H160" s="56">
        <v>400100</v>
      </c>
      <c r="I160" s="56" t="s">
        <v>11414</v>
      </c>
      <c r="J160" s="56" t="s">
        <v>9415</v>
      </c>
      <c r="K160" s="56" t="s">
        <v>9100</v>
      </c>
      <c r="L160" s="56" t="s">
        <v>7138</v>
      </c>
      <c r="M160" s="73">
        <v>40086</v>
      </c>
      <c r="N160" s="56"/>
      <c r="O160" s="56"/>
      <c r="P160" s="56" t="s">
        <v>7235</v>
      </c>
      <c r="Q160" s="56"/>
      <c r="R160" s="56" t="s">
        <v>70</v>
      </c>
      <c r="S160" s="56" t="s">
        <v>11415</v>
      </c>
      <c r="T160" s="56" t="s">
        <v>7140</v>
      </c>
      <c r="U160" s="57">
        <v>73028</v>
      </c>
      <c r="V160" s="57">
        <v>-69376.600000000006</v>
      </c>
      <c r="W160" s="57">
        <v>3651.4</v>
      </c>
      <c r="X160" s="57">
        <v>0</v>
      </c>
      <c r="Y160" s="73">
        <v>40086</v>
      </c>
      <c r="Z160" s="57">
        <v>0</v>
      </c>
      <c r="AA160" s="57">
        <v>0</v>
      </c>
      <c r="AB160" s="57">
        <v>3651.4</v>
      </c>
      <c r="AC160" s="57">
        <v>0</v>
      </c>
      <c r="AD160" s="56" t="s">
        <v>9255</v>
      </c>
      <c r="AE160" s="57">
        <v>0</v>
      </c>
      <c r="AF160" s="57">
        <v>0</v>
      </c>
      <c r="AG160" s="57">
        <v>0</v>
      </c>
      <c r="AI160"/>
      <c r="AJ160"/>
    </row>
    <row r="161" spans="1:36">
      <c r="A161" s="56" t="s">
        <v>54</v>
      </c>
      <c r="B161" s="56" t="s">
        <v>11417</v>
      </c>
      <c r="C161" s="56">
        <v>2101010130</v>
      </c>
      <c r="D161" s="56" t="s">
        <v>40</v>
      </c>
      <c r="E161" s="56">
        <v>2101020140</v>
      </c>
      <c r="F161" s="56">
        <v>5401010140</v>
      </c>
      <c r="G161" s="56" t="s">
        <v>11413</v>
      </c>
      <c r="H161" s="56">
        <v>400100</v>
      </c>
      <c r="I161" s="56" t="s">
        <v>11414</v>
      </c>
      <c r="J161" s="56" t="s">
        <v>9416</v>
      </c>
      <c r="K161" s="56" t="s">
        <v>7687</v>
      </c>
      <c r="L161" s="56" t="s">
        <v>7138</v>
      </c>
      <c r="M161" s="73">
        <v>40086</v>
      </c>
      <c r="N161" s="56"/>
      <c r="O161" s="56"/>
      <c r="P161" s="56" t="s">
        <v>7235</v>
      </c>
      <c r="Q161" s="56"/>
      <c r="R161" s="56" t="s">
        <v>70</v>
      </c>
      <c r="S161" s="56" t="s">
        <v>11415</v>
      </c>
      <c r="T161" s="56" t="s">
        <v>7140</v>
      </c>
      <c r="U161" s="57">
        <v>80983</v>
      </c>
      <c r="V161" s="57">
        <v>-76933.850000000006</v>
      </c>
      <c r="W161" s="57">
        <v>4049.15</v>
      </c>
      <c r="X161" s="57">
        <v>0</v>
      </c>
      <c r="Y161" s="73">
        <v>40086</v>
      </c>
      <c r="Z161" s="57">
        <v>0</v>
      </c>
      <c r="AA161" s="57">
        <v>0</v>
      </c>
      <c r="AB161" s="57">
        <v>4049.15</v>
      </c>
      <c r="AC161" s="57">
        <v>0</v>
      </c>
      <c r="AD161" s="56" t="s">
        <v>9255</v>
      </c>
      <c r="AE161" s="57">
        <v>0</v>
      </c>
      <c r="AF161" s="57">
        <v>0</v>
      </c>
      <c r="AG161" s="57">
        <v>0</v>
      </c>
      <c r="AI161"/>
      <c r="AJ161"/>
    </row>
    <row r="162" spans="1:36">
      <c r="A162" s="56" t="s">
        <v>54</v>
      </c>
      <c r="B162" s="56" t="s">
        <v>11417</v>
      </c>
      <c r="C162" s="56">
        <v>2101010130</v>
      </c>
      <c r="D162" s="56" t="s">
        <v>40</v>
      </c>
      <c r="E162" s="56">
        <v>2101020140</v>
      </c>
      <c r="F162" s="56">
        <v>5401010140</v>
      </c>
      <c r="G162" s="56" t="s">
        <v>11413</v>
      </c>
      <c r="H162" s="56">
        <v>400100</v>
      </c>
      <c r="I162" s="56" t="s">
        <v>11414</v>
      </c>
      <c r="J162" s="56" t="s">
        <v>9417</v>
      </c>
      <c r="K162" s="56" t="s">
        <v>7688</v>
      </c>
      <c r="L162" s="56" t="s">
        <v>7138</v>
      </c>
      <c r="M162" s="73">
        <v>40086</v>
      </c>
      <c r="N162" s="56"/>
      <c r="O162" s="56"/>
      <c r="P162" s="56" t="s">
        <v>7235</v>
      </c>
      <c r="Q162" s="56"/>
      <c r="R162" s="56" t="s">
        <v>70</v>
      </c>
      <c r="S162" s="56" t="s">
        <v>11415</v>
      </c>
      <c r="T162" s="56" t="s">
        <v>7140</v>
      </c>
      <c r="U162" s="57">
        <v>85853</v>
      </c>
      <c r="V162" s="57">
        <v>-81560.350000000006</v>
      </c>
      <c r="W162" s="57">
        <v>4292.6499999999996</v>
      </c>
      <c r="X162" s="57">
        <v>0</v>
      </c>
      <c r="Y162" s="73">
        <v>40086</v>
      </c>
      <c r="Z162" s="57">
        <v>0</v>
      </c>
      <c r="AA162" s="57">
        <v>0</v>
      </c>
      <c r="AB162" s="57">
        <v>4292.6499999999996</v>
      </c>
      <c r="AC162" s="57">
        <v>0</v>
      </c>
      <c r="AD162" s="56" t="s">
        <v>9255</v>
      </c>
      <c r="AE162" s="57">
        <v>0</v>
      </c>
      <c r="AF162" s="57">
        <v>0</v>
      </c>
      <c r="AG162" s="57">
        <v>0</v>
      </c>
      <c r="AI162"/>
      <c r="AJ162"/>
    </row>
    <row r="163" spans="1:36">
      <c r="A163" s="56" t="s">
        <v>54</v>
      </c>
      <c r="B163" s="56" t="s">
        <v>11417</v>
      </c>
      <c r="C163" s="56">
        <v>2101010130</v>
      </c>
      <c r="D163" s="56" t="s">
        <v>40</v>
      </c>
      <c r="E163" s="56">
        <v>2101020140</v>
      </c>
      <c r="F163" s="56">
        <v>5401010140</v>
      </c>
      <c r="G163" s="56" t="s">
        <v>11413</v>
      </c>
      <c r="H163" s="56">
        <v>400100</v>
      </c>
      <c r="I163" s="56" t="s">
        <v>11414</v>
      </c>
      <c r="J163" s="56" t="s">
        <v>9418</v>
      </c>
      <c r="K163" s="56" t="s">
        <v>7689</v>
      </c>
      <c r="L163" s="56" t="s">
        <v>7138</v>
      </c>
      <c r="M163" s="73">
        <v>40086</v>
      </c>
      <c r="N163" s="56"/>
      <c r="O163" s="56"/>
      <c r="P163" s="56" t="s">
        <v>7235</v>
      </c>
      <c r="Q163" s="56"/>
      <c r="R163" s="56" t="s">
        <v>70</v>
      </c>
      <c r="S163" s="56" t="s">
        <v>11415</v>
      </c>
      <c r="T163" s="56" t="s">
        <v>7140</v>
      </c>
      <c r="U163" s="57">
        <v>88166</v>
      </c>
      <c r="V163" s="57">
        <v>-83757.7</v>
      </c>
      <c r="W163" s="57">
        <v>4408.3</v>
      </c>
      <c r="X163" s="57">
        <v>0</v>
      </c>
      <c r="Y163" s="73">
        <v>40086</v>
      </c>
      <c r="Z163" s="57">
        <v>0</v>
      </c>
      <c r="AA163" s="57">
        <v>0</v>
      </c>
      <c r="AB163" s="57">
        <v>4408.3</v>
      </c>
      <c r="AC163" s="57">
        <v>0</v>
      </c>
      <c r="AD163" s="56" t="s">
        <v>9255</v>
      </c>
      <c r="AE163" s="57">
        <v>0</v>
      </c>
      <c r="AF163" s="57">
        <v>0</v>
      </c>
      <c r="AG163" s="57">
        <v>0</v>
      </c>
      <c r="AI163"/>
      <c r="AJ163"/>
    </row>
    <row r="164" spans="1:36">
      <c r="A164" s="56" t="s">
        <v>54</v>
      </c>
      <c r="B164" s="56" t="s">
        <v>11417</v>
      </c>
      <c r="C164" s="56">
        <v>2101010130</v>
      </c>
      <c r="D164" s="56" t="s">
        <v>40</v>
      </c>
      <c r="E164" s="56">
        <v>2101020140</v>
      </c>
      <c r="F164" s="56">
        <v>5401010140</v>
      </c>
      <c r="G164" s="56" t="s">
        <v>11413</v>
      </c>
      <c r="H164" s="56">
        <v>400100</v>
      </c>
      <c r="I164" s="56" t="s">
        <v>11414</v>
      </c>
      <c r="J164" s="56" t="s">
        <v>9419</v>
      </c>
      <c r="K164" s="56" t="s">
        <v>7690</v>
      </c>
      <c r="L164" s="56" t="s">
        <v>7138</v>
      </c>
      <c r="M164" s="73">
        <v>40297</v>
      </c>
      <c r="N164" s="56"/>
      <c r="O164" s="56"/>
      <c r="P164" s="56" t="s">
        <v>7235</v>
      </c>
      <c r="Q164" s="56"/>
      <c r="R164" s="56" t="s">
        <v>70</v>
      </c>
      <c r="S164" s="56" t="s">
        <v>11415</v>
      </c>
      <c r="T164" s="56" t="s">
        <v>7140</v>
      </c>
      <c r="U164" s="57">
        <v>102637</v>
      </c>
      <c r="V164" s="57">
        <v>-97505.15</v>
      </c>
      <c r="W164" s="57">
        <v>5131.8500000000004</v>
      </c>
      <c r="X164" s="57">
        <v>0</v>
      </c>
      <c r="Y164" s="73">
        <v>40297</v>
      </c>
      <c r="Z164" s="57">
        <v>0</v>
      </c>
      <c r="AA164" s="57">
        <v>0</v>
      </c>
      <c r="AB164" s="57">
        <v>5131.8500000000004</v>
      </c>
      <c r="AC164" s="57">
        <v>0</v>
      </c>
      <c r="AD164" s="56" t="s">
        <v>9255</v>
      </c>
      <c r="AE164" s="57">
        <v>0</v>
      </c>
      <c r="AF164" s="57">
        <v>0</v>
      </c>
      <c r="AG164" s="57">
        <v>0</v>
      </c>
      <c r="AI164"/>
      <c r="AJ164"/>
    </row>
    <row r="165" spans="1:36">
      <c r="A165" s="56" t="s">
        <v>54</v>
      </c>
      <c r="B165" s="56" t="s">
        <v>11417</v>
      </c>
      <c r="C165" s="56">
        <v>2101010130</v>
      </c>
      <c r="D165" s="56" t="s">
        <v>40</v>
      </c>
      <c r="E165" s="56">
        <v>2101020140</v>
      </c>
      <c r="F165" s="56">
        <v>5401010140</v>
      </c>
      <c r="G165" s="56" t="s">
        <v>11413</v>
      </c>
      <c r="H165" s="56">
        <v>400100</v>
      </c>
      <c r="I165" s="56" t="s">
        <v>11414</v>
      </c>
      <c r="J165" s="56" t="s">
        <v>9420</v>
      </c>
      <c r="K165" s="56" t="s">
        <v>7691</v>
      </c>
      <c r="L165" s="56" t="s">
        <v>7138</v>
      </c>
      <c r="M165" s="73">
        <v>40410</v>
      </c>
      <c r="N165" s="56"/>
      <c r="O165" s="56"/>
      <c r="P165" s="56" t="s">
        <v>7235</v>
      </c>
      <c r="Q165" s="56"/>
      <c r="R165" s="56" t="s">
        <v>70</v>
      </c>
      <c r="S165" s="56" t="s">
        <v>11415</v>
      </c>
      <c r="T165" s="56" t="s">
        <v>7140</v>
      </c>
      <c r="U165" s="57">
        <v>116438</v>
      </c>
      <c r="V165" s="57">
        <v>-110616.1</v>
      </c>
      <c r="W165" s="57">
        <v>5821.9</v>
      </c>
      <c r="X165" s="57">
        <v>0</v>
      </c>
      <c r="Y165" s="73">
        <v>40410</v>
      </c>
      <c r="Z165" s="57">
        <v>0</v>
      </c>
      <c r="AA165" s="57">
        <v>0</v>
      </c>
      <c r="AB165" s="57">
        <v>5821.9</v>
      </c>
      <c r="AC165" s="57">
        <v>0</v>
      </c>
      <c r="AD165" s="56" t="s">
        <v>9255</v>
      </c>
      <c r="AE165" s="57">
        <v>0</v>
      </c>
      <c r="AF165" s="57">
        <v>0</v>
      </c>
      <c r="AG165" s="57">
        <v>0</v>
      </c>
      <c r="AI165"/>
      <c r="AJ165"/>
    </row>
    <row r="166" spans="1:36">
      <c r="A166" s="56" t="s">
        <v>54</v>
      </c>
      <c r="B166" s="56" t="s">
        <v>11417</v>
      </c>
      <c r="C166" s="56">
        <v>2101010130</v>
      </c>
      <c r="D166" s="56" t="s">
        <v>40</v>
      </c>
      <c r="E166" s="56">
        <v>2101020140</v>
      </c>
      <c r="F166" s="56">
        <v>5401010140</v>
      </c>
      <c r="G166" s="56" t="s">
        <v>11413</v>
      </c>
      <c r="H166" s="56">
        <v>400100</v>
      </c>
      <c r="I166" s="56" t="s">
        <v>11414</v>
      </c>
      <c r="J166" s="56" t="s">
        <v>9421</v>
      </c>
      <c r="K166" s="56" t="s">
        <v>7692</v>
      </c>
      <c r="L166" s="56" t="s">
        <v>7138</v>
      </c>
      <c r="M166" s="73">
        <v>40086</v>
      </c>
      <c r="N166" s="56"/>
      <c r="O166" s="56"/>
      <c r="P166" s="56" t="s">
        <v>7235</v>
      </c>
      <c r="Q166" s="56"/>
      <c r="R166" s="56" t="s">
        <v>70</v>
      </c>
      <c r="S166" s="56" t="s">
        <v>11415</v>
      </c>
      <c r="T166" s="56" t="s">
        <v>7140</v>
      </c>
      <c r="U166" s="57">
        <v>116480</v>
      </c>
      <c r="V166" s="57">
        <v>-110656</v>
      </c>
      <c r="W166" s="57">
        <v>5824</v>
      </c>
      <c r="X166" s="57">
        <v>0</v>
      </c>
      <c r="Y166" s="73">
        <v>40086</v>
      </c>
      <c r="Z166" s="57">
        <v>0</v>
      </c>
      <c r="AA166" s="57">
        <v>0</v>
      </c>
      <c r="AB166" s="57">
        <v>5824</v>
      </c>
      <c r="AC166" s="57">
        <v>0</v>
      </c>
      <c r="AD166" s="56" t="s">
        <v>9255</v>
      </c>
      <c r="AE166" s="57">
        <v>0</v>
      </c>
      <c r="AF166" s="57">
        <v>0</v>
      </c>
      <c r="AG166" s="57">
        <v>0</v>
      </c>
      <c r="AI166"/>
      <c r="AJ166"/>
    </row>
    <row r="167" spans="1:36">
      <c r="A167" s="56" t="s">
        <v>54</v>
      </c>
      <c r="B167" s="56" t="s">
        <v>11417</v>
      </c>
      <c r="C167" s="56">
        <v>2101010130</v>
      </c>
      <c r="D167" s="56" t="s">
        <v>40</v>
      </c>
      <c r="E167" s="56">
        <v>2101020140</v>
      </c>
      <c r="F167" s="56">
        <v>5401010140</v>
      </c>
      <c r="G167" s="56" t="s">
        <v>11413</v>
      </c>
      <c r="H167" s="56">
        <v>400100</v>
      </c>
      <c r="I167" s="56" t="s">
        <v>11414</v>
      </c>
      <c r="J167" s="56" t="s">
        <v>9422</v>
      </c>
      <c r="K167" s="56" t="s">
        <v>9101</v>
      </c>
      <c r="L167" s="56" t="s">
        <v>7138</v>
      </c>
      <c r="M167" s="73">
        <v>40086</v>
      </c>
      <c r="N167" s="56"/>
      <c r="O167" s="56"/>
      <c r="P167" s="56" t="s">
        <v>7235</v>
      </c>
      <c r="Q167" s="56"/>
      <c r="R167" s="56" t="s">
        <v>70</v>
      </c>
      <c r="S167" s="56" t="s">
        <v>11415</v>
      </c>
      <c r="T167" s="56" t="s">
        <v>7140</v>
      </c>
      <c r="U167" s="57">
        <v>119627</v>
      </c>
      <c r="V167" s="57">
        <v>-113645.65</v>
      </c>
      <c r="W167" s="57">
        <v>5981.35</v>
      </c>
      <c r="X167" s="57">
        <v>0</v>
      </c>
      <c r="Y167" s="73">
        <v>40086</v>
      </c>
      <c r="Z167" s="57">
        <v>0</v>
      </c>
      <c r="AA167" s="57">
        <v>0</v>
      </c>
      <c r="AB167" s="57">
        <v>5981.35</v>
      </c>
      <c r="AC167" s="57">
        <v>0</v>
      </c>
      <c r="AD167" s="56" t="s">
        <v>9255</v>
      </c>
      <c r="AE167" s="57">
        <v>0</v>
      </c>
      <c r="AF167" s="57">
        <v>0</v>
      </c>
      <c r="AG167" s="57">
        <v>0</v>
      </c>
      <c r="AI167"/>
      <c r="AJ167"/>
    </row>
    <row r="168" spans="1:36">
      <c r="A168" s="56" t="s">
        <v>54</v>
      </c>
      <c r="B168" s="56" t="s">
        <v>11417</v>
      </c>
      <c r="C168" s="56">
        <v>2101010130</v>
      </c>
      <c r="D168" s="56" t="s">
        <v>40</v>
      </c>
      <c r="E168" s="56">
        <v>2101020140</v>
      </c>
      <c r="F168" s="56">
        <v>5401010140</v>
      </c>
      <c r="G168" s="56" t="s">
        <v>11413</v>
      </c>
      <c r="H168" s="56">
        <v>400100</v>
      </c>
      <c r="I168" s="56" t="s">
        <v>11414</v>
      </c>
      <c r="J168" s="56" t="s">
        <v>9423</v>
      </c>
      <c r="K168" s="56" t="s">
        <v>7693</v>
      </c>
      <c r="L168" s="56" t="s">
        <v>7138</v>
      </c>
      <c r="M168" s="73">
        <v>38899</v>
      </c>
      <c r="N168" s="56"/>
      <c r="O168" s="56"/>
      <c r="P168" s="56" t="s">
        <v>7235</v>
      </c>
      <c r="Q168" s="56"/>
      <c r="R168" s="56" t="s">
        <v>70</v>
      </c>
      <c r="S168" s="56" t="s">
        <v>11415</v>
      </c>
      <c r="T168" s="56" t="s">
        <v>7140</v>
      </c>
      <c r="U168" s="57">
        <v>120280</v>
      </c>
      <c r="V168" s="57">
        <v>-114266</v>
      </c>
      <c r="W168" s="57">
        <v>6014</v>
      </c>
      <c r="X168" s="57">
        <v>0</v>
      </c>
      <c r="Y168" s="73">
        <v>38899</v>
      </c>
      <c r="Z168" s="57">
        <v>0</v>
      </c>
      <c r="AA168" s="57">
        <v>0</v>
      </c>
      <c r="AB168" s="57">
        <v>6014</v>
      </c>
      <c r="AC168" s="57">
        <v>0</v>
      </c>
      <c r="AD168" s="56" t="s">
        <v>9255</v>
      </c>
      <c r="AE168" s="57">
        <v>0</v>
      </c>
      <c r="AF168" s="57">
        <v>0</v>
      </c>
      <c r="AG168" s="57">
        <v>0</v>
      </c>
      <c r="AI168"/>
      <c r="AJ168"/>
    </row>
    <row r="169" spans="1:36">
      <c r="A169" s="56" t="s">
        <v>54</v>
      </c>
      <c r="B169" s="56" t="s">
        <v>11417</v>
      </c>
      <c r="C169" s="56">
        <v>2101010130</v>
      </c>
      <c r="D169" s="56" t="s">
        <v>40</v>
      </c>
      <c r="E169" s="56">
        <v>2101020140</v>
      </c>
      <c r="F169" s="56">
        <v>5401010140</v>
      </c>
      <c r="G169" s="56" t="s">
        <v>11413</v>
      </c>
      <c r="H169" s="56">
        <v>400100</v>
      </c>
      <c r="I169" s="56" t="s">
        <v>11414</v>
      </c>
      <c r="J169" s="56" t="s">
        <v>9424</v>
      </c>
      <c r="K169" s="56" t="s">
        <v>7694</v>
      </c>
      <c r="L169" s="56" t="s">
        <v>7138</v>
      </c>
      <c r="M169" s="73">
        <v>40086</v>
      </c>
      <c r="N169" s="56"/>
      <c r="O169" s="56"/>
      <c r="P169" s="56" t="s">
        <v>7235</v>
      </c>
      <c r="Q169" s="56"/>
      <c r="R169" s="56" t="s">
        <v>70</v>
      </c>
      <c r="S169" s="56" t="s">
        <v>11415</v>
      </c>
      <c r="T169" s="56" t="s">
        <v>7140</v>
      </c>
      <c r="U169" s="57">
        <v>126659</v>
      </c>
      <c r="V169" s="57">
        <v>-120326.05</v>
      </c>
      <c r="W169" s="57">
        <v>6332.95</v>
      </c>
      <c r="X169" s="57">
        <v>0</v>
      </c>
      <c r="Y169" s="73">
        <v>40086</v>
      </c>
      <c r="Z169" s="57">
        <v>0</v>
      </c>
      <c r="AA169" s="57">
        <v>0</v>
      </c>
      <c r="AB169" s="57">
        <v>6332.95</v>
      </c>
      <c r="AC169" s="57">
        <v>0</v>
      </c>
      <c r="AD169" s="56" t="s">
        <v>9255</v>
      </c>
      <c r="AE169" s="57">
        <v>0</v>
      </c>
      <c r="AF169" s="57">
        <v>0</v>
      </c>
      <c r="AG169" s="57">
        <v>0</v>
      </c>
      <c r="AI169"/>
      <c r="AJ169"/>
    </row>
    <row r="170" spans="1:36">
      <c r="A170" s="56" t="s">
        <v>54</v>
      </c>
      <c r="B170" s="56" t="s">
        <v>11417</v>
      </c>
      <c r="C170" s="56">
        <v>2101010130</v>
      </c>
      <c r="D170" s="56" t="s">
        <v>40</v>
      </c>
      <c r="E170" s="56">
        <v>2101020140</v>
      </c>
      <c r="F170" s="56">
        <v>5401010140</v>
      </c>
      <c r="G170" s="56" t="s">
        <v>11413</v>
      </c>
      <c r="H170" s="56">
        <v>400100</v>
      </c>
      <c r="I170" s="56" t="s">
        <v>11414</v>
      </c>
      <c r="J170" s="56" t="s">
        <v>9425</v>
      </c>
      <c r="K170" s="56" t="s">
        <v>7695</v>
      </c>
      <c r="L170" s="56" t="s">
        <v>7138</v>
      </c>
      <c r="M170" s="73">
        <v>40297</v>
      </c>
      <c r="N170" s="56"/>
      <c r="O170" s="56"/>
      <c r="P170" s="56" t="s">
        <v>7235</v>
      </c>
      <c r="Q170" s="56"/>
      <c r="R170" s="56" t="s">
        <v>70</v>
      </c>
      <c r="S170" s="56" t="s">
        <v>11415</v>
      </c>
      <c r="T170" s="56" t="s">
        <v>7140</v>
      </c>
      <c r="U170" s="57">
        <v>146333</v>
      </c>
      <c r="V170" s="57">
        <v>-139016.35</v>
      </c>
      <c r="W170" s="57">
        <v>7316.65</v>
      </c>
      <c r="X170" s="57">
        <v>0</v>
      </c>
      <c r="Y170" s="73">
        <v>40297</v>
      </c>
      <c r="Z170" s="57">
        <v>0</v>
      </c>
      <c r="AA170" s="57">
        <v>0</v>
      </c>
      <c r="AB170" s="57">
        <v>7316.65</v>
      </c>
      <c r="AC170" s="57">
        <v>0</v>
      </c>
      <c r="AD170" s="56" t="s">
        <v>9255</v>
      </c>
      <c r="AE170" s="57">
        <v>0</v>
      </c>
      <c r="AF170" s="57">
        <v>0</v>
      </c>
      <c r="AG170" s="57">
        <v>0</v>
      </c>
      <c r="AI170"/>
      <c r="AJ170"/>
    </row>
    <row r="171" spans="1:36">
      <c r="A171" s="56" t="s">
        <v>54</v>
      </c>
      <c r="B171" s="56" t="s">
        <v>11417</v>
      </c>
      <c r="C171" s="56">
        <v>2101010130</v>
      </c>
      <c r="D171" s="56" t="s">
        <v>40</v>
      </c>
      <c r="E171" s="56">
        <v>2101020140</v>
      </c>
      <c r="F171" s="56">
        <v>5401010140</v>
      </c>
      <c r="G171" s="56" t="s">
        <v>11413</v>
      </c>
      <c r="H171" s="56">
        <v>400100</v>
      </c>
      <c r="I171" s="56" t="s">
        <v>11414</v>
      </c>
      <c r="J171" s="56" t="s">
        <v>9426</v>
      </c>
      <c r="K171" s="56" t="s">
        <v>7696</v>
      </c>
      <c r="L171" s="56" t="s">
        <v>7138</v>
      </c>
      <c r="M171" s="73">
        <v>40297</v>
      </c>
      <c r="N171" s="56"/>
      <c r="O171" s="56"/>
      <c r="P171" s="56" t="s">
        <v>7235</v>
      </c>
      <c r="Q171" s="56"/>
      <c r="R171" s="56" t="s">
        <v>70</v>
      </c>
      <c r="S171" s="56" t="s">
        <v>11415</v>
      </c>
      <c r="T171" s="56" t="s">
        <v>7140</v>
      </c>
      <c r="U171" s="57">
        <v>150123</v>
      </c>
      <c r="V171" s="57">
        <v>-142616.85</v>
      </c>
      <c r="W171" s="57">
        <v>7506.15</v>
      </c>
      <c r="X171" s="57">
        <v>0</v>
      </c>
      <c r="Y171" s="73">
        <v>40297</v>
      </c>
      <c r="Z171" s="57">
        <v>0</v>
      </c>
      <c r="AA171" s="57">
        <v>0</v>
      </c>
      <c r="AB171" s="57">
        <v>7506.15</v>
      </c>
      <c r="AC171" s="57">
        <v>0</v>
      </c>
      <c r="AD171" s="56" t="s">
        <v>9255</v>
      </c>
      <c r="AE171" s="57">
        <v>0</v>
      </c>
      <c r="AF171" s="57">
        <v>0</v>
      </c>
      <c r="AG171" s="57">
        <v>0</v>
      </c>
      <c r="AI171"/>
      <c r="AJ171"/>
    </row>
    <row r="172" spans="1:36">
      <c r="A172" s="56" t="s">
        <v>54</v>
      </c>
      <c r="B172" s="56" t="s">
        <v>11417</v>
      </c>
      <c r="C172" s="56">
        <v>2101010130</v>
      </c>
      <c r="D172" s="56" t="s">
        <v>40</v>
      </c>
      <c r="E172" s="56">
        <v>2101020140</v>
      </c>
      <c r="F172" s="56">
        <v>5401010140</v>
      </c>
      <c r="G172" s="56" t="s">
        <v>11413</v>
      </c>
      <c r="H172" s="56">
        <v>400100</v>
      </c>
      <c r="I172" s="56" t="s">
        <v>11414</v>
      </c>
      <c r="J172" s="56" t="s">
        <v>9427</v>
      </c>
      <c r="K172" s="56" t="s">
        <v>9102</v>
      </c>
      <c r="L172" s="56" t="s">
        <v>7138</v>
      </c>
      <c r="M172" s="73">
        <v>40086</v>
      </c>
      <c r="N172" s="56"/>
      <c r="O172" s="56"/>
      <c r="P172" s="56" t="s">
        <v>7235</v>
      </c>
      <c r="Q172" s="56"/>
      <c r="R172" s="56" t="s">
        <v>70</v>
      </c>
      <c r="S172" s="56" t="s">
        <v>11415</v>
      </c>
      <c r="T172" s="56" t="s">
        <v>7140</v>
      </c>
      <c r="U172" s="57">
        <v>152595</v>
      </c>
      <c r="V172" s="57">
        <v>-144965.25</v>
      </c>
      <c r="W172" s="57">
        <v>7629.75</v>
      </c>
      <c r="X172" s="57">
        <v>0</v>
      </c>
      <c r="Y172" s="73">
        <v>40086</v>
      </c>
      <c r="Z172" s="57">
        <v>0</v>
      </c>
      <c r="AA172" s="57">
        <v>0</v>
      </c>
      <c r="AB172" s="57">
        <v>7629.75</v>
      </c>
      <c r="AC172" s="57">
        <v>0</v>
      </c>
      <c r="AD172" s="56" t="s">
        <v>9255</v>
      </c>
      <c r="AE172" s="57">
        <v>0</v>
      </c>
      <c r="AF172" s="57">
        <v>0</v>
      </c>
      <c r="AG172" s="57">
        <v>0</v>
      </c>
      <c r="AI172"/>
      <c r="AJ172"/>
    </row>
    <row r="173" spans="1:36">
      <c r="A173" s="56" t="s">
        <v>54</v>
      </c>
      <c r="B173" s="56" t="s">
        <v>11417</v>
      </c>
      <c r="C173" s="56">
        <v>2101010130</v>
      </c>
      <c r="D173" s="56" t="s">
        <v>40</v>
      </c>
      <c r="E173" s="56">
        <v>2101020140</v>
      </c>
      <c r="F173" s="56">
        <v>5401010140</v>
      </c>
      <c r="G173" s="56" t="s">
        <v>11413</v>
      </c>
      <c r="H173" s="56">
        <v>400100</v>
      </c>
      <c r="I173" s="56" t="s">
        <v>11414</v>
      </c>
      <c r="J173" s="56" t="s">
        <v>9428</v>
      </c>
      <c r="K173" s="56" t="s">
        <v>7712</v>
      </c>
      <c r="L173" s="56" t="s">
        <v>7138</v>
      </c>
      <c r="M173" s="73">
        <v>39214</v>
      </c>
      <c r="N173" s="56"/>
      <c r="O173" s="56"/>
      <c r="P173" s="56" t="s">
        <v>295</v>
      </c>
      <c r="Q173" s="56"/>
      <c r="R173" s="56" t="s">
        <v>70</v>
      </c>
      <c r="S173" s="56" t="s">
        <v>11415</v>
      </c>
      <c r="T173" s="56" t="s">
        <v>7140</v>
      </c>
      <c r="U173" s="57">
        <v>183768</v>
      </c>
      <c r="V173" s="57">
        <v>-174579.6</v>
      </c>
      <c r="W173" s="57">
        <v>9188.4</v>
      </c>
      <c r="X173" s="57">
        <v>0</v>
      </c>
      <c r="Y173" s="73">
        <v>39214</v>
      </c>
      <c r="Z173" s="57">
        <v>0</v>
      </c>
      <c r="AA173" s="57">
        <v>0</v>
      </c>
      <c r="AB173" s="57">
        <v>9188.4</v>
      </c>
      <c r="AC173" s="57">
        <v>0</v>
      </c>
      <c r="AD173" s="56" t="s">
        <v>9255</v>
      </c>
      <c r="AE173" s="57">
        <v>0</v>
      </c>
      <c r="AF173" s="57">
        <v>0</v>
      </c>
      <c r="AG173" s="57">
        <v>0</v>
      </c>
      <c r="AI173"/>
      <c r="AJ173"/>
    </row>
    <row r="174" spans="1:36">
      <c r="A174" s="56" t="s">
        <v>54</v>
      </c>
      <c r="B174" s="56" t="s">
        <v>11417</v>
      </c>
      <c r="C174" s="56">
        <v>2101010130</v>
      </c>
      <c r="D174" s="56" t="s">
        <v>40</v>
      </c>
      <c r="E174" s="56">
        <v>2101020140</v>
      </c>
      <c r="F174" s="56">
        <v>5401010140</v>
      </c>
      <c r="G174" s="56" t="s">
        <v>11413</v>
      </c>
      <c r="H174" s="56">
        <v>400100</v>
      </c>
      <c r="I174" s="56" t="s">
        <v>11414</v>
      </c>
      <c r="J174" s="56" t="s">
        <v>9429</v>
      </c>
      <c r="K174" s="56" t="s">
        <v>9103</v>
      </c>
      <c r="L174" s="56" t="s">
        <v>7138</v>
      </c>
      <c r="M174" s="73">
        <v>40086</v>
      </c>
      <c r="N174" s="56"/>
      <c r="O174" s="56"/>
      <c r="P174" s="56" t="s">
        <v>7235</v>
      </c>
      <c r="Q174" s="56"/>
      <c r="R174" s="56" t="s">
        <v>70</v>
      </c>
      <c r="S174" s="56" t="s">
        <v>11415</v>
      </c>
      <c r="T174" s="56" t="s">
        <v>7140</v>
      </c>
      <c r="U174" s="57">
        <v>195420</v>
      </c>
      <c r="V174" s="57">
        <v>-185649</v>
      </c>
      <c r="W174" s="57">
        <v>9771</v>
      </c>
      <c r="X174" s="57">
        <v>0</v>
      </c>
      <c r="Y174" s="73">
        <v>40086</v>
      </c>
      <c r="Z174" s="57">
        <v>0</v>
      </c>
      <c r="AA174" s="57">
        <v>0</v>
      </c>
      <c r="AB174" s="57">
        <v>9771</v>
      </c>
      <c r="AC174" s="57">
        <v>0</v>
      </c>
      <c r="AD174" s="56" t="s">
        <v>9255</v>
      </c>
      <c r="AE174" s="57">
        <v>0</v>
      </c>
      <c r="AF174" s="57">
        <v>0</v>
      </c>
      <c r="AG174" s="57">
        <v>0</v>
      </c>
      <c r="AI174"/>
      <c r="AJ174"/>
    </row>
    <row r="175" spans="1:36">
      <c r="A175" s="56" t="s">
        <v>54</v>
      </c>
      <c r="B175" s="56" t="s">
        <v>11417</v>
      </c>
      <c r="C175" s="56">
        <v>2101010130</v>
      </c>
      <c r="D175" s="56" t="s">
        <v>40</v>
      </c>
      <c r="E175" s="56">
        <v>2101020140</v>
      </c>
      <c r="F175" s="56">
        <v>5401010140</v>
      </c>
      <c r="G175" s="56" t="s">
        <v>11413</v>
      </c>
      <c r="H175" s="56">
        <v>400100</v>
      </c>
      <c r="I175" s="56" t="s">
        <v>11414</v>
      </c>
      <c r="J175" s="56" t="s">
        <v>9430</v>
      </c>
      <c r="K175" s="56" t="s">
        <v>7697</v>
      </c>
      <c r="L175" s="56" t="s">
        <v>7138</v>
      </c>
      <c r="M175" s="73">
        <v>40086</v>
      </c>
      <c r="N175" s="56"/>
      <c r="O175" s="56"/>
      <c r="P175" s="56" t="s">
        <v>7235</v>
      </c>
      <c r="Q175" s="56"/>
      <c r="R175" s="56" t="s">
        <v>70</v>
      </c>
      <c r="S175" s="56" t="s">
        <v>11415</v>
      </c>
      <c r="T175" s="56" t="s">
        <v>7140</v>
      </c>
      <c r="U175" s="57">
        <v>280575</v>
      </c>
      <c r="V175" s="57">
        <v>-266546.25</v>
      </c>
      <c r="W175" s="57">
        <v>14028.75</v>
      </c>
      <c r="X175" s="57">
        <v>0</v>
      </c>
      <c r="Y175" s="73">
        <v>40086</v>
      </c>
      <c r="Z175" s="57">
        <v>0</v>
      </c>
      <c r="AA175" s="57">
        <v>0</v>
      </c>
      <c r="AB175" s="57">
        <v>14028.75</v>
      </c>
      <c r="AC175" s="57">
        <v>0</v>
      </c>
      <c r="AD175" s="56" t="s">
        <v>9255</v>
      </c>
      <c r="AE175" s="57">
        <v>0</v>
      </c>
      <c r="AF175" s="57">
        <v>0</v>
      </c>
      <c r="AG175" s="57">
        <v>0</v>
      </c>
      <c r="AI175"/>
      <c r="AJ175"/>
    </row>
    <row r="176" spans="1:36">
      <c r="A176" s="56" t="s">
        <v>54</v>
      </c>
      <c r="B176" s="56" t="s">
        <v>11417</v>
      </c>
      <c r="C176" s="56">
        <v>2101010130</v>
      </c>
      <c r="D176" s="56" t="s">
        <v>40</v>
      </c>
      <c r="E176" s="56">
        <v>2101020140</v>
      </c>
      <c r="F176" s="56">
        <v>5401010140</v>
      </c>
      <c r="G176" s="56" t="s">
        <v>11413</v>
      </c>
      <c r="H176" s="56">
        <v>400100</v>
      </c>
      <c r="I176" s="56" t="s">
        <v>11414</v>
      </c>
      <c r="J176" s="56" t="s">
        <v>9431</v>
      </c>
      <c r="K176" s="56" t="s">
        <v>7698</v>
      </c>
      <c r="L176" s="56" t="s">
        <v>7138</v>
      </c>
      <c r="M176" s="73">
        <v>40086</v>
      </c>
      <c r="N176" s="56"/>
      <c r="O176" s="56"/>
      <c r="P176" s="56" t="s">
        <v>7235</v>
      </c>
      <c r="Q176" s="56"/>
      <c r="R176" s="56" t="s">
        <v>70</v>
      </c>
      <c r="S176" s="56" t="s">
        <v>11415</v>
      </c>
      <c r="T176" s="56" t="s">
        <v>7140</v>
      </c>
      <c r="U176" s="57">
        <v>313593</v>
      </c>
      <c r="V176" s="57">
        <v>-297913.34999999998</v>
      </c>
      <c r="W176" s="57">
        <v>15679.65</v>
      </c>
      <c r="X176" s="57">
        <v>0</v>
      </c>
      <c r="Y176" s="73">
        <v>40086</v>
      </c>
      <c r="Z176" s="57">
        <v>0</v>
      </c>
      <c r="AA176" s="57">
        <v>0</v>
      </c>
      <c r="AB176" s="57">
        <v>15679.65</v>
      </c>
      <c r="AC176" s="57">
        <v>0</v>
      </c>
      <c r="AD176" s="56" t="s">
        <v>9255</v>
      </c>
      <c r="AE176" s="57">
        <v>0</v>
      </c>
      <c r="AF176" s="57">
        <v>0</v>
      </c>
      <c r="AG176" s="57">
        <v>0</v>
      </c>
      <c r="AI176"/>
      <c r="AJ176"/>
    </row>
    <row r="177" spans="1:36">
      <c r="A177" s="56" t="s">
        <v>54</v>
      </c>
      <c r="B177" s="56" t="s">
        <v>11417</v>
      </c>
      <c r="C177" s="56">
        <v>2101010130</v>
      </c>
      <c r="D177" s="56" t="s">
        <v>40</v>
      </c>
      <c r="E177" s="56">
        <v>2101020140</v>
      </c>
      <c r="F177" s="56">
        <v>5401010140</v>
      </c>
      <c r="G177" s="56" t="s">
        <v>11413</v>
      </c>
      <c r="H177" s="56">
        <v>400100</v>
      </c>
      <c r="I177" s="56" t="s">
        <v>11414</v>
      </c>
      <c r="J177" s="56" t="s">
        <v>9432</v>
      </c>
      <c r="K177" s="56" t="s">
        <v>9104</v>
      </c>
      <c r="L177" s="56" t="s">
        <v>7138</v>
      </c>
      <c r="M177" s="73">
        <v>40086</v>
      </c>
      <c r="N177" s="56"/>
      <c r="O177" s="56"/>
      <c r="P177" s="56" t="s">
        <v>7235</v>
      </c>
      <c r="Q177" s="56"/>
      <c r="R177" s="56" t="s">
        <v>70</v>
      </c>
      <c r="S177" s="56" t="s">
        <v>11415</v>
      </c>
      <c r="T177" s="56" t="s">
        <v>7140</v>
      </c>
      <c r="U177" s="57">
        <v>326298</v>
      </c>
      <c r="V177" s="57">
        <v>-309983.09999999998</v>
      </c>
      <c r="W177" s="57">
        <v>16314.9</v>
      </c>
      <c r="X177" s="57">
        <v>0</v>
      </c>
      <c r="Y177" s="73">
        <v>40086</v>
      </c>
      <c r="Z177" s="57">
        <v>0</v>
      </c>
      <c r="AA177" s="57">
        <v>0</v>
      </c>
      <c r="AB177" s="57">
        <v>16314.9</v>
      </c>
      <c r="AC177" s="57">
        <v>0</v>
      </c>
      <c r="AD177" s="56" t="s">
        <v>9255</v>
      </c>
      <c r="AE177" s="57">
        <v>0</v>
      </c>
      <c r="AF177" s="57">
        <v>0</v>
      </c>
      <c r="AG177" s="57">
        <v>0</v>
      </c>
      <c r="AI177"/>
      <c r="AJ177"/>
    </row>
    <row r="178" spans="1:36">
      <c r="A178" s="56" t="s">
        <v>54</v>
      </c>
      <c r="B178" s="56" t="s">
        <v>11417</v>
      </c>
      <c r="C178" s="56">
        <v>2101010130</v>
      </c>
      <c r="D178" s="56" t="s">
        <v>40</v>
      </c>
      <c r="E178" s="56">
        <v>2101020140</v>
      </c>
      <c r="F178" s="56">
        <v>5401010140</v>
      </c>
      <c r="G178" s="56" t="s">
        <v>11413</v>
      </c>
      <c r="H178" s="56">
        <v>400100</v>
      </c>
      <c r="I178" s="56" t="s">
        <v>11414</v>
      </c>
      <c r="J178" s="56" t="s">
        <v>9433</v>
      </c>
      <c r="K178" s="56" t="s">
        <v>7699</v>
      </c>
      <c r="L178" s="56" t="s">
        <v>7138</v>
      </c>
      <c r="M178" s="73">
        <v>40452</v>
      </c>
      <c r="N178" s="56"/>
      <c r="O178" s="56"/>
      <c r="P178" s="56" t="s">
        <v>7235</v>
      </c>
      <c r="Q178" s="56"/>
      <c r="R178" s="56" t="s">
        <v>70</v>
      </c>
      <c r="S178" s="56" t="s">
        <v>11415</v>
      </c>
      <c r="T178" s="56" t="s">
        <v>7140</v>
      </c>
      <c r="U178" s="57">
        <v>375000</v>
      </c>
      <c r="V178" s="57">
        <v>-356250</v>
      </c>
      <c r="W178" s="57">
        <v>18750</v>
      </c>
      <c r="X178" s="57">
        <v>0</v>
      </c>
      <c r="Y178" s="73">
        <v>40452</v>
      </c>
      <c r="Z178" s="57">
        <v>0</v>
      </c>
      <c r="AA178" s="57">
        <v>0</v>
      </c>
      <c r="AB178" s="57">
        <v>18750</v>
      </c>
      <c r="AC178" s="57">
        <v>0</v>
      </c>
      <c r="AD178" s="56" t="s">
        <v>9255</v>
      </c>
      <c r="AE178" s="57">
        <v>0</v>
      </c>
      <c r="AF178" s="57">
        <v>0</v>
      </c>
      <c r="AG178" s="57">
        <v>0</v>
      </c>
      <c r="AI178"/>
      <c r="AJ178"/>
    </row>
    <row r="179" spans="1:36">
      <c r="A179" s="56" t="s">
        <v>54</v>
      </c>
      <c r="B179" s="56" t="s">
        <v>11417</v>
      </c>
      <c r="C179" s="56">
        <v>2101010130</v>
      </c>
      <c r="D179" s="56" t="s">
        <v>40</v>
      </c>
      <c r="E179" s="56">
        <v>2101020140</v>
      </c>
      <c r="F179" s="56">
        <v>5401010140</v>
      </c>
      <c r="G179" s="56" t="s">
        <v>11413</v>
      </c>
      <c r="H179" s="56">
        <v>400100</v>
      </c>
      <c r="I179" s="56" t="s">
        <v>11414</v>
      </c>
      <c r="J179" s="56" t="s">
        <v>9434</v>
      </c>
      <c r="K179" s="56" t="s">
        <v>7699</v>
      </c>
      <c r="L179" s="56" t="s">
        <v>7138</v>
      </c>
      <c r="M179" s="73">
        <v>40422</v>
      </c>
      <c r="N179" s="56"/>
      <c r="O179" s="56"/>
      <c r="P179" s="56" t="s">
        <v>7235</v>
      </c>
      <c r="Q179" s="56"/>
      <c r="R179" s="56" t="s">
        <v>70</v>
      </c>
      <c r="S179" s="56" t="s">
        <v>11415</v>
      </c>
      <c r="T179" s="56" t="s">
        <v>7140</v>
      </c>
      <c r="U179" s="57">
        <v>375000</v>
      </c>
      <c r="V179" s="57">
        <v>-356250</v>
      </c>
      <c r="W179" s="57">
        <v>18750</v>
      </c>
      <c r="X179" s="57">
        <v>0</v>
      </c>
      <c r="Y179" s="73">
        <v>40422</v>
      </c>
      <c r="Z179" s="57">
        <v>0</v>
      </c>
      <c r="AA179" s="57">
        <v>0</v>
      </c>
      <c r="AB179" s="57">
        <v>18750</v>
      </c>
      <c r="AC179" s="57">
        <v>0</v>
      </c>
      <c r="AD179" s="56" t="s">
        <v>9255</v>
      </c>
      <c r="AE179" s="57">
        <v>0</v>
      </c>
      <c r="AF179" s="57">
        <v>0</v>
      </c>
      <c r="AG179" s="57">
        <v>0</v>
      </c>
      <c r="AI179"/>
      <c r="AJ179"/>
    </row>
    <row r="180" spans="1:36">
      <c r="A180" s="56" t="s">
        <v>54</v>
      </c>
      <c r="B180" s="56" t="s">
        <v>11417</v>
      </c>
      <c r="C180" s="56">
        <v>2101010130</v>
      </c>
      <c r="D180" s="56" t="s">
        <v>40</v>
      </c>
      <c r="E180" s="56">
        <v>2101020140</v>
      </c>
      <c r="F180" s="56">
        <v>5401010140</v>
      </c>
      <c r="G180" s="56" t="s">
        <v>11413</v>
      </c>
      <c r="H180" s="56">
        <v>400100</v>
      </c>
      <c r="I180" s="56" t="s">
        <v>11414</v>
      </c>
      <c r="J180" s="56" t="s">
        <v>9435</v>
      </c>
      <c r="K180" s="56" t="s">
        <v>7700</v>
      </c>
      <c r="L180" s="56" t="s">
        <v>7138</v>
      </c>
      <c r="M180" s="73">
        <v>40086</v>
      </c>
      <c r="N180" s="56"/>
      <c r="O180" s="56"/>
      <c r="P180" s="56" t="s">
        <v>7235</v>
      </c>
      <c r="Q180" s="56"/>
      <c r="R180" s="56" t="s">
        <v>70</v>
      </c>
      <c r="S180" s="56" t="s">
        <v>11415</v>
      </c>
      <c r="T180" s="56" t="s">
        <v>7140</v>
      </c>
      <c r="U180" s="57">
        <v>470413</v>
      </c>
      <c r="V180" s="57">
        <v>-446892.35</v>
      </c>
      <c r="W180" s="57">
        <v>23520.65</v>
      </c>
      <c r="X180" s="57">
        <v>0</v>
      </c>
      <c r="Y180" s="73">
        <v>40086</v>
      </c>
      <c r="Z180" s="57">
        <v>0</v>
      </c>
      <c r="AA180" s="57">
        <v>0</v>
      </c>
      <c r="AB180" s="57">
        <v>23520.65</v>
      </c>
      <c r="AC180" s="57">
        <v>0</v>
      </c>
      <c r="AD180" s="56" t="s">
        <v>9255</v>
      </c>
      <c r="AE180" s="57">
        <v>0</v>
      </c>
      <c r="AF180" s="57">
        <v>0</v>
      </c>
      <c r="AG180" s="57">
        <v>0</v>
      </c>
      <c r="AI180"/>
      <c r="AJ180"/>
    </row>
    <row r="181" spans="1:36">
      <c r="A181" s="56" t="s">
        <v>54</v>
      </c>
      <c r="B181" s="56" t="s">
        <v>11417</v>
      </c>
      <c r="C181" s="56">
        <v>2101010130</v>
      </c>
      <c r="D181" s="56" t="s">
        <v>40</v>
      </c>
      <c r="E181" s="56">
        <v>2101020140</v>
      </c>
      <c r="F181" s="56">
        <v>5401010140</v>
      </c>
      <c r="G181" s="56" t="s">
        <v>11413</v>
      </c>
      <c r="H181" s="56">
        <v>400100</v>
      </c>
      <c r="I181" s="56" t="s">
        <v>11414</v>
      </c>
      <c r="J181" s="56" t="s">
        <v>9436</v>
      </c>
      <c r="K181" s="56" t="s">
        <v>9105</v>
      </c>
      <c r="L181" s="56" t="s">
        <v>7138</v>
      </c>
      <c r="M181" s="73">
        <v>40086</v>
      </c>
      <c r="N181" s="56"/>
      <c r="O181" s="56"/>
      <c r="P181" s="56" t="s">
        <v>7235</v>
      </c>
      <c r="Q181" s="56"/>
      <c r="R181" s="56" t="s">
        <v>70</v>
      </c>
      <c r="S181" s="56" t="s">
        <v>11415</v>
      </c>
      <c r="T181" s="56" t="s">
        <v>7140</v>
      </c>
      <c r="U181" s="57">
        <v>527547</v>
      </c>
      <c r="V181" s="57">
        <v>-501169.65</v>
      </c>
      <c r="W181" s="57">
        <v>26377.35</v>
      </c>
      <c r="X181" s="57">
        <v>0</v>
      </c>
      <c r="Y181" s="73">
        <v>40086</v>
      </c>
      <c r="Z181" s="57">
        <v>0</v>
      </c>
      <c r="AA181" s="57">
        <v>0</v>
      </c>
      <c r="AB181" s="57">
        <v>26377.35</v>
      </c>
      <c r="AC181" s="57">
        <v>0</v>
      </c>
      <c r="AD181" s="56" t="s">
        <v>9255</v>
      </c>
      <c r="AE181" s="57">
        <v>0</v>
      </c>
      <c r="AF181" s="57">
        <v>0</v>
      </c>
      <c r="AG181" s="57">
        <v>0</v>
      </c>
      <c r="AI181"/>
      <c r="AJ181"/>
    </row>
    <row r="182" spans="1:36">
      <c r="A182" s="56" t="s">
        <v>54</v>
      </c>
      <c r="B182" s="56" t="s">
        <v>11417</v>
      </c>
      <c r="C182" s="56">
        <v>2101010130</v>
      </c>
      <c r="D182" s="56" t="s">
        <v>40</v>
      </c>
      <c r="E182" s="56">
        <v>2101020140</v>
      </c>
      <c r="F182" s="56">
        <v>5401010140</v>
      </c>
      <c r="G182" s="56" t="s">
        <v>11413</v>
      </c>
      <c r="H182" s="56">
        <v>400100</v>
      </c>
      <c r="I182" s="56" t="s">
        <v>11414</v>
      </c>
      <c r="J182" s="56" t="s">
        <v>9437</v>
      </c>
      <c r="K182" s="56" t="s">
        <v>7699</v>
      </c>
      <c r="L182" s="56" t="s">
        <v>7138</v>
      </c>
      <c r="M182" s="73">
        <v>40360</v>
      </c>
      <c r="N182" s="56"/>
      <c r="O182" s="56"/>
      <c r="P182" s="56" t="s">
        <v>7235</v>
      </c>
      <c r="Q182" s="56"/>
      <c r="R182" s="56" t="s">
        <v>70</v>
      </c>
      <c r="S182" s="56" t="s">
        <v>11415</v>
      </c>
      <c r="T182" s="56" t="s">
        <v>7140</v>
      </c>
      <c r="U182" s="57">
        <v>562500</v>
      </c>
      <c r="V182" s="57">
        <v>-534375</v>
      </c>
      <c r="W182" s="57">
        <v>28125</v>
      </c>
      <c r="X182" s="57">
        <v>0</v>
      </c>
      <c r="Y182" s="73">
        <v>40360</v>
      </c>
      <c r="Z182" s="57">
        <v>0</v>
      </c>
      <c r="AA182" s="57">
        <v>0</v>
      </c>
      <c r="AB182" s="57">
        <v>28125</v>
      </c>
      <c r="AC182" s="57">
        <v>0</v>
      </c>
      <c r="AD182" s="56" t="s">
        <v>9255</v>
      </c>
      <c r="AE182" s="57">
        <v>0</v>
      </c>
      <c r="AF182" s="57">
        <v>0</v>
      </c>
      <c r="AG182" s="57">
        <v>0</v>
      </c>
      <c r="AI182"/>
      <c r="AJ182"/>
    </row>
    <row r="183" spans="1:36">
      <c r="A183" s="56" t="s">
        <v>54</v>
      </c>
      <c r="B183" s="56" t="s">
        <v>11417</v>
      </c>
      <c r="C183" s="56">
        <v>2101010130</v>
      </c>
      <c r="D183" s="56" t="s">
        <v>40</v>
      </c>
      <c r="E183" s="56">
        <v>2101020140</v>
      </c>
      <c r="F183" s="56">
        <v>5401010140</v>
      </c>
      <c r="G183" s="56" t="s">
        <v>11413</v>
      </c>
      <c r="H183" s="56">
        <v>400100</v>
      </c>
      <c r="I183" s="56" t="s">
        <v>11414</v>
      </c>
      <c r="J183" s="56" t="s">
        <v>9438</v>
      </c>
      <c r="K183" s="56" t="s">
        <v>7701</v>
      </c>
      <c r="L183" s="56" t="s">
        <v>7138</v>
      </c>
      <c r="M183" s="73">
        <v>40086</v>
      </c>
      <c r="N183" s="56"/>
      <c r="O183" s="56"/>
      <c r="P183" s="56" t="s">
        <v>7235</v>
      </c>
      <c r="Q183" s="56"/>
      <c r="R183" s="56" t="s">
        <v>70</v>
      </c>
      <c r="S183" s="56" t="s">
        <v>11415</v>
      </c>
      <c r="T183" s="56" t="s">
        <v>7140</v>
      </c>
      <c r="U183" s="57">
        <v>592734</v>
      </c>
      <c r="V183" s="57">
        <v>-563097.30000000005</v>
      </c>
      <c r="W183" s="57">
        <v>29636.7</v>
      </c>
      <c r="X183" s="57">
        <v>0</v>
      </c>
      <c r="Y183" s="73">
        <v>40086</v>
      </c>
      <c r="Z183" s="57">
        <v>0</v>
      </c>
      <c r="AA183" s="57">
        <v>0</v>
      </c>
      <c r="AB183" s="57">
        <v>29636.7</v>
      </c>
      <c r="AC183" s="57">
        <v>0</v>
      </c>
      <c r="AD183" s="56" t="s">
        <v>9255</v>
      </c>
      <c r="AE183" s="57">
        <v>0</v>
      </c>
      <c r="AF183" s="57">
        <v>0</v>
      </c>
      <c r="AG183" s="57">
        <v>0</v>
      </c>
      <c r="AI183"/>
      <c r="AJ183"/>
    </row>
    <row r="184" spans="1:36">
      <c r="A184" s="56" t="s">
        <v>54</v>
      </c>
      <c r="B184" s="56" t="s">
        <v>11417</v>
      </c>
      <c r="C184" s="56">
        <v>2101010130</v>
      </c>
      <c r="D184" s="56" t="s">
        <v>40</v>
      </c>
      <c r="E184" s="56">
        <v>2101020140</v>
      </c>
      <c r="F184" s="56">
        <v>5401010140</v>
      </c>
      <c r="G184" s="56" t="s">
        <v>11413</v>
      </c>
      <c r="H184" s="56">
        <v>400100</v>
      </c>
      <c r="I184" s="56" t="s">
        <v>11414</v>
      </c>
      <c r="J184" s="56" t="s">
        <v>9439</v>
      </c>
      <c r="K184" s="56" t="s">
        <v>9106</v>
      </c>
      <c r="L184" s="56" t="s">
        <v>7138</v>
      </c>
      <c r="M184" s="73">
        <v>40247</v>
      </c>
      <c r="N184" s="56"/>
      <c r="O184" s="56"/>
      <c r="P184" s="56" t="s">
        <v>7235</v>
      </c>
      <c r="Q184" s="56"/>
      <c r="R184" s="56" t="s">
        <v>70</v>
      </c>
      <c r="S184" s="56" t="s">
        <v>11415</v>
      </c>
      <c r="T184" s="56" t="s">
        <v>7140</v>
      </c>
      <c r="U184" s="57">
        <v>596250</v>
      </c>
      <c r="V184" s="57">
        <v>-566437.5</v>
      </c>
      <c r="W184" s="57">
        <v>29812.5</v>
      </c>
      <c r="X184" s="57">
        <v>0</v>
      </c>
      <c r="Y184" s="73">
        <v>40247</v>
      </c>
      <c r="Z184" s="57">
        <v>0</v>
      </c>
      <c r="AA184" s="57">
        <v>0</v>
      </c>
      <c r="AB184" s="57">
        <v>29812.5</v>
      </c>
      <c r="AC184" s="57">
        <v>0</v>
      </c>
      <c r="AD184" s="56" t="s">
        <v>9255</v>
      </c>
      <c r="AE184" s="57">
        <v>0</v>
      </c>
      <c r="AF184" s="57">
        <v>0</v>
      </c>
      <c r="AG184" s="57">
        <v>0</v>
      </c>
      <c r="AI184"/>
      <c r="AJ184"/>
    </row>
    <row r="185" spans="1:36">
      <c r="A185" s="56" t="s">
        <v>54</v>
      </c>
      <c r="B185" s="56" t="s">
        <v>11417</v>
      </c>
      <c r="C185" s="56">
        <v>2101010130</v>
      </c>
      <c r="D185" s="56" t="s">
        <v>40</v>
      </c>
      <c r="E185" s="56">
        <v>2101020140</v>
      </c>
      <c r="F185" s="56">
        <v>5401010140</v>
      </c>
      <c r="G185" s="56" t="s">
        <v>11413</v>
      </c>
      <c r="H185" s="56">
        <v>400100</v>
      </c>
      <c r="I185" s="56" t="s">
        <v>11414</v>
      </c>
      <c r="J185" s="56" t="s">
        <v>9440</v>
      </c>
      <c r="K185" s="56" t="s">
        <v>7702</v>
      </c>
      <c r="L185" s="56" t="s">
        <v>7138</v>
      </c>
      <c r="M185" s="73">
        <v>40086</v>
      </c>
      <c r="N185" s="56"/>
      <c r="O185" s="56"/>
      <c r="P185" s="56" t="s">
        <v>7235</v>
      </c>
      <c r="Q185" s="56"/>
      <c r="R185" s="56" t="s">
        <v>70</v>
      </c>
      <c r="S185" s="56" t="s">
        <v>11415</v>
      </c>
      <c r="T185" s="56" t="s">
        <v>7140</v>
      </c>
      <c r="U185" s="57">
        <v>614986</v>
      </c>
      <c r="V185" s="57">
        <v>-584236.69999999995</v>
      </c>
      <c r="W185" s="57">
        <v>30749.3</v>
      </c>
      <c r="X185" s="57">
        <v>0</v>
      </c>
      <c r="Y185" s="73">
        <v>40086</v>
      </c>
      <c r="Z185" s="57">
        <v>0</v>
      </c>
      <c r="AA185" s="57">
        <v>0</v>
      </c>
      <c r="AB185" s="57">
        <v>30749.3</v>
      </c>
      <c r="AC185" s="57">
        <v>0</v>
      </c>
      <c r="AD185" s="56" t="s">
        <v>9255</v>
      </c>
      <c r="AE185" s="57">
        <v>0</v>
      </c>
      <c r="AF185" s="57">
        <v>0</v>
      </c>
      <c r="AG185" s="57">
        <v>0</v>
      </c>
      <c r="AI185"/>
      <c r="AJ185"/>
    </row>
    <row r="186" spans="1:36">
      <c r="A186" s="56" t="s">
        <v>54</v>
      </c>
      <c r="B186" s="56" t="s">
        <v>11417</v>
      </c>
      <c r="C186" s="56">
        <v>2101010130</v>
      </c>
      <c r="D186" s="56" t="s">
        <v>40</v>
      </c>
      <c r="E186" s="56">
        <v>2101020140</v>
      </c>
      <c r="F186" s="56">
        <v>5401010140</v>
      </c>
      <c r="G186" s="56" t="s">
        <v>11413</v>
      </c>
      <c r="H186" s="56">
        <v>400100</v>
      </c>
      <c r="I186" s="56" t="s">
        <v>11414</v>
      </c>
      <c r="J186" s="56" t="s">
        <v>9441</v>
      </c>
      <c r="K186" s="56" t="s">
        <v>7703</v>
      </c>
      <c r="L186" s="56" t="s">
        <v>7138</v>
      </c>
      <c r="M186" s="73">
        <v>40086</v>
      </c>
      <c r="N186" s="56"/>
      <c r="O186" s="56"/>
      <c r="P186" s="56" t="s">
        <v>7235</v>
      </c>
      <c r="Q186" s="56"/>
      <c r="R186" s="56" t="s">
        <v>70</v>
      </c>
      <c r="S186" s="56" t="s">
        <v>11415</v>
      </c>
      <c r="T186" s="56" t="s">
        <v>7140</v>
      </c>
      <c r="U186" s="57">
        <v>846800</v>
      </c>
      <c r="V186" s="57">
        <v>-804460</v>
      </c>
      <c r="W186" s="57">
        <v>42340</v>
      </c>
      <c r="X186" s="57">
        <v>0</v>
      </c>
      <c r="Y186" s="73">
        <v>40086</v>
      </c>
      <c r="Z186" s="57">
        <v>0</v>
      </c>
      <c r="AA186" s="57">
        <v>0</v>
      </c>
      <c r="AB186" s="57">
        <v>42340</v>
      </c>
      <c r="AC186" s="57">
        <v>0</v>
      </c>
      <c r="AD186" s="56" t="s">
        <v>9255</v>
      </c>
      <c r="AE186" s="57">
        <v>0</v>
      </c>
      <c r="AF186" s="57">
        <v>0</v>
      </c>
      <c r="AG186" s="57">
        <v>0</v>
      </c>
      <c r="AI186"/>
      <c r="AJ186"/>
    </row>
    <row r="187" spans="1:36">
      <c r="A187" s="56" t="s">
        <v>54</v>
      </c>
      <c r="B187" s="56" t="s">
        <v>11417</v>
      </c>
      <c r="C187" s="56">
        <v>2101010130</v>
      </c>
      <c r="D187" s="56" t="s">
        <v>40</v>
      </c>
      <c r="E187" s="56">
        <v>2101020140</v>
      </c>
      <c r="F187" s="56">
        <v>5401010140</v>
      </c>
      <c r="G187" s="56" t="s">
        <v>11413</v>
      </c>
      <c r="H187" s="56">
        <v>400100</v>
      </c>
      <c r="I187" s="56" t="s">
        <v>11414</v>
      </c>
      <c r="J187" s="56" t="s">
        <v>9442</v>
      </c>
      <c r="K187" s="56" t="s">
        <v>7713</v>
      </c>
      <c r="L187" s="56" t="s">
        <v>7138</v>
      </c>
      <c r="M187" s="73">
        <v>39387</v>
      </c>
      <c r="N187" s="56"/>
      <c r="O187" s="56"/>
      <c r="P187" s="56" t="s">
        <v>295</v>
      </c>
      <c r="Q187" s="56"/>
      <c r="R187" s="56" t="s">
        <v>70</v>
      </c>
      <c r="S187" s="56" t="s">
        <v>11415</v>
      </c>
      <c r="T187" s="56" t="s">
        <v>7140</v>
      </c>
      <c r="U187" s="57">
        <v>1600000</v>
      </c>
      <c r="V187" s="57">
        <v>-1520000</v>
      </c>
      <c r="W187" s="57">
        <v>80000</v>
      </c>
      <c r="X187" s="57">
        <v>0</v>
      </c>
      <c r="Y187" s="73">
        <v>39387</v>
      </c>
      <c r="Z187" s="57">
        <v>0</v>
      </c>
      <c r="AA187" s="57">
        <v>0</v>
      </c>
      <c r="AB187" s="57">
        <v>80000</v>
      </c>
      <c r="AC187" s="57">
        <v>0</v>
      </c>
      <c r="AD187" s="56" t="s">
        <v>9255</v>
      </c>
      <c r="AE187" s="57">
        <v>0</v>
      </c>
      <c r="AF187" s="57">
        <v>0</v>
      </c>
      <c r="AG187" s="57">
        <v>0</v>
      </c>
      <c r="AI187"/>
      <c r="AJ187"/>
    </row>
    <row r="188" spans="1:36">
      <c r="A188" s="56" t="s">
        <v>54</v>
      </c>
      <c r="B188" s="56" t="s">
        <v>11417</v>
      </c>
      <c r="C188" s="56">
        <v>2101010130</v>
      </c>
      <c r="D188" s="56" t="s">
        <v>40</v>
      </c>
      <c r="E188" s="56">
        <v>2101020140</v>
      </c>
      <c r="F188" s="56">
        <v>5401010140</v>
      </c>
      <c r="G188" s="56" t="s">
        <v>11413</v>
      </c>
      <c r="H188" s="56">
        <v>400100</v>
      </c>
      <c r="I188" s="56" t="s">
        <v>11414</v>
      </c>
      <c r="J188" s="56" t="s">
        <v>9443</v>
      </c>
      <c r="K188" s="56" t="s">
        <v>7704</v>
      </c>
      <c r="L188" s="56" t="s">
        <v>7138</v>
      </c>
      <c r="M188" s="73">
        <v>40305</v>
      </c>
      <c r="N188" s="56"/>
      <c r="O188" s="56"/>
      <c r="P188" s="56" t="s">
        <v>7235</v>
      </c>
      <c r="Q188" s="56"/>
      <c r="R188" s="56" t="s">
        <v>70</v>
      </c>
      <c r="S188" s="56" t="s">
        <v>11415</v>
      </c>
      <c r="T188" s="56" t="s">
        <v>7140</v>
      </c>
      <c r="U188" s="57">
        <v>1620000</v>
      </c>
      <c r="V188" s="57">
        <v>-1539000</v>
      </c>
      <c r="W188" s="57">
        <v>81000</v>
      </c>
      <c r="X188" s="57">
        <v>0</v>
      </c>
      <c r="Y188" s="73">
        <v>40305</v>
      </c>
      <c r="Z188" s="57">
        <v>0</v>
      </c>
      <c r="AA188" s="57">
        <v>0</v>
      </c>
      <c r="AB188" s="57">
        <v>81000</v>
      </c>
      <c r="AC188" s="57">
        <v>0</v>
      </c>
      <c r="AD188" s="56" t="s">
        <v>9255</v>
      </c>
      <c r="AE188" s="57">
        <v>0</v>
      </c>
      <c r="AF188" s="57">
        <v>0</v>
      </c>
      <c r="AG188" s="57">
        <v>0</v>
      </c>
      <c r="AI188"/>
      <c r="AJ188"/>
    </row>
    <row r="189" spans="1:36">
      <c r="A189" s="56" t="s">
        <v>54</v>
      </c>
      <c r="B189" s="56" t="s">
        <v>11417</v>
      </c>
      <c r="C189" s="56">
        <v>2101010130</v>
      </c>
      <c r="D189" s="56" t="s">
        <v>40</v>
      </c>
      <c r="E189" s="56">
        <v>2101020140</v>
      </c>
      <c r="F189" s="56">
        <v>5401010140</v>
      </c>
      <c r="G189" s="56" t="s">
        <v>11413</v>
      </c>
      <c r="H189" s="56">
        <v>400100</v>
      </c>
      <c r="I189" s="56" t="s">
        <v>11414</v>
      </c>
      <c r="J189" s="56" t="s">
        <v>9444</v>
      </c>
      <c r="K189" s="56" t="s">
        <v>7705</v>
      </c>
      <c r="L189" s="56" t="s">
        <v>7138</v>
      </c>
      <c r="M189" s="73">
        <v>40305</v>
      </c>
      <c r="N189" s="56"/>
      <c r="O189" s="56"/>
      <c r="P189" s="56" t="s">
        <v>7235</v>
      </c>
      <c r="Q189" s="56"/>
      <c r="R189" s="56" t="s">
        <v>70</v>
      </c>
      <c r="S189" s="56" t="s">
        <v>11415</v>
      </c>
      <c r="T189" s="56" t="s">
        <v>7140</v>
      </c>
      <c r="U189" s="57">
        <v>3825000</v>
      </c>
      <c r="V189" s="57">
        <v>-3633750</v>
      </c>
      <c r="W189" s="57">
        <v>191250</v>
      </c>
      <c r="X189" s="57">
        <v>0</v>
      </c>
      <c r="Y189" s="73">
        <v>40305</v>
      </c>
      <c r="Z189" s="57">
        <v>0</v>
      </c>
      <c r="AA189" s="57">
        <v>0</v>
      </c>
      <c r="AB189" s="57">
        <v>191250</v>
      </c>
      <c r="AC189" s="57">
        <v>0</v>
      </c>
      <c r="AD189" s="56" t="s">
        <v>9255</v>
      </c>
      <c r="AE189" s="57">
        <v>0</v>
      </c>
      <c r="AF189" s="57">
        <v>0</v>
      </c>
      <c r="AG189" s="57">
        <v>0</v>
      </c>
      <c r="AI189"/>
      <c r="AJ189"/>
    </row>
    <row r="190" spans="1:36">
      <c r="A190" s="56" t="s">
        <v>54</v>
      </c>
      <c r="B190" s="56" t="s">
        <v>11417</v>
      </c>
      <c r="C190" s="56">
        <v>2101010130</v>
      </c>
      <c r="D190" s="56" t="s">
        <v>40</v>
      </c>
      <c r="E190" s="56">
        <v>2101020140</v>
      </c>
      <c r="F190" s="56">
        <v>5401010140</v>
      </c>
      <c r="G190" s="56" t="s">
        <v>11413</v>
      </c>
      <c r="H190" s="56">
        <v>400100</v>
      </c>
      <c r="I190" s="56" t="s">
        <v>11414</v>
      </c>
      <c r="J190" s="56" t="s">
        <v>9445</v>
      </c>
      <c r="K190" s="56" t="s">
        <v>7714</v>
      </c>
      <c r="L190" s="56" t="s">
        <v>7138</v>
      </c>
      <c r="M190" s="73">
        <v>39387</v>
      </c>
      <c r="N190" s="56"/>
      <c r="O190" s="56"/>
      <c r="P190" s="56" t="s">
        <v>295</v>
      </c>
      <c r="Q190" s="56"/>
      <c r="R190" s="56" t="s">
        <v>70</v>
      </c>
      <c r="S190" s="56" t="s">
        <v>11415</v>
      </c>
      <c r="T190" s="56" t="s">
        <v>7140</v>
      </c>
      <c r="U190" s="57">
        <v>6800000</v>
      </c>
      <c r="V190" s="57">
        <v>-6460000</v>
      </c>
      <c r="W190" s="57">
        <v>340000</v>
      </c>
      <c r="X190" s="57">
        <v>0</v>
      </c>
      <c r="Y190" s="73">
        <v>39387</v>
      </c>
      <c r="Z190" s="57">
        <v>0</v>
      </c>
      <c r="AA190" s="57">
        <v>0</v>
      </c>
      <c r="AB190" s="57">
        <v>340000</v>
      </c>
      <c r="AC190" s="57">
        <v>0</v>
      </c>
      <c r="AD190" s="56" t="s">
        <v>9255</v>
      </c>
      <c r="AE190" s="57">
        <v>0</v>
      </c>
      <c r="AF190" s="57">
        <v>0</v>
      </c>
      <c r="AG190" s="57">
        <v>0</v>
      </c>
      <c r="AI190"/>
      <c r="AJ190"/>
    </row>
    <row r="191" spans="1:36">
      <c r="A191" s="56" t="s">
        <v>54</v>
      </c>
      <c r="B191" s="56" t="s">
        <v>11420</v>
      </c>
      <c r="C191" s="56">
        <v>2101010150</v>
      </c>
      <c r="D191" s="56" t="s">
        <v>45</v>
      </c>
      <c r="E191" s="56">
        <v>2101020150</v>
      </c>
      <c r="F191" s="56">
        <v>5401010150</v>
      </c>
      <c r="G191" s="56" t="s">
        <v>11413</v>
      </c>
      <c r="H191" s="56">
        <v>400100</v>
      </c>
      <c r="I191" s="56" t="s">
        <v>11414</v>
      </c>
      <c r="J191" s="56" t="s">
        <v>9446</v>
      </c>
      <c r="K191" s="56" t="s">
        <v>7580</v>
      </c>
      <c r="L191" s="56" t="s">
        <v>7138</v>
      </c>
      <c r="M191" s="73">
        <v>40217</v>
      </c>
      <c r="N191" s="56"/>
      <c r="O191" s="56"/>
      <c r="P191" s="56" t="s">
        <v>1037</v>
      </c>
      <c r="Q191" s="56"/>
      <c r="R191" s="56" t="s">
        <v>70</v>
      </c>
      <c r="S191" s="56" t="s">
        <v>11415</v>
      </c>
      <c r="T191" s="56" t="s">
        <v>7140</v>
      </c>
      <c r="U191" s="57">
        <v>1397390</v>
      </c>
      <c r="V191" s="57">
        <v>-1327520.5</v>
      </c>
      <c r="W191" s="57">
        <v>69869.5</v>
      </c>
      <c r="X191" s="57">
        <v>0</v>
      </c>
      <c r="Y191" s="73">
        <v>40217</v>
      </c>
      <c r="Z191" s="57">
        <v>0</v>
      </c>
      <c r="AA191" s="57">
        <v>0</v>
      </c>
      <c r="AB191" s="57">
        <v>69869.5</v>
      </c>
      <c r="AC191" s="57">
        <v>0</v>
      </c>
      <c r="AD191" s="56" t="s">
        <v>9255</v>
      </c>
      <c r="AE191" s="57">
        <v>0</v>
      </c>
      <c r="AF191" s="57">
        <v>0</v>
      </c>
      <c r="AG191" s="57">
        <v>0</v>
      </c>
      <c r="AI191"/>
      <c r="AJ191"/>
    </row>
    <row r="192" spans="1:36">
      <c r="A192" s="56" t="s">
        <v>54</v>
      </c>
      <c r="B192" s="56" t="s">
        <v>11420</v>
      </c>
      <c r="C192" s="56">
        <v>2101010150</v>
      </c>
      <c r="D192" s="56" t="s">
        <v>45</v>
      </c>
      <c r="E192" s="56">
        <v>2101020150</v>
      </c>
      <c r="F192" s="56">
        <v>5401010150</v>
      </c>
      <c r="G192" s="56" t="s">
        <v>11413</v>
      </c>
      <c r="H192" s="56">
        <v>400100</v>
      </c>
      <c r="I192" s="56" t="s">
        <v>11414</v>
      </c>
      <c r="J192" s="56" t="s">
        <v>9447</v>
      </c>
      <c r="K192" s="56" t="s">
        <v>7582</v>
      </c>
      <c r="L192" s="56" t="s">
        <v>7138</v>
      </c>
      <c r="M192" s="73">
        <v>40376</v>
      </c>
      <c r="N192" s="56"/>
      <c r="O192" s="56"/>
      <c r="P192" s="56" t="s">
        <v>1037</v>
      </c>
      <c r="Q192" s="56"/>
      <c r="R192" s="56" t="s">
        <v>70</v>
      </c>
      <c r="S192" s="56" t="s">
        <v>11415</v>
      </c>
      <c r="T192" s="56" t="s">
        <v>7140</v>
      </c>
      <c r="U192" s="57">
        <v>2184186</v>
      </c>
      <c r="V192" s="57">
        <v>-2074976.7</v>
      </c>
      <c r="W192" s="57">
        <v>109209.3</v>
      </c>
      <c r="X192" s="57">
        <v>0</v>
      </c>
      <c r="Y192" s="73">
        <v>40376</v>
      </c>
      <c r="Z192" s="57">
        <v>0</v>
      </c>
      <c r="AA192" s="57">
        <v>0</v>
      </c>
      <c r="AB192" s="57">
        <v>109209.3</v>
      </c>
      <c r="AC192" s="57">
        <v>0</v>
      </c>
      <c r="AD192" s="56" t="s">
        <v>9255</v>
      </c>
      <c r="AE192" s="57">
        <v>0</v>
      </c>
      <c r="AF192" s="57">
        <v>0</v>
      </c>
      <c r="AG192" s="57">
        <v>0</v>
      </c>
      <c r="AI192"/>
      <c r="AJ192"/>
    </row>
    <row r="193" spans="1:36">
      <c r="A193" s="56" t="s">
        <v>54</v>
      </c>
      <c r="B193" s="56" t="s">
        <v>11420</v>
      </c>
      <c r="C193" s="56">
        <v>2101010150</v>
      </c>
      <c r="D193" s="56" t="s">
        <v>45</v>
      </c>
      <c r="E193" s="56">
        <v>2101020150</v>
      </c>
      <c r="F193" s="56">
        <v>5401010150</v>
      </c>
      <c r="G193" s="56" t="s">
        <v>11413</v>
      </c>
      <c r="H193" s="56">
        <v>400100</v>
      </c>
      <c r="I193" s="56" t="s">
        <v>11414</v>
      </c>
      <c r="J193" s="56" t="s">
        <v>9448</v>
      </c>
      <c r="K193" s="56" t="s">
        <v>7583</v>
      </c>
      <c r="L193" s="56" t="s">
        <v>7138</v>
      </c>
      <c r="M193" s="73">
        <v>40611</v>
      </c>
      <c r="N193" s="56"/>
      <c r="O193" s="56"/>
      <c r="P193" s="56" t="s">
        <v>7581</v>
      </c>
      <c r="Q193" s="56"/>
      <c r="R193" s="56" t="s">
        <v>70</v>
      </c>
      <c r="S193" s="56" t="s">
        <v>11415</v>
      </c>
      <c r="T193" s="56" t="s">
        <v>7140</v>
      </c>
      <c r="U193" s="57">
        <v>2305572</v>
      </c>
      <c r="V193" s="57">
        <v>-2190293.4</v>
      </c>
      <c r="W193" s="57">
        <v>115278.6</v>
      </c>
      <c r="X193" s="57">
        <v>0</v>
      </c>
      <c r="Y193" s="73">
        <v>40611</v>
      </c>
      <c r="Z193" s="57">
        <v>0</v>
      </c>
      <c r="AA193" s="57">
        <v>0</v>
      </c>
      <c r="AB193" s="57">
        <v>115278.6</v>
      </c>
      <c r="AC193" s="57">
        <v>0</v>
      </c>
      <c r="AD193" s="56" t="s">
        <v>9255</v>
      </c>
      <c r="AE193" s="57">
        <v>0</v>
      </c>
      <c r="AF193" s="57">
        <v>0</v>
      </c>
      <c r="AG193" s="57">
        <v>0</v>
      </c>
      <c r="AI193"/>
      <c r="AJ193"/>
    </row>
    <row r="194" spans="1:36">
      <c r="A194" s="56" t="s">
        <v>54</v>
      </c>
      <c r="B194" s="56" t="s">
        <v>11420</v>
      </c>
      <c r="C194" s="56">
        <v>2101010150</v>
      </c>
      <c r="D194" s="56" t="s">
        <v>45</v>
      </c>
      <c r="E194" s="56">
        <v>2101020150</v>
      </c>
      <c r="F194" s="56">
        <v>5401010150</v>
      </c>
      <c r="G194" s="56" t="s">
        <v>11413</v>
      </c>
      <c r="H194" s="56">
        <v>400100</v>
      </c>
      <c r="I194" s="56" t="s">
        <v>11414</v>
      </c>
      <c r="J194" s="56" t="s">
        <v>9449</v>
      </c>
      <c r="K194" s="56" t="s">
        <v>7584</v>
      </c>
      <c r="L194" s="56" t="s">
        <v>7138</v>
      </c>
      <c r="M194" s="73">
        <v>40670</v>
      </c>
      <c r="N194" s="56"/>
      <c r="O194" s="56"/>
      <c r="P194" s="56" t="s">
        <v>7581</v>
      </c>
      <c r="Q194" s="56"/>
      <c r="R194" s="56" t="s">
        <v>70</v>
      </c>
      <c r="S194" s="56" t="s">
        <v>11415</v>
      </c>
      <c r="T194" s="56" t="s">
        <v>7140</v>
      </c>
      <c r="U194" s="57">
        <v>2808566</v>
      </c>
      <c r="V194" s="57">
        <v>-2668137.7000000002</v>
      </c>
      <c r="W194" s="57">
        <v>140428.29999999999</v>
      </c>
      <c r="X194" s="57">
        <v>0</v>
      </c>
      <c r="Y194" s="73">
        <v>40670</v>
      </c>
      <c r="Z194" s="57">
        <v>0</v>
      </c>
      <c r="AA194" s="57">
        <v>0</v>
      </c>
      <c r="AB194" s="57">
        <v>140428.29999999999</v>
      </c>
      <c r="AC194" s="57">
        <v>0</v>
      </c>
      <c r="AD194" s="56" t="s">
        <v>9255</v>
      </c>
      <c r="AE194" s="57">
        <v>0</v>
      </c>
      <c r="AF194" s="57">
        <v>0</v>
      </c>
      <c r="AG194" s="57">
        <v>0</v>
      </c>
      <c r="AI194"/>
      <c r="AJ194"/>
    </row>
    <row r="195" spans="1:36">
      <c r="A195" s="56" t="s">
        <v>54</v>
      </c>
      <c r="B195" s="56" t="s">
        <v>11420</v>
      </c>
      <c r="C195" s="56">
        <v>2101010150</v>
      </c>
      <c r="D195" s="56" t="s">
        <v>45</v>
      </c>
      <c r="E195" s="56">
        <v>2101020150</v>
      </c>
      <c r="F195" s="56">
        <v>5401010150</v>
      </c>
      <c r="G195" s="56" t="s">
        <v>11413</v>
      </c>
      <c r="H195" s="56">
        <v>400100</v>
      </c>
      <c r="I195" s="56" t="s">
        <v>11414</v>
      </c>
      <c r="J195" s="56" t="s">
        <v>9450</v>
      </c>
      <c r="K195" s="56" t="s">
        <v>7585</v>
      </c>
      <c r="L195" s="56" t="s">
        <v>7138</v>
      </c>
      <c r="M195" s="73">
        <v>40351</v>
      </c>
      <c r="N195" s="56"/>
      <c r="O195" s="56"/>
      <c r="P195" s="56" t="s">
        <v>1037</v>
      </c>
      <c r="Q195" s="56"/>
      <c r="R195" s="56" t="s">
        <v>70</v>
      </c>
      <c r="S195" s="56" t="s">
        <v>11415</v>
      </c>
      <c r="T195" s="56" t="s">
        <v>7140</v>
      </c>
      <c r="U195" s="57">
        <v>8797584</v>
      </c>
      <c r="V195" s="57">
        <v>-8357704.7999999998</v>
      </c>
      <c r="W195" s="57">
        <v>439879.2</v>
      </c>
      <c r="X195" s="57">
        <v>0</v>
      </c>
      <c r="Y195" s="73">
        <v>40351</v>
      </c>
      <c r="Z195" s="57">
        <v>0</v>
      </c>
      <c r="AA195" s="57">
        <v>0</v>
      </c>
      <c r="AB195" s="57">
        <v>439879.2</v>
      </c>
      <c r="AC195" s="57">
        <v>0</v>
      </c>
      <c r="AD195" s="56" t="s">
        <v>9255</v>
      </c>
      <c r="AE195" s="57">
        <v>0</v>
      </c>
      <c r="AF195" s="57">
        <v>0</v>
      </c>
      <c r="AG195" s="57">
        <v>0</v>
      </c>
      <c r="AI195"/>
      <c r="AJ195"/>
    </row>
    <row r="196" spans="1:36">
      <c r="A196" s="56" t="s">
        <v>54</v>
      </c>
      <c r="B196" s="56" t="s">
        <v>11416</v>
      </c>
      <c r="C196" s="56">
        <v>2101010100</v>
      </c>
      <c r="D196" s="56" t="s">
        <v>39</v>
      </c>
      <c r="E196" s="56">
        <v>2101020100</v>
      </c>
      <c r="F196" s="56">
        <v>5401010100</v>
      </c>
      <c r="G196" s="56" t="s">
        <v>11413</v>
      </c>
      <c r="H196" s="56">
        <v>400100</v>
      </c>
      <c r="I196" s="56" t="s">
        <v>11421</v>
      </c>
      <c r="J196" s="56" t="s">
        <v>9451</v>
      </c>
      <c r="K196" s="56" t="s">
        <v>7384</v>
      </c>
      <c r="L196" s="56" t="s">
        <v>7138</v>
      </c>
      <c r="M196" s="73">
        <v>40187</v>
      </c>
      <c r="N196" s="56"/>
      <c r="O196" s="56"/>
      <c r="P196" s="56" t="s">
        <v>7245</v>
      </c>
      <c r="Q196" s="56"/>
      <c r="R196" s="56" t="s">
        <v>70</v>
      </c>
      <c r="S196" s="56" t="s">
        <v>11415</v>
      </c>
      <c r="T196" s="56" t="s">
        <v>7140</v>
      </c>
      <c r="U196" s="57">
        <v>6552</v>
      </c>
      <c r="V196" s="57">
        <v>-6224.4</v>
      </c>
      <c r="W196" s="57">
        <v>327.60000000000002</v>
      </c>
      <c r="X196" s="57">
        <v>0</v>
      </c>
      <c r="Y196" s="73">
        <v>40187</v>
      </c>
      <c r="Z196" s="57">
        <v>0</v>
      </c>
      <c r="AA196" s="57">
        <v>0</v>
      </c>
      <c r="AB196" s="57">
        <v>327.60000000000002</v>
      </c>
      <c r="AC196" s="57">
        <v>0</v>
      </c>
      <c r="AD196" s="56" t="s">
        <v>9255</v>
      </c>
      <c r="AE196" s="57">
        <v>0</v>
      </c>
      <c r="AF196" s="57">
        <v>0</v>
      </c>
      <c r="AG196" s="57">
        <v>0</v>
      </c>
      <c r="AI196"/>
      <c r="AJ196"/>
    </row>
    <row r="197" spans="1:36">
      <c r="A197" s="56" t="s">
        <v>54</v>
      </c>
      <c r="B197" s="56" t="s">
        <v>11416</v>
      </c>
      <c r="C197" s="56">
        <v>2101010100</v>
      </c>
      <c r="D197" s="56" t="s">
        <v>39</v>
      </c>
      <c r="E197" s="56">
        <v>2101020100</v>
      </c>
      <c r="F197" s="56">
        <v>5401010100</v>
      </c>
      <c r="G197" s="56" t="s">
        <v>11413</v>
      </c>
      <c r="H197" s="56">
        <v>400100</v>
      </c>
      <c r="I197" s="56" t="s">
        <v>11421</v>
      </c>
      <c r="J197" s="56" t="s">
        <v>9452</v>
      </c>
      <c r="K197" s="56" t="s">
        <v>7385</v>
      </c>
      <c r="L197" s="56" t="s">
        <v>7138</v>
      </c>
      <c r="M197" s="73">
        <v>40516</v>
      </c>
      <c r="N197" s="56"/>
      <c r="O197" s="56"/>
      <c r="P197" s="56" t="s">
        <v>7245</v>
      </c>
      <c r="Q197" s="56"/>
      <c r="R197" s="56" t="s">
        <v>70</v>
      </c>
      <c r="S197" s="56" t="s">
        <v>11415</v>
      </c>
      <c r="T197" s="56" t="s">
        <v>7140</v>
      </c>
      <c r="U197" s="57">
        <v>7350</v>
      </c>
      <c r="V197" s="57">
        <v>-6982.5</v>
      </c>
      <c r="W197" s="57">
        <v>367.5</v>
      </c>
      <c r="X197" s="57">
        <v>0</v>
      </c>
      <c r="Y197" s="73">
        <v>40516</v>
      </c>
      <c r="Z197" s="57">
        <v>0</v>
      </c>
      <c r="AA197" s="57">
        <v>0</v>
      </c>
      <c r="AB197" s="57">
        <v>367.5</v>
      </c>
      <c r="AC197" s="57">
        <v>0</v>
      </c>
      <c r="AD197" s="56" t="s">
        <v>9255</v>
      </c>
      <c r="AE197" s="57">
        <v>0</v>
      </c>
      <c r="AF197" s="57">
        <v>0</v>
      </c>
      <c r="AG197" s="57">
        <v>0</v>
      </c>
      <c r="AI197"/>
      <c r="AJ197"/>
    </row>
    <row r="198" spans="1:36">
      <c r="A198" s="56" t="s">
        <v>54</v>
      </c>
      <c r="B198" s="56" t="s">
        <v>11416</v>
      </c>
      <c r="C198" s="56">
        <v>2101010100</v>
      </c>
      <c r="D198" s="56" t="s">
        <v>39</v>
      </c>
      <c r="E198" s="56">
        <v>2101020100</v>
      </c>
      <c r="F198" s="56">
        <v>5401010100</v>
      </c>
      <c r="G198" s="56" t="s">
        <v>11413</v>
      </c>
      <c r="H198" s="56">
        <v>400100</v>
      </c>
      <c r="I198" s="56" t="s">
        <v>11421</v>
      </c>
      <c r="J198" s="56" t="s">
        <v>9453</v>
      </c>
      <c r="K198" s="56" t="s">
        <v>7386</v>
      </c>
      <c r="L198" s="56" t="s">
        <v>7138</v>
      </c>
      <c r="M198" s="73">
        <v>40536</v>
      </c>
      <c r="N198" s="56"/>
      <c r="O198" s="56"/>
      <c r="P198" s="56" t="s">
        <v>7245</v>
      </c>
      <c r="Q198" s="56"/>
      <c r="R198" s="56" t="s">
        <v>70</v>
      </c>
      <c r="S198" s="56" t="s">
        <v>11415</v>
      </c>
      <c r="T198" s="56" t="s">
        <v>7140</v>
      </c>
      <c r="U198" s="57">
        <v>7350</v>
      </c>
      <c r="V198" s="57">
        <v>-6982.5</v>
      </c>
      <c r="W198" s="57">
        <v>367.5</v>
      </c>
      <c r="X198" s="57">
        <v>0</v>
      </c>
      <c r="Y198" s="73">
        <v>40536</v>
      </c>
      <c r="Z198" s="57">
        <v>0</v>
      </c>
      <c r="AA198" s="57">
        <v>0</v>
      </c>
      <c r="AB198" s="57">
        <v>367.5</v>
      </c>
      <c r="AC198" s="57">
        <v>0</v>
      </c>
      <c r="AD198" s="56" t="s">
        <v>9255</v>
      </c>
      <c r="AE198" s="57">
        <v>0</v>
      </c>
      <c r="AF198" s="57">
        <v>0</v>
      </c>
      <c r="AG198" s="57">
        <v>0</v>
      </c>
      <c r="AI198"/>
      <c r="AJ198"/>
    </row>
    <row r="199" spans="1:36">
      <c r="A199" s="56" t="s">
        <v>54</v>
      </c>
      <c r="B199" s="56" t="s">
        <v>11416</v>
      </c>
      <c r="C199" s="56">
        <v>2101010100</v>
      </c>
      <c r="D199" s="56" t="s">
        <v>39</v>
      </c>
      <c r="E199" s="56">
        <v>2101020100</v>
      </c>
      <c r="F199" s="56">
        <v>5401010100</v>
      </c>
      <c r="G199" s="56" t="s">
        <v>11413</v>
      </c>
      <c r="H199" s="56">
        <v>400100</v>
      </c>
      <c r="I199" s="56" t="s">
        <v>11421</v>
      </c>
      <c r="J199" s="56" t="s">
        <v>9454</v>
      </c>
      <c r="K199" s="56" t="s">
        <v>7387</v>
      </c>
      <c r="L199" s="56" t="s">
        <v>7138</v>
      </c>
      <c r="M199" s="73">
        <v>39904</v>
      </c>
      <c r="N199" s="56"/>
      <c r="O199" s="56"/>
      <c r="P199" s="56" t="s">
        <v>7245</v>
      </c>
      <c r="Q199" s="56"/>
      <c r="R199" s="56" t="s">
        <v>70</v>
      </c>
      <c r="S199" s="56" t="s">
        <v>11415</v>
      </c>
      <c r="T199" s="56" t="s">
        <v>7140</v>
      </c>
      <c r="U199" s="57">
        <v>7500</v>
      </c>
      <c r="V199" s="57">
        <v>-7125</v>
      </c>
      <c r="W199" s="57">
        <v>375</v>
      </c>
      <c r="X199" s="57">
        <v>0</v>
      </c>
      <c r="Y199" s="73">
        <v>39904</v>
      </c>
      <c r="Z199" s="57">
        <v>0</v>
      </c>
      <c r="AA199" s="57">
        <v>0</v>
      </c>
      <c r="AB199" s="57">
        <v>375</v>
      </c>
      <c r="AC199" s="57">
        <v>0</v>
      </c>
      <c r="AD199" s="56" t="s">
        <v>9255</v>
      </c>
      <c r="AE199" s="57">
        <v>0</v>
      </c>
      <c r="AF199" s="57">
        <v>0</v>
      </c>
      <c r="AG199" s="57">
        <v>0</v>
      </c>
      <c r="AI199"/>
      <c r="AJ199"/>
    </row>
    <row r="200" spans="1:36">
      <c r="A200" s="56" t="s">
        <v>54</v>
      </c>
      <c r="B200" s="56" t="s">
        <v>11416</v>
      </c>
      <c r="C200" s="56">
        <v>2101010100</v>
      </c>
      <c r="D200" s="56" t="s">
        <v>39</v>
      </c>
      <c r="E200" s="56">
        <v>2101020100</v>
      </c>
      <c r="F200" s="56">
        <v>5401010100</v>
      </c>
      <c r="G200" s="56" t="s">
        <v>11413</v>
      </c>
      <c r="H200" s="56">
        <v>400100</v>
      </c>
      <c r="I200" s="56" t="s">
        <v>11421</v>
      </c>
      <c r="J200" s="56" t="s">
        <v>9455</v>
      </c>
      <c r="K200" s="56" t="s">
        <v>9068</v>
      </c>
      <c r="L200" s="56" t="s">
        <v>7138</v>
      </c>
      <c r="M200" s="73">
        <v>40346</v>
      </c>
      <c r="N200" s="56"/>
      <c r="O200" s="56"/>
      <c r="P200" s="56" t="s">
        <v>7245</v>
      </c>
      <c r="Q200" s="56"/>
      <c r="R200" s="56" t="s">
        <v>70</v>
      </c>
      <c r="S200" s="56" t="s">
        <v>11415</v>
      </c>
      <c r="T200" s="56" t="s">
        <v>7140</v>
      </c>
      <c r="U200" s="57">
        <v>8610</v>
      </c>
      <c r="V200" s="57">
        <v>-8179.5</v>
      </c>
      <c r="W200" s="57">
        <v>430.5</v>
      </c>
      <c r="X200" s="57">
        <v>0</v>
      </c>
      <c r="Y200" s="73">
        <v>40346</v>
      </c>
      <c r="Z200" s="57">
        <v>0</v>
      </c>
      <c r="AA200" s="57">
        <v>0</v>
      </c>
      <c r="AB200" s="57">
        <v>430.5</v>
      </c>
      <c r="AC200" s="57">
        <v>0</v>
      </c>
      <c r="AD200" s="56" t="s">
        <v>9255</v>
      </c>
      <c r="AE200" s="57">
        <v>0</v>
      </c>
      <c r="AF200" s="57">
        <v>0</v>
      </c>
      <c r="AG200" s="57">
        <v>0</v>
      </c>
      <c r="AI200"/>
      <c r="AJ200"/>
    </row>
    <row r="201" spans="1:36">
      <c r="A201" s="56" t="s">
        <v>54</v>
      </c>
      <c r="B201" s="56" t="s">
        <v>11416</v>
      </c>
      <c r="C201" s="56">
        <v>2101010100</v>
      </c>
      <c r="D201" s="56" t="s">
        <v>39</v>
      </c>
      <c r="E201" s="56">
        <v>2101020100</v>
      </c>
      <c r="F201" s="56">
        <v>5401010100</v>
      </c>
      <c r="G201" s="56" t="s">
        <v>11413</v>
      </c>
      <c r="H201" s="56">
        <v>400100</v>
      </c>
      <c r="I201" s="56" t="s">
        <v>11421</v>
      </c>
      <c r="J201" s="56" t="s">
        <v>9456</v>
      </c>
      <c r="K201" s="56" t="s">
        <v>7388</v>
      </c>
      <c r="L201" s="56" t="s">
        <v>7138</v>
      </c>
      <c r="M201" s="73">
        <v>40236</v>
      </c>
      <c r="N201" s="56"/>
      <c r="O201" s="56"/>
      <c r="P201" s="56" t="s">
        <v>7245</v>
      </c>
      <c r="Q201" s="56"/>
      <c r="R201" s="56" t="s">
        <v>70</v>
      </c>
      <c r="S201" s="56" t="s">
        <v>11415</v>
      </c>
      <c r="T201" s="56" t="s">
        <v>7140</v>
      </c>
      <c r="U201" s="57">
        <v>9880</v>
      </c>
      <c r="V201" s="57">
        <v>-9386</v>
      </c>
      <c r="W201" s="57">
        <v>494</v>
      </c>
      <c r="X201" s="57">
        <v>0</v>
      </c>
      <c r="Y201" s="73">
        <v>40236</v>
      </c>
      <c r="Z201" s="57">
        <v>0</v>
      </c>
      <c r="AA201" s="57">
        <v>0</v>
      </c>
      <c r="AB201" s="57">
        <v>494</v>
      </c>
      <c r="AC201" s="57">
        <v>0</v>
      </c>
      <c r="AD201" s="56" t="s">
        <v>9255</v>
      </c>
      <c r="AE201" s="57">
        <v>0</v>
      </c>
      <c r="AF201" s="57">
        <v>0</v>
      </c>
      <c r="AG201" s="57">
        <v>0</v>
      </c>
      <c r="AI201"/>
      <c r="AJ201"/>
    </row>
    <row r="202" spans="1:36">
      <c r="A202" s="56" t="s">
        <v>54</v>
      </c>
      <c r="B202" s="56" t="s">
        <v>11416</v>
      </c>
      <c r="C202" s="56">
        <v>2101010100</v>
      </c>
      <c r="D202" s="56" t="s">
        <v>39</v>
      </c>
      <c r="E202" s="56">
        <v>2101020100</v>
      </c>
      <c r="F202" s="56">
        <v>5401010100</v>
      </c>
      <c r="G202" s="56" t="s">
        <v>11413</v>
      </c>
      <c r="H202" s="56">
        <v>400100</v>
      </c>
      <c r="I202" s="56" t="s">
        <v>11421</v>
      </c>
      <c r="J202" s="56" t="s">
        <v>9457</v>
      </c>
      <c r="K202" s="56" t="s">
        <v>7389</v>
      </c>
      <c r="L202" s="56" t="s">
        <v>7138</v>
      </c>
      <c r="M202" s="73">
        <v>41569</v>
      </c>
      <c r="N202" s="56"/>
      <c r="O202" s="56"/>
      <c r="P202" s="56" t="s">
        <v>259</v>
      </c>
      <c r="Q202" s="56"/>
      <c r="R202" s="56" t="s">
        <v>70</v>
      </c>
      <c r="S202" s="56" t="s">
        <v>11415</v>
      </c>
      <c r="T202" s="56" t="s">
        <v>7140</v>
      </c>
      <c r="U202" s="57">
        <v>24833</v>
      </c>
      <c r="V202" s="57">
        <v>-23591.35</v>
      </c>
      <c r="W202" s="57">
        <v>1241.6500000000001</v>
      </c>
      <c r="X202" s="57">
        <v>0</v>
      </c>
      <c r="Y202" s="73">
        <v>41569</v>
      </c>
      <c r="Z202" s="57">
        <v>0</v>
      </c>
      <c r="AA202" s="57">
        <v>0</v>
      </c>
      <c r="AB202" s="57">
        <v>1241.6500000000001</v>
      </c>
      <c r="AC202" s="57">
        <v>0</v>
      </c>
      <c r="AD202" s="56" t="s">
        <v>9255</v>
      </c>
      <c r="AE202" s="57">
        <v>0</v>
      </c>
      <c r="AF202" s="57">
        <v>0</v>
      </c>
      <c r="AG202" s="57">
        <v>0</v>
      </c>
      <c r="AI202"/>
      <c r="AJ202"/>
    </row>
    <row r="203" spans="1:36">
      <c r="A203" s="56" t="s">
        <v>54</v>
      </c>
      <c r="B203" s="56" t="s">
        <v>11416</v>
      </c>
      <c r="C203" s="56">
        <v>2101010100</v>
      </c>
      <c r="D203" s="56" t="s">
        <v>39</v>
      </c>
      <c r="E203" s="56">
        <v>2101020100</v>
      </c>
      <c r="F203" s="56">
        <v>5401010100</v>
      </c>
      <c r="G203" s="56" t="s">
        <v>11413</v>
      </c>
      <c r="H203" s="56">
        <v>400100</v>
      </c>
      <c r="I203" s="56" t="s">
        <v>11421</v>
      </c>
      <c r="J203" s="56" t="s">
        <v>9458</v>
      </c>
      <c r="K203" s="56" t="s">
        <v>7390</v>
      </c>
      <c r="L203" s="56" t="s">
        <v>7138</v>
      </c>
      <c r="M203" s="73">
        <v>40067</v>
      </c>
      <c r="N203" s="56"/>
      <c r="O203" s="56"/>
      <c r="P203" s="56" t="s">
        <v>7245</v>
      </c>
      <c r="Q203" s="56"/>
      <c r="R203" s="56" t="s">
        <v>70</v>
      </c>
      <c r="S203" s="56" t="s">
        <v>11415</v>
      </c>
      <c r="T203" s="56" t="s">
        <v>7140</v>
      </c>
      <c r="U203" s="57">
        <v>11440</v>
      </c>
      <c r="V203" s="57">
        <v>-10868</v>
      </c>
      <c r="W203" s="57">
        <v>572</v>
      </c>
      <c r="X203" s="57">
        <v>0</v>
      </c>
      <c r="Y203" s="73">
        <v>40067</v>
      </c>
      <c r="Z203" s="57">
        <v>0</v>
      </c>
      <c r="AA203" s="57">
        <v>0</v>
      </c>
      <c r="AB203" s="57">
        <v>572</v>
      </c>
      <c r="AC203" s="57">
        <v>0</v>
      </c>
      <c r="AD203" s="56" t="s">
        <v>9255</v>
      </c>
      <c r="AE203" s="57">
        <v>0</v>
      </c>
      <c r="AF203" s="57">
        <v>0</v>
      </c>
      <c r="AG203" s="57">
        <v>0</v>
      </c>
      <c r="AI203"/>
      <c r="AJ203"/>
    </row>
    <row r="204" spans="1:36">
      <c r="A204" s="56" t="s">
        <v>54</v>
      </c>
      <c r="B204" s="56" t="s">
        <v>11416</v>
      </c>
      <c r="C204" s="56">
        <v>2101010100</v>
      </c>
      <c r="D204" s="56" t="s">
        <v>39</v>
      </c>
      <c r="E204" s="56">
        <v>2101020100</v>
      </c>
      <c r="F204" s="56">
        <v>5401010100</v>
      </c>
      <c r="G204" s="56" t="s">
        <v>11413</v>
      </c>
      <c r="H204" s="56">
        <v>400100</v>
      </c>
      <c r="I204" s="56" t="s">
        <v>11421</v>
      </c>
      <c r="J204" s="56" t="s">
        <v>9459</v>
      </c>
      <c r="K204" s="56" t="s">
        <v>7391</v>
      </c>
      <c r="L204" s="56" t="s">
        <v>7138</v>
      </c>
      <c r="M204" s="73">
        <v>41270</v>
      </c>
      <c r="N204" s="56"/>
      <c r="O204" s="56"/>
      <c r="P204" s="56" t="s">
        <v>259</v>
      </c>
      <c r="Q204" s="56"/>
      <c r="R204" s="56" t="s">
        <v>70</v>
      </c>
      <c r="S204" s="56" t="s">
        <v>11415</v>
      </c>
      <c r="T204" s="56" t="s">
        <v>7140</v>
      </c>
      <c r="U204" s="57">
        <v>15225</v>
      </c>
      <c r="V204" s="57">
        <v>-14463.75</v>
      </c>
      <c r="W204" s="57">
        <v>761.25</v>
      </c>
      <c r="X204" s="57">
        <v>0</v>
      </c>
      <c r="Y204" s="73">
        <v>41270</v>
      </c>
      <c r="Z204" s="57">
        <v>0</v>
      </c>
      <c r="AA204" s="57">
        <v>0</v>
      </c>
      <c r="AB204" s="57">
        <v>761.25</v>
      </c>
      <c r="AC204" s="57">
        <v>0</v>
      </c>
      <c r="AD204" s="56" t="s">
        <v>9255</v>
      </c>
      <c r="AE204" s="57">
        <v>0</v>
      </c>
      <c r="AF204" s="57">
        <v>0</v>
      </c>
      <c r="AG204" s="57">
        <v>0</v>
      </c>
      <c r="AI204"/>
      <c r="AJ204"/>
    </row>
    <row r="205" spans="1:36">
      <c r="A205" s="56" t="s">
        <v>54</v>
      </c>
      <c r="B205" s="56" t="s">
        <v>11416</v>
      </c>
      <c r="C205" s="56">
        <v>2101010100</v>
      </c>
      <c r="D205" s="56" t="s">
        <v>39</v>
      </c>
      <c r="E205" s="56">
        <v>2101020100</v>
      </c>
      <c r="F205" s="56">
        <v>5401010100</v>
      </c>
      <c r="G205" s="56" t="s">
        <v>11413</v>
      </c>
      <c r="H205" s="56">
        <v>400100</v>
      </c>
      <c r="I205" s="56" t="s">
        <v>11421</v>
      </c>
      <c r="J205" s="56" t="s">
        <v>9460</v>
      </c>
      <c r="K205" s="56" t="s">
        <v>7392</v>
      </c>
      <c r="L205" s="56" t="s">
        <v>7138</v>
      </c>
      <c r="M205" s="73">
        <v>41354</v>
      </c>
      <c r="N205" s="56"/>
      <c r="O205" s="56"/>
      <c r="P205" s="56" t="s">
        <v>259</v>
      </c>
      <c r="Q205" s="56"/>
      <c r="R205" s="56" t="s">
        <v>70</v>
      </c>
      <c r="S205" s="56" t="s">
        <v>11415</v>
      </c>
      <c r="T205" s="56" t="s">
        <v>7140</v>
      </c>
      <c r="U205" s="57">
        <v>18270</v>
      </c>
      <c r="V205" s="57">
        <v>-17356.5</v>
      </c>
      <c r="W205" s="57">
        <v>913.5</v>
      </c>
      <c r="X205" s="57">
        <v>0</v>
      </c>
      <c r="Y205" s="73">
        <v>41354</v>
      </c>
      <c r="Z205" s="57">
        <v>0</v>
      </c>
      <c r="AA205" s="57">
        <v>0</v>
      </c>
      <c r="AB205" s="57">
        <v>913.5</v>
      </c>
      <c r="AC205" s="57">
        <v>0</v>
      </c>
      <c r="AD205" s="56" t="s">
        <v>9255</v>
      </c>
      <c r="AE205" s="57">
        <v>0</v>
      </c>
      <c r="AF205" s="57">
        <v>0</v>
      </c>
      <c r="AG205" s="57">
        <v>0</v>
      </c>
      <c r="AI205"/>
      <c r="AJ205"/>
    </row>
    <row r="206" spans="1:36">
      <c r="A206" s="56" t="s">
        <v>54</v>
      </c>
      <c r="B206" s="56" t="s">
        <v>11416</v>
      </c>
      <c r="C206" s="56">
        <v>2101010100</v>
      </c>
      <c r="D206" s="56" t="s">
        <v>39</v>
      </c>
      <c r="E206" s="56">
        <v>2101020100</v>
      </c>
      <c r="F206" s="56">
        <v>5401010100</v>
      </c>
      <c r="G206" s="56" t="s">
        <v>11413</v>
      </c>
      <c r="H206" s="56">
        <v>400100</v>
      </c>
      <c r="I206" s="56" t="s">
        <v>11421</v>
      </c>
      <c r="J206" s="56" t="s">
        <v>9461</v>
      </c>
      <c r="K206" s="56" t="s">
        <v>7393</v>
      </c>
      <c r="L206" s="56" t="s">
        <v>7138</v>
      </c>
      <c r="M206" s="73">
        <v>41585</v>
      </c>
      <c r="N206" s="56"/>
      <c r="O206" s="56"/>
      <c r="P206" s="56" t="s">
        <v>259</v>
      </c>
      <c r="Q206" s="56"/>
      <c r="R206" s="56" t="s">
        <v>70</v>
      </c>
      <c r="S206" s="56" t="s">
        <v>11415</v>
      </c>
      <c r="T206" s="56" t="s">
        <v>7140</v>
      </c>
      <c r="U206" s="57">
        <v>51188</v>
      </c>
      <c r="V206" s="57">
        <v>-48628.6</v>
      </c>
      <c r="W206" s="57">
        <v>2559.4</v>
      </c>
      <c r="X206" s="57">
        <v>0</v>
      </c>
      <c r="Y206" s="73">
        <v>41585</v>
      </c>
      <c r="Z206" s="57">
        <v>0</v>
      </c>
      <c r="AA206" s="57">
        <v>0</v>
      </c>
      <c r="AB206" s="57">
        <v>2559.4</v>
      </c>
      <c r="AC206" s="57">
        <v>0</v>
      </c>
      <c r="AD206" s="56" t="s">
        <v>9255</v>
      </c>
      <c r="AE206" s="57">
        <v>0</v>
      </c>
      <c r="AF206" s="57">
        <v>0</v>
      </c>
      <c r="AG206" s="57">
        <v>0</v>
      </c>
      <c r="AI206"/>
      <c r="AJ206"/>
    </row>
    <row r="207" spans="1:36">
      <c r="A207" s="56" t="s">
        <v>54</v>
      </c>
      <c r="B207" s="56" t="s">
        <v>11416</v>
      </c>
      <c r="C207" s="56">
        <v>2101010100</v>
      </c>
      <c r="D207" s="56" t="s">
        <v>39</v>
      </c>
      <c r="E207" s="56">
        <v>2101020100</v>
      </c>
      <c r="F207" s="56">
        <v>5401010100</v>
      </c>
      <c r="G207" s="56" t="s">
        <v>11413</v>
      </c>
      <c r="H207" s="56">
        <v>400100</v>
      </c>
      <c r="I207" s="56" t="s">
        <v>11421</v>
      </c>
      <c r="J207" s="56" t="s">
        <v>9462</v>
      </c>
      <c r="K207" s="56" t="s">
        <v>7394</v>
      </c>
      <c r="L207" s="56" t="s">
        <v>7138</v>
      </c>
      <c r="M207" s="73">
        <v>40275</v>
      </c>
      <c r="N207" s="56"/>
      <c r="O207" s="56"/>
      <c r="P207" s="56" t="s">
        <v>7242</v>
      </c>
      <c r="Q207" s="56"/>
      <c r="R207" s="56" t="s">
        <v>70</v>
      </c>
      <c r="S207" s="56" t="s">
        <v>11415</v>
      </c>
      <c r="T207" s="56" t="s">
        <v>7140</v>
      </c>
      <c r="U207" s="57">
        <v>20790</v>
      </c>
      <c r="V207" s="57">
        <v>-19750.5</v>
      </c>
      <c r="W207" s="57">
        <v>1039.5</v>
      </c>
      <c r="X207" s="57">
        <v>0</v>
      </c>
      <c r="Y207" s="73">
        <v>40275</v>
      </c>
      <c r="Z207" s="57">
        <v>0</v>
      </c>
      <c r="AA207" s="57">
        <v>0</v>
      </c>
      <c r="AB207" s="57">
        <v>1039.5</v>
      </c>
      <c r="AC207" s="57">
        <v>0</v>
      </c>
      <c r="AD207" s="56" t="s">
        <v>9255</v>
      </c>
      <c r="AE207" s="57">
        <v>0</v>
      </c>
      <c r="AF207" s="57">
        <v>0</v>
      </c>
      <c r="AG207" s="57">
        <v>0</v>
      </c>
      <c r="AI207"/>
      <c r="AJ207"/>
    </row>
    <row r="208" spans="1:36">
      <c r="A208" s="56" t="s">
        <v>54</v>
      </c>
      <c r="B208" s="56" t="s">
        <v>11416</v>
      </c>
      <c r="C208" s="56">
        <v>2101010100</v>
      </c>
      <c r="D208" s="56" t="s">
        <v>39</v>
      </c>
      <c r="E208" s="56">
        <v>2101020100</v>
      </c>
      <c r="F208" s="56">
        <v>5401010100</v>
      </c>
      <c r="G208" s="56" t="s">
        <v>11413</v>
      </c>
      <c r="H208" s="56">
        <v>400100</v>
      </c>
      <c r="I208" s="56" t="s">
        <v>11421</v>
      </c>
      <c r="J208" s="56" t="s">
        <v>9463</v>
      </c>
      <c r="K208" s="56" t="s">
        <v>7395</v>
      </c>
      <c r="L208" s="56" t="s">
        <v>7138</v>
      </c>
      <c r="M208" s="73">
        <v>40595</v>
      </c>
      <c r="N208" s="56"/>
      <c r="O208" s="56"/>
      <c r="P208" s="56" t="s">
        <v>7245</v>
      </c>
      <c r="Q208" s="56"/>
      <c r="R208" s="56" t="s">
        <v>70</v>
      </c>
      <c r="S208" s="56" t="s">
        <v>11415</v>
      </c>
      <c r="T208" s="56" t="s">
        <v>7140</v>
      </c>
      <c r="U208" s="57">
        <v>23590</v>
      </c>
      <c r="V208" s="57">
        <v>-22410.5</v>
      </c>
      <c r="W208" s="57">
        <v>1179.5</v>
      </c>
      <c r="X208" s="57">
        <v>0</v>
      </c>
      <c r="Y208" s="73">
        <v>40595</v>
      </c>
      <c r="Z208" s="57">
        <v>0</v>
      </c>
      <c r="AA208" s="57">
        <v>0</v>
      </c>
      <c r="AB208" s="57">
        <v>1179.5</v>
      </c>
      <c r="AC208" s="57">
        <v>0</v>
      </c>
      <c r="AD208" s="56" t="s">
        <v>9255</v>
      </c>
      <c r="AE208" s="57">
        <v>0</v>
      </c>
      <c r="AF208" s="57">
        <v>0</v>
      </c>
      <c r="AG208" s="57">
        <v>0</v>
      </c>
      <c r="AI208"/>
      <c r="AJ208"/>
    </row>
    <row r="209" spans="1:36">
      <c r="A209" s="56" t="s">
        <v>54</v>
      </c>
      <c r="B209" s="56" t="s">
        <v>11416</v>
      </c>
      <c r="C209" s="56">
        <v>2101010100</v>
      </c>
      <c r="D209" s="56" t="s">
        <v>39</v>
      </c>
      <c r="E209" s="56">
        <v>2101020100</v>
      </c>
      <c r="F209" s="56">
        <v>5401010100</v>
      </c>
      <c r="G209" s="56" t="s">
        <v>11413</v>
      </c>
      <c r="H209" s="56">
        <v>400100</v>
      </c>
      <c r="I209" s="56" t="s">
        <v>11421</v>
      </c>
      <c r="J209" s="56" t="s">
        <v>9464</v>
      </c>
      <c r="K209" s="56" t="s">
        <v>7396</v>
      </c>
      <c r="L209" s="56" t="s">
        <v>7138</v>
      </c>
      <c r="M209" s="73">
        <v>40595</v>
      </c>
      <c r="N209" s="56"/>
      <c r="O209" s="56"/>
      <c r="P209" s="56" t="s">
        <v>7245</v>
      </c>
      <c r="Q209" s="56"/>
      <c r="R209" s="56" t="s">
        <v>70</v>
      </c>
      <c r="S209" s="56" t="s">
        <v>11415</v>
      </c>
      <c r="T209" s="56" t="s">
        <v>7140</v>
      </c>
      <c r="U209" s="57">
        <v>23590</v>
      </c>
      <c r="V209" s="57">
        <v>-22410.5</v>
      </c>
      <c r="W209" s="57">
        <v>1179.5</v>
      </c>
      <c r="X209" s="57">
        <v>0</v>
      </c>
      <c r="Y209" s="73">
        <v>40595</v>
      </c>
      <c r="Z209" s="57">
        <v>0</v>
      </c>
      <c r="AA209" s="57">
        <v>0</v>
      </c>
      <c r="AB209" s="57">
        <v>1179.5</v>
      </c>
      <c r="AC209" s="57">
        <v>0</v>
      </c>
      <c r="AD209" s="56" t="s">
        <v>9255</v>
      </c>
      <c r="AE209" s="57">
        <v>0</v>
      </c>
      <c r="AF209" s="57">
        <v>0</v>
      </c>
      <c r="AG209" s="57">
        <v>0</v>
      </c>
      <c r="AI209"/>
      <c r="AJ209"/>
    </row>
    <row r="210" spans="1:36">
      <c r="A210" s="56" t="s">
        <v>54</v>
      </c>
      <c r="B210" s="56" t="s">
        <v>11416</v>
      </c>
      <c r="C210" s="56">
        <v>2101010100</v>
      </c>
      <c r="D210" s="56" t="s">
        <v>39</v>
      </c>
      <c r="E210" s="56">
        <v>2101020100</v>
      </c>
      <c r="F210" s="56">
        <v>5401010100</v>
      </c>
      <c r="G210" s="56" t="s">
        <v>11413</v>
      </c>
      <c r="H210" s="56">
        <v>400100</v>
      </c>
      <c r="I210" s="56" t="s">
        <v>11421</v>
      </c>
      <c r="J210" s="56" t="s">
        <v>9465</v>
      </c>
      <c r="K210" s="56" t="s">
        <v>7397</v>
      </c>
      <c r="L210" s="56" t="s">
        <v>7138</v>
      </c>
      <c r="M210" s="73">
        <v>40595</v>
      </c>
      <c r="N210" s="56"/>
      <c r="O210" s="56"/>
      <c r="P210" s="56" t="s">
        <v>7245</v>
      </c>
      <c r="Q210" s="56"/>
      <c r="R210" s="56" t="s">
        <v>70</v>
      </c>
      <c r="S210" s="56" t="s">
        <v>11415</v>
      </c>
      <c r="T210" s="56" t="s">
        <v>7140</v>
      </c>
      <c r="U210" s="57">
        <v>23590</v>
      </c>
      <c r="V210" s="57">
        <v>-22410.5</v>
      </c>
      <c r="W210" s="57">
        <v>1179.5</v>
      </c>
      <c r="X210" s="57">
        <v>0</v>
      </c>
      <c r="Y210" s="73">
        <v>40595</v>
      </c>
      <c r="Z210" s="57">
        <v>0</v>
      </c>
      <c r="AA210" s="57">
        <v>0</v>
      </c>
      <c r="AB210" s="57">
        <v>1179.5</v>
      </c>
      <c r="AC210" s="57">
        <v>0</v>
      </c>
      <c r="AD210" s="56" t="s">
        <v>9255</v>
      </c>
      <c r="AE210" s="57">
        <v>0</v>
      </c>
      <c r="AF210" s="57">
        <v>0</v>
      </c>
      <c r="AG210" s="57">
        <v>0</v>
      </c>
      <c r="AI210"/>
      <c r="AJ210"/>
    </row>
    <row r="211" spans="1:36">
      <c r="A211" s="56" t="s">
        <v>54</v>
      </c>
      <c r="B211" s="56" t="s">
        <v>11416</v>
      </c>
      <c r="C211" s="56">
        <v>2101010100</v>
      </c>
      <c r="D211" s="56" t="s">
        <v>39</v>
      </c>
      <c r="E211" s="56">
        <v>2101020100</v>
      </c>
      <c r="F211" s="56">
        <v>5401010100</v>
      </c>
      <c r="G211" s="56" t="s">
        <v>11413</v>
      </c>
      <c r="H211" s="56">
        <v>400100</v>
      </c>
      <c r="I211" s="56" t="s">
        <v>11421</v>
      </c>
      <c r="J211" s="56" t="s">
        <v>9466</v>
      </c>
      <c r="K211" s="56" t="s">
        <v>9069</v>
      </c>
      <c r="L211" s="56" t="s">
        <v>7138</v>
      </c>
      <c r="M211" s="73">
        <v>40557</v>
      </c>
      <c r="N211" s="56"/>
      <c r="O211" s="56"/>
      <c r="P211" s="56" t="s">
        <v>7245</v>
      </c>
      <c r="Q211" s="56"/>
      <c r="R211" s="56" t="s">
        <v>70</v>
      </c>
      <c r="S211" s="56" t="s">
        <v>11415</v>
      </c>
      <c r="T211" s="56" t="s">
        <v>7140</v>
      </c>
      <c r="U211" s="57">
        <v>24675</v>
      </c>
      <c r="V211" s="57">
        <v>-23441.25</v>
      </c>
      <c r="W211" s="57">
        <v>1233.75</v>
      </c>
      <c r="X211" s="57">
        <v>0</v>
      </c>
      <c r="Y211" s="73">
        <v>40557</v>
      </c>
      <c r="Z211" s="57">
        <v>0</v>
      </c>
      <c r="AA211" s="57">
        <v>0</v>
      </c>
      <c r="AB211" s="57">
        <v>1233.75</v>
      </c>
      <c r="AC211" s="57">
        <v>0</v>
      </c>
      <c r="AD211" s="56" t="s">
        <v>9255</v>
      </c>
      <c r="AE211" s="57">
        <v>0</v>
      </c>
      <c r="AF211" s="57">
        <v>0</v>
      </c>
      <c r="AG211" s="57">
        <v>0</v>
      </c>
      <c r="AI211"/>
      <c r="AJ211"/>
    </row>
    <row r="212" spans="1:36">
      <c r="A212" s="56" t="s">
        <v>54</v>
      </c>
      <c r="B212" s="56" t="s">
        <v>11416</v>
      </c>
      <c r="C212" s="56">
        <v>2101010100</v>
      </c>
      <c r="D212" s="56" t="s">
        <v>39</v>
      </c>
      <c r="E212" s="56">
        <v>2101020100</v>
      </c>
      <c r="F212" s="56">
        <v>5401010100</v>
      </c>
      <c r="G212" s="56" t="s">
        <v>11413</v>
      </c>
      <c r="H212" s="56">
        <v>400100</v>
      </c>
      <c r="I212" s="56" t="s">
        <v>11421</v>
      </c>
      <c r="J212" s="56" t="s">
        <v>9467</v>
      </c>
      <c r="K212" s="56" t="s">
        <v>9070</v>
      </c>
      <c r="L212" s="56" t="s">
        <v>7138</v>
      </c>
      <c r="M212" s="73">
        <v>40330</v>
      </c>
      <c r="N212" s="56"/>
      <c r="O212" s="56"/>
      <c r="P212" s="56" t="s">
        <v>7245</v>
      </c>
      <c r="Q212" s="56"/>
      <c r="R212" s="56" t="s">
        <v>70</v>
      </c>
      <c r="S212" s="56" t="s">
        <v>11415</v>
      </c>
      <c r="T212" s="56" t="s">
        <v>7140</v>
      </c>
      <c r="U212" s="57">
        <v>25000</v>
      </c>
      <c r="V212" s="57">
        <v>-23750</v>
      </c>
      <c r="W212" s="57">
        <v>1250</v>
      </c>
      <c r="X212" s="57">
        <v>0</v>
      </c>
      <c r="Y212" s="73">
        <v>40330</v>
      </c>
      <c r="Z212" s="57">
        <v>0</v>
      </c>
      <c r="AA212" s="57">
        <v>0</v>
      </c>
      <c r="AB212" s="57">
        <v>1250</v>
      </c>
      <c r="AC212" s="57">
        <v>0</v>
      </c>
      <c r="AD212" s="56" t="s">
        <v>9255</v>
      </c>
      <c r="AE212" s="57">
        <v>0</v>
      </c>
      <c r="AF212" s="57">
        <v>0</v>
      </c>
      <c r="AG212" s="57">
        <v>0</v>
      </c>
      <c r="AI212"/>
      <c r="AJ212"/>
    </row>
    <row r="213" spans="1:36">
      <c r="A213" s="56" t="s">
        <v>54</v>
      </c>
      <c r="B213" s="56" t="s">
        <v>11416</v>
      </c>
      <c r="C213" s="56">
        <v>2101010100</v>
      </c>
      <c r="D213" s="56" t="s">
        <v>39</v>
      </c>
      <c r="E213" s="56">
        <v>2101020100</v>
      </c>
      <c r="F213" s="56">
        <v>5401010100</v>
      </c>
      <c r="G213" s="56" t="s">
        <v>11413</v>
      </c>
      <c r="H213" s="56">
        <v>400100</v>
      </c>
      <c r="I213" s="56" t="s">
        <v>11421</v>
      </c>
      <c r="J213" s="56" t="s">
        <v>9468</v>
      </c>
      <c r="K213" s="56" t="s">
        <v>7398</v>
      </c>
      <c r="L213" s="56" t="s">
        <v>7138</v>
      </c>
      <c r="M213" s="73">
        <v>40207</v>
      </c>
      <c r="N213" s="56"/>
      <c r="O213" s="56"/>
      <c r="P213" s="56" t="s">
        <v>7245</v>
      </c>
      <c r="Q213" s="56"/>
      <c r="R213" s="56" t="s">
        <v>70</v>
      </c>
      <c r="S213" s="56" t="s">
        <v>11415</v>
      </c>
      <c r="T213" s="56" t="s">
        <v>7140</v>
      </c>
      <c r="U213" s="57">
        <v>25500</v>
      </c>
      <c r="V213" s="57">
        <v>-24225</v>
      </c>
      <c r="W213" s="57">
        <v>1275</v>
      </c>
      <c r="X213" s="57">
        <v>0</v>
      </c>
      <c r="Y213" s="73">
        <v>40207</v>
      </c>
      <c r="Z213" s="57">
        <v>0</v>
      </c>
      <c r="AA213" s="57">
        <v>0</v>
      </c>
      <c r="AB213" s="57">
        <v>1275</v>
      </c>
      <c r="AC213" s="57">
        <v>0</v>
      </c>
      <c r="AD213" s="56" t="s">
        <v>9255</v>
      </c>
      <c r="AE213" s="57">
        <v>0</v>
      </c>
      <c r="AF213" s="57">
        <v>0</v>
      </c>
      <c r="AG213" s="57">
        <v>0</v>
      </c>
      <c r="AI213"/>
      <c r="AJ213"/>
    </row>
    <row r="214" spans="1:36">
      <c r="A214" s="56" t="s">
        <v>54</v>
      </c>
      <c r="B214" s="56" t="s">
        <v>11416</v>
      </c>
      <c r="C214" s="56">
        <v>2101010100</v>
      </c>
      <c r="D214" s="56" t="s">
        <v>39</v>
      </c>
      <c r="E214" s="56">
        <v>2101020100</v>
      </c>
      <c r="F214" s="56">
        <v>5401010100</v>
      </c>
      <c r="G214" s="56" t="s">
        <v>11413</v>
      </c>
      <c r="H214" s="56">
        <v>400100</v>
      </c>
      <c r="I214" s="56" t="s">
        <v>11421</v>
      </c>
      <c r="J214" s="56" t="s">
        <v>9469</v>
      </c>
      <c r="K214" s="56" t="s">
        <v>7399</v>
      </c>
      <c r="L214" s="56" t="s">
        <v>7138</v>
      </c>
      <c r="M214" s="73">
        <v>41528</v>
      </c>
      <c r="N214" s="56"/>
      <c r="O214" s="56"/>
      <c r="P214" s="56" t="s">
        <v>259</v>
      </c>
      <c r="Q214" s="56"/>
      <c r="R214" s="56" t="s">
        <v>70</v>
      </c>
      <c r="S214" s="56" t="s">
        <v>11415</v>
      </c>
      <c r="T214" s="56" t="s">
        <v>7140</v>
      </c>
      <c r="U214" s="57">
        <v>51188</v>
      </c>
      <c r="V214" s="57">
        <v>-48628.6</v>
      </c>
      <c r="W214" s="57">
        <v>2559.4</v>
      </c>
      <c r="X214" s="57">
        <v>0</v>
      </c>
      <c r="Y214" s="73">
        <v>41528</v>
      </c>
      <c r="Z214" s="57">
        <v>0</v>
      </c>
      <c r="AA214" s="57">
        <v>0</v>
      </c>
      <c r="AB214" s="57">
        <v>2559.4</v>
      </c>
      <c r="AC214" s="57">
        <v>0</v>
      </c>
      <c r="AD214" s="56" t="s">
        <v>9255</v>
      </c>
      <c r="AE214" s="57">
        <v>0</v>
      </c>
      <c r="AF214" s="57">
        <v>0</v>
      </c>
      <c r="AG214" s="57">
        <v>0</v>
      </c>
      <c r="AI214"/>
      <c r="AJ214"/>
    </row>
    <row r="215" spans="1:36">
      <c r="A215" s="56" t="s">
        <v>54</v>
      </c>
      <c r="B215" s="56" t="s">
        <v>11416</v>
      </c>
      <c r="C215" s="56">
        <v>2101010100</v>
      </c>
      <c r="D215" s="56" t="s">
        <v>39</v>
      </c>
      <c r="E215" s="56">
        <v>2101020100</v>
      </c>
      <c r="F215" s="56">
        <v>5401010100</v>
      </c>
      <c r="G215" s="56" t="s">
        <v>11413</v>
      </c>
      <c r="H215" s="56">
        <v>400100</v>
      </c>
      <c r="I215" s="56" t="s">
        <v>11421</v>
      </c>
      <c r="J215" s="56" t="s">
        <v>9470</v>
      </c>
      <c r="K215" s="56" t="s">
        <v>7390</v>
      </c>
      <c r="L215" s="56" t="s">
        <v>7138</v>
      </c>
      <c r="M215" s="73">
        <v>40014</v>
      </c>
      <c r="N215" s="56"/>
      <c r="O215" s="56"/>
      <c r="P215" s="56" t="s">
        <v>7245</v>
      </c>
      <c r="Q215" s="56"/>
      <c r="R215" s="56" t="s">
        <v>70</v>
      </c>
      <c r="S215" s="56" t="s">
        <v>11415</v>
      </c>
      <c r="T215" s="56" t="s">
        <v>7140</v>
      </c>
      <c r="U215" s="57">
        <v>29900</v>
      </c>
      <c r="V215" s="57">
        <v>-28405</v>
      </c>
      <c r="W215" s="57">
        <v>1495</v>
      </c>
      <c r="X215" s="57">
        <v>0</v>
      </c>
      <c r="Y215" s="73">
        <v>40014</v>
      </c>
      <c r="Z215" s="57">
        <v>0</v>
      </c>
      <c r="AA215" s="57">
        <v>0</v>
      </c>
      <c r="AB215" s="57">
        <v>1495</v>
      </c>
      <c r="AC215" s="57">
        <v>0</v>
      </c>
      <c r="AD215" s="56" t="s">
        <v>9255</v>
      </c>
      <c r="AE215" s="57">
        <v>0</v>
      </c>
      <c r="AF215" s="57">
        <v>0</v>
      </c>
      <c r="AG215" s="57">
        <v>0</v>
      </c>
      <c r="AI215"/>
      <c r="AJ215"/>
    </row>
    <row r="216" spans="1:36">
      <c r="A216" s="56" t="s">
        <v>54</v>
      </c>
      <c r="B216" s="56" t="s">
        <v>11416</v>
      </c>
      <c r="C216" s="56">
        <v>2101010100</v>
      </c>
      <c r="D216" s="56" t="s">
        <v>39</v>
      </c>
      <c r="E216" s="56">
        <v>2101020100</v>
      </c>
      <c r="F216" s="56">
        <v>5401010100</v>
      </c>
      <c r="G216" s="56" t="s">
        <v>11413</v>
      </c>
      <c r="H216" s="56">
        <v>400100</v>
      </c>
      <c r="I216" s="56" t="s">
        <v>11421</v>
      </c>
      <c r="J216" s="56" t="s">
        <v>9471</v>
      </c>
      <c r="K216" s="56" t="s">
        <v>7400</v>
      </c>
      <c r="L216" s="56" t="s">
        <v>7138</v>
      </c>
      <c r="M216" s="73">
        <v>40711</v>
      </c>
      <c r="N216" s="56"/>
      <c r="O216" s="56"/>
      <c r="P216" s="56" t="s">
        <v>7245</v>
      </c>
      <c r="Q216" s="56"/>
      <c r="R216" s="56" t="s">
        <v>70</v>
      </c>
      <c r="S216" s="56" t="s">
        <v>11415</v>
      </c>
      <c r="T216" s="56" t="s">
        <v>7140</v>
      </c>
      <c r="U216" s="57">
        <v>30448</v>
      </c>
      <c r="V216" s="57">
        <v>-28925.599999999999</v>
      </c>
      <c r="W216" s="57">
        <v>1522.4</v>
      </c>
      <c r="X216" s="57">
        <v>0</v>
      </c>
      <c r="Y216" s="73">
        <v>40711</v>
      </c>
      <c r="Z216" s="57">
        <v>0</v>
      </c>
      <c r="AA216" s="57">
        <v>0</v>
      </c>
      <c r="AB216" s="57">
        <v>1522.4</v>
      </c>
      <c r="AC216" s="57">
        <v>0</v>
      </c>
      <c r="AD216" s="56" t="s">
        <v>9255</v>
      </c>
      <c r="AE216" s="57">
        <v>0</v>
      </c>
      <c r="AF216" s="57">
        <v>0</v>
      </c>
      <c r="AG216" s="57">
        <v>0</v>
      </c>
      <c r="AI216"/>
      <c r="AJ216"/>
    </row>
    <row r="217" spans="1:36">
      <c r="A217" s="56" t="s">
        <v>54</v>
      </c>
      <c r="B217" s="56" t="s">
        <v>11416</v>
      </c>
      <c r="C217" s="56">
        <v>2101010100</v>
      </c>
      <c r="D217" s="56" t="s">
        <v>39</v>
      </c>
      <c r="E217" s="56">
        <v>2101020100</v>
      </c>
      <c r="F217" s="56">
        <v>5401010100</v>
      </c>
      <c r="G217" s="56" t="s">
        <v>11413</v>
      </c>
      <c r="H217" s="56">
        <v>400100</v>
      </c>
      <c r="I217" s="56" t="s">
        <v>11421</v>
      </c>
      <c r="J217" s="56" t="s">
        <v>9472</v>
      </c>
      <c r="K217" s="56" t="s">
        <v>7401</v>
      </c>
      <c r="L217" s="56" t="s">
        <v>7138</v>
      </c>
      <c r="M217" s="73">
        <v>40659</v>
      </c>
      <c r="N217" s="56"/>
      <c r="O217" s="56"/>
      <c r="P217" s="56" t="s">
        <v>7245</v>
      </c>
      <c r="Q217" s="56"/>
      <c r="R217" s="56" t="s">
        <v>70</v>
      </c>
      <c r="S217" s="56" t="s">
        <v>11415</v>
      </c>
      <c r="T217" s="56" t="s">
        <v>7140</v>
      </c>
      <c r="U217" s="57">
        <v>31490</v>
      </c>
      <c r="V217" s="57">
        <v>-29915.5</v>
      </c>
      <c r="W217" s="57">
        <v>1574.5</v>
      </c>
      <c r="X217" s="57">
        <v>0</v>
      </c>
      <c r="Y217" s="73">
        <v>40659</v>
      </c>
      <c r="Z217" s="57">
        <v>0</v>
      </c>
      <c r="AA217" s="57">
        <v>0</v>
      </c>
      <c r="AB217" s="57">
        <v>1574.5</v>
      </c>
      <c r="AC217" s="57">
        <v>0</v>
      </c>
      <c r="AD217" s="56" t="s">
        <v>9255</v>
      </c>
      <c r="AE217" s="57">
        <v>0</v>
      </c>
      <c r="AF217" s="57">
        <v>0</v>
      </c>
      <c r="AG217" s="57">
        <v>0</v>
      </c>
      <c r="AI217"/>
      <c r="AJ217"/>
    </row>
    <row r="218" spans="1:36">
      <c r="A218" s="56" t="s">
        <v>54</v>
      </c>
      <c r="B218" s="56" t="s">
        <v>11416</v>
      </c>
      <c r="C218" s="56">
        <v>2101010100</v>
      </c>
      <c r="D218" s="56" t="s">
        <v>39</v>
      </c>
      <c r="E218" s="56">
        <v>2101020100</v>
      </c>
      <c r="F218" s="56">
        <v>5401010100</v>
      </c>
      <c r="G218" s="56" t="s">
        <v>11413</v>
      </c>
      <c r="H218" s="56">
        <v>400100</v>
      </c>
      <c r="I218" s="56" t="s">
        <v>11421</v>
      </c>
      <c r="J218" s="56" t="s">
        <v>9473</v>
      </c>
      <c r="K218" s="56" t="s">
        <v>7402</v>
      </c>
      <c r="L218" s="56" t="s">
        <v>7138</v>
      </c>
      <c r="M218" s="73">
        <v>40634</v>
      </c>
      <c r="N218" s="56"/>
      <c r="O218" s="56"/>
      <c r="P218" s="56" t="s">
        <v>7245</v>
      </c>
      <c r="Q218" s="56"/>
      <c r="R218" s="56" t="s">
        <v>70</v>
      </c>
      <c r="S218" s="56" t="s">
        <v>11415</v>
      </c>
      <c r="T218" s="56" t="s">
        <v>7140</v>
      </c>
      <c r="U218" s="57">
        <v>33600</v>
      </c>
      <c r="V218" s="57">
        <v>-31920</v>
      </c>
      <c r="W218" s="57">
        <v>1680</v>
      </c>
      <c r="X218" s="57">
        <v>0</v>
      </c>
      <c r="Y218" s="73">
        <v>40634</v>
      </c>
      <c r="Z218" s="57">
        <v>0</v>
      </c>
      <c r="AA218" s="57">
        <v>0</v>
      </c>
      <c r="AB218" s="57">
        <v>1680</v>
      </c>
      <c r="AC218" s="57">
        <v>0</v>
      </c>
      <c r="AD218" s="56" t="s">
        <v>9255</v>
      </c>
      <c r="AE218" s="57">
        <v>0</v>
      </c>
      <c r="AF218" s="57">
        <v>0</v>
      </c>
      <c r="AG218" s="57">
        <v>0</v>
      </c>
      <c r="AI218"/>
      <c r="AJ218"/>
    </row>
    <row r="219" spans="1:36">
      <c r="A219" s="56" t="s">
        <v>54</v>
      </c>
      <c r="B219" s="56" t="s">
        <v>11416</v>
      </c>
      <c r="C219" s="56">
        <v>2101010100</v>
      </c>
      <c r="D219" s="56" t="s">
        <v>39</v>
      </c>
      <c r="E219" s="56">
        <v>2101020100</v>
      </c>
      <c r="F219" s="56">
        <v>5401010100</v>
      </c>
      <c r="G219" s="56" t="s">
        <v>11413</v>
      </c>
      <c r="H219" s="56">
        <v>400100</v>
      </c>
      <c r="I219" s="56" t="s">
        <v>11421</v>
      </c>
      <c r="J219" s="56" t="s">
        <v>9474</v>
      </c>
      <c r="K219" s="56" t="s">
        <v>7403</v>
      </c>
      <c r="L219" s="56" t="s">
        <v>7138</v>
      </c>
      <c r="M219" s="73">
        <v>40637</v>
      </c>
      <c r="N219" s="56"/>
      <c r="O219" s="56"/>
      <c r="P219" s="56" t="s">
        <v>7245</v>
      </c>
      <c r="Q219" s="56"/>
      <c r="R219" s="56" t="s">
        <v>70</v>
      </c>
      <c r="S219" s="56" t="s">
        <v>11415</v>
      </c>
      <c r="T219" s="56" t="s">
        <v>7140</v>
      </c>
      <c r="U219" s="57">
        <v>33600</v>
      </c>
      <c r="V219" s="57">
        <v>-31920</v>
      </c>
      <c r="W219" s="57">
        <v>1680</v>
      </c>
      <c r="X219" s="57">
        <v>0</v>
      </c>
      <c r="Y219" s="73">
        <v>40637</v>
      </c>
      <c r="Z219" s="57">
        <v>0</v>
      </c>
      <c r="AA219" s="57">
        <v>0</v>
      </c>
      <c r="AB219" s="57">
        <v>1680</v>
      </c>
      <c r="AC219" s="57">
        <v>0</v>
      </c>
      <c r="AD219" s="56" t="s">
        <v>9255</v>
      </c>
      <c r="AE219" s="57">
        <v>0</v>
      </c>
      <c r="AF219" s="57">
        <v>0</v>
      </c>
      <c r="AG219" s="57">
        <v>0</v>
      </c>
      <c r="AI219"/>
      <c r="AJ219"/>
    </row>
    <row r="220" spans="1:36">
      <c r="A220" s="56" t="s">
        <v>54</v>
      </c>
      <c r="B220" s="56" t="s">
        <v>11416</v>
      </c>
      <c r="C220" s="56">
        <v>2101010100</v>
      </c>
      <c r="D220" s="56" t="s">
        <v>39</v>
      </c>
      <c r="E220" s="56">
        <v>2101020100</v>
      </c>
      <c r="F220" s="56">
        <v>5401010100</v>
      </c>
      <c r="G220" s="56" t="s">
        <v>11413</v>
      </c>
      <c r="H220" s="56">
        <v>400100</v>
      </c>
      <c r="I220" s="56" t="s">
        <v>11421</v>
      </c>
      <c r="J220" s="56" t="s">
        <v>9475</v>
      </c>
      <c r="K220" s="56" t="s">
        <v>7404</v>
      </c>
      <c r="L220" s="56" t="s">
        <v>7138</v>
      </c>
      <c r="M220" s="73">
        <v>40701</v>
      </c>
      <c r="N220" s="56"/>
      <c r="O220" s="56"/>
      <c r="P220" s="56" t="s">
        <v>7245</v>
      </c>
      <c r="Q220" s="56"/>
      <c r="R220" s="56" t="s">
        <v>70</v>
      </c>
      <c r="S220" s="56" t="s">
        <v>11415</v>
      </c>
      <c r="T220" s="56" t="s">
        <v>7140</v>
      </c>
      <c r="U220" s="57">
        <v>33600</v>
      </c>
      <c r="V220" s="57">
        <v>-31920</v>
      </c>
      <c r="W220" s="57">
        <v>1680</v>
      </c>
      <c r="X220" s="57">
        <v>0</v>
      </c>
      <c r="Y220" s="73">
        <v>40701</v>
      </c>
      <c r="Z220" s="57">
        <v>0</v>
      </c>
      <c r="AA220" s="57">
        <v>0</v>
      </c>
      <c r="AB220" s="57">
        <v>1680</v>
      </c>
      <c r="AC220" s="57">
        <v>0</v>
      </c>
      <c r="AD220" s="56" t="s">
        <v>9255</v>
      </c>
      <c r="AE220" s="57">
        <v>0</v>
      </c>
      <c r="AF220" s="57">
        <v>0</v>
      </c>
      <c r="AG220" s="57">
        <v>0</v>
      </c>
      <c r="AI220"/>
      <c r="AJ220"/>
    </row>
    <row r="221" spans="1:36">
      <c r="A221" s="56" t="s">
        <v>54</v>
      </c>
      <c r="B221" s="56" t="s">
        <v>11416</v>
      </c>
      <c r="C221" s="56">
        <v>2101010100</v>
      </c>
      <c r="D221" s="56" t="s">
        <v>39</v>
      </c>
      <c r="E221" s="56">
        <v>2101020100</v>
      </c>
      <c r="F221" s="56">
        <v>5401010100</v>
      </c>
      <c r="G221" s="56" t="s">
        <v>11413</v>
      </c>
      <c r="H221" s="56">
        <v>400100</v>
      </c>
      <c r="I221" s="56" t="s">
        <v>11421</v>
      </c>
      <c r="J221" s="56" t="s">
        <v>9476</v>
      </c>
      <c r="K221" s="56" t="s">
        <v>7405</v>
      </c>
      <c r="L221" s="56" t="s">
        <v>7138</v>
      </c>
      <c r="M221" s="73">
        <v>40185</v>
      </c>
      <c r="N221" s="56"/>
      <c r="O221" s="56"/>
      <c r="P221" s="56" t="s">
        <v>7245</v>
      </c>
      <c r="Q221" s="56"/>
      <c r="R221" s="56" t="s">
        <v>70</v>
      </c>
      <c r="S221" s="56" t="s">
        <v>11415</v>
      </c>
      <c r="T221" s="56" t="s">
        <v>7140</v>
      </c>
      <c r="U221" s="57">
        <v>34320</v>
      </c>
      <c r="V221" s="57">
        <v>-32604</v>
      </c>
      <c r="W221" s="57">
        <v>1716</v>
      </c>
      <c r="X221" s="57">
        <v>0</v>
      </c>
      <c r="Y221" s="73">
        <v>40185</v>
      </c>
      <c r="Z221" s="57">
        <v>0</v>
      </c>
      <c r="AA221" s="57">
        <v>0</v>
      </c>
      <c r="AB221" s="57">
        <v>1716</v>
      </c>
      <c r="AC221" s="57">
        <v>0</v>
      </c>
      <c r="AD221" s="56" t="s">
        <v>9255</v>
      </c>
      <c r="AE221" s="57">
        <v>0</v>
      </c>
      <c r="AF221" s="57">
        <v>0</v>
      </c>
      <c r="AG221" s="57">
        <v>0</v>
      </c>
      <c r="AI221"/>
      <c r="AJ221"/>
    </row>
    <row r="222" spans="1:36">
      <c r="A222" s="56" t="s">
        <v>54</v>
      </c>
      <c r="B222" s="56" t="s">
        <v>11416</v>
      </c>
      <c r="C222" s="56">
        <v>2101010100</v>
      </c>
      <c r="D222" s="56" t="s">
        <v>39</v>
      </c>
      <c r="E222" s="56">
        <v>2101020100</v>
      </c>
      <c r="F222" s="56">
        <v>5401010100</v>
      </c>
      <c r="G222" s="56" t="s">
        <v>11413</v>
      </c>
      <c r="H222" s="56">
        <v>400100</v>
      </c>
      <c r="I222" s="56" t="s">
        <v>11421</v>
      </c>
      <c r="J222" s="56" t="s">
        <v>9477</v>
      </c>
      <c r="K222" s="56" t="s">
        <v>7406</v>
      </c>
      <c r="L222" s="56" t="s">
        <v>7138</v>
      </c>
      <c r="M222" s="73">
        <v>40176</v>
      </c>
      <c r="N222" s="56"/>
      <c r="O222" s="56"/>
      <c r="P222" s="56" t="s">
        <v>7245</v>
      </c>
      <c r="Q222" s="56"/>
      <c r="R222" s="56" t="s">
        <v>70</v>
      </c>
      <c r="S222" s="56" t="s">
        <v>11415</v>
      </c>
      <c r="T222" s="56" t="s">
        <v>7140</v>
      </c>
      <c r="U222" s="57">
        <v>34320</v>
      </c>
      <c r="V222" s="57">
        <v>-32604</v>
      </c>
      <c r="W222" s="57">
        <v>1716</v>
      </c>
      <c r="X222" s="57">
        <v>0</v>
      </c>
      <c r="Y222" s="73">
        <v>40176</v>
      </c>
      <c r="Z222" s="57">
        <v>0</v>
      </c>
      <c r="AA222" s="57">
        <v>0</v>
      </c>
      <c r="AB222" s="57">
        <v>1716</v>
      </c>
      <c r="AC222" s="57">
        <v>0</v>
      </c>
      <c r="AD222" s="56" t="s">
        <v>9255</v>
      </c>
      <c r="AE222" s="57">
        <v>0</v>
      </c>
      <c r="AF222" s="57">
        <v>0</v>
      </c>
      <c r="AG222" s="57">
        <v>0</v>
      </c>
      <c r="AI222"/>
      <c r="AJ222"/>
    </row>
    <row r="223" spans="1:36">
      <c r="A223" s="56" t="s">
        <v>54</v>
      </c>
      <c r="B223" s="56" t="s">
        <v>11416</v>
      </c>
      <c r="C223" s="56">
        <v>2101010100</v>
      </c>
      <c r="D223" s="56" t="s">
        <v>39</v>
      </c>
      <c r="E223" s="56">
        <v>2101020100</v>
      </c>
      <c r="F223" s="56">
        <v>5401010100</v>
      </c>
      <c r="G223" s="56" t="s">
        <v>11413</v>
      </c>
      <c r="H223" s="56">
        <v>400100</v>
      </c>
      <c r="I223" s="56" t="s">
        <v>11421</v>
      </c>
      <c r="J223" s="56" t="s">
        <v>9478</v>
      </c>
      <c r="K223" s="56" t="s">
        <v>9071</v>
      </c>
      <c r="L223" s="56" t="s">
        <v>7138</v>
      </c>
      <c r="M223" s="73">
        <v>40557</v>
      </c>
      <c r="N223" s="56"/>
      <c r="O223" s="56"/>
      <c r="P223" s="56" t="s">
        <v>7245</v>
      </c>
      <c r="Q223" s="56"/>
      <c r="R223" s="56" t="s">
        <v>70</v>
      </c>
      <c r="S223" s="56" t="s">
        <v>11415</v>
      </c>
      <c r="T223" s="56" t="s">
        <v>7140</v>
      </c>
      <c r="U223" s="57">
        <v>34650</v>
      </c>
      <c r="V223" s="57">
        <v>-32917.5</v>
      </c>
      <c r="W223" s="57">
        <v>1732.5</v>
      </c>
      <c r="X223" s="57">
        <v>0</v>
      </c>
      <c r="Y223" s="73">
        <v>40557</v>
      </c>
      <c r="Z223" s="57">
        <v>0</v>
      </c>
      <c r="AA223" s="57">
        <v>0</v>
      </c>
      <c r="AB223" s="57">
        <v>1732.5</v>
      </c>
      <c r="AC223" s="57">
        <v>0</v>
      </c>
      <c r="AD223" s="56" t="s">
        <v>9255</v>
      </c>
      <c r="AE223" s="57">
        <v>0</v>
      </c>
      <c r="AF223" s="57">
        <v>0</v>
      </c>
      <c r="AG223" s="57">
        <v>0</v>
      </c>
      <c r="AI223"/>
      <c r="AJ223"/>
    </row>
    <row r="224" spans="1:36">
      <c r="A224" s="56" t="s">
        <v>54</v>
      </c>
      <c r="B224" s="56" t="s">
        <v>11416</v>
      </c>
      <c r="C224" s="56">
        <v>2101010100</v>
      </c>
      <c r="D224" s="56" t="s">
        <v>39</v>
      </c>
      <c r="E224" s="56">
        <v>2101020100</v>
      </c>
      <c r="F224" s="56">
        <v>5401010100</v>
      </c>
      <c r="G224" s="56" t="s">
        <v>11413</v>
      </c>
      <c r="H224" s="56">
        <v>400100</v>
      </c>
      <c r="I224" s="56" t="s">
        <v>11421</v>
      </c>
      <c r="J224" s="56" t="s">
        <v>9479</v>
      </c>
      <c r="K224" s="56" t="s">
        <v>9072</v>
      </c>
      <c r="L224" s="56" t="s">
        <v>7138</v>
      </c>
      <c r="M224" s="73">
        <v>40557</v>
      </c>
      <c r="N224" s="56"/>
      <c r="O224" s="56"/>
      <c r="P224" s="56" t="s">
        <v>7245</v>
      </c>
      <c r="Q224" s="56"/>
      <c r="R224" s="56" t="s">
        <v>70</v>
      </c>
      <c r="S224" s="56" t="s">
        <v>11415</v>
      </c>
      <c r="T224" s="56" t="s">
        <v>7140</v>
      </c>
      <c r="U224" s="57">
        <v>34650</v>
      </c>
      <c r="V224" s="57">
        <v>-32917.5</v>
      </c>
      <c r="W224" s="57">
        <v>1732.5</v>
      </c>
      <c r="X224" s="57">
        <v>0</v>
      </c>
      <c r="Y224" s="73">
        <v>40557</v>
      </c>
      <c r="Z224" s="57">
        <v>0</v>
      </c>
      <c r="AA224" s="57">
        <v>0</v>
      </c>
      <c r="AB224" s="57">
        <v>1732.5</v>
      </c>
      <c r="AC224" s="57">
        <v>0</v>
      </c>
      <c r="AD224" s="56" t="s">
        <v>9255</v>
      </c>
      <c r="AE224" s="57">
        <v>0</v>
      </c>
      <c r="AF224" s="57">
        <v>0</v>
      </c>
      <c r="AG224" s="57">
        <v>0</v>
      </c>
      <c r="AI224"/>
      <c r="AJ224"/>
    </row>
    <row r="225" spans="1:36">
      <c r="A225" s="56" t="s">
        <v>54</v>
      </c>
      <c r="B225" s="56" t="s">
        <v>11416</v>
      </c>
      <c r="C225" s="56">
        <v>2101010100</v>
      </c>
      <c r="D225" s="56" t="s">
        <v>39</v>
      </c>
      <c r="E225" s="56">
        <v>2101020100</v>
      </c>
      <c r="F225" s="56">
        <v>5401010100</v>
      </c>
      <c r="G225" s="56" t="s">
        <v>11413</v>
      </c>
      <c r="H225" s="56">
        <v>400100</v>
      </c>
      <c r="I225" s="56" t="s">
        <v>11421</v>
      </c>
      <c r="J225" s="56" t="s">
        <v>9480</v>
      </c>
      <c r="K225" s="56" t="s">
        <v>9073</v>
      </c>
      <c r="L225" s="56" t="s">
        <v>7138</v>
      </c>
      <c r="M225" s="73">
        <v>40557</v>
      </c>
      <c r="N225" s="56"/>
      <c r="O225" s="56"/>
      <c r="P225" s="56" t="s">
        <v>7245</v>
      </c>
      <c r="Q225" s="56"/>
      <c r="R225" s="56" t="s">
        <v>70</v>
      </c>
      <c r="S225" s="56" t="s">
        <v>11415</v>
      </c>
      <c r="T225" s="56" t="s">
        <v>7140</v>
      </c>
      <c r="U225" s="57">
        <v>34650</v>
      </c>
      <c r="V225" s="57">
        <v>-32917.5</v>
      </c>
      <c r="W225" s="57">
        <v>1732.5</v>
      </c>
      <c r="X225" s="57">
        <v>0</v>
      </c>
      <c r="Y225" s="73">
        <v>40557</v>
      </c>
      <c r="Z225" s="57">
        <v>0</v>
      </c>
      <c r="AA225" s="57">
        <v>0</v>
      </c>
      <c r="AB225" s="57">
        <v>1732.5</v>
      </c>
      <c r="AC225" s="57">
        <v>0</v>
      </c>
      <c r="AD225" s="56" t="s">
        <v>9255</v>
      </c>
      <c r="AE225" s="57">
        <v>0</v>
      </c>
      <c r="AF225" s="57">
        <v>0</v>
      </c>
      <c r="AG225" s="57">
        <v>0</v>
      </c>
      <c r="AI225"/>
      <c r="AJ225"/>
    </row>
    <row r="226" spans="1:36">
      <c r="A226" s="56" t="s">
        <v>54</v>
      </c>
      <c r="B226" s="56" t="s">
        <v>11416</v>
      </c>
      <c r="C226" s="56">
        <v>2101010100</v>
      </c>
      <c r="D226" s="56" t="s">
        <v>39</v>
      </c>
      <c r="E226" s="56">
        <v>2101020100</v>
      </c>
      <c r="F226" s="56">
        <v>5401010100</v>
      </c>
      <c r="G226" s="56" t="s">
        <v>11413</v>
      </c>
      <c r="H226" s="56">
        <v>400100</v>
      </c>
      <c r="I226" s="56" t="s">
        <v>11421</v>
      </c>
      <c r="J226" s="56" t="s">
        <v>9481</v>
      </c>
      <c r="K226" s="56" t="s">
        <v>9074</v>
      </c>
      <c r="L226" s="56" t="s">
        <v>7138</v>
      </c>
      <c r="M226" s="73">
        <v>40557</v>
      </c>
      <c r="N226" s="56"/>
      <c r="O226" s="56"/>
      <c r="P226" s="56" t="s">
        <v>7245</v>
      </c>
      <c r="Q226" s="56"/>
      <c r="R226" s="56" t="s">
        <v>70</v>
      </c>
      <c r="S226" s="56" t="s">
        <v>11415</v>
      </c>
      <c r="T226" s="56" t="s">
        <v>7140</v>
      </c>
      <c r="U226" s="57">
        <v>34650</v>
      </c>
      <c r="V226" s="57">
        <v>-32917.5</v>
      </c>
      <c r="W226" s="57">
        <v>1732.5</v>
      </c>
      <c r="X226" s="57">
        <v>0</v>
      </c>
      <c r="Y226" s="73">
        <v>40557</v>
      </c>
      <c r="Z226" s="57">
        <v>0</v>
      </c>
      <c r="AA226" s="57">
        <v>0</v>
      </c>
      <c r="AB226" s="57">
        <v>1732.5</v>
      </c>
      <c r="AC226" s="57">
        <v>0</v>
      </c>
      <c r="AD226" s="56" t="s">
        <v>9255</v>
      </c>
      <c r="AE226" s="57">
        <v>0</v>
      </c>
      <c r="AF226" s="57">
        <v>0</v>
      </c>
      <c r="AG226" s="57">
        <v>0</v>
      </c>
      <c r="AI226"/>
      <c r="AJ226"/>
    </row>
    <row r="227" spans="1:36">
      <c r="A227" s="56" t="s">
        <v>54</v>
      </c>
      <c r="B227" s="56" t="s">
        <v>11416</v>
      </c>
      <c r="C227" s="56">
        <v>2101010100</v>
      </c>
      <c r="D227" s="56" t="s">
        <v>39</v>
      </c>
      <c r="E227" s="56">
        <v>2101020100</v>
      </c>
      <c r="F227" s="56">
        <v>5401010100</v>
      </c>
      <c r="G227" s="56" t="s">
        <v>11413</v>
      </c>
      <c r="H227" s="56">
        <v>400100</v>
      </c>
      <c r="I227" s="56" t="s">
        <v>11421</v>
      </c>
      <c r="J227" s="56" t="s">
        <v>9482</v>
      </c>
      <c r="K227" s="56" t="s">
        <v>9075</v>
      </c>
      <c r="L227" s="56" t="s">
        <v>7138</v>
      </c>
      <c r="M227" s="73">
        <v>40557</v>
      </c>
      <c r="N227" s="56"/>
      <c r="O227" s="56"/>
      <c r="P227" s="56" t="s">
        <v>7245</v>
      </c>
      <c r="Q227" s="56"/>
      <c r="R227" s="56" t="s">
        <v>70</v>
      </c>
      <c r="S227" s="56" t="s">
        <v>11415</v>
      </c>
      <c r="T227" s="56" t="s">
        <v>7140</v>
      </c>
      <c r="U227" s="57">
        <v>34650</v>
      </c>
      <c r="V227" s="57">
        <v>-32917.5</v>
      </c>
      <c r="W227" s="57">
        <v>1732.5</v>
      </c>
      <c r="X227" s="57">
        <v>0</v>
      </c>
      <c r="Y227" s="73">
        <v>40557</v>
      </c>
      <c r="Z227" s="57">
        <v>0</v>
      </c>
      <c r="AA227" s="57">
        <v>0</v>
      </c>
      <c r="AB227" s="57">
        <v>1732.5</v>
      </c>
      <c r="AC227" s="57">
        <v>0</v>
      </c>
      <c r="AD227" s="56" t="s">
        <v>9255</v>
      </c>
      <c r="AE227" s="57">
        <v>0</v>
      </c>
      <c r="AF227" s="57">
        <v>0</v>
      </c>
      <c r="AG227" s="57">
        <v>0</v>
      </c>
      <c r="AI227"/>
      <c r="AJ227"/>
    </row>
    <row r="228" spans="1:36">
      <c r="A228" s="56" t="s">
        <v>54</v>
      </c>
      <c r="B228" s="56" t="s">
        <v>11416</v>
      </c>
      <c r="C228" s="56">
        <v>2101010100</v>
      </c>
      <c r="D228" s="56" t="s">
        <v>39</v>
      </c>
      <c r="E228" s="56">
        <v>2101020100</v>
      </c>
      <c r="F228" s="56">
        <v>5401010100</v>
      </c>
      <c r="G228" s="56" t="s">
        <v>11413</v>
      </c>
      <c r="H228" s="56">
        <v>400100</v>
      </c>
      <c r="I228" s="56" t="s">
        <v>11421</v>
      </c>
      <c r="J228" s="56" t="s">
        <v>9483</v>
      </c>
      <c r="K228" s="56" t="s">
        <v>9076</v>
      </c>
      <c r="L228" s="56" t="s">
        <v>7138</v>
      </c>
      <c r="M228" s="73">
        <v>40557</v>
      </c>
      <c r="N228" s="56"/>
      <c r="O228" s="56"/>
      <c r="P228" s="56" t="s">
        <v>7245</v>
      </c>
      <c r="Q228" s="56"/>
      <c r="R228" s="56" t="s">
        <v>70</v>
      </c>
      <c r="S228" s="56" t="s">
        <v>11415</v>
      </c>
      <c r="T228" s="56" t="s">
        <v>7140</v>
      </c>
      <c r="U228" s="57">
        <v>34650</v>
      </c>
      <c r="V228" s="57">
        <v>-32917.5</v>
      </c>
      <c r="W228" s="57">
        <v>1732.5</v>
      </c>
      <c r="X228" s="57">
        <v>0</v>
      </c>
      <c r="Y228" s="73">
        <v>40557</v>
      </c>
      <c r="Z228" s="57">
        <v>0</v>
      </c>
      <c r="AA228" s="57">
        <v>0</v>
      </c>
      <c r="AB228" s="57">
        <v>1732.5</v>
      </c>
      <c r="AC228" s="57">
        <v>0</v>
      </c>
      <c r="AD228" s="56" t="s">
        <v>9255</v>
      </c>
      <c r="AE228" s="57">
        <v>0</v>
      </c>
      <c r="AF228" s="57">
        <v>0</v>
      </c>
      <c r="AG228" s="57">
        <v>0</v>
      </c>
      <c r="AI228"/>
      <c r="AJ228"/>
    </row>
    <row r="229" spans="1:36">
      <c r="A229" s="56" t="s">
        <v>54</v>
      </c>
      <c r="B229" s="56" t="s">
        <v>11416</v>
      </c>
      <c r="C229" s="56">
        <v>2101010100</v>
      </c>
      <c r="D229" s="56" t="s">
        <v>39</v>
      </c>
      <c r="E229" s="56">
        <v>2101020100</v>
      </c>
      <c r="F229" s="56">
        <v>5401010100</v>
      </c>
      <c r="G229" s="56" t="s">
        <v>11413</v>
      </c>
      <c r="H229" s="56">
        <v>400100</v>
      </c>
      <c r="I229" s="56" t="s">
        <v>11421</v>
      </c>
      <c r="J229" s="56" t="s">
        <v>9484</v>
      </c>
      <c r="K229" s="56" t="s">
        <v>9077</v>
      </c>
      <c r="L229" s="56" t="s">
        <v>7138</v>
      </c>
      <c r="M229" s="73">
        <v>40544</v>
      </c>
      <c r="N229" s="56"/>
      <c r="O229" s="56"/>
      <c r="P229" s="56" t="s">
        <v>7245</v>
      </c>
      <c r="Q229" s="56"/>
      <c r="R229" s="56" t="s">
        <v>70</v>
      </c>
      <c r="S229" s="56" t="s">
        <v>11415</v>
      </c>
      <c r="T229" s="56" t="s">
        <v>7140</v>
      </c>
      <c r="U229" s="57">
        <v>34650</v>
      </c>
      <c r="V229" s="57">
        <v>-32917.5</v>
      </c>
      <c r="W229" s="57">
        <v>1732.5</v>
      </c>
      <c r="X229" s="57">
        <v>0</v>
      </c>
      <c r="Y229" s="73">
        <v>40544</v>
      </c>
      <c r="Z229" s="57">
        <v>0</v>
      </c>
      <c r="AA229" s="57">
        <v>0</v>
      </c>
      <c r="AB229" s="57">
        <v>1732.5</v>
      </c>
      <c r="AC229" s="57">
        <v>0</v>
      </c>
      <c r="AD229" s="56" t="s">
        <v>9255</v>
      </c>
      <c r="AE229" s="57">
        <v>0</v>
      </c>
      <c r="AF229" s="57">
        <v>0</v>
      </c>
      <c r="AG229" s="57">
        <v>0</v>
      </c>
      <c r="AI229"/>
      <c r="AJ229"/>
    </row>
    <row r="230" spans="1:36">
      <c r="A230" s="56" t="s">
        <v>54</v>
      </c>
      <c r="B230" s="56" t="s">
        <v>11416</v>
      </c>
      <c r="C230" s="56">
        <v>2101010100</v>
      </c>
      <c r="D230" s="56" t="s">
        <v>39</v>
      </c>
      <c r="E230" s="56">
        <v>2101020100</v>
      </c>
      <c r="F230" s="56">
        <v>5401010100</v>
      </c>
      <c r="G230" s="56" t="s">
        <v>11413</v>
      </c>
      <c r="H230" s="56">
        <v>400100</v>
      </c>
      <c r="I230" s="56" t="s">
        <v>11421</v>
      </c>
      <c r="J230" s="56" t="s">
        <v>9485</v>
      </c>
      <c r="K230" s="56" t="s">
        <v>7407</v>
      </c>
      <c r="L230" s="56" t="s">
        <v>7138</v>
      </c>
      <c r="M230" s="73">
        <v>40536</v>
      </c>
      <c r="N230" s="56"/>
      <c r="O230" s="56"/>
      <c r="P230" s="56" t="s">
        <v>7245</v>
      </c>
      <c r="Q230" s="56"/>
      <c r="R230" s="56" t="s">
        <v>70</v>
      </c>
      <c r="S230" s="56" t="s">
        <v>11415</v>
      </c>
      <c r="T230" s="56" t="s">
        <v>7140</v>
      </c>
      <c r="U230" s="57">
        <v>34650</v>
      </c>
      <c r="V230" s="57">
        <v>-32917.5</v>
      </c>
      <c r="W230" s="57">
        <v>1732.5</v>
      </c>
      <c r="X230" s="57">
        <v>0</v>
      </c>
      <c r="Y230" s="73">
        <v>40536</v>
      </c>
      <c r="Z230" s="57">
        <v>0</v>
      </c>
      <c r="AA230" s="57">
        <v>0</v>
      </c>
      <c r="AB230" s="57">
        <v>1732.5</v>
      </c>
      <c r="AC230" s="57">
        <v>0</v>
      </c>
      <c r="AD230" s="56" t="s">
        <v>9255</v>
      </c>
      <c r="AE230" s="57">
        <v>0</v>
      </c>
      <c r="AF230" s="57">
        <v>0</v>
      </c>
      <c r="AG230" s="57">
        <v>0</v>
      </c>
      <c r="AI230"/>
      <c r="AJ230"/>
    </row>
    <row r="231" spans="1:36">
      <c r="A231" s="56" t="s">
        <v>54</v>
      </c>
      <c r="B231" s="56" t="s">
        <v>11416</v>
      </c>
      <c r="C231" s="56">
        <v>2101010100</v>
      </c>
      <c r="D231" s="56" t="s">
        <v>39</v>
      </c>
      <c r="E231" s="56">
        <v>2101020100</v>
      </c>
      <c r="F231" s="56">
        <v>5401010100</v>
      </c>
      <c r="G231" s="56" t="s">
        <v>11413</v>
      </c>
      <c r="H231" s="56">
        <v>400100</v>
      </c>
      <c r="I231" s="56" t="s">
        <v>11421</v>
      </c>
      <c r="J231" s="56" t="s">
        <v>9486</v>
      </c>
      <c r="K231" s="56" t="s">
        <v>7408</v>
      </c>
      <c r="L231" s="56" t="s">
        <v>7138</v>
      </c>
      <c r="M231" s="73">
        <v>41330</v>
      </c>
      <c r="N231" s="56"/>
      <c r="O231" s="56"/>
      <c r="P231" s="56" t="s">
        <v>259</v>
      </c>
      <c r="Q231" s="56"/>
      <c r="R231" s="56" t="s">
        <v>70</v>
      </c>
      <c r="S231" s="56" t="s">
        <v>11415</v>
      </c>
      <c r="T231" s="56" t="s">
        <v>7140</v>
      </c>
      <c r="U231" s="57">
        <v>35188</v>
      </c>
      <c r="V231" s="57">
        <v>-33428.6</v>
      </c>
      <c r="W231" s="57">
        <v>1759.4</v>
      </c>
      <c r="X231" s="57">
        <v>0</v>
      </c>
      <c r="Y231" s="73">
        <v>41330</v>
      </c>
      <c r="Z231" s="57">
        <v>0</v>
      </c>
      <c r="AA231" s="57">
        <v>0</v>
      </c>
      <c r="AB231" s="57">
        <v>1759.4</v>
      </c>
      <c r="AC231" s="57">
        <v>0</v>
      </c>
      <c r="AD231" s="56" t="s">
        <v>9255</v>
      </c>
      <c r="AE231" s="57">
        <v>0</v>
      </c>
      <c r="AF231" s="57">
        <v>0</v>
      </c>
      <c r="AG231" s="57">
        <v>0</v>
      </c>
      <c r="AI231"/>
      <c r="AJ231"/>
    </row>
    <row r="232" spans="1:36">
      <c r="A232" s="56" t="s">
        <v>54</v>
      </c>
      <c r="B232" s="56" t="s">
        <v>11416</v>
      </c>
      <c r="C232" s="56">
        <v>2101010100</v>
      </c>
      <c r="D232" s="56" t="s">
        <v>39</v>
      </c>
      <c r="E232" s="56">
        <v>2101020100</v>
      </c>
      <c r="F232" s="56">
        <v>5401010100</v>
      </c>
      <c r="G232" s="56" t="s">
        <v>11413</v>
      </c>
      <c r="H232" s="56">
        <v>400100</v>
      </c>
      <c r="I232" s="56" t="s">
        <v>11421</v>
      </c>
      <c r="J232" s="56" t="s">
        <v>9487</v>
      </c>
      <c r="K232" s="56" t="s">
        <v>7409</v>
      </c>
      <c r="L232" s="56" t="s">
        <v>7138</v>
      </c>
      <c r="M232" s="73">
        <v>40397</v>
      </c>
      <c r="N232" s="56"/>
      <c r="O232" s="56"/>
      <c r="P232" s="56" t="s">
        <v>7245</v>
      </c>
      <c r="Q232" s="56"/>
      <c r="R232" s="56" t="s">
        <v>70</v>
      </c>
      <c r="S232" s="56" t="s">
        <v>11415</v>
      </c>
      <c r="T232" s="56" t="s">
        <v>7140</v>
      </c>
      <c r="U232" s="57">
        <v>35700</v>
      </c>
      <c r="V232" s="57">
        <v>-33915</v>
      </c>
      <c r="W232" s="57">
        <v>1785</v>
      </c>
      <c r="X232" s="57">
        <v>0</v>
      </c>
      <c r="Y232" s="73">
        <v>40397</v>
      </c>
      <c r="Z232" s="57">
        <v>0</v>
      </c>
      <c r="AA232" s="57">
        <v>0</v>
      </c>
      <c r="AB232" s="57">
        <v>1785</v>
      </c>
      <c r="AC232" s="57">
        <v>0</v>
      </c>
      <c r="AD232" s="56" t="s">
        <v>9255</v>
      </c>
      <c r="AE232" s="57">
        <v>0</v>
      </c>
      <c r="AF232" s="57">
        <v>0</v>
      </c>
      <c r="AG232" s="57">
        <v>0</v>
      </c>
      <c r="AI232"/>
      <c r="AJ232"/>
    </row>
    <row r="233" spans="1:36">
      <c r="A233" s="56" t="s">
        <v>54</v>
      </c>
      <c r="B233" s="56" t="s">
        <v>11416</v>
      </c>
      <c r="C233" s="56">
        <v>2101010100</v>
      </c>
      <c r="D233" s="56" t="s">
        <v>39</v>
      </c>
      <c r="E233" s="56">
        <v>2101020100</v>
      </c>
      <c r="F233" s="56">
        <v>5401010100</v>
      </c>
      <c r="G233" s="56" t="s">
        <v>11413</v>
      </c>
      <c r="H233" s="56">
        <v>400100</v>
      </c>
      <c r="I233" s="56" t="s">
        <v>11421</v>
      </c>
      <c r="J233" s="56" t="s">
        <v>9488</v>
      </c>
      <c r="K233" s="56" t="s">
        <v>7407</v>
      </c>
      <c r="L233" s="56" t="s">
        <v>7138</v>
      </c>
      <c r="M233" s="73">
        <v>40516</v>
      </c>
      <c r="N233" s="56"/>
      <c r="O233" s="56"/>
      <c r="P233" s="56" t="s">
        <v>7245</v>
      </c>
      <c r="Q233" s="56"/>
      <c r="R233" s="56" t="s">
        <v>70</v>
      </c>
      <c r="S233" s="56" t="s">
        <v>11415</v>
      </c>
      <c r="T233" s="56" t="s">
        <v>7140</v>
      </c>
      <c r="U233" s="57">
        <v>35700</v>
      </c>
      <c r="V233" s="57">
        <v>-33915</v>
      </c>
      <c r="W233" s="57">
        <v>1785</v>
      </c>
      <c r="X233" s="57">
        <v>0</v>
      </c>
      <c r="Y233" s="73">
        <v>40516</v>
      </c>
      <c r="Z233" s="57">
        <v>0</v>
      </c>
      <c r="AA233" s="57">
        <v>0</v>
      </c>
      <c r="AB233" s="57">
        <v>1785</v>
      </c>
      <c r="AC233" s="57">
        <v>0</v>
      </c>
      <c r="AD233" s="56" t="s">
        <v>9255</v>
      </c>
      <c r="AE233" s="57">
        <v>0</v>
      </c>
      <c r="AF233" s="57">
        <v>0</v>
      </c>
      <c r="AG233" s="57">
        <v>0</v>
      </c>
      <c r="AI233"/>
      <c r="AJ233"/>
    </row>
    <row r="234" spans="1:36">
      <c r="A234" s="56" t="s">
        <v>54</v>
      </c>
      <c r="B234" s="56" t="s">
        <v>11416</v>
      </c>
      <c r="C234" s="56">
        <v>2101010100</v>
      </c>
      <c r="D234" s="56" t="s">
        <v>39</v>
      </c>
      <c r="E234" s="56">
        <v>2101020100</v>
      </c>
      <c r="F234" s="56">
        <v>5401010100</v>
      </c>
      <c r="G234" s="56" t="s">
        <v>11413</v>
      </c>
      <c r="H234" s="56">
        <v>400100</v>
      </c>
      <c r="I234" s="56" t="s">
        <v>11421</v>
      </c>
      <c r="J234" s="56" t="s">
        <v>9489</v>
      </c>
      <c r="K234" s="56" t="s">
        <v>7407</v>
      </c>
      <c r="L234" s="56" t="s">
        <v>7138</v>
      </c>
      <c r="M234" s="73">
        <v>40499</v>
      </c>
      <c r="N234" s="56"/>
      <c r="O234" s="56"/>
      <c r="P234" s="56" t="s">
        <v>7245</v>
      </c>
      <c r="Q234" s="56"/>
      <c r="R234" s="56" t="s">
        <v>70</v>
      </c>
      <c r="S234" s="56" t="s">
        <v>11415</v>
      </c>
      <c r="T234" s="56" t="s">
        <v>7140</v>
      </c>
      <c r="U234" s="57">
        <v>35700</v>
      </c>
      <c r="V234" s="57">
        <v>-33915</v>
      </c>
      <c r="W234" s="57">
        <v>1785</v>
      </c>
      <c r="X234" s="57">
        <v>0</v>
      </c>
      <c r="Y234" s="73">
        <v>40499</v>
      </c>
      <c r="Z234" s="57">
        <v>0</v>
      </c>
      <c r="AA234" s="57">
        <v>0</v>
      </c>
      <c r="AB234" s="57">
        <v>1785</v>
      </c>
      <c r="AC234" s="57">
        <v>0</v>
      </c>
      <c r="AD234" s="56" t="s">
        <v>9255</v>
      </c>
      <c r="AE234" s="57">
        <v>0</v>
      </c>
      <c r="AF234" s="57">
        <v>0</v>
      </c>
      <c r="AG234" s="57">
        <v>0</v>
      </c>
      <c r="AI234"/>
      <c r="AJ234"/>
    </row>
    <row r="235" spans="1:36">
      <c r="A235" s="56" t="s">
        <v>54</v>
      </c>
      <c r="B235" s="56" t="s">
        <v>11416</v>
      </c>
      <c r="C235" s="56">
        <v>2101010100</v>
      </c>
      <c r="D235" s="56" t="s">
        <v>39</v>
      </c>
      <c r="E235" s="56">
        <v>2101020100</v>
      </c>
      <c r="F235" s="56">
        <v>5401010100</v>
      </c>
      <c r="G235" s="56" t="s">
        <v>11413</v>
      </c>
      <c r="H235" s="56">
        <v>400100</v>
      </c>
      <c r="I235" s="56" t="s">
        <v>11421</v>
      </c>
      <c r="J235" s="56" t="s">
        <v>9490</v>
      </c>
      <c r="K235" s="56" t="s">
        <v>7410</v>
      </c>
      <c r="L235" s="56" t="s">
        <v>7138</v>
      </c>
      <c r="M235" s="73">
        <v>40411</v>
      </c>
      <c r="N235" s="56"/>
      <c r="O235" s="56"/>
      <c r="P235" s="56" t="s">
        <v>7245</v>
      </c>
      <c r="Q235" s="56"/>
      <c r="R235" s="56" t="s">
        <v>70</v>
      </c>
      <c r="S235" s="56" t="s">
        <v>11415</v>
      </c>
      <c r="T235" s="56" t="s">
        <v>7140</v>
      </c>
      <c r="U235" s="57">
        <v>35700</v>
      </c>
      <c r="V235" s="57">
        <v>-33915</v>
      </c>
      <c r="W235" s="57">
        <v>1785</v>
      </c>
      <c r="X235" s="57">
        <v>0</v>
      </c>
      <c r="Y235" s="73">
        <v>40411</v>
      </c>
      <c r="Z235" s="57">
        <v>0</v>
      </c>
      <c r="AA235" s="57">
        <v>0</v>
      </c>
      <c r="AB235" s="57">
        <v>1785</v>
      </c>
      <c r="AC235" s="57">
        <v>0</v>
      </c>
      <c r="AD235" s="56" t="s">
        <v>9255</v>
      </c>
      <c r="AE235" s="57">
        <v>0</v>
      </c>
      <c r="AF235" s="57">
        <v>0</v>
      </c>
      <c r="AG235" s="57">
        <v>0</v>
      </c>
      <c r="AI235"/>
      <c r="AJ235"/>
    </row>
    <row r="236" spans="1:36">
      <c r="A236" s="56" t="s">
        <v>54</v>
      </c>
      <c r="B236" s="56" t="s">
        <v>11416</v>
      </c>
      <c r="C236" s="56">
        <v>2101010100</v>
      </c>
      <c r="D236" s="56" t="s">
        <v>39</v>
      </c>
      <c r="E236" s="56">
        <v>2101020100</v>
      </c>
      <c r="F236" s="56">
        <v>5401010100</v>
      </c>
      <c r="G236" s="56" t="s">
        <v>11413</v>
      </c>
      <c r="H236" s="56">
        <v>400100</v>
      </c>
      <c r="I236" s="56" t="s">
        <v>11421</v>
      </c>
      <c r="J236" s="56" t="s">
        <v>9491</v>
      </c>
      <c r="K236" s="56" t="s">
        <v>7407</v>
      </c>
      <c r="L236" s="56" t="s">
        <v>7138</v>
      </c>
      <c r="M236" s="73">
        <v>40472</v>
      </c>
      <c r="N236" s="56"/>
      <c r="O236" s="56"/>
      <c r="P236" s="56" t="s">
        <v>7245</v>
      </c>
      <c r="Q236" s="56"/>
      <c r="R236" s="56" t="s">
        <v>70</v>
      </c>
      <c r="S236" s="56" t="s">
        <v>11415</v>
      </c>
      <c r="T236" s="56" t="s">
        <v>7140</v>
      </c>
      <c r="U236" s="57">
        <v>35700</v>
      </c>
      <c r="V236" s="57">
        <v>-33915</v>
      </c>
      <c r="W236" s="57">
        <v>1785</v>
      </c>
      <c r="X236" s="57">
        <v>0</v>
      </c>
      <c r="Y236" s="73">
        <v>40472</v>
      </c>
      <c r="Z236" s="57">
        <v>0</v>
      </c>
      <c r="AA236" s="57">
        <v>0</v>
      </c>
      <c r="AB236" s="57">
        <v>1785</v>
      </c>
      <c r="AC236" s="57">
        <v>0</v>
      </c>
      <c r="AD236" s="56" t="s">
        <v>9255</v>
      </c>
      <c r="AE236" s="57">
        <v>0</v>
      </c>
      <c r="AF236" s="57">
        <v>0</v>
      </c>
      <c r="AG236" s="57">
        <v>0</v>
      </c>
      <c r="AI236"/>
      <c r="AJ236"/>
    </row>
    <row r="237" spans="1:36">
      <c r="A237" s="56" t="s">
        <v>54</v>
      </c>
      <c r="B237" s="56" t="s">
        <v>11416</v>
      </c>
      <c r="C237" s="56">
        <v>2101010100</v>
      </c>
      <c r="D237" s="56" t="s">
        <v>39</v>
      </c>
      <c r="E237" s="56">
        <v>2101020100</v>
      </c>
      <c r="F237" s="56">
        <v>5401010100</v>
      </c>
      <c r="G237" s="56" t="s">
        <v>11413</v>
      </c>
      <c r="H237" s="56">
        <v>400100</v>
      </c>
      <c r="I237" s="56" t="s">
        <v>11421</v>
      </c>
      <c r="J237" s="56" t="s">
        <v>9492</v>
      </c>
      <c r="K237" s="56" t="s">
        <v>7411</v>
      </c>
      <c r="L237" s="56" t="s">
        <v>7138</v>
      </c>
      <c r="M237" s="73">
        <v>40397</v>
      </c>
      <c r="N237" s="56"/>
      <c r="O237" s="56"/>
      <c r="P237" s="56" t="s">
        <v>7245</v>
      </c>
      <c r="Q237" s="56"/>
      <c r="R237" s="56" t="s">
        <v>70</v>
      </c>
      <c r="S237" s="56" t="s">
        <v>11415</v>
      </c>
      <c r="T237" s="56" t="s">
        <v>7140</v>
      </c>
      <c r="U237" s="57">
        <v>35700</v>
      </c>
      <c r="V237" s="57">
        <v>-33915</v>
      </c>
      <c r="W237" s="57">
        <v>1785</v>
      </c>
      <c r="X237" s="57">
        <v>0</v>
      </c>
      <c r="Y237" s="73">
        <v>40397</v>
      </c>
      <c r="Z237" s="57">
        <v>0</v>
      </c>
      <c r="AA237" s="57">
        <v>0</v>
      </c>
      <c r="AB237" s="57">
        <v>1785</v>
      </c>
      <c r="AC237" s="57">
        <v>0</v>
      </c>
      <c r="AD237" s="56" t="s">
        <v>9255</v>
      </c>
      <c r="AE237" s="57">
        <v>0</v>
      </c>
      <c r="AF237" s="57">
        <v>0</v>
      </c>
      <c r="AG237" s="57">
        <v>0</v>
      </c>
      <c r="AI237"/>
      <c r="AJ237"/>
    </row>
    <row r="238" spans="1:36">
      <c r="A238" s="56" t="s">
        <v>54</v>
      </c>
      <c r="B238" s="56" t="s">
        <v>11416</v>
      </c>
      <c r="C238" s="56">
        <v>2101010100</v>
      </c>
      <c r="D238" s="56" t="s">
        <v>39</v>
      </c>
      <c r="E238" s="56">
        <v>2101020100</v>
      </c>
      <c r="F238" s="56">
        <v>5401010100</v>
      </c>
      <c r="G238" s="56" t="s">
        <v>11413</v>
      </c>
      <c r="H238" s="56">
        <v>400100</v>
      </c>
      <c r="I238" s="56" t="s">
        <v>11421</v>
      </c>
      <c r="J238" s="56" t="s">
        <v>9493</v>
      </c>
      <c r="K238" s="56" t="s">
        <v>7407</v>
      </c>
      <c r="L238" s="56" t="s">
        <v>7138</v>
      </c>
      <c r="M238" s="73">
        <v>40455</v>
      </c>
      <c r="N238" s="56"/>
      <c r="O238" s="56"/>
      <c r="P238" s="56" t="s">
        <v>7245</v>
      </c>
      <c r="Q238" s="56"/>
      <c r="R238" s="56" t="s">
        <v>70</v>
      </c>
      <c r="S238" s="56" t="s">
        <v>11415</v>
      </c>
      <c r="T238" s="56" t="s">
        <v>7140</v>
      </c>
      <c r="U238" s="57">
        <v>35700</v>
      </c>
      <c r="V238" s="57">
        <v>-33915</v>
      </c>
      <c r="W238" s="57">
        <v>1785</v>
      </c>
      <c r="X238" s="57">
        <v>0</v>
      </c>
      <c r="Y238" s="73">
        <v>40455</v>
      </c>
      <c r="Z238" s="57">
        <v>0</v>
      </c>
      <c r="AA238" s="57">
        <v>0</v>
      </c>
      <c r="AB238" s="57">
        <v>1785</v>
      </c>
      <c r="AC238" s="57">
        <v>0</v>
      </c>
      <c r="AD238" s="56" t="s">
        <v>9255</v>
      </c>
      <c r="AE238" s="57">
        <v>0</v>
      </c>
      <c r="AF238" s="57">
        <v>0</v>
      </c>
      <c r="AG238" s="57">
        <v>0</v>
      </c>
      <c r="AI238"/>
      <c r="AJ238"/>
    </row>
    <row r="239" spans="1:36">
      <c r="A239" s="56" t="s">
        <v>54</v>
      </c>
      <c r="B239" s="56" t="s">
        <v>11416</v>
      </c>
      <c r="C239" s="56">
        <v>2101010100</v>
      </c>
      <c r="D239" s="56" t="s">
        <v>39</v>
      </c>
      <c r="E239" s="56">
        <v>2101020100</v>
      </c>
      <c r="F239" s="56">
        <v>5401010100</v>
      </c>
      <c r="G239" s="56" t="s">
        <v>11413</v>
      </c>
      <c r="H239" s="56">
        <v>400100</v>
      </c>
      <c r="I239" s="56" t="s">
        <v>11421</v>
      </c>
      <c r="J239" s="56" t="s">
        <v>9494</v>
      </c>
      <c r="K239" s="56" t="s">
        <v>7412</v>
      </c>
      <c r="L239" s="56" t="s">
        <v>7138</v>
      </c>
      <c r="M239" s="73">
        <v>40914</v>
      </c>
      <c r="N239" s="56"/>
      <c r="O239" s="56"/>
      <c r="P239" s="56" t="s">
        <v>259</v>
      </c>
      <c r="Q239" s="56"/>
      <c r="R239" s="56" t="s">
        <v>70</v>
      </c>
      <c r="S239" s="56" t="s">
        <v>11415</v>
      </c>
      <c r="T239" s="56" t="s">
        <v>7140</v>
      </c>
      <c r="U239" s="57">
        <v>36225</v>
      </c>
      <c r="V239" s="57">
        <v>-34413.75</v>
      </c>
      <c r="W239" s="57">
        <v>1811.25</v>
      </c>
      <c r="X239" s="57">
        <v>0</v>
      </c>
      <c r="Y239" s="73">
        <v>40914</v>
      </c>
      <c r="Z239" s="57">
        <v>0</v>
      </c>
      <c r="AA239" s="57">
        <v>0</v>
      </c>
      <c r="AB239" s="57">
        <v>1811.25</v>
      </c>
      <c r="AC239" s="57">
        <v>0</v>
      </c>
      <c r="AD239" s="56" t="s">
        <v>9255</v>
      </c>
      <c r="AE239" s="57">
        <v>0</v>
      </c>
      <c r="AF239" s="57">
        <v>0</v>
      </c>
      <c r="AG239" s="57">
        <v>0</v>
      </c>
      <c r="AI239"/>
      <c r="AJ239"/>
    </row>
    <row r="240" spans="1:36">
      <c r="A240" s="56" t="s">
        <v>54</v>
      </c>
      <c r="B240" s="56" t="s">
        <v>11416</v>
      </c>
      <c r="C240" s="56">
        <v>2101010100</v>
      </c>
      <c r="D240" s="56" t="s">
        <v>39</v>
      </c>
      <c r="E240" s="56">
        <v>2101020100</v>
      </c>
      <c r="F240" s="56">
        <v>5401010100</v>
      </c>
      <c r="G240" s="56" t="s">
        <v>11413</v>
      </c>
      <c r="H240" s="56">
        <v>400100</v>
      </c>
      <c r="I240" s="56" t="s">
        <v>11421</v>
      </c>
      <c r="J240" s="56" t="s">
        <v>9495</v>
      </c>
      <c r="K240" s="56" t="s">
        <v>7413</v>
      </c>
      <c r="L240" s="56" t="s">
        <v>7138</v>
      </c>
      <c r="M240" s="73">
        <v>39898</v>
      </c>
      <c r="N240" s="56"/>
      <c r="O240" s="56"/>
      <c r="P240" s="56" t="s">
        <v>7245</v>
      </c>
      <c r="Q240" s="56"/>
      <c r="R240" s="56" t="s">
        <v>70</v>
      </c>
      <c r="S240" s="56" t="s">
        <v>11415</v>
      </c>
      <c r="T240" s="56" t="s">
        <v>7140</v>
      </c>
      <c r="U240" s="57">
        <v>36500</v>
      </c>
      <c r="V240" s="57">
        <v>-34675</v>
      </c>
      <c r="W240" s="57">
        <v>1825</v>
      </c>
      <c r="X240" s="57">
        <v>0</v>
      </c>
      <c r="Y240" s="73">
        <v>39898</v>
      </c>
      <c r="Z240" s="57">
        <v>0</v>
      </c>
      <c r="AA240" s="57">
        <v>0</v>
      </c>
      <c r="AB240" s="57">
        <v>1825</v>
      </c>
      <c r="AC240" s="57">
        <v>0</v>
      </c>
      <c r="AD240" s="56" t="s">
        <v>9255</v>
      </c>
      <c r="AE240" s="57">
        <v>0</v>
      </c>
      <c r="AF240" s="57">
        <v>0</v>
      </c>
      <c r="AG240" s="57">
        <v>0</v>
      </c>
      <c r="AI240"/>
      <c r="AJ240"/>
    </row>
    <row r="241" spans="1:36">
      <c r="A241" s="56" t="s">
        <v>54</v>
      </c>
      <c r="B241" s="56" t="s">
        <v>11416</v>
      </c>
      <c r="C241" s="56">
        <v>2101010100</v>
      </c>
      <c r="D241" s="56" t="s">
        <v>39</v>
      </c>
      <c r="E241" s="56">
        <v>2101020100</v>
      </c>
      <c r="F241" s="56">
        <v>5401010100</v>
      </c>
      <c r="G241" s="56" t="s">
        <v>11413</v>
      </c>
      <c r="H241" s="56">
        <v>400100</v>
      </c>
      <c r="I241" s="56" t="s">
        <v>11421</v>
      </c>
      <c r="J241" s="56" t="s">
        <v>9496</v>
      </c>
      <c r="K241" s="56" t="s">
        <v>7414</v>
      </c>
      <c r="L241" s="56" t="s">
        <v>7138</v>
      </c>
      <c r="M241" s="73">
        <v>39904</v>
      </c>
      <c r="N241" s="56"/>
      <c r="O241" s="56"/>
      <c r="P241" s="56" t="s">
        <v>7245</v>
      </c>
      <c r="Q241" s="56"/>
      <c r="R241" s="56" t="s">
        <v>70</v>
      </c>
      <c r="S241" s="56" t="s">
        <v>11415</v>
      </c>
      <c r="T241" s="56" t="s">
        <v>7140</v>
      </c>
      <c r="U241" s="57">
        <v>38000</v>
      </c>
      <c r="V241" s="57">
        <v>-36100</v>
      </c>
      <c r="W241" s="57">
        <v>1900</v>
      </c>
      <c r="X241" s="57">
        <v>0</v>
      </c>
      <c r="Y241" s="73">
        <v>39904</v>
      </c>
      <c r="Z241" s="57">
        <v>0</v>
      </c>
      <c r="AA241" s="57">
        <v>0</v>
      </c>
      <c r="AB241" s="57">
        <v>1900</v>
      </c>
      <c r="AC241" s="57">
        <v>0</v>
      </c>
      <c r="AD241" s="56" t="s">
        <v>9255</v>
      </c>
      <c r="AE241" s="57">
        <v>0</v>
      </c>
      <c r="AF241" s="57">
        <v>0</v>
      </c>
      <c r="AG241" s="57">
        <v>0</v>
      </c>
      <c r="AI241"/>
      <c r="AJ241"/>
    </row>
    <row r="242" spans="1:36">
      <c r="A242" s="56" t="s">
        <v>54</v>
      </c>
      <c r="B242" s="56" t="s">
        <v>11416</v>
      </c>
      <c r="C242" s="56">
        <v>2101010100</v>
      </c>
      <c r="D242" s="56" t="s">
        <v>39</v>
      </c>
      <c r="E242" s="56">
        <v>2101020100</v>
      </c>
      <c r="F242" s="56">
        <v>5401010100</v>
      </c>
      <c r="G242" s="56" t="s">
        <v>11413</v>
      </c>
      <c r="H242" s="56">
        <v>400100</v>
      </c>
      <c r="I242" s="56" t="s">
        <v>11421</v>
      </c>
      <c r="J242" s="56" t="s">
        <v>9497</v>
      </c>
      <c r="K242" s="56" t="s">
        <v>7415</v>
      </c>
      <c r="L242" s="56" t="s">
        <v>7138</v>
      </c>
      <c r="M242" s="73">
        <v>40123</v>
      </c>
      <c r="N242" s="56"/>
      <c r="O242" s="56"/>
      <c r="P242" s="56" t="s">
        <v>7245</v>
      </c>
      <c r="Q242" s="56"/>
      <c r="R242" s="56" t="s">
        <v>70</v>
      </c>
      <c r="S242" s="56" t="s">
        <v>11415</v>
      </c>
      <c r="T242" s="56" t="s">
        <v>7140</v>
      </c>
      <c r="U242" s="57">
        <v>38220</v>
      </c>
      <c r="V242" s="57">
        <v>-36309</v>
      </c>
      <c r="W242" s="57">
        <v>1911</v>
      </c>
      <c r="X242" s="57">
        <v>0</v>
      </c>
      <c r="Y242" s="73">
        <v>40123</v>
      </c>
      <c r="Z242" s="57">
        <v>0</v>
      </c>
      <c r="AA242" s="57">
        <v>0</v>
      </c>
      <c r="AB242" s="57">
        <v>1911</v>
      </c>
      <c r="AC242" s="57">
        <v>0</v>
      </c>
      <c r="AD242" s="56" t="s">
        <v>9255</v>
      </c>
      <c r="AE242" s="57">
        <v>0</v>
      </c>
      <c r="AF242" s="57">
        <v>0</v>
      </c>
      <c r="AG242" s="57">
        <v>0</v>
      </c>
      <c r="AI242"/>
      <c r="AJ242"/>
    </row>
    <row r="243" spans="1:36">
      <c r="A243" s="56" t="s">
        <v>54</v>
      </c>
      <c r="B243" s="56" t="s">
        <v>11416</v>
      </c>
      <c r="C243" s="56">
        <v>2101010100</v>
      </c>
      <c r="D243" s="56" t="s">
        <v>39</v>
      </c>
      <c r="E243" s="56">
        <v>2101020100</v>
      </c>
      <c r="F243" s="56">
        <v>5401010100</v>
      </c>
      <c r="G243" s="56" t="s">
        <v>11413</v>
      </c>
      <c r="H243" s="56">
        <v>400100</v>
      </c>
      <c r="I243" s="56" t="s">
        <v>11421</v>
      </c>
      <c r="J243" s="56" t="s">
        <v>9498</v>
      </c>
      <c r="K243" s="56" t="s">
        <v>7416</v>
      </c>
      <c r="L243" s="56" t="s">
        <v>7138</v>
      </c>
      <c r="M243" s="73">
        <v>40767</v>
      </c>
      <c r="N243" s="56"/>
      <c r="O243" s="56"/>
      <c r="P243" s="56" t="s">
        <v>259</v>
      </c>
      <c r="Q243" s="56"/>
      <c r="R243" s="56" t="s">
        <v>70</v>
      </c>
      <c r="S243" s="56" t="s">
        <v>11415</v>
      </c>
      <c r="T243" s="56" t="s">
        <v>7140</v>
      </c>
      <c r="U243" s="57">
        <v>39188</v>
      </c>
      <c r="V243" s="57">
        <v>-37228.6</v>
      </c>
      <c r="W243" s="57">
        <v>1959.4</v>
      </c>
      <c r="X243" s="57">
        <v>0</v>
      </c>
      <c r="Y243" s="73">
        <v>40767</v>
      </c>
      <c r="Z243" s="57">
        <v>0</v>
      </c>
      <c r="AA243" s="57">
        <v>0</v>
      </c>
      <c r="AB243" s="57">
        <v>1959.4</v>
      </c>
      <c r="AC243" s="57">
        <v>0</v>
      </c>
      <c r="AD243" s="56" t="s">
        <v>9255</v>
      </c>
      <c r="AE243" s="57">
        <v>0</v>
      </c>
      <c r="AF243" s="57">
        <v>0</v>
      </c>
      <c r="AG243" s="57">
        <v>0</v>
      </c>
      <c r="AI243"/>
      <c r="AJ243"/>
    </row>
    <row r="244" spans="1:36">
      <c r="A244" s="56" t="s">
        <v>54</v>
      </c>
      <c r="B244" s="56" t="s">
        <v>11416</v>
      </c>
      <c r="C244" s="56">
        <v>2101010100</v>
      </c>
      <c r="D244" s="56" t="s">
        <v>39</v>
      </c>
      <c r="E244" s="56">
        <v>2101020100</v>
      </c>
      <c r="F244" s="56">
        <v>5401010100</v>
      </c>
      <c r="G244" s="56" t="s">
        <v>11413</v>
      </c>
      <c r="H244" s="56">
        <v>400100</v>
      </c>
      <c r="I244" s="56" t="s">
        <v>11421</v>
      </c>
      <c r="J244" s="56" t="s">
        <v>9499</v>
      </c>
      <c r="K244" s="56" t="s">
        <v>7417</v>
      </c>
      <c r="L244" s="56" t="s">
        <v>7138</v>
      </c>
      <c r="M244" s="73">
        <v>40638</v>
      </c>
      <c r="N244" s="56"/>
      <c r="O244" s="56"/>
      <c r="P244" s="56" t="s">
        <v>7245</v>
      </c>
      <c r="Q244" s="56"/>
      <c r="R244" s="56" t="s">
        <v>70</v>
      </c>
      <c r="S244" s="56" t="s">
        <v>11415</v>
      </c>
      <c r="T244" s="56" t="s">
        <v>7140</v>
      </c>
      <c r="U244" s="57">
        <v>41895</v>
      </c>
      <c r="V244" s="57">
        <v>-39800.25</v>
      </c>
      <c r="W244" s="57">
        <v>2094.75</v>
      </c>
      <c r="X244" s="57">
        <v>0</v>
      </c>
      <c r="Y244" s="73">
        <v>40638</v>
      </c>
      <c r="Z244" s="57">
        <v>0</v>
      </c>
      <c r="AA244" s="57">
        <v>0</v>
      </c>
      <c r="AB244" s="57">
        <v>2094.75</v>
      </c>
      <c r="AC244" s="57">
        <v>0</v>
      </c>
      <c r="AD244" s="56" t="s">
        <v>9255</v>
      </c>
      <c r="AE244" s="57">
        <v>0</v>
      </c>
      <c r="AF244" s="57">
        <v>0</v>
      </c>
      <c r="AG244" s="57">
        <v>0</v>
      </c>
      <c r="AI244"/>
      <c r="AJ244"/>
    </row>
    <row r="245" spans="1:36">
      <c r="A245" s="56" t="s">
        <v>54</v>
      </c>
      <c r="B245" s="56" t="s">
        <v>11416</v>
      </c>
      <c r="C245" s="56">
        <v>2101010100</v>
      </c>
      <c r="D245" s="56" t="s">
        <v>39</v>
      </c>
      <c r="E245" s="56">
        <v>2101020100</v>
      </c>
      <c r="F245" s="56">
        <v>5401010100</v>
      </c>
      <c r="G245" s="56" t="s">
        <v>11413</v>
      </c>
      <c r="H245" s="56">
        <v>400100</v>
      </c>
      <c r="I245" s="56" t="s">
        <v>11421</v>
      </c>
      <c r="J245" s="56" t="s">
        <v>9500</v>
      </c>
      <c r="K245" s="56" t="s">
        <v>7418</v>
      </c>
      <c r="L245" s="56" t="s">
        <v>7138</v>
      </c>
      <c r="M245" s="73">
        <v>41270</v>
      </c>
      <c r="N245" s="56"/>
      <c r="O245" s="56"/>
      <c r="P245" s="56" t="s">
        <v>259</v>
      </c>
      <c r="Q245" s="56"/>
      <c r="R245" s="56" t="s">
        <v>70</v>
      </c>
      <c r="S245" s="56" t="s">
        <v>11415</v>
      </c>
      <c r="T245" s="56" t="s">
        <v>7140</v>
      </c>
      <c r="U245" s="57">
        <v>43050</v>
      </c>
      <c r="V245" s="57">
        <v>-40897.5</v>
      </c>
      <c r="W245" s="57">
        <v>2152.5</v>
      </c>
      <c r="X245" s="57">
        <v>0</v>
      </c>
      <c r="Y245" s="73">
        <v>41270</v>
      </c>
      <c r="Z245" s="57">
        <v>0</v>
      </c>
      <c r="AA245" s="57">
        <v>0</v>
      </c>
      <c r="AB245" s="57">
        <v>2152.5</v>
      </c>
      <c r="AC245" s="57">
        <v>0</v>
      </c>
      <c r="AD245" s="56" t="s">
        <v>9255</v>
      </c>
      <c r="AE245" s="57">
        <v>0</v>
      </c>
      <c r="AF245" s="57">
        <v>0</v>
      </c>
      <c r="AG245" s="57">
        <v>0</v>
      </c>
      <c r="AI245"/>
      <c r="AJ245"/>
    </row>
    <row r="246" spans="1:36">
      <c r="A246" s="56" t="s">
        <v>54</v>
      </c>
      <c r="B246" s="56" t="s">
        <v>11416</v>
      </c>
      <c r="C246" s="56">
        <v>2101010100</v>
      </c>
      <c r="D246" s="56" t="s">
        <v>39</v>
      </c>
      <c r="E246" s="56">
        <v>2101020100</v>
      </c>
      <c r="F246" s="56">
        <v>5401010100</v>
      </c>
      <c r="G246" s="56" t="s">
        <v>11413</v>
      </c>
      <c r="H246" s="56">
        <v>400100</v>
      </c>
      <c r="I246" s="56" t="s">
        <v>11421</v>
      </c>
      <c r="J246" s="56" t="s">
        <v>9501</v>
      </c>
      <c r="K246" s="56" t="s">
        <v>7419</v>
      </c>
      <c r="L246" s="56" t="s">
        <v>7138</v>
      </c>
      <c r="M246" s="73">
        <v>41325</v>
      </c>
      <c r="N246" s="56"/>
      <c r="O246" s="56"/>
      <c r="P246" s="56" t="s">
        <v>259</v>
      </c>
      <c r="Q246" s="56"/>
      <c r="R246" s="56" t="s">
        <v>70</v>
      </c>
      <c r="S246" s="56" t="s">
        <v>11415</v>
      </c>
      <c r="T246" s="56" t="s">
        <v>7140</v>
      </c>
      <c r="U246" s="57">
        <v>43500</v>
      </c>
      <c r="V246" s="57">
        <v>-41325</v>
      </c>
      <c r="W246" s="57">
        <v>2175</v>
      </c>
      <c r="X246" s="57">
        <v>0</v>
      </c>
      <c r="Y246" s="73">
        <v>41325</v>
      </c>
      <c r="Z246" s="57">
        <v>0</v>
      </c>
      <c r="AA246" s="57">
        <v>0</v>
      </c>
      <c r="AB246" s="57">
        <v>2175</v>
      </c>
      <c r="AC246" s="57">
        <v>0</v>
      </c>
      <c r="AD246" s="56" t="s">
        <v>9255</v>
      </c>
      <c r="AE246" s="57">
        <v>0</v>
      </c>
      <c r="AF246" s="57">
        <v>0</v>
      </c>
      <c r="AG246" s="57">
        <v>0</v>
      </c>
      <c r="AI246"/>
      <c r="AJ246"/>
    </row>
    <row r="247" spans="1:36">
      <c r="A247" s="56" t="s">
        <v>54</v>
      </c>
      <c r="B247" s="56" t="s">
        <v>11416</v>
      </c>
      <c r="C247" s="56">
        <v>2101010100</v>
      </c>
      <c r="D247" s="56" t="s">
        <v>39</v>
      </c>
      <c r="E247" s="56">
        <v>2101020100</v>
      </c>
      <c r="F247" s="56">
        <v>5401010100</v>
      </c>
      <c r="G247" s="56" t="s">
        <v>11413</v>
      </c>
      <c r="H247" s="56">
        <v>400100</v>
      </c>
      <c r="I247" s="56" t="s">
        <v>11421</v>
      </c>
      <c r="J247" s="56" t="s">
        <v>9502</v>
      </c>
      <c r="K247" s="56" t="s">
        <v>7420</v>
      </c>
      <c r="L247" s="56" t="s">
        <v>7138</v>
      </c>
      <c r="M247" s="73">
        <v>41151</v>
      </c>
      <c r="N247" s="56"/>
      <c r="O247" s="56"/>
      <c r="P247" s="56" t="s">
        <v>259</v>
      </c>
      <c r="Q247" s="56"/>
      <c r="R247" s="56" t="s">
        <v>70</v>
      </c>
      <c r="S247" s="56" t="s">
        <v>11415</v>
      </c>
      <c r="T247" s="56" t="s">
        <v>7140</v>
      </c>
      <c r="U247" s="57">
        <v>46305</v>
      </c>
      <c r="V247" s="57">
        <v>-43989.75</v>
      </c>
      <c r="W247" s="57">
        <v>2315.25</v>
      </c>
      <c r="X247" s="57">
        <v>0</v>
      </c>
      <c r="Y247" s="73">
        <v>41151</v>
      </c>
      <c r="Z247" s="57">
        <v>0</v>
      </c>
      <c r="AA247" s="57">
        <v>0</v>
      </c>
      <c r="AB247" s="57">
        <v>2315.25</v>
      </c>
      <c r="AC247" s="57">
        <v>0</v>
      </c>
      <c r="AD247" s="56" t="s">
        <v>9255</v>
      </c>
      <c r="AE247" s="57">
        <v>0</v>
      </c>
      <c r="AF247" s="57">
        <v>0</v>
      </c>
      <c r="AG247" s="57">
        <v>0</v>
      </c>
      <c r="AI247"/>
      <c r="AJ247"/>
    </row>
    <row r="248" spans="1:36">
      <c r="A248" s="56" t="s">
        <v>54</v>
      </c>
      <c r="B248" s="56" t="s">
        <v>11416</v>
      </c>
      <c r="C248" s="56">
        <v>2101010100</v>
      </c>
      <c r="D248" s="56" t="s">
        <v>39</v>
      </c>
      <c r="E248" s="56">
        <v>2101020100</v>
      </c>
      <c r="F248" s="56">
        <v>5401010100</v>
      </c>
      <c r="G248" s="56" t="s">
        <v>11413</v>
      </c>
      <c r="H248" s="56">
        <v>400100</v>
      </c>
      <c r="I248" s="56" t="s">
        <v>11421</v>
      </c>
      <c r="J248" s="56" t="s">
        <v>9503</v>
      </c>
      <c r="K248" s="56" t="s">
        <v>7421</v>
      </c>
      <c r="L248" s="56" t="s">
        <v>7138</v>
      </c>
      <c r="M248" s="73">
        <v>40086</v>
      </c>
      <c r="N248" s="56"/>
      <c r="O248" s="56"/>
      <c r="P248" s="56" t="s">
        <v>7245</v>
      </c>
      <c r="Q248" s="56"/>
      <c r="R248" s="56" t="s">
        <v>70</v>
      </c>
      <c r="S248" s="56" t="s">
        <v>11415</v>
      </c>
      <c r="T248" s="56" t="s">
        <v>7140</v>
      </c>
      <c r="U248" s="57">
        <v>55083</v>
      </c>
      <c r="V248" s="57">
        <v>-52328.85</v>
      </c>
      <c r="W248" s="57">
        <v>2754.15</v>
      </c>
      <c r="X248" s="57">
        <v>0</v>
      </c>
      <c r="Y248" s="73">
        <v>40086</v>
      </c>
      <c r="Z248" s="57">
        <v>0</v>
      </c>
      <c r="AA248" s="57">
        <v>0</v>
      </c>
      <c r="AB248" s="57">
        <v>2754.15</v>
      </c>
      <c r="AC248" s="57">
        <v>0</v>
      </c>
      <c r="AD248" s="56" t="s">
        <v>9255</v>
      </c>
      <c r="AE248" s="57">
        <v>0</v>
      </c>
      <c r="AF248" s="57">
        <v>0</v>
      </c>
      <c r="AG248" s="57">
        <v>0</v>
      </c>
      <c r="AI248"/>
      <c r="AJ248"/>
    </row>
    <row r="249" spans="1:36">
      <c r="A249" s="56" t="s">
        <v>54</v>
      </c>
      <c r="B249" s="56" t="s">
        <v>11416</v>
      </c>
      <c r="C249" s="56">
        <v>2101010100</v>
      </c>
      <c r="D249" s="56" t="s">
        <v>39</v>
      </c>
      <c r="E249" s="56">
        <v>2101020100</v>
      </c>
      <c r="F249" s="56">
        <v>5401010100</v>
      </c>
      <c r="G249" s="56" t="s">
        <v>11413</v>
      </c>
      <c r="H249" s="56">
        <v>400100</v>
      </c>
      <c r="I249" s="56" t="s">
        <v>11421</v>
      </c>
      <c r="J249" s="56" t="s">
        <v>9504</v>
      </c>
      <c r="K249" s="56" t="s">
        <v>9078</v>
      </c>
      <c r="L249" s="56" t="s">
        <v>7138</v>
      </c>
      <c r="M249" s="73">
        <v>40346</v>
      </c>
      <c r="N249" s="56"/>
      <c r="O249" s="56"/>
      <c r="P249" s="56" t="s">
        <v>7245</v>
      </c>
      <c r="Q249" s="56"/>
      <c r="R249" s="56" t="s">
        <v>70</v>
      </c>
      <c r="S249" s="56" t="s">
        <v>11415</v>
      </c>
      <c r="T249" s="56" t="s">
        <v>7140</v>
      </c>
      <c r="U249" s="57">
        <v>55125</v>
      </c>
      <c r="V249" s="57">
        <v>-52368.75</v>
      </c>
      <c r="W249" s="57">
        <v>2756.25</v>
      </c>
      <c r="X249" s="57">
        <v>0</v>
      </c>
      <c r="Y249" s="73">
        <v>40346</v>
      </c>
      <c r="Z249" s="57">
        <v>0</v>
      </c>
      <c r="AA249" s="57">
        <v>0</v>
      </c>
      <c r="AB249" s="57">
        <v>2756.25</v>
      </c>
      <c r="AC249" s="57">
        <v>0</v>
      </c>
      <c r="AD249" s="56" t="s">
        <v>9255</v>
      </c>
      <c r="AE249" s="57">
        <v>0</v>
      </c>
      <c r="AF249" s="57">
        <v>0</v>
      </c>
      <c r="AG249" s="57">
        <v>0</v>
      </c>
      <c r="AI249"/>
      <c r="AJ249"/>
    </row>
    <row r="250" spans="1:36">
      <c r="A250" s="56" t="s">
        <v>54</v>
      </c>
      <c r="B250" s="56" t="s">
        <v>11416</v>
      </c>
      <c r="C250" s="56">
        <v>2101010100</v>
      </c>
      <c r="D250" s="56" t="s">
        <v>39</v>
      </c>
      <c r="E250" s="56">
        <v>2101020100</v>
      </c>
      <c r="F250" s="56">
        <v>5401010100</v>
      </c>
      <c r="G250" s="56" t="s">
        <v>11413</v>
      </c>
      <c r="H250" s="56">
        <v>400100</v>
      </c>
      <c r="I250" s="56" t="s">
        <v>11421</v>
      </c>
      <c r="J250" s="56" t="s">
        <v>9505</v>
      </c>
      <c r="K250" s="56" t="s">
        <v>7422</v>
      </c>
      <c r="L250" s="56" t="s">
        <v>7138</v>
      </c>
      <c r="M250" s="73">
        <v>40466</v>
      </c>
      <c r="N250" s="56"/>
      <c r="O250" s="56"/>
      <c r="P250" s="56" t="s">
        <v>7245</v>
      </c>
      <c r="Q250" s="56"/>
      <c r="R250" s="56" t="s">
        <v>70</v>
      </c>
      <c r="S250" s="56" t="s">
        <v>11415</v>
      </c>
      <c r="T250" s="56" t="s">
        <v>7140</v>
      </c>
      <c r="U250" s="57">
        <v>57000</v>
      </c>
      <c r="V250" s="57">
        <v>-54150</v>
      </c>
      <c r="W250" s="57">
        <v>2850</v>
      </c>
      <c r="X250" s="57">
        <v>0</v>
      </c>
      <c r="Y250" s="73">
        <v>40466</v>
      </c>
      <c r="Z250" s="57">
        <v>0</v>
      </c>
      <c r="AA250" s="57">
        <v>0</v>
      </c>
      <c r="AB250" s="57">
        <v>2850</v>
      </c>
      <c r="AC250" s="57">
        <v>0</v>
      </c>
      <c r="AD250" s="56" t="s">
        <v>9255</v>
      </c>
      <c r="AE250" s="57">
        <v>0</v>
      </c>
      <c r="AF250" s="57">
        <v>0</v>
      </c>
      <c r="AG250" s="57">
        <v>0</v>
      </c>
      <c r="AI250"/>
      <c r="AJ250"/>
    </row>
    <row r="251" spans="1:36">
      <c r="A251" s="56" t="s">
        <v>54</v>
      </c>
      <c r="B251" s="56" t="s">
        <v>11416</v>
      </c>
      <c r="C251" s="56">
        <v>2101010100</v>
      </c>
      <c r="D251" s="56" t="s">
        <v>39</v>
      </c>
      <c r="E251" s="56">
        <v>2101020100</v>
      </c>
      <c r="F251" s="56">
        <v>5401010100</v>
      </c>
      <c r="G251" s="56" t="s">
        <v>11413</v>
      </c>
      <c r="H251" s="56">
        <v>400100</v>
      </c>
      <c r="I251" s="56" t="s">
        <v>11421</v>
      </c>
      <c r="J251" s="56" t="s">
        <v>9506</v>
      </c>
      <c r="K251" s="56" t="s">
        <v>7423</v>
      </c>
      <c r="L251" s="56" t="s">
        <v>7138</v>
      </c>
      <c r="M251" s="73">
        <v>41272</v>
      </c>
      <c r="N251" s="56"/>
      <c r="O251" s="56"/>
      <c r="P251" s="56" t="s">
        <v>259</v>
      </c>
      <c r="Q251" s="56"/>
      <c r="R251" s="56" t="s">
        <v>70</v>
      </c>
      <c r="S251" s="56" t="s">
        <v>11415</v>
      </c>
      <c r="T251" s="56" t="s">
        <v>7140</v>
      </c>
      <c r="U251" s="57">
        <v>67463</v>
      </c>
      <c r="V251" s="57">
        <v>-64089.85</v>
      </c>
      <c r="W251" s="57">
        <v>3373.15</v>
      </c>
      <c r="X251" s="57">
        <v>0</v>
      </c>
      <c r="Y251" s="73">
        <v>41272</v>
      </c>
      <c r="Z251" s="57">
        <v>0</v>
      </c>
      <c r="AA251" s="57">
        <v>0</v>
      </c>
      <c r="AB251" s="57">
        <v>3373.15</v>
      </c>
      <c r="AC251" s="57">
        <v>0</v>
      </c>
      <c r="AD251" s="56" t="s">
        <v>9255</v>
      </c>
      <c r="AE251" s="57">
        <v>0</v>
      </c>
      <c r="AF251" s="57">
        <v>0</v>
      </c>
      <c r="AG251" s="57">
        <v>0</v>
      </c>
      <c r="AI251"/>
      <c r="AJ251"/>
    </row>
    <row r="252" spans="1:36">
      <c r="A252" s="56" t="s">
        <v>54</v>
      </c>
      <c r="B252" s="56" t="s">
        <v>11416</v>
      </c>
      <c r="C252" s="56">
        <v>2101010100</v>
      </c>
      <c r="D252" s="56" t="s">
        <v>39</v>
      </c>
      <c r="E252" s="56">
        <v>2101020100</v>
      </c>
      <c r="F252" s="56">
        <v>5401010100</v>
      </c>
      <c r="G252" s="56" t="s">
        <v>11413</v>
      </c>
      <c r="H252" s="56">
        <v>400100</v>
      </c>
      <c r="I252" s="56" t="s">
        <v>11421</v>
      </c>
      <c r="J252" s="56" t="s">
        <v>9507</v>
      </c>
      <c r="K252" s="56" t="s">
        <v>7422</v>
      </c>
      <c r="L252" s="56" t="s">
        <v>7138</v>
      </c>
      <c r="M252" s="73">
        <v>40499</v>
      </c>
      <c r="N252" s="56"/>
      <c r="O252" s="56"/>
      <c r="P252" s="56" t="s">
        <v>7245</v>
      </c>
      <c r="Q252" s="56"/>
      <c r="R252" s="56" t="s">
        <v>70</v>
      </c>
      <c r="S252" s="56" t="s">
        <v>11415</v>
      </c>
      <c r="T252" s="56" t="s">
        <v>7140</v>
      </c>
      <c r="U252" s="57">
        <v>70009</v>
      </c>
      <c r="V252" s="57">
        <v>-66508.55</v>
      </c>
      <c r="W252" s="57">
        <v>3500.45</v>
      </c>
      <c r="X252" s="57">
        <v>0</v>
      </c>
      <c r="Y252" s="73">
        <v>40499</v>
      </c>
      <c r="Z252" s="57">
        <v>0</v>
      </c>
      <c r="AA252" s="57">
        <v>0</v>
      </c>
      <c r="AB252" s="57">
        <v>3500.45</v>
      </c>
      <c r="AC252" s="57">
        <v>0</v>
      </c>
      <c r="AD252" s="56" t="s">
        <v>9255</v>
      </c>
      <c r="AE252" s="57">
        <v>0</v>
      </c>
      <c r="AF252" s="57">
        <v>0</v>
      </c>
      <c r="AG252" s="57">
        <v>0</v>
      </c>
      <c r="AI252"/>
      <c r="AJ252"/>
    </row>
    <row r="253" spans="1:36">
      <c r="A253" s="56" t="s">
        <v>54</v>
      </c>
      <c r="B253" s="56" t="s">
        <v>11416</v>
      </c>
      <c r="C253" s="56">
        <v>2101010100</v>
      </c>
      <c r="D253" s="56" t="s">
        <v>39</v>
      </c>
      <c r="E253" s="56">
        <v>2101020100</v>
      </c>
      <c r="F253" s="56">
        <v>5401010100</v>
      </c>
      <c r="G253" s="56" t="s">
        <v>11413</v>
      </c>
      <c r="H253" s="56">
        <v>400100</v>
      </c>
      <c r="I253" s="56" t="s">
        <v>11421</v>
      </c>
      <c r="J253" s="56" t="s">
        <v>9508</v>
      </c>
      <c r="K253" s="56" t="s">
        <v>7422</v>
      </c>
      <c r="L253" s="56" t="s">
        <v>7138</v>
      </c>
      <c r="M253" s="73">
        <v>40499</v>
      </c>
      <c r="N253" s="56"/>
      <c r="O253" s="56"/>
      <c r="P253" s="56" t="s">
        <v>7245</v>
      </c>
      <c r="Q253" s="56"/>
      <c r="R253" s="56" t="s">
        <v>70</v>
      </c>
      <c r="S253" s="56" t="s">
        <v>11415</v>
      </c>
      <c r="T253" s="56" t="s">
        <v>7140</v>
      </c>
      <c r="U253" s="57">
        <v>70009</v>
      </c>
      <c r="V253" s="57">
        <v>-66508.55</v>
      </c>
      <c r="W253" s="57">
        <v>3500.45</v>
      </c>
      <c r="X253" s="57">
        <v>0</v>
      </c>
      <c r="Y253" s="73">
        <v>40499</v>
      </c>
      <c r="Z253" s="57">
        <v>0</v>
      </c>
      <c r="AA253" s="57">
        <v>0</v>
      </c>
      <c r="AB253" s="57">
        <v>3500.45</v>
      </c>
      <c r="AC253" s="57">
        <v>0</v>
      </c>
      <c r="AD253" s="56" t="s">
        <v>9255</v>
      </c>
      <c r="AE253" s="57">
        <v>0</v>
      </c>
      <c r="AF253" s="57">
        <v>0</v>
      </c>
      <c r="AG253" s="57">
        <v>0</v>
      </c>
      <c r="AI253"/>
      <c r="AJ253"/>
    </row>
    <row r="254" spans="1:36">
      <c r="A254" s="56" t="s">
        <v>54</v>
      </c>
      <c r="B254" s="56" t="s">
        <v>11416</v>
      </c>
      <c r="C254" s="56">
        <v>2101010100</v>
      </c>
      <c r="D254" s="56" t="s">
        <v>39</v>
      </c>
      <c r="E254" s="56">
        <v>2101020100</v>
      </c>
      <c r="F254" s="56">
        <v>5401010100</v>
      </c>
      <c r="G254" s="56" t="s">
        <v>11413</v>
      </c>
      <c r="H254" s="56">
        <v>400100</v>
      </c>
      <c r="I254" s="56" t="s">
        <v>11421</v>
      </c>
      <c r="J254" s="56" t="s">
        <v>9509</v>
      </c>
      <c r="K254" s="56" t="s">
        <v>7424</v>
      </c>
      <c r="L254" s="56" t="s">
        <v>7138</v>
      </c>
      <c r="M254" s="73">
        <v>40465</v>
      </c>
      <c r="N254" s="56"/>
      <c r="O254" s="56"/>
      <c r="P254" s="56" t="s">
        <v>7245</v>
      </c>
      <c r="Q254" s="56"/>
      <c r="R254" s="56" t="s">
        <v>70</v>
      </c>
      <c r="S254" s="56" t="s">
        <v>11415</v>
      </c>
      <c r="T254" s="56" t="s">
        <v>7140</v>
      </c>
      <c r="U254" s="57">
        <v>70009</v>
      </c>
      <c r="V254" s="57">
        <v>-66508.55</v>
      </c>
      <c r="W254" s="57">
        <v>3500.45</v>
      </c>
      <c r="X254" s="57">
        <v>0</v>
      </c>
      <c r="Y254" s="73">
        <v>40465</v>
      </c>
      <c r="Z254" s="57">
        <v>0</v>
      </c>
      <c r="AA254" s="57">
        <v>0</v>
      </c>
      <c r="AB254" s="57">
        <v>3500.45</v>
      </c>
      <c r="AC254" s="57">
        <v>0</v>
      </c>
      <c r="AD254" s="56" t="s">
        <v>9255</v>
      </c>
      <c r="AE254" s="57">
        <v>0</v>
      </c>
      <c r="AF254" s="57">
        <v>0</v>
      </c>
      <c r="AG254" s="57">
        <v>0</v>
      </c>
      <c r="AI254"/>
      <c r="AJ254"/>
    </row>
    <row r="255" spans="1:36">
      <c r="A255" s="56" t="s">
        <v>54</v>
      </c>
      <c r="B255" s="56" t="s">
        <v>11416</v>
      </c>
      <c r="C255" s="56">
        <v>2101010100</v>
      </c>
      <c r="D255" s="56" t="s">
        <v>39</v>
      </c>
      <c r="E255" s="56">
        <v>2101020100</v>
      </c>
      <c r="F255" s="56">
        <v>5401010100</v>
      </c>
      <c r="G255" s="56" t="s">
        <v>11413</v>
      </c>
      <c r="H255" s="56">
        <v>400100</v>
      </c>
      <c r="I255" s="56" t="s">
        <v>11421</v>
      </c>
      <c r="J255" s="56" t="s">
        <v>9510</v>
      </c>
      <c r="K255" s="56" t="s">
        <v>7422</v>
      </c>
      <c r="L255" s="56" t="s">
        <v>7138</v>
      </c>
      <c r="M255" s="73">
        <v>40485</v>
      </c>
      <c r="N255" s="56"/>
      <c r="O255" s="56"/>
      <c r="P255" s="56" t="s">
        <v>7245</v>
      </c>
      <c r="Q255" s="56"/>
      <c r="R255" s="56" t="s">
        <v>70</v>
      </c>
      <c r="S255" s="56" t="s">
        <v>11415</v>
      </c>
      <c r="T255" s="56" t="s">
        <v>7140</v>
      </c>
      <c r="U255" s="57">
        <v>70009</v>
      </c>
      <c r="V255" s="57">
        <v>-66508.55</v>
      </c>
      <c r="W255" s="57">
        <v>3500.45</v>
      </c>
      <c r="X255" s="57">
        <v>0</v>
      </c>
      <c r="Y255" s="73">
        <v>40485</v>
      </c>
      <c r="Z255" s="57">
        <v>0</v>
      </c>
      <c r="AA255" s="57">
        <v>0</v>
      </c>
      <c r="AB255" s="57">
        <v>3500.45</v>
      </c>
      <c r="AC255" s="57">
        <v>0</v>
      </c>
      <c r="AD255" s="56" t="s">
        <v>9255</v>
      </c>
      <c r="AE255" s="57">
        <v>0</v>
      </c>
      <c r="AF255" s="57">
        <v>0</v>
      </c>
      <c r="AG255" s="57">
        <v>0</v>
      </c>
      <c r="AI255"/>
      <c r="AJ255"/>
    </row>
    <row r="256" spans="1:36">
      <c r="A256" s="56" t="s">
        <v>54</v>
      </c>
      <c r="B256" s="56" t="s">
        <v>11416</v>
      </c>
      <c r="C256" s="56">
        <v>2101010100</v>
      </c>
      <c r="D256" s="56" t="s">
        <v>39</v>
      </c>
      <c r="E256" s="56">
        <v>2101020100</v>
      </c>
      <c r="F256" s="56">
        <v>5401010100</v>
      </c>
      <c r="G256" s="56" t="s">
        <v>11413</v>
      </c>
      <c r="H256" s="56">
        <v>400100</v>
      </c>
      <c r="I256" s="56" t="s">
        <v>11421</v>
      </c>
      <c r="J256" s="56" t="s">
        <v>9511</v>
      </c>
      <c r="K256" s="56" t="s">
        <v>9079</v>
      </c>
      <c r="L256" s="56" t="s">
        <v>7138</v>
      </c>
      <c r="M256" s="73">
        <v>40372</v>
      </c>
      <c r="N256" s="56"/>
      <c r="O256" s="56"/>
      <c r="P256" s="56" t="s">
        <v>7245</v>
      </c>
      <c r="Q256" s="56"/>
      <c r="R256" s="56" t="s">
        <v>70</v>
      </c>
      <c r="S256" s="56" t="s">
        <v>11415</v>
      </c>
      <c r="T256" s="56" t="s">
        <v>7140</v>
      </c>
      <c r="U256" s="57">
        <v>91540</v>
      </c>
      <c r="V256" s="57">
        <v>-86963</v>
      </c>
      <c r="W256" s="57">
        <v>4577</v>
      </c>
      <c r="X256" s="57">
        <v>0</v>
      </c>
      <c r="Y256" s="73">
        <v>40372</v>
      </c>
      <c r="Z256" s="57">
        <v>0</v>
      </c>
      <c r="AA256" s="57">
        <v>0</v>
      </c>
      <c r="AB256" s="57">
        <v>4577</v>
      </c>
      <c r="AC256" s="57">
        <v>0</v>
      </c>
      <c r="AD256" s="56" t="s">
        <v>9255</v>
      </c>
      <c r="AE256" s="57">
        <v>0</v>
      </c>
      <c r="AF256" s="57">
        <v>0</v>
      </c>
      <c r="AG256" s="57">
        <v>0</v>
      </c>
      <c r="AI256"/>
      <c r="AJ256"/>
    </row>
    <row r="257" spans="1:36">
      <c r="A257" s="56" t="s">
        <v>54</v>
      </c>
      <c r="B257" s="56" t="s">
        <v>11416</v>
      </c>
      <c r="C257" s="56">
        <v>2101010100</v>
      </c>
      <c r="D257" s="56" t="s">
        <v>39</v>
      </c>
      <c r="E257" s="56">
        <v>2101020100</v>
      </c>
      <c r="F257" s="56">
        <v>5401010100</v>
      </c>
      <c r="G257" s="56" t="s">
        <v>11413</v>
      </c>
      <c r="H257" s="56">
        <v>400100</v>
      </c>
      <c r="I257" s="56" t="s">
        <v>11421</v>
      </c>
      <c r="J257" s="56" t="s">
        <v>9512</v>
      </c>
      <c r="K257" s="56" t="s">
        <v>7425</v>
      </c>
      <c r="L257" s="56" t="s">
        <v>7138</v>
      </c>
      <c r="M257" s="73">
        <v>41732</v>
      </c>
      <c r="N257" s="56"/>
      <c r="O257" s="56"/>
      <c r="P257" s="56" t="s">
        <v>259</v>
      </c>
      <c r="Q257" s="56"/>
      <c r="R257" s="56" t="s">
        <v>70</v>
      </c>
      <c r="S257" s="56" t="s">
        <v>11415</v>
      </c>
      <c r="T257" s="56" t="s">
        <v>7140</v>
      </c>
      <c r="U257" s="57">
        <v>135486</v>
      </c>
      <c r="V257" s="57">
        <v>-128711.7</v>
      </c>
      <c r="W257" s="57">
        <v>6774.3</v>
      </c>
      <c r="X257" s="57">
        <v>0</v>
      </c>
      <c r="Y257" s="73">
        <v>41732</v>
      </c>
      <c r="Z257" s="57">
        <v>0</v>
      </c>
      <c r="AA257" s="57">
        <v>0</v>
      </c>
      <c r="AB257" s="57">
        <v>6774.3</v>
      </c>
      <c r="AC257" s="57">
        <v>0</v>
      </c>
      <c r="AD257" s="56" t="s">
        <v>9255</v>
      </c>
      <c r="AE257" s="57">
        <v>0</v>
      </c>
      <c r="AF257" s="57">
        <v>0</v>
      </c>
      <c r="AG257" s="57">
        <v>0</v>
      </c>
      <c r="AI257"/>
      <c r="AJ257"/>
    </row>
    <row r="258" spans="1:36">
      <c r="A258" s="56" t="s">
        <v>54</v>
      </c>
      <c r="B258" s="56" t="s">
        <v>11416</v>
      </c>
      <c r="C258" s="56">
        <v>2101010100</v>
      </c>
      <c r="D258" s="56" t="s">
        <v>39</v>
      </c>
      <c r="E258" s="56">
        <v>2101020100</v>
      </c>
      <c r="F258" s="56">
        <v>5401010100</v>
      </c>
      <c r="G258" s="56" t="s">
        <v>11413</v>
      </c>
      <c r="H258" s="56">
        <v>400100</v>
      </c>
      <c r="I258" s="56" t="s">
        <v>11421</v>
      </c>
      <c r="J258" s="56" t="s">
        <v>9513</v>
      </c>
      <c r="K258" s="56" t="s">
        <v>7426</v>
      </c>
      <c r="L258" s="56" t="s">
        <v>7138</v>
      </c>
      <c r="M258" s="73">
        <v>41823</v>
      </c>
      <c r="N258" s="56"/>
      <c r="O258" s="56"/>
      <c r="P258" s="56" t="s">
        <v>259</v>
      </c>
      <c r="Q258" s="56"/>
      <c r="R258" s="56" t="s">
        <v>70</v>
      </c>
      <c r="S258" s="56" t="s">
        <v>11415</v>
      </c>
      <c r="T258" s="56" t="s">
        <v>7140</v>
      </c>
      <c r="U258" s="57">
        <v>102356</v>
      </c>
      <c r="V258" s="57">
        <v>-97238.2</v>
      </c>
      <c r="W258" s="57">
        <v>5117.8</v>
      </c>
      <c r="X258" s="57">
        <v>0</v>
      </c>
      <c r="Y258" s="73">
        <v>41823</v>
      </c>
      <c r="Z258" s="57">
        <v>0</v>
      </c>
      <c r="AA258" s="57">
        <v>0</v>
      </c>
      <c r="AB258" s="57">
        <v>5117.8</v>
      </c>
      <c r="AC258" s="57">
        <v>0</v>
      </c>
      <c r="AD258" s="56" t="s">
        <v>9255</v>
      </c>
      <c r="AE258" s="57">
        <v>0</v>
      </c>
      <c r="AF258" s="57">
        <v>0</v>
      </c>
      <c r="AG258" s="57">
        <v>0</v>
      </c>
      <c r="AI258"/>
      <c r="AJ258"/>
    </row>
    <row r="259" spans="1:36">
      <c r="A259" s="56" t="s">
        <v>54</v>
      </c>
      <c r="B259" s="56" t="s">
        <v>11416</v>
      </c>
      <c r="C259" s="56">
        <v>2101010100</v>
      </c>
      <c r="D259" s="56" t="s">
        <v>39</v>
      </c>
      <c r="E259" s="56">
        <v>2101020100</v>
      </c>
      <c r="F259" s="56">
        <v>5401010100</v>
      </c>
      <c r="G259" s="56" t="s">
        <v>11413</v>
      </c>
      <c r="H259" s="56">
        <v>400100</v>
      </c>
      <c r="I259" s="56" t="s">
        <v>11421</v>
      </c>
      <c r="J259" s="56" t="s">
        <v>9514</v>
      </c>
      <c r="K259" s="56" t="s">
        <v>7427</v>
      </c>
      <c r="L259" s="56" t="s">
        <v>7138</v>
      </c>
      <c r="M259" s="73">
        <v>41838</v>
      </c>
      <c r="N259" s="56"/>
      <c r="O259" s="56"/>
      <c r="P259" s="56" t="s">
        <v>1105</v>
      </c>
      <c r="Q259" s="56"/>
      <c r="R259" s="56" t="s">
        <v>70</v>
      </c>
      <c r="S259" s="56" t="s">
        <v>11415</v>
      </c>
      <c r="T259" s="56" t="s">
        <v>7140</v>
      </c>
      <c r="U259" s="57">
        <v>47333</v>
      </c>
      <c r="V259" s="57">
        <v>-44966.35</v>
      </c>
      <c r="W259" s="57">
        <v>2366.65</v>
      </c>
      <c r="X259" s="57">
        <v>0</v>
      </c>
      <c r="Y259" s="73">
        <v>41838</v>
      </c>
      <c r="Z259" s="57">
        <v>0</v>
      </c>
      <c r="AA259" s="57">
        <v>0</v>
      </c>
      <c r="AB259" s="57">
        <v>2366.65</v>
      </c>
      <c r="AC259" s="57">
        <v>0</v>
      </c>
      <c r="AD259" s="56" t="s">
        <v>9255</v>
      </c>
      <c r="AE259" s="57">
        <v>0</v>
      </c>
      <c r="AF259" s="57">
        <v>0</v>
      </c>
      <c r="AG259" s="57">
        <v>0</v>
      </c>
      <c r="AI259"/>
      <c r="AJ259"/>
    </row>
    <row r="260" spans="1:36">
      <c r="A260" s="56" t="s">
        <v>54</v>
      </c>
      <c r="B260" s="56" t="s">
        <v>11416</v>
      </c>
      <c r="C260" s="56">
        <v>2101010100</v>
      </c>
      <c r="D260" s="56" t="s">
        <v>39</v>
      </c>
      <c r="E260" s="56">
        <v>2101020100</v>
      </c>
      <c r="F260" s="56">
        <v>5401010100</v>
      </c>
      <c r="G260" s="56" t="s">
        <v>11413</v>
      </c>
      <c r="H260" s="56">
        <v>400100</v>
      </c>
      <c r="I260" s="56" t="s">
        <v>11421</v>
      </c>
      <c r="J260" s="56" t="s">
        <v>9515</v>
      </c>
      <c r="K260" s="56" t="s">
        <v>7428</v>
      </c>
      <c r="L260" s="56" t="s">
        <v>7138</v>
      </c>
      <c r="M260" s="73">
        <v>41863</v>
      </c>
      <c r="N260" s="56"/>
      <c r="O260" s="56"/>
      <c r="P260" s="56" t="s">
        <v>259</v>
      </c>
      <c r="Q260" s="56"/>
      <c r="R260" s="56" t="s">
        <v>70</v>
      </c>
      <c r="S260" s="56" t="s">
        <v>11415</v>
      </c>
      <c r="T260" s="56" t="s">
        <v>7140</v>
      </c>
      <c r="U260" s="57">
        <v>43601</v>
      </c>
      <c r="V260" s="57">
        <v>-41420.949999999997</v>
      </c>
      <c r="W260" s="57">
        <v>2180.0500000000002</v>
      </c>
      <c r="X260" s="57">
        <v>0</v>
      </c>
      <c r="Y260" s="73">
        <v>41863</v>
      </c>
      <c r="Z260" s="57">
        <v>0</v>
      </c>
      <c r="AA260" s="57">
        <v>0</v>
      </c>
      <c r="AB260" s="57">
        <v>2180.0500000000002</v>
      </c>
      <c r="AC260" s="57">
        <v>0</v>
      </c>
      <c r="AD260" s="56" t="s">
        <v>9255</v>
      </c>
      <c r="AE260" s="57">
        <v>0</v>
      </c>
      <c r="AF260" s="57">
        <v>0</v>
      </c>
      <c r="AG260" s="57">
        <v>0</v>
      </c>
      <c r="AI260"/>
      <c r="AJ260"/>
    </row>
    <row r="261" spans="1:36">
      <c r="A261" s="56" t="s">
        <v>54</v>
      </c>
      <c r="B261" s="56" t="s">
        <v>11416</v>
      </c>
      <c r="C261" s="56">
        <v>2101010100</v>
      </c>
      <c r="D261" s="56" t="s">
        <v>39</v>
      </c>
      <c r="E261" s="56">
        <v>2101020100</v>
      </c>
      <c r="F261" s="56">
        <v>5401010100</v>
      </c>
      <c r="G261" s="56" t="s">
        <v>11413</v>
      </c>
      <c r="H261" s="56">
        <v>400100</v>
      </c>
      <c r="I261" s="56" t="s">
        <v>11421</v>
      </c>
      <c r="J261" s="56" t="s">
        <v>9516</v>
      </c>
      <c r="K261" s="56" t="s">
        <v>7429</v>
      </c>
      <c r="L261" s="56" t="s">
        <v>7138</v>
      </c>
      <c r="M261" s="73">
        <v>41864</v>
      </c>
      <c r="N261" s="56"/>
      <c r="O261" s="56"/>
      <c r="P261" s="56" t="s">
        <v>259</v>
      </c>
      <c r="Q261" s="56"/>
      <c r="R261" s="56" t="s">
        <v>70</v>
      </c>
      <c r="S261" s="56" t="s">
        <v>11415</v>
      </c>
      <c r="T261" s="56" t="s">
        <v>7140</v>
      </c>
      <c r="U261" s="57">
        <v>47333</v>
      </c>
      <c r="V261" s="57">
        <v>-44966.35</v>
      </c>
      <c r="W261" s="57">
        <v>2366.65</v>
      </c>
      <c r="X261" s="57">
        <v>0</v>
      </c>
      <c r="Y261" s="73">
        <v>41864</v>
      </c>
      <c r="Z261" s="57">
        <v>0</v>
      </c>
      <c r="AA261" s="57">
        <v>0</v>
      </c>
      <c r="AB261" s="57">
        <v>2366.65</v>
      </c>
      <c r="AC261" s="57">
        <v>0</v>
      </c>
      <c r="AD261" s="56" t="s">
        <v>9255</v>
      </c>
      <c r="AE261" s="57">
        <v>0</v>
      </c>
      <c r="AF261" s="57">
        <v>0</v>
      </c>
      <c r="AG261" s="57">
        <v>0</v>
      </c>
      <c r="AI261"/>
      <c r="AJ261"/>
    </row>
    <row r="262" spans="1:36">
      <c r="A262" s="56" t="s">
        <v>54</v>
      </c>
      <c r="B262" s="56" t="s">
        <v>11416</v>
      </c>
      <c r="C262" s="56">
        <v>2101010100</v>
      </c>
      <c r="D262" s="56" t="s">
        <v>39</v>
      </c>
      <c r="E262" s="56">
        <v>2101020100</v>
      </c>
      <c r="F262" s="56">
        <v>5401010100</v>
      </c>
      <c r="G262" s="56" t="s">
        <v>11413</v>
      </c>
      <c r="H262" s="56">
        <v>400100</v>
      </c>
      <c r="I262" s="56" t="s">
        <v>11421</v>
      </c>
      <c r="J262" s="56" t="s">
        <v>9517</v>
      </c>
      <c r="K262" s="56" t="s">
        <v>7430</v>
      </c>
      <c r="L262" s="56" t="s">
        <v>7138</v>
      </c>
      <c r="M262" s="73">
        <v>41907</v>
      </c>
      <c r="N262" s="56"/>
      <c r="O262" s="56"/>
      <c r="P262" s="56" t="s">
        <v>259</v>
      </c>
      <c r="Q262" s="56"/>
      <c r="R262" s="56" t="s">
        <v>70</v>
      </c>
      <c r="S262" s="56" t="s">
        <v>11415</v>
      </c>
      <c r="T262" s="56" t="s">
        <v>7140</v>
      </c>
      <c r="U262" s="57">
        <v>42851</v>
      </c>
      <c r="V262" s="57">
        <v>-40708.449999999997</v>
      </c>
      <c r="W262" s="57">
        <v>2142.5500000000002</v>
      </c>
      <c r="X262" s="57">
        <v>0</v>
      </c>
      <c r="Y262" s="73">
        <v>41907</v>
      </c>
      <c r="Z262" s="57">
        <v>0</v>
      </c>
      <c r="AA262" s="57">
        <v>0</v>
      </c>
      <c r="AB262" s="57">
        <v>2142.5500000000002</v>
      </c>
      <c r="AC262" s="57">
        <v>0</v>
      </c>
      <c r="AD262" s="56" t="s">
        <v>9255</v>
      </c>
      <c r="AE262" s="57">
        <v>0</v>
      </c>
      <c r="AF262" s="57">
        <v>0</v>
      </c>
      <c r="AG262" s="57">
        <v>0</v>
      </c>
      <c r="AI262"/>
      <c r="AJ262"/>
    </row>
    <row r="263" spans="1:36">
      <c r="A263" s="56" t="s">
        <v>54</v>
      </c>
      <c r="B263" s="56" t="s">
        <v>11416</v>
      </c>
      <c r="C263" s="56">
        <v>2101010100</v>
      </c>
      <c r="D263" s="56" t="s">
        <v>39</v>
      </c>
      <c r="E263" s="56">
        <v>2101020100</v>
      </c>
      <c r="F263" s="56">
        <v>5401010100</v>
      </c>
      <c r="G263" s="56" t="s">
        <v>11413</v>
      </c>
      <c r="H263" s="56">
        <v>400100</v>
      </c>
      <c r="I263" s="56" t="s">
        <v>11421</v>
      </c>
      <c r="J263" s="56" t="s">
        <v>9518</v>
      </c>
      <c r="K263" s="56" t="s">
        <v>7431</v>
      </c>
      <c r="L263" s="56" t="s">
        <v>7138</v>
      </c>
      <c r="M263" s="73">
        <v>42094</v>
      </c>
      <c r="N263" s="56"/>
      <c r="O263" s="56"/>
      <c r="P263" s="56" t="s">
        <v>259</v>
      </c>
      <c r="Q263" s="56"/>
      <c r="R263" s="56" t="s">
        <v>70</v>
      </c>
      <c r="S263" s="56" t="s">
        <v>11415</v>
      </c>
      <c r="T263" s="56" t="s">
        <v>7140</v>
      </c>
      <c r="U263" s="57">
        <v>36015</v>
      </c>
      <c r="V263" s="57">
        <v>-34214.25</v>
      </c>
      <c r="W263" s="57">
        <v>1800.75</v>
      </c>
      <c r="X263" s="57">
        <v>0</v>
      </c>
      <c r="Y263" s="73">
        <v>42063</v>
      </c>
      <c r="Z263" s="57">
        <v>0</v>
      </c>
      <c r="AA263" s="57">
        <v>0</v>
      </c>
      <c r="AB263" s="57">
        <v>1800.75</v>
      </c>
      <c r="AC263" s="57">
        <v>0</v>
      </c>
      <c r="AD263" s="56" t="s">
        <v>9255</v>
      </c>
      <c r="AE263" s="57">
        <v>0</v>
      </c>
      <c r="AF263" s="57">
        <v>0</v>
      </c>
      <c r="AG263" s="57">
        <v>0</v>
      </c>
      <c r="AI263"/>
      <c r="AJ263"/>
    </row>
    <row r="264" spans="1:36">
      <c r="A264" s="56" t="s">
        <v>54</v>
      </c>
      <c r="B264" s="56" t="s">
        <v>11416</v>
      </c>
      <c r="C264" s="56">
        <v>2101010100</v>
      </c>
      <c r="D264" s="56" t="s">
        <v>39</v>
      </c>
      <c r="E264" s="56">
        <v>2101020100</v>
      </c>
      <c r="F264" s="56">
        <v>5401010100</v>
      </c>
      <c r="G264" s="56" t="s">
        <v>11413</v>
      </c>
      <c r="H264" s="56">
        <v>400100</v>
      </c>
      <c r="I264" s="56" t="s">
        <v>11421</v>
      </c>
      <c r="J264" s="56" t="s">
        <v>9519</v>
      </c>
      <c r="K264" s="56" t="s">
        <v>7432</v>
      </c>
      <c r="L264" s="56" t="s">
        <v>7138</v>
      </c>
      <c r="M264" s="73">
        <v>42185</v>
      </c>
      <c r="N264" s="56"/>
      <c r="O264" s="56"/>
      <c r="P264" s="56" t="s">
        <v>259</v>
      </c>
      <c r="Q264" s="56"/>
      <c r="R264" s="56" t="s">
        <v>70</v>
      </c>
      <c r="S264" s="56" t="s">
        <v>11415</v>
      </c>
      <c r="T264" s="56" t="s">
        <v>7140</v>
      </c>
      <c r="U264" s="57">
        <v>41733.97</v>
      </c>
      <c r="V264" s="57">
        <v>-39647.269999999997</v>
      </c>
      <c r="W264" s="57">
        <v>2086.6999999999998</v>
      </c>
      <c r="X264" s="57">
        <v>0</v>
      </c>
      <c r="Y264" s="73">
        <v>42173</v>
      </c>
      <c r="Z264" s="57">
        <v>0</v>
      </c>
      <c r="AA264" s="57">
        <v>0</v>
      </c>
      <c r="AB264" s="57">
        <v>2086.6999999999998</v>
      </c>
      <c r="AC264" s="57">
        <v>0</v>
      </c>
      <c r="AD264" s="56" t="s">
        <v>9255</v>
      </c>
      <c r="AE264" s="57">
        <v>0</v>
      </c>
      <c r="AF264" s="57">
        <v>0</v>
      </c>
      <c r="AG264" s="57">
        <v>0</v>
      </c>
      <c r="AI264"/>
      <c r="AJ264"/>
    </row>
    <row r="265" spans="1:36">
      <c r="A265" s="56" t="s">
        <v>54</v>
      </c>
      <c r="B265" s="56" t="s">
        <v>11416</v>
      </c>
      <c r="C265" s="56">
        <v>2101010100</v>
      </c>
      <c r="D265" s="56" t="s">
        <v>39</v>
      </c>
      <c r="E265" s="56">
        <v>2101020100</v>
      </c>
      <c r="F265" s="56">
        <v>5401010100</v>
      </c>
      <c r="G265" s="56" t="s">
        <v>11413</v>
      </c>
      <c r="H265" s="56">
        <v>400100</v>
      </c>
      <c r="I265" s="56" t="s">
        <v>11421</v>
      </c>
      <c r="J265" s="56" t="s">
        <v>9520</v>
      </c>
      <c r="K265" s="56" t="s">
        <v>7433</v>
      </c>
      <c r="L265" s="56" t="s">
        <v>7138</v>
      </c>
      <c r="M265" s="73">
        <v>42185</v>
      </c>
      <c r="N265" s="56"/>
      <c r="O265" s="56"/>
      <c r="P265" s="56" t="s">
        <v>259</v>
      </c>
      <c r="Q265" s="56"/>
      <c r="R265" s="56" t="s">
        <v>70</v>
      </c>
      <c r="S265" s="56" t="s">
        <v>11415</v>
      </c>
      <c r="T265" s="56" t="s">
        <v>7140</v>
      </c>
      <c r="U265" s="57">
        <v>41733.97</v>
      </c>
      <c r="V265" s="57">
        <v>-39647.269999999997</v>
      </c>
      <c r="W265" s="57">
        <v>2086.6999999999998</v>
      </c>
      <c r="X265" s="57">
        <v>0</v>
      </c>
      <c r="Y265" s="73">
        <v>42173</v>
      </c>
      <c r="Z265" s="57">
        <v>0</v>
      </c>
      <c r="AA265" s="57">
        <v>0</v>
      </c>
      <c r="AB265" s="57">
        <v>2086.6999999999998</v>
      </c>
      <c r="AC265" s="57">
        <v>0</v>
      </c>
      <c r="AD265" s="56" t="s">
        <v>9255</v>
      </c>
      <c r="AE265" s="57">
        <v>0</v>
      </c>
      <c r="AF265" s="57">
        <v>0</v>
      </c>
      <c r="AG265" s="57">
        <v>0</v>
      </c>
      <c r="AI265"/>
      <c r="AJ265"/>
    </row>
    <row r="266" spans="1:36">
      <c r="A266" s="56" t="s">
        <v>54</v>
      </c>
      <c r="B266" s="56" t="s">
        <v>11416</v>
      </c>
      <c r="C266" s="56">
        <v>2101010100</v>
      </c>
      <c r="D266" s="56" t="s">
        <v>39</v>
      </c>
      <c r="E266" s="56">
        <v>2101020100</v>
      </c>
      <c r="F266" s="56">
        <v>5401010100</v>
      </c>
      <c r="G266" s="56" t="s">
        <v>11413</v>
      </c>
      <c r="H266" s="56">
        <v>400100</v>
      </c>
      <c r="I266" s="56" t="s">
        <v>11421</v>
      </c>
      <c r="J266" s="56" t="s">
        <v>9521</v>
      </c>
      <c r="K266" s="56" t="s">
        <v>7434</v>
      </c>
      <c r="L266" s="56" t="s">
        <v>7138</v>
      </c>
      <c r="M266" s="73">
        <v>42185</v>
      </c>
      <c r="N266" s="56"/>
      <c r="O266" s="56"/>
      <c r="P266" s="56" t="s">
        <v>259</v>
      </c>
      <c r="Q266" s="56"/>
      <c r="R266" s="56" t="s">
        <v>70</v>
      </c>
      <c r="S266" s="56" t="s">
        <v>11415</v>
      </c>
      <c r="T266" s="56" t="s">
        <v>7140</v>
      </c>
      <c r="U266" s="57">
        <v>41733.97</v>
      </c>
      <c r="V266" s="57">
        <v>-39647.269999999997</v>
      </c>
      <c r="W266" s="57">
        <v>2086.6999999999998</v>
      </c>
      <c r="X266" s="57">
        <v>0</v>
      </c>
      <c r="Y266" s="73">
        <v>42173</v>
      </c>
      <c r="Z266" s="57">
        <v>0</v>
      </c>
      <c r="AA266" s="57">
        <v>0</v>
      </c>
      <c r="AB266" s="57">
        <v>2086.6999999999998</v>
      </c>
      <c r="AC266" s="57">
        <v>0</v>
      </c>
      <c r="AD266" s="56" t="s">
        <v>9255</v>
      </c>
      <c r="AE266" s="57">
        <v>0</v>
      </c>
      <c r="AF266" s="57">
        <v>0</v>
      </c>
      <c r="AG266" s="57">
        <v>0</v>
      </c>
      <c r="AI266"/>
      <c r="AJ266"/>
    </row>
    <row r="267" spans="1:36">
      <c r="A267" s="56" t="s">
        <v>54</v>
      </c>
      <c r="B267" s="56" t="s">
        <v>11416</v>
      </c>
      <c r="C267" s="56">
        <v>2101010100</v>
      </c>
      <c r="D267" s="56" t="s">
        <v>39</v>
      </c>
      <c r="E267" s="56">
        <v>2101020100</v>
      </c>
      <c r="F267" s="56">
        <v>5401010100</v>
      </c>
      <c r="G267" s="56" t="s">
        <v>11413</v>
      </c>
      <c r="H267" s="56">
        <v>400100</v>
      </c>
      <c r="I267" s="56" t="s">
        <v>11421</v>
      </c>
      <c r="J267" s="56" t="s">
        <v>9522</v>
      </c>
      <c r="K267" s="56" t="s">
        <v>7435</v>
      </c>
      <c r="L267" s="56" t="s">
        <v>7138</v>
      </c>
      <c r="M267" s="73">
        <v>42185</v>
      </c>
      <c r="N267" s="56"/>
      <c r="O267" s="56"/>
      <c r="P267" s="56" t="s">
        <v>259</v>
      </c>
      <c r="Q267" s="56"/>
      <c r="R267" s="56" t="s">
        <v>70</v>
      </c>
      <c r="S267" s="56" t="s">
        <v>11415</v>
      </c>
      <c r="T267" s="56" t="s">
        <v>7140</v>
      </c>
      <c r="U267" s="57">
        <v>41733.97</v>
      </c>
      <c r="V267" s="57">
        <v>-39647.269999999997</v>
      </c>
      <c r="W267" s="57">
        <v>2086.6999999999998</v>
      </c>
      <c r="X267" s="57">
        <v>0</v>
      </c>
      <c r="Y267" s="73">
        <v>42173</v>
      </c>
      <c r="Z267" s="57">
        <v>0</v>
      </c>
      <c r="AA267" s="57">
        <v>0</v>
      </c>
      <c r="AB267" s="57">
        <v>2086.6999999999998</v>
      </c>
      <c r="AC267" s="57">
        <v>0</v>
      </c>
      <c r="AD267" s="56" t="s">
        <v>9255</v>
      </c>
      <c r="AE267" s="57">
        <v>0</v>
      </c>
      <c r="AF267" s="57">
        <v>0</v>
      </c>
      <c r="AG267" s="57">
        <v>0</v>
      </c>
      <c r="AI267"/>
      <c r="AJ267"/>
    </row>
    <row r="268" spans="1:36">
      <c r="A268" s="56" t="s">
        <v>54</v>
      </c>
      <c r="B268" s="56" t="s">
        <v>11416</v>
      </c>
      <c r="C268" s="56">
        <v>2101010100</v>
      </c>
      <c r="D268" s="56" t="s">
        <v>39</v>
      </c>
      <c r="E268" s="56">
        <v>2101020100</v>
      </c>
      <c r="F268" s="56">
        <v>5401010100</v>
      </c>
      <c r="G268" s="56" t="s">
        <v>11413</v>
      </c>
      <c r="H268" s="56">
        <v>400100</v>
      </c>
      <c r="I268" s="56" t="s">
        <v>11421</v>
      </c>
      <c r="J268" s="56" t="s">
        <v>9523</v>
      </c>
      <c r="K268" s="56" t="s">
        <v>7436</v>
      </c>
      <c r="L268" s="56" t="s">
        <v>7138</v>
      </c>
      <c r="M268" s="73">
        <v>42185</v>
      </c>
      <c r="N268" s="56"/>
      <c r="O268" s="56"/>
      <c r="P268" s="56" t="s">
        <v>259</v>
      </c>
      <c r="Q268" s="56"/>
      <c r="R268" s="56" t="s">
        <v>70</v>
      </c>
      <c r="S268" s="56" t="s">
        <v>11415</v>
      </c>
      <c r="T268" s="56" t="s">
        <v>7140</v>
      </c>
      <c r="U268" s="57">
        <v>41733.97</v>
      </c>
      <c r="V268" s="57">
        <v>-39647.269999999997</v>
      </c>
      <c r="W268" s="57">
        <v>2086.6999999999998</v>
      </c>
      <c r="X268" s="57">
        <v>0</v>
      </c>
      <c r="Y268" s="73">
        <v>42173</v>
      </c>
      <c r="Z268" s="57">
        <v>0</v>
      </c>
      <c r="AA268" s="57">
        <v>0</v>
      </c>
      <c r="AB268" s="57">
        <v>2086.6999999999998</v>
      </c>
      <c r="AC268" s="57">
        <v>0</v>
      </c>
      <c r="AD268" s="56" t="s">
        <v>9255</v>
      </c>
      <c r="AE268" s="57">
        <v>0</v>
      </c>
      <c r="AF268" s="57">
        <v>0</v>
      </c>
      <c r="AG268" s="57">
        <v>0</v>
      </c>
      <c r="AI268"/>
      <c r="AJ268"/>
    </row>
    <row r="269" spans="1:36">
      <c r="A269" s="56" t="s">
        <v>54</v>
      </c>
      <c r="B269" s="56" t="s">
        <v>11416</v>
      </c>
      <c r="C269" s="56">
        <v>2101010100</v>
      </c>
      <c r="D269" s="56" t="s">
        <v>39</v>
      </c>
      <c r="E269" s="56">
        <v>2101020100</v>
      </c>
      <c r="F269" s="56">
        <v>5401010100</v>
      </c>
      <c r="G269" s="56" t="s">
        <v>11413</v>
      </c>
      <c r="H269" s="56">
        <v>400100</v>
      </c>
      <c r="I269" s="56" t="s">
        <v>11421</v>
      </c>
      <c r="J269" s="56" t="s">
        <v>9524</v>
      </c>
      <c r="K269" s="56" t="s">
        <v>7437</v>
      </c>
      <c r="L269" s="56" t="s">
        <v>7138</v>
      </c>
      <c r="M269" s="73">
        <v>42185</v>
      </c>
      <c r="N269" s="56"/>
      <c r="O269" s="56"/>
      <c r="P269" s="56" t="s">
        <v>259</v>
      </c>
      <c r="Q269" s="56"/>
      <c r="R269" s="56" t="s">
        <v>70</v>
      </c>
      <c r="S269" s="56" t="s">
        <v>11415</v>
      </c>
      <c r="T269" s="56" t="s">
        <v>7140</v>
      </c>
      <c r="U269" s="57">
        <v>41733.97</v>
      </c>
      <c r="V269" s="57">
        <v>-39647.269999999997</v>
      </c>
      <c r="W269" s="57">
        <v>2086.6999999999998</v>
      </c>
      <c r="X269" s="57">
        <v>0</v>
      </c>
      <c r="Y269" s="73">
        <v>42173</v>
      </c>
      <c r="Z269" s="57">
        <v>0</v>
      </c>
      <c r="AA269" s="57">
        <v>0</v>
      </c>
      <c r="AB269" s="57">
        <v>2086.6999999999998</v>
      </c>
      <c r="AC269" s="57">
        <v>0</v>
      </c>
      <c r="AD269" s="56" t="s">
        <v>9255</v>
      </c>
      <c r="AE269" s="57">
        <v>0</v>
      </c>
      <c r="AF269" s="57">
        <v>0</v>
      </c>
      <c r="AG269" s="57">
        <v>0</v>
      </c>
      <c r="AI269"/>
      <c r="AJ269"/>
    </row>
    <row r="270" spans="1:36">
      <c r="A270" s="56" t="s">
        <v>54</v>
      </c>
      <c r="B270" s="56" t="s">
        <v>11416</v>
      </c>
      <c r="C270" s="56">
        <v>2101010100</v>
      </c>
      <c r="D270" s="56" t="s">
        <v>39</v>
      </c>
      <c r="E270" s="56">
        <v>2101020100</v>
      </c>
      <c r="F270" s="56">
        <v>5401010100</v>
      </c>
      <c r="G270" s="56" t="s">
        <v>11413</v>
      </c>
      <c r="H270" s="56">
        <v>400100</v>
      </c>
      <c r="I270" s="56" t="s">
        <v>11421</v>
      </c>
      <c r="J270" s="56" t="s">
        <v>9525</v>
      </c>
      <c r="K270" s="56" t="s">
        <v>7438</v>
      </c>
      <c r="L270" s="56" t="s">
        <v>7138</v>
      </c>
      <c r="M270" s="73">
        <v>42185</v>
      </c>
      <c r="N270" s="56"/>
      <c r="O270" s="56"/>
      <c r="P270" s="56" t="s">
        <v>259</v>
      </c>
      <c r="Q270" s="56"/>
      <c r="R270" s="56" t="s">
        <v>70</v>
      </c>
      <c r="S270" s="56" t="s">
        <v>11415</v>
      </c>
      <c r="T270" s="56" t="s">
        <v>7140</v>
      </c>
      <c r="U270" s="57">
        <v>41733.97</v>
      </c>
      <c r="V270" s="57">
        <v>-39647.269999999997</v>
      </c>
      <c r="W270" s="57">
        <v>2086.6999999999998</v>
      </c>
      <c r="X270" s="57">
        <v>0</v>
      </c>
      <c r="Y270" s="73">
        <v>42173</v>
      </c>
      <c r="Z270" s="57">
        <v>0</v>
      </c>
      <c r="AA270" s="57">
        <v>0</v>
      </c>
      <c r="AB270" s="57">
        <v>2086.6999999999998</v>
      </c>
      <c r="AC270" s="57">
        <v>0</v>
      </c>
      <c r="AD270" s="56" t="s">
        <v>9255</v>
      </c>
      <c r="AE270" s="57">
        <v>0</v>
      </c>
      <c r="AF270" s="57">
        <v>0</v>
      </c>
      <c r="AG270" s="57">
        <v>0</v>
      </c>
      <c r="AI270"/>
      <c r="AJ270"/>
    </row>
    <row r="271" spans="1:36">
      <c r="A271" s="56" t="s">
        <v>54</v>
      </c>
      <c r="B271" s="56" t="s">
        <v>11416</v>
      </c>
      <c r="C271" s="56">
        <v>2101010100</v>
      </c>
      <c r="D271" s="56" t="s">
        <v>39</v>
      </c>
      <c r="E271" s="56">
        <v>2101020100</v>
      </c>
      <c r="F271" s="56">
        <v>5401010100</v>
      </c>
      <c r="G271" s="56" t="s">
        <v>11413</v>
      </c>
      <c r="H271" s="56">
        <v>400100</v>
      </c>
      <c r="I271" s="56" t="s">
        <v>11421</v>
      </c>
      <c r="J271" s="56" t="s">
        <v>9526</v>
      </c>
      <c r="K271" s="56" t="s">
        <v>7439</v>
      </c>
      <c r="L271" s="56" t="s">
        <v>7138</v>
      </c>
      <c r="M271" s="73">
        <v>42185</v>
      </c>
      <c r="N271" s="56"/>
      <c r="O271" s="56"/>
      <c r="P271" s="56" t="s">
        <v>259</v>
      </c>
      <c r="Q271" s="56"/>
      <c r="R271" s="56" t="s">
        <v>70</v>
      </c>
      <c r="S271" s="56" t="s">
        <v>11415</v>
      </c>
      <c r="T271" s="56" t="s">
        <v>7140</v>
      </c>
      <c r="U271" s="57">
        <v>41733.97</v>
      </c>
      <c r="V271" s="57">
        <v>-39647.269999999997</v>
      </c>
      <c r="W271" s="57">
        <v>2086.6999999999998</v>
      </c>
      <c r="X271" s="57">
        <v>0</v>
      </c>
      <c r="Y271" s="73">
        <v>42173</v>
      </c>
      <c r="Z271" s="57">
        <v>0</v>
      </c>
      <c r="AA271" s="57">
        <v>0</v>
      </c>
      <c r="AB271" s="57">
        <v>2086.6999999999998</v>
      </c>
      <c r="AC271" s="57">
        <v>0</v>
      </c>
      <c r="AD271" s="56" t="s">
        <v>9255</v>
      </c>
      <c r="AE271" s="57">
        <v>0</v>
      </c>
      <c r="AF271" s="57">
        <v>0</v>
      </c>
      <c r="AG271" s="57">
        <v>0</v>
      </c>
      <c r="AI271"/>
      <c r="AJ271"/>
    </row>
    <row r="272" spans="1:36">
      <c r="A272" s="56" t="s">
        <v>54</v>
      </c>
      <c r="B272" s="56" t="s">
        <v>11416</v>
      </c>
      <c r="C272" s="56">
        <v>2101010100</v>
      </c>
      <c r="D272" s="56" t="s">
        <v>39</v>
      </c>
      <c r="E272" s="56">
        <v>2101020100</v>
      </c>
      <c r="F272" s="56">
        <v>5401010100</v>
      </c>
      <c r="G272" s="56" t="s">
        <v>11413</v>
      </c>
      <c r="H272" s="56">
        <v>400100</v>
      </c>
      <c r="I272" s="56" t="s">
        <v>11421</v>
      </c>
      <c r="J272" s="56" t="s">
        <v>9527</v>
      </c>
      <c r="K272" s="56" t="s">
        <v>7440</v>
      </c>
      <c r="L272" s="56" t="s">
        <v>7138</v>
      </c>
      <c r="M272" s="73">
        <v>42185</v>
      </c>
      <c r="N272" s="56"/>
      <c r="O272" s="56"/>
      <c r="P272" s="56" t="s">
        <v>259</v>
      </c>
      <c r="Q272" s="56"/>
      <c r="R272" s="56" t="s">
        <v>70</v>
      </c>
      <c r="S272" s="56" t="s">
        <v>11415</v>
      </c>
      <c r="T272" s="56" t="s">
        <v>7140</v>
      </c>
      <c r="U272" s="57">
        <v>41733.97</v>
      </c>
      <c r="V272" s="57">
        <v>-39647.269999999997</v>
      </c>
      <c r="W272" s="57">
        <v>2086.6999999999998</v>
      </c>
      <c r="X272" s="57">
        <v>0</v>
      </c>
      <c r="Y272" s="73">
        <v>42173</v>
      </c>
      <c r="Z272" s="57">
        <v>0</v>
      </c>
      <c r="AA272" s="57">
        <v>0</v>
      </c>
      <c r="AB272" s="57">
        <v>2086.6999999999998</v>
      </c>
      <c r="AC272" s="57">
        <v>0</v>
      </c>
      <c r="AD272" s="56" t="s">
        <v>9255</v>
      </c>
      <c r="AE272" s="57">
        <v>0</v>
      </c>
      <c r="AF272" s="57">
        <v>0</v>
      </c>
      <c r="AG272" s="57">
        <v>0</v>
      </c>
      <c r="AI272"/>
      <c r="AJ272"/>
    </row>
    <row r="273" spans="1:36">
      <c r="A273" s="56" t="s">
        <v>54</v>
      </c>
      <c r="B273" s="56" t="s">
        <v>11416</v>
      </c>
      <c r="C273" s="56">
        <v>2101010100</v>
      </c>
      <c r="D273" s="56" t="s">
        <v>39</v>
      </c>
      <c r="E273" s="56">
        <v>2101020100</v>
      </c>
      <c r="F273" s="56">
        <v>5401010100</v>
      </c>
      <c r="G273" s="56" t="s">
        <v>11413</v>
      </c>
      <c r="H273" s="56">
        <v>400100</v>
      </c>
      <c r="I273" s="56" t="s">
        <v>11421</v>
      </c>
      <c r="J273" s="56" t="s">
        <v>9528</v>
      </c>
      <c r="K273" s="56" t="s">
        <v>7441</v>
      </c>
      <c r="L273" s="56" t="s">
        <v>7138</v>
      </c>
      <c r="M273" s="73">
        <v>42185</v>
      </c>
      <c r="N273" s="56"/>
      <c r="O273" s="56"/>
      <c r="P273" s="56" t="s">
        <v>259</v>
      </c>
      <c r="Q273" s="56"/>
      <c r="R273" s="56" t="s">
        <v>70</v>
      </c>
      <c r="S273" s="56" t="s">
        <v>11415</v>
      </c>
      <c r="T273" s="56" t="s">
        <v>7140</v>
      </c>
      <c r="U273" s="57">
        <v>41733.97</v>
      </c>
      <c r="V273" s="57">
        <v>-39647.269999999997</v>
      </c>
      <c r="W273" s="57">
        <v>2086.6999999999998</v>
      </c>
      <c r="X273" s="57">
        <v>0</v>
      </c>
      <c r="Y273" s="73">
        <v>42173</v>
      </c>
      <c r="Z273" s="57">
        <v>0</v>
      </c>
      <c r="AA273" s="57">
        <v>0</v>
      </c>
      <c r="AB273" s="57">
        <v>2086.6999999999998</v>
      </c>
      <c r="AC273" s="57">
        <v>0</v>
      </c>
      <c r="AD273" s="56" t="s">
        <v>9255</v>
      </c>
      <c r="AE273" s="57">
        <v>0</v>
      </c>
      <c r="AF273" s="57">
        <v>0</v>
      </c>
      <c r="AG273" s="57">
        <v>0</v>
      </c>
      <c r="AI273"/>
      <c r="AJ273"/>
    </row>
    <row r="274" spans="1:36">
      <c r="A274" s="56" t="s">
        <v>54</v>
      </c>
      <c r="B274" s="56" t="s">
        <v>11416</v>
      </c>
      <c r="C274" s="56">
        <v>2101010100</v>
      </c>
      <c r="D274" s="56" t="s">
        <v>39</v>
      </c>
      <c r="E274" s="56">
        <v>2101020100</v>
      </c>
      <c r="F274" s="56">
        <v>5401010100</v>
      </c>
      <c r="G274" s="56" t="s">
        <v>11413</v>
      </c>
      <c r="H274" s="56">
        <v>400100</v>
      </c>
      <c r="I274" s="56" t="s">
        <v>11421</v>
      </c>
      <c r="J274" s="56" t="s">
        <v>9529</v>
      </c>
      <c r="K274" s="56" t="s">
        <v>7442</v>
      </c>
      <c r="L274" s="56" t="s">
        <v>7138</v>
      </c>
      <c r="M274" s="73">
        <v>42185</v>
      </c>
      <c r="N274" s="56"/>
      <c r="O274" s="56"/>
      <c r="P274" s="56" t="s">
        <v>259</v>
      </c>
      <c r="Q274" s="56"/>
      <c r="R274" s="56" t="s">
        <v>70</v>
      </c>
      <c r="S274" s="56" t="s">
        <v>11415</v>
      </c>
      <c r="T274" s="56" t="s">
        <v>7140</v>
      </c>
      <c r="U274" s="57">
        <v>41733.97</v>
      </c>
      <c r="V274" s="57">
        <v>-39647.269999999997</v>
      </c>
      <c r="W274" s="57">
        <v>2086.6999999999998</v>
      </c>
      <c r="X274" s="57">
        <v>0</v>
      </c>
      <c r="Y274" s="73">
        <v>42173</v>
      </c>
      <c r="Z274" s="57">
        <v>0</v>
      </c>
      <c r="AA274" s="57">
        <v>0</v>
      </c>
      <c r="AB274" s="57">
        <v>2086.6999999999998</v>
      </c>
      <c r="AC274" s="57">
        <v>0</v>
      </c>
      <c r="AD274" s="56" t="s">
        <v>9255</v>
      </c>
      <c r="AE274" s="57">
        <v>0</v>
      </c>
      <c r="AF274" s="57">
        <v>0</v>
      </c>
      <c r="AG274" s="57">
        <v>0</v>
      </c>
      <c r="AI274"/>
      <c r="AJ274"/>
    </row>
    <row r="275" spans="1:36">
      <c r="A275" s="56" t="s">
        <v>54</v>
      </c>
      <c r="B275" s="56" t="s">
        <v>11416</v>
      </c>
      <c r="C275" s="56">
        <v>2101010100</v>
      </c>
      <c r="D275" s="56" t="s">
        <v>39</v>
      </c>
      <c r="E275" s="56">
        <v>2101020100</v>
      </c>
      <c r="F275" s="56">
        <v>5401010100</v>
      </c>
      <c r="G275" s="56" t="s">
        <v>11413</v>
      </c>
      <c r="H275" s="56">
        <v>400100</v>
      </c>
      <c r="I275" s="56" t="s">
        <v>11421</v>
      </c>
      <c r="J275" s="56" t="s">
        <v>9530</v>
      </c>
      <c r="K275" s="56" t="s">
        <v>7443</v>
      </c>
      <c r="L275" s="56" t="s">
        <v>7138</v>
      </c>
      <c r="M275" s="73">
        <v>42185</v>
      </c>
      <c r="N275" s="56"/>
      <c r="O275" s="56"/>
      <c r="P275" s="56" t="s">
        <v>259</v>
      </c>
      <c r="Q275" s="56"/>
      <c r="R275" s="56" t="s">
        <v>70</v>
      </c>
      <c r="S275" s="56" t="s">
        <v>11415</v>
      </c>
      <c r="T275" s="56" t="s">
        <v>7140</v>
      </c>
      <c r="U275" s="57">
        <v>41733.97</v>
      </c>
      <c r="V275" s="57">
        <v>-39647.269999999997</v>
      </c>
      <c r="W275" s="57">
        <v>2086.6999999999998</v>
      </c>
      <c r="X275" s="57">
        <v>0</v>
      </c>
      <c r="Y275" s="73">
        <v>42173</v>
      </c>
      <c r="Z275" s="57">
        <v>0</v>
      </c>
      <c r="AA275" s="57">
        <v>0</v>
      </c>
      <c r="AB275" s="57">
        <v>2086.6999999999998</v>
      </c>
      <c r="AC275" s="57">
        <v>0</v>
      </c>
      <c r="AD275" s="56" t="s">
        <v>9255</v>
      </c>
      <c r="AE275" s="57">
        <v>0</v>
      </c>
      <c r="AF275" s="57">
        <v>0</v>
      </c>
      <c r="AG275" s="57">
        <v>0</v>
      </c>
      <c r="AI275"/>
      <c r="AJ275"/>
    </row>
    <row r="276" spans="1:36">
      <c r="A276" s="56" t="s">
        <v>54</v>
      </c>
      <c r="B276" s="56" t="s">
        <v>11416</v>
      </c>
      <c r="C276" s="56">
        <v>2101010100</v>
      </c>
      <c r="D276" s="56" t="s">
        <v>39</v>
      </c>
      <c r="E276" s="56">
        <v>2101020100</v>
      </c>
      <c r="F276" s="56">
        <v>5401010100</v>
      </c>
      <c r="G276" s="56" t="s">
        <v>11413</v>
      </c>
      <c r="H276" s="56">
        <v>400100</v>
      </c>
      <c r="I276" s="56" t="s">
        <v>11421</v>
      </c>
      <c r="J276" s="56" t="s">
        <v>9531</v>
      </c>
      <c r="K276" s="56" t="s">
        <v>7444</v>
      </c>
      <c r="L276" s="56" t="s">
        <v>7138</v>
      </c>
      <c r="M276" s="73">
        <v>42185</v>
      </c>
      <c r="N276" s="56"/>
      <c r="O276" s="56"/>
      <c r="P276" s="56" t="s">
        <v>259</v>
      </c>
      <c r="Q276" s="56"/>
      <c r="R276" s="56" t="s">
        <v>70</v>
      </c>
      <c r="S276" s="56" t="s">
        <v>11415</v>
      </c>
      <c r="T276" s="56" t="s">
        <v>7140</v>
      </c>
      <c r="U276" s="57">
        <v>41733.97</v>
      </c>
      <c r="V276" s="57">
        <v>-39647.269999999997</v>
      </c>
      <c r="W276" s="57">
        <v>2086.6999999999998</v>
      </c>
      <c r="X276" s="57">
        <v>0</v>
      </c>
      <c r="Y276" s="73">
        <v>42173</v>
      </c>
      <c r="Z276" s="57">
        <v>0</v>
      </c>
      <c r="AA276" s="57">
        <v>0</v>
      </c>
      <c r="AB276" s="57">
        <v>2086.6999999999998</v>
      </c>
      <c r="AC276" s="57">
        <v>0</v>
      </c>
      <c r="AD276" s="56" t="s">
        <v>9255</v>
      </c>
      <c r="AE276" s="57">
        <v>0</v>
      </c>
      <c r="AF276" s="57">
        <v>0</v>
      </c>
      <c r="AG276" s="57">
        <v>0</v>
      </c>
      <c r="AI276"/>
      <c r="AJ276"/>
    </row>
    <row r="277" spans="1:36">
      <c r="A277" s="56" t="s">
        <v>54</v>
      </c>
      <c r="B277" s="56" t="s">
        <v>11416</v>
      </c>
      <c r="C277" s="56">
        <v>2101010100</v>
      </c>
      <c r="D277" s="56" t="s">
        <v>39</v>
      </c>
      <c r="E277" s="56">
        <v>2101020100</v>
      </c>
      <c r="F277" s="56">
        <v>5401010100</v>
      </c>
      <c r="G277" s="56" t="s">
        <v>11413</v>
      </c>
      <c r="H277" s="56">
        <v>400100</v>
      </c>
      <c r="I277" s="56" t="s">
        <v>11421</v>
      </c>
      <c r="J277" s="56" t="s">
        <v>9532</v>
      </c>
      <c r="K277" s="56" t="s">
        <v>7445</v>
      </c>
      <c r="L277" s="56" t="s">
        <v>7138</v>
      </c>
      <c r="M277" s="73">
        <v>42185</v>
      </c>
      <c r="N277" s="56"/>
      <c r="O277" s="56"/>
      <c r="P277" s="56" t="s">
        <v>259</v>
      </c>
      <c r="Q277" s="56"/>
      <c r="R277" s="56" t="s">
        <v>70</v>
      </c>
      <c r="S277" s="56" t="s">
        <v>11415</v>
      </c>
      <c r="T277" s="56" t="s">
        <v>7140</v>
      </c>
      <c r="U277" s="57">
        <v>41733.97</v>
      </c>
      <c r="V277" s="57">
        <v>-39647.269999999997</v>
      </c>
      <c r="W277" s="57">
        <v>2086.6999999999998</v>
      </c>
      <c r="X277" s="57">
        <v>0</v>
      </c>
      <c r="Y277" s="73">
        <v>42173</v>
      </c>
      <c r="Z277" s="57">
        <v>0</v>
      </c>
      <c r="AA277" s="57">
        <v>0</v>
      </c>
      <c r="AB277" s="57">
        <v>2086.6999999999998</v>
      </c>
      <c r="AC277" s="57">
        <v>0</v>
      </c>
      <c r="AD277" s="56" t="s">
        <v>9255</v>
      </c>
      <c r="AE277" s="57">
        <v>0</v>
      </c>
      <c r="AF277" s="57">
        <v>0</v>
      </c>
      <c r="AG277" s="57">
        <v>0</v>
      </c>
      <c r="AI277"/>
      <c r="AJ277"/>
    </row>
    <row r="278" spans="1:36">
      <c r="A278" s="56" t="s">
        <v>54</v>
      </c>
      <c r="B278" s="56" t="s">
        <v>11416</v>
      </c>
      <c r="C278" s="56">
        <v>2101010100</v>
      </c>
      <c r="D278" s="56" t="s">
        <v>39</v>
      </c>
      <c r="E278" s="56">
        <v>2101020100</v>
      </c>
      <c r="F278" s="56">
        <v>5401010100</v>
      </c>
      <c r="G278" s="56" t="s">
        <v>11413</v>
      </c>
      <c r="H278" s="56">
        <v>400100</v>
      </c>
      <c r="I278" s="56" t="s">
        <v>11421</v>
      </c>
      <c r="J278" s="56" t="s">
        <v>9533</v>
      </c>
      <c r="K278" s="56" t="s">
        <v>7446</v>
      </c>
      <c r="L278" s="56" t="s">
        <v>7138</v>
      </c>
      <c r="M278" s="73">
        <v>42185</v>
      </c>
      <c r="N278" s="56"/>
      <c r="O278" s="56"/>
      <c r="P278" s="56" t="s">
        <v>259</v>
      </c>
      <c r="Q278" s="56"/>
      <c r="R278" s="56" t="s">
        <v>70</v>
      </c>
      <c r="S278" s="56" t="s">
        <v>11415</v>
      </c>
      <c r="T278" s="56" t="s">
        <v>7140</v>
      </c>
      <c r="U278" s="57">
        <v>41733.99</v>
      </c>
      <c r="V278" s="57">
        <v>-39647.29</v>
      </c>
      <c r="W278" s="57">
        <v>2086.6999999999998</v>
      </c>
      <c r="X278" s="57">
        <v>0</v>
      </c>
      <c r="Y278" s="73">
        <v>42173</v>
      </c>
      <c r="Z278" s="57">
        <v>0</v>
      </c>
      <c r="AA278" s="57">
        <v>0</v>
      </c>
      <c r="AB278" s="57">
        <v>2086.6999999999998</v>
      </c>
      <c r="AC278" s="57">
        <v>0</v>
      </c>
      <c r="AD278" s="56" t="s">
        <v>9255</v>
      </c>
      <c r="AE278" s="57">
        <v>0</v>
      </c>
      <c r="AF278" s="57">
        <v>0</v>
      </c>
      <c r="AG278" s="57">
        <v>0</v>
      </c>
      <c r="AI278"/>
      <c r="AJ278"/>
    </row>
    <row r="279" spans="1:36">
      <c r="A279" s="56" t="s">
        <v>54</v>
      </c>
      <c r="B279" s="56" t="s">
        <v>11416</v>
      </c>
      <c r="C279" s="56">
        <v>2101010100</v>
      </c>
      <c r="D279" s="56" t="s">
        <v>39</v>
      </c>
      <c r="E279" s="56">
        <v>2101020100</v>
      </c>
      <c r="F279" s="56">
        <v>5401010100</v>
      </c>
      <c r="G279" s="56" t="s">
        <v>11413</v>
      </c>
      <c r="H279" s="56">
        <v>400100</v>
      </c>
      <c r="I279" s="56" t="s">
        <v>11421</v>
      </c>
      <c r="J279" s="56" t="s">
        <v>9534</v>
      </c>
      <c r="K279" s="56" t="s">
        <v>7447</v>
      </c>
      <c r="L279" s="56" t="s">
        <v>7138</v>
      </c>
      <c r="M279" s="73">
        <v>42338</v>
      </c>
      <c r="N279" s="56"/>
      <c r="O279" s="56"/>
      <c r="P279" s="56" t="s">
        <v>259</v>
      </c>
      <c r="Q279" s="56"/>
      <c r="R279" s="56" t="s">
        <v>70</v>
      </c>
      <c r="S279" s="56" t="s">
        <v>11415</v>
      </c>
      <c r="T279" s="56" t="s">
        <v>7140</v>
      </c>
      <c r="U279" s="57">
        <v>59850</v>
      </c>
      <c r="V279" s="57">
        <v>-56857.5</v>
      </c>
      <c r="W279" s="57">
        <v>2992.5</v>
      </c>
      <c r="X279" s="57">
        <v>0</v>
      </c>
      <c r="Y279" s="73">
        <v>42095</v>
      </c>
      <c r="Z279" s="57">
        <v>0</v>
      </c>
      <c r="AA279" s="57">
        <v>0</v>
      </c>
      <c r="AB279" s="57">
        <v>2992.5</v>
      </c>
      <c r="AC279" s="57">
        <v>0</v>
      </c>
      <c r="AD279" s="56" t="s">
        <v>9255</v>
      </c>
      <c r="AE279" s="57">
        <v>0</v>
      </c>
      <c r="AF279" s="57">
        <v>0</v>
      </c>
      <c r="AG279" s="57">
        <v>0</v>
      </c>
      <c r="AI279"/>
      <c r="AJ279"/>
    </row>
    <row r="280" spans="1:36">
      <c r="A280" s="56" t="s">
        <v>54</v>
      </c>
      <c r="B280" s="56" t="s">
        <v>11416</v>
      </c>
      <c r="C280" s="56">
        <v>2101010100</v>
      </c>
      <c r="D280" s="56" t="s">
        <v>39</v>
      </c>
      <c r="E280" s="56">
        <v>2101020100</v>
      </c>
      <c r="F280" s="56">
        <v>5401010100</v>
      </c>
      <c r="G280" s="56" t="s">
        <v>11413</v>
      </c>
      <c r="H280" s="56">
        <v>400100</v>
      </c>
      <c r="I280" s="56" t="s">
        <v>11421</v>
      </c>
      <c r="J280" s="56" t="s">
        <v>9535</v>
      </c>
      <c r="K280" s="56" t="s">
        <v>9080</v>
      </c>
      <c r="L280" s="56" t="s">
        <v>7138</v>
      </c>
      <c r="M280" s="73">
        <v>42461</v>
      </c>
      <c r="N280" s="56"/>
      <c r="O280" s="56"/>
      <c r="P280" s="56" t="s">
        <v>259</v>
      </c>
      <c r="Q280" s="56"/>
      <c r="R280" s="56" t="s">
        <v>70</v>
      </c>
      <c r="S280" s="56" t="s">
        <v>11415</v>
      </c>
      <c r="T280" s="56" t="s">
        <v>7140</v>
      </c>
      <c r="U280" s="57">
        <v>45792.800000000003</v>
      </c>
      <c r="V280" s="57">
        <v>-43503.16</v>
      </c>
      <c r="W280" s="57">
        <v>2289.64</v>
      </c>
      <c r="X280" s="57">
        <v>0</v>
      </c>
      <c r="Y280" s="73">
        <v>42458</v>
      </c>
      <c r="Z280" s="57">
        <v>0</v>
      </c>
      <c r="AA280" s="57">
        <v>0</v>
      </c>
      <c r="AB280" s="57">
        <v>2289.64</v>
      </c>
      <c r="AC280" s="57">
        <v>0</v>
      </c>
      <c r="AD280" s="56" t="s">
        <v>9255</v>
      </c>
      <c r="AE280" s="57">
        <v>0</v>
      </c>
      <c r="AF280" s="57">
        <v>0</v>
      </c>
      <c r="AG280" s="57">
        <v>0</v>
      </c>
      <c r="AI280"/>
      <c r="AJ280"/>
    </row>
    <row r="281" spans="1:36">
      <c r="A281" s="56" t="s">
        <v>54</v>
      </c>
      <c r="B281" s="56" t="s">
        <v>11416</v>
      </c>
      <c r="C281" s="56">
        <v>2101010100</v>
      </c>
      <c r="D281" s="56" t="s">
        <v>39</v>
      </c>
      <c r="E281" s="56">
        <v>2101020100</v>
      </c>
      <c r="F281" s="56">
        <v>5401010100</v>
      </c>
      <c r="G281" s="56" t="s">
        <v>11413</v>
      </c>
      <c r="H281" s="56">
        <v>400100</v>
      </c>
      <c r="I281" s="56" t="s">
        <v>11421</v>
      </c>
      <c r="J281" s="56" t="s">
        <v>9536</v>
      </c>
      <c r="K281" s="56" t="s">
        <v>7448</v>
      </c>
      <c r="L281" s="56" t="s">
        <v>7138</v>
      </c>
      <c r="M281" s="73">
        <v>42508</v>
      </c>
      <c r="N281" s="56"/>
      <c r="O281" s="56"/>
      <c r="P281" s="56" t="s">
        <v>259</v>
      </c>
      <c r="Q281" s="56"/>
      <c r="R281" s="56" t="s">
        <v>70</v>
      </c>
      <c r="S281" s="56" t="s">
        <v>11415</v>
      </c>
      <c r="T281" s="56" t="s">
        <v>7140</v>
      </c>
      <c r="U281" s="57">
        <v>44966</v>
      </c>
      <c r="V281" s="57">
        <v>-42717.7</v>
      </c>
      <c r="W281" s="57">
        <v>2248.3000000000002</v>
      </c>
      <c r="X281" s="57">
        <v>0</v>
      </c>
      <c r="Y281" s="73">
        <v>42508</v>
      </c>
      <c r="Z281" s="57">
        <v>0</v>
      </c>
      <c r="AA281" s="57">
        <v>0</v>
      </c>
      <c r="AB281" s="57">
        <v>2248.3000000000002</v>
      </c>
      <c r="AC281" s="57">
        <v>0</v>
      </c>
      <c r="AD281" s="56" t="s">
        <v>9255</v>
      </c>
      <c r="AE281" s="57">
        <v>0</v>
      </c>
      <c r="AF281" s="57">
        <v>0</v>
      </c>
      <c r="AG281" s="57">
        <v>0</v>
      </c>
      <c r="AI281"/>
      <c r="AJ281"/>
    </row>
    <row r="282" spans="1:36">
      <c r="A282" s="56" t="s">
        <v>54</v>
      </c>
      <c r="B282" s="56" t="s">
        <v>11416</v>
      </c>
      <c r="C282" s="56">
        <v>2101010100</v>
      </c>
      <c r="D282" s="56" t="s">
        <v>39</v>
      </c>
      <c r="E282" s="56">
        <v>2101020100</v>
      </c>
      <c r="F282" s="56">
        <v>5401010100</v>
      </c>
      <c r="G282" s="56" t="s">
        <v>11413</v>
      </c>
      <c r="H282" s="56">
        <v>400100</v>
      </c>
      <c r="I282" s="56" t="s">
        <v>11421</v>
      </c>
      <c r="J282" s="56" t="s">
        <v>9537</v>
      </c>
      <c r="K282" s="56" t="s">
        <v>7449</v>
      </c>
      <c r="L282" s="56" t="s">
        <v>7138</v>
      </c>
      <c r="M282" s="73">
        <v>42503</v>
      </c>
      <c r="N282" s="56"/>
      <c r="O282" s="56"/>
      <c r="P282" s="56" t="s">
        <v>259</v>
      </c>
      <c r="Q282" s="56"/>
      <c r="R282" s="56" t="s">
        <v>70</v>
      </c>
      <c r="S282" s="56" t="s">
        <v>11415</v>
      </c>
      <c r="T282" s="56" t="s">
        <v>7140</v>
      </c>
      <c r="U282" s="57">
        <v>91290.26</v>
      </c>
      <c r="V282" s="57">
        <v>-86725.75</v>
      </c>
      <c r="W282" s="57">
        <v>4564.51</v>
      </c>
      <c r="X282" s="57">
        <v>0</v>
      </c>
      <c r="Y282" s="73">
        <v>42506</v>
      </c>
      <c r="Z282" s="57">
        <v>0</v>
      </c>
      <c r="AA282" s="57">
        <v>0</v>
      </c>
      <c r="AB282" s="57">
        <v>4564.51</v>
      </c>
      <c r="AC282" s="57">
        <v>0</v>
      </c>
      <c r="AD282" s="56" t="s">
        <v>9255</v>
      </c>
      <c r="AE282" s="57">
        <v>0</v>
      </c>
      <c r="AF282" s="57">
        <v>0</v>
      </c>
      <c r="AG282" s="57">
        <v>0</v>
      </c>
      <c r="AI282"/>
      <c r="AJ282"/>
    </row>
    <row r="283" spans="1:36">
      <c r="A283" s="56" t="s">
        <v>54</v>
      </c>
      <c r="B283" s="56" t="s">
        <v>11416</v>
      </c>
      <c r="C283" s="56">
        <v>2101010100</v>
      </c>
      <c r="D283" s="56" t="s">
        <v>39</v>
      </c>
      <c r="E283" s="56">
        <v>2101020100</v>
      </c>
      <c r="F283" s="56">
        <v>5401010100</v>
      </c>
      <c r="G283" s="56" t="s">
        <v>11413</v>
      </c>
      <c r="H283" s="56">
        <v>400100</v>
      </c>
      <c r="I283" s="56" t="s">
        <v>11421</v>
      </c>
      <c r="J283" s="56" t="s">
        <v>9538</v>
      </c>
      <c r="K283" s="56" t="s">
        <v>7450</v>
      </c>
      <c r="L283" s="56" t="s">
        <v>7138</v>
      </c>
      <c r="M283" s="73">
        <v>42503</v>
      </c>
      <c r="N283" s="56"/>
      <c r="O283" s="56"/>
      <c r="P283" s="56" t="s">
        <v>259</v>
      </c>
      <c r="Q283" s="56"/>
      <c r="R283" s="56" t="s">
        <v>70</v>
      </c>
      <c r="S283" s="56" t="s">
        <v>11415</v>
      </c>
      <c r="T283" s="56" t="s">
        <v>7140</v>
      </c>
      <c r="U283" s="57">
        <v>4939.9799999999996</v>
      </c>
      <c r="V283" s="57">
        <v>-4692.9799999999996</v>
      </c>
      <c r="W283" s="57">
        <v>247</v>
      </c>
      <c r="X283" s="57">
        <v>0</v>
      </c>
      <c r="Y283" s="73">
        <v>42506</v>
      </c>
      <c r="Z283" s="57">
        <v>0</v>
      </c>
      <c r="AA283" s="57">
        <v>0</v>
      </c>
      <c r="AB283" s="57">
        <v>247</v>
      </c>
      <c r="AC283" s="57">
        <v>0</v>
      </c>
      <c r="AD283" s="56" t="s">
        <v>9255</v>
      </c>
      <c r="AE283" s="57">
        <v>0</v>
      </c>
      <c r="AF283" s="57">
        <v>0</v>
      </c>
      <c r="AG283" s="57">
        <v>0</v>
      </c>
      <c r="AI283"/>
      <c r="AJ283"/>
    </row>
    <row r="284" spans="1:36">
      <c r="A284" s="56" t="s">
        <v>54</v>
      </c>
      <c r="B284" s="56" t="s">
        <v>11416</v>
      </c>
      <c r="C284" s="56">
        <v>2101010100</v>
      </c>
      <c r="D284" s="56" t="s">
        <v>39</v>
      </c>
      <c r="E284" s="56">
        <v>2101020100</v>
      </c>
      <c r="F284" s="56">
        <v>5401010100</v>
      </c>
      <c r="G284" s="56" t="s">
        <v>11413</v>
      </c>
      <c r="H284" s="56">
        <v>400100</v>
      </c>
      <c r="I284" s="56" t="s">
        <v>11421</v>
      </c>
      <c r="J284" s="56" t="s">
        <v>9539</v>
      </c>
      <c r="K284" s="56" t="s">
        <v>9081</v>
      </c>
      <c r="L284" s="56" t="s">
        <v>7138</v>
      </c>
      <c r="M284" s="73">
        <v>42461</v>
      </c>
      <c r="N284" s="56"/>
      <c r="O284" s="56"/>
      <c r="P284" s="56" t="s">
        <v>259</v>
      </c>
      <c r="Q284" s="56"/>
      <c r="R284" s="56" t="s">
        <v>70</v>
      </c>
      <c r="S284" s="56" t="s">
        <v>11415</v>
      </c>
      <c r="T284" s="56" t="s">
        <v>7140</v>
      </c>
      <c r="U284" s="57">
        <v>45792.800000000003</v>
      </c>
      <c r="V284" s="57">
        <v>-43503.16</v>
      </c>
      <c r="W284" s="57">
        <v>2289.64</v>
      </c>
      <c r="X284" s="57">
        <v>0</v>
      </c>
      <c r="Y284" s="73">
        <v>42461</v>
      </c>
      <c r="Z284" s="57">
        <v>0</v>
      </c>
      <c r="AA284" s="57">
        <v>0</v>
      </c>
      <c r="AB284" s="57">
        <v>2289.64</v>
      </c>
      <c r="AC284" s="57">
        <v>0</v>
      </c>
      <c r="AD284" s="56" t="s">
        <v>9255</v>
      </c>
      <c r="AE284" s="57">
        <v>0</v>
      </c>
      <c r="AF284" s="57">
        <v>0</v>
      </c>
      <c r="AG284" s="57">
        <v>0</v>
      </c>
      <c r="AI284"/>
      <c r="AJ284"/>
    </row>
    <row r="285" spans="1:36">
      <c r="A285" s="56" t="s">
        <v>54</v>
      </c>
      <c r="B285" s="56" t="s">
        <v>11416</v>
      </c>
      <c r="C285" s="56">
        <v>2101010100</v>
      </c>
      <c r="D285" s="56" t="s">
        <v>39</v>
      </c>
      <c r="E285" s="56">
        <v>2101020100</v>
      </c>
      <c r="F285" s="56">
        <v>5401010100</v>
      </c>
      <c r="G285" s="56" t="s">
        <v>11413</v>
      </c>
      <c r="H285" s="56">
        <v>400100</v>
      </c>
      <c r="I285" s="56" t="s">
        <v>11421</v>
      </c>
      <c r="J285" s="56" t="s">
        <v>9540</v>
      </c>
      <c r="K285" s="56" t="s">
        <v>9082</v>
      </c>
      <c r="L285" s="56" t="s">
        <v>7138</v>
      </c>
      <c r="M285" s="73">
        <v>42461</v>
      </c>
      <c r="N285" s="56"/>
      <c r="O285" s="56"/>
      <c r="P285" s="56" t="s">
        <v>259</v>
      </c>
      <c r="Q285" s="56"/>
      <c r="R285" s="56" t="s">
        <v>70</v>
      </c>
      <c r="S285" s="56" t="s">
        <v>11415</v>
      </c>
      <c r="T285" s="56" t="s">
        <v>7140</v>
      </c>
      <c r="U285" s="57">
        <v>45792.800000000003</v>
      </c>
      <c r="V285" s="57">
        <v>-43503.16</v>
      </c>
      <c r="W285" s="57">
        <v>2289.64</v>
      </c>
      <c r="X285" s="57">
        <v>0</v>
      </c>
      <c r="Y285" s="73">
        <v>42461</v>
      </c>
      <c r="Z285" s="57">
        <v>0</v>
      </c>
      <c r="AA285" s="57">
        <v>0</v>
      </c>
      <c r="AB285" s="57">
        <v>2289.64</v>
      </c>
      <c r="AC285" s="57">
        <v>0</v>
      </c>
      <c r="AD285" s="56" t="s">
        <v>9255</v>
      </c>
      <c r="AE285" s="57">
        <v>0</v>
      </c>
      <c r="AF285" s="57">
        <v>0</v>
      </c>
      <c r="AG285" s="57">
        <v>0</v>
      </c>
      <c r="AI285"/>
      <c r="AJ285"/>
    </row>
    <row r="286" spans="1:36">
      <c r="A286" s="56" t="s">
        <v>54</v>
      </c>
      <c r="B286" s="56" t="s">
        <v>11416</v>
      </c>
      <c r="C286" s="56">
        <v>2101010100</v>
      </c>
      <c r="D286" s="56" t="s">
        <v>39</v>
      </c>
      <c r="E286" s="56">
        <v>2101020100</v>
      </c>
      <c r="F286" s="56">
        <v>5401010100</v>
      </c>
      <c r="G286" s="56" t="s">
        <v>11413</v>
      </c>
      <c r="H286" s="56">
        <v>400100</v>
      </c>
      <c r="I286" s="56" t="s">
        <v>11421</v>
      </c>
      <c r="J286" s="56" t="s">
        <v>9541</v>
      </c>
      <c r="K286" s="56" t="s">
        <v>9083</v>
      </c>
      <c r="L286" s="56" t="s">
        <v>7138</v>
      </c>
      <c r="M286" s="73">
        <v>42461</v>
      </c>
      <c r="N286" s="56"/>
      <c r="O286" s="56"/>
      <c r="P286" s="56" t="s">
        <v>259</v>
      </c>
      <c r="Q286" s="56"/>
      <c r="R286" s="56" t="s">
        <v>70</v>
      </c>
      <c r="S286" s="56" t="s">
        <v>11415</v>
      </c>
      <c r="T286" s="56" t="s">
        <v>7140</v>
      </c>
      <c r="U286" s="57">
        <v>45792.800000000003</v>
      </c>
      <c r="V286" s="57">
        <v>-43503.16</v>
      </c>
      <c r="W286" s="57">
        <v>2289.64</v>
      </c>
      <c r="X286" s="57">
        <v>0</v>
      </c>
      <c r="Y286" s="73">
        <v>42461</v>
      </c>
      <c r="Z286" s="57">
        <v>0</v>
      </c>
      <c r="AA286" s="57">
        <v>0</v>
      </c>
      <c r="AB286" s="57">
        <v>2289.64</v>
      </c>
      <c r="AC286" s="57">
        <v>0</v>
      </c>
      <c r="AD286" s="56" t="s">
        <v>9255</v>
      </c>
      <c r="AE286" s="57">
        <v>0</v>
      </c>
      <c r="AF286" s="57">
        <v>0</v>
      </c>
      <c r="AG286" s="57">
        <v>0</v>
      </c>
      <c r="AI286"/>
      <c r="AJ286"/>
    </row>
    <row r="287" spans="1:36">
      <c r="A287" s="56" t="s">
        <v>54</v>
      </c>
      <c r="B287" s="56" t="s">
        <v>11416</v>
      </c>
      <c r="C287" s="56">
        <v>2101010100</v>
      </c>
      <c r="D287" s="56" t="s">
        <v>39</v>
      </c>
      <c r="E287" s="56">
        <v>2101020100</v>
      </c>
      <c r="F287" s="56">
        <v>5401010100</v>
      </c>
      <c r="G287" s="56" t="s">
        <v>11413</v>
      </c>
      <c r="H287" s="56">
        <v>400100</v>
      </c>
      <c r="I287" s="56" t="s">
        <v>11421</v>
      </c>
      <c r="J287" s="56" t="s">
        <v>9542</v>
      </c>
      <c r="K287" s="56" t="s">
        <v>9084</v>
      </c>
      <c r="L287" s="56" t="s">
        <v>7138</v>
      </c>
      <c r="M287" s="73">
        <v>42461</v>
      </c>
      <c r="N287" s="56"/>
      <c r="O287" s="56"/>
      <c r="P287" s="56" t="s">
        <v>259</v>
      </c>
      <c r="Q287" s="56"/>
      <c r="R287" s="56" t="s">
        <v>70</v>
      </c>
      <c r="S287" s="56" t="s">
        <v>11415</v>
      </c>
      <c r="T287" s="56" t="s">
        <v>7140</v>
      </c>
      <c r="U287" s="57">
        <v>45792.800000000003</v>
      </c>
      <c r="V287" s="57">
        <v>-43503.16</v>
      </c>
      <c r="W287" s="57">
        <v>2289.64</v>
      </c>
      <c r="X287" s="57">
        <v>0</v>
      </c>
      <c r="Y287" s="73">
        <v>42461</v>
      </c>
      <c r="Z287" s="57">
        <v>0</v>
      </c>
      <c r="AA287" s="57">
        <v>0</v>
      </c>
      <c r="AB287" s="57">
        <v>2289.64</v>
      </c>
      <c r="AC287" s="57">
        <v>0</v>
      </c>
      <c r="AD287" s="56" t="s">
        <v>9255</v>
      </c>
      <c r="AE287" s="57">
        <v>0</v>
      </c>
      <c r="AF287" s="57">
        <v>0</v>
      </c>
      <c r="AG287" s="57">
        <v>0</v>
      </c>
      <c r="AI287"/>
      <c r="AJ287"/>
    </row>
    <row r="288" spans="1:36">
      <c r="A288" s="56" t="s">
        <v>54</v>
      </c>
      <c r="B288" s="56" t="s">
        <v>11416</v>
      </c>
      <c r="C288" s="56">
        <v>2101010100</v>
      </c>
      <c r="D288" s="56" t="s">
        <v>39</v>
      </c>
      <c r="E288" s="56">
        <v>2101020100</v>
      </c>
      <c r="F288" s="56">
        <v>5401010100</v>
      </c>
      <c r="G288" s="56" t="s">
        <v>11413</v>
      </c>
      <c r="H288" s="56">
        <v>400100</v>
      </c>
      <c r="I288" s="56" t="s">
        <v>11421</v>
      </c>
      <c r="J288" s="56" t="s">
        <v>9543</v>
      </c>
      <c r="K288" s="56" t="s">
        <v>9085</v>
      </c>
      <c r="L288" s="56" t="s">
        <v>7138</v>
      </c>
      <c r="M288" s="73">
        <v>42461</v>
      </c>
      <c r="N288" s="56"/>
      <c r="O288" s="56"/>
      <c r="P288" s="56" t="s">
        <v>259</v>
      </c>
      <c r="Q288" s="56"/>
      <c r="R288" s="56" t="s">
        <v>70</v>
      </c>
      <c r="S288" s="56" t="s">
        <v>11415</v>
      </c>
      <c r="T288" s="56" t="s">
        <v>7140</v>
      </c>
      <c r="U288" s="57">
        <v>45792.800000000003</v>
      </c>
      <c r="V288" s="57">
        <v>-43503.16</v>
      </c>
      <c r="W288" s="57">
        <v>2289.64</v>
      </c>
      <c r="X288" s="57">
        <v>0</v>
      </c>
      <c r="Y288" s="73">
        <v>42461</v>
      </c>
      <c r="Z288" s="57">
        <v>0</v>
      </c>
      <c r="AA288" s="57">
        <v>0</v>
      </c>
      <c r="AB288" s="57">
        <v>2289.64</v>
      </c>
      <c r="AC288" s="57">
        <v>0</v>
      </c>
      <c r="AD288" s="56" t="s">
        <v>9255</v>
      </c>
      <c r="AE288" s="57">
        <v>0</v>
      </c>
      <c r="AF288" s="57">
        <v>0</v>
      </c>
      <c r="AG288" s="57">
        <v>0</v>
      </c>
      <c r="AI288"/>
      <c r="AJ288"/>
    </row>
    <row r="289" spans="1:36">
      <c r="A289" s="56" t="s">
        <v>54</v>
      </c>
      <c r="B289" s="56" t="s">
        <v>11416</v>
      </c>
      <c r="C289" s="56">
        <v>2101010100</v>
      </c>
      <c r="D289" s="56" t="s">
        <v>39</v>
      </c>
      <c r="E289" s="56">
        <v>2101020100</v>
      </c>
      <c r="F289" s="56">
        <v>5401010100</v>
      </c>
      <c r="G289" s="56" t="s">
        <v>11413</v>
      </c>
      <c r="H289" s="56">
        <v>400100</v>
      </c>
      <c r="I289" s="56" t="s">
        <v>11421</v>
      </c>
      <c r="J289" s="56" t="s">
        <v>9544</v>
      </c>
      <c r="K289" s="56" t="s">
        <v>9086</v>
      </c>
      <c r="L289" s="56" t="s">
        <v>7138</v>
      </c>
      <c r="M289" s="73">
        <v>42461</v>
      </c>
      <c r="N289" s="56"/>
      <c r="O289" s="56"/>
      <c r="P289" s="56" t="s">
        <v>259</v>
      </c>
      <c r="Q289" s="56"/>
      <c r="R289" s="56" t="s">
        <v>70</v>
      </c>
      <c r="S289" s="56" t="s">
        <v>11415</v>
      </c>
      <c r="T289" s="56" t="s">
        <v>7140</v>
      </c>
      <c r="U289" s="57">
        <v>45792.800000000003</v>
      </c>
      <c r="V289" s="57">
        <v>-43503.16</v>
      </c>
      <c r="W289" s="57">
        <v>2289.64</v>
      </c>
      <c r="X289" s="57">
        <v>0</v>
      </c>
      <c r="Y289" s="73">
        <v>42461</v>
      </c>
      <c r="Z289" s="57">
        <v>0</v>
      </c>
      <c r="AA289" s="57">
        <v>0</v>
      </c>
      <c r="AB289" s="57">
        <v>2289.64</v>
      </c>
      <c r="AC289" s="57">
        <v>0</v>
      </c>
      <c r="AD289" s="56" t="s">
        <v>9255</v>
      </c>
      <c r="AE289" s="57">
        <v>0</v>
      </c>
      <c r="AF289" s="57">
        <v>0</v>
      </c>
      <c r="AG289" s="57">
        <v>0</v>
      </c>
      <c r="AI289"/>
      <c r="AJ289"/>
    </row>
    <row r="290" spans="1:36">
      <c r="A290" s="56" t="s">
        <v>54</v>
      </c>
      <c r="B290" s="56" t="s">
        <v>11416</v>
      </c>
      <c r="C290" s="56">
        <v>2101010100</v>
      </c>
      <c r="D290" s="56" t="s">
        <v>39</v>
      </c>
      <c r="E290" s="56">
        <v>2101020100</v>
      </c>
      <c r="F290" s="56">
        <v>5401010100</v>
      </c>
      <c r="G290" s="56" t="s">
        <v>11413</v>
      </c>
      <c r="H290" s="56">
        <v>400100</v>
      </c>
      <c r="I290" s="56" t="s">
        <v>11421</v>
      </c>
      <c r="J290" s="56" t="s">
        <v>9545</v>
      </c>
      <c r="K290" s="56" t="s">
        <v>9087</v>
      </c>
      <c r="L290" s="56" t="s">
        <v>7138</v>
      </c>
      <c r="M290" s="73">
        <v>42461</v>
      </c>
      <c r="N290" s="56"/>
      <c r="O290" s="56"/>
      <c r="P290" s="56" t="s">
        <v>259</v>
      </c>
      <c r="Q290" s="56"/>
      <c r="R290" s="56" t="s">
        <v>70</v>
      </c>
      <c r="S290" s="56" t="s">
        <v>11415</v>
      </c>
      <c r="T290" s="56" t="s">
        <v>7140</v>
      </c>
      <c r="U290" s="57">
        <v>45792.800000000003</v>
      </c>
      <c r="V290" s="57">
        <v>-43503.16</v>
      </c>
      <c r="W290" s="57">
        <v>2289.64</v>
      </c>
      <c r="X290" s="57">
        <v>0</v>
      </c>
      <c r="Y290" s="73">
        <v>42461</v>
      </c>
      <c r="Z290" s="57">
        <v>0</v>
      </c>
      <c r="AA290" s="57">
        <v>0</v>
      </c>
      <c r="AB290" s="57">
        <v>2289.64</v>
      </c>
      <c r="AC290" s="57">
        <v>0</v>
      </c>
      <c r="AD290" s="56" t="s">
        <v>9255</v>
      </c>
      <c r="AE290" s="57">
        <v>0</v>
      </c>
      <c r="AF290" s="57">
        <v>0</v>
      </c>
      <c r="AG290" s="57">
        <v>0</v>
      </c>
      <c r="AI290"/>
      <c r="AJ290"/>
    </row>
    <row r="291" spans="1:36">
      <c r="A291" s="56" t="s">
        <v>54</v>
      </c>
      <c r="B291" s="56" t="s">
        <v>11416</v>
      </c>
      <c r="C291" s="56">
        <v>2101010100</v>
      </c>
      <c r="D291" s="56" t="s">
        <v>39</v>
      </c>
      <c r="E291" s="56">
        <v>2101020100</v>
      </c>
      <c r="F291" s="56">
        <v>5401010100</v>
      </c>
      <c r="G291" s="56" t="s">
        <v>11413</v>
      </c>
      <c r="H291" s="56">
        <v>400100</v>
      </c>
      <c r="I291" s="56" t="s">
        <v>11421</v>
      </c>
      <c r="J291" s="56" t="s">
        <v>9546</v>
      </c>
      <c r="K291" s="56" t="s">
        <v>9088</v>
      </c>
      <c r="L291" s="56" t="s">
        <v>7138</v>
      </c>
      <c r="M291" s="73">
        <v>42461</v>
      </c>
      <c r="N291" s="56"/>
      <c r="O291" s="56"/>
      <c r="P291" s="56" t="s">
        <v>259</v>
      </c>
      <c r="Q291" s="56"/>
      <c r="R291" s="56" t="s">
        <v>70</v>
      </c>
      <c r="S291" s="56" t="s">
        <v>11415</v>
      </c>
      <c r="T291" s="56" t="s">
        <v>7140</v>
      </c>
      <c r="U291" s="57">
        <v>45792.800000000003</v>
      </c>
      <c r="V291" s="57">
        <v>-43503.16</v>
      </c>
      <c r="W291" s="57">
        <v>2289.64</v>
      </c>
      <c r="X291" s="57">
        <v>0</v>
      </c>
      <c r="Y291" s="73">
        <v>42461</v>
      </c>
      <c r="Z291" s="57">
        <v>0</v>
      </c>
      <c r="AA291" s="57">
        <v>0</v>
      </c>
      <c r="AB291" s="57">
        <v>2289.64</v>
      </c>
      <c r="AC291" s="57">
        <v>0</v>
      </c>
      <c r="AD291" s="56" t="s">
        <v>9255</v>
      </c>
      <c r="AE291" s="57">
        <v>0</v>
      </c>
      <c r="AF291" s="57">
        <v>0</v>
      </c>
      <c r="AG291" s="57">
        <v>0</v>
      </c>
      <c r="AI291"/>
      <c r="AJ291"/>
    </row>
    <row r="292" spans="1:36">
      <c r="A292" s="56" t="s">
        <v>54</v>
      </c>
      <c r="B292" s="56" t="s">
        <v>11416</v>
      </c>
      <c r="C292" s="56">
        <v>2101010100</v>
      </c>
      <c r="D292" s="56" t="s">
        <v>39</v>
      </c>
      <c r="E292" s="56">
        <v>2101020100</v>
      </c>
      <c r="F292" s="56">
        <v>5401010100</v>
      </c>
      <c r="G292" s="56" t="s">
        <v>11413</v>
      </c>
      <c r="H292" s="56">
        <v>400100</v>
      </c>
      <c r="I292" s="56" t="s">
        <v>11421</v>
      </c>
      <c r="J292" s="56" t="s">
        <v>9547</v>
      </c>
      <c r="K292" s="56" t="s">
        <v>9089</v>
      </c>
      <c r="L292" s="56" t="s">
        <v>7138</v>
      </c>
      <c r="M292" s="73">
        <v>42461</v>
      </c>
      <c r="N292" s="56"/>
      <c r="O292" s="56"/>
      <c r="P292" s="56" t="s">
        <v>259</v>
      </c>
      <c r="Q292" s="56"/>
      <c r="R292" s="56" t="s">
        <v>70</v>
      </c>
      <c r="S292" s="56" t="s">
        <v>11415</v>
      </c>
      <c r="T292" s="56" t="s">
        <v>7140</v>
      </c>
      <c r="U292" s="57">
        <v>45792.800000000003</v>
      </c>
      <c r="V292" s="57">
        <v>-43503.16</v>
      </c>
      <c r="W292" s="57">
        <v>2289.64</v>
      </c>
      <c r="X292" s="57">
        <v>0</v>
      </c>
      <c r="Y292" s="73">
        <v>42461</v>
      </c>
      <c r="Z292" s="57">
        <v>0</v>
      </c>
      <c r="AA292" s="57">
        <v>0</v>
      </c>
      <c r="AB292" s="57">
        <v>2289.64</v>
      </c>
      <c r="AC292" s="57">
        <v>0</v>
      </c>
      <c r="AD292" s="56" t="s">
        <v>9255</v>
      </c>
      <c r="AE292" s="57">
        <v>0</v>
      </c>
      <c r="AF292" s="57">
        <v>0</v>
      </c>
      <c r="AG292" s="57">
        <v>0</v>
      </c>
      <c r="AI292"/>
      <c r="AJ292"/>
    </row>
    <row r="293" spans="1:36">
      <c r="A293" s="56" t="s">
        <v>54</v>
      </c>
      <c r="B293" s="56" t="s">
        <v>11412</v>
      </c>
      <c r="C293" s="56">
        <v>2101010090</v>
      </c>
      <c r="D293" s="56" t="s">
        <v>42</v>
      </c>
      <c r="E293" s="56">
        <v>2101020090</v>
      </c>
      <c r="F293" s="56">
        <v>5401010090</v>
      </c>
      <c r="G293" s="56" t="s">
        <v>11413</v>
      </c>
      <c r="H293" s="56">
        <v>400100</v>
      </c>
      <c r="I293" s="56" t="s">
        <v>11422</v>
      </c>
      <c r="J293" s="56" t="s">
        <v>9548</v>
      </c>
      <c r="K293" s="56" t="s">
        <v>7317</v>
      </c>
      <c r="L293" s="56" t="s">
        <v>7138</v>
      </c>
      <c r="M293" s="73">
        <v>41835</v>
      </c>
      <c r="N293" s="56"/>
      <c r="O293" s="56"/>
      <c r="P293" s="56" t="s">
        <v>167</v>
      </c>
      <c r="Q293" s="56"/>
      <c r="R293" s="56" t="s">
        <v>70</v>
      </c>
      <c r="S293" s="56" t="s">
        <v>11415</v>
      </c>
      <c r="T293" s="56" t="s">
        <v>7140</v>
      </c>
      <c r="U293" s="57">
        <v>40000</v>
      </c>
      <c r="V293" s="57">
        <v>-38000</v>
      </c>
      <c r="W293" s="57">
        <v>2000</v>
      </c>
      <c r="X293" s="57">
        <v>0</v>
      </c>
      <c r="Y293" s="73">
        <v>41835</v>
      </c>
      <c r="Z293" s="57">
        <v>0</v>
      </c>
      <c r="AA293" s="57">
        <v>0</v>
      </c>
      <c r="AB293" s="57">
        <v>2000</v>
      </c>
      <c r="AC293" s="57">
        <v>0</v>
      </c>
      <c r="AD293" s="56" t="s">
        <v>9255</v>
      </c>
      <c r="AE293" s="57">
        <v>0</v>
      </c>
      <c r="AF293" s="57">
        <v>0</v>
      </c>
      <c r="AG293" s="57">
        <v>0</v>
      </c>
      <c r="AI293"/>
      <c r="AJ293"/>
    </row>
    <row r="294" spans="1:36">
      <c r="A294" s="56" t="s">
        <v>54</v>
      </c>
      <c r="B294" s="56" t="s">
        <v>11412</v>
      </c>
      <c r="C294" s="56">
        <v>2101010090</v>
      </c>
      <c r="D294" s="56" t="s">
        <v>42</v>
      </c>
      <c r="E294" s="56">
        <v>2101020090</v>
      </c>
      <c r="F294" s="56">
        <v>5401010090</v>
      </c>
      <c r="G294" s="56" t="s">
        <v>11413</v>
      </c>
      <c r="H294" s="56">
        <v>400100</v>
      </c>
      <c r="I294" s="56" t="s">
        <v>11422</v>
      </c>
      <c r="J294" s="56" t="s">
        <v>9549</v>
      </c>
      <c r="K294" s="56" t="s">
        <v>7318</v>
      </c>
      <c r="L294" s="56" t="s">
        <v>7138</v>
      </c>
      <c r="M294" s="73">
        <v>39191</v>
      </c>
      <c r="N294" s="56"/>
      <c r="O294" s="56"/>
      <c r="P294" s="56" t="s">
        <v>7222</v>
      </c>
      <c r="Q294" s="56"/>
      <c r="R294" s="56" t="s">
        <v>70</v>
      </c>
      <c r="S294" s="56" t="s">
        <v>11415</v>
      </c>
      <c r="T294" s="56" t="s">
        <v>7140</v>
      </c>
      <c r="U294" s="57">
        <v>5450</v>
      </c>
      <c r="V294" s="57">
        <v>-5177.5</v>
      </c>
      <c r="W294" s="57">
        <v>272.5</v>
      </c>
      <c r="X294" s="57">
        <v>0</v>
      </c>
      <c r="Y294" s="73">
        <v>39191</v>
      </c>
      <c r="Z294" s="57">
        <v>0</v>
      </c>
      <c r="AA294" s="57">
        <v>0</v>
      </c>
      <c r="AB294" s="57">
        <v>272.5</v>
      </c>
      <c r="AC294" s="57">
        <v>0</v>
      </c>
      <c r="AD294" s="56" t="s">
        <v>9255</v>
      </c>
      <c r="AE294" s="57">
        <v>0</v>
      </c>
      <c r="AF294" s="57">
        <v>0</v>
      </c>
      <c r="AG294" s="57">
        <v>0</v>
      </c>
      <c r="AI294"/>
      <c r="AJ294"/>
    </row>
    <row r="295" spans="1:36">
      <c r="A295" s="56" t="s">
        <v>54</v>
      </c>
      <c r="B295" s="56" t="s">
        <v>11412</v>
      </c>
      <c r="C295" s="56">
        <v>2101010090</v>
      </c>
      <c r="D295" s="56" t="s">
        <v>42</v>
      </c>
      <c r="E295" s="56">
        <v>2101020090</v>
      </c>
      <c r="F295" s="56">
        <v>5401010090</v>
      </c>
      <c r="G295" s="56" t="s">
        <v>11413</v>
      </c>
      <c r="H295" s="56">
        <v>400100</v>
      </c>
      <c r="I295" s="56" t="s">
        <v>11422</v>
      </c>
      <c r="J295" s="56" t="s">
        <v>9550</v>
      </c>
      <c r="K295" s="56" t="s">
        <v>7320</v>
      </c>
      <c r="L295" s="56" t="s">
        <v>7138</v>
      </c>
      <c r="M295" s="73">
        <v>40634</v>
      </c>
      <c r="N295" s="56"/>
      <c r="O295" s="56"/>
      <c r="P295" s="56" t="s">
        <v>7222</v>
      </c>
      <c r="Q295" s="56"/>
      <c r="R295" s="56" t="s">
        <v>70</v>
      </c>
      <c r="S295" s="56" t="s">
        <v>11415</v>
      </c>
      <c r="T295" s="56" t="s">
        <v>7140</v>
      </c>
      <c r="U295" s="57">
        <v>9000</v>
      </c>
      <c r="V295" s="57">
        <v>-8550</v>
      </c>
      <c r="W295" s="57">
        <v>450</v>
      </c>
      <c r="X295" s="57">
        <v>0</v>
      </c>
      <c r="Y295" s="73">
        <v>40634</v>
      </c>
      <c r="Z295" s="57">
        <v>0</v>
      </c>
      <c r="AA295" s="57">
        <v>0</v>
      </c>
      <c r="AB295" s="57">
        <v>450</v>
      </c>
      <c r="AC295" s="57">
        <v>0</v>
      </c>
      <c r="AD295" s="56" t="s">
        <v>9255</v>
      </c>
      <c r="AE295" s="57">
        <v>0</v>
      </c>
      <c r="AF295" s="57">
        <v>0</v>
      </c>
      <c r="AG295" s="57">
        <v>0</v>
      </c>
      <c r="AI295"/>
      <c r="AJ295"/>
    </row>
    <row r="296" spans="1:36">
      <c r="A296" s="56" t="s">
        <v>54</v>
      </c>
      <c r="B296" s="56" t="s">
        <v>11412</v>
      </c>
      <c r="C296" s="56">
        <v>2101010090</v>
      </c>
      <c r="D296" s="56" t="s">
        <v>42</v>
      </c>
      <c r="E296" s="56">
        <v>2101020090</v>
      </c>
      <c r="F296" s="56">
        <v>5401010090</v>
      </c>
      <c r="G296" s="56" t="s">
        <v>11413</v>
      </c>
      <c r="H296" s="56">
        <v>400100</v>
      </c>
      <c r="I296" s="56" t="s">
        <v>11424</v>
      </c>
      <c r="J296" s="56" t="s">
        <v>9551</v>
      </c>
      <c r="K296" s="56" t="s">
        <v>7321</v>
      </c>
      <c r="L296" s="56" t="s">
        <v>7138</v>
      </c>
      <c r="M296" s="73">
        <v>39812</v>
      </c>
      <c r="N296" s="56"/>
      <c r="O296" s="56"/>
      <c r="P296" s="56" t="s">
        <v>7222</v>
      </c>
      <c r="Q296" s="56"/>
      <c r="R296" s="56" t="s">
        <v>70</v>
      </c>
      <c r="S296" s="56" t="s">
        <v>11415</v>
      </c>
      <c r="T296" s="56" t="s">
        <v>7140</v>
      </c>
      <c r="U296" s="57">
        <v>10490</v>
      </c>
      <c r="V296" s="57">
        <v>-9965.5</v>
      </c>
      <c r="W296" s="57">
        <v>524.5</v>
      </c>
      <c r="X296" s="57">
        <v>0</v>
      </c>
      <c r="Y296" s="73">
        <v>39812</v>
      </c>
      <c r="Z296" s="57">
        <v>0</v>
      </c>
      <c r="AA296" s="57">
        <v>0</v>
      </c>
      <c r="AB296" s="57">
        <v>524.5</v>
      </c>
      <c r="AC296" s="57">
        <v>0</v>
      </c>
      <c r="AD296" s="56" t="s">
        <v>9255</v>
      </c>
      <c r="AE296" s="57">
        <v>0</v>
      </c>
      <c r="AF296" s="57">
        <v>0</v>
      </c>
      <c r="AG296" s="57">
        <v>0</v>
      </c>
      <c r="AI296"/>
      <c r="AJ296"/>
    </row>
    <row r="297" spans="1:36">
      <c r="A297" s="56" t="s">
        <v>54</v>
      </c>
      <c r="B297" s="56" t="s">
        <v>11412</v>
      </c>
      <c r="C297" s="56">
        <v>2101010090</v>
      </c>
      <c r="D297" s="56" t="s">
        <v>42</v>
      </c>
      <c r="E297" s="56">
        <v>2101020090</v>
      </c>
      <c r="F297" s="56">
        <v>5401010090</v>
      </c>
      <c r="G297" s="56" t="s">
        <v>11413</v>
      </c>
      <c r="H297" s="56">
        <v>400100</v>
      </c>
      <c r="I297" s="56" t="s">
        <v>11422</v>
      </c>
      <c r="J297" s="56" t="s">
        <v>9552</v>
      </c>
      <c r="K297" s="56" t="s">
        <v>7323</v>
      </c>
      <c r="L297" s="56" t="s">
        <v>7138</v>
      </c>
      <c r="M297" s="73">
        <v>40282</v>
      </c>
      <c r="N297" s="56"/>
      <c r="O297" s="56"/>
      <c r="P297" s="56" t="s">
        <v>7222</v>
      </c>
      <c r="Q297" s="56"/>
      <c r="R297" s="56" t="s">
        <v>70</v>
      </c>
      <c r="S297" s="56" t="s">
        <v>11415</v>
      </c>
      <c r="T297" s="56" t="s">
        <v>7140</v>
      </c>
      <c r="U297" s="57">
        <v>11490</v>
      </c>
      <c r="V297" s="57">
        <v>-10915.5</v>
      </c>
      <c r="W297" s="57">
        <v>574.5</v>
      </c>
      <c r="X297" s="57">
        <v>0</v>
      </c>
      <c r="Y297" s="73">
        <v>40282</v>
      </c>
      <c r="Z297" s="57">
        <v>0</v>
      </c>
      <c r="AA297" s="57">
        <v>0</v>
      </c>
      <c r="AB297" s="57">
        <v>574.5</v>
      </c>
      <c r="AC297" s="57">
        <v>0</v>
      </c>
      <c r="AD297" s="56" t="s">
        <v>9255</v>
      </c>
      <c r="AE297" s="57">
        <v>0</v>
      </c>
      <c r="AF297" s="57">
        <v>0</v>
      </c>
      <c r="AG297" s="57">
        <v>0</v>
      </c>
      <c r="AI297"/>
      <c r="AJ297"/>
    </row>
    <row r="298" spans="1:36">
      <c r="A298" s="56" t="s">
        <v>54</v>
      </c>
      <c r="B298" s="56" t="s">
        <v>11412</v>
      </c>
      <c r="C298" s="56">
        <v>2101010090</v>
      </c>
      <c r="D298" s="56" t="s">
        <v>42</v>
      </c>
      <c r="E298" s="56">
        <v>2101020090</v>
      </c>
      <c r="F298" s="56">
        <v>5401010090</v>
      </c>
      <c r="G298" s="56" t="s">
        <v>11413</v>
      </c>
      <c r="H298" s="56">
        <v>400100</v>
      </c>
      <c r="I298" s="56" t="s">
        <v>11424</v>
      </c>
      <c r="J298" s="56" t="s">
        <v>9553</v>
      </c>
      <c r="K298" s="56" t="s">
        <v>7324</v>
      </c>
      <c r="L298" s="56" t="s">
        <v>7138</v>
      </c>
      <c r="M298" s="73">
        <v>39812</v>
      </c>
      <c r="N298" s="56"/>
      <c r="O298" s="56"/>
      <c r="P298" s="56" t="s">
        <v>7222</v>
      </c>
      <c r="Q298" s="56"/>
      <c r="R298" s="56" t="s">
        <v>70</v>
      </c>
      <c r="S298" s="56" t="s">
        <v>11415</v>
      </c>
      <c r="T298" s="56" t="s">
        <v>7140</v>
      </c>
      <c r="U298" s="57">
        <v>14000</v>
      </c>
      <c r="V298" s="57">
        <v>-13300</v>
      </c>
      <c r="W298" s="57">
        <v>700</v>
      </c>
      <c r="X298" s="57">
        <v>0</v>
      </c>
      <c r="Y298" s="73">
        <v>39812</v>
      </c>
      <c r="Z298" s="57">
        <v>0</v>
      </c>
      <c r="AA298" s="57">
        <v>0</v>
      </c>
      <c r="AB298" s="57">
        <v>700</v>
      </c>
      <c r="AC298" s="57">
        <v>0</v>
      </c>
      <c r="AD298" s="56" t="s">
        <v>9255</v>
      </c>
      <c r="AE298" s="57">
        <v>0</v>
      </c>
      <c r="AF298" s="57">
        <v>0</v>
      </c>
      <c r="AG298" s="57">
        <v>0</v>
      </c>
      <c r="AI298"/>
      <c r="AJ298"/>
    </row>
    <row r="299" spans="1:36">
      <c r="A299" s="56" t="s">
        <v>54</v>
      </c>
      <c r="B299" s="56" t="s">
        <v>11412</v>
      </c>
      <c r="C299" s="56">
        <v>2101010090</v>
      </c>
      <c r="D299" s="56" t="s">
        <v>42</v>
      </c>
      <c r="E299" s="56">
        <v>2101020090</v>
      </c>
      <c r="F299" s="56">
        <v>5401010090</v>
      </c>
      <c r="G299" s="56" t="s">
        <v>11413</v>
      </c>
      <c r="H299" s="56">
        <v>400100</v>
      </c>
      <c r="I299" s="56" t="s">
        <v>11422</v>
      </c>
      <c r="J299" s="56" t="s">
        <v>9554</v>
      </c>
      <c r="K299" s="56" t="s">
        <v>7325</v>
      </c>
      <c r="L299" s="56" t="s">
        <v>7138</v>
      </c>
      <c r="M299" s="73">
        <v>40282</v>
      </c>
      <c r="N299" s="56"/>
      <c r="O299" s="56"/>
      <c r="P299" s="56" t="s">
        <v>7222</v>
      </c>
      <c r="Q299" s="56"/>
      <c r="R299" s="56" t="s">
        <v>70</v>
      </c>
      <c r="S299" s="56" t="s">
        <v>11415</v>
      </c>
      <c r="T299" s="56" t="s">
        <v>7140</v>
      </c>
      <c r="U299" s="57">
        <v>14350</v>
      </c>
      <c r="V299" s="57">
        <v>-13632.5</v>
      </c>
      <c r="W299" s="57">
        <v>717.5</v>
      </c>
      <c r="X299" s="57">
        <v>0</v>
      </c>
      <c r="Y299" s="73">
        <v>40282</v>
      </c>
      <c r="Z299" s="57">
        <v>0</v>
      </c>
      <c r="AA299" s="57">
        <v>0</v>
      </c>
      <c r="AB299" s="57">
        <v>717.5</v>
      </c>
      <c r="AC299" s="57">
        <v>0</v>
      </c>
      <c r="AD299" s="56" t="s">
        <v>9255</v>
      </c>
      <c r="AE299" s="57">
        <v>0</v>
      </c>
      <c r="AF299" s="57">
        <v>0</v>
      </c>
      <c r="AG299" s="57">
        <v>0</v>
      </c>
      <c r="AI299"/>
      <c r="AJ299"/>
    </row>
    <row r="300" spans="1:36">
      <c r="A300" s="56" t="s">
        <v>54</v>
      </c>
      <c r="B300" s="56" t="s">
        <v>11412</v>
      </c>
      <c r="C300" s="56">
        <v>2101010090</v>
      </c>
      <c r="D300" s="56" t="s">
        <v>42</v>
      </c>
      <c r="E300" s="56">
        <v>2101020090</v>
      </c>
      <c r="F300" s="56">
        <v>5401010090</v>
      </c>
      <c r="G300" s="56" t="s">
        <v>11413</v>
      </c>
      <c r="H300" s="56">
        <v>400100</v>
      </c>
      <c r="I300" s="56" t="s">
        <v>11422</v>
      </c>
      <c r="J300" s="56" t="s">
        <v>9555</v>
      </c>
      <c r="K300" s="56" t="s">
        <v>7326</v>
      </c>
      <c r="L300" s="56" t="s">
        <v>7138</v>
      </c>
      <c r="M300" s="73">
        <v>40086</v>
      </c>
      <c r="N300" s="56"/>
      <c r="O300" s="56"/>
      <c r="P300" s="56" t="s">
        <v>7222</v>
      </c>
      <c r="Q300" s="56"/>
      <c r="R300" s="56" t="s">
        <v>70</v>
      </c>
      <c r="S300" s="56" t="s">
        <v>11415</v>
      </c>
      <c r="T300" s="56" t="s">
        <v>7140</v>
      </c>
      <c r="U300" s="57">
        <v>14529</v>
      </c>
      <c r="V300" s="57">
        <v>-13802.55</v>
      </c>
      <c r="W300" s="57">
        <v>726.45</v>
      </c>
      <c r="X300" s="57">
        <v>0</v>
      </c>
      <c r="Y300" s="73">
        <v>40086</v>
      </c>
      <c r="Z300" s="57">
        <v>0</v>
      </c>
      <c r="AA300" s="57">
        <v>0</v>
      </c>
      <c r="AB300" s="57">
        <v>726.45</v>
      </c>
      <c r="AC300" s="57">
        <v>0</v>
      </c>
      <c r="AD300" s="56" t="s">
        <v>9255</v>
      </c>
      <c r="AE300" s="57">
        <v>0</v>
      </c>
      <c r="AF300" s="57">
        <v>0</v>
      </c>
      <c r="AG300" s="57">
        <v>0</v>
      </c>
      <c r="AI300"/>
      <c r="AJ300"/>
    </row>
    <row r="301" spans="1:36">
      <c r="A301" s="56" t="s">
        <v>54</v>
      </c>
      <c r="B301" s="56" t="s">
        <v>11412</v>
      </c>
      <c r="C301" s="56">
        <v>2101010090</v>
      </c>
      <c r="D301" s="56" t="s">
        <v>42</v>
      </c>
      <c r="E301" s="56">
        <v>2101020090</v>
      </c>
      <c r="F301" s="56">
        <v>5401010090</v>
      </c>
      <c r="G301" s="56" t="s">
        <v>11413</v>
      </c>
      <c r="H301" s="56">
        <v>400100</v>
      </c>
      <c r="I301" s="56" t="s">
        <v>11422</v>
      </c>
      <c r="J301" s="56" t="s">
        <v>9556</v>
      </c>
      <c r="K301" s="56" t="s">
        <v>7327</v>
      </c>
      <c r="L301" s="56" t="s">
        <v>7138</v>
      </c>
      <c r="M301" s="73">
        <v>40282</v>
      </c>
      <c r="N301" s="56"/>
      <c r="O301" s="56"/>
      <c r="P301" s="56" t="s">
        <v>7222</v>
      </c>
      <c r="Q301" s="56"/>
      <c r="R301" s="56" t="s">
        <v>70</v>
      </c>
      <c r="S301" s="56" t="s">
        <v>11415</v>
      </c>
      <c r="T301" s="56" t="s">
        <v>7140</v>
      </c>
      <c r="U301" s="57">
        <v>15800</v>
      </c>
      <c r="V301" s="57">
        <v>-15010</v>
      </c>
      <c r="W301" s="57">
        <v>790</v>
      </c>
      <c r="X301" s="57">
        <v>0</v>
      </c>
      <c r="Y301" s="73">
        <v>40282</v>
      </c>
      <c r="Z301" s="57">
        <v>0</v>
      </c>
      <c r="AA301" s="57">
        <v>0</v>
      </c>
      <c r="AB301" s="57">
        <v>790</v>
      </c>
      <c r="AC301" s="57">
        <v>0</v>
      </c>
      <c r="AD301" s="56" t="s">
        <v>9255</v>
      </c>
      <c r="AE301" s="57">
        <v>0</v>
      </c>
      <c r="AF301" s="57">
        <v>0</v>
      </c>
      <c r="AG301" s="57">
        <v>0</v>
      </c>
      <c r="AI301"/>
      <c r="AJ301"/>
    </row>
    <row r="302" spans="1:36">
      <c r="A302" s="56" t="s">
        <v>54</v>
      </c>
      <c r="B302" s="56" t="s">
        <v>11412</v>
      </c>
      <c r="C302" s="56">
        <v>2101010090</v>
      </c>
      <c r="D302" s="56" t="s">
        <v>42</v>
      </c>
      <c r="E302" s="56">
        <v>2101020090</v>
      </c>
      <c r="F302" s="56">
        <v>5401010090</v>
      </c>
      <c r="G302" s="56" t="s">
        <v>11413</v>
      </c>
      <c r="H302" s="56">
        <v>400100</v>
      </c>
      <c r="I302" s="56" t="s">
        <v>11422</v>
      </c>
      <c r="J302" s="56" t="s">
        <v>9557</v>
      </c>
      <c r="K302" s="56" t="s">
        <v>7328</v>
      </c>
      <c r="L302" s="56" t="s">
        <v>7138</v>
      </c>
      <c r="M302" s="73">
        <v>40086</v>
      </c>
      <c r="N302" s="56"/>
      <c r="O302" s="56"/>
      <c r="P302" s="56" t="s">
        <v>7222</v>
      </c>
      <c r="Q302" s="56"/>
      <c r="R302" s="56" t="s">
        <v>70</v>
      </c>
      <c r="S302" s="56" t="s">
        <v>11415</v>
      </c>
      <c r="T302" s="56" t="s">
        <v>7140</v>
      </c>
      <c r="U302" s="57">
        <v>16919</v>
      </c>
      <c r="V302" s="57">
        <v>-16073.05</v>
      </c>
      <c r="W302" s="57">
        <v>845.95</v>
      </c>
      <c r="X302" s="57">
        <v>0</v>
      </c>
      <c r="Y302" s="73">
        <v>40086</v>
      </c>
      <c r="Z302" s="57">
        <v>0</v>
      </c>
      <c r="AA302" s="57">
        <v>0</v>
      </c>
      <c r="AB302" s="57">
        <v>845.95</v>
      </c>
      <c r="AC302" s="57">
        <v>0</v>
      </c>
      <c r="AD302" s="56" t="s">
        <v>9255</v>
      </c>
      <c r="AE302" s="57">
        <v>0</v>
      </c>
      <c r="AF302" s="57">
        <v>0</v>
      </c>
      <c r="AG302" s="57">
        <v>0</v>
      </c>
      <c r="AI302"/>
      <c r="AJ302"/>
    </row>
    <row r="303" spans="1:36">
      <c r="A303" s="56" t="s">
        <v>54</v>
      </c>
      <c r="B303" s="56" t="s">
        <v>11412</v>
      </c>
      <c r="C303" s="56">
        <v>2101010090</v>
      </c>
      <c r="D303" s="56" t="s">
        <v>42</v>
      </c>
      <c r="E303" s="56">
        <v>2101020090</v>
      </c>
      <c r="F303" s="56">
        <v>5401010090</v>
      </c>
      <c r="G303" s="56" t="s">
        <v>11413</v>
      </c>
      <c r="H303" s="56">
        <v>400100</v>
      </c>
      <c r="I303" s="56" t="s">
        <v>11422</v>
      </c>
      <c r="J303" s="56" t="s">
        <v>9558</v>
      </c>
      <c r="K303" s="56" t="s">
        <v>7329</v>
      </c>
      <c r="L303" s="56" t="s">
        <v>7138</v>
      </c>
      <c r="M303" s="73">
        <v>40620</v>
      </c>
      <c r="N303" s="56"/>
      <c r="O303" s="56"/>
      <c r="P303" s="56" t="s">
        <v>7222</v>
      </c>
      <c r="Q303" s="56"/>
      <c r="R303" s="56" t="s">
        <v>70</v>
      </c>
      <c r="S303" s="56" t="s">
        <v>11415</v>
      </c>
      <c r="T303" s="56" t="s">
        <v>7140</v>
      </c>
      <c r="U303" s="57">
        <v>17820</v>
      </c>
      <c r="V303" s="57">
        <v>-16929</v>
      </c>
      <c r="W303" s="57">
        <v>891</v>
      </c>
      <c r="X303" s="57">
        <v>0</v>
      </c>
      <c r="Y303" s="73">
        <v>40620</v>
      </c>
      <c r="Z303" s="57">
        <v>0</v>
      </c>
      <c r="AA303" s="57">
        <v>0</v>
      </c>
      <c r="AB303" s="57">
        <v>891</v>
      </c>
      <c r="AC303" s="57">
        <v>0</v>
      </c>
      <c r="AD303" s="56" t="s">
        <v>9255</v>
      </c>
      <c r="AE303" s="57">
        <v>0</v>
      </c>
      <c r="AF303" s="57">
        <v>0</v>
      </c>
      <c r="AG303" s="57">
        <v>0</v>
      </c>
      <c r="AI303"/>
      <c r="AJ303"/>
    </row>
    <row r="304" spans="1:36">
      <c r="A304" s="56" t="s">
        <v>54</v>
      </c>
      <c r="B304" s="56" t="s">
        <v>11412</v>
      </c>
      <c r="C304" s="56">
        <v>2101010090</v>
      </c>
      <c r="D304" s="56" t="s">
        <v>42</v>
      </c>
      <c r="E304" s="56">
        <v>2101020090</v>
      </c>
      <c r="F304" s="56">
        <v>5401010090</v>
      </c>
      <c r="G304" s="56" t="s">
        <v>11413</v>
      </c>
      <c r="H304" s="56">
        <v>400100</v>
      </c>
      <c r="I304" s="56" t="s">
        <v>11422</v>
      </c>
      <c r="J304" s="56" t="s">
        <v>9559</v>
      </c>
      <c r="K304" s="56" t="s">
        <v>7330</v>
      </c>
      <c r="L304" s="56" t="s">
        <v>7138</v>
      </c>
      <c r="M304" s="73">
        <v>40086</v>
      </c>
      <c r="N304" s="56"/>
      <c r="O304" s="56"/>
      <c r="P304" s="56" t="s">
        <v>7222</v>
      </c>
      <c r="Q304" s="56"/>
      <c r="R304" s="56" t="s">
        <v>70</v>
      </c>
      <c r="S304" s="56" t="s">
        <v>11415</v>
      </c>
      <c r="T304" s="56" t="s">
        <v>7140</v>
      </c>
      <c r="U304" s="57">
        <v>18804</v>
      </c>
      <c r="V304" s="57">
        <v>-17863.8</v>
      </c>
      <c r="W304" s="57">
        <v>940.2</v>
      </c>
      <c r="X304" s="57">
        <v>0</v>
      </c>
      <c r="Y304" s="73">
        <v>40086</v>
      </c>
      <c r="Z304" s="57">
        <v>0</v>
      </c>
      <c r="AA304" s="57">
        <v>0</v>
      </c>
      <c r="AB304" s="57">
        <v>940.2</v>
      </c>
      <c r="AC304" s="57">
        <v>0</v>
      </c>
      <c r="AD304" s="56" t="s">
        <v>9255</v>
      </c>
      <c r="AE304" s="57">
        <v>0</v>
      </c>
      <c r="AF304" s="57">
        <v>0</v>
      </c>
      <c r="AG304" s="57">
        <v>0</v>
      </c>
      <c r="AI304"/>
      <c r="AJ304"/>
    </row>
    <row r="305" spans="1:36">
      <c r="A305" s="56" t="s">
        <v>54</v>
      </c>
      <c r="B305" s="56" t="s">
        <v>11412</v>
      </c>
      <c r="C305" s="56">
        <v>2101010090</v>
      </c>
      <c r="D305" s="56" t="s">
        <v>42</v>
      </c>
      <c r="E305" s="56">
        <v>2101020090</v>
      </c>
      <c r="F305" s="56">
        <v>5401010090</v>
      </c>
      <c r="G305" s="56" t="s">
        <v>11413</v>
      </c>
      <c r="H305" s="56">
        <v>400100</v>
      </c>
      <c r="I305" s="56" t="s">
        <v>11424</v>
      </c>
      <c r="J305" s="56" t="s">
        <v>9560</v>
      </c>
      <c r="K305" s="56" t="s">
        <v>7331</v>
      </c>
      <c r="L305" s="56" t="s">
        <v>7138</v>
      </c>
      <c r="M305" s="73">
        <v>39812</v>
      </c>
      <c r="N305" s="56"/>
      <c r="O305" s="56"/>
      <c r="P305" s="56" t="s">
        <v>7222</v>
      </c>
      <c r="Q305" s="56"/>
      <c r="R305" s="56" t="s">
        <v>70</v>
      </c>
      <c r="S305" s="56" t="s">
        <v>11415</v>
      </c>
      <c r="T305" s="56" t="s">
        <v>7140</v>
      </c>
      <c r="U305" s="57">
        <v>20200</v>
      </c>
      <c r="V305" s="57">
        <v>-19190</v>
      </c>
      <c r="W305" s="57">
        <v>1010</v>
      </c>
      <c r="X305" s="57">
        <v>0</v>
      </c>
      <c r="Y305" s="73">
        <v>39812</v>
      </c>
      <c r="Z305" s="57">
        <v>0</v>
      </c>
      <c r="AA305" s="57">
        <v>0</v>
      </c>
      <c r="AB305" s="57">
        <v>1010</v>
      </c>
      <c r="AC305" s="57">
        <v>0</v>
      </c>
      <c r="AD305" s="56" t="s">
        <v>9255</v>
      </c>
      <c r="AE305" s="57">
        <v>0</v>
      </c>
      <c r="AF305" s="57">
        <v>0</v>
      </c>
      <c r="AG305" s="57">
        <v>0</v>
      </c>
      <c r="AI305"/>
      <c r="AJ305"/>
    </row>
    <row r="306" spans="1:36">
      <c r="A306" s="56" t="s">
        <v>54</v>
      </c>
      <c r="B306" s="56" t="s">
        <v>11412</v>
      </c>
      <c r="C306" s="56">
        <v>2101010090</v>
      </c>
      <c r="D306" s="56" t="s">
        <v>42</v>
      </c>
      <c r="E306" s="56">
        <v>2101020090</v>
      </c>
      <c r="F306" s="56">
        <v>5401010090</v>
      </c>
      <c r="G306" s="56" t="s">
        <v>11413</v>
      </c>
      <c r="H306" s="56">
        <v>400100</v>
      </c>
      <c r="I306" s="56" t="s">
        <v>11422</v>
      </c>
      <c r="J306" s="56" t="s">
        <v>9561</v>
      </c>
      <c r="K306" s="56" t="s">
        <v>7327</v>
      </c>
      <c r="L306" s="56" t="s">
        <v>7138</v>
      </c>
      <c r="M306" s="73">
        <v>40282</v>
      </c>
      <c r="N306" s="56"/>
      <c r="O306" s="56"/>
      <c r="P306" s="56" t="s">
        <v>7222</v>
      </c>
      <c r="Q306" s="56"/>
      <c r="R306" s="56" t="s">
        <v>70</v>
      </c>
      <c r="S306" s="56" t="s">
        <v>11415</v>
      </c>
      <c r="T306" s="56" t="s">
        <v>7140</v>
      </c>
      <c r="U306" s="57">
        <v>20900</v>
      </c>
      <c r="V306" s="57">
        <v>-19855</v>
      </c>
      <c r="W306" s="57">
        <v>1045</v>
      </c>
      <c r="X306" s="57">
        <v>0</v>
      </c>
      <c r="Y306" s="73">
        <v>40282</v>
      </c>
      <c r="Z306" s="57">
        <v>0</v>
      </c>
      <c r="AA306" s="57">
        <v>0</v>
      </c>
      <c r="AB306" s="57">
        <v>1045</v>
      </c>
      <c r="AC306" s="57">
        <v>0</v>
      </c>
      <c r="AD306" s="56" t="s">
        <v>9255</v>
      </c>
      <c r="AE306" s="57">
        <v>0</v>
      </c>
      <c r="AF306" s="57">
        <v>0</v>
      </c>
      <c r="AG306" s="57">
        <v>0</v>
      </c>
      <c r="AI306"/>
      <c r="AJ306"/>
    </row>
    <row r="307" spans="1:36">
      <c r="A307" s="56" t="s">
        <v>54</v>
      </c>
      <c r="B307" s="56" t="s">
        <v>11412</v>
      </c>
      <c r="C307" s="56">
        <v>2101010090</v>
      </c>
      <c r="D307" s="56" t="s">
        <v>42</v>
      </c>
      <c r="E307" s="56">
        <v>2101020090</v>
      </c>
      <c r="F307" s="56">
        <v>5401010090</v>
      </c>
      <c r="G307" s="56" t="s">
        <v>11413</v>
      </c>
      <c r="H307" s="56">
        <v>400100</v>
      </c>
      <c r="I307" s="56" t="s">
        <v>11422</v>
      </c>
      <c r="J307" s="56" t="s">
        <v>9562</v>
      </c>
      <c r="K307" s="56" t="s">
        <v>7333</v>
      </c>
      <c r="L307" s="56" t="s">
        <v>7138</v>
      </c>
      <c r="M307" s="73">
        <v>41177</v>
      </c>
      <c r="N307" s="56"/>
      <c r="O307" s="56"/>
      <c r="P307" s="56" t="s">
        <v>7222</v>
      </c>
      <c r="Q307" s="56"/>
      <c r="R307" s="56" t="s">
        <v>70</v>
      </c>
      <c r="S307" s="56" t="s">
        <v>11415</v>
      </c>
      <c r="T307" s="56" t="s">
        <v>7140</v>
      </c>
      <c r="U307" s="57">
        <v>24434</v>
      </c>
      <c r="V307" s="57">
        <v>-23212.3</v>
      </c>
      <c r="W307" s="57">
        <v>1221.7</v>
      </c>
      <c r="X307" s="57">
        <v>0</v>
      </c>
      <c r="Y307" s="73">
        <v>41177</v>
      </c>
      <c r="Z307" s="57">
        <v>0</v>
      </c>
      <c r="AA307" s="57">
        <v>0</v>
      </c>
      <c r="AB307" s="57">
        <v>1221.7</v>
      </c>
      <c r="AC307" s="57">
        <v>0</v>
      </c>
      <c r="AD307" s="56" t="s">
        <v>9255</v>
      </c>
      <c r="AE307" s="57">
        <v>0</v>
      </c>
      <c r="AF307" s="57">
        <v>0</v>
      </c>
      <c r="AG307" s="57">
        <v>0</v>
      </c>
      <c r="AI307"/>
      <c r="AJ307"/>
    </row>
    <row r="308" spans="1:36">
      <c r="A308" s="56" t="s">
        <v>54</v>
      </c>
      <c r="B308" s="56" t="s">
        <v>11412</v>
      </c>
      <c r="C308" s="56">
        <v>2101010090</v>
      </c>
      <c r="D308" s="56" t="s">
        <v>42</v>
      </c>
      <c r="E308" s="56">
        <v>2101020090</v>
      </c>
      <c r="F308" s="56">
        <v>5401010090</v>
      </c>
      <c r="G308" s="56" t="s">
        <v>11413</v>
      </c>
      <c r="H308" s="56">
        <v>400100</v>
      </c>
      <c r="I308" s="56" t="s">
        <v>11422</v>
      </c>
      <c r="J308" s="56" t="s">
        <v>9563</v>
      </c>
      <c r="K308" s="56" t="s">
        <v>7336</v>
      </c>
      <c r="L308" s="56" t="s">
        <v>7138</v>
      </c>
      <c r="M308" s="73">
        <v>40297</v>
      </c>
      <c r="N308" s="56"/>
      <c r="O308" s="56"/>
      <c r="P308" s="56" t="s">
        <v>7222</v>
      </c>
      <c r="Q308" s="56"/>
      <c r="R308" s="56" t="s">
        <v>70</v>
      </c>
      <c r="S308" s="56" t="s">
        <v>11415</v>
      </c>
      <c r="T308" s="56" t="s">
        <v>7140</v>
      </c>
      <c r="U308" s="57">
        <v>27000</v>
      </c>
      <c r="V308" s="57">
        <v>-25650</v>
      </c>
      <c r="W308" s="57">
        <v>1350</v>
      </c>
      <c r="X308" s="57">
        <v>0</v>
      </c>
      <c r="Y308" s="73">
        <v>40297</v>
      </c>
      <c r="Z308" s="57">
        <v>0</v>
      </c>
      <c r="AA308" s="57">
        <v>0</v>
      </c>
      <c r="AB308" s="57">
        <v>1350</v>
      </c>
      <c r="AC308" s="57">
        <v>0</v>
      </c>
      <c r="AD308" s="56" t="s">
        <v>9255</v>
      </c>
      <c r="AE308" s="57">
        <v>0</v>
      </c>
      <c r="AF308" s="57">
        <v>0</v>
      </c>
      <c r="AG308" s="57">
        <v>0</v>
      </c>
      <c r="AI308"/>
      <c r="AJ308"/>
    </row>
    <row r="309" spans="1:36">
      <c r="A309" s="56" t="s">
        <v>54</v>
      </c>
      <c r="B309" s="56" t="s">
        <v>11412</v>
      </c>
      <c r="C309" s="56">
        <v>2101010090</v>
      </c>
      <c r="D309" s="56" t="s">
        <v>42</v>
      </c>
      <c r="E309" s="56">
        <v>2101020090</v>
      </c>
      <c r="F309" s="56">
        <v>5401010090</v>
      </c>
      <c r="G309" s="56" t="s">
        <v>11413</v>
      </c>
      <c r="H309" s="56">
        <v>400100</v>
      </c>
      <c r="I309" s="56" t="s">
        <v>11422</v>
      </c>
      <c r="J309" s="56" t="s">
        <v>9564</v>
      </c>
      <c r="K309" s="56" t="s">
        <v>7337</v>
      </c>
      <c r="L309" s="56" t="s">
        <v>7138</v>
      </c>
      <c r="M309" s="73">
        <v>39191</v>
      </c>
      <c r="N309" s="56"/>
      <c r="O309" s="56"/>
      <c r="P309" s="56" t="s">
        <v>7222</v>
      </c>
      <c r="Q309" s="56"/>
      <c r="R309" s="56" t="s">
        <v>70</v>
      </c>
      <c r="S309" s="56" t="s">
        <v>11415</v>
      </c>
      <c r="T309" s="56" t="s">
        <v>7140</v>
      </c>
      <c r="U309" s="57">
        <v>30500</v>
      </c>
      <c r="V309" s="57">
        <v>-28975</v>
      </c>
      <c r="W309" s="57">
        <v>1525</v>
      </c>
      <c r="X309" s="57">
        <v>0</v>
      </c>
      <c r="Y309" s="73">
        <v>39191</v>
      </c>
      <c r="Z309" s="57">
        <v>0</v>
      </c>
      <c r="AA309" s="57">
        <v>0</v>
      </c>
      <c r="AB309" s="57">
        <v>1525</v>
      </c>
      <c r="AC309" s="57">
        <v>0</v>
      </c>
      <c r="AD309" s="56" t="s">
        <v>9255</v>
      </c>
      <c r="AE309" s="57">
        <v>0</v>
      </c>
      <c r="AF309" s="57">
        <v>0</v>
      </c>
      <c r="AG309" s="57">
        <v>0</v>
      </c>
      <c r="AI309"/>
      <c r="AJ309"/>
    </row>
    <row r="310" spans="1:36">
      <c r="A310" s="56" t="s">
        <v>54</v>
      </c>
      <c r="B310" s="56" t="s">
        <v>11412</v>
      </c>
      <c r="C310" s="56">
        <v>2101010090</v>
      </c>
      <c r="D310" s="56" t="s">
        <v>42</v>
      </c>
      <c r="E310" s="56">
        <v>2101020090</v>
      </c>
      <c r="F310" s="56">
        <v>5401010090</v>
      </c>
      <c r="G310" s="56" t="s">
        <v>11413</v>
      </c>
      <c r="H310" s="56">
        <v>400100</v>
      </c>
      <c r="I310" s="56" t="s">
        <v>11422</v>
      </c>
      <c r="J310" s="56" t="s">
        <v>9565</v>
      </c>
      <c r="K310" s="56" t="s">
        <v>7339</v>
      </c>
      <c r="L310" s="56" t="s">
        <v>7138</v>
      </c>
      <c r="M310" s="73">
        <v>39191</v>
      </c>
      <c r="N310" s="56"/>
      <c r="O310" s="56"/>
      <c r="P310" s="56" t="s">
        <v>7222</v>
      </c>
      <c r="Q310" s="56"/>
      <c r="R310" s="56" t="s">
        <v>70</v>
      </c>
      <c r="S310" s="56" t="s">
        <v>11415</v>
      </c>
      <c r="T310" s="56" t="s">
        <v>7140</v>
      </c>
      <c r="U310" s="57">
        <v>31990</v>
      </c>
      <c r="V310" s="57">
        <v>-30390.5</v>
      </c>
      <c r="W310" s="57">
        <v>1599.5</v>
      </c>
      <c r="X310" s="57">
        <v>0</v>
      </c>
      <c r="Y310" s="73">
        <v>39191</v>
      </c>
      <c r="Z310" s="57">
        <v>0</v>
      </c>
      <c r="AA310" s="57">
        <v>0</v>
      </c>
      <c r="AB310" s="57">
        <v>1599.5</v>
      </c>
      <c r="AC310" s="57">
        <v>0</v>
      </c>
      <c r="AD310" s="56" t="s">
        <v>9255</v>
      </c>
      <c r="AE310" s="57">
        <v>0</v>
      </c>
      <c r="AF310" s="57">
        <v>0</v>
      </c>
      <c r="AG310" s="57">
        <v>0</v>
      </c>
      <c r="AI310"/>
      <c r="AJ310"/>
    </row>
    <row r="311" spans="1:36">
      <c r="A311" s="56" t="s">
        <v>54</v>
      </c>
      <c r="B311" s="56" t="s">
        <v>11412</v>
      </c>
      <c r="C311" s="56">
        <v>2101010090</v>
      </c>
      <c r="D311" s="56" t="s">
        <v>42</v>
      </c>
      <c r="E311" s="56">
        <v>2101020090</v>
      </c>
      <c r="F311" s="56">
        <v>5401010090</v>
      </c>
      <c r="G311" s="56" t="s">
        <v>11413</v>
      </c>
      <c r="H311" s="56">
        <v>400100</v>
      </c>
      <c r="I311" s="56" t="s">
        <v>11422</v>
      </c>
      <c r="J311" s="56" t="s">
        <v>9566</v>
      </c>
      <c r="K311" s="56" t="s">
        <v>9059</v>
      </c>
      <c r="L311" s="56" t="s">
        <v>7138</v>
      </c>
      <c r="M311" s="73">
        <v>41229</v>
      </c>
      <c r="N311" s="56"/>
      <c r="O311" s="56"/>
      <c r="P311" s="56" t="s">
        <v>7222</v>
      </c>
      <c r="Q311" s="56"/>
      <c r="R311" s="56" t="s">
        <v>70</v>
      </c>
      <c r="S311" s="56" t="s">
        <v>11415</v>
      </c>
      <c r="T311" s="56" t="s">
        <v>7140</v>
      </c>
      <c r="U311" s="57">
        <v>37251</v>
      </c>
      <c r="V311" s="57">
        <v>-35388.449999999997</v>
      </c>
      <c r="W311" s="57">
        <v>1862.55</v>
      </c>
      <c r="X311" s="57">
        <v>0</v>
      </c>
      <c r="Y311" s="73">
        <v>41229</v>
      </c>
      <c r="Z311" s="57">
        <v>0</v>
      </c>
      <c r="AA311" s="57">
        <v>0</v>
      </c>
      <c r="AB311" s="57">
        <v>1862.55</v>
      </c>
      <c r="AC311" s="57">
        <v>0</v>
      </c>
      <c r="AD311" s="56" t="s">
        <v>9255</v>
      </c>
      <c r="AE311" s="57">
        <v>0</v>
      </c>
      <c r="AF311" s="57">
        <v>0</v>
      </c>
      <c r="AG311" s="57">
        <v>0</v>
      </c>
      <c r="AI311"/>
      <c r="AJ311"/>
    </row>
    <row r="312" spans="1:36">
      <c r="A312" s="56" t="s">
        <v>54</v>
      </c>
      <c r="B312" s="56" t="s">
        <v>11412</v>
      </c>
      <c r="C312" s="56">
        <v>2101010090</v>
      </c>
      <c r="D312" s="56" t="s">
        <v>42</v>
      </c>
      <c r="E312" s="56">
        <v>2101020090</v>
      </c>
      <c r="F312" s="56">
        <v>5401010090</v>
      </c>
      <c r="G312" s="56" t="s">
        <v>11413</v>
      </c>
      <c r="H312" s="56">
        <v>400100</v>
      </c>
      <c r="I312" s="56" t="s">
        <v>11422</v>
      </c>
      <c r="J312" s="56" t="s">
        <v>9567</v>
      </c>
      <c r="K312" s="56" t="s">
        <v>9061</v>
      </c>
      <c r="L312" s="56" t="s">
        <v>7138</v>
      </c>
      <c r="M312" s="73">
        <v>40086</v>
      </c>
      <c r="N312" s="56"/>
      <c r="O312" s="56"/>
      <c r="P312" s="56" t="s">
        <v>7222</v>
      </c>
      <c r="Q312" s="56"/>
      <c r="R312" s="56" t="s">
        <v>70</v>
      </c>
      <c r="S312" s="56" t="s">
        <v>11415</v>
      </c>
      <c r="T312" s="56" t="s">
        <v>7140</v>
      </c>
      <c r="U312" s="57">
        <v>55825</v>
      </c>
      <c r="V312" s="57">
        <v>-53033.75</v>
      </c>
      <c r="W312" s="57">
        <v>2791.25</v>
      </c>
      <c r="X312" s="57">
        <v>0</v>
      </c>
      <c r="Y312" s="73">
        <v>40086</v>
      </c>
      <c r="Z312" s="57">
        <v>0</v>
      </c>
      <c r="AA312" s="57">
        <v>0</v>
      </c>
      <c r="AB312" s="57">
        <v>2791.25</v>
      </c>
      <c r="AC312" s="57">
        <v>0</v>
      </c>
      <c r="AD312" s="56" t="s">
        <v>9255</v>
      </c>
      <c r="AE312" s="57">
        <v>0</v>
      </c>
      <c r="AF312" s="57">
        <v>0</v>
      </c>
      <c r="AG312" s="57">
        <v>0</v>
      </c>
      <c r="AI312"/>
      <c r="AJ312"/>
    </row>
    <row r="313" spans="1:36">
      <c r="A313" s="56" t="s">
        <v>54</v>
      </c>
      <c r="B313" s="56" t="s">
        <v>11412</v>
      </c>
      <c r="C313" s="56">
        <v>2101010090</v>
      </c>
      <c r="D313" s="56" t="s">
        <v>42</v>
      </c>
      <c r="E313" s="56">
        <v>2101020090</v>
      </c>
      <c r="F313" s="56">
        <v>5401010090</v>
      </c>
      <c r="G313" s="56" t="s">
        <v>11413</v>
      </c>
      <c r="H313" s="56">
        <v>400100</v>
      </c>
      <c r="I313" s="56" t="s">
        <v>11422</v>
      </c>
      <c r="J313" s="56" t="s">
        <v>9568</v>
      </c>
      <c r="K313" s="56" t="s">
        <v>7342</v>
      </c>
      <c r="L313" s="56" t="s">
        <v>7138</v>
      </c>
      <c r="M313" s="73">
        <v>40127</v>
      </c>
      <c r="N313" s="56"/>
      <c r="O313" s="56"/>
      <c r="P313" s="56" t="s">
        <v>7222</v>
      </c>
      <c r="Q313" s="56"/>
      <c r="R313" s="56" t="s">
        <v>70</v>
      </c>
      <c r="S313" s="56" t="s">
        <v>11415</v>
      </c>
      <c r="T313" s="56" t="s">
        <v>7140</v>
      </c>
      <c r="U313" s="57">
        <v>57000</v>
      </c>
      <c r="V313" s="57">
        <v>-54150</v>
      </c>
      <c r="W313" s="57">
        <v>2850</v>
      </c>
      <c r="X313" s="57">
        <v>0</v>
      </c>
      <c r="Y313" s="73">
        <v>40127</v>
      </c>
      <c r="Z313" s="57">
        <v>0</v>
      </c>
      <c r="AA313" s="57">
        <v>0</v>
      </c>
      <c r="AB313" s="57">
        <v>2850</v>
      </c>
      <c r="AC313" s="57">
        <v>0</v>
      </c>
      <c r="AD313" s="56" t="s">
        <v>9255</v>
      </c>
      <c r="AE313" s="57">
        <v>0</v>
      </c>
      <c r="AF313" s="57">
        <v>0</v>
      </c>
      <c r="AG313" s="57">
        <v>0</v>
      </c>
      <c r="AI313"/>
      <c r="AJ313"/>
    </row>
    <row r="314" spans="1:36">
      <c r="A314" s="56" t="s">
        <v>54</v>
      </c>
      <c r="B314" s="56" t="s">
        <v>11412</v>
      </c>
      <c r="C314" s="56">
        <v>2101010090</v>
      </c>
      <c r="D314" s="56" t="s">
        <v>42</v>
      </c>
      <c r="E314" s="56">
        <v>2101020090</v>
      </c>
      <c r="F314" s="56">
        <v>5401010090</v>
      </c>
      <c r="G314" s="56" t="s">
        <v>11413</v>
      </c>
      <c r="H314" s="56">
        <v>400100</v>
      </c>
      <c r="I314" s="56" t="s">
        <v>11422</v>
      </c>
      <c r="J314" s="56" t="s">
        <v>9569</v>
      </c>
      <c r="K314" s="56" t="s">
        <v>7343</v>
      </c>
      <c r="L314" s="56" t="s">
        <v>7138</v>
      </c>
      <c r="M314" s="73">
        <v>39191</v>
      </c>
      <c r="N314" s="56"/>
      <c r="O314" s="56"/>
      <c r="P314" s="56" t="s">
        <v>7222</v>
      </c>
      <c r="Q314" s="56"/>
      <c r="R314" s="56" t="s">
        <v>70</v>
      </c>
      <c r="S314" s="56" t="s">
        <v>11415</v>
      </c>
      <c r="T314" s="56" t="s">
        <v>7140</v>
      </c>
      <c r="U314" s="57">
        <v>62000</v>
      </c>
      <c r="V314" s="57">
        <v>-58900</v>
      </c>
      <c r="W314" s="57">
        <v>3100</v>
      </c>
      <c r="X314" s="57">
        <v>0</v>
      </c>
      <c r="Y314" s="73">
        <v>39191</v>
      </c>
      <c r="Z314" s="57">
        <v>0</v>
      </c>
      <c r="AA314" s="57">
        <v>0</v>
      </c>
      <c r="AB314" s="57">
        <v>3100</v>
      </c>
      <c r="AC314" s="57">
        <v>0</v>
      </c>
      <c r="AD314" s="56" t="s">
        <v>9255</v>
      </c>
      <c r="AE314" s="57">
        <v>0</v>
      </c>
      <c r="AF314" s="57">
        <v>0</v>
      </c>
      <c r="AG314" s="57">
        <v>0</v>
      </c>
      <c r="AI314"/>
      <c r="AJ314"/>
    </row>
    <row r="315" spans="1:36">
      <c r="A315" s="56" t="s">
        <v>54</v>
      </c>
      <c r="B315" s="56" t="s">
        <v>11412</v>
      </c>
      <c r="C315" s="56">
        <v>2101010090</v>
      </c>
      <c r="D315" s="56" t="s">
        <v>42</v>
      </c>
      <c r="E315" s="56">
        <v>2101020090</v>
      </c>
      <c r="F315" s="56">
        <v>5401010090</v>
      </c>
      <c r="G315" s="56" t="s">
        <v>11413</v>
      </c>
      <c r="H315" s="56">
        <v>400100</v>
      </c>
      <c r="I315" s="56" t="s">
        <v>11424</v>
      </c>
      <c r="J315" s="56" t="s">
        <v>9570</v>
      </c>
      <c r="K315" s="56" t="s">
        <v>7344</v>
      </c>
      <c r="L315" s="56" t="s">
        <v>7138</v>
      </c>
      <c r="M315" s="73">
        <v>40634</v>
      </c>
      <c r="N315" s="56"/>
      <c r="O315" s="56"/>
      <c r="P315" s="56" t="s">
        <v>7222</v>
      </c>
      <c r="Q315" s="56"/>
      <c r="R315" s="56" t="s">
        <v>70</v>
      </c>
      <c r="S315" s="56" t="s">
        <v>11415</v>
      </c>
      <c r="T315" s="56" t="s">
        <v>7140</v>
      </c>
      <c r="U315" s="57">
        <v>71059</v>
      </c>
      <c r="V315" s="57">
        <v>-67506.05</v>
      </c>
      <c r="W315" s="57">
        <v>3552.95</v>
      </c>
      <c r="X315" s="57">
        <v>0</v>
      </c>
      <c r="Y315" s="73">
        <v>40634</v>
      </c>
      <c r="Z315" s="57">
        <v>0</v>
      </c>
      <c r="AA315" s="57">
        <v>0</v>
      </c>
      <c r="AB315" s="57">
        <v>3552.95</v>
      </c>
      <c r="AC315" s="57">
        <v>0</v>
      </c>
      <c r="AD315" s="56" t="s">
        <v>9255</v>
      </c>
      <c r="AE315" s="57">
        <v>0</v>
      </c>
      <c r="AF315" s="57">
        <v>0</v>
      </c>
      <c r="AG315" s="57">
        <v>0</v>
      </c>
      <c r="AI315"/>
      <c r="AJ315"/>
    </row>
    <row r="316" spans="1:36">
      <c r="A316" s="56" t="s">
        <v>54</v>
      </c>
      <c r="B316" s="56" t="s">
        <v>11412</v>
      </c>
      <c r="C316" s="56">
        <v>2101010090</v>
      </c>
      <c r="D316" s="56" t="s">
        <v>42</v>
      </c>
      <c r="E316" s="56">
        <v>2101020090</v>
      </c>
      <c r="F316" s="56">
        <v>5401010090</v>
      </c>
      <c r="G316" s="56" t="s">
        <v>11413</v>
      </c>
      <c r="H316" s="56">
        <v>400100</v>
      </c>
      <c r="I316" s="56" t="s">
        <v>11422</v>
      </c>
      <c r="J316" s="56" t="s">
        <v>9571</v>
      </c>
      <c r="K316" s="56" t="s">
        <v>7346</v>
      </c>
      <c r="L316" s="56" t="s">
        <v>7138</v>
      </c>
      <c r="M316" s="73">
        <v>41178</v>
      </c>
      <c r="N316" s="56"/>
      <c r="O316" s="56"/>
      <c r="P316" s="56" t="s">
        <v>7222</v>
      </c>
      <c r="Q316" s="56"/>
      <c r="R316" s="56" t="s">
        <v>70</v>
      </c>
      <c r="S316" s="56" t="s">
        <v>11415</v>
      </c>
      <c r="T316" s="56" t="s">
        <v>7140</v>
      </c>
      <c r="U316" s="57">
        <v>132900</v>
      </c>
      <c r="V316" s="57">
        <v>-126255</v>
      </c>
      <c r="W316" s="57">
        <v>6645</v>
      </c>
      <c r="X316" s="57">
        <v>0</v>
      </c>
      <c r="Y316" s="73">
        <v>41178</v>
      </c>
      <c r="Z316" s="57">
        <v>0</v>
      </c>
      <c r="AA316" s="57">
        <v>0</v>
      </c>
      <c r="AB316" s="57">
        <v>6645</v>
      </c>
      <c r="AC316" s="57">
        <v>0</v>
      </c>
      <c r="AD316" s="56" t="s">
        <v>9255</v>
      </c>
      <c r="AE316" s="57">
        <v>0</v>
      </c>
      <c r="AF316" s="57">
        <v>0</v>
      </c>
      <c r="AG316" s="57">
        <v>0</v>
      </c>
      <c r="AI316"/>
      <c r="AJ316"/>
    </row>
    <row r="317" spans="1:36">
      <c r="A317" s="56" t="s">
        <v>54</v>
      </c>
      <c r="B317" s="56" t="s">
        <v>11412</v>
      </c>
      <c r="C317" s="56">
        <v>2101010090</v>
      </c>
      <c r="D317" s="56" t="s">
        <v>42</v>
      </c>
      <c r="E317" s="56">
        <v>2101020090</v>
      </c>
      <c r="F317" s="56">
        <v>5401010090</v>
      </c>
      <c r="G317" s="56" t="s">
        <v>11413</v>
      </c>
      <c r="H317" s="56">
        <v>400100</v>
      </c>
      <c r="I317" s="56" t="s">
        <v>11422</v>
      </c>
      <c r="J317" s="56" t="s">
        <v>9572</v>
      </c>
      <c r="K317" s="56" t="s">
        <v>7347</v>
      </c>
      <c r="L317" s="56" t="s">
        <v>7138</v>
      </c>
      <c r="M317" s="73">
        <v>39191</v>
      </c>
      <c r="N317" s="56"/>
      <c r="O317" s="56"/>
      <c r="P317" s="56" t="s">
        <v>7222</v>
      </c>
      <c r="Q317" s="56"/>
      <c r="R317" s="56" t="s">
        <v>70</v>
      </c>
      <c r="S317" s="56" t="s">
        <v>11415</v>
      </c>
      <c r="T317" s="56" t="s">
        <v>7140</v>
      </c>
      <c r="U317" s="57">
        <v>133200</v>
      </c>
      <c r="V317" s="57">
        <v>-126540</v>
      </c>
      <c r="W317" s="57">
        <v>6660</v>
      </c>
      <c r="X317" s="57">
        <v>0</v>
      </c>
      <c r="Y317" s="73">
        <v>39191</v>
      </c>
      <c r="Z317" s="57">
        <v>0</v>
      </c>
      <c r="AA317" s="57">
        <v>0</v>
      </c>
      <c r="AB317" s="57">
        <v>6660</v>
      </c>
      <c r="AC317" s="57">
        <v>0</v>
      </c>
      <c r="AD317" s="56" t="s">
        <v>9255</v>
      </c>
      <c r="AE317" s="57">
        <v>0</v>
      </c>
      <c r="AF317" s="57">
        <v>0</v>
      </c>
      <c r="AG317" s="57">
        <v>0</v>
      </c>
      <c r="AI317"/>
      <c r="AJ317"/>
    </row>
    <row r="318" spans="1:36">
      <c r="A318" s="56" t="s">
        <v>54</v>
      </c>
      <c r="B318" s="56" t="s">
        <v>11412</v>
      </c>
      <c r="C318" s="56">
        <v>2101010090</v>
      </c>
      <c r="D318" s="56" t="s">
        <v>42</v>
      </c>
      <c r="E318" s="56">
        <v>2101020090</v>
      </c>
      <c r="F318" s="56">
        <v>5401010090</v>
      </c>
      <c r="G318" s="56" t="s">
        <v>11413</v>
      </c>
      <c r="H318" s="56">
        <v>400100</v>
      </c>
      <c r="I318" s="56" t="s">
        <v>11422</v>
      </c>
      <c r="J318" s="56" t="s">
        <v>9573</v>
      </c>
      <c r="K318" s="56" t="s">
        <v>7348</v>
      </c>
      <c r="L318" s="56" t="s">
        <v>7138</v>
      </c>
      <c r="M318" s="73">
        <v>40465</v>
      </c>
      <c r="N318" s="56"/>
      <c r="O318" s="56"/>
      <c r="P318" s="56" t="s">
        <v>7222</v>
      </c>
      <c r="Q318" s="56"/>
      <c r="R318" s="56" t="s">
        <v>70</v>
      </c>
      <c r="S318" s="56" t="s">
        <v>11415</v>
      </c>
      <c r="T318" s="56" t="s">
        <v>7140</v>
      </c>
      <c r="U318" s="57">
        <v>133900</v>
      </c>
      <c r="V318" s="57">
        <v>-127205</v>
      </c>
      <c r="W318" s="57">
        <v>6695</v>
      </c>
      <c r="X318" s="57">
        <v>0</v>
      </c>
      <c r="Y318" s="73">
        <v>40465</v>
      </c>
      <c r="Z318" s="57">
        <v>0</v>
      </c>
      <c r="AA318" s="57">
        <v>0</v>
      </c>
      <c r="AB318" s="57">
        <v>6695</v>
      </c>
      <c r="AC318" s="57">
        <v>0</v>
      </c>
      <c r="AD318" s="56" t="s">
        <v>9255</v>
      </c>
      <c r="AE318" s="57">
        <v>0</v>
      </c>
      <c r="AF318" s="57">
        <v>0</v>
      </c>
      <c r="AG318" s="57">
        <v>0</v>
      </c>
      <c r="AI318"/>
      <c r="AJ318"/>
    </row>
    <row r="319" spans="1:36">
      <c r="A319" s="56" t="s">
        <v>54</v>
      </c>
      <c r="B319" s="56" t="s">
        <v>11412</v>
      </c>
      <c r="C319" s="56">
        <v>2101010090</v>
      </c>
      <c r="D319" s="56" t="s">
        <v>42</v>
      </c>
      <c r="E319" s="56">
        <v>2101020090</v>
      </c>
      <c r="F319" s="56">
        <v>5401010090</v>
      </c>
      <c r="G319" s="56" t="s">
        <v>11413</v>
      </c>
      <c r="H319" s="56">
        <v>400100</v>
      </c>
      <c r="I319" s="56" t="s">
        <v>11422</v>
      </c>
      <c r="J319" s="56" t="s">
        <v>9574</v>
      </c>
      <c r="K319" s="56" t="s">
        <v>7349</v>
      </c>
      <c r="L319" s="56" t="s">
        <v>7138</v>
      </c>
      <c r="M319" s="73">
        <v>40086</v>
      </c>
      <c r="N319" s="56"/>
      <c r="O319" s="56"/>
      <c r="P319" s="56" t="s">
        <v>7222</v>
      </c>
      <c r="Q319" s="56"/>
      <c r="R319" s="56" t="s">
        <v>70</v>
      </c>
      <c r="S319" s="56" t="s">
        <v>11415</v>
      </c>
      <c r="T319" s="56" t="s">
        <v>7140</v>
      </c>
      <c r="U319" s="57">
        <v>162195</v>
      </c>
      <c r="V319" s="57">
        <v>-154085.25</v>
      </c>
      <c r="W319" s="57">
        <v>8109.75</v>
      </c>
      <c r="X319" s="57">
        <v>0</v>
      </c>
      <c r="Y319" s="73">
        <v>40086</v>
      </c>
      <c r="Z319" s="57">
        <v>0</v>
      </c>
      <c r="AA319" s="57">
        <v>0</v>
      </c>
      <c r="AB319" s="57">
        <v>8109.75</v>
      </c>
      <c r="AC319" s="57">
        <v>0</v>
      </c>
      <c r="AD319" s="56" t="s">
        <v>9255</v>
      </c>
      <c r="AE319" s="57">
        <v>0</v>
      </c>
      <c r="AF319" s="57">
        <v>0</v>
      </c>
      <c r="AG319" s="57">
        <v>0</v>
      </c>
      <c r="AI319"/>
      <c r="AJ319"/>
    </row>
    <row r="320" spans="1:36">
      <c r="A320" s="56" t="s">
        <v>54</v>
      </c>
      <c r="B320" s="56" t="s">
        <v>11412</v>
      </c>
      <c r="C320" s="56">
        <v>2101010090</v>
      </c>
      <c r="D320" s="56" t="s">
        <v>42</v>
      </c>
      <c r="E320" s="56">
        <v>2101020090</v>
      </c>
      <c r="F320" s="56">
        <v>5401010090</v>
      </c>
      <c r="G320" s="56" t="s">
        <v>11413</v>
      </c>
      <c r="H320" s="56">
        <v>400100</v>
      </c>
      <c r="I320" s="56" t="s">
        <v>11422</v>
      </c>
      <c r="J320" s="56" t="s">
        <v>9575</v>
      </c>
      <c r="K320" s="56" t="s">
        <v>7350</v>
      </c>
      <c r="L320" s="56" t="s">
        <v>7138</v>
      </c>
      <c r="M320" s="73">
        <v>40086</v>
      </c>
      <c r="N320" s="56"/>
      <c r="O320" s="56"/>
      <c r="P320" s="56" t="s">
        <v>7222</v>
      </c>
      <c r="Q320" s="56"/>
      <c r="R320" s="56" t="s">
        <v>70</v>
      </c>
      <c r="S320" s="56" t="s">
        <v>11415</v>
      </c>
      <c r="T320" s="56" t="s">
        <v>7140</v>
      </c>
      <c r="U320" s="57">
        <v>190420</v>
      </c>
      <c r="V320" s="57">
        <v>-180899</v>
      </c>
      <c r="W320" s="57">
        <v>9521</v>
      </c>
      <c r="X320" s="57">
        <v>0</v>
      </c>
      <c r="Y320" s="73">
        <v>40086</v>
      </c>
      <c r="Z320" s="57">
        <v>0</v>
      </c>
      <c r="AA320" s="57">
        <v>0</v>
      </c>
      <c r="AB320" s="57">
        <v>9521</v>
      </c>
      <c r="AC320" s="57">
        <v>0</v>
      </c>
      <c r="AD320" s="56" t="s">
        <v>9255</v>
      </c>
      <c r="AE320" s="57">
        <v>0</v>
      </c>
      <c r="AF320" s="57">
        <v>0</v>
      </c>
      <c r="AG320" s="57">
        <v>0</v>
      </c>
      <c r="AI320"/>
      <c r="AJ320"/>
    </row>
    <row r="321" spans="1:36">
      <c r="A321" s="56" t="s">
        <v>54</v>
      </c>
      <c r="B321" s="56" t="s">
        <v>11412</v>
      </c>
      <c r="C321" s="56">
        <v>2101010090</v>
      </c>
      <c r="D321" s="56" t="s">
        <v>42</v>
      </c>
      <c r="E321" s="56">
        <v>2101020090</v>
      </c>
      <c r="F321" s="56">
        <v>5401010090</v>
      </c>
      <c r="G321" s="56" t="s">
        <v>11413</v>
      </c>
      <c r="H321" s="56">
        <v>400100</v>
      </c>
      <c r="I321" s="56" t="s">
        <v>11422</v>
      </c>
      <c r="J321" s="56" t="s">
        <v>9576</v>
      </c>
      <c r="K321" s="56" t="s">
        <v>7351</v>
      </c>
      <c r="L321" s="56" t="s">
        <v>7138</v>
      </c>
      <c r="M321" s="73">
        <v>40717</v>
      </c>
      <c r="N321" s="56"/>
      <c r="O321" s="56"/>
      <c r="P321" s="56" t="s">
        <v>7222</v>
      </c>
      <c r="Q321" s="56"/>
      <c r="R321" s="56" t="s">
        <v>70</v>
      </c>
      <c r="S321" s="56" t="s">
        <v>11415</v>
      </c>
      <c r="T321" s="56" t="s">
        <v>7140</v>
      </c>
      <c r="U321" s="57">
        <v>213120</v>
      </c>
      <c r="V321" s="57">
        <v>-202464</v>
      </c>
      <c r="W321" s="57">
        <v>10656</v>
      </c>
      <c r="X321" s="57">
        <v>0</v>
      </c>
      <c r="Y321" s="73">
        <v>40717</v>
      </c>
      <c r="Z321" s="57">
        <v>0</v>
      </c>
      <c r="AA321" s="57">
        <v>0</v>
      </c>
      <c r="AB321" s="57">
        <v>10656</v>
      </c>
      <c r="AC321" s="57">
        <v>0</v>
      </c>
      <c r="AD321" s="56" t="s">
        <v>9255</v>
      </c>
      <c r="AE321" s="57">
        <v>0</v>
      </c>
      <c r="AF321" s="57">
        <v>0</v>
      </c>
      <c r="AG321" s="57">
        <v>0</v>
      </c>
      <c r="AI321"/>
      <c r="AJ321"/>
    </row>
    <row r="322" spans="1:36">
      <c r="A322" s="56" t="s">
        <v>54</v>
      </c>
      <c r="B322" s="56" t="s">
        <v>11412</v>
      </c>
      <c r="C322" s="56">
        <v>2101010090</v>
      </c>
      <c r="D322" s="56" t="s">
        <v>42</v>
      </c>
      <c r="E322" s="56">
        <v>2101020090</v>
      </c>
      <c r="F322" s="56">
        <v>5401010090</v>
      </c>
      <c r="G322" s="56" t="s">
        <v>11413</v>
      </c>
      <c r="H322" s="56">
        <v>400100</v>
      </c>
      <c r="I322" s="56" t="s">
        <v>11422</v>
      </c>
      <c r="J322" s="56" t="s">
        <v>9577</v>
      </c>
      <c r="K322" s="56" t="s">
        <v>9063</v>
      </c>
      <c r="L322" s="56" t="s">
        <v>7138</v>
      </c>
      <c r="M322" s="73">
        <v>40086</v>
      </c>
      <c r="N322" s="56"/>
      <c r="O322" s="56"/>
      <c r="P322" s="56" t="s">
        <v>7222</v>
      </c>
      <c r="Q322" s="56"/>
      <c r="R322" s="56" t="s">
        <v>70</v>
      </c>
      <c r="S322" s="56" t="s">
        <v>11415</v>
      </c>
      <c r="T322" s="56" t="s">
        <v>7140</v>
      </c>
      <c r="U322" s="57">
        <v>321951</v>
      </c>
      <c r="V322" s="57">
        <v>-305853.45</v>
      </c>
      <c r="W322" s="57">
        <v>16097.55</v>
      </c>
      <c r="X322" s="57">
        <v>0</v>
      </c>
      <c r="Y322" s="73">
        <v>40086</v>
      </c>
      <c r="Z322" s="57">
        <v>0</v>
      </c>
      <c r="AA322" s="57">
        <v>0</v>
      </c>
      <c r="AB322" s="57">
        <v>16097.55</v>
      </c>
      <c r="AC322" s="57">
        <v>0</v>
      </c>
      <c r="AD322" s="56" t="s">
        <v>9255</v>
      </c>
      <c r="AE322" s="57">
        <v>0</v>
      </c>
      <c r="AF322" s="57">
        <v>0</v>
      </c>
      <c r="AG322" s="57">
        <v>0</v>
      </c>
      <c r="AI322"/>
      <c r="AJ322"/>
    </row>
    <row r="323" spans="1:36">
      <c r="A323" s="56" t="s">
        <v>54</v>
      </c>
      <c r="B323" s="56" t="s">
        <v>11412</v>
      </c>
      <c r="C323" s="56">
        <v>2101010090</v>
      </c>
      <c r="D323" s="56" t="s">
        <v>42</v>
      </c>
      <c r="E323" s="56">
        <v>2101020090</v>
      </c>
      <c r="F323" s="56">
        <v>5401010090</v>
      </c>
      <c r="G323" s="56" t="s">
        <v>11413</v>
      </c>
      <c r="H323" s="56">
        <v>400100</v>
      </c>
      <c r="I323" s="56" t="s">
        <v>11422</v>
      </c>
      <c r="J323" s="56" t="s">
        <v>9578</v>
      </c>
      <c r="K323" s="56" t="s">
        <v>7352</v>
      </c>
      <c r="L323" s="56" t="s">
        <v>7138</v>
      </c>
      <c r="M323" s="73">
        <v>40409</v>
      </c>
      <c r="N323" s="56"/>
      <c r="O323" s="56"/>
      <c r="P323" s="56" t="s">
        <v>7222</v>
      </c>
      <c r="Q323" s="56"/>
      <c r="R323" s="56" t="s">
        <v>70</v>
      </c>
      <c r="S323" s="56" t="s">
        <v>11415</v>
      </c>
      <c r="T323" s="56" t="s">
        <v>7140</v>
      </c>
      <c r="U323" s="57">
        <v>437744</v>
      </c>
      <c r="V323" s="57">
        <v>-415856.8</v>
      </c>
      <c r="W323" s="57">
        <v>21887.200000000001</v>
      </c>
      <c r="X323" s="57">
        <v>0</v>
      </c>
      <c r="Y323" s="73">
        <v>40409</v>
      </c>
      <c r="Z323" s="57">
        <v>0</v>
      </c>
      <c r="AA323" s="57">
        <v>0</v>
      </c>
      <c r="AB323" s="57">
        <v>21887.200000000001</v>
      </c>
      <c r="AC323" s="57">
        <v>0</v>
      </c>
      <c r="AD323" s="56" t="s">
        <v>9255</v>
      </c>
      <c r="AE323" s="57">
        <v>0</v>
      </c>
      <c r="AF323" s="57">
        <v>0</v>
      </c>
      <c r="AG323" s="57">
        <v>0</v>
      </c>
      <c r="AI323"/>
      <c r="AJ323"/>
    </row>
    <row r="324" spans="1:36">
      <c r="A324" s="56" t="s">
        <v>54</v>
      </c>
      <c r="B324" s="56" t="s">
        <v>11412</v>
      </c>
      <c r="C324" s="56">
        <v>2101010090</v>
      </c>
      <c r="D324" s="56" t="s">
        <v>42</v>
      </c>
      <c r="E324" s="56">
        <v>2101020090</v>
      </c>
      <c r="F324" s="56">
        <v>5401010090</v>
      </c>
      <c r="G324" s="56" t="s">
        <v>11413</v>
      </c>
      <c r="H324" s="56">
        <v>400100</v>
      </c>
      <c r="I324" s="56" t="s">
        <v>11422</v>
      </c>
      <c r="J324" s="56" t="s">
        <v>9579</v>
      </c>
      <c r="K324" s="56" t="s">
        <v>7353</v>
      </c>
      <c r="L324" s="56" t="s">
        <v>7138</v>
      </c>
      <c r="M324" s="73">
        <v>40086</v>
      </c>
      <c r="N324" s="56"/>
      <c r="O324" s="56"/>
      <c r="P324" s="56" t="s">
        <v>7222</v>
      </c>
      <c r="Q324" s="56"/>
      <c r="R324" s="56" t="s">
        <v>70</v>
      </c>
      <c r="S324" s="56" t="s">
        <v>11415</v>
      </c>
      <c r="T324" s="56" t="s">
        <v>7140</v>
      </c>
      <c r="U324" s="57">
        <v>483402</v>
      </c>
      <c r="V324" s="57">
        <v>-459231.9</v>
      </c>
      <c r="W324" s="57">
        <v>24170.1</v>
      </c>
      <c r="X324" s="57">
        <v>0</v>
      </c>
      <c r="Y324" s="73">
        <v>40086</v>
      </c>
      <c r="Z324" s="57">
        <v>0</v>
      </c>
      <c r="AA324" s="57">
        <v>0</v>
      </c>
      <c r="AB324" s="57">
        <v>24170.1</v>
      </c>
      <c r="AC324" s="57">
        <v>0</v>
      </c>
      <c r="AD324" s="56" t="s">
        <v>9255</v>
      </c>
      <c r="AE324" s="57">
        <v>0</v>
      </c>
      <c r="AF324" s="57">
        <v>0</v>
      </c>
      <c r="AG324" s="57">
        <v>0</v>
      </c>
      <c r="AI324"/>
      <c r="AJ324"/>
    </row>
    <row r="325" spans="1:36">
      <c r="A325" s="56" t="s">
        <v>54</v>
      </c>
      <c r="B325" s="56" t="s">
        <v>11412</v>
      </c>
      <c r="C325" s="56">
        <v>2101010090</v>
      </c>
      <c r="D325" s="56" t="s">
        <v>42</v>
      </c>
      <c r="E325" s="56">
        <v>2101020090</v>
      </c>
      <c r="F325" s="56">
        <v>5401010090</v>
      </c>
      <c r="G325" s="56" t="s">
        <v>11413</v>
      </c>
      <c r="H325" s="56">
        <v>400100</v>
      </c>
      <c r="I325" s="56" t="s">
        <v>11422</v>
      </c>
      <c r="J325" s="56" t="s">
        <v>9580</v>
      </c>
      <c r="K325" s="56" t="s">
        <v>7354</v>
      </c>
      <c r="L325" s="56" t="s">
        <v>7138</v>
      </c>
      <c r="M325" s="73">
        <v>40557</v>
      </c>
      <c r="N325" s="56"/>
      <c r="O325" s="56"/>
      <c r="P325" s="56" t="s">
        <v>7222</v>
      </c>
      <c r="Q325" s="56"/>
      <c r="R325" s="56" t="s">
        <v>70</v>
      </c>
      <c r="S325" s="56" t="s">
        <v>11415</v>
      </c>
      <c r="T325" s="56" t="s">
        <v>7140</v>
      </c>
      <c r="U325" s="57">
        <v>534485</v>
      </c>
      <c r="V325" s="57">
        <v>-507760.75</v>
      </c>
      <c r="W325" s="57">
        <v>26724.25</v>
      </c>
      <c r="X325" s="57">
        <v>0</v>
      </c>
      <c r="Y325" s="73">
        <v>40557</v>
      </c>
      <c r="Z325" s="57">
        <v>0</v>
      </c>
      <c r="AA325" s="57">
        <v>0</v>
      </c>
      <c r="AB325" s="57">
        <v>26724.25</v>
      </c>
      <c r="AC325" s="57">
        <v>0</v>
      </c>
      <c r="AD325" s="56" t="s">
        <v>9255</v>
      </c>
      <c r="AE325" s="57">
        <v>0</v>
      </c>
      <c r="AF325" s="57">
        <v>0</v>
      </c>
      <c r="AG325" s="57">
        <v>0</v>
      </c>
      <c r="AI325"/>
      <c r="AJ325"/>
    </row>
    <row r="326" spans="1:36">
      <c r="A326" s="56" t="s">
        <v>54</v>
      </c>
      <c r="B326" s="56" t="s">
        <v>11412</v>
      </c>
      <c r="C326" s="56">
        <v>2101010090</v>
      </c>
      <c r="D326" s="56" t="s">
        <v>42</v>
      </c>
      <c r="E326" s="56">
        <v>2101020090</v>
      </c>
      <c r="F326" s="56">
        <v>5401010090</v>
      </c>
      <c r="G326" s="56" t="s">
        <v>11413</v>
      </c>
      <c r="H326" s="56">
        <v>400100</v>
      </c>
      <c r="I326" s="56" t="s">
        <v>11422</v>
      </c>
      <c r="J326" s="56" t="s">
        <v>9581</v>
      </c>
      <c r="K326" s="56" t="s">
        <v>7355</v>
      </c>
      <c r="L326" s="56" t="s">
        <v>7138</v>
      </c>
      <c r="M326" s="73">
        <v>40086</v>
      </c>
      <c r="N326" s="56"/>
      <c r="O326" s="56"/>
      <c r="P326" s="56" t="s">
        <v>7222</v>
      </c>
      <c r="Q326" s="56"/>
      <c r="R326" s="56" t="s">
        <v>70</v>
      </c>
      <c r="S326" s="56" t="s">
        <v>11415</v>
      </c>
      <c r="T326" s="56" t="s">
        <v>7140</v>
      </c>
      <c r="U326" s="57">
        <v>576002</v>
      </c>
      <c r="V326" s="57">
        <v>-547201.9</v>
      </c>
      <c r="W326" s="57">
        <v>28800.1</v>
      </c>
      <c r="X326" s="57">
        <v>0</v>
      </c>
      <c r="Y326" s="73">
        <v>40086</v>
      </c>
      <c r="Z326" s="57">
        <v>0</v>
      </c>
      <c r="AA326" s="57">
        <v>0</v>
      </c>
      <c r="AB326" s="57">
        <v>28800.1</v>
      </c>
      <c r="AC326" s="57">
        <v>0</v>
      </c>
      <c r="AD326" s="56" t="s">
        <v>9255</v>
      </c>
      <c r="AE326" s="57">
        <v>0</v>
      </c>
      <c r="AF326" s="57">
        <v>0</v>
      </c>
      <c r="AG326" s="57">
        <v>0</v>
      </c>
      <c r="AI326"/>
      <c r="AJ326"/>
    </row>
    <row r="327" spans="1:36">
      <c r="A327" s="56" t="s">
        <v>54</v>
      </c>
      <c r="B327" s="56" t="s">
        <v>11412</v>
      </c>
      <c r="C327" s="56">
        <v>2101010090</v>
      </c>
      <c r="D327" s="56" t="s">
        <v>42</v>
      </c>
      <c r="E327" s="56">
        <v>2101020090</v>
      </c>
      <c r="F327" s="56">
        <v>5401010090</v>
      </c>
      <c r="G327" s="56" t="s">
        <v>11413</v>
      </c>
      <c r="H327" s="56">
        <v>400100</v>
      </c>
      <c r="I327" s="56" t="s">
        <v>11422</v>
      </c>
      <c r="J327" s="56" t="s">
        <v>9582</v>
      </c>
      <c r="K327" s="56" t="s">
        <v>7356</v>
      </c>
      <c r="L327" s="56" t="s">
        <v>7138</v>
      </c>
      <c r="M327" s="73">
        <v>40086</v>
      </c>
      <c r="N327" s="56"/>
      <c r="O327" s="56"/>
      <c r="P327" s="56" t="s">
        <v>7222</v>
      </c>
      <c r="Q327" s="56"/>
      <c r="R327" s="56" t="s">
        <v>70</v>
      </c>
      <c r="S327" s="56" t="s">
        <v>11415</v>
      </c>
      <c r="T327" s="56" t="s">
        <v>7140</v>
      </c>
      <c r="U327" s="57">
        <v>613284</v>
      </c>
      <c r="V327" s="57">
        <v>-582619.80000000005</v>
      </c>
      <c r="W327" s="57">
        <v>30664.2</v>
      </c>
      <c r="X327" s="57">
        <v>0</v>
      </c>
      <c r="Y327" s="73">
        <v>40086</v>
      </c>
      <c r="Z327" s="57">
        <v>0</v>
      </c>
      <c r="AA327" s="57">
        <v>0</v>
      </c>
      <c r="AB327" s="57">
        <v>30664.2</v>
      </c>
      <c r="AC327" s="57">
        <v>0</v>
      </c>
      <c r="AD327" s="56" t="s">
        <v>9255</v>
      </c>
      <c r="AE327" s="57">
        <v>0</v>
      </c>
      <c r="AF327" s="57">
        <v>0</v>
      </c>
      <c r="AG327" s="57">
        <v>0</v>
      </c>
      <c r="AI327"/>
      <c r="AJ327"/>
    </row>
    <row r="328" spans="1:36">
      <c r="A328" s="56" t="s">
        <v>54</v>
      </c>
      <c r="B328" s="56" t="s">
        <v>11412</v>
      </c>
      <c r="C328" s="56">
        <v>2101010090</v>
      </c>
      <c r="D328" s="56" t="s">
        <v>42</v>
      </c>
      <c r="E328" s="56">
        <v>2101020090</v>
      </c>
      <c r="F328" s="56">
        <v>5401010090</v>
      </c>
      <c r="G328" s="56" t="s">
        <v>11413</v>
      </c>
      <c r="H328" s="56">
        <v>400100</v>
      </c>
      <c r="I328" s="56" t="s">
        <v>11422</v>
      </c>
      <c r="J328" s="56" t="s">
        <v>9583</v>
      </c>
      <c r="K328" s="56" t="s">
        <v>7357</v>
      </c>
      <c r="L328" s="56" t="s">
        <v>7138</v>
      </c>
      <c r="M328" s="73">
        <v>40086</v>
      </c>
      <c r="N328" s="56"/>
      <c r="O328" s="56"/>
      <c r="P328" s="56" t="s">
        <v>7222</v>
      </c>
      <c r="Q328" s="56"/>
      <c r="R328" s="56" t="s">
        <v>70</v>
      </c>
      <c r="S328" s="56" t="s">
        <v>11415</v>
      </c>
      <c r="T328" s="56" t="s">
        <v>7140</v>
      </c>
      <c r="U328" s="57">
        <v>642034</v>
      </c>
      <c r="V328" s="57">
        <v>-609932.30000000005</v>
      </c>
      <c r="W328" s="57">
        <v>32101.7</v>
      </c>
      <c r="X328" s="57">
        <v>0</v>
      </c>
      <c r="Y328" s="73">
        <v>40086</v>
      </c>
      <c r="Z328" s="57">
        <v>0</v>
      </c>
      <c r="AA328" s="57">
        <v>0</v>
      </c>
      <c r="AB328" s="57">
        <v>32101.7</v>
      </c>
      <c r="AC328" s="57">
        <v>0</v>
      </c>
      <c r="AD328" s="56" t="s">
        <v>9255</v>
      </c>
      <c r="AE328" s="57">
        <v>0</v>
      </c>
      <c r="AF328" s="57">
        <v>0</v>
      </c>
      <c r="AG328" s="57">
        <v>0</v>
      </c>
      <c r="AI328"/>
      <c r="AJ328"/>
    </row>
    <row r="329" spans="1:36">
      <c r="A329" s="56" t="s">
        <v>54</v>
      </c>
      <c r="B329" s="56" t="s">
        <v>11412</v>
      </c>
      <c r="C329" s="56">
        <v>2101010090</v>
      </c>
      <c r="D329" s="56" t="s">
        <v>42</v>
      </c>
      <c r="E329" s="56">
        <v>2101020090</v>
      </c>
      <c r="F329" s="56">
        <v>5401010090</v>
      </c>
      <c r="G329" s="56" t="s">
        <v>11413</v>
      </c>
      <c r="H329" s="56">
        <v>400100</v>
      </c>
      <c r="I329" s="56" t="s">
        <v>11422</v>
      </c>
      <c r="J329" s="56" t="s">
        <v>9584</v>
      </c>
      <c r="K329" s="56" t="s">
        <v>7358</v>
      </c>
      <c r="L329" s="56" t="s">
        <v>7138</v>
      </c>
      <c r="M329" s="73">
        <v>40557</v>
      </c>
      <c r="N329" s="56"/>
      <c r="O329" s="56"/>
      <c r="P329" s="56" t="s">
        <v>7222</v>
      </c>
      <c r="Q329" s="56"/>
      <c r="R329" s="56" t="s">
        <v>70</v>
      </c>
      <c r="S329" s="56" t="s">
        <v>11415</v>
      </c>
      <c r="T329" s="56" t="s">
        <v>7140</v>
      </c>
      <c r="U329" s="57">
        <v>708196</v>
      </c>
      <c r="V329" s="57">
        <v>-672786.2</v>
      </c>
      <c r="W329" s="57">
        <v>35409.800000000003</v>
      </c>
      <c r="X329" s="57">
        <v>0</v>
      </c>
      <c r="Y329" s="73">
        <v>40557</v>
      </c>
      <c r="Z329" s="57">
        <v>0</v>
      </c>
      <c r="AA329" s="57">
        <v>0</v>
      </c>
      <c r="AB329" s="57">
        <v>35409.800000000003</v>
      </c>
      <c r="AC329" s="57">
        <v>0</v>
      </c>
      <c r="AD329" s="56" t="s">
        <v>9255</v>
      </c>
      <c r="AE329" s="57">
        <v>0</v>
      </c>
      <c r="AF329" s="57">
        <v>0</v>
      </c>
      <c r="AG329" s="57">
        <v>0</v>
      </c>
      <c r="AI329"/>
      <c r="AJ329"/>
    </row>
    <row r="330" spans="1:36">
      <c r="A330" s="56" t="s">
        <v>54</v>
      </c>
      <c r="B330" s="56" t="s">
        <v>11412</v>
      </c>
      <c r="C330" s="56">
        <v>2101010090</v>
      </c>
      <c r="D330" s="56" t="s">
        <v>42</v>
      </c>
      <c r="E330" s="56">
        <v>2101020090</v>
      </c>
      <c r="F330" s="56">
        <v>5401010090</v>
      </c>
      <c r="G330" s="56" t="s">
        <v>11413</v>
      </c>
      <c r="H330" s="56">
        <v>400100</v>
      </c>
      <c r="I330" s="56" t="s">
        <v>11422</v>
      </c>
      <c r="J330" s="56" t="s">
        <v>9585</v>
      </c>
      <c r="K330" s="56" t="s">
        <v>7380</v>
      </c>
      <c r="L330" s="56" t="s">
        <v>7138</v>
      </c>
      <c r="M330" s="73">
        <v>42194</v>
      </c>
      <c r="N330" s="56"/>
      <c r="O330" s="56"/>
      <c r="P330" s="56" t="s">
        <v>167</v>
      </c>
      <c r="Q330" s="56"/>
      <c r="R330" s="56" t="s">
        <v>70</v>
      </c>
      <c r="S330" s="56" t="s">
        <v>11415</v>
      </c>
      <c r="T330" s="56" t="s">
        <v>7140</v>
      </c>
      <c r="U330" s="57">
        <v>70830</v>
      </c>
      <c r="V330" s="57">
        <v>-67288.5</v>
      </c>
      <c r="W330" s="57">
        <v>3541.5</v>
      </c>
      <c r="X330" s="57">
        <v>0</v>
      </c>
      <c r="Y330" s="73">
        <v>42194</v>
      </c>
      <c r="Z330" s="57">
        <v>0</v>
      </c>
      <c r="AA330" s="57">
        <v>0</v>
      </c>
      <c r="AB330" s="57">
        <v>3541.5</v>
      </c>
      <c r="AC330" s="57">
        <v>0</v>
      </c>
      <c r="AD330" s="56" t="s">
        <v>9255</v>
      </c>
      <c r="AE330" s="57">
        <v>0</v>
      </c>
      <c r="AF330" s="57">
        <v>0</v>
      </c>
      <c r="AG330" s="57">
        <v>0</v>
      </c>
      <c r="AI330"/>
      <c r="AJ330"/>
    </row>
    <row r="331" spans="1:36">
      <c r="A331" s="56" t="s">
        <v>54</v>
      </c>
      <c r="B331" s="56" t="s">
        <v>11412</v>
      </c>
      <c r="C331" s="56">
        <v>2101010090</v>
      </c>
      <c r="D331" s="56" t="s">
        <v>42</v>
      </c>
      <c r="E331" s="56">
        <v>2101020090</v>
      </c>
      <c r="F331" s="56">
        <v>5401010090</v>
      </c>
      <c r="G331" s="56" t="s">
        <v>11413</v>
      </c>
      <c r="H331" s="56">
        <v>400100</v>
      </c>
      <c r="I331" s="56" t="s">
        <v>11422</v>
      </c>
      <c r="J331" s="56" t="s">
        <v>9586</v>
      </c>
      <c r="K331" s="56" t="s">
        <v>7381</v>
      </c>
      <c r="L331" s="56" t="s">
        <v>7138</v>
      </c>
      <c r="M331" s="73">
        <v>42095</v>
      </c>
      <c r="N331" s="56"/>
      <c r="O331" s="56"/>
      <c r="P331" s="56" t="s">
        <v>167</v>
      </c>
      <c r="Q331" s="56"/>
      <c r="R331" s="56" t="s">
        <v>70</v>
      </c>
      <c r="S331" s="56" t="s">
        <v>11415</v>
      </c>
      <c r="T331" s="56" t="s">
        <v>7140</v>
      </c>
      <c r="U331" s="57">
        <v>480153</v>
      </c>
      <c r="V331" s="57">
        <v>-456145.35</v>
      </c>
      <c r="W331" s="57">
        <v>24007.65</v>
      </c>
      <c r="X331" s="57">
        <v>0</v>
      </c>
      <c r="Y331" s="73">
        <v>42095</v>
      </c>
      <c r="Z331" s="57">
        <v>0</v>
      </c>
      <c r="AA331" s="57">
        <v>0</v>
      </c>
      <c r="AB331" s="57">
        <v>24007.65</v>
      </c>
      <c r="AC331" s="57">
        <v>0</v>
      </c>
      <c r="AD331" s="56" t="s">
        <v>9255</v>
      </c>
      <c r="AE331" s="57">
        <v>0</v>
      </c>
      <c r="AF331" s="57">
        <v>0</v>
      </c>
      <c r="AG331" s="57">
        <v>0</v>
      </c>
      <c r="AI331"/>
      <c r="AJ331"/>
    </row>
    <row r="332" spans="1:36">
      <c r="A332" s="56" t="s">
        <v>54</v>
      </c>
      <c r="B332" s="56" t="s">
        <v>11416</v>
      </c>
      <c r="C332" s="56">
        <v>2101010100</v>
      </c>
      <c r="D332" s="56" t="s">
        <v>39</v>
      </c>
      <c r="E332" s="56">
        <v>2101020100</v>
      </c>
      <c r="F332" s="56">
        <v>5401010100</v>
      </c>
      <c r="G332" s="56" t="s">
        <v>11413</v>
      </c>
      <c r="H332" s="56">
        <v>400100</v>
      </c>
      <c r="I332" s="56" t="s">
        <v>11426</v>
      </c>
      <c r="J332" s="56" t="s">
        <v>9587</v>
      </c>
      <c r="K332" s="56" t="s">
        <v>7240</v>
      </c>
      <c r="L332" s="56" t="s">
        <v>7138</v>
      </c>
      <c r="M332" s="73">
        <v>41476</v>
      </c>
      <c r="N332" s="56"/>
      <c r="O332" s="56"/>
      <c r="P332" s="56" t="s">
        <v>259</v>
      </c>
      <c r="Q332" s="56"/>
      <c r="R332" s="56" t="s">
        <v>70</v>
      </c>
      <c r="S332" s="56" t="s">
        <v>11415</v>
      </c>
      <c r="T332" s="56" t="s">
        <v>7140</v>
      </c>
      <c r="U332" s="57">
        <v>7700</v>
      </c>
      <c r="V332" s="57">
        <v>-7315</v>
      </c>
      <c r="W332" s="57">
        <v>385</v>
      </c>
      <c r="X332" s="57">
        <v>0</v>
      </c>
      <c r="Y332" s="73">
        <v>41476</v>
      </c>
      <c r="Z332" s="57">
        <v>0</v>
      </c>
      <c r="AA332" s="57">
        <v>0</v>
      </c>
      <c r="AB332" s="57">
        <v>385</v>
      </c>
      <c r="AC332" s="57">
        <v>0</v>
      </c>
      <c r="AD332" s="56" t="s">
        <v>9255</v>
      </c>
      <c r="AE332" s="57">
        <v>0</v>
      </c>
      <c r="AF332" s="57">
        <v>0</v>
      </c>
      <c r="AG332" s="57">
        <v>0</v>
      </c>
      <c r="AI332"/>
      <c r="AJ332"/>
    </row>
    <row r="333" spans="1:36">
      <c r="A333" s="56" t="s">
        <v>54</v>
      </c>
      <c r="B333" s="56" t="s">
        <v>11417</v>
      </c>
      <c r="C333" s="56">
        <v>2101010130</v>
      </c>
      <c r="D333" s="56" t="s">
        <v>40</v>
      </c>
      <c r="E333" s="56">
        <v>2101020140</v>
      </c>
      <c r="F333" s="56">
        <v>5401010140</v>
      </c>
      <c r="G333" s="56" t="s">
        <v>11413</v>
      </c>
      <c r="H333" s="56">
        <v>400100</v>
      </c>
      <c r="I333" s="56" t="s">
        <v>11424</v>
      </c>
      <c r="J333" s="56" t="s">
        <v>9588</v>
      </c>
      <c r="K333" s="56" t="s">
        <v>7269</v>
      </c>
      <c r="L333" s="56" t="s">
        <v>7138</v>
      </c>
      <c r="M333" s="73">
        <v>39812</v>
      </c>
      <c r="N333" s="56"/>
      <c r="O333" s="56"/>
      <c r="P333" s="56" t="s">
        <v>7235</v>
      </c>
      <c r="Q333" s="56"/>
      <c r="R333" s="56" t="s">
        <v>70</v>
      </c>
      <c r="S333" s="56" t="s">
        <v>11415</v>
      </c>
      <c r="T333" s="56" t="s">
        <v>7140</v>
      </c>
      <c r="U333" s="57">
        <v>5505</v>
      </c>
      <c r="V333" s="57">
        <v>-5229.75</v>
      </c>
      <c r="W333" s="57">
        <v>275.25</v>
      </c>
      <c r="X333" s="57">
        <v>0</v>
      </c>
      <c r="Y333" s="73">
        <v>39812</v>
      </c>
      <c r="Z333" s="57">
        <v>0</v>
      </c>
      <c r="AA333" s="57">
        <v>0</v>
      </c>
      <c r="AB333" s="57">
        <v>275.25</v>
      </c>
      <c r="AC333" s="57">
        <v>0</v>
      </c>
      <c r="AD333" s="56" t="s">
        <v>9255</v>
      </c>
      <c r="AE333" s="57">
        <v>0</v>
      </c>
      <c r="AF333" s="57">
        <v>0</v>
      </c>
      <c r="AG333" s="57">
        <v>0</v>
      </c>
      <c r="AI333"/>
      <c r="AJ333"/>
    </row>
    <row r="334" spans="1:36">
      <c r="A334" s="56" t="s">
        <v>54</v>
      </c>
      <c r="B334" s="56" t="s">
        <v>11417</v>
      </c>
      <c r="C334" s="56">
        <v>2101010130</v>
      </c>
      <c r="D334" s="56" t="s">
        <v>40</v>
      </c>
      <c r="E334" s="56">
        <v>2101020140</v>
      </c>
      <c r="F334" s="56">
        <v>5401010140</v>
      </c>
      <c r="G334" s="56" t="s">
        <v>11413</v>
      </c>
      <c r="H334" s="56">
        <v>400100</v>
      </c>
      <c r="I334" s="56" t="s">
        <v>11424</v>
      </c>
      <c r="J334" s="56" t="s">
        <v>9589</v>
      </c>
      <c r="K334" s="56" t="s">
        <v>7270</v>
      </c>
      <c r="L334" s="56" t="s">
        <v>7138</v>
      </c>
      <c r="M334" s="73">
        <v>39812</v>
      </c>
      <c r="N334" s="56"/>
      <c r="O334" s="56"/>
      <c r="P334" s="56" t="s">
        <v>7235</v>
      </c>
      <c r="Q334" s="56"/>
      <c r="R334" s="56" t="s">
        <v>70</v>
      </c>
      <c r="S334" s="56" t="s">
        <v>11415</v>
      </c>
      <c r="T334" s="56" t="s">
        <v>7140</v>
      </c>
      <c r="U334" s="57">
        <v>6170</v>
      </c>
      <c r="V334" s="57">
        <v>-5861.5</v>
      </c>
      <c r="W334" s="57">
        <v>308.5</v>
      </c>
      <c r="X334" s="57">
        <v>0</v>
      </c>
      <c r="Y334" s="73">
        <v>39812</v>
      </c>
      <c r="Z334" s="57">
        <v>0</v>
      </c>
      <c r="AA334" s="57">
        <v>0</v>
      </c>
      <c r="AB334" s="57">
        <v>308.5</v>
      </c>
      <c r="AC334" s="57">
        <v>0</v>
      </c>
      <c r="AD334" s="56" t="s">
        <v>9255</v>
      </c>
      <c r="AE334" s="57">
        <v>0</v>
      </c>
      <c r="AF334" s="57">
        <v>0</v>
      </c>
      <c r="AG334" s="57">
        <v>0</v>
      </c>
      <c r="AI334"/>
      <c r="AJ334"/>
    </row>
    <row r="335" spans="1:36">
      <c r="A335" s="56" t="s">
        <v>54</v>
      </c>
      <c r="B335" s="56" t="s">
        <v>11417</v>
      </c>
      <c r="C335" s="56">
        <v>2101010130</v>
      </c>
      <c r="D335" s="56" t="s">
        <v>40</v>
      </c>
      <c r="E335" s="56">
        <v>2101020140</v>
      </c>
      <c r="F335" s="56">
        <v>5401010140</v>
      </c>
      <c r="G335" s="56" t="s">
        <v>11413</v>
      </c>
      <c r="H335" s="56">
        <v>400100</v>
      </c>
      <c r="I335" s="56" t="s">
        <v>11424</v>
      </c>
      <c r="J335" s="56" t="s">
        <v>9590</v>
      </c>
      <c r="K335" s="56" t="s">
        <v>7272</v>
      </c>
      <c r="L335" s="56" t="s">
        <v>7138</v>
      </c>
      <c r="M335" s="73">
        <v>39812</v>
      </c>
      <c r="N335" s="56"/>
      <c r="O335" s="56"/>
      <c r="P335" s="56" t="s">
        <v>7235</v>
      </c>
      <c r="Q335" s="56"/>
      <c r="R335" s="56" t="s">
        <v>70</v>
      </c>
      <c r="S335" s="56" t="s">
        <v>11415</v>
      </c>
      <c r="T335" s="56" t="s">
        <v>7140</v>
      </c>
      <c r="U335" s="57">
        <v>7796</v>
      </c>
      <c r="V335" s="57">
        <v>-7406.2</v>
      </c>
      <c r="W335" s="57">
        <v>389.8</v>
      </c>
      <c r="X335" s="57">
        <v>0</v>
      </c>
      <c r="Y335" s="73">
        <v>39812</v>
      </c>
      <c r="Z335" s="57">
        <v>0</v>
      </c>
      <c r="AA335" s="57">
        <v>0</v>
      </c>
      <c r="AB335" s="57">
        <v>389.8</v>
      </c>
      <c r="AC335" s="57">
        <v>0</v>
      </c>
      <c r="AD335" s="56" t="s">
        <v>9255</v>
      </c>
      <c r="AE335" s="57">
        <v>0</v>
      </c>
      <c r="AF335" s="57">
        <v>0</v>
      </c>
      <c r="AG335" s="57">
        <v>0</v>
      </c>
      <c r="AI335"/>
      <c r="AJ335"/>
    </row>
    <row r="336" spans="1:36">
      <c r="A336" s="56" t="s">
        <v>54</v>
      </c>
      <c r="B336" s="56" t="s">
        <v>11417</v>
      </c>
      <c r="C336" s="56">
        <v>2101010130</v>
      </c>
      <c r="D336" s="56" t="s">
        <v>40</v>
      </c>
      <c r="E336" s="56">
        <v>2101020140</v>
      </c>
      <c r="F336" s="56">
        <v>5401010140</v>
      </c>
      <c r="G336" s="56" t="s">
        <v>11413</v>
      </c>
      <c r="H336" s="56">
        <v>400100</v>
      </c>
      <c r="I336" s="56" t="s">
        <v>11424</v>
      </c>
      <c r="J336" s="56" t="s">
        <v>9591</v>
      </c>
      <c r="K336" s="56" t="s">
        <v>7273</v>
      </c>
      <c r="L336" s="56" t="s">
        <v>7138</v>
      </c>
      <c r="M336" s="73">
        <v>39812</v>
      </c>
      <c r="N336" s="56"/>
      <c r="O336" s="56"/>
      <c r="P336" s="56" t="s">
        <v>7235</v>
      </c>
      <c r="Q336" s="56"/>
      <c r="R336" s="56" t="s">
        <v>70</v>
      </c>
      <c r="S336" s="56" t="s">
        <v>11415</v>
      </c>
      <c r="T336" s="56" t="s">
        <v>7140</v>
      </c>
      <c r="U336" s="57">
        <v>10285</v>
      </c>
      <c r="V336" s="57">
        <v>-9770.75</v>
      </c>
      <c r="W336" s="57">
        <v>514.25</v>
      </c>
      <c r="X336" s="57">
        <v>0</v>
      </c>
      <c r="Y336" s="73">
        <v>39812</v>
      </c>
      <c r="Z336" s="57">
        <v>0</v>
      </c>
      <c r="AA336" s="57">
        <v>0</v>
      </c>
      <c r="AB336" s="57">
        <v>514.25</v>
      </c>
      <c r="AC336" s="57">
        <v>0</v>
      </c>
      <c r="AD336" s="56" t="s">
        <v>9255</v>
      </c>
      <c r="AE336" s="57">
        <v>0</v>
      </c>
      <c r="AF336" s="57">
        <v>0</v>
      </c>
      <c r="AG336" s="57">
        <v>0</v>
      </c>
      <c r="AI336"/>
      <c r="AJ336"/>
    </row>
    <row r="337" spans="1:36">
      <c r="A337" s="56" t="s">
        <v>54</v>
      </c>
      <c r="B337" s="56" t="s">
        <v>11417</v>
      </c>
      <c r="C337" s="56">
        <v>2101010130</v>
      </c>
      <c r="D337" s="56" t="s">
        <v>40</v>
      </c>
      <c r="E337" s="56">
        <v>2101020140</v>
      </c>
      <c r="F337" s="56">
        <v>5401010140</v>
      </c>
      <c r="G337" s="56" t="s">
        <v>11413</v>
      </c>
      <c r="H337" s="56">
        <v>400100</v>
      </c>
      <c r="I337" s="56" t="s">
        <v>11424</v>
      </c>
      <c r="J337" s="56" t="s">
        <v>9592</v>
      </c>
      <c r="K337" s="56" t="s">
        <v>7277</v>
      </c>
      <c r="L337" s="56" t="s">
        <v>7138</v>
      </c>
      <c r="M337" s="73">
        <v>39812</v>
      </c>
      <c r="N337" s="56"/>
      <c r="O337" s="56"/>
      <c r="P337" s="56" t="s">
        <v>7235</v>
      </c>
      <c r="Q337" s="56"/>
      <c r="R337" s="56" t="s">
        <v>70</v>
      </c>
      <c r="S337" s="56" t="s">
        <v>11415</v>
      </c>
      <c r="T337" s="56" t="s">
        <v>7140</v>
      </c>
      <c r="U337" s="57">
        <v>14265</v>
      </c>
      <c r="V337" s="57">
        <v>-13551.75</v>
      </c>
      <c r="W337" s="57">
        <v>713.25</v>
      </c>
      <c r="X337" s="57">
        <v>0</v>
      </c>
      <c r="Y337" s="73">
        <v>39812</v>
      </c>
      <c r="Z337" s="57">
        <v>0</v>
      </c>
      <c r="AA337" s="57">
        <v>0</v>
      </c>
      <c r="AB337" s="57">
        <v>713.25</v>
      </c>
      <c r="AC337" s="57">
        <v>0</v>
      </c>
      <c r="AD337" s="56" t="s">
        <v>9255</v>
      </c>
      <c r="AE337" s="57">
        <v>0</v>
      </c>
      <c r="AF337" s="57">
        <v>0</v>
      </c>
      <c r="AG337" s="57">
        <v>0</v>
      </c>
      <c r="AI337"/>
      <c r="AJ337"/>
    </row>
    <row r="338" spans="1:36">
      <c r="A338" s="56" t="s">
        <v>54</v>
      </c>
      <c r="B338" s="56" t="s">
        <v>11417</v>
      </c>
      <c r="C338" s="56">
        <v>2101010130</v>
      </c>
      <c r="D338" s="56" t="s">
        <v>40</v>
      </c>
      <c r="E338" s="56">
        <v>2101020140</v>
      </c>
      <c r="F338" s="56">
        <v>5401010140</v>
      </c>
      <c r="G338" s="56" t="s">
        <v>11413</v>
      </c>
      <c r="H338" s="56">
        <v>400100</v>
      </c>
      <c r="I338" s="56" t="s">
        <v>11424</v>
      </c>
      <c r="J338" s="56" t="s">
        <v>9593</v>
      </c>
      <c r="K338" s="56" t="s">
        <v>7278</v>
      </c>
      <c r="L338" s="56" t="s">
        <v>7138</v>
      </c>
      <c r="M338" s="73">
        <v>39958</v>
      </c>
      <c r="N338" s="56"/>
      <c r="O338" s="56"/>
      <c r="P338" s="56" t="s">
        <v>7235</v>
      </c>
      <c r="Q338" s="56"/>
      <c r="R338" s="56" t="s">
        <v>70</v>
      </c>
      <c r="S338" s="56" t="s">
        <v>11415</v>
      </c>
      <c r="T338" s="56" t="s">
        <v>7140</v>
      </c>
      <c r="U338" s="57">
        <v>17550</v>
      </c>
      <c r="V338" s="57">
        <v>-16672.5</v>
      </c>
      <c r="W338" s="57">
        <v>877.5</v>
      </c>
      <c r="X338" s="57">
        <v>0</v>
      </c>
      <c r="Y338" s="73">
        <v>39958</v>
      </c>
      <c r="Z338" s="57">
        <v>0</v>
      </c>
      <c r="AA338" s="57">
        <v>0</v>
      </c>
      <c r="AB338" s="57">
        <v>877.5</v>
      </c>
      <c r="AC338" s="57">
        <v>0</v>
      </c>
      <c r="AD338" s="56" t="s">
        <v>9255</v>
      </c>
      <c r="AE338" s="57">
        <v>0</v>
      </c>
      <c r="AF338" s="57">
        <v>0</v>
      </c>
      <c r="AG338" s="57">
        <v>0</v>
      </c>
      <c r="AI338"/>
      <c r="AJ338"/>
    </row>
    <row r="339" spans="1:36">
      <c r="A339" s="56" t="s">
        <v>54</v>
      </c>
      <c r="B339" s="56" t="s">
        <v>11417</v>
      </c>
      <c r="C339" s="56">
        <v>2101010130</v>
      </c>
      <c r="D339" s="56" t="s">
        <v>40</v>
      </c>
      <c r="E339" s="56">
        <v>2101020140</v>
      </c>
      <c r="F339" s="56">
        <v>5401010140</v>
      </c>
      <c r="G339" s="56" t="s">
        <v>11413</v>
      </c>
      <c r="H339" s="56">
        <v>400100</v>
      </c>
      <c r="I339" s="56" t="s">
        <v>11424</v>
      </c>
      <c r="J339" s="56" t="s">
        <v>9594</v>
      </c>
      <c r="K339" s="56" t="s">
        <v>7280</v>
      </c>
      <c r="L339" s="56" t="s">
        <v>7138</v>
      </c>
      <c r="M339" s="73">
        <v>39812</v>
      </c>
      <c r="N339" s="56"/>
      <c r="O339" s="56"/>
      <c r="P339" s="56" t="s">
        <v>7235</v>
      </c>
      <c r="Q339" s="56"/>
      <c r="R339" s="56" t="s">
        <v>70</v>
      </c>
      <c r="S339" s="56" t="s">
        <v>11415</v>
      </c>
      <c r="T339" s="56" t="s">
        <v>7140</v>
      </c>
      <c r="U339" s="57">
        <v>31144</v>
      </c>
      <c r="V339" s="57">
        <v>-29586.799999999999</v>
      </c>
      <c r="W339" s="57">
        <v>1557.2</v>
      </c>
      <c r="X339" s="57">
        <v>0</v>
      </c>
      <c r="Y339" s="73">
        <v>39812</v>
      </c>
      <c r="Z339" s="57">
        <v>0</v>
      </c>
      <c r="AA339" s="57">
        <v>0</v>
      </c>
      <c r="AB339" s="57">
        <v>1557.2</v>
      </c>
      <c r="AC339" s="57">
        <v>0</v>
      </c>
      <c r="AD339" s="56" t="s">
        <v>9255</v>
      </c>
      <c r="AE339" s="57">
        <v>0</v>
      </c>
      <c r="AF339" s="57">
        <v>0</v>
      </c>
      <c r="AG339" s="57">
        <v>0</v>
      </c>
      <c r="AI339"/>
      <c r="AJ339"/>
    </row>
    <row r="340" spans="1:36">
      <c r="A340" s="56" t="s">
        <v>48</v>
      </c>
      <c r="B340" s="56" t="s">
        <v>11427</v>
      </c>
      <c r="C340" s="56">
        <v>2101010050</v>
      </c>
      <c r="D340" s="56" t="s">
        <v>43</v>
      </c>
      <c r="E340" s="56">
        <v>2101020050</v>
      </c>
      <c r="F340" s="56">
        <v>5401010050</v>
      </c>
      <c r="G340" s="56" t="s">
        <v>11428</v>
      </c>
      <c r="H340" s="56">
        <v>400300</v>
      </c>
      <c r="I340" s="56" t="s">
        <v>11429</v>
      </c>
      <c r="J340" s="56" t="s">
        <v>9595</v>
      </c>
      <c r="K340" s="56" t="s">
        <v>7148</v>
      </c>
      <c r="L340" s="56" t="s">
        <v>7138</v>
      </c>
      <c r="M340" s="73">
        <v>39539</v>
      </c>
      <c r="N340" s="56"/>
      <c r="O340" s="56"/>
      <c r="P340" s="56" t="s">
        <v>1476</v>
      </c>
      <c r="Q340" s="56"/>
      <c r="R340" s="56" t="s">
        <v>70</v>
      </c>
      <c r="S340" s="56" t="s">
        <v>11415</v>
      </c>
      <c r="T340" s="56" t="s">
        <v>7140</v>
      </c>
      <c r="U340" s="57">
        <v>14832</v>
      </c>
      <c r="V340" s="57">
        <v>-14090.4</v>
      </c>
      <c r="W340" s="57">
        <v>741.6</v>
      </c>
      <c r="X340" s="57">
        <v>0</v>
      </c>
      <c r="Y340" s="73">
        <v>39539</v>
      </c>
      <c r="Z340" s="57">
        <v>0</v>
      </c>
      <c r="AA340" s="57">
        <v>0</v>
      </c>
      <c r="AB340" s="57">
        <v>741.6</v>
      </c>
      <c r="AC340" s="57">
        <v>0</v>
      </c>
      <c r="AD340" s="56" t="s">
        <v>9255</v>
      </c>
      <c r="AE340" s="57">
        <v>0</v>
      </c>
      <c r="AF340" s="57">
        <v>0</v>
      </c>
      <c r="AG340" s="57">
        <v>0</v>
      </c>
      <c r="AI340"/>
      <c r="AJ340"/>
    </row>
    <row r="341" spans="1:36">
      <c r="A341" s="56" t="s">
        <v>48</v>
      </c>
      <c r="B341" s="56" t="s">
        <v>11427</v>
      </c>
      <c r="C341" s="56">
        <v>2101010050</v>
      </c>
      <c r="D341" s="56" t="s">
        <v>43</v>
      </c>
      <c r="E341" s="56">
        <v>2101020050</v>
      </c>
      <c r="F341" s="56">
        <v>5401010050</v>
      </c>
      <c r="G341" s="56" t="s">
        <v>11428</v>
      </c>
      <c r="H341" s="56">
        <v>400300</v>
      </c>
      <c r="I341" s="56" t="s">
        <v>11429</v>
      </c>
      <c r="J341" s="56" t="s">
        <v>9596</v>
      </c>
      <c r="K341" s="56" t="s">
        <v>7149</v>
      </c>
      <c r="L341" s="56" t="s">
        <v>7138</v>
      </c>
      <c r="M341" s="73">
        <v>39539</v>
      </c>
      <c r="N341" s="56"/>
      <c r="O341" s="56"/>
      <c r="P341" s="56" t="s">
        <v>1476</v>
      </c>
      <c r="Q341" s="56"/>
      <c r="R341" s="56" t="s">
        <v>70</v>
      </c>
      <c r="S341" s="56" t="s">
        <v>11415</v>
      </c>
      <c r="T341" s="56" t="s">
        <v>7140</v>
      </c>
      <c r="U341" s="57">
        <v>69525</v>
      </c>
      <c r="V341" s="57">
        <v>-66048.75</v>
      </c>
      <c r="W341" s="57">
        <v>3476.25</v>
      </c>
      <c r="X341" s="57">
        <v>0</v>
      </c>
      <c r="Y341" s="73">
        <v>39539</v>
      </c>
      <c r="Z341" s="57">
        <v>0</v>
      </c>
      <c r="AA341" s="57">
        <v>0</v>
      </c>
      <c r="AB341" s="57">
        <v>3476.25</v>
      </c>
      <c r="AC341" s="57">
        <v>0</v>
      </c>
      <c r="AD341" s="56" t="s">
        <v>9255</v>
      </c>
      <c r="AE341" s="57">
        <v>0</v>
      </c>
      <c r="AF341" s="57">
        <v>0</v>
      </c>
      <c r="AG341" s="57">
        <v>0</v>
      </c>
      <c r="AI341"/>
      <c r="AJ341"/>
    </row>
    <row r="342" spans="1:36">
      <c r="A342" s="56" t="s">
        <v>48</v>
      </c>
      <c r="B342" s="56" t="s">
        <v>11427</v>
      </c>
      <c r="C342" s="56">
        <v>2101010050</v>
      </c>
      <c r="D342" s="56" t="s">
        <v>43</v>
      </c>
      <c r="E342" s="56">
        <v>2101020050</v>
      </c>
      <c r="F342" s="56">
        <v>5401010050</v>
      </c>
      <c r="G342" s="56" t="s">
        <v>11428</v>
      </c>
      <c r="H342" s="56">
        <v>400300</v>
      </c>
      <c r="I342" s="56" t="s">
        <v>11429</v>
      </c>
      <c r="J342" s="56" t="s">
        <v>9597</v>
      </c>
      <c r="K342" s="56" t="s">
        <v>7150</v>
      </c>
      <c r="L342" s="56" t="s">
        <v>7138</v>
      </c>
      <c r="M342" s="73">
        <v>39539</v>
      </c>
      <c r="N342" s="56"/>
      <c r="O342" s="56"/>
      <c r="P342" s="56" t="s">
        <v>1476</v>
      </c>
      <c r="Q342" s="56"/>
      <c r="R342" s="56" t="s">
        <v>70</v>
      </c>
      <c r="S342" s="56" t="s">
        <v>11415</v>
      </c>
      <c r="T342" s="56" t="s">
        <v>7140</v>
      </c>
      <c r="U342" s="57">
        <v>133010</v>
      </c>
      <c r="V342" s="57">
        <v>-126359.5</v>
      </c>
      <c r="W342" s="57">
        <v>6650.5</v>
      </c>
      <c r="X342" s="57">
        <v>0</v>
      </c>
      <c r="Y342" s="73">
        <v>39539</v>
      </c>
      <c r="Z342" s="57">
        <v>0</v>
      </c>
      <c r="AA342" s="57">
        <v>0</v>
      </c>
      <c r="AB342" s="57">
        <v>6650.5</v>
      </c>
      <c r="AC342" s="57">
        <v>0</v>
      </c>
      <c r="AD342" s="56" t="s">
        <v>9255</v>
      </c>
      <c r="AE342" s="57">
        <v>0</v>
      </c>
      <c r="AF342" s="57">
        <v>0</v>
      </c>
      <c r="AG342" s="57">
        <v>0</v>
      </c>
      <c r="AI342"/>
      <c r="AJ342"/>
    </row>
    <row r="343" spans="1:36">
      <c r="A343" s="56" t="s">
        <v>48</v>
      </c>
      <c r="B343" s="56" t="s">
        <v>11427</v>
      </c>
      <c r="C343" s="56">
        <v>2101010050</v>
      </c>
      <c r="D343" s="56" t="s">
        <v>43</v>
      </c>
      <c r="E343" s="56">
        <v>2101020050</v>
      </c>
      <c r="F343" s="56">
        <v>5401010050</v>
      </c>
      <c r="G343" s="56" t="s">
        <v>11428</v>
      </c>
      <c r="H343" s="56">
        <v>400300</v>
      </c>
      <c r="I343" s="56" t="s">
        <v>11429</v>
      </c>
      <c r="J343" s="56" t="s">
        <v>9598</v>
      </c>
      <c r="K343" s="56" t="s">
        <v>7151</v>
      </c>
      <c r="L343" s="56" t="s">
        <v>7138</v>
      </c>
      <c r="M343" s="73">
        <v>39539</v>
      </c>
      <c r="N343" s="56"/>
      <c r="O343" s="56"/>
      <c r="P343" s="56" t="s">
        <v>1476</v>
      </c>
      <c r="Q343" s="56"/>
      <c r="R343" s="56" t="s">
        <v>70</v>
      </c>
      <c r="S343" s="56" t="s">
        <v>11415</v>
      </c>
      <c r="T343" s="56" t="s">
        <v>7140</v>
      </c>
      <c r="U343" s="57">
        <v>57886</v>
      </c>
      <c r="V343" s="57">
        <v>-54991.7</v>
      </c>
      <c r="W343" s="57">
        <v>2894.3</v>
      </c>
      <c r="X343" s="57">
        <v>0</v>
      </c>
      <c r="Y343" s="73">
        <v>39539</v>
      </c>
      <c r="Z343" s="57">
        <v>0</v>
      </c>
      <c r="AA343" s="57">
        <v>0</v>
      </c>
      <c r="AB343" s="57">
        <v>2894.3</v>
      </c>
      <c r="AC343" s="57">
        <v>0</v>
      </c>
      <c r="AD343" s="56" t="s">
        <v>9255</v>
      </c>
      <c r="AE343" s="57">
        <v>0</v>
      </c>
      <c r="AF343" s="57">
        <v>0</v>
      </c>
      <c r="AG343" s="57">
        <v>0</v>
      </c>
      <c r="AI343"/>
      <c r="AJ343"/>
    </row>
    <row r="344" spans="1:36">
      <c r="A344" s="56" t="s">
        <v>48</v>
      </c>
      <c r="B344" s="56" t="s">
        <v>11427</v>
      </c>
      <c r="C344" s="56">
        <v>2101010050</v>
      </c>
      <c r="D344" s="56" t="s">
        <v>43</v>
      </c>
      <c r="E344" s="56">
        <v>2101020050</v>
      </c>
      <c r="F344" s="56">
        <v>5401010050</v>
      </c>
      <c r="G344" s="56" t="s">
        <v>11428</v>
      </c>
      <c r="H344" s="56">
        <v>400300</v>
      </c>
      <c r="I344" s="56" t="s">
        <v>11429</v>
      </c>
      <c r="J344" s="56" t="s">
        <v>9599</v>
      </c>
      <c r="K344" s="56" t="s">
        <v>7152</v>
      </c>
      <c r="L344" s="56" t="s">
        <v>7138</v>
      </c>
      <c r="M344" s="73">
        <v>39539</v>
      </c>
      <c r="N344" s="56"/>
      <c r="O344" s="56"/>
      <c r="P344" s="56" t="s">
        <v>1476</v>
      </c>
      <c r="Q344" s="56"/>
      <c r="R344" s="56" t="s">
        <v>70</v>
      </c>
      <c r="S344" s="56" t="s">
        <v>11415</v>
      </c>
      <c r="T344" s="56" t="s">
        <v>7140</v>
      </c>
      <c r="U344" s="57">
        <v>10216</v>
      </c>
      <c r="V344" s="57">
        <v>-9705.2000000000007</v>
      </c>
      <c r="W344" s="57">
        <v>510.8</v>
      </c>
      <c r="X344" s="57">
        <v>0</v>
      </c>
      <c r="Y344" s="73">
        <v>39539</v>
      </c>
      <c r="Z344" s="57">
        <v>0</v>
      </c>
      <c r="AA344" s="57">
        <v>0</v>
      </c>
      <c r="AB344" s="57">
        <v>510.8</v>
      </c>
      <c r="AC344" s="57">
        <v>0</v>
      </c>
      <c r="AD344" s="56" t="s">
        <v>9255</v>
      </c>
      <c r="AE344" s="57">
        <v>0</v>
      </c>
      <c r="AF344" s="57">
        <v>0</v>
      </c>
      <c r="AG344" s="57">
        <v>0</v>
      </c>
      <c r="AI344"/>
      <c r="AJ344"/>
    </row>
    <row r="345" spans="1:36">
      <c r="A345" s="56" t="s">
        <v>48</v>
      </c>
      <c r="B345" s="56" t="s">
        <v>11427</v>
      </c>
      <c r="C345" s="56">
        <v>2101010050</v>
      </c>
      <c r="D345" s="56" t="s">
        <v>43</v>
      </c>
      <c r="E345" s="56">
        <v>2101020050</v>
      </c>
      <c r="F345" s="56">
        <v>5401010050</v>
      </c>
      <c r="G345" s="56" t="s">
        <v>11428</v>
      </c>
      <c r="H345" s="56">
        <v>400300</v>
      </c>
      <c r="I345" s="56" t="s">
        <v>11429</v>
      </c>
      <c r="J345" s="56" t="s">
        <v>9600</v>
      </c>
      <c r="K345" s="56" t="s">
        <v>7153</v>
      </c>
      <c r="L345" s="56" t="s">
        <v>7138</v>
      </c>
      <c r="M345" s="73">
        <v>39539</v>
      </c>
      <c r="N345" s="56"/>
      <c r="O345" s="56"/>
      <c r="P345" s="56" t="s">
        <v>1476</v>
      </c>
      <c r="Q345" s="56"/>
      <c r="R345" s="56" t="s">
        <v>70</v>
      </c>
      <c r="S345" s="56" t="s">
        <v>11415</v>
      </c>
      <c r="T345" s="56" t="s">
        <v>7140</v>
      </c>
      <c r="U345" s="57">
        <v>133150</v>
      </c>
      <c r="V345" s="57">
        <v>-126492.5</v>
      </c>
      <c r="W345" s="57">
        <v>6657.5</v>
      </c>
      <c r="X345" s="57">
        <v>0</v>
      </c>
      <c r="Y345" s="73">
        <v>39539</v>
      </c>
      <c r="Z345" s="57">
        <v>0</v>
      </c>
      <c r="AA345" s="57">
        <v>0</v>
      </c>
      <c r="AB345" s="57">
        <v>6657.5</v>
      </c>
      <c r="AC345" s="57">
        <v>0</v>
      </c>
      <c r="AD345" s="56" t="s">
        <v>9255</v>
      </c>
      <c r="AE345" s="57">
        <v>0</v>
      </c>
      <c r="AF345" s="57">
        <v>0</v>
      </c>
      <c r="AG345" s="57">
        <v>0</v>
      </c>
      <c r="AI345"/>
      <c r="AJ345"/>
    </row>
    <row r="346" spans="1:36">
      <c r="A346" s="56" t="s">
        <v>48</v>
      </c>
      <c r="B346" s="56" t="s">
        <v>11427</v>
      </c>
      <c r="C346" s="56">
        <v>2101010050</v>
      </c>
      <c r="D346" s="56" t="s">
        <v>43</v>
      </c>
      <c r="E346" s="56">
        <v>2101020050</v>
      </c>
      <c r="F346" s="56">
        <v>5401010050</v>
      </c>
      <c r="G346" s="56" t="s">
        <v>11428</v>
      </c>
      <c r="H346" s="56">
        <v>400300</v>
      </c>
      <c r="I346" s="56" t="s">
        <v>11429</v>
      </c>
      <c r="J346" s="56" t="s">
        <v>9601</v>
      </c>
      <c r="K346" s="56" t="s">
        <v>7154</v>
      </c>
      <c r="L346" s="56" t="s">
        <v>7138</v>
      </c>
      <c r="M346" s="73">
        <v>39539</v>
      </c>
      <c r="N346" s="56"/>
      <c r="O346" s="56"/>
      <c r="P346" s="56" t="s">
        <v>1476</v>
      </c>
      <c r="Q346" s="56"/>
      <c r="R346" s="56" t="s">
        <v>70</v>
      </c>
      <c r="S346" s="56" t="s">
        <v>11415</v>
      </c>
      <c r="T346" s="56" t="s">
        <v>7140</v>
      </c>
      <c r="U346" s="57">
        <v>94200</v>
      </c>
      <c r="V346" s="57">
        <v>-89490</v>
      </c>
      <c r="W346" s="57">
        <v>4710</v>
      </c>
      <c r="X346" s="57">
        <v>0</v>
      </c>
      <c r="Y346" s="73">
        <v>39539</v>
      </c>
      <c r="Z346" s="57">
        <v>0</v>
      </c>
      <c r="AA346" s="57">
        <v>0</v>
      </c>
      <c r="AB346" s="57">
        <v>4710</v>
      </c>
      <c r="AC346" s="57">
        <v>0</v>
      </c>
      <c r="AD346" s="56" t="s">
        <v>9255</v>
      </c>
      <c r="AE346" s="57">
        <v>0</v>
      </c>
      <c r="AF346" s="57">
        <v>0</v>
      </c>
      <c r="AG346" s="57">
        <v>0</v>
      </c>
      <c r="AI346"/>
      <c r="AJ346"/>
    </row>
    <row r="347" spans="1:36">
      <c r="A347" s="56" t="s">
        <v>48</v>
      </c>
      <c r="B347" s="56" t="s">
        <v>11427</v>
      </c>
      <c r="C347" s="56">
        <v>2101010050</v>
      </c>
      <c r="D347" s="56" t="s">
        <v>43</v>
      </c>
      <c r="E347" s="56">
        <v>2101020050</v>
      </c>
      <c r="F347" s="56">
        <v>5401010050</v>
      </c>
      <c r="G347" s="56" t="s">
        <v>11428</v>
      </c>
      <c r="H347" s="56">
        <v>400300</v>
      </c>
      <c r="I347" s="56" t="s">
        <v>11429</v>
      </c>
      <c r="J347" s="56" t="s">
        <v>9602</v>
      </c>
      <c r="K347" s="56" t="s">
        <v>7155</v>
      </c>
      <c r="L347" s="56" t="s">
        <v>7138</v>
      </c>
      <c r="M347" s="73">
        <v>39552</v>
      </c>
      <c r="N347" s="56"/>
      <c r="O347" s="56"/>
      <c r="P347" s="56" t="s">
        <v>1476</v>
      </c>
      <c r="Q347" s="56"/>
      <c r="R347" s="56" t="s">
        <v>70</v>
      </c>
      <c r="S347" s="56" t="s">
        <v>11415</v>
      </c>
      <c r="T347" s="56" t="s">
        <v>7140</v>
      </c>
      <c r="U347" s="57">
        <v>18107</v>
      </c>
      <c r="V347" s="57">
        <v>-17201.650000000001</v>
      </c>
      <c r="W347" s="57">
        <v>905.35</v>
      </c>
      <c r="X347" s="57">
        <v>0</v>
      </c>
      <c r="Y347" s="73">
        <v>39552</v>
      </c>
      <c r="Z347" s="57">
        <v>0</v>
      </c>
      <c r="AA347" s="57">
        <v>0</v>
      </c>
      <c r="AB347" s="57">
        <v>905.35</v>
      </c>
      <c r="AC347" s="57">
        <v>0</v>
      </c>
      <c r="AD347" s="56" t="s">
        <v>9255</v>
      </c>
      <c r="AE347" s="57">
        <v>0</v>
      </c>
      <c r="AF347" s="57">
        <v>0</v>
      </c>
      <c r="AG347" s="57">
        <v>0</v>
      </c>
      <c r="AI347"/>
      <c r="AJ347"/>
    </row>
    <row r="348" spans="1:36">
      <c r="A348" s="56" t="s">
        <v>48</v>
      </c>
      <c r="B348" s="56" t="s">
        <v>11427</v>
      </c>
      <c r="C348" s="56">
        <v>2101010050</v>
      </c>
      <c r="D348" s="56" t="s">
        <v>43</v>
      </c>
      <c r="E348" s="56">
        <v>2101020050</v>
      </c>
      <c r="F348" s="56">
        <v>5401010050</v>
      </c>
      <c r="G348" s="56" t="s">
        <v>11428</v>
      </c>
      <c r="H348" s="56">
        <v>400300</v>
      </c>
      <c r="I348" s="56" t="s">
        <v>11429</v>
      </c>
      <c r="J348" s="56" t="s">
        <v>9603</v>
      </c>
      <c r="K348" s="56" t="s">
        <v>7156</v>
      </c>
      <c r="L348" s="56" t="s">
        <v>7138</v>
      </c>
      <c r="M348" s="73">
        <v>39562</v>
      </c>
      <c r="N348" s="56"/>
      <c r="O348" s="56"/>
      <c r="P348" s="56" t="s">
        <v>1476</v>
      </c>
      <c r="Q348" s="56"/>
      <c r="R348" s="56" t="s">
        <v>70</v>
      </c>
      <c r="S348" s="56" t="s">
        <v>11415</v>
      </c>
      <c r="T348" s="56" t="s">
        <v>7140</v>
      </c>
      <c r="U348" s="57">
        <v>74160</v>
      </c>
      <c r="V348" s="57">
        <v>-70452</v>
      </c>
      <c r="W348" s="57">
        <v>3708</v>
      </c>
      <c r="X348" s="57">
        <v>0</v>
      </c>
      <c r="Y348" s="73">
        <v>39562</v>
      </c>
      <c r="Z348" s="57">
        <v>0</v>
      </c>
      <c r="AA348" s="57">
        <v>0</v>
      </c>
      <c r="AB348" s="57">
        <v>3708</v>
      </c>
      <c r="AC348" s="57">
        <v>0</v>
      </c>
      <c r="AD348" s="56" t="s">
        <v>9255</v>
      </c>
      <c r="AE348" s="57">
        <v>0</v>
      </c>
      <c r="AF348" s="57">
        <v>0</v>
      </c>
      <c r="AG348" s="57">
        <v>0</v>
      </c>
      <c r="AI348"/>
      <c r="AJ348"/>
    </row>
    <row r="349" spans="1:36">
      <c r="A349" s="56" t="s">
        <v>48</v>
      </c>
      <c r="B349" s="56" t="s">
        <v>11427</v>
      </c>
      <c r="C349" s="56">
        <v>2101010050</v>
      </c>
      <c r="D349" s="56" t="s">
        <v>43</v>
      </c>
      <c r="E349" s="56">
        <v>2101020050</v>
      </c>
      <c r="F349" s="56">
        <v>5401010050</v>
      </c>
      <c r="G349" s="56" t="s">
        <v>11428</v>
      </c>
      <c r="H349" s="56">
        <v>400300</v>
      </c>
      <c r="I349" s="56" t="s">
        <v>11430</v>
      </c>
      <c r="J349" s="56" t="s">
        <v>9604</v>
      </c>
      <c r="K349" s="56" t="s">
        <v>3668</v>
      </c>
      <c r="L349" s="56" t="s">
        <v>7138</v>
      </c>
      <c r="M349" s="73">
        <v>39660</v>
      </c>
      <c r="N349" s="56"/>
      <c r="O349" s="56"/>
      <c r="P349" s="56" t="s">
        <v>1476</v>
      </c>
      <c r="Q349" s="56"/>
      <c r="R349" s="56" t="s">
        <v>70</v>
      </c>
      <c r="S349" s="56" t="s">
        <v>11415</v>
      </c>
      <c r="T349" s="56" t="s">
        <v>7140</v>
      </c>
      <c r="U349" s="57">
        <v>89095</v>
      </c>
      <c r="V349" s="57">
        <v>-84640.25</v>
      </c>
      <c r="W349" s="57">
        <v>4454.75</v>
      </c>
      <c r="X349" s="57">
        <v>0</v>
      </c>
      <c r="Y349" s="73">
        <v>39660</v>
      </c>
      <c r="Z349" s="57">
        <v>0</v>
      </c>
      <c r="AA349" s="57">
        <v>0</v>
      </c>
      <c r="AB349" s="57">
        <v>4454.75</v>
      </c>
      <c r="AC349" s="57">
        <v>0</v>
      </c>
      <c r="AD349" s="56" t="s">
        <v>9255</v>
      </c>
      <c r="AE349" s="57">
        <v>0</v>
      </c>
      <c r="AF349" s="57">
        <v>0</v>
      </c>
      <c r="AG349" s="57">
        <v>0</v>
      </c>
      <c r="AI349"/>
      <c r="AJ349"/>
    </row>
    <row r="350" spans="1:36">
      <c r="A350" s="56" t="s">
        <v>48</v>
      </c>
      <c r="B350" s="56" t="s">
        <v>11427</v>
      </c>
      <c r="C350" s="56">
        <v>2101010050</v>
      </c>
      <c r="D350" s="56" t="s">
        <v>43</v>
      </c>
      <c r="E350" s="56">
        <v>2101020050</v>
      </c>
      <c r="F350" s="56">
        <v>5401010050</v>
      </c>
      <c r="G350" s="56" t="s">
        <v>11428</v>
      </c>
      <c r="H350" s="56">
        <v>400300</v>
      </c>
      <c r="I350" s="56" t="s">
        <v>11429</v>
      </c>
      <c r="J350" s="56" t="s">
        <v>9605</v>
      </c>
      <c r="K350" s="56" t="s">
        <v>7157</v>
      </c>
      <c r="L350" s="56" t="s">
        <v>7138</v>
      </c>
      <c r="M350" s="73">
        <v>39683</v>
      </c>
      <c r="N350" s="56"/>
      <c r="O350" s="56"/>
      <c r="P350" s="56" t="s">
        <v>1476</v>
      </c>
      <c r="Q350" s="56"/>
      <c r="R350" s="56" t="s">
        <v>70</v>
      </c>
      <c r="S350" s="56" t="s">
        <v>11415</v>
      </c>
      <c r="T350" s="56" t="s">
        <v>7140</v>
      </c>
      <c r="U350" s="57">
        <v>10688</v>
      </c>
      <c r="V350" s="57">
        <v>-10153.6</v>
      </c>
      <c r="W350" s="57">
        <v>534.4</v>
      </c>
      <c r="X350" s="57">
        <v>0</v>
      </c>
      <c r="Y350" s="73">
        <v>39683</v>
      </c>
      <c r="Z350" s="57">
        <v>0</v>
      </c>
      <c r="AA350" s="57">
        <v>0</v>
      </c>
      <c r="AB350" s="57">
        <v>534.4</v>
      </c>
      <c r="AC350" s="57">
        <v>0</v>
      </c>
      <c r="AD350" s="56" t="s">
        <v>9255</v>
      </c>
      <c r="AE350" s="57">
        <v>0</v>
      </c>
      <c r="AF350" s="57">
        <v>0</v>
      </c>
      <c r="AG350" s="57">
        <v>0</v>
      </c>
      <c r="AI350"/>
      <c r="AJ350"/>
    </row>
    <row r="351" spans="1:36">
      <c r="A351" s="56" t="s">
        <v>48</v>
      </c>
      <c r="B351" s="56" t="s">
        <v>11427</v>
      </c>
      <c r="C351" s="56">
        <v>2101010050</v>
      </c>
      <c r="D351" s="56" t="s">
        <v>43</v>
      </c>
      <c r="E351" s="56">
        <v>2101020050</v>
      </c>
      <c r="F351" s="56">
        <v>5401010050</v>
      </c>
      <c r="G351" s="56" t="s">
        <v>11428</v>
      </c>
      <c r="H351" s="56">
        <v>400300</v>
      </c>
      <c r="I351" s="56" t="s">
        <v>11429</v>
      </c>
      <c r="J351" s="56" t="s">
        <v>9606</v>
      </c>
      <c r="K351" s="56" t="s">
        <v>7158</v>
      </c>
      <c r="L351" s="56" t="s">
        <v>7138</v>
      </c>
      <c r="M351" s="73">
        <v>39776</v>
      </c>
      <c r="N351" s="56"/>
      <c r="O351" s="56"/>
      <c r="P351" s="56" t="s">
        <v>1476</v>
      </c>
      <c r="Q351" s="56"/>
      <c r="R351" s="56" t="s">
        <v>70</v>
      </c>
      <c r="S351" s="56" t="s">
        <v>11415</v>
      </c>
      <c r="T351" s="56" t="s">
        <v>7140</v>
      </c>
      <c r="U351" s="57">
        <v>345531</v>
      </c>
      <c r="V351" s="57">
        <v>-328254.45</v>
      </c>
      <c r="W351" s="57">
        <v>17276.55</v>
      </c>
      <c r="X351" s="57">
        <v>0</v>
      </c>
      <c r="Y351" s="73">
        <v>39776</v>
      </c>
      <c r="Z351" s="57">
        <v>0</v>
      </c>
      <c r="AA351" s="57">
        <v>0</v>
      </c>
      <c r="AB351" s="57">
        <v>17276.55</v>
      </c>
      <c r="AC351" s="57">
        <v>0</v>
      </c>
      <c r="AD351" s="56" t="s">
        <v>9255</v>
      </c>
      <c r="AE351" s="57">
        <v>0</v>
      </c>
      <c r="AF351" s="57">
        <v>0</v>
      </c>
      <c r="AG351" s="57">
        <v>0</v>
      </c>
      <c r="AI351"/>
      <c r="AJ351"/>
    </row>
    <row r="352" spans="1:36">
      <c r="A352" s="56" t="s">
        <v>48</v>
      </c>
      <c r="B352" s="56" t="s">
        <v>11427</v>
      </c>
      <c r="C352" s="56">
        <v>2101010050</v>
      </c>
      <c r="D352" s="56" t="s">
        <v>43</v>
      </c>
      <c r="E352" s="56">
        <v>2101020050</v>
      </c>
      <c r="F352" s="56">
        <v>5401010050</v>
      </c>
      <c r="G352" s="56" t="s">
        <v>11428</v>
      </c>
      <c r="H352" s="56">
        <v>400300</v>
      </c>
      <c r="I352" s="56" t="s">
        <v>11429</v>
      </c>
      <c r="J352" s="56" t="s">
        <v>9607</v>
      </c>
      <c r="K352" s="56" t="s">
        <v>7159</v>
      </c>
      <c r="L352" s="56" t="s">
        <v>7138</v>
      </c>
      <c r="M352" s="73">
        <v>39776</v>
      </c>
      <c r="N352" s="56"/>
      <c r="O352" s="56"/>
      <c r="P352" s="56" t="s">
        <v>1476</v>
      </c>
      <c r="Q352" s="56"/>
      <c r="R352" s="56" t="s">
        <v>70</v>
      </c>
      <c r="S352" s="56" t="s">
        <v>11415</v>
      </c>
      <c r="T352" s="56" t="s">
        <v>7140</v>
      </c>
      <c r="U352" s="57">
        <v>1552583</v>
      </c>
      <c r="V352" s="57">
        <v>-1474953.85</v>
      </c>
      <c r="W352" s="57">
        <v>77629.149999999994</v>
      </c>
      <c r="X352" s="57">
        <v>0</v>
      </c>
      <c r="Y352" s="73">
        <v>39776</v>
      </c>
      <c r="Z352" s="57">
        <v>0</v>
      </c>
      <c r="AA352" s="57">
        <v>0</v>
      </c>
      <c r="AB352" s="57">
        <v>77629.149999999994</v>
      </c>
      <c r="AC352" s="57">
        <v>0</v>
      </c>
      <c r="AD352" s="56" t="s">
        <v>9255</v>
      </c>
      <c r="AE352" s="57">
        <v>0</v>
      </c>
      <c r="AF352" s="57">
        <v>0</v>
      </c>
      <c r="AG352" s="57">
        <v>0</v>
      </c>
      <c r="AI352"/>
      <c r="AJ352"/>
    </row>
    <row r="353" spans="1:36">
      <c r="A353" s="56" t="s">
        <v>48</v>
      </c>
      <c r="B353" s="56" t="s">
        <v>11427</v>
      </c>
      <c r="C353" s="56">
        <v>2101010050</v>
      </c>
      <c r="D353" s="56" t="s">
        <v>43</v>
      </c>
      <c r="E353" s="56">
        <v>2101020050</v>
      </c>
      <c r="F353" s="56">
        <v>5401010050</v>
      </c>
      <c r="G353" s="56" t="s">
        <v>11428</v>
      </c>
      <c r="H353" s="56">
        <v>400300</v>
      </c>
      <c r="I353" s="56" t="s">
        <v>11429</v>
      </c>
      <c r="J353" s="56" t="s">
        <v>9608</v>
      </c>
      <c r="K353" s="56" t="s">
        <v>7160</v>
      </c>
      <c r="L353" s="56" t="s">
        <v>7138</v>
      </c>
      <c r="M353" s="73">
        <v>39874</v>
      </c>
      <c r="N353" s="56"/>
      <c r="O353" s="56"/>
      <c r="P353" s="56" t="s">
        <v>1476</v>
      </c>
      <c r="Q353" s="56"/>
      <c r="R353" s="56" t="s">
        <v>70</v>
      </c>
      <c r="S353" s="56" t="s">
        <v>11415</v>
      </c>
      <c r="T353" s="56" t="s">
        <v>7140</v>
      </c>
      <c r="U353" s="57">
        <v>982363</v>
      </c>
      <c r="V353" s="57">
        <v>-933244.85</v>
      </c>
      <c r="W353" s="57">
        <v>49118.15</v>
      </c>
      <c r="X353" s="57">
        <v>0</v>
      </c>
      <c r="Y353" s="73">
        <v>39874</v>
      </c>
      <c r="Z353" s="57">
        <v>0</v>
      </c>
      <c r="AA353" s="57">
        <v>0</v>
      </c>
      <c r="AB353" s="57">
        <v>49118.15</v>
      </c>
      <c r="AC353" s="57">
        <v>0</v>
      </c>
      <c r="AD353" s="56" t="s">
        <v>9255</v>
      </c>
      <c r="AE353" s="57">
        <v>0</v>
      </c>
      <c r="AF353" s="57">
        <v>0</v>
      </c>
      <c r="AG353" s="57">
        <v>0</v>
      </c>
      <c r="AI353"/>
      <c r="AJ353"/>
    </row>
    <row r="354" spans="1:36">
      <c r="A354" s="56" t="s">
        <v>48</v>
      </c>
      <c r="B354" s="56" t="s">
        <v>11412</v>
      </c>
      <c r="C354" s="56">
        <v>2101010090</v>
      </c>
      <c r="D354" s="56" t="s">
        <v>42</v>
      </c>
      <c r="E354" s="56">
        <v>2101020090</v>
      </c>
      <c r="F354" s="56">
        <v>5401010090</v>
      </c>
      <c r="G354" s="56" t="s">
        <v>11428</v>
      </c>
      <c r="H354" s="56">
        <v>400300</v>
      </c>
      <c r="I354" s="56" t="s">
        <v>11430</v>
      </c>
      <c r="J354" s="56" t="s">
        <v>9609</v>
      </c>
      <c r="K354" s="56" t="s">
        <v>7308</v>
      </c>
      <c r="L354" s="56" t="s">
        <v>7138</v>
      </c>
      <c r="M354" s="73">
        <v>41164</v>
      </c>
      <c r="N354" s="56"/>
      <c r="O354" s="56"/>
      <c r="P354" s="56" t="s">
        <v>167</v>
      </c>
      <c r="Q354" s="56"/>
      <c r="R354" s="56" t="s">
        <v>70</v>
      </c>
      <c r="S354" s="56" t="s">
        <v>11415</v>
      </c>
      <c r="T354" s="56" t="s">
        <v>7140</v>
      </c>
      <c r="U354" s="57">
        <v>11700</v>
      </c>
      <c r="V354" s="57">
        <v>-11115</v>
      </c>
      <c r="W354" s="57">
        <v>585</v>
      </c>
      <c r="X354" s="57">
        <v>0</v>
      </c>
      <c r="Y354" s="73">
        <v>41164</v>
      </c>
      <c r="Z354" s="57">
        <v>0</v>
      </c>
      <c r="AA354" s="57">
        <v>0</v>
      </c>
      <c r="AB354" s="57">
        <v>585</v>
      </c>
      <c r="AC354" s="57">
        <v>0</v>
      </c>
      <c r="AD354" s="56" t="s">
        <v>9255</v>
      </c>
      <c r="AE354" s="57">
        <v>0</v>
      </c>
      <c r="AF354" s="57">
        <v>0</v>
      </c>
      <c r="AG354" s="57">
        <v>0</v>
      </c>
      <c r="AI354"/>
      <c r="AJ354"/>
    </row>
    <row r="355" spans="1:36">
      <c r="A355" s="56" t="s">
        <v>48</v>
      </c>
      <c r="B355" s="56" t="s">
        <v>11412</v>
      </c>
      <c r="C355" s="56">
        <v>2101010090</v>
      </c>
      <c r="D355" s="56" t="s">
        <v>42</v>
      </c>
      <c r="E355" s="56">
        <v>2101020090</v>
      </c>
      <c r="F355" s="56">
        <v>5401010090</v>
      </c>
      <c r="G355" s="56" t="s">
        <v>11428</v>
      </c>
      <c r="H355" s="56">
        <v>400300</v>
      </c>
      <c r="I355" s="56" t="s">
        <v>11430</v>
      </c>
      <c r="J355" s="56" t="s">
        <v>9610</v>
      </c>
      <c r="K355" s="56" t="s">
        <v>3972</v>
      </c>
      <c r="L355" s="56" t="s">
        <v>7138</v>
      </c>
      <c r="M355" s="73">
        <v>41745</v>
      </c>
      <c r="N355" s="56"/>
      <c r="O355" s="56"/>
      <c r="P355" s="56" t="s">
        <v>167</v>
      </c>
      <c r="Q355" s="56"/>
      <c r="R355" s="56" t="s">
        <v>70</v>
      </c>
      <c r="S355" s="56" t="s">
        <v>11415</v>
      </c>
      <c r="T355" s="56" t="s">
        <v>7140</v>
      </c>
      <c r="U355" s="57">
        <v>31086</v>
      </c>
      <c r="V355" s="57">
        <v>-29531.7</v>
      </c>
      <c r="W355" s="57">
        <v>1554.3</v>
      </c>
      <c r="X355" s="57">
        <v>0</v>
      </c>
      <c r="Y355" s="73">
        <v>41745</v>
      </c>
      <c r="Z355" s="57">
        <v>0</v>
      </c>
      <c r="AA355" s="57">
        <v>0</v>
      </c>
      <c r="AB355" s="57">
        <v>1554.3</v>
      </c>
      <c r="AC355" s="57">
        <v>0</v>
      </c>
      <c r="AD355" s="56" t="s">
        <v>9255</v>
      </c>
      <c r="AE355" s="57">
        <v>0</v>
      </c>
      <c r="AF355" s="57">
        <v>0</v>
      </c>
      <c r="AG355" s="57">
        <v>0</v>
      </c>
      <c r="AI355"/>
      <c r="AJ355"/>
    </row>
    <row r="356" spans="1:36">
      <c r="A356" s="56" t="s">
        <v>48</v>
      </c>
      <c r="B356" s="56" t="s">
        <v>11412</v>
      </c>
      <c r="C356" s="56">
        <v>2101010090</v>
      </c>
      <c r="D356" s="56" t="s">
        <v>42</v>
      </c>
      <c r="E356" s="56">
        <v>2101020090</v>
      </c>
      <c r="F356" s="56">
        <v>5401010090</v>
      </c>
      <c r="G356" s="56" t="s">
        <v>11428</v>
      </c>
      <c r="H356" s="56">
        <v>400300</v>
      </c>
      <c r="I356" s="56" t="s">
        <v>11430</v>
      </c>
      <c r="J356" s="56" t="s">
        <v>9611</v>
      </c>
      <c r="K356" s="56" t="s">
        <v>7309</v>
      </c>
      <c r="L356" s="56" t="s">
        <v>7138</v>
      </c>
      <c r="M356" s="73">
        <v>41739</v>
      </c>
      <c r="N356" s="56"/>
      <c r="O356" s="56"/>
      <c r="P356" s="56" t="s">
        <v>167</v>
      </c>
      <c r="Q356" s="56"/>
      <c r="R356" s="56" t="s">
        <v>70</v>
      </c>
      <c r="S356" s="56" t="s">
        <v>11415</v>
      </c>
      <c r="T356" s="56" t="s">
        <v>7140</v>
      </c>
      <c r="U356" s="57">
        <v>42500</v>
      </c>
      <c r="V356" s="57">
        <v>-40375</v>
      </c>
      <c r="W356" s="57">
        <v>2125</v>
      </c>
      <c r="X356" s="57">
        <v>0</v>
      </c>
      <c r="Y356" s="73">
        <v>41739</v>
      </c>
      <c r="Z356" s="57">
        <v>0</v>
      </c>
      <c r="AA356" s="57">
        <v>0</v>
      </c>
      <c r="AB356" s="57">
        <v>2125</v>
      </c>
      <c r="AC356" s="57">
        <v>0</v>
      </c>
      <c r="AD356" s="56" t="s">
        <v>9255</v>
      </c>
      <c r="AE356" s="57">
        <v>0</v>
      </c>
      <c r="AF356" s="57">
        <v>0</v>
      </c>
      <c r="AG356" s="57">
        <v>0</v>
      </c>
      <c r="AI356"/>
      <c r="AJ356"/>
    </row>
    <row r="357" spans="1:36">
      <c r="A357" s="56" t="s">
        <v>48</v>
      </c>
      <c r="B357" s="56" t="s">
        <v>11412</v>
      </c>
      <c r="C357" s="56">
        <v>2101010090</v>
      </c>
      <c r="D357" s="56" t="s">
        <v>42</v>
      </c>
      <c r="E357" s="56">
        <v>2101020090</v>
      </c>
      <c r="F357" s="56">
        <v>5401010090</v>
      </c>
      <c r="G357" s="56" t="s">
        <v>11428</v>
      </c>
      <c r="H357" s="56">
        <v>400300</v>
      </c>
      <c r="I357" s="56" t="s">
        <v>11430</v>
      </c>
      <c r="J357" s="56" t="s">
        <v>9612</v>
      </c>
      <c r="K357" s="56" t="s">
        <v>7382</v>
      </c>
      <c r="L357" s="56" t="s">
        <v>7138</v>
      </c>
      <c r="M357" s="73">
        <v>42186</v>
      </c>
      <c r="N357" s="56"/>
      <c r="O357" s="56"/>
      <c r="P357" s="56" t="s">
        <v>167</v>
      </c>
      <c r="Q357" s="56"/>
      <c r="R357" s="56" t="s">
        <v>70</v>
      </c>
      <c r="S357" s="56" t="s">
        <v>11415</v>
      </c>
      <c r="T357" s="56" t="s">
        <v>7140</v>
      </c>
      <c r="U357" s="57">
        <v>48960</v>
      </c>
      <c r="V357" s="57">
        <v>-46512</v>
      </c>
      <c r="W357" s="57">
        <v>2448</v>
      </c>
      <c r="X357" s="57">
        <v>0</v>
      </c>
      <c r="Y357" s="73">
        <v>42202</v>
      </c>
      <c r="Z357" s="57">
        <v>0</v>
      </c>
      <c r="AA357" s="57">
        <v>0</v>
      </c>
      <c r="AB357" s="57">
        <v>2448</v>
      </c>
      <c r="AC357" s="57">
        <v>0</v>
      </c>
      <c r="AD357" s="56" t="s">
        <v>9255</v>
      </c>
      <c r="AE357" s="57">
        <v>0</v>
      </c>
      <c r="AF357" s="57">
        <v>0</v>
      </c>
      <c r="AG357" s="57">
        <v>0</v>
      </c>
      <c r="AI357"/>
      <c r="AJ357"/>
    </row>
    <row r="358" spans="1:36">
      <c r="A358" s="56" t="s">
        <v>48</v>
      </c>
      <c r="B358" s="56" t="s">
        <v>11412</v>
      </c>
      <c r="C358" s="56">
        <v>2101010090</v>
      </c>
      <c r="D358" s="56" t="s">
        <v>42</v>
      </c>
      <c r="E358" s="56">
        <v>2101020090</v>
      </c>
      <c r="F358" s="56">
        <v>5401010090</v>
      </c>
      <c r="G358" s="56" t="s">
        <v>11428</v>
      </c>
      <c r="H358" s="56">
        <v>400300</v>
      </c>
      <c r="I358" s="56" t="s">
        <v>11430</v>
      </c>
      <c r="J358" s="56" t="s">
        <v>9613</v>
      </c>
      <c r="K358" s="56" t="s">
        <v>7382</v>
      </c>
      <c r="L358" s="56" t="s">
        <v>7138</v>
      </c>
      <c r="M358" s="73">
        <v>42186</v>
      </c>
      <c r="N358" s="56"/>
      <c r="O358" s="56"/>
      <c r="P358" s="56" t="s">
        <v>167</v>
      </c>
      <c r="Q358" s="56"/>
      <c r="R358" s="56" t="s">
        <v>70</v>
      </c>
      <c r="S358" s="56" t="s">
        <v>11415</v>
      </c>
      <c r="T358" s="56" t="s">
        <v>7140</v>
      </c>
      <c r="U358" s="57">
        <v>48960</v>
      </c>
      <c r="V358" s="57">
        <v>-46512</v>
      </c>
      <c r="W358" s="57">
        <v>2448</v>
      </c>
      <c r="X358" s="57">
        <v>0</v>
      </c>
      <c r="Y358" s="73">
        <v>42202</v>
      </c>
      <c r="Z358" s="57">
        <v>0</v>
      </c>
      <c r="AA358" s="57">
        <v>0</v>
      </c>
      <c r="AB358" s="57">
        <v>2448</v>
      </c>
      <c r="AC358" s="57">
        <v>0</v>
      </c>
      <c r="AD358" s="56" t="s">
        <v>9255</v>
      </c>
      <c r="AE358" s="57">
        <v>0</v>
      </c>
      <c r="AF358" s="57">
        <v>0</v>
      </c>
      <c r="AG358" s="57">
        <v>0</v>
      </c>
      <c r="AI358"/>
      <c r="AJ358"/>
    </row>
    <row r="359" spans="1:36">
      <c r="A359" s="56" t="s">
        <v>48</v>
      </c>
      <c r="B359" s="56" t="s">
        <v>11412</v>
      </c>
      <c r="C359" s="56">
        <v>2101010090</v>
      </c>
      <c r="D359" s="56" t="s">
        <v>42</v>
      </c>
      <c r="E359" s="56">
        <v>2101020090</v>
      </c>
      <c r="F359" s="56">
        <v>5401010090</v>
      </c>
      <c r="G359" s="56" t="s">
        <v>11428</v>
      </c>
      <c r="H359" s="56">
        <v>400300</v>
      </c>
      <c r="I359" s="56" t="s">
        <v>11430</v>
      </c>
      <c r="J359" s="56" t="s">
        <v>9614</v>
      </c>
      <c r="K359" s="56" t="s">
        <v>7382</v>
      </c>
      <c r="L359" s="56" t="s">
        <v>7138</v>
      </c>
      <c r="M359" s="73">
        <v>42186</v>
      </c>
      <c r="N359" s="56"/>
      <c r="O359" s="56"/>
      <c r="P359" s="56" t="s">
        <v>167</v>
      </c>
      <c r="Q359" s="56"/>
      <c r="R359" s="56" t="s">
        <v>70</v>
      </c>
      <c r="S359" s="56" t="s">
        <v>11415</v>
      </c>
      <c r="T359" s="56" t="s">
        <v>7140</v>
      </c>
      <c r="U359" s="57">
        <v>48960</v>
      </c>
      <c r="V359" s="57">
        <v>-46512</v>
      </c>
      <c r="W359" s="57">
        <v>2448</v>
      </c>
      <c r="X359" s="57">
        <v>0</v>
      </c>
      <c r="Y359" s="73">
        <v>42202</v>
      </c>
      <c r="Z359" s="57">
        <v>0</v>
      </c>
      <c r="AA359" s="57">
        <v>0</v>
      </c>
      <c r="AB359" s="57">
        <v>2448</v>
      </c>
      <c r="AC359" s="57">
        <v>0</v>
      </c>
      <c r="AD359" s="56" t="s">
        <v>9255</v>
      </c>
      <c r="AE359" s="57">
        <v>0</v>
      </c>
      <c r="AF359" s="57">
        <v>0</v>
      </c>
      <c r="AG359" s="57">
        <v>0</v>
      </c>
      <c r="AI359"/>
      <c r="AJ359"/>
    </row>
    <row r="360" spans="1:36">
      <c r="A360" s="56" t="s">
        <v>48</v>
      </c>
      <c r="B360" s="56" t="s">
        <v>11416</v>
      </c>
      <c r="C360" s="56">
        <v>2101010100</v>
      </c>
      <c r="D360" s="56" t="s">
        <v>39</v>
      </c>
      <c r="E360" s="56">
        <v>2101020100</v>
      </c>
      <c r="F360" s="56">
        <v>5401010100</v>
      </c>
      <c r="G360" s="56" t="s">
        <v>11428</v>
      </c>
      <c r="H360" s="56">
        <v>400300</v>
      </c>
      <c r="I360" s="56" t="s">
        <v>11439</v>
      </c>
      <c r="J360" s="56" t="s">
        <v>9615</v>
      </c>
      <c r="K360" s="56" t="s">
        <v>7239</v>
      </c>
      <c r="L360" s="56" t="s">
        <v>7138</v>
      </c>
      <c r="M360" s="73">
        <v>41902</v>
      </c>
      <c r="N360" s="56"/>
      <c r="O360" s="56"/>
      <c r="P360" s="56" t="s">
        <v>259</v>
      </c>
      <c r="Q360" s="56"/>
      <c r="R360" s="56" t="s">
        <v>70</v>
      </c>
      <c r="S360" s="56" t="s">
        <v>11415</v>
      </c>
      <c r="T360" s="56" t="s">
        <v>7140</v>
      </c>
      <c r="U360" s="57">
        <v>30614</v>
      </c>
      <c r="V360" s="57">
        <v>-29083.3</v>
      </c>
      <c r="W360" s="57">
        <v>1530.7</v>
      </c>
      <c r="X360" s="57">
        <v>0</v>
      </c>
      <c r="Y360" s="73">
        <v>41902</v>
      </c>
      <c r="Z360" s="57">
        <v>0</v>
      </c>
      <c r="AA360" s="57">
        <v>0</v>
      </c>
      <c r="AB360" s="57">
        <v>1530.7</v>
      </c>
      <c r="AC360" s="57">
        <v>0</v>
      </c>
      <c r="AD360" s="56" t="s">
        <v>9255</v>
      </c>
      <c r="AE360" s="57">
        <v>0</v>
      </c>
      <c r="AF360" s="57">
        <v>0</v>
      </c>
      <c r="AG360" s="57">
        <v>0</v>
      </c>
      <c r="AI360"/>
      <c r="AJ360"/>
    </row>
    <row r="361" spans="1:36">
      <c r="A361" s="56" t="s">
        <v>48</v>
      </c>
      <c r="B361" s="56" t="s">
        <v>11416</v>
      </c>
      <c r="C361" s="56">
        <v>2101010100</v>
      </c>
      <c r="D361" s="56" t="s">
        <v>39</v>
      </c>
      <c r="E361" s="56">
        <v>2101020100</v>
      </c>
      <c r="F361" s="56">
        <v>5401010100</v>
      </c>
      <c r="G361" s="56" t="s">
        <v>11428</v>
      </c>
      <c r="H361" s="56">
        <v>400300</v>
      </c>
      <c r="I361" s="56" t="s">
        <v>11439</v>
      </c>
      <c r="J361" s="56" t="s">
        <v>9616</v>
      </c>
      <c r="K361" s="56" t="s">
        <v>7255</v>
      </c>
      <c r="L361" s="56" t="s">
        <v>7138</v>
      </c>
      <c r="M361" s="73">
        <v>42185</v>
      </c>
      <c r="N361" s="56"/>
      <c r="O361" s="56"/>
      <c r="P361" s="56" t="s">
        <v>259</v>
      </c>
      <c r="Q361" s="56"/>
      <c r="R361" s="56" t="s">
        <v>70</v>
      </c>
      <c r="S361" s="56" t="s">
        <v>11415</v>
      </c>
      <c r="T361" s="56" t="s">
        <v>7140</v>
      </c>
      <c r="U361" s="57">
        <v>131580</v>
      </c>
      <c r="V361" s="57">
        <v>-125001</v>
      </c>
      <c r="W361" s="57">
        <v>6579</v>
      </c>
      <c r="X361" s="57">
        <v>0</v>
      </c>
      <c r="Y361" s="73">
        <v>42124</v>
      </c>
      <c r="Z361" s="57">
        <v>0</v>
      </c>
      <c r="AA361" s="57">
        <v>0</v>
      </c>
      <c r="AB361" s="57">
        <v>6579</v>
      </c>
      <c r="AC361" s="57">
        <v>0</v>
      </c>
      <c r="AD361" s="56" t="s">
        <v>9255</v>
      </c>
      <c r="AE361" s="57">
        <v>0</v>
      </c>
      <c r="AF361" s="57">
        <v>0</v>
      </c>
      <c r="AG361" s="57">
        <v>0</v>
      </c>
      <c r="AI361"/>
      <c r="AJ361"/>
    </row>
    <row r="362" spans="1:36">
      <c r="A362" s="56" t="s">
        <v>48</v>
      </c>
      <c r="B362" s="56" t="s">
        <v>11416</v>
      </c>
      <c r="C362" s="56">
        <v>2101010100</v>
      </c>
      <c r="D362" s="56" t="s">
        <v>39</v>
      </c>
      <c r="E362" s="56">
        <v>2101020100</v>
      </c>
      <c r="F362" s="56">
        <v>5401010100</v>
      </c>
      <c r="G362" s="56" t="s">
        <v>11428</v>
      </c>
      <c r="H362" s="56">
        <v>400300</v>
      </c>
      <c r="I362" s="56" t="s">
        <v>11439</v>
      </c>
      <c r="J362" s="56" t="s">
        <v>9617</v>
      </c>
      <c r="K362" s="56" t="s">
        <v>7255</v>
      </c>
      <c r="L362" s="56" t="s">
        <v>7138</v>
      </c>
      <c r="M362" s="73">
        <v>42185</v>
      </c>
      <c r="N362" s="56"/>
      <c r="O362" s="56"/>
      <c r="P362" s="56" t="s">
        <v>259</v>
      </c>
      <c r="Q362" s="56"/>
      <c r="R362" s="56" t="s">
        <v>70</v>
      </c>
      <c r="S362" s="56" t="s">
        <v>11415</v>
      </c>
      <c r="T362" s="56" t="s">
        <v>7140</v>
      </c>
      <c r="U362" s="57">
        <v>131580</v>
      </c>
      <c r="V362" s="57">
        <v>-125001</v>
      </c>
      <c r="W362" s="57">
        <v>6579</v>
      </c>
      <c r="X362" s="57">
        <v>0</v>
      </c>
      <c r="Y362" s="73">
        <v>42095</v>
      </c>
      <c r="Z362" s="57">
        <v>0</v>
      </c>
      <c r="AA362" s="57">
        <v>0</v>
      </c>
      <c r="AB362" s="57">
        <v>6579</v>
      </c>
      <c r="AC362" s="57">
        <v>0</v>
      </c>
      <c r="AD362" s="56" t="s">
        <v>9255</v>
      </c>
      <c r="AE362" s="57">
        <v>0</v>
      </c>
      <c r="AF362" s="57">
        <v>0</v>
      </c>
      <c r="AG362" s="57">
        <v>0</v>
      </c>
      <c r="AI362"/>
      <c r="AJ362"/>
    </row>
    <row r="363" spans="1:36">
      <c r="A363" s="56" t="s">
        <v>48</v>
      </c>
      <c r="B363" s="56" t="s">
        <v>11416</v>
      </c>
      <c r="C363" s="56">
        <v>2101010100</v>
      </c>
      <c r="D363" s="56" t="s">
        <v>39</v>
      </c>
      <c r="E363" s="56">
        <v>2101020100</v>
      </c>
      <c r="F363" s="56">
        <v>5401010100</v>
      </c>
      <c r="G363" s="56" t="s">
        <v>11428</v>
      </c>
      <c r="H363" s="56">
        <v>400300</v>
      </c>
      <c r="I363" s="56" t="s">
        <v>11439</v>
      </c>
      <c r="J363" s="56" t="s">
        <v>9618</v>
      </c>
      <c r="K363" s="56" t="s">
        <v>7256</v>
      </c>
      <c r="L363" s="56" t="s">
        <v>7138</v>
      </c>
      <c r="M363" s="73">
        <v>42185</v>
      </c>
      <c r="N363" s="56"/>
      <c r="O363" s="56"/>
      <c r="P363" s="56" t="s">
        <v>259</v>
      </c>
      <c r="Q363" s="56"/>
      <c r="R363" s="56" t="s">
        <v>70</v>
      </c>
      <c r="S363" s="56" t="s">
        <v>11415</v>
      </c>
      <c r="T363" s="56" t="s">
        <v>7140</v>
      </c>
      <c r="U363" s="57">
        <v>56100</v>
      </c>
      <c r="V363" s="57">
        <v>-53295</v>
      </c>
      <c r="W363" s="57">
        <v>2805</v>
      </c>
      <c r="X363" s="57">
        <v>0</v>
      </c>
      <c r="Y363" s="73">
        <v>41949</v>
      </c>
      <c r="Z363" s="57">
        <v>0</v>
      </c>
      <c r="AA363" s="57">
        <v>0</v>
      </c>
      <c r="AB363" s="57">
        <v>2805</v>
      </c>
      <c r="AC363" s="57">
        <v>0</v>
      </c>
      <c r="AD363" s="56" t="s">
        <v>9255</v>
      </c>
      <c r="AE363" s="57">
        <v>0</v>
      </c>
      <c r="AF363" s="57">
        <v>0</v>
      </c>
      <c r="AG363" s="57">
        <v>0</v>
      </c>
      <c r="AI363"/>
      <c r="AJ363"/>
    </row>
    <row r="364" spans="1:36">
      <c r="A364" s="56" t="s">
        <v>48</v>
      </c>
      <c r="B364" s="56" t="s">
        <v>11416</v>
      </c>
      <c r="C364" s="56">
        <v>2101010100</v>
      </c>
      <c r="D364" s="56" t="s">
        <v>39</v>
      </c>
      <c r="E364" s="56">
        <v>2101020100</v>
      </c>
      <c r="F364" s="56">
        <v>5401010100</v>
      </c>
      <c r="G364" s="56" t="s">
        <v>11428</v>
      </c>
      <c r="H364" s="56">
        <v>400300</v>
      </c>
      <c r="I364" s="56" t="s">
        <v>11439</v>
      </c>
      <c r="J364" s="56" t="s">
        <v>9619</v>
      </c>
      <c r="K364" s="56" t="s">
        <v>7256</v>
      </c>
      <c r="L364" s="56" t="s">
        <v>7138</v>
      </c>
      <c r="M364" s="73">
        <v>42185</v>
      </c>
      <c r="N364" s="56"/>
      <c r="O364" s="56"/>
      <c r="P364" s="56" t="s">
        <v>259</v>
      </c>
      <c r="Q364" s="56"/>
      <c r="R364" s="56" t="s">
        <v>70</v>
      </c>
      <c r="S364" s="56" t="s">
        <v>11415</v>
      </c>
      <c r="T364" s="56" t="s">
        <v>7140</v>
      </c>
      <c r="U364" s="57">
        <v>56100</v>
      </c>
      <c r="V364" s="57">
        <v>-53295</v>
      </c>
      <c r="W364" s="57">
        <v>2805</v>
      </c>
      <c r="X364" s="57">
        <v>0</v>
      </c>
      <c r="Y364" s="73">
        <v>41949</v>
      </c>
      <c r="Z364" s="57">
        <v>0</v>
      </c>
      <c r="AA364" s="57">
        <v>0</v>
      </c>
      <c r="AB364" s="57">
        <v>2805</v>
      </c>
      <c r="AC364" s="57">
        <v>0</v>
      </c>
      <c r="AD364" s="56" t="s">
        <v>9255</v>
      </c>
      <c r="AE364" s="57">
        <v>0</v>
      </c>
      <c r="AF364" s="57">
        <v>0</v>
      </c>
      <c r="AG364" s="57">
        <v>0</v>
      </c>
      <c r="AI364"/>
      <c r="AJ364"/>
    </row>
    <row r="365" spans="1:36">
      <c r="A365" s="56" t="s">
        <v>48</v>
      </c>
      <c r="B365" s="56" t="s">
        <v>11416</v>
      </c>
      <c r="C365" s="56">
        <v>2101010100</v>
      </c>
      <c r="D365" s="56" t="s">
        <v>39</v>
      </c>
      <c r="E365" s="56">
        <v>2101020100</v>
      </c>
      <c r="F365" s="56">
        <v>5401010100</v>
      </c>
      <c r="G365" s="56" t="s">
        <v>11428</v>
      </c>
      <c r="H365" s="56">
        <v>400300</v>
      </c>
      <c r="I365" s="56" t="s">
        <v>11439</v>
      </c>
      <c r="J365" s="56" t="s">
        <v>9620</v>
      </c>
      <c r="K365" s="56" t="s">
        <v>7257</v>
      </c>
      <c r="L365" s="56" t="s">
        <v>7138</v>
      </c>
      <c r="M365" s="73">
        <v>42836</v>
      </c>
      <c r="N365" s="56"/>
      <c r="O365" s="56"/>
      <c r="P365" s="56" t="s">
        <v>259</v>
      </c>
      <c r="Q365" s="56"/>
      <c r="R365" s="56" t="s">
        <v>70</v>
      </c>
      <c r="S365" s="56" t="s">
        <v>11415</v>
      </c>
      <c r="T365" s="56" t="s">
        <v>7140</v>
      </c>
      <c r="U365" s="57">
        <v>153224</v>
      </c>
      <c r="V365" s="57">
        <v>-145562.79999999999</v>
      </c>
      <c r="W365" s="57">
        <v>7661.2</v>
      </c>
      <c r="X365" s="57">
        <v>0</v>
      </c>
      <c r="Y365" s="73">
        <v>42836</v>
      </c>
      <c r="Z365" s="57">
        <v>0</v>
      </c>
      <c r="AA365" s="57">
        <v>0</v>
      </c>
      <c r="AB365" s="57">
        <v>7661.2</v>
      </c>
      <c r="AC365" s="57">
        <v>0</v>
      </c>
      <c r="AD365" s="56" t="s">
        <v>9255</v>
      </c>
      <c r="AE365" s="57">
        <v>0</v>
      </c>
      <c r="AF365" s="57">
        <v>0</v>
      </c>
      <c r="AG365" s="57">
        <v>0</v>
      </c>
      <c r="AI365"/>
      <c r="AJ365"/>
    </row>
    <row r="366" spans="1:36">
      <c r="A366" s="56" t="s">
        <v>48</v>
      </c>
      <c r="B366" s="56" t="s">
        <v>11416</v>
      </c>
      <c r="C366" s="56">
        <v>2101010100</v>
      </c>
      <c r="D366" s="56" t="s">
        <v>39</v>
      </c>
      <c r="E366" s="56">
        <v>2101020100</v>
      </c>
      <c r="F366" s="56">
        <v>5401010100</v>
      </c>
      <c r="G366" s="56" t="s">
        <v>11428</v>
      </c>
      <c r="H366" s="56">
        <v>400300</v>
      </c>
      <c r="I366" s="56" t="s">
        <v>11445</v>
      </c>
      <c r="J366" s="56" t="s">
        <v>9621</v>
      </c>
      <c r="K366" s="56" t="s">
        <v>7259</v>
      </c>
      <c r="L366" s="56" t="s">
        <v>7138</v>
      </c>
      <c r="M366" s="73">
        <v>43100</v>
      </c>
      <c r="N366" s="56"/>
      <c r="O366" s="56"/>
      <c r="P366" s="56" t="s">
        <v>259</v>
      </c>
      <c r="Q366" s="56"/>
      <c r="R366" s="56" t="s">
        <v>70</v>
      </c>
      <c r="S366" s="56" t="s">
        <v>11415</v>
      </c>
      <c r="T366" s="56" t="s">
        <v>7140</v>
      </c>
      <c r="U366" s="57">
        <v>235666.58</v>
      </c>
      <c r="V366" s="57">
        <v>-223883.25</v>
      </c>
      <c r="W366" s="57">
        <v>11783.33</v>
      </c>
      <c r="X366" s="57">
        <v>0</v>
      </c>
      <c r="Y366" s="73">
        <v>42950</v>
      </c>
      <c r="Z366" s="57">
        <v>0</v>
      </c>
      <c r="AA366" s="57">
        <v>0</v>
      </c>
      <c r="AB366" s="57">
        <v>11783.33</v>
      </c>
      <c r="AC366" s="57">
        <v>0</v>
      </c>
      <c r="AD366" s="56" t="s">
        <v>9255</v>
      </c>
      <c r="AE366" s="57">
        <v>0</v>
      </c>
      <c r="AF366" s="57">
        <v>0</v>
      </c>
      <c r="AG366" s="57">
        <v>0</v>
      </c>
      <c r="AI366"/>
      <c r="AJ366"/>
    </row>
    <row r="367" spans="1:36">
      <c r="A367" s="56" t="s">
        <v>48</v>
      </c>
      <c r="B367" s="56" t="s">
        <v>11417</v>
      </c>
      <c r="C367" s="56">
        <v>2101010130</v>
      </c>
      <c r="D367" s="56" t="s">
        <v>40</v>
      </c>
      <c r="E367" s="56">
        <v>2101020140</v>
      </c>
      <c r="F367" s="56">
        <v>5401010140</v>
      </c>
      <c r="G367" s="56" t="s">
        <v>11428</v>
      </c>
      <c r="H367" s="56">
        <v>400300</v>
      </c>
      <c r="I367" s="56" t="s">
        <v>11430</v>
      </c>
      <c r="J367" s="56" t="s">
        <v>9622</v>
      </c>
      <c r="K367" s="56" t="s">
        <v>7237</v>
      </c>
      <c r="L367" s="56" t="s">
        <v>7138</v>
      </c>
      <c r="M367" s="73">
        <v>39208</v>
      </c>
      <c r="N367" s="56"/>
      <c r="O367" s="56"/>
      <c r="P367" s="56" t="s">
        <v>295</v>
      </c>
      <c r="Q367" s="56"/>
      <c r="R367" s="56" t="s">
        <v>70</v>
      </c>
      <c r="S367" s="56" t="s">
        <v>11415</v>
      </c>
      <c r="T367" s="56" t="s">
        <v>7140</v>
      </c>
      <c r="U367" s="57">
        <v>31729</v>
      </c>
      <c r="V367" s="57">
        <v>-30142.55</v>
      </c>
      <c r="W367" s="57">
        <v>1586.45</v>
      </c>
      <c r="X367" s="57">
        <v>0</v>
      </c>
      <c r="Y367" s="73">
        <v>39208</v>
      </c>
      <c r="Z367" s="57">
        <v>0</v>
      </c>
      <c r="AA367" s="57">
        <v>0</v>
      </c>
      <c r="AB367" s="57">
        <v>1586.45</v>
      </c>
      <c r="AC367" s="57">
        <v>0</v>
      </c>
      <c r="AD367" s="56" t="s">
        <v>9255</v>
      </c>
      <c r="AE367" s="57">
        <v>0</v>
      </c>
      <c r="AF367" s="57">
        <v>0</v>
      </c>
      <c r="AG367" s="57">
        <v>0</v>
      </c>
      <c r="AI367"/>
      <c r="AJ367"/>
    </row>
    <row r="368" spans="1:36">
      <c r="A368" s="56" t="s">
        <v>48</v>
      </c>
      <c r="B368" s="56" t="s">
        <v>11417</v>
      </c>
      <c r="C368" s="56">
        <v>2101010130</v>
      </c>
      <c r="D368" s="56" t="s">
        <v>40</v>
      </c>
      <c r="E368" s="56">
        <v>2101020140</v>
      </c>
      <c r="F368" s="56">
        <v>5401010140</v>
      </c>
      <c r="G368" s="56" t="s">
        <v>11428</v>
      </c>
      <c r="H368" s="56">
        <v>400300</v>
      </c>
      <c r="I368" s="56" t="s">
        <v>11430</v>
      </c>
      <c r="J368" s="56" t="s">
        <v>9623</v>
      </c>
      <c r="K368" s="56" t="s">
        <v>7260</v>
      </c>
      <c r="L368" s="56" t="s">
        <v>7138</v>
      </c>
      <c r="M368" s="73">
        <v>39785</v>
      </c>
      <c r="N368" s="56"/>
      <c r="O368" s="56"/>
      <c r="P368" s="56" t="s">
        <v>295</v>
      </c>
      <c r="Q368" s="56"/>
      <c r="R368" s="56" t="s">
        <v>70</v>
      </c>
      <c r="S368" s="56" t="s">
        <v>11415</v>
      </c>
      <c r="T368" s="56" t="s">
        <v>7140</v>
      </c>
      <c r="U368" s="57">
        <v>6180</v>
      </c>
      <c r="V368" s="57">
        <v>-5870.99</v>
      </c>
      <c r="W368" s="57">
        <v>309.01</v>
      </c>
      <c r="X368" s="57">
        <v>0</v>
      </c>
      <c r="Y368" s="73">
        <v>39785</v>
      </c>
      <c r="Z368" s="57">
        <v>0</v>
      </c>
      <c r="AA368" s="57">
        <v>0</v>
      </c>
      <c r="AB368" s="57">
        <v>309.01</v>
      </c>
      <c r="AC368" s="57">
        <v>0</v>
      </c>
      <c r="AD368" s="56" t="s">
        <v>9255</v>
      </c>
      <c r="AE368" s="57">
        <v>0</v>
      </c>
      <c r="AF368" s="57">
        <v>0</v>
      </c>
      <c r="AG368" s="57">
        <v>0</v>
      </c>
      <c r="AI368"/>
      <c r="AJ368"/>
    </row>
    <row r="369" spans="1:36">
      <c r="A369" s="56" t="s">
        <v>48</v>
      </c>
      <c r="B369" s="56" t="s">
        <v>11417</v>
      </c>
      <c r="C369" s="56">
        <v>2101010130</v>
      </c>
      <c r="D369" s="56" t="s">
        <v>40</v>
      </c>
      <c r="E369" s="56">
        <v>2101020140</v>
      </c>
      <c r="F369" s="56">
        <v>5401010140</v>
      </c>
      <c r="G369" s="56" t="s">
        <v>11428</v>
      </c>
      <c r="H369" s="56">
        <v>400300</v>
      </c>
      <c r="I369" s="56" t="s">
        <v>11430</v>
      </c>
      <c r="J369" s="56" t="s">
        <v>9624</v>
      </c>
      <c r="K369" s="56" t="s">
        <v>7261</v>
      </c>
      <c r="L369" s="56" t="s">
        <v>7138</v>
      </c>
      <c r="M369" s="73">
        <v>39829</v>
      </c>
      <c r="N369" s="56"/>
      <c r="O369" s="56"/>
      <c r="P369" s="56" t="s">
        <v>295</v>
      </c>
      <c r="Q369" s="56"/>
      <c r="R369" s="56" t="s">
        <v>70</v>
      </c>
      <c r="S369" s="56" t="s">
        <v>11415</v>
      </c>
      <c r="T369" s="56" t="s">
        <v>7140</v>
      </c>
      <c r="U369" s="57">
        <v>6000</v>
      </c>
      <c r="V369" s="57">
        <v>-5700</v>
      </c>
      <c r="W369" s="57">
        <v>300</v>
      </c>
      <c r="X369" s="57">
        <v>0</v>
      </c>
      <c r="Y369" s="73">
        <v>39829</v>
      </c>
      <c r="Z369" s="57">
        <v>0</v>
      </c>
      <c r="AA369" s="57">
        <v>0</v>
      </c>
      <c r="AB369" s="57">
        <v>300</v>
      </c>
      <c r="AC369" s="57">
        <v>0</v>
      </c>
      <c r="AD369" s="56" t="s">
        <v>9255</v>
      </c>
      <c r="AE369" s="57">
        <v>0</v>
      </c>
      <c r="AF369" s="57">
        <v>0</v>
      </c>
      <c r="AG369" s="57">
        <v>0</v>
      </c>
      <c r="AI369"/>
      <c r="AJ369"/>
    </row>
    <row r="370" spans="1:36">
      <c r="A370" s="56" t="s">
        <v>48</v>
      </c>
      <c r="B370" s="56" t="s">
        <v>11417</v>
      </c>
      <c r="C370" s="56">
        <v>2101010130</v>
      </c>
      <c r="D370" s="56" t="s">
        <v>40</v>
      </c>
      <c r="E370" s="56">
        <v>2101020140</v>
      </c>
      <c r="F370" s="56">
        <v>5401010140</v>
      </c>
      <c r="G370" s="56" t="s">
        <v>11428</v>
      </c>
      <c r="H370" s="56">
        <v>400300</v>
      </c>
      <c r="I370" s="56" t="s">
        <v>11430</v>
      </c>
      <c r="J370" s="56" t="s">
        <v>9625</v>
      </c>
      <c r="K370" s="56" t="s">
        <v>3687</v>
      </c>
      <c r="L370" s="56" t="s">
        <v>7138</v>
      </c>
      <c r="M370" s="73">
        <v>39830</v>
      </c>
      <c r="N370" s="56"/>
      <c r="O370" s="56"/>
      <c r="P370" s="56" t="s">
        <v>295</v>
      </c>
      <c r="Q370" s="56"/>
      <c r="R370" s="56" t="s">
        <v>70</v>
      </c>
      <c r="S370" s="56" t="s">
        <v>11415</v>
      </c>
      <c r="T370" s="56" t="s">
        <v>7140</v>
      </c>
      <c r="U370" s="57">
        <v>8600</v>
      </c>
      <c r="V370" s="57">
        <v>-8170</v>
      </c>
      <c r="W370" s="57">
        <v>430</v>
      </c>
      <c r="X370" s="57">
        <v>0</v>
      </c>
      <c r="Y370" s="73">
        <v>39830</v>
      </c>
      <c r="Z370" s="57">
        <v>0</v>
      </c>
      <c r="AA370" s="57">
        <v>0</v>
      </c>
      <c r="AB370" s="57">
        <v>430</v>
      </c>
      <c r="AC370" s="57">
        <v>0</v>
      </c>
      <c r="AD370" s="56" t="s">
        <v>9255</v>
      </c>
      <c r="AE370" s="57">
        <v>0</v>
      </c>
      <c r="AF370" s="57">
        <v>0</v>
      </c>
      <c r="AG370" s="57">
        <v>0</v>
      </c>
      <c r="AI370"/>
      <c r="AJ370"/>
    </row>
    <row r="371" spans="1:36">
      <c r="A371" s="56" t="s">
        <v>48</v>
      </c>
      <c r="B371" s="56" t="s">
        <v>11417</v>
      </c>
      <c r="C371" s="56">
        <v>2101010130</v>
      </c>
      <c r="D371" s="56" t="s">
        <v>40</v>
      </c>
      <c r="E371" s="56">
        <v>2101020140</v>
      </c>
      <c r="F371" s="56">
        <v>5401010140</v>
      </c>
      <c r="G371" s="56" t="s">
        <v>11428</v>
      </c>
      <c r="H371" s="56">
        <v>400300</v>
      </c>
      <c r="I371" s="56" t="s">
        <v>11430</v>
      </c>
      <c r="J371" s="56" t="s">
        <v>9626</v>
      </c>
      <c r="K371" s="56" t="s">
        <v>7262</v>
      </c>
      <c r="L371" s="56" t="s">
        <v>7138</v>
      </c>
      <c r="M371" s="73">
        <v>39869</v>
      </c>
      <c r="N371" s="56"/>
      <c r="O371" s="56"/>
      <c r="P371" s="56" t="s">
        <v>295</v>
      </c>
      <c r="Q371" s="56"/>
      <c r="R371" s="56" t="s">
        <v>70</v>
      </c>
      <c r="S371" s="56" t="s">
        <v>11415</v>
      </c>
      <c r="T371" s="56" t="s">
        <v>7140</v>
      </c>
      <c r="U371" s="57">
        <v>7313</v>
      </c>
      <c r="V371" s="57">
        <v>-6947.35</v>
      </c>
      <c r="W371" s="57">
        <v>365.65</v>
      </c>
      <c r="X371" s="57">
        <v>0</v>
      </c>
      <c r="Y371" s="73">
        <v>39869</v>
      </c>
      <c r="Z371" s="57">
        <v>0</v>
      </c>
      <c r="AA371" s="57">
        <v>0</v>
      </c>
      <c r="AB371" s="57">
        <v>365.65</v>
      </c>
      <c r="AC371" s="57">
        <v>0</v>
      </c>
      <c r="AD371" s="56" t="s">
        <v>9255</v>
      </c>
      <c r="AE371" s="57">
        <v>0</v>
      </c>
      <c r="AF371" s="57">
        <v>0</v>
      </c>
      <c r="AG371" s="57">
        <v>0</v>
      </c>
      <c r="AI371"/>
      <c r="AJ371"/>
    </row>
    <row r="372" spans="1:36">
      <c r="A372" s="56" t="s">
        <v>48</v>
      </c>
      <c r="B372" s="56" t="s">
        <v>11417</v>
      </c>
      <c r="C372" s="56">
        <v>2101010130</v>
      </c>
      <c r="D372" s="56" t="s">
        <v>40</v>
      </c>
      <c r="E372" s="56">
        <v>2101020140</v>
      </c>
      <c r="F372" s="56">
        <v>5401010140</v>
      </c>
      <c r="G372" s="56" t="s">
        <v>11428</v>
      </c>
      <c r="H372" s="56">
        <v>400300</v>
      </c>
      <c r="I372" s="56" t="s">
        <v>11430</v>
      </c>
      <c r="J372" s="56" t="s">
        <v>9627</v>
      </c>
      <c r="K372" s="56" t="s">
        <v>7263</v>
      </c>
      <c r="L372" s="56" t="s">
        <v>7138</v>
      </c>
      <c r="M372" s="73">
        <v>39602</v>
      </c>
      <c r="N372" s="56"/>
      <c r="O372" s="56"/>
      <c r="P372" s="56" t="s">
        <v>295</v>
      </c>
      <c r="Q372" s="56"/>
      <c r="R372" s="56" t="s">
        <v>70</v>
      </c>
      <c r="S372" s="56" t="s">
        <v>11415</v>
      </c>
      <c r="T372" s="56" t="s">
        <v>7140</v>
      </c>
      <c r="U372" s="57">
        <v>5591</v>
      </c>
      <c r="V372" s="57">
        <v>-5311.45</v>
      </c>
      <c r="W372" s="57">
        <v>279.55</v>
      </c>
      <c r="X372" s="57">
        <v>0</v>
      </c>
      <c r="Y372" s="73">
        <v>39602</v>
      </c>
      <c r="Z372" s="57">
        <v>0</v>
      </c>
      <c r="AA372" s="57">
        <v>0</v>
      </c>
      <c r="AB372" s="57">
        <v>279.55</v>
      </c>
      <c r="AC372" s="57">
        <v>0</v>
      </c>
      <c r="AD372" s="56" t="s">
        <v>9255</v>
      </c>
      <c r="AE372" s="57">
        <v>0</v>
      </c>
      <c r="AF372" s="57">
        <v>0</v>
      </c>
      <c r="AG372" s="57">
        <v>0</v>
      </c>
      <c r="AI372"/>
      <c r="AJ372"/>
    </row>
    <row r="373" spans="1:36">
      <c r="A373" s="56" t="s">
        <v>48</v>
      </c>
      <c r="B373" s="56" t="s">
        <v>11417</v>
      </c>
      <c r="C373" s="56">
        <v>2101010130</v>
      </c>
      <c r="D373" s="56" t="s">
        <v>40</v>
      </c>
      <c r="E373" s="56">
        <v>2101020140</v>
      </c>
      <c r="F373" s="56">
        <v>5401010140</v>
      </c>
      <c r="G373" s="56" t="s">
        <v>11428</v>
      </c>
      <c r="H373" s="56">
        <v>400300</v>
      </c>
      <c r="I373" s="56" t="s">
        <v>11430</v>
      </c>
      <c r="J373" s="56" t="s">
        <v>9628</v>
      </c>
      <c r="K373" s="56" t="s">
        <v>7264</v>
      </c>
      <c r="L373" s="56" t="s">
        <v>7138</v>
      </c>
      <c r="M373" s="73">
        <v>39624</v>
      </c>
      <c r="N373" s="56"/>
      <c r="O373" s="56"/>
      <c r="P373" s="56" t="s">
        <v>295</v>
      </c>
      <c r="Q373" s="56"/>
      <c r="R373" s="56" t="s">
        <v>70</v>
      </c>
      <c r="S373" s="56" t="s">
        <v>11415</v>
      </c>
      <c r="T373" s="56" t="s">
        <v>7140</v>
      </c>
      <c r="U373" s="57">
        <v>7000</v>
      </c>
      <c r="V373" s="57">
        <v>-6650</v>
      </c>
      <c r="W373" s="57">
        <v>350</v>
      </c>
      <c r="X373" s="57">
        <v>0</v>
      </c>
      <c r="Y373" s="73">
        <v>39624</v>
      </c>
      <c r="Z373" s="57">
        <v>0</v>
      </c>
      <c r="AA373" s="57">
        <v>0</v>
      </c>
      <c r="AB373" s="57">
        <v>350</v>
      </c>
      <c r="AC373" s="57">
        <v>0</v>
      </c>
      <c r="AD373" s="56" t="s">
        <v>9255</v>
      </c>
      <c r="AE373" s="57">
        <v>0</v>
      </c>
      <c r="AF373" s="57">
        <v>0</v>
      </c>
      <c r="AG373" s="57">
        <v>0</v>
      </c>
      <c r="AI373"/>
      <c r="AJ373"/>
    </row>
    <row r="374" spans="1:36">
      <c r="A374" s="56" t="s">
        <v>48</v>
      </c>
      <c r="B374" s="56" t="s">
        <v>11417</v>
      </c>
      <c r="C374" s="56">
        <v>2101010130</v>
      </c>
      <c r="D374" s="56" t="s">
        <v>40</v>
      </c>
      <c r="E374" s="56">
        <v>2101020140</v>
      </c>
      <c r="F374" s="56">
        <v>5401010140</v>
      </c>
      <c r="G374" s="56" t="s">
        <v>11428</v>
      </c>
      <c r="H374" s="56">
        <v>400300</v>
      </c>
      <c r="I374" s="56" t="s">
        <v>11430</v>
      </c>
      <c r="J374" s="56" t="s">
        <v>9629</v>
      </c>
      <c r="K374" s="56" t="s">
        <v>7265</v>
      </c>
      <c r="L374" s="56" t="s">
        <v>7138</v>
      </c>
      <c r="M374" s="73">
        <v>39875</v>
      </c>
      <c r="N374" s="56"/>
      <c r="O374" s="56"/>
      <c r="P374" s="56" t="s">
        <v>295</v>
      </c>
      <c r="Q374" s="56"/>
      <c r="R374" s="56" t="s">
        <v>70</v>
      </c>
      <c r="S374" s="56" t="s">
        <v>11415</v>
      </c>
      <c r="T374" s="56" t="s">
        <v>7140</v>
      </c>
      <c r="U374" s="57">
        <v>5311</v>
      </c>
      <c r="V374" s="57">
        <v>-5045.45</v>
      </c>
      <c r="W374" s="57">
        <v>265.55</v>
      </c>
      <c r="X374" s="57">
        <v>0</v>
      </c>
      <c r="Y374" s="73">
        <v>39875</v>
      </c>
      <c r="Z374" s="57">
        <v>0</v>
      </c>
      <c r="AA374" s="57">
        <v>0</v>
      </c>
      <c r="AB374" s="57">
        <v>265.55</v>
      </c>
      <c r="AC374" s="57">
        <v>0</v>
      </c>
      <c r="AD374" s="56" t="s">
        <v>9255</v>
      </c>
      <c r="AE374" s="57">
        <v>0</v>
      </c>
      <c r="AF374" s="57">
        <v>0</v>
      </c>
      <c r="AG374" s="57">
        <v>0</v>
      </c>
      <c r="AI374"/>
      <c r="AJ374"/>
    </row>
    <row r="375" spans="1:36">
      <c r="A375" s="56" t="s">
        <v>48</v>
      </c>
      <c r="B375" s="56" t="s">
        <v>11417</v>
      </c>
      <c r="C375" s="56">
        <v>2101010130</v>
      </c>
      <c r="D375" s="56" t="s">
        <v>40</v>
      </c>
      <c r="E375" s="56">
        <v>2101020140</v>
      </c>
      <c r="F375" s="56">
        <v>5401010140</v>
      </c>
      <c r="G375" s="56" t="s">
        <v>11428</v>
      </c>
      <c r="H375" s="56">
        <v>400300</v>
      </c>
      <c r="I375" s="56" t="s">
        <v>11430</v>
      </c>
      <c r="J375" s="56" t="s">
        <v>9630</v>
      </c>
      <c r="K375" s="56" t="s">
        <v>7266</v>
      </c>
      <c r="L375" s="56" t="s">
        <v>7138</v>
      </c>
      <c r="M375" s="73">
        <v>39608</v>
      </c>
      <c r="N375" s="56"/>
      <c r="O375" s="56"/>
      <c r="P375" s="56" t="s">
        <v>295</v>
      </c>
      <c r="Q375" s="56"/>
      <c r="R375" s="56" t="s">
        <v>70</v>
      </c>
      <c r="S375" s="56" t="s">
        <v>11415</v>
      </c>
      <c r="T375" s="56" t="s">
        <v>7140</v>
      </c>
      <c r="U375" s="57">
        <v>5625</v>
      </c>
      <c r="V375" s="57">
        <v>-5343.75</v>
      </c>
      <c r="W375" s="57">
        <v>281.25</v>
      </c>
      <c r="X375" s="57">
        <v>0</v>
      </c>
      <c r="Y375" s="73">
        <v>39608</v>
      </c>
      <c r="Z375" s="57">
        <v>0</v>
      </c>
      <c r="AA375" s="57">
        <v>0</v>
      </c>
      <c r="AB375" s="57">
        <v>281.25</v>
      </c>
      <c r="AC375" s="57">
        <v>0</v>
      </c>
      <c r="AD375" s="56" t="s">
        <v>9255</v>
      </c>
      <c r="AE375" s="57">
        <v>0</v>
      </c>
      <c r="AF375" s="57">
        <v>0</v>
      </c>
      <c r="AG375" s="57">
        <v>0</v>
      </c>
      <c r="AI375"/>
      <c r="AJ375"/>
    </row>
    <row r="376" spans="1:36">
      <c r="A376" s="56" t="s">
        <v>48</v>
      </c>
      <c r="B376" s="56" t="s">
        <v>11417</v>
      </c>
      <c r="C376" s="56">
        <v>2101010130</v>
      </c>
      <c r="D376" s="56" t="s">
        <v>40</v>
      </c>
      <c r="E376" s="56">
        <v>2101020140</v>
      </c>
      <c r="F376" s="56">
        <v>5401010140</v>
      </c>
      <c r="G376" s="56" t="s">
        <v>11428</v>
      </c>
      <c r="H376" s="56">
        <v>400300</v>
      </c>
      <c r="I376" s="56" t="s">
        <v>11430</v>
      </c>
      <c r="J376" s="56" t="s">
        <v>9631</v>
      </c>
      <c r="K376" s="56" t="s">
        <v>7267</v>
      </c>
      <c r="L376" s="56" t="s">
        <v>7138</v>
      </c>
      <c r="M376" s="73">
        <v>39971</v>
      </c>
      <c r="N376" s="56"/>
      <c r="O376" s="56"/>
      <c r="P376" s="56" t="s">
        <v>295</v>
      </c>
      <c r="Q376" s="56"/>
      <c r="R376" s="56" t="s">
        <v>70</v>
      </c>
      <c r="S376" s="56" t="s">
        <v>11415</v>
      </c>
      <c r="T376" s="56" t="s">
        <v>7140</v>
      </c>
      <c r="U376" s="57">
        <v>12402</v>
      </c>
      <c r="V376" s="57">
        <v>-11781.9</v>
      </c>
      <c r="W376" s="57">
        <v>620.1</v>
      </c>
      <c r="X376" s="57">
        <v>0</v>
      </c>
      <c r="Y376" s="73">
        <v>39971</v>
      </c>
      <c r="Z376" s="57">
        <v>0</v>
      </c>
      <c r="AA376" s="57">
        <v>0</v>
      </c>
      <c r="AB376" s="57">
        <v>620.1</v>
      </c>
      <c r="AC376" s="57">
        <v>0</v>
      </c>
      <c r="AD376" s="56" t="s">
        <v>9255</v>
      </c>
      <c r="AE376" s="57">
        <v>0</v>
      </c>
      <c r="AF376" s="57">
        <v>0</v>
      </c>
      <c r="AG376" s="57">
        <v>0</v>
      </c>
      <c r="AI376"/>
      <c r="AJ376"/>
    </row>
    <row r="377" spans="1:36">
      <c r="A377" s="56" t="s">
        <v>48</v>
      </c>
      <c r="B377" s="56" t="s">
        <v>11417</v>
      </c>
      <c r="C377" s="56">
        <v>2101010130</v>
      </c>
      <c r="D377" s="56" t="s">
        <v>40</v>
      </c>
      <c r="E377" s="56">
        <v>2101020140</v>
      </c>
      <c r="F377" s="56">
        <v>5401010140</v>
      </c>
      <c r="G377" s="56" t="s">
        <v>11428</v>
      </c>
      <c r="H377" s="56">
        <v>400300</v>
      </c>
      <c r="I377" s="56" t="s">
        <v>11430</v>
      </c>
      <c r="J377" s="56" t="s">
        <v>9632</v>
      </c>
      <c r="K377" s="56" t="s">
        <v>9051</v>
      </c>
      <c r="L377" s="56" t="s">
        <v>7138</v>
      </c>
      <c r="M377" s="73">
        <v>40252</v>
      </c>
      <c r="N377" s="56"/>
      <c r="O377" s="56"/>
      <c r="P377" s="56" t="s">
        <v>295</v>
      </c>
      <c r="Q377" s="56"/>
      <c r="R377" s="56" t="s">
        <v>70</v>
      </c>
      <c r="S377" s="56" t="s">
        <v>11415</v>
      </c>
      <c r="T377" s="56" t="s">
        <v>7140</v>
      </c>
      <c r="U377" s="57">
        <v>13725</v>
      </c>
      <c r="V377" s="57">
        <v>-13038.75</v>
      </c>
      <c r="W377" s="57">
        <v>686.25</v>
      </c>
      <c r="X377" s="57">
        <v>0</v>
      </c>
      <c r="Y377" s="73">
        <v>40252</v>
      </c>
      <c r="Z377" s="57">
        <v>0</v>
      </c>
      <c r="AA377" s="57">
        <v>0</v>
      </c>
      <c r="AB377" s="57">
        <v>686.25</v>
      </c>
      <c r="AC377" s="57">
        <v>0</v>
      </c>
      <c r="AD377" s="56" t="s">
        <v>9255</v>
      </c>
      <c r="AE377" s="57">
        <v>0</v>
      </c>
      <c r="AF377" s="57">
        <v>0</v>
      </c>
      <c r="AG377" s="57">
        <v>0</v>
      </c>
      <c r="AI377"/>
      <c r="AJ377"/>
    </row>
    <row r="378" spans="1:36">
      <c r="A378" s="56" t="s">
        <v>48</v>
      </c>
      <c r="B378" s="56" t="s">
        <v>11417</v>
      </c>
      <c r="C378" s="56">
        <v>2101010130</v>
      </c>
      <c r="D378" s="56" t="s">
        <v>40</v>
      </c>
      <c r="E378" s="56">
        <v>2101020140</v>
      </c>
      <c r="F378" s="56">
        <v>5401010140</v>
      </c>
      <c r="G378" s="56" t="s">
        <v>11428</v>
      </c>
      <c r="H378" s="56">
        <v>400300</v>
      </c>
      <c r="I378" s="56" t="s">
        <v>11430</v>
      </c>
      <c r="J378" s="56" t="s">
        <v>9633</v>
      </c>
      <c r="K378" s="56" t="s">
        <v>9052</v>
      </c>
      <c r="L378" s="56" t="s">
        <v>7138</v>
      </c>
      <c r="M378" s="73">
        <v>40382</v>
      </c>
      <c r="N378" s="56"/>
      <c r="O378" s="56"/>
      <c r="P378" s="56" t="s">
        <v>295</v>
      </c>
      <c r="Q378" s="56"/>
      <c r="R378" s="56" t="s">
        <v>70</v>
      </c>
      <c r="S378" s="56" t="s">
        <v>11415</v>
      </c>
      <c r="T378" s="56" t="s">
        <v>7140</v>
      </c>
      <c r="U378" s="57">
        <v>12471</v>
      </c>
      <c r="V378" s="57">
        <v>-11847.45</v>
      </c>
      <c r="W378" s="57">
        <v>623.54999999999995</v>
      </c>
      <c r="X378" s="57">
        <v>0</v>
      </c>
      <c r="Y378" s="73">
        <v>40382</v>
      </c>
      <c r="Z378" s="57">
        <v>0</v>
      </c>
      <c r="AA378" s="57">
        <v>0</v>
      </c>
      <c r="AB378" s="57">
        <v>623.54999999999995</v>
      </c>
      <c r="AC378" s="57">
        <v>0</v>
      </c>
      <c r="AD378" s="56" t="s">
        <v>9255</v>
      </c>
      <c r="AE378" s="57">
        <v>0</v>
      </c>
      <c r="AF378" s="57">
        <v>0</v>
      </c>
      <c r="AG378" s="57">
        <v>0</v>
      </c>
      <c r="AI378"/>
      <c r="AJ378"/>
    </row>
    <row r="379" spans="1:36">
      <c r="A379" s="56" t="s">
        <v>48</v>
      </c>
      <c r="B379" s="56" t="s">
        <v>11417</v>
      </c>
      <c r="C379" s="56">
        <v>2101010130</v>
      </c>
      <c r="D379" s="56" t="s">
        <v>40</v>
      </c>
      <c r="E379" s="56">
        <v>2101020140</v>
      </c>
      <c r="F379" s="56">
        <v>5401010140</v>
      </c>
      <c r="G379" s="56" t="s">
        <v>11428</v>
      </c>
      <c r="H379" s="56">
        <v>400300</v>
      </c>
      <c r="I379" s="56" t="s">
        <v>11430</v>
      </c>
      <c r="J379" s="56" t="s">
        <v>9634</v>
      </c>
      <c r="K379" s="56" t="s">
        <v>9053</v>
      </c>
      <c r="L379" s="56" t="s">
        <v>7138</v>
      </c>
      <c r="M379" s="73">
        <v>40368</v>
      </c>
      <c r="N379" s="56"/>
      <c r="O379" s="56"/>
      <c r="P379" s="56" t="s">
        <v>295</v>
      </c>
      <c r="Q379" s="56"/>
      <c r="R379" s="56" t="s">
        <v>70</v>
      </c>
      <c r="S379" s="56" t="s">
        <v>11415</v>
      </c>
      <c r="T379" s="56" t="s">
        <v>7140</v>
      </c>
      <c r="U379" s="57">
        <v>19575</v>
      </c>
      <c r="V379" s="57">
        <v>-18596.25</v>
      </c>
      <c r="W379" s="57">
        <v>978.75</v>
      </c>
      <c r="X379" s="57">
        <v>0</v>
      </c>
      <c r="Y379" s="73">
        <v>40368</v>
      </c>
      <c r="Z379" s="57">
        <v>0</v>
      </c>
      <c r="AA379" s="57">
        <v>0</v>
      </c>
      <c r="AB379" s="57">
        <v>978.75</v>
      </c>
      <c r="AC379" s="57">
        <v>0</v>
      </c>
      <c r="AD379" s="56" t="s">
        <v>9255</v>
      </c>
      <c r="AE379" s="57">
        <v>0</v>
      </c>
      <c r="AF379" s="57">
        <v>0</v>
      </c>
      <c r="AG379" s="57">
        <v>0</v>
      </c>
      <c r="AI379"/>
      <c r="AJ379"/>
    </row>
    <row r="380" spans="1:36">
      <c r="A380" s="56" t="s">
        <v>48</v>
      </c>
      <c r="B380" s="56" t="s">
        <v>11446</v>
      </c>
      <c r="C380" s="56">
        <v>2101010140</v>
      </c>
      <c r="D380" s="56" t="s">
        <v>66</v>
      </c>
      <c r="E380" s="56">
        <v>2101020140</v>
      </c>
      <c r="F380" s="56">
        <v>5401010140</v>
      </c>
      <c r="G380" s="56" t="s">
        <v>11428</v>
      </c>
      <c r="H380" s="56">
        <v>400300</v>
      </c>
      <c r="I380" s="56" t="s">
        <v>11430</v>
      </c>
      <c r="J380" s="56" t="s">
        <v>9635</v>
      </c>
      <c r="K380" s="56" t="s">
        <v>7304</v>
      </c>
      <c r="L380" s="56" t="s">
        <v>7138</v>
      </c>
      <c r="M380" s="73">
        <v>39792</v>
      </c>
      <c r="N380" s="56"/>
      <c r="O380" s="56"/>
      <c r="P380" s="56" t="s">
        <v>295</v>
      </c>
      <c r="Q380" s="56"/>
      <c r="R380" s="56" t="s">
        <v>70</v>
      </c>
      <c r="S380" s="56" t="s">
        <v>11415</v>
      </c>
      <c r="T380" s="56" t="s">
        <v>7140</v>
      </c>
      <c r="U380" s="57">
        <v>7650</v>
      </c>
      <c r="V380" s="57">
        <v>-7267.5</v>
      </c>
      <c r="W380" s="57">
        <v>382.5</v>
      </c>
      <c r="X380" s="57">
        <v>0</v>
      </c>
      <c r="Y380" s="73">
        <v>39792</v>
      </c>
      <c r="Z380" s="57">
        <v>0</v>
      </c>
      <c r="AA380" s="57">
        <v>0</v>
      </c>
      <c r="AB380" s="57">
        <v>382.5</v>
      </c>
      <c r="AC380" s="57">
        <v>0</v>
      </c>
      <c r="AD380" s="56" t="s">
        <v>9255</v>
      </c>
      <c r="AE380" s="57">
        <v>0</v>
      </c>
      <c r="AF380" s="57">
        <v>0</v>
      </c>
      <c r="AG380" s="57">
        <v>0</v>
      </c>
      <c r="AI380"/>
      <c r="AJ380"/>
    </row>
    <row r="381" spans="1:36">
      <c r="A381" s="56" t="s">
        <v>48</v>
      </c>
      <c r="B381" s="56" t="s">
        <v>11446</v>
      </c>
      <c r="C381" s="56">
        <v>2101010140</v>
      </c>
      <c r="D381" s="56" t="s">
        <v>66</v>
      </c>
      <c r="E381" s="56">
        <v>2101020140</v>
      </c>
      <c r="F381" s="56">
        <v>5401010140</v>
      </c>
      <c r="G381" s="56" t="s">
        <v>11428</v>
      </c>
      <c r="H381" s="56">
        <v>400300</v>
      </c>
      <c r="I381" s="56" t="s">
        <v>11447</v>
      </c>
      <c r="J381" s="56" t="s">
        <v>9636</v>
      </c>
      <c r="K381" s="56" t="s">
        <v>9054</v>
      </c>
      <c r="L381" s="56" t="s">
        <v>7138</v>
      </c>
      <c r="M381" s="73">
        <v>39967</v>
      </c>
      <c r="N381" s="56"/>
      <c r="O381" s="56"/>
      <c r="P381" s="56" t="s">
        <v>295</v>
      </c>
      <c r="Q381" s="56"/>
      <c r="R381" s="56" t="s">
        <v>70</v>
      </c>
      <c r="S381" s="56" t="s">
        <v>11415</v>
      </c>
      <c r="T381" s="56" t="s">
        <v>7140</v>
      </c>
      <c r="U381" s="57">
        <v>6800</v>
      </c>
      <c r="V381" s="57">
        <v>-6460</v>
      </c>
      <c r="W381" s="57">
        <v>340</v>
      </c>
      <c r="X381" s="57">
        <v>0</v>
      </c>
      <c r="Y381" s="73">
        <v>39967</v>
      </c>
      <c r="Z381" s="57">
        <v>0</v>
      </c>
      <c r="AA381" s="57">
        <v>0</v>
      </c>
      <c r="AB381" s="57">
        <v>340</v>
      </c>
      <c r="AC381" s="57">
        <v>0</v>
      </c>
      <c r="AD381" s="56" t="s">
        <v>9255</v>
      </c>
      <c r="AE381" s="57">
        <v>0</v>
      </c>
      <c r="AF381" s="57">
        <v>0</v>
      </c>
      <c r="AG381" s="57">
        <v>0</v>
      </c>
      <c r="AI381"/>
      <c r="AJ381"/>
    </row>
    <row r="382" spans="1:36">
      <c r="A382" s="56" t="s">
        <v>48</v>
      </c>
      <c r="B382" s="56" t="s">
        <v>11446</v>
      </c>
      <c r="C382" s="56">
        <v>2101010140</v>
      </c>
      <c r="D382" s="56" t="s">
        <v>66</v>
      </c>
      <c r="E382" s="56">
        <v>2101020140</v>
      </c>
      <c r="F382" s="56">
        <v>5401010140</v>
      </c>
      <c r="G382" s="56" t="s">
        <v>11428</v>
      </c>
      <c r="H382" s="56">
        <v>400300</v>
      </c>
      <c r="I382" s="56" t="s">
        <v>11447</v>
      </c>
      <c r="J382" s="56" t="s">
        <v>9637</v>
      </c>
      <c r="K382" s="56" t="s">
        <v>9055</v>
      </c>
      <c r="L382" s="56" t="s">
        <v>7138</v>
      </c>
      <c r="M382" s="73">
        <v>40114</v>
      </c>
      <c r="N382" s="56"/>
      <c r="O382" s="56"/>
      <c r="P382" s="56" t="s">
        <v>295</v>
      </c>
      <c r="Q382" s="56"/>
      <c r="R382" s="56" t="s">
        <v>70</v>
      </c>
      <c r="S382" s="56" t="s">
        <v>11415</v>
      </c>
      <c r="T382" s="56" t="s">
        <v>7140</v>
      </c>
      <c r="U382" s="57">
        <v>40596</v>
      </c>
      <c r="V382" s="57">
        <v>-38566.199999999997</v>
      </c>
      <c r="W382" s="57">
        <v>2029.8</v>
      </c>
      <c r="X382" s="57">
        <v>0</v>
      </c>
      <c r="Y382" s="73">
        <v>40114</v>
      </c>
      <c r="Z382" s="57">
        <v>0</v>
      </c>
      <c r="AA382" s="57">
        <v>0</v>
      </c>
      <c r="AB382" s="57">
        <v>2029.8</v>
      </c>
      <c r="AC382" s="57">
        <v>0</v>
      </c>
      <c r="AD382" s="56" t="s">
        <v>9255</v>
      </c>
      <c r="AE382" s="57">
        <v>0</v>
      </c>
      <c r="AF382" s="57">
        <v>0</v>
      </c>
      <c r="AG382" s="57">
        <v>0</v>
      </c>
      <c r="AI382"/>
      <c r="AJ382"/>
    </row>
    <row r="383" spans="1:36">
      <c r="A383" s="56" t="s">
        <v>48</v>
      </c>
      <c r="B383" s="56" t="s">
        <v>11446</v>
      </c>
      <c r="C383" s="56">
        <v>2101010140</v>
      </c>
      <c r="D383" s="56" t="s">
        <v>66</v>
      </c>
      <c r="E383" s="56">
        <v>2101020140</v>
      </c>
      <c r="F383" s="56">
        <v>5401010140</v>
      </c>
      <c r="G383" s="56" t="s">
        <v>11428</v>
      </c>
      <c r="H383" s="56">
        <v>400300</v>
      </c>
      <c r="I383" s="56" t="s">
        <v>11447</v>
      </c>
      <c r="J383" s="56" t="s">
        <v>9638</v>
      </c>
      <c r="K383" s="56" t="s">
        <v>9056</v>
      </c>
      <c r="L383" s="56" t="s">
        <v>7138</v>
      </c>
      <c r="M383" s="73">
        <v>40047</v>
      </c>
      <c r="N383" s="56"/>
      <c r="O383" s="56"/>
      <c r="P383" s="56" t="s">
        <v>295</v>
      </c>
      <c r="Q383" s="56"/>
      <c r="R383" s="56" t="s">
        <v>70</v>
      </c>
      <c r="S383" s="56" t="s">
        <v>11415</v>
      </c>
      <c r="T383" s="56" t="s">
        <v>7140</v>
      </c>
      <c r="U383" s="57">
        <v>11742</v>
      </c>
      <c r="V383" s="57">
        <v>-11154.9</v>
      </c>
      <c r="W383" s="57">
        <v>587.1</v>
      </c>
      <c r="X383" s="57">
        <v>0</v>
      </c>
      <c r="Y383" s="73">
        <v>40047</v>
      </c>
      <c r="Z383" s="57">
        <v>0</v>
      </c>
      <c r="AA383" s="57">
        <v>0</v>
      </c>
      <c r="AB383" s="57">
        <v>587.1</v>
      </c>
      <c r="AC383" s="57">
        <v>0</v>
      </c>
      <c r="AD383" s="56" t="s">
        <v>9255</v>
      </c>
      <c r="AE383" s="57">
        <v>0</v>
      </c>
      <c r="AF383" s="57">
        <v>0</v>
      </c>
      <c r="AG383" s="57">
        <v>0</v>
      </c>
      <c r="AI383"/>
      <c r="AJ383"/>
    </row>
    <row r="384" spans="1:36">
      <c r="A384" s="56" t="s">
        <v>48</v>
      </c>
      <c r="B384" s="56" t="s">
        <v>11446</v>
      </c>
      <c r="C384" s="56">
        <v>2101010140</v>
      </c>
      <c r="D384" s="56" t="s">
        <v>66</v>
      </c>
      <c r="E384" s="56">
        <v>2101020140</v>
      </c>
      <c r="F384" s="56">
        <v>5401010140</v>
      </c>
      <c r="G384" s="56" t="s">
        <v>11428</v>
      </c>
      <c r="H384" s="56">
        <v>400300</v>
      </c>
      <c r="I384" s="56" t="s">
        <v>11447</v>
      </c>
      <c r="J384" s="56" t="s">
        <v>9639</v>
      </c>
      <c r="K384" s="56" t="s">
        <v>7305</v>
      </c>
      <c r="L384" s="56" t="s">
        <v>7138</v>
      </c>
      <c r="M384" s="73">
        <v>40074</v>
      </c>
      <c r="N384" s="56"/>
      <c r="O384" s="56"/>
      <c r="P384" s="56" t="s">
        <v>295</v>
      </c>
      <c r="Q384" s="56"/>
      <c r="R384" s="56" t="s">
        <v>70</v>
      </c>
      <c r="S384" s="56" t="s">
        <v>11415</v>
      </c>
      <c r="T384" s="56" t="s">
        <v>7140</v>
      </c>
      <c r="U384" s="57">
        <v>25636</v>
      </c>
      <c r="V384" s="57">
        <v>-24354.2</v>
      </c>
      <c r="W384" s="57">
        <v>1281.8</v>
      </c>
      <c r="X384" s="57">
        <v>0</v>
      </c>
      <c r="Y384" s="73">
        <v>40074</v>
      </c>
      <c r="Z384" s="57">
        <v>0</v>
      </c>
      <c r="AA384" s="57">
        <v>0</v>
      </c>
      <c r="AB384" s="57">
        <v>1281.8</v>
      </c>
      <c r="AC384" s="57">
        <v>0</v>
      </c>
      <c r="AD384" s="56" t="s">
        <v>9255</v>
      </c>
      <c r="AE384" s="57">
        <v>0</v>
      </c>
      <c r="AF384" s="57">
        <v>0</v>
      </c>
      <c r="AG384" s="57">
        <v>0</v>
      </c>
      <c r="AI384"/>
      <c r="AJ384"/>
    </row>
    <row r="385" spans="1:36">
      <c r="A385" s="56" t="s">
        <v>48</v>
      </c>
      <c r="B385" s="56" t="s">
        <v>11446</v>
      </c>
      <c r="C385" s="56">
        <v>2101010140</v>
      </c>
      <c r="D385" s="56" t="s">
        <v>66</v>
      </c>
      <c r="E385" s="56">
        <v>2101020140</v>
      </c>
      <c r="F385" s="56">
        <v>5401010140</v>
      </c>
      <c r="G385" s="56" t="s">
        <v>11428</v>
      </c>
      <c r="H385" s="56">
        <v>400300</v>
      </c>
      <c r="I385" s="56" t="s">
        <v>11447</v>
      </c>
      <c r="J385" s="56" t="s">
        <v>9640</v>
      </c>
      <c r="K385" s="56" t="s">
        <v>7306</v>
      </c>
      <c r="L385" s="56" t="s">
        <v>7138</v>
      </c>
      <c r="M385" s="73">
        <v>40006</v>
      </c>
      <c r="N385" s="56"/>
      <c r="O385" s="56"/>
      <c r="P385" s="56" t="s">
        <v>295</v>
      </c>
      <c r="Q385" s="56"/>
      <c r="R385" s="56" t="s">
        <v>70</v>
      </c>
      <c r="S385" s="56" t="s">
        <v>11415</v>
      </c>
      <c r="T385" s="56" t="s">
        <v>7140</v>
      </c>
      <c r="U385" s="57">
        <v>22500</v>
      </c>
      <c r="V385" s="57">
        <v>-21375</v>
      </c>
      <c r="W385" s="57">
        <v>1125</v>
      </c>
      <c r="X385" s="57">
        <v>0</v>
      </c>
      <c r="Y385" s="73">
        <v>40006</v>
      </c>
      <c r="Z385" s="57">
        <v>0</v>
      </c>
      <c r="AA385" s="57">
        <v>0</v>
      </c>
      <c r="AB385" s="57">
        <v>1125</v>
      </c>
      <c r="AC385" s="57">
        <v>0</v>
      </c>
      <c r="AD385" s="56" t="s">
        <v>9255</v>
      </c>
      <c r="AE385" s="57">
        <v>0</v>
      </c>
      <c r="AF385" s="57">
        <v>0</v>
      </c>
      <c r="AG385" s="57">
        <v>0</v>
      </c>
      <c r="AI385"/>
      <c r="AJ385"/>
    </row>
    <row r="386" spans="1:36">
      <c r="A386" s="56" t="s">
        <v>48</v>
      </c>
      <c r="B386" s="56" t="s">
        <v>11446</v>
      </c>
      <c r="C386" s="56">
        <v>2101010140</v>
      </c>
      <c r="D386" s="56" t="s">
        <v>66</v>
      </c>
      <c r="E386" s="56">
        <v>2101020140</v>
      </c>
      <c r="F386" s="56">
        <v>5401010140</v>
      </c>
      <c r="G386" s="56" t="s">
        <v>11428</v>
      </c>
      <c r="H386" s="56">
        <v>400300</v>
      </c>
      <c r="I386" s="56" t="s">
        <v>11447</v>
      </c>
      <c r="J386" s="56" t="s">
        <v>9641</v>
      </c>
      <c r="K386" s="56" t="s">
        <v>9057</v>
      </c>
      <c r="L386" s="56" t="s">
        <v>7138</v>
      </c>
      <c r="M386" s="73">
        <v>40149</v>
      </c>
      <c r="N386" s="56"/>
      <c r="O386" s="56"/>
      <c r="P386" s="56" t="s">
        <v>295</v>
      </c>
      <c r="Q386" s="56"/>
      <c r="R386" s="56" t="s">
        <v>70</v>
      </c>
      <c r="S386" s="56" t="s">
        <v>11415</v>
      </c>
      <c r="T386" s="56" t="s">
        <v>7140</v>
      </c>
      <c r="U386" s="57">
        <v>14657</v>
      </c>
      <c r="V386" s="57">
        <v>-13924.15</v>
      </c>
      <c r="W386" s="57">
        <v>732.85</v>
      </c>
      <c r="X386" s="57">
        <v>0</v>
      </c>
      <c r="Y386" s="73">
        <v>40149</v>
      </c>
      <c r="Z386" s="57">
        <v>0</v>
      </c>
      <c r="AA386" s="57">
        <v>0</v>
      </c>
      <c r="AB386" s="57">
        <v>732.85</v>
      </c>
      <c r="AC386" s="57">
        <v>0</v>
      </c>
      <c r="AD386" s="56" t="s">
        <v>9255</v>
      </c>
      <c r="AE386" s="57">
        <v>0</v>
      </c>
      <c r="AF386" s="57">
        <v>0</v>
      </c>
      <c r="AG386" s="57">
        <v>0</v>
      </c>
      <c r="AI386"/>
      <c r="AJ386"/>
    </row>
    <row r="387" spans="1:36">
      <c r="A387" s="56" t="s">
        <v>48</v>
      </c>
      <c r="B387" s="56" t="s">
        <v>11446</v>
      </c>
      <c r="C387" s="56">
        <v>2101010140</v>
      </c>
      <c r="D387" s="56" t="s">
        <v>66</v>
      </c>
      <c r="E387" s="56">
        <v>2101020140</v>
      </c>
      <c r="F387" s="56">
        <v>5401010140</v>
      </c>
      <c r="G387" s="56" t="s">
        <v>11428</v>
      </c>
      <c r="H387" s="56">
        <v>400300</v>
      </c>
      <c r="I387" s="56" t="s">
        <v>11447</v>
      </c>
      <c r="J387" s="56" t="s">
        <v>9642</v>
      </c>
      <c r="K387" s="56" t="s">
        <v>9054</v>
      </c>
      <c r="L387" s="56" t="s">
        <v>7138</v>
      </c>
      <c r="M387" s="73">
        <v>40182</v>
      </c>
      <c r="N387" s="56"/>
      <c r="O387" s="56"/>
      <c r="P387" s="56" t="s">
        <v>295</v>
      </c>
      <c r="Q387" s="56"/>
      <c r="R387" s="56" t="s">
        <v>70</v>
      </c>
      <c r="S387" s="56" t="s">
        <v>11415</v>
      </c>
      <c r="T387" s="56" t="s">
        <v>7140</v>
      </c>
      <c r="U387" s="57">
        <v>6799</v>
      </c>
      <c r="V387" s="57">
        <v>-6459.05</v>
      </c>
      <c r="W387" s="57">
        <v>339.95</v>
      </c>
      <c r="X387" s="57">
        <v>0</v>
      </c>
      <c r="Y387" s="73">
        <v>40182</v>
      </c>
      <c r="Z387" s="57">
        <v>0</v>
      </c>
      <c r="AA387" s="57">
        <v>0</v>
      </c>
      <c r="AB387" s="57">
        <v>339.95</v>
      </c>
      <c r="AC387" s="57">
        <v>0</v>
      </c>
      <c r="AD387" s="56" t="s">
        <v>9255</v>
      </c>
      <c r="AE387" s="57">
        <v>0</v>
      </c>
      <c r="AF387" s="57">
        <v>0</v>
      </c>
      <c r="AG387" s="57">
        <v>0</v>
      </c>
      <c r="AI387"/>
      <c r="AJ387"/>
    </row>
    <row r="388" spans="1:36">
      <c r="A388" s="56" t="s">
        <v>48</v>
      </c>
      <c r="B388" s="56" t="s">
        <v>11446</v>
      </c>
      <c r="C388" s="56">
        <v>2101010140</v>
      </c>
      <c r="D388" s="56" t="s">
        <v>66</v>
      </c>
      <c r="E388" s="56">
        <v>2101020140</v>
      </c>
      <c r="F388" s="56">
        <v>5401010140</v>
      </c>
      <c r="G388" s="56" t="s">
        <v>11428</v>
      </c>
      <c r="H388" s="56">
        <v>400300</v>
      </c>
      <c r="I388" s="56" t="s">
        <v>11447</v>
      </c>
      <c r="J388" s="56" t="s">
        <v>9643</v>
      </c>
      <c r="K388" s="56" t="s">
        <v>7307</v>
      </c>
      <c r="L388" s="56" t="s">
        <v>7138</v>
      </c>
      <c r="M388" s="73">
        <v>40485</v>
      </c>
      <c r="N388" s="56"/>
      <c r="O388" s="56"/>
      <c r="P388" s="56" t="s">
        <v>295</v>
      </c>
      <c r="Q388" s="56"/>
      <c r="R388" s="56" t="s">
        <v>70</v>
      </c>
      <c r="S388" s="56" t="s">
        <v>11415</v>
      </c>
      <c r="T388" s="56" t="s">
        <v>7140</v>
      </c>
      <c r="U388" s="57">
        <v>22050</v>
      </c>
      <c r="V388" s="57">
        <v>-20947.5</v>
      </c>
      <c r="W388" s="57">
        <v>1102.5</v>
      </c>
      <c r="X388" s="57">
        <v>0</v>
      </c>
      <c r="Y388" s="73">
        <v>40485</v>
      </c>
      <c r="Z388" s="57">
        <v>0</v>
      </c>
      <c r="AA388" s="57">
        <v>0</v>
      </c>
      <c r="AB388" s="57">
        <v>1102.5</v>
      </c>
      <c r="AC388" s="57">
        <v>0</v>
      </c>
      <c r="AD388" s="56" t="s">
        <v>9255</v>
      </c>
      <c r="AE388" s="57">
        <v>0</v>
      </c>
      <c r="AF388" s="57">
        <v>0</v>
      </c>
      <c r="AG388" s="57">
        <v>0</v>
      </c>
      <c r="AI388"/>
      <c r="AJ388"/>
    </row>
    <row r="389" spans="1:36">
      <c r="A389" s="56" t="s">
        <v>48</v>
      </c>
      <c r="B389" s="56" t="s">
        <v>11446</v>
      </c>
      <c r="C389" s="56">
        <v>2101010140</v>
      </c>
      <c r="D389" s="56" t="s">
        <v>66</v>
      </c>
      <c r="E389" s="56">
        <v>2101020140</v>
      </c>
      <c r="F389" s="56">
        <v>5401010140</v>
      </c>
      <c r="G389" s="56" t="s">
        <v>11428</v>
      </c>
      <c r="H389" s="56">
        <v>400300</v>
      </c>
      <c r="I389" s="56" t="s">
        <v>11447</v>
      </c>
      <c r="J389" s="56" t="s">
        <v>9644</v>
      </c>
      <c r="K389" s="56" t="s">
        <v>7307</v>
      </c>
      <c r="L389" s="56" t="s">
        <v>7138</v>
      </c>
      <c r="M389" s="73">
        <v>40600</v>
      </c>
      <c r="N389" s="56"/>
      <c r="O389" s="56"/>
      <c r="P389" s="56" t="s">
        <v>295</v>
      </c>
      <c r="Q389" s="56"/>
      <c r="R389" s="56" t="s">
        <v>70</v>
      </c>
      <c r="S389" s="56" t="s">
        <v>11415</v>
      </c>
      <c r="T389" s="56" t="s">
        <v>7140</v>
      </c>
      <c r="U389" s="57">
        <v>25750</v>
      </c>
      <c r="V389" s="57">
        <v>-24462.5</v>
      </c>
      <c r="W389" s="57">
        <v>1287.5</v>
      </c>
      <c r="X389" s="57">
        <v>0</v>
      </c>
      <c r="Y389" s="73">
        <v>40600</v>
      </c>
      <c r="Z389" s="57">
        <v>0</v>
      </c>
      <c r="AA389" s="57">
        <v>0</v>
      </c>
      <c r="AB389" s="57">
        <v>1287.5</v>
      </c>
      <c r="AC389" s="57">
        <v>0</v>
      </c>
      <c r="AD389" s="56" t="s">
        <v>9255</v>
      </c>
      <c r="AE389" s="57">
        <v>0</v>
      </c>
      <c r="AF389" s="57">
        <v>0</v>
      </c>
      <c r="AG389" s="57">
        <v>0</v>
      </c>
      <c r="AI389"/>
      <c r="AJ389"/>
    </row>
    <row r="390" spans="1:36">
      <c r="A390" s="56" t="s">
        <v>50</v>
      </c>
      <c r="B390" s="56" t="s">
        <v>11427</v>
      </c>
      <c r="C390" s="56">
        <v>2101010050</v>
      </c>
      <c r="D390" s="56" t="s">
        <v>43</v>
      </c>
      <c r="E390" s="56">
        <v>2101020050</v>
      </c>
      <c r="F390" s="56">
        <v>5401010050</v>
      </c>
      <c r="G390" s="56" t="s">
        <v>11431</v>
      </c>
      <c r="H390" s="56">
        <v>400210</v>
      </c>
      <c r="I390" s="56" t="s">
        <v>11432</v>
      </c>
      <c r="J390" s="56" t="s">
        <v>9645</v>
      </c>
      <c r="K390" s="56" t="s">
        <v>7185</v>
      </c>
      <c r="L390" s="56" t="s">
        <v>7138</v>
      </c>
      <c r="M390" s="73">
        <v>36714</v>
      </c>
      <c r="N390" s="56"/>
      <c r="O390" s="56"/>
      <c r="P390" s="56" t="s">
        <v>1208</v>
      </c>
      <c r="Q390" s="56"/>
      <c r="R390" s="56" t="s">
        <v>70</v>
      </c>
      <c r="S390" s="56" t="s">
        <v>11415</v>
      </c>
      <c r="T390" s="56" t="s">
        <v>7140</v>
      </c>
      <c r="U390" s="57">
        <v>442439</v>
      </c>
      <c r="V390" s="57">
        <v>-420317.05</v>
      </c>
      <c r="W390" s="57">
        <v>22121.95</v>
      </c>
      <c r="X390" s="57">
        <v>0</v>
      </c>
      <c r="Y390" s="73">
        <v>36714</v>
      </c>
      <c r="Z390" s="57">
        <v>0</v>
      </c>
      <c r="AA390" s="57">
        <v>0</v>
      </c>
      <c r="AB390" s="57">
        <v>22121.95</v>
      </c>
      <c r="AC390" s="57">
        <v>0</v>
      </c>
      <c r="AD390" s="56" t="s">
        <v>9255</v>
      </c>
      <c r="AE390" s="57">
        <v>0</v>
      </c>
      <c r="AF390" s="57">
        <v>0</v>
      </c>
      <c r="AG390" s="57">
        <v>0</v>
      </c>
      <c r="AI390"/>
      <c r="AJ390"/>
    </row>
    <row r="391" spans="1:36">
      <c r="A391" s="56" t="s">
        <v>50</v>
      </c>
      <c r="B391" s="56" t="s">
        <v>11427</v>
      </c>
      <c r="C391" s="56">
        <v>2101010050</v>
      </c>
      <c r="D391" s="56" t="s">
        <v>43</v>
      </c>
      <c r="E391" s="56">
        <v>2101020050</v>
      </c>
      <c r="F391" s="56">
        <v>5401010050</v>
      </c>
      <c r="G391" s="56" t="s">
        <v>11431</v>
      </c>
      <c r="H391" s="56">
        <v>400210</v>
      </c>
      <c r="I391" s="56" t="s">
        <v>11433</v>
      </c>
      <c r="J391" s="56" t="s">
        <v>9646</v>
      </c>
      <c r="K391" s="56" t="s">
        <v>7195</v>
      </c>
      <c r="L391" s="56" t="s">
        <v>7138</v>
      </c>
      <c r="M391" s="73">
        <v>36706</v>
      </c>
      <c r="N391" s="56"/>
      <c r="O391" s="56"/>
      <c r="P391" s="56" t="s">
        <v>1208</v>
      </c>
      <c r="Q391" s="56"/>
      <c r="R391" s="56" t="s">
        <v>70</v>
      </c>
      <c r="S391" s="56" t="s">
        <v>11415</v>
      </c>
      <c r="T391" s="56" t="s">
        <v>7140</v>
      </c>
      <c r="U391" s="57">
        <v>69160</v>
      </c>
      <c r="V391" s="57">
        <v>-65702</v>
      </c>
      <c r="W391" s="57">
        <v>3458</v>
      </c>
      <c r="X391" s="57">
        <v>0</v>
      </c>
      <c r="Y391" s="73">
        <v>36706</v>
      </c>
      <c r="Z391" s="57">
        <v>0</v>
      </c>
      <c r="AA391" s="57">
        <v>0</v>
      </c>
      <c r="AB391" s="57">
        <v>3458</v>
      </c>
      <c r="AC391" s="57">
        <v>0</v>
      </c>
      <c r="AD391" s="56" t="s">
        <v>9255</v>
      </c>
      <c r="AE391" s="57">
        <v>0</v>
      </c>
      <c r="AF391" s="57">
        <v>0</v>
      </c>
      <c r="AG391" s="57">
        <v>0</v>
      </c>
      <c r="AI391"/>
      <c r="AJ391"/>
    </row>
    <row r="392" spans="1:36">
      <c r="A392" s="56" t="s">
        <v>50</v>
      </c>
      <c r="B392" s="56" t="s">
        <v>11412</v>
      </c>
      <c r="C392" s="56">
        <v>2101010090</v>
      </c>
      <c r="D392" s="56" t="s">
        <v>42</v>
      </c>
      <c r="E392" s="56">
        <v>2101020090</v>
      </c>
      <c r="F392" s="56">
        <v>5401010090</v>
      </c>
      <c r="G392" s="56" t="s">
        <v>11431</v>
      </c>
      <c r="H392" s="56">
        <v>400210</v>
      </c>
      <c r="I392" s="56" t="s">
        <v>11434</v>
      </c>
      <c r="J392" s="56" t="s">
        <v>9647</v>
      </c>
      <c r="K392" s="56" t="s">
        <v>7310</v>
      </c>
      <c r="L392" s="56" t="s">
        <v>7138</v>
      </c>
      <c r="M392" s="73">
        <v>41615</v>
      </c>
      <c r="N392" s="56"/>
      <c r="O392" s="56"/>
      <c r="P392" s="56" t="s">
        <v>7311</v>
      </c>
      <c r="Q392" s="56"/>
      <c r="R392" s="56" t="s">
        <v>70</v>
      </c>
      <c r="S392" s="56" t="s">
        <v>11415</v>
      </c>
      <c r="T392" s="56" t="s">
        <v>7140</v>
      </c>
      <c r="U392" s="57">
        <v>30095</v>
      </c>
      <c r="V392" s="57">
        <v>-28590.25</v>
      </c>
      <c r="W392" s="57">
        <v>1504.75</v>
      </c>
      <c r="X392" s="57">
        <v>0</v>
      </c>
      <c r="Y392" s="73">
        <v>41615</v>
      </c>
      <c r="Z392" s="57">
        <v>0</v>
      </c>
      <c r="AA392" s="57">
        <v>0</v>
      </c>
      <c r="AB392" s="57">
        <v>1504.75</v>
      </c>
      <c r="AC392" s="57">
        <v>0</v>
      </c>
      <c r="AD392" s="56" t="s">
        <v>9255</v>
      </c>
      <c r="AE392" s="57">
        <v>0</v>
      </c>
      <c r="AF392" s="57">
        <v>0</v>
      </c>
      <c r="AG392" s="57">
        <v>0</v>
      </c>
      <c r="AI392"/>
      <c r="AJ392"/>
    </row>
    <row r="393" spans="1:36">
      <c r="A393" s="56" t="s">
        <v>50</v>
      </c>
      <c r="B393" s="56" t="s">
        <v>11412</v>
      </c>
      <c r="C393" s="56">
        <v>2101010090</v>
      </c>
      <c r="D393" s="56" t="s">
        <v>42</v>
      </c>
      <c r="E393" s="56">
        <v>2101020090</v>
      </c>
      <c r="F393" s="56">
        <v>5401010090</v>
      </c>
      <c r="G393" s="56" t="s">
        <v>11431</v>
      </c>
      <c r="H393" s="56">
        <v>400210</v>
      </c>
      <c r="I393" s="56" t="s">
        <v>11434</v>
      </c>
      <c r="J393" s="56" t="s">
        <v>9648</v>
      </c>
      <c r="K393" s="56" t="s">
        <v>7312</v>
      </c>
      <c r="L393" s="56" t="s">
        <v>7138</v>
      </c>
      <c r="M393" s="73">
        <v>39406</v>
      </c>
      <c r="N393" s="56"/>
      <c r="O393" s="56"/>
      <c r="P393" s="56" t="s">
        <v>7311</v>
      </c>
      <c r="Q393" s="56"/>
      <c r="R393" s="56" t="s">
        <v>70</v>
      </c>
      <c r="S393" s="56" t="s">
        <v>11415</v>
      </c>
      <c r="T393" s="56" t="s">
        <v>7140</v>
      </c>
      <c r="U393" s="57">
        <v>19500</v>
      </c>
      <c r="V393" s="57">
        <v>-18525</v>
      </c>
      <c r="W393" s="57">
        <v>975</v>
      </c>
      <c r="X393" s="57">
        <v>0</v>
      </c>
      <c r="Y393" s="73">
        <v>39406</v>
      </c>
      <c r="Z393" s="57">
        <v>0</v>
      </c>
      <c r="AA393" s="57">
        <v>0</v>
      </c>
      <c r="AB393" s="57">
        <v>975</v>
      </c>
      <c r="AC393" s="57">
        <v>0</v>
      </c>
      <c r="AD393" s="56" t="s">
        <v>9255</v>
      </c>
      <c r="AE393" s="57">
        <v>0</v>
      </c>
      <c r="AF393" s="57">
        <v>0</v>
      </c>
      <c r="AG393" s="57">
        <v>0</v>
      </c>
      <c r="AI393"/>
      <c r="AJ393"/>
    </row>
    <row r="394" spans="1:36">
      <c r="A394" s="56" t="s">
        <v>50</v>
      </c>
      <c r="B394" s="56" t="s">
        <v>11412</v>
      </c>
      <c r="C394" s="56">
        <v>2101010090</v>
      </c>
      <c r="D394" s="56" t="s">
        <v>42</v>
      </c>
      <c r="E394" s="56">
        <v>2101020090</v>
      </c>
      <c r="F394" s="56">
        <v>5401010090</v>
      </c>
      <c r="G394" s="56" t="s">
        <v>11431</v>
      </c>
      <c r="H394" s="56">
        <v>400210</v>
      </c>
      <c r="I394" s="56" t="s">
        <v>11434</v>
      </c>
      <c r="J394" s="56" t="s">
        <v>9649</v>
      </c>
      <c r="K394" s="56" t="s">
        <v>7313</v>
      </c>
      <c r="L394" s="56" t="s">
        <v>7138</v>
      </c>
      <c r="M394" s="73">
        <v>38644</v>
      </c>
      <c r="N394" s="56"/>
      <c r="O394" s="56"/>
      <c r="P394" s="56" t="s">
        <v>7311</v>
      </c>
      <c r="Q394" s="56"/>
      <c r="R394" s="56" t="s">
        <v>70</v>
      </c>
      <c r="S394" s="56" t="s">
        <v>11415</v>
      </c>
      <c r="T394" s="56" t="s">
        <v>7140</v>
      </c>
      <c r="U394" s="57">
        <v>28114</v>
      </c>
      <c r="V394" s="57">
        <v>-26708.3</v>
      </c>
      <c r="W394" s="57">
        <v>1405.7</v>
      </c>
      <c r="X394" s="57">
        <v>0</v>
      </c>
      <c r="Y394" s="73">
        <v>38644</v>
      </c>
      <c r="Z394" s="57">
        <v>0</v>
      </c>
      <c r="AA394" s="57">
        <v>0</v>
      </c>
      <c r="AB394" s="57">
        <v>1405.7</v>
      </c>
      <c r="AC394" s="57">
        <v>0</v>
      </c>
      <c r="AD394" s="56" t="s">
        <v>9255</v>
      </c>
      <c r="AE394" s="57">
        <v>0</v>
      </c>
      <c r="AF394" s="57">
        <v>0</v>
      </c>
      <c r="AG394" s="57">
        <v>0</v>
      </c>
      <c r="AI394"/>
      <c r="AJ394"/>
    </row>
    <row r="395" spans="1:36">
      <c r="A395" s="56" t="s">
        <v>50</v>
      </c>
      <c r="B395" s="56" t="s">
        <v>11412</v>
      </c>
      <c r="C395" s="56">
        <v>2101010090</v>
      </c>
      <c r="D395" s="56" t="s">
        <v>42</v>
      </c>
      <c r="E395" s="56">
        <v>2101020090</v>
      </c>
      <c r="F395" s="56">
        <v>5401010090</v>
      </c>
      <c r="G395" s="56" t="s">
        <v>11431</v>
      </c>
      <c r="H395" s="56">
        <v>400210</v>
      </c>
      <c r="I395" s="56" t="s">
        <v>11434</v>
      </c>
      <c r="J395" s="56" t="s">
        <v>9650</v>
      </c>
      <c r="K395" s="56" t="s">
        <v>9048</v>
      </c>
      <c r="L395" s="56" t="s">
        <v>7138</v>
      </c>
      <c r="M395" s="73">
        <v>41467</v>
      </c>
      <c r="N395" s="56"/>
      <c r="O395" s="56"/>
      <c r="P395" s="56" t="s">
        <v>7311</v>
      </c>
      <c r="Q395" s="56"/>
      <c r="R395" s="56" t="s">
        <v>70</v>
      </c>
      <c r="S395" s="56" t="s">
        <v>11415</v>
      </c>
      <c r="T395" s="56" t="s">
        <v>7140</v>
      </c>
      <c r="U395" s="57">
        <v>40896</v>
      </c>
      <c r="V395" s="57">
        <v>-38851.199999999997</v>
      </c>
      <c r="W395" s="57">
        <v>2044.8</v>
      </c>
      <c r="X395" s="57">
        <v>0</v>
      </c>
      <c r="Y395" s="73">
        <v>41467</v>
      </c>
      <c r="Z395" s="57">
        <v>0</v>
      </c>
      <c r="AA395" s="57">
        <v>0</v>
      </c>
      <c r="AB395" s="57">
        <v>2044.8</v>
      </c>
      <c r="AC395" s="57">
        <v>0</v>
      </c>
      <c r="AD395" s="56" t="s">
        <v>9255</v>
      </c>
      <c r="AE395" s="57">
        <v>0</v>
      </c>
      <c r="AF395" s="57">
        <v>0</v>
      </c>
      <c r="AG395" s="57">
        <v>0</v>
      </c>
      <c r="AI395"/>
      <c r="AJ395"/>
    </row>
    <row r="396" spans="1:36">
      <c r="A396" s="56" t="s">
        <v>50</v>
      </c>
      <c r="B396" s="56" t="s">
        <v>11412</v>
      </c>
      <c r="C396" s="56">
        <v>2101010090</v>
      </c>
      <c r="D396" s="56" t="s">
        <v>42</v>
      </c>
      <c r="E396" s="56">
        <v>2101020090</v>
      </c>
      <c r="F396" s="56">
        <v>5401010090</v>
      </c>
      <c r="G396" s="56" t="s">
        <v>11431</v>
      </c>
      <c r="H396" s="56">
        <v>400210</v>
      </c>
      <c r="I396" s="56" t="s">
        <v>11434</v>
      </c>
      <c r="J396" s="56" t="s">
        <v>9651</v>
      </c>
      <c r="K396" s="56" t="s">
        <v>9049</v>
      </c>
      <c r="L396" s="56" t="s">
        <v>7138</v>
      </c>
      <c r="M396" s="73">
        <v>40456</v>
      </c>
      <c r="N396" s="56"/>
      <c r="O396" s="56"/>
      <c r="P396" s="56" t="s">
        <v>7311</v>
      </c>
      <c r="Q396" s="56"/>
      <c r="R396" s="56" t="s">
        <v>70</v>
      </c>
      <c r="S396" s="56" t="s">
        <v>11415</v>
      </c>
      <c r="T396" s="56" t="s">
        <v>7140</v>
      </c>
      <c r="U396" s="57">
        <v>29692</v>
      </c>
      <c r="V396" s="57">
        <v>-28207.4</v>
      </c>
      <c r="W396" s="57">
        <v>1484.6</v>
      </c>
      <c r="X396" s="57">
        <v>0</v>
      </c>
      <c r="Y396" s="73">
        <v>40456</v>
      </c>
      <c r="Z396" s="57">
        <v>0</v>
      </c>
      <c r="AA396" s="57">
        <v>0</v>
      </c>
      <c r="AB396" s="57">
        <v>1484.6</v>
      </c>
      <c r="AC396" s="57">
        <v>0</v>
      </c>
      <c r="AD396" s="56" t="s">
        <v>9255</v>
      </c>
      <c r="AE396" s="57">
        <v>0</v>
      </c>
      <c r="AF396" s="57">
        <v>0</v>
      </c>
      <c r="AG396" s="57">
        <v>0</v>
      </c>
      <c r="AI396"/>
      <c r="AJ396"/>
    </row>
    <row r="397" spans="1:36">
      <c r="A397" s="56" t="s">
        <v>50</v>
      </c>
      <c r="B397" s="56" t="s">
        <v>11412</v>
      </c>
      <c r="C397" s="56">
        <v>2101010090</v>
      </c>
      <c r="D397" s="56" t="s">
        <v>42</v>
      </c>
      <c r="E397" s="56">
        <v>2101020090</v>
      </c>
      <c r="F397" s="56">
        <v>5401010090</v>
      </c>
      <c r="G397" s="56" t="s">
        <v>11431</v>
      </c>
      <c r="H397" s="56">
        <v>400210</v>
      </c>
      <c r="I397" s="56" t="s">
        <v>11434</v>
      </c>
      <c r="J397" s="56" t="s">
        <v>9652</v>
      </c>
      <c r="K397" s="56" t="s">
        <v>7314</v>
      </c>
      <c r="L397" s="56" t="s">
        <v>7138</v>
      </c>
      <c r="M397" s="73">
        <v>41261</v>
      </c>
      <c r="N397" s="56"/>
      <c r="O397" s="56"/>
      <c r="P397" s="56" t="s">
        <v>7311</v>
      </c>
      <c r="Q397" s="56"/>
      <c r="R397" s="56" t="s">
        <v>70</v>
      </c>
      <c r="S397" s="56" t="s">
        <v>11415</v>
      </c>
      <c r="T397" s="56" t="s">
        <v>7140</v>
      </c>
      <c r="U397" s="57">
        <v>46793</v>
      </c>
      <c r="V397" s="57">
        <v>-44453.35</v>
      </c>
      <c r="W397" s="57">
        <v>2339.65</v>
      </c>
      <c r="X397" s="57">
        <v>0</v>
      </c>
      <c r="Y397" s="73">
        <v>41261</v>
      </c>
      <c r="Z397" s="57">
        <v>0</v>
      </c>
      <c r="AA397" s="57">
        <v>0</v>
      </c>
      <c r="AB397" s="57">
        <v>2339.65</v>
      </c>
      <c r="AC397" s="57">
        <v>0</v>
      </c>
      <c r="AD397" s="56" t="s">
        <v>9255</v>
      </c>
      <c r="AE397" s="57">
        <v>0</v>
      </c>
      <c r="AF397" s="57">
        <v>0</v>
      </c>
      <c r="AG397" s="57">
        <v>0</v>
      </c>
      <c r="AI397"/>
      <c r="AJ397"/>
    </row>
    <row r="398" spans="1:36">
      <c r="A398" s="56" t="s">
        <v>50</v>
      </c>
      <c r="B398" s="56" t="s">
        <v>11412</v>
      </c>
      <c r="C398" s="56">
        <v>2101010090</v>
      </c>
      <c r="D398" s="56" t="s">
        <v>42</v>
      </c>
      <c r="E398" s="56">
        <v>2101020090</v>
      </c>
      <c r="F398" s="56">
        <v>5401010090</v>
      </c>
      <c r="G398" s="56" t="s">
        <v>11431</v>
      </c>
      <c r="H398" s="56">
        <v>400210</v>
      </c>
      <c r="I398" s="56" t="s">
        <v>11434</v>
      </c>
      <c r="J398" s="56" t="s">
        <v>9653</v>
      </c>
      <c r="K398" s="56" t="s">
        <v>9048</v>
      </c>
      <c r="L398" s="56" t="s">
        <v>7138</v>
      </c>
      <c r="M398" s="73">
        <v>41125</v>
      </c>
      <c r="N398" s="56"/>
      <c r="O398" s="56"/>
      <c r="P398" s="56" t="s">
        <v>7311</v>
      </c>
      <c r="Q398" s="56"/>
      <c r="R398" s="56" t="s">
        <v>70</v>
      </c>
      <c r="S398" s="56" t="s">
        <v>11415</v>
      </c>
      <c r="T398" s="56" t="s">
        <v>7140</v>
      </c>
      <c r="U398" s="57">
        <v>47533</v>
      </c>
      <c r="V398" s="57">
        <v>-45156.35</v>
      </c>
      <c r="W398" s="57">
        <v>2376.65</v>
      </c>
      <c r="X398" s="57">
        <v>0</v>
      </c>
      <c r="Y398" s="73">
        <v>41125</v>
      </c>
      <c r="Z398" s="57">
        <v>0</v>
      </c>
      <c r="AA398" s="57">
        <v>0</v>
      </c>
      <c r="AB398" s="57">
        <v>2376.65</v>
      </c>
      <c r="AC398" s="57">
        <v>0</v>
      </c>
      <c r="AD398" s="56" t="s">
        <v>9255</v>
      </c>
      <c r="AE398" s="57">
        <v>0</v>
      </c>
      <c r="AF398" s="57">
        <v>0</v>
      </c>
      <c r="AG398" s="57">
        <v>0</v>
      </c>
      <c r="AI398"/>
      <c r="AJ398"/>
    </row>
    <row r="399" spans="1:36">
      <c r="A399" s="56" t="s">
        <v>50</v>
      </c>
      <c r="B399" s="56" t="s">
        <v>11412</v>
      </c>
      <c r="C399" s="56">
        <v>2101010090</v>
      </c>
      <c r="D399" s="56" t="s">
        <v>42</v>
      </c>
      <c r="E399" s="56">
        <v>2101020090</v>
      </c>
      <c r="F399" s="56">
        <v>5401010090</v>
      </c>
      <c r="G399" s="56" t="s">
        <v>11431</v>
      </c>
      <c r="H399" s="56">
        <v>400210</v>
      </c>
      <c r="I399" s="56" t="s">
        <v>11435</v>
      </c>
      <c r="J399" s="56" t="s">
        <v>9654</v>
      </c>
      <c r="K399" s="56" t="s">
        <v>7315</v>
      </c>
      <c r="L399" s="56" t="s">
        <v>7138</v>
      </c>
      <c r="M399" s="73">
        <v>40724</v>
      </c>
      <c r="N399" s="56"/>
      <c r="O399" s="56"/>
      <c r="P399" s="56" t="s">
        <v>7311</v>
      </c>
      <c r="Q399" s="56"/>
      <c r="R399" s="56" t="s">
        <v>70</v>
      </c>
      <c r="S399" s="56" t="s">
        <v>11415</v>
      </c>
      <c r="T399" s="56" t="s">
        <v>7140</v>
      </c>
      <c r="U399" s="57">
        <v>49100</v>
      </c>
      <c r="V399" s="57">
        <v>-46645</v>
      </c>
      <c r="W399" s="57">
        <v>2455</v>
      </c>
      <c r="X399" s="57">
        <v>0</v>
      </c>
      <c r="Y399" s="73">
        <v>40724</v>
      </c>
      <c r="Z399" s="57">
        <v>0</v>
      </c>
      <c r="AA399" s="57">
        <v>0</v>
      </c>
      <c r="AB399" s="57">
        <v>2455</v>
      </c>
      <c r="AC399" s="57">
        <v>0</v>
      </c>
      <c r="AD399" s="56" t="s">
        <v>9255</v>
      </c>
      <c r="AE399" s="57">
        <v>0</v>
      </c>
      <c r="AF399" s="57">
        <v>0</v>
      </c>
      <c r="AG399" s="57">
        <v>0</v>
      </c>
      <c r="AI399"/>
      <c r="AJ399"/>
    </row>
    <row r="400" spans="1:36">
      <c r="A400" s="56" t="s">
        <v>50</v>
      </c>
      <c r="B400" s="56" t="s">
        <v>11412</v>
      </c>
      <c r="C400" s="56">
        <v>2101010090</v>
      </c>
      <c r="D400" s="56" t="s">
        <v>42</v>
      </c>
      <c r="E400" s="56">
        <v>2101020090</v>
      </c>
      <c r="F400" s="56">
        <v>5401010090</v>
      </c>
      <c r="G400" s="56" t="s">
        <v>11431</v>
      </c>
      <c r="H400" s="56">
        <v>400209</v>
      </c>
      <c r="I400" s="56" t="s">
        <v>11436</v>
      </c>
      <c r="J400" s="56" t="s">
        <v>9655</v>
      </c>
      <c r="K400" s="56" t="s">
        <v>7319</v>
      </c>
      <c r="L400" s="56" t="s">
        <v>7138</v>
      </c>
      <c r="M400" s="73">
        <v>40002</v>
      </c>
      <c r="N400" s="56"/>
      <c r="O400" s="56"/>
      <c r="P400" s="56" t="s">
        <v>7222</v>
      </c>
      <c r="Q400" s="56"/>
      <c r="R400" s="56" t="s">
        <v>70</v>
      </c>
      <c r="S400" s="56" t="s">
        <v>11415</v>
      </c>
      <c r="T400" s="56" t="s">
        <v>7140</v>
      </c>
      <c r="U400" s="57">
        <v>6344</v>
      </c>
      <c r="V400" s="57">
        <v>-6026.8</v>
      </c>
      <c r="W400" s="57">
        <v>317.2</v>
      </c>
      <c r="X400" s="57">
        <v>0</v>
      </c>
      <c r="Y400" s="73">
        <v>40002</v>
      </c>
      <c r="Z400" s="57">
        <v>0</v>
      </c>
      <c r="AA400" s="57">
        <v>0</v>
      </c>
      <c r="AB400" s="57">
        <v>317.2</v>
      </c>
      <c r="AC400" s="57">
        <v>0</v>
      </c>
      <c r="AD400" s="56" t="s">
        <v>9255</v>
      </c>
      <c r="AE400" s="57">
        <v>0</v>
      </c>
      <c r="AF400" s="57">
        <v>0</v>
      </c>
      <c r="AG400" s="57">
        <v>0</v>
      </c>
      <c r="AI400"/>
      <c r="AJ400"/>
    </row>
    <row r="401" spans="1:36">
      <c r="A401" s="56" t="s">
        <v>50</v>
      </c>
      <c r="B401" s="56" t="s">
        <v>11412</v>
      </c>
      <c r="C401" s="56">
        <v>2101010090</v>
      </c>
      <c r="D401" s="56" t="s">
        <v>42</v>
      </c>
      <c r="E401" s="56">
        <v>2101020090</v>
      </c>
      <c r="F401" s="56">
        <v>5401010090</v>
      </c>
      <c r="G401" s="56" t="s">
        <v>11431</v>
      </c>
      <c r="H401" s="56">
        <v>400209</v>
      </c>
      <c r="I401" s="56" t="s">
        <v>11436</v>
      </c>
      <c r="J401" s="56" t="s">
        <v>9656</v>
      </c>
      <c r="K401" s="56" t="s">
        <v>7322</v>
      </c>
      <c r="L401" s="56" t="s">
        <v>7138</v>
      </c>
      <c r="M401" s="73">
        <v>39640</v>
      </c>
      <c r="N401" s="56"/>
      <c r="O401" s="56"/>
      <c r="P401" s="56" t="s">
        <v>7222</v>
      </c>
      <c r="Q401" s="56"/>
      <c r="R401" s="56" t="s">
        <v>70</v>
      </c>
      <c r="S401" s="56" t="s">
        <v>11415</v>
      </c>
      <c r="T401" s="56" t="s">
        <v>7140</v>
      </c>
      <c r="U401" s="57">
        <v>10585</v>
      </c>
      <c r="V401" s="57">
        <v>-10055.75</v>
      </c>
      <c r="W401" s="57">
        <v>529.25</v>
      </c>
      <c r="X401" s="57">
        <v>0</v>
      </c>
      <c r="Y401" s="73">
        <v>39640</v>
      </c>
      <c r="Z401" s="57">
        <v>0</v>
      </c>
      <c r="AA401" s="57">
        <v>0</v>
      </c>
      <c r="AB401" s="57">
        <v>529.25</v>
      </c>
      <c r="AC401" s="57">
        <v>0</v>
      </c>
      <c r="AD401" s="56" t="s">
        <v>9255</v>
      </c>
      <c r="AE401" s="57">
        <v>0</v>
      </c>
      <c r="AF401" s="57">
        <v>0</v>
      </c>
      <c r="AG401" s="57">
        <v>0</v>
      </c>
      <c r="AI401"/>
      <c r="AJ401"/>
    </row>
    <row r="402" spans="1:36">
      <c r="A402" s="56" t="s">
        <v>50</v>
      </c>
      <c r="B402" s="56" t="s">
        <v>11412</v>
      </c>
      <c r="C402" s="56">
        <v>2101010090</v>
      </c>
      <c r="D402" s="56" t="s">
        <v>42</v>
      </c>
      <c r="E402" s="56">
        <v>2101020090</v>
      </c>
      <c r="F402" s="56">
        <v>5401010090</v>
      </c>
      <c r="G402" s="56" t="s">
        <v>11431</v>
      </c>
      <c r="H402" s="56">
        <v>400210</v>
      </c>
      <c r="I402" s="56" t="s">
        <v>11435</v>
      </c>
      <c r="J402" s="56" t="s">
        <v>9657</v>
      </c>
      <c r="K402" s="56" t="s">
        <v>7332</v>
      </c>
      <c r="L402" s="56" t="s">
        <v>7138</v>
      </c>
      <c r="M402" s="73">
        <v>39034</v>
      </c>
      <c r="N402" s="56"/>
      <c r="O402" s="56"/>
      <c r="P402" s="56" t="s">
        <v>7222</v>
      </c>
      <c r="Q402" s="56"/>
      <c r="R402" s="56" t="s">
        <v>70</v>
      </c>
      <c r="S402" s="56" t="s">
        <v>11415</v>
      </c>
      <c r="T402" s="56" t="s">
        <v>7140</v>
      </c>
      <c r="U402" s="57">
        <v>20280</v>
      </c>
      <c r="V402" s="57">
        <v>-19266</v>
      </c>
      <c r="W402" s="57">
        <v>1014</v>
      </c>
      <c r="X402" s="57">
        <v>0</v>
      </c>
      <c r="Y402" s="73">
        <v>39034</v>
      </c>
      <c r="Z402" s="57">
        <v>0</v>
      </c>
      <c r="AA402" s="57">
        <v>0</v>
      </c>
      <c r="AB402" s="57">
        <v>1014</v>
      </c>
      <c r="AC402" s="57">
        <v>0</v>
      </c>
      <c r="AD402" s="56" t="s">
        <v>9255</v>
      </c>
      <c r="AE402" s="57">
        <v>0</v>
      </c>
      <c r="AF402" s="57">
        <v>0</v>
      </c>
      <c r="AG402" s="57">
        <v>0</v>
      </c>
      <c r="AI402"/>
      <c r="AJ402"/>
    </row>
    <row r="403" spans="1:36">
      <c r="A403" s="56" t="s">
        <v>50</v>
      </c>
      <c r="B403" s="56" t="s">
        <v>11412</v>
      </c>
      <c r="C403" s="56">
        <v>2101010090</v>
      </c>
      <c r="D403" s="56" t="s">
        <v>42</v>
      </c>
      <c r="E403" s="56">
        <v>2101020090</v>
      </c>
      <c r="F403" s="56">
        <v>5401010090</v>
      </c>
      <c r="G403" s="56" t="s">
        <v>11431</v>
      </c>
      <c r="H403" s="56">
        <v>400210</v>
      </c>
      <c r="I403" s="56" t="s">
        <v>11435</v>
      </c>
      <c r="J403" s="56" t="s">
        <v>9658</v>
      </c>
      <c r="K403" s="56" t="s">
        <v>9058</v>
      </c>
      <c r="L403" s="56" t="s">
        <v>7138</v>
      </c>
      <c r="M403" s="73">
        <v>38642</v>
      </c>
      <c r="N403" s="56"/>
      <c r="O403" s="56"/>
      <c r="P403" s="56" t="s">
        <v>7222</v>
      </c>
      <c r="Q403" s="56"/>
      <c r="R403" s="56" t="s">
        <v>70</v>
      </c>
      <c r="S403" s="56" t="s">
        <v>11415</v>
      </c>
      <c r="T403" s="56" t="s">
        <v>7140</v>
      </c>
      <c r="U403" s="57">
        <v>24990</v>
      </c>
      <c r="V403" s="57">
        <v>-23740.5</v>
      </c>
      <c r="W403" s="57">
        <v>1249.5</v>
      </c>
      <c r="X403" s="57">
        <v>0</v>
      </c>
      <c r="Y403" s="73">
        <v>38642</v>
      </c>
      <c r="Z403" s="57">
        <v>0</v>
      </c>
      <c r="AA403" s="57">
        <v>0</v>
      </c>
      <c r="AB403" s="57">
        <v>1249.5</v>
      </c>
      <c r="AC403" s="57">
        <v>0</v>
      </c>
      <c r="AD403" s="56" t="s">
        <v>9255</v>
      </c>
      <c r="AE403" s="57">
        <v>0</v>
      </c>
      <c r="AF403" s="57">
        <v>0</v>
      </c>
      <c r="AG403" s="57">
        <v>0</v>
      </c>
      <c r="AI403"/>
      <c r="AJ403"/>
    </row>
    <row r="404" spans="1:36">
      <c r="A404" s="56" t="s">
        <v>50</v>
      </c>
      <c r="B404" s="56" t="s">
        <v>11412</v>
      </c>
      <c r="C404" s="56">
        <v>2101010090</v>
      </c>
      <c r="D404" s="56" t="s">
        <v>42</v>
      </c>
      <c r="E404" s="56">
        <v>2101020090</v>
      </c>
      <c r="F404" s="56">
        <v>5401010090</v>
      </c>
      <c r="G404" s="56" t="s">
        <v>11431</v>
      </c>
      <c r="H404" s="56">
        <v>400209</v>
      </c>
      <c r="I404" s="56" t="s">
        <v>11436</v>
      </c>
      <c r="J404" s="56" t="s">
        <v>9659</v>
      </c>
      <c r="K404" s="56" t="s">
        <v>7334</v>
      </c>
      <c r="L404" s="56" t="s">
        <v>7138</v>
      </c>
      <c r="M404" s="73">
        <v>39688</v>
      </c>
      <c r="N404" s="56"/>
      <c r="O404" s="56"/>
      <c r="P404" s="56" t="s">
        <v>7222</v>
      </c>
      <c r="Q404" s="56"/>
      <c r="R404" s="56" t="s">
        <v>70</v>
      </c>
      <c r="S404" s="56" t="s">
        <v>11415</v>
      </c>
      <c r="T404" s="56" t="s">
        <v>7140</v>
      </c>
      <c r="U404" s="57">
        <v>26437</v>
      </c>
      <c r="V404" s="57">
        <v>-25115.15</v>
      </c>
      <c r="W404" s="57">
        <v>1321.85</v>
      </c>
      <c r="X404" s="57">
        <v>0</v>
      </c>
      <c r="Y404" s="73">
        <v>39688</v>
      </c>
      <c r="Z404" s="57">
        <v>0</v>
      </c>
      <c r="AA404" s="57">
        <v>0</v>
      </c>
      <c r="AB404" s="57">
        <v>1321.85</v>
      </c>
      <c r="AC404" s="57">
        <v>0</v>
      </c>
      <c r="AD404" s="56" t="s">
        <v>9255</v>
      </c>
      <c r="AE404" s="57">
        <v>0</v>
      </c>
      <c r="AF404" s="57">
        <v>0</v>
      </c>
      <c r="AG404" s="57">
        <v>0</v>
      </c>
      <c r="AI404"/>
      <c r="AJ404"/>
    </row>
    <row r="405" spans="1:36">
      <c r="A405" s="56" t="s">
        <v>50</v>
      </c>
      <c r="B405" s="56" t="s">
        <v>11412</v>
      </c>
      <c r="C405" s="56">
        <v>2101010090</v>
      </c>
      <c r="D405" s="56" t="s">
        <v>42</v>
      </c>
      <c r="E405" s="56">
        <v>2101020090</v>
      </c>
      <c r="F405" s="56">
        <v>5401010090</v>
      </c>
      <c r="G405" s="56" t="s">
        <v>11431</v>
      </c>
      <c r="H405" s="56">
        <v>400210</v>
      </c>
      <c r="I405" s="56" t="s">
        <v>11435</v>
      </c>
      <c r="J405" s="56" t="s">
        <v>9660</v>
      </c>
      <c r="K405" s="56" t="s">
        <v>7335</v>
      </c>
      <c r="L405" s="56" t="s">
        <v>7138</v>
      </c>
      <c r="M405" s="73">
        <v>40709</v>
      </c>
      <c r="N405" s="56"/>
      <c r="O405" s="56"/>
      <c r="P405" s="56" t="s">
        <v>7222</v>
      </c>
      <c r="Q405" s="56"/>
      <c r="R405" s="56" t="s">
        <v>70</v>
      </c>
      <c r="S405" s="56" t="s">
        <v>11415</v>
      </c>
      <c r="T405" s="56" t="s">
        <v>7140</v>
      </c>
      <c r="U405" s="57">
        <v>26845</v>
      </c>
      <c r="V405" s="57">
        <v>-25502.75</v>
      </c>
      <c r="W405" s="57">
        <v>1342.25</v>
      </c>
      <c r="X405" s="57">
        <v>0</v>
      </c>
      <c r="Y405" s="73">
        <v>40709</v>
      </c>
      <c r="Z405" s="57">
        <v>0</v>
      </c>
      <c r="AA405" s="57">
        <v>0</v>
      </c>
      <c r="AB405" s="57">
        <v>1342.25</v>
      </c>
      <c r="AC405" s="57">
        <v>0</v>
      </c>
      <c r="AD405" s="56" t="s">
        <v>9255</v>
      </c>
      <c r="AE405" s="57">
        <v>0</v>
      </c>
      <c r="AF405" s="57">
        <v>0</v>
      </c>
      <c r="AG405" s="57">
        <v>0</v>
      </c>
      <c r="AI405"/>
      <c r="AJ405"/>
    </row>
    <row r="406" spans="1:36">
      <c r="A406" s="56" t="s">
        <v>50</v>
      </c>
      <c r="B406" s="56" t="s">
        <v>11412</v>
      </c>
      <c r="C406" s="56">
        <v>2101010090</v>
      </c>
      <c r="D406" s="56" t="s">
        <v>42</v>
      </c>
      <c r="E406" s="56">
        <v>2101020090</v>
      </c>
      <c r="F406" s="56">
        <v>5401010090</v>
      </c>
      <c r="G406" s="56" t="s">
        <v>11431</v>
      </c>
      <c r="H406" s="56">
        <v>400209</v>
      </c>
      <c r="I406" s="56" t="s">
        <v>11436</v>
      </c>
      <c r="J406" s="56" t="s">
        <v>9661</v>
      </c>
      <c r="K406" s="56" t="s">
        <v>7338</v>
      </c>
      <c r="L406" s="56" t="s">
        <v>7138</v>
      </c>
      <c r="M406" s="73">
        <v>40100</v>
      </c>
      <c r="N406" s="56"/>
      <c r="O406" s="56"/>
      <c r="P406" s="56" t="s">
        <v>7222</v>
      </c>
      <c r="Q406" s="56"/>
      <c r="R406" s="56" t="s">
        <v>70</v>
      </c>
      <c r="S406" s="56" t="s">
        <v>11415</v>
      </c>
      <c r="T406" s="56" t="s">
        <v>7140</v>
      </c>
      <c r="U406" s="57">
        <v>31500</v>
      </c>
      <c r="V406" s="57">
        <v>-29925</v>
      </c>
      <c r="W406" s="57">
        <v>1575</v>
      </c>
      <c r="X406" s="57">
        <v>0</v>
      </c>
      <c r="Y406" s="73">
        <v>40100</v>
      </c>
      <c r="Z406" s="57">
        <v>0</v>
      </c>
      <c r="AA406" s="57">
        <v>0</v>
      </c>
      <c r="AB406" s="57">
        <v>1575</v>
      </c>
      <c r="AC406" s="57">
        <v>0</v>
      </c>
      <c r="AD406" s="56" t="s">
        <v>9255</v>
      </c>
      <c r="AE406" s="57">
        <v>0</v>
      </c>
      <c r="AF406" s="57">
        <v>0</v>
      </c>
      <c r="AG406" s="57">
        <v>0</v>
      </c>
      <c r="AI406"/>
      <c r="AJ406"/>
    </row>
    <row r="407" spans="1:36">
      <c r="A407" s="56" t="s">
        <v>50</v>
      </c>
      <c r="B407" s="56" t="s">
        <v>11412</v>
      </c>
      <c r="C407" s="56">
        <v>2101010090</v>
      </c>
      <c r="D407" s="56" t="s">
        <v>42</v>
      </c>
      <c r="E407" s="56">
        <v>2101020090</v>
      </c>
      <c r="F407" s="56">
        <v>5401010090</v>
      </c>
      <c r="G407" s="56" t="s">
        <v>11431</v>
      </c>
      <c r="H407" s="56">
        <v>400210</v>
      </c>
      <c r="I407" s="56" t="s">
        <v>11435</v>
      </c>
      <c r="J407" s="56" t="s">
        <v>9662</v>
      </c>
      <c r="K407" s="56" t="s">
        <v>7340</v>
      </c>
      <c r="L407" s="56" t="s">
        <v>7138</v>
      </c>
      <c r="M407" s="73">
        <v>37739</v>
      </c>
      <c r="N407" s="56"/>
      <c r="O407" s="56"/>
      <c r="P407" s="56" t="s">
        <v>7222</v>
      </c>
      <c r="Q407" s="56"/>
      <c r="R407" s="56" t="s">
        <v>70</v>
      </c>
      <c r="S407" s="56" t="s">
        <v>11415</v>
      </c>
      <c r="T407" s="56" t="s">
        <v>7140</v>
      </c>
      <c r="U407" s="57">
        <v>38480</v>
      </c>
      <c r="V407" s="57">
        <v>-36556</v>
      </c>
      <c r="W407" s="57">
        <v>1924</v>
      </c>
      <c r="X407" s="57">
        <v>0</v>
      </c>
      <c r="Y407" s="73">
        <v>37739</v>
      </c>
      <c r="Z407" s="57">
        <v>0</v>
      </c>
      <c r="AA407" s="57">
        <v>0</v>
      </c>
      <c r="AB407" s="57">
        <v>1924</v>
      </c>
      <c r="AC407" s="57">
        <v>0</v>
      </c>
      <c r="AD407" s="56" t="s">
        <v>9255</v>
      </c>
      <c r="AE407" s="57">
        <v>0</v>
      </c>
      <c r="AF407" s="57">
        <v>0</v>
      </c>
      <c r="AG407" s="57">
        <v>0</v>
      </c>
      <c r="AI407"/>
      <c r="AJ407"/>
    </row>
    <row r="408" spans="1:36">
      <c r="A408" s="56" t="s">
        <v>50</v>
      </c>
      <c r="B408" s="56" t="s">
        <v>11412</v>
      </c>
      <c r="C408" s="56">
        <v>2101010090</v>
      </c>
      <c r="D408" s="56" t="s">
        <v>42</v>
      </c>
      <c r="E408" s="56">
        <v>2101020090</v>
      </c>
      <c r="F408" s="56">
        <v>5401010090</v>
      </c>
      <c r="G408" s="56" t="s">
        <v>11431</v>
      </c>
      <c r="H408" s="56">
        <v>400209</v>
      </c>
      <c r="I408" s="56" t="s">
        <v>11436</v>
      </c>
      <c r="J408" s="56" t="s">
        <v>9663</v>
      </c>
      <c r="K408" s="56" t="s">
        <v>7341</v>
      </c>
      <c r="L408" s="56" t="s">
        <v>7138</v>
      </c>
      <c r="M408" s="73">
        <v>40213</v>
      </c>
      <c r="N408" s="56"/>
      <c r="O408" s="56"/>
      <c r="P408" s="56" t="s">
        <v>7222</v>
      </c>
      <c r="Q408" s="56"/>
      <c r="R408" s="56" t="s">
        <v>70</v>
      </c>
      <c r="S408" s="56" t="s">
        <v>11415</v>
      </c>
      <c r="T408" s="56" t="s">
        <v>7140</v>
      </c>
      <c r="U408" s="57">
        <v>39537</v>
      </c>
      <c r="V408" s="57">
        <v>-37560.15</v>
      </c>
      <c r="W408" s="57">
        <v>1976.85</v>
      </c>
      <c r="X408" s="57">
        <v>0</v>
      </c>
      <c r="Y408" s="73">
        <v>40213</v>
      </c>
      <c r="Z408" s="57">
        <v>0</v>
      </c>
      <c r="AA408" s="57">
        <v>0</v>
      </c>
      <c r="AB408" s="57">
        <v>1976.85</v>
      </c>
      <c r="AC408" s="57">
        <v>0</v>
      </c>
      <c r="AD408" s="56" t="s">
        <v>9255</v>
      </c>
      <c r="AE408" s="57">
        <v>0</v>
      </c>
      <c r="AF408" s="57">
        <v>0</v>
      </c>
      <c r="AG408" s="57">
        <v>0</v>
      </c>
      <c r="AI408"/>
      <c r="AJ408"/>
    </row>
    <row r="409" spans="1:36">
      <c r="A409" s="56" t="s">
        <v>50</v>
      </c>
      <c r="B409" s="56" t="s">
        <v>11412</v>
      </c>
      <c r="C409" s="56">
        <v>2101010090</v>
      </c>
      <c r="D409" s="56" t="s">
        <v>42</v>
      </c>
      <c r="E409" s="56">
        <v>2101020090</v>
      </c>
      <c r="F409" s="56">
        <v>5401010090</v>
      </c>
      <c r="G409" s="56" t="s">
        <v>11431</v>
      </c>
      <c r="H409" s="56">
        <v>400210</v>
      </c>
      <c r="I409" s="56" t="s">
        <v>11435</v>
      </c>
      <c r="J409" s="56" t="s">
        <v>9664</v>
      </c>
      <c r="K409" s="56" t="s">
        <v>9060</v>
      </c>
      <c r="L409" s="56" t="s">
        <v>7138</v>
      </c>
      <c r="M409" s="73">
        <v>39610</v>
      </c>
      <c r="N409" s="56"/>
      <c r="O409" s="56"/>
      <c r="P409" s="56" t="s">
        <v>7222</v>
      </c>
      <c r="Q409" s="56"/>
      <c r="R409" s="56" t="s">
        <v>70</v>
      </c>
      <c r="S409" s="56" t="s">
        <v>11415</v>
      </c>
      <c r="T409" s="56" t="s">
        <v>7140</v>
      </c>
      <c r="U409" s="57">
        <v>44990</v>
      </c>
      <c r="V409" s="57">
        <v>-42740.5</v>
      </c>
      <c r="W409" s="57">
        <v>2249.5</v>
      </c>
      <c r="X409" s="57">
        <v>0</v>
      </c>
      <c r="Y409" s="73">
        <v>39610</v>
      </c>
      <c r="Z409" s="57">
        <v>0</v>
      </c>
      <c r="AA409" s="57">
        <v>0</v>
      </c>
      <c r="AB409" s="57">
        <v>2249.5</v>
      </c>
      <c r="AC409" s="57">
        <v>0</v>
      </c>
      <c r="AD409" s="56" t="s">
        <v>9255</v>
      </c>
      <c r="AE409" s="57">
        <v>0</v>
      </c>
      <c r="AF409" s="57">
        <v>0</v>
      </c>
      <c r="AG409" s="57">
        <v>0</v>
      </c>
      <c r="AI409"/>
      <c r="AJ409"/>
    </row>
    <row r="410" spans="1:36">
      <c r="A410" s="56" t="s">
        <v>50</v>
      </c>
      <c r="B410" s="56" t="s">
        <v>11412</v>
      </c>
      <c r="C410" s="56">
        <v>2101010090</v>
      </c>
      <c r="D410" s="56" t="s">
        <v>42</v>
      </c>
      <c r="E410" s="56">
        <v>2101020090</v>
      </c>
      <c r="F410" s="56">
        <v>5401010090</v>
      </c>
      <c r="G410" s="56" t="s">
        <v>11431</v>
      </c>
      <c r="H410" s="56">
        <v>400209</v>
      </c>
      <c r="I410" s="56" t="s">
        <v>11436</v>
      </c>
      <c r="J410" s="56" t="s">
        <v>9665</v>
      </c>
      <c r="K410" s="56" t="s">
        <v>9062</v>
      </c>
      <c r="L410" s="56" t="s">
        <v>7138</v>
      </c>
      <c r="M410" s="73">
        <v>40213</v>
      </c>
      <c r="N410" s="56"/>
      <c r="O410" s="56"/>
      <c r="P410" s="56" t="s">
        <v>7222</v>
      </c>
      <c r="Q410" s="56"/>
      <c r="R410" s="56" t="s">
        <v>70</v>
      </c>
      <c r="S410" s="56" t="s">
        <v>11415</v>
      </c>
      <c r="T410" s="56" t="s">
        <v>7140</v>
      </c>
      <c r="U410" s="57">
        <v>85486</v>
      </c>
      <c r="V410" s="57">
        <v>-81211.7</v>
      </c>
      <c r="W410" s="57">
        <v>4274.3</v>
      </c>
      <c r="X410" s="57">
        <v>0</v>
      </c>
      <c r="Y410" s="73">
        <v>40213</v>
      </c>
      <c r="Z410" s="57">
        <v>0</v>
      </c>
      <c r="AA410" s="57">
        <v>0</v>
      </c>
      <c r="AB410" s="57">
        <v>4274.3</v>
      </c>
      <c r="AC410" s="57">
        <v>0</v>
      </c>
      <c r="AD410" s="56" t="s">
        <v>9255</v>
      </c>
      <c r="AE410" s="57">
        <v>0</v>
      </c>
      <c r="AF410" s="57">
        <v>0</v>
      </c>
      <c r="AG410" s="57">
        <v>0</v>
      </c>
      <c r="AI410"/>
      <c r="AJ410"/>
    </row>
    <row r="411" spans="1:36">
      <c r="A411" s="56" t="s">
        <v>50</v>
      </c>
      <c r="B411" s="56" t="s">
        <v>11412</v>
      </c>
      <c r="C411" s="56">
        <v>2101010090</v>
      </c>
      <c r="D411" s="56" t="s">
        <v>42</v>
      </c>
      <c r="E411" s="56">
        <v>2101020090</v>
      </c>
      <c r="F411" s="56">
        <v>5401010090</v>
      </c>
      <c r="G411" s="56" t="s">
        <v>11431</v>
      </c>
      <c r="H411" s="56">
        <v>400209</v>
      </c>
      <c r="I411" s="56" t="s">
        <v>11436</v>
      </c>
      <c r="J411" s="56" t="s">
        <v>9666</v>
      </c>
      <c r="K411" s="56" t="s">
        <v>7345</v>
      </c>
      <c r="L411" s="56" t="s">
        <v>7138</v>
      </c>
      <c r="M411" s="73">
        <v>40582</v>
      </c>
      <c r="N411" s="56"/>
      <c r="O411" s="56"/>
      <c r="P411" s="56" t="s">
        <v>7222</v>
      </c>
      <c r="Q411" s="56"/>
      <c r="R411" s="56" t="s">
        <v>70</v>
      </c>
      <c r="S411" s="56" t="s">
        <v>11415</v>
      </c>
      <c r="T411" s="56" t="s">
        <v>7140</v>
      </c>
      <c r="U411" s="57">
        <v>96859</v>
      </c>
      <c r="V411" s="57">
        <v>-92016.05</v>
      </c>
      <c r="W411" s="57">
        <v>4842.95</v>
      </c>
      <c r="X411" s="57">
        <v>0</v>
      </c>
      <c r="Y411" s="73">
        <v>40582</v>
      </c>
      <c r="Z411" s="57">
        <v>0</v>
      </c>
      <c r="AA411" s="57">
        <v>0</v>
      </c>
      <c r="AB411" s="57">
        <v>4842.95</v>
      </c>
      <c r="AC411" s="57">
        <v>0</v>
      </c>
      <c r="AD411" s="56" t="s">
        <v>9255</v>
      </c>
      <c r="AE411" s="57">
        <v>0</v>
      </c>
      <c r="AF411" s="57">
        <v>0</v>
      </c>
      <c r="AG411" s="57">
        <v>0</v>
      </c>
      <c r="AI411"/>
      <c r="AJ411"/>
    </row>
    <row r="412" spans="1:36">
      <c r="A412" s="56" t="s">
        <v>49</v>
      </c>
      <c r="B412" s="56" t="s">
        <v>11412</v>
      </c>
      <c r="C412" s="56">
        <v>2101010090</v>
      </c>
      <c r="D412" s="56" t="s">
        <v>42</v>
      </c>
      <c r="E412" s="56">
        <v>2101020090</v>
      </c>
      <c r="F412" s="56">
        <v>5401010090</v>
      </c>
      <c r="G412" s="56" t="s">
        <v>11431</v>
      </c>
      <c r="H412" s="56">
        <v>400211</v>
      </c>
      <c r="I412" s="56" t="s">
        <v>11437</v>
      </c>
      <c r="J412" s="56" t="s">
        <v>9667</v>
      </c>
      <c r="K412" s="56" t="s">
        <v>7359</v>
      </c>
      <c r="L412" s="56" t="s">
        <v>7138</v>
      </c>
      <c r="M412" s="73">
        <v>39329</v>
      </c>
      <c r="N412" s="56"/>
      <c r="O412" s="56"/>
      <c r="P412" s="56" t="s">
        <v>7311</v>
      </c>
      <c r="Q412" s="56"/>
      <c r="R412" s="56" t="s">
        <v>70</v>
      </c>
      <c r="S412" s="56" t="s">
        <v>11415</v>
      </c>
      <c r="T412" s="56" t="s">
        <v>7140</v>
      </c>
      <c r="U412" s="57">
        <v>28584</v>
      </c>
      <c r="V412" s="57">
        <v>-27154.799999999999</v>
      </c>
      <c r="W412" s="57">
        <v>1429.2</v>
      </c>
      <c r="X412" s="57">
        <v>0</v>
      </c>
      <c r="Y412" s="73">
        <v>39329</v>
      </c>
      <c r="Z412" s="57">
        <v>0</v>
      </c>
      <c r="AA412" s="57">
        <v>0</v>
      </c>
      <c r="AB412" s="57">
        <v>1429.2</v>
      </c>
      <c r="AC412" s="57">
        <v>0</v>
      </c>
      <c r="AD412" s="56" t="s">
        <v>9255</v>
      </c>
      <c r="AE412" s="57">
        <v>0</v>
      </c>
      <c r="AF412" s="57">
        <v>0</v>
      </c>
      <c r="AG412" s="57">
        <v>0</v>
      </c>
      <c r="AI412"/>
      <c r="AJ412"/>
    </row>
    <row r="413" spans="1:36">
      <c r="A413" s="56" t="s">
        <v>49</v>
      </c>
      <c r="B413" s="56" t="s">
        <v>11412</v>
      </c>
      <c r="C413" s="56">
        <v>2101010090</v>
      </c>
      <c r="D413" s="56" t="s">
        <v>42</v>
      </c>
      <c r="E413" s="56">
        <v>2101020090</v>
      </c>
      <c r="F413" s="56">
        <v>5401010090</v>
      </c>
      <c r="G413" s="56" t="s">
        <v>11431</v>
      </c>
      <c r="H413" s="56">
        <v>400211</v>
      </c>
      <c r="I413" s="56" t="s">
        <v>11437</v>
      </c>
      <c r="J413" s="56" t="s">
        <v>9668</v>
      </c>
      <c r="K413" s="56" t="s">
        <v>7360</v>
      </c>
      <c r="L413" s="56" t="s">
        <v>7138</v>
      </c>
      <c r="M413" s="73">
        <v>41036</v>
      </c>
      <c r="N413" s="56"/>
      <c r="O413" s="56"/>
      <c r="P413" s="56" t="s">
        <v>7311</v>
      </c>
      <c r="Q413" s="56"/>
      <c r="R413" s="56" t="s">
        <v>70</v>
      </c>
      <c r="S413" s="56" t="s">
        <v>11415</v>
      </c>
      <c r="T413" s="56" t="s">
        <v>7140</v>
      </c>
      <c r="U413" s="57">
        <v>29088</v>
      </c>
      <c r="V413" s="57">
        <v>-27633.599999999999</v>
      </c>
      <c r="W413" s="57">
        <v>1454.4</v>
      </c>
      <c r="X413" s="57">
        <v>0</v>
      </c>
      <c r="Y413" s="73">
        <v>41036</v>
      </c>
      <c r="Z413" s="57">
        <v>0</v>
      </c>
      <c r="AA413" s="57">
        <v>0</v>
      </c>
      <c r="AB413" s="57">
        <v>1454.4</v>
      </c>
      <c r="AC413" s="57">
        <v>0</v>
      </c>
      <c r="AD413" s="56" t="s">
        <v>9255</v>
      </c>
      <c r="AE413" s="57">
        <v>0</v>
      </c>
      <c r="AF413" s="57">
        <v>0</v>
      </c>
      <c r="AG413" s="57">
        <v>0</v>
      </c>
      <c r="AI413"/>
      <c r="AJ413"/>
    </row>
    <row r="414" spans="1:36">
      <c r="A414" s="56" t="s">
        <v>49</v>
      </c>
      <c r="B414" s="56" t="s">
        <v>11412</v>
      </c>
      <c r="C414" s="56">
        <v>2101010090</v>
      </c>
      <c r="D414" s="56" t="s">
        <v>42</v>
      </c>
      <c r="E414" s="56">
        <v>2101020090</v>
      </c>
      <c r="F414" s="56">
        <v>5401010090</v>
      </c>
      <c r="G414" s="56" t="s">
        <v>11431</v>
      </c>
      <c r="H414" s="56">
        <v>400211</v>
      </c>
      <c r="I414" s="56" t="s">
        <v>11437</v>
      </c>
      <c r="J414" s="56" t="s">
        <v>9669</v>
      </c>
      <c r="K414" s="56" t="s">
        <v>7361</v>
      </c>
      <c r="L414" s="56" t="s">
        <v>7138</v>
      </c>
      <c r="M414" s="73">
        <v>41844</v>
      </c>
      <c r="N414" s="56"/>
      <c r="O414" s="56"/>
      <c r="P414" s="56" t="s">
        <v>7311</v>
      </c>
      <c r="Q414" s="56"/>
      <c r="R414" s="56" t="s">
        <v>70</v>
      </c>
      <c r="S414" s="56" t="s">
        <v>11415</v>
      </c>
      <c r="T414" s="56" t="s">
        <v>7140</v>
      </c>
      <c r="U414" s="57">
        <v>38587</v>
      </c>
      <c r="V414" s="57">
        <v>-36657.65</v>
      </c>
      <c r="W414" s="57">
        <v>1929.35</v>
      </c>
      <c r="X414" s="57">
        <v>0</v>
      </c>
      <c r="Y414" s="73">
        <v>41844</v>
      </c>
      <c r="Z414" s="57">
        <v>0</v>
      </c>
      <c r="AA414" s="57">
        <v>0</v>
      </c>
      <c r="AB414" s="57">
        <v>1929.35</v>
      </c>
      <c r="AC414" s="57">
        <v>0</v>
      </c>
      <c r="AD414" s="56" t="s">
        <v>9255</v>
      </c>
      <c r="AE414" s="57">
        <v>0</v>
      </c>
      <c r="AF414" s="57">
        <v>0</v>
      </c>
      <c r="AG414" s="57">
        <v>0</v>
      </c>
      <c r="AI414"/>
      <c r="AJ414"/>
    </row>
    <row r="415" spans="1:36">
      <c r="A415" s="56" t="s">
        <v>49</v>
      </c>
      <c r="B415" s="56" t="s">
        <v>11412</v>
      </c>
      <c r="C415" s="56">
        <v>2101010090</v>
      </c>
      <c r="D415" s="56" t="s">
        <v>42</v>
      </c>
      <c r="E415" s="56">
        <v>2101020090</v>
      </c>
      <c r="F415" s="56">
        <v>5401010090</v>
      </c>
      <c r="G415" s="56" t="s">
        <v>11431</v>
      </c>
      <c r="H415" s="56">
        <v>400211</v>
      </c>
      <c r="I415" s="56" t="s">
        <v>11438</v>
      </c>
      <c r="J415" s="56" t="s">
        <v>9670</v>
      </c>
      <c r="K415" s="56" t="s">
        <v>7362</v>
      </c>
      <c r="L415" s="56" t="s">
        <v>7138</v>
      </c>
      <c r="M415" s="73">
        <v>39882</v>
      </c>
      <c r="N415" s="56"/>
      <c r="O415" s="56"/>
      <c r="P415" s="56" t="s">
        <v>7222</v>
      </c>
      <c r="Q415" s="56"/>
      <c r="R415" s="56" t="s">
        <v>70</v>
      </c>
      <c r="S415" s="56" t="s">
        <v>11415</v>
      </c>
      <c r="T415" s="56" t="s">
        <v>7140</v>
      </c>
      <c r="U415" s="57">
        <v>9590</v>
      </c>
      <c r="V415" s="57">
        <v>-9110.5</v>
      </c>
      <c r="W415" s="57">
        <v>479.5</v>
      </c>
      <c r="X415" s="57">
        <v>0</v>
      </c>
      <c r="Y415" s="73">
        <v>39882</v>
      </c>
      <c r="Z415" s="57">
        <v>0</v>
      </c>
      <c r="AA415" s="57">
        <v>0</v>
      </c>
      <c r="AB415" s="57">
        <v>479.5</v>
      </c>
      <c r="AC415" s="57">
        <v>0</v>
      </c>
      <c r="AD415" s="56" t="s">
        <v>9255</v>
      </c>
      <c r="AE415" s="57">
        <v>0</v>
      </c>
      <c r="AF415" s="57">
        <v>0</v>
      </c>
      <c r="AG415" s="57">
        <v>0</v>
      </c>
      <c r="AI415"/>
      <c r="AJ415"/>
    </row>
    <row r="416" spans="1:36">
      <c r="A416" s="56" t="s">
        <v>49</v>
      </c>
      <c r="B416" s="56" t="s">
        <v>11412</v>
      </c>
      <c r="C416" s="56">
        <v>2101010090</v>
      </c>
      <c r="D416" s="56" t="s">
        <v>42</v>
      </c>
      <c r="E416" s="56">
        <v>2101020090</v>
      </c>
      <c r="F416" s="56">
        <v>5401010090</v>
      </c>
      <c r="G416" s="56" t="s">
        <v>11431</v>
      </c>
      <c r="H416" s="56">
        <v>400211</v>
      </c>
      <c r="I416" s="56" t="s">
        <v>11438</v>
      </c>
      <c r="J416" s="56" t="s">
        <v>9671</v>
      </c>
      <c r="K416" s="56" t="s">
        <v>7363</v>
      </c>
      <c r="L416" s="56" t="s">
        <v>7138</v>
      </c>
      <c r="M416" s="73">
        <v>39880</v>
      </c>
      <c r="N416" s="56"/>
      <c r="O416" s="56"/>
      <c r="P416" s="56" t="s">
        <v>7222</v>
      </c>
      <c r="Q416" s="56"/>
      <c r="R416" s="56" t="s">
        <v>70</v>
      </c>
      <c r="S416" s="56" t="s">
        <v>11415</v>
      </c>
      <c r="T416" s="56" t="s">
        <v>7140</v>
      </c>
      <c r="U416" s="57">
        <v>9490</v>
      </c>
      <c r="V416" s="57">
        <v>-9015.5</v>
      </c>
      <c r="W416" s="57">
        <v>474.5</v>
      </c>
      <c r="X416" s="57">
        <v>0</v>
      </c>
      <c r="Y416" s="73">
        <v>39880</v>
      </c>
      <c r="Z416" s="57">
        <v>0</v>
      </c>
      <c r="AA416" s="57">
        <v>0</v>
      </c>
      <c r="AB416" s="57">
        <v>474.5</v>
      </c>
      <c r="AC416" s="57">
        <v>0</v>
      </c>
      <c r="AD416" s="56" t="s">
        <v>9255</v>
      </c>
      <c r="AE416" s="57">
        <v>0</v>
      </c>
      <c r="AF416" s="57">
        <v>0</v>
      </c>
      <c r="AG416" s="57">
        <v>0</v>
      </c>
      <c r="AI416"/>
      <c r="AJ416"/>
    </row>
    <row r="417" spans="1:36">
      <c r="A417" s="56" t="s">
        <v>49</v>
      </c>
      <c r="B417" s="56" t="s">
        <v>11412</v>
      </c>
      <c r="C417" s="56">
        <v>2101010090</v>
      </c>
      <c r="D417" s="56" t="s">
        <v>42</v>
      </c>
      <c r="E417" s="56">
        <v>2101020090</v>
      </c>
      <c r="F417" s="56">
        <v>5401010090</v>
      </c>
      <c r="G417" s="56" t="s">
        <v>11431</v>
      </c>
      <c r="H417" s="56">
        <v>400211</v>
      </c>
      <c r="I417" s="56" t="s">
        <v>11438</v>
      </c>
      <c r="J417" s="56" t="s">
        <v>9672</v>
      </c>
      <c r="K417" s="56" t="s">
        <v>7364</v>
      </c>
      <c r="L417" s="56" t="s">
        <v>7138</v>
      </c>
      <c r="M417" s="73">
        <v>40355</v>
      </c>
      <c r="N417" s="56"/>
      <c r="O417" s="56"/>
      <c r="P417" s="56" t="s">
        <v>7222</v>
      </c>
      <c r="Q417" s="56"/>
      <c r="R417" s="56" t="s">
        <v>70</v>
      </c>
      <c r="S417" s="56" t="s">
        <v>11415</v>
      </c>
      <c r="T417" s="56" t="s">
        <v>7140</v>
      </c>
      <c r="U417" s="57">
        <v>9491</v>
      </c>
      <c r="V417" s="57">
        <v>-9016.4500000000007</v>
      </c>
      <c r="W417" s="57">
        <v>474.55</v>
      </c>
      <c r="X417" s="57">
        <v>0</v>
      </c>
      <c r="Y417" s="73">
        <v>40355</v>
      </c>
      <c r="Z417" s="57">
        <v>0</v>
      </c>
      <c r="AA417" s="57">
        <v>0</v>
      </c>
      <c r="AB417" s="57">
        <v>474.55</v>
      </c>
      <c r="AC417" s="57">
        <v>0</v>
      </c>
      <c r="AD417" s="56" t="s">
        <v>9255</v>
      </c>
      <c r="AE417" s="57">
        <v>0</v>
      </c>
      <c r="AF417" s="57">
        <v>0</v>
      </c>
      <c r="AG417" s="57">
        <v>0</v>
      </c>
      <c r="AI417"/>
      <c r="AJ417"/>
    </row>
    <row r="418" spans="1:36">
      <c r="A418" s="56" t="s">
        <v>49</v>
      </c>
      <c r="B418" s="56" t="s">
        <v>11412</v>
      </c>
      <c r="C418" s="56">
        <v>2101010090</v>
      </c>
      <c r="D418" s="56" t="s">
        <v>42</v>
      </c>
      <c r="E418" s="56">
        <v>2101020090</v>
      </c>
      <c r="F418" s="56">
        <v>5401010090</v>
      </c>
      <c r="G418" s="56" t="s">
        <v>11431</v>
      </c>
      <c r="H418" s="56">
        <v>400211</v>
      </c>
      <c r="I418" s="56" t="s">
        <v>11438</v>
      </c>
      <c r="J418" s="56" t="s">
        <v>9673</v>
      </c>
      <c r="K418" s="56" t="s">
        <v>7365</v>
      </c>
      <c r="L418" s="56" t="s">
        <v>7138</v>
      </c>
      <c r="M418" s="73">
        <v>40351</v>
      </c>
      <c r="N418" s="56"/>
      <c r="O418" s="56"/>
      <c r="P418" s="56" t="s">
        <v>7222</v>
      </c>
      <c r="Q418" s="56"/>
      <c r="R418" s="56" t="s">
        <v>70</v>
      </c>
      <c r="S418" s="56" t="s">
        <v>11415</v>
      </c>
      <c r="T418" s="56" t="s">
        <v>7140</v>
      </c>
      <c r="U418" s="57">
        <v>14990</v>
      </c>
      <c r="V418" s="57">
        <v>-14240.5</v>
      </c>
      <c r="W418" s="57">
        <v>749.5</v>
      </c>
      <c r="X418" s="57">
        <v>0</v>
      </c>
      <c r="Y418" s="73">
        <v>40351</v>
      </c>
      <c r="Z418" s="57">
        <v>0</v>
      </c>
      <c r="AA418" s="57">
        <v>0</v>
      </c>
      <c r="AB418" s="57">
        <v>749.5</v>
      </c>
      <c r="AC418" s="57">
        <v>0</v>
      </c>
      <c r="AD418" s="56" t="s">
        <v>9255</v>
      </c>
      <c r="AE418" s="57">
        <v>0</v>
      </c>
      <c r="AF418" s="57">
        <v>0</v>
      </c>
      <c r="AG418" s="57">
        <v>0</v>
      </c>
      <c r="AI418"/>
      <c r="AJ418"/>
    </row>
    <row r="419" spans="1:36">
      <c r="A419" s="56" t="s">
        <v>49</v>
      </c>
      <c r="B419" s="56" t="s">
        <v>11412</v>
      </c>
      <c r="C419" s="56">
        <v>2101010090</v>
      </c>
      <c r="D419" s="56" t="s">
        <v>42</v>
      </c>
      <c r="E419" s="56">
        <v>2101020090</v>
      </c>
      <c r="F419" s="56">
        <v>5401010090</v>
      </c>
      <c r="G419" s="56" t="s">
        <v>11431</v>
      </c>
      <c r="H419" s="56">
        <v>400211</v>
      </c>
      <c r="I419" s="56" t="s">
        <v>11438</v>
      </c>
      <c r="J419" s="56" t="s">
        <v>9674</v>
      </c>
      <c r="K419" s="56" t="s">
        <v>7365</v>
      </c>
      <c r="L419" s="56" t="s">
        <v>7138</v>
      </c>
      <c r="M419" s="73">
        <v>40679</v>
      </c>
      <c r="N419" s="56"/>
      <c r="O419" s="56"/>
      <c r="P419" s="56" t="s">
        <v>7222</v>
      </c>
      <c r="Q419" s="56"/>
      <c r="R419" s="56" t="s">
        <v>70</v>
      </c>
      <c r="S419" s="56" t="s">
        <v>11415</v>
      </c>
      <c r="T419" s="56" t="s">
        <v>7140</v>
      </c>
      <c r="U419" s="57">
        <v>9990</v>
      </c>
      <c r="V419" s="57">
        <v>-9490.5</v>
      </c>
      <c r="W419" s="57">
        <v>499.5</v>
      </c>
      <c r="X419" s="57">
        <v>0</v>
      </c>
      <c r="Y419" s="73">
        <v>40679</v>
      </c>
      <c r="Z419" s="57">
        <v>0</v>
      </c>
      <c r="AA419" s="57">
        <v>0</v>
      </c>
      <c r="AB419" s="57">
        <v>499.5</v>
      </c>
      <c r="AC419" s="57">
        <v>0</v>
      </c>
      <c r="AD419" s="56" t="s">
        <v>9255</v>
      </c>
      <c r="AE419" s="57">
        <v>0</v>
      </c>
      <c r="AF419" s="57">
        <v>0</v>
      </c>
      <c r="AG419" s="57">
        <v>0</v>
      </c>
      <c r="AI419"/>
      <c r="AJ419"/>
    </row>
    <row r="420" spans="1:36">
      <c r="A420" s="56" t="s">
        <v>49</v>
      </c>
      <c r="B420" s="56" t="s">
        <v>11412</v>
      </c>
      <c r="C420" s="56">
        <v>2101010090</v>
      </c>
      <c r="D420" s="56" t="s">
        <v>42</v>
      </c>
      <c r="E420" s="56">
        <v>2101020090</v>
      </c>
      <c r="F420" s="56">
        <v>5401010090</v>
      </c>
      <c r="G420" s="56" t="s">
        <v>11431</v>
      </c>
      <c r="H420" s="56">
        <v>400211</v>
      </c>
      <c r="I420" s="56" t="s">
        <v>11438</v>
      </c>
      <c r="J420" s="56" t="s">
        <v>9675</v>
      </c>
      <c r="K420" s="56" t="s">
        <v>7366</v>
      </c>
      <c r="L420" s="56" t="s">
        <v>7138</v>
      </c>
      <c r="M420" s="73">
        <v>41116</v>
      </c>
      <c r="N420" s="56"/>
      <c r="O420" s="56"/>
      <c r="P420" s="56" t="s">
        <v>7222</v>
      </c>
      <c r="Q420" s="56"/>
      <c r="R420" s="56" t="s">
        <v>70</v>
      </c>
      <c r="S420" s="56" t="s">
        <v>11415</v>
      </c>
      <c r="T420" s="56" t="s">
        <v>7140</v>
      </c>
      <c r="U420" s="57">
        <v>14501</v>
      </c>
      <c r="V420" s="57">
        <v>-13775.95</v>
      </c>
      <c r="W420" s="57">
        <v>725.05</v>
      </c>
      <c r="X420" s="57">
        <v>0</v>
      </c>
      <c r="Y420" s="73">
        <v>41116</v>
      </c>
      <c r="Z420" s="57">
        <v>0</v>
      </c>
      <c r="AA420" s="57">
        <v>0</v>
      </c>
      <c r="AB420" s="57">
        <v>725.05</v>
      </c>
      <c r="AC420" s="57">
        <v>0</v>
      </c>
      <c r="AD420" s="56" t="s">
        <v>9255</v>
      </c>
      <c r="AE420" s="57">
        <v>0</v>
      </c>
      <c r="AF420" s="57">
        <v>0</v>
      </c>
      <c r="AG420" s="57">
        <v>0</v>
      </c>
      <c r="AI420"/>
      <c r="AJ420"/>
    </row>
    <row r="421" spans="1:36">
      <c r="A421" s="56" t="s">
        <v>49</v>
      </c>
      <c r="B421" s="56" t="s">
        <v>11412</v>
      </c>
      <c r="C421" s="56">
        <v>2101010090</v>
      </c>
      <c r="D421" s="56" t="s">
        <v>42</v>
      </c>
      <c r="E421" s="56">
        <v>2101020090</v>
      </c>
      <c r="F421" s="56">
        <v>5401010090</v>
      </c>
      <c r="G421" s="56" t="s">
        <v>11431</v>
      </c>
      <c r="H421" s="56">
        <v>400211</v>
      </c>
      <c r="I421" s="56" t="s">
        <v>11438</v>
      </c>
      <c r="J421" s="56" t="s">
        <v>9676</v>
      </c>
      <c r="K421" s="56" t="s">
        <v>7367</v>
      </c>
      <c r="L421" s="56" t="s">
        <v>7138</v>
      </c>
      <c r="M421" s="73">
        <v>41078</v>
      </c>
      <c r="N421" s="56"/>
      <c r="O421" s="56"/>
      <c r="P421" s="56" t="s">
        <v>7222</v>
      </c>
      <c r="Q421" s="56"/>
      <c r="R421" s="56" t="s">
        <v>70</v>
      </c>
      <c r="S421" s="56" t="s">
        <v>11415</v>
      </c>
      <c r="T421" s="56" t="s">
        <v>7140</v>
      </c>
      <c r="U421" s="57">
        <v>972919</v>
      </c>
      <c r="V421" s="57">
        <v>-924273.05</v>
      </c>
      <c r="W421" s="57">
        <v>48645.95</v>
      </c>
      <c r="X421" s="57">
        <v>0</v>
      </c>
      <c r="Y421" s="73">
        <v>41078</v>
      </c>
      <c r="Z421" s="57">
        <v>0</v>
      </c>
      <c r="AA421" s="57">
        <v>0</v>
      </c>
      <c r="AB421" s="57">
        <v>48645.95</v>
      </c>
      <c r="AC421" s="57">
        <v>0</v>
      </c>
      <c r="AD421" s="56" t="s">
        <v>9255</v>
      </c>
      <c r="AE421" s="57">
        <v>0</v>
      </c>
      <c r="AF421" s="57">
        <v>0</v>
      </c>
      <c r="AG421" s="57">
        <v>0</v>
      </c>
      <c r="AI421"/>
      <c r="AJ421"/>
    </row>
    <row r="422" spans="1:36">
      <c r="A422" s="56" t="s">
        <v>49</v>
      </c>
      <c r="B422" s="56" t="s">
        <v>11412</v>
      </c>
      <c r="C422" s="56">
        <v>2101010090</v>
      </c>
      <c r="D422" s="56" t="s">
        <v>42</v>
      </c>
      <c r="E422" s="56">
        <v>2101020090</v>
      </c>
      <c r="F422" s="56">
        <v>5401010090</v>
      </c>
      <c r="G422" s="56" t="s">
        <v>11431</v>
      </c>
      <c r="H422" s="56">
        <v>400211</v>
      </c>
      <c r="I422" s="56" t="s">
        <v>11438</v>
      </c>
      <c r="J422" s="56" t="s">
        <v>9677</v>
      </c>
      <c r="K422" s="56" t="s">
        <v>7368</v>
      </c>
      <c r="L422" s="56" t="s">
        <v>7138</v>
      </c>
      <c r="M422" s="73">
        <v>41098</v>
      </c>
      <c r="N422" s="56"/>
      <c r="O422" s="56"/>
      <c r="P422" s="56" t="s">
        <v>7222</v>
      </c>
      <c r="Q422" s="56"/>
      <c r="R422" s="56" t="s">
        <v>70</v>
      </c>
      <c r="S422" s="56" t="s">
        <v>11415</v>
      </c>
      <c r="T422" s="56" t="s">
        <v>7140</v>
      </c>
      <c r="U422" s="57">
        <v>4547034</v>
      </c>
      <c r="V422" s="57">
        <v>-4319682.3</v>
      </c>
      <c r="W422" s="57">
        <v>227351.7</v>
      </c>
      <c r="X422" s="57">
        <v>0</v>
      </c>
      <c r="Y422" s="73">
        <v>41098</v>
      </c>
      <c r="Z422" s="57">
        <v>0</v>
      </c>
      <c r="AA422" s="57">
        <v>0</v>
      </c>
      <c r="AB422" s="57">
        <v>227351.7</v>
      </c>
      <c r="AC422" s="57">
        <v>0</v>
      </c>
      <c r="AD422" s="56" t="s">
        <v>9255</v>
      </c>
      <c r="AE422" s="57">
        <v>0</v>
      </c>
      <c r="AF422" s="57">
        <v>0</v>
      </c>
      <c r="AG422" s="57">
        <v>0</v>
      </c>
      <c r="AI422"/>
      <c r="AJ422"/>
    </row>
    <row r="423" spans="1:36">
      <c r="A423" s="56" t="s">
        <v>49</v>
      </c>
      <c r="B423" s="56" t="s">
        <v>11412</v>
      </c>
      <c r="C423" s="56">
        <v>2101010090</v>
      </c>
      <c r="D423" s="56" t="s">
        <v>42</v>
      </c>
      <c r="E423" s="56">
        <v>2101020090</v>
      </c>
      <c r="F423" s="56">
        <v>5401010090</v>
      </c>
      <c r="G423" s="56" t="s">
        <v>11431</v>
      </c>
      <c r="H423" s="56">
        <v>400211</v>
      </c>
      <c r="I423" s="56" t="s">
        <v>11438</v>
      </c>
      <c r="J423" s="56" t="s">
        <v>9678</v>
      </c>
      <c r="K423" s="56" t="s">
        <v>9064</v>
      </c>
      <c r="L423" s="56" t="s">
        <v>7138</v>
      </c>
      <c r="M423" s="73">
        <v>39186</v>
      </c>
      <c r="N423" s="56"/>
      <c r="O423" s="56"/>
      <c r="P423" s="56" t="s">
        <v>7222</v>
      </c>
      <c r="Q423" s="56"/>
      <c r="R423" s="56" t="s">
        <v>70</v>
      </c>
      <c r="S423" s="56" t="s">
        <v>11415</v>
      </c>
      <c r="T423" s="56" t="s">
        <v>7140</v>
      </c>
      <c r="U423" s="57">
        <v>34762</v>
      </c>
      <c r="V423" s="57">
        <v>-33023.9</v>
      </c>
      <c r="W423" s="57">
        <v>1738.1</v>
      </c>
      <c r="X423" s="57">
        <v>0</v>
      </c>
      <c r="Y423" s="73">
        <v>39186</v>
      </c>
      <c r="Z423" s="57">
        <v>0</v>
      </c>
      <c r="AA423" s="57">
        <v>0</v>
      </c>
      <c r="AB423" s="57">
        <v>1738.1</v>
      </c>
      <c r="AC423" s="57">
        <v>0</v>
      </c>
      <c r="AD423" s="56" t="s">
        <v>9255</v>
      </c>
      <c r="AE423" s="57">
        <v>0</v>
      </c>
      <c r="AF423" s="57">
        <v>0</v>
      </c>
      <c r="AG423" s="57">
        <v>0</v>
      </c>
      <c r="AI423"/>
      <c r="AJ423"/>
    </row>
    <row r="424" spans="1:36">
      <c r="A424" s="56" t="s">
        <v>49</v>
      </c>
      <c r="B424" s="56" t="s">
        <v>11412</v>
      </c>
      <c r="C424" s="56">
        <v>2101010090</v>
      </c>
      <c r="D424" s="56" t="s">
        <v>42</v>
      </c>
      <c r="E424" s="56">
        <v>2101020090</v>
      </c>
      <c r="F424" s="56">
        <v>5401010090</v>
      </c>
      <c r="G424" s="56" t="s">
        <v>11431</v>
      </c>
      <c r="H424" s="56">
        <v>400211</v>
      </c>
      <c r="I424" s="56" t="s">
        <v>11438</v>
      </c>
      <c r="J424" s="56" t="s">
        <v>9679</v>
      </c>
      <c r="K424" s="56" t="s">
        <v>7369</v>
      </c>
      <c r="L424" s="56" t="s">
        <v>7138</v>
      </c>
      <c r="M424" s="73">
        <v>39880</v>
      </c>
      <c r="N424" s="56"/>
      <c r="O424" s="56"/>
      <c r="P424" s="56" t="s">
        <v>7222</v>
      </c>
      <c r="Q424" s="56"/>
      <c r="R424" s="56" t="s">
        <v>70</v>
      </c>
      <c r="S424" s="56" t="s">
        <v>11415</v>
      </c>
      <c r="T424" s="56" t="s">
        <v>7140</v>
      </c>
      <c r="U424" s="57">
        <v>34750</v>
      </c>
      <c r="V424" s="57">
        <v>-33012.5</v>
      </c>
      <c r="W424" s="57">
        <v>1737.5</v>
      </c>
      <c r="X424" s="57">
        <v>0</v>
      </c>
      <c r="Y424" s="73">
        <v>39880</v>
      </c>
      <c r="Z424" s="57">
        <v>0</v>
      </c>
      <c r="AA424" s="57">
        <v>0</v>
      </c>
      <c r="AB424" s="57">
        <v>1737.5</v>
      </c>
      <c r="AC424" s="57">
        <v>0</v>
      </c>
      <c r="AD424" s="56" t="s">
        <v>9255</v>
      </c>
      <c r="AE424" s="57">
        <v>0</v>
      </c>
      <c r="AF424" s="57">
        <v>0</v>
      </c>
      <c r="AG424" s="57">
        <v>0</v>
      </c>
      <c r="AI424"/>
      <c r="AJ424"/>
    </row>
    <row r="425" spans="1:36">
      <c r="A425" s="56" t="s">
        <v>49</v>
      </c>
      <c r="B425" s="56" t="s">
        <v>11412</v>
      </c>
      <c r="C425" s="56">
        <v>2101010090</v>
      </c>
      <c r="D425" s="56" t="s">
        <v>42</v>
      </c>
      <c r="E425" s="56">
        <v>2101020090</v>
      </c>
      <c r="F425" s="56">
        <v>5401010090</v>
      </c>
      <c r="G425" s="56" t="s">
        <v>11431</v>
      </c>
      <c r="H425" s="56">
        <v>400211</v>
      </c>
      <c r="I425" s="56" t="s">
        <v>11438</v>
      </c>
      <c r="J425" s="56" t="s">
        <v>9680</v>
      </c>
      <c r="K425" s="56" t="s">
        <v>7370</v>
      </c>
      <c r="L425" s="56" t="s">
        <v>7138</v>
      </c>
      <c r="M425" s="73">
        <v>40122</v>
      </c>
      <c r="N425" s="56"/>
      <c r="O425" s="56"/>
      <c r="P425" s="56" t="s">
        <v>7222</v>
      </c>
      <c r="Q425" s="56"/>
      <c r="R425" s="56" t="s">
        <v>70</v>
      </c>
      <c r="S425" s="56" t="s">
        <v>11415</v>
      </c>
      <c r="T425" s="56" t="s">
        <v>7140</v>
      </c>
      <c r="U425" s="57">
        <v>32200</v>
      </c>
      <c r="V425" s="57">
        <v>-30590</v>
      </c>
      <c r="W425" s="57">
        <v>1610</v>
      </c>
      <c r="X425" s="57">
        <v>0</v>
      </c>
      <c r="Y425" s="73">
        <v>40122</v>
      </c>
      <c r="Z425" s="57">
        <v>0</v>
      </c>
      <c r="AA425" s="57">
        <v>0</v>
      </c>
      <c r="AB425" s="57">
        <v>1610</v>
      </c>
      <c r="AC425" s="57">
        <v>0</v>
      </c>
      <c r="AD425" s="56" t="s">
        <v>9255</v>
      </c>
      <c r="AE425" s="57">
        <v>0</v>
      </c>
      <c r="AF425" s="57">
        <v>0</v>
      </c>
      <c r="AG425" s="57">
        <v>0</v>
      </c>
      <c r="AI425"/>
      <c r="AJ425"/>
    </row>
    <row r="426" spans="1:36">
      <c r="A426" s="56" t="s">
        <v>49</v>
      </c>
      <c r="B426" s="56" t="s">
        <v>11412</v>
      </c>
      <c r="C426" s="56">
        <v>2101010090</v>
      </c>
      <c r="D426" s="56" t="s">
        <v>42</v>
      </c>
      <c r="E426" s="56">
        <v>2101020090</v>
      </c>
      <c r="F426" s="56">
        <v>5401010090</v>
      </c>
      <c r="G426" s="56" t="s">
        <v>11431</v>
      </c>
      <c r="H426" s="56">
        <v>400211</v>
      </c>
      <c r="I426" s="56" t="s">
        <v>11438</v>
      </c>
      <c r="J426" s="56" t="s">
        <v>9681</v>
      </c>
      <c r="K426" s="56" t="s">
        <v>7371</v>
      </c>
      <c r="L426" s="56" t="s">
        <v>7138</v>
      </c>
      <c r="M426" s="73">
        <v>40401</v>
      </c>
      <c r="N426" s="56"/>
      <c r="O426" s="56"/>
      <c r="P426" s="56" t="s">
        <v>7222</v>
      </c>
      <c r="Q426" s="56"/>
      <c r="R426" s="56" t="s">
        <v>70</v>
      </c>
      <c r="S426" s="56" t="s">
        <v>11415</v>
      </c>
      <c r="T426" s="56" t="s">
        <v>7140</v>
      </c>
      <c r="U426" s="57">
        <v>31780</v>
      </c>
      <c r="V426" s="57">
        <v>-30191</v>
      </c>
      <c r="W426" s="57">
        <v>1589</v>
      </c>
      <c r="X426" s="57">
        <v>0</v>
      </c>
      <c r="Y426" s="73">
        <v>40401</v>
      </c>
      <c r="Z426" s="57">
        <v>0</v>
      </c>
      <c r="AA426" s="57">
        <v>0</v>
      </c>
      <c r="AB426" s="57">
        <v>1589</v>
      </c>
      <c r="AC426" s="57">
        <v>0</v>
      </c>
      <c r="AD426" s="56" t="s">
        <v>9255</v>
      </c>
      <c r="AE426" s="57">
        <v>0</v>
      </c>
      <c r="AF426" s="57">
        <v>0</v>
      </c>
      <c r="AG426" s="57">
        <v>0</v>
      </c>
      <c r="AI426"/>
      <c r="AJ426"/>
    </row>
    <row r="427" spans="1:36">
      <c r="A427" s="56" t="s">
        <v>49</v>
      </c>
      <c r="B427" s="56" t="s">
        <v>11412</v>
      </c>
      <c r="C427" s="56">
        <v>2101010090</v>
      </c>
      <c r="D427" s="56" t="s">
        <v>42</v>
      </c>
      <c r="E427" s="56">
        <v>2101020090</v>
      </c>
      <c r="F427" s="56">
        <v>5401010090</v>
      </c>
      <c r="G427" s="56" t="s">
        <v>11431</v>
      </c>
      <c r="H427" s="56">
        <v>400211</v>
      </c>
      <c r="I427" s="56" t="s">
        <v>11438</v>
      </c>
      <c r="J427" s="56" t="s">
        <v>9682</v>
      </c>
      <c r="K427" s="56" t="s">
        <v>7372</v>
      </c>
      <c r="L427" s="56" t="s">
        <v>7138</v>
      </c>
      <c r="M427" s="73">
        <v>39072</v>
      </c>
      <c r="N427" s="56"/>
      <c r="O427" s="56"/>
      <c r="P427" s="56" t="s">
        <v>7222</v>
      </c>
      <c r="Q427" s="56"/>
      <c r="R427" s="56" t="s">
        <v>70</v>
      </c>
      <c r="S427" s="56" t="s">
        <v>11415</v>
      </c>
      <c r="T427" s="56" t="s">
        <v>7140</v>
      </c>
      <c r="U427" s="57">
        <v>17000</v>
      </c>
      <c r="V427" s="57">
        <v>-16150</v>
      </c>
      <c r="W427" s="57">
        <v>850</v>
      </c>
      <c r="X427" s="57">
        <v>0</v>
      </c>
      <c r="Y427" s="73">
        <v>39072</v>
      </c>
      <c r="Z427" s="57">
        <v>0</v>
      </c>
      <c r="AA427" s="57">
        <v>0</v>
      </c>
      <c r="AB427" s="57">
        <v>850</v>
      </c>
      <c r="AC427" s="57">
        <v>0</v>
      </c>
      <c r="AD427" s="56" t="s">
        <v>9255</v>
      </c>
      <c r="AE427" s="57">
        <v>0</v>
      </c>
      <c r="AF427" s="57">
        <v>0</v>
      </c>
      <c r="AG427" s="57">
        <v>0</v>
      </c>
      <c r="AI427"/>
      <c r="AJ427"/>
    </row>
    <row r="428" spans="1:36">
      <c r="A428" s="56" t="s">
        <v>49</v>
      </c>
      <c r="B428" s="56" t="s">
        <v>11412</v>
      </c>
      <c r="C428" s="56">
        <v>2101010090</v>
      </c>
      <c r="D428" s="56" t="s">
        <v>42</v>
      </c>
      <c r="E428" s="56">
        <v>2101020090</v>
      </c>
      <c r="F428" s="56">
        <v>5401010090</v>
      </c>
      <c r="G428" s="56" t="s">
        <v>11431</v>
      </c>
      <c r="H428" s="56">
        <v>400211</v>
      </c>
      <c r="I428" s="56" t="s">
        <v>11438</v>
      </c>
      <c r="J428" s="56" t="s">
        <v>9683</v>
      </c>
      <c r="K428" s="56" t="s">
        <v>7373</v>
      </c>
      <c r="L428" s="56" t="s">
        <v>7138</v>
      </c>
      <c r="M428" s="73">
        <v>39192</v>
      </c>
      <c r="N428" s="56"/>
      <c r="O428" s="56"/>
      <c r="P428" s="56" t="s">
        <v>7222</v>
      </c>
      <c r="Q428" s="56"/>
      <c r="R428" s="56" t="s">
        <v>70</v>
      </c>
      <c r="S428" s="56" t="s">
        <v>11415</v>
      </c>
      <c r="T428" s="56" t="s">
        <v>7140</v>
      </c>
      <c r="U428" s="57">
        <v>20475</v>
      </c>
      <c r="V428" s="57">
        <v>-19451.25</v>
      </c>
      <c r="W428" s="57">
        <v>1023.75</v>
      </c>
      <c r="X428" s="57">
        <v>0</v>
      </c>
      <c r="Y428" s="73">
        <v>39192</v>
      </c>
      <c r="Z428" s="57">
        <v>0</v>
      </c>
      <c r="AA428" s="57">
        <v>0</v>
      </c>
      <c r="AB428" s="57">
        <v>1023.75</v>
      </c>
      <c r="AC428" s="57">
        <v>0</v>
      </c>
      <c r="AD428" s="56" t="s">
        <v>9255</v>
      </c>
      <c r="AE428" s="57">
        <v>0</v>
      </c>
      <c r="AF428" s="57">
        <v>0</v>
      </c>
      <c r="AG428" s="57">
        <v>0</v>
      </c>
      <c r="AI428"/>
      <c r="AJ428"/>
    </row>
    <row r="429" spans="1:36">
      <c r="A429" s="56" t="s">
        <v>49</v>
      </c>
      <c r="B429" s="56" t="s">
        <v>11412</v>
      </c>
      <c r="C429" s="56">
        <v>2101010090</v>
      </c>
      <c r="D429" s="56" t="s">
        <v>42</v>
      </c>
      <c r="E429" s="56">
        <v>2101020090</v>
      </c>
      <c r="F429" s="56">
        <v>5401010090</v>
      </c>
      <c r="G429" s="56" t="s">
        <v>11431</v>
      </c>
      <c r="H429" s="56">
        <v>400211</v>
      </c>
      <c r="I429" s="56" t="s">
        <v>11438</v>
      </c>
      <c r="J429" s="56" t="s">
        <v>9684</v>
      </c>
      <c r="K429" s="56" t="s">
        <v>9065</v>
      </c>
      <c r="L429" s="56" t="s">
        <v>7138</v>
      </c>
      <c r="M429" s="73">
        <v>41033</v>
      </c>
      <c r="N429" s="56"/>
      <c r="O429" s="56"/>
      <c r="P429" s="56" t="s">
        <v>7222</v>
      </c>
      <c r="Q429" s="56"/>
      <c r="R429" s="56" t="s">
        <v>70</v>
      </c>
      <c r="S429" s="56" t="s">
        <v>11415</v>
      </c>
      <c r="T429" s="56" t="s">
        <v>7140</v>
      </c>
      <c r="U429" s="57">
        <v>27930</v>
      </c>
      <c r="V429" s="57">
        <v>-26533.5</v>
      </c>
      <c r="W429" s="57">
        <v>1396.5</v>
      </c>
      <c r="X429" s="57">
        <v>0</v>
      </c>
      <c r="Y429" s="73">
        <v>41033</v>
      </c>
      <c r="Z429" s="57">
        <v>0</v>
      </c>
      <c r="AA429" s="57">
        <v>0</v>
      </c>
      <c r="AB429" s="57">
        <v>1396.5</v>
      </c>
      <c r="AC429" s="57">
        <v>0</v>
      </c>
      <c r="AD429" s="56" t="s">
        <v>9255</v>
      </c>
      <c r="AE429" s="57">
        <v>0</v>
      </c>
      <c r="AF429" s="57">
        <v>0</v>
      </c>
      <c r="AG429" s="57">
        <v>0</v>
      </c>
      <c r="AI429"/>
      <c r="AJ429"/>
    </row>
    <row r="430" spans="1:36">
      <c r="A430" s="56" t="s">
        <v>49</v>
      </c>
      <c r="B430" s="56" t="s">
        <v>11412</v>
      </c>
      <c r="C430" s="56">
        <v>2101010090</v>
      </c>
      <c r="D430" s="56" t="s">
        <v>42</v>
      </c>
      <c r="E430" s="56">
        <v>2101020090</v>
      </c>
      <c r="F430" s="56">
        <v>5401010090</v>
      </c>
      <c r="G430" s="56" t="s">
        <v>11431</v>
      </c>
      <c r="H430" s="56">
        <v>400211</v>
      </c>
      <c r="I430" s="56" t="s">
        <v>11438</v>
      </c>
      <c r="J430" s="56" t="s">
        <v>9685</v>
      </c>
      <c r="K430" s="56" t="s">
        <v>9065</v>
      </c>
      <c r="L430" s="56" t="s">
        <v>7138</v>
      </c>
      <c r="M430" s="73">
        <v>41026</v>
      </c>
      <c r="N430" s="56"/>
      <c r="O430" s="56"/>
      <c r="P430" s="56" t="s">
        <v>7222</v>
      </c>
      <c r="Q430" s="56"/>
      <c r="R430" s="56" t="s">
        <v>70</v>
      </c>
      <c r="S430" s="56" t="s">
        <v>11415</v>
      </c>
      <c r="T430" s="56" t="s">
        <v>7140</v>
      </c>
      <c r="U430" s="57">
        <v>27930</v>
      </c>
      <c r="V430" s="57">
        <v>-26533.5</v>
      </c>
      <c r="W430" s="57">
        <v>1396.5</v>
      </c>
      <c r="X430" s="57">
        <v>0</v>
      </c>
      <c r="Y430" s="73">
        <v>41026</v>
      </c>
      <c r="Z430" s="57">
        <v>0</v>
      </c>
      <c r="AA430" s="57">
        <v>0</v>
      </c>
      <c r="AB430" s="57">
        <v>1396.5</v>
      </c>
      <c r="AC430" s="57">
        <v>0</v>
      </c>
      <c r="AD430" s="56" t="s">
        <v>9255</v>
      </c>
      <c r="AE430" s="57">
        <v>0</v>
      </c>
      <c r="AF430" s="57">
        <v>0</v>
      </c>
      <c r="AG430" s="57">
        <v>0</v>
      </c>
      <c r="AI430"/>
      <c r="AJ430"/>
    </row>
    <row r="431" spans="1:36">
      <c r="A431" s="56" t="s">
        <v>49</v>
      </c>
      <c r="B431" s="56" t="s">
        <v>11412</v>
      </c>
      <c r="C431" s="56">
        <v>2101010090</v>
      </c>
      <c r="D431" s="56" t="s">
        <v>42</v>
      </c>
      <c r="E431" s="56">
        <v>2101020090</v>
      </c>
      <c r="F431" s="56">
        <v>5401010090</v>
      </c>
      <c r="G431" s="56" t="s">
        <v>11431</v>
      </c>
      <c r="H431" s="56">
        <v>400211</v>
      </c>
      <c r="I431" s="56" t="s">
        <v>11438</v>
      </c>
      <c r="J431" s="56" t="s">
        <v>9686</v>
      </c>
      <c r="K431" s="56" t="s">
        <v>9066</v>
      </c>
      <c r="L431" s="56" t="s">
        <v>7138</v>
      </c>
      <c r="M431" s="73">
        <v>41026</v>
      </c>
      <c r="N431" s="56"/>
      <c r="O431" s="56"/>
      <c r="P431" s="56" t="s">
        <v>7222</v>
      </c>
      <c r="Q431" s="56"/>
      <c r="R431" s="56" t="s">
        <v>70</v>
      </c>
      <c r="S431" s="56" t="s">
        <v>11415</v>
      </c>
      <c r="T431" s="56" t="s">
        <v>7140</v>
      </c>
      <c r="U431" s="57">
        <v>62130</v>
      </c>
      <c r="V431" s="57">
        <v>-59023.5</v>
      </c>
      <c r="W431" s="57">
        <v>3106.5</v>
      </c>
      <c r="X431" s="57">
        <v>0</v>
      </c>
      <c r="Y431" s="73">
        <v>41026</v>
      </c>
      <c r="Z431" s="57">
        <v>0</v>
      </c>
      <c r="AA431" s="57">
        <v>0</v>
      </c>
      <c r="AB431" s="57">
        <v>3106.5</v>
      </c>
      <c r="AC431" s="57">
        <v>0</v>
      </c>
      <c r="AD431" s="56" t="s">
        <v>9255</v>
      </c>
      <c r="AE431" s="57">
        <v>0</v>
      </c>
      <c r="AF431" s="57">
        <v>0</v>
      </c>
      <c r="AG431" s="57">
        <v>0</v>
      </c>
      <c r="AI431"/>
      <c r="AJ431"/>
    </row>
    <row r="432" spans="1:36">
      <c r="A432" s="56" t="s">
        <v>49</v>
      </c>
      <c r="B432" s="56" t="s">
        <v>11412</v>
      </c>
      <c r="C432" s="56">
        <v>2101010090</v>
      </c>
      <c r="D432" s="56" t="s">
        <v>42</v>
      </c>
      <c r="E432" s="56">
        <v>2101020090</v>
      </c>
      <c r="F432" s="56">
        <v>5401010090</v>
      </c>
      <c r="G432" s="56" t="s">
        <v>11431</v>
      </c>
      <c r="H432" s="56">
        <v>400211</v>
      </c>
      <c r="I432" s="56" t="s">
        <v>11438</v>
      </c>
      <c r="J432" s="56" t="s">
        <v>9687</v>
      </c>
      <c r="K432" s="56" t="s">
        <v>7374</v>
      </c>
      <c r="L432" s="56" t="s">
        <v>7138</v>
      </c>
      <c r="M432" s="73">
        <v>40830</v>
      </c>
      <c r="N432" s="56"/>
      <c r="O432" s="56"/>
      <c r="P432" s="56" t="s">
        <v>7222</v>
      </c>
      <c r="Q432" s="56"/>
      <c r="R432" s="56" t="s">
        <v>70</v>
      </c>
      <c r="S432" s="56" t="s">
        <v>11415</v>
      </c>
      <c r="T432" s="56" t="s">
        <v>7140</v>
      </c>
      <c r="U432" s="57">
        <v>84000</v>
      </c>
      <c r="V432" s="57">
        <v>-79800</v>
      </c>
      <c r="W432" s="57">
        <v>4200</v>
      </c>
      <c r="X432" s="57">
        <v>0</v>
      </c>
      <c r="Y432" s="73">
        <v>40830</v>
      </c>
      <c r="Z432" s="57">
        <v>0</v>
      </c>
      <c r="AA432" s="57">
        <v>0</v>
      </c>
      <c r="AB432" s="57">
        <v>4200</v>
      </c>
      <c r="AC432" s="57">
        <v>0</v>
      </c>
      <c r="AD432" s="56" t="s">
        <v>9255</v>
      </c>
      <c r="AE432" s="57">
        <v>0</v>
      </c>
      <c r="AF432" s="57">
        <v>0</v>
      </c>
      <c r="AG432" s="57">
        <v>0</v>
      </c>
      <c r="AI432"/>
      <c r="AJ432"/>
    </row>
    <row r="433" spans="1:36">
      <c r="A433" s="56" t="s">
        <v>49</v>
      </c>
      <c r="B433" s="56" t="s">
        <v>11412</v>
      </c>
      <c r="C433" s="56">
        <v>2101010090</v>
      </c>
      <c r="D433" s="56" t="s">
        <v>42</v>
      </c>
      <c r="E433" s="56">
        <v>2101020090</v>
      </c>
      <c r="F433" s="56">
        <v>5401010090</v>
      </c>
      <c r="G433" s="56" t="s">
        <v>11431</v>
      </c>
      <c r="H433" s="56">
        <v>400211</v>
      </c>
      <c r="I433" s="56" t="s">
        <v>11438</v>
      </c>
      <c r="J433" s="56" t="s">
        <v>9688</v>
      </c>
      <c r="K433" s="56" t="s">
        <v>9067</v>
      </c>
      <c r="L433" s="56" t="s">
        <v>7138</v>
      </c>
      <c r="M433" s="73">
        <v>39059</v>
      </c>
      <c r="N433" s="56"/>
      <c r="O433" s="56"/>
      <c r="P433" s="56" t="s">
        <v>7222</v>
      </c>
      <c r="Q433" s="56"/>
      <c r="R433" s="56" t="s">
        <v>70</v>
      </c>
      <c r="S433" s="56" t="s">
        <v>11415</v>
      </c>
      <c r="T433" s="56" t="s">
        <v>7140</v>
      </c>
      <c r="U433" s="57">
        <v>19990</v>
      </c>
      <c r="V433" s="57">
        <v>-18990.5</v>
      </c>
      <c r="W433" s="57">
        <v>999.5</v>
      </c>
      <c r="X433" s="57">
        <v>0</v>
      </c>
      <c r="Y433" s="73">
        <v>39059</v>
      </c>
      <c r="Z433" s="57">
        <v>0</v>
      </c>
      <c r="AA433" s="57">
        <v>0</v>
      </c>
      <c r="AB433" s="57">
        <v>999.5</v>
      </c>
      <c r="AC433" s="57">
        <v>0</v>
      </c>
      <c r="AD433" s="56" t="s">
        <v>9255</v>
      </c>
      <c r="AE433" s="57">
        <v>0</v>
      </c>
      <c r="AF433" s="57">
        <v>0</v>
      </c>
      <c r="AG433" s="57">
        <v>0</v>
      </c>
      <c r="AI433"/>
      <c r="AJ433"/>
    </row>
    <row r="434" spans="1:36">
      <c r="A434" s="56" t="s">
        <v>49</v>
      </c>
      <c r="B434" s="56" t="s">
        <v>11412</v>
      </c>
      <c r="C434" s="56">
        <v>2101010090</v>
      </c>
      <c r="D434" s="56" t="s">
        <v>42</v>
      </c>
      <c r="E434" s="56">
        <v>2101020090</v>
      </c>
      <c r="F434" s="56">
        <v>5401010090</v>
      </c>
      <c r="G434" s="56" t="s">
        <v>11431</v>
      </c>
      <c r="H434" s="56">
        <v>400211</v>
      </c>
      <c r="I434" s="56" t="s">
        <v>11438</v>
      </c>
      <c r="J434" s="56" t="s">
        <v>9689</v>
      </c>
      <c r="K434" s="56" t="s">
        <v>7375</v>
      </c>
      <c r="L434" s="56" t="s">
        <v>7138</v>
      </c>
      <c r="M434" s="73">
        <v>40134</v>
      </c>
      <c r="N434" s="56"/>
      <c r="O434" s="56"/>
      <c r="P434" s="56" t="s">
        <v>7222</v>
      </c>
      <c r="Q434" s="56"/>
      <c r="R434" s="56" t="s">
        <v>70</v>
      </c>
      <c r="S434" s="56" t="s">
        <v>11415</v>
      </c>
      <c r="T434" s="56" t="s">
        <v>7140</v>
      </c>
      <c r="U434" s="57">
        <v>21990</v>
      </c>
      <c r="V434" s="57">
        <v>-20890.5</v>
      </c>
      <c r="W434" s="57">
        <v>1099.5</v>
      </c>
      <c r="X434" s="57">
        <v>0</v>
      </c>
      <c r="Y434" s="73">
        <v>40134</v>
      </c>
      <c r="Z434" s="57">
        <v>0</v>
      </c>
      <c r="AA434" s="57">
        <v>0</v>
      </c>
      <c r="AB434" s="57">
        <v>1099.5</v>
      </c>
      <c r="AC434" s="57">
        <v>0</v>
      </c>
      <c r="AD434" s="56" t="s">
        <v>9255</v>
      </c>
      <c r="AE434" s="57">
        <v>0</v>
      </c>
      <c r="AF434" s="57">
        <v>0</v>
      </c>
      <c r="AG434" s="57">
        <v>0</v>
      </c>
      <c r="AI434"/>
      <c r="AJ434"/>
    </row>
    <row r="435" spans="1:36">
      <c r="A435" s="56" t="s">
        <v>49</v>
      </c>
      <c r="B435" s="56" t="s">
        <v>11412</v>
      </c>
      <c r="C435" s="56">
        <v>2101010090</v>
      </c>
      <c r="D435" s="56" t="s">
        <v>42</v>
      </c>
      <c r="E435" s="56">
        <v>2101020090</v>
      </c>
      <c r="F435" s="56">
        <v>5401010090</v>
      </c>
      <c r="G435" s="56" t="s">
        <v>11431</v>
      </c>
      <c r="H435" s="56">
        <v>400211</v>
      </c>
      <c r="I435" s="56" t="s">
        <v>11438</v>
      </c>
      <c r="J435" s="56" t="s">
        <v>9690</v>
      </c>
      <c r="K435" s="56" t="s">
        <v>7376</v>
      </c>
      <c r="L435" s="56" t="s">
        <v>7138</v>
      </c>
      <c r="M435" s="73">
        <v>40532</v>
      </c>
      <c r="N435" s="56"/>
      <c r="O435" s="56"/>
      <c r="P435" s="56" t="s">
        <v>7222</v>
      </c>
      <c r="Q435" s="56"/>
      <c r="R435" s="56" t="s">
        <v>70</v>
      </c>
      <c r="S435" s="56" t="s">
        <v>11415</v>
      </c>
      <c r="T435" s="56" t="s">
        <v>7140</v>
      </c>
      <c r="U435" s="57">
        <v>17973</v>
      </c>
      <c r="V435" s="57">
        <v>-17074.349999999999</v>
      </c>
      <c r="W435" s="57">
        <v>898.65</v>
      </c>
      <c r="X435" s="57">
        <v>0</v>
      </c>
      <c r="Y435" s="73">
        <v>40532</v>
      </c>
      <c r="Z435" s="57">
        <v>0</v>
      </c>
      <c r="AA435" s="57">
        <v>0</v>
      </c>
      <c r="AB435" s="57">
        <v>898.65</v>
      </c>
      <c r="AC435" s="57">
        <v>0</v>
      </c>
      <c r="AD435" s="56" t="s">
        <v>9255</v>
      </c>
      <c r="AE435" s="57">
        <v>0</v>
      </c>
      <c r="AF435" s="57">
        <v>0</v>
      </c>
      <c r="AG435" s="57">
        <v>0</v>
      </c>
      <c r="AI435"/>
      <c r="AJ435"/>
    </row>
    <row r="436" spans="1:36">
      <c r="A436" s="56" t="s">
        <v>49</v>
      </c>
      <c r="B436" s="56" t="s">
        <v>11412</v>
      </c>
      <c r="C436" s="56">
        <v>2101010090</v>
      </c>
      <c r="D436" s="56" t="s">
        <v>42</v>
      </c>
      <c r="E436" s="56">
        <v>2101020090</v>
      </c>
      <c r="F436" s="56">
        <v>5401010090</v>
      </c>
      <c r="G436" s="56" t="s">
        <v>11431</v>
      </c>
      <c r="H436" s="56">
        <v>400211</v>
      </c>
      <c r="I436" s="56" t="s">
        <v>11438</v>
      </c>
      <c r="J436" s="56" t="s">
        <v>9691</v>
      </c>
      <c r="K436" s="56" t="s">
        <v>7377</v>
      </c>
      <c r="L436" s="56" t="s">
        <v>7138</v>
      </c>
      <c r="M436" s="73">
        <v>40532</v>
      </c>
      <c r="N436" s="56"/>
      <c r="O436" s="56"/>
      <c r="P436" s="56" t="s">
        <v>7222</v>
      </c>
      <c r="Q436" s="56"/>
      <c r="R436" s="56" t="s">
        <v>70</v>
      </c>
      <c r="S436" s="56" t="s">
        <v>11415</v>
      </c>
      <c r="T436" s="56" t="s">
        <v>7140</v>
      </c>
      <c r="U436" s="57">
        <v>12161</v>
      </c>
      <c r="V436" s="57">
        <v>-11552.95</v>
      </c>
      <c r="W436" s="57">
        <v>608.04999999999995</v>
      </c>
      <c r="X436" s="57">
        <v>0</v>
      </c>
      <c r="Y436" s="73">
        <v>40532</v>
      </c>
      <c r="Z436" s="57">
        <v>0</v>
      </c>
      <c r="AA436" s="57">
        <v>0</v>
      </c>
      <c r="AB436" s="57">
        <v>608.04999999999995</v>
      </c>
      <c r="AC436" s="57">
        <v>0</v>
      </c>
      <c r="AD436" s="56" t="s">
        <v>9255</v>
      </c>
      <c r="AE436" s="57">
        <v>0</v>
      </c>
      <c r="AF436" s="57">
        <v>0</v>
      </c>
      <c r="AG436" s="57">
        <v>0</v>
      </c>
      <c r="AI436"/>
      <c r="AJ436"/>
    </row>
    <row r="437" spans="1:36">
      <c r="A437" s="56" t="s">
        <v>49</v>
      </c>
      <c r="B437" s="56" t="s">
        <v>11412</v>
      </c>
      <c r="C437" s="56">
        <v>2101010090</v>
      </c>
      <c r="D437" s="56" t="s">
        <v>42</v>
      </c>
      <c r="E437" s="56">
        <v>2101020090</v>
      </c>
      <c r="F437" s="56">
        <v>5401010090</v>
      </c>
      <c r="G437" s="56" t="s">
        <v>11431</v>
      </c>
      <c r="H437" s="56">
        <v>400211</v>
      </c>
      <c r="I437" s="56" t="s">
        <v>11438</v>
      </c>
      <c r="J437" s="56" t="s">
        <v>9692</v>
      </c>
      <c r="K437" s="56" t="s">
        <v>7378</v>
      </c>
      <c r="L437" s="56" t="s">
        <v>7138</v>
      </c>
      <c r="M437" s="73">
        <v>40507</v>
      </c>
      <c r="N437" s="56"/>
      <c r="O437" s="56"/>
      <c r="P437" s="56" t="s">
        <v>7222</v>
      </c>
      <c r="Q437" s="56"/>
      <c r="R437" s="56" t="s">
        <v>70</v>
      </c>
      <c r="S437" s="56" t="s">
        <v>11415</v>
      </c>
      <c r="T437" s="56" t="s">
        <v>7140</v>
      </c>
      <c r="U437" s="57">
        <v>55000</v>
      </c>
      <c r="V437" s="57">
        <v>-52250</v>
      </c>
      <c r="W437" s="57">
        <v>2750</v>
      </c>
      <c r="X437" s="57">
        <v>0</v>
      </c>
      <c r="Y437" s="73">
        <v>40507</v>
      </c>
      <c r="Z437" s="57">
        <v>0</v>
      </c>
      <c r="AA437" s="57">
        <v>0</v>
      </c>
      <c r="AB437" s="57">
        <v>2750</v>
      </c>
      <c r="AC437" s="57">
        <v>0</v>
      </c>
      <c r="AD437" s="56" t="s">
        <v>9255</v>
      </c>
      <c r="AE437" s="57">
        <v>0</v>
      </c>
      <c r="AF437" s="57">
        <v>0</v>
      </c>
      <c r="AG437" s="57">
        <v>0</v>
      </c>
      <c r="AI437"/>
      <c r="AJ437"/>
    </row>
    <row r="438" spans="1:36">
      <c r="A438" s="56" t="s">
        <v>49</v>
      </c>
      <c r="B438" s="56" t="s">
        <v>11412</v>
      </c>
      <c r="C438" s="56">
        <v>2101010090</v>
      </c>
      <c r="D438" s="56" t="s">
        <v>42</v>
      </c>
      <c r="E438" s="56">
        <v>2101020090</v>
      </c>
      <c r="F438" s="56">
        <v>5401010090</v>
      </c>
      <c r="G438" s="56" t="s">
        <v>11431</v>
      </c>
      <c r="H438" s="56">
        <v>400211</v>
      </c>
      <c r="I438" s="56" t="s">
        <v>11438</v>
      </c>
      <c r="J438" s="56" t="s">
        <v>9693</v>
      </c>
      <c r="K438" s="56" t="s">
        <v>7379</v>
      </c>
      <c r="L438" s="56" t="s">
        <v>7138</v>
      </c>
      <c r="M438" s="73">
        <v>41353</v>
      </c>
      <c r="N438" s="56"/>
      <c r="O438" s="56"/>
      <c r="P438" s="56" t="s">
        <v>7222</v>
      </c>
      <c r="Q438" s="56"/>
      <c r="R438" s="56" t="s">
        <v>70</v>
      </c>
      <c r="S438" s="56" t="s">
        <v>11415</v>
      </c>
      <c r="T438" s="56" t="s">
        <v>7140</v>
      </c>
      <c r="U438" s="57">
        <v>52212</v>
      </c>
      <c r="V438" s="57">
        <v>-49601.4</v>
      </c>
      <c r="W438" s="57">
        <v>2610.6</v>
      </c>
      <c r="X438" s="57">
        <v>0</v>
      </c>
      <c r="Y438" s="73">
        <v>41353</v>
      </c>
      <c r="Z438" s="57">
        <v>0</v>
      </c>
      <c r="AA438" s="57">
        <v>0</v>
      </c>
      <c r="AB438" s="57">
        <v>2610.6</v>
      </c>
      <c r="AC438" s="57">
        <v>0</v>
      </c>
      <c r="AD438" s="56" t="s">
        <v>9255</v>
      </c>
      <c r="AE438" s="57">
        <v>0</v>
      </c>
      <c r="AF438" s="57">
        <v>0</v>
      </c>
      <c r="AG438" s="57">
        <v>0</v>
      </c>
      <c r="AI438"/>
      <c r="AJ438"/>
    </row>
    <row r="439" spans="1:36">
      <c r="A439" s="56" t="s">
        <v>50</v>
      </c>
      <c r="B439" s="56" t="s">
        <v>11416</v>
      </c>
      <c r="C439" s="56">
        <v>2101010100</v>
      </c>
      <c r="D439" s="56" t="s">
        <v>39</v>
      </c>
      <c r="E439" s="56">
        <v>2101020100</v>
      </c>
      <c r="F439" s="56">
        <v>5401010100</v>
      </c>
      <c r="G439" s="56" t="s">
        <v>11431</v>
      </c>
      <c r="H439" s="56">
        <v>400210</v>
      </c>
      <c r="I439" s="56" t="s">
        <v>11440</v>
      </c>
      <c r="J439" s="56" t="s">
        <v>9694</v>
      </c>
      <c r="K439" s="56" t="s">
        <v>7241</v>
      </c>
      <c r="L439" s="56" t="s">
        <v>7138</v>
      </c>
      <c r="M439" s="73">
        <v>40320</v>
      </c>
      <c r="N439" s="56"/>
      <c r="O439" s="56"/>
      <c r="P439" s="56" t="s">
        <v>7242</v>
      </c>
      <c r="Q439" s="56"/>
      <c r="R439" s="56" t="s">
        <v>70</v>
      </c>
      <c r="S439" s="56" t="s">
        <v>11415</v>
      </c>
      <c r="T439" s="56" t="s">
        <v>7140</v>
      </c>
      <c r="U439" s="57">
        <v>8008</v>
      </c>
      <c r="V439" s="57">
        <v>-7607.6</v>
      </c>
      <c r="W439" s="57">
        <v>400.4</v>
      </c>
      <c r="X439" s="57">
        <v>0</v>
      </c>
      <c r="Y439" s="73">
        <v>40320</v>
      </c>
      <c r="Z439" s="57">
        <v>0</v>
      </c>
      <c r="AA439" s="57">
        <v>0</v>
      </c>
      <c r="AB439" s="57">
        <v>400.4</v>
      </c>
      <c r="AC439" s="57">
        <v>0</v>
      </c>
      <c r="AD439" s="56" t="s">
        <v>9255</v>
      </c>
      <c r="AE439" s="57">
        <v>0</v>
      </c>
      <c r="AF439" s="57">
        <v>0</v>
      </c>
      <c r="AG439" s="57">
        <v>0</v>
      </c>
      <c r="AI439"/>
      <c r="AJ439"/>
    </row>
    <row r="440" spans="1:36">
      <c r="A440" s="56" t="s">
        <v>50</v>
      </c>
      <c r="B440" s="56" t="s">
        <v>11416</v>
      </c>
      <c r="C440" s="56">
        <v>2101010100</v>
      </c>
      <c r="D440" s="56" t="s">
        <v>39</v>
      </c>
      <c r="E440" s="56">
        <v>2101020100</v>
      </c>
      <c r="F440" s="56">
        <v>5401010100</v>
      </c>
      <c r="G440" s="56" t="s">
        <v>11431</v>
      </c>
      <c r="H440" s="56">
        <v>400210</v>
      </c>
      <c r="I440" s="56" t="s">
        <v>11440</v>
      </c>
      <c r="J440" s="56" t="s">
        <v>9695</v>
      </c>
      <c r="K440" s="56" t="s">
        <v>7243</v>
      </c>
      <c r="L440" s="56" t="s">
        <v>7138</v>
      </c>
      <c r="M440" s="73">
        <v>40570</v>
      </c>
      <c r="N440" s="56"/>
      <c r="O440" s="56"/>
      <c r="P440" s="56" t="s">
        <v>7242</v>
      </c>
      <c r="Q440" s="56"/>
      <c r="R440" s="56" t="s">
        <v>70</v>
      </c>
      <c r="S440" s="56" t="s">
        <v>11415</v>
      </c>
      <c r="T440" s="56" t="s">
        <v>7140</v>
      </c>
      <c r="U440" s="57">
        <v>21735</v>
      </c>
      <c r="V440" s="57">
        <v>-20648.25</v>
      </c>
      <c r="W440" s="57">
        <v>1086.75</v>
      </c>
      <c r="X440" s="57">
        <v>0</v>
      </c>
      <c r="Y440" s="73">
        <v>40570</v>
      </c>
      <c r="Z440" s="57">
        <v>0</v>
      </c>
      <c r="AA440" s="57">
        <v>0</v>
      </c>
      <c r="AB440" s="57">
        <v>1086.75</v>
      </c>
      <c r="AC440" s="57">
        <v>0</v>
      </c>
      <c r="AD440" s="56" t="s">
        <v>9255</v>
      </c>
      <c r="AE440" s="57">
        <v>0</v>
      </c>
      <c r="AF440" s="57">
        <v>0</v>
      </c>
      <c r="AG440" s="57">
        <v>0</v>
      </c>
      <c r="AI440"/>
      <c r="AJ440"/>
    </row>
    <row r="441" spans="1:36">
      <c r="A441" s="56" t="s">
        <v>50</v>
      </c>
      <c r="B441" s="56" t="s">
        <v>11416</v>
      </c>
      <c r="C441" s="56">
        <v>2101010100</v>
      </c>
      <c r="D441" s="56" t="s">
        <v>39</v>
      </c>
      <c r="E441" s="56">
        <v>2101020100</v>
      </c>
      <c r="F441" s="56">
        <v>5401010100</v>
      </c>
      <c r="G441" s="56" t="s">
        <v>11431</v>
      </c>
      <c r="H441" s="56">
        <v>400209</v>
      </c>
      <c r="I441" s="56" t="s">
        <v>11441</v>
      </c>
      <c r="J441" s="56" t="s">
        <v>9696</v>
      </c>
      <c r="K441" s="56" t="s">
        <v>7244</v>
      </c>
      <c r="L441" s="56" t="s">
        <v>7138</v>
      </c>
      <c r="M441" s="73">
        <v>40213</v>
      </c>
      <c r="N441" s="56"/>
      <c r="O441" s="56"/>
      <c r="P441" s="56" t="s">
        <v>7245</v>
      </c>
      <c r="Q441" s="56"/>
      <c r="R441" s="56" t="s">
        <v>70</v>
      </c>
      <c r="S441" s="56" t="s">
        <v>11415</v>
      </c>
      <c r="T441" s="56" t="s">
        <v>7140</v>
      </c>
      <c r="U441" s="57">
        <v>24577</v>
      </c>
      <c r="V441" s="57">
        <v>-23348.15</v>
      </c>
      <c r="W441" s="57">
        <v>1228.8499999999999</v>
      </c>
      <c r="X441" s="57">
        <v>0</v>
      </c>
      <c r="Y441" s="73">
        <v>40213</v>
      </c>
      <c r="Z441" s="57">
        <v>0</v>
      </c>
      <c r="AA441" s="57">
        <v>0</v>
      </c>
      <c r="AB441" s="57">
        <v>1228.8499999999999</v>
      </c>
      <c r="AC441" s="57">
        <v>0</v>
      </c>
      <c r="AD441" s="56" t="s">
        <v>9255</v>
      </c>
      <c r="AE441" s="57">
        <v>0</v>
      </c>
      <c r="AF441" s="57">
        <v>0</v>
      </c>
      <c r="AG441" s="57">
        <v>0</v>
      </c>
      <c r="AI441"/>
      <c r="AJ441"/>
    </row>
    <row r="442" spans="1:36">
      <c r="A442" s="56" t="s">
        <v>50</v>
      </c>
      <c r="B442" s="56" t="s">
        <v>11416</v>
      </c>
      <c r="C442" s="56">
        <v>2101010100</v>
      </c>
      <c r="D442" s="56" t="s">
        <v>39</v>
      </c>
      <c r="E442" s="56">
        <v>2101020100</v>
      </c>
      <c r="F442" s="56">
        <v>5401010100</v>
      </c>
      <c r="G442" s="56" t="s">
        <v>11431</v>
      </c>
      <c r="H442" s="56">
        <v>400210</v>
      </c>
      <c r="I442" s="56" t="s">
        <v>11440</v>
      </c>
      <c r="J442" s="56" t="s">
        <v>9697</v>
      </c>
      <c r="K442" s="56" t="s">
        <v>7246</v>
      </c>
      <c r="L442" s="56" t="s">
        <v>7138</v>
      </c>
      <c r="M442" s="73">
        <v>41365</v>
      </c>
      <c r="N442" s="56"/>
      <c r="O442" s="56"/>
      <c r="P442" s="56" t="s">
        <v>259</v>
      </c>
      <c r="Q442" s="56"/>
      <c r="R442" s="56" t="s">
        <v>70</v>
      </c>
      <c r="S442" s="56" t="s">
        <v>11415</v>
      </c>
      <c r="T442" s="56" t="s">
        <v>7140</v>
      </c>
      <c r="U442" s="57">
        <v>33590</v>
      </c>
      <c r="V442" s="57">
        <v>-31910.5</v>
      </c>
      <c r="W442" s="57">
        <v>1679.5</v>
      </c>
      <c r="X442" s="57">
        <v>0</v>
      </c>
      <c r="Y442" s="73">
        <v>41365</v>
      </c>
      <c r="Z442" s="57">
        <v>0</v>
      </c>
      <c r="AA442" s="57">
        <v>0</v>
      </c>
      <c r="AB442" s="57">
        <v>1679.5</v>
      </c>
      <c r="AC442" s="57">
        <v>0</v>
      </c>
      <c r="AD442" s="56" t="s">
        <v>9255</v>
      </c>
      <c r="AE442" s="57">
        <v>0</v>
      </c>
      <c r="AF442" s="57">
        <v>0</v>
      </c>
      <c r="AG442" s="57">
        <v>0</v>
      </c>
      <c r="AI442"/>
      <c r="AJ442"/>
    </row>
    <row r="443" spans="1:36">
      <c r="A443" s="56" t="s">
        <v>50</v>
      </c>
      <c r="B443" s="56" t="s">
        <v>11416</v>
      </c>
      <c r="C443" s="56">
        <v>2101010100</v>
      </c>
      <c r="D443" s="56" t="s">
        <v>39</v>
      </c>
      <c r="E443" s="56">
        <v>2101020100</v>
      </c>
      <c r="F443" s="56">
        <v>5401010100</v>
      </c>
      <c r="G443" s="56" t="s">
        <v>11431</v>
      </c>
      <c r="H443" s="56">
        <v>400210</v>
      </c>
      <c r="I443" s="56" t="s">
        <v>11440</v>
      </c>
      <c r="J443" s="56" t="s">
        <v>9698</v>
      </c>
      <c r="K443" s="56" t="s">
        <v>7247</v>
      </c>
      <c r="L443" s="56" t="s">
        <v>7138</v>
      </c>
      <c r="M443" s="73">
        <v>41065</v>
      </c>
      <c r="N443" s="56"/>
      <c r="O443" s="56"/>
      <c r="P443" s="56" t="s">
        <v>259</v>
      </c>
      <c r="Q443" s="56"/>
      <c r="R443" s="56" t="s">
        <v>70</v>
      </c>
      <c r="S443" s="56" t="s">
        <v>11415</v>
      </c>
      <c r="T443" s="56" t="s">
        <v>7140</v>
      </c>
      <c r="U443" s="57">
        <v>52939</v>
      </c>
      <c r="V443" s="57">
        <v>-50292.05</v>
      </c>
      <c r="W443" s="57">
        <v>2646.95</v>
      </c>
      <c r="X443" s="57">
        <v>0</v>
      </c>
      <c r="Y443" s="73">
        <v>41065</v>
      </c>
      <c r="Z443" s="57">
        <v>0</v>
      </c>
      <c r="AA443" s="57">
        <v>0</v>
      </c>
      <c r="AB443" s="57">
        <v>2646.95</v>
      </c>
      <c r="AC443" s="57">
        <v>0</v>
      </c>
      <c r="AD443" s="56" t="s">
        <v>9255</v>
      </c>
      <c r="AE443" s="57">
        <v>0</v>
      </c>
      <c r="AF443" s="57">
        <v>0</v>
      </c>
      <c r="AG443" s="57">
        <v>0</v>
      </c>
      <c r="AI443"/>
      <c r="AJ443"/>
    </row>
    <row r="444" spans="1:36">
      <c r="A444" s="56" t="s">
        <v>50</v>
      </c>
      <c r="B444" s="56" t="s">
        <v>11416</v>
      </c>
      <c r="C444" s="56">
        <v>2101010100</v>
      </c>
      <c r="D444" s="56" t="s">
        <v>39</v>
      </c>
      <c r="E444" s="56">
        <v>2101020100</v>
      </c>
      <c r="F444" s="56">
        <v>5401010100</v>
      </c>
      <c r="G444" s="56" t="s">
        <v>11431</v>
      </c>
      <c r="H444" s="56">
        <v>400210</v>
      </c>
      <c r="I444" s="56" t="s">
        <v>11440</v>
      </c>
      <c r="J444" s="56" t="s">
        <v>9699</v>
      </c>
      <c r="K444" s="56" t="s">
        <v>7248</v>
      </c>
      <c r="L444" s="56" t="s">
        <v>7138</v>
      </c>
      <c r="M444" s="73">
        <v>41331</v>
      </c>
      <c r="N444" s="56"/>
      <c r="O444" s="56"/>
      <c r="P444" s="56" t="s">
        <v>259</v>
      </c>
      <c r="Q444" s="56"/>
      <c r="R444" s="56" t="s">
        <v>70</v>
      </c>
      <c r="S444" s="56" t="s">
        <v>11415</v>
      </c>
      <c r="T444" s="56" t="s">
        <v>7140</v>
      </c>
      <c r="U444" s="57">
        <v>55254</v>
      </c>
      <c r="V444" s="57">
        <v>-52491.3</v>
      </c>
      <c r="W444" s="57">
        <v>2762.7</v>
      </c>
      <c r="X444" s="57">
        <v>0</v>
      </c>
      <c r="Y444" s="73">
        <v>41331</v>
      </c>
      <c r="Z444" s="57">
        <v>0</v>
      </c>
      <c r="AA444" s="57">
        <v>0</v>
      </c>
      <c r="AB444" s="57">
        <v>2762.7</v>
      </c>
      <c r="AC444" s="57">
        <v>0</v>
      </c>
      <c r="AD444" s="56" t="s">
        <v>9255</v>
      </c>
      <c r="AE444" s="57">
        <v>0</v>
      </c>
      <c r="AF444" s="57">
        <v>0</v>
      </c>
      <c r="AG444" s="57">
        <v>0</v>
      </c>
      <c r="AI444"/>
      <c r="AJ444"/>
    </row>
    <row r="445" spans="1:36">
      <c r="A445" s="56" t="s">
        <v>50</v>
      </c>
      <c r="B445" s="56" t="s">
        <v>11416</v>
      </c>
      <c r="C445" s="56">
        <v>2101010100</v>
      </c>
      <c r="D445" s="56" t="s">
        <v>39</v>
      </c>
      <c r="E445" s="56">
        <v>2101020100</v>
      </c>
      <c r="F445" s="56">
        <v>5401010100</v>
      </c>
      <c r="G445" s="56" t="s">
        <v>11431</v>
      </c>
      <c r="H445" s="56">
        <v>400210</v>
      </c>
      <c r="I445" s="56" t="s">
        <v>11440</v>
      </c>
      <c r="J445" s="56" t="s">
        <v>9700</v>
      </c>
      <c r="K445" s="56" t="s">
        <v>7249</v>
      </c>
      <c r="L445" s="56" t="s">
        <v>7138</v>
      </c>
      <c r="M445" s="73">
        <v>40894</v>
      </c>
      <c r="N445" s="56"/>
      <c r="O445" s="56"/>
      <c r="P445" s="56" t="s">
        <v>259</v>
      </c>
      <c r="Q445" s="56"/>
      <c r="R445" s="56" t="s">
        <v>70</v>
      </c>
      <c r="S445" s="56" t="s">
        <v>11415</v>
      </c>
      <c r="T445" s="56" t="s">
        <v>7140</v>
      </c>
      <c r="U445" s="57">
        <v>64975</v>
      </c>
      <c r="V445" s="57">
        <v>-61726.25</v>
      </c>
      <c r="W445" s="57">
        <v>3248.75</v>
      </c>
      <c r="X445" s="57">
        <v>0</v>
      </c>
      <c r="Y445" s="73">
        <v>40894</v>
      </c>
      <c r="Z445" s="57">
        <v>0</v>
      </c>
      <c r="AA445" s="57">
        <v>0</v>
      </c>
      <c r="AB445" s="57">
        <v>3248.75</v>
      </c>
      <c r="AC445" s="57">
        <v>0</v>
      </c>
      <c r="AD445" s="56" t="s">
        <v>9255</v>
      </c>
      <c r="AE445" s="57">
        <v>0</v>
      </c>
      <c r="AF445" s="57">
        <v>0</v>
      </c>
      <c r="AG445" s="57">
        <v>0</v>
      </c>
      <c r="AI445"/>
      <c r="AJ445"/>
    </row>
    <row r="446" spans="1:36">
      <c r="A446" s="56" t="s">
        <v>50</v>
      </c>
      <c r="B446" s="56" t="s">
        <v>11416</v>
      </c>
      <c r="C446" s="56">
        <v>2101010100</v>
      </c>
      <c r="D446" s="56" t="s">
        <v>39</v>
      </c>
      <c r="E446" s="56">
        <v>2101020100</v>
      </c>
      <c r="F446" s="56">
        <v>5401010100</v>
      </c>
      <c r="G446" s="56" t="s">
        <v>11431</v>
      </c>
      <c r="H446" s="56">
        <v>400210</v>
      </c>
      <c r="I446" s="56" t="s">
        <v>11440</v>
      </c>
      <c r="J446" s="56" t="s">
        <v>9701</v>
      </c>
      <c r="K446" s="56" t="s">
        <v>7250</v>
      </c>
      <c r="L446" s="56" t="s">
        <v>7138</v>
      </c>
      <c r="M446" s="73">
        <v>41340</v>
      </c>
      <c r="N446" s="56"/>
      <c r="O446" s="56"/>
      <c r="P446" s="56" t="s">
        <v>259</v>
      </c>
      <c r="Q446" s="56"/>
      <c r="R446" s="56" t="s">
        <v>70</v>
      </c>
      <c r="S446" s="56" t="s">
        <v>11415</v>
      </c>
      <c r="T446" s="56" t="s">
        <v>7140</v>
      </c>
      <c r="U446" s="57">
        <v>67305</v>
      </c>
      <c r="V446" s="57">
        <v>-63939.75</v>
      </c>
      <c r="W446" s="57">
        <v>3365.25</v>
      </c>
      <c r="X446" s="57">
        <v>0</v>
      </c>
      <c r="Y446" s="73">
        <v>41340</v>
      </c>
      <c r="Z446" s="57">
        <v>0</v>
      </c>
      <c r="AA446" s="57">
        <v>0</v>
      </c>
      <c r="AB446" s="57">
        <v>3365.25</v>
      </c>
      <c r="AC446" s="57">
        <v>0</v>
      </c>
      <c r="AD446" s="56" t="s">
        <v>9255</v>
      </c>
      <c r="AE446" s="57">
        <v>0</v>
      </c>
      <c r="AF446" s="57">
        <v>0</v>
      </c>
      <c r="AG446" s="57">
        <v>0</v>
      </c>
      <c r="AI446"/>
      <c r="AJ446"/>
    </row>
    <row r="447" spans="1:36">
      <c r="A447" s="56" t="s">
        <v>50</v>
      </c>
      <c r="B447" s="56" t="s">
        <v>11416</v>
      </c>
      <c r="C447" s="56">
        <v>2101010100</v>
      </c>
      <c r="D447" s="56" t="s">
        <v>39</v>
      </c>
      <c r="E447" s="56">
        <v>2101020100</v>
      </c>
      <c r="F447" s="56">
        <v>5401010100</v>
      </c>
      <c r="G447" s="56" t="s">
        <v>11431</v>
      </c>
      <c r="H447" s="56">
        <v>400210</v>
      </c>
      <c r="I447" s="56" t="s">
        <v>11440</v>
      </c>
      <c r="J447" s="56" t="s">
        <v>9702</v>
      </c>
      <c r="K447" s="56" t="s">
        <v>7251</v>
      </c>
      <c r="L447" s="56" t="s">
        <v>7138</v>
      </c>
      <c r="M447" s="73">
        <v>41527</v>
      </c>
      <c r="N447" s="56"/>
      <c r="O447" s="56"/>
      <c r="P447" s="56" t="s">
        <v>259</v>
      </c>
      <c r="Q447" s="56"/>
      <c r="R447" s="56" t="s">
        <v>70</v>
      </c>
      <c r="S447" s="56" t="s">
        <v>11415</v>
      </c>
      <c r="T447" s="56" t="s">
        <v>7140</v>
      </c>
      <c r="U447" s="57">
        <v>229990</v>
      </c>
      <c r="V447" s="57">
        <v>-218490.5</v>
      </c>
      <c r="W447" s="57">
        <v>11499.5</v>
      </c>
      <c r="X447" s="57">
        <v>0</v>
      </c>
      <c r="Y447" s="73">
        <v>41527</v>
      </c>
      <c r="Z447" s="57">
        <v>0</v>
      </c>
      <c r="AA447" s="57">
        <v>0</v>
      </c>
      <c r="AB447" s="57">
        <v>11499.5</v>
      </c>
      <c r="AC447" s="57">
        <v>0</v>
      </c>
      <c r="AD447" s="56" t="s">
        <v>9255</v>
      </c>
      <c r="AE447" s="57">
        <v>0</v>
      </c>
      <c r="AF447" s="57">
        <v>0</v>
      </c>
      <c r="AG447" s="57">
        <v>0</v>
      </c>
      <c r="AI447"/>
      <c r="AJ447"/>
    </row>
    <row r="448" spans="1:36">
      <c r="A448" s="56" t="s">
        <v>50</v>
      </c>
      <c r="B448" s="56" t="s">
        <v>11416</v>
      </c>
      <c r="C448" s="56">
        <v>2101010100</v>
      </c>
      <c r="D448" s="56" t="s">
        <v>39</v>
      </c>
      <c r="E448" s="56">
        <v>2101020100</v>
      </c>
      <c r="F448" s="56">
        <v>5401010100</v>
      </c>
      <c r="G448" s="56" t="s">
        <v>11431</v>
      </c>
      <c r="H448" s="56">
        <v>400210</v>
      </c>
      <c r="I448" s="56" t="s">
        <v>11440</v>
      </c>
      <c r="J448" s="56" t="s">
        <v>9703</v>
      </c>
      <c r="K448" s="56" t="s">
        <v>7251</v>
      </c>
      <c r="L448" s="56" t="s">
        <v>7138</v>
      </c>
      <c r="M448" s="73">
        <v>41335</v>
      </c>
      <c r="N448" s="56"/>
      <c r="O448" s="56"/>
      <c r="P448" s="56" t="s">
        <v>259</v>
      </c>
      <c r="Q448" s="56"/>
      <c r="R448" s="56" t="s">
        <v>70</v>
      </c>
      <c r="S448" s="56" t="s">
        <v>11415</v>
      </c>
      <c r="T448" s="56" t="s">
        <v>7140</v>
      </c>
      <c r="U448" s="57">
        <v>229990</v>
      </c>
      <c r="V448" s="57">
        <v>-218490.5</v>
      </c>
      <c r="W448" s="57">
        <v>11499.5</v>
      </c>
      <c r="X448" s="57">
        <v>0</v>
      </c>
      <c r="Y448" s="73">
        <v>41335</v>
      </c>
      <c r="Z448" s="57">
        <v>0</v>
      </c>
      <c r="AA448" s="57">
        <v>0</v>
      </c>
      <c r="AB448" s="57">
        <v>11499.5</v>
      </c>
      <c r="AC448" s="57">
        <v>0</v>
      </c>
      <c r="AD448" s="56" t="s">
        <v>9255</v>
      </c>
      <c r="AE448" s="57">
        <v>0</v>
      </c>
      <c r="AF448" s="57">
        <v>0</v>
      </c>
      <c r="AG448" s="57">
        <v>0</v>
      </c>
      <c r="AI448"/>
      <c r="AJ448"/>
    </row>
    <row r="449" spans="1:36">
      <c r="A449" s="56" t="s">
        <v>50</v>
      </c>
      <c r="B449" s="56" t="s">
        <v>11416</v>
      </c>
      <c r="C449" s="56">
        <v>2101010100</v>
      </c>
      <c r="D449" s="56" t="s">
        <v>39</v>
      </c>
      <c r="E449" s="56">
        <v>2101020100</v>
      </c>
      <c r="F449" s="56">
        <v>5401010100</v>
      </c>
      <c r="G449" s="56" t="s">
        <v>11431</v>
      </c>
      <c r="H449" s="56">
        <v>400210</v>
      </c>
      <c r="I449" s="56" t="s">
        <v>11440</v>
      </c>
      <c r="J449" s="56" t="s">
        <v>9704</v>
      </c>
      <c r="K449" s="56" t="s">
        <v>11442</v>
      </c>
      <c r="L449" s="56" t="s">
        <v>7138</v>
      </c>
      <c r="M449" s="73">
        <v>41349</v>
      </c>
      <c r="N449" s="56"/>
      <c r="O449" s="56"/>
      <c r="P449" s="56" t="s">
        <v>259</v>
      </c>
      <c r="Q449" s="56"/>
      <c r="R449" s="56" t="s">
        <v>70</v>
      </c>
      <c r="S449" s="56" t="s">
        <v>11415</v>
      </c>
      <c r="T449" s="56" t="s">
        <v>7140</v>
      </c>
      <c r="U449" s="57">
        <v>469470</v>
      </c>
      <c r="V449" s="57">
        <v>-445996.5</v>
      </c>
      <c r="W449" s="57">
        <v>23473.5</v>
      </c>
      <c r="X449" s="57">
        <v>0</v>
      </c>
      <c r="Y449" s="73">
        <v>41349</v>
      </c>
      <c r="Z449" s="57">
        <v>0</v>
      </c>
      <c r="AA449" s="57">
        <v>0</v>
      </c>
      <c r="AB449" s="57">
        <v>23473.5</v>
      </c>
      <c r="AC449" s="57">
        <v>0</v>
      </c>
      <c r="AD449" s="56" t="s">
        <v>9255</v>
      </c>
      <c r="AE449" s="57">
        <v>0</v>
      </c>
      <c r="AF449" s="57">
        <v>0</v>
      </c>
      <c r="AG449" s="57">
        <v>0</v>
      </c>
      <c r="AI449"/>
      <c r="AJ449"/>
    </row>
    <row r="450" spans="1:36">
      <c r="A450" s="56" t="s">
        <v>50</v>
      </c>
      <c r="B450" s="56" t="s">
        <v>11416</v>
      </c>
      <c r="C450" s="56">
        <v>2101010100</v>
      </c>
      <c r="D450" s="56" t="s">
        <v>39</v>
      </c>
      <c r="E450" s="56">
        <v>2101020100</v>
      </c>
      <c r="F450" s="56">
        <v>5401010100</v>
      </c>
      <c r="G450" s="56" t="s">
        <v>11431</v>
      </c>
      <c r="H450" s="56">
        <v>400210</v>
      </c>
      <c r="I450" s="56" t="s">
        <v>11440</v>
      </c>
      <c r="J450" s="56" t="s">
        <v>9705</v>
      </c>
      <c r="K450" s="56" t="s">
        <v>11443</v>
      </c>
      <c r="L450" s="56" t="s">
        <v>7138</v>
      </c>
      <c r="M450" s="73">
        <v>41170</v>
      </c>
      <c r="N450" s="56"/>
      <c r="O450" s="56"/>
      <c r="P450" s="56" t="s">
        <v>259</v>
      </c>
      <c r="Q450" s="56"/>
      <c r="R450" s="56" t="s">
        <v>70</v>
      </c>
      <c r="S450" s="56" t="s">
        <v>11415</v>
      </c>
      <c r="T450" s="56" t="s">
        <v>7140</v>
      </c>
      <c r="U450" s="57">
        <v>1019130</v>
      </c>
      <c r="V450" s="57">
        <v>-968173.5</v>
      </c>
      <c r="W450" s="57">
        <v>50956.5</v>
      </c>
      <c r="X450" s="57">
        <v>0</v>
      </c>
      <c r="Y450" s="73">
        <v>41170</v>
      </c>
      <c r="Z450" s="57">
        <v>0</v>
      </c>
      <c r="AA450" s="57">
        <v>0</v>
      </c>
      <c r="AB450" s="57">
        <v>50956.5</v>
      </c>
      <c r="AC450" s="57">
        <v>0</v>
      </c>
      <c r="AD450" s="56" t="s">
        <v>9255</v>
      </c>
      <c r="AE450" s="57">
        <v>0</v>
      </c>
      <c r="AF450" s="57">
        <v>0</v>
      </c>
      <c r="AG450" s="57">
        <v>0</v>
      </c>
      <c r="AI450"/>
      <c r="AJ450"/>
    </row>
    <row r="451" spans="1:36">
      <c r="A451" s="56" t="s">
        <v>49</v>
      </c>
      <c r="B451" s="56" t="s">
        <v>11416</v>
      </c>
      <c r="C451" s="56">
        <v>2101010100</v>
      </c>
      <c r="D451" s="56" t="s">
        <v>39</v>
      </c>
      <c r="E451" s="56">
        <v>2101020100</v>
      </c>
      <c r="F451" s="56">
        <v>5401010100</v>
      </c>
      <c r="G451" s="56" t="s">
        <v>11431</v>
      </c>
      <c r="H451" s="56">
        <v>400211</v>
      </c>
      <c r="I451" s="56" t="s">
        <v>11444</v>
      </c>
      <c r="J451" s="56" t="s">
        <v>9706</v>
      </c>
      <c r="K451" s="56" t="s">
        <v>7252</v>
      </c>
      <c r="L451" s="56" t="s">
        <v>7138</v>
      </c>
      <c r="M451" s="73">
        <v>41004</v>
      </c>
      <c r="N451" s="56"/>
      <c r="O451" s="56"/>
      <c r="P451" s="56" t="s">
        <v>259</v>
      </c>
      <c r="Q451" s="56"/>
      <c r="R451" s="56" t="s">
        <v>70</v>
      </c>
      <c r="S451" s="56" t="s">
        <v>11415</v>
      </c>
      <c r="T451" s="56" t="s">
        <v>7140</v>
      </c>
      <c r="U451" s="57">
        <v>94500</v>
      </c>
      <c r="V451" s="57">
        <v>-89775</v>
      </c>
      <c r="W451" s="57">
        <v>4725</v>
      </c>
      <c r="X451" s="57">
        <v>0</v>
      </c>
      <c r="Y451" s="73">
        <v>41004</v>
      </c>
      <c r="Z451" s="57">
        <v>0</v>
      </c>
      <c r="AA451" s="57">
        <v>0</v>
      </c>
      <c r="AB451" s="57">
        <v>4725</v>
      </c>
      <c r="AC451" s="57">
        <v>0</v>
      </c>
      <c r="AD451" s="56" t="s">
        <v>9255</v>
      </c>
      <c r="AE451" s="57">
        <v>0</v>
      </c>
      <c r="AF451" s="57">
        <v>0</v>
      </c>
      <c r="AG451" s="57">
        <v>0</v>
      </c>
      <c r="AI451"/>
      <c r="AJ451"/>
    </row>
    <row r="452" spans="1:36">
      <c r="A452" s="56" t="s">
        <v>49</v>
      </c>
      <c r="B452" s="56" t="s">
        <v>11416</v>
      </c>
      <c r="C452" s="56">
        <v>2101010100</v>
      </c>
      <c r="D452" s="56" t="s">
        <v>39</v>
      </c>
      <c r="E452" s="56">
        <v>2101020100</v>
      </c>
      <c r="F452" s="56">
        <v>5401010100</v>
      </c>
      <c r="G452" s="56" t="s">
        <v>11431</v>
      </c>
      <c r="H452" s="56">
        <v>400211</v>
      </c>
      <c r="I452" s="56" t="s">
        <v>11444</v>
      </c>
      <c r="J452" s="56" t="s">
        <v>9707</v>
      </c>
      <c r="K452" s="56" t="s">
        <v>9050</v>
      </c>
      <c r="L452" s="56" t="s">
        <v>7138</v>
      </c>
      <c r="M452" s="73">
        <v>41014</v>
      </c>
      <c r="N452" s="56"/>
      <c r="O452" s="56"/>
      <c r="P452" s="56" t="s">
        <v>259</v>
      </c>
      <c r="Q452" s="56"/>
      <c r="R452" s="56" t="s">
        <v>70</v>
      </c>
      <c r="S452" s="56" t="s">
        <v>11415</v>
      </c>
      <c r="T452" s="56" t="s">
        <v>7140</v>
      </c>
      <c r="U452" s="57">
        <v>175000</v>
      </c>
      <c r="V452" s="57">
        <v>-166250</v>
      </c>
      <c r="W452" s="57">
        <v>8750</v>
      </c>
      <c r="X452" s="57">
        <v>0</v>
      </c>
      <c r="Y452" s="73">
        <v>41014</v>
      </c>
      <c r="Z452" s="57">
        <v>0</v>
      </c>
      <c r="AA452" s="57">
        <v>0</v>
      </c>
      <c r="AB452" s="57">
        <v>8750</v>
      </c>
      <c r="AC452" s="57">
        <v>0</v>
      </c>
      <c r="AD452" s="56" t="s">
        <v>9255</v>
      </c>
      <c r="AE452" s="57">
        <v>0</v>
      </c>
      <c r="AF452" s="57">
        <v>0</v>
      </c>
      <c r="AG452" s="57">
        <v>0</v>
      </c>
      <c r="AI452"/>
      <c r="AJ452"/>
    </row>
    <row r="453" spans="1:36">
      <c r="A453" s="56" t="s">
        <v>49</v>
      </c>
      <c r="B453" s="56" t="s">
        <v>11416</v>
      </c>
      <c r="C453" s="56">
        <v>2101010100</v>
      </c>
      <c r="D453" s="56" t="s">
        <v>39</v>
      </c>
      <c r="E453" s="56">
        <v>2101020100</v>
      </c>
      <c r="F453" s="56">
        <v>5401010100</v>
      </c>
      <c r="G453" s="56" t="s">
        <v>11431</v>
      </c>
      <c r="H453" s="56">
        <v>400211</v>
      </c>
      <c r="I453" s="56" t="s">
        <v>11444</v>
      </c>
      <c r="J453" s="56" t="s">
        <v>9708</v>
      </c>
      <c r="K453" s="56" t="s">
        <v>7253</v>
      </c>
      <c r="L453" s="56" t="s">
        <v>7138</v>
      </c>
      <c r="M453" s="73">
        <v>41117</v>
      </c>
      <c r="N453" s="56"/>
      <c r="O453" s="56"/>
      <c r="P453" s="56" t="s">
        <v>259</v>
      </c>
      <c r="Q453" s="56"/>
      <c r="R453" s="56" t="s">
        <v>70</v>
      </c>
      <c r="S453" s="56" t="s">
        <v>11415</v>
      </c>
      <c r="T453" s="56" t="s">
        <v>7140</v>
      </c>
      <c r="U453" s="57">
        <v>84525</v>
      </c>
      <c r="V453" s="57">
        <v>-80298.75</v>
      </c>
      <c r="W453" s="57">
        <v>4226.25</v>
      </c>
      <c r="X453" s="57">
        <v>0</v>
      </c>
      <c r="Y453" s="73">
        <v>41117</v>
      </c>
      <c r="Z453" s="57">
        <v>0</v>
      </c>
      <c r="AA453" s="57">
        <v>0</v>
      </c>
      <c r="AB453" s="57">
        <v>4226.25</v>
      </c>
      <c r="AC453" s="57">
        <v>0</v>
      </c>
      <c r="AD453" s="56" t="s">
        <v>9255</v>
      </c>
      <c r="AE453" s="57">
        <v>0</v>
      </c>
      <c r="AF453" s="57">
        <v>0</v>
      </c>
      <c r="AG453" s="57">
        <v>0</v>
      </c>
      <c r="AI453"/>
      <c r="AJ453"/>
    </row>
    <row r="454" spans="1:36">
      <c r="A454" s="56" t="s">
        <v>49</v>
      </c>
      <c r="B454" s="56" t="s">
        <v>11416</v>
      </c>
      <c r="C454" s="56">
        <v>2101010100</v>
      </c>
      <c r="D454" s="56" t="s">
        <v>39</v>
      </c>
      <c r="E454" s="56">
        <v>2101020100</v>
      </c>
      <c r="F454" s="56">
        <v>5401010100</v>
      </c>
      <c r="G454" s="56" t="s">
        <v>11431</v>
      </c>
      <c r="H454" s="56">
        <v>400211</v>
      </c>
      <c r="I454" s="56" t="s">
        <v>11444</v>
      </c>
      <c r="J454" s="56" t="s">
        <v>9709</v>
      </c>
      <c r="K454" s="56" t="s">
        <v>7254</v>
      </c>
      <c r="L454" s="56" t="s">
        <v>7138</v>
      </c>
      <c r="M454" s="73">
        <v>41841</v>
      </c>
      <c r="N454" s="56"/>
      <c r="O454" s="56"/>
      <c r="P454" s="56" t="s">
        <v>259</v>
      </c>
      <c r="Q454" s="56"/>
      <c r="R454" s="56" t="s">
        <v>70</v>
      </c>
      <c r="S454" s="56" t="s">
        <v>11415</v>
      </c>
      <c r="T454" s="56" t="s">
        <v>7140</v>
      </c>
      <c r="U454" s="57">
        <v>86625</v>
      </c>
      <c r="V454" s="57">
        <v>-82293.75</v>
      </c>
      <c r="W454" s="57">
        <v>4331.25</v>
      </c>
      <c r="X454" s="57">
        <v>0</v>
      </c>
      <c r="Y454" s="73">
        <v>41841</v>
      </c>
      <c r="Z454" s="57">
        <v>0</v>
      </c>
      <c r="AA454" s="57">
        <v>0</v>
      </c>
      <c r="AB454" s="57">
        <v>4331.25</v>
      </c>
      <c r="AC454" s="57">
        <v>0</v>
      </c>
      <c r="AD454" s="56" t="s">
        <v>9255</v>
      </c>
      <c r="AE454" s="57">
        <v>0</v>
      </c>
      <c r="AF454" s="57">
        <v>0</v>
      </c>
      <c r="AG454" s="57">
        <v>0</v>
      </c>
      <c r="AI454"/>
      <c r="AJ454"/>
    </row>
    <row r="455" spans="1:36">
      <c r="A455" s="56" t="s">
        <v>50</v>
      </c>
      <c r="B455" s="56" t="s">
        <v>11416</v>
      </c>
      <c r="C455" s="56">
        <v>2101010100</v>
      </c>
      <c r="D455" s="56" t="s">
        <v>39</v>
      </c>
      <c r="E455" s="56">
        <v>2101020100</v>
      </c>
      <c r="F455" s="56">
        <v>5401010100</v>
      </c>
      <c r="G455" s="56" t="s">
        <v>11431</v>
      </c>
      <c r="H455" s="56">
        <v>400210</v>
      </c>
      <c r="I455" s="56" t="s">
        <v>11440</v>
      </c>
      <c r="J455" s="56" t="s">
        <v>9710</v>
      </c>
      <c r="K455" s="56" t="s">
        <v>7258</v>
      </c>
      <c r="L455" s="56" t="s">
        <v>7138</v>
      </c>
      <c r="M455" s="73">
        <v>42845</v>
      </c>
      <c r="N455" s="56"/>
      <c r="O455" s="56"/>
      <c r="P455" s="56" t="s">
        <v>259</v>
      </c>
      <c r="Q455" s="56"/>
      <c r="R455" s="56" t="s">
        <v>70</v>
      </c>
      <c r="S455" s="56" t="s">
        <v>11415</v>
      </c>
      <c r="T455" s="56" t="s">
        <v>7140</v>
      </c>
      <c r="U455" s="57">
        <v>153223.85</v>
      </c>
      <c r="V455" s="57">
        <v>-145562.66</v>
      </c>
      <c r="W455" s="57">
        <v>7661.19</v>
      </c>
      <c r="X455" s="57">
        <v>0</v>
      </c>
      <c r="Y455" s="73">
        <v>42845</v>
      </c>
      <c r="Z455" s="57">
        <v>0</v>
      </c>
      <c r="AA455" s="57">
        <v>0</v>
      </c>
      <c r="AB455" s="57">
        <v>7661.19</v>
      </c>
      <c r="AC455" s="57">
        <v>0</v>
      </c>
      <c r="AD455" s="56" t="s">
        <v>9255</v>
      </c>
      <c r="AE455" s="57">
        <v>0</v>
      </c>
      <c r="AF455" s="57">
        <v>0</v>
      </c>
      <c r="AG455" s="57">
        <v>0</v>
      </c>
      <c r="AI455"/>
      <c r="AJ455"/>
    </row>
    <row r="456" spans="1:36">
      <c r="A456" s="56" t="s">
        <v>50</v>
      </c>
      <c r="B456" s="56" t="s">
        <v>11417</v>
      </c>
      <c r="C456" s="56">
        <v>2101010130</v>
      </c>
      <c r="D456" s="56" t="s">
        <v>40</v>
      </c>
      <c r="E456" s="56">
        <v>2101020140</v>
      </c>
      <c r="F456" s="56">
        <v>5401010140</v>
      </c>
      <c r="G456" s="56" t="s">
        <v>11431</v>
      </c>
      <c r="H456" s="56">
        <v>400209</v>
      </c>
      <c r="I456" s="56" t="s">
        <v>11436</v>
      </c>
      <c r="J456" s="56" t="s">
        <v>9711</v>
      </c>
      <c r="K456" s="56" t="s">
        <v>7268</v>
      </c>
      <c r="L456" s="56" t="s">
        <v>7138</v>
      </c>
      <c r="M456" s="73">
        <v>39917</v>
      </c>
      <c r="N456" s="56"/>
      <c r="O456" s="56"/>
      <c r="P456" s="56" t="s">
        <v>7235</v>
      </c>
      <c r="Q456" s="56"/>
      <c r="R456" s="56" t="s">
        <v>70</v>
      </c>
      <c r="S456" s="56" t="s">
        <v>11415</v>
      </c>
      <c r="T456" s="56" t="s">
        <v>7140</v>
      </c>
      <c r="U456" s="57">
        <v>5123</v>
      </c>
      <c r="V456" s="57">
        <v>-4866.8500000000004</v>
      </c>
      <c r="W456" s="57">
        <v>256.14999999999998</v>
      </c>
      <c r="X456" s="57">
        <v>0</v>
      </c>
      <c r="Y456" s="73">
        <v>39917</v>
      </c>
      <c r="Z456" s="57">
        <v>0</v>
      </c>
      <c r="AA456" s="57">
        <v>0</v>
      </c>
      <c r="AB456" s="57">
        <v>256.14999999999998</v>
      </c>
      <c r="AC456" s="57">
        <v>0</v>
      </c>
      <c r="AD456" s="56" t="s">
        <v>9255</v>
      </c>
      <c r="AE456" s="57">
        <v>0</v>
      </c>
      <c r="AF456" s="57">
        <v>0</v>
      </c>
      <c r="AG456" s="57">
        <v>0</v>
      </c>
      <c r="AI456"/>
      <c r="AJ456"/>
    </row>
    <row r="457" spans="1:36">
      <c r="A457" s="56" t="s">
        <v>50</v>
      </c>
      <c r="B457" s="56" t="s">
        <v>11417</v>
      </c>
      <c r="C457" s="56">
        <v>2101010130</v>
      </c>
      <c r="D457" s="56" t="s">
        <v>40</v>
      </c>
      <c r="E457" s="56">
        <v>2101020140</v>
      </c>
      <c r="F457" s="56">
        <v>5401010140</v>
      </c>
      <c r="G457" s="56" t="s">
        <v>11431</v>
      </c>
      <c r="H457" s="56">
        <v>400209</v>
      </c>
      <c r="I457" s="56" t="s">
        <v>11436</v>
      </c>
      <c r="J457" s="56" t="s">
        <v>9712</v>
      </c>
      <c r="K457" s="56" t="s">
        <v>7271</v>
      </c>
      <c r="L457" s="56" t="s">
        <v>7138</v>
      </c>
      <c r="M457" s="73">
        <v>39917</v>
      </c>
      <c r="N457" s="56"/>
      <c r="O457" s="56"/>
      <c r="P457" s="56" t="s">
        <v>7235</v>
      </c>
      <c r="Q457" s="56"/>
      <c r="R457" s="56" t="s">
        <v>70</v>
      </c>
      <c r="S457" s="56" t="s">
        <v>11415</v>
      </c>
      <c r="T457" s="56" t="s">
        <v>7140</v>
      </c>
      <c r="U457" s="57">
        <v>7400</v>
      </c>
      <c r="V457" s="57">
        <v>-7030</v>
      </c>
      <c r="W457" s="57">
        <v>370</v>
      </c>
      <c r="X457" s="57">
        <v>0</v>
      </c>
      <c r="Y457" s="73">
        <v>39917</v>
      </c>
      <c r="Z457" s="57">
        <v>0</v>
      </c>
      <c r="AA457" s="57">
        <v>0</v>
      </c>
      <c r="AB457" s="57">
        <v>370</v>
      </c>
      <c r="AC457" s="57">
        <v>0</v>
      </c>
      <c r="AD457" s="56" t="s">
        <v>9255</v>
      </c>
      <c r="AE457" s="57">
        <v>0</v>
      </c>
      <c r="AF457" s="57">
        <v>0</v>
      </c>
      <c r="AG457" s="57">
        <v>0</v>
      </c>
      <c r="AI457"/>
      <c r="AJ457"/>
    </row>
    <row r="458" spans="1:36">
      <c r="A458" s="56" t="s">
        <v>50</v>
      </c>
      <c r="B458" s="56" t="s">
        <v>11417</v>
      </c>
      <c r="C458" s="56">
        <v>2101010130</v>
      </c>
      <c r="D458" s="56" t="s">
        <v>40</v>
      </c>
      <c r="E458" s="56">
        <v>2101020140</v>
      </c>
      <c r="F458" s="56">
        <v>5401010140</v>
      </c>
      <c r="G458" s="56" t="s">
        <v>11431</v>
      </c>
      <c r="H458" s="56">
        <v>400209</v>
      </c>
      <c r="I458" s="56" t="s">
        <v>11436</v>
      </c>
      <c r="J458" s="56" t="s">
        <v>9713</v>
      </c>
      <c r="K458" s="56" t="s">
        <v>7274</v>
      </c>
      <c r="L458" s="56" t="s">
        <v>7138</v>
      </c>
      <c r="M458" s="73">
        <v>39923</v>
      </c>
      <c r="N458" s="56"/>
      <c r="O458" s="56"/>
      <c r="P458" s="56" t="s">
        <v>7235</v>
      </c>
      <c r="Q458" s="56"/>
      <c r="R458" s="56" t="s">
        <v>70</v>
      </c>
      <c r="S458" s="56" t="s">
        <v>11415</v>
      </c>
      <c r="T458" s="56" t="s">
        <v>7140</v>
      </c>
      <c r="U458" s="57">
        <v>10406</v>
      </c>
      <c r="V458" s="57">
        <v>-9885.7000000000007</v>
      </c>
      <c r="W458" s="57">
        <v>520.29999999999995</v>
      </c>
      <c r="X458" s="57">
        <v>0</v>
      </c>
      <c r="Y458" s="73">
        <v>39923</v>
      </c>
      <c r="Z458" s="57">
        <v>0</v>
      </c>
      <c r="AA458" s="57">
        <v>0</v>
      </c>
      <c r="AB458" s="57">
        <v>520.29999999999995</v>
      </c>
      <c r="AC458" s="57">
        <v>0</v>
      </c>
      <c r="AD458" s="56" t="s">
        <v>9255</v>
      </c>
      <c r="AE458" s="57">
        <v>0</v>
      </c>
      <c r="AF458" s="57">
        <v>0</v>
      </c>
      <c r="AG458" s="57">
        <v>0</v>
      </c>
      <c r="AI458"/>
      <c r="AJ458"/>
    </row>
    <row r="459" spans="1:36">
      <c r="A459" s="56" t="s">
        <v>50</v>
      </c>
      <c r="B459" s="56" t="s">
        <v>11417</v>
      </c>
      <c r="C459" s="56">
        <v>2101010130</v>
      </c>
      <c r="D459" s="56" t="s">
        <v>40</v>
      </c>
      <c r="E459" s="56">
        <v>2101020140</v>
      </c>
      <c r="F459" s="56">
        <v>5401010140</v>
      </c>
      <c r="G459" s="56" t="s">
        <v>11431</v>
      </c>
      <c r="H459" s="56">
        <v>400209</v>
      </c>
      <c r="I459" s="56" t="s">
        <v>11436</v>
      </c>
      <c r="J459" s="56" t="s">
        <v>9714</v>
      </c>
      <c r="K459" s="56" t="s">
        <v>7275</v>
      </c>
      <c r="L459" s="56" t="s">
        <v>7138</v>
      </c>
      <c r="M459" s="73">
        <v>39917</v>
      </c>
      <c r="N459" s="56"/>
      <c r="O459" s="56"/>
      <c r="P459" s="56" t="s">
        <v>7235</v>
      </c>
      <c r="Q459" s="56"/>
      <c r="R459" s="56" t="s">
        <v>70</v>
      </c>
      <c r="S459" s="56" t="s">
        <v>11415</v>
      </c>
      <c r="T459" s="56" t="s">
        <v>7140</v>
      </c>
      <c r="U459" s="57">
        <v>10868</v>
      </c>
      <c r="V459" s="57">
        <v>-10324.6</v>
      </c>
      <c r="W459" s="57">
        <v>543.4</v>
      </c>
      <c r="X459" s="57">
        <v>0</v>
      </c>
      <c r="Y459" s="73">
        <v>39917</v>
      </c>
      <c r="Z459" s="57">
        <v>0</v>
      </c>
      <c r="AA459" s="57">
        <v>0</v>
      </c>
      <c r="AB459" s="57">
        <v>543.4</v>
      </c>
      <c r="AC459" s="57">
        <v>0</v>
      </c>
      <c r="AD459" s="56" t="s">
        <v>9255</v>
      </c>
      <c r="AE459" s="57">
        <v>0</v>
      </c>
      <c r="AF459" s="57">
        <v>0</v>
      </c>
      <c r="AG459" s="57">
        <v>0</v>
      </c>
      <c r="AI459"/>
      <c r="AJ459"/>
    </row>
    <row r="460" spans="1:36">
      <c r="A460" s="56" t="s">
        <v>50</v>
      </c>
      <c r="B460" s="56" t="s">
        <v>11417</v>
      </c>
      <c r="C460" s="56">
        <v>2101010130</v>
      </c>
      <c r="D460" s="56" t="s">
        <v>40</v>
      </c>
      <c r="E460" s="56">
        <v>2101020140</v>
      </c>
      <c r="F460" s="56">
        <v>5401010140</v>
      </c>
      <c r="G460" s="56" t="s">
        <v>11431</v>
      </c>
      <c r="H460" s="56">
        <v>400209</v>
      </c>
      <c r="I460" s="56" t="s">
        <v>11436</v>
      </c>
      <c r="J460" s="56" t="s">
        <v>9715</v>
      </c>
      <c r="K460" s="56" t="s">
        <v>7276</v>
      </c>
      <c r="L460" s="56" t="s">
        <v>7138</v>
      </c>
      <c r="M460" s="73">
        <v>39923</v>
      </c>
      <c r="N460" s="56"/>
      <c r="O460" s="56"/>
      <c r="P460" s="56" t="s">
        <v>7235</v>
      </c>
      <c r="Q460" s="56"/>
      <c r="R460" s="56" t="s">
        <v>70</v>
      </c>
      <c r="S460" s="56" t="s">
        <v>11415</v>
      </c>
      <c r="T460" s="56" t="s">
        <v>7140</v>
      </c>
      <c r="U460" s="57">
        <v>13454</v>
      </c>
      <c r="V460" s="57">
        <v>-12781.3</v>
      </c>
      <c r="W460" s="57">
        <v>672.7</v>
      </c>
      <c r="X460" s="57">
        <v>0</v>
      </c>
      <c r="Y460" s="73">
        <v>39923</v>
      </c>
      <c r="Z460" s="57">
        <v>0</v>
      </c>
      <c r="AA460" s="57">
        <v>0</v>
      </c>
      <c r="AB460" s="57">
        <v>672.7</v>
      </c>
      <c r="AC460" s="57">
        <v>0</v>
      </c>
      <c r="AD460" s="56" t="s">
        <v>9255</v>
      </c>
      <c r="AE460" s="57">
        <v>0</v>
      </c>
      <c r="AF460" s="57">
        <v>0</v>
      </c>
      <c r="AG460" s="57">
        <v>0</v>
      </c>
      <c r="AI460"/>
      <c r="AJ460"/>
    </row>
    <row r="461" spans="1:36">
      <c r="A461" s="56" t="s">
        <v>50</v>
      </c>
      <c r="B461" s="56" t="s">
        <v>11417</v>
      </c>
      <c r="C461" s="56">
        <v>2101010130</v>
      </c>
      <c r="D461" s="56" t="s">
        <v>40</v>
      </c>
      <c r="E461" s="56">
        <v>2101020140</v>
      </c>
      <c r="F461" s="56">
        <v>5401010140</v>
      </c>
      <c r="G461" s="56" t="s">
        <v>11431</v>
      </c>
      <c r="H461" s="56">
        <v>400209</v>
      </c>
      <c r="I461" s="56" t="s">
        <v>11436</v>
      </c>
      <c r="J461" s="56" t="s">
        <v>9716</v>
      </c>
      <c r="K461" s="56" t="s">
        <v>7279</v>
      </c>
      <c r="L461" s="56" t="s">
        <v>7138</v>
      </c>
      <c r="M461" s="73">
        <v>39917</v>
      </c>
      <c r="N461" s="56"/>
      <c r="O461" s="56"/>
      <c r="P461" s="56" t="s">
        <v>7235</v>
      </c>
      <c r="Q461" s="56"/>
      <c r="R461" s="56" t="s">
        <v>70</v>
      </c>
      <c r="S461" s="56" t="s">
        <v>11415</v>
      </c>
      <c r="T461" s="56" t="s">
        <v>7140</v>
      </c>
      <c r="U461" s="57">
        <v>17906</v>
      </c>
      <c r="V461" s="57">
        <v>-17010.7</v>
      </c>
      <c r="W461" s="57">
        <v>895.3</v>
      </c>
      <c r="X461" s="57">
        <v>0</v>
      </c>
      <c r="Y461" s="73">
        <v>39917</v>
      </c>
      <c r="Z461" s="57">
        <v>0</v>
      </c>
      <c r="AA461" s="57">
        <v>0</v>
      </c>
      <c r="AB461" s="57">
        <v>895.3</v>
      </c>
      <c r="AC461" s="57">
        <v>0</v>
      </c>
      <c r="AD461" s="56" t="s">
        <v>9255</v>
      </c>
      <c r="AE461" s="57">
        <v>0</v>
      </c>
      <c r="AF461" s="57">
        <v>0</v>
      </c>
      <c r="AG461" s="57">
        <v>0</v>
      </c>
      <c r="AI461"/>
      <c r="AJ461"/>
    </row>
    <row r="462" spans="1:36">
      <c r="A462" s="56" t="s">
        <v>50</v>
      </c>
      <c r="B462" s="56" t="s">
        <v>11417</v>
      </c>
      <c r="C462" s="56">
        <v>2101010130</v>
      </c>
      <c r="D462" s="56" t="s">
        <v>40</v>
      </c>
      <c r="E462" s="56">
        <v>2101020140</v>
      </c>
      <c r="F462" s="56">
        <v>5401010140</v>
      </c>
      <c r="G462" s="56" t="s">
        <v>11431</v>
      </c>
      <c r="H462" s="56">
        <v>400209</v>
      </c>
      <c r="I462" s="56" t="s">
        <v>11436</v>
      </c>
      <c r="J462" s="56" t="s">
        <v>9717</v>
      </c>
      <c r="K462" s="56" t="s">
        <v>7281</v>
      </c>
      <c r="L462" s="56" t="s">
        <v>7138</v>
      </c>
      <c r="M462" s="73">
        <v>40038</v>
      </c>
      <c r="N462" s="56"/>
      <c r="O462" s="56"/>
      <c r="P462" s="56" t="s">
        <v>7235</v>
      </c>
      <c r="Q462" s="56"/>
      <c r="R462" s="56" t="s">
        <v>70</v>
      </c>
      <c r="S462" s="56" t="s">
        <v>11415</v>
      </c>
      <c r="T462" s="56" t="s">
        <v>7140</v>
      </c>
      <c r="U462" s="57">
        <v>123750</v>
      </c>
      <c r="V462" s="57">
        <v>-117562.5</v>
      </c>
      <c r="W462" s="57">
        <v>6187.5</v>
      </c>
      <c r="X462" s="57">
        <v>0</v>
      </c>
      <c r="Y462" s="73">
        <v>40038</v>
      </c>
      <c r="Z462" s="57">
        <v>0</v>
      </c>
      <c r="AA462" s="57">
        <v>0</v>
      </c>
      <c r="AB462" s="57">
        <v>6187.5</v>
      </c>
      <c r="AC462" s="57">
        <v>0</v>
      </c>
      <c r="AD462" s="56" t="s">
        <v>9255</v>
      </c>
      <c r="AE462" s="57">
        <v>0</v>
      </c>
      <c r="AF462" s="57">
        <v>0</v>
      </c>
      <c r="AG462" s="57">
        <v>0</v>
      </c>
      <c r="AI462"/>
      <c r="AJ462"/>
    </row>
    <row r="463" spans="1:36">
      <c r="A463" s="56" t="s">
        <v>50</v>
      </c>
      <c r="B463" s="56" t="s">
        <v>11417</v>
      </c>
      <c r="C463" s="56">
        <v>2101010130</v>
      </c>
      <c r="D463" s="56" t="s">
        <v>40</v>
      </c>
      <c r="E463" s="56">
        <v>2101020140</v>
      </c>
      <c r="F463" s="56">
        <v>5401010140</v>
      </c>
      <c r="G463" s="56" t="s">
        <v>11431</v>
      </c>
      <c r="H463" s="56">
        <v>400209</v>
      </c>
      <c r="I463" s="56" t="s">
        <v>11436</v>
      </c>
      <c r="J463" s="56" t="s">
        <v>9718</v>
      </c>
      <c r="K463" s="56" t="s">
        <v>7282</v>
      </c>
      <c r="L463" s="56" t="s">
        <v>7138</v>
      </c>
      <c r="M463" s="73">
        <v>39923</v>
      </c>
      <c r="N463" s="56"/>
      <c r="O463" s="56"/>
      <c r="P463" s="56" t="s">
        <v>7235</v>
      </c>
      <c r="Q463" s="56"/>
      <c r="R463" s="56" t="s">
        <v>70</v>
      </c>
      <c r="S463" s="56" t="s">
        <v>11415</v>
      </c>
      <c r="T463" s="56" t="s">
        <v>7140</v>
      </c>
      <c r="U463" s="57">
        <v>129938</v>
      </c>
      <c r="V463" s="57">
        <v>-123441.1</v>
      </c>
      <c r="W463" s="57">
        <v>6496.9</v>
      </c>
      <c r="X463" s="57">
        <v>0</v>
      </c>
      <c r="Y463" s="73">
        <v>39923</v>
      </c>
      <c r="Z463" s="57">
        <v>0</v>
      </c>
      <c r="AA463" s="57">
        <v>0</v>
      </c>
      <c r="AB463" s="57">
        <v>6496.9</v>
      </c>
      <c r="AC463" s="57">
        <v>0</v>
      </c>
      <c r="AD463" s="56" t="s">
        <v>9255</v>
      </c>
      <c r="AE463" s="57">
        <v>0</v>
      </c>
      <c r="AF463" s="57">
        <v>0</v>
      </c>
      <c r="AG463" s="57">
        <v>0</v>
      </c>
      <c r="AI463"/>
      <c r="AJ463"/>
    </row>
    <row r="464" spans="1:36">
      <c r="A464" s="56" t="s">
        <v>50</v>
      </c>
      <c r="B464" s="56" t="s">
        <v>11417</v>
      </c>
      <c r="C464" s="56">
        <v>2101010130</v>
      </c>
      <c r="D464" s="56" t="s">
        <v>40</v>
      </c>
      <c r="E464" s="56">
        <v>2101020140</v>
      </c>
      <c r="F464" s="56">
        <v>5401010140</v>
      </c>
      <c r="G464" s="56" t="s">
        <v>11431</v>
      </c>
      <c r="H464" s="56">
        <v>400209</v>
      </c>
      <c r="I464" s="56" t="s">
        <v>11436</v>
      </c>
      <c r="J464" s="56" t="s">
        <v>9719</v>
      </c>
      <c r="K464" s="56" t="s">
        <v>7283</v>
      </c>
      <c r="L464" s="56" t="s">
        <v>7138</v>
      </c>
      <c r="M464" s="73">
        <v>40057</v>
      </c>
      <c r="N464" s="56"/>
      <c r="O464" s="56"/>
      <c r="P464" s="56" t="s">
        <v>7235</v>
      </c>
      <c r="Q464" s="56"/>
      <c r="R464" s="56" t="s">
        <v>70</v>
      </c>
      <c r="S464" s="56" t="s">
        <v>11415</v>
      </c>
      <c r="T464" s="56" t="s">
        <v>7140</v>
      </c>
      <c r="U464" s="57">
        <v>1253364</v>
      </c>
      <c r="V464" s="57">
        <v>-1190695.8</v>
      </c>
      <c r="W464" s="57">
        <v>62668.2</v>
      </c>
      <c r="X464" s="57">
        <v>0</v>
      </c>
      <c r="Y464" s="73">
        <v>40057</v>
      </c>
      <c r="Z464" s="57">
        <v>0</v>
      </c>
      <c r="AA464" s="57">
        <v>0</v>
      </c>
      <c r="AB464" s="57">
        <v>62668.2</v>
      </c>
      <c r="AC464" s="57">
        <v>0</v>
      </c>
      <c r="AD464" s="56" t="s">
        <v>9255</v>
      </c>
      <c r="AE464" s="57">
        <v>0</v>
      </c>
      <c r="AF464" s="57">
        <v>0</v>
      </c>
      <c r="AG464" s="57">
        <v>0</v>
      </c>
      <c r="AI464"/>
      <c r="AJ464"/>
    </row>
    <row r="465" spans="1:36">
      <c r="A465" s="56" t="s">
        <v>49</v>
      </c>
      <c r="B465" s="56" t="s">
        <v>11417</v>
      </c>
      <c r="C465" s="56">
        <v>2101010130</v>
      </c>
      <c r="D465" s="56" t="s">
        <v>40</v>
      </c>
      <c r="E465" s="56">
        <v>2101020140</v>
      </c>
      <c r="F465" s="56">
        <v>5401010140</v>
      </c>
      <c r="G465" s="56" t="s">
        <v>11431</v>
      </c>
      <c r="H465" s="56">
        <v>400211</v>
      </c>
      <c r="I465" s="56" t="s">
        <v>11438</v>
      </c>
      <c r="J465" s="56" t="s">
        <v>9720</v>
      </c>
      <c r="K465" s="56" t="s">
        <v>7284</v>
      </c>
      <c r="L465" s="56" t="s">
        <v>7138</v>
      </c>
      <c r="M465" s="73">
        <v>40128</v>
      </c>
      <c r="N465" s="56"/>
      <c r="O465" s="56"/>
      <c r="P465" s="56" t="s">
        <v>7235</v>
      </c>
      <c r="Q465" s="56"/>
      <c r="R465" s="56" t="s">
        <v>70</v>
      </c>
      <c r="S465" s="56" t="s">
        <v>11415</v>
      </c>
      <c r="T465" s="56" t="s">
        <v>7140</v>
      </c>
      <c r="U465" s="57">
        <v>14835</v>
      </c>
      <c r="V465" s="57">
        <v>-14093.25</v>
      </c>
      <c r="W465" s="57">
        <v>741.75</v>
      </c>
      <c r="X465" s="57">
        <v>0</v>
      </c>
      <c r="Y465" s="73">
        <v>40128</v>
      </c>
      <c r="Z465" s="57">
        <v>0</v>
      </c>
      <c r="AA465" s="57">
        <v>0</v>
      </c>
      <c r="AB465" s="57">
        <v>741.75</v>
      </c>
      <c r="AC465" s="57">
        <v>0</v>
      </c>
      <c r="AD465" s="56" t="s">
        <v>9255</v>
      </c>
      <c r="AE465" s="57">
        <v>0</v>
      </c>
      <c r="AF465" s="57">
        <v>0</v>
      </c>
      <c r="AG465" s="57">
        <v>0</v>
      </c>
      <c r="AI465"/>
      <c r="AJ465"/>
    </row>
    <row r="466" spans="1:36">
      <c r="A466" s="56" t="s">
        <v>49</v>
      </c>
      <c r="B466" s="56" t="s">
        <v>11417</v>
      </c>
      <c r="C466" s="56">
        <v>2101010130</v>
      </c>
      <c r="D466" s="56" t="s">
        <v>40</v>
      </c>
      <c r="E466" s="56">
        <v>2101020140</v>
      </c>
      <c r="F466" s="56">
        <v>5401010140</v>
      </c>
      <c r="G466" s="56" t="s">
        <v>11431</v>
      </c>
      <c r="H466" s="56">
        <v>400211</v>
      </c>
      <c r="I466" s="56" t="s">
        <v>11438</v>
      </c>
      <c r="J466" s="56" t="s">
        <v>9721</v>
      </c>
      <c r="K466" s="56" t="s">
        <v>7285</v>
      </c>
      <c r="L466" s="56" t="s">
        <v>7138</v>
      </c>
      <c r="M466" s="73">
        <v>40081</v>
      </c>
      <c r="N466" s="56"/>
      <c r="O466" s="56"/>
      <c r="P466" s="56" t="s">
        <v>7235</v>
      </c>
      <c r="Q466" s="56"/>
      <c r="R466" s="56" t="s">
        <v>70</v>
      </c>
      <c r="S466" s="56" t="s">
        <v>11415</v>
      </c>
      <c r="T466" s="56" t="s">
        <v>7140</v>
      </c>
      <c r="U466" s="57">
        <v>7200</v>
      </c>
      <c r="V466" s="57">
        <v>-6840</v>
      </c>
      <c r="W466" s="57">
        <v>360</v>
      </c>
      <c r="X466" s="57">
        <v>0</v>
      </c>
      <c r="Y466" s="73">
        <v>40081</v>
      </c>
      <c r="Z466" s="57">
        <v>0</v>
      </c>
      <c r="AA466" s="57">
        <v>0</v>
      </c>
      <c r="AB466" s="57">
        <v>360</v>
      </c>
      <c r="AC466" s="57">
        <v>0</v>
      </c>
      <c r="AD466" s="56" t="s">
        <v>9255</v>
      </c>
      <c r="AE466" s="57">
        <v>0</v>
      </c>
      <c r="AF466" s="57">
        <v>0</v>
      </c>
      <c r="AG466" s="57">
        <v>0</v>
      </c>
      <c r="AI466"/>
      <c r="AJ466"/>
    </row>
    <row r="467" spans="1:36">
      <c r="A467" s="56" t="s">
        <v>49</v>
      </c>
      <c r="B467" s="56" t="s">
        <v>11417</v>
      </c>
      <c r="C467" s="56">
        <v>2101010130</v>
      </c>
      <c r="D467" s="56" t="s">
        <v>40</v>
      </c>
      <c r="E467" s="56">
        <v>2101020140</v>
      </c>
      <c r="F467" s="56">
        <v>5401010140</v>
      </c>
      <c r="G467" s="56" t="s">
        <v>11431</v>
      </c>
      <c r="H467" s="56">
        <v>400211</v>
      </c>
      <c r="I467" s="56" t="s">
        <v>11438</v>
      </c>
      <c r="J467" s="56" t="s">
        <v>9722</v>
      </c>
      <c r="K467" s="56" t="s">
        <v>7286</v>
      </c>
      <c r="L467" s="56" t="s">
        <v>7138</v>
      </c>
      <c r="M467" s="73">
        <v>40009</v>
      </c>
      <c r="N467" s="56"/>
      <c r="O467" s="56"/>
      <c r="P467" s="56" t="s">
        <v>7235</v>
      </c>
      <c r="Q467" s="56"/>
      <c r="R467" s="56" t="s">
        <v>70</v>
      </c>
      <c r="S467" s="56" t="s">
        <v>11415</v>
      </c>
      <c r="T467" s="56" t="s">
        <v>7140</v>
      </c>
      <c r="U467" s="57">
        <v>92000</v>
      </c>
      <c r="V467" s="57">
        <v>-87400</v>
      </c>
      <c r="W467" s="57">
        <v>4600</v>
      </c>
      <c r="X467" s="57">
        <v>0</v>
      </c>
      <c r="Y467" s="73">
        <v>40009</v>
      </c>
      <c r="Z467" s="57">
        <v>0</v>
      </c>
      <c r="AA467" s="57">
        <v>0</v>
      </c>
      <c r="AB467" s="57">
        <v>4600</v>
      </c>
      <c r="AC467" s="57">
        <v>0</v>
      </c>
      <c r="AD467" s="56" t="s">
        <v>9255</v>
      </c>
      <c r="AE467" s="57">
        <v>0</v>
      </c>
      <c r="AF467" s="57">
        <v>0</v>
      </c>
      <c r="AG467" s="57">
        <v>0</v>
      </c>
      <c r="AI467"/>
      <c r="AJ467"/>
    </row>
    <row r="468" spans="1:36">
      <c r="A468" s="56" t="s">
        <v>49</v>
      </c>
      <c r="B468" s="56" t="s">
        <v>11417</v>
      </c>
      <c r="C468" s="56">
        <v>2101010130</v>
      </c>
      <c r="D468" s="56" t="s">
        <v>40</v>
      </c>
      <c r="E468" s="56">
        <v>2101020140</v>
      </c>
      <c r="F468" s="56">
        <v>5401010140</v>
      </c>
      <c r="G468" s="56" t="s">
        <v>11431</v>
      </c>
      <c r="H468" s="56">
        <v>400211</v>
      </c>
      <c r="I468" s="56" t="s">
        <v>11438</v>
      </c>
      <c r="J468" s="56" t="s">
        <v>9723</v>
      </c>
      <c r="K468" s="56" t="s">
        <v>7287</v>
      </c>
      <c r="L468" s="56" t="s">
        <v>7138</v>
      </c>
      <c r="M468" s="73">
        <v>40198</v>
      </c>
      <c r="N468" s="56"/>
      <c r="O468" s="56"/>
      <c r="P468" s="56" t="s">
        <v>7235</v>
      </c>
      <c r="Q468" s="56"/>
      <c r="R468" s="56" t="s">
        <v>70</v>
      </c>
      <c r="S468" s="56" t="s">
        <v>11415</v>
      </c>
      <c r="T468" s="56" t="s">
        <v>7140</v>
      </c>
      <c r="U468" s="57">
        <v>32582</v>
      </c>
      <c r="V468" s="57">
        <v>-30952.9</v>
      </c>
      <c r="W468" s="57">
        <v>1629.1</v>
      </c>
      <c r="X468" s="57">
        <v>0</v>
      </c>
      <c r="Y468" s="73">
        <v>40198</v>
      </c>
      <c r="Z468" s="57">
        <v>0</v>
      </c>
      <c r="AA468" s="57">
        <v>0</v>
      </c>
      <c r="AB468" s="57">
        <v>1629.1</v>
      </c>
      <c r="AC468" s="57">
        <v>0</v>
      </c>
      <c r="AD468" s="56" t="s">
        <v>9255</v>
      </c>
      <c r="AE468" s="57">
        <v>0</v>
      </c>
      <c r="AF468" s="57">
        <v>0</v>
      </c>
      <c r="AG468" s="57">
        <v>0</v>
      </c>
      <c r="AI468"/>
      <c r="AJ468"/>
    </row>
    <row r="469" spans="1:36">
      <c r="A469" s="56" t="s">
        <v>49</v>
      </c>
      <c r="B469" s="56" t="s">
        <v>11417</v>
      </c>
      <c r="C469" s="56">
        <v>2101010130</v>
      </c>
      <c r="D469" s="56" t="s">
        <v>40</v>
      </c>
      <c r="E469" s="56">
        <v>2101020140</v>
      </c>
      <c r="F469" s="56">
        <v>5401010140</v>
      </c>
      <c r="G469" s="56" t="s">
        <v>11431</v>
      </c>
      <c r="H469" s="56">
        <v>400211</v>
      </c>
      <c r="I469" s="56" t="s">
        <v>11438</v>
      </c>
      <c r="J469" s="56" t="s">
        <v>9724</v>
      </c>
      <c r="K469" s="56" t="s">
        <v>7288</v>
      </c>
      <c r="L469" s="56" t="s">
        <v>7138</v>
      </c>
      <c r="M469" s="73">
        <v>40200</v>
      </c>
      <c r="N469" s="56"/>
      <c r="O469" s="56"/>
      <c r="P469" s="56" t="s">
        <v>7235</v>
      </c>
      <c r="Q469" s="56"/>
      <c r="R469" s="56" t="s">
        <v>70</v>
      </c>
      <c r="S469" s="56" t="s">
        <v>11415</v>
      </c>
      <c r="T469" s="56" t="s">
        <v>7140</v>
      </c>
      <c r="U469" s="57">
        <v>13626</v>
      </c>
      <c r="V469" s="57">
        <v>-12944.7</v>
      </c>
      <c r="W469" s="57">
        <v>681.3</v>
      </c>
      <c r="X469" s="57">
        <v>0</v>
      </c>
      <c r="Y469" s="73">
        <v>40200</v>
      </c>
      <c r="Z469" s="57">
        <v>0</v>
      </c>
      <c r="AA469" s="57">
        <v>0</v>
      </c>
      <c r="AB469" s="57">
        <v>681.3</v>
      </c>
      <c r="AC469" s="57">
        <v>0</v>
      </c>
      <c r="AD469" s="56" t="s">
        <v>9255</v>
      </c>
      <c r="AE469" s="57">
        <v>0</v>
      </c>
      <c r="AF469" s="57">
        <v>0</v>
      </c>
      <c r="AG469" s="57">
        <v>0</v>
      </c>
      <c r="AI469"/>
      <c r="AJ469"/>
    </row>
    <row r="470" spans="1:36">
      <c r="A470" s="56" t="s">
        <v>49</v>
      </c>
      <c r="B470" s="56" t="s">
        <v>11417</v>
      </c>
      <c r="C470" s="56">
        <v>2101010130</v>
      </c>
      <c r="D470" s="56" t="s">
        <v>40</v>
      </c>
      <c r="E470" s="56">
        <v>2101020140</v>
      </c>
      <c r="F470" s="56">
        <v>5401010140</v>
      </c>
      <c r="G470" s="56" t="s">
        <v>11431</v>
      </c>
      <c r="H470" s="56">
        <v>400211</v>
      </c>
      <c r="I470" s="56" t="s">
        <v>11438</v>
      </c>
      <c r="J470" s="56" t="s">
        <v>9725</v>
      </c>
      <c r="K470" s="56" t="s">
        <v>7288</v>
      </c>
      <c r="L470" s="56" t="s">
        <v>7138</v>
      </c>
      <c r="M470" s="73">
        <v>40183</v>
      </c>
      <c r="N470" s="56"/>
      <c r="O470" s="56"/>
      <c r="P470" s="56" t="s">
        <v>7235</v>
      </c>
      <c r="Q470" s="56"/>
      <c r="R470" s="56" t="s">
        <v>70</v>
      </c>
      <c r="S470" s="56" t="s">
        <v>11415</v>
      </c>
      <c r="T470" s="56" t="s">
        <v>7140</v>
      </c>
      <c r="U470" s="57">
        <v>13708</v>
      </c>
      <c r="V470" s="57">
        <v>-13022.6</v>
      </c>
      <c r="W470" s="57">
        <v>685.4</v>
      </c>
      <c r="X470" s="57">
        <v>0</v>
      </c>
      <c r="Y470" s="73">
        <v>40183</v>
      </c>
      <c r="Z470" s="57">
        <v>0</v>
      </c>
      <c r="AA470" s="57">
        <v>0</v>
      </c>
      <c r="AB470" s="57">
        <v>685.4</v>
      </c>
      <c r="AC470" s="57">
        <v>0</v>
      </c>
      <c r="AD470" s="56" t="s">
        <v>9255</v>
      </c>
      <c r="AE470" s="57">
        <v>0</v>
      </c>
      <c r="AF470" s="57">
        <v>0</v>
      </c>
      <c r="AG470" s="57">
        <v>0</v>
      </c>
      <c r="AI470"/>
      <c r="AJ470"/>
    </row>
    <row r="471" spans="1:36">
      <c r="A471" s="56" t="s">
        <v>49</v>
      </c>
      <c r="B471" s="56" t="s">
        <v>11417</v>
      </c>
      <c r="C471" s="56">
        <v>2101010130</v>
      </c>
      <c r="D471" s="56" t="s">
        <v>40</v>
      </c>
      <c r="E471" s="56">
        <v>2101020140</v>
      </c>
      <c r="F471" s="56">
        <v>5401010140</v>
      </c>
      <c r="G471" s="56" t="s">
        <v>11431</v>
      </c>
      <c r="H471" s="56">
        <v>400211</v>
      </c>
      <c r="I471" s="56" t="s">
        <v>11438</v>
      </c>
      <c r="J471" s="56" t="s">
        <v>9726</v>
      </c>
      <c r="K471" s="56" t="s">
        <v>7288</v>
      </c>
      <c r="L471" s="56" t="s">
        <v>7138</v>
      </c>
      <c r="M471" s="73">
        <v>40162</v>
      </c>
      <c r="N471" s="56"/>
      <c r="O471" s="56"/>
      <c r="P471" s="56" t="s">
        <v>7235</v>
      </c>
      <c r="Q471" s="56"/>
      <c r="R471" s="56" t="s">
        <v>70</v>
      </c>
      <c r="S471" s="56" t="s">
        <v>11415</v>
      </c>
      <c r="T471" s="56" t="s">
        <v>7140</v>
      </c>
      <c r="U471" s="57">
        <v>13626</v>
      </c>
      <c r="V471" s="57">
        <v>-12944.7</v>
      </c>
      <c r="W471" s="57">
        <v>681.3</v>
      </c>
      <c r="X471" s="57">
        <v>0</v>
      </c>
      <c r="Y471" s="73">
        <v>40162</v>
      </c>
      <c r="Z471" s="57">
        <v>0</v>
      </c>
      <c r="AA471" s="57">
        <v>0</v>
      </c>
      <c r="AB471" s="57">
        <v>681.3</v>
      </c>
      <c r="AC471" s="57">
        <v>0</v>
      </c>
      <c r="AD471" s="56" t="s">
        <v>9255</v>
      </c>
      <c r="AE471" s="57">
        <v>0</v>
      </c>
      <c r="AF471" s="57">
        <v>0</v>
      </c>
      <c r="AG471" s="57">
        <v>0</v>
      </c>
      <c r="AI471"/>
      <c r="AJ471"/>
    </row>
    <row r="472" spans="1:36">
      <c r="A472" s="56" t="s">
        <v>49</v>
      </c>
      <c r="B472" s="56" t="s">
        <v>11417</v>
      </c>
      <c r="C472" s="56">
        <v>2101010130</v>
      </c>
      <c r="D472" s="56" t="s">
        <v>40</v>
      </c>
      <c r="E472" s="56">
        <v>2101020140</v>
      </c>
      <c r="F472" s="56">
        <v>5401010140</v>
      </c>
      <c r="G472" s="56" t="s">
        <v>11431</v>
      </c>
      <c r="H472" s="56">
        <v>400211</v>
      </c>
      <c r="I472" s="56" t="s">
        <v>11438</v>
      </c>
      <c r="J472" s="56" t="s">
        <v>9727</v>
      </c>
      <c r="K472" s="56" t="s">
        <v>7288</v>
      </c>
      <c r="L472" s="56" t="s">
        <v>7138</v>
      </c>
      <c r="M472" s="73">
        <v>39329</v>
      </c>
      <c r="N472" s="56"/>
      <c r="O472" s="56"/>
      <c r="P472" s="56" t="s">
        <v>7235</v>
      </c>
      <c r="Q472" s="56"/>
      <c r="R472" s="56" t="s">
        <v>70</v>
      </c>
      <c r="S472" s="56" t="s">
        <v>11415</v>
      </c>
      <c r="T472" s="56" t="s">
        <v>7140</v>
      </c>
      <c r="U472" s="57">
        <v>13549</v>
      </c>
      <c r="V472" s="57">
        <v>-12871.55</v>
      </c>
      <c r="W472" s="57">
        <v>677.45</v>
      </c>
      <c r="X472" s="57">
        <v>0</v>
      </c>
      <c r="Y472" s="73">
        <v>39329</v>
      </c>
      <c r="Z472" s="57">
        <v>0</v>
      </c>
      <c r="AA472" s="57">
        <v>0</v>
      </c>
      <c r="AB472" s="57">
        <v>677.45</v>
      </c>
      <c r="AC472" s="57">
        <v>0</v>
      </c>
      <c r="AD472" s="56" t="s">
        <v>9255</v>
      </c>
      <c r="AE472" s="57">
        <v>0</v>
      </c>
      <c r="AF472" s="57">
        <v>0</v>
      </c>
      <c r="AG472" s="57">
        <v>0</v>
      </c>
      <c r="AI472"/>
      <c r="AJ472"/>
    </row>
    <row r="473" spans="1:36">
      <c r="A473" s="56" t="s">
        <v>49</v>
      </c>
      <c r="B473" s="56" t="s">
        <v>11417</v>
      </c>
      <c r="C473" s="56">
        <v>2101010130</v>
      </c>
      <c r="D473" s="56" t="s">
        <v>40</v>
      </c>
      <c r="E473" s="56">
        <v>2101020140</v>
      </c>
      <c r="F473" s="56">
        <v>5401010140</v>
      </c>
      <c r="G473" s="56" t="s">
        <v>11431</v>
      </c>
      <c r="H473" s="56">
        <v>400211</v>
      </c>
      <c r="I473" s="56" t="s">
        <v>11438</v>
      </c>
      <c r="J473" s="56" t="s">
        <v>9728</v>
      </c>
      <c r="K473" s="56" t="s">
        <v>7288</v>
      </c>
      <c r="L473" s="56" t="s">
        <v>7138</v>
      </c>
      <c r="M473" s="73">
        <v>39884</v>
      </c>
      <c r="N473" s="56"/>
      <c r="O473" s="56"/>
      <c r="P473" s="56" t="s">
        <v>7235</v>
      </c>
      <c r="Q473" s="56"/>
      <c r="R473" s="56" t="s">
        <v>70</v>
      </c>
      <c r="S473" s="56" t="s">
        <v>11415</v>
      </c>
      <c r="T473" s="56" t="s">
        <v>7140</v>
      </c>
      <c r="U473" s="57">
        <v>13805</v>
      </c>
      <c r="V473" s="57">
        <v>-13114.75</v>
      </c>
      <c r="W473" s="57">
        <v>690.25</v>
      </c>
      <c r="X473" s="57">
        <v>0</v>
      </c>
      <c r="Y473" s="73">
        <v>39884</v>
      </c>
      <c r="Z473" s="57">
        <v>0</v>
      </c>
      <c r="AA473" s="57">
        <v>0</v>
      </c>
      <c r="AB473" s="57">
        <v>690.25</v>
      </c>
      <c r="AC473" s="57">
        <v>0</v>
      </c>
      <c r="AD473" s="56" t="s">
        <v>9255</v>
      </c>
      <c r="AE473" s="57">
        <v>0</v>
      </c>
      <c r="AF473" s="57">
        <v>0</v>
      </c>
      <c r="AG473" s="57">
        <v>0</v>
      </c>
      <c r="AI473"/>
      <c r="AJ473"/>
    </row>
    <row r="474" spans="1:36">
      <c r="A474" s="56" t="s">
        <v>49</v>
      </c>
      <c r="B474" s="56" t="s">
        <v>11417</v>
      </c>
      <c r="C474" s="56">
        <v>2101010130</v>
      </c>
      <c r="D474" s="56" t="s">
        <v>40</v>
      </c>
      <c r="E474" s="56">
        <v>2101020140</v>
      </c>
      <c r="F474" s="56">
        <v>5401010140</v>
      </c>
      <c r="G474" s="56" t="s">
        <v>11431</v>
      </c>
      <c r="H474" s="56">
        <v>400211</v>
      </c>
      <c r="I474" s="56" t="s">
        <v>11438</v>
      </c>
      <c r="J474" s="56" t="s">
        <v>9729</v>
      </c>
      <c r="K474" s="56" t="s">
        <v>7289</v>
      </c>
      <c r="L474" s="56" t="s">
        <v>7138</v>
      </c>
      <c r="M474" s="73">
        <v>40128</v>
      </c>
      <c r="N474" s="56"/>
      <c r="O474" s="56"/>
      <c r="P474" s="56" t="s">
        <v>7235</v>
      </c>
      <c r="Q474" s="56"/>
      <c r="R474" s="56" t="s">
        <v>70</v>
      </c>
      <c r="S474" s="56" t="s">
        <v>11415</v>
      </c>
      <c r="T474" s="56" t="s">
        <v>7140</v>
      </c>
      <c r="U474" s="57">
        <v>13627</v>
      </c>
      <c r="V474" s="57">
        <v>-12945.65</v>
      </c>
      <c r="W474" s="57">
        <v>681.35</v>
      </c>
      <c r="X474" s="57">
        <v>0</v>
      </c>
      <c r="Y474" s="73">
        <v>40128</v>
      </c>
      <c r="Z474" s="57">
        <v>0</v>
      </c>
      <c r="AA474" s="57">
        <v>0</v>
      </c>
      <c r="AB474" s="57">
        <v>681.35</v>
      </c>
      <c r="AC474" s="57">
        <v>0</v>
      </c>
      <c r="AD474" s="56" t="s">
        <v>9255</v>
      </c>
      <c r="AE474" s="57">
        <v>0</v>
      </c>
      <c r="AF474" s="57">
        <v>0</v>
      </c>
      <c r="AG474" s="57">
        <v>0</v>
      </c>
      <c r="AI474"/>
      <c r="AJ474"/>
    </row>
    <row r="475" spans="1:36">
      <c r="A475" s="56" t="s">
        <v>49</v>
      </c>
      <c r="B475" s="56" t="s">
        <v>11417</v>
      </c>
      <c r="C475" s="56">
        <v>2101010130</v>
      </c>
      <c r="D475" s="56" t="s">
        <v>40</v>
      </c>
      <c r="E475" s="56">
        <v>2101020140</v>
      </c>
      <c r="F475" s="56">
        <v>5401010140</v>
      </c>
      <c r="G475" s="56" t="s">
        <v>11431</v>
      </c>
      <c r="H475" s="56">
        <v>400211</v>
      </c>
      <c r="I475" s="56" t="s">
        <v>11438</v>
      </c>
      <c r="J475" s="56" t="s">
        <v>9730</v>
      </c>
      <c r="K475" s="56" t="s">
        <v>7290</v>
      </c>
      <c r="L475" s="56" t="s">
        <v>7138</v>
      </c>
      <c r="M475" s="73">
        <v>40198</v>
      </c>
      <c r="N475" s="56"/>
      <c r="O475" s="56"/>
      <c r="P475" s="56" t="s">
        <v>7235</v>
      </c>
      <c r="Q475" s="56"/>
      <c r="R475" s="56" t="s">
        <v>70</v>
      </c>
      <c r="S475" s="56" t="s">
        <v>11415</v>
      </c>
      <c r="T475" s="56" t="s">
        <v>7140</v>
      </c>
      <c r="U475" s="57">
        <v>79656</v>
      </c>
      <c r="V475" s="57">
        <v>-75673.2</v>
      </c>
      <c r="W475" s="57">
        <v>3982.8</v>
      </c>
      <c r="X475" s="57">
        <v>0</v>
      </c>
      <c r="Y475" s="73">
        <v>40198</v>
      </c>
      <c r="Z475" s="57">
        <v>0</v>
      </c>
      <c r="AA475" s="57">
        <v>0</v>
      </c>
      <c r="AB475" s="57">
        <v>3982.8</v>
      </c>
      <c r="AC475" s="57">
        <v>0</v>
      </c>
      <c r="AD475" s="56" t="s">
        <v>9255</v>
      </c>
      <c r="AE475" s="57">
        <v>0</v>
      </c>
      <c r="AF475" s="57">
        <v>0</v>
      </c>
      <c r="AG475" s="57">
        <v>0</v>
      </c>
      <c r="AI475"/>
      <c r="AJ475"/>
    </row>
    <row r="476" spans="1:36">
      <c r="A476" s="56" t="s">
        <v>49</v>
      </c>
      <c r="B476" s="56" t="s">
        <v>11417</v>
      </c>
      <c r="C476" s="56">
        <v>2101010130</v>
      </c>
      <c r="D476" s="56" t="s">
        <v>40</v>
      </c>
      <c r="E476" s="56">
        <v>2101020140</v>
      </c>
      <c r="F476" s="56">
        <v>5401010140</v>
      </c>
      <c r="G476" s="56" t="s">
        <v>11431</v>
      </c>
      <c r="H476" s="56">
        <v>400211</v>
      </c>
      <c r="I476" s="56" t="s">
        <v>11438</v>
      </c>
      <c r="J476" s="56" t="s">
        <v>9731</v>
      </c>
      <c r="K476" s="56" t="s">
        <v>7291</v>
      </c>
      <c r="L476" s="56" t="s">
        <v>7138</v>
      </c>
      <c r="M476" s="73">
        <v>40128</v>
      </c>
      <c r="N476" s="56"/>
      <c r="O476" s="56"/>
      <c r="P476" s="56" t="s">
        <v>7235</v>
      </c>
      <c r="Q476" s="56"/>
      <c r="R476" s="56" t="s">
        <v>70</v>
      </c>
      <c r="S476" s="56" t="s">
        <v>11415</v>
      </c>
      <c r="T476" s="56" t="s">
        <v>7140</v>
      </c>
      <c r="U476" s="57">
        <v>13744</v>
      </c>
      <c r="V476" s="57">
        <v>-13056.8</v>
      </c>
      <c r="W476" s="57">
        <v>687.2</v>
      </c>
      <c r="X476" s="57">
        <v>0</v>
      </c>
      <c r="Y476" s="73">
        <v>40128</v>
      </c>
      <c r="Z476" s="57">
        <v>0</v>
      </c>
      <c r="AA476" s="57">
        <v>0</v>
      </c>
      <c r="AB476" s="57">
        <v>687.2</v>
      </c>
      <c r="AC476" s="57">
        <v>0</v>
      </c>
      <c r="AD476" s="56" t="s">
        <v>9255</v>
      </c>
      <c r="AE476" s="57">
        <v>0</v>
      </c>
      <c r="AF476" s="57">
        <v>0</v>
      </c>
      <c r="AG476" s="57">
        <v>0</v>
      </c>
      <c r="AI476"/>
      <c r="AJ476"/>
    </row>
    <row r="477" spans="1:36">
      <c r="A477" s="56" t="s">
        <v>49</v>
      </c>
      <c r="B477" s="56" t="s">
        <v>11417</v>
      </c>
      <c r="C477" s="56">
        <v>2101010130</v>
      </c>
      <c r="D477" s="56" t="s">
        <v>40</v>
      </c>
      <c r="E477" s="56">
        <v>2101020140</v>
      </c>
      <c r="F477" s="56">
        <v>5401010140</v>
      </c>
      <c r="G477" s="56" t="s">
        <v>11431</v>
      </c>
      <c r="H477" s="56">
        <v>400211</v>
      </c>
      <c r="I477" s="56" t="s">
        <v>11438</v>
      </c>
      <c r="J477" s="56" t="s">
        <v>9732</v>
      </c>
      <c r="K477" s="56" t="s">
        <v>7291</v>
      </c>
      <c r="L477" s="56" t="s">
        <v>7138</v>
      </c>
      <c r="M477" s="73">
        <v>40199</v>
      </c>
      <c r="N477" s="56"/>
      <c r="O477" s="56"/>
      <c r="P477" s="56" t="s">
        <v>7235</v>
      </c>
      <c r="Q477" s="56"/>
      <c r="R477" s="56" t="s">
        <v>70</v>
      </c>
      <c r="S477" s="56" t="s">
        <v>11415</v>
      </c>
      <c r="T477" s="56" t="s">
        <v>7140</v>
      </c>
      <c r="U477" s="57">
        <v>13750</v>
      </c>
      <c r="V477" s="57">
        <v>-13062.5</v>
      </c>
      <c r="W477" s="57">
        <v>687.5</v>
      </c>
      <c r="X477" s="57">
        <v>0</v>
      </c>
      <c r="Y477" s="73">
        <v>40199</v>
      </c>
      <c r="Z477" s="57">
        <v>0</v>
      </c>
      <c r="AA477" s="57">
        <v>0</v>
      </c>
      <c r="AB477" s="57">
        <v>687.5</v>
      </c>
      <c r="AC477" s="57">
        <v>0</v>
      </c>
      <c r="AD477" s="56" t="s">
        <v>9255</v>
      </c>
      <c r="AE477" s="57">
        <v>0</v>
      </c>
      <c r="AF477" s="57">
        <v>0</v>
      </c>
      <c r="AG477" s="57">
        <v>0</v>
      </c>
      <c r="AI477"/>
      <c r="AJ477"/>
    </row>
    <row r="478" spans="1:36">
      <c r="A478" s="56" t="s">
        <v>49</v>
      </c>
      <c r="B478" s="56" t="s">
        <v>11417</v>
      </c>
      <c r="C478" s="56">
        <v>2101010130</v>
      </c>
      <c r="D478" s="56" t="s">
        <v>40</v>
      </c>
      <c r="E478" s="56">
        <v>2101020140</v>
      </c>
      <c r="F478" s="56">
        <v>5401010140</v>
      </c>
      <c r="G478" s="56" t="s">
        <v>11431</v>
      </c>
      <c r="H478" s="56">
        <v>400211</v>
      </c>
      <c r="I478" s="56" t="s">
        <v>11438</v>
      </c>
      <c r="J478" s="56" t="s">
        <v>9733</v>
      </c>
      <c r="K478" s="56" t="s">
        <v>7291</v>
      </c>
      <c r="L478" s="56" t="s">
        <v>7138</v>
      </c>
      <c r="M478" s="73">
        <v>40183</v>
      </c>
      <c r="N478" s="56"/>
      <c r="O478" s="56"/>
      <c r="P478" s="56" t="s">
        <v>7235</v>
      </c>
      <c r="Q478" s="56"/>
      <c r="R478" s="56" t="s">
        <v>70</v>
      </c>
      <c r="S478" s="56" t="s">
        <v>11415</v>
      </c>
      <c r="T478" s="56" t="s">
        <v>7140</v>
      </c>
      <c r="U478" s="57">
        <v>13750</v>
      </c>
      <c r="V478" s="57">
        <v>-13062.5</v>
      </c>
      <c r="W478" s="57">
        <v>687.5</v>
      </c>
      <c r="X478" s="57">
        <v>0</v>
      </c>
      <c r="Y478" s="73">
        <v>40183</v>
      </c>
      <c r="Z478" s="57">
        <v>0</v>
      </c>
      <c r="AA478" s="57">
        <v>0</v>
      </c>
      <c r="AB478" s="57">
        <v>687.5</v>
      </c>
      <c r="AC478" s="57">
        <v>0</v>
      </c>
      <c r="AD478" s="56" t="s">
        <v>9255</v>
      </c>
      <c r="AE478" s="57">
        <v>0</v>
      </c>
      <c r="AF478" s="57">
        <v>0</v>
      </c>
      <c r="AG478" s="57">
        <v>0</v>
      </c>
      <c r="AI478"/>
      <c r="AJ478"/>
    </row>
    <row r="479" spans="1:36">
      <c r="A479" s="56" t="s">
        <v>49</v>
      </c>
      <c r="B479" s="56" t="s">
        <v>11417</v>
      </c>
      <c r="C479" s="56">
        <v>2101010130</v>
      </c>
      <c r="D479" s="56" t="s">
        <v>40</v>
      </c>
      <c r="E479" s="56">
        <v>2101020140</v>
      </c>
      <c r="F479" s="56">
        <v>5401010140</v>
      </c>
      <c r="G479" s="56" t="s">
        <v>11431</v>
      </c>
      <c r="H479" s="56">
        <v>400211</v>
      </c>
      <c r="I479" s="56" t="s">
        <v>11438</v>
      </c>
      <c r="J479" s="56" t="s">
        <v>9734</v>
      </c>
      <c r="K479" s="56" t="s">
        <v>7292</v>
      </c>
      <c r="L479" s="56" t="s">
        <v>7138</v>
      </c>
      <c r="M479" s="73">
        <v>40425</v>
      </c>
      <c r="N479" s="56"/>
      <c r="O479" s="56"/>
      <c r="P479" s="56" t="s">
        <v>295</v>
      </c>
      <c r="Q479" s="56"/>
      <c r="R479" s="56" t="s">
        <v>70</v>
      </c>
      <c r="S479" s="56" t="s">
        <v>11415</v>
      </c>
      <c r="T479" s="56" t="s">
        <v>7140</v>
      </c>
      <c r="U479" s="57">
        <v>561825</v>
      </c>
      <c r="V479" s="57">
        <v>-533733.75</v>
      </c>
      <c r="W479" s="57">
        <v>28091.25</v>
      </c>
      <c r="X479" s="57">
        <v>0</v>
      </c>
      <c r="Y479" s="73">
        <v>40425</v>
      </c>
      <c r="Z479" s="57">
        <v>0</v>
      </c>
      <c r="AA479" s="57">
        <v>0</v>
      </c>
      <c r="AB479" s="57">
        <v>28091.25</v>
      </c>
      <c r="AC479" s="57">
        <v>0</v>
      </c>
      <c r="AD479" s="56" t="s">
        <v>9255</v>
      </c>
      <c r="AE479" s="57">
        <v>0</v>
      </c>
      <c r="AF479" s="57">
        <v>0</v>
      </c>
      <c r="AG479" s="57">
        <v>0</v>
      </c>
      <c r="AI479"/>
      <c r="AJ479"/>
    </row>
    <row r="480" spans="1:36">
      <c r="A480" s="56" t="s">
        <v>49</v>
      </c>
      <c r="B480" s="56" t="s">
        <v>11417</v>
      </c>
      <c r="C480" s="56">
        <v>2101010130</v>
      </c>
      <c r="D480" s="56" t="s">
        <v>40</v>
      </c>
      <c r="E480" s="56">
        <v>2101020140</v>
      </c>
      <c r="F480" s="56">
        <v>5401010140</v>
      </c>
      <c r="G480" s="56" t="s">
        <v>11431</v>
      </c>
      <c r="H480" s="56">
        <v>400211</v>
      </c>
      <c r="I480" s="56" t="s">
        <v>11438</v>
      </c>
      <c r="J480" s="56" t="s">
        <v>9735</v>
      </c>
      <c r="K480" s="56" t="s">
        <v>7293</v>
      </c>
      <c r="L480" s="56" t="s">
        <v>7138</v>
      </c>
      <c r="M480" s="73">
        <v>39293</v>
      </c>
      <c r="N480" s="56"/>
      <c r="O480" s="56"/>
      <c r="P480" s="56" t="s">
        <v>7235</v>
      </c>
      <c r="Q480" s="56"/>
      <c r="R480" s="56" t="s">
        <v>70</v>
      </c>
      <c r="S480" s="56" t="s">
        <v>11415</v>
      </c>
      <c r="T480" s="56" t="s">
        <v>7140</v>
      </c>
      <c r="U480" s="57">
        <v>14044</v>
      </c>
      <c r="V480" s="57">
        <v>-13341.8</v>
      </c>
      <c r="W480" s="57">
        <v>702.2</v>
      </c>
      <c r="X480" s="57">
        <v>0</v>
      </c>
      <c r="Y480" s="73">
        <v>39293</v>
      </c>
      <c r="Z480" s="57">
        <v>0</v>
      </c>
      <c r="AA480" s="57">
        <v>0</v>
      </c>
      <c r="AB480" s="57">
        <v>702.2</v>
      </c>
      <c r="AC480" s="57">
        <v>0</v>
      </c>
      <c r="AD480" s="56" t="s">
        <v>9255</v>
      </c>
      <c r="AE480" s="57">
        <v>0</v>
      </c>
      <c r="AF480" s="57">
        <v>0</v>
      </c>
      <c r="AG480" s="57">
        <v>0</v>
      </c>
      <c r="AI480"/>
      <c r="AJ480"/>
    </row>
    <row r="481" spans="1:36">
      <c r="A481" s="56" t="s">
        <v>49</v>
      </c>
      <c r="B481" s="56" t="s">
        <v>11417</v>
      </c>
      <c r="C481" s="56">
        <v>2101010130</v>
      </c>
      <c r="D481" s="56" t="s">
        <v>40</v>
      </c>
      <c r="E481" s="56">
        <v>2101020140</v>
      </c>
      <c r="F481" s="56">
        <v>5401010140</v>
      </c>
      <c r="G481" s="56" t="s">
        <v>11431</v>
      </c>
      <c r="H481" s="56">
        <v>400211</v>
      </c>
      <c r="I481" s="56" t="s">
        <v>11438</v>
      </c>
      <c r="J481" s="56" t="s">
        <v>9736</v>
      </c>
      <c r="K481" s="56" t="s">
        <v>7293</v>
      </c>
      <c r="L481" s="56" t="s">
        <v>7138</v>
      </c>
      <c r="M481" s="73">
        <v>39384</v>
      </c>
      <c r="N481" s="56"/>
      <c r="O481" s="56"/>
      <c r="P481" s="56" t="s">
        <v>7235</v>
      </c>
      <c r="Q481" s="56"/>
      <c r="R481" s="56" t="s">
        <v>70</v>
      </c>
      <c r="S481" s="56" t="s">
        <v>11415</v>
      </c>
      <c r="T481" s="56" t="s">
        <v>7140</v>
      </c>
      <c r="U481" s="57">
        <v>13224</v>
      </c>
      <c r="V481" s="57">
        <v>-12562.8</v>
      </c>
      <c r="W481" s="57">
        <v>661.2</v>
      </c>
      <c r="X481" s="57">
        <v>0</v>
      </c>
      <c r="Y481" s="73">
        <v>39384</v>
      </c>
      <c r="Z481" s="57">
        <v>0</v>
      </c>
      <c r="AA481" s="57">
        <v>0</v>
      </c>
      <c r="AB481" s="57">
        <v>661.2</v>
      </c>
      <c r="AC481" s="57">
        <v>0</v>
      </c>
      <c r="AD481" s="56" t="s">
        <v>9255</v>
      </c>
      <c r="AE481" s="57">
        <v>0</v>
      </c>
      <c r="AF481" s="57">
        <v>0</v>
      </c>
      <c r="AG481" s="57">
        <v>0</v>
      </c>
      <c r="AI481"/>
      <c r="AJ481"/>
    </row>
    <row r="482" spans="1:36">
      <c r="A482" s="56" t="s">
        <v>49</v>
      </c>
      <c r="B482" s="56" t="s">
        <v>11417</v>
      </c>
      <c r="C482" s="56">
        <v>2101010130</v>
      </c>
      <c r="D482" s="56" t="s">
        <v>40</v>
      </c>
      <c r="E482" s="56">
        <v>2101020140</v>
      </c>
      <c r="F482" s="56">
        <v>5401010140</v>
      </c>
      <c r="G482" s="56" t="s">
        <v>11431</v>
      </c>
      <c r="H482" s="56">
        <v>400211</v>
      </c>
      <c r="I482" s="56" t="s">
        <v>11438</v>
      </c>
      <c r="J482" s="56" t="s">
        <v>9737</v>
      </c>
      <c r="K482" s="56" t="s">
        <v>7294</v>
      </c>
      <c r="L482" s="56" t="s">
        <v>7138</v>
      </c>
      <c r="M482" s="73">
        <v>40417</v>
      </c>
      <c r="N482" s="56"/>
      <c r="O482" s="56"/>
      <c r="P482" s="56" t="s">
        <v>7235</v>
      </c>
      <c r="Q482" s="56"/>
      <c r="R482" s="56" t="s">
        <v>70</v>
      </c>
      <c r="S482" s="56" t="s">
        <v>11415</v>
      </c>
      <c r="T482" s="56" t="s">
        <v>7140</v>
      </c>
      <c r="U482" s="57">
        <v>15374</v>
      </c>
      <c r="V482" s="57">
        <v>-14605.3</v>
      </c>
      <c r="W482" s="57">
        <v>768.7</v>
      </c>
      <c r="X482" s="57">
        <v>0</v>
      </c>
      <c r="Y482" s="73">
        <v>40417</v>
      </c>
      <c r="Z482" s="57">
        <v>0</v>
      </c>
      <c r="AA482" s="57">
        <v>0</v>
      </c>
      <c r="AB482" s="57">
        <v>768.7</v>
      </c>
      <c r="AC482" s="57">
        <v>0</v>
      </c>
      <c r="AD482" s="56" t="s">
        <v>9255</v>
      </c>
      <c r="AE482" s="57">
        <v>0</v>
      </c>
      <c r="AF482" s="57">
        <v>0</v>
      </c>
      <c r="AG482" s="57">
        <v>0</v>
      </c>
      <c r="AI482"/>
      <c r="AJ482"/>
    </row>
    <row r="483" spans="1:36">
      <c r="A483" s="56" t="s">
        <v>49</v>
      </c>
      <c r="B483" s="56" t="s">
        <v>11417</v>
      </c>
      <c r="C483" s="56">
        <v>2101010130</v>
      </c>
      <c r="D483" s="56" t="s">
        <v>40</v>
      </c>
      <c r="E483" s="56">
        <v>2101020140</v>
      </c>
      <c r="F483" s="56">
        <v>5401010140</v>
      </c>
      <c r="G483" s="56" t="s">
        <v>11431</v>
      </c>
      <c r="H483" s="56">
        <v>400211</v>
      </c>
      <c r="I483" s="56" t="s">
        <v>11438</v>
      </c>
      <c r="J483" s="56" t="s">
        <v>9738</v>
      </c>
      <c r="K483" s="56" t="s">
        <v>7295</v>
      </c>
      <c r="L483" s="56" t="s">
        <v>7138</v>
      </c>
      <c r="M483" s="73">
        <v>39173</v>
      </c>
      <c r="N483" s="56"/>
      <c r="O483" s="56"/>
      <c r="P483" s="56" t="s">
        <v>7235</v>
      </c>
      <c r="Q483" s="56"/>
      <c r="R483" s="56" t="s">
        <v>70</v>
      </c>
      <c r="S483" s="56" t="s">
        <v>11415</v>
      </c>
      <c r="T483" s="56" t="s">
        <v>7140</v>
      </c>
      <c r="U483" s="57">
        <v>35000</v>
      </c>
      <c r="V483" s="57">
        <v>-33250</v>
      </c>
      <c r="W483" s="57">
        <v>1750</v>
      </c>
      <c r="X483" s="57">
        <v>0</v>
      </c>
      <c r="Y483" s="73">
        <v>39173</v>
      </c>
      <c r="Z483" s="57">
        <v>0</v>
      </c>
      <c r="AA483" s="57">
        <v>0</v>
      </c>
      <c r="AB483" s="57">
        <v>1750</v>
      </c>
      <c r="AC483" s="57">
        <v>0</v>
      </c>
      <c r="AD483" s="56" t="s">
        <v>9255</v>
      </c>
      <c r="AE483" s="57">
        <v>0</v>
      </c>
      <c r="AF483" s="57">
        <v>0</v>
      </c>
      <c r="AG483" s="57">
        <v>0</v>
      </c>
      <c r="AI483"/>
      <c r="AJ483"/>
    </row>
    <row r="484" spans="1:36">
      <c r="A484" s="56" t="s">
        <v>49</v>
      </c>
      <c r="B484" s="56" t="s">
        <v>11417</v>
      </c>
      <c r="C484" s="56">
        <v>2101010130</v>
      </c>
      <c r="D484" s="56" t="s">
        <v>40</v>
      </c>
      <c r="E484" s="56">
        <v>2101020140</v>
      </c>
      <c r="F484" s="56">
        <v>5401010140</v>
      </c>
      <c r="G484" s="56" t="s">
        <v>11431</v>
      </c>
      <c r="H484" s="56">
        <v>400211</v>
      </c>
      <c r="I484" s="56" t="s">
        <v>11438</v>
      </c>
      <c r="J484" s="56" t="s">
        <v>9739</v>
      </c>
      <c r="K484" s="56" t="s">
        <v>7296</v>
      </c>
      <c r="L484" s="56" t="s">
        <v>7138</v>
      </c>
      <c r="M484" s="73">
        <v>40198</v>
      </c>
      <c r="N484" s="56"/>
      <c r="O484" s="56"/>
      <c r="P484" s="56" t="s">
        <v>7235</v>
      </c>
      <c r="Q484" s="56"/>
      <c r="R484" s="56" t="s">
        <v>70</v>
      </c>
      <c r="S484" s="56" t="s">
        <v>11415</v>
      </c>
      <c r="T484" s="56" t="s">
        <v>7140</v>
      </c>
      <c r="U484" s="57">
        <v>6330</v>
      </c>
      <c r="V484" s="57">
        <v>-6013.5</v>
      </c>
      <c r="W484" s="57">
        <v>316.5</v>
      </c>
      <c r="X484" s="57">
        <v>0</v>
      </c>
      <c r="Y484" s="73">
        <v>40198</v>
      </c>
      <c r="Z484" s="57">
        <v>0</v>
      </c>
      <c r="AA484" s="57">
        <v>0</v>
      </c>
      <c r="AB484" s="57">
        <v>316.5</v>
      </c>
      <c r="AC484" s="57">
        <v>0</v>
      </c>
      <c r="AD484" s="56" t="s">
        <v>9255</v>
      </c>
      <c r="AE484" s="57">
        <v>0</v>
      </c>
      <c r="AF484" s="57">
        <v>0</v>
      </c>
      <c r="AG484" s="57">
        <v>0</v>
      </c>
      <c r="AI484"/>
      <c r="AJ484"/>
    </row>
    <row r="485" spans="1:36">
      <c r="A485" s="56" t="s">
        <v>49</v>
      </c>
      <c r="B485" s="56" t="s">
        <v>11417</v>
      </c>
      <c r="C485" s="56">
        <v>2101010130</v>
      </c>
      <c r="D485" s="56" t="s">
        <v>40</v>
      </c>
      <c r="E485" s="56">
        <v>2101020140</v>
      </c>
      <c r="F485" s="56">
        <v>5401010140</v>
      </c>
      <c r="G485" s="56" t="s">
        <v>11431</v>
      </c>
      <c r="H485" s="56">
        <v>400211</v>
      </c>
      <c r="I485" s="56" t="s">
        <v>11438</v>
      </c>
      <c r="J485" s="56" t="s">
        <v>9740</v>
      </c>
      <c r="K485" s="56" t="s">
        <v>7297</v>
      </c>
      <c r="L485" s="56" t="s">
        <v>7138</v>
      </c>
      <c r="M485" s="73">
        <v>39173</v>
      </c>
      <c r="N485" s="56"/>
      <c r="O485" s="56"/>
      <c r="P485" s="56" t="s">
        <v>7235</v>
      </c>
      <c r="Q485" s="56"/>
      <c r="R485" s="56" t="s">
        <v>70</v>
      </c>
      <c r="S485" s="56" t="s">
        <v>11415</v>
      </c>
      <c r="T485" s="56" t="s">
        <v>7140</v>
      </c>
      <c r="U485" s="57">
        <v>12000</v>
      </c>
      <c r="V485" s="57">
        <v>-11400</v>
      </c>
      <c r="W485" s="57">
        <v>600</v>
      </c>
      <c r="X485" s="57">
        <v>0</v>
      </c>
      <c r="Y485" s="73">
        <v>39173</v>
      </c>
      <c r="Z485" s="57">
        <v>0</v>
      </c>
      <c r="AA485" s="57">
        <v>0</v>
      </c>
      <c r="AB485" s="57">
        <v>600</v>
      </c>
      <c r="AC485" s="57">
        <v>0</v>
      </c>
      <c r="AD485" s="56" t="s">
        <v>9255</v>
      </c>
      <c r="AE485" s="57">
        <v>0</v>
      </c>
      <c r="AF485" s="57">
        <v>0</v>
      </c>
      <c r="AG485" s="57">
        <v>0</v>
      </c>
      <c r="AI485"/>
      <c r="AJ485"/>
    </row>
    <row r="486" spans="1:36">
      <c r="A486" s="56" t="s">
        <v>49</v>
      </c>
      <c r="B486" s="56" t="s">
        <v>11417</v>
      </c>
      <c r="C486" s="56">
        <v>2101010130</v>
      </c>
      <c r="D486" s="56" t="s">
        <v>40</v>
      </c>
      <c r="E486" s="56">
        <v>2101020140</v>
      </c>
      <c r="F486" s="56">
        <v>5401010140</v>
      </c>
      <c r="G486" s="56" t="s">
        <v>11431</v>
      </c>
      <c r="H486" s="56">
        <v>400211</v>
      </c>
      <c r="I486" s="56" t="s">
        <v>11438</v>
      </c>
      <c r="J486" s="56" t="s">
        <v>9741</v>
      </c>
      <c r="K486" s="56" t="s">
        <v>7298</v>
      </c>
      <c r="L486" s="56" t="s">
        <v>7138</v>
      </c>
      <c r="M486" s="73">
        <v>39173</v>
      </c>
      <c r="N486" s="56"/>
      <c r="O486" s="56"/>
      <c r="P486" s="56" t="s">
        <v>7235</v>
      </c>
      <c r="Q486" s="56"/>
      <c r="R486" s="56" t="s">
        <v>70</v>
      </c>
      <c r="S486" s="56" t="s">
        <v>11415</v>
      </c>
      <c r="T486" s="56" t="s">
        <v>7140</v>
      </c>
      <c r="U486" s="57">
        <v>9500</v>
      </c>
      <c r="V486" s="57">
        <v>-9025</v>
      </c>
      <c r="W486" s="57">
        <v>475</v>
      </c>
      <c r="X486" s="57">
        <v>0</v>
      </c>
      <c r="Y486" s="73">
        <v>39173</v>
      </c>
      <c r="Z486" s="57">
        <v>0</v>
      </c>
      <c r="AA486" s="57">
        <v>0</v>
      </c>
      <c r="AB486" s="57">
        <v>475</v>
      </c>
      <c r="AC486" s="57">
        <v>0</v>
      </c>
      <c r="AD486" s="56" t="s">
        <v>9255</v>
      </c>
      <c r="AE486" s="57">
        <v>0</v>
      </c>
      <c r="AF486" s="57">
        <v>0</v>
      </c>
      <c r="AG486" s="57">
        <v>0</v>
      </c>
      <c r="AI486"/>
      <c r="AJ486"/>
    </row>
    <row r="487" spans="1:36">
      <c r="A487" s="56" t="s">
        <v>49</v>
      </c>
      <c r="B487" s="56" t="s">
        <v>11417</v>
      </c>
      <c r="C487" s="56">
        <v>2101010130</v>
      </c>
      <c r="D487" s="56" t="s">
        <v>40</v>
      </c>
      <c r="E487" s="56">
        <v>2101020140</v>
      </c>
      <c r="F487" s="56">
        <v>5401010140</v>
      </c>
      <c r="G487" s="56" t="s">
        <v>11431</v>
      </c>
      <c r="H487" s="56">
        <v>400211</v>
      </c>
      <c r="I487" s="56" t="s">
        <v>11438</v>
      </c>
      <c r="J487" s="56" t="s">
        <v>9742</v>
      </c>
      <c r="K487" s="56" t="s">
        <v>7299</v>
      </c>
      <c r="L487" s="56" t="s">
        <v>7138</v>
      </c>
      <c r="M487" s="73">
        <v>39445</v>
      </c>
      <c r="N487" s="56"/>
      <c r="O487" s="56"/>
      <c r="P487" s="56" t="s">
        <v>7235</v>
      </c>
      <c r="Q487" s="56"/>
      <c r="R487" s="56" t="s">
        <v>70</v>
      </c>
      <c r="S487" s="56" t="s">
        <v>11415</v>
      </c>
      <c r="T487" s="56" t="s">
        <v>7140</v>
      </c>
      <c r="U487" s="57">
        <v>21129</v>
      </c>
      <c r="V487" s="57">
        <v>-20072.55</v>
      </c>
      <c r="W487" s="57">
        <v>1056.45</v>
      </c>
      <c r="X487" s="57">
        <v>0</v>
      </c>
      <c r="Y487" s="73">
        <v>39445</v>
      </c>
      <c r="Z487" s="57">
        <v>0</v>
      </c>
      <c r="AA487" s="57">
        <v>0</v>
      </c>
      <c r="AB487" s="57">
        <v>1056.45</v>
      </c>
      <c r="AC487" s="57">
        <v>0</v>
      </c>
      <c r="AD487" s="56" t="s">
        <v>9255</v>
      </c>
      <c r="AE487" s="57">
        <v>0</v>
      </c>
      <c r="AF487" s="57">
        <v>0</v>
      </c>
      <c r="AG487" s="57">
        <v>0</v>
      </c>
      <c r="AI487"/>
      <c r="AJ487"/>
    </row>
    <row r="488" spans="1:36">
      <c r="A488" s="56" t="s">
        <v>49</v>
      </c>
      <c r="B488" s="56" t="s">
        <v>11417</v>
      </c>
      <c r="C488" s="56">
        <v>2101010130</v>
      </c>
      <c r="D488" s="56" t="s">
        <v>40</v>
      </c>
      <c r="E488" s="56">
        <v>2101020140</v>
      </c>
      <c r="F488" s="56">
        <v>5401010140</v>
      </c>
      <c r="G488" s="56" t="s">
        <v>11431</v>
      </c>
      <c r="H488" s="56">
        <v>400211</v>
      </c>
      <c r="I488" s="56" t="s">
        <v>11438</v>
      </c>
      <c r="J488" s="56" t="s">
        <v>9743</v>
      </c>
      <c r="K488" s="56" t="s">
        <v>7300</v>
      </c>
      <c r="L488" s="56" t="s">
        <v>7138</v>
      </c>
      <c r="M488" s="73">
        <v>39445</v>
      </c>
      <c r="N488" s="56"/>
      <c r="O488" s="56"/>
      <c r="P488" s="56" t="s">
        <v>7235</v>
      </c>
      <c r="Q488" s="56"/>
      <c r="R488" s="56" t="s">
        <v>70</v>
      </c>
      <c r="S488" s="56" t="s">
        <v>11415</v>
      </c>
      <c r="T488" s="56" t="s">
        <v>7140</v>
      </c>
      <c r="U488" s="57">
        <v>5546</v>
      </c>
      <c r="V488" s="57">
        <v>-5268.7</v>
      </c>
      <c r="W488" s="57">
        <v>277.3</v>
      </c>
      <c r="X488" s="57">
        <v>0</v>
      </c>
      <c r="Y488" s="73">
        <v>39445</v>
      </c>
      <c r="Z488" s="57">
        <v>0</v>
      </c>
      <c r="AA488" s="57">
        <v>0</v>
      </c>
      <c r="AB488" s="57">
        <v>277.3</v>
      </c>
      <c r="AC488" s="57">
        <v>0</v>
      </c>
      <c r="AD488" s="56" t="s">
        <v>9255</v>
      </c>
      <c r="AE488" s="57">
        <v>0</v>
      </c>
      <c r="AF488" s="57">
        <v>0</v>
      </c>
      <c r="AG488" s="57">
        <v>0</v>
      </c>
      <c r="AI488"/>
      <c r="AJ488"/>
    </row>
    <row r="489" spans="1:36">
      <c r="A489" s="56" t="s">
        <v>49</v>
      </c>
      <c r="B489" s="56" t="s">
        <v>11417</v>
      </c>
      <c r="C489" s="56">
        <v>2101010130</v>
      </c>
      <c r="D489" s="56" t="s">
        <v>40</v>
      </c>
      <c r="E489" s="56">
        <v>2101020140</v>
      </c>
      <c r="F489" s="56">
        <v>5401010140</v>
      </c>
      <c r="G489" s="56" t="s">
        <v>11431</v>
      </c>
      <c r="H489" s="56">
        <v>400211</v>
      </c>
      <c r="I489" s="56" t="s">
        <v>11438</v>
      </c>
      <c r="J489" s="56" t="s">
        <v>9744</v>
      </c>
      <c r="K489" s="56" t="s">
        <v>7301</v>
      </c>
      <c r="L489" s="56" t="s">
        <v>7138</v>
      </c>
      <c r="M489" s="73">
        <v>39173</v>
      </c>
      <c r="N489" s="56"/>
      <c r="O489" s="56"/>
      <c r="P489" s="56" t="s">
        <v>7235</v>
      </c>
      <c r="Q489" s="56"/>
      <c r="R489" s="56" t="s">
        <v>70</v>
      </c>
      <c r="S489" s="56" t="s">
        <v>11415</v>
      </c>
      <c r="T489" s="56" t="s">
        <v>7140</v>
      </c>
      <c r="U489" s="57">
        <v>155750</v>
      </c>
      <c r="V489" s="57">
        <v>-147962.5</v>
      </c>
      <c r="W489" s="57">
        <v>7787.5</v>
      </c>
      <c r="X489" s="57">
        <v>0</v>
      </c>
      <c r="Y489" s="73">
        <v>39173</v>
      </c>
      <c r="Z489" s="57">
        <v>0</v>
      </c>
      <c r="AA489" s="57">
        <v>0</v>
      </c>
      <c r="AB489" s="57">
        <v>7787.5</v>
      </c>
      <c r="AC489" s="57">
        <v>0</v>
      </c>
      <c r="AD489" s="56" t="s">
        <v>9255</v>
      </c>
      <c r="AE489" s="57">
        <v>0</v>
      </c>
      <c r="AF489" s="57">
        <v>0</v>
      </c>
      <c r="AG489" s="57">
        <v>0</v>
      </c>
      <c r="AI489"/>
      <c r="AJ489"/>
    </row>
    <row r="490" spans="1:36">
      <c r="A490" s="56" t="s">
        <v>49</v>
      </c>
      <c r="B490" s="56" t="s">
        <v>11417</v>
      </c>
      <c r="C490" s="56">
        <v>2101010130</v>
      </c>
      <c r="D490" s="56" t="s">
        <v>40</v>
      </c>
      <c r="E490" s="56">
        <v>2101020140</v>
      </c>
      <c r="F490" s="56">
        <v>5401010140</v>
      </c>
      <c r="G490" s="56" t="s">
        <v>11431</v>
      </c>
      <c r="H490" s="56">
        <v>400211</v>
      </c>
      <c r="I490" s="56" t="s">
        <v>11438</v>
      </c>
      <c r="J490" s="56" t="s">
        <v>9745</v>
      </c>
      <c r="K490" s="56" t="s">
        <v>7302</v>
      </c>
      <c r="L490" s="56" t="s">
        <v>7138</v>
      </c>
      <c r="M490" s="73">
        <v>40009</v>
      </c>
      <c r="N490" s="56"/>
      <c r="O490" s="56"/>
      <c r="P490" s="56" t="s">
        <v>7235</v>
      </c>
      <c r="Q490" s="56"/>
      <c r="R490" s="56" t="s">
        <v>70</v>
      </c>
      <c r="S490" s="56" t="s">
        <v>11415</v>
      </c>
      <c r="T490" s="56" t="s">
        <v>7140</v>
      </c>
      <c r="U490" s="57">
        <v>33437</v>
      </c>
      <c r="V490" s="57">
        <v>-31765.15</v>
      </c>
      <c r="W490" s="57">
        <v>1671.85</v>
      </c>
      <c r="X490" s="57">
        <v>0</v>
      </c>
      <c r="Y490" s="73">
        <v>40009</v>
      </c>
      <c r="Z490" s="57">
        <v>0</v>
      </c>
      <c r="AA490" s="57">
        <v>0</v>
      </c>
      <c r="AB490" s="57">
        <v>1671.85</v>
      </c>
      <c r="AC490" s="57">
        <v>0</v>
      </c>
      <c r="AD490" s="56" t="s">
        <v>9255</v>
      </c>
      <c r="AE490" s="57">
        <v>0</v>
      </c>
      <c r="AF490" s="57">
        <v>0</v>
      </c>
      <c r="AG490" s="57">
        <v>0</v>
      </c>
      <c r="AI490"/>
      <c r="AJ490"/>
    </row>
    <row r="491" spans="1:36">
      <c r="A491" s="56" t="s">
        <v>49</v>
      </c>
      <c r="B491" s="56" t="s">
        <v>11417</v>
      </c>
      <c r="C491" s="56">
        <v>2101010130</v>
      </c>
      <c r="D491" s="56" t="s">
        <v>40</v>
      </c>
      <c r="E491" s="56">
        <v>2101020140</v>
      </c>
      <c r="F491" s="56">
        <v>5401010140</v>
      </c>
      <c r="G491" s="56" t="s">
        <v>11431</v>
      </c>
      <c r="H491" s="56">
        <v>400211</v>
      </c>
      <c r="I491" s="56" t="s">
        <v>11438</v>
      </c>
      <c r="J491" s="56" t="s">
        <v>9746</v>
      </c>
      <c r="K491" s="56" t="s">
        <v>7303</v>
      </c>
      <c r="L491" s="56" t="s">
        <v>7138</v>
      </c>
      <c r="M491" s="73">
        <v>40182</v>
      </c>
      <c r="N491" s="56"/>
      <c r="O491" s="56"/>
      <c r="P491" s="56" t="s">
        <v>7235</v>
      </c>
      <c r="Q491" s="56"/>
      <c r="R491" s="56" t="s">
        <v>70</v>
      </c>
      <c r="S491" s="56" t="s">
        <v>11415</v>
      </c>
      <c r="T491" s="56" t="s">
        <v>7140</v>
      </c>
      <c r="U491" s="57">
        <v>533517</v>
      </c>
      <c r="V491" s="57">
        <v>-506841.15</v>
      </c>
      <c r="W491" s="57">
        <v>26675.85</v>
      </c>
      <c r="X491" s="57">
        <v>0</v>
      </c>
      <c r="Y491" s="73">
        <v>40182</v>
      </c>
      <c r="Z491" s="57">
        <v>0</v>
      </c>
      <c r="AA491" s="57">
        <v>0</v>
      </c>
      <c r="AB491" s="57">
        <v>26675.85</v>
      </c>
      <c r="AC491" s="57">
        <v>0</v>
      </c>
      <c r="AD491" s="56" t="s">
        <v>9255</v>
      </c>
      <c r="AE491" s="57">
        <v>0</v>
      </c>
      <c r="AF491" s="57">
        <v>0</v>
      </c>
      <c r="AG491" s="57">
        <v>0</v>
      </c>
      <c r="AI491"/>
      <c r="AJ491"/>
    </row>
    <row r="492" spans="1:36">
      <c r="A492" s="56" t="s">
        <v>50</v>
      </c>
      <c r="B492" s="56" t="s">
        <v>11412</v>
      </c>
      <c r="C492" s="56">
        <v>2101010090</v>
      </c>
      <c r="D492" s="56" t="s">
        <v>42</v>
      </c>
      <c r="E492" s="56">
        <v>2101020090</v>
      </c>
      <c r="F492" s="56">
        <v>5401010090</v>
      </c>
      <c r="G492" s="56" t="s">
        <v>11431</v>
      </c>
      <c r="H492" s="56">
        <v>400210</v>
      </c>
      <c r="I492" s="56" t="s">
        <v>11448</v>
      </c>
      <c r="J492" s="56" t="s">
        <v>9747</v>
      </c>
      <c r="K492" s="56" t="s">
        <v>7518</v>
      </c>
      <c r="L492" s="56" t="s">
        <v>7138</v>
      </c>
      <c r="M492" s="73">
        <v>41523</v>
      </c>
      <c r="N492" s="56"/>
      <c r="O492" s="56"/>
      <c r="P492" s="56" t="s">
        <v>7222</v>
      </c>
      <c r="Q492" s="56"/>
      <c r="R492" s="56" t="s">
        <v>70</v>
      </c>
      <c r="S492" s="56" t="s">
        <v>11415</v>
      </c>
      <c r="T492" s="56" t="s">
        <v>7140</v>
      </c>
      <c r="U492" s="57">
        <v>5391</v>
      </c>
      <c r="V492" s="57">
        <v>-5121.45</v>
      </c>
      <c r="W492" s="57">
        <v>269.55</v>
      </c>
      <c r="X492" s="57">
        <v>0</v>
      </c>
      <c r="Y492" s="73">
        <v>41523</v>
      </c>
      <c r="Z492" s="57">
        <v>0</v>
      </c>
      <c r="AA492" s="57">
        <v>0</v>
      </c>
      <c r="AB492" s="57">
        <v>269.55</v>
      </c>
      <c r="AC492" s="57">
        <v>0</v>
      </c>
      <c r="AD492" s="56" t="s">
        <v>9255</v>
      </c>
      <c r="AE492" s="57">
        <v>0</v>
      </c>
      <c r="AF492" s="57">
        <v>0</v>
      </c>
      <c r="AG492" s="57">
        <v>0</v>
      </c>
      <c r="AI492"/>
      <c r="AJ492"/>
    </row>
    <row r="493" spans="1:36">
      <c r="A493" s="56" t="s">
        <v>50</v>
      </c>
      <c r="B493" s="56" t="s">
        <v>11412</v>
      </c>
      <c r="C493" s="56">
        <v>2101010090</v>
      </c>
      <c r="D493" s="56" t="s">
        <v>42</v>
      </c>
      <c r="E493" s="56">
        <v>2101020090</v>
      </c>
      <c r="F493" s="56">
        <v>5401010090</v>
      </c>
      <c r="G493" s="56" t="s">
        <v>11431</v>
      </c>
      <c r="H493" s="56">
        <v>400210</v>
      </c>
      <c r="I493" s="56" t="s">
        <v>11448</v>
      </c>
      <c r="J493" s="56" t="s">
        <v>9748</v>
      </c>
      <c r="K493" s="56" t="s">
        <v>7519</v>
      </c>
      <c r="L493" s="56" t="s">
        <v>7138</v>
      </c>
      <c r="M493" s="73">
        <v>38136</v>
      </c>
      <c r="N493" s="56"/>
      <c r="O493" s="56"/>
      <c r="P493" s="56" t="s">
        <v>7222</v>
      </c>
      <c r="Q493" s="56"/>
      <c r="R493" s="56" t="s">
        <v>70</v>
      </c>
      <c r="S493" s="56" t="s">
        <v>11415</v>
      </c>
      <c r="T493" s="56" t="s">
        <v>7140</v>
      </c>
      <c r="U493" s="57">
        <v>7590</v>
      </c>
      <c r="V493" s="57">
        <v>-7210.5</v>
      </c>
      <c r="W493" s="57">
        <v>379.5</v>
      </c>
      <c r="X493" s="57">
        <v>0</v>
      </c>
      <c r="Y493" s="73">
        <v>38136</v>
      </c>
      <c r="Z493" s="57">
        <v>0</v>
      </c>
      <c r="AA493" s="57">
        <v>0</v>
      </c>
      <c r="AB493" s="57">
        <v>379.5</v>
      </c>
      <c r="AC493" s="57">
        <v>0</v>
      </c>
      <c r="AD493" s="56" t="s">
        <v>9255</v>
      </c>
      <c r="AE493" s="57">
        <v>0</v>
      </c>
      <c r="AF493" s="57">
        <v>0</v>
      </c>
      <c r="AG493" s="57">
        <v>0</v>
      </c>
      <c r="AI493"/>
      <c r="AJ493"/>
    </row>
    <row r="494" spans="1:36">
      <c r="A494" s="56" t="s">
        <v>50</v>
      </c>
      <c r="B494" s="56" t="s">
        <v>11412</v>
      </c>
      <c r="C494" s="56">
        <v>2101010090</v>
      </c>
      <c r="D494" s="56" t="s">
        <v>42</v>
      </c>
      <c r="E494" s="56">
        <v>2101020090</v>
      </c>
      <c r="F494" s="56">
        <v>5401010090</v>
      </c>
      <c r="G494" s="56" t="s">
        <v>11431</v>
      </c>
      <c r="H494" s="56">
        <v>400210</v>
      </c>
      <c r="I494" s="56" t="s">
        <v>11448</v>
      </c>
      <c r="J494" s="56" t="s">
        <v>9749</v>
      </c>
      <c r="K494" s="56" t="s">
        <v>7520</v>
      </c>
      <c r="L494" s="56" t="s">
        <v>7138</v>
      </c>
      <c r="M494" s="73">
        <v>37390</v>
      </c>
      <c r="N494" s="56"/>
      <c r="O494" s="56"/>
      <c r="P494" s="56" t="s">
        <v>7222</v>
      </c>
      <c r="Q494" s="56"/>
      <c r="R494" s="56" t="s">
        <v>70</v>
      </c>
      <c r="S494" s="56" t="s">
        <v>11415</v>
      </c>
      <c r="T494" s="56" t="s">
        <v>7140</v>
      </c>
      <c r="U494" s="57">
        <v>8490</v>
      </c>
      <c r="V494" s="57">
        <v>-8065.5</v>
      </c>
      <c r="W494" s="57">
        <v>424.5</v>
      </c>
      <c r="X494" s="57">
        <v>0</v>
      </c>
      <c r="Y494" s="73">
        <v>37390</v>
      </c>
      <c r="Z494" s="57">
        <v>0</v>
      </c>
      <c r="AA494" s="57">
        <v>0</v>
      </c>
      <c r="AB494" s="57">
        <v>424.5</v>
      </c>
      <c r="AC494" s="57">
        <v>0</v>
      </c>
      <c r="AD494" s="56" t="s">
        <v>9255</v>
      </c>
      <c r="AE494" s="57">
        <v>0</v>
      </c>
      <c r="AF494" s="57">
        <v>0</v>
      </c>
      <c r="AG494" s="57">
        <v>0</v>
      </c>
      <c r="AI494"/>
      <c r="AJ494"/>
    </row>
    <row r="495" spans="1:36">
      <c r="A495" s="56" t="s">
        <v>50</v>
      </c>
      <c r="B495" s="56" t="s">
        <v>11412</v>
      </c>
      <c r="C495" s="56">
        <v>2101010090</v>
      </c>
      <c r="D495" s="56" t="s">
        <v>42</v>
      </c>
      <c r="E495" s="56">
        <v>2101020090</v>
      </c>
      <c r="F495" s="56">
        <v>5401010090</v>
      </c>
      <c r="G495" s="56" t="s">
        <v>11431</v>
      </c>
      <c r="H495" s="56">
        <v>400210</v>
      </c>
      <c r="I495" s="56" t="s">
        <v>11448</v>
      </c>
      <c r="J495" s="56" t="s">
        <v>9750</v>
      </c>
      <c r="K495" s="56" t="s">
        <v>7521</v>
      </c>
      <c r="L495" s="56" t="s">
        <v>7138</v>
      </c>
      <c r="M495" s="73">
        <v>39529</v>
      </c>
      <c r="N495" s="56"/>
      <c r="O495" s="56"/>
      <c r="P495" s="56" t="s">
        <v>7222</v>
      </c>
      <c r="Q495" s="56"/>
      <c r="R495" s="56" t="s">
        <v>70</v>
      </c>
      <c r="S495" s="56" t="s">
        <v>11415</v>
      </c>
      <c r="T495" s="56" t="s">
        <v>7140</v>
      </c>
      <c r="U495" s="57">
        <v>8850</v>
      </c>
      <c r="V495" s="57">
        <v>-8407.5</v>
      </c>
      <c r="W495" s="57">
        <v>442.5</v>
      </c>
      <c r="X495" s="57">
        <v>0</v>
      </c>
      <c r="Y495" s="73">
        <v>39529</v>
      </c>
      <c r="Z495" s="57">
        <v>0</v>
      </c>
      <c r="AA495" s="57">
        <v>0</v>
      </c>
      <c r="AB495" s="57">
        <v>442.5</v>
      </c>
      <c r="AC495" s="57">
        <v>0</v>
      </c>
      <c r="AD495" s="56" t="s">
        <v>9255</v>
      </c>
      <c r="AE495" s="57">
        <v>0</v>
      </c>
      <c r="AF495" s="57">
        <v>0</v>
      </c>
      <c r="AG495" s="57">
        <v>0</v>
      </c>
      <c r="AI495"/>
      <c r="AJ495"/>
    </row>
    <row r="496" spans="1:36">
      <c r="A496" s="56" t="s">
        <v>50</v>
      </c>
      <c r="B496" s="56" t="s">
        <v>11412</v>
      </c>
      <c r="C496" s="56">
        <v>2101010090</v>
      </c>
      <c r="D496" s="56" t="s">
        <v>42</v>
      </c>
      <c r="E496" s="56">
        <v>2101020090</v>
      </c>
      <c r="F496" s="56">
        <v>5401010090</v>
      </c>
      <c r="G496" s="56" t="s">
        <v>11431</v>
      </c>
      <c r="H496" s="56">
        <v>400210</v>
      </c>
      <c r="I496" s="56" t="s">
        <v>11448</v>
      </c>
      <c r="J496" s="56" t="s">
        <v>9751</v>
      </c>
      <c r="K496" s="56" t="s">
        <v>7522</v>
      </c>
      <c r="L496" s="56" t="s">
        <v>7138</v>
      </c>
      <c r="M496" s="73">
        <v>38166</v>
      </c>
      <c r="N496" s="56"/>
      <c r="O496" s="56"/>
      <c r="P496" s="56" t="s">
        <v>7222</v>
      </c>
      <c r="Q496" s="56"/>
      <c r="R496" s="56" t="s">
        <v>70</v>
      </c>
      <c r="S496" s="56" t="s">
        <v>11415</v>
      </c>
      <c r="T496" s="56" t="s">
        <v>7140</v>
      </c>
      <c r="U496" s="57">
        <v>9200</v>
      </c>
      <c r="V496" s="57">
        <v>-8740</v>
      </c>
      <c r="W496" s="57">
        <v>460</v>
      </c>
      <c r="X496" s="57">
        <v>0</v>
      </c>
      <c r="Y496" s="73">
        <v>38166</v>
      </c>
      <c r="Z496" s="57">
        <v>0</v>
      </c>
      <c r="AA496" s="57">
        <v>0</v>
      </c>
      <c r="AB496" s="57">
        <v>460</v>
      </c>
      <c r="AC496" s="57">
        <v>0</v>
      </c>
      <c r="AD496" s="56" t="s">
        <v>9255</v>
      </c>
      <c r="AE496" s="57">
        <v>0</v>
      </c>
      <c r="AF496" s="57">
        <v>0</v>
      </c>
      <c r="AG496" s="57">
        <v>0</v>
      </c>
      <c r="AI496"/>
      <c r="AJ496"/>
    </row>
    <row r="497" spans="1:36">
      <c r="A497" s="56" t="s">
        <v>50</v>
      </c>
      <c r="B497" s="56" t="s">
        <v>11412</v>
      </c>
      <c r="C497" s="56">
        <v>2101010090</v>
      </c>
      <c r="D497" s="56" t="s">
        <v>42</v>
      </c>
      <c r="E497" s="56">
        <v>2101020090</v>
      </c>
      <c r="F497" s="56">
        <v>5401010090</v>
      </c>
      <c r="G497" s="56" t="s">
        <v>11431</v>
      </c>
      <c r="H497" s="56">
        <v>400210</v>
      </c>
      <c r="I497" s="56" t="s">
        <v>11448</v>
      </c>
      <c r="J497" s="56" t="s">
        <v>9752</v>
      </c>
      <c r="K497" s="56" t="s">
        <v>7523</v>
      </c>
      <c r="L497" s="56" t="s">
        <v>7138</v>
      </c>
      <c r="M497" s="73">
        <v>37394</v>
      </c>
      <c r="N497" s="56"/>
      <c r="O497" s="56"/>
      <c r="P497" s="56" t="s">
        <v>7222</v>
      </c>
      <c r="Q497" s="56"/>
      <c r="R497" s="56" t="s">
        <v>70</v>
      </c>
      <c r="S497" s="56" t="s">
        <v>11415</v>
      </c>
      <c r="T497" s="56" t="s">
        <v>7140</v>
      </c>
      <c r="U497" s="57">
        <v>9200</v>
      </c>
      <c r="V497" s="57">
        <v>-8740</v>
      </c>
      <c r="W497" s="57">
        <v>460</v>
      </c>
      <c r="X497" s="57">
        <v>0</v>
      </c>
      <c r="Y497" s="73">
        <v>37394</v>
      </c>
      <c r="Z497" s="57">
        <v>0</v>
      </c>
      <c r="AA497" s="57">
        <v>0</v>
      </c>
      <c r="AB497" s="57">
        <v>460</v>
      </c>
      <c r="AC497" s="57">
        <v>0</v>
      </c>
      <c r="AD497" s="56" t="s">
        <v>9255</v>
      </c>
      <c r="AE497" s="57">
        <v>0</v>
      </c>
      <c r="AF497" s="57">
        <v>0</v>
      </c>
      <c r="AG497" s="57">
        <v>0</v>
      </c>
      <c r="AI497"/>
      <c r="AJ497"/>
    </row>
    <row r="498" spans="1:36">
      <c r="A498" s="56" t="s">
        <v>50</v>
      </c>
      <c r="B498" s="56" t="s">
        <v>11412</v>
      </c>
      <c r="C498" s="56">
        <v>2101010090</v>
      </c>
      <c r="D498" s="56" t="s">
        <v>42</v>
      </c>
      <c r="E498" s="56">
        <v>2101020090</v>
      </c>
      <c r="F498" s="56">
        <v>5401010090</v>
      </c>
      <c r="G498" s="56" t="s">
        <v>11431</v>
      </c>
      <c r="H498" s="56">
        <v>400210</v>
      </c>
      <c r="I498" s="56" t="s">
        <v>11448</v>
      </c>
      <c r="J498" s="56" t="s">
        <v>9753</v>
      </c>
      <c r="K498" s="56" t="s">
        <v>7524</v>
      </c>
      <c r="L498" s="56" t="s">
        <v>7138</v>
      </c>
      <c r="M498" s="73">
        <v>37184</v>
      </c>
      <c r="N498" s="56"/>
      <c r="O498" s="56"/>
      <c r="P498" s="56" t="s">
        <v>7222</v>
      </c>
      <c r="Q498" s="56"/>
      <c r="R498" s="56" t="s">
        <v>70</v>
      </c>
      <c r="S498" s="56" t="s">
        <v>11415</v>
      </c>
      <c r="T498" s="56" t="s">
        <v>7140</v>
      </c>
      <c r="U498" s="57">
        <v>9950</v>
      </c>
      <c r="V498" s="57">
        <v>-9452.5</v>
      </c>
      <c r="W498" s="57">
        <v>497.5</v>
      </c>
      <c r="X498" s="57">
        <v>0</v>
      </c>
      <c r="Y498" s="73">
        <v>37184</v>
      </c>
      <c r="Z498" s="57">
        <v>0</v>
      </c>
      <c r="AA498" s="57">
        <v>0</v>
      </c>
      <c r="AB498" s="57">
        <v>497.5</v>
      </c>
      <c r="AC498" s="57">
        <v>0</v>
      </c>
      <c r="AD498" s="56" t="s">
        <v>9255</v>
      </c>
      <c r="AE498" s="57">
        <v>0</v>
      </c>
      <c r="AF498" s="57">
        <v>0</v>
      </c>
      <c r="AG498" s="57">
        <v>0</v>
      </c>
      <c r="AI498"/>
      <c r="AJ498"/>
    </row>
    <row r="499" spans="1:36">
      <c r="A499" s="56" t="s">
        <v>50</v>
      </c>
      <c r="B499" s="56" t="s">
        <v>11412</v>
      </c>
      <c r="C499" s="56">
        <v>2101010090</v>
      </c>
      <c r="D499" s="56" t="s">
        <v>42</v>
      </c>
      <c r="E499" s="56">
        <v>2101020090</v>
      </c>
      <c r="F499" s="56">
        <v>5401010090</v>
      </c>
      <c r="G499" s="56" t="s">
        <v>11431</v>
      </c>
      <c r="H499" s="56">
        <v>400210</v>
      </c>
      <c r="I499" s="56" t="s">
        <v>11448</v>
      </c>
      <c r="J499" s="56" t="s">
        <v>9754</v>
      </c>
      <c r="K499" s="56" t="s">
        <v>7525</v>
      </c>
      <c r="L499" s="56" t="s">
        <v>7138</v>
      </c>
      <c r="M499" s="73">
        <v>40003</v>
      </c>
      <c r="N499" s="56"/>
      <c r="O499" s="56"/>
      <c r="P499" s="56" t="s">
        <v>7222</v>
      </c>
      <c r="Q499" s="56"/>
      <c r="R499" s="56" t="s">
        <v>70</v>
      </c>
      <c r="S499" s="56" t="s">
        <v>11415</v>
      </c>
      <c r="T499" s="56" t="s">
        <v>7140</v>
      </c>
      <c r="U499" s="57">
        <v>11803</v>
      </c>
      <c r="V499" s="57">
        <v>-11212.85</v>
      </c>
      <c r="W499" s="57">
        <v>590.15</v>
      </c>
      <c r="X499" s="57">
        <v>0</v>
      </c>
      <c r="Y499" s="73">
        <v>40003</v>
      </c>
      <c r="Z499" s="57">
        <v>0</v>
      </c>
      <c r="AA499" s="57">
        <v>0</v>
      </c>
      <c r="AB499" s="57">
        <v>590.15</v>
      </c>
      <c r="AC499" s="57">
        <v>0</v>
      </c>
      <c r="AD499" s="56" t="s">
        <v>9255</v>
      </c>
      <c r="AE499" s="57">
        <v>0</v>
      </c>
      <c r="AF499" s="57">
        <v>0</v>
      </c>
      <c r="AG499" s="57">
        <v>0</v>
      </c>
      <c r="AI499"/>
      <c r="AJ499"/>
    </row>
    <row r="500" spans="1:36">
      <c r="A500" s="56" t="s">
        <v>50</v>
      </c>
      <c r="B500" s="56" t="s">
        <v>11412</v>
      </c>
      <c r="C500" s="56">
        <v>2101010090</v>
      </c>
      <c r="D500" s="56" t="s">
        <v>42</v>
      </c>
      <c r="E500" s="56">
        <v>2101020090</v>
      </c>
      <c r="F500" s="56">
        <v>5401010090</v>
      </c>
      <c r="G500" s="56" t="s">
        <v>11431</v>
      </c>
      <c r="H500" s="56">
        <v>400210</v>
      </c>
      <c r="I500" s="56" t="s">
        <v>11448</v>
      </c>
      <c r="J500" s="56" t="s">
        <v>9755</v>
      </c>
      <c r="K500" s="56" t="s">
        <v>7526</v>
      </c>
      <c r="L500" s="56" t="s">
        <v>7138</v>
      </c>
      <c r="M500" s="73">
        <v>40791</v>
      </c>
      <c r="N500" s="56"/>
      <c r="O500" s="56"/>
      <c r="P500" s="56" t="s">
        <v>7222</v>
      </c>
      <c r="Q500" s="56"/>
      <c r="R500" s="56" t="s">
        <v>70</v>
      </c>
      <c r="S500" s="56" t="s">
        <v>11415</v>
      </c>
      <c r="T500" s="56" t="s">
        <v>7140</v>
      </c>
      <c r="U500" s="57">
        <v>13236</v>
      </c>
      <c r="V500" s="57">
        <v>-12574.2</v>
      </c>
      <c r="W500" s="57">
        <v>661.8</v>
      </c>
      <c r="X500" s="57">
        <v>0</v>
      </c>
      <c r="Y500" s="73">
        <v>40791</v>
      </c>
      <c r="Z500" s="57">
        <v>0</v>
      </c>
      <c r="AA500" s="57">
        <v>0</v>
      </c>
      <c r="AB500" s="57">
        <v>661.8</v>
      </c>
      <c r="AC500" s="57">
        <v>0</v>
      </c>
      <c r="AD500" s="56" t="s">
        <v>9255</v>
      </c>
      <c r="AE500" s="57">
        <v>0</v>
      </c>
      <c r="AF500" s="57">
        <v>0</v>
      </c>
      <c r="AG500" s="57">
        <v>0</v>
      </c>
      <c r="AI500"/>
      <c r="AJ500"/>
    </row>
    <row r="501" spans="1:36">
      <c r="A501" s="56" t="s">
        <v>50</v>
      </c>
      <c r="B501" s="56" t="s">
        <v>11412</v>
      </c>
      <c r="C501" s="56">
        <v>2101010090</v>
      </c>
      <c r="D501" s="56" t="s">
        <v>42</v>
      </c>
      <c r="E501" s="56">
        <v>2101020090</v>
      </c>
      <c r="F501" s="56">
        <v>5401010090</v>
      </c>
      <c r="G501" s="56" t="s">
        <v>11431</v>
      </c>
      <c r="H501" s="56">
        <v>400210</v>
      </c>
      <c r="I501" s="56" t="s">
        <v>11448</v>
      </c>
      <c r="J501" s="56" t="s">
        <v>9756</v>
      </c>
      <c r="K501" s="56" t="s">
        <v>7527</v>
      </c>
      <c r="L501" s="56" t="s">
        <v>7138</v>
      </c>
      <c r="M501" s="73">
        <v>41668</v>
      </c>
      <c r="N501" s="56"/>
      <c r="O501" s="56"/>
      <c r="P501" s="56" t="s">
        <v>7222</v>
      </c>
      <c r="Q501" s="56"/>
      <c r="R501" s="56" t="s">
        <v>70</v>
      </c>
      <c r="S501" s="56" t="s">
        <v>11415</v>
      </c>
      <c r="T501" s="56" t="s">
        <v>7140</v>
      </c>
      <c r="U501" s="57">
        <v>82207</v>
      </c>
      <c r="V501" s="57">
        <v>-78096.649999999994</v>
      </c>
      <c r="W501" s="57">
        <v>4110.3500000000004</v>
      </c>
      <c r="X501" s="57">
        <v>0</v>
      </c>
      <c r="Y501" s="73">
        <v>41668</v>
      </c>
      <c r="Z501" s="57">
        <v>0</v>
      </c>
      <c r="AA501" s="57">
        <v>0</v>
      </c>
      <c r="AB501" s="57">
        <v>4110.3500000000004</v>
      </c>
      <c r="AC501" s="57">
        <v>0</v>
      </c>
      <c r="AD501" s="56" t="s">
        <v>9255</v>
      </c>
      <c r="AE501" s="57">
        <v>0</v>
      </c>
      <c r="AF501" s="57">
        <v>0</v>
      </c>
      <c r="AG501" s="57">
        <v>0</v>
      </c>
      <c r="AI501"/>
      <c r="AJ501"/>
    </row>
    <row r="502" spans="1:36">
      <c r="A502" s="56" t="s">
        <v>50</v>
      </c>
      <c r="B502" s="56" t="s">
        <v>11412</v>
      </c>
      <c r="C502" s="56">
        <v>2101010090</v>
      </c>
      <c r="D502" s="56" t="s">
        <v>42</v>
      </c>
      <c r="E502" s="56">
        <v>2101020090</v>
      </c>
      <c r="F502" s="56">
        <v>5401010090</v>
      </c>
      <c r="G502" s="56" t="s">
        <v>11431</v>
      </c>
      <c r="H502" s="56">
        <v>400210</v>
      </c>
      <c r="I502" s="56" t="s">
        <v>11448</v>
      </c>
      <c r="J502" s="56" t="s">
        <v>9757</v>
      </c>
      <c r="K502" s="56" t="s">
        <v>9090</v>
      </c>
      <c r="L502" s="56" t="s">
        <v>7138</v>
      </c>
      <c r="M502" s="73">
        <v>41676</v>
      </c>
      <c r="N502" s="56"/>
      <c r="O502" s="56"/>
      <c r="P502" s="56" t="s">
        <v>7222</v>
      </c>
      <c r="Q502" s="56"/>
      <c r="R502" s="56" t="s">
        <v>70</v>
      </c>
      <c r="S502" s="56" t="s">
        <v>11415</v>
      </c>
      <c r="T502" s="56" t="s">
        <v>7140</v>
      </c>
      <c r="U502" s="57">
        <v>114800</v>
      </c>
      <c r="V502" s="57">
        <v>-109060</v>
      </c>
      <c r="W502" s="57">
        <v>5740</v>
      </c>
      <c r="X502" s="57">
        <v>0</v>
      </c>
      <c r="Y502" s="73">
        <v>41676</v>
      </c>
      <c r="Z502" s="57">
        <v>0</v>
      </c>
      <c r="AA502" s="57">
        <v>0</v>
      </c>
      <c r="AB502" s="57">
        <v>5740</v>
      </c>
      <c r="AC502" s="57">
        <v>0</v>
      </c>
      <c r="AD502" s="56" t="s">
        <v>9255</v>
      </c>
      <c r="AE502" s="57">
        <v>0</v>
      </c>
      <c r="AF502" s="57">
        <v>0</v>
      </c>
      <c r="AG502" s="57">
        <v>0</v>
      </c>
      <c r="AI502"/>
      <c r="AJ502"/>
    </row>
    <row r="503" spans="1:36">
      <c r="A503" s="56" t="s">
        <v>50</v>
      </c>
      <c r="B503" s="56" t="s">
        <v>11412</v>
      </c>
      <c r="C503" s="56">
        <v>2101010090</v>
      </c>
      <c r="D503" s="56" t="s">
        <v>42</v>
      </c>
      <c r="E503" s="56">
        <v>2101020090</v>
      </c>
      <c r="F503" s="56">
        <v>5401010090</v>
      </c>
      <c r="G503" s="56" t="s">
        <v>11431</v>
      </c>
      <c r="H503" s="56">
        <v>400210</v>
      </c>
      <c r="I503" s="56" t="s">
        <v>11448</v>
      </c>
      <c r="J503" s="56" t="s">
        <v>9758</v>
      </c>
      <c r="K503" s="56" t="s">
        <v>7528</v>
      </c>
      <c r="L503" s="56" t="s">
        <v>7138</v>
      </c>
      <c r="M503" s="73">
        <v>40575</v>
      </c>
      <c r="N503" s="56"/>
      <c r="O503" s="56"/>
      <c r="P503" s="56" t="s">
        <v>7222</v>
      </c>
      <c r="Q503" s="56"/>
      <c r="R503" s="56" t="s">
        <v>70</v>
      </c>
      <c r="S503" s="56" t="s">
        <v>11415</v>
      </c>
      <c r="T503" s="56" t="s">
        <v>7140</v>
      </c>
      <c r="U503" s="57">
        <v>18375</v>
      </c>
      <c r="V503" s="57">
        <v>-17456.25</v>
      </c>
      <c r="W503" s="57">
        <v>918.75</v>
      </c>
      <c r="X503" s="57">
        <v>0</v>
      </c>
      <c r="Y503" s="73">
        <v>40575</v>
      </c>
      <c r="Z503" s="57">
        <v>0</v>
      </c>
      <c r="AA503" s="57">
        <v>0</v>
      </c>
      <c r="AB503" s="57">
        <v>918.75</v>
      </c>
      <c r="AC503" s="57">
        <v>0</v>
      </c>
      <c r="AD503" s="56" t="s">
        <v>9255</v>
      </c>
      <c r="AE503" s="57">
        <v>0</v>
      </c>
      <c r="AF503" s="57">
        <v>0</v>
      </c>
      <c r="AG503" s="57">
        <v>0</v>
      </c>
      <c r="AI503"/>
      <c r="AJ503"/>
    </row>
    <row r="504" spans="1:36">
      <c r="A504" s="56" t="s">
        <v>50</v>
      </c>
      <c r="B504" s="56" t="s">
        <v>11412</v>
      </c>
      <c r="C504" s="56">
        <v>2101010090</v>
      </c>
      <c r="D504" s="56" t="s">
        <v>42</v>
      </c>
      <c r="E504" s="56">
        <v>2101020090</v>
      </c>
      <c r="F504" s="56">
        <v>5401010090</v>
      </c>
      <c r="G504" s="56" t="s">
        <v>11431</v>
      </c>
      <c r="H504" s="56">
        <v>400210</v>
      </c>
      <c r="I504" s="56" t="s">
        <v>11448</v>
      </c>
      <c r="J504" s="56" t="s">
        <v>9759</v>
      </c>
      <c r="K504" s="56" t="s">
        <v>7529</v>
      </c>
      <c r="L504" s="56" t="s">
        <v>7138</v>
      </c>
      <c r="M504" s="73">
        <v>40546</v>
      </c>
      <c r="N504" s="56"/>
      <c r="O504" s="56"/>
      <c r="P504" s="56" t="s">
        <v>7222</v>
      </c>
      <c r="Q504" s="56"/>
      <c r="R504" s="56" t="s">
        <v>70</v>
      </c>
      <c r="S504" s="56" t="s">
        <v>11415</v>
      </c>
      <c r="T504" s="56" t="s">
        <v>7140</v>
      </c>
      <c r="U504" s="57">
        <v>18375</v>
      </c>
      <c r="V504" s="57">
        <v>-17456.25</v>
      </c>
      <c r="W504" s="57">
        <v>918.75</v>
      </c>
      <c r="X504" s="57">
        <v>0</v>
      </c>
      <c r="Y504" s="73">
        <v>40546</v>
      </c>
      <c r="Z504" s="57">
        <v>0</v>
      </c>
      <c r="AA504" s="57">
        <v>0</v>
      </c>
      <c r="AB504" s="57">
        <v>918.75</v>
      </c>
      <c r="AC504" s="57">
        <v>0</v>
      </c>
      <c r="AD504" s="56" t="s">
        <v>9255</v>
      </c>
      <c r="AE504" s="57">
        <v>0</v>
      </c>
      <c r="AF504" s="57">
        <v>0</v>
      </c>
      <c r="AG504" s="57">
        <v>0</v>
      </c>
      <c r="AI504"/>
      <c r="AJ504"/>
    </row>
    <row r="505" spans="1:36">
      <c r="A505" s="56" t="s">
        <v>50</v>
      </c>
      <c r="B505" s="56" t="s">
        <v>11412</v>
      </c>
      <c r="C505" s="56">
        <v>2101010090</v>
      </c>
      <c r="D505" s="56" t="s">
        <v>42</v>
      </c>
      <c r="E505" s="56">
        <v>2101020090</v>
      </c>
      <c r="F505" s="56">
        <v>5401010090</v>
      </c>
      <c r="G505" s="56" t="s">
        <v>11431</v>
      </c>
      <c r="H505" s="56">
        <v>400210</v>
      </c>
      <c r="I505" s="56" t="s">
        <v>11448</v>
      </c>
      <c r="J505" s="56" t="s">
        <v>9760</v>
      </c>
      <c r="K505" s="56" t="s">
        <v>7530</v>
      </c>
      <c r="L505" s="56" t="s">
        <v>7138</v>
      </c>
      <c r="M505" s="73">
        <v>39188</v>
      </c>
      <c r="N505" s="56"/>
      <c r="O505" s="56"/>
      <c r="P505" s="56" t="s">
        <v>7222</v>
      </c>
      <c r="Q505" s="56"/>
      <c r="R505" s="56" t="s">
        <v>70</v>
      </c>
      <c r="S505" s="56" t="s">
        <v>11415</v>
      </c>
      <c r="T505" s="56" t="s">
        <v>7140</v>
      </c>
      <c r="U505" s="57">
        <v>19400</v>
      </c>
      <c r="V505" s="57">
        <v>-18430</v>
      </c>
      <c r="W505" s="57">
        <v>970</v>
      </c>
      <c r="X505" s="57">
        <v>0</v>
      </c>
      <c r="Y505" s="73">
        <v>39188</v>
      </c>
      <c r="Z505" s="57">
        <v>0</v>
      </c>
      <c r="AA505" s="57">
        <v>0</v>
      </c>
      <c r="AB505" s="57">
        <v>970</v>
      </c>
      <c r="AC505" s="57">
        <v>0</v>
      </c>
      <c r="AD505" s="56" t="s">
        <v>9255</v>
      </c>
      <c r="AE505" s="57">
        <v>0</v>
      </c>
      <c r="AF505" s="57">
        <v>0</v>
      </c>
      <c r="AG505" s="57">
        <v>0</v>
      </c>
      <c r="AI505"/>
      <c r="AJ505"/>
    </row>
    <row r="506" spans="1:36">
      <c r="A506" s="56" t="s">
        <v>50</v>
      </c>
      <c r="B506" s="56" t="s">
        <v>11412</v>
      </c>
      <c r="C506" s="56">
        <v>2101010090</v>
      </c>
      <c r="D506" s="56" t="s">
        <v>42</v>
      </c>
      <c r="E506" s="56">
        <v>2101020090</v>
      </c>
      <c r="F506" s="56">
        <v>5401010090</v>
      </c>
      <c r="G506" s="56" t="s">
        <v>11431</v>
      </c>
      <c r="H506" s="56">
        <v>400210</v>
      </c>
      <c r="I506" s="56" t="s">
        <v>11448</v>
      </c>
      <c r="J506" s="56" t="s">
        <v>9761</v>
      </c>
      <c r="K506" s="56" t="s">
        <v>9091</v>
      </c>
      <c r="L506" s="56" t="s">
        <v>7138</v>
      </c>
      <c r="M506" s="73">
        <v>41220</v>
      </c>
      <c r="N506" s="56"/>
      <c r="O506" s="56"/>
      <c r="P506" s="56" t="s">
        <v>7222</v>
      </c>
      <c r="Q506" s="56"/>
      <c r="R506" s="56" t="s">
        <v>70</v>
      </c>
      <c r="S506" s="56" t="s">
        <v>11415</v>
      </c>
      <c r="T506" s="56" t="s">
        <v>7140</v>
      </c>
      <c r="U506" s="57">
        <v>19740</v>
      </c>
      <c r="V506" s="57">
        <v>-18753</v>
      </c>
      <c r="W506" s="57">
        <v>987</v>
      </c>
      <c r="X506" s="57">
        <v>0</v>
      </c>
      <c r="Y506" s="73">
        <v>41220</v>
      </c>
      <c r="Z506" s="57">
        <v>0</v>
      </c>
      <c r="AA506" s="57">
        <v>0</v>
      </c>
      <c r="AB506" s="57">
        <v>987</v>
      </c>
      <c r="AC506" s="57">
        <v>0</v>
      </c>
      <c r="AD506" s="56" t="s">
        <v>9255</v>
      </c>
      <c r="AE506" s="57">
        <v>0</v>
      </c>
      <c r="AF506" s="57">
        <v>0</v>
      </c>
      <c r="AG506" s="57">
        <v>0</v>
      </c>
      <c r="AI506"/>
      <c r="AJ506"/>
    </row>
    <row r="507" spans="1:36">
      <c r="A507" s="56" t="s">
        <v>50</v>
      </c>
      <c r="B507" s="56" t="s">
        <v>11412</v>
      </c>
      <c r="C507" s="56">
        <v>2101010090</v>
      </c>
      <c r="D507" s="56" t="s">
        <v>42</v>
      </c>
      <c r="E507" s="56">
        <v>2101020090</v>
      </c>
      <c r="F507" s="56">
        <v>5401010090</v>
      </c>
      <c r="G507" s="56" t="s">
        <v>11431</v>
      </c>
      <c r="H507" s="56">
        <v>400210</v>
      </c>
      <c r="I507" s="56" t="s">
        <v>11448</v>
      </c>
      <c r="J507" s="56" t="s">
        <v>9762</v>
      </c>
      <c r="K507" s="56" t="s">
        <v>7531</v>
      </c>
      <c r="L507" s="56" t="s">
        <v>7138</v>
      </c>
      <c r="M507" s="73">
        <v>39191</v>
      </c>
      <c r="N507" s="56"/>
      <c r="O507" s="56"/>
      <c r="P507" s="56" t="s">
        <v>7222</v>
      </c>
      <c r="Q507" s="56"/>
      <c r="R507" s="56" t="s">
        <v>70</v>
      </c>
      <c r="S507" s="56" t="s">
        <v>11415</v>
      </c>
      <c r="T507" s="56" t="s">
        <v>7140</v>
      </c>
      <c r="U507" s="57">
        <v>21673</v>
      </c>
      <c r="V507" s="57">
        <v>-20589.349999999999</v>
      </c>
      <c r="W507" s="57">
        <v>1083.6500000000001</v>
      </c>
      <c r="X507" s="57">
        <v>0</v>
      </c>
      <c r="Y507" s="73">
        <v>39191</v>
      </c>
      <c r="Z507" s="57">
        <v>0</v>
      </c>
      <c r="AA507" s="57">
        <v>0</v>
      </c>
      <c r="AB507" s="57">
        <v>1083.6500000000001</v>
      </c>
      <c r="AC507" s="57">
        <v>0</v>
      </c>
      <c r="AD507" s="56" t="s">
        <v>9255</v>
      </c>
      <c r="AE507" s="57">
        <v>0</v>
      </c>
      <c r="AF507" s="57">
        <v>0</v>
      </c>
      <c r="AG507" s="57">
        <v>0</v>
      </c>
      <c r="AI507"/>
      <c r="AJ507"/>
    </row>
    <row r="508" spans="1:36">
      <c r="A508" s="56" t="s">
        <v>50</v>
      </c>
      <c r="B508" s="56" t="s">
        <v>11412</v>
      </c>
      <c r="C508" s="56">
        <v>2101010090</v>
      </c>
      <c r="D508" s="56" t="s">
        <v>42</v>
      </c>
      <c r="E508" s="56">
        <v>2101020090</v>
      </c>
      <c r="F508" s="56">
        <v>5401010090</v>
      </c>
      <c r="G508" s="56" t="s">
        <v>11431</v>
      </c>
      <c r="H508" s="56">
        <v>400210</v>
      </c>
      <c r="I508" s="56" t="s">
        <v>11448</v>
      </c>
      <c r="J508" s="56" t="s">
        <v>9763</v>
      </c>
      <c r="K508" s="56" t="s">
        <v>7532</v>
      </c>
      <c r="L508" s="56" t="s">
        <v>7138</v>
      </c>
      <c r="M508" s="73">
        <v>39406</v>
      </c>
      <c r="N508" s="56"/>
      <c r="O508" s="56"/>
      <c r="P508" s="56" t="s">
        <v>7222</v>
      </c>
      <c r="Q508" s="56"/>
      <c r="R508" s="56" t="s">
        <v>70</v>
      </c>
      <c r="S508" s="56" t="s">
        <v>11415</v>
      </c>
      <c r="T508" s="56" t="s">
        <v>7140</v>
      </c>
      <c r="U508" s="57">
        <v>22173</v>
      </c>
      <c r="V508" s="57">
        <v>-21064.35</v>
      </c>
      <c r="W508" s="57">
        <v>1108.6500000000001</v>
      </c>
      <c r="X508" s="57">
        <v>0</v>
      </c>
      <c r="Y508" s="73">
        <v>39406</v>
      </c>
      <c r="Z508" s="57">
        <v>0</v>
      </c>
      <c r="AA508" s="57">
        <v>0</v>
      </c>
      <c r="AB508" s="57">
        <v>1108.6500000000001</v>
      </c>
      <c r="AC508" s="57">
        <v>0</v>
      </c>
      <c r="AD508" s="56" t="s">
        <v>9255</v>
      </c>
      <c r="AE508" s="57">
        <v>0</v>
      </c>
      <c r="AF508" s="57">
        <v>0</v>
      </c>
      <c r="AG508" s="57">
        <v>0</v>
      </c>
      <c r="AI508"/>
      <c r="AJ508"/>
    </row>
    <row r="509" spans="1:36">
      <c r="A509" s="56" t="s">
        <v>50</v>
      </c>
      <c r="B509" s="56" t="s">
        <v>11412</v>
      </c>
      <c r="C509" s="56">
        <v>2101010090</v>
      </c>
      <c r="D509" s="56" t="s">
        <v>42</v>
      </c>
      <c r="E509" s="56">
        <v>2101020090</v>
      </c>
      <c r="F509" s="56">
        <v>5401010090</v>
      </c>
      <c r="G509" s="56" t="s">
        <v>11431</v>
      </c>
      <c r="H509" s="56">
        <v>400210</v>
      </c>
      <c r="I509" s="56" t="s">
        <v>11448</v>
      </c>
      <c r="J509" s="56" t="s">
        <v>9764</v>
      </c>
      <c r="K509" s="56" t="s">
        <v>7533</v>
      </c>
      <c r="L509" s="56" t="s">
        <v>7138</v>
      </c>
      <c r="M509" s="73">
        <v>37470</v>
      </c>
      <c r="N509" s="56"/>
      <c r="O509" s="56"/>
      <c r="P509" s="56" t="s">
        <v>7222</v>
      </c>
      <c r="Q509" s="56"/>
      <c r="R509" s="56" t="s">
        <v>70</v>
      </c>
      <c r="S509" s="56" t="s">
        <v>11415</v>
      </c>
      <c r="T509" s="56" t="s">
        <v>7140</v>
      </c>
      <c r="U509" s="57">
        <v>34736</v>
      </c>
      <c r="V509" s="57">
        <v>-32999.199999999997</v>
      </c>
      <c r="W509" s="57">
        <v>1736.8</v>
      </c>
      <c r="X509" s="57">
        <v>0</v>
      </c>
      <c r="Y509" s="73">
        <v>37470</v>
      </c>
      <c r="Z509" s="57">
        <v>0</v>
      </c>
      <c r="AA509" s="57">
        <v>0</v>
      </c>
      <c r="AB509" s="57">
        <v>1736.8</v>
      </c>
      <c r="AC509" s="57">
        <v>0</v>
      </c>
      <c r="AD509" s="56" t="s">
        <v>9255</v>
      </c>
      <c r="AE509" s="57">
        <v>0</v>
      </c>
      <c r="AF509" s="57">
        <v>0</v>
      </c>
      <c r="AG509" s="57">
        <v>0</v>
      </c>
      <c r="AI509"/>
      <c r="AJ509"/>
    </row>
    <row r="510" spans="1:36">
      <c r="A510" s="56" t="s">
        <v>50</v>
      </c>
      <c r="B510" s="56" t="s">
        <v>11412</v>
      </c>
      <c r="C510" s="56">
        <v>2101010090</v>
      </c>
      <c r="D510" s="56" t="s">
        <v>42</v>
      </c>
      <c r="E510" s="56">
        <v>2101020090</v>
      </c>
      <c r="F510" s="56">
        <v>5401010090</v>
      </c>
      <c r="G510" s="56" t="s">
        <v>11431</v>
      </c>
      <c r="H510" s="56">
        <v>400210</v>
      </c>
      <c r="I510" s="56" t="s">
        <v>11448</v>
      </c>
      <c r="J510" s="56" t="s">
        <v>9765</v>
      </c>
      <c r="K510" s="56" t="s">
        <v>7534</v>
      </c>
      <c r="L510" s="56" t="s">
        <v>7138</v>
      </c>
      <c r="M510" s="73">
        <v>36923</v>
      </c>
      <c r="N510" s="56"/>
      <c r="O510" s="56"/>
      <c r="P510" s="56" t="s">
        <v>7222</v>
      </c>
      <c r="Q510" s="56"/>
      <c r="R510" s="56" t="s">
        <v>70</v>
      </c>
      <c r="S510" s="56" t="s">
        <v>11415</v>
      </c>
      <c r="T510" s="56" t="s">
        <v>7140</v>
      </c>
      <c r="U510" s="57">
        <v>40500</v>
      </c>
      <c r="V510" s="57">
        <v>-38475</v>
      </c>
      <c r="W510" s="57">
        <v>2025</v>
      </c>
      <c r="X510" s="57">
        <v>0</v>
      </c>
      <c r="Y510" s="73">
        <v>36923</v>
      </c>
      <c r="Z510" s="57">
        <v>0</v>
      </c>
      <c r="AA510" s="57">
        <v>0</v>
      </c>
      <c r="AB510" s="57">
        <v>2025</v>
      </c>
      <c r="AC510" s="57">
        <v>0</v>
      </c>
      <c r="AD510" s="56" t="s">
        <v>9255</v>
      </c>
      <c r="AE510" s="57">
        <v>0</v>
      </c>
      <c r="AF510" s="57">
        <v>0</v>
      </c>
      <c r="AG510" s="57">
        <v>0</v>
      </c>
      <c r="AI510"/>
      <c r="AJ510"/>
    </row>
    <row r="511" spans="1:36">
      <c r="A511" s="56" t="s">
        <v>50</v>
      </c>
      <c r="B511" s="56" t="s">
        <v>11412</v>
      </c>
      <c r="C511" s="56">
        <v>2101010090</v>
      </c>
      <c r="D511" s="56" t="s">
        <v>42</v>
      </c>
      <c r="E511" s="56">
        <v>2101020090</v>
      </c>
      <c r="F511" s="56">
        <v>5401010090</v>
      </c>
      <c r="G511" s="56" t="s">
        <v>11431</v>
      </c>
      <c r="H511" s="56">
        <v>400210</v>
      </c>
      <c r="I511" s="56" t="s">
        <v>11448</v>
      </c>
      <c r="J511" s="56" t="s">
        <v>9766</v>
      </c>
      <c r="K511" s="56" t="s">
        <v>7535</v>
      </c>
      <c r="L511" s="56" t="s">
        <v>7138</v>
      </c>
      <c r="M511" s="73">
        <v>37025</v>
      </c>
      <c r="N511" s="56"/>
      <c r="O511" s="56"/>
      <c r="P511" s="56" t="s">
        <v>7222</v>
      </c>
      <c r="Q511" s="56"/>
      <c r="R511" s="56" t="s">
        <v>70</v>
      </c>
      <c r="S511" s="56" t="s">
        <v>11415</v>
      </c>
      <c r="T511" s="56" t="s">
        <v>7140</v>
      </c>
      <c r="U511" s="57">
        <v>46446</v>
      </c>
      <c r="V511" s="57">
        <v>-44123.7</v>
      </c>
      <c r="W511" s="57">
        <v>2322.3000000000002</v>
      </c>
      <c r="X511" s="57">
        <v>0</v>
      </c>
      <c r="Y511" s="73">
        <v>37025</v>
      </c>
      <c r="Z511" s="57">
        <v>0</v>
      </c>
      <c r="AA511" s="57">
        <v>0</v>
      </c>
      <c r="AB511" s="57">
        <v>2322.3000000000002</v>
      </c>
      <c r="AC511" s="57">
        <v>0</v>
      </c>
      <c r="AD511" s="56" t="s">
        <v>9255</v>
      </c>
      <c r="AE511" s="57">
        <v>0</v>
      </c>
      <c r="AF511" s="57">
        <v>0</v>
      </c>
      <c r="AG511" s="57">
        <v>0</v>
      </c>
      <c r="AI511"/>
      <c r="AJ511"/>
    </row>
    <row r="512" spans="1:36">
      <c r="A512" s="56" t="s">
        <v>50</v>
      </c>
      <c r="B512" s="56" t="s">
        <v>11412</v>
      </c>
      <c r="C512" s="56">
        <v>2101010090</v>
      </c>
      <c r="D512" s="56" t="s">
        <v>42</v>
      </c>
      <c r="E512" s="56">
        <v>2101020090</v>
      </c>
      <c r="F512" s="56">
        <v>5401010090</v>
      </c>
      <c r="G512" s="56" t="s">
        <v>11431</v>
      </c>
      <c r="H512" s="56">
        <v>400210</v>
      </c>
      <c r="I512" s="56" t="s">
        <v>11448</v>
      </c>
      <c r="J512" s="56" t="s">
        <v>9767</v>
      </c>
      <c r="K512" s="56" t="s">
        <v>7536</v>
      </c>
      <c r="L512" s="56" t="s">
        <v>7138</v>
      </c>
      <c r="M512" s="73">
        <v>39400</v>
      </c>
      <c r="N512" s="56"/>
      <c r="O512" s="56"/>
      <c r="P512" s="56" t="s">
        <v>7222</v>
      </c>
      <c r="Q512" s="56"/>
      <c r="R512" s="56" t="s">
        <v>70</v>
      </c>
      <c r="S512" s="56" t="s">
        <v>11415</v>
      </c>
      <c r="T512" s="56" t="s">
        <v>7140</v>
      </c>
      <c r="U512" s="57">
        <v>49500</v>
      </c>
      <c r="V512" s="57">
        <v>-47025</v>
      </c>
      <c r="W512" s="57">
        <v>2475</v>
      </c>
      <c r="X512" s="57">
        <v>0</v>
      </c>
      <c r="Y512" s="73">
        <v>39400</v>
      </c>
      <c r="Z512" s="57">
        <v>0</v>
      </c>
      <c r="AA512" s="57">
        <v>0</v>
      </c>
      <c r="AB512" s="57">
        <v>2475</v>
      </c>
      <c r="AC512" s="57">
        <v>0</v>
      </c>
      <c r="AD512" s="56" t="s">
        <v>9255</v>
      </c>
      <c r="AE512" s="57">
        <v>0</v>
      </c>
      <c r="AF512" s="57">
        <v>0</v>
      </c>
      <c r="AG512" s="57">
        <v>0</v>
      </c>
      <c r="AI512"/>
      <c r="AJ512"/>
    </row>
    <row r="513" spans="1:36">
      <c r="A513" s="56" t="s">
        <v>50</v>
      </c>
      <c r="B513" s="56" t="s">
        <v>11412</v>
      </c>
      <c r="C513" s="56">
        <v>2101010090</v>
      </c>
      <c r="D513" s="56" t="s">
        <v>42</v>
      </c>
      <c r="E513" s="56">
        <v>2101020090</v>
      </c>
      <c r="F513" s="56">
        <v>5401010090</v>
      </c>
      <c r="G513" s="56" t="s">
        <v>11431</v>
      </c>
      <c r="H513" s="56">
        <v>400210</v>
      </c>
      <c r="I513" s="56" t="s">
        <v>11448</v>
      </c>
      <c r="J513" s="56" t="s">
        <v>9768</v>
      </c>
      <c r="K513" s="56" t="s">
        <v>7537</v>
      </c>
      <c r="L513" s="56" t="s">
        <v>7138</v>
      </c>
      <c r="M513" s="73">
        <v>40222</v>
      </c>
      <c r="N513" s="56"/>
      <c r="O513" s="56"/>
      <c r="P513" s="56" t="s">
        <v>7222</v>
      </c>
      <c r="Q513" s="56"/>
      <c r="R513" s="56" t="s">
        <v>70</v>
      </c>
      <c r="S513" s="56" t="s">
        <v>11415</v>
      </c>
      <c r="T513" s="56" t="s">
        <v>7140</v>
      </c>
      <c r="U513" s="57">
        <v>50928</v>
      </c>
      <c r="V513" s="57">
        <v>-48381.599999999999</v>
      </c>
      <c r="W513" s="57">
        <v>2546.4</v>
      </c>
      <c r="X513" s="57">
        <v>0</v>
      </c>
      <c r="Y513" s="73">
        <v>40222</v>
      </c>
      <c r="Z513" s="57">
        <v>0</v>
      </c>
      <c r="AA513" s="57">
        <v>0</v>
      </c>
      <c r="AB513" s="57">
        <v>2546.4</v>
      </c>
      <c r="AC513" s="57">
        <v>0</v>
      </c>
      <c r="AD513" s="56" t="s">
        <v>9255</v>
      </c>
      <c r="AE513" s="57">
        <v>0</v>
      </c>
      <c r="AF513" s="57">
        <v>0</v>
      </c>
      <c r="AG513" s="57">
        <v>0</v>
      </c>
      <c r="AI513"/>
      <c r="AJ513"/>
    </row>
    <row r="514" spans="1:36">
      <c r="A514" s="56" t="s">
        <v>50</v>
      </c>
      <c r="B514" s="56" t="s">
        <v>11412</v>
      </c>
      <c r="C514" s="56">
        <v>2101010090</v>
      </c>
      <c r="D514" s="56" t="s">
        <v>42</v>
      </c>
      <c r="E514" s="56">
        <v>2101020090</v>
      </c>
      <c r="F514" s="56">
        <v>5401010090</v>
      </c>
      <c r="G514" s="56" t="s">
        <v>11431</v>
      </c>
      <c r="H514" s="56">
        <v>400210</v>
      </c>
      <c r="I514" s="56" t="s">
        <v>11448</v>
      </c>
      <c r="J514" s="56" t="s">
        <v>9769</v>
      </c>
      <c r="K514" s="56" t="s">
        <v>7538</v>
      </c>
      <c r="L514" s="56" t="s">
        <v>7138</v>
      </c>
      <c r="M514" s="73">
        <v>39258</v>
      </c>
      <c r="N514" s="56"/>
      <c r="O514" s="56"/>
      <c r="P514" s="56" t="s">
        <v>7222</v>
      </c>
      <c r="Q514" s="56"/>
      <c r="R514" s="56" t="s">
        <v>70</v>
      </c>
      <c r="S514" s="56" t="s">
        <v>11415</v>
      </c>
      <c r="T514" s="56" t="s">
        <v>7140</v>
      </c>
      <c r="U514" s="57">
        <v>66375</v>
      </c>
      <c r="V514" s="57">
        <v>-63056.25</v>
      </c>
      <c r="W514" s="57">
        <v>3318.75</v>
      </c>
      <c r="X514" s="57">
        <v>0</v>
      </c>
      <c r="Y514" s="73">
        <v>39258</v>
      </c>
      <c r="Z514" s="57">
        <v>0</v>
      </c>
      <c r="AA514" s="57">
        <v>0</v>
      </c>
      <c r="AB514" s="57">
        <v>3318.75</v>
      </c>
      <c r="AC514" s="57">
        <v>0</v>
      </c>
      <c r="AD514" s="56" t="s">
        <v>9255</v>
      </c>
      <c r="AE514" s="57">
        <v>0</v>
      </c>
      <c r="AF514" s="57">
        <v>0</v>
      </c>
      <c r="AG514" s="57">
        <v>0</v>
      </c>
      <c r="AI514"/>
      <c r="AJ514"/>
    </row>
    <row r="515" spans="1:36">
      <c r="A515" s="56" t="s">
        <v>50</v>
      </c>
      <c r="B515" s="56" t="s">
        <v>11412</v>
      </c>
      <c r="C515" s="56">
        <v>2101010090</v>
      </c>
      <c r="D515" s="56" t="s">
        <v>42</v>
      </c>
      <c r="E515" s="56">
        <v>2101020090</v>
      </c>
      <c r="F515" s="56">
        <v>5401010090</v>
      </c>
      <c r="G515" s="56" t="s">
        <v>11431</v>
      </c>
      <c r="H515" s="56">
        <v>400210</v>
      </c>
      <c r="I515" s="56" t="s">
        <v>11448</v>
      </c>
      <c r="J515" s="56" t="s">
        <v>9770</v>
      </c>
      <c r="K515" s="56" t="s">
        <v>7539</v>
      </c>
      <c r="L515" s="56" t="s">
        <v>7138</v>
      </c>
      <c r="M515" s="73">
        <v>40771</v>
      </c>
      <c r="N515" s="56"/>
      <c r="O515" s="56"/>
      <c r="P515" s="56" t="s">
        <v>7222</v>
      </c>
      <c r="Q515" s="56"/>
      <c r="R515" s="56" t="s">
        <v>70</v>
      </c>
      <c r="S515" s="56" t="s">
        <v>11415</v>
      </c>
      <c r="T515" s="56" t="s">
        <v>7140</v>
      </c>
      <c r="U515" s="57">
        <v>68850</v>
      </c>
      <c r="V515" s="57">
        <v>-65407.5</v>
      </c>
      <c r="W515" s="57">
        <v>3442.5</v>
      </c>
      <c r="X515" s="57">
        <v>0</v>
      </c>
      <c r="Y515" s="73">
        <v>40771</v>
      </c>
      <c r="Z515" s="57">
        <v>0</v>
      </c>
      <c r="AA515" s="57">
        <v>0</v>
      </c>
      <c r="AB515" s="57">
        <v>3442.5</v>
      </c>
      <c r="AC515" s="57">
        <v>0</v>
      </c>
      <c r="AD515" s="56" t="s">
        <v>9255</v>
      </c>
      <c r="AE515" s="57">
        <v>0</v>
      </c>
      <c r="AF515" s="57">
        <v>0</v>
      </c>
      <c r="AG515" s="57">
        <v>0</v>
      </c>
      <c r="AI515"/>
      <c r="AJ515"/>
    </row>
    <row r="516" spans="1:36">
      <c r="A516" s="56" t="s">
        <v>50</v>
      </c>
      <c r="B516" s="56" t="s">
        <v>11412</v>
      </c>
      <c r="C516" s="56">
        <v>2101010090</v>
      </c>
      <c r="D516" s="56" t="s">
        <v>42</v>
      </c>
      <c r="E516" s="56">
        <v>2101020090</v>
      </c>
      <c r="F516" s="56">
        <v>5401010090</v>
      </c>
      <c r="G516" s="56" t="s">
        <v>11431</v>
      </c>
      <c r="H516" s="56">
        <v>400210</v>
      </c>
      <c r="I516" s="56" t="s">
        <v>11448</v>
      </c>
      <c r="J516" s="56" t="s">
        <v>9771</v>
      </c>
      <c r="K516" s="56" t="s">
        <v>7540</v>
      </c>
      <c r="L516" s="56" t="s">
        <v>7138</v>
      </c>
      <c r="M516" s="73">
        <v>39428</v>
      </c>
      <c r="N516" s="56"/>
      <c r="O516" s="56"/>
      <c r="P516" s="56" t="s">
        <v>7222</v>
      </c>
      <c r="Q516" s="56"/>
      <c r="R516" s="56" t="s">
        <v>70</v>
      </c>
      <c r="S516" s="56" t="s">
        <v>11415</v>
      </c>
      <c r="T516" s="56" t="s">
        <v>7140</v>
      </c>
      <c r="U516" s="57">
        <v>74539</v>
      </c>
      <c r="V516" s="57">
        <v>-70812.05</v>
      </c>
      <c r="W516" s="57">
        <v>3726.95</v>
      </c>
      <c r="X516" s="57">
        <v>0</v>
      </c>
      <c r="Y516" s="73">
        <v>39428</v>
      </c>
      <c r="Z516" s="57">
        <v>0</v>
      </c>
      <c r="AA516" s="57">
        <v>0</v>
      </c>
      <c r="AB516" s="57">
        <v>3726.95</v>
      </c>
      <c r="AC516" s="57">
        <v>0</v>
      </c>
      <c r="AD516" s="56" t="s">
        <v>9255</v>
      </c>
      <c r="AE516" s="57">
        <v>0</v>
      </c>
      <c r="AF516" s="57">
        <v>0</v>
      </c>
      <c r="AG516" s="57">
        <v>0</v>
      </c>
      <c r="AI516"/>
      <c r="AJ516"/>
    </row>
    <row r="517" spans="1:36">
      <c r="A517" s="56" t="s">
        <v>50</v>
      </c>
      <c r="B517" s="56" t="s">
        <v>11412</v>
      </c>
      <c r="C517" s="56">
        <v>2101010090</v>
      </c>
      <c r="D517" s="56" t="s">
        <v>42</v>
      </c>
      <c r="E517" s="56">
        <v>2101020090</v>
      </c>
      <c r="F517" s="56">
        <v>5401010090</v>
      </c>
      <c r="G517" s="56" t="s">
        <v>11431</v>
      </c>
      <c r="H517" s="56">
        <v>400210</v>
      </c>
      <c r="I517" s="56" t="s">
        <v>11448</v>
      </c>
      <c r="J517" s="56" t="s">
        <v>9772</v>
      </c>
      <c r="K517" s="56" t="s">
        <v>7541</v>
      </c>
      <c r="L517" s="56" t="s">
        <v>7138</v>
      </c>
      <c r="M517" s="73">
        <v>41244</v>
      </c>
      <c r="N517" s="56"/>
      <c r="O517" s="56"/>
      <c r="P517" s="56" t="s">
        <v>7222</v>
      </c>
      <c r="Q517" s="56"/>
      <c r="R517" s="56" t="s">
        <v>70</v>
      </c>
      <c r="S517" s="56" t="s">
        <v>11415</v>
      </c>
      <c r="T517" s="56" t="s">
        <v>7140</v>
      </c>
      <c r="U517" s="57">
        <v>90203</v>
      </c>
      <c r="V517" s="57">
        <v>-85692.85</v>
      </c>
      <c r="W517" s="57">
        <v>4510.1499999999996</v>
      </c>
      <c r="X517" s="57">
        <v>0</v>
      </c>
      <c r="Y517" s="73">
        <v>41244</v>
      </c>
      <c r="Z517" s="57">
        <v>0</v>
      </c>
      <c r="AA517" s="57">
        <v>0</v>
      </c>
      <c r="AB517" s="57">
        <v>4510.1499999999996</v>
      </c>
      <c r="AC517" s="57">
        <v>0</v>
      </c>
      <c r="AD517" s="56" t="s">
        <v>9255</v>
      </c>
      <c r="AE517" s="57">
        <v>0</v>
      </c>
      <c r="AF517" s="57">
        <v>0</v>
      </c>
      <c r="AG517" s="57">
        <v>0</v>
      </c>
      <c r="AI517"/>
      <c r="AJ517"/>
    </row>
    <row r="518" spans="1:36">
      <c r="A518" s="56" t="s">
        <v>50</v>
      </c>
      <c r="B518" s="56" t="s">
        <v>11412</v>
      </c>
      <c r="C518" s="56">
        <v>2101010090</v>
      </c>
      <c r="D518" s="56" t="s">
        <v>42</v>
      </c>
      <c r="E518" s="56">
        <v>2101020090</v>
      </c>
      <c r="F518" s="56">
        <v>5401010090</v>
      </c>
      <c r="G518" s="56" t="s">
        <v>11431</v>
      </c>
      <c r="H518" s="56">
        <v>400210</v>
      </c>
      <c r="I518" s="56" t="s">
        <v>11448</v>
      </c>
      <c r="J518" s="56" t="s">
        <v>9773</v>
      </c>
      <c r="K518" s="56" t="s">
        <v>7542</v>
      </c>
      <c r="L518" s="56" t="s">
        <v>7138</v>
      </c>
      <c r="M518" s="73">
        <v>36945</v>
      </c>
      <c r="N518" s="56"/>
      <c r="O518" s="56"/>
      <c r="P518" s="56" t="s">
        <v>7222</v>
      </c>
      <c r="Q518" s="56"/>
      <c r="R518" s="56" t="s">
        <v>70</v>
      </c>
      <c r="S518" s="56" t="s">
        <v>11415</v>
      </c>
      <c r="T518" s="56" t="s">
        <v>7140</v>
      </c>
      <c r="U518" s="57">
        <v>250525</v>
      </c>
      <c r="V518" s="57">
        <v>-237998.75</v>
      </c>
      <c r="W518" s="57">
        <v>12526.25</v>
      </c>
      <c r="X518" s="57">
        <v>0</v>
      </c>
      <c r="Y518" s="73">
        <v>36945</v>
      </c>
      <c r="Z518" s="57">
        <v>0</v>
      </c>
      <c r="AA518" s="57">
        <v>0</v>
      </c>
      <c r="AB518" s="57">
        <v>12526.25</v>
      </c>
      <c r="AC518" s="57">
        <v>0</v>
      </c>
      <c r="AD518" s="56" t="s">
        <v>9255</v>
      </c>
      <c r="AE518" s="57">
        <v>0</v>
      </c>
      <c r="AF518" s="57">
        <v>0</v>
      </c>
      <c r="AG518" s="57">
        <v>0</v>
      </c>
      <c r="AI518"/>
      <c r="AJ518"/>
    </row>
    <row r="519" spans="1:36">
      <c r="A519" s="56" t="s">
        <v>50</v>
      </c>
      <c r="B519" s="56" t="s">
        <v>11412</v>
      </c>
      <c r="C519" s="56">
        <v>2101010090</v>
      </c>
      <c r="D519" s="56" t="s">
        <v>42</v>
      </c>
      <c r="E519" s="56">
        <v>2101020090</v>
      </c>
      <c r="F519" s="56">
        <v>5401010090</v>
      </c>
      <c r="G519" s="56" t="s">
        <v>11431</v>
      </c>
      <c r="H519" s="56">
        <v>400210</v>
      </c>
      <c r="I519" s="56" t="s">
        <v>11448</v>
      </c>
      <c r="J519" s="56" t="s">
        <v>9774</v>
      </c>
      <c r="K519" s="56" t="s">
        <v>7543</v>
      </c>
      <c r="L519" s="56" t="s">
        <v>7138</v>
      </c>
      <c r="M519" s="73">
        <v>40467</v>
      </c>
      <c r="N519" s="56"/>
      <c r="O519" s="56"/>
      <c r="P519" s="56" t="s">
        <v>7222</v>
      </c>
      <c r="Q519" s="56"/>
      <c r="R519" s="56" t="s">
        <v>70</v>
      </c>
      <c r="S519" s="56" t="s">
        <v>11415</v>
      </c>
      <c r="T519" s="56" t="s">
        <v>7140</v>
      </c>
      <c r="U519" s="57">
        <v>307050</v>
      </c>
      <c r="V519" s="57">
        <v>-291697.5</v>
      </c>
      <c r="W519" s="57">
        <v>15352.5</v>
      </c>
      <c r="X519" s="57">
        <v>0</v>
      </c>
      <c r="Y519" s="73">
        <v>40467</v>
      </c>
      <c r="Z519" s="57">
        <v>0</v>
      </c>
      <c r="AA519" s="57">
        <v>0</v>
      </c>
      <c r="AB519" s="57">
        <v>15352.5</v>
      </c>
      <c r="AC519" s="57">
        <v>0</v>
      </c>
      <c r="AD519" s="56" t="s">
        <v>9255</v>
      </c>
      <c r="AE519" s="57">
        <v>0</v>
      </c>
      <c r="AF519" s="57">
        <v>0</v>
      </c>
      <c r="AG519" s="57">
        <v>0</v>
      </c>
      <c r="AI519"/>
      <c r="AJ519"/>
    </row>
    <row r="520" spans="1:36">
      <c r="A520" s="56" t="s">
        <v>50</v>
      </c>
      <c r="B520" s="56" t="s">
        <v>11412</v>
      </c>
      <c r="C520" s="56">
        <v>2101010090</v>
      </c>
      <c r="D520" s="56" t="s">
        <v>42</v>
      </c>
      <c r="E520" s="56">
        <v>2101020090</v>
      </c>
      <c r="F520" s="56">
        <v>5401010090</v>
      </c>
      <c r="G520" s="56" t="s">
        <v>11431</v>
      </c>
      <c r="H520" s="56">
        <v>400210</v>
      </c>
      <c r="I520" s="56" t="s">
        <v>11448</v>
      </c>
      <c r="J520" s="56" t="s">
        <v>9775</v>
      </c>
      <c r="K520" s="56" t="s">
        <v>7544</v>
      </c>
      <c r="L520" s="56" t="s">
        <v>7138</v>
      </c>
      <c r="M520" s="73">
        <v>40288</v>
      </c>
      <c r="N520" s="56"/>
      <c r="O520" s="56"/>
      <c r="P520" s="56" t="s">
        <v>7222</v>
      </c>
      <c r="Q520" s="56"/>
      <c r="R520" s="56" t="s">
        <v>70</v>
      </c>
      <c r="S520" s="56" t="s">
        <v>11415</v>
      </c>
      <c r="T520" s="56" t="s">
        <v>7140</v>
      </c>
      <c r="U520" s="57">
        <v>402900</v>
      </c>
      <c r="V520" s="57">
        <v>-382755</v>
      </c>
      <c r="W520" s="57">
        <v>20145</v>
      </c>
      <c r="X520" s="57">
        <v>0</v>
      </c>
      <c r="Y520" s="73">
        <v>40288</v>
      </c>
      <c r="Z520" s="57">
        <v>0</v>
      </c>
      <c r="AA520" s="57">
        <v>0</v>
      </c>
      <c r="AB520" s="57">
        <v>20145</v>
      </c>
      <c r="AC520" s="57">
        <v>0</v>
      </c>
      <c r="AD520" s="56" t="s">
        <v>9255</v>
      </c>
      <c r="AE520" s="57">
        <v>0</v>
      </c>
      <c r="AF520" s="57">
        <v>0</v>
      </c>
      <c r="AG520" s="57">
        <v>0</v>
      </c>
      <c r="AI520"/>
      <c r="AJ520"/>
    </row>
    <row r="521" spans="1:36">
      <c r="A521" s="56" t="s">
        <v>50</v>
      </c>
      <c r="B521" s="56" t="s">
        <v>11412</v>
      </c>
      <c r="C521" s="56">
        <v>2101010090</v>
      </c>
      <c r="D521" s="56" t="s">
        <v>42</v>
      </c>
      <c r="E521" s="56">
        <v>2101020090</v>
      </c>
      <c r="F521" s="56">
        <v>5401010090</v>
      </c>
      <c r="G521" s="56" t="s">
        <v>11431</v>
      </c>
      <c r="H521" s="56">
        <v>400210</v>
      </c>
      <c r="I521" s="56" t="s">
        <v>11448</v>
      </c>
      <c r="J521" s="56" t="s">
        <v>9776</v>
      </c>
      <c r="K521" s="56" t="s">
        <v>7545</v>
      </c>
      <c r="L521" s="56" t="s">
        <v>7138</v>
      </c>
      <c r="M521" s="73">
        <v>41450</v>
      </c>
      <c r="N521" s="56"/>
      <c r="O521" s="56"/>
      <c r="P521" s="56" t="s">
        <v>7222</v>
      </c>
      <c r="Q521" s="56"/>
      <c r="R521" s="56" t="s">
        <v>70</v>
      </c>
      <c r="S521" s="56" t="s">
        <v>11415</v>
      </c>
      <c r="T521" s="56" t="s">
        <v>7140</v>
      </c>
      <c r="U521" s="57">
        <v>703510</v>
      </c>
      <c r="V521" s="57">
        <v>-668334.5</v>
      </c>
      <c r="W521" s="57">
        <v>35175.5</v>
      </c>
      <c r="X521" s="57">
        <v>0</v>
      </c>
      <c r="Y521" s="73">
        <v>41450</v>
      </c>
      <c r="Z521" s="57">
        <v>0</v>
      </c>
      <c r="AA521" s="57">
        <v>0</v>
      </c>
      <c r="AB521" s="57">
        <v>35175.5</v>
      </c>
      <c r="AC521" s="57">
        <v>0</v>
      </c>
      <c r="AD521" s="56" t="s">
        <v>9255</v>
      </c>
      <c r="AE521" s="57">
        <v>0</v>
      </c>
      <c r="AF521" s="57">
        <v>0</v>
      </c>
      <c r="AG521" s="57">
        <v>0</v>
      </c>
      <c r="AI521"/>
      <c r="AJ521"/>
    </row>
    <row r="522" spans="1:36">
      <c r="A522" s="56" t="s">
        <v>50</v>
      </c>
      <c r="B522" s="56" t="s">
        <v>11412</v>
      </c>
      <c r="C522" s="56">
        <v>2101010090</v>
      </c>
      <c r="D522" s="56" t="s">
        <v>42</v>
      </c>
      <c r="E522" s="56">
        <v>2101020090</v>
      </c>
      <c r="F522" s="56">
        <v>5401010090</v>
      </c>
      <c r="G522" s="56" t="s">
        <v>11431</v>
      </c>
      <c r="H522" s="56">
        <v>400210</v>
      </c>
      <c r="I522" s="56" t="s">
        <v>11448</v>
      </c>
      <c r="J522" s="56" t="s">
        <v>9777</v>
      </c>
      <c r="K522" s="56" t="s">
        <v>7546</v>
      </c>
      <c r="L522" s="56" t="s">
        <v>7138</v>
      </c>
      <c r="M522" s="73">
        <v>39878</v>
      </c>
      <c r="N522" s="56"/>
      <c r="O522" s="56"/>
      <c r="P522" s="56" t="s">
        <v>7222</v>
      </c>
      <c r="Q522" s="56"/>
      <c r="R522" s="56" t="s">
        <v>70</v>
      </c>
      <c r="S522" s="56" t="s">
        <v>11415</v>
      </c>
      <c r="T522" s="56" t="s">
        <v>7140</v>
      </c>
      <c r="U522" s="57">
        <v>621096</v>
      </c>
      <c r="V522" s="57">
        <v>-590041.19999999995</v>
      </c>
      <c r="W522" s="57">
        <v>31054.799999999999</v>
      </c>
      <c r="X522" s="57">
        <v>0</v>
      </c>
      <c r="Y522" s="73">
        <v>39878</v>
      </c>
      <c r="Z522" s="57">
        <v>0</v>
      </c>
      <c r="AA522" s="57">
        <v>0</v>
      </c>
      <c r="AB522" s="57">
        <v>31054.799999999999</v>
      </c>
      <c r="AC522" s="57">
        <v>0</v>
      </c>
      <c r="AD522" s="56" t="s">
        <v>9255</v>
      </c>
      <c r="AE522" s="57">
        <v>0</v>
      </c>
      <c r="AF522" s="57">
        <v>0</v>
      </c>
      <c r="AG522" s="57">
        <v>0</v>
      </c>
      <c r="AI522"/>
      <c r="AJ522"/>
    </row>
    <row r="523" spans="1:36">
      <c r="A523" s="56" t="s">
        <v>50</v>
      </c>
      <c r="B523" s="56" t="s">
        <v>11412</v>
      </c>
      <c r="C523" s="56">
        <v>2101010090</v>
      </c>
      <c r="D523" s="56" t="s">
        <v>42</v>
      </c>
      <c r="E523" s="56">
        <v>2101020090</v>
      </c>
      <c r="F523" s="56">
        <v>5401010090</v>
      </c>
      <c r="G523" s="56" t="s">
        <v>11431</v>
      </c>
      <c r="H523" s="56">
        <v>400210</v>
      </c>
      <c r="I523" s="56" t="s">
        <v>11448</v>
      </c>
      <c r="J523" s="56" t="s">
        <v>9778</v>
      </c>
      <c r="K523" s="56" t="s">
        <v>7547</v>
      </c>
      <c r="L523" s="56" t="s">
        <v>7138</v>
      </c>
      <c r="M523" s="73">
        <v>40791</v>
      </c>
      <c r="N523" s="56"/>
      <c r="O523" s="56"/>
      <c r="P523" s="56" t="s">
        <v>7222</v>
      </c>
      <c r="Q523" s="56"/>
      <c r="R523" s="56" t="s">
        <v>70</v>
      </c>
      <c r="S523" s="56" t="s">
        <v>11415</v>
      </c>
      <c r="T523" s="56" t="s">
        <v>7140</v>
      </c>
      <c r="U523" s="57">
        <v>4930649</v>
      </c>
      <c r="V523" s="57">
        <v>-4684116.55</v>
      </c>
      <c r="W523" s="57">
        <v>246532.45</v>
      </c>
      <c r="X523" s="57">
        <v>0</v>
      </c>
      <c r="Y523" s="73">
        <v>40791</v>
      </c>
      <c r="Z523" s="57">
        <v>0</v>
      </c>
      <c r="AA523" s="57">
        <v>0</v>
      </c>
      <c r="AB523" s="57">
        <v>246532.45</v>
      </c>
      <c r="AC523" s="57">
        <v>0</v>
      </c>
      <c r="AD523" s="56" t="s">
        <v>9255</v>
      </c>
      <c r="AE523" s="57">
        <v>0</v>
      </c>
      <c r="AF523" s="57">
        <v>0</v>
      </c>
      <c r="AG523" s="57">
        <v>0</v>
      </c>
      <c r="AI523"/>
      <c r="AJ523"/>
    </row>
    <row r="524" spans="1:36">
      <c r="A524" s="56" t="s">
        <v>50</v>
      </c>
      <c r="B524" s="56" t="s">
        <v>11417</v>
      </c>
      <c r="C524" s="56">
        <v>2101010130</v>
      </c>
      <c r="D524" s="56" t="s">
        <v>40</v>
      </c>
      <c r="E524" s="56">
        <v>2101020140</v>
      </c>
      <c r="F524" s="56">
        <v>5401010140</v>
      </c>
      <c r="G524" s="56" t="s">
        <v>11431</v>
      </c>
      <c r="H524" s="56">
        <v>400210</v>
      </c>
      <c r="I524" s="56" t="s">
        <v>11448</v>
      </c>
      <c r="J524" s="56" t="s">
        <v>9779</v>
      </c>
      <c r="K524" s="56" t="s">
        <v>7471</v>
      </c>
      <c r="L524" s="56" t="s">
        <v>7138</v>
      </c>
      <c r="M524" s="73">
        <v>37285</v>
      </c>
      <c r="N524" s="56"/>
      <c r="O524" s="56"/>
      <c r="P524" s="56" t="s">
        <v>7235</v>
      </c>
      <c r="Q524" s="56"/>
      <c r="R524" s="56" t="s">
        <v>70</v>
      </c>
      <c r="S524" s="56" t="s">
        <v>11415</v>
      </c>
      <c r="T524" s="56" t="s">
        <v>7140</v>
      </c>
      <c r="U524" s="57">
        <v>5200</v>
      </c>
      <c r="V524" s="57">
        <v>-4940</v>
      </c>
      <c r="W524" s="57">
        <v>260</v>
      </c>
      <c r="X524" s="57">
        <v>0</v>
      </c>
      <c r="Y524" s="73">
        <v>37285</v>
      </c>
      <c r="Z524" s="57">
        <v>0</v>
      </c>
      <c r="AA524" s="57">
        <v>0</v>
      </c>
      <c r="AB524" s="57">
        <v>260</v>
      </c>
      <c r="AC524" s="57">
        <v>0</v>
      </c>
      <c r="AD524" s="56" t="s">
        <v>9255</v>
      </c>
      <c r="AE524" s="57">
        <v>0</v>
      </c>
      <c r="AF524" s="57">
        <v>0</v>
      </c>
      <c r="AG524" s="57">
        <v>0</v>
      </c>
      <c r="AI524"/>
      <c r="AJ524"/>
    </row>
    <row r="525" spans="1:36">
      <c r="A525" s="56" t="s">
        <v>50</v>
      </c>
      <c r="B525" s="56" t="s">
        <v>11417</v>
      </c>
      <c r="C525" s="56">
        <v>2101010130</v>
      </c>
      <c r="D525" s="56" t="s">
        <v>40</v>
      </c>
      <c r="E525" s="56">
        <v>2101020140</v>
      </c>
      <c r="F525" s="56">
        <v>5401010140</v>
      </c>
      <c r="G525" s="56" t="s">
        <v>11431</v>
      </c>
      <c r="H525" s="56">
        <v>400210</v>
      </c>
      <c r="I525" s="56" t="s">
        <v>11448</v>
      </c>
      <c r="J525" s="56" t="s">
        <v>9780</v>
      </c>
      <c r="K525" s="56" t="s">
        <v>7472</v>
      </c>
      <c r="L525" s="56" t="s">
        <v>7138</v>
      </c>
      <c r="M525" s="73">
        <v>37851</v>
      </c>
      <c r="N525" s="56"/>
      <c r="O525" s="56"/>
      <c r="P525" s="56" t="s">
        <v>7235</v>
      </c>
      <c r="Q525" s="56"/>
      <c r="R525" s="56" t="s">
        <v>70</v>
      </c>
      <c r="S525" s="56" t="s">
        <v>11415</v>
      </c>
      <c r="T525" s="56" t="s">
        <v>7140</v>
      </c>
      <c r="U525" s="57">
        <v>5272</v>
      </c>
      <c r="V525" s="57">
        <v>-5008.3999999999996</v>
      </c>
      <c r="W525" s="57">
        <v>263.60000000000002</v>
      </c>
      <c r="X525" s="57">
        <v>0</v>
      </c>
      <c r="Y525" s="73">
        <v>37851</v>
      </c>
      <c r="Z525" s="57">
        <v>0</v>
      </c>
      <c r="AA525" s="57">
        <v>0</v>
      </c>
      <c r="AB525" s="57">
        <v>263.60000000000002</v>
      </c>
      <c r="AC525" s="57">
        <v>0</v>
      </c>
      <c r="AD525" s="56" t="s">
        <v>9255</v>
      </c>
      <c r="AE525" s="57">
        <v>0</v>
      </c>
      <c r="AF525" s="57">
        <v>0</v>
      </c>
      <c r="AG525" s="57">
        <v>0</v>
      </c>
      <c r="AI525"/>
      <c r="AJ525"/>
    </row>
    <row r="526" spans="1:36">
      <c r="A526" s="56" t="s">
        <v>50</v>
      </c>
      <c r="B526" s="56" t="s">
        <v>11417</v>
      </c>
      <c r="C526" s="56">
        <v>2101010130</v>
      </c>
      <c r="D526" s="56" t="s">
        <v>40</v>
      </c>
      <c r="E526" s="56">
        <v>2101020140</v>
      </c>
      <c r="F526" s="56">
        <v>5401010140</v>
      </c>
      <c r="G526" s="56" t="s">
        <v>11431</v>
      </c>
      <c r="H526" s="56">
        <v>400210</v>
      </c>
      <c r="I526" s="56" t="s">
        <v>11448</v>
      </c>
      <c r="J526" s="56" t="s">
        <v>9781</v>
      </c>
      <c r="K526" s="56" t="s">
        <v>7473</v>
      </c>
      <c r="L526" s="56" t="s">
        <v>7138</v>
      </c>
      <c r="M526" s="73">
        <v>36921</v>
      </c>
      <c r="N526" s="56"/>
      <c r="O526" s="56"/>
      <c r="P526" s="56" t="s">
        <v>7235</v>
      </c>
      <c r="Q526" s="56"/>
      <c r="R526" s="56" t="s">
        <v>70</v>
      </c>
      <c r="S526" s="56" t="s">
        <v>11415</v>
      </c>
      <c r="T526" s="56" t="s">
        <v>7140</v>
      </c>
      <c r="U526" s="57">
        <v>6068</v>
      </c>
      <c r="V526" s="57">
        <v>-5764.6</v>
      </c>
      <c r="W526" s="57">
        <v>303.39999999999998</v>
      </c>
      <c r="X526" s="57">
        <v>0</v>
      </c>
      <c r="Y526" s="73">
        <v>36921</v>
      </c>
      <c r="Z526" s="57">
        <v>0</v>
      </c>
      <c r="AA526" s="57">
        <v>0</v>
      </c>
      <c r="AB526" s="57">
        <v>303.39999999999998</v>
      </c>
      <c r="AC526" s="57">
        <v>0</v>
      </c>
      <c r="AD526" s="56" t="s">
        <v>9255</v>
      </c>
      <c r="AE526" s="57">
        <v>0</v>
      </c>
      <c r="AF526" s="57">
        <v>0</v>
      </c>
      <c r="AG526" s="57">
        <v>0</v>
      </c>
      <c r="AI526"/>
      <c r="AJ526"/>
    </row>
    <row r="527" spans="1:36">
      <c r="A527" s="56" t="s">
        <v>50</v>
      </c>
      <c r="B527" s="56" t="s">
        <v>11417</v>
      </c>
      <c r="C527" s="56">
        <v>2101010130</v>
      </c>
      <c r="D527" s="56" t="s">
        <v>40</v>
      </c>
      <c r="E527" s="56">
        <v>2101020140</v>
      </c>
      <c r="F527" s="56">
        <v>5401010140</v>
      </c>
      <c r="G527" s="56" t="s">
        <v>11431</v>
      </c>
      <c r="H527" s="56">
        <v>400210</v>
      </c>
      <c r="I527" s="56" t="s">
        <v>11448</v>
      </c>
      <c r="J527" s="56" t="s">
        <v>9782</v>
      </c>
      <c r="K527" s="56" t="s">
        <v>7474</v>
      </c>
      <c r="L527" s="56" t="s">
        <v>7138</v>
      </c>
      <c r="M527" s="73">
        <v>38640</v>
      </c>
      <c r="N527" s="56"/>
      <c r="O527" s="56"/>
      <c r="P527" s="56" t="s">
        <v>7235</v>
      </c>
      <c r="Q527" s="56"/>
      <c r="R527" s="56" t="s">
        <v>70</v>
      </c>
      <c r="S527" s="56" t="s">
        <v>11415</v>
      </c>
      <c r="T527" s="56" t="s">
        <v>7140</v>
      </c>
      <c r="U527" s="57">
        <v>6313</v>
      </c>
      <c r="V527" s="57">
        <v>-5997.35</v>
      </c>
      <c r="W527" s="57">
        <v>315.64999999999998</v>
      </c>
      <c r="X527" s="57">
        <v>0</v>
      </c>
      <c r="Y527" s="73">
        <v>38640</v>
      </c>
      <c r="Z527" s="57">
        <v>0</v>
      </c>
      <c r="AA527" s="57">
        <v>0</v>
      </c>
      <c r="AB527" s="57">
        <v>315.64999999999998</v>
      </c>
      <c r="AC527" s="57">
        <v>0</v>
      </c>
      <c r="AD527" s="56" t="s">
        <v>9255</v>
      </c>
      <c r="AE527" s="57">
        <v>0</v>
      </c>
      <c r="AF527" s="57">
        <v>0</v>
      </c>
      <c r="AG527" s="57">
        <v>0</v>
      </c>
      <c r="AI527"/>
      <c r="AJ527"/>
    </row>
    <row r="528" spans="1:36">
      <c r="A528" s="56" t="s">
        <v>50</v>
      </c>
      <c r="B528" s="56" t="s">
        <v>11417</v>
      </c>
      <c r="C528" s="56">
        <v>2101010130</v>
      </c>
      <c r="D528" s="56" t="s">
        <v>40</v>
      </c>
      <c r="E528" s="56">
        <v>2101020140</v>
      </c>
      <c r="F528" s="56">
        <v>5401010140</v>
      </c>
      <c r="G528" s="56" t="s">
        <v>11431</v>
      </c>
      <c r="H528" s="56">
        <v>400210</v>
      </c>
      <c r="I528" s="56" t="s">
        <v>11448</v>
      </c>
      <c r="J528" s="56" t="s">
        <v>9783</v>
      </c>
      <c r="K528" s="56" t="s">
        <v>7475</v>
      </c>
      <c r="L528" s="56" t="s">
        <v>7138</v>
      </c>
      <c r="M528" s="73">
        <v>36964</v>
      </c>
      <c r="N528" s="56"/>
      <c r="O528" s="56"/>
      <c r="P528" s="56" t="s">
        <v>7235</v>
      </c>
      <c r="Q528" s="56"/>
      <c r="R528" s="56" t="s">
        <v>70</v>
      </c>
      <c r="S528" s="56" t="s">
        <v>11415</v>
      </c>
      <c r="T528" s="56" t="s">
        <v>7140</v>
      </c>
      <c r="U528" s="57">
        <v>6453</v>
      </c>
      <c r="V528" s="57">
        <v>-6130.35</v>
      </c>
      <c r="W528" s="57">
        <v>322.64999999999998</v>
      </c>
      <c r="X528" s="57">
        <v>0</v>
      </c>
      <c r="Y528" s="73">
        <v>36964</v>
      </c>
      <c r="Z528" s="57">
        <v>0</v>
      </c>
      <c r="AA528" s="57">
        <v>0</v>
      </c>
      <c r="AB528" s="57">
        <v>322.64999999999998</v>
      </c>
      <c r="AC528" s="57">
        <v>0</v>
      </c>
      <c r="AD528" s="56" t="s">
        <v>9255</v>
      </c>
      <c r="AE528" s="57">
        <v>0</v>
      </c>
      <c r="AF528" s="57">
        <v>0</v>
      </c>
      <c r="AG528" s="57">
        <v>0</v>
      </c>
      <c r="AI528"/>
      <c r="AJ528"/>
    </row>
    <row r="529" spans="1:36">
      <c r="A529" s="56" t="s">
        <v>50</v>
      </c>
      <c r="B529" s="56" t="s">
        <v>11417</v>
      </c>
      <c r="C529" s="56">
        <v>2101010130</v>
      </c>
      <c r="D529" s="56" t="s">
        <v>40</v>
      </c>
      <c r="E529" s="56">
        <v>2101020140</v>
      </c>
      <c r="F529" s="56">
        <v>5401010140</v>
      </c>
      <c r="G529" s="56" t="s">
        <v>11431</v>
      </c>
      <c r="H529" s="56">
        <v>400210</v>
      </c>
      <c r="I529" s="56" t="s">
        <v>11448</v>
      </c>
      <c r="J529" s="56" t="s">
        <v>9784</v>
      </c>
      <c r="K529" s="56" t="s">
        <v>7476</v>
      </c>
      <c r="L529" s="56" t="s">
        <v>7138</v>
      </c>
      <c r="M529" s="73">
        <v>38640</v>
      </c>
      <c r="N529" s="56"/>
      <c r="O529" s="56"/>
      <c r="P529" s="56" t="s">
        <v>7235</v>
      </c>
      <c r="Q529" s="56"/>
      <c r="R529" s="56" t="s">
        <v>70</v>
      </c>
      <c r="S529" s="56" t="s">
        <v>11415</v>
      </c>
      <c r="T529" s="56" t="s">
        <v>7140</v>
      </c>
      <c r="U529" s="57">
        <v>6625</v>
      </c>
      <c r="V529" s="57">
        <v>-6293.75</v>
      </c>
      <c r="W529" s="57">
        <v>331.25</v>
      </c>
      <c r="X529" s="57">
        <v>0</v>
      </c>
      <c r="Y529" s="73">
        <v>38640</v>
      </c>
      <c r="Z529" s="57">
        <v>0</v>
      </c>
      <c r="AA529" s="57">
        <v>0</v>
      </c>
      <c r="AB529" s="57">
        <v>331.25</v>
      </c>
      <c r="AC529" s="57">
        <v>0</v>
      </c>
      <c r="AD529" s="56" t="s">
        <v>9255</v>
      </c>
      <c r="AE529" s="57">
        <v>0</v>
      </c>
      <c r="AF529" s="57">
        <v>0</v>
      </c>
      <c r="AG529" s="57">
        <v>0</v>
      </c>
      <c r="AI529"/>
      <c r="AJ529"/>
    </row>
    <row r="530" spans="1:36">
      <c r="A530" s="56" t="s">
        <v>50</v>
      </c>
      <c r="B530" s="56" t="s">
        <v>11417</v>
      </c>
      <c r="C530" s="56">
        <v>2101010130</v>
      </c>
      <c r="D530" s="56" t="s">
        <v>40</v>
      </c>
      <c r="E530" s="56">
        <v>2101020140</v>
      </c>
      <c r="F530" s="56">
        <v>5401010140</v>
      </c>
      <c r="G530" s="56" t="s">
        <v>11431</v>
      </c>
      <c r="H530" s="56">
        <v>400210</v>
      </c>
      <c r="I530" s="56" t="s">
        <v>11448</v>
      </c>
      <c r="J530" s="56" t="s">
        <v>9785</v>
      </c>
      <c r="K530" s="56" t="s">
        <v>7477</v>
      </c>
      <c r="L530" s="56" t="s">
        <v>7138</v>
      </c>
      <c r="M530" s="73">
        <v>37594</v>
      </c>
      <c r="N530" s="56"/>
      <c r="O530" s="56"/>
      <c r="P530" s="56" t="s">
        <v>7235</v>
      </c>
      <c r="Q530" s="56"/>
      <c r="R530" s="56" t="s">
        <v>70</v>
      </c>
      <c r="S530" s="56" t="s">
        <v>11415</v>
      </c>
      <c r="T530" s="56" t="s">
        <v>7140</v>
      </c>
      <c r="U530" s="57">
        <v>6760</v>
      </c>
      <c r="V530" s="57">
        <v>-6422</v>
      </c>
      <c r="W530" s="57">
        <v>338</v>
      </c>
      <c r="X530" s="57">
        <v>0</v>
      </c>
      <c r="Y530" s="73">
        <v>37594</v>
      </c>
      <c r="Z530" s="57">
        <v>0</v>
      </c>
      <c r="AA530" s="57">
        <v>0</v>
      </c>
      <c r="AB530" s="57">
        <v>338</v>
      </c>
      <c r="AC530" s="57">
        <v>0</v>
      </c>
      <c r="AD530" s="56" t="s">
        <v>9255</v>
      </c>
      <c r="AE530" s="57">
        <v>0</v>
      </c>
      <c r="AF530" s="57">
        <v>0</v>
      </c>
      <c r="AG530" s="57">
        <v>0</v>
      </c>
      <c r="AI530"/>
      <c r="AJ530"/>
    </row>
    <row r="531" spans="1:36">
      <c r="A531" s="56" t="s">
        <v>50</v>
      </c>
      <c r="B531" s="56" t="s">
        <v>11417</v>
      </c>
      <c r="C531" s="56">
        <v>2101010130</v>
      </c>
      <c r="D531" s="56" t="s">
        <v>40</v>
      </c>
      <c r="E531" s="56">
        <v>2101020140</v>
      </c>
      <c r="F531" s="56">
        <v>5401010140</v>
      </c>
      <c r="G531" s="56" t="s">
        <v>11431</v>
      </c>
      <c r="H531" s="56">
        <v>400210</v>
      </c>
      <c r="I531" s="56" t="s">
        <v>11448</v>
      </c>
      <c r="J531" s="56" t="s">
        <v>9786</v>
      </c>
      <c r="K531" s="56" t="s">
        <v>9092</v>
      </c>
      <c r="L531" s="56" t="s">
        <v>7138</v>
      </c>
      <c r="M531" s="73">
        <v>37286</v>
      </c>
      <c r="N531" s="56"/>
      <c r="O531" s="56"/>
      <c r="P531" s="56" t="s">
        <v>7235</v>
      </c>
      <c r="Q531" s="56"/>
      <c r="R531" s="56" t="s">
        <v>70</v>
      </c>
      <c r="S531" s="56" t="s">
        <v>11415</v>
      </c>
      <c r="T531" s="56" t="s">
        <v>7140</v>
      </c>
      <c r="U531" s="57">
        <v>7556</v>
      </c>
      <c r="V531" s="57">
        <v>-7178.2</v>
      </c>
      <c r="W531" s="57">
        <v>377.8</v>
      </c>
      <c r="X531" s="57">
        <v>0</v>
      </c>
      <c r="Y531" s="73">
        <v>37286</v>
      </c>
      <c r="Z531" s="57">
        <v>0</v>
      </c>
      <c r="AA531" s="57">
        <v>0</v>
      </c>
      <c r="AB531" s="57">
        <v>377.8</v>
      </c>
      <c r="AC531" s="57">
        <v>0</v>
      </c>
      <c r="AD531" s="56" t="s">
        <v>9255</v>
      </c>
      <c r="AE531" s="57">
        <v>0</v>
      </c>
      <c r="AF531" s="57">
        <v>0</v>
      </c>
      <c r="AG531" s="57">
        <v>0</v>
      </c>
      <c r="AI531"/>
      <c r="AJ531"/>
    </row>
    <row r="532" spans="1:36">
      <c r="A532" s="56" t="s">
        <v>50</v>
      </c>
      <c r="B532" s="56" t="s">
        <v>11417</v>
      </c>
      <c r="C532" s="56">
        <v>2101010130</v>
      </c>
      <c r="D532" s="56" t="s">
        <v>40</v>
      </c>
      <c r="E532" s="56">
        <v>2101020140</v>
      </c>
      <c r="F532" s="56">
        <v>5401010140</v>
      </c>
      <c r="G532" s="56" t="s">
        <v>11431</v>
      </c>
      <c r="H532" s="56">
        <v>400210</v>
      </c>
      <c r="I532" s="56" t="s">
        <v>11448</v>
      </c>
      <c r="J532" s="56" t="s">
        <v>9787</v>
      </c>
      <c r="K532" s="56" t="s">
        <v>7478</v>
      </c>
      <c r="L532" s="56" t="s">
        <v>7138</v>
      </c>
      <c r="M532" s="73">
        <v>38640</v>
      </c>
      <c r="N532" s="56"/>
      <c r="O532" s="56"/>
      <c r="P532" s="56" t="s">
        <v>7235</v>
      </c>
      <c r="Q532" s="56"/>
      <c r="R532" s="56" t="s">
        <v>70</v>
      </c>
      <c r="S532" s="56" t="s">
        <v>11415</v>
      </c>
      <c r="T532" s="56" t="s">
        <v>7140</v>
      </c>
      <c r="U532" s="57">
        <v>7969</v>
      </c>
      <c r="V532" s="57">
        <v>-7570.55</v>
      </c>
      <c r="W532" s="57">
        <v>398.45</v>
      </c>
      <c r="X532" s="57">
        <v>0</v>
      </c>
      <c r="Y532" s="73">
        <v>38640</v>
      </c>
      <c r="Z532" s="57">
        <v>0</v>
      </c>
      <c r="AA532" s="57">
        <v>0</v>
      </c>
      <c r="AB532" s="57">
        <v>398.45</v>
      </c>
      <c r="AC532" s="57">
        <v>0</v>
      </c>
      <c r="AD532" s="56" t="s">
        <v>9255</v>
      </c>
      <c r="AE532" s="57">
        <v>0</v>
      </c>
      <c r="AF532" s="57">
        <v>0</v>
      </c>
      <c r="AG532" s="57">
        <v>0</v>
      </c>
      <c r="AI532"/>
      <c r="AJ532"/>
    </row>
    <row r="533" spans="1:36">
      <c r="A533" s="56" t="s">
        <v>50</v>
      </c>
      <c r="B533" s="56" t="s">
        <v>11417</v>
      </c>
      <c r="C533" s="56">
        <v>2101010130</v>
      </c>
      <c r="D533" s="56" t="s">
        <v>40</v>
      </c>
      <c r="E533" s="56">
        <v>2101020140</v>
      </c>
      <c r="F533" s="56">
        <v>5401010140</v>
      </c>
      <c r="G533" s="56" t="s">
        <v>11431</v>
      </c>
      <c r="H533" s="56">
        <v>400210</v>
      </c>
      <c r="I533" s="56" t="s">
        <v>11448</v>
      </c>
      <c r="J533" s="56" t="s">
        <v>9788</v>
      </c>
      <c r="K533" s="56" t="s">
        <v>7479</v>
      </c>
      <c r="L533" s="56" t="s">
        <v>7138</v>
      </c>
      <c r="M533" s="73">
        <v>37132</v>
      </c>
      <c r="N533" s="56"/>
      <c r="O533" s="56"/>
      <c r="P533" s="56" t="s">
        <v>7235</v>
      </c>
      <c r="Q533" s="56"/>
      <c r="R533" s="56" t="s">
        <v>70</v>
      </c>
      <c r="S533" s="56" t="s">
        <v>11415</v>
      </c>
      <c r="T533" s="56" t="s">
        <v>7140</v>
      </c>
      <c r="U533" s="57">
        <v>8306</v>
      </c>
      <c r="V533" s="57">
        <v>-7890.7</v>
      </c>
      <c r="W533" s="57">
        <v>415.3</v>
      </c>
      <c r="X533" s="57">
        <v>0</v>
      </c>
      <c r="Y533" s="73">
        <v>37132</v>
      </c>
      <c r="Z533" s="57">
        <v>0</v>
      </c>
      <c r="AA533" s="57">
        <v>0</v>
      </c>
      <c r="AB533" s="57">
        <v>415.3</v>
      </c>
      <c r="AC533" s="57">
        <v>0</v>
      </c>
      <c r="AD533" s="56" t="s">
        <v>9255</v>
      </c>
      <c r="AE533" s="57">
        <v>0</v>
      </c>
      <c r="AF533" s="57">
        <v>0</v>
      </c>
      <c r="AG533" s="57">
        <v>0</v>
      </c>
      <c r="AI533"/>
      <c r="AJ533"/>
    </row>
    <row r="534" spans="1:36">
      <c r="A534" s="56" t="s">
        <v>50</v>
      </c>
      <c r="B534" s="56" t="s">
        <v>11417</v>
      </c>
      <c r="C534" s="56">
        <v>2101010130</v>
      </c>
      <c r="D534" s="56" t="s">
        <v>40</v>
      </c>
      <c r="E534" s="56">
        <v>2101020140</v>
      </c>
      <c r="F534" s="56">
        <v>5401010140</v>
      </c>
      <c r="G534" s="56" t="s">
        <v>11431</v>
      </c>
      <c r="H534" s="56">
        <v>400210</v>
      </c>
      <c r="I534" s="56" t="s">
        <v>11448</v>
      </c>
      <c r="J534" s="56" t="s">
        <v>9789</v>
      </c>
      <c r="K534" s="56" t="s">
        <v>7479</v>
      </c>
      <c r="L534" s="56" t="s">
        <v>7138</v>
      </c>
      <c r="M534" s="73">
        <v>36946</v>
      </c>
      <c r="N534" s="56"/>
      <c r="O534" s="56"/>
      <c r="P534" s="56" t="s">
        <v>7235</v>
      </c>
      <c r="Q534" s="56"/>
      <c r="R534" s="56" t="s">
        <v>70</v>
      </c>
      <c r="S534" s="56" t="s">
        <v>11415</v>
      </c>
      <c r="T534" s="56" t="s">
        <v>7140</v>
      </c>
      <c r="U534" s="57">
        <v>8306</v>
      </c>
      <c r="V534" s="57">
        <v>-7890.7</v>
      </c>
      <c r="W534" s="57">
        <v>415.3</v>
      </c>
      <c r="X534" s="57">
        <v>0</v>
      </c>
      <c r="Y534" s="73">
        <v>36946</v>
      </c>
      <c r="Z534" s="57">
        <v>0</v>
      </c>
      <c r="AA534" s="57">
        <v>0</v>
      </c>
      <c r="AB534" s="57">
        <v>415.3</v>
      </c>
      <c r="AC534" s="57">
        <v>0</v>
      </c>
      <c r="AD534" s="56" t="s">
        <v>9255</v>
      </c>
      <c r="AE534" s="57">
        <v>0</v>
      </c>
      <c r="AF534" s="57">
        <v>0</v>
      </c>
      <c r="AG534" s="57">
        <v>0</v>
      </c>
      <c r="AI534"/>
      <c r="AJ534"/>
    </row>
    <row r="535" spans="1:36">
      <c r="A535" s="56" t="s">
        <v>50</v>
      </c>
      <c r="B535" s="56" t="s">
        <v>11417</v>
      </c>
      <c r="C535" s="56">
        <v>2101010130</v>
      </c>
      <c r="D535" s="56" t="s">
        <v>40</v>
      </c>
      <c r="E535" s="56">
        <v>2101020140</v>
      </c>
      <c r="F535" s="56">
        <v>5401010140</v>
      </c>
      <c r="G535" s="56" t="s">
        <v>11431</v>
      </c>
      <c r="H535" s="56">
        <v>400210</v>
      </c>
      <c r="I535" s="56" t="s">
        <v>11448</v>
      </c>
      <c r="J535" s="56" t="s">
        <v>9790</v>
      </c>
      <c r="K535" s="56" t="s">
        <v>7291</v>
      </c>
      <c r="L535" s="56" t="s">
        <v>7138</v>
      </c>
      <c r="M535" s="73">
        <v>37422</v>
      </c>
      <c r="N535" s="56"/>
      <c r="O535" s="56"/>
      <c r="P535" s="56" t="s">
        <v>7235</v>
      </c>
      <c r="Q535" s="56"/>
      <c r="R535" s="56" t="s">
        <v>70</v>
      </c>
      <c r="S535" s="56" t="s">
        <v>11415</v>
      </c>
      <c r="T535" s="56" t="s">
        <v>7140</v>
      </c>
      <c r="U535" s="57">
        <v>8480</v>
      </c>
      <c r="V535" s="57">
        <v>-8056</v>
      </c>
      <c r="W535" s="57">
        <v>424</v>
      </c>
      <c r="X535" s="57">
        <v>0</v>
      </c>
      <c r="Y535" s="73">
        <v>37422</v>
      </c>
      <c r="Z535" s="57">
        <v>0</v>
      </c>
      <c r="AA535" s="57">
        <v>0</v>
      </c>
      <c r="AB535" s="57">
        <v>424</v>
      </c>
      <c r="AC535" s="57">
        <v>0</v>
      </c>
      <c r="AD535" s="56" t="s">
        <v>9255</v>
      </c>
      <c r="AE535" s="57">
        <v>0</v>
      </c>
      <c r="AF535" s="57">
        <v>0</v>
      </c>
      <c r="AG535" s="57">
        <v>0</v>
      </c>
      <c r="AI535"/>
      <c r="AJ535"/>
    </row>
    <row r="536" spans="1:36">
      <c r="A536" s="56" t="s">
        <v>50</v>
      </c>
      <c r="B536" s="56" t="s">
        <v>11417</v>
      </c>
      <c r="C536" s="56">
        <v>2101010130</v>
      </c>
      <c r="D536" s="56" t="s">
        <v>40</v>
      </c>
      <c r="E536" s="56">
        <v>2101020140</v>
      </c>
      <c r="F536" s="56">
        <v>5401010140</v>
      </c>
      <c r="G536" s="56" t="s">
        <v>11431</v>
      </c>
      <c r="H536" s="56">
        <v>400210</v>
      </c>
      <c r="I536" s="56" t="s">
        <v>11448</v>
      </c>
      <c r="J536" s="56" t="s">
        <v>9791</v>
      </c>
      <c r="K536" s="56" t="s">
        <v>7291</v>
      </c>
      <c r="L536" s="56" t="s">
        <v>7138</v>
      </c>
      <c r="M536" s="73">
        <v>36987</v>
      </c>
      <c r="N536" s="56"/>
      <c r="O536" s="56"/>
      <c r="P536" s="56" t="s">
        <v>7235</v>
      </c>
      <c r="Q536" s="56"/>
      <c r="R536" s="56" t="s">
        <v>70</v>
      </c>
      <c r="S536" s="56" t="s">
        <v>11415</v>
      </c>
      <c r="T536" s="56" t="s">
        <v>7140</v>
      </c>
      <c r="U536" s="57">
        <v>8480</v>
      </c>
      <c r="V536" s="57">
        <v>-8056</v>
      </c>
      <c r="W536" s="57">
        <v>424</v>
      </c>
      <c r="X536" s="57">
        <v>0</v>
      </c>
      <c r="Y536" s="73">
        <v>36987</v>
      </c>
      <c r="Z536" s="57">
        <v>0</v>
      </c>
      <c r="AA536" s="57">
        <v>0</v>
      </c>
      <c r="AB536" s="57">
        <v>424</v>
      </c>
      <c r="AC536" s="57">
        <v>0</v>
      </c>
      <c r="AD536" s="56" t="s">
        <v>9255</v>
      </c>
      <c r="AE536" s="57">
        <v>0</v>
      </c>
      <c r="AF536" s="57">
        <v>0</v>
      </c>
      <c r="AG536" s="57">
        <v>0</v>
      </c>
      <c r="AI536"/>
      <c r="AJ536"/>
    </row>
    <row r="537" spans="1:36">
      <c r="A537" s="56" t="s">
        <v>50</v>
      </c>
      <c r="B537" s="56" t="s">
        <v>11417</v>
      </c>
      <c r="C537" s="56">
        <v>2101010130</v>
      </c>
      <c r="D537" s="56" t="s">
        <v>40</v>
      </c>
      <c r="E537" s="56">
        <v>2101020140</v>
      </c>
      <c r="F537" s="56">
        <v>5401010140</v>
      </c>
      <c r="G537" s="56" t="s">
        <v>11431</v>
      </c>
      <c r="H537" s="56">
        <v>400210</v>
      </c>
      <c r="I537" s="56" t="s">
        <v>11448</v>
      </c>
      <c r="J537" s="56" t="s">
        <v>9792</v>
      </c>
      <c r="K537" s="56" t="s">
        <v>7291</v>
      </c>
      <c r="L537" s="56" t="s">
        <v>7138</v>
      </c>
      <c r="M537" s="73">
        <v>36960</v>
      </c>
      <c r="N537" s="56"/>
      <c r="O537" s="56"/>
      <c r="P537" s="56" t="s">
        <v>7235</v>
      </c>
      <c r="Q537" s="56"/>
      <c r="R537" s="56" t="s">
        <v>70</v>
      </c>
      <c r="S537" s="56" t="s">
        <v>11415</v>
      </c>
      <c r="T537" s="56" t="s">
        <v>7140</v>
      </c>
      <c r="U537" s="57">
        <v>8804</v>
      </c>
      <c r="V537" s="57">
        <v>-8363.7999999999993</v>
      </c>
      <c r="W537" s="57">
        <v>440.2</v>
      </c>
      <c r="X537" s="57">
        <v>0</v>
      </c>
      <c r="Y537" s="73">
        <v>36960</v>
      </c>
      <c r="Z537" s="57">
        <v>0</v>
      </c>
      <c r="AA537" s="57">
        <v>0</v>
      </c>
      <c r="AB537" s="57">
        <v>440.2</v>
      </c>
      <c r="AC537" s="57">
        <v>0</v>
      </c>
      <c r="AD537" s="56" t="s">
        <v>9255</v>
      </c>
      <c r="AE537" s="57">
        <v>0</v>
      </c>
      <c r="AF537" s="57">
        <v>0</v>
      </c>
      <c r="AG537" s="57">
        <v>0</v>
      </c>
      <c r="AI537"/>
      <c r="AJ537"/>
    </row>
    <row r="538" spans="1:36">
      <c r="A538" s="56" t="s">
        <v>50</v>
      </c>
      <c r="B538" s="56" t="s">
        <v>11417</v>
      </c>
      <c r="C538" s="56">
        <v>2101010130</v>
      </c>
      <c r="D538" s="56" t="s">
        <v>40</v>
      </c>
      <c r="E538" s="56">
        <v>2101020140</v>
      </c>
      <c r="F538" s="56">
        <v>5401010140</v>
      </c>
      <c r="G538" s="56" t="s">
        <v>11431</v>
      </c>
      <c r="H538" s="56">
        <v>400210</v>
      </c>
      <c r="I538" s="56" t="s">
        <v>11448</v>
      </c>
      <c r="J538" s="56" t="s">
        <v>9793</v>
      </c>
      <c r="K538" s="56" t="s">
        <v>7480</v>
      </c>
      <c r="L538" s="56" t="s">
        <v>7138</v>
      </c>
      <c r="M538" s="73">
        <v>37835</v>
      </c>
      <c r="N538" s="56"/>
      <c r="O538" s="56"/>
      <c r="P538" s="56" t="s">
        <v>7235</v>
      </c>
      <c r="Q538" s="56"/>
      <c r="R538" s="56" t="s">
        <v>70</v>
      </c>
      <c r="S538" s="56" t="s">
        <v>11415</v>
      </c>
      <c r="T538" s="56" t="s">
        <v>7140</v>
      </c>
      <c r="U538" s="57">
        <v>8850</v>
      </c>
      <c r="V538" s="57">
        <v>-8407.5</v>
      </c>
      <c r="W538" s="57">
        <v>442.5</v>
      </c>
      <c r="X538" s="57">
        <v>0</v>
      </c>
      <c r="Y538" s="73">
        <v>37835</v>
      </c>
      <c r="Z538" s="57">
        <v>0</v>
      </c>
      <c r="AA538" s="57">
        <v>0</v>
      </c>
      <c r="AB538" s="57">
        <v>442.5</v>
      </c>
      <c r="AC538" s="57">
        <v>0</v>
      </c>
      <c r="AD538" s="56" t="s">
        <v>9255</v>
      </c>
      <c r="AE538" s="57">
        <v>0</v>
      </c>
      <c r="AF538" s="57">
        <v>0</v>
      </c>
      <c r="AG538" s="57">
        <v>0</v>
      </c>
      <c r="AI538"/>
      <c r="AJ538"/>
    </row>
    <row r="539" spans="1:36">
      <c r="A539" s="56" t="s">
        <v>50</v>
      </c>
      <c r="B539" s="56" t="s">
        <v>11417</v>
      </c>
      <c r="C539" s="56">
        <v>2101010130</v>
      </c>
      <c r="D539" s="56" t="s">
        <v>40</v>
      </c>
      <c r="E539" s="56">
        <v>2101020140</v>
      </c>
      <c r="F539" s="56">
        <v>5401010140</v>
      </c>
      <c r="G539" s="56" t="s">
        <v>11431</v>
      </c>
      <c r="H539" s="56">
        <v>400210</v>
      </c>
      <c r="I539" s="56" t="s">
        <v>11448</v>
      </c>
      <c r="J539" s="56" t="s">
        <v>9794</v>
      </c>
      <c r="K539" s="56" t="s">
        <v>7481</v>
      </c>
      <c r="L539" s="56" t="s">
        <v>7138</v>
      </c>
      <c r="M539" s="73">
        <v>36945</v>
      </c>
      <c r="N539" s="56"/>
      <c r="O539" s="56"/>
      <c r="P539" s="56" t="s">
        <v>7235</v>
      </c>
      <c r="Q539" s="56"/>
      <c r="R539" s="56" t="s">
        <v>70</v>
      </c>
      <c r="S539" s="56" t="s">
        <v>11415</v>
      </c>
      <c r="T539" s="56" t="s">
        <v>7140</v>
      </c>
      <c r="U539" s="57">
        <v>8905</v>
      </c>
      <c r="V539" s="57">
        <v>-8459.75</v>
      </c>
      <c r="W539" s="57">
        <v>445.25</v>
      </c>
      <c r="X539" s="57">
        <v>0</v>
      </c>
      <c r="Y539" s="73">
        <v>36945</v>
      </c>
      <c r="Z539" s="57">
        <v>0</v>
      </c>
      <c r="AA539" s="57">
        <v>0</v>
      </c>
      <c r="AB539" s="57">
        <v>445.25</v>
      </c>
      <c r="AC539" s="57">
        <v>0</v>
      </c>
      <c r="AD539" s="56" t="s">
        <v>9255</v>
      </c>
      <c r="AE539" s="57">
        <v>0</v>
      </c>
      <c r="AF539" s="57">
        <v>0</v>
      </c>
      <c r="AG539" s="57">
        <v>0</v>
      </c>
      <c r="AI539"/>
      <c r="AJ539"/>
    </row>
    <row r="540" spans="1:36">
      <c r="A540" s="56" t="s">
        <v>50</v>
      </c>
      <c r="B540" s="56" t="s">
        <v>11417</v>
      </c>
      <c r="C540" s="56">
        <v>2101010130</v>
      </c>
      <c r="D540" s="56" t="s">
        <v>40</v>
      </c>
      <c r="E540" s="56">
        <v>2101020140</v>
      </c>
      <c r="F540" s="56">
        <v>5401010140</v>
      </c>
      <c r="G540" s="56" t="s">
        <v>11431</v>
      </c>
      <c r="H540" s="56">
        <v>400210</v>
      </c>
      <c r="I540" s="56" t="s">
        <v>11448</v>
      </c>
      <c r="J540" s="56" t="s">
        <v>9795</v>
      </c>
      <c r="K540" s="56" t="s">
        <v>7482</v>
      </c>
      <c r="L540" s="56" t="s">
        <v>7138</v>
      </c>
      <c r="M540" s="73">
        <v>37422</v>
      </c>
      <c r="N540" s="56"/>
      <c r="O540" s="56"/>
      <c r="P540" s="56" t="s">
        <v>7235</v>
      </c>
      <c r="Q540" s="56"/>
      <c r="R540" s="56" t="s">
        <v>70</v>
      </c>
      <c r="S540" s="56" t="s">
        <v>11415</v>
      </c>
      <c r="T540" s="56" t="s">
        <v>7140</v>
      </c>
      <c r="U540" s="57">
        <v>8980</v>
      </c>
      <c r="V540" s="57">
        <v>-8531</v>
      </c>
      <c r="W540" s="57">
        <v>449</v>
      </c>
      <c r="X540" s="57">
        <v>0</v>
      </c>
      <c r="Y540" s="73">
        <v>37422</v>
      </c>
      <c r="Z540" s="57">
        <v>0</v>
      </c>
      <c r="AA540" s="57">
        <v>0</v>
      </c>
      <c r="AB540" s="57">
        <v>449</v>
      </c>
      <c r="AC540" s="57">
        <v>0</v>
      </c>
      <c r="AD540" s="56" t="s">
        <v>9255</v>
      </c>
      <c r="AE540" s="57">
        <v>0</v>
      </c>
      <c r="AF540" s="57">
        <v>0</v>
      </c>
      <c r="AG540" s="57">
        <v>0</v>
      </c>
      <c r="AI540"/>
      <c r="AJ540"/>
    </row>
    <row r="541" spans="1:36">
      <c r="A541" s="56" t="s">
        <v>50</v>
      </c>
      <c r="B541" s="56" t="s">
        <v>11417</v>
      </c>
      <c r="C541" s="56">
        <v>2101010130</v>
      </c>
      <c r="D541" s="56" t="s">
        <v>40</v>
      </c>
      <c r="E541" s="56">
        <v>2101020140</v>
      </c>
      <c r="F541" s="56">
        <v>5401010140</v>
      </c>
      <c r="G541" s="56" t="s">
        <v>11431</v>
      </c>
      <c r="H541" s="56">
        <v>400210</v>
      </c>
      <c r="I541" s="56" t="s">
        <v>11448</v>
      </c>
      <c r="J541" s="56" t="s">
        <v>9796</v>
      </c>
      <c r="K541" s="56" t="s">
        <v>7483</v>
      </c>
      <c r="L541" s="56" t="s">
        <v>7138</v>
      </c>
      <c r="M541" s="73">
        <v>38027</v>
      </c>
      <c r="N541" s="56"/>
      <c r="O541" s="56"/>
      <c r="P541" s="56" t="s">
        <v>7235</v>
      </c>
      <c r="Q541" s="56"/>
      <c r="R541" s="56" t="s">
        <v>70</v>
      </c>
      <c r="S541" s="56" t="s">
        <v>11415</v>
      </c>
      <c r="T541" s="56" t="s">
        <v>7140</v>
      </c>
      <c r="U541" s="57">
        <v>9345</v>
      </c>
      <c r="V541" s="57">
        <v>-8877.75</v>
      </c>
      <c r="W541" s="57">
        <v>467.25</v>
      </c>
      <c r="X541" s="57">
        <v>0</v>
      </c>
      <c r="Y541" s="73">
        <v>38027</v>
      </c>
      <c r="Z541" s="57">
        <v>0</v>
      </c>
      <c r="AA541" s="57">
        <v>0</v>
      </c>
      <c r="AB541" s="57">
        <v>467.25</v>
      </c>
      <c r="AC541" s="57">
        <v>0</v>
      </c>
      <c r="AD541" s="56" t="s">
        <v>9255</v>
      </c>
      <c r="AE541" s="57">
        <v>0</v>
      </c>
      <c r="AF541" s="57">
        <v>0</v>
      </c>
      <c r="AG541" s="57">
        <v>0</v>
      </c>
      <c r="AI541"/>
      <c r="AJ541"/>
    </row>
    <row r="542" spans="1:36">
      <c r="A542" s="56" t="s">
        <v>50</v>
      </c>
      <c r="B542" s="56" t="s">
        <v>11417</v>
      </c>
      <c r="C542" s="56">
        <v>2101010130</v>
      </c>
      <c r="D542" s="56" t="s">
        <v>40</v>
      </c>
      <c r="E542" s="56">
        <v>2101020140</v>
      </c>
      <c r="F542" s="56">
        <v>5401010140</v>
      </c>
      <c r="G542" s="56" t="s">
        <v>11431</v>
      </c>
      <c r="H542" s="56">
        <v>400210</v>
      </c>
      <c r="I542" s="56" t="s">
        <v>11448</v>
      </c>
      <c r="J542" s="56" t="s">
        <v>9797</v>
      </c>
      <c r="K542" s="56" t="s">
        <v>3707</v>
      </c>
      <c r="L542" s="56" t="s">
        <v>7138</v>
      </c>
      <c r="M542" s="73">
        <v>37092</v>
      </c>
      <c r="N542" s="56"/>
      <c r="O542" s="56"/>
      <c r="P542" s="56" t="s">
        <v>7235</v>
      </c>
      <c r="Q542" s="56"/>
      <c r="R542" s="56" t="s">
        <v>70</v>
      </c>
      <c r="S542" s="56" t="s">
        <v>11415</v>
      </c>
      <c r="T542" s="56" t="s">
        <v>7140</v>
      </c>
      <c r="U542" s="57">
        <v>10164</v>
      </c>
      <c r="V542" s="57">
        <v>-9655.7999999999993</v>
      </c>
      <c r="W542" s="57">
        <v>508.2</v>
      </c>
      <c r="X542" s="57">
        <v>0</v>
      </c>
      <c r="Y542" s="73">
        <v>37092</v>
      </c>
      <c r="Z542" s="57">
        <v>0</v>
      </c>
      <c r="AA542" s="57">
        <v>0</v>
      </c>
      <c r="AB542" s="57">
        <v>508.2</v>
      </c>
      <c r="AC542" s="57">
        <v>0</v>
      </c>
      <c r="AD542" s="56" t="s">
        <v>9255</v>
      </c>
      <c r="AE542" s="57">
        <v>0</v>
      </c>
      <c r="AF542" s="57">
        <v>0</v>
      </c>
      <c r="AG542" s="57">
        <v>0</v>
      </c>
      <c r="AI542"/>
      <c r="AJ542"/>
    </row>
    <row r="543" spans="1:36">
      <c r="A543" s="56" t="s">
        <v>50</v>
      </c>
      <c r="B543" s="56" t="s">
        <v>11417</v>
      </c>
      <c r="C543" s="56">
        <v>2101010130</v>
      </c>
      <c r="D543" s="56" t="s">
        <v>40</v>
      </c>
      <c r="E543" s="56">
        <v>2101020140</v>
      </c>
      <c r="F543" s="56">
        <v>5401010140</v>
      </c>
      <c r="G543" s="56" t="s">
        <v>11431</v>
      </c>
      <c r="H543" s="56">
        <v>400210</v>
      </c>
      <c r="I543" s="56" t="s">
        <v>11448</v>
      </c>
      <c r="J543" s="56" t="s">
        <v>9798</v>
      </c>
      <c r="K543" s="56" t="s">
        <v>7484</v>
      </c>
      <c r="L543" s="56" t="s">
        <v>7138</v>
      </c>
      <c r="M543" s="73">
        <v>37427</v>
      </c>
      <c r="N543" s="56"/>
      <c r="O543" s="56"/>
      <c r="P543" s="56" t="s">
        <v>7235</v>
      </c>
      <c r="Q543" s="56"/>
      <c r="R543" s="56" t="s">
        <v>70</v>
      </c>
      <c r="S543" s="56" t="s">
        <v>11415</v>
      </c>
      <c r="T543" s="56" t="s">
        <v>7140</v>
      </c>
      <c r="U543" s="57">
        <v>10200</v>
      </c>
      <c r="V543" s="57">
        <v>-9690</v>
      </c>
      <c r="W543" s="57">
        <v>510</v>
      </c>
      <c r="X543" s="57">
        <v>0</v>
      </c>
      <c r="Y543" s="73">
        <v>37427</v>
      </c>
      <c r="Z543" s="57">
        <v>0</v>
      </c>
      <c r="AA543" s="57">
        <v>0</v>
      </c>
      <c r="AB543" s="57">
        <v>510</v>
      </c>
      <c r="AC543" s="57">
        <v>0</v>
      </c>
      <c r="AD543" s="56" t="s">
        <v>9255</v>
      </c>
      <c r="AE543" s="57">
        <v>0</v>
      </c>
      <c r="AF543" s="57">
        <v>0</v>
      </c>
      <c r="AG543" s="57">
        <v>0</v>
      </c>
      <c r="AI543"/>
      <c r="AJ543"/>
    </row>
    <row r="544" spans="1:36">
      <c r="A544" s="56" t="s">
        <v>50</v>
      </c>
      <c r="B544" s="56" t="s">
        <v>11417</v>
      </c>
      <c r="C544" s="56">
        <v>2101010130</v>
      </c>
      <c r="D544" s="56" t="s">
        <v>40</v>
      </c>
      <c r="E544" s="56">
        <v>2101020140</v>
      </c>
      <c r="F544" s="56">
        <v>5401010140</v>
      </c>
      <c r="G544" s="56" t="s">
        <v>11431</v>
      </c>
      <c r="H544" s="56">
        <v>400210</v>
      </c>
      <c r="I544" s="56" t="s">
        <v>11448</v>
      </c>
      <c r="J544" s="56" t="s">
        <v>9799</v>
      </c>
      <c r="K544" s="56" t="s">
        <v>7483</v>
      </c>
      <c r="L544" s="56" t="s">
        <v>7138</v>
      </c>
      <c r="M544" s="73">
        <v>38052</v>
      </c>
      <c r="N544" s="56"/>
      <c r="O544" s="56"/>
      <c r="P544" s="56" t="s">
        <v>7235</v>
      </c>
      <c r="Q544" s="56"/>
      <c r="R544" s="56" t="s">
        <v>70</v>
      </c>
      <c r="S544" s="56" t="s">
        <v>11415</v>
      </c>
      <c r="T544" s="56" t="s">
        <v>7140</v>
      </c>
      <c r="U544" s="57">
        <v>10250</v>
      </c>
      <c r="V544" s="57">
        <v>-9737.5</v>
      </c>
      <c r="W544" s="57">
        <v>512.5</v>
      </c>
      <c r="X544" s="57">
        <v>0</v>
      </c>
      <c r="Y544" s="73">
        <v>38052</v>
      </c>
      <c r="Z544" s="57">
        <v>0</v>
      </c>
      <c r="AA544" s="57">
        <v>0</v>
      </c>
      <c r="AB544" s="57">
        <v>512.5</v>
      </c>
      <c r="AC544" s="57">
        <v>0</v>
      </c>
      <c r="AD544" s="56" t="s">
        <v>9255</v>
      </c>
      <c r="AE544" s="57">
        <v>0</v>
      </c>
      <c r="AF544" s="57">
        <v>0</v>
      </c>
      <c r="AG544" s="57">
        <v>0</v>
      </c>
      <c r="AI544"/>
      <c r="AJ544"/>
    </row>
    <row r="545" spans="1:36">
      <c r="A545" s="56" t="s">
        <v>50</v>
      </c>
      <c r="B545" s="56" t="s">
        <v>11417</v>
      </c>
      <c r="C545" s="56">
        <v>2101010130</v>
      </c>
      <c r="D545" s="56" t="s">
        <v>40</v>
      </c>
      <c r="E545" s="56">
        <v>2101020140</v>
      </c>
      <c r="F545" s="56">
        <v>5401010140</v>
      </c>
      <c r="G545" s="56" t="s">
        <v>11431</v>
      </c>
      <c r="H545" s="56">
        <v>400210</v>
      </c>
      <c r="I545" s="56" t="s">
        <v>11448</v>
      </c>
      <c r="J545" s="56" t="s">
        <v>9800</v>
      </c>
      <c r="K545" s="56" t="s">
        <v>7485</v>
      </c>
      <c r="L545" s="56" t="s">
        <v>7138</v>
      </c>
      <c r="M545" s="73">
        <v>36908</v>
      </c>
      <c r="N545" s="56"/>
      <c r="O545" s="56"/>
      <c r="P545" s="56" t="s">
        <v>7235</v>
      </c>
      <c r="Q545" s="56"/>
      <c r="R545" s="56" t="s">
        <v>70</v>
      </c>
      <c r="S545" s="56" t="s">
        <v>11415</v>
      </c>
      <c r="T545" s="56" t="s">
        <v>7140</v>
      </c>
      <c r="U545" s="57">
        <v>10525</v>
      </c>
      <c r="V545" s="57">
        <v>-9998.75</v>
      </c>
      <c r="W545" s="57">
        <v>526.25</v>
      </c>
      <c r="X545" s="57">
        <v>0</v>
      </c>
      <c r="Y545" s="73">
        <v>36908</v>
      </c>
      <c r="Z545" s="57">
        <v>0</v>
      </c>
      <c r="AA545" s="57">
        <v>0</v>
      </c>
      <c r="AB545" s="57">
        <v>526.25</v>
      </c>
      <c r="AC545" s="57">
        <v>0</v>
      </c>
      <c r="AD545" s="56" t="s">
        <v>9255</v>
      </c>
      <c r="AE545" s="57">
        <v>0</v>
      </c>
      <c r="AF545" s="57">
        <v>0</v>
      </c>
      <c r="AG545" s="57">
        <v>0</v>
      </c>
      <c r="AI545"/>
      <c r="AJ545"/>
    </row>
    <row r="546" spans="1:36">
      <c r="A546" s="56" t="s">
        <v>50</v>
      </c>
      <c r="B546" s="56" t="s">
        <v>11417</v>
      </c>
      <c r="C546" s="56">
        <v>2101010130</v>
      </c>
      <c r="D546" s="56" t="s">
        <v>40</v>
      </c>
      <c r="E546" s="56">
        <v>2101020140</v>
      </c>
      <c r="F546" s="56">
        <v>5401010140</v>
      </c>
      <c r="G546" s="56" t="s">
        <v>11431</v>
      </c>
      <c r="H546" s="56">
        <v>400210</v>
      </c>
      <c r="I546" s="56" t="s">
        <v>11448</v>
      </c>
      <c r="J546" s="56" t="s">
        <v>9801</v>
      </c>
      <c r="K546" s="56" t="s">
        <v>7486</v>
      </c>
      <c r="L546" s="56" t="s">
        <v>7138</v>
      </c>
      <c r="M546" s="73">
        <v>38640</v>
      </c>
      <c r="N546" s="56"/>
      <c r="O546" s="56"/>
      <c r="P546" s="56" t="s">
        <v>7235</v>
      </c>
      <c r="Q546" s="56"/>
      <c r="R546" s="56" t="s">
        <v>70</v>
      </c>
      <c r="S546" s="56" t="s">
        <v>11415</v>
      </c>
      <c r="T546" s="56" t="s">
        <v>7140</v>
      </c>
      <c r="U546" s="57">
        <v>10919</v>
      </c>
      <c r="V546" s="57">
        <v>-10373.049999999999</v>
      </c>
      <c r="W546" s="57">
        <v>545.95000000000005</v>
      </c>
      <c r="X546" s="57">
        <v>0</v>
      </c>
      <c r="Y546" s="73">
        <v>38640</v>
      </c>
      <c r="Z546" s="57">
        <v>0</v>
      </c>
      <c r="AA546" s="57">
        <v>0</v>
      </c>
      <c r="AB546" s="57">
        <v>545.95000000000005</v>
      </c>
      <c r="AC546" s="57">
        <v>0</v>
      </c>
      <c r="AD546" s="56" t="s">
        <v>9255</v>
      </c>
      <c r="AE546" s="57">
        <v>0</v>
      </c>
      <c r="AF546" s="57">
        <v>0</v>
      </c>
      <c r="AG546" s="57">
        <v>0</v>
      </c>
      <c r="AI546"/>
      <c r="AJ546"/>
    </row>
    <row r="547" spans="1:36">
      <c r="A547" s="56" t="s">
        <v>50</v>
      </c>
      <c r="B547" s="56" t="s">
        <v>11417</v>
      </c>
      <c r="C547" s="56">
        <v>2101010130</v>
      </c>
      <c r="D547" s="56" t="s">
        <v>40</v>
      </c>
      <c r="E547" s="56">
        <v>2101020140</v>
      </c>
      <c r="F547" s="56">
        <v>5401010140</v>
      </c>
      <c r="G547" s="56" t="s">
        <v>11431</v>
      </c>
      <c r="H547" s="56">
        <v>400210</v>
      </c>
      <c r="I547" s="56" t="s">
        <v>11448</v>
      </c>
      <c r="J547" s="56" t="s">
        <v>9802</v>
      </c>
      <c r="K547" s="56" t="s">
        <v>7487</v>
      </c>
      <c r="L547" s="56" t="s">
        <v>7138</v>
      </c>
      <c r="M547" s="73">
        <v>39563</v>
      </c>
      <c r="N547" s="56"/>
      <c r="O547" s="56"/>
      <c r="P547" s="56" t="s">
        <v>7235</v>
      </c>
      <c r="Q547" s="56"/>
      <c r="R547" s="56" t="s">
        <v>70</v>
      </c>
      <c r="S547" s="56" t="s">
        <v>11415</v>
      </c>
      <c r="T547" s="56" t="s">
        <v>7140</v>
      </c>
      <c r="U547" s="57">
        <v>10950</v>
      </c>
      <c r="V547" s="57">
        <v>-10402.5</v>
      </c>
      <c r="W547" s="57">
        <v>547.5</v>
      </c>
      <c r="X547" s="57">
        <v>0</v>
      </c>
      <c r="Y547" s="73">
        <v>39563</v>
      </c>
      <c r="Z547" s="57">
        <v>0</v>
      </c>
      <c r="AA547" s="57">
        <v>0</v>
      </c>
      <c r="AB547" s="57">
        <v>547.5</v>
      </c>
      <c r="AC547" s="57">
        <v>0</v>
      </c>
      <c r="AD547" s="56" t="s">
        <v>9255</v>
      </c>
      <c r="AE547" s="57">
        <v>0</v>
      </c>
      <c r="AF547" s="57">
        <v>0</v>
      </c>
      <c r="AG547" s="57">
        <v>0</v>
      </c>
      <c r="AI547"/>
      <c r="AJ547"/>
    </row>
    <row r="548" spans="1:36">
      <c r="A548" s="56" t="s">
        <v>50</v>
      </c>
      <c r="B548" s="56" t="s">
        <v>11417</v>
      </c>
      <c r="C548" s="56">
        <v>2101010130</v>
      </c>
      <c r="D548" s="56" t="s">
        <v>40</v>
      </c>
      <c r="E548" s="56">
        <v>2101020140</v>
      </c>
      <c r="F548" s="56">
        <v>5401010140</v>
      </c>
      <c r="G548" s="56" t="s">
        <v>11431</v>
      </c>
      <c r="H548" s="56">
        <v>400210</v>
      </c>
      <c r="I548" s="56" t="s">
        <v>11448</v>
      </c>
      <c r="J548" s="56" t="s">
        <v>9803</v>
      </c>
      <c r="K548" s="56" t="s">
        <v>7483</v>
      </c>
      <c r="L548" s="56" t="s">
        <v>7138</v>
      </c>
      <c r="M548" s="73">
        <v>38895</v>
      </c>
      <c r="N548" s="56"/>
      <c r="O548" s="56"/>
      <c r="P548" s="56" t="s">
        <v>7235</v>
      </c>
      <c r="Q548" s="56"/>
      <c r="R548" s="56" t="s">
        <v>70</v>
      </c>
      <c r="S548" s="56" t="s">
        <v>11415</v>
      </c>
      <c r="T548" s="56" t="s">
        <v>7140</v>
      </c>
      <c r="U548" s="57">
        <v>11475</v>
      </c>
      <c r="V548" s="57">
        <v>-10901.25</v>
      </c>
      <c r="W548" s="57">
        <v>573.75</v>
      </c>
      <c r="X548" s="57">
        <v>0</v>
      </c>
      <c r="Y548" s="73">
        <v>38895</v>
      </c>
      <c r="Z548" s="57">
        <v>0</v>
      </c>
      <c r="AA548" s="57">
        <v>0</v>
      </c>
      <c r="AB548" s="57">
        <v>573.75</v>
      </c>
      <c r="AC548" s="57">
        <v>0</v>
      </c>
      <c r="AD548" s="56" t="s">
        <v>9255</v>
      </c>
      <c r="AE548" s="57">
        <v>0</v>
      </c>
      <c r="AF548" s="57">
        <v>0</v>
      </c>
      <c r="AG548" s="57">
        <v>0</v>
      </c>
      <c r="AI548"/>
      <c r="AJ548"/>
    </row>
    <row r="549" spans="1:36">
      <c r="A549" s="56" t="s">
        <v>50</v>
      </c>
      <c r="B549" s="56" t="s">
        <v>11417</v>
      </c>
      <c r="C549" s="56">
        <v>2101010130</v>
      </c>
      <c r="D549" s="56" t="s">
        <v>40</v>
      </c>
      <c r="E549" s="56">
        <v>2101020140</v>
      </c>
      <c r="F549" s="56">
        <v>5401010140</v>
      </c>
      <c r="G549" s="56" t="s">
        <v>11431</v>
      </c>
      <c r="H549" s="56">
        <v>400210</v>
      </c>
      <c r="I549" s="56" t="s">
        <v>11448</v>
      </c>
      <c r="J549" s="56" t="s">
        <v>9804</v>
      </c>
      <c r="K549" s="56" t="s">
        <v>7483</v>
      </c>
      <c r="L549" s="56" t="s">
        <v>7138</v>
      </c>
      <c r="M549" s="73">
        <v>38919</v>
      </c>
      <c r="N549" s="56"/>
      <c r="O549" s="56"/>
      <c r="P549" s="56" t="s">
        <v>7235</v>
      </c>
      <c r="Q549" s="56"/>
      <c r="R549" s="56" t="s">
        <v>70</v>
      </c>
      <c r="S549" s="56" t="s">
        <v>11415</v>
      </c>
      <c r="T549" s="56" t="s">
        <v>7140</v>
      </c>
      <c r="U549" s="57">
        <v>11475</v>
      </c>
      <c r="V549" s="57">
        <v>-10901.25</v>
      </c>
      <c r="W549" s="57">
        <v>573.75</v>
      </c>
      <c r="X549" s="57">
        <v>0</v>
      </c>
      <c r="Y549" s="73">
        <v>38919</v>
      </c>
      <c r="Z549" s="57">
        <v>0</v>
      </c>
      <c r="AA549" s="57">
        <v>0</v>
      </c>
      <c r="AB549" s="57">
        <v>573.75</v>
      </c>
      <c r="AC549" s="57">
        <v>0</v>
      </c>
      <c r="AD549" s="56" t="s">
        <v>9255</v>
      </c>
      <c r="AE549" s="57">
        <v>0</v>
      </c>
      <c r="AF549" s="57">
        <v>0</v>
      </c>
      <c r="AG549" s="57">
        <v>0</v>
      </c>
      <c r="AI549"/>
      <c r="AJ549"/>
    </row>
    <row r="550" spans="1:36">
      <c r="A550" s="56" t="s">
        <v>50</v>
      </c>
      <c r="B550" s="56" t="s">
        <v>11417</v>
      </c>
      <c r="C550" s="56">
        <v>2101010130</v>
      </c>
      <c r="D550" s="56" t="s">
        <v>40</v>
      </c>
      <c r="E550" s="56">
        <v>2101020140</v>
      </c>
      <c r="F550" s="56">
        <v>5401010140</v>
      </c>
      <c r="G550" s="56" t="s">
        <v>11431</v>
      </c>
      <c r="H550" s="56">
        <v>400210</v>
      </c>
      <c r="I550" s="56" t="s">
        <v>11448</v>
      </c>
      <c r="J550" s="56" t="s">
        <v>9805</v>
      </c>
      <c r="K550" s="56" t="s">
        <v>9093</v>
      </c>
      <c r="L550" s="56" t="s">
        <v>7138</v>
      </c>
      <c r="M550" s="73">
        <v>36908</v>
      </c>
      <c r="N550" s="56"/>
      <c r="O550" s="56"/>
      <c r="P550" s="56" t="s">
        <v>7235</v>
      </c>
      <c r="Q550" s="56"/>
      <c r="R550" s="56" t="s">
        <v>70</v>
      </c>
      <c r="S550" s="56" t="s">
        <v>11415</v>
      </c>
      <c r="T550" s="56" t="s">
        <v>7140</v>
      </c>
      <c r="U550" s="57">
        <v>13936</v>
      </c>
      <c r="V550" s="57">
        <v>-13239.2</v>
      </c>
      <c r="W550" s="57">
        <v>696.8</v>
      </c>
      <c r="X550" s="57">
        <v>0</v>
      </c>
      <c r="Y550" s="73">
        <v>36908</v>
      </c>
      <c r="Z550" s="57">
        <v>0</v>
      </c>
      <c r="AA550" s="57">
        <v>0</v>
      </c>
      <c r="AB550" s="57">
        <v>696.8</v>
      </c>
      <c r="AC550" s="57">
        <v>0</v>
      </c>
      <c r="AD550" s="56" t="s">
        <v>9255</v>
      </c>
      <c r="AE550" s="57">
        <v>0</v>
      </c>
      <c r="AF550" s="57">
        <v>0</v>
      </c>
      <c r="AG550" s="57">
        <v>0</v>
      </c>
      <c r="AI550"/>
      <c r="AJ550"/>
    </row>
    <row r="551" spans="1:36">
      <c r="A551" s="56" t="s">
        <v>50</v>
      </c>
      <c r="B551" s="56" t="s">
        <v>11417</v>
      </c>
      <c r="C551" s="56">
        <v>2101010130</v>
      </c>
      <c r="D551" s="56" t="s">
        <v>40</v>
      </c>
      <c r="E551" s="56">
        <v>2101020140</v>
      </c>
      <c r="F551" s="56">
        <v>5401010140</v>
      </c>
      <c r="G551" s="56" t="s">
        <v>11431</v>
      </c>
      <c r="H551" s="56">
        <v>400210</v>
      </c>
      <c r="I551" s="56" t="s">
        <v>11448</v>
      </c>
      <c r="J551" s="56" t="s">
        <v>9806</v>
      </c>
      <c r="K551" s="56" t="s">
        <v>7488</v>
      </c>
      <c r="L551" s="56" t="s">
        <v>7138</v>
      </c>
      <c r="M551" s="73">
        <v>39927</v>
      </c>
      <c r="N551" s="56"/>
      <c r="O551" s="56"/>
      <c r="P551" s="56" t="s">
        <v>7235</v>
      </c>
      <c r="Q551" s="56"/>
      <c r="R551" s="56" t="s">
        <v>70</v>
      </c>
      <c r="S551" s="56" t="s">
        <v>11415</v>
      </c>
      <c r="T551" s="56" t="s">
        <v>7140</v>
      </c>
      <c r="U551" s="57">
        <v>14862</v>
      </c>
      <c r="V551" s="57">
        <v>-14118.9</v>
      </c>
      <c r="W551" s="57">
        <v>743.1</v>
      </c>
      <c r="X551" s="57">
        <v>0</v>
      </c>
      <c r="Y551" s="73">
        <v>39927</v>
      </c>
      <c r="Z551" s="57">
        <v>0</v>
      </c>
      <c r="AA551" s="57">
        <v>0</v>
      </c>
      <c r="AB551" s="57">
        <v>743.1</v>
      </c>
      <c r="AC551" s="57">
        <v>0</v>
      </c>
      <c r="AD551" s="56" t="s">
        <v>9255</v>
      </c>
      <c r="AE551" s="57">
        <v>0</v>
      </c>
      <c r="AF551" s="57">
        <v>0</v>
      </c>
      <c r="AG551" s="57">
        <v>0</v>
      </c>
      <c r="AI551"/>
      <c r="AJ551"/>
    </row>
    <row r="552" spans="1:36">
      <c r="A552" s="56" t="s">
        <v>50</v>
      </c>
      <c r="B552" s="56" t="s">
        <v>11417</v>
      </c>
      <c r="C552" s="56">
        <v>2101010130</v>
      </c>
      <c r="D552" s="56" t="s">
        <v>40</v>
      </c>
      <c r="E552" s="56">
        <v>2101020140</v>
      </c>
      <c r="F552" s="56">
        <v>5401010140</v>
      </c>
      <c r="G552" s="56" t="s">
        <v>11431</v>
      </c>
      <c r="H552" s="56">
        <v>400210</v>
      </c>
      <c r="I552" s="56" t="s">
        <v>11448</v>
      </c>
      <c r="J552" s="56" t="s">
        <v>9807</v>
      </c>
      <c r="K552" s="56" t="s">
        <v>7489</v>
      </c>
      <c r="L552" s="56" t="s">
        <v>7138</v>
      </c>
      <c r="M552" s="73">
        <v>37851</v>
      </c>
      <c r="N552" s="56"/>
      <c r="O552" s="56"/>
      <c r="P552" s="56" t="s">
        <v>7235</v>
      </c>
      <c r="Q552" s="56"/>
      <c r="R552" s="56" t="s">
        <v>70</v>
      </c>
      <c r="S552" s="56" t="s">
        <v>11415</v>
      </c>
      <c r="T552" s="56" t="s">
        <v>7140</v>
      </c>
      <c r="U552" s="57">
        <v>14882</v>
      </c>
      <c r="V552" s="57">
        <v>-14137.9</v>
      </c>
      <c r="W552" s="57">
        <v>744.1</v>
      </c>
      <c r="X552" s="57">
        <v>0</v>
      </c>
      <c r="Y552" s="73">
        <v>37851</v>
      </c>
      <c r="Z552" s="57">
        <v>0</v>
      </c>
      <c r="AA552" s="57">
        <v>0</v>
      </c>
      <c r="AB552" s="57">
        <v>744.1</v>
      </c>
      <c r="AC552" s="57">
        <v>0</v>
      </c>
      <c r="AD552" s="56" t="s">
        <v>9255</v>
      </c>
      <c r="AE552" s="57">
        <v>0</v>
      </c>
      <c r="AF552" s="57">
        <v>0</v>
      </c>
      <c r="AG552" s="57">
        <v>0</v>
      </c>
      <c r="AI552"/>
      <c r="AJ552"/>
    </row>
    <row r="553" spans="1:36">
      <c r="A553" s="56" t="s">
        <v>50</v>
      </c>
      <c r="B553" s="56" t="s">
        <v>11417</v>
      </c>
      <c r="C553" s="56">
        <v>2101010130</v>
      </c>
      <c r="D553" s="56" t="s">
        <v>40</v>
      </c>
      <c r="E553" s="56">
        <v>2101020140</v>
      </c>
      <c r="F553" s="56">
        <v>5401010140</v>
      </c>
      <c r="G553" s="56" t="s">
        <v>11431</v>
      </c>
      <c r="H553" s="56">
        <v>400210</v>
      </c>
      <c r="I553" s="56" t="s">
        <v>11448</v>
      </c>
      <c r="J553" s="56" t="s">
        <v>9808</v>
      </c>
      <c r="K553" s="56" t="s">
        <v>9094</v>
      </c>
      <c r="L553" s="56" t="s">
        <v>7138</v>
      </c>
      <c r="M553" s="73">
        <v>36908</v>
      </c>
      <c r="N553" s="56"/>
      <c r="O553" s="56"/>
      <c r="P553" s="56" t="s">
        <v>7235</v>
      </c>
      <c r="Q553" s="56"/>
      <c r="R553" s="56" t="s">
        <v>70</v>
      </c>
      <c r="S553" s="56" t="s">
        <v>11415</v>
      </c>
      <c r="T553" s="56" t="s">
        <v>7140</v>
      </c>
      <c r="U553" s="57">
        <v>14994</v>
      </c>
      <c r="V553" s="57">
        <v>-14244.3</v>
      </c>
      <c r="W553" s="57">
        <v>749.7</v>
      </c>
      <c r="X553" s="57">
        <v>0</v>
      </c>
      <c r="Y553" s="73">
        <v>36908</v>
      </c>
      <c r="Z553" s="57">
        <v>0</v>
      </c>
      <c r="AA553" s="57">
        <v>0</v>
      </c>
      <c r="AB553" s="57">
        <v>749.7</v>
      </c>
      <c r="AC553" s="57">
        <v>0</v>
      </c>
      <c r="AD553" s="56" t="s">
        <v>9255</v>
      </c>
      <c r="AE553" s="57">
        <v>0</v>
      </c>
      <c r="AF553" s="57">
        <v>0</v>
      </c>
      <c r="AG553" s="57">
        <v>0</v>
      </c>
      <c r="AI553"/>
      <c r="AJ553"/>
    </row>
    <row r="554" spans="1:36">
      <c r="A554" s="56" t="s">
        <v>50</v>
      </c>
      <c r="B554" s="56" t="s">
        <v>11417</v>
      </c>
      <c r="C554" s="56">
        <v>2101010130</v>
      </c>
      <c r="D554" s="56" t="s">
        <v>40</v>
      </c>
      <c r="E554" s="56">
        <v>2101020140</v>
      </c>
      <c r="F554" s="56">
        <v>5401010140</v>
      </c>
      <c r="G554" s="56" t="s">
        <v>11431</v>
      </c>
      <c r="H554" s="56">
        <v>400210</v>
      </c>
      <c r="I554" s="56" t="s">
        <v>11448</v>
      </c>
      <c r="J554" s="56" t="s">
        <v>9809</v>
      </c>
      <c r="K554" s="56" t="s">
        <v>7490</v>
      </c>
      <c r="L554" s="56" t="s">
        <v>7138</v>
      </c>
      <c r="M554" s="73">
        <v>38702</v>
      </c>
      <c r="N554" s="56"/>
      <c r="O554" s="56"/>
      <c r="P554" s="56" t="s">
        <v>7235</v>
      </c>
      <c r="Q554" s="56"/>
      <c r="R554" s="56" t="s">
        <v>70</v>
      </c>
      <c r="S554" s="56" t="s">
        <v>11415</v>
      </c>
      <c r="T554" s="56" t="s">
        <v>7140</v>
      </c>
      <c r="U554" s="57">
        <v>15469</v>
      </c>
      <c r="V554" s="57">
        <v>-14695.55</v>
      </c>
      <c r="W554" s="57">
        <v>773.45</v>
      </c>
      <c r="X554" s="57">
        <v>0</v>
      </c>
      <c r="Y554" s="73">
        <v>38702</v>
      </c>
      <c r="Z554" s="57">
        <v>0</v>
      </c>
      <c r="AA554" s="57">
        <v>0</v>
      </c>
      <c r="AB554" s="57">
        <v>773.45</v>
      </c>
      <c r="AC554" s="57">
        <v>0</v>
      </c>
      <c r="AD554" s="56" t="s">
        <v>9255</v>
      </c>
      <c r="AE554" s="57">
        <v>0</v>
      </c>
      <c r="AF554" s="57">
        <v>0</v>
      </c>
      <c r="AG554" s="57">
        <v>0</v>
      </c>
      <c r="AI554"/>
      <c r="AJ554"/>
    </row>
    <row r="555" spans="1:36">
      <c r="A555" s="56" t="s">
        <v>50</v>
      </c>
      <c r="B555" s="56" t="s">
        <v>11417</v>
      </c>
      <c r="C555" s="56">
        <v>2101010130</v>
      </c>
      <c r="D555" s="56" t="s">
        <v>40</v>
      </c>
      <c r="E555" s="56">
        <v>2101020140</v>
      </c>
      <c r="F555" s="56">
        <v>5401010140</v>
      </c>
      <c r="G555" s="56" t="s">
        <v>11431</v>
      </c>
      <c r="H555" s="56">
        <v>400210</v>
      </c>
      <c r="I555" s="56" t="s">
        <v>11448</v>
      </c>
      <c r="J555" s="56" t="s">
        <v>9810</v>
      </c>
      <c r="K555" s="56" t="s">
        <v>7491</v>
      </c>
      <c r="L555" s="56" t="s">
        <v>7138</v>
      </c>
      <c r="M555" s="73">
        <v>38640</v>
      </c>
      <c r="N555" s="56"/>
      <c r="O555" s="56"/>
      <c r="P555" s="56" t="s">
        <v>7235</v>
      </c>
      <c r="Q555" s="56"/>
      <c r="R555" s="56" t="s">
        <v>70</v>
      </c>
      <c r="S555" s="56" t="s">
        <v>11415</v>
      </c>
      <c r="T555" s="56" t="s">
        <v>7140</v>
      </c>
      <c r="U555" s="57">
        <v>15732</v>
      </c>
      <c r="V555" s="57">
        <v>-14945.4</v>
      </c>
      <c r="W555" s="57">
        <v>786.6</v>
      </c>
      <c r="X555" s="57">
        <v>0</v>
      </c>
      <c r="Y555" s="73">
        <v>38640</v>
      </c>
      <c r="Z555" s="57">
        <v>0</v>
      </c>
      <c r="AA555" s="57">
        <v>0</v>
      </c>
      <c r="AB555" s="57">
        <v>786.6</v>
      </c>
      <c r="AC555" s="57">
        <v>0</v>
      </c>
      <c r="AD555" s="56" t="s">
        <v>9255</v>
      </c>
      <c r="AE555" s="57">
        <v>0</v>
      </c>
      <c r="AF555" s="57">
        <v>0</v>
      </c>
      <c r="AG555" s="57">
        <v>0</v>
      </c>
      <c r="AI555"/>
      <c r="AJ555"/>
    </row>
    <row r="556" spans="1:36">
      <c r="A556" s="56" t="s">
        <v>50</v>
      </c>
      <c r="B556" s="56" t="s">
        <v>11417</v>
      </c>
      <c r="C556" s="56">
        <v>2101010130</v>
      </c>
      <c r="D556" s="56" t="s">
        <v>40</v>
      </c>
      <c r="E556" s="56">
        <v>2101020140</v>
      </c>
      <c r="F556" s="56">
        <v>5401010140</v>
      </c>
      <c r="G556" s="56" t="s">
        <v>11431</v>
      </c>
      <c r="H556" s="56">
        <v>400210</v>
      </c>
      <c r="I556" s="56" t="s">
        <v>11448</v>
      </c>
      <c r="J556" s="56" t="s">
        <v>9811</v>
      </c>
      <c r="K556" s="56" t="s">
        <v>7492</v>
      </c>
      <c r="L556" s="56" t="s">
        <v>7138</v>
      </c>
      <c r="M556" s="73">
        <v>36908</v>
      </c>
      <c r="N556" s="56"/>
      <c r="O556" s="56"/>
      <c r="P556" s="56" t="s">
        <v>7235</v>
      </c>
      <c r="Q556" s="56"/>
      <c r="R556" s="56" t="s">
        <v>70</v>
      </c>
      <c r="S556" s="56" t="s">
        <v>11415</v>
      </c>
      <c r="T556" s="56" t="s">
        <v>7140</v>
      </c>
      <c r="U556" s="57">
        <v>15997</v>
      </c>
      <c r="V556" s="57">
        <v>-15197.15</v>
      </c>
      <c r="W556" s="57">
        <v>799.85</v>
      </c>
      <c r="X556" s="57">
        <v>0</v>
      </c>
      <c r="Y556" s="73">
        <v>36908</v>
      </c>
      <c r="Z556" s="57">
        <v>0</v>
      </c>
      <c r="AA556" s="57">
        <v>0</v>
      </c>
      <c r="AB556" s="57">
        <v>799.85</v>
      </c>
      <c r="AC556" s="57">
        <v>0</v>
      </c>
      <c r="AD556" s="56" t="s">
        <v>9255</v>
      </c>
      <c r="AE556" s="57">
        <v>0</v>
      </c>
      <c r="AF556" s="57">
        <v>0</v>
      </c>
      <c r="AG556" s="57">
        <v>0</v>
      </c>
      <c r="AI556"/>
      <c r="AJ556"/>
    </row>
    <row r="557" spans="1:36">
      <c r="A557" s="56" t="s">
        <v>50</v>
      </c>
      <c r="B557" s="56" t="s">
        <v>11417</v>
      </c>
      <c r="C557" s="56">
        <v>2101010130</v>
      </c>
      <c r="D557" s="56" t="s">
        <v>40</v>
      </c>
      <c r="E557" s="56">
        <v>2101020140</v>
      </c>
      <c r="F557" s="56">
        <v>5401010140</v>
      </c>
      <c r="G557" s="56" t="s">
        <v>11431</v>
      </c>
      <c r="H557" s="56">
        <v>400210</v>
      </c>
      <c r="I557" s="56" t="s">
        <v>11448</v>
      </c>
      <c r="J557" s="56" t="s">
        <v>9812</v>
      </c>
      <c r="K557" s="56" t="s">
        <v>7493</v>
      </c>
      <c r="L557" s="56" t="s">
        <v>7138</v>
      </c>
      <c r="M557" s="73">
        <v>39543</v>
      </c>
      <c r="N557" s="56"/>
      <c r="O557" s="56"/>
      <c r="P557" s="56" t="s">
        <v>7235</v>
      </c>
      <c r="Q557" s="56"/>
      <c r="R557" s="56" t="s">
        <v>70</v>
      </c>
      <c r="S557" s="56" t="s">
        <v>11415</v>
      </c>
      <c r="T557" s="56" t="s">
        <v>7140</v>
      </c>
      <c r="U557" s="57">
        <v>16250</v>
      </c>
      <c r="V557" s="57">
        <v>-15437.5</v>
      </c>
      <c r="W557" s="57">
        <v>812.5</v>
      </c>
      <c r="X557" s="57">
        <v>0</v>
      </c>
      <c r="Y557" s="73">
        <v>39543</v>
      </c>
      <c r="Z557" s="57">
        <v>0</v>
      </c>
      <c r="AA557" s="57">
        <v>0</v>
      </c>
      <c r="AB557" s="57">
        <v>812.5</v>
      </c>
      <c r="AC557" s="57">
        <v>0</v>
      </c>
      <c r="AD557" s="56" t="s">
        <v>9255</v>
      </c>
      <c r="AE557" s="57">
        <v>0</v>
      </c>
      <c r="AF557" s="57">
        <v>0</v>
      </c>
      <c r="AG557" s="57">
        <v>0</v>
      </c>
      <c r="AI557"/>
      <c r="AJ557"/>
    </row>
    <row r="558" spans="1:36">
      <c r="A558" s="56" t="s">
        <v>50</v>
      </c>
      <c r="B558" s="56" t="s">
        <v>11417</v>
      </c>
      <c r="C558" s="56">
        <v>2101010130</v>
      </c>
      <c r="D558" s="56" t="s">
        <v>40</v>
      </c>
      <c r="E558" s="56">
        <v>2101020140</v>
      </c>
      <c r="F558" s="56">
        <v>5401010140</v>
      </c>
      <c r="G558" s="56" t="s">
        <v>11431</v>
      </c>
      <c r="H558" s="56">
        <v>400210</v>
      </c>
      <c r="I558" s="56" t="s">
        <v>11448</v>
      </c>
      <c r="J558" s="56" t="s">
        <v>9813</v>
      </c>
      <c r="K558" s="56" t="s">
        <v>7481</v>
      </c>
      <c r="L558" s="56" t="s">
        <v>7138</v>
      </c>
      <c r="M558" s="73">
        <v>36962</v>
      </c>
      <c r="N558" s="56"/>
      <c r="O558" s="56"/>
      <c r="P558" s="56" t="s">
        <v>7235</v>
      </c>
      <c r="Q558" s="56"/>
      <c r="R558" s="56" t="s">
        <v>70</v>
      </c>
      <c r="S558" s="56" t="s">
        <v>11415</v>
      </c>
      <c r="T558" s="56" t="s">
        <v>7140</v>
      </c>
      <c r="U558" s="57">
        <v>16960</v>
      </c>
      <c r="V558" s="57">
        <v>-16112</v>
      </c>
      <c r="W558" s="57">
        <v>848</v>
      </c>
      <c r="X558" s="57">
        <v>0</v>
      </c>
      <c r="Y558" s="73">
        <v>36962</v>
      </c>
      <c r="Z558" s="57">
        <v>0</v>
      </c>
      <c r="AA558" s="57">
        <v>0</v>
      </c>
      <c r="AB558" s="57">
        <v>848</v>
      </c>
      <c r="AC558" s="57">
        <v>0</v>
      </c>
      <c r="AD558" s="56" t="s">
        <v>9255</v>
      </c>
      <c r="AE558" s="57">
        <v>0</v>
      </c>
      <c r="AF558" s="57">
        <v>0</v>
      </c>
      <c r="AG558" s="57">
        <v>0</v>
      </c>
      <c r="AI558"/>
      <c r="AJ558"/>
    </row>
    <row r="559" spans="1:36">
      <c r="A559" s="56" t="s">
        <v>50</v>
      </c>
      <c r="B559" s="56" t="s">
        <v>11417</v>
      </c>
      <c r="C559" s="56">
        <v>2101010130</v>
      </c>
      <c r="D559" s="56" t="s">
        <v>40</v>
      </c>
      <c r="E559" s="56">
        <v>2101020140</v>
      </c>
      <c r="F559" s="56">
        <v>5401010140</v>
      </c>
      <c r="G559" s="56" t="s">
        <v>11431</v>
      </c>
      <c r="H559" s="56">
        <v>400210</v>
      </c>
      <c r="I559" s="56" t="s">
        <v>11448</v>
      </c>
      <c r="J559" s="56" t="s">
        <v>9814</v>
      </c>
      <c r="K559" s="56" t="s">
        <v>7494</v>
      </c>
      <c r="L559" s="56" t="s">
        <v>7138</v>
      </c>
      <c r="M559" s="73">
        <v>37336</v>
      </c>
      <c r="N559" s="56"/>
      <c r="O559" s="56"/>
      <c r="P559" s="56" t="s">
        <v>7235</v>
      </c>
      <c r="Q559" s="56"/>
      <c r="R559" s="56" t="s">
        <v>70</v>
      </c>
      <c r="S559" s="56" t="s">
        <v>11415</v>
      </c>
      <c r="T559" s="56" t="s">
        <v>7140</v>
      </c>
      <c r="U559" s="57">
        <v>17275</v>
      </c>
      <c r="V559" s="57">
        <v>-16411.25</v>
      </c>
      <c r="W559" s="57">
        <v>863.75</v>
      </c>
      <c r="X559" s="57">
        <v>0</v>
      </c>
      <c r="Y559" s="73">
        <v>37336</v>
      </c>
      <c r="Z559" s="57">
        <v>0</v>
      </c>
      <c r="AA559" s="57">
        <v>0</v>
      </c>
      <c r="AB559" s="57">
        <v>863.75</v>
      </c>
      <c r="AC559" s="57">
        <v>0</v>
      </c>
      <c r="AD559" s="56" t="s">
        <v>9255</v>
      </c>
      <c r="AE559" s="57">
        <v>0</v>
      </c>
      <c r="AF559" s="57">
        <v>0</v>
      </c>
      <c r="AG559" s="57">
        <v>0</v>
      </c>
      <c r="AI559"/>
      <c r="AJ559"/>
    </row>
    <row r="560" spans="1:36">
      <c r="A560" s="56" t="s">
        <v>50</v>
      </c>
      <c r="B560" s="56" t="s">
        <v>11417</v>
      </c>
      <c r="C560" s="56">
        <v>2101010130</v>
      </c>
      <c r="D560" s="56" t="s">
        <v>40</v>
      </c>
      <c r="E560" s="56">
        <v>2101020140</v>
      </c>
      <c r="F560" s="56">
        <v>5401010140</v>
      </c>
      <c r="G560" s="56" t="s">
        <v>11431</v>
      </c>
      <c r="H560" s="56">
        <v>400210</v>
      </c>
      <c r="I560" s="56" t="s">
        <v>11448</v>
      </c>
      <c r="J560" s="56" t="s">
        <v>9815</v>
      </c>
      <c r="K560" s="56" t="s">
        <v>7495</v>
      </c>
      <c r="L560" s="56" t="s">
        <v>7138</v>
      </c>
      <c r="M560" s="73">
        <v>36908</v>
      </c>
      <c r="N560" s="56"/>
      <c r="O560" s="56"/>
      <c r="P560" s="56" t="s">
        <v>7235</v>
      </c>
      <c r="Q560" s="56"/>
      <c r="R560" s="56" t="s">
        <v>70</v>
      </c>
      <c r="S560" s="56" t="s">
        <v>11415</v>
      </c>
      <c r="T560" s="56" t="s">
        <v>7140</v>
      </c>
      <c r="U560" s="57">
        <v>18173</v>
      </c>
      <c r="V560" s="57">
        <v>-17264.349999999999</v>
      </c>
      <c r="W560" s="57">
        <v>908.65</v>
      </c>
      <c r="X560" s="57">
        <v>0</v>
      </c>
      <c r="Y560" s="73">
        <v>36908</v>
      </c>
      <c r="Z560" s="57">
        <v>0</v>
      </c>
      <c r="AA560" s="57">
        <v>0</v>
      </c>
      <c r="AB560" s="57">
        <v>908.65</v>
      </c>
      <c r="AC560" s="57">
        <v>0</v>
      </c>
      <c r="AD560" s="56" t="s">
        <v>9255</v>
      </c>
      <c r="AE560" s="57">
        <v>0</v>
      </c>
      <c r="AF560" s="57">
        <v>0</v>
      </c>
      <c r="AG560" s="57">
        <v>0</v>
      </c>
      <c r="AI560"/>
      <c r="AJ560"/>
    </row>
    <row r="561" spans="1:36">
      <c r="A561" s="56" t="s">
        <v>50</v>
      </c>
      <c r="B561" s="56" t="s">
        <v>11417</v>
      </c>
      <c r="C561" s="56">
        <v>2101010130</v>
      </c>
      <c r="D561" s="56" t="s">
        <v>40</v>
      </c>
      <c r="E561" s="56">
        <v>2101020140</v>
      </c>
      <c r="F561" s="56">
        <v>5401010140</v>
      </c>
      <c r="G561" s="56" t="s">
        <v>11431</v>
      </c>
      <c r="H561" s="56">
        <v>400210</v>
      </c>
      <c r="I561" s="56" t="s">
        <v>11448</v>
      </c>
      <c r="J561" s="56" t="s">
        <v>9816</v>
      </c>
      <c r="K561" s="56" t="s">
        <v>7496</v>
      </c>
      <c r="L561" s="56" t="s">
        <v>7138</v>
      </c>
      <c r="M561" s="73">
        <v>36908</v>
      </c>
      <c r="N561" s="56"/>
      <c r="O561" s="56"/>
      <c r="P561" s="56" t="s">
        <v>7235</v>
      </c>
      <c r="Q561" s="56"/>
      <c r="R561" s="56" t="s">
        <v>70</v>
      </c>
      <c r="S561" s="56" t="s">
        <v>11415</v>
      </c>
      <c r="T561" s="56" t="s">
        <v>7140</v>
      </c>
      <c r="U561" s="57">
        <v>18816</v>
      </c>
      <c r="V561" s="57">
        <v>-17875.2</v>
      </c>
      <c r="W561" s="57">
        <v>940.8</v>
      </c>
      <c r="X561" s="57">
        <v>0</v>
      </c>
      <c r="Y561" s="73">
        <v>36908</v>
      </c>
      <c r="Z561" s="57">
        <v>0</v>
      </c>
      <c r="AA561" s="57">
        <v>0</v>
      </c>
      <c r="AB561" s="57">
        <v>940.8</v>
      </c>
      <c r="AC561" s="57">
        <v>0</v>
      </c>
      <c r="AD561" s="56" t="s">
        <v>9255</v>
      </c>
      <c r="AE561" s="57">
        <v>0</v>
      </c>
      <c r="AF561" s="57">
        <v>0</v>
      </c>
      <c r="AG561" s="57">
        <v>0</v>
      </c>
      <c r="AI561"/>
      <c r="AJ561"/>
    </row>
    <row r="562" spans="1:36">
      <c r="A562" s="56" t="s">
        <v>50</v>
      </c>
      <c r="B562" s="56" t="s">
        <v>11417</v>
      </c>
      <c r="C562" s="56">
        <v>2101010130</v>
      </c>
      <c r="D562" s="56" t="s">
        <v>40</v>
      </c>
      <c r="E562" s="56">
        <v>2101020140</v>
      </c>
      <c r="F562" s="56">
        <v>5401010140</v>
      </c>
      <c r="G562" s="56" t="s">
        <v>11431</v>
      </c>
      <c r="H562" s="56">
        <v>400210</v>
      </c>
      <c r="I562" s="56" t="s">
        <v>11448</v>
      </c>
      <c r="J562" s="56" t="s">
        <v>9817</v>
      </c>
      <c r="K562" s="56" t="s">
        <v>7497</v>
      </c>
      <c r="L562" s="56" t="s">
        <v>7138</v>
      </c>
      <c r="M562" s="73">
        <v>36997</v>
      </c>
      <c r="N562" s="56"/>
      <c r="O562" s="56"/>
      <c r="P562" s="56" t="s">
        <v>7235</v>
      </c>
      <c r="Q562" s="56"/>
      <c r="R562" s="56" t="s">
        <v>70</v>
      </c>
      <c r="S562" s="56" t="s">
        <v>11415</v>
      </c>
      <c r="T562" s="56" t="s">
        <v>7140</v>
      </c>
      <c r="U562" s="57">
        <v>19600</v>
      </c>
      <c r="V562" s="57">
        <v>-18620</v>
      </c>
      <c r="W562" s="57">
        <v>980</v>
      </c>
      <c r="X562" s="57">
        <v>0</v>
      </c>
      <c r="Y562" s="73">
        <v>36997</v>
      </c>
      <c r="Z562" s="57">
        <v>0</v>
      </c>
      <c r="AA562" s="57">
        <v>0</v>
      </c>
      <c r="AB562" s="57">
        <v>980</v>
      </c>
      <c r="AC562" s="57">
        <v>0</v>
      </c>
      <c r="AD562" s="56" t="s">
        <v>9255</v>
      </c>
      <c r="AE562" s="57">
        <v>0</v>
      </c>
      <c r="AF562" s="57">
        <v>0</v>
      </c>
      <c r="AG562" s="57">
        <v>0</v>
      </c>
      <c r="AI562"/>
      <c r="AJ562"/>
    </row>
    <row r="563" spans="1:36">
      <c r="A563" s="56" t="s">
        <v>50</v>
      </c>
      <c r="B563" s="56" t="s">
        <v>11417</v>
      </c>
      <c r="C563" s="56">
        <v>2101010130</v>
      </c>
      <c r="D563" s="56" t="s">
        <v>40</v>
      </c>
      <c r="E563" s="56">
        <v>2101020140</v>
      </c>
      <c r="F563" s="56">
        <v>5401010140</v>
      </c>
      <c r="G563" s="56" t="s">
        <v>11431</v>
      </c>
      <c r="H563" s="56">
        <v>400210</v>
      </c>
      <c r="I563" s="56" t="s">
        <v>11448</v>
      </c>
      <c r="J563" s="56" t="s">
        <v>9818</v>
      </c>
      <c r="K563" s="56" t="s">
        <v>9095</v>
      </c>
      <c r="L563" s="56" t="s">
        <v>7138</v>
      </c>
      <c r="M563" s="73">
        <v>36908</v>
      </c>
      <c r="N563" s="56"/>
      <c r="O563" s="56"/>
      <c r="P563" s="56" t="s">
        <v>7235</v>
      </c>
      <c r="Q563" s="56"/>
      <c r="R563" s="56" t="s">
        <v>70</v>
      </c>
      <c r="S563" s="56" t="s">
        <v>11415</v>
      </c>
      <c r="T563" s="56" t="s">
        <v>7140</v>
      </c>
      <c r="U563" s="57">
        <v>20539</v>
      </c>
      <c r="V563" s="57">
        <v>-19512.05</v>
      </c>
      <c r="W563" s="57">
        <v>1026.95</v>
      </c>
      <c r="X563" s="57">
        <v>0</v>
      </c>
      <c r="Y563" s="73">
        <v>36908</v>
      </c>
      <c r="Z563" s="57">
        <v>0</v>
      </c>
      <c r="AA563" s="57">
        <v>0</v>
      </c>
      <c r="AB563" s="57">
        <v>1026.95</v>
      </c>
      <c r="AC563" s="57">
        <v>0</v>
      </c>
      <c r="AD563" s="56" t="s">
        <v>9255</v>
      </c>
      <c r="AE563" s="57">
        <v>0</v>
      </c>
      <c r="AF563" s="57">
        <v>0</v>
      </c>
      <c r="AG563" s="57">
        <v>0</v>
      </c>
      <c r="AI563"/>
      <c r="AJ563"/>
    </row>
    <row r="564" spans="1:36">
      <c r="A564" s="56" t="s">
        <v>50</v>
      </c>
      <c r="B564" s="56" t="s">
        <v>11417</v>
      </c>
      <c r="C564" s="56">
        <v>2101010130</v>
      </c>
      <c r="D564" s="56" t="s">
        <v>40</v>
      </c>
      <c r="E564" s="56">
        <v>2101020140</v>
      </c>
      <c r="F564" s="56">
        <v>5401010140</v>
      </c>
      <c r="G564" s="56" t="s">
        <v>11431</v>
      </c>
      <c r="H564" s="56">
        <v>400210</v>
      </c>
      <c r="I564" s="56" t="s">
        <v>11448</v>
      </c>
      <c r="J564" s="56" t="s">
        <v>9819</v>
      </c>
      <c r="K564" s="56" t="s">
        <v>7498</v>
      </c>
      <c r="L564" s="56" t="s">
        <v>7138</v>
      </c>
      <c r="M564" s="73">
        <v>38874</v>
      </c>
      <c r="N564" s="56"/>
      <c r="O564" s="56"/>
      <c r="P564" s="56" t="s">
        <v>7235</v>
      </c>
      <c r="Q564" s="56"/>
      <c r="R564" s="56" t="s">
        <v>70</v>
      </c>
      <c r="S564" s="56" t="s">
        <v>11415</v>
      </c>
      <c r="T564" s="56" t="s">
        <v>7140</v>
      </c>
      <c r="U564" s="57">
        <v>21000</v>
      </c>
      <c r="V564" s="57">
        <v>-19950</v>
      </c>
      <c r="W564" s="57">
        <v>1050</v>
      </c>
      <c r="X564" s="57">
        <v>0</v>
      </c>
      <c r="Y564" s="73">
        <v>38874</v>
      </c>
      <c r="Z564" s="57">
        <v>0</v>
      </c>
      <c r="AA564" s="57">
        <v>0</v>
      </c>
      <c r="AB564" s="57">
        <v>1050</v>
      </c>
      <c r="AC564" s="57">
        <v>0</v>
      </c>
      <c r="AD564" s="56" t="s">
        <v>9255</v>
      </c>
      <c r="AE564" s="57">
        <v>0</v>
      </c>
      <c r="AF564" s="57">
        <v>0</v>
      </c>
      <c r="AG564" s="57">
        <v>0</v>
      </c>
      <c r="AI564"/>
      <c r="AJ564"/>
    </row>
    <row r="565" spans="1:36">
      <c r="A565" s="56" t="s">
        <v>50</v>
      </c>
      <c r="B565" s="56" t="s">
        <v>11417</v>
      </c>
      <c r="C565" s="56">
        <v>2101010130</v>
      </c>
      <c r="D565" s="56" t="s">
        <v>40</v>
      </c>
      <c r="E565" s="56">
        <v>2101020140</v>
      </c>
      <c r="F565" s="56">
        <v>5401010140</v>
      </c>
      <c r="G565" s="56" t="s">
        <v>11431</v>
      </c>
      <c r="H565" s="56">
        <v>400210</v>
      </c>
      <c r="I565" s="56" t="s">
        <v>11448</v>
      </c>
      <c r="J565" s="56" t="s">
        <v>9820</v>
      </c>
      <c r="K565" s="56" t="s">
        <v>7477</v>
      </c>
      <c r="L565" s="56" t="s">
        <v>7138</v>
      </c>
      <c r="M565" s="73">
        <v>37617</v>
      </c>
      <c r="N565" s="56"/>
      <c r="O565" s="56"/>
      <c r="P565" s="56" t="s">
        <v>7235</v>
      </c>
      <c r="Q565" s="56"/>
      <c r="R565" s="56" t="s">
        <v>70</v>
      </c>
      <c r="S565" s="56" t="s">
        <v>11415</v>
      </c>
      <c r="T565" s="56" t="s">
        <v>7140</v>
      </c>
      <c r="U565" s="57">
        <v>21497</v>
      </c>
      <c r="V565" s="57">
        <v>-20422.150000000001</v>
      </c>
      <c r="W565" s="57">
        <v>1074.8499999999999</v>
      </c>
      <c r="X565" s="57">
        <v>0</v>
      </c>
      <c r="Y565" s="73">
        <v>37617</v>
      </c>
      <c r="Z565" s="57">
        <v>0</v>
      </c>
      <c r="AA565" s="57">
        <v>0</v>
      </c>
      <c r="AB565" s="57">
        <v>1074.8499999999999</v>
      </c>
      <c r="AC565" s="57">
        <v>0</v>
      </c>
      <c r="AD565" s="56" t="s">
        <v>9255</v>
      </c>
      <c r="AE565" s="57">
        <v>0</v>
      </c>
      <c r="AF565" s="57">
        <v>0</v>
      </c>
      <c r="AG565" s="57">
        <v>0</v>
      </c>
      <c r="AI565"/>
      <c r="AJ565"/>
    </row>
    <row r="566" spans="1:36">
      <c r="A566" s="56" t="s">
        <v>50</v>
      </c>
      <c r="B566" s="56" t="s">
        <v>11417</v>
      </c>
      <c r="C566" s="56">
        <v>2101010130</v>
      </c>
      <c r="D566" s="56" t="s">
        <v>40</v>
      </c>
      <c r="E566" s="56">
        <v>2101020140</v>
      </c>
      <c r="F566" s="56">
        <v>5401010140</v>
      </c>
      <c r="G566" s="56" t="s">
        <v>11431</v>
      </c>
      <c r="H566" s="56">
        <v>400210</v>
      </c>
      <c r="I566" s="56" t="s">
        <v>11448</v>
      </c>
      <c r="J566" s="56" t="s">
        <v>9821</v>
      </c>
      <c r="K566" s="56" t="s">
        <v>7499</v>
      </c>
      <c r="L566" s="56" t="s">
        <v>7138</v>
      </c>
      <c r="M566" s="73">
        <v>36908</v>
      </c>
      <c r="N566" s="56"/>
      <c r="O566" s="56"/>
      <c r="P566" s="56" t="s">
        <v>7235</v>
      </c>
      <c r="Q566" s="56"/>
      <c r="R566" s="56" t="s">
        <v>70</v>
      </c>
      <c r="S566" s="56" t="s">
        <v>11415</v>
      </c>
      <c r="T566" s="56" t="s">
        <v>7140</v>
      </c>
      <c r="U566" s="57">
        <v>22684</v>
      </c>
      <c r="V566" s="57">
        <v>-21549.8</v>
      </c>
      <c r="W566" s="57">
        <v>1134.2</v>
      </c>
      <c r="X566" s="57">
        <v>0</v>
      </c>
      <c r="Y566" s="73">
        <v>36908</v>
      </c>
      <c r="Z566" s="57">
        <v>0</v>
      </c>
      <c r="AA566" s="57">
        <v>0</v>
      </c>
      <c r="AB566" s="57">
        <v>1134.2</v>
      </c>
      <c r="AC566" s="57">
        <v>0</v>
      </c>
      <c r="AD566" s="56" t="s">
        <v>9255</v>
      </c>
      <c r="AE566" s="57">
        <v>0</v>
      </c>
      <c r="AF566" s="57">
        <v>0</v>
      </c>
      <c r="AG566" s="57">
        <v>0</v>
      </c>
      <c r="AI566"/>
      <c r="AJ566"/>
    </row>
    <row r="567" spans="1:36">
      <c r="A567" s="56" t="s">
        <v>50</v>
      </c>
      <c r="B567" s="56" t="s">
        <v>11417</v>
      </c>
      <c r="C567" s="56">
        <v>2101010130</v>
      </c>
      <c r="D567" s="56" t="s">
        <v>40</v>
      </c>
      <c r="E567" s="56">
        <v>2101020140</v>
      </c>
      <c r="F567" s="56">
        <v>5401010140</v>
      </c>
      <c r="G567" s="56" t="s">
        <v>11431</v>
      </c>
      <c r="H567" s="56">
        <v>400210</v>
      </c>
      <c r="I567" s="56" t="s">
        <v>11448</v>
      </c>
      <c r="J567" s="56" t="s">
        <v>9822</v>
      </c>
      <c r="K567" s="56" t="s">
        <v>7500</v>
      </c>
      <c r="L567" s="56" t="s">
        <v>7138</v>
      </c>
      <c r="M567" s="73">
        <v>36908</v>
      </c>
      <c r="N567" s="56"/>
      <c r="O567" s="56"/>
      <c r="P567" s="56" t="s">
        <v>7235</v>
      </c>
      <c r="Q567" s="56"/>
      <c r="R567" s="56" t="s">
        <v>70</v>
      </c>
      <c r="S567" s="56" t="s">
        <v>11415</v>
      </c>
      <c r="T567" s="56" t="s">
        <v>7140</v>
      </c>
      <c r="U567" s="57">
        <v>24100</v>
      </c>
      <c r="V567" s="57">
        <v>-22895</v>
      </c>
      <c r="W567" s="57">
        <v>1205</v>
      </c>
      <c r="X567" s="57">
        <v>0</v>
      </c>
      <c r="Y567" s="73">
        <v>36908</v>
      </c>
      <c r="Z567" s="57">
        <v>0</v>
      </c>
      <c r="AA567" s="57">
        <v>0</v>
      </c>
      <c r="AB567" s="57">
        <v>1205</v>
      </c>
      <c r="AC567" s="57">
        <v>0</v>
      </c>
      <c r="AD567" s="56" t="s">
        <v>9255</v>
      </c>
      <c r="AE567" s="57">
        <v>0</v>
      </c>
      <c r="AF567" s="57">
        <v>0</v>
      </c>
      <c r="AG567" s="57">
        <v>0</v>
      </c>
      <c r="AI567"/>
      <c r="AJ567"/>
    </row>
    <row r="568" spans="1:36">
      <c r="A568" s="56" t="s">
        <v>50</v>
      </c>
      <c r="B568" s="56" t="s">
        <v>11417</v>
      </c>
      <c r="C568" s="56">
        <v>2101010130</v>
      </c>
      <c r="D568" s="56" t="s">
        <v>40</v>
      </c>
      <c r="E568" s="56">
        <v>2101020140</v>
      </c>
      <c r="F568" s="56">
        <v>5401010140</v>
      </c>
      <c r="G568" s="56" t="s">
        <v>11431</v>
      </c>
      <c r="H568" s="56">
        <v>400210</v>
      </c>
      <c r="I568" s="56" t="s">
        <v>11448</v>
      </c>
      <c r="J568" s="56" t="s">
        <v>9823</v>
      </c>
      <c r="K568" s="56" t="s">
        <v>294</v>
      </c>
      <c r="L568" s="56" t="s">
        <v>7138</v>
      </c>
      <c r="M568" s="73">
        <v>37347</v>
      </c>
      <c r="N568" s="56"/>
      <c r="O568" s="56"/>
      <c r="P568" s="56" t="s">
        <v>7235</v>
      </c>
      <c r="Q568" s="56"/>
      <c r="R568" s="56" t="s">
        <v>70</v>
      </c>
      <c r="S568" s="56" t="s">
        <v>11415</v>
      </c>
      <c r="T568" s="56" t="s">
        <v>7140</v>
      </c>
      <c r="U568" s="57">
        <v>24444</v>
      </c>
      <c r="V568" s="57">
        <v>-23221.8</v>
      </c>
      <c r="W568" s="57">
        <v>1222.2</v>
      </c>
      <c r="X568" s="57">
        <v>0</v>
      </c>
      <c r="Y568" s="73">
        <v>37347</v>
      </c>
      <c r="Z568" s="57">
        <v>0</v>
      </c>
      <c r="AA568" s="57">
        <v>0</v>
      </c>
      <c r="AB568" s="57">
        <v>1222.2</v>
      </c>
      <c r="AC568" s="57">
        <v>0</v>
      </c>
      <c r="AD568" s="56" t="s">
        <v>9255</v>
      </c>
      <c r="AE568" s="57">
        <v>0</v>
      </c>
      <c r="AF568" s="57">
        <v>0</v>
      </c>
      <c r="AG568" s="57">
        <v>0</v>
      </c>
      <c r="AI568"/>
      <c r="AJ568"/>
    </row>
    <row r="569" spans="1:36">
      <c r="A569" s="56" t="s">
        <v>50</v>
      </c>
      <c r="B569" s="56" t="s">
        <v>11417</v>
      </c>
      <c r="C569" s="56">
        <v>2101010130</v>
      </c>
      <c r="D569" s="56" t="s">
        <v>40</v>
      </c>
      <c r="E569" s="56">
        <v>2101020140</v>
      </c>
      <c r="F569" s="56">
        <v>5401010140</v>
      </c>
      <c r="G569" s="56" t="s">
        <v>11431</v>
      </c>
      <c r="H569" s="56">
        <v>400210</v>
      </c>
      <c r="I569" s="56" t="s">
        <v>11448</v>
      </c>
      <c r="J569" s="56" t="s">
        <v>9824</v>
      </c>
      <c r="K569" s="56" t="s">
        <v>9096</v>
      </c>
      <c r="L569" s="56" t="s">
        <v>7138</v>
      </c>
      <c r="M569" s="73">
        <v>36908</v>
      </c>
      <c r="N569" s="56"/>
      <c r="O569" s="56"/>
      <c r="P569" s="56" t="s">
        <v>7235</v>
      </c>
      <c r="Q569" s="56"/>
      <c r="R569" s="56" t="s">
        <v>70</v>
      </c>
      <c r="S569" s="56" t="s">
        <v>11415</v>
      </c>
      <c r="T569" s="56" t="s">
        <v>7140</v>
      </c>
      <c r="U569" s="57">
        <v>24818</v>
      </c>
      <c r="V569" s="57">
        <v>-23577.1</v>
      </c>
      <c r="W569" s="57">
        <v>1240.9000000000001</v>
      </c>
      <c r="X569" s="57">
        <v>0</v>
      </c>
      <c r="Y569" s="73">
        <v>36908</v>
      </c>
      <c r="Z569" s="57">
        <v>0</v>
      </c>
      <c r="AA569" s="57">
        <v>0</v>
      </c>
      <c r="AB569" s="57">
        <v>1240.9000000000001</v>
      </c>
      <c r="AC569" s="57">
        <v>0</v>
      </c>
      <c r="AD569" s="56" t="s">
        <v>9255</v>
      </c>
      <c r="AE569" s="57">
        <v>0</v>
      </c>
      <c r="AF569" s="57">
        <v>0</v>
      </c>
      <c r="AG569" s="57">
        <v>0</v>
      </c>
      <c r="AI569"/>
      <c r="AJ569"/>
    </row>
    <row r="570" spans="1:36">
      <c r="A570" s="56" t="s">
        <v>50</v>
      </c>
      <c r="B570" s="56" t="s">
        <v>11417</v>
      </c>
      <c r="C570" s="56">
        <v>2101010130</v>
      </c>
      <c r="D570" s="56" t="s">
        <v>40</v>
      </c>
      <c r="E570" s="56">
        <v>2101020140</v>
      </c>
      <c r="F570" s="56">
        <v>5401010140</v>
      </c>
      <c r="G570" s="56" t="s">
        <v>11431</v>
      </c>
      <c r="H570" s="56">
        <v>400210</v>
      </c>
      <c r="I570" s="56" t="s">
        <v>11448</v>
      </c>
      <c r="J570" s="56" t="s">
        <v>9825</v>
      </c>
      <c r="K570" s="56" t="s">
        <v>7501</v>
      </c>
      <c r="L570" s="56" t="s">
        <v>7138</v>
      </c>
      <c r="M570" s="73">
        <v>36908</v>
      </c>
      <c r="N570" s="56"/>
      <c r="O570" s="56"/>
      <c r="P570" s="56" t="s">
        <v>7235</v>
      </c>
      <c r="Q570" s="56"/>
      <c r="R570" s="56" t="s">
        <v>70</v>
      </c>
      <c r="S570" s="56" t="s">
        <v>11415</v>
      </c>
      <c r="T570" s="56" t="s">
        <v>7140</v>
      </c>
      <c r="U570" s="57">
        <v>25127</v>
      </c>
      <c r="V570" s="57">
        <v>-23870.65</v>
      </c>
      <c r="W570" s="57">
        <v>1256.3499999999999</v>
      </c>
      <c r="X570" s="57">
        <v>0</v>
      </c>
      <c r="Y570" s="73">
        <v>36908</v>
      </c>
      <c r="Z570" s="57">
        <v>0</v>
      </c>
      <c r="AA570" s="57">
        <v>0</v>
      </c>
      <c r="AB570" s="57">
        <v>1256.3499999999999</v>
      </c>
      <c r="AC570" s="57">
        <v>0</v>
      </c>
      <c r="AD570" s="56" t="s">
        <v>9255</v>
      </c>
      <c r="AE570" s="57">
        <v>0</v>
      </c>
      <c r="AF570" s="57">
        <v>0</v>
      </c>
      <c r="AG570" s="57">
        <v>0</v>
      </c>
      <c r="AI570"/>
      <c r="AJ570"/>
    </row>
    <row r="571" spans="1:36">
      <c r="A571" s="56" t="s">
        <v>50</v>
      </c>
      <c r="B571" s="56" t="s">
        <v>11417</v>
      </c>
      <c r="C571" s="56">
        <v>2101010130</v>
      </c>
      <c r="D571" s="56" t="s">
        <v>40</v>
      </c>
      <c r="E571" s="56">
        <v>2101020140</v>
      </c>
      <c r="F571" s="56">
        <v>5401010140</v>
      </c>
      <c r="G571" s="56" t="s">
        <v>11431</v>
      </c>
      <c r="H571" s="56">
        <v>400210</v>
      </c>
      <c r="I571" s="56" t="s">
        <v>11448</v>
      </c>
      <c r="J571" s="56" t="s">
        <v>9826</v>
      </c>
      <c r="K571" s="56" t="s">
        <v>7502</v>
      </c>
      <c r="L571" s="56" t="s">
        <v>7138</v>
      </c>
      <c r="M571" s="73">
        <v>39097</v>
      </c>
      <c r="N571" s="56"/>
      <c r="O571" s="56"/>
      <c r="P571" s="56" t="s">
        <v>7235</v>
      </c>
      <c r="Q571" s="56"/>
      <c r="R571" s="56" t="s">
        <v>70</v>
      </c>
      <c r="S571" s="56" t="s">
        <v>11415</v>
      </c>
      <c r="T571" s="56" t="s">
        <v>7140</v>
      </c>
      <c r="U571" s="57">
        <v>25137</v>
      </c>
      <c r="V571" s="57">
        <v>-23880.15</v>
      </c>
      <c r="W571" s="57">
        <v>1256.8499999999999</v>
      </c>
      <c r="X571" s="57">
        <v>0</v>
      </c>
      <c r="Y571" s="73">
        <v>39097</v>
      </c>
      <c r="Z571" s="57">
        <v>0</v>
      </c>
      <c r="AA571" s="57">
        <v>0</v>
      </c>
      <c r="AB571" s="57">
        <v>1256.8499999999999</v>
      </c>
      <c r="AC571" s="57">
        <v>0</v>
      </c>
      <c r="AD571" s="56" t="s">
        <v>9255</v>
      </c>
      <c r="AE571" s="57">
        <v>0</v>
      </c>
      <c r="AF571" s="57">
        <v>0</v>
      </c>
      <c r="AG571" s="57">
        <v>0</v>
      </c>
      <c r="AI571"/>
      <c r="AJ571"/>
    </row>
    <row r="572" spans="1:36">
      <c r="A572" s="56" t="s">
        <v>50</v>
      </c>
      <c r="B572" s="56" t="s">
        <v>11417</v>
      </c>
      <c r="C572" s="56">
        <v>2101010130</v>
      </c>
      <c r="D572" s="56" t="s">
        <v>40</v>
      </c>
      <c r="E572" s="56">
        <v>2101020140</v>
      </c>
      <c r="F572" s="56">
        <v>5401010140</v>
      </c>
      <c r="G572" s="56" t="s">
        <v>11431</v>
      </c>
      <c r="H572" s="56">
        <v>400210</v>
      </c>
      <c r="I572" s="56" t="s">
        <v>11448</v>
      </c>
      <c r="J572" s="56" t="s">
        <v>9827</v>
      </c>
      <c r="K572" s="56" t="s">
        <v>7503</v>
      </c>
      <c r="L572" s="56" t="s">
        <v>7138</v>
      </c>
      <c r="M572" s="73">
        <v>36908</v>
      </c>
      <c r="N572" s="56"/>
      <c r="O572" s="56"/>
      <c r="P572" s="56" t="s">
        <v>7235</v>
      </c>
      <c r="Q572" s="56"/>
      <c r="R572" s="56" t="s">
        <v>70</v>
      </c>
      <c r="S572" s="56" t="s">
        <v>11415</v>
      </c>
      <c r="T572" s="56" t="s">
        <v>7140</v>
      </c>
      <c r="U572" s="57">
        <v>26919</v>
      </c>
      <c r="V572" s="57">
        <v>-25573.05</v>
      </c>
      <c r="W572" s="57">
        <v>1345.95</v>
      </c>
      <c r="X572" s="57">
        <v>0</v>
      </c>
      <c r="Y572" s="73">
        <v>36908</v>
      </c>
      <c r="Z572" s="57">
        <v>0</v>
      </c>
      <c r="AA572" s="57">
        <v>0</v>
      </c>
      <c r="AB572" s="57">
        <v>1345.95</v>
      </c>
      <c r="AC572" s="57">
        <v>0</v>
      </c>
      <c r="AD572" s="56" t="s">
        <v>9255</v>
      </c>
      <c r="AE572" s="57">
        <v>0</v>
      </c>
      <c r="AF572" s="57">
        <v>0</v>
      </c>
      <c r="AG572" s="57">
        <v>0</v>
      </c>
      <c r="AI572"/>
      <c r="AJ572"/>
    </row>
    <row r="573" spans="1:36">
      <c r="A573" s="56" t="s">
        <v>50</v>
      </c>
      <c r="B573" s="56" t="s">
        <v>11417</v>
      </c>
      <c r="C573" s="56">
        <v>2101010130</v>
      </c>
      <c r="D573" s="56" t="s">
        <v>40</v>
      </c>
      <c r="E573" s="56">
        <v>2101020140</v>
      </c>
      <c r="F573" s="56">
        <v>5401010140</v>
      </c>
      <c r="G573" s="56" t="s">
        <v>11431</v>
      </c>
      <c r="H573" s="56">
        <v>400210</v>
      </c>
      <c r="I573" s="56" t="s">
        <v>11448</v>
      </c>
      <c r="J573" s="56" t="s">
        <v>9828</v>
      </c>
      <c r="K573" s="56" t="s">
        <v>7503</v>
      </c>
      <c r="L573" s="56" t="s">
        <v>7138</v>
      </c>
      <c r="M573" s="73">
        <v>36908</v>
      </c>
      <c r="N573" s="56"/>
      <c r="O573" s="56"/>
      <c r="P573" s="56" t="s">
        <v>7235</v>
      </c>
      <c r="Q573" s="56"/>
      <c r="R573" s="56" t="s">
        <v>70</v>
      </c>
      <c r="S573" s="56" t="s">
        <v>11415</v>
      </c>
      <c r="T573" s="56" t="s">
        <v>7140</v>
      </c>
      <c r="U573" s="57">
        <v>26919</v>
      </c>
      <c r="V573" s="57">
        <v>-25573.05</v>
      </c>
      <c r="W573" s="57">
        <v>1345.95</v>
      </c>
      <c r="X573" s="57">
        <v>0</v>
      </c>
      <c r="Y573" s="73">
        <v>36908</v>
      </c>
      <c r="Z573" s="57">
        <v>0</v>
      </c>
      <c r="AA573" s="57">
        <v>0</v>
      </c>
      <c r="AB573" s="57">
        <v>1345.95</v>
      </c>
      <c r="AC573" s="57">
        <v>0</v>
      </c>
      <c r="AD573" s="56" t="s">
        <v>9255</v>
      </c>
      <c r="AE573" s="57">
        <v>0</v>
      </c>
      <c r="AF573" s="57">
        <v>0</v>
      </c>
      <c r="AG573" s="57">
        <v>0</v>
      </c>
      <c r="AI573"/>
      <c r="AJ573"/>
    </row>
    <row r="574" spans="1:36">
      <c r="A574" s="56" t="s">
        <v>50</v>
      </c>
      <c r="B574" s="56" t="s">
        <v>11417</v>
      </c>
      <c r="C574" s="56">
        <v>2101010130</v>
      </c>
      <c r="D574" s="56" t="s">
        <v>40</v>
      </c>
      <c r="E574" s="56">
        <v>2101020140</v>
      </c>
      <c r="F574" s="56">
        <v>5401010140</v>
      </c>
      <c r="G574" s="56" t="s">
        <v>11431</v>
      </c>
      <c r="H574" s="56">
        <v>400210</v>
      </c>
      <c r="I574" s="56" t="s">
        <v>11448</v>
      </c>
      <c r="J574" s="56" t="s">
        <v>9829</v>
      </c>
      <c r="K574" s="56" t="s">
        <v>7504</v>
      </c>
      <c r="L574" s="56" t="s">
        <v>7138</v>
      </c>
      <c r="M574" s="73">
        <v>40320</v>
      </c>
      <c r="N574" s="56"/>
      <c r="O574" s="56"/>
      <c r="P574" s="56" t="s">
        <v>7235</v>
      </c>
      <c r="Q574" s="56"/>
      <c r="R574" s="56" t="s">
        <v>70</v>
      </c>
      <c r="S574" s="56" t="s">
        <v>11415</v>
      </c>
      <c r="T574" s="56" t="s">
        <v>7140</v>
      </c>
      <c r="U574" s="57">
        <v>30160</v>
      </c>
      <c r="V574" s="57">
        <v>-28652</v>
      </c>
      <c r="W574" s="57">
        <v>1508</v>
      </c>
      <c r="X574" s="57">
        <v>0</v>
      </c>
      <c r="Y574" s="73">
        <v>40320</v>
      </c>
      <c r="Z574" s="57">
        <v>0</v>
      </c>
      <c r="AA574" s="57">
        <v>0</v>
      </c>
      <c r="AB574" s="57">
        <v>1508</v>
      </c>
      <c r="AC574" s="57">
        <v>0</v>
      </c>
      <c r="AD574" s="56" t="s">
        <v>9255</v>
      </c>
      <c r="AE574" s="57">
        <v>0</v>
      </c>
      <c r="AF574" s="57">
        <v>0</v>
      </c>
      <c r="AG574" s="57">
        <v>0</v>
      </c>
      <c r="AI574"/>
      <c r="AJ574"/>
    </row>
    <row r="575" spans="1:36">
      <c r="A575" s="56" t="s">
        <v>50</v>
      </c>
      <c r="B575" s="56" t="s">
        <v>11417</v>
      </c>
      <c r="C575" s="56">
        <v>2101010130</v>
      </c>
      <c r="D575" s="56" t="s">
        <v>40</v>
      </c>
      <c r="E575" s="56">
        <v>2101020140</v>
      </c>
      <c r="F575" s="56">
        <v>5401010140</v>
      </c>
      <c r="G575" s="56" t="s">
        <v>11431</v>
      </c>
      <c r="H575" s="56">
        <v>400210</v>
      </c>
      <c r="I575" s="56" t="s">
        <v>11448</v>
      </c>
      <c r="J575" s="56" t="s">
        <v>9830</v>
      </c>
      <c r="K575" s="56" t="s">
        <v>7505</v>
      </c>
      <c r="L575" s="56" t="s">
        <v>7138</v>
      </c>
      <c r="M575" s="73">
        <v>36908</v>
      </c>
      <c r="N575" s="56"/>
      <c r="O575" s="56"/>
      <c r="P575" s="56" t="s">
        <v>7235</v>
      </c>
      <c r="Q575" s="56"/>
      <c r="R575" s="56" t="s">
        <v>70</v>
      </c>
      <c r="S575" s="56" t="s">
        <v>11415</v>
      </c>
      <c r="T575" s="56" t="s">
        <v>7140</v>
      </c>
      <c r="U575" s="57">
        <v>30336</v>
      </c>
      <c r="V575" s="57">
        <v>-28819.200000000001</v>
      </c>
      <c r="W575" s="57">
        <v>1516.8</v>
      </c>
      <c r="X575" s="57">
        <v>0</v>
      </c>
      <c r="Y575" s="73">
        <v>36908</v>
      </c>
      <c r="Z575" s="57">
        <v>0</v>
      </c>
      <c r="AA575" s="57">
        <v>0</v>
      </c>
      <c r="AB575" s="57">
        <v>1516.8</v>
      </c>
      <c r="AC575" s="57">
        <v>0</v>
      </c>
      <c r="AD575" s="56" t="s">
        <v>9255</v>
      </c>
      <c r="AE575" s="57">
        <v>0</v>
      </c>
      <c r="AF575" s="57">
        <v>0</v>
      </c>
      <c r="AG575" s="57">
        <v>0</v>
      </c>
      <c r="AI575"/>
      <c r="AJ575"/>
    </row>
    <row r="576" spans="1:36">
      <c r="A576" s="56" t="s">
        <v>50</v>
      </c>
      <c r="B576" s="56" t="s">
        <v>11417</v>
      </c>
      <c r="C576" s="56">
        <v>2101010130</v>
      </c>
      <c r="D576" s="56" t="s">
        <v>40</v>
      </c>
      <c r="E576" s="56">
        <v>2101020140</v>
      </c>
      <c r="F576" s="56">
        <v>5401010140</v>
      </c>
      <c r="G576" s="56" t="s">
        <v>11431</v>
      </c>
      <c r="H576" s="56">
        <v>400210</v>
      </c>
      <c r="I576" s="56" t="s">
        <v>11448</v>
      </c>
      <c r="J576" s="56" t="s">
        <v>9831</v>
      </c>
      <c r="K576" s="56" t="s">
        <v>7506</v>
      </c>
      <c r="L576" s="56" t="s">
        <v>7138</v>
      </c>
      <c r="M576" s="73">
        <v>38640</v>
      </c>
      <c r="N576" s="56"/>
      <c r="O576" s="56"/>
      <c r="P576" s="56" t="s">
        <v>7235</v>
      </c>
      <c r="Q576" s="56"/>
      <c r="R576" s="56" t="s">
        <v>70</v>
      </c>
      <c r="S576" s="56" t="s">
        <v>11415</v>
      </c>
      <c r="T576" s="56" t="s">
        <v>7140</v>
      </c>
      <c r="U576" s="57">
        <v>30866</v>
      </c>
      <c r="V576" s="57">
        <v>-29322.7</v>
      </c>
      <c r="W576" s="57">
        <v>1543.3</v>
      </c>
      <c r="X576" s="57">
        <v>0</v>
      </c>
      <c r="Y576" s="73">
        <v>38640</v>
      </c>
      <c r="Z576" s="57">
        <v>0</v>
      </c>
      <c r="AA576" s="57">
        <v>0</v>
      </c>
      <c r="AB576" s="57">
        <v>1543.3</v>
      </c>
      <c r="AC576" s="57">
        <v>0</v>
      </c>
      <c r="AD576" s="56" t="s">
        <v>9255</v>
      </c>
      <c r="AE576" s="57">
        <v>0</v>
      </c>
      <c r="AF576" s="57">
        <v>0</v>
      </c>
      <c r="AG576" s="57">
        <v>0</v>
      </c>
      <c r="AI576"/>
      <c r="AJ576"/>
    </row>
    <row r="577" spans="1:36">
      <c r="A577" s="56" t="s">
        <v>50</v>
      </c>
      <c r="B577" s="56" t="s">
        <v>11417</v>
      </c>
      <c r="C577" s="56">
        <v>2101010130</v>
      </c>
      <c r="D577" s="56" t="s">
        <v>40</v>
      </c>
      <c r="E577" s="56">
        <v>2101020140</v>
      </c>
      <c r="F577" s="56">
        <v>5401010140</v>
      </c>
      <c r="G577" s="56" t="s">
        <v>11431</v>
      </c>
      <c r="H577" s="56">
        <v>400210</v>
      </c>
      <c r="I577" s="56" t="s">
        <v>11448</v>
      </c>
      <c r="J577" s="56" t="s">
        <v>9832</v>
      </c>
      <c r="K577" s="56" t="s">
        <v>7507</v>
      </c>
      <c r="L577" s="56" t="s">
        <v>7138</v>
      </c>
      <c r="M577" s="73">
        <v>38640</v>
      </c>
      <c r="N577" s="56"/>
      <c r="O577" s="56"/>
      <c r="P577" s="56" t="s">
        <v>7235</v>
      </c>
      <c r="Q577" s="56"/>
      <c r="R577" s="56" t="s">
        <v>70</v>
      </c>
      <c r="S577" s="56" t="s">
        <v>11415</v>
      </c>
      <c r="T577" s="56" t="s">
        <v>7140</v>
      </c>
      <c r="U577" s="57">
        <v>36227</v>
      </c>
      <c r="V577" s="57">
        <v>-34415.65</v>
      </c>
      <c r="W577" s="57">
        <v>1811.35</v>
      </c>
      <c r="X577" s="57">
        <v>0</v>
      </c>
      <c r="Y577" s="73">
        <v>38640</v>
      </c>
      <c r="Z577" s="57">
        <v>0</v>
      </c>
      <c r="AA577" s="57">
        <v>0</v>
      </c>
      <c r="AB577" s="57">
        <v>1811.35</v>
      </c>
      <c r="AC577" s="57">
        <v>0</v>
      </c>
      <c r="AD577" s="56" t="s">
        <v>9255</v>
      </c>
      <c r="AE577" s="57">
        <v>0</v>
      </c>
      <c r="AF577" s="57">
        <v>0</v>
      </c>
      <c r="AG577" s="57">
        <v>0</v>
      </c>
      <c r="AI577"/>
      <c r="AJ577"/>
    </row>
    <row r="578" spans="1:36">
      <c r="A578" s="56" t="s">
        <v>50</v>
      </c>
      <c r="B578" s="56" t="s">
        <v>11417</v>
      </c>
      <c r="C578" s="56">
        <v>2101010130</v>
      </c>
      <c r="D578" s="56" t="s">
        <v>40</v>
      </c>
      <c r="E578" s="56">
        <v>2101020140</v>
      </c>
      <c r="F578" s="56">
        <v>5401010140</v>
      </c>
      <c r="G578" s="56" t="s">
        <v>11431</v>
      </c>
      <c r="H578" s="56">
        <v>400210</v>
      </c>
      <c r="I578" s="56" t="s">
        <v>11448</v>
      </c>
      <c r="J578" s="56" t="s">
        <v>9833</v>
      </c>
      <c r="K578" s="56" t="s">
        <v>9097</v>
      </c>
      <c r="L578" s="56" t="s">
        <v>7138</v>
      </c>
      <c r="M578" s="73">
        <v>36908</v>
      </c>
      <c r="N578" s="56"/>
      <c r="O578" s="56"/>
      <c r="P578" s="56" t="s">
        <v>7235</v>
      </c>
      <c r="Q578" s="56"/>
      <c r="R578" s="56" t="s">
        <v>70</v>
      </c>
      <c r="S578" s="56" t="s">
        <v>11415</v>
      </c>
      <c r="T578" s="56" t="s">
        <v>7140</v>
      </c>
      <c r="U578" s="57">
        <v>37321</v>
      </c>
      <c r="V578" s="57">
        <v>-35454.949999999997</v>
      </c>
      <c r="W578" s="57">
        <v>1866.05</v>
      </c>
      <c r="X578" s="57">
        <v>0</v>
      </c>
      <c r="Y578" s="73">
        <v>36908</v>
      </c>
      <c r="Z578" s="57">
        <v>0</v>
      </c>
      <c r="AA578" s="57">
        <v>0</v>
      </c>
      <c r="AB578" s="57">
        <v>1866.05</v>
      </c>
      <c r="AC578" s="57">
        <v>0</v>
      </c>
      <c r="AD578" s="56" t="s">
        <v>9255</v>
      </c>
      <c r="AE578" s="57">
        <v>0</v>
      </c>
      <c r="AF578" s="57">
        <v>0</v>
      </c>
      <c r="AG578" s="57">
        <v>0</v>
      </c>
      <c r="AI578"/>
      <c r="AJ578"/>
    </row>
    <row r="579" spans="1:36">
      <c r="A579" s="56" t="s">
        <v>50</v>
      </c>
      <c r="B579" s="56" t="s">
        <v>11417</v>
      </c>
      <c r="C579" s="56">
        <v>2101010130</v>
      </c>
      <c r="D579" s="56" t="s">
        <v>40</v>
      </c>
      <c r="E579" s="56">
        <v>2101020140</v>
      </c>
      <c r="F579" s="56">
        <v>5401010140</v>
      </c>
      <c r="G579" s="56" t="s">
        <v>11431</v>
      </c>
      <c r="H579" s="56">
        <v>400210</v>
      </c>
      <c r="I579" s="56" t="s">
        <v>11448</v>
      </c>
      <c r="J579" s="56" t="s">
        <v>9834</v>
      </c>
      <c r="K579" s="56" t="s">
        <v>7508</v>
      </c>
      <c r="L579" s="56" t="s">
        <v>7138</v>
      </c>
      <c r="M579" s="73">
        <v>36981</v>
      </c>
      <c r="N579" s="56"/>
      <c r="O579" s="56"/>
      <c r="P579" s="56" t="s">
        <v>7235</v>
      </c>
      <c r="Q579" s="56"/>
      <c r="R579" s="56" t="s">
        <v>70</v>
      </c>
      <c r="S579" s="56" t="s">
        <v>11415</v>
      </c>
      <c r="T579" s="56" t="s">
        <v>7140</v>
      </c>
      <c r="U579" s="57">
        <v>42000</v>
      </c>
      <c r="V579" s="57">
        <v>-39900</v>
      </c>
      <c r="W579" s="57">
        <v>2100</v>
      </c>
      <c r="X579" s="57">
        <v>0</v>
      </c>
      <c r="Y579" s="73">
        <v>36981</v>
      </c>
      <c r="Z579" s="57">
        <v>0</v>
      </c>
      <c r="AA579" s="57">
        <v>0</v>
      </c>
      <c r="AB579" s="57">
        <v>2100</v>
      </c>
      <c r="AC579" s="57">
        <v>0</v>
      </c>
      <c r="AD579" s="56" t="s">
        <v>9255</v>
      </c>
      <c r="AE579" s="57">
        <v>0</v>
      </c>
      <c r="AF579" s="57">
        <v>0</v>
      </c>
      <c r="AG579" s="57">
        <v>0</v>
      </c>
      <c r="AI579"/>
      <c r="AJ579"/>
    </row>
    <row r="580" spans="1:36">
      <c r="A580" s="56" t="s">
        <v>50</v>
      </c>
      <c r="B580" s="56" t="s">
        <v>11417</v>
      </c>
      <c r="C580" s="56">
        <v>2101010130</v>
      </c>
      <c r="D580" s="56" t="s">
        <v>40</v>
      </c>
      <c r="E580" s="56">
        <v>2101020140</v>
      </c>
      <c r="F580" s="56">
        <v>5401010140</v>
      </c>
      <c r="G580" s="56" t="s">
        <v>11431</v>
      </c>
      <c r="H580" s="56">
        <v>400210</v>
      </c>
      <c r="I580" s="56" t="s">
        <v>11448</v>
      </c>
      <c r="J580" s="56" t="s">
        <v>9835</v>
      </c>
      <c r="K580" s="56" t="s">
        <v>7509</v>
      </c>
      <c r="L580" s="56" t="s">
        <v>7138</v>
      </c>
      <c r="M580" s="73">
        <v>36908</v>
      </c>
      <c r="N580" s="56"/>
      <c r="O580" s="56"/>
      <c r="P580" s="56" t="s">
        <v>7235</v>
      </c>
      <c r="Q580" s="56"/>
      <c r="R580" s="56" t="s">
        <v>70</v>
      </c>
      <c r="S580" s="56" t="s">
        <v>11415</v>
      </c>
      <c r="T580" s="56" t="s">
        <v>7140</v>
      </c>
      <c r="U580" s="57">
        <v>43394</v>
      </c>
      <c r="V580" s="57">
        <v>-41224.300000000003</v>
      </c>
      <c r="W580" s="57">
        <v>2169.6999999999998</v>
      </c>
      <c r="X580" s="57">
        <v>0</v>
      </c>
      <c r="Y580" s="73">
        <v>36908</v>
      </c>
      <c r="Z580" s="57">
        <v>0</v>
      </c>
      <c r="AA580" s="57">
        <v>0</v>
      </c>
      <c r="AB580" s="57">
        <v>2169.6999999999998</v>
      </c>
      <c r="AC580" s="57">
        <v>0</v>
      </c>
      <c r="AD580" s="56" t="s">
        <v>9255</v>
      </c>
      <c r="AE580" s="57">
        <v>0</v>
      </c>
      <c r="AF580" s="57">
        <v>0</v>
      </c>
      <c r="AG580" s="57">
        <v>0</v>
      </c>
      <c r="AI580"/>
      <c r="AJ580"/>
    </row>
    <row r="581" spans="1:36">
      <c r="A581" s="56" t="s">
        <v>50</v>
      </c>
      <c r="B581" s="56" t="s">
        <v>11417</v>
      </c>
      <c r="C581" s="56">
        <v>2101010130</v>
      </c>
      <c r="D581" s="56" t="s">
        <v>40</v>
      </c>
      <c r="E581" s="56">
        <v>2101020140</v>
      </c>
      <c r="F581" s="56">
        <v>5401010140</v>
      </c>
      <c r="G581" s="56" t="s">
        <v>11431</v>
      </c>
      <c r="H581" s="56">
        <v>400210</v>
      </c>
      <c r="I581" s="56" t="s">
        <v>11448</v>
      </c>
      <c r="J581" s="56" t="s">
        <v>9836</v>
      </c>
      <c r="K581" s="56" t="s">
        <v>7510</v>
      </c>
      <c r="L581" s="56" t="s">
        <v>7138</v>
      </c>
      <c r="M581" s="73">
        <v>37036</v>
      </c>
      <c r="N581" s="56"/>
      <c r="O581" s="56"/>
      <c r="P581" s="56" t="s">
        <v>7235</v>
      </c>
      <c r="Q581" s="56"/>
      <c r="R581" s="56" t="s">
        <v>70</v>
      </c>
      <c r="S581" s="56" t="s">
        <v>11415</v>
      </c>
      <c r="T581" s="56" t="s">
        <v>7140</v>
      </c>
      <c r="U581" s="57">
        <v>45938</v>
      </c>
      <c r="V581" s="57">
        <v>-43641.1</v>
      </c>
      <c r="W581" s="57">
        <v>2296.9</v>
      </c>
      <c r="X581" s="57">
        <v>0</v>
      </c>
      <c r="Y581" s="73">
        <v>37036</v>
      </c>
      <c r="Z581" s="57">
        <v>0</v>
      </c>
      <c r="AA581" s="57">
        <v>0</v>
      </c>
      <c r="AB581" s="57">
        <v>2296.9</v>
      </c>
      <c r="AC581" s="57">
        <v>0</v>
      </c>
      <c r="AD581" s="56" t="s">
        <v>9255</v>
      </c>
      <c r="AE581" s="57">
        <v>0</v>
      </c>
      <c r="AF581" s="57">
        <v>0</v>
      </c>
      <c r="AG581" s="57">
        <v>0</v>
      </c>
      <c r="AI581"/>
      <c r="AJ581"/>
    </row>
    <row r="582" spans="1:36">
      <c r="A582" s="56" t="s">
        <v>50</v>
      </c>
      <c r="B582" s="56" t="s">
        <v>11417</v>
      </c>
      <c r="C582" s="56">
        <v>2101010130</v>
      </c>
      <c r="D582" s="56" t="s">
        <v>40</v>
      </c>
      <c r="E582" s="56">
        <v>2101020140</v>
      </c>
      <c r="F582" s="56">
        <v>5401010140</v>
      </c>
      <c r="G582" s="56" t="s">
        <v>11431</v>
      </c>
      <c r="H582" s="56">
        <v>400210</v>
      </c>
      <c r="I582" s="56" t="s">
        <v>11448</v>
      </c>
      <c r="J582" s="56" t="s">
        <v>9837</v>
      </c>
      <c r="K582" s="56" t="s">
        <v>7511</v>
      </c>
      <c r="L582" s="56" t="s">
        <v>7138</v>
      </c>
      <c r="M582" s="73">
        <v>37036</v>
      </c>
      <c r="N582" s="56"/>
      <c r="O582" s="56"/>
      <c r="P582" s="56" t="s">
        <v>7235</v>
      </c>
      <c r="Q582" s="56"/>
      <c r="R582" s="56" t="s">
        <v>70</v>
      </c>
      <c r="S582" s="56" t="s">
        <v>11415</v>
      </c>
      <c r="T582" s="56" t="s">
        <v>7140</v>
      </c>
      <c r="U582" s="57">
        <v>52500</v>
      </c>
      <c r="V582" s="57">
        <v>-49875</v>
      </c>
      <c r="W582" s="57">
        <v>2625</v>
      </c>
      <c r="X582" s="57">
        <v>0</v>
      </c>
      <c r="Y582" s="73">
        <v>37036</v>
      </c>
      <c r="Z582" s="57">
        <v>0</v>
      </c>
      <c r="AA582" s="57">
        <v>0</v>
      </c>
      <c r="AB582" s="57">
        <v>2625</v>
      </c>
      <c r="AC582" s="57">
        <v>0</v>
      </c>
      <c r="AD582" s="56" t="s">
        <v>9255</v>
      </c>
      <c r="AE582" s="57">
        <v>0</v>
      </c>
      <c r="AF582" s="57">
        <v>0</v>
      </c>
      <c r="AG582" s="57">
        <v>0</v>
      </c>
      <c r="AI582"/>
      <c r="AJ582"/>
    </row>
    <row r="583" spans="1:36">
      <c r="A583" s="56" t="s">
        <v>50</v>
      </c>
      <c r="B583" s="56" t="s">
        <v>11417</v>
      </c>
      <c r="C583" s="56">
        <v>2101010130</v>
      </c>
      <c r="D583" s="56" t="s">
        <v>40</v>
      </c>
      <c r="E583" s="56">
        <v>2101020140</v>
      </c>
      <c r="F583" s="56">
        <v>5401010140</v>
      </c>
      <c r="G583" s="56" t="s">
        <v>11431</v>
      </c>
      <c r="H583" s="56">
        <v>400210</v>
      </c>
      <c r="I583" s="56" t="s">
        <v>11448</v>
      </c>
      <c r="J583" s="56" t="s">
        <v>9838</v>
      </c>
      <c r="K583" s="56" t="s">
        <v>7511</v>
      </c>
      <c r="L583" s="56" t="s">
        <v>7138</v>
      </c>
      <c r="M583" s="73">
        <v>37036</v>
      </c>
      <c r="N583" s="56"/>
      <c r="O583" s="56"/>
      <c r="P583" s="56" t="s">
        <v>7235</v>
      </c>
      <c r="Q583" s="56"/>
      <c r="R583" s="56" t="s">
        <v>70</v>
      </c>
      <c r="S583" s="56" t="s">
        <v>11415</v>
      </c>
      <c r="T583" s="56" t="s">
        <v>7140</v>
      </c>
      <c r="U583" s="57">
        <v>52500</v>
      </c>
      <c r="V583" s="57">
        <v>-49875</v>
      </c>
      <c r="W583" s="57">
        <v>2625</v>
      </c>
      <c r="X583" s="57">
        <v>0</v>
      </c>
      <c r="Y583" s="73">
        <v>37036</v>
      </c>
      <c r="Z583" s="57">
        <v>0</v>
      </c>
      <c r="AA583" s="57">
        <v>0</v>
      </c>
      <c r="AB583" s="57">
        <v>2625</v>
      </c>
      <c r="AC583" s="57">
        <v>0</v>
      </c>
      <c r="AD583" s="56" t="s">
        <v>9255</v>
      </c>
      <c r="AE583" s="57">
        <v>0</v>
      </c>
      <c r="AF583" s="57">
        <v>0</v>
      </c>
      <c r="AG583" s="57">
        <v>0</v>
      </c>
      <c r="AI583"/>
      <c r="AJ583"/>
    </row>
    <row r="584" spans="1:36">
      <c r="A584" s="56" t="s">
        <v>50</v>
      </c>
      <c r="B584" s="56" t="s">
        <v>11417</v>
      </c>
      <c r="C584" s="56">
        <v>2101010130</v>
      </c>
      <c r="D584" s="56" t="s">
        <v>40</v>
      </c>
      <c r="E584" s="56">
        <v>2101020140</v>
      </c>
      <c r="F584" s="56">
        <v>5401010140</v>
      </c>
      <c r="G584" s="56" t="s">
        <v>11431</v>
      </c>
      <c r="H584" s="56">
        <v>400210</v>
      </c>
      <c r="I584" s="56" t="s">
        <v>11448</v>
      </c>
      <c r="J584" s="56" t="s">
        <v>9839</v>
      </c>
      <c r="K584" s="56" t="s">
        <v>7512</v>
      </c>
      <c r="L584" s="56" t="s">
        <v>7138</v>
      </c>
      <c r="M584" s="73">
        <v>36908</v>
      </c>
      <c r="N584" s="56"/>
      <c r="O584" s="56"/>
      <c r="P584" s="56" t="s">
        <v>7235</v>
      </c>
      <c r="Q584" s="56"/>
      <c r="R584" s="56" t="s">
        <v>70</v>
      </c>
      <c r="S584" s="56" t="s">
        <v>11415</v>
      </c>
      <c r="T584" s="56" t="s">
        <v>7140</v>
      </c>
      <c r="U584" s="57">
        <v>53921</v>
      </c>
      <c r="V584" s="57">
        <v>-51224.95</v>
      </c>
      <c r="W584" s="57">
        <v>2696.05</v>
      </c>
      <c r="X584" s="57">
        <v>0</v>
      </c>
      <c r="Y584" s="73">
        <v>36908</v>
      </c>
      <c r="Z584" s="57">
        <v>0</v>
      </c>
      <c r="AA584" s="57">
        <v>0</v>
      </c>
      <c r="AB584" s="57">
        <v>2696.05</v>
      </c>
      <c r="AC584" s="57">
        <v>0</v>
      </c>
      <c r="AD584" s="56" t="s">
        <v>9255</v>
      </c>
      <c r="AE584" s="57">
        <v>0</v>
      </c>
      <c r="AF584" s="57">
        <v>0</v>
      </c>
      <c r="AG584" s="57">
        <v>0</v>
      </c>
      <c r="AI584"/>
      <c r="AJ584"/>
    </row>
    <row r="585" spans="1:36">
      <c r="A585" s="56" t="s">
        <v>50</v>
      </c>
      <c r="B585" s="56" t="s">
        <v>11417</v>
      </c>
      <c r="C585" s="56">
        <v>2101010130</v>
      </c>
      <c r="D585" s="56" t="s">
        <v>40</v>
      </c>
      <c r="E585" s="56">
        <v>2101020140</v>
      </c>
      <c r="F585" s="56">
        <v>5401010140</v>
      </c>
      <c r="G585" s="56" t="s">
        <v>11431</v>
      </c>
      <c r="H585" s="56">
        <v>400210</v>
      </c>
      <c r="I585" s="56" t="s">
        <v>11448</v>
      </c>
      <c r="J585" s="56" t="s">
        <v>9840</v>
      </c>
      <c r="K585" s="56" t="s">
        <v>7513</v>
      </c>
      <c r="L585" s="56" t="s">
        <v>7138</v>
      </c>
      <c r="M585" s="73">
        <v>36908</v>
      </c>
      <c r="N585" s="56"/>
      <c r="O585" s="56"/>
      <c r="P585" s="56" t="s">
        <v>7235</v>
      </c>
      <c r="Q585" s="56"/>
      <c r="R585" s="56" t="s">
        <v>70</v>
      </c>
      <c r="S585" s="56" t="s">
        <v>11415</v>
      </c>
      <c r="T585" s="56" t="s">
        <v>7140</v>
      </c>
      <c r="U585" s="57">
        <v>55272</v>
      </c>
      <c r="V585" s="57">
        <v>-52508.4</v>
      </c>
      <c r="W585" s="57">
        <v>2763.6</v>
      </c>
      <c r="X585" s="57">
        <v>0</v>
      </c>
      <c r="Y585" s="73">
        <v>36908</v>
      </c>
      <c r="Z585" s="57">
        <v>0</v>
      </c>
      <c r="AA585" s="57">
        <v>0</v>
      </c>
      <c r="AB585" s="57">
        <v>2763.6</v>
      </c>
      <c r="AC585" s="57">
        <v>0</v>
      </c>
      <c r="AD585" s="56" t="s">
        <v>9255</v>
      </c>
      <c r="AE585" s="57">
        <v>0</v>
      </c>
      <c r="AF585" s="57">
        <v>0</v>
      </c>
      <c r="AG585" s="57">
        <v>0</v>
      </c>
      <c r="AI585"/>
      <c r="AJ585"/>
    </row>
    <row r="586" spans="1:36">
      <c r="A586" s="56" t="s">
        <v>50</v>
      </c>
      <c r="B586" s="56" t="s">
        <v>11417</v>
      </c>
      <c r="C586" s="56">
        <v>2101010130</v>
      </c>
      <c r="D586" s="56" t="s">
        <v>40</v>
      </c>
      <c r="E586" s="56">
        <v>2101020140</v>
      </c>
      <c r="F586" s="56">
        <v>5401010140</v>
      </c>
      <c r="G586" s="56" t="s">
        <v>11431</v>
      </c>
      <c r="H586" s="56">
        <v>400210</v>
      </c>
      <c r="I586" s="56" t="s">
        <v>11448</v>
      </c>
      <c r="J586" s="56" t="s">
        <v>9841</v>
      </c>
      <c r="K586" s="56" t="s">
        <v>7514</v>
      </c>
      <c r="L586" s="56" t="s">
        <v>7138</v>
      </c>
      <c r="M586" s="73">
        <v>36907</v>
      </c>
      <c r="N586" s="56"/>
      <c r="O586" s="56"/>
      <c r="P586" s="56" t="s">
        <v>7235</v>
      </c>
      <c r="Q586" s="56"/>
      <c r="R586" s="56" t="s">
        <v>70</v>
      </c>
      <c r="S586" s="56" t="s">
        <v>11415</v>
      </c>
      <c r="T586" s="56" t="s">
        <v>7140</v>
      </c>
      <c r="U586" s="57">
        <v>71333</v>
      </c>
      <c r="V586" s="57">
        <v>-67766.350000000006</v>
      </c>
      <c r="W586" s="57">
        <v>3566.65</v>
      </c>
      <c r="X586" s="57">
        <v>0</v>
      </c>
      <c r="Y586" s="73">
        <v>36907</v>
      </c>
      <c r="Z586" s="57">
        <v>0</v>
      </c>
      <c r="AA586" s="57">
        <v>0</v>
      </c>
      <c r="AB586" s="57">
        <v>3566.65</v>
      </c>
      <c r="AC586" s="57">
        <v>0</v>
      </c>
      <c r="AD586" s="56" t="s">
        <v>9255</v>
      </c>
      <c r="AE586" s="57">
        <v>0</v>
      </c>
      <c r="AF586" s="57">
        <v>0</v>
      </c>
      <c r="AG586" s="57">
        <v>0</v>
      </c>
      <c r="AI586"/>
      <c r="AJ586"/>
    </row>
    <row r="587" spans="1:36">
      <c r="A587" s="56" t="s">
        <v>50</v>
      </c>
      <c r="B587" s="56" t="s">
        <v>11417</v>
      </c>
      <c r="C587" s="56">
        <v>2101010130</v>
      </c>
      <c r="D587" s="56" t="s">
        <v>40</v>
      </c>
      <c r="E587" s="56">
        <v>2101020140</v>
      </c>
      <c r="F587" s="56">
        <v>5401010140</v>
      </c>
      <c r="G587" s="56" t="s">
        <v>11431</v>
      </c>
      <c r="H587" s="56">
        <v>400210</v>
      </c>
      <c r="I587" s="56" t="s">
        <v>11448</v>
      </c>
      <c r="J587" s="56" t="s">
        <v>9842</v>
      </c>
      <c r="K587" s="56" t="s">
        <v>9098</v>
      </c>
      <c r="L587" s="56" t="s">
        <v>7138</v>
      </c>
      <c r="M587" s="73">
        <v>36908</v>
      </c>
      <c r="N587" s="56"/>
      <c r="O587" s="56"/>
      <c r="P587" s="56" t="s">
        <v>7235</v>
      </c>
      <c r="Q587" s="56"/>
      <c r="R587" s="56" t="s">
        <v>70</v>
      </c>
      <c r="S587" s="56" t="s">
        <v>11415</v>
      </c>
      <c r="T587" s="56" t="s">
        <v>7140</v>
      </c>
      <c r="U587" s="57">
        <v>73676</v>
      </c>
      <c r="V587" s="57">
        <v>-69992.2</v>
      </c>
      <c r="W587" s="57">
        <v>3683.8</v>
      </c>
      <c r="X587" s="57">
        <v>0</v>
      </c>
      <c r="Y587" s="73">
        <v>36908</v>
      </c>
      <c r="Z587" s="57">
        <v>0</v>
      </c>
      <c r="AA587" s="57">
        <v>0</v>
      </c>
      <c r="AB587" s="57">
        <v>3683.8</v>
      </c>
      <c r="AC587" s="57">
        <v>0</v>
      </c>
      <c r="AD587" s="56" t="s">
        <v>9255</v>
      </c>
      <c r="AE587" s="57">
        <v>0</v>
      </c>
      <c r="AF587" s="57">
        <v>0</v>
      </c>
      <c r="AG587" s="57">
        <v>0</v>
      </c>
      <c r="AI587"/>
      <c r="AJ587"/>
    </row>
    <row r="588" spans="1:36">
      <c r="A588" s="56" t="s">
        <v>50</v>
      </c>
      <c r="B588" s="56" t="s">
        <v>11417</v>
      </c>
      <c r="C588" s="56">
        <v>2101010130</v>
      </c>
      <c r="D588" s="56" t="s">
        <v>40</v>
      </c>
      <c r="E588" s="56">
        <v>2101020140</v>
      </c>
      <c r="F588" s="56">
        <v>5401010140</v>
      </c>
      <c r="G588" s="56" t="s">
        <v>11431</v>
      </c>
      <c r="H588" s="56">
        <v>400210</v>
      </c>
      <c r="I588" s="56" t="s">
        <v>11448</v>
      </c>
      <c r="J588" s="56" t="s">
        <v>9843</v>
      </c>
      <c r="K588" s="56" t="s">
        <v>7515</v>
      </c>
      <c r="L588" s="56" t="s">
        <v>7138</v>
      </c>
      <c r="M588" s="73">
        <v>37138</v>
      </c>
      <c r="N588" s="56"/>
      <c r="O588" s="56"/>
      <c r="P588" s="56" t="s">
        <v>7235</v>
      </c>
      <c r="Q588" s="56"/>
      <c r="R588" s="56" t="s">
        <v>70</v>
      </c>
      <c r="S588" s="56" t="s">
        <v>11415</v>
      </c>
      <c r="T588" s="56" t="s">
        <v>7140</v>
      </c>
      <c r="U588" s="57">
        <v>93000</v>
      </c>
      <c r="V588" s="57">
        <v>-88350</v>
      </c>
      <c r="W588" s="57">
        <v>4650</v>
      </c>
      <c r="X588" s="57">
        <v>0</v>
      </c>
      <c r="Y588" s="73">
        <v>37138</v>
      </c>
      <c r="Z588" s="57">
        <v>0</v>
      </c>
      <c r="AA588" s="57">
        <v>0</v>
      </c>
      <c r="AB588" s="57">
        <v>4650</v>
      </c>
      <c r="AC588" s="57">
        <v>0</v>
      </c>
      <c r="AD588" s="56" t="s">
        <v>9255</v>
      </c>
      <c r="AE588" s="57">
        <v>0</v>
      </c>
      <c r="AF588" s="57">
        <v>0</v>
      </c>
      <c r="AG588" s="57">
        <v>0</v>
      </c>
      <c r="AI588"/>
      <c r="AJ588"/>
    </row>
    <row r="589" spans="1:36">
      <c r="A589" s="56" t="s">
        <v>50</v>
      </c>
      <c r="B589" s="56" t="s">
        <v>11417</v>
      </c>
      <c r="C589" s="56">
        <v>2101010130</v>
      </c>
      <c r="D589" s="56" t="s">
        <v>40</v>
      </c>
      <c r="E589" s="56">
        <v>2101020140</v>
      </c>
      <c r="F589" s="56">
        <v>5401010140</v>
      </c>
      <c r="G589" s="56" t="s">
        <v>11431</v>
      </c>
      <c r="H589" s="56">
        <v>400210</v>
      </c>
      <c r="I589" s="56" t="s">
        <v>11448</v>
      </c>
      <c r="J589" s="56" t="s">
        <v>9844</v>
      </c>
      <c r="K589" s="56" t="s">
        <v>7516</v>
      </c>
      <c r="L589" s="56" t="s">
        <v>7138</v>
      </c>
      <c r="M589" s="73">
        <v>40508</v>
      </c>
      <c r="N589" s="56"/>
      <c r="O589" s="56"/>
      <c r="P589" s="56" t="s">
        <v>7235</v>
      </c>
      <c r="Q589" s="56"/>
      <c r="R589" s="56" t="s">
        <v>70</v>
      </c>
      <c r="S589" s="56" t="s">
        <v>11415</v>
      </c>
      <c r="T589" s="56" t="s">
        <v>7140</v>
      </c>
      <c r="U589" s="57">
        <v>246931</v>
      </c>
      <c r="V589" s="57">
        <v>-234584.45</v>
      </c>
      <c r="W589" s="57">
        <v>12346.55</v>
      </c>
      <c r="X589" s="57">
        <v>0</v>
      </c>
      <c r="Y589" s="73">
        <v>40508</v>
      </c>
      <c r="Z589" s="57">
        <v>0</v>
      </c>
      <c r="AA589" s="57">
        <v>0</v>
      </c>
      <c r="AB589" s="57">
        <v>12346.55</v>
      </c>
      <c r="AC589" s="57">
        <v>0</v>
      </c>
      <c r="AD589" s="56" t="s">
        <v>9255</v>
      </c>
      <c r="AE589" s="57">
        <v>0</v>
      </c>
      <c r="AF589" s="57">
        <v>0</v>
      </c>
      <c r="AG589" s="57">
        <v>0</v>
      </c>
      <c r="AI589"/>
      <c r="AJ589"/>
    </row>
    <row r="590" spans="1:36">
      <c r="A590" s="56" t="s">
        <v>50</v>
      </c>
      <c r="B590" s="56" t="s">
        <v>11417</v>
      </c>
      <c r="C590" s="56">
        <v>2101010130</v>
      </c>
      <c r="D590" s="56" t="s">
        <v>40</v>
      </c>
      <c r="E590" s="56">
        <v>2101020140</v>
      </c>
      <c r="F590" s="56">
        <v>5401010140</v>
      </c>
      <c r="G590" s="56" t="s">
        <v>11431</v>
      </c>
      <c r="H590" s="56">
        <v>400210</v>
      </c>
      <c r="I590" s="56" t="s">
        <v>11448</v>
      </c>
      <c r="J590" s="56" t="s">
        <v>9845</v>
      </c>
      <c r="K590" s="56" t="s">
        <v>3700</v>
      </c>
      <c r="L590" s="56" t="s">
        <v>7138</v>
      </c>
      <c r="M590" s="73">
        <v>36908</v>
      </c>
      <c r="N590" s="56"/>
      <c r="O590" s="56"/>
      <c r="P590" s="56" t="s">
        <v>7235</v>
      </c>
      <c r="Q590" s="56"/>
      <c r="R590" s="56" t="s">
        <v>70</v>
      </c>
      <c r="S590" s="56" t="s">
        <v>11415</v>
      </c>
      <c r="T590" s="56" t="s">
        <v>7140</v>
      </c>
      <c r="U590" s="57">
        <v>299000</v>
      </c>
      <c r="V590" s="57">
        <v>-284050</v>
      </c>
      <c r="W590" s="57">
        <v>14950</v>
      </c>
      <c r="X590" s="57">
        <v>0</v>
      </c>
      <c r="Y590" s="73">
        <v>36908</v>
      </c>
      <c r="Z590" s="57">
        <v>0</v>
      </c>
      <c r="AA590" s="57">
        <v>0</v>
      </c>
      <c r="AB590" s="57">
        <v>14950</v>
      </c>
      <c r="AC590" s="57">
        <v>0</v>
      </c>
      <c r="AD590" s="56" t="s">
        <v>9255</v>
      </c>
      <c r="AE590" s="57">
        <v>0</v>
      </c>
      <c r="AF590" s="57">
        <v>0</v>
      </c>
      <c r="AG590" s="57">
        <v>0</v>
      </c>
      <c r="AI590"/>
      <c r="AJ590"/>
    </row>
    <row r="591" spans="1:36">
      <c r="A591" s="56" t="s">
        <v>50</v>
      </c>
      <c r="B591" s="56" t="s">
        <v>11417</v>
      </c>
      <c r="C591" s="56">
        <v>2101010130</v>
      </c>
      <c r="D591" s="56" t="s">
        <v>40</v>
      </c>
      <c r="E591" s="56">
        <v>2101020140</v>
      </c>
      <c r="F591" s="56">
        <v>5401010140</v>
      </c>
      <c r="G591" s="56" t="s">
        <v>11431</v>
      </c>
      <c r="H591" s="56">
        <v>400210</v>
      </c>
      <c r="I591" s="56" t="s">
        <v>11448</v>
      </c>
      <c r="J591" s="56" t="s">
        <v>9846</v>
      </c>
      <c r="K591" s="56" t="s">
        <v>7517</v>
      </c>
      <c r="L591" s="56" t="s">
        <v>7138</v>
      </c>
      <c r="M591" s="73">
        <v>36980</v>
      </c>
      <c r="N591" s="56"/>
      <c r="O591" s="56"/>
      <c r="P591" s="56" t="s">
        <v>7235</v>
      </c>
      <c r="Q591" s="56"/>
      <c r="R591" s="56" t="s">
        <v>70</v>
      </c>
      <c r="S591" s="56" t="s">
        <v>11415</v>
      </c>
      <c r="T591" s="56" t="s">
        <v>7140</v>
      </c>
      <c r="U591" s="57">
        <v>1601890</v>
      </c>
      <c r="V591" s="57">
        <v>-1521795.5</v>
      </c>
      <c r="W591" s="57">
        <v>80094.5</v>
      </c>
      <c r="X591" s="57">
        <v>0</v>
      </c>
      <c r="Y591" s="73">
        <v>36980</v>
      </c>
      <c r="Z591" s="57">
        <v>0</v>
      </c>
      <c r="AA591" s="57">
        <v>0</v>
      </c>
      <c r="AB591" s="57">
        <v>80094.5</v>
      </c>
      <c r="AC591" s="57">
        <v>0</v>
      </c>
      <c r="AD591" s="56" t="s">
        <v>9255</v>
      </c>
      <c r="AE591" s="57">
        <v>0</v>
      </c>
      <c r="AF591" s="57">
        <v>0</v>
      </c>
      <c r="AG591" s="57">
        <v>0</v>
      </c>
      <c r="AI591"/>
      <c r="AJ591"/>
    </row>
    <row r="592" spans="1:36">
      <c r="A592" s="56" t="s">
        <v>50</v>
      </c>
      <c r="B592" s="56" t="s">
        <v>11420</v>
      </c>
      <c r="C592" s="56">
        <v>2101010150</v>
      </c>
      <c r="D592" s="56" t="s">
        <v>45</v>
      </c>
      <c r="E592" s="56">
        <v>2101020150</v>
      </c>
      <c r="F592" s="56">
        <v>5401010150</v>
      </c>
      <c r="G592" s="56" t="s">
        <v>11431</v>
      </c>
      <c r="H592" s="56">
        <v>400210</v>
      </c>
      <c r="I592" s="56" t="s">
        <v>11448</v>
      </c>
      <c r="J592" s="56" t="s">
        <v>9847</v>
      </c>
      <c r="K592" s="56" t="s">
        <v>7548</v>
      </c>
      <c r="L592" s="56" t="s">
        <v>7138</v>
      </c>
      <c r="M592" s="73">
        <v>39127</v>
      </c>
      <c r="N592" s="56"/>
      <c r="O592" s="56"/>
      <c r="P592" s="56" t="s">
        <v>7549</v>
      </c>
      <c r="Q592" s="56"/>
      <c r="R592" s="56" t="s">
        <v>70</v>
      </c>
      <c r="S592" s="56" t="s">
        <v>11415</v>
      </c>
      <c r="T592" s="56" t="s">
        <v>7140</v>
      </c>
      <c r="U592" s="57">
        <v>279370</v>
      </c>
      <c r="V592" s="57">
        <v>-265401.5</v>
      </c>
      <c r="W592" s="57">
        <v>13968.5</v>
      </c>
      <c r="X592" s="57">
        <v>0</v>
      </c>
      <c r="Y592" s="73">
        <v>39127</v>
      </c>
      <c r="Z592" s="57">
        <v>0</v>
      </c>
      <c r="AA592" s="57">
        <v>0</v>
      </c>
      <c r="AB592" s="57">
        <v>13968.5</v>
      </c>
      <c r="AC592" s="57">
        <v>0</v>
      </c>
      <c r="AD592" s="56" t="s">
        <v>9255</v>
      </c>
      <c r="AE592" s="57">
        <v>0</v>
      </c>
      <c r="AF592" s="57">
        <v>0</v>
      </c>
      <c r="AG592" s="57">
        <v>0</v>
      </c>
      <c r="AI592"/>
      <c r="AJ592"/>
    </row>
    <row r="593" spans="1:36">
      <c r="A593" s="56" t="s">
        <v>50</v>
      </c>
      <c r="B593" s="56" t="s">
        <v>11412</v>
      </c>
      <c r="C593" s="56">
        <v>2101010090</v>
      </c>
      <c r="D593" s="56" t="s">
        <v>42</v>
      </c>
      <c r="E593" s="56">
        <v>2101020090</v>
      </c>
      <c r="F593" s="56">
        <v>5401010090</v>
      </c>
      <c r="G593" s="56" t="s">
        <v>11431</v>
      </c>
      <c r="H593" s="56">
        <v>400209</v>
      </c>
      <c r="I593" s="56" t="s">
        <v>11441</v>
      </c>
      <c r="J593" s="56" t="s">
        <v>1733</v>
      </c>
      <c r="K593" s="56" t="s">
        <v>1734</v>
      </c>
      <c r="L593" s="56" t="s">
        <v>7138</v>
      </c>
      <c r="M593" s="73">
        <v>40805</v>
      </c>
      <c r="N593" s="56"/>
      <c r="O593" s="56"/>
      <c r="P593" s="56" t="s">
        <v>7316</v>
      </c>
      <c r="Q593" s="56"/>
      <c r="R593" s="56" t="s">
        <v>70</v>
      </c>
      <c r="S593" s="56" t="s">
        <v>11415</v>
      </c>
      <c r="T593" s="56" t="s">
        <v>7140</v>
      </c>
      <c r="U593" s="57">
        <v>357947</v>
      </c>
      <c r="V593" s="57">
        <v>-235310.19</v>
      </c>
      <c r="W593" s="57">
        <v>122636.81</v>
      </c>
      <c r="X593" s="57">
        <v>0</v>
      </c>
      <c r="Y593" s="73">
        <v>40805</v>
      </c>
      <c r="Z593" s="57">
        <v>-10790.56</v>
      </c>
      <c r="AA593" s="57">
        <v>0</v>
      </c>
      <c r="AB593" s="57">
        <v>111846.25</v>
      </c>
      <c r="AC593" s="57">
        <v>0</v>
      </c>
      <c r="AD593" s="56" t="s">
        <v>9255</v>
      </c>
      <c r="AE593" s="57">
        <v>0</v>
      </c>
      <c r="AF593" s="57">
        <v>0</v>
      </c>
      <c r="AG593" s="57">
        <v>0</v>
      </c>
      <c r="AI593"/>
      <c r="AJ593"/>
    </row>
    <row r="594" spans="1:36">
      <c r="A594" s="56" t="s">
        <v>50</v>
      </c>
      <c r="B594" s="56" t="s">
        <v>11412</v>
      </c>
      <c r="C594" s="56">
        <v>2101010090</v>
      </c>
      <c r="D594" s="56" t="s">
        <v>42</v>
      </c>
      <c r="E594" s="56">
        <v>2101020090</v>
      </c>
      <c r="F594" s="56">
        <v>5401010090</v>
      </c>
      <c r="G594" s="56" t="s">
        <v>11431</v>
      </c>
      <c r="H594" s="56">
        <v>400209</v>
      </c>
      <c r="I594" s="56" t="s">
        <v>11441</v>
      </c>
      <c r="J594" s="56" t="s">
        <v>1735</v>
      </c>
      <c r="K594" s="56" t="s">
        <v>1736</v>
      </c>
      <c r="L594" s="56" t="s">
        <v>7138</v>
      </c>
      <c r="M594" s="73">
        <v>41293</v>
      </c>
      <c r="N594" s="56"/>
      <c r="O594" s="56"/>
      <c r="P594" s="56" t="s">
        <v>7316</v>
      </c>
      <c r="Q594" s="56"/>
      <c r="R594" s="56" t="s">
        <v>70</v>
      </c>
      <c r="S594" s="56" t="s">
        <v>11415</v>
      </c>
      <c r="T594" s="56" t="s">
        <v>7140</v>
      </c>
      <c r="U594" s="57">
        <v>1302134</v>
      </c>
      <c r="V594" s="57">
        <v>-721141.63</v>
      </c>
      <c r="W594" s="57">
        <v>580992.37</v>
      </c>
      <c r="X594" s="57">
        <v>0</v>
      </c>
      <c r="Y594" s="73">
        <v>41293</v>
      </c>
      <c r="Z594" s="57">
        <v>-46194.59</v>
      </c>
      <c r="AA594" s="57">
        <v>0</v>
      </c>
      <c r="AB594" s="57">
        <v>534797.78</v>
      </c>
      <c r="AC594" s="57">
        <v>0</v>
      </c>
      <c r="AD594" s="56" t="s">
        <v>9255</v>
      </c>
      <c r="AE594" s="57">
        <v>0</v>
      </c>
      <c r="AF594" s="57">
        <v>0</v>
      </c>
      <c r="AG594" s="57">
        <v>0</v>
      </c>
      <c r="AI594"/>
      <c r="AJ594"/>
    </row>
    <row r="595" spans="1:36">
      <c r="A595" s="56" t="s">
        <v>48</v>
      </c>
      <c r="B595" s="56" t="s">
        <v>11412</v>
      </c>
      <c r="C595" s="56">
        <v>2101010090</v>
      </c>
      <c r="D595" s="56" t="s">
        <v>42</v>
      </c>
      <c r="E595" s="56">
        <v>2101020090</v>
      </c>
      <c r="F595" s="56">
        <v>5401010090</v>
      </c>
      <c r="G595" s="56" t="s">
        <v>11428</v>
      </c>
      <c r="H595" s="56">
        <v>400300</v>
      </c>
      <c r="I595" s="56" t="s">
        <v>11451</v>
      </c>
      <c r="J595" s="56" t="s">
        <v>4544</v>
      </c>
      <c r="K595" s="56" t="s">
        <v>4545</v>
      </c>
      <c r="L595" s="56" t="s">
        <v>7138</v>
      </c>
      <c r="M595" s="73">
        <v>43373</v>
      </c>
      <c r="N595" s="56"/>
      <c r="O595" s="56"/>
      <c r="P595" s="56" t="s">
        <v>167</v>
      </c>
      <c r="Q595" s="56"/>
      <c r="R595" s="56" t="s">
        <v>70</v>
      </c>
      <c r="S595" s="56" t="s">
        <v>11415</v>
      </c>
      <c r="T595" s="56" t="s">
        <v>7140</v>
      </c>
      <c r="U595" s="57">
        <v>112124</v>
      </c>
      <c r="V595" s="57">
        <v>-54688.86</v>
      </c>
      <c r="W595" s="57">
        <v>57435.14</v>
      </c>
      <c r="X595" s="57">
        <v>0</v>
      </c>
      <c r="Y595" s="73">
        <v>43349</v>
      </c>
      <c r="Z595" s="57">
        <v>-19494.22</v>
      </c>
      <c r="AA595" s="57">
        <v>0</v>
      </c>
      <c r="AB595" s="57">
        <v>37940.92</v>
      </c>
      <c r="AC595" s="57">
        <v>0</v>
      </c>
      <c r="AD595" s="56" t="s">
        <v>9255</v>
      </c>
      <c r="AE595" s="57">
        <v>0</v>
      </c>
      <c r="AF595" s="57">
        <v>0</v>
      </c>
      <c r="AG595" s="57">
        <v>0</v>
      </c>
      <c r="AI595"/>
      <c r="AJ595"/>
    </row>
    <row r="596" spans="1:36">
      <c r="A596" s="56" t="s">
        <v>54</v>
      </c>
      <c r="B596" s="56" t="s">
        <v>11412</v>
      </c>
      <c r="C596" s="56">
        <v>2101010090</v>
      </c>
      <c r="D596" s="56" t="s">
        <v>42</v>
      </c>
      <c r="E596" s="56">
        <v>2101020090</v>
      </c>
      <c r="F596" s="56">
        <v>5401010090</v>
      </c>
      <c r="G596" s="56" t="s">
        <v>11413</v>
      </c>
      <c r="H596" s="56">
        <v>400100</v>
      </c>
      <c r="I596" s="56" t="s">
        <v>11452</v>
      </c>
      <c r="J596" s="56" t="s">
        <v>1112</v>
      </c>
      <c r="K596" s="56" t="s">
        <v>1113</v>
      </c>
      <c r="L596" s="56" t="s">
        <v>7138</v>
      </c>
      <c r="M596" s="73">
        <v>43465</v>
      </c>
      <c r="N596" s="56"/>
      <c r="O596" s="56"/>
      <c r="P596" s="56" t="s">
        <v>167</v>
      </c>
      <c r="Q596" s="56"/>
      <c r="R596" s="56" t="s">
        <v>70</v>
      </c>
      <c r="S596" s="56" t="s">
        <v>11415</v>
      </c>
      <c r="T596" s="56" t="s">
        <v>7140</v>
      </c>
      <c r="U596" s="57">
        <v>98933.08</v>
      </c>
      <c r="V596" s="57">
        <v>-56391.86</v>
      </c>
      <c r="W596" s="57">
        <v>42541.22</v>
      </c>
      <c r="X596" s="57">
        <v>0</v>
      </c>
      <c r="Y596" s="73">
        <v>43191</v>
      </c>
      <c r="Z596" s="57">
        <v>-17200.8</v>
      </c>
      <c r="AA596" s="57">
        <v>0</v>
      </c>
      <c r="AB596" s="57">
        <v>25340.42</v>
      </c>
      <c r="AC596" s="57">
        <v>0</v>
      </c>
      <c r="AD596" s="56" t="s">
        <v>9255</v>
      </c>
      <c r="AE596" s="57">
        <v>0</v>
      </c>
      <c r="AF596" s="57">
        <v>0</v>
      </c>
      <c r="AG596" s="57">
        <v>0</v>
      </c>
      <c r="AI596"/>
      <c r="AJ596"/>
    </row>
    <row r="597" spans="1:36">
      <c r="A597" s="56" t="s">
        <v>48</v>
      </c>
      <c r="B597" s="56" t="s">
        <v>11412</v>
      </c>
      <c r="C597" s="56">
        <v>2101010090</v>
      </c>
      <c r="D597" s="56" t="s">
        <v>42</v>
      </c>
      <c r="E597" s="56">
        <v>2101020090</v>
      </c>
      <c r="F597" s="56">
        <v>5401010090</v>
      </c>
      <c r="G597" s="56" t="s">
        <v>11428</v>
      </c>
      <c r="H597" s="56">
        <v>400300</v>
      </c>
      <c r="I597" s="56" t="s">
        <v>11439</v>
      </c>
      <c r="J597" s="56" t="s">
        <v>3973</v>
      </c>
      <c r="K597" s="56" t="s">
        <v>3974</v>
      </c>
      <c r="L597" s="56" t="s">
        <v>7138</v>
      </c>
      <c r="M597" s="73">
        <v>43555</v>
      </c>
      <c r="N597" s="56"/>
      <c r="O597" s="56"/>
      <c r="P597" s="56" t="s">
        <v>1105</v>
      </c>
      <c r="Q597" s="56"/>
      <c r="R597" s="56" t="s">
        <v>70</v>
      </c>
      <c r="S597" s="56" t="s">
        <v>11415</v>
      </c>
      <c r="T597" s="56" t="s">
        <v>7140</v>
      </c>
      <c r="U597" s="57">
        <v>223020</v>
      </c>
      <c r="V597" s="57">
        <v>-71106.720000000001</v>
      </c>
      <c r="W597" s="57">
        <v>151913.28</v>
      </c>
      <c r="X597" s="57">
        <v>0</v>
      </c>
      <c r="Y597" s="73">
        <v>43551</v>
      </c>
      <c r="Z597" s="57">
        <v>-32312.44</v>
      </c>
      <c r="AA597" s="57">
        <v>0</v>
      </c>
      <c r="AB597" s="57">
        <v>119600.84</v>
      </c>
      <c r="AC597" s="57">
        <v>0</v>
      </c>
      <c r="AD597" s="56" t="s">
        <v>9255</v>
      </c>
      <c r="AE597" s="57">
        <v>0</v>
      </c>
      <c r="AF597" s="57">
        <v>0</v>
      </c>
      <c r="AG597" s="57">
        <v>0</v>
      </c>
      <c r="AI597"/>
      <c r="AJ597"/>
    </row>
    <row r="598" spans="1:36">
      <c r="A598" s="56" t="s">
        <v>48</v>
      </c>
      <c r="B598" s="56" t="s">
        <v>11412</v>
      </c>
      <c r="C598" s="56">
        <v>2101010090</v>
      </c>
      <c r="D598" s="56" t="s">
        <v>42</v>
      </c>
      <c r="E598" s="56">
        <v>2101020090</v>
      </c>
      <c r="F598" s="56">
        <v>5401010090</v>
      </c>
      <c r="G598" s="56" t="s">
        <v>11428</v>
      </c>
      <c r="H598" s="56">
        <v>400300</v>
      </c>
      <c r="I598" s="56" t="s">
        <v>11439</v>
      </c>
      <c r="J598" s="56" t="s">
        <v>3975</v>
      </c>
      <c r="K598" s="56" t="s">
        <v>3976</v>
      </c>
      <c r="L598" s="56" t="s">
        <v>7138</v>
      </c>
      <c r="M598" s="73">
        <v>43555</v>
      </c>
      <c r="N598" s="56"/>
      <c r="O598" s="56"/>
      <c r="P598" s="56" t="s">
        <v>167</v>
      </c>
      <c r="Q598" s="56"/>
      <c r="R598" s="56" t="s">
        <v>70</v>
      </c>
      <c r="S598" s="56" t="s">
        <v>11415</v>
      </c>
      <c r="T598" s="56" t="s">
        <v>7140</v>
      </c>
      <c r="U598" s="57">
        <v>97280</v>
      </c>
      <c r="V598" s="57">
        <v>-37320.870000000003</v>
      </c>
      <c r="W598" s="57">
        <v>59959.13</v>
      </c>
      <c r="X598" s="57">
        <v>0</v>
      </c>
      <c r="Y598" s="73">
        <v>43549</v>
      </c>
      <c r="Z598" s="57">
        <v>-16913.39</v>
      </c>
      <c r="AA598" s="57">
        <v>0</v>
      </c>
      <c r="AB598" s="57">
        <v>43045.74</v>
      </c>
      <c r="AC598" s="57">
        <v>0</v>
      </c>
      <c r="AD598" s="56" t="s">
        <v>9255</v>
      </c>
      <c r="AE598" s="57">
        <v>0</v>
      </c>
      <c r="AF598" s="57">
        <v>0</v>
      </c>
      <c r="AG598" s="57">
        <v>0</v>
      </c>
      <c r="AI598"/>
      <c r="AJ598"/>
    </row>
    <row r="599" spans="1:36">
      <c r="A599" s="56" t="s">
        <v>54</v>
      </c>
      <c r="B599" s="56" t="s">
        <v>11412</v>
      </c>
      <c r="C599" s="56">
        <v>2101010090</v>
      </c>
      <c r="D599" s="56" t="s">
        <v>42</v>
      </c>
      <c r="E599" s="56">
        <v>2101020090</v>
      </c>
      <c r="F599" s="56">
        <v>5401010090</v>
      </c>
      <c r="G599" s="56" t="s">
        <v>11413</v>
      </c>
      <c r="H599" s="56">
        <v>400100</v>
      </c>
      <c r="I599" s="56" t="s">
        <v>11422</v>
      </c>
      <c r="J599" s="56" t="s">
        <v>6765</v>
      </c>
      <c r="K599" s="56" t="s">
        <v>6766</v>
      </c>
      <c r="L599" s="56" t="s">
        <v>7138</v>
      </c>
      <c r="M599" s="73">
        <v>44051</v>
      </c>
      <c r="N599" s="56"/>
      <c r="O599" s="56"/>
      <c r="P599" s="56" t="s">
        <v>167</v>
      </c>
      <c r="Q599" s="56"/>
      <c r="R599" s="56" t="s">
        <v>70</v>
      </c>
      <c r="S599" s="56" t="s">
        <v>11415</v>
      </c>
      <c r="T599" s="56" t="s">
        <v>7140</v>
      </c>
      <c r="U599" s="57">
        <v>59000</v>
      </c>
      <c r="V599" s="57">
        <v>-9705.1</v>
      </c>
      <c r="W599" s="57">
        <v>49294.9</v>
      </c>
      <c r="X599" s="57">
        <v>0</v>
      </c>
      <c r="Y599" s="73">
        <v>43971</v>
      </c>
      <c r="Z599" s="57">
        <v>-10257.92</v>
      </c>
      <c r="AA599" s="57">
        <v>0</v>
      </c>
      <c r="AB599" s="57">
        <v>39036.980000000003</v>
      </c>
      <c r="AC599" s="57">
        <v>0</v>
      </c>
      <c r="AD599" s="56" t="s">
        <v>9255</v>
      </c>
      <c r="AE599" s="57">
        <v>0</v>
      </c>
      <c r="AF599" s="57">
        <v>0</v>
      </c>
      <c r="AG599" s="57">
        <v>0</v>
      </c>
      <c r="AI599"/>
      <c r="AJ599"/>
    </row>
    <row r="600" spans="1:36">
      <c r="A600" s="56" t="s">
        <v>48</v>
      </c>
      <c r="B600" s="56" t="s">
        <v>11412</v>
      </c>
      <c r="C600" s="56">
        <v>2101010090</v>
      </c>
      <c r="D600" s="56" t="s">
        <v>42</v>
      </c>
      <c r="E600" s="56">
        <v>2101020090</v>
      </c>
      <c r="F600" s="56">
        <v>5401010090</v>
      </c>
      <c r="G600" s="56" t="s">
        <v>11428</v>
      </c>
      <c r="H600" s="56">
        <v>400300</v>
      </c>
      <c r="I600" s="56" t="s">
        <v>11453</v>
      </c>
      <c r="J600" s="56" t="s">
        <v>6824</v>
      </c>
      <c r="K600" s="56" t="s">
        <v>6825</v>
      </c>
      <c r="L600" s="56" t="s">
        <v>7138</v>
      </c>
      <c r="M600" s="73">
        <v>44161</v>
      </c>
      <c r="N600" s="56"/>
      <c r="O600" s="56"/>
      <c r="P600" s="56" t="s">
        <v>167</v>
      </c>
      <c r="Q600" s="56"/>
      <c r="R600" s="56" t="s">
        <v>70</v>
      </c>
      <c r="S600" s="56" t="s">
        <v>11415</v>
      </c>
      <c r="T600" s="56" t="s">
        <v>7140</v>
      </c>
      <c r="U600" s="57">
        <v>308000</v>
      </c>
      <c r="V600" s="57">
        <v>-24209.64</v>
      </c>
      <c r="W600" s="57">
        <v>283790.36</v>
      </c>
      <c r="X600" s="57">
        <v>0</v>
      </c>
      <c r="Y600" s="73">
        <v>44136</v>
      </c>
      <c r="Z600" s="57">
        <v>-53549.81</v>
      </c>
      <c r="AA600" s="57">
        <v>0</v>
      </c>
      <c r="AB600" s="57">
        <v>230240.55</v>
      </c>
      <c r="AC600" s="57">
        <v>0</v>
      </c>
      <c r="AD600" s="56" t="s">
        <v>9255</v>
      </c>
      <c r="AE600" s="57">
        <v>0</v>
      </c>
      <c r="AF600" s="57">
        <v>0</v>
      </c>
      <c r="AG600" s="57">
        <v>0</v>
      </c>
      <c r="AI600"/>
      <c r="AJ600"/>
    </row>
    <row r="601" spans="1:36">
      <c r="A601" s="56" t="s">
        <v>48</v>
      </c>
      <c r="B601" s="56" t="s">
        <v>11412</v>
      </c>
      <c r="C601" s="56">
        <v>2101010090</v>
      </c>
      <c r="D601" s="56" t="s">
        <v>42</v>
      </c>
      <c r="E601" s="56">
        <v>2101020090</v>
      </c>
      <c r="F601" s="56">
        <v>5401010090</v>
      </c>
      <c r="G601" s="56" t="s">
        <v>11428</v>
      </c>
      <c r="H601" s="56">
        <v>400300</v>
      </c>
      <c r="I601" s="56" t="s">
        <v>11439</v>
      </c>
      <c r="J601" s="56" t="s">
        <v>6861</v>
      </c>
      <c r="K601" s="56" t="s">
        <v>6862</v>
      </c>
      <c r="L601" s="56" t="s">
        <v>7138</v>
      </c>
      <c r="M601" s="73">
        <v>44275</v>
      </c>
      <c r="N601" s="56"/>
      <c r="O601" s="56"/>
      <c r="P601" s="56" t="s">
        <v>167</v>
      </c>
      <c r="Q601" s="56"/>
      <c r="R601" s="56" t="s">
        <v>70</v>
      </c>
      <c r="S601" s="56" t="s">
        <v>11415</v>
      </c>
      <c r="T601" s="56" t="s">
        <v>7140</v>
      </c>
      <c r="U601" s="57">
        <v>445000</v>
      </c>
      <c r="V601" s="57">
        <v>-3937.95</v>
      </c>
      <c r="W601" s="57">
        <v>441062.05</v>
      </c>
      <c r="X601" s="57">
        <v>0</v>
      </c>
      <c r="Y601" s="73">
        <v>44270</v>
      </c>
      <c r="Z601" s="57">
        <v>-77369.039999999994</v>
      </c>
      <c r="AA601" s="57">
        <v>0</v>
      </c>
      <c r="AB601" s="57">
        <v>363693.01</v>
      </c>
      <c r="AC601" s="57">
        <v>0</v>
      </c>
      <c r="AD601" s="56" t="s">
        <v>9255</v>
      </c>
      <c r="AE601" s="57">
        <v>0</v>
      </c>
      <c r="AF601" s="57">
        <v>0</v>
      </c>
      <c r="AG601" s="57">
        <v>0</v>
      </c>
      <c r="AI601"/>
      <c r="AJ601"/>
    </row>
    <row r="602" spans="1:36">
      <c r="A602" s="56" t="s">
        <v>49</v>
      </c>
      <c r="B602" s="56" t="s">
        <v>11412</v>
      </c>
      <c r="C602" s="56">
        <v>2101010090</v>
      </c>
      <c r="D602" s="56" t="s">
        <v>42</v>
      </c>
      <c r="E602" s="56">
        <v>2101020090</v>
      </c>
      <c r="F602" s="56">
        <v>5401010090</v>
      </c>
      <c r="G602" s="56" t="s">
        <v>11431</v>
      </c>
      <c r="H602" s="56">
        <v>400200</v>
      </c>
      <c r="I602" s="56" t="s">
        <v>11454</v>
      </c>
      <c r="J602" s="56" t="s">
        <v>6975</v>
      </c>
      <c r="K602" s="56" t="s">
        <v>7383</v>
      </c>
      <c r="L602" s="56" t="s">
        <v>7138</v>
      </c>
      <c r="M602" s="73">
        <v>44286</v>
      </c>
      <c r="N602" s="56"/>
      <c r="O602" s="56"/>
      <c r="P602" s="56" t="s">
        <v>167</v>
      </c>
      <c r="Q602" s="56"/>
      <c r="R602" s="56" t="s">
        <v>70</v>
      </c>
      <c r="S602" s="56" t="s">
        <v>11415</v>
      </c>
      <c r="T602" s="56" t="s">
        <v>7140</v>
      </c>
      <c r="U602" s="57">
        <v>23499.7</v>
      </c>
      <c r="V602" s="57">
        <v>-73.400000000000006</v>
      </c>
      <c r="W602" s="57">
        <v>23426.3</v>
      </c>
      <c r="X602" s="57">
        <v>0</v>
      </c>
      <c r="Y602" s="73">
        <v>44281</v>
      </c>
      <c r="Z602" s="57">
        <v>-4085.73</v>
      </c>
      <c r="AA602" s="57">
        <v>0</v>
      </c>
      <c r="AB602" s="57">
        <v>19340.57</v>
      </c>
      <c r="AC602" s="57">
        <v>0</v>
      </c>
      <c r="AD602" s="56" t="s">
        <v>9255</v>
      </c>
      <c r="AE602" s="57">
        <v>0</v>
      </c>
      <c r="AF602" s="57">
        <v>0</v>
      </c>
      <c r="AG602" s="57">
        <v>0</v>
      </c>
      <c r="AI602"/>
      <c r="AJ602"/>
    </row>
    <row r="603" spans="1:36">
      <c r="A603" s="56" t="s">
        <v>54</v>
      </c>
      <c r="B603" s="56" t="s">
        <v>11416</v>
      </c>
      <c r="C603" s="56">
        <v>2101010100</v>
      </c>
      <c r="D603" s="56" t="s">
        <v>39</v>
      </c>
      <c r="E603" s="56">
        <v>2101020100</v>
      </c>
      <c r="F603" s="56">
        <v>5401010100</v>
      </c>
      <c r="G603" s="56" t="s">
        <v>11413</v>
      </c>
      <c r="H603" s="56">
        <v>400100</v>
      </c>
      <c r="I603" s="56" t="s">
        <v>11422</v>
      </c>
      <c r="J603" s="56" t="s">
        <v>1099</v>
      </c>
      <c r="K603" s="56" t="s">
        <v>1100</v>
      </c>
      <c r="L603" s="56" t="s">
        <v>7138</v>
      </c>
      <c r="M603" s="73">
        <v>43465</v>
      </c>
      <c r="N603" s="56"/>
      <c r="O603" s="56"/>
      <c r="P603" s="56" t="s">
        <v>259</v>
      </c>
      <c r="Q603" s="56"/>
      <c r="R603" s="56" t="s">
        <v>70</v>
      </c>
      <c r="S603" s="56" t="s">
        <v>11415</v>
      </c>
      <c r="T603" s="56" t="s">
        <v>7140</v>
      </c>
      <c r="U603" s="57">
        <v>5194.05</v>
      </c>
      <c r="V603" s="57">
        <v>-3888.9</v>
      </c>
      <c r="W603" s="57">
        <v>1305.1500000000001</v>
      </c>
      <c r="X603" s="57">
        <v>0</v>
      </c>
      <c r="Y603" s="73">
        <v>43423</v>
      </c>
      <c r="Z603" s="57">
        <v>-1045.45</v>
      </c>
      <c r="AA603" s="57">
        <v>0</v>
      </c>
      <c r="AB603" s="57">
        <v>259.7</v>
      </c>
      <c r="AC603" s="57">
        <v>0</v>
      </c>
      <c r="AD603" s="56" t="s">
        <v>9255</v>
      </c>
      <c r="AE603" s="57">
        <v>0</v>
      </c>
      <c r="AF603" s="57">
        <v>0</v>
      </c>
      <c r="AG603" s="57">
        <v>0</v>
      </c>
      <c r="AI603"/>
      <c r="AJ603"/>
    </row>
    <row r="604" spans="1:36">
      <c r="A604" s="56" t="s">
        <v>54</v>
      </c>
      <c r="B604" s="56" t="s">
        <v>11416</v>
      </c>
      <c r="C604" s="56">
        <v>2101010100</v>
      </c>
      <c r="D604" s="56" t="s">
        <v>39</v>
      </c>
      <c r="E604" s="56">
        <v>2101020100</v>
      </c>
      <c r="F604" s="56">
        <v>5401010100</v>
      </c>
      <c r="G604" s="56" t="s">
        <v>11413</v>
      </c>
      <c r="H604" s="56">
        <v>400100</v>
      </c>
      <c r="I604" s="56" t="s">
        <v>11422</v>
      </c>
      <c r="J604" s="56" t="s">
        <v>1101</v>
      </c>
      <c r="K604" s="56" t="s">
        <v>1102</v>
      </c>
      <c r="L604" s="56" t="s">
        <v>7138</v>
      </c>
      <c r="M604" s="73">
        <v>43465</v>
      </c>
      <c r="N604" s="56"/>
      <c r="O604" s="56"/>
      <c r="P604" s="56" t="s">
        <v>259</v>
      </c>
      <c r="Q604" s="56"/>
      <c r="R604" s="56" t="s">
        <v>70</v>
      </c>
      <c r="S604" s="56" t="s">
        <v>11415</v>
      </c>
      <c r="T604" s="56" t="s">
        <v>7140</v>
      </c>
      <c r="U604" s="57">
        <v>12800.94</v>
      </c>
      <c r="V604" s="57">
        <v>-9584.34</v>
      </c>
      <c r="W604" s="57">
        <v>3216.6</v>
      </c>
      <c r="X604" s="57">
        <v>0</v>
      </c>
      <c r="Y604" s="73">
        <v>43423</v>
      </c>
      <c r="Z604" s="57">
        <v>-2576.5500000000002</v>
      </c>
      <c r="AA604" s="57">
        <v>0</v>
      </c>
      <c r="AB604" s="57">
        <v>640.04999999999995</v>
      </c>
      <c r="AC604" s="57">
        <v>0</v>
      </c>
      <c r="AD604" s="56" t="s">
        <v>9255</v>
      </c>
      <c r="AE604" s="57">
        <v>0</v>
      </c>
      <c r="AF604" s="57">
        <v>0</v>
      </c>
      <c r="AG604" s="57">
        <v>0</v>
      </c>
      <c r="AI604"/>
      <c r="AJ604"/>
    </row>
    <row r="605" spans="1:36">
      <c r="A605" s="56" t="s">
        <v>54</v>
      </c>
      <c r="B605" s="56" t="s">
        <v>11416</v>
      </c>
      <c r="C605" s="56">
        <v>2101010100</v>
      </c>
      <c r="D605" s="56" t="s">
        <v>39</v>
      </c>
      <c r="E605" s="56">
        <v>2101020100</v>
      </c>
      <c r="F605" s="56">
        <v>5401010100</v>
      </c>
      <c r="G605" s="56" t="s">
        <v>11413</v>
      </c>
      <c r="H605" s="56">
        <v>400100</v>
      </c>
      <c r="I605" s="56" t="s">
        <v>11455</v>
      </c>
      <c r="J605" s="56" t="s">
        <v>5973</v>
      </c>
      <c r="K605" s="56" t="s">
        <v>5974</v>
      </c>
      <c r="L605" s="56" t="s">
        <v>7138</v>
      </c>
      <c r="M605" s="73">
        <v>43731</v>
      </c>
      <c r="N605" s="56"/>
      <c r="O605" s="56"/>
      <c r="P605" s="56" t="s">
        <v>259</v>
      </c>
      <c r="Q605" s="56"/>
      <c r="R605" s="56" t="s">
        <v>70</v>
      </c>
      <c r="S605" s="56" t="s">
        <v>11415</v>
      </c>
      <c r="T605" s="56" t="s">
        <v>7140</v>
      </c>
      <c r="U605" s="57">
        <v>14783.19</v>
      </c>
      <c r="V605" s="57">
        <v>-9362.69</v>
      </c>
      <c r="W605" s="57">
        <v>5420.5</v>
      </c>
      <c r="X605" s="57">
        <v>0</v>
      </c>
      <c r="Y605" s="73">
        <v>43556</v>
      </c>
      <c r="Z605" s="57">
        <v>-4283.75</v>
      </c>
      <c r="AA605" s="57">
        <v>0</v>
      </c>
      <c r="AB605" s="57">
        <v>1136.75</v>
      </c>
      <c r="AC605" s="57">
        <v>0</v>
      </c>
      <c r="AD605" s="56" t="s">
        <v>9255</v>
      </c>
      <c r="AE605" s="57">
        <v>0</v>
      </c>
      <c r="AF605" s="57">
        <v>0</v>
      </c>
      <c r="AG605" s="57">
        <v>0</v>
      </c>
      <c r="AI605"/>
      <c r="AJ605"/>
    </row>
    <row r="606" spans="1:36">
      <c r="A606" s="56" t="s">
        <v>54</v>
      </c>
      <c r="B606" s="56" t="s">
        <v>11416</v>
      </c>
      <c r="C606" s="56">
        <v>2101010100</v>
      </c>
      <c r="D606" s="56" t="s">
        <v>39</v>
      </c>
      <c r="E606" s="56">
        <v>2101020100</v>
      </c>
      <c r="F606" s="56">
        <v>5401010100</v>
      </c>
      <c r="G606" s="56" t="s">
        <v>11413</v>
      </c>
      <c r="H606" s="56">
        <v>400100</v>
      </c>
      <c r="I606" s="56" t="s">
        <v>11455</v>
      </c>
      <c r="J606" s="56" t="s">
        <v>5975</v>
      </c>
      <c r="K606" s="56" t="s">
        <v>5976</v>
      </c>
      <c r="L606" s="56" t="s">
        <v>7138</v>
      </c>
      <c r="M606" s="73">
        <v>43731</v>
      </c>
      <c r="N606" s="56"/>
      <c r="O606" s="56"/>
      <c r="P606" s="56" t="s">
        <v>259</v>
      </c>
      <c r="Q606" s="56"/>
      <c r="R606" s="56" t="s">
        <v>70</v>
      </c>
      <c r="S606" s="56" t="s">
        <v>11415</v>
      </c>
      <c r="T606" s="56" t="s">
        <v>7140</v>
      </c>
      <c r="U606" s="57">
        <v>9786.06</v>
      </c>
      <c r="V606" s="57">
        <v>-6197.84</v>
      </c>
      <c r="W606" s="57">
        <v>3588.22</v>
      </c>
      <c r="X606" s="57">
        <v>0</v>
      </c>
      <c r="Y606" s="73">
        <v>43556</v>
      </c>
      <c r="Z606" s="57">
        <v>-2835.72</v>
      </c>
      <c r="AA606" s="57">
        <v>0</v>
      </c>
      <c r="AB606" s="57">
        <v>752.5</v>
      </c>
      <c r="AC606" s="57">
        <v>0</v>
      </c>
      <c r="AD606" s="56" t="s">
        <v>9255</v>
      </c>
      <c r="AE606" s="57">
        <v>0</v>
      </c>
      <c r="AF606" s="57">
        <v>0</v>
      </c>
      <c r="AG606" s="57">
        <v>0</v>
      </c>
      <c r="AI606"/>
      <c r="AJ606"/>
    </row>
    <row r="607" spans="1:36">
      <c r="A607" s="56" t="s">
        <v>54</v>
      </c>
      <c r="B607" s="56" t="s">
        <v>11416</v>
      </c>
      <c r="C607" s="56">
        <v>2101010100</v>
      </c>
      <c r="D607" s="56" t="s">
        <v>39</v>
      </c>
      <c r="E607" s="56">
        <v>2101020100</v>
      </c>
      <c r="F607" s="56">
        <v>5401010100</v>
      </c>
      <c r="G607" s="56" t="s">
        <v>11413</v>
      </c>
      <c r="H607" s="56">
        <v>400100</v>
      </c>
      <c r="I607" s="56" t="s">
        <v>11421</v>
      </c>
      <c r="J607" s="56" t="s">
        <v>5983</v>
      </c>
      <c r="K607" s="56" t="s">
        <v>5984</v>
      </c>
      <c r="L607" s="56" t="s">
        <v>7138</v>
      </c>
      <c r="M607" s="73">
        <v>43732</v>
      </c>
      <c r="N607" s="56"/>
      <c r="O607" s="56"/>
      <c r="P607" s="56" t="s">
        <v>259</v>
      </c>
      <c r="Q607" s="56"/>
      <c r="R607" s="56" t="s">
        <v>70</v>
      </c>
      <c r="S607" s="56" t="s">
        <v>11415</v>
      </c>
      <c r="T607" s="56" t="s">
        <v>7140</v>
      </c>
      <c r="U607" s="57">
        <v>97000</v>
      </c>
      <c r="V607" s="57">
        <v>-51470.66</v>
      </c>
      <c r="W607" s="57">
        <v>45529.34</v>
      </c>
      <c r="X607" s="57">
        <v>0</v>
      </c>
      <c r="Y607" s="73">
        <v>43675</v>
      </c>
      <c r="Z607" s="57">
        <v>-28130.23</v>
      </c>
      <c r="AA607" s="57">
        <v>0</v>
      </c>
      <c r="AB607" s="57">
        <v>17399.11</v>
      </c>
      <c r="AC607" s="57">
        <v>0</v>
      </c>
      <c r="AD607" s="56" t="s">
        <v>9255</v>
      </c>
      <c r="AE607" s="57">
        <v>0</v>
      </c>
      <c r="AF607" s="57">
        <v>0</v>
      </c>
      <c r="AG607" s="57">
        <v>0</v>
      </c>
      <c r="AI607"/>
      <c r="AJ607"/>
    </row>
    <row r="608" spans="1:36">
      <c r="A608" s="56" t="s">
        <v>54</v>
      </c>
      <c r="B608" s="56" t="s">
        <v>11416</v>
      </c>
      <c r="C608" s="56">
        <v>2101010100</v>
      </c>
      <c r="D608" s="56" t="s">
        <v>39</v>
      </c>
      <c r="E608" s="56">
        <v>2101020100</v>
      </c>
      <c r="F608" s="56">
        <v>5401010100</v>
      </c>
      <c r="G608" s="56" t="s">
        <v>11413</v>
      </c>
      <c r="H608" s="56">
        <v>400100</v>
      </c>
      <c r="I608" s="56" t="s">
        <v>11455</v>
      </c>
      <c r="J608" s="56" t="s">
        <v>6607</v>
      </c>
      <c r="K608" s="56" t="s">
        <v>6608</v>
      </c>
      <c r="L608" s="56" t="s">
        <v>7138</v>
      </c>
      <c r="M608" s="73">
        <v>43889</v>
      </c>
      <c r="N608" s="56"/>
      <c r="O608" s="56"/>
      <c r="P608" s="56" t="s">
        <v>259</v>
      </c>
      <c r="Q608" s="56"/>
      <c r="R608" s="56" t="s">
        <v>70</v>
      </c>
      <c r="S608" s="56" t="s">
        <v>11415</v>
      </c>
      <c r="T608" s="56" t="s">
        <v>7140</v>
      </c>
      <c r="U608" s="57">
        <v>353.83</v>
      </c>
      <c r="V608" s="57">
        <v>-174.26</v>
      </c>
      <c r="W608" s="57">
        <v>179.57</v>
      </c>
      <c r="X608" s="57">
        <v>0</v>
      </c>
      <c r="Y608" s="73">
        <v>43719</v>
      </c>
      <c r="Z608" s="57">
        <v>-102.6</v>
      </c>
      <c r="AA608" s="57">
        <v>0</v>
      </c>
      <c r="AB608" s="57">
        <v>76.97</v>
      </c>
      <c r="AC608" s="57">
        <v>0</v>
      </c>
      <c r="AD608" s="56" t="s">
        <v>9255</v>
      </c>
      <c r="AE608" s="57">
        <v>0</v>
      </c>
      <c r="AF608" s="57">
        <v>0</v>
      </c>
      <c r="AG608" s="57">
        <v>0</v>
      </c>
      <c r="AI608"/>
      <c r="AJ608"/>
    </row>
    <row r="609" spans="1:36">
      <c r="A609" s="56" t="s">
        <v>54</v>
      </c>
      <c r="B609" s="56" t="s">
        <v>11416</v>
      </c>
      <c r="C609" s="56">
        <v>2101010100</v>
      </c>
      <c r="D609" s="56" t="s">
        <v>39</v>
      </c>
      <c r="E609" s="56">
        <v>2101020100</v>
      </c>
      <c r="F609" s="56">
        <v>5401010100</v>
      </c>
      <c r="G609" s="56" t="s">
        <v>11413</v>
      </c>
      <c r="H609" s="56">
        <v>400100</v>
      </c>
      <c r="I609" s="56" t="s">
        <v>11455</v>
      </c>
      <c r="J609" s="56" t="s">
        <v>6609</v>
      </c>
      <c r="K609" s="56" t="s">
        <v>6610</v>
      </c>
      <c r="L609" s="56" t="s">
        <v>7138</v>
      </c>
      <c r="M609" s="73">
        <v>43889</v>
      </c>
      <c r="N609" s="56"/>
      <c r="O609" s="56"/>
      <c r="P609" s="56" t="s">
        <v>259</v>
      </c>
      <c r="Q609" s="56"/>
      <c r="R609" s="56" t="s">
        <v>70</v>
      </c>
      <c r="S609" s="56" t="s">
        <v>11415</v>
      </c>
      <c r="T609" s="56" t="s">
        <v>7140</v>
      </c>
      <c r="U609" s="57">
        <v>2360.5</v>
      </c>
      <c r="V609" s="57">
        <v>-1162.55</v>
      </c>
      <c r="W609" s="57">
        <v>1197.95</v>
      </c>
      <c r="X609" s="57">
        <v>0</v>
      </c>
      <c r="Y609" s="73">
        <v>43719</v>
      </c>
      <c r="Z609" s="57">
        <v>-684.43</v>
      </c>
      <c r="AA609" s="57">
        <v>0</v>
      </c>
      <c r="AB609" s="57">
        <v>513.52</v>
      </c>
      <c r="AC609" s="57">
        <v>0</v>
      </c>
      <c r="AD609" s="56" t="s">
        <v>9255</v>
      </c>
      <c r="AE609" s="57">
        <v>0</v>
      </c>
      <c r="AF609" s="57">
        <v>0</v>
      </c>
      <c r="AG609" s="57">
        <v>0</v>
      </c>
      <c r="AI609"/>
      <c r="AJ609"/>
    </row>
    <row r="610" spans="1:36">
      <c r="A610" s="56" t="s">
        <v>54</v>
      </c>
      <c r="B610" s="56" t="s">
        <v>11416</v>
      </c>
      <c r="C610" s="56">
        <v>2101010100</v>
      </c>
      <c r="D610" s="56" t="s">
        <v>39</v>
      </c>
      <c r="E610" s="56">
        <v>2101020100</v>
      </c>
      <c r="F610" s="56">
        <v>5401010100</v>
      </c>
      <c r="G610" s="56" t="s">
        <v>11413</v>
      </c>
      <c r="H610" s="56">
        <v>400100</v>
      </c>
      <c r="I610" s="56" t="s">
        <v>11455</v>
      </c>
      <c r="J610" s="56" t="s">
        <v>6611</v>
      </c>
      <c r="K610" s="56" t="s">
        <v>6577</v>
      </c>
      <c r="L610" s="56" t="s">
        <v>7138</v>
      </c>
      <c r="M610" s="73">
        <v>43889</v>
      </c>
      <c r="N610" s="56"/>
      <c r="O610" s="56"/>
      <c r="P610" s="56" t="s">
        <v>259</v>
      </c>
      <c r="Q610" s="56"/>
      <c r="R610" s="56" t="s">
        <v>70</v>
      </c>
      <c r="S610" s="56" t="s">
        <v>11415</v>
      </c>
      <c r="T610" s="56" t="s">
        <v>7140</v>
      </c>
      <c r="U610" s="57">
        <v>1769.86</v>
      </c>
      <c r="V610" s="57">
        <v>-871.66</v>
      </c>
      <c r="W610" s="57">
        <v>898.2</v>
      </c>
      <c r="X610" s="57">
        <v>0</v>
      </c>
      <c r="Y610" s="73">
        <v>43719</v>
      </c>
      <c r="Z610" s="57">
        <v>-513.16999999999996</v>
      </c>
      <c r="AA610" s="57">
        <v>0</v>
      </c>
      <c r="AB610" s="57">
        <v>385.03</v>
      </c>
      <c r="AC610" s="57">
        <v>0</v>
      </c>
      <c r="AD610" s="56" t="s">
        <v>9255</v>
      </c>
      <c r="AE610" s="57">
        <v>0</v>
      </c>
      <c r="AF610" s="57">
        <v>0</v>
      </c>
      <c r="AG610" s="57">
        <v>0</v>
      </c>
      <c r="AI610"/>
      <c r="AJ610"/>
    </row>
    <row r="611" spans="1:36">
      <c r="A611" s="56" t="s">
        <v>49</v>
      </c>
      <c r="B611" s="56" t="s">
        <v>11416</v>
      </c>
      <c r="C611" s="56">
        <v>2101010100</v>
      </c>
      <c r="D611" s="56" t="s">
        <v>39</v>
      </c>
      <c r="E611" s="56">
        <v>2101020100</v>
      </c>
      <c r="F611" s="56">
        <v>5401010100</v>
      </c>
      <c r="G611" s="56" t="s">
        <v>11431</v>
      </c>
      <c r="H611" s="56">
        <v>400200</v>
      </c>
      <c r="I611" s="56" t="s">
        <v>11456</v>
      </c>
      <c r="J611" s="56" t="s">
        <v>6739</v>
      </c>
      <c r="K611" s="56" t="s">
        <v>6740</v>
      </c>
      <c r="L611" s="56" t="s">
        <v>7138</v>
      </c>
      <c r="M611" s="73">
        <v>43951</v>
      </c>
      <c r="N611" s="56"/>
      <c r="O611" s="56"/>
      <c r="P611" s="56" t="s">
        <v>1105</v>
      </c>
      <c r="Q611" s="56"/>
      <c r="R611" s="56" t="s">
        <v>70</v>
      </c>
      <c r="S611" s="56" t="s">
        <v>11415</v>
      </c>
      <c r="T611" s="56" t="s">
        <v>7140</v>
      </c>
      <c r="U611" s="57">
        <v>750950</v>
      </c>
      <c r="V611" s="57">
        <v>-109453.53</v>
      </c>
      <c r="W611" s="57">
        <v>641496.47</v>
      </c>
      <c r="X611" s="57">
        <v>0</v>
      </c>
      <c r="Y611" s="73">
        <v>43951</v>
      </c>
      <c r="Z611" s="57">
        <v>-108802.03</v>
      </c>
      <c r="AA611" s="57">
        <v>0</v>
      </c>
      <c r="AB611" s="57">
        <v>532694.43999999994</v>
      </c>
      <c r="AC611" s="57">
        <v>0</v>
      </c>
      <c r="AD611" s="56" t="s">
        <v>9255</v>
      </c>
      <c r="AE611" s="57">
        <v>0</v>
      </c>
      <c r="AF611" s="57">
        <v>0</v>
      </c>
      <c r="AG611" s="57">
        <v>0</v>
      </c>
      <c r="AI611"/>
      <c r="AJ611"/>
    </row>
    <row r="612" spans="1:36">
      <c r="A612" s="56" t="s">
        <v>54</v>
      </c>
      <c r="B612" s="56" t="s">
        <v>11416</v>
      </c>
      <c r="C612" s="56">
        <v>2101010100</v>
      </c>
      <c r="D612" s="56" t="s">
        <v>39</v>
      </c>
      <c r="E612" s="56">
        <v>2101020100</v>
      </c>
      <c r="F612" s="56">
        <v>5401010100</v>
      </c>
      <c r="G612" s="56" t="s">
        <v>11413</v>
      </c>
      <c r="H612" s="56">
        <v>400100</v>
      </c>
      <c r="I612" s="56" t="s">
        <v>11421</v>
      </c>
      <c r="J612" s="56" t="s">
        <v>6767</v>
      </c>
      <c r="K612" s="56" t="s">
        <v>6768</v>
      </c>
      <c r="L612" s="56" t="s">
        <v>7138</v>
      </c>
      <c r="M612" s="73">
        <v>44051</v>
      </c>
      <c r="N612" s="56"/>
      <c r="O612" s="56"/>
      <c r="P612" s="56" t="s">
        <v>1105</v>
      </c>
      <c r="Q612" s="56"/>
      <c r="R612" s="56" t="s">
        <v>70</v>
      </c>
      <c r="S612" s="56" t="s">
        <v>11415</v>
      </c>
      <c r="T612" s="56" t="s">
        <v>7140</v>
      </c>
      <c r="U612" s="57">
        <v>595101.14</v>
      </c>
      <c r="V612" s="57">
        <v>-61955.73</v>
      </c>
      <c r="W612" s="57">
        <v>533145.41</v>
      </c>
      <c r="X612" s="57">
        <v>0</v>
      </c>
      <c r="Y612" s="73">
        <v>44047</v>
      </c>
      <c r="Z612" s="57">
        <v>-86221.73</v>
      </c>
      <c r="AA612" s="57">
        <v>0</v>
      </c>
      <c r="AB612" s="57">
        <v>446923.68</v>
      </c>
      <c r="AC612" s="57">
        <v>0</v>
      </c>
      <c r="AD612" s="56" t="s">
        <v>9255</v>
      </c>
      <c r="AE612" s="57">
        <v>0</v>
      </c>
      <c r="AF612" s="57">
        <v>0</v>
      </c>
      <c r="AG612" s="57">
        <v>0</v>
      </c>
      <c r="AI612"/>
      <c r="AJ612"/>
    </row>
    <row r="613" spans="1:36">
      <c r="A613" s="56" t="s">
        <v>54</v>
      </c>
      <c r="B613" s="56" t="s">
        <v>11416</v>
      </c>
      <c r="C613" s="56">
        <v>2101010100</v>
      </c>
      <c r="D613" s="56" t="s">
        <v>39</v>
      </c>
      <c r="E613" s="56">
        <v>2101020100</v>
      </c>
      <c r="F613" s="56">
        <v>5401010100</v>
      </c>
      <c r="G613" s="56" t="s">
        <v>11413</v>
      </c>
      <c r="H613" s="56">
        <v>400100</v>
      </c>
      <c r="I613" s="56" t="s">
        <v>11421</v>
      </c>
      <c r="J613" s="56" t="s">
        <v>6804</v>
      </c>
      <c r="K613" s="56" t="s">
        <v>6805</v>
      </c>
      <c r="L613" s="56" t="s">
        <v>7138</v>
      </c>
      <c r="M613" s="73">
        <v>44193</v>
      </c>
      <c r="N613" s="56"/>
      <c r="O613" s="56"/>
      <c r="P613" s="56" t="s">
        <v>1105</v>
      </c>
      <c r="Q613" s="56"/>
      <c r="R613" s="56" t="s">
        <v>70</v>
      </c>
      <c r="S613" s="56" t="s">
        <v>11415</v>
      </c>
      <c r="T613" s="56" t="s">
        <v>7140</v>
      </c>
      <c r="U613" s="57">
        <v>409900.14</v>
      </c>
      <c r="V613" s="57">
        <v>-18847.919999999998</v>
      </c>
      <c r="W613" s="57">
        <v>391052.22</v>
      </c>
      <c r="X613" s="57">
        <v>0</v>
      </c>
      <c r="Y613" s="73">
        <v>44181</v>
      </c>
      <c r="Z613" s="57">
        <v>-59388.73</v>
      </c>
      <c r="AA613" s="57">
        <v>0</v>
      </c>
      <c r="AB613" s="57">
        <v>331663.49</v>
      </c>
      <c r="AC613" s="57">
        <v>0</v>
      </c>
      <c r="AD613" s="56" t="s">
        <v>9255</v>
      </c>
      <c r="AE613" s="57">
        <v>0</v>
      </c>
      <c r="AF613" s="57">
        <v>0</v>
      </c>
      <c r="AG613" s="57">
        <v>0</v>
      </c>
      <c r="AI613"/>
      <c r="AJ613"/>
    </row>
    <row r="614" spans="1:36">
      <c r="A614" s="56" t="s">
        <v>48</v>
      </c>
      <c r="B614" s="56" t="s">
        <v>11416</v>
      </c>
      <c r="C614" s="56">
        <v>2101010100</v>
      </c>
      <c r="D614" s="56" t="s">
        <v>39</v>
      </c>
      <c r="E614" s="56">
        <v>2101020100</v>
      </c>
      <c r="F614" s="56">
        <v>5401010100</v>
      </c>
      <c r="G614" s="56" t="s">
        <v>11428</v>
      </c>
      <c r="H614" s="56">
        <v>400300</v>
      </c>
      <c r="I614" s="56" t="s">
        <v>11439</v>
      </c>
      <c r="J614" s="56" t="s">
        <v>6867</v>
      </c>
      <c r="K614" s="56" t="s">
        <v>6868</v>
      </c>
      <c r="L614" s="56" t="s">
        <v>7138</v>
      </c>
      <c r="M614" s="73">
        <v>44281</v>
      </c>
      <c r="N614" s="56"/>
      <c r="O614" s="56"/>
      <c r="P614" s="56" t="s">
        <v>259</v>
      </c>
      <c r="Q614" s="56"/>
      <c r="R614" s="56" t="s">
        <v>70</v>
      </c>
      <c r="S614" s="56" t="s">
        <v>11415</v>
      </c>
      <c r="T614" s="56" t="s">
        <v>7140</v>
      </c>
      <c r="U614" s="57">
        <v>12500</v>
      </c>
      <c r="V614" s="57">
        <v>-1312.21</v>
      </c>
      <c r="W614" s="57">
        <v>11187.79</v>
      </c>
      <c r="X614" s="57">
        <v>0</v>
      </c>
      <c r="Y614" s="73">
        <v>44166</v>
      </c>
      <c r="Z614" s="57">
        <v>-3622.15</v>
      </c>
      <c r="AA614" s="57">
        <v>0</v>
      </c>
      <c r="AB614" s="57">
        <v>7565.64</v>
      </c>
      <c r="AC614" s="57">
        <v>0</v>
      </c>
      <c r="AD614" s="56" t="s">
        <v>9255</v>
      </c>
      <c r="AE614" s="57">
        <v>0</v>
      </c>
      <c r="AF614" s="57">
        <v>0</v>
      </c>
      <c r="AG614" s="57">
        <v>0</v>
      </c>
      <c r="AI614"/>
      <c r="AJ614"/>
    </row>
    <row r="615" spans="1:36">
      <c r="A615" s="56" t="s">
        <v>48</v>
      </c>
      <c r="B615" s="56" t="s">
        <v>11416</v>
      </c>
      <c r="C615" s="56">
        <v>2101010100</v>
      </c>
      <c r="D615" s="56" t="s">
        <v>39</v>
      </c>
      <c r="E615" s="56">
        <v>2101020100</v>
      </c>
      <c r="F615" s="56">
        <v>5401010100</v>
      </c>
      <c r="G615" s="56" t="s">
        <v>11428</v>
      </c>
      <c r="H615" s="56">
        <v>400300</v>
      </c>
      <c r="I615" s="56" t="s">
        <v>11439</v>
      </c>
      <c r="J615" s="56" t="s">
        <v>6873</v>
      </c>
      <c r="K615" s="56" t="s">
        <v>6874</v>
      </c>
      <c r="L615" s="56" t="s">
        <v>7138</v>
      </c>
      <c r="M615" s="73">
        <v>44281</v>
      </c>
      <c r="N615" s="56"/>
      <c r="O615" s="56"/>
      <c r="P615" s="56" t="s">
        <v>259</v>
      </c>
      <c r="Q615" s="56"/>
      <c r="R615" s="56" t="s">
        <v>70</v>
      </c>
      <c r="S615" s="56" t="s">
        <v>11415</v>
      </c>
      <c r="T615" s="56" t="s">
        <v>7140</v>
      </c>
      <c r="U615" s="57">
        <v>22850</v>
      </c>
      <c r="V615" s="57">
        <v>-2398.73</v>
      </c>
      <c r="W615" s="57">
        <v>20451.27</v>
      </c>
      <c r="X615" s="57">
        <v>0</v>
      </c>
      <c r="Y615" s="73">
        <v>44166</v>
      </c>
      <c r="Z615" s="57">
        <v>-6621.28</v>
      </c>
      <c r="AA615" s="57">
        <v>0</v>
      </c>
      <c r="AB615" s="57">
        <v>13829.99</v>
      </c>
      <c r="AC615" s="57">
        <v>0</v>
      </c>
      <c r="AD615" s="56" t="s">
        <v>9255</v>
      </c>
      <c r="AE615" s="57">
        <v>0</v>
      </c>
      <c r="AF615" s="57">
        <v>0</v>
      </c>
      <c r="AG615" s="57">
        <v>0</v>
      </c>
      <c r="AI615"/>
      <c r="AJ615"/>
    </row>
    <row r="616" spans="1:36">
      <c r="A616" s="56" t="s">
        <v>48</v>
      </c>
      <c r="B616" s="56" t="s">
        <v>11417</v>
      </c>
      <c r="C616" s="56">
        <v>2101010130</v>
      </c>
      <c r="D616" s="56" t="s">
        <v>40</v>
      </c>
      <c r="E616" s="56">
        <v>2101020140</v>
      </c>
      <c r="F616" s="56">
        <v>5401010140</v>
      </c>
      <c r="G616" s="56" t="s">
        <v>11428</v>
      </c>
      <c r="H616" s="56">
        <v>400300</v>
      </c>
      <c r="I616" s="56" t="s">
        <v>11430</v>
      </c>
      <c r="J616" s="56" t="s">
        <v>3689</v>
      </c>
      <c r="K616" s="56" t="s">
        <v>3690</v>
      </c>
      <c r="L616" s="56" t="s">
        <v>7138</v>
      </c>
      <c r="M616" s="73">
        <v>40801</v>
      </c>
      <c r="N616" s="56"/>
      <c r="O616" s="56"/>
      <c r="P616" s="56" t="s">
        <v>295</v>
      </c>
      <c r="Q616" s="56"/>
      <c r="R616" s="56" t="s">
        <v>70</v>
      </c>
      <c r="S616" s="56" t="s">
        <v>11415</v>
      </c>
      <c r="T616" s="56" t="s">
        <v>7140</v>
      </c>
      <c r="U616" s="57">
        <v>69900</v>
      </c>
      <c r="V616" s="57">
        <v>-62129.63</v>
      </c>
      <c r="W616" s="57">
        <v>7770.37</v>
      </c>
      <c r="X616" s="57">
        <v>0</v>
      </c>
      <c r="Y616" s="73">
        <v>40801</v>
      </c>
      <c r="Z616" s="57">
        <v>-4275.37</v>
      </c>
      <c r="AA616" s="57">
        <v>0</v>
      </c>
      <c r="AB616" s="57">
        <v>3495</v>
      </c>
      <c r="AC616" s="57">
        <v>0</v>
      </c>
      <c r="AD616" s="56" t="s">
        <v>9255</v>
      </c>
      <c r="AE616" s="57">
        <v>0</v>
      </c>
      <c r="AF616" s="57">
        <v>0</v>
      </c>
      <c r="AG616" s="57">
        <v>0</v>
      </c>
      <c r="AI616"/>
      <c r="AJ616"/>
    </row>
    <row r="617" spans="1:36">
      <c r="A617" s="56" t="s">
        <v>50</v>
      </c>
      <c r="B617" s="56" t="s">
        <v>11417</v>
      </c>
      <c r="C617" s="56">
        <v>2101010130</v>
      </c>
      <c r="D617" s="56" t="s">
        <v>40</v>
      </c>
      <c r="E617" s="56">
        <v>2101020140</v>
      </c>
      <c r="F617" s="56">
        <v>5401010140</v>
      </c>
      <c r="G617" s="56" t="s">
        <v>11431</v>
      </c>
      <c r="H617" s="56">
        <v>400210</v>
      </c>
      <c r="I617" s="56" t="s">
        <v>11448</v>
      </c>
      <c r="J617" s="56" t="s">
        <v>1755</v>
      </c>
      <c r="K617" s="56" t="s">
        <v>1756</v>
      </c>
      <c r="L617" s="56" t="s">
        <v>7138</v>
      </c>
      <c r="M617" s="73">
        <v>41720</v>
      </c>
      <c r="N617" s="56"/>
      <c r="O617" s="56"/>
      <c r="P617" s="56" t="s">
        <v>7235</v>
      </c>
      <c r="Q617" s="56"/>
      <c r="R617" s="56" t="s">
        <v>70</v>
      </c>
      <c r="S617" s="56" t="s">
        <v>11415</v>
      </c>
      <c r="T617" s="56" t="s">
        <v>7140</v>
      </c>
      <c r="U617" s="57">
        <v>34920</v>
      </c>
      <c r="V617" s="57">
        <v>-21528.560000000001</v>
      </c>
      <c r="W617" s="57">
        <v>13391.44</v>
      </c>
      <c r="X617" s="57">
        <v>0</v>
      </c>
      <c r="Y617" s="73">
        <v>41720</v>
      </c>
      <c r="Z617" s="57">
        <v>-3394.05</v>
      </c>
      <c r="AA617" s="57">
        <v>0</v>
      </c>
      <c r="AB617" s="57">
        <v>9997.39</v>
      </c>
      <c r="AC617" s="57">
        <v>0</v>
      </c>
      <c r="AD617" s="56" t="s">
        <v>9255</v>
      </c>
      <c r="AE617" s="57">
        <v>0</v>
      </c>
      <c r="AF617" s="57">
        <v>0</v>
      </c>
      <c r="AG617" s="57">
        <v>0</v>
      </c>
      <c r="AI617"/>
      <c r="AJ617"/>
    </row>
    <row r="618" spans="1:36">
      <c r="A618" s="56" t="s">
        <v>50</v>
      </c>
      <c r="B618" s="56" t="s">
        <v>11417</v>
      </c>
      <c r="C618" s="56">
        <v>2101010130</v>
      </c>
      <c r="D618" s="56" t="s">
        <v>40</v>
      </c>
      <c r="E618" s="56">
        <v>2101020140</v>
      </c>
      <c r="F618" s="56">
        <v>5401010140</v>
      </c>
      <c r="G618" s="56" t="s">
        <v>11431</v>
      </c>
      <c r="H618" s="56">
        <v>400210</v>
      </c>
      <c r="I618" s="56" t="s">
        <v>11448</v>
      </c>
      <c r="J618" s="56" t="s">
        <v>1757</v>
      </c>
      <c r="K618" s="56" t="s">
        <v>1758</v>
      </c>
      <c r="L618" s="56" t="s">
        <v>7138</v>
      </c>
      <c r="M618" s="73">
        <v>41597</v>
      </c>
      <c r="N618" s="56"/>
      <c r="O618" s="56"/>
      <c r="P618" s="56" t="s">
        <v>7235</v>
      </c>
      <c r="Q618" s="56"/>
      <c r="R618" s="56" t="s">
        <v>70</v>
      </c>
      <c r="S618" s="56" t="s">
        <v>11415</v>
      </c>
      <c r="T618" s="56" t="s">
        <v>7140</v>
      </c>
      <c r="U618" s="57">
        <v>7729</v>
      </c>
      <c r="V618" s="57">
        <v>-4995.47</v>
      </c>
      <c r="W618" s="57">
        <v>2733.53</v>
      </c>
      <c r="X618" s="57">
        <v>0</v>
      </c>
      <c r="Y618" s="73">
        <v>41597</v>
      </c>
      <c r="Z618" s="57">
        <v>-766.3</v>
      </c>
      <c r="AA618" s="57">
        <v>0</v>
      </c>
      <c r="AB618" s="57">
        <v>1967.23</v>
      </c>
      <c r="AC618" s="57">
        <v>0</v>
      </c>
      <c r="AD618" s="56" t="s">
        <v>9255</v>
      </c>
      <c r="AE618" s="57">
        <v>0</v>
      </c>
      <c r="AF618" s="57">
        <v>0</v>
      </c>
      <c r="AG618" s="57">
        <v>0</v>
      </c>
      <c r="AI618"/>
      <c r="AJ618"/>
    </row>
    <row r="619" spans="1:36">
      <c r="A619" s="56" t="s">
        <v>50</v>
      </c>
      <c r="B619" s="56" t="s">
        <v>11417</v>
      </c>
      <c r="C619" s="56">
        <v>2101010130</v>
      </c>
      <c r="D619" s="56" t="s">
        <v>40</v>
      </c>
      <c r="E619" s="56">
        <v>2101020140</v>
      </c>
      <c r="F619" s="56">
        <v>5401010140</v>
      </c>
      <c r="G619" s="56" t="s">
        <v>11431</v>
      </c>
      <c r="H619" s="56">
        <v>400210</v>
      </c>
      <c r="I619" s="56" t="s">
        <v>11448</v>
      </c>
      <c r="J619" s="56" t="s">
        <v>1759</v>
      </c>
      <c r="K619" s="56" t="s">
        <v>1760</v>
      </c>
      <c r="L619" s="56" t="s">
        <v>7138</v>
      </c>
      <c r="M619" s="73">
        <v>41720</v>
      </c>
      <c r="N619" s="56"/>
      <c r="O619" s="56"/>
      <c r="P619" s="56" t="s">
        <v>7235</v>
      </c>
      <c r="Q619" s="56"/>
      <c r="R619" s="56" t="s">
        <v>70</v>
      </c>
      <c r="S619" s="56" t="s">
        <v>11415</v>
      </c>
      <c r="T619" s="56" t="s">
        <v>7140</v>
      </c>
      <c r="U619" s="57">
        <v>125403</v>
      </c>
      <c r="V619" s="57">
        <v>-77311.399999999994</v>
      </c>
      <c r="W619" s="57">
        <v>48091.6</v>
      </c>
      <c r="X619" s="57">
        <v>0</v>
      </c>
      <c r="Y619" s="73">
        <v>41720</v>
      </c>
      <c r="Z619" s="57">
        <v>-12188.8</v>
      </c>
      <c r="AA619" s="57">
        <v>0</v>
      </c>
      <c r="AB619" s="57">
        <v>35902.800000000003</v>
      </c>
      <c r="AC619" s="57">
        <v>0</v>
      </c>
      <c r="AD619" s="56" t="s">
        <v>9255</v>
      </c>
      <c r="AE619" s="57">
        <v>0</v>
      </c>
      <c r="AF619" s="57">
        <v>0</v>
      </c>
      <c r="AG619" s="57">
        <v>0</v>
      </c>
      <c r="AI619"/>
      <c r="AJ619"/>
    </row>
    <row r="620" spans="1:36">
      <c r="A620" s="56" t="s">
        <v>50</v>
      </c>
      <c r="B620" s="56" t="s">
        <v>11417</v>
      </c>
      <c r="C620" s="56">
        <v>2101010130</v>
      </c>
      <c r="D620" s="56" t="s">
        <v>40</v>
      </c>
      <c r="E620" s="56">
        <v>2101020140</v>
      </c>
      <c r="F620" s="56">
        <v>5401010140</v>
      </c>
      <c r="G620" s="56" t="s">
        <v>11431</v>
      </c>
      <c r="H620" s="56">
        <v>400210</v>
      </c>
      <c r="I620" s="56" t="s">
        <v>11448</v>
      </c>
      <c r="J620" s="56" t="s">
        <v>1761</v>
      </c>
      <c r="K620" s="56" t="s">
        <v>1762</v>
      </c>
      <c r="L620" s="56" t="s">
        <v>7138</v>
      </c>
      <c r="M620" s="73">
        <v>41566</v>
      </c>
      <c r="N620" s="56"/>
      <c r="O620" s="56"/>
      <c r="P620" s="56" t="s">
        <v>7235</v>
      </c>
      <c r="Q620" s="56"/>
      <c r="R620" s="56" t="s">
        <v>70</v>
      </c>
      <c r="S620" s="56" t="s">
        <v>11415</v>
      </c>
      <c r="T620" s="56" t="s">
        <v>7140</v>
      </c>
      <c r="U620" s="57">
        <v>8301</v>
      </c>
      <c r="V620" s="57">
        <v>-5428.77</v>
      </c>
      <c r="W620" s="57">
        <v>2872.23</v>
      </c>
      <c r="X620" s="57">
        <v>0</v>
      </c>
      <c r="Y620" s="73">
        <v>41566</v>
      </c>
      <c r="Z620" s="57">
        <v>-827.32</v>
      </c>
      <c r="AA620" s="57">
        <v>0</v>
      </c>
      <c r="AB620" s="57">
        <v>2044.91</v>
      </c>
      <c r="AC620" s="57">
        <v>0</v>
      </c>
      <c r="AD620" s="56" t="s">
        <v>9255</v>
      </c>
      <c r="AE620" s="57">
        <v>0</v>
      </c>
      <c r="AF620" s="57">
        <v>0</v>
      </c>
      <c r="AG620" s="57">
        <v>0</v>
      </c>
      <c r="AI620"/>
      <c r="AJ620"/>
    </row>
    <row r="621" spans="1:36">
      <c r="A621" s="56" t="s">
        <v>50</v>
      </c>
      <c r="B621" s="56" t="s">
        <v>11417</v>
      </c>
      <c r="C621" s="56">
        <v>2101010130</v>
      </c>
      <c r="D621" s="56" t="s">
        <v>40</v>
      </c>
      <c r="E621" s="56">
        <v>2101020140</v>
      </c>
      <c r="F621" s="56">
        <v>5401010140</v>
      </c>
      <c r="G621" s="56" t="s">
        <v>11431</v>
      </c>
      <c r="H621" s="56">
        <v>400210</v>
      </c>
      <c r="I621" s="56" t="s">
        <v>11448</v>
      </c>
      <c r="J621" s="56" t="s">
        <v>1763</v>
      </c>
      <c r="K621" s="56" t="s">
        <v>1764</v>
      </c>
      <c r="L621" s="56" t="s">
        <v>7138</v>
      </c>
      <c r="M621" s="73">
        <v>41555</v>
      </c>
      <c r="N621" s="56"/>
      <c r="O621" s="56"/>
      <c r="P621" s="56" t="s">
        <v>7235</v>
      </c>
      <c r="Q621" s="56"/>
      <c r="R621" s="56" t="s">
        <v>70</v>
      </c>
      <c r="S621" s="56" t="s">
        <v>11415</v>
      </c>
      <c r="T621" s="56" t="s">
        <v>7140</v>
      </c>
      <c r="U621" s="57">
        <v>9246</v>
      </c>
      <c r="V621" s="57">
        <v>-6072.23</v>
      </c>
      <c r="W621" s="57">
        <v>3173.77</v>
      </c>
      <c r="X621" s="57">
        <v>0</v>
      </c>
      <c r="Y621" s="73">
        <v>41555</v>
      </c>
      <c r="Z621" s="57">
        <v>-923.17</v>
      </c>
      <c r="AA621" s="57">
        <v>0</v>
      </c>
      <c r="AB621" s="57">
        <v>2250.6</v>
      </c>
      <c r="AC621" s="57">
        <v>0</v>
      </c>
      <c r="AD621" s="56" t="s">
        <v>9255</v>
      </c>
      <c r="AE621" s="57">
        <v>0</v>
      </c>
      <c r="AF621" s="57">
        <v>0</v>
      </c>
      <c r="AG621" s="57">
        <v>0</v>
      </c>
      <c r="AI621"/>
      <c r="AJ621"/>
    </row>
    <row r="622" spans="1:36">
      <c r="A622" s="56" t="s">
        <v>50</v>
      </c>
      <c r="B622" s="56" t="s">
        <v>11417</v>
      </c>
      <c r="C622" s="56">
        <v>2101010130</v>
      </c>
      <c r="D622" s="56" t="s">
        <v>40</v>
      </c>
      <c r="E622" s="56">
        <v>2101020140</v>
      </c>
      <c r="F622" s="56">
        <v>5401010140</v>
      </c>
      <c r="G622" s="56" t="s">
        <v>11431</v>
      </c>
      <c r="H622" s="56">
        <v>400210</v>
      </c>
      <c r="I622" s="56" t="s">
        <v>11448</v>
      </c>
      <c r="J622" s="56" t="s">
        <v>1767</v>
      </c>
      <c r="K622" s="56" t="s">
        <v>1768</v>
      </c>
      <c r="L622" s="56" t="s">
        <v>7138</v>
      </c>
      <c r="M622" s="73">
        <v>41566</v>
      </c>
      <c r="N622" s="56"/>
      <c r="O622" s="56"/>
      <c r="P622" s="56" t="s">
        <v>7235</v>
      </c>
      <c r="Q622" s="56"/>
      <c r="R622" s="56" t="s">
        <v>70</v>
      </c>
      <c r="S622" s="56" t="s">
        <v>11415</v>
      </c>
      <c r="T622" s="56" t="s">
        <v>7140</v>
      </c>
      <c r="U622" s="57">
        <v>13168</v>
      </c>
      <c r="V622" s="57">
        <v>-8611.59</v>
      </c>
      <c r="W622" s="57">
        <v>4556.41</v>
      </c>
      <c r="X622" s="57">
        <v>0</v>
      </c>
      <c r="Y622" s="73">
        <v>41566</v>
      </c>
      <c r="Z622" s="57">
        <v>-1312.43</v>
      </c>
      <c r="AA622" s="57">
        <v>0</v>
      </c>
      <c r="AB622" s="57">
        <v>3243.98</v>
      </c>
      <c r="AC622" s="57">
        <v>0</v>
      </c>
      <c r="AD622" s="56" t="s">
        <v>9255</v>
      </c>
      <c r="AE622" s="57">
        <v>0</v>
      </c>
      <c r="AF622" s="57">
        <v>0</v>
      </c>
      <c r="AG622" s="57">
        <v>0</v>
      </c>
      <c r="AI622"/>
      <c r="AJ622"/>
    </row>
    <row r="623" spans="1:36">
      <c r="A623" s="56" t="s">
        <v>50</v>
      </c>
      <c r="B623" s="56" t="s">
        <v>11417</v>
      </c>
      <c r="C623" s="56">
        <v>2101010130</v>
      </c>
      <c r="D623" s="56" t="s">
        <v>40</v>
      </c>
      <c r="E623" s="56">
        <v>2101020140</v>
      </c>
      <c r="F623" s="56">
        <v>5401010140</v>
      </c>
      <c r="G623" s="56" t="s">
        <v>11431</v>
      </c>
      <c r="H623" s="56">
        <v>400210</v>
      </c>
      <c r="I623" s="56" t="s">
        <v>11448</v>
      </c>
      <c r="J623" s="56" t="s">
        <v>1770</v>
      </c>
      <c r="K623" s="56" t="s">
        <v>1771</v>
      </c>
      <c r="L623" s="56" t="s">
        <v>7138</v>
      </c>
      <c r="M623" s="73">
        <v>41293</v>
      </c>
      <c r="N623" s="56"/>
      <c r="O623" s="56"/>
      <c r="P623" s="56" t="s">
        <v>7235</v>
      </c>
      <c r="Q623" s="56"/>
      <c r="R623" s="56" t="s">
        <v>70</v>
      </c>
      <c r="S623" s="56" t="s">
        <v>11415</v>
      </c>
      <c r="T623" s="56" t="s">
        <v>7140</v>
      </c>
      <c r="U623" s="57">
        <v>6430</v>
      </c>
      <c r="V623" s="57">
        <v>-4656.5</v>
      </c>
      <c r="W623" s="57">
        <v>1773.5</v>
      </c>
      <c r="X623" s="57">
        <v>0</v>
      </c>
      <c r="Y623" s="73">
        <v>41293</v>
      </c>
      <c r="Z623" s="57">
        <v>-674.5</v>
      </c>
      <c r="AA623" s="57">
        <v>0</v>
      </c>
      <c r="AB623" s="57">
        <v>1099</v>
      </c>
      <c r="AC623" s="57">
        <v>0</v>
      </c>
      <c r="AD623" s="56" t="s">
        <v>9255</v>
      </c>
      <c r="AE623" s="57">
        <v>0</v>
      </c>
      <c r="AF623" s="57">
        <v>0</v>
      </c>
      <c r="AG623" s="57">
        <v>0</v>
      </c>
      <c r="AI623"/>
      <c r="AJ623"/>
    </row>
    <row r="624" spans="1:36">
      <c r="A624" s="56" t="s">
        <v>50</v>
      </c>
      <c r="B624" s="56" t="s">
        <v>11417</v>
      </c>
      <c r="C624" s="56">
        <v>2101010130</v>
      </c>
      <c r="D624" s="56" t="s">
        <v>40</v>
      </c>
      <c r="E624" s="56">
        <v>2101020140</v>
      </c>
      <c r="F624" s="56">
        <v>5401010140</v>
      </c>
      <c r="G624" s="56" t="s">
        <v>11431</v>
      </c>
      <c r="H624" s="56">
        <v>400210</v>
      </c>
      <c r="I624" s="56" t="s">
        <v>11448</v>
      </c>
      <c r="J624" s="56" t="s">
        <v>1772</v>
      </c>
      <c r="K624" s="56" t="s">
        <v>1773</v>
      </c>
      <c r="L624" s="56" t="s">
        <v>7138</v>
      </c>
      <c r="M624" s="73">
        <v>40866</v>
      </c>
      <c r="N624" s="56"/>
      <c r="O624" s="56"/>
      <c r="P624" s="56" t="s">
        <v>7235</v>
      </c>
      <c r="Q624" s="56"/>
      <c r="R624" s="56" t="s">
        <v>70</v>
      </c>
      <c r="S624" s="56" t="s">
        <v>11415</v>
      </c>
      <c r="T624" s="56" t="s">
        <v>7140</v>
      </c>
      <c r="U624" s="57">
        <v>6510</v>
      </c>
      <c r="V624" s="57">
        <v>-5522.29</v>
      </c>
      <c r="W624" s="57">
        <v>987.71</v>
      </c>
      <c r="X624" s="57">
        <v>0</v>
      </c>
      <c r="Y624" s="73">
        <v>40866</v>
      </c>
      <c r="Z624" s="57">
        <v>-662.21</v>
      </c>
      <c r="AA624" s="57">
        <v>0</v>
      </c>
      <c r="AB624" s="57">
        <v>325.5</v>
      </c>
      <c r="AC624" s="57">
        <v>0</v>
      </c>
      <c r="AD624" s="56" t="s">
        <v>9255</v>
      </c>
      <c r="AE624" s="57">
        <v>0</v>
      </c>
      <c r="AF624" s="57">
        <v>0</v>
      </c>
      <c r="AG624" s="57">
        <v>0</v>
      </c>
      <c r="AI624"/>
      <c r="AJ624"/>
    </row>
    <row r="625" spans="1:36">
      <c r="A625" s="56" t="s">
        <v>50</v>
      </c>
      <c r="B625" s="56" t="s">
        <v>11417</v>
      </c>
      <c r="C625" s="56">
        <v>2101010130</v>
      </c>
      <c r="D625" s="56" t="s">
        <v>40</v>
      </c>
      <c r="E625" s="56">
        <v>2101020140</v>
      </c>
      <c r="F625" s="56">
        <v>5401010140</v>
      </c>
      <c r="G625" s="56" t="s">
        <v>11431</v>
      </c>
      <c r="H625" s="56">
        <v>400210</v>
      </c>
      <c r="I625" s="56" t="s">
        <v>11448</v>
      </c>
      <c r="J625" s="56" t="s">
        <v>1774</v>
      </c>
      <c r="K625" s="56" t="s">
        <v>1775</v>
      </c>
      <c r="L625" s="56" t="s">
        <v>7138</v>
      </c>
      <c r="M625" s="73">
        <v>40795</v>
      </c>
      <c r="N625" s="56"/>
      <c r="O625" s="56"/>
      <c r="P625" s="56" t="s">
        <v>7235</v>
      </c>
      <c r="Q625" s="56"/>
      <c r="R625" s="56" t="s">
        <v>70</v>
      </c>
      <c r="S625" s="56" t="s">
        <v>11415</v>
      </c>
      <c r="T625" s="56" t="s">
        <v>7140</v>
      </c>
      <c r="U625" s="57">
        <v>7188</v>
      </c>
      <c r="V625" s="57">
        <v>-6263.47</v>
      </c>
      <c r="W625" s="57">
        <v>924.53</v>
      </c>
      <c r="X625" s="57">
        <v>0</v>
      </c>
      <c r="Y625" s="73">
        <v>40795</v>
      </c>
      <c r="Z625" s="57">
        <v>-565.13</v>
      </c>
      <c r="AA625" s="57">
        <v>0</v>
      </c>
      <c r="AB625" s="57">
        <v>359.4</v>
      </c>
      <c r="AC625" s="57">
        <v>0</v>
      </c>
      <c r="AD625" s="56" t="s">
        <v>9255</v>
      </c>
      <c r="AE625" s="57">
        <v>0</v>
      </c>
      <c r="AF625" s="57">
        <v>0</v>
      </c>
      <c r="AG625" s="57">
        <v>0</v>
      </c>
      <c r="AI625"/>
      <c r="AJ625"/>
    </row>
    <row r="626" spans="1:36">
      <c r="A626" s="56" t="s">
        <v>50</v>
      </c>
      <c r="B626" s="56" t="s">
        <v>11417</v>
      </c>
      <c r="C626" s="56">
        <v>2101010130</v>
      </c>
      <c r="D626" s="56" t="s">
        <v>40</v>
      </c>
      <c r="E626" s="56">
        <v>2101020140</v>
      </c>
      <c r="F626" s="56">
        <v>5401010140</v>
      </c>
      <c r="G626" s="56" t="s">
        <v>11431</v>
      </c>
      <c r="H626" s="56">
        <v>400210</v>
      </c>
      <c r="I626" s="56" t="s">
        <v>11448</v>
      </c>
      <c r="J626" s="56" t="s">
        <v>1781</v>
      </c>
      <c r="K626" s="56" t="s">
        <v>1782</v>
      </c>
      <c r="L626" s="56" t="s">
        <v>7138</v>
      </c>
      <c r="M626" s="73">
        <v>41386</v>
      </c>
      <c r="N626" s="56"/>
      <c r="O626" s="56"/>
      <c r="P626" s="56" t="s">
        <v>7235</v>
      </c>
      <c r="Q626" s="56"/>
      <c r="R626" s="56" t="s">
        <v>70</v>
      </c>
      <c r="S626" s="56" t="s">
        <v>11415</v>
      </c>
      <c r="T626" s="56" t="s">
        <v>7140</v>
      </c>
      <c r="U626" s="57">
        <v>9490</v>
      </c>
      <c r="V626" s="57">
        <v>-6639.78</v>
      </c>
      <c r="W626" s="57">
        <v>2850.22</v>
      </c>
      <c r="X626" s="57">
        <v>0</v>
      </c>
      <c r="Y626" s="73">
        <v>41386</v>
      </c>
      <c r="Z626" s="57">
        <v>-977.21</v>
      </c>
      <c r="AA626" s="57">
        <v>0</v>
      </c>
      <c r="AB626" s="57">
        <v>1873.01</v>
      </c>
      <c r="AC626" s="57">
        <v>0</v>
      </c>
      <c r="AD626" s="56" t="s">
        <v>9255</v>
      </c>
      <c r="AE626" s="57">
        <v>0</v>
      </c>
      <c r="AF626" s="57">
        <v>0</v>
      </c>
      <c r="AG626" s="57">
        <v>0</v>
      </c>
      <c r="AI626"/>
      <c r="AJ626"/>
    </row>
    <row r="627" spans="1:36">
      <c r="A627" s="56" t="s">
        <v>50</v>
      </c>
      <c r="B627" s="56" t="s">
        <v>11417</v>
      </c>
      <c r="C627" s="56">
        <v>2101010130</v>
      </c>
      <c r="D627" s="56" t="s">
        <v>40</v>
      </c>
      <c r="E627" s="56">
        <v>2101020140</v>
      </c>
      <c r="F627" s="56">
        <v>5401010140</v>
      </c>
      <c r="G627" s="56" t="s">
        <v>11431</v>
      </c>
      <c r="H627" s="56">
        <v>400210</v>
      </c>
      <c r="I627" s="56" t="s">
        <v>11448</v>
      </c>
      <c r="J627" s="56" t="s">
        <v>1785</v>
      </c>
      <c r="K627" s="56" t="s">
        <v>1786</v>
      </c>
      <c r="L627" s="56" t="s">
        <v>7138</v>
      </c>
      <c r="M627" s="73">
        <v>40670</v>
      </c>
      <c r="N627" s="56"/>
      <c r="O627" s="56"/>
      <c r="P627" s="56" t="s">
        <v>7235</v>
      </c>
      <c r="Q627" s="56"/>
      <c r="R627" s="56" t="s">
        <v>70</v>
      </c>
      <c r="S627" s="56" t="s">
        <v>11415</v>
      </c>
      <c r="T627" s="56" t="s">
        <v>7140</v>
      </c>
      <c r="U627" s="57">
        <v>11031</v>
      </c>
      <c r="V627" s="57">
        <v>-10087.14</v>
      </c>
      <c r="W627" s="57">
        <v>943.86</v>
      </c>
      <c r="X627" s="57">
        <v>0</v>
      </c>
      <c r="Y627" s="73">
        <v>40670</v>
      </c>
      <c r="Z627" s="57">
        <v>-392.31</v>
      </c>
      <c r="AA627" s="57">
        <v>0</v>
      </c>
      <c r="AB627" s="57">
        <v>551.54999999999995</v>
      </c>
      <c r="AC627" s="57">
        <v>0</v>
      </c>
      <c r="AD627" s="56" t="s">
        <v>9255</v>
      </c>
      <c r="AE627" s="57">
        <v>0</v>
      </c>
      <c r="AF627" s="57">
        <v>0</v>
      </c>
      <c r="AG627" s="57">
        <v>0</v>
      </c>
      <c r="AI627"/>
      <c r="AJ627"/>
    </row>
    <row r="628" spans="1:36">
      <c r="A628" s="56" t="s">
        <v>50</v>
      </c>
      <c r="B628" s="56" t="s">
        <v>11417</v>
      </c>
      <c r="C628" s="56">
        <v>2101010130</v>
      </c>
      <c r="D628" s="56" t="s">
        <v>40</v>
      </c>
      <c r="E628" s="56">
        <v>2101020140</v>
      </c>
      <c r="F628" s="56">
        <v>5401010140</v>
      </c>
      <c r="G628" s="56" t="s">
        <v>11431</v>
      </c>
      <c r="H628" s="56">
        <v>400210</v>
      </c>
      <c r="I628" s="56" t="s">
        <v>11448</v>
      </c>
      <c r="J628" s="56" t="s">
        <v>1787</v>
      </c>
      <c r="K628" s="56" t="s">
        <v>1788</v>
      </c>
      <c r="L628" s="56" t="s">
        <v>7138</v>
      </c>
      <c r="M628" s="73">
        <v>41555</v>
      </c>
      <c r="N628" s="56"/>
      <c r="O628" s="56"/>
      <c r="P628" s="56" t="s">
        <v>7235</v>
      </c>
      <c r="Q628" s="56"/>
      <c r="R628" s="56" t="s">
        <v>70</v>
      </c>
      <c r="S628" s="56" t="s">
        <v>11415</v>
      </c>
      <c r="T628" s="56" t="s">
        <v>7140</v>
      </c>
      <c r="U628" s="57">
        <v>25562</v>
      </c>
      <c r="V628" s="57">
        <v>-16787.27</v>
      </c>
      <c r="W628" s="57">
        <v>8774.73</v>
      </c>
      <c r="X628" s="57">
        <v>0</v>
      </c>
      <c r="Y628" s="73">
        <v>41555</v>
      </c>
      <c r="Z628" s="57">
        <v>-2552.37</v>
      </c>
      <c r="AA628" s="57">
        <v>0</v>
      </c>
      <c r="AB628" s="57">
        <v>6222.36</v>
      </c>
      <c r="AC628" s="57">
        <v>0</v>
      </c>
      <c r="AD628" s="56" t="s">
        <v>9255</v>
      </c>
      <c r="AE628" s="57">
        <v>0</v>
      </c>
      <c r="AF628" s="57">
        <v>0</v>
      </c>
      <c r="AG628" s="57">
        <v>0</v>
      </c>
      <c r="AI628"/>
      <c r="AJ628"/>
    </row>
    <row r="629" spans="1:36">
      <c r="A629" s="56" t="s">
        <v>50</v>
      </c>
      <c r="B629" s="56" t="s">
        <v>11417</v>
      </c>
      <c r="C629" s="56">
        <v>2101010130</v>
      </c>
      <c r="D629" s="56" t="s">
        <v>40</v>
      </c>
      <c r="E629" s="56">
        <v>2101020140</v>
      </c>
      <c r="F629" s="56">
        <v>5401010140</v>
      </c>
      <c r="G629" s="56" t="s">
        <v>11431</v>
      </c>
      <c r="H629" s="56">
        <v>400210</v>
      </c>
      <c r="I629" s="56" t="s">
        <v>11448</v>
      </c>
      <c r="J629" s="56" t="s">
        <v>1791</v>
      </c>
      <c r="K629" s="56" t="s">
        <v>7291</v>
      </c>
      <c r="L629" s="56" t="s">
        <v>7138</v>
      </c>
      <c r="M629" s="73">
        <v>40725</v>
      </c>
      <c r="N629" s="56"/>
      <c r="O629" s="56"/>
      <c r="P629" s="56" t="s">
        <v>7235</v>
      </c>
      <c r="Q629" s="56"/>
      <c r="R629" s="56" t="s">
        <v>70</v>
      </c>
      <c r="S629" s="56" t="s">
        <v>11415</v>
      </c>
      <c r="T629" s="56" t="s">
        <v>7140</v>
      </c>
      <c r="U629" s="57">
        <v>15690</v>
      </c>
      <c r="V629" s="57">
        <v>-14043.74</v>
      </c>
      <c r="W629" s="57">
        <v>1646.26</v>
      </c>
      <c r="X629" s="57">
        <v>0</v>
      </c>
      <c r="Y629" s="73">
        <v>40725</v>
      </c>
      <c r="Z629" s="57">
        <v>-861.76</v>
      </c>
      <c r="AA629" s="57">
        <v>0</v>
      </c>
      <c r="AB629" s="57">
        <v>784.5</v>
      </c>
      <c r="AC629" s="57">
        <v>0</v>
      </c>
      <c r="AD629" s="56" t="s">
        <v>9255</v>
      </c>
      <c r="AE629" s="57">
        <v>0</v>
      </c>
      <c r="AF629" s="57">
        <v>0</v>
      </c>
      <c r="AG629" s="57">
        <v>0</v>
      </c>
      <c r="AI629"/>
      <c r="AJ629"/>
    </row>
    <row r="630" spans="1:36">
      <c r="A630" s="56" t="s">
        <v>50</v>
      </c>
      <c r="B630" s="56" t="s">
        <v>11417</v>
      </c>
      <c r="C630" s="56">
        <v>2101010130</v>
      </c>
      <c r="D630" s="56" t="s">
        <v>40</v>
      </c>
      <c r="E630" s="56">
        <v>2101020140</v>
      </c>
      <c r="F630" s="56">
        <v>5401010140</v>
      </c>
      <c r="G630" s="56" t="s">
        <v>11431</v>
      </c>
      <c r="H630" s="56">
        <v>400210</v>
      </c>
      <c r="I630" s="56" t="s">
        <v>11448</v>
      </c>
      <c r="J630" s="56" t="s">
        <v>1792</v>
      </c>
      <c r="K630" s="56" t="s">
        <v>1793</v>
      </c>
      <c r="L630" s="56" t="s">
        <v>7138</v>
      </c>
      <c r="M630" s="73">
        <v>40714</v>
      </c>
      <c r="N630" s="56"/>
      <c r="O630" s="56"/>
      <c r="P630" s="56" t="s">
        <v>7235</v>
      </c>
      <c r="Q630" s="56"/>
      <c r="R630" s="56" t="s">
        <v>70</v>
      </c>
      <c r="S630" s="56" t="s">
        <v>11415</v>
      </c>
      <c r="T630" s="56" t="s">
        <v>7140</v>
      </c>
      <c r="U630" s="57">
        <v>16627</v>
      </c>
      <c r="V630" s="57">
        <v>-14945.92</v>
      </c>
      <c r="W630" s="57">
        <v>1681.08</v>
      </c>
      <c r="X630" s="57">
        <v>0</v>
      </c>
      <c r="Y630" s="73">
        <v>40714</v>
      </c>
      <c r="Z630" s="57">
        <v>-849.73</v>
      </c>
      <c r="AA630" s="57">
        <v>0</v>
      </c>
      <c r="AB630" s="57">
        <v>831.35</v>
      </c>
      <c r="AC630" s="57">
        <v>0</v>
      </c>
      <c r="AD630" s="56" t="s">
        <v>9255</v>
      </c>
      <c r="AE630" s="57">
        <v>0</v>
      </c>
      <c r="AF630" s="57">
        <v>0</v>
      </c>
      <c r="AG630" s="57">
        <v>0</v>
      </c>
      <c r="AI630"/>
      <c r="AJ630"/>
    </row>
    <row r="631" spans="1:36">
      <c r="A631" s="56" t="s">
        <v>50</v>
      </c>
      <c r="B631" s="56" t="s">
        <v>11417</v>
      </c>
      <c r="C631" s="56">
        <v>2101010130</v>
      </c>
      <c r="D631" s="56" t="s">
        <v>40</v>
      </c>
      <c r="E631" s="56">
        <v>2101020140</v>
      </c>
      <c r="F631" s="56">
        <v>5401010140</v>
      </c>
      <c r="G631" s="56" t="s">
        <v>11431</v>
      </c>
      <c r="H631" s="56">
        <v>400210</v>
      </c>
      <c r="I631" s="56" t="s">
        <v>11448</v>
      </c>
      <c r="J631" s="56" t="s">
        <v>1799</v>
      </c>
      <c r="K631" s="56" t="s">
        <v>1800</v>
      </c>
      <c r="L631" s="56" t="s">
        <v>7138</v>
      </c>
      <c r="M631" s="73">
        <v>40670</v>
      </c>
      <c r="N631" s="56"/>
      <c r="O631" s="56"/>
      <c r="P631" s="56" t="s">
        <v>7235</v>
      </c>
      <c r="Q631" s="56"/>
      <c r="R631" s="56" t="s">
        <v>70</v>
      </c>
      <c r="S631" s="56" t="s">
        <v>11415</v>
      </c>
      <c r="T631" s="56" t="s">
        <v>7140</v>
      </c>
      <c r="U631" s="57">
        <v>30970</v>
      </c>
      <c r="V631" s="57">
        <v>-28320.07</v>
      </c>
      <c r="W631" s="57">
        <v>2649.93</v>
      </c>
      <c r="X631" s="57">
        <v>0</v>
      </c>
      <c r="Y631" s="73">
        <v>40670</v>
      </c>
      <c r="Z631" s="57">
        <v>-1101.43</v>
      </c>
      <c r="AA631" s="57">
        <v>0</v>
      </c>
      <c r="AB631" s="57">
        <v>1548.5</v>
      </c>
      <c r="AC631" s="57">
        <v>0</v>
      </c>
      <c r="AD631" s="56" t="s">
        <v>9255</v>
      </c>
      <c r="AE631" s="57">
        <v>0</v>
      </c>
      <c r="AF631" s="57">
        <v>0</v>
      </c>
      <c r="AG631" s="57">
        <v>0</v>
      </c>
      <c r="AI631"/>
      <c r="AJ631"/>
    </row>
    <row r="632" spans="1:36">
      <c r="A632" s="56" t="s">
        <v>50</v>
      </c>
      <c r="B632" s="56" t="s">
        <v>11417</v>
      </c>
      <c r="C632" s="56">
        <v>2101010130</v>
      </c>
      <c r="D632" s="56" t="s">
        <v>40</v>
      </c>
      <c r="E632" s="56">
        <v>2101020140</v>
      </c>
      <c r="F632" s="56">
        <v>5401010140</v>
      </c>
      <c r="G632" s="56" t="s">
        <v>11431</v>
      </c>
      <c r="H632" s="56">
        <v>400210</v>
      </c>
      <c r="I632" s="56" t="s">
        <v>11448</v>
      </c>
      <c r="J632" s="56" t="s">
        <v>1801</v>
      </c>
      <c r="K632" s="56" t="s">
        <v>1802</v>
      </c>
      <c r="L632" s="56" t="s">
        <v>7138</v>
      </c>
      <c r="M632" s="73">
        <v>41384</v>
      </c>
      <c r="N632" s="56"/>
      <c r="O632" s="56"/>
      <c r="P632" s="56" t="s">
        <v>7235</v>
      </c>
      <c r="Q632" s="56"/>
      <c r="R632" s="56" t="s">
        <v>70</v>
      </c>
      <c r="S632" s="56" t="s">
        <v>11415</v>
      </c>
      <c r="T632" s="56" t="s">
        <v>7140</v>
      </c>
      <c r="U632" s="57">
        <v>33270</v>
      </c>
      <c r="V632" s="57">
        <v>-23295.07</v>
      </c>
      <c r="W632" s="57">
        <v>9974.93</v>
      </c>
      <c r="X632" s="57">
        <v>0</v>
      </c>
      <c r="Y632" s="73">
        <v>41384</v>
      </c>
      <c r="Z632" s="57">
        <v>-3427.18</v>
      </c>
      <c r="AA632" s="57">
        <v>0</v>
      </c>
      <c r="AB632" s="57">
        <v>6547.75</v>
      </c>
      <c r="AC632" s="57">
        <v>0</v>
      </c>
      <c r="AD632" s="56" t="s">
        <v>9255</v>
      </c>
      <c r="AE632" s="57">
        <v>0</v>
      </c>
      <c r="AF632" s="57">
        <v>0</v>
      </c>
      <c r="AG632" s="57">
        <v>0</v>
      </c>
      <c r="AI632"/>
      <c r="AJ632"/>
    </row>
    <row r="633" spans="1:36">
      <c r="A633" s="56" t="s">
        <v>50</v>
      </c>
      <c r="B633" s="56" t="s">
        <v>11417</v>
      </c>
      <c r="C633" s="56">
        <v>2101010130</v>
      </c>
      <c r="D633" s="56" t="s">
        <v>40</v>
      </c>
      <c r="E633" s="56">
        <v>2101020140</v>
      </c>
      <c r="F633" s="56">
        <v>5401010140</v>
      </c>
      <c r="G633" s="56" t="s">
        <v>11431</v>
      </c>
      <c r="H633" s="56">
        <v>400209</v>
      </c>
      <c r="I633" s="56" t="s">
        <v>11436</v>
      </c>
      <c r="J633" s="56" t="s">
        <v>1741</v>
      </c>
      <c r="K633" s="56" t="s">
        <v>1742</v>
      </c>
      <c r="L633" s="56" t="s">
        <v>7138</v>
      </c>
      <c r="M633" s="73">
        <v>41557</v>
      </c>
      <c r="N633" s="56"/>
      <c r="O633" s="56"/>
      <c r="P633" s="56" t="s">
        <v>7235</v>
      </c>
      <c r="Q633" s="56"/>
      <c r="R633" s="56" t="s">
        <v>70</v>
      </c>
      <c r="S633" s="56" t="s">
        <v>11415</v>
      </c>
      <c r="T633" s="56" t="s">
        <v>7140</v>
      </c>
      <c r="U633" s="57">
        <v>108572</v>
      </c>
      <c r="V633" s="57">
        <v>-71247.78</v>
      </c>
      <c r="W633" s="57">
        <v>37324.22</v>
      </c>
      <c r="X633" s="57">
        <v>0</v>
      </c>
      <c r="Y633" s="73">
        <v>41557</v>
      </c>
      <c r="Z633" s="57">
        <v>-10837.37</v>
      </c>
      <c r="AA633" s="57">
        <v>0</v>
      </c>
      <c r="AB633" s="57">
        <v>26486.85</v>
      </c>
      <c r="AC633" s="57">
        <v>0</v>
      </c>
      <c r="AD633" s="56" t="s">
        <v>9255</v>
      </c>
      <c r="AE633" s="57">
        <v>0</v>
      </c>
      <c r="AF633" s="57">
        <v>0</v>
      </c>
      <c r="AG633" s="57">
        <v>0</v>
      </c>
      <c r="AI633"/>
      <c r="AJ633"/>
    </row>
    <row r="634" spans="1:36">
      <c r="A634" s="56" t="s">
        <v>50</v>
      </c>
      <c r="B634" s="56" t="s">
        <v>11417</v>
      </c>
      <c r="C634" s="56">
        <v>2101010130</v>
      </c>
      <c r="D634" s="56" t="s">
        <v>40</v>
      </c>
      <c r="E634" s="56">
        <v>2101020140</v>
      </c>
      <c r="F634" s="56">
        <v>5401010140</v>
      </c>
      <c r="G634" s="56" t="s">
        <v>11431</v>
      </c>
      <c r="H634" s="56">
        <v>400210</v>
      </c>
      <c r="I634" s="56" t="s">
        <v>11448</v>
      </c>
      <c r="J634" s="56" t="s">
        <v>1815</v>
      </c>
      <c r="K634" s="56" t="s">
        <v>1816</v>
      </c>
      <c r="L634" s="56" t="s">
        <v>7138</v>
      </c>
      <c r="M634" s="73">
        <v>41648</v>
      </c>
      <c r="N634" s="56"/>
      <c r="O634" s="56"/>
      <c r="P634" s="56" t="s">
        <v>7235</v>
      </c>
      <c r="Q634" s="56"/>
      <c r="R634" s="56" t="s">
        <v>70</v>
      </c>
      <c r="S634" s="56" t="s">
        <v>11415</v>
      </c>
      <c r="T634" s="56" t="s">
        <v>7140</v>
      </c>
      <c r="U634" s="57">
        <v>304720</v>
      </c>
      <c r="V634" s="57">
        <v>-193152.62</v>
      </c>
      <c r="W634" s="57">
        <v>111567.38</v>
      </c>
      <c r="X634" s="57">
        <v>0</v>
      </c>
      <c r="Y634" s="73">
        <v>41648</v>
      </c>
      <c r="Z634" s="57">
        <v>-29957.8</v>
      </c>
      <c r="AA634" s="57">
        <v>0</v>
      </c>
      <c r="AB634" s="57">
        <v>81609.58</v>
      </c>
      <c r="AC634" s="57">
        <v>0</v>
      </c>
      <c r="AD634" s="56" t="s">
        <v>9255</v>
      </c>
      <c r="AE634" s="57">
        <v>0</v>
      </c>
      <c r="AF634" s="57">
        <v>0</v>
      </c>
      <c r="AG634" s="57">
        <v>0</v>
      </c>
      <c r="AI634"/>
      <c r="AJ634"/>
    </row>
    <row r="635" spans="1:36">
      <c r="A635" s="56" t="s">
        <v>50</v>
      </c>
      <c r="B635" s="56" t="s">
        <v>11417</v>
      </c>
      <c r="C635" s="56">
        <v>2101010130</v>
      </c>
      <c r="D635" s="56" t="s">
        <v>40</v>
      </c>
      <c r="E635" s="56">
        <v>2101020140</v>
      </c>
      <c r="F635" s="56">
        <v>5401010140</v>
      </c>
      <c r="G635" s="56" t="s">
        <v>11431</v>
      </c>
      <c r="H635" s="56">
        <v>400209</v>
      </c>
      <c r="I635" s="56" t="s">
        <v>11436</v>
      </c>
      <c r="J635" s="56" t="s">
        <v>1743</v>
      </c>
      <c r="K635" s="56" t="s">
        <v>1744</v>
      </c>
      <c r="L635" s="56" t="s">
        <v>7138</v>
      </c>
      <c r="M635" s="73">
        <v>41557</v>
      </c>
      <c r="N635" s="56"/>
      <c r="O635" s="56"/>
      <c r="P635" s="56" t="s">
        <v>7235</v>
      </c>
      <c r="Q635" s="56"/>
      <c r="R635" s="56" t="s">
        <v>70</v>
      </c>
      <c r="S635" s="56" t="s">
        <v>11415</v>
      </c>
      <c r="T635" s="56" t="s">
        <v>7140</v>
      </c>
      <c r="U635" s="57">
        <v>162859</v>
      </c>
      <c r="V635" s="57">
        <v>-106872.51</v>
      </c>
      <c r="W635" s="57">
        <v>55986.49</v>
      </c>
      <c r="X635" s="57">
        <v>0</v>
      </c>
      <c r="Y635" s="73">
        <v>41557</v>
      </c>
      <c r="Z635" s="57">
        <v>-16256.1</v>
      </c>
      <c r="AA635" s="57">
        <v>0</v>
      </c>
      <c r="AB635" s="57">
        <v>39730.39</v>
      </c>
      <c r="AC635" s="57">
        <v>0</v>
      </c>
      <c r="AD635" s="56" t="s">
        <v>9255</v>
      </c>
      <c r="AE635" s="57">
        <v>0</v>
      </c>
      <c r="AF635" s="57">
        <v>0</v>
      </c>
      <c r="AG635" s="57">
        <v>0</v>
      </c>
      <c r="AI635"/>
      <c r="AJ635"/>
    </row>
    <row r="636" spans="1:36">
      <c r="A636" s="56" t="s">
        <v>50</v>
      </c>
      <c r="B636" s="56" t="s">
        <v>11417</v>
      </c>
      <c r="C636" s="56">
        <v>2101010130</v>
      </c>
      <c r="D636" s="56" t="s">
        <v>40</v>
      </c>
      <c r="E636" s="56">
        <v>2101020140</v>
      </c>
      <c r="F636" s="56">
        <v>5401010140</v>
      </c>
      <c r="G636" s="56" t="s">
        <v>11431</v>
      </c>
      <c r="H636" s="56">
        <v>400209</v>
      </c>
      <c r="I636" s="56" t="s">
        <v>11436</v>
      </c>
      <c r="J636" s="56" t="s">
        <v>1745</v>
      </c>
      <c r="K636" s="56" t="s">
        <v>1746</v>
      </c>
      <c r="L636" s="56" t="s">
        <v>7138</v>
      </c>
      <c r="M636" s="73">
        <v>41557</v>
      </c>
      <c r="N636" s="56"/>
      <c r="O636" s="56"/>
      <c r="P636" s="56" t="s">
        <v>7235</v>
      </c>
      <c r="Q636" s="56"/>
      <c r="R636" s="56" t="s">
        <v>70</v>
      </c>
      <c r="S636" s="56" t="s">
        <v>11415</v>
      </c>
      <c r="T636" s="56" t="s">
        <v>7140</v>
      </c>
      <c r="U636" s="57">
        <v>173715</v>
      </c>
      <c r="V636" s="57">
        <v>-113996.64</v>
      </c>
      <c r="W636" s="57">
        <v>59718.36</v>
      </c>
      <c r="X636" s="57">
        <v>0</v>
      </c>
      <c r="Y636" s="73">
        <v>41557</v>
      </c>
      <c r="Z636" s="57">
        <v>-17339.669999999998</v>
      </c>
      <c r="AA636" s="57">
        <v>0</v>
      </c>
      <c r="AB636" s="57">
        <v>42378.69</v>
      </c>
      <c r="AC636" s="57">
        <v>0</v>
      </c>
      <c r="AD636" s="56" t="s">
        <v>9255</v>
      </c>
      <c r="AE636" s="57">
        <v>0</v>
      </c>
      <c r="AF636" s="57">
        <v>0</v>
      </c>
      <c r="AG636" s="57">
        <v>0</v>
      </c>
      <c r="AI636"/>
      <c r="AJ636"/>
    </row>
    <row r="637" spans="1:36">
      <c r="A637" s="56" t="s">
        <v>50</v>
      </c>
      <c r="B637" s="56" t="s">
        <v>11417</v>
      </c>
      <c r="C637" s="56">
        <v>2101010130</v>
      </c>
      <c r="D637" s="56" t="s">
        <v>40</v>
      </c>
      <c r="E637" s="56">
        <v>2101020140</v>
      </c>
      <c r="F637" s="56">
        <v>5401010140</v>
      </c>
      <c r="G637" s="56" t="s">
        <v>11431</v>
      </c>
      <c r="H637" s="56">
        <v>400210</v>
      </c>
      <c r="I637" s="56" t="s">
        <v>11448</v>
      </c>
      <c r="J637" s="56" t="s">
        <v>1819</v>
      </c>
      <c r="K637" s="56" t="s">
        <v>1820</v>
      </c>
      <c r="L637" s="56" t="s">
        <v>7138</v>
      </c>
      <c r="M637" s="73">
        <v>41465</v>
      </c>
      <c r="N637" s="56"/>
      <c r="O637" s="56"/>
      <c r="P637" s="56" t="s">
        <v>7235</v>
      </c>
      <c r="Q637" s="56"/>
      <c r="R637" s="56" t="s">
        <v>70</v>
      </c>
      <c r="S637" s="56" t="s">
        <v>11415</v>
      </c>
      <c r="T637" s="56" t="s">
        <v>7140</v>
      </c>
      <c r="U637" s="57">
        <v>113551</v>
      </c>
      <c r="V637" s="57">
        <v>-77140.539999999994</v>
      </c>
      <c r="W637" s="57">
        <v>36410.46</v>
      </c>
      <c r="X637" s="57">
        <v>0</v>
      </c>
      <c r="Y637" s="73">
        <v>41465</v>
      </c>
      <c r="Z637" s="57">
        <v>-11520.53</v>
      </c>
      <c r="AA637" s="57">
        <v>0</v>
      </c>
      <c r="AB637" s="57">
        <v>24889.93</v>
      </c>
      <c r="AC637" s="57">
        <v>0</v>
      </c>
      <c r="AD637" s="56" t="s">
        <v>9255</v>
      </c>
      <c r="AE637" s="57">
        <v>0</v>
      </c>
      <c r="AF637" s="57">
        <v>0</v>
      </c>
      <c r="AG637" s="57">
        <v>0</v>
      </c>
      <c r="AI637"/>
      <c r="AJ637"/>
    </row>
    <row r="638" spans="1:36">
      <c r="A638" s="56" t="s">
        <v>50</v>
      </c>
      <c r="B638" s="56" t="s">
        <v>11417</v>
      </c>
      <c r="C638" s="56">
        <v>2101010130</v>
      </c>
      <c r="D638" s="56" t="s">
        <v>40</v>
      </c>
      <c r="E638" s="56">
        <v>2101020140</v>
      </c>
      <c r="F638" s="56">
        <v>5401010140</v>
      </c>
      <c r="G638" s="56" t="s">
        <v>11431</v>
      </c>
      <c r="H638" s="56">
        <v>400210</v>
      </c>
      <c r="I638" s="56" t="s">
        <v>11448</v>
      </c>
      <c r="J638" s="56" t="s">
        <v>1821</v>
      </c>
      <c r="K638" s="56" t="s">
        <v>1822</v>
      </c>
      <c r="L638" s="56" t="s">
        <v>7138</v>
      </c>
      <c r="M638" s="73">
        <v>40737</v>
      </c>
      <c r="N638" s="56"/>
      <c r="O638" s="56"/>
      <c r="P638" s="56" t="s">
        <v>7235</v>
      </c>
      <c r="Q638" s="56"/>
      <c r="R638" s="56" t="s">
        <v>70</v>
      </c>
      <c r="S638" s="56" t="s">
        <v>11415</v>
      </c>
      <c r="T638" s="56" t="s">
        <v>7140</v>
      </c>
      <c r="U638" s="57">
        <v>89139</v>
      </c>
      <c r="V638" s="57">
        <v>-79417.89</v>
      </c>
      <c r="W638" s="57">
        <v>9721.11</v>
      </c>
      <c r="X638" s="57">
        <v>0</v>
      </c>
      <c r="Y638" s="73">
        <v>40737</v>
      </c>
      <c r="Z638" s="57">
        <v>-5264.16</v>
      </c>
      <c r="AA638" s="57">
        <v>0</v>
      </c>
      <c r="AB638" s="57">
        <v>4456.95</v>
      </c>
      <c r="AC638" s="57">
        <v>0</v>
      </c>
      <c r="AD638" s="56" t="s">
        <v>9255</v>
      </c>
      <c r="AE638" s="57">
        <v>0</v>
      </c>
      <c r="AF638" s="57">
        <v>0</v>
      </c>
      <c r="AG638" s="57">
        <v>0</v>
      </c>
      <c r="AI638"/>
      <c r="AJ638"/>
    </row>
    <row r="639" spans="1:36">
      <c r="A639" s="56" t="s">
        <v>50</v>
      </c>
      <c r="B639" s="56" t="s">
        <v>11417</v>
      </c>
      <c r="C639" s="56">
        <v>2101010130</v>
      </c>
      <c r="D639" s="56" t="s">
        <v>40</v>
      </c>
      <c r="E639" s="56">
        <v>2101020140</v>
      </c>
      <c r="F639" s="56">
        <v>5401010140</v>
      </c>
      <c r="G639" s="56" t="s">
        <v>11431</v>
      </c>
      <c r="H639" s="56">
        <v>400210</v>
      </c>
      <c r="I639" s="56" t="s">
        <v>11448</v>
      </c>
      <c r="J639" s="56" t="s">
        <v>1824</v>
      </c>
      <c r="K639" s="56" t="s">
        <v>1825</v>
      </c>
      <c r="L639" s="56" t="s">
        <v>7138</v>
      </c>
      <c r="M639" s="73">
        <v>41707</v>
      </c>
      <c r="N639" s="56"/>
      <c r="O639" s="56"/>
      <c r="P639" s="56" t="s">
        <v>7235</v>
      </c>
      <c r="Q639" s="56"/>
      <c r="R639" s="56" t="s">
        <v>70</v>
      </c>
      <c r="S639" s="56" t="s">
        <v>11415</v>
      </c>
      <c r="T639" s="56" t="s">
        <v>7140</v>
      </c>
      <c r="U639" s="57">
        <v>2085281</v>
      </c>
      <c r="V639" s="57">
        <v>-1292083</v>
      </c>
      <c r="W639" s="57">
        <v>793198</v>
      </c>
      <c r="X639" s="57">
        <v>0</v>
      </c>
      <c r="Y639" s="73">
        <v>41707</v>
      </c>
      <c r="Z639" s="57">
        <v>-203092.62</v>
      </c>
      <c r="AA639" s="57">
        <v>0</v>
      </c>
      <c r="AB639" s="57">
        <v>590105.38</v>
      </c>
      <c r="AC639" s="57">
        <v>0</v>
      </c>
      <c r="AD639" s="56" t="s">
        <v>9255</v>
      </c>
      <c r="AE639" s="57">
        <v>0</v>
      </c>
      <c r="AF639" s="57">
        <v>0</v>
      </c>
      <c r="AG639" s="57">
        <v>0</v>
      </c>
      <c r="AI639"/>
      <c r="AJ639"/>
    </row>
    <row r="640" spans="1:36">
      <c r="A640" s="56" t="s">
        <v>50</v>
      </c>
      <c r="B640" s="56" t="s">
        <v>11417</v>
      </c>
      <c r="C640" s="56">
        <v>2101010130</v>
      </c>
      <c r="D640" s="56" t="s">
        <v>40</v>
      </c>
      <c r="E640" s="56">
        <v>2101020140</v>
      </c>
      <c r="F640" s="56">
        <v>5401010140</v>
      </c>
      <c r="G640" s="56" t="s">
        <v>11431</v>
      </c>
      <c r="H640" s="56">
        <v>400210</v>
      </c>
      <c r="I640" s="56" t="s">
        <v>11448</v>
      </c>
      <c r="J640" s="56" t="s">
        <v>1826</v>
      </c>
      <c r="K640" s="56" t="s">
        <v>11457</v>
      </c>
      <c r="L640" s="56" t="s">
        <v>7138</v>
      </c>
      <c r="M640" s="73">
        <v>41293</v>
      </c>
      <c r="N640" s="56"/>
      <c r="O640" s="56"/>
      <c r="P640" s="56" t="s">
        <v>7235</v>
      </c>
      <c r="Q640" s="56"/>
      <c r="R640" s="56" t="s">
        <v>70</v>
      </c>
      <c r="S640" s="56" t="s">
        <v>11415</v>
      </c>
      <c r="T640" s="56" t="s">
        <v>7140</v>
      </c>
      <c r="U640" s="57">
        <v>148200</v>
      </c>
      <c r="V640" s="57">
        <v>-107326.37</v>
      </c>
      <c r="W640" s="57">
        <v>40873.629999999997</v>
      </c>
      <c r="X640" s="57">
        <v>0</v>
      </c>
      <c r="Y640" s="73">
        <v>41293</v>
      </c>
      <c r="Z640" s="57">
        <v>-15545</v>
      </c>
      <c r="AA640" s="57">
        <v>0</v>
      </c>
      <c r="AB640" s="57">
        <v>25328.63</v>
      </c>
      <c r="AC640" s="57">
        <v>0</v>
      </c>
      <c r="AD640" s="56" t="s">
        <v>9255</v>
      </c>
      <c r="AE640" s="57">
        <v>0</v>
      </c>
      <c r="AF640" s="57">
        <v>0</v>
      </c>
      <c r="AG640" s="57">
        <v>0</v>
      </c>
      <c r="AI640"/>
      <c r="AJ640"/>
    </row>
    <row r="641" spans="1:36">
      <c r="A641" s="56" t="s">
        <v>50</v>
      </c>
      <c r="B641" s="56" t="s">
        <v>11417</v>
      </c>
      <c r="C641" s="56">
        <v>2101010130</v>
      </c>
      <c r="D641" s="56" t="s">
        <v>40</v>
      </c>
      <c r="E641" s="56">
        <v>2101020140</v>
      </c>
      <c r="F641" s="56">
        <v>5401010140</v>
      </c>
      <c r="G641" s="56" t="s">
        <v>11431</v>
      </c>
      <c r="H641" s="56">
        <v>400210</v>
      </c>
      <c r="I641" s="56" t="s">
        <v>11448</v>
      </c>
      <c r="J641" s="56" t="s">
        <v>1831</v>
      </c>
      <c r="K641" s="56" t="s">
        <v>1832</v>
      </c>
      <c r="L641" s="56" t="s">
        <v>7138</v>
      </c>
      <c r="M641" s="73">
        <v>41645</v>
      </c>
      <c r="N641" s="56"/>
      <c r="O641" s="56"/>
      <c r="P641" s="56" t="s">
        <v>7235</v>
      </c>
      <c r="Q641" s="56"/>
      <c r="R641" s="56" t="s">
        <v>70</v>
      </c>
      <c r="S641" s="56" t="s">
        <v>11415</v>
      </c>
      <c r="T641" s="56" t="s">
        <v>7140</v>
      </c>
      <c r="U641" s="57">
        <v>1123656</v>
      </c>
      <c r="V641" s="57">
        <v>-713071.25</v>
      </c>
      <c r="W641" s="57">
        <v>410584.75</v>
      </c>
      <c r="X641" s="57">
        <v>0</v>
      </c>
      <c r="Y641" s="73">
        <v>41645</v>
      </c>
      <c r="Z641" s="57">
        <v>-110523.11</v>
      </c>
      <c r="AA641" s="57">
        <v>0</v>
      </c>
      <c r="AB641" s="57">
        <v>300061.64</v>
      </c>
      <c r="AC641" s="57">
        <v>0</v>
      </c>
      <c r="AD641" s="56" t="s">
        <v>9255</v>
      </c>
      <c r="AE641" s="57">
        <v>0</v>
      </c>
      <c r="AF641" s="57">
        <v>0</v>
      </c>
      <c r="AG641" s="57">
        <v>0</v>
      </c>
      <c r="AI641"/>
      <c r="AJ641"/>
    </row>
    <row r="642" spans="1:36">
      <c r="A642" s="56" t="s">
        <v>50</v>
      </c>
      <c r="B642" s="56" t="s">
        <v>11417</v>
      </c>
      <c r="C642" s="56">
        <v>2101010130</v>
      </c>
      <c r="D642" s="56" t="s">
        <v>40</v>
      </c>
      <c r="E642" s="56">
        <v>2101020140</v>
      </c>
      <c r="F642" s="56">
        <v>5401010140</v>
      </c>
      <c r="G642" s="56" t="s">
        <v>11431</v>
      </c>
      <c r="H642" s="56">
        <v>400210</v>
      </c>
      <c r="I642" s="56" t="s">
        <v>11448</v>
      </c>
      <c r="J642" s="56" t="s">
        <v>1833</v>
      </c>
      <c r="K642" s="56" t="s">
        <v>1834</v>
      </c>
      <c r="L642" s="56" t="s">
        <v>7138</v>
      </c>
      <c r="M642" s="73">
        <v>41293</v>
      </c>
      <c r="N642" s="56"/>
      <c r="O642" s="56"/>
      <c r="P642" s="56" t="s">
        <v>7235</v>
      </c>
      <c r="Q642" s="56"/>
      <c r="R642" s="56" t="s">
        <v>70</v>
      </c>
      <c r="S642" s="56" t="s">
        <v>11415</v>
      </c>
      <c r="T642" s="56" t="s">
        <v>7140</v>
      </c>
      <c r="U642" s="57">
        <v>877383</v>
      </c>
      <c r="V642" s="57">
        <v>-635399.54</v>
      </c>
      <c r="W642" s="57">
        <v>241983.46</v>
      </c>
      <c r="X642" s="57">
        <v>0</v>
      </c>
      <c r="Y642" s="73">
        <v>41293</v>
      </c>
      <c r="Z642" s="57">
        <v>-92030.85</v>
      </c>
      <c r="AA642" s="57">
        <v>0</v>
      </c>
      <c r="AB642" s="57">
        <v>149952.60999999999</v>
      </c>
      <c r="AC642" s="57">
        <v>0</v>
      </c>
      <c r="AD642" s="56" t="s">
        <v>9255</v>
      </c>
      <c r="AE642" s="57">
        <v>0</v>
      </c>
      <c r="AF642" s="57">
        <v>0</v>
      </c>
      <c r="AG642" s="57">
        <v>0</v>
      </c>
      <c r="AI642"/>
      <c r="AJ642"/>
    </row>
    <row r="643" spans="1:36">
      <c r="A643" s="56" t="s">
        <v>50</v>
      </c>
      <c r="B643" s="56" t="s">
        <v>11417</v>
      </c>
      <c r="C643" s="56">
        <v>2101010130</v>
      </c>
      <c r="D643" s="56" t="s">
        <v>40</v>
      </c>
      <c r="E643" s="56">
        <v>2101020140</v>
      </c>
      <c r="F643" s="56">
        <v>5401010140</v>
      </c>
      <c r="G643" s="56" t="s">
        <v>11431</v>
      </c>
      <c r="H643" s="56">
        <v>400210</v>
      </c>
      <c r="I643" s="56" t="s">
        <v>11448</v>
      </c>
      <c r="J643" s="56" t="s">
        <v>1835</v>
      </c>
      <c r="K643" s="56" t="s">
        <v>1836</v>
      </c>
      <c r="L643" s="56" t="s">
        <v>7138</v>
      </c>
      <c r="M643" s="73">
        <v>41293</v>
      </c>
      <c r="N643" s="56"/>
      <c r="O643" s="56"/>
      <c r="P643" s="56" t="s">
        <v>7235</v>
      </c>
      <c r="Q643" s="56"/>
      <c r="R643" s="56" t="s">
        <v>70</v>
      </c>
      <c r="S643" s="56" t="s">
        <v>11415</v>
      </c>
      <c r="T643" s="56" t="s">
        <v>7140</v>
      </c>
      <c r="U643" s="57">
        <v>4119576</v>
      </c>
      <c r="V643" s="57">
        <v>-2983390.8</v>
      </c>
      <c r="W643" s="57">
        <v>1136185.2</v>
      </c>
      <c r="X643" s="57">
        <v>0</v>
      </c>
      <c r="Y643" s="73">
        <v>41293</v>
      </c>
      <c r="Z643" s="57">
        <v>-432112.57</v>
      </c>
      <c r="AA643" s="57">
        <v>0</v>
      </c>
      <c r="AB643" s="57">
        <v>704072.63</v>
      </c>
      <c r="AC643" s="57">
        <v>0</v>
      </c>
      <c r="AD643" s="56" t="s">
        <v>9255</v>
      </c>
      <c r="AE643" s="57">
        <v>0</v>
      </c>
      <c r="AF643" s="57">
        <v>0</v>
      </c>
      <c r="AG643" s="57">
        <v>0</v>
      </c>
      <c r="AI643"/>
      <c r="AJ643"/>
    </row>
    <row r="644" spans="1:36">
      <c r="A644" s="56" t="s">
        <v>50</v>
      </c>
      <c r="B644" s="56" t="s">
        <v>11417</v>
      </c>
      <c r="C644" s="56">
        <v>2101010130</v>
      </c>
      <c r="D644" s="56" t="s">
        <v>40</v>
      </c>
      <c r="E644" s="56">
        <v>2101020140</v>
      </c>
      <c r="F644" s="56">
        <v>5401010140</v>
      </c>
      <c r="G644" s="56" t="s">
        <v>11431</v>
      </c>
      <c r="H644" s="56">
        <v>400210</v>
      </c>
      <c r="I644" s="56" t="s">
        <v>11448</v>
      </c>
      <c r="J644" s="56" t="s">
        <v>1841</v>
      </c>
      <c r="K644" s="56" t="s">
        <v>1842</v>
      </c>
      <c r="L644" s="56" t="s">
        <v>7138</v>
      </c>
      <c r="M644" s="73">
        <v>41772</v>
      </c>
      <c r="N644" s="56"/>
      <c r="O644" s="56"/>
      <c r="P644" s="56" t="s">
        <v>7235</v>
      </c>
      <c r="Q644" s="56"/>
      <c r="R644" s="56" t="s">
        <v>70</v>
      </c>
      <c r="S644" s="56" t="s">
        <v>11415</v>
      </c>
      <c r="T644" s="56" t="s">
        <v>7140</v>
      </c>
      <c r="U644" s="57">
        <v>67102</v>
      </c>
      <c r="V644" s="57">
        <v>-40538.239999999998</v>
      </c>
      <c r="W644" s="57">
        <v>26563.759999999998</v>
      </c>
      <c r="X644" s="57">
        <v>0</v>
      </c>
      <c r="Y644" s="73">
        <v>41772</v>
      </c>
      <c r="Z644" s="57">
        <v>-6470.53</v>
      </c>
      <c r="AA644" s="57">
        <v>0</v>
      </c>
      <c r="AB644" s="57">
        <v>20093.23</v>
      </c>
      <c r="AC644" s="57">
        <v>0</v>
      </c>
      <c r="AD644" s="56" t="s">
        <v>9255</v>
      </c>
      <c r="AE644" s="57">
        <v>0</v>
      </c>
      <c r="AF644" s="57">
        <v>0</v>
      </c>
      <c r="AG644" s="57">
        <v>0</v>
      </c>
      <c r="AI644"/>
      <c r="AJ644"/>
    </row>
    <row r="645" spans="1:36">
      <c r="A645" s="56" t="s">
        <v>50</v>
      </c>
      <c r="B645" s="56" t="s">
        <v>11417</v>
      </c>
      <c r="C645" s="56">
        <v>2101010130</v>
      </c>
      <c r="D645" s="56" t="s">
        <v>40</v>
      </c>
      <c r="E645" s="56">
        <v>2101020140</v>
      </c>
      <c r="F645" s="56">
        <v>5401010140</v>
      </c>
      <c r="G645" s="56" t="s">
        <v>11431</v>
      </c>
      <c r="H645" s="56">
        <v>400210</v>
      </c>
      <c r="I645" s="56" t="s">
        <v>11448</v>
      </c>
      <c r="J645" s="56" t="s">
        <v>1843</v>
      </c>
      <c r="K645" s="56" t="s">
        <v>1844</v>
      </c>
      <c r="L645" s="56" t="s">
        <v>7138</v>
      </c>
      <c r="M645" s="73">
        <v>41772</v>
      </c>
      <c r="N645" s="56"/>
      <c r="O645" s="56"/>
      <c r="P645" s="56" t="s">
        <v>7235</v>
      </c>
      <c r="Q645" s="56"/>
      <c r="R645" s="56" t="s">
        <v>70</v>
      </c>
      <c r="S645" s="56" t="s">
        <v>11415</v>
      </c>
      <c r="T645" s="56" t="s">
        <v>7140</v>
      </c>
      <c r="U645" s="57">
        <v>26644</v>
      </c>
      <c r="V645" s="57">
        <v>-16096.41</v>
      </c>
      <c r="W645" s="57">
        <v>10547.59</v>
      </c>
      <c r="X645" s="57">
        <v>0</v>
      </c>
      <c r="Y645" s="73">
        <v>41772</v>
      </c>
      <c r="Z645" s="57">
        <v>-2569.23</v>
      </c>
      <c r="AA645" s="57">
        <v>0</v>
      </c>
      <c r="AB645" s="57">
        <v>7978.36</v>
      </c>
      <c r="AC645" s="57">
        <v>0</v>
      </c>
      <c r="AD645" s="56" t="s">
        <v>9255</v>
      </c>
      <c r="AE645" s="57">
        <v>0</v>
      </c>
      <c r="AF645" s="57">
        <v>0</v>
      </c>
      <c r="AG645" s="57">
        <v>0</v>
      </c>
      <c r="AI645"/>
      <c r="AJ645"/>
    </row>
    <row r="646" spans="1:36">
      <c r="A646" s="56" t="s">
        <v>50</v>
      </c>
      <c r="B646" s="56" t="s">
        <v>11417</v>
      </c>
      <c r="C646" s="56">
        <v>2101010130</v>
      </c>
      <c r="D646" s="56" t="s">
        <v>40</v>
      </c>
      <c r="E646" s="56">
        <v>2101020140</v>
      </c>
      <c r="F646" s="56">
        <v>5401010140</v>
      </c>
      <c r="G646" s="56" t="s">
        <v>11431</v>
      </c>
      <c r="H646" s="56">
        <v>400210</v>
      </c>
      <c r="I646" s="56" t="s">
        <v>11448</v>
      </c>
      <c r="J646" s="56" t="s">
        <v>1845</v>
      </c>
      <c r="K646" s="56" t="s">
        <v>1846</v>
      </c>
      <c r="L646" s="56" t="s">
        <v>7138</v>
      </c>
      <c r="M646" s="73">
        <v>41772</v>
      </c>
      <c r="N646" s="56"/>
      <c r="O646" s="56"/>
      <c r="P646" s="56" t="s">
        <v>7235</v>
      </c>
      <c r="Q646" s="56"/>
      <c r="R646" s="56" t="s">
        <v>70</v>
      </c>
      <c r="S646" s="56" t="s">
        <v>11415</v>
      </c>
      <c r="T646" s="56" t="s">
        <v>7140</v>
      </c>
      <c r="U646" s="57">
        <v>22218</v>
      </c>
      <c r="V646" s="57">
        <v>-13422.53</v>
      </c>
      <c r="W646" s="57">
        <v>8795.4699999999993</v>
      </c>
      <c r="X646" s="57">
        <v>0</v>
      </c>
      <c r="Y646" s="73">
        <v>41772</v>
      </c>
      <c r="Z646" s="57">
        <v>-2142.44</v>
      </c>
      <c r="AA646" s="57">
        <v>0</v>
      </c>
      <c r="AB646" s="57">
        <v>6653.03</v>
      </c>
      <c r="AC646" s="57">
        <v>0</v>
      </c>
      <c r="AD646" s="56" t="s">
        <v>9255</v>
      </c>
      <c r="AE646" s="57">
        <v>0</v>
      </c>
      <c r="AF646" s="57">
        <v>0</v>
      </c>
      <c r="AG646" s="57">
        <v>0</v>
      </c>
      <c r="AI646"/>
      <c r="AJ646"/>
    </row>
    <row r="647" spans="1:36">
      <c r="A647" s="56" t="s">
        <v>50</v>
      </c>
      <c r="B647" s="56" t="s">
        <v>11417</v>
      </c>
      <c r="C647" s="56">
        <v>2101010130</v>
      </c>
      <c r="D647" s="56" t="s">
        <v>40</v>
      </c>
      <c r="E647" s="56">
        <v>2101020140</v>
      </c>
      <c r="F647" s="56">
        <v>5401010140</v>
      </c>
      <c r="G647" s="56" t="s">
        <v>11431</v>
      </c>
      <c r="H647" s="56">
        <v>400210</v>
      </c>
      <c r="I647" s="56" t="s">
        <v>11448</v>
      </c>
      <c r="J647" s="56" t="s">
        <v>1849</v>
      </c>
      <c r="K647" s="56" t="s">
        <v>1850</v>
      </c>
      <c r="L647" s="56" t="s">
        <v>7138</v>
      </c>
      <c r="M647" s="73">
        <v>41780</v>
      </c>
      <c r="N647" s="56"/>
      <c r="O647" s="56"/>
      <c r="P647" s="56" t="s">
        <v>7235</v>
      </c>
      <c r="Q647" s="56"/>
      <c r="R647" s="56" t="s">
        <v>70</v>
      </c>
      <c r="S647" s="56" t="s">
        <v>11415</v>
      </c>
      <c r="T647" s="56" t="s">
        <v>7140</v>
      </c>
      <c r="U647" s="57">
        <v>20759</v>
      </c>
      <c r="V647" s="57">
        <v>-12501.82</v>
      </c>
      <c r="W647" s="57">
        <v>8257.18</v>
      </c>
      <c r="X647" s="57">
        <v>0</v>
      </c>
      <c r="Y647" s="73">
        <v>41780</v>
      </c>
      <c r="Z647" s="57">
        <v>-1999.36</v>
      </c>
      <c r="AA647" s="57">
        <v>0</v>
      </c>
      <c r="AB647" s="57">
        <v>6257.82</v>
      </c>
      <c r="AC647" s="57">
        <v>0</v>
      </c>
      <c r="AD647" s="56" t="s">
        <v>9255</v>
      </c>
      <c r="AE647" s="57">
        <v>0</v>
      </c>
      <c r="AF647" s="57">
        <v>0</v>
      </c>
      <c r="AG647" s="57">
        <v>0</v>
      </c>
      <c r="AI647"/>
      <c r="AJ647"/>
    </row>
    <row r="648" spans="1:36">
      <c r="A648" s="56" t="s">
        <v>50</v>
      </c>
      <c r="B648" s="56" t="s">
        <v>11417</v>
      </c>
      <c r="C648" s="56">
        <v>2101010130</v>
      </c>
      <c r="D648" s="56" t="s">
        <v>40</v>
      </c>
      <c r="E648" s="56">
        <v>2101020140</v>
      </c>
      <c r="F648" s="56">
        <v>5401010140</v>
      </c>
      <c r="G648" s="56" t="s">
        <v>11431</v>
      </c>
      <c r="H648" s="56">
        <v>400210</v>
      </c>
      <c r="I648" s="56" t="s">
        <v>11448</v>
      </c>
      <c r="J648" s="56" t="s">
        <v>1855</v>
      </c>
      <c r="K648" s="56" t="s">
        <v>1856</v>
      </c>
      <c r="L648" s="56" t="s">
        <v>7138</v>
      </c>
      <c r="M648" s="73">
        <v>41791</v>
      </c>
      <c r="N648" s="56"/>
      <c r="O648" s="56"/>
      <c r="P648" s="56" t="s">
        <v>7235</v>
      </c>
      <c r="Q648" s="56"/>
      <c r="R648" s="56" t="s">
        <v>70</v>
      </c>
      <c r="S648" s="56" t="s">
        <v>11415</v>
      </c>
      <c r="T648" s="56" t="s">
        <v>7140</v>
      </c>
      <c r="U648" s="57">
        <v>38930</v>
      </c>
      <c r="V648" s="57">
        <v>-23343.95</v>
      </c>
      <c r="W648" s="57">
        <v>15586.05</v>
      </c>
      <c r="X648" s="57">
        <v>0</v>
      </c>
      <c r="Y648" s="73">
        <v>41791</v>
      </c>
      <c r="Z648" s="57">
        <v>-3743.31</v>
      </c>
      <c r="AA648" s="57">
        <v>0</v>
      </c>
      <c r="AB648" s="57">
        <v>11842.74</v>
      </c>
      <c r="AC648" s="57">
        <v>0</v>
      </c>
      <c r="AD648" s="56" t="s">
        <v>9255</v>
      </c>
      <c r="AE648" s="57">
        <v>0</v>
      </c>
      <c r="AF648" s="57">
        <v>0</v>
      </c>
      <c r="AG648" s="57">
        <v>0</v>
      </c>
      <c r="AI648"/>
      <c r="AJ648"/>
    </row>
    <row r="649" spans="1:36">
      <c r="A649" s="56" t="s">
        <v>50</v>
      </c>
      <c r="B649" s="56" t="s">
        <v>11417</v>
      </c>
      <c r="C649" s="56">
        <v>2101010130</v>
      </c>
      <c r="D649" s="56" t="s">
        <v>40</v>
      </c>
      <c r="E649" s="56">
        <v>2101020140</v>
      </c>
      <c r="F649" s="56">
        <v>5401010140</v>
      </c>
      <c r="G649" s="56" t="s">
        <v>11431</v>
      </c>
      <c r="H649" s="56">
        <v>400210</v>
      </c>
      <c r="I649" s="56" t="s">
        <v>11448</v>
      </c>
      <c r="J649" s="56" t="s">
        <v>1857</v>
      </c>
      <c r="K649" s="56" t="s">
        <v>1856</v>
      </c>
      <c r="L649" s="56" t="s">
        <v>7138</v>
      </c>
      <c r="M649" s="73">
        <v>41841</v>
      </c>
      <c r="N649" s="56"/>
      <c r="O649" s="56"/>
      <c r="P649" s="56" t="s">
        <v>7235</v>
      </c>
      <c r="Q649" s="56"/>
      <c r="R649" s="56" t="s">
        <v>70</v>
      </c>
      <c r="S649" s="56" t="s">
        <v>11415</v>
      </c>
      <c r="T649" s="56" t="s">
        <v>7140</v>
      </c>
      <c r="U649" s="57">
        <v>38930</v>
      </c>
      <c r="V649" s="57">
        <v>-22887.08</v>
      </c>
      <c r="W649" s="57">
        <v>16042.92</v>
      </c>
      <c r="X649" s="57">
        <v>0</v>
      </c>
      <c r="Y649" s="73">
        <v>41841</v>
      </c>
      <c r="Z649" s="57">
        <v>-3716.03</v>
      </c>
      <c r="AA649" s="57">
        <v>0</v>
      </c>
      <c r="AB649" s="57">
        <v>12326.89</v>
      </c>
      <c r="AC649" s="57">
        <v>0</v>
      </c>
      <c r="AD649" s="56" t="s">
        <v>9255</v>
      </c>
      <c r="AE649" s="57">
        <v>0</v>
      </c>
      <c r="AF649" s="57">
        <v>0</v>
      </c>
      <c r="AG649" s="57">
        <v>0</v>
      </c>
      <c r="AI649"/>
      <c r="AJ649"/>
    </row>
    <row r="650" spans="1:36">
      <c r="A650" s="56" t="s">
        <v>50</v>
      </c>
      <c r="B650" s="56" t="s">
        <v>11417</v>
      </c>
      <c r="C650" s="56">
        <v>2101010130</v>
      </c>
      <c r="D650" s="56" t="s">
        <v>40</v>
      </c>
      <c r="E650" s="56">
        <v>2101020140</v>
      </c>
      <c r="F650" s="56">
        <v>5401010140</v>
      </c>
      <c r="G650" s="56" t="s">
        <v>11431</v>
      </c>
      <c r="H650" s="56">
        <v>400210</v>
      </c>
      <c r="I650" s="56" t="s">
        <v>11448</v>
      </c>
      <c r="J650" s="56" t="s">
        <v>1858</v>
      </c>
      <c r="K650" s="56" t="s">
        <v>1859</v>
      </c>
      <c r="L650" s="56" t="s">
        <v>7138</v>
      </c>
      <c r="M650" s="73">
        <v>41754</v>
      </c>
      <c r="N650" s="56"/>
      <c r="O650" s="56"/>
      <c r="P650" s="56" t="s">
        <v>7235</v>
      </c>
      <c r="Q650" s="56"/>
      <c r="R650" s="56" t="s">
        <v>70</v>
      </c>
      <c r="S650" s="56" t="s">
        <v>11415</v>
      </c>
      <c r="T650" s="56" t="s">
        <v>7140</v>
      </c>
      <c r="U650" s="57">
        <v>412515</v>
      </c>
      <c r="V650" s="57">
        <v>-250973.28</v>
      </c>
      <c r="W650" s="57">
        <v>161541.72</v>
      </c>
      <c r="X650" s="57">
        <v>0</v>
      </c>
      <c r="Y650" s="73">
        <v>41754</v>
      </c>
      <c r="Z650" s="57">
        <v>-39886.379999999997</v>
      </c>
      <c r="AA650" s="57">
        <v>0</v>
      </c>
      <c r="AB650" s="57">
        <v>121655.34</v>
      </c>
      <c r="AC650" s="57">
        <v>0</v>
      </c>
      <c r="AD650" s="56" t="s">
        <v>9255</v>
      </c>
      <c r="AE650" s="57">
        <v>0</v>
      </c>
      <c r="AF650" s="57">
        <v>0</v>
      </c>
      <c r="AG650" s="57">
        <v>0</v>
      </c>
      <c r="AI650"/>
      <c r="AJ650"/>
    </row>
    <row r="651" spans="1:36">
      <c r="A651" s="56" t="s">
        <v>50</v>
      </c>
      <c r="B651" s="56" t="s">
        <v>11417</v>
      </c>
      <c r="C651" s="56">
        <v>2101010130</v>
      </c>
      <c r="D651" s="56" t="s">
        <v>40</v>
      </c>
      <c r="E651" s="56">
        <v>2101020140</v>
      </c>
      <c r="F651" s="56">
        <v>5401010140</v>
      </c>
      <c r="G651" s="56" t="s">
        <v>11431</v>
      </c>
      <c r="H651" s="56">
        <v>400210</v>
      </c>
      <c r="I651" s="56" t="s">
        <v>11448</v>
      </c>
      <c r="J651" s="56" t="s">
        <v>1860</v>
      </c>
      <c r="K651" s="56" t="s">
        <v>1861</v>
      </c>
      <c r="L651" s="56" t="s">
        <v>7138</v>
      </c>
      <c r="M651" s="73">
        <v>41730</v>
      </c>
      <c r="N651" s="56"/>
      <c r="O651" s="56"/>
      <c r="P651" s="56" t="s">
        <v>7235</v>
      </c>
      <c r="Q651" s="56"/>
      <c r="R651" s="56" t="s">
        <v>70</v>
      </c>
      <c r="S651" s="56" t="s">
        <v>11415</v>
      </c>
      <c r="T651" s="56" t="s">
        <v>7140</v>
      </c>
      <c r="U651" s="57">
        <v>423650</v>
      </c>
      <c r="V651" s="57">
        <v>-260169.75</v>
      </c>
      <c r="W651" s="57">
        <v>163480.25</v>
      </c>
      <c r="X651" s="57">
        <v>0</v>
      </c>
      <c r="Y651" s="73">
        <v>41730</v>
      </c>
      <c r="Z651" s="57">
        <v>-41113.71</v>
      </c>
      <c r="AA651" s="57">
        <v>0</v>
      </c>
      <c r="AB651" s="57">
        <v>122366.54</v>
      </c>
      <c r="AC651" s="57">
        <v>0</v>
      </c>
      <c r="AD651" s="56" t="s">
        <v>9255</v>
      </c>
      <c r="AE651" s="57">
        <v>0</v>
      </c>
      <c r="AF651" s="57">
        <v>0</v>
      </c>
      <c r="AG651" s="57">
        <v>0</v>
      </c>
      <c r="AI651"/>
      <c r="AJ651"/>
    </row>
    <row r="652" spans="1:36">
      <c r="A652" s="56" t="s">
        <v>49</v>
      </c>
      <c r="B652" s="56" t="s">
        <v>11417</v>
      </c>
      <c r="C652" s="56">
        <v>2101010130</v>
      </c>
      <c r="D652" s="56" t="s">
        <v>40</v>
      </c>
      <c r="E652" s="56">
        <v>2101020140</v>
      </c>
      <c r="F652" s="56">
        <v>5401010140</v>
      </c>
      <c r="G652" s="56" t="s">
        <v>11431</v>
      </c>
      <c r="H652" s="56">
        <v>400211</v>
      </c>
      <c r="I652" s="56" t="s">
        <v>11438</v>
      </c>
      <c r="J652" s="56" t="s">
        <v>2884</v>
      </c>
      <c r="K652" s="56" t="s">
        <v>7291</v>
      </c>
      <c r="L652" s="56" t="s">
        <v>7138</v>
      </c>
      <c r="M652" s="73">
        <v>40942</v>
      </c>
      <c r="N652" s="56"/>
      <c r="O652" s="56"/>
      <c r="P652" s="56" t="s">
        <v>7235</v>
      </c>
      <c r="Q652" s="56"/>
      <c r="R652" s="56" t="s">
        <v>70</v>
      </c>
      <c r="S652" s="56" t="s">
        <v>11415</v>
      </c>
      <c r="T652" s="56" t="s">
        <v>7140</v>
      </c>
      <c r="U652" s="57">
        <v>16520</v>
      </c>
      <c r="V652" s="57">
        <v>-13620.71</v>
      </c>
      <c r="W652" s="57">
        <v>2899.29</v>
      </c>
      <c r="X652" s="57">
        <v>0</v>
      </c>
      <c r="Y652" s="73">
        <v>40942</v>
      </c>
      <c r="Z652" s="57">
        <v>-1881.74</v>
      </c>
      <c r="AA652" s="57">
        <v>0</v>
      </c>
      <c r="AB652" s="57">
        <v>1017.55</v>
      </c>
      <c r="AC652" s="57">
        <v>0</v>
      </c>
      <c r="AD652" s="56" t="s">
        <v>9255</v>
      </c>
      <c r="AE652" s="57">
        <v>0</v>
      </c>
      <c r="AF652" s="57">
        <v>0</v>
      </c>
      <c r="AG652" s="57">
        <v>0</v>
      </c>
      <c r="AI652"/>
      <c r="AJ652"/>
    </row>
    <row r="653" spans="1:36">
      <c r="A653" s="56" t="s">
        <v>49</v>
      </c>
      <c r="B653" s="56" t="s">
        <v>11417</v>
      </c>
      <c r="C653" s="56">
        <v>2101010130</v>
      </c>
      <c r="D653" s="56" t="s">
        <v>40</v>
      </c>
      <c r="E653" s="56">
        <v>2101020140</v>
      </c>
      <c r="F653" s="56">
        <v>5401010140</v>
      </c>
      <c r="G653" s="56" t="s">
        <v>11431</v>
      </c>
      <c r="H653" s="56">
        <v>400211</v>
      </c>
      <c r="I653" s="56" t="s">
        <v>11438</v>
      </c>
      <c r="J653" s="56" t="s">
        <v>2885</v>
      </c>
      <c r="K653" s="56" t="s">
        <v>2886</v>
      </c>
      <c r="L653" s="56" t="s">
        <v>7138</v>
      </c>
      <c r="M653" s="73">
        <v>40796</v>
      </c>
      <c r="N653" s="56"/>
      <c r="O653" s="56"/>
      <c r="P653" s="56" t="s">
        <v>7235</v>
      </c>
      <c r="Q653" s="56"/>
      <c r="R653" s="56" t="s">
        <v>70</v>
      </c>
      <c r="S653" s="56" t="s">
        <v>11415</v>
      </c>
      <c r="T653" s="56" t="s">
        <v>7140</v>
      </c>
      <c r="U653" s="57">
        <v>36187</v>
      </c>
      <c r="V653" s="57">
        <v>-31520.59</v>
      </c>
      <c r="W653" s="57">
        <v>4666.41</v>
      </c>
      <c r="X653" s="57">
        <v>0</v>
      </c>
      <c r="Y653" s="73">
        <v>40796</v>
      </c>
      <c r="Z653" s="57">
        <v>-2857.06</v>
      </c>
      <c r="AA653" s="57">
        <v>0</v>
      </c>
      <c r="AB653" s="57">
        <v>1809.35</v>
      </c>
      <c r="AC653" s="57">
        <v>0</v>
      </c>
      <c r="AD653" s="56" t="s">
        <v>9255</v>
      </c>
      <c r="AE653" s="57">
        <v>0</v>
      </c>
      <c r="AF653" s="57">
        <v>0</v>
      </c>
      <c r="AG653" s="57">
        <v>0</v>
      </c>
      <c r="AI653"/>
      <c r="AJ653"/>
    </row>
    <row r="654" spans="1:36">
      <c r="A654" s="56" t="s">
        <v>49</v>
      </c>
      <c r="B654" s="56" t="s">
        <v>11417</v>
      </c>
      <c r="C654" s="56">
        <v>2101010130</v>
      </c>
      <c r="D654" s="56" t="s">
        <v>40</v>
      </c>
      <c r="E654" s="56">
        <v>2101020140</v>
      </c>
      <c r="F654" s="56">
        <v>5401010140</v>
      </c>
      <c r="G654" s="56" t="s">
        <v>11431</v>
      </c>
      <c r="H654" s="56">
        <v>400211</v>
      </c>
      <c r="I654" s="56" t="s">
        <v>11438</v>
      </c>
      <c r="J654" s="56" t="s">
        <v>2893</v>
      </c>
      <c r="K654" s="56" t="s">
        <v>2894</v>
      </c>
      <c r="L654" s="56" t="s">
        <v>7138</v>
      </c>
      <c r="M654" s="73">
        <v>40691</v>
      </c>
      <c r="N654" s="56"/>
      <c r="O654" s="56"/>
      <c r="P654" s="56" t="s">
        <v>7235</v>
      </c>
      <c r="Q654" s="56"/>
      <c r="R654" s="56" t="s">
        <v>70</v>
      </c>
      <c r="S654" s="56" t="s">
        <v>11415</v>
      </c>
      <c r="T654" s="56" t="s">
        <v>7140</v>
      </c>
      <c r="U654" s="57">
        <v>57049</v>
      </c>
      <c r="V654" s="57">
        <v>-51741.41</v>
      </c>
      <c r="W654" s="57">
        <v>5307.59</v>
      </c>
      <c r="X654" s="57">
        <v>0</v>
      </c>
      <c r="Y654" s="73">
        <v>40691</v>
      </c>
      <c r="Z654" s="57">
        <v>-2455.14</v>
      </c>
      <c r="AA654" s="57">
        <v>0</v>
      </c>
      <c r="AB654" s="57">
        <v>2852.45</v>
      </c>
      <c r="AC654" s="57">
        <v>0</v>
      </c>
      <c r="AD654" s="56" t="s">
        <v>9255</v>
      </c>
      <c r="AE654" s="57">
        <v>0</v>
      </c>
      <c r="AF654" s="57">
        <v>0</v>
      </c>
      <c r="AG654" s="57">
        <v>0</v>
      </c>
      <c r="AI654"/>
      <c r="AJ654"/>
    </row>
    <row r="655" spans="1:36">
      <c r="A655" s="56" t="s">
        <v>50</v>
      </c>
      <c r="B655" s="56" t="s">
        <v>11417</v>
      </c>
      <c r="C655" s="56">
        <v>2101010130</v>
      </c>
      <c r="D655" s="56" t="s">
        <v>40</v>
      </c>
      <c r="E655" s="56">
        <v>2101020140</v>
      </c>
      <c r="F655" s="56">
        <v>5401010140</v>
      </c>
      <c r="G655" s="56" t="s">
        <v>11431</v>
      </c>
      <c r="H655" s="56">
        <v>400210</v>
      </c>
      <c r="I655" s="56" t="s">
        <v>11432</v>
      </c>
      <c r="J655" s="56" t="s">
        <v>6849</v>
      </c>
      <c r="K655" s="56" t="s">
        <v>6850</v>
      </c>
      <c r="L655" s="56" t="s">
        <v>7138</v>
      </c>
      <c r="M655" s="73">
        <v>44250</v>
      </c>
      <c r="N655" s="56"/>
      <c r="O655" s="56"/>
      <c r="P655" s="56" t="s">
        <v>295</v>
      </c>
      <c r="Q655" s="56"/>
      <c r="R655" s="56" t="s">
        <v>70</v>
      </c>
      <c r="S655" s="56" t="s">
        <v>11415</v>
      </c>
      <c r="T655" s="56" t="s">
        <v>7140</v>
      </c>
      <c r="U655" s="57">
        <v>111291.48</v>
      </c>
      <c r="V655" s="57">
        <v>-6836.04</v>
      </c>
      <c r="W655" s="57">
        <v>104455.44</v>
      </c>
      <c r="X655" s="57">
        <v>0</v>
      </c>
      <c r="Y655" s="73">
        <v>44051</v>
      </c>
      <c r="Z655" s="57">
        <v>-9674.74</v>
      </c>
      <c r="AA655" s="57">
        <v>0</v>
      </c>
      <c r="AB655" s="57">
        <v>94780.7</v>
      </c>
      <c r="AC655" s="57">
        <v>0</v>
      </c>
      <c r="AD655" s="56" t="s">
        <v>9255</v>
      </c>
      <c r="AE655" s="57">
        <v>0</v>
      </c>
      <c r="AF655" s="57">
        <v>0</v>
      </c>
      <c r="AG655" s="57">
        <v>0</v>
      </c>
      <c r="AI655"/>
      <c r="AJ655"/>
    </row>
    <row r="656" spans="1:36">
      <c r="A656" s="56" t="s">
        <v>48</v>
      </c>
      <c r="B656" s="56" t="s">
        <v>11446</v>
      </c>
      <c r="C656" s="56">
        <v>2101010140</v>
      </c>
      <c r="D656" s="56" t="s">
        <v>66</v>
      </c>
      <c r="E656" s="56">
        <v>2101020140</v>
      </c>
      <c r="F656" s="56">
        <v>5401010140</v>
      </c>
      <c r="G656" s="56" t="s">
        <v>11428</v>
      </c>
      <c r="H656" s="56">
        <v>400300</v>
      </c>
      <c r="I656" s="56" t="s">
        <v>11447</v>
      </c>
      <c r="J656" s="56" t="s">
        <v>3644</v>
      </c>
      <c r="K656" s="56" t="s">
        <v>3645</v>
      </c>
      <c r="L656" s="56" t="s">
        <v>7138</v>
      </c>
      <c r="M656" s="73">
        <v>41118</v>
      </c>
      <c r="N656" s="56"/>
      <c r="O656" s="56"/>
      <c r="P656" s="56" t="s">
        <v>295</v>
      </c>
      <c r="Q656" s="56"/>
      <c r="R656" s="56" t="s">
        <v>70</v>
      </c>
      <c r="S656" s="56" t="s">
        <v>11415</v>
      </c>
      <c r="T656" s="56" t="s">
        <v>7140</v>
      </c>
      <c r="U656" s="57">
        <v>9300</v>
      </c>
      <c r="V656" s="57">
        <v>-7322.87</v>
      </c>
      <c r="W656" s="57">
        <v>1977.13</v>
      </c>
      <c r="X656" s="57">
        <v>0</v>
      </c>
      <c r="Y656" s="73">
        <v>41118</v>
      </c>
      <c r="Z656" s="57">
        <v>-1045.6600000000001</v>
      </c>
      <c r="AA656" s="57">
        <v>0</v>
      </c>
      <c r="AB656" s="57">
        <v>931.47</v>
      </c>
      <c r="AC656" s="57">
        <v>0</v>
      </c>
      <c r="AD656" s="56" t="s">
        <v>9255</v>
      </c>
      <c r="AE656" s="57">
        <v>0</v>
      </c>
      <c r="AF656" s="57">
        <v>0</v>
      </c>
      <c r="AG656" s="57">
        <v>0</v>
      </c>
      <c r="AI656"/>
      <c r="AJ656"/>
    </row>
    <row r="657" spans="1:36">
      <c r="A657" s="56" t="s">
        <v>48</v>
      </c>
      <c r="B657" s="56" t="s">
        <v>11446</v>
      </c>
      <c r="C657" s="56">
        <v>2101010140</v>
      </c>
      <c r="D657" s="56" t="s">
        <v>66</v>
      </c>
      <c r="E657" s="56">
        <v>2101020140</v>
      </c>
      <c r="F657" s="56">
        <v>5401010140</v>
      </c>
      <c r="G657" s="56" t="s">
        <v>11428</v>
      </c>
      <c r="H657" s="56">
        <v>400300</v>
      </c>
      <c r="I657" s="56" t="s">
        <v>11430</v>
      </c>
      <c r="J657" s="56" t="s">
        <v>3824</v>
      </c>
      <c r="K657" s="56" t="s">
        <v>3825</v>
      </c>
      <c r="L657" s="56" t="s">
        <v>7138</v>
      </c>
      <c r="M657" s="73">
        <v>41129</v>
      </c>
      <c r="N657" s="56"/>
      <c r="O657" s="56"/>
      <c r="P657" s="56" t="s">
        <v>295</v>
      </c>
      <c r="Q657" s="56"/>
      <c r="R657" s="56" t="s">
        <v>70</v>
      </c>
      <c r="S657" s="56" t="s">
        <v>11415</v>
      </c>
      <c r="T657" s="56" t="s">
        <v>7140</v>
      </c>
      <c r="U657" s="57">
        <v>24665</v>
      </c>
      <c r="V657" s="57">
        <v>-19341.75</v>
      </c>
      <c r="W657" s="57">
        <v>5323.25</v>
      </c>
      <c r="X657" s="57">
        <v>0</v>
      </c>
      <c r="Y657" s="73">
        <v>41129</v>
      </c>
      <c r="Z657" s="57">
        <v>-2765.3</v>
      </c>
      <c r="AA657" s="57">
        <v>0</v>
      </c>
      <c r="AB657" s="57">
        <v>2557.9499999999998</v>
      </c>
      <c r="AC657" s="57">
        <v>0</v>
      </c>
      <c r="AD657" s="56" t="s">
        <v>9255</v>
      </c>
      <c r="AE657" s="57">
        <v>0</v>
      </c>
      <c r="AF657" s="57">
        <v>0</v>
      </c>
      <c r="AG657" s="57">
        <v>0</v>
      </c>
      <c r="AI657"/>
      <c r="AJ657"/>
    </row>
    <row r="658" spans="1:36">
      <c r="A658" s="56" t="s">
        <v>48</v>
      </c>
      <c r="B658" s="56" t="s">
        <v>11446</v>
      </c>
      <c r="C658" s="56">
        <v>2101010140</v>
      </c>
      <c r="D658" s="56" t="s">
        <v>66</v>
      </c>
      <c r="E658" s="56">
        <v>2101020140</v>
      </c>
      <c r="F658" s="56">
        <v>5401010140</v>
      </c>
      <c r="G658" s="56" t="s">
        <v>11428</v>
      </c>
      <c r="H658" s="56">
        <v>400300</v>
      </c>
      <c r="I658" s="56" t="s">
        <v>11430</v>
      </c>
      <c r="J658" s="56" t="s">
        <v>3826</v>
      </c>
      <c r="K658" s="56" t="s">
        <v>3807</v>
      </c>
      <c r="L658" s="56" t="s">
        <v>7138</v>
      </c>
      <c r="M658" s="73">
        <v>41129</v>
      </c>
      <c r="N658" s="56"/>
      <c r="O658" s="56"/>
      <c r="P658" s="56" t="s">
        <v>295</v>
      </c>
      <c r="Q658" s="56"/>
      <c r="R658" s="56" t="s">
        <v>70</v>
      </c>
      <c r="S658" s="56" t="s">
        <v>11415</v>
      </c>
      <c r="T658" s="56" t="s">
        <v>7140</v>
      </c>
      <c r="U658" s="57">
        <v>33473</v>
      </c>
      <c r="V658" s="57">
        <v>-26248.6</v>
      </c>
      <c r="W658" s="57">
        <v>7224.4</v>
      </c>
      <c r="X658" s="57">
        <v>0</v>
      </c>
      <c r="Y658" s="73">
        <v>41129</v>
      </c>
      <c r="Z658" s="57">
        <v>-3752.94</v>
      </c>
      <c r="AA658" s="57">
        <v>0</v>
      </c>
      <c r="AB658" s="57">
        <v>3471.46</v>
      </c>
      <c r="AC658" s="57">
        <v>0</v>
      </c>
      <c r="AD658" s="56" t="s">
        <v>9255</v>
      </c>
      <c r="AE658" s="57">
        <v>0</v>
      </c>
      <c r="AF658" s="57">
        <v>0</v>
      </c>
      <c r="AG658" s="57">
        <v>0</v>
      </c>
      <c r="AI658"/>
      <c r="AJ658"/>
    </row>
    <row r="659" spans="1:36">
      <c r="A659" s="56" t="s">
        <v>48</v>
      </c>
      <c r="B659" s="56" t="s">
        <v>11446</v>
      </c>
      <c r="C659" s="56">
        <v>2101010140</v>
      </c>
      <c r="D659" s="56" t="s">
        <v>66</v>
      </c>
      <c r="E659" s="56">
        <v>2101020140</v>
      </c>
      <c r="F659" s="56">
        <v>5401010140</v>
      </c>
      <c r="G659" s="56" t="s">
        <v>11428</v>
      </c>
      <c r="H659" s="56">
        <v>400300</v>
      </c>
      <c r="I659" s="56" t="s">
        <v>11430</v>
      </c>
      <c r="J659" s="56" t="s">
        <v>3827</v>
      </c>
      <c r="K659" s="56" t="s">
        <v>3828</v>
      </c>
      <c r="L659" s="56" t="s">
        <v>7138</v>
      </c>
      <c r="M659" s="73">
        <v>41129</v>
      </c>
      <c r="N659" s="56"/>
      <c r="O659" s="56"/>
      <c r="P659" s="56" t="s">
        <v>295</v>
      </c>
      <c r="Q659" s="56"/>
      <c r="R659" s="56" t="s">
        <v>70</v>
      </c>
      <c r="S659" s="56" t="s">
        <v>11415</v>
      </c>
      <c r="T659" s="56" t="s">
        <v>7140</v>
      </c>
      <c r="U659" s="57">
        <v>14681</v>
      </c>
      <c r="V659" s="57">
        <v>-11512.34</v>
      </c>
      <c r="W659" s="57">
        <v>3168.66</v>
      </c>
      <c r="X659" s="57">
        <v>0</v>
      </c>
      <c r="Y659" s="73">
        <v>41129</v>
      </c>
      <c r="Z659" s="57">
        <v>-1646.07</v>
      </c>
      <c r="AA659" s="57">
        <v>0</v>
      </c>
      <c r="AB659" s="57">
        <v>1522.59</v>
      </c>
      <c r="AC659" s="57">
        <v>0</v>
      </c>
      <c r="AD659" s="56" t="s">
        <v>9255</v>
      </c>
      <c r="AE659" s="57">
        <v>0</v>
      </c>
      <c r="AF659" s="57">
        <v>0</v>
      </c>
      <c r="AG659" s="57">
        <v>0</v>
      </c>
      <c r="AI659"/>
      <c r="AJ659"/>
    </row>
    <row r="660" spans="1:36">
      <c r="A660" s="56" t="s">
        <v>48</v>
      </c>
      <c r="B660" s="56" t="s">
        <v>11446</v>
      </c>
      <c r="C660" s="56">
        <v>2101010140</v>
      </c>
      <c r="D660" s="56" t="s">
        <v>66</v>
      </c>
      <c r="E660" s="56">
        <v>2101020140</v>
      </c>
      <c r="F660" s="56">
        <v>5401010140</v>
      </c>
      <c r="G660" s="56" t="s">
        <v>11428</v>
      </c>
      <c r="H660" s="56">
        <v>400300</v>
      </c>
      <c r="I660" s="56" t="s">
        <v>11430</v>
      </c>
      <c r="J660" s="56" t="s">
        <v>3829</v>
      </c>
      <c r="K660" s="56" t="s">
        <v>3830</v>
      </c>
      <c r="L660" s="56" t="s">
        <v>7138</v>
      </c>
      <c r="M660" s="73">
        <v>41129</v>
      </c>
      <c r="N660" s="56"/>
      <c r="O660" s="56"/>
      <c r="P660" s="56" t="s">
        <v>295</v>
      </c>
      <c r="Q660" s="56"/>
      <c r="R660" s="56" t="s">
        <v>70</v>
      </c>
      <c r="S660" s="56" t="s">
        <v>11415</v>
      </c>
      <c r="T660" s="56" t="s">
        <v>7140</v>
      </c>
      <c r="U660" s="57">
        <v>69222</v>
      </c>
      <c r="V660" s="57">
        <v>-54282.69</v>
      </c>
      <c r="W660" s="57">
        <v>14939.31</v>
      </c>
      <c r="X660" s="57">
        <v>0</v>
      </c>
      <c r="Y660" s="73">
        <v>41129</v>
      </c>
      <c r="Z660" s="57">
        <v>-7760.57</v>
      </c>
      <c r="AA660" s="57">
        <v>0</v>
      </c>
      <c r="AB660" s="57">
        <v>7178.74</v>
      </c>
      <c r="AC660" s="57">
        <v>0</v>
      </c>
      <c r="AD660" s="56" t="s">
        <v>9255</v>
      </c>
      <c r="AE660" s="57">
        <v>0</v>
      </c>
      <c r="AF660" s="57">
        <v>0</v>
      </c>
      <c r="AG660" s="57">
        <v>0</v>
      </c>
      <c r="AI660"/>
      <c r="AJ660"/>
    </row>
    <row r="661" spans="1:36">
      <c r="A661" s="56" t="s">
        <v>48</v>
      </c>
      <c r="B661" s="56" t="s">
        <v>11446</v>
      </c>
      <c r="C661" s="56">
        <v>2101010140</v>
      </c>
      <c r="D661" s="56" t="s">
        <v>66</v>
      </c>
      <c r="E661" s="56">
        <v>2101020140</v>
      </c>
      <c r="F661" s="56">
        <v>5401010140</v>
      </c>
      <c r="G661" s="56" t="s">
        <v>11428</v>
      </c>
      <c r="H661" s="56">
        <v>400300</v>
      </c>
      <c r="I661" s="56" t="s">
        <v>11430</v>
      </c>
      <c r="J661" s="56" t="s">
        <v>3833</v>
      </c>
      <c r="K661" s="56" t="s">
        <v>3834</v>
      </c>
      <c r="L661" s="56" t="s">
        <v>7138</v>
      </c>
      <c r="M661" s="73">
        <v>41170</v>
      </c>
      <c r="N661" s="56"/>
      <c r="O661" s="56"/>
      <c r="P661" s="56" t="s">
        <v>295</v>
      </c>
      <c r="Q661" s="56"/>
      <c r="R661" s="56" t="s">
        <v>70</v>
      </c>
      <c r="S661" s="56" t="s">
        <v>11415</v>
      </c>
      <c r="T661" s="56" t="s">
        <v>7140</v>
      </c>
      <c r="U661" s="57">
        <v>11647</v>
      </c>
      <c r="V661" s="57">
        <v>-8993.61</v>
      </c>
      <c r="W661" s="57">
        <v>2653.39</v>
      </c>
      <c r="X661" s="57">
        <v>0</v>
      </c>
      <c r="Y661" s="73">
        <v>41170</v>
      </c>
      <c r="Z661" s="57">
        <v>-1292.95</v>
      </c>
      <c r="AA661" s="57">
        <v>0</v>
      </c>
      <c r="AB661" s="57">
        <v>1360.44</v>
      </c>
      <c r="AC661" s="57">
        <v>0</v>
      </c>
      <c r="AD661" s="56" t="s">
        <v>9255</v>
      </c>
      <c r="AE661" s="57">
        <v>0</v>
      </c>
      <c r="AF661" s="57">
        <v>0</v>
      </c>
      <c r="AG661" s="57">
        <v>0</v>
      </c>
      <c r="AI661"/>
      <c r="AJ661"/>
    </row>
    <row r="662" spans="1:36">
      <c r="A662" s="56" t="s">
        <v>48</v>
      </c>
      <c r="B662" s="56" t="s">
        <v>11446</v>
      </c>
      <c r="C662" s="56">
        <v>2101010140</v>
      </c>
      <c r="D662" s="56" t="s">
        <v>66</v>
      </c>
      <c r="E662" s="56">
        <v>2101020140</v>
      </c>
      <c r="F662" s="56">
        <v>5401010140</v>
      </c>
      <c r="G662" s="56" t="s">
        <v>11428</v>
      </c>
      <c r="H662" s="56">
        <v>400300</v>
      </c>
      <c r="I662" s="56" t="s">
        <v>11430</v>
      </c>
      <c r="J662" s="56" t="s">
        <v>3884</v>
      </c>
      <c r="K662" s="56" t="s">
        <v>3850</v>
      </c>
      <c r="L662" s="56" t="s">
        <v>7138</v>
      </c>
      <c r="M662" s="73">
        <v>41170</v>
      </c>
      <c r="N662" s="56"/>
      <c r="O662" s="56"/>
      <c r="P662" s="56" t="s">
        <v>295</v>
      </c>
      <c r="Q662" s="56"/>
      <c r="R662" s="56" t="s">
        <v>70</v>
      </c>
      <c r="S662" s="56" t="s">
        <v>11415</v>
      </c>
      <c r="T662" s="56" t="s">
        <v>7140</v>
      </c>
      <c r="U662" s="57">
        <v>19575</v>
      </c>
      <c r="V662" s="57">
        <v>-15115.68</v>
      </c>
      <c r="W662" s="57">
        <v>4459.32</v>
      </c>
      <c r="X662" s="57">
        <v>0</v>
      </c>
      <c r="Y662" s="73">
        <v>41170</v>
      </c>
      <c r="Z662" s="57">
        <v>-2172.92</v>
      </c>
      <c r="AA662" s="57">
        <v>0</v>
      </c>
      <c r="AB662" s="57">
        <v>2286.4</v>
      </c>
      <c r="AC662" s="57">
        <v>0</v>
      </c>
      <c r="AD662" s="56" t="s">
        <v>9255</v>
      </c>
      <c r="AE662" s="57">
        <v>0</v>
      </c>
      <c r="AF662" s="57">
        <v>0</v>
      </c>
      <c r="AG662" s="57">
        <v>0</v>
      </c>
      <c r="AI662"/>
      <c r="AJ662"/>
    </row>
    <row r="663" spans="1:36">
      <c r="A663" s="56" t="s">
        <v>48</v>
      </c>
      <c r="B663" s="56" t="s">
        <v>11446</v>
      </c>
      <c r="C663" s="56">
        <v>2101010140</v>
      </c>
      <c r="D663" s="56" t="s">
        <v>66</v>
      </c>
      <c r="E663" s="56">
        <v>2101020140</v>
      </c>
      <c r="F663" s="56">
        <v>5401010140</v>
      </c>
      <c r="G663" s="56" t="s">
        <v>11428</v>
      </c>
      <c r="H663" s="56">
        <v>400300</v>
      </c>
      <c r="I663" s="56" t="s">
        <v>11430</v>
      </c>
      <c r="J663" s="56" t="s">
        <v>3887</v>
      </c>
      <c r="K663" s="56" t="s">
        <v>3888</v>
      </c>
      <c r="L663" s="56" t="s">
        <v>7138</v>
      </c>
      <c r="M663" s="73">
        <v>41078</v>
      </c>
      <c r="N663" s="56"/>
      <c r="O663" s="56"/>
      <c r="P663" s="56" t="s">
        <v>295</v>
      </c>
      <c r="Q663" s="56"/>
      <c r="R663" s="56" t="s">
        <v>70</v>
      </c>
      <c r="S663" s="56" t="s">
        <v>11415</v>
      </c>
      <c r="T663" s="56" t="s">
        <v>7140</v>
      </c>
      <c r="U663" s="57">
        <v>11424</v>
      </c>
      <c r="V663" s="57">
        <v>-9131.93</v>
      </c>
      <c r="W663" s="57">
        <v>2292.0700000000002</v>
      </c>
      <c r="X663" s="57">
        <v>0</v>
      </c>
      <c r="Y663" s="73">
        <v>41078</v>
      </c>
      <c r="Z663" s="57">
        <v>-1297.45</v>
      </c>
      <c r="AA663" s="57">
        <v>0</v>
      </c>
      <c r="AB663" s="57">
        <v>994.62</v>
      </c>
      <c r="AC663" s="57">
        <v>0</v>
      </c>
      <c r="AD663" s="56" t="s">
        <v>9255</v>
      </c>
      <c r="AE663" s="57">
        <v>0</v>
      </c>
      <c r="AF663" s="57">
        <v>0</v>
      </c>
      <c r="AG663" s="57">
        <v>0</v>
      </c>
      <c r="AI663"/>
      <c r="AJ663"/>
    </row>
    <row r="664" spans="1:36">
      <c r="A664" s="56" t="s">
        <v>48</v>
      </c>
      <c r="B664" s="56" t="s">
        <v>11446</v>
      </c>
      <c r="C664" s="56">
        <v>2101010140</v>
      </c>
      <c r="D664" s="56" t="s">
        <v>66</v>
      </c>
      <c r="E664" s="56">
        <v>2101020140</v>
      </c>
      <c r="F664" s="56">
        <v>5401010140</v>
      </c>
      <c r="G664" s="56" t="s">
        <v>11428</v>
      </c>
      <c r="H664" s="56">
        <v>400300</v>
      </c>
      <c r="I664" s="56" t="s">
        <v>11430</v>
      </c>
      <c r="J664" s="56" t="s">
        <v>3889</v>
      </c>
      <c r="K664" s="56" t="s">
        <v>3890</v>
      </c>
      <c r="L664" s="56" t="s">
        <v>7138</v>
      </c>
      <c r="M664" s="73">
        <v>41078</v>
      </c>
      <c r="N664" s="56"/>
      <c r="O664" s="56"/>
      <c r="P664" s="56" t="s">
        <v>295</v>
      </c>
      <c r="Q664" s="56"/>
      <c r="R664" s="56" t="s">
        <v>70</v>
      </c>
      <c r="S664" s="56" t="s">
        <v>11415</v>
      </c>
      <c r="T664" s="56" t="s">
        <v>7140</v>
      </c>
      <c r="U664" s="57">
        <v>128275</v>
      </c>
      <c r="V664" s="57">
        <v>-102539.93</v>
      </c>
      <c r="W664" s="57">
        <v>25735.07</v>
      </c>
      <c r="X664" s="57">
        <v>0</v>
      </c>
      <c r="Y664" s="73">
        <v>41078</v>
      </c>
      <c r="Z664" s="57">
        <v>-14567.32</v>
      </c>
      <c r="AA664" s="57">
        <v>0</v>
      </c>
      <c r="AB664" s="57">
        <v>11167.75</v>
      </c>
      <c r="AC664" s="57">
        <v>0</v>
      </c>
      <c r="AD664" s="56" t="s">
        <v>9255</v>
      </c>
      <c r="AE664" s="57">
        <v>0</v>
      </c>
      <c r="AF664" s="57">
        <v>0</v>
      </c>
      <c r="AG664" s="57">
        <v>0</v>
      </c>
      <c r="AI664"/>
      <c r="AJ664"/>
    </row>
    <row r="665" spans="1:36">
      <c r="A665" s="56" t="s">
        <v>48</v>
      </c>
      <c r="B665" s="56" t="s">
        <v>11446</v>
      </c>
      <c r="C665" s="56">
        <v>2101010140</v>
      </c>
      <c r="D665" s="56" t="s">
        <v>66</v>
      </c>
      <c r="E665" s="56">
        <v>2101020140</v>
      </c>
      <c r="F665" s="56">
        <v>5401010140</v>
      </c>
      <c r="G665" s="56" t="s">
        <v>11428</v>
      </c>
      <c r="H665" s="56">
        <v>400300</v>
      </c>
      <c r="I665" s="56" t="s">
        <v>11430</v>
      </c>
      <c r="J665" s="56" t="s">
        <v>3891</v>
      </c>
      <c r="K665" s="56" t="s">
        <v>3892</v>
      </c>
      <c r="L665" s="56" t="s">
        <v>7138</v>
      </c>
      <c r="M665" s="73">
        <v>41078</v>
      </c>
      <c r="N665" s="56"/>
      <c r="O665" s="56"/>
      <c r="P665" s="56" t="s">
        <v>295</v>
      </c>
      <c r="Q665" s="56"/>
      <c r="R665" s="56" t="s">
        <v>70</v>
      </c>
      <c r="S665" s="56" t="s">
        <v>11415</v>
      </c>
      <c r="T665" s="56" t="s">
        <v>7140</v>
      </c>
      <c r="U665" s="57">
        <v>10118</v>
      </c>
      <c r="V665" s="57">
        <v>-8087.86</v>
      </c>
      <c r="W665" s="57">
        <v>2030.14</v>
      </c>
      <c r="X665" s="57">
        <v>0</v>
      </c>
      <c r="Y665" s="73">
        <v>41078</v>
      </c>
      <c r="Z665" s="57">
        <v>-1149.2</v>
      </c>
      <c r="AA665" s="57">
        <v>0</v>
      </c>
      <c r="AB665" s="57">
        <v>880.94</v>
      </c>
      <c r="AC665" s="57">
        <v>0</v>
      </c>
      <c r="AD665" s="56" t="s">
        <v>9255</v>
      </c>
      <c r="AE665" s="57">
        <v>0</v>
      </c>
      <c r="AF665" s="57">
        <v>0</v>
      </c>
      <c r="AG665" s="57">
        <v>0</v>
      </c>
      <c r="AI665"/>
      <c r="AJ665"/>
    </row>
    <row r="666" spans="1:36">
      <c r="A666" s="56" t="s">
        <v>48</v>
      </c>
      <c r="B666" s="56" t="s">
        <v>11446</v>
      </c>
      <c r="C666" s="56">
        <v>2101010140</v>
      </c>
      <c r="D666" s="56" t="s">
        <v>66</v>
      </c>
      <c r="E666" s="56">
        <v>2101020140</v>
      </c>
      <c r="F666" s="56">
        <v>5401010140</v>
      </c>
      <c r="G666" s="56" t="s">
        <v>11428</v>
      </c>
      <c r="H666" s="56">
        <v>400300</v>
      </c>
      <c r="I666" s="56" t="s">
        <v>11430</v>
      </c>
      <c r="J666" s="56" t="s">
        <v>3893</v>
      </c>
      <c r="K666" s="56" t="s">
        <v>3894</v>
      </c>
      <c r="L666" s="56" t="s">
        <v>7138</v>
      </c>
      <c r="M666" s="73">
        <v>41078</v>
      </c>
      <c r="N666" s="56"/>
      <c r="O666" s="56"/>
      <c r="P666" s="56" t="s">
        <v>295</v>
      </c>
      <c r="Q666" s="56"/>
      <c r="R666" s="56" t="s">
        <v>70</v>
      </c>
      <c r="S666" s="56" t="s">
        <v>11415</v>
      </c>
      <c r="T666" s="56" t="s">
        <v>7140</v>
      </c>
      <c r="U666" s="57">
        <v>63526</v>
      </c>
      <c r="V666" s="57">
        <v>-50781.06</v>
      </c>
      <c r="W666" s="57">
        <v>12744.94</v>
      </c>
      <c r="X666" s="57">
        <v>0</v>
      </c>
      <c r="Y666" s="73">
        <v>41078</v>
      </c>
      <c r="Z666" s="57">
        <v>-7214.28</v>
      </c>
      <c r="AA666" s="57">
        <v>0</v>
      </c>
      <c r="AB666" s="57">
        <v>5530.66</v>
      </c>
      <c r="AC666" s="57">
        <v>0</v>
      </c>
      <c r="AD666" s="56" t="s">
        <v>9255</v>
      </c>
      <c r="AE666" s="57">
        <v>0</v>
      </c>
      <c r="AF666" s="57">
        <v>0</v>
      </c>
      <c r="AG666" s="57">
        <v>0</v>
      </c>
      <c r="AI666"/>
      <c r="AJ666"/>
    </row>
    <row r="667" spans="1:36">
      <c r="A667" s="56" t="s">
        <v>48</v>
      </c>
      <c r="B667" s="56" t="s">
        <v>11446</v>
      </c>
      <c r="C667" s="56">
        <v>2101010140</v>
      </c>
      <c r="D667" s="56" t="s">
        <v>66</v>
      </c>
      <c r="E667" s="56">
        <v>2101020140</v>
      </c>
      <c r="F667" s="56">
        <v>5401010140</v>
      </c>
      <c r="G667" s="56" t="s">
        <v>11428</v>
      </c>
      <c r="H667" s="56">
        <v>400300</v>
      </c>
      <c r="I667" s="56" t="s">
        <v>11430</v>
      </c>
      <c r="J667" s="56" t="s">
        <v>3895</v>
      </c>
      <c r="K667" s="56" t="s">
        <v>3896</v>
      </c>
      <c r="L667" s="56" t="s">
        <v>7138</v>
      </c>
      <c r="M667" s="73">
        <v>41078</v>
      </c>
      <c r="N667" s="56"/>
      <c r="O667" s="56"/>
      <c r="P667" s="56" t="s">
        <v>295</v>
      </c>
      <c r="Q667" s="56"/>
      <c r="R667" s="56" t="s">
        <v>70</v>
      </c>
      <c r="S667" s="56" t="s">
        <v>11415</v>
      </c>
      <c r="T667" s="56" t="s">
        <v>7140</v>
      </c>
      <c r="U667" s="57">
        <v>8160</v>
      </c>
      <c r="V667" s="57">
        <v>-6522.77</v>
      </c>
      <c r="W667" s="57">
        <v>1637.23</v>
      </c>
      <c r="X667" s="57">
        <v>0</v>
      </c>
      <c r="Y667" s="73">
        <v>41078</v>
      </c>
      <c r="Z667" s="57">
        <v>-926.78</v>
      </c>
      <c r="AA667" s="57">
        <v>0</v>
      </c>
      <c r="AB667" s="57">
        <v>710.45</v>
      </c>
      <c r="AC667" s="57">
        <v>0</v>
      </c>
      <c r="AD667" s="56" t="s">
        <v>9255</v>
      </c>
      <c r="AE667" s="57">
        <v>0</v>
      </c>
      <c r="AF667" s="57">
        <v>0</v>
      </c>
      <c r="AG667" s="57">
        <v>0</v>
      </c>
      <c r="AI667"/>
      <c r="AJ667"/>
    </row>
    <row r="668" spans="1:36">
      <c r="A668" s="56" t="s">
        <v>48</v>
      </c>
      <c r="B668" s="56" t="s">
        <v>11446</v>
      </c>
      <c r="C668" s="56">
        <v>2101010140</v>
      </c>
      <c r="D668" s="56" t="s">
        <v>66</v>
      </c>
      <c r="E668" s="56">
        <v>2101020140</v>
      </c>
      <c r="F668" s="56">
        <v>5401010140</v>
      </c>
      <c r="G668" s="56" t="s">
        <v>11428</v>
      </c>
      <c r="H668" s="56">
        <v>400300</v>
      </c>
      <c r="I668" s="56" t="s">
        <v>11430</v>
      </c>
      <c r="J668" s="56" t="s">
        <v>3897</v>
      </c>
      <c r="K668" s="56" t="s">
        <v>3896</v>
      </c>
      <c r="L668" s="56" t="s">
        <v>7138</v>
      </c>
      <c r="M668" s="73">
        <v>41078</v>
      </c>
      <c r="N668" s="56"/>
      <c r="O668" s="56"/>
      <c r="P668" s="56" t="s">
        <v>295</v>
      </c>
      <c r="Q668" s="56"/>
      <c r="R668" s="56" t="s">
        <v>70</v>
      </c>
      <c r="S668" s="56" t="s">
        <v>11415</v>
      </c>
      <c r="T668" s="56" t="s">
        <v>7140</v>
      </c>
      <c r="U668" s="57">
        <v>7426</v>
      </c>
      <c r="V668" s="57">
        <v>-5936.03</v>
      </c>
      <c r="W668" s="57">
        <v>1489.97</v>
      </c>
      <c r="X668" s="57">
        <v>0</v>
      </c>
      <c r="Y668" s="73">
        <v>41078</v>
      </c>
      <c r="Z668" s="57">
        <v>-843.42</v>
      </c>
      <c r="AA668" s="57">
        <v>0</v>
      </c>
      <c r="AB668" s="57">
        <v>646.54999999999995</v>
      </c>
      <c r="AC668" s="57">
        <v>0</v>
      </c>
      <c r="AD668" s="56" t="s">
        <v>9255</v>
      </c>
      <c r="AE668" s="57">
        <v>0</v>
      </c>
      <c r="AF668" s="57">
        <v>0</v>
      </c>
      <c r="AG668" s="57">
        <v>0</v>
      </c>
      <c r="AI668"/>
      <c r="AJ668"/>
    </row>
    <row r="669" spans="1:36">
      <c r="A669" s="56" t="s">
        <v>48</v>
      </c>
      <c r="B669" s="56" t="s">
        <v>11446</v>
      </c>
      <c r="C669" s="56">
        <v>2101010140</v>
      </c>
      <c r="D669" s="56" t="s">
        <v>66</v>
      </c>
      <c r="E669" s="56">
        <v>2101020140</v>
      </c>
      <c r="F669" s="56">
        <v>5401010140</v>
      </c>
      <c r="G669" s="56" t="s">
        <v>11428</v>
      </c>
      <c r="H669" s="56">
        <v>400300</v>
      </c>
      <c r="I669" s="56" t="s">
        <v>11430</v>
      </c>
      <c r="J669" s="56" t="s">
        <v>3898</v>
      </c>
      <c r="K669" s="56" t="s">
        <v>3896</v>
      </c>
      <c r="L669" s="56" t="s">
        <v>7138</v>
      </c>
      <c r="M669" s="73">
        <v>41078</v>
      </c>
      <c r="N669" s="56"/>
      <c r="O669" s="56"/>
      <c r="P669" s="56" t="s">
        <v>295</v>
      </c>
      <c r="Q669" s="56"/>
      <c r="R669" s="56" t="s">
        <v>70</v>
      </c>
      <c r="S669" s="56" t="s">
        <v>11415</v>
      </c>
      <c r="T669" s="56" t="s">
        <v>7140</v>
      </c>
      <c r="U669" s="57">
        <v>7426</v>
      </c>
      <c r="V669" s="57">
        <v>-5936.03</v>
      </c>
      <c r="W669" s="57">
        <v>1489.97</v>
      </c>
      <c r="X669" s="57">
        <v>0</v>
      </c>
      <c r="Y669" s="73">
        <v>41078</v>
      </c>
      <c r="Z669" s="57">
        <v>-843.42</v>
      </c>
      <c r="AA669" s="57">
        <v>0</v>
      </c>
      <c r="AB669" s="57">
        <v>646.54999999999995</v>
      </c>
      <c r="AC669" s="57">
        <v>0</v>
      </c>
      <c r="AD669" s="56" t="s">
        <v>9255</v>
      </c>
      <c r="AE669" s="57">
        <v>0</v>
      </c>
      <c r="AF669" s="57">
        <v>0</v>
      </c>
      <c r="AG669" s="57">
        <v>0</v>
      </c>
      <c r="AI669"/>
      <c r="AJ669"/>
    </row>
    <row r="670" spans="1:36">
      <c r="A670" s="56" t="s">
        <v>48</v>
      </c>
      <c r="B670" s="56" t="s">
        <v>11446</v>
      </c>
      <c r="C670" s="56">
        <v>2101010140</v>
      </c>
      <c r="D670" s="56" t="s">
        <v>66</v>
      </c>
      <c r="E670" s="56">
        <v>2101020140</v>
      </c>
      <c r="F670" s="56">
        <v>5401010140</v>
      </c>
      <c r="G670" s="56" t="s">
        <v>11428</v>
      </c>
      <c r="H670" s="56">
        <v>400300</v>
      </c>
      <c r="I670" s="56" t="s">
        <v>11430</v>
      </c>
      <c r="J670" s="56" t="s">
        <v>3899</v>
      </c>
      <c r="K670" s="56" t="s">
        <v>3896</v>
      </c>
      <c r="L670" s="56" t="s">
        <v>7138</v>
      </c>
      <c r="M670" s="73">
        <v>41078</v>
      </c>
      <c r="N670" s="56"/>
      <c r="O670" s="56"/>
      <c r="P670" s="56" t="s">
        <v>295</v>
      </c>
      <c r="Q670" s="56"/>
      <c r="R670" s="56" t="s">
        <v>70</v>
      </c>
      <c r="S670" s="56" t="s">
        <v>11415</v>
      </c>
      <c r="T670" s="56" t="s">
        <v>7140</v>
      </c>
      <c r="U670" s="57">
        <v>9629</v>
      </c>
      <c r="V670" s="57">
        <v>-7697.04</v>
      </c>
      <c r="W670" s="57">
        <v>1931.96</v>
      </c>
      <c r="X670" s="57">
        <v>0</v>
      </c>
      <c r="Y670" s="73">
        <v>41078</v>
      </c>
      <c r="Z670" s="57">
        <v>-1093.6099999999999</v>
      </c>
      <c r="AA670" s="57">
        <v>0</v>
      </c>
      <c r="AB670" s="57">
        <v>838.35</v>
      </c>
      <c r="AC670" s="57">
        <v>0</v>
      </c>
      <c r="AD670" s="56" t="s">
        <v>9255</v>
      </c>
      <c r="AE670" s="57">
        <v>0</v>
      </c>
      <c r="AF670" s="57">
        <v>0</v>
      </c>
      <c r="AG670" s="57">
        <v>0</v>
      </c>
      <c r="AI670"/>
      <c r="AJ670"/>
    </row>
    <row r="671" spans="1:36">
      <c r="A671" s="56" t="s">
        <v>48</v>
      </c>
      <c r="B671" s="56" t="s">
        <v>11446</v>
      </c>
      <c r="C671" s="56">
        <v>2101010140</v>
      </c>
      <c r="D671" s="56" t="s">
        <v>66</v>
      </c>
      <c r="E671" s="56">
        <v>2101020140</v>
      </c>
      <c r="F671" s="56">
        <v>5401010140</v>
      </c>
      <c r="G671" s="56" t="s">
        <v>11428</v>
      </c>
      <c r="H671" s="56">
        <v>400300</v>
      </c>
      <c r="I671" s="56" t="s">
        <v>11430</v>
      </c>
      <c r="J671" s="56" t="s">
        <v>3902</v>
      </c>
      <c r="K671" s="56" t="s">
        <v>3903</v>
      </c>
      <c r="L671" s="56" t="s">
        <v>7138</v>
      </c>
      <c r="M671" s="73">
        <v>41078</v>
      </c>
      <c r="N671" s="56"/>
      <c r="O671" s="56"/>
      <c r="P671" s="56" t="s">
        <v>295</v>
      </c>
      <c r="Q671" s="56"/>
      <c r="R671" s="56" t="s">
        <v>70</v>
      </c>
      <c r="S671" s="56" t="s">
        <v>11415</v>
      </c>
      <c r="T671" s="56" t="s">
        <v>7140</v>
      </c>
      <c r="U671" s="57">
        <v>15259</v>
      </c>
      <c r="V671" s="57">
        <v>-12197.39</v>
      </c>
      <c r="W671" s="57">
        <v>3061.61</v>
      </c>
      <c r="X671" s="57">
        <v>0</v>
      </c>
      <c r="Y671" s="73">
        <v>41078</v>
      </c>
      <c r="Z671" s="57">
        <v>-1733.08</v>
      </c>
      <c r="AA671" s="57">
        <v>0</v>
      </c>
      <c r="AB671" s="57">
        <v>1328.53</v>
      </c>
      <c r="AC671" s="57">
        <v>0</v>
      </c>
      <c r="AD671" s="56" t="s">
        <v>9255</v>
      </c>
      <c r="AE671" s="57">
        <v>0</v>
      </c>
      <c r="AF671" s="57">
        <v>0</v>
      </c>
      <c r="AG671" s="57">
        <v>0</v>
      </c>
      <c r="AI671"/>
      <c r="AJ671"/>
    </row>
    <row r="672" spans="1:36">
      <c r="A672" s="56" t="s">
        <v>48</v>
      </c>
      <c r="B672" s="56" t="s">
        <v>11446</v>
      </c>
      <c r="C672" s="56">
        <v>2101010140</v>
      </c>
      <c r="D672" s="56" t="s">
        <v>66</v>
      </c>
      <c r="E672" s="56">
        <v>2101020140</v>
      </c>
      <c r="F672" s="56">
        <v>5401010140</v>
      </c>
      <c r="G672" s="56" t="s">
        <v>11428</v>
      </c>
      <c r="H672" s="56">
        <v>400300</v>
      </c>
      <c r="I672" s="56" t="s">
        <v>11430</v>
      </c>
      <c r="J672" s="56" t="s">
        <v>3904</v>
      </c>
      <c r="K672" s="56" t="s">
        <v>3688</v>
      </c>
      <c r="L672" s="56" t="s">
        <v>7138</v>
      </c>
      <c r="M672" s="73">
        <v>41078</v>
      </c>
      <c r="N672" s="56"/>
      <c r="O672" s="56"/>
      <c r="P672" s="56" t="s">
        <v>295</v>
      </c>
      <c r="Q672" s="56"/>
      <c r="R672" s="56" t="s">
        <v>70</v>
      </c>
      <c r="S672" s="56" t="s">
        <v>11415</v>
      </c>
      <c r="T672" s="56" t="s">
        <v>7140</v>
      </c>
      <c r="U672" s="57">
        <v>45533</v>
      </c>
      <c r="V672" s="57">
        <v>-36397.96</v>
      </c>
      <c r="W672" s="57">
        <v>9135.0400000000009</v>
      </c>
      <c r="X672" s="57">
        <v>0</v>
      </c>
      <c r="Y672" s="73">
        <v>41078</v>
      </c>
      <c r="Z672" s="57">
        <v>-5170.8900000000003</v>
      </c>
      <c r="AA672" s="57">
        <v>0</v>
      </c>
      <c r="AB672" s="57">
        <v>3964.15</v>
      </c>
      <c r="AC672" s="57">
        <v>0</v>
      </c>
      <c r="AD672" s="56" t="s">
        <v>9255</v>
      </c>
      <c r="AE672" s="57">
        <v>0</v>
      </c>
      <c r="AF672" s="57">
        <v>0</v>
      </c>
      <c r="AG672" s="57">
        <v>0</v>
      </c>
      <c r="AI672"/>
      <c r="AJ672"/>
    </row>
    <row r="673" spans="1:36">
      <c r="A673" s="56" t="s">
        <v>48</v>
      </c>
      <c r="B673" s="56" t="s">
        <v>11446</v>
      </c>
      <c r="C673" s="56">
        <v>2101010140</v>
      </c>
      <c r="D673" s="56" t="s">
        <v>66</v>
      </c>
      <c r="E673" s="56">
        <v>2101020140</v>
      </c>
      <c r="F673" s="56">
        <v>5401010140</v>
      </c>
      <c r="G673" s="56" t="s">
        <v>11428</v>
      </c>
      <c r="H673" s="56">
        <v>400300</v>
      </c>
      <c r="I673" s="56" t="s">
        <v>11430</v>
      </c>
      <c r="J673" s="56" t="s">
        <v>3905</v>
      </c>
      <c r="K673" s="56" t="s">
        <v>3906</v>
      </c>
      <c r="L673" s="56" t="s">
        <v>7138</v>
      </c>
      <c r="M673" s="73">
        <v>41078</v>
      </c>
      <c r="N673" s="56"/>
      <c r="O673" s="56"/>
      <c r="P673" s="56" t="s">
        <v>295</v>
      </c>
      <c r="Q673" s="56"/>
      <c r="R673" s="56" t="s">
        <v>70</v>
      </c>
      <c r="S673" s="56" t="s">
        <v>11415</v>
      </c>
      <c r="T673" s="56" t="s">
        <v>7140</v>
      </c>
      <c r="U673" s="57">
        <v>9629</v>
      </c>
      <c r="V673" s="57">
        <v>-7697.04</v>
      </c>
      <c r="W673" s="57">
        <v>1931.96</v>
      </c>
      <c r="X673" s="57">
        <v>0</v>
      </c>
      <c r="Y673" s="73">
        <v>41078</v>
      </c>
      <c r="Z673" s="57">
        <v>-1093.6099999999999</v>
      </c>
      <c r="AA673" s="57">
        <v>0</v>
      </c>
      <c r="AB673" s="57">
        <v>838.35</v>
      </c>
      <c r="AC673" s="57">
        <v>0</v>
      </c>
      <c r="AD673" s="56" t="s">
        <v>9255</v>
      </c>
      <c r="AE673" s="57">
        <v>0</v>
      </c>
      <c r="AF673" s="57">
        <v>0</v>
      </c>
      <c r="AG673" s="57">
        <v>0</v>
      </c>
      <c r="AI673"/>
      <c r="AJ673"/>
    </row>
    <row r="674" spans="1:36">
      <c r="A674" s="56" t="s">
        <v>48</v>
      </c>
      <c r="B674" s="56" t="s">
        <v>11446</v>
      </c>
      <c r="C674" s="56">
        <v>2101010140</v>
      </c>
      <c r="D674" s="56" t="s">
        <v>66</v>
      </c>
      <c r="E674" s="56">
        <v>2101020140</v>
      </c>
      <c r="F674" s="56">
        <v>5401010140</v>
      </c>
      <c r="G674" s="56" t="s">
        <v>11428</v>
      </c>
      <c r="H674" s="56">
        <v>400300</v>
      </c>
      <c r="I674" s="56" t="s">
        <v>11430</v>
      </c>
      <c r="J674" s="56" t="s">
        <v>3909</v>
      </c>
      <c r="K674" s="56" t="s">
        <v>3910</v>
      </c>
      <c r="L674" s="56" t="s">
        <v>7138</v>
      </c>
      <c r="M674" s="73">
        <v>41078</v>
      </c>
      <c r="N674" s="56"/>
      <c r="O674" s="56"/>
      <c r="P674" s="56" t="s">
        <v>295</v>
      </c>
      <c r="Q674" s="56"/>
      <c r="R674" s="56" t="s">
        <v>70</v>
      </c>
      <c r="S674" s="56" t="s">
        <v>11415</v>
      </c>
      <c r="T674" s="56" t="s">
        <v>7140</v>
      </c>
      <c r="U674" s="57">
        <v>8813</v>
      </c>
      <c r="V674" s="57">
        <v>-7044.57</v>
      </c>
      <c r="W674" s="57">
        <v>1768.43</v>
      </c>
      <c r="X674" s="57">
        <v>0</v>
      </c>
      <c r="Y674" s="73">
        <v>41078</v>
      </c>
      <c r="Z674" s="57">
        <v>-1001.08</v>
      </c>
      <c r="AA674" s="57">
        <v>0</v>
      </c>
      <c r="AB674" s="57">
        <v>767.35</v>
      </c>
      <c r="AC674" s="57">
        <v>0</v>
      </c>
      <c r="AD674" s="56" t="s">
        <v>9255</v>
      </c>
      <c r="AE674" s="57">
        <v>0</v>
      </c>
      <c r="AF674" s="57">
        <v>0</v>
      </c>
      <c r="AG674" s="57">
        <v>0</v>
      </c>
      <c r="AI674"/>
      <c r="AJ674"/>
    </row>
    <row r="675" spans="1:36">
      <c r="A675" s="56" t="s">
        <v>48</v>
      </c>
      <c r="B675" s="56" t="s">
        <v>11446</v>
      </c>
      <c r="C675" s="56">
        <v>2101010140</v>
      </c>
      <c r="D675" s="56" t="s">
        <v>66</v>
      </c>
      <c r="E675" s="56">
        <v>2101020140</v>
      </c>
      <c r="F675" s="56">
        <v>5401010140</v>
      </c>
      <c r="G675" s="56" t="s">
        <v>11428</v>
      </c>
      <c r="H675" s="56">
        <v>400300</v>
      </c>
      <c r="I675" s="56" t="s">
        <v>11430</v>
      </c>
      <c r="J675" s="56" t="s">
        <v>3911</v>
      </c>
      <c r="K675" s="56" t="s">
        <v>3912</v>
      </c>
      <c r="L675" s="56" t="s">
        <v>7138</v>
      </c>
      <c r="M675" s="73">
        <v>41153</v>
      </c>
      <c r="N675" s="56"/>
      <c r="O675" s="56"/>
      <c r="P675" s="56" t="s">
        <v>295</v>
      </c>
      <c r="Q675" s="56"/>
      <c r="R675" s="56" t="s">
        <v>70</v>
      </c>
      <c r="S675" s="56" t="s">
        <v>11415</v>
      </c>
      <c r="T675" s="56" t="s">
        <v>7140</v>
      </c>
      <c r="U675" s="57">
        <v>36924</v>
      </c>
      <c r="V675" s="57">
        <v>-28695.27</v>
      </c>
      <c r="W675" s="57">
        <v>8228.73</v>
      </c>
      <c r="X675" s="57">
        <v>0</v>
      </c>
      <c r="Y675" s="73">
        <v>41153</v>
      </c>
      <c r="Z675" s="57">
        <v>-4115.38</v>
      </c>
      <c r="AA675" s="57">
        <v>0</v>
      </c>
      <c r="AB675" s="57">
        <v>4113.3500000000004</v>
      </c>
      <c r="AC675" s="57">
        <v>0</v>
      </c>
      <c r="AD675" s="56" t="s">
        <v>9255</v>
      </c>
      <c r="AE675" s="57">
        <v>0</v>
      </c>
      <c r="AF675" s="57">
        <v>0</v>
      </c>
      <c r="AG675" s="57">
        <v>0</v>
      </c>
      <c r="AI675"/>
      <c r="AJ675"/>
    </row>
    <row r="676" spans="1:36">
      <c r="A676" s="56" t="s">
        <v>48</v>
      </c>
      <c r="B676" s="56" t="s">
        <v>11446</v>
      </c>
      <c r="C676" s="56">
        <v>2101010140</v>
      </c>
      <c r="D676" s="56" t="s">
        <v>66</v>
      </c>
      <c r="E676" s="56">
        <v>2101020140</v>
      </c>
      <c r="F676" s="56">
        <v>5401010140</v>
      </c>
      <c r="G676" s="56" t="s">
        <v>11428</v>
      </c>
      <c r="H676" s="56">
        <v>400300</v>
      </c>
      <c r="I676" s="56" t="s">
        <v>11430</v>
      </c>
      <c r="J676" s="56" t="s">
        <v>3913</v>
      </c>
      <c r="K676" s="56" t="s">
        <v>3914</v>
      </c>
      <c r="L676" s="56" t="s">
        <v>7138</v>
      </c>
      <c r="M676" s="73">
        <v>41153</v>
      </c>
      <c r="N676" s="56"/>
      <c r="O676" s="56"/>
      <c r="P676" s="56" t="s">
        <v>295</v>
      </c>
      <c r="Q676" s="56"/>
      <c r="R676" s="56" t="s">
        <v>70</v>
      </c>
      <c r="S676" s="56" t="s">
        <v>11415</v>
      </c>
      <c r="T676" s="56" t="s">
        <v>7140</v>
      </c>
      <c r="U676" s="57">
        <v>26724</v>
      </c>
      <c r="V676" s="57">
        <v>-20768.25</v>
      </c>
      <c r="W676" s="57">
        <v>5955.75</v>
      </c>
      <c r="X676" s="57">
        <v>0</v>
      </c>
      <c r="Y676" s="73">
        <v>41153</v>
      </c>
      <c r="Z676" s="57">
        <v>-2978.63</v>
      </c>
      <c r="AA676" s="57">
        <v>0</v>
      </c>
      <c r="AB676" s="57">
        <v>2977.12</v>
      </c>
      <c r="AC676" s="57">
        <v>0</v>
      </c>
      <c r="AD676" s="56" t="s">
        <v>9255</v>
      </c>
      <c r="AE676" s="57">
        <v>0</v>
      </c>
      <c r="AF676" s="57">
        <v>0</v>
      </c>
      <c r="AG676" s="57">
        <v>0</v>
      </c>
      <c r="AI676"/>
      <c r="AJ676"/>
    </row>
    <row r="677" spans="1:36">
      <c r="A677" s="56" t="s">
        <v>48</v>
      </c>
      <c r="B677" s="56" t="s">
        <v>11446</v>
      </c>
      <c r="C677" s="56">
        <v>2101010140</v>
      </c>
      <c r="D677" s="56" t="s">
        <v>66</v>
      </c>
      <c r="E677" s="56">
        <v>2101020140</v>
      </c>
      <c r="F677" s="56">
        <v>5401010140</v>
      </c>
      <c r="G677" s="56" t="s">
        <v>11428</v>
      </c>
      <c r="H677" s="56">
        <v>400300</v>
      </c>
      <c r="I677" s="56" t="s">
        <v>11430</v>
      </c>
      <c r="J677" s="56" t="s">
        <v>3948</v>
      </c>
      <c r="K677" s="56" t="s">
        <v>3949</v>
      </c>
      <c r="L677" s="56" t="s">
        <v>7138</v>
      </c>
      <c r="M677" s="73">
        <v>42458</v>
      </c>
      <c r="N677" s="56"/>
      <c r="O677" s="56"/>
      <c r="P677" s="56" t="s">
        <v>295</v>
      </c>
      <c r="Q677" s="56"/>
      <c r="R677" s="56" t="s">
        <v>70</v>
      </c>
      <c r="S677" s="56" t="s">
        <v>11415</v>
      </c>
      <c r="T677" s="56" t="s">
        <v>7140</v>
      </c>
      <c r="U677" s="57">
        <v>327754.53000000003</v>
      </c>
      <c r="V677" s="57">
        <v>-150123.76</v>
      </c>
      <c r="W677" s="57">
        <v>177630.77</v>
      </c>
      <c r="X677" s="57">
        <v>0</v>
      </c>
      <c r="Y677" s="73">
        <v>42458</v>
      </c>
      <c r="Z677" s="57">
        <v>-29558.27</v>
      </c>
      <c r="AA677" s="57">
        <v>0</v>
      </c>
      <c r="AB677" s="57">
        <v>148072.5</v>
      </c>
      <c r="AC677" s="57">
        <v>0</v>
      </c>
      <c r="AD677" s="56" t="s">
        <v>9255</v>
      </c>
      <c r="AE677" s="57">
        <v>0</v>
      </c>
      <c r="AF677" s="57">
        <v>0</v>
      </c>
      <c r="AG677" s="57">
        <v>0</v>
      </c>
      <c r="AI677"/>
      <c r="AJ677"/>
    </row>
    <row r="678" spans="1:36">
      <c r="A678" s="56" t="s">
        <v>50</v>
      </c>
      <c r="B678" s="56" t="s">
        <v>11420</v>
      </c>
      <c r="C678" s="56">
        <v>2101010150</v>
      </c>
      <c r="D678" s="56" t="s">
        <v>45</v>
      </c>
      <c r="E678" s="56">
        <v>2101020150</v>
      </c>
      <c r="F678" s="56">
        <v>5401010150</v>
      </c>
      <c r="G678" s="56" t="s">
        <v>11431</v>
      </c>
      <c r="H678" s="56">
        <v>400210</v>
      </c>
      <c r="I678" s="56" t="s">
        <v>11448</v>
      </c>
      <c r="J678" s="56" t="s">
        <v>1866</v>
      </c>
      <c r="K678" s="56" t="s">
        <v>1867</v>
      </c>
      <c r="L678" s="56" t="s">
        <v>7138</v>
      </c>
      <c r="M678" s="73">
        <v>41568</v>
      </c>
      <c r="N678" s="56"/>
      <c r="O678" s="56"/>
      <c r="P678" s="56" t="s">
        <v>7549</v>
      </c>
      <c r="Q678" s="56"/>
      <c r="R678" s="56" t="s">
        <v>70</v>
      </c>
      <c r="S678" s="56" t="s">
        <v>11415</v>
      </c>
      <c r="T678" s="56" t="s">
        <v>7140</v>
      </c>
      <c r="U678" s="57">
        <v>1800000</v>
      </c>
      <c r="V678" s="57">
        <v>-1232044.08</v>
      </c>
      <c r="W678" s="57">
        <v>567955.92000000004</v>
      </c>
      <c r="X678" s="57">
        <v>0</v>
      </c>
      <c r="Y678" s="73">
        <v>41568</v>
      </c>
      <c r="Z678" s="57">
        <v>-147131.13</v>
      </c>
      <c r="AA678" s="57">
        <v>0</v>
      </c>
      <c r="AB678" s="57">
        <v>420824.79</v>
      </c>
      <c r="AC678" s="57">
        <v>0</v>
      </c>
      <c r="AD678" s="56" t="s">
        <v>9255</v>
      </c>
      <c r="AE678" s="57">
        <v>0</v>
      </c>
      <c r="AF678" s="57">
        <v>0</v>
      </c>
      <c r="AG678" s="57">
        <v>0</v>
      </c>
      <c r="AI678"/>
      <c r="AJ678"/>
    </row>
    <row r="679" spans="1:36">
      <c r="A679" s="56" t="s">
        <v>49</v>
      </c>
      <c r="B679" s="56" t="s">
        <v>11420</v>
      </c>
      <c r="C679" s="56">
        <v>2101010150</v>
      </c>
      <c r="D679" s="56" t="s">
        <v>45</v>
      </c>
      <c r="E679" s="56">
        <v>2101020150</v>
      </c>
      <c r="F679" s="56">
        <v>5401010150</v>
      </c>
      <c r="G679" s="56" t="s">
        <v>11431</v>
      </c>
      <c r="H679" s="56">
        <v>400211</v>
      </c>
      <c r="I679" s="56" t="s">
        <v>11438</v>
      </c>
      <c r="J679" s="56" t="s">
        <v>2903</v>
      </c>
      <c r="K679" s="56" t="s">
        <v>2904</v>
      </c>
      <c r="L679" s="56" t="s">
        <v>7138</v>
      </c>
      <c r="M679" s="73">
        <v>41281</v>
      </c>
      <c r="N679" s="56"/>
      <c r="O679" s="56"/>
      <c r="P679" s="56" t="s">
        <v>295</v>
      </c>
      <c r="Q679" s="56"/>
      <c r="R679" s="56" t="s">
        <v>70</v>
      </c>
      <c r="S679" s="56" t="s">
        <v>11415</v>
      </c>
      <c r="T679" s="56" t="s">
        <v>7140</v>
      </c>
      <c r="U679" s="57">
        <v>1366011</v>
      </c>
      <c r="V679" s="57">
        <v>-1059718.24</v>
      </c>
      <c r="W679" s="57">
        <v>306292.76</v>
      </c>
      <c r="X679" s="57">
        <v>0</v>
      </c>
      <c r="Y679" s="73">
        <v>41281</v>
      </c>
      <c r="Z679" s="57">
        <v>-123048.6</v>
      </c>
      <c r="AA679" s="57">
        <v>0</v>
      </c>
      <c r="AB679" s="57">
        <v>183244.16</v>
      </c>
      <c r="AC679" s="57">
        <v>0</v>
      </c>
      <c r="AD679" s="56" t="s">
        <v>9255</v>
      </c>
      <c r="AE679" s="57">
        <v>0</v>
      </c>
      <c r="AF679" s="57">
        <v>0</v>
      </c>
      <c r="AG679" s="57">
        <v>0</v>
      </c>
      <c r="AI679"/>
      <c r="AJ679"/>
    </row>
    <row r="680" spans="1:36">
      <c r="A680" s="56" t="s">
        <v>48</v>
      </c>
      <c r="B680" s="56" t="s">
        <v>11420</v>
      </c>
      <c r="C680" s="56">
        <v>2101010150</v>
      </c>
      <c r="D680" s="56" t="s">
        <v>45</v>
      </c>
      <c r="E680" s="56">
        <v>2101020150</v>
      </c>
      <c r="F680" s="56">
        <v>5401010150</v>
      </c>
      <c r="G680" s="56" t="s">
        <v>11428</v>
      </c>
      <c r="H680" s="56">
        <v>400300</v>
      </c>
      <c r="I680" s="56" t="s">
        <v>11458</v>
      </c>
      <c r="J680" s="56" t="s">
        <v>3967</v>
      </c>
      <c r="K680" s="56" t="s">
        <v>3968</v>
      </c>
      <c r="L680" s="56" t="s">
        <v>7138</v>
      </c>
      <c r="M680" s="73">
        <v>42339</v>
      </c>
      <c r="N680" s="56"/>
      <c r="O680" s="56"/>
      <c r="P680" s="56" t="s">
        <v>295</v>
      </c>
      <c r="Q680" s="56"/>
      <c r="R680" s="56" t="s">
        <v>70</v>
      </c>
      <c r="S680" s="56" t="s">
        <v>11415</v>
      </c>
      <c r="T680" s="56" t="s">
        <v>7140</v>
      </c>
      <c r="U680" s="57">
        <v>1948485</v>
      </c>
      <c r="V680" s="57">
        <v>-1018202.76</v>
      </c>
      <c r="W680" s="57">
        <v>930282.24</v>
      </c>
      <c r="X680" s="57">
        <v>0</v>
      </c>
      <c r="Y680" s="73">
        <v>42278</v>
      </c>
      <c r="Z680" s="57">
        <v>-169412.04</v>
      </c>
      <c r="AA680" s="57">
        <v>0</v>
      </c>
      <c r="AB680" s="57">
        <v>760870.2</v>
      </c>
      <c r="AC680" s="57">
        <v>0</v>
      </c>
      <c r="AD680" s="56" t="s">
        <v>9255</v>
      </c>
      <c r="AE680" s="57">
        <v>0</v>
      </c>
      <c r="AF680" s="57">
        <v>0</v>
      </c>
      <c r="AG680" s="57">
        <v>0</v>
      </c>
      <c r="AI680"/>
      <c r="AJ680"/>
    </row>
    <row r="681" spans="1:36">
      <c r="A681" s="56" t="s">
        <v>49</v>
      </c>
      <c r="B681" s="56" t="s">
        <v>11459</v>
      </c>
      <c r="C681" s="56">
        <v>2101010020</v>
      </c>
      <c r="D681" s="56" t="s">
        <v>38</v>
      </c>
      <c r="E681" s="56">
        <v>2101020020</v>
      </c>
      <c r="F681" s="56">
        <v>5401010020</v>
      </c>
      <c r="G681" s="56" t="s">
        <v>11431</v>
      </c>
      <c r="H681" s="56">
        <v>400211</v>
      </c>
      <c r="I681" s="56" t="s">
        <v>11460</v>
      </c>
      <c r="J681" s="56" t="s">
        <v>3486</v>
      </c>
      <c r="K681" s="56" t="s">
        <v>3487</v>
      </c>
      <c r="L681" s="56" t="s">
        <v>7138</v>
      </c>
      <c r="M681" s="73">
        <v>40544</v>
      </c>
      <c r="N681" s="56"/>
      <c r="O681" s="56"/>
      <c r="P681" s="56" t="s">
        <v>7139</v>
      </c>
      <c r="Q681" s="56"/>
      <c r="R681" s="56" t="s">
        <v>70</v>
      </c>
      <c r="S681" s="56" t="s">
        <v>11415</v>
      </c>
      <c r="T681" s="56" t="s">
        <v>7140</v>
      </c>
      <c r="U681" s="57">
        <v>1038262</v>
      </c>
      <c r="V681" s="57">
        <v>-328828.45</v>
      </c>
      <c r="W681" s="57">
        <v>709433.55</v>
      </c>
      <c r="X681" s="57">
        <v>0</v>
      </c>
      <c r="Y681" s="73">
        <v>40544</v>
      </c>
      <c r="Z681" s="57">
        <v>-25691.599999999999</v>
      </c>
      <c r="AA681" s="57">
        <v>0</v>
      </c>
      <c r="AB681" s="57">
        <v>683741.95</v>
      </c>
      <c r="AC681" s="57">
        <v>0</v>
      </c>
      <c r="AD681" s="56" t="s">
        <v>9255</v>
      </c>
      <c r="AE681" s="57">
        <v>0</v>
      </c>
      <c r="AF681" s="57">
        <v>0</v>
      </c>
      <c r="AG681" s="57">
        <v>0</v>
      </c>
      <c r="AI681"/>
      <c r="AJ681"/>
    </row>
    <row r="682" spans="1:36">
      <c r="A682" s="56" t="s">
        <v>49</v>
      </c>
      <c r="B682" s="56" t="s">
        <v>11459</v>
      </c>
      <c r="C682" s="56">
        <v>2101010020</v>
      </c>
      <c r="D682" s="56" t="s">
        <v>38</v>
      </c>
      <c r="E682" s="56">
        <v>2101020020</v>
      </c>
      <c r="F682" s="56">
        <v>5401010020</v>
      </c>
      <c r="G682" s="56" t="s">
        <v>11431</v>
      </c>
      <c r="H682" s="56">
        <v>400211</v>
      </c>
      <c r="I682" s="56" t="s">
        <v>11460</v>
      </c>
      <c r="J682" s="56" t="s">
        <v>3488</v>
      </c>
      <c r="K682" s="56" t="s">
        <v>3489</v>
      </c>
      <c r="L682" s="56" t="s">
        <v>7138</v>
      </c>
      <c r="M682" s="73">
        <v>40907</v>
      </c>
      <c r="N682" s="56"/>
      <c r="O682" s="56"/>
      <c r="P682" s="56" t="s">
        <v>7139</v>
      </c>
      <c r="Q682" s="56"/>
      <c r="R682" s="56" t="s">
        <v>70</v>
      </c>
      <c r="S682" s="56" t="s">
        <v>11415</v>
      </c>
      <c r="T682" s="56" t="s">
        <v>7140</v>
      </c>
      <c r="U682" s="57">
        <v>4885620</v>
      </c>
      <c r="V682" s="57">
        <v>-1409381.13</v>
      </c>
      <c r="W682" s="57">
        <v>3476238.87</v>
      </c>
      <c r="X682" s="57">
        <v>0</v>
      </c>
      <c r="Y682" s="73">
        <v>40907</v>
      </c>
      <c r="Z682" s="57">
        <v>-126283.8</v>
      </c>
      <c r="AA682" s="57">
        <v>0</v>
      </c>
      <c r="AB682" s="57">
        <v>3349955.07</v>
      </c>
      <c r="AC682" s="57">
        <v>0</v>
      </c>
      <c r="AD682" s="56" t="s">
        <v>9255</v>
      </c>
      <c r="AE682" s="57">
        <v>0</v>
      </c>
      <c r="AF682" s="57">
        <v>0</v>
      </c>
      <c r="AG682" s="57">
        <v>0</v>
      </c>
      <c r="AI682"/>
      <c r="AJ682"/>
    </row>
    <row r="683" spans="1:36">
      <c r="A683" s="56" t="s">
        <v>49</v>
      </c>
      <c r="B683" s="56" t="s">
        <v>11459</v>
      </c>
      <c r="C683" s="56">
        <v>2101010020</v>
      </c>
      <c r="D683" s="56" t="s">
        <v>38</v>
      </c>
      <c r="E683" s="56">
        <v>2101020020</v>
      </c>
      <c r="F683" s="56">
        <v>5401010020</v>
      </c>
      <c r="G683" s="56" t="s">
        <v>11431</v>
      </c>
      <c r="H683" s="56">
        <v>400211</v>
      </c>
      <c r="I683" s="56" t="s">
        <v>11460</v>
      </c>
      <c r="J683" s="56" t="s">
        <v>3490</v>
      </c>
      <c r="K683" s="56" t="s">
        <v>3491</v>
      </c>
      <c r="L683" s="56" t="s">
        <v>7138</v>
      </c>
      <c r="M683" s="73">
        <v>40938</v>
      </c>
      <c r="N683" s="56"/>
      <c r="O683" s="56"/>
      <c r="P683" s="56" t="s">
        <v>7139</v>
      </c>
      <c r="Q683" s="56"/>
      <c r="R683" s="56" t="s">
        <v>70</v>
      </c>
      <c r="S683" s="56" t="s">
        <v>11415</v>
      </c>
      <c r="T683" s="56" t="s">
        <v>7140</v>
      </c>
      <c r="U683" s="57">
        <v>543232</v>
      </c>
      <c r="V683" s="57">
        <v>-155396.09</v>
      </c>
      <c r="W683" s="57">
        <v>387835.91</v>
      </c>
      <c r="X683" s="57">
        <v>0</v>
      </c>
      <c r="Y683" s="73">
        <v>40938</v>
      </c>
      <c r="Z683" s="57">
        <v>-14092.8</v>
      </c>
      <c r="AA683" s="57">
        <v>0</v>
      </c>
      <c r="AB683" s="57">
        <v>373743.11</v>
      </c>
      <c r="AC683" s="57">
        <v>0</v>
      </c>
      <c r="AD683" s="56" t="s">
        <v>9255</v>
      </c>
      <c r="AE683" s="57">
        <v>0</v>
      </c>
      <c r="AF683" s="57">
        <v>0</v>
      </c>
      <c r="AG683" s="57">
        <v>0</v>
      </c>
      <c r="AI683"/>
      <c r="AJ683"/>
    </row>
    <row r="684" spans="1:36">
      <c r="A684" s="56" t="s">
        <v>49</v>
      </c>
      <c r="B684" s="56" t="s">
        <v>11459</v>
      </c>
      <c r="C684" s="56">
        <v>2101010020</v>
      </c>
      <c r="D684" s="56" t="s">
        <v>38</v>
      </c>
      <c r="E684" s="56">
        <v>2101020020</v>
      </c>
      <c r="F684" s="56">
        <v>5401010020</v>
      </c>
      <c r="G684" s="56" t="s">
        <v>11431</v>
      </c>
      <c r="H684" s="56">
        <v>400211</v>
      </c>
      <c r="I684" s="56" t="s">
        <v>11460</v>
      </c>
      <c r="J684" s="56" t="s">
        <v>3492</v>
      </c>
      <c r="K684" s="56" t="s">
        <v>3493</v>
      </c>
      <c r="L684" s="56" t="s">
        <v>7138</v>
      </c>
      <c r="M684" s="73">
        <v>41726</v>
      </c>
      <c r="N684" s="56"/>
      <c r="O684" s="56"/>
      <c r="P684" s="56" t="s">
        <v>7139</v>
      </c>
      <c r="Q684" s="56"/>
      <c r="R684" s="56" t="s">
        <v>70</v>
      </c>
      <c r="S684" s="56" t="s">
        <v>11415</v>
      </c>
      <c r="T684" s="56" t="s">
        <v>7140</v>
      </c>
      <c r="U684" s="57">
        <v>12066715</v>
      </c>
      <c r="V684" s="57">
        <v>-2707844.76</v>
      </c>
      <c r="W684" s="57">
        <v>9358870.2400000002</v>
      </c>
      <c r="X684" s="57">
        <v>0</v>
      </c>
      <c r="Y684" s="73">
        <v>41726</v>
      </c>
      <c r="Z684" s="57">
        <v>-342109.09</v>
      </c>
      <c r="AA684" s="57">
        <v>0</v>
      </c>
      <c r="AB684" s="57">
        <v>9016761.1500000004</v>
      </c>
      <c r="AC684" s="57">
        <v>0</v>
      </c>
      <c r="AD684" s="56" t="s">
        <v>9255</v>
      </c>
      <c r="AE684" s="57">
        <v>0</v>
      </c>
      <c r="AF684" s="57">
        <v>0</v>
      </c>
      <c r="AG684" s="57">
        <v>0</v>
      </c>
      <c r="AI684"/>
      <c r="AJ684"/>
    </row>
    <row r="685" spans="1:36">
      <c r="A685" s="56" t="s">
        <v>49</v>
      </c>
      <c r="B685" s="56" t="s">
        <v>11459</v>
      </c>
      <c r="C685" s="56">
        <v>2101010020</v>
      </c>
      <c r="D685" s="56" t="s">
        <v>38</v>
      </c>
      <c r="E685" s="56">
        <v>2101020020</v>
      </c>
      <c r="F685" s="56">
        <v>5401010020</v>
      </c>
      <c r="G685" s="56" t="s">
        <v>11431</v>
      </c>
      <c r="H685" s="56">
        <v>400211</v>
      </c>
      <c r="I685" s="56" t="s">
        <v>11460</v>
      </c>
      <c r="J685" s="56" t="s">
        <v>3494</v>
      </c>
      <c r="K685" s="56" t="s">
        <v>7453</v>
      </c>
      <c r="L685" s="56" t="s">
        <v>7138</v>
      </c>
      <c r="M685" s="73">
        <v>39995</v>
      </c>
      <c r="N685" s="56"/>
      <c r="O685" s="56"/>
      <c r="P685" s="56" t="s">
        <v>7139</v>
      </c>
      <c r="Q685" s="56"/>
      <c r="R685" s="56" t="s">
        <v>70</v>
      </c>
      <c r="S685" s="56" t="s">
        <v>11415</v>
      </c>
      <c r="T685" s="56" t="s">
        <v>7140</v>
      </c>
      <c r="U685" s="57">
        <v>40389606</v>
      </c>
      <c r="V685" s="57">
        <v>-14553396.960000001</v>
      </c>
      <c r="W685" s="57">
        <v>25836209.039999999</v>
      </c>
      <c r="X685" s="57">
        <v>0</v>
      </c>
      <c r="Y685" s="73">
        <v>39995</v>
      </c>
      <c r="Z685" s="57">
        <v>-937401.3</v>
      </c>
      <c r="AA685" s="57">
        <v>0</v>
      </c>
      <c r="AB685" s="57">
        <v>24898807.739999998</v>
      </c>
      <c r="AC685" s="57">
        <v>0</v>
      </c>
      <c r="AD685" s="56" t="s">
        <v>9255</v>
      </c>
      <c r="AE685" s="57">
        <v>0</v>
      </c>
      <c r="AF685" s="57">
        <v>0</v>
      </c>
      <c r="AG685" s="57">
        <v>0</v>
      </c>
      <c r="AI685"/>
      <c r="AJ685"/>
    </row>
    <row r="686" spans="1:36">
      <c r="A686" s="56" t="s">
        <v>49</v>
      </c>
      <c r="B686" s="56" t="s">
        <v>11459</v>
      </c>
      <c r="C686" s="56">
        <v>2101010020</v>
      </c>
      <c r="D686" s="56" t="s">
        <v>38</v>
      </c>
      <c r="E686" s="56">
        <v>2101020020</v>
      </c>
      <c r="F686" s="56">
        <v>5401010020</v>
      </c>
      <c r="G686" s="56" t="s">
        <v>11431</v>
      </c>
      <c r="H686" s="56">
        <v>400211</v>
      </c>
      <c r="I686" s="56" t="s">
        <v>11460</v>
      </c>
      <c r="J686" s="56" t="s">
        <v>3496</v>
      </c>
      <c r="K686" s="56" t="s">
        <v>3497</v>
      </c>
      <c r="L686" s="56" t="s">
        <v>7138</v>
      </c>
      <c r="M686" s="73">
        <v>39995</v>
      </c>
      <c r="N686" s="56"/>
      <c r="O686" s="56"/>
      <c r="P686" s="56" t="s">
        <v>7139</v>
      </c>
      <c r="Q686" s="56"/>
      <c r="R686" s="56" t="s">
        <v>70</v>
      </c>
      <c r="S686" s="56" t="s">
        <v>11415</v>
      </c>
      <c r="T686" s="56" t="s">
        <v>7140</v>
      </c>
      <c r="U686" s="57">
        <v>15719721</v>
      </c>
      <c r="V686" s="57">
        <v>-5664214.2800000003</v>
      </c>
      <c r="W686" s="57">
        <v>10055506.720000001</v>
      </c>
      <c r="X686" s="57">
        <v>0</v>
      </c>
      <c r="Y686" s="73">
        <v>39995</v>
      </c>
      <c r="Z686" s="57">
        <v>-364838.55</v>
      </c>
      <c r="AA686" s="57">
        <v>0</v>
      </c>
      <c r="AB686" s="57">
        <v>9690668.1699999999</v>
      </c>
      <c r="AC686" s="57">
        <v>0</v>
      </c>
      <c r="AD686" s="56" t="s">
        <v>9255</v>
      </c>
      <c r="AE686" s="57">
        <v>0</v>
      </c>
      <c r="AF686" s="57">
        <v>0</v>
      </c>
      <c r="AG686" s="57">
        <v>0</v>
      </c>
      <c r="AI686"/>
      <c r="AJ686"/>
    </row>
    <row r="687" spans="1:36">
      <c r="A687" s="56" t="s">
        <v>49</v>
      </c>
      <c r="B687" s="56" t="s">
        <v>11459</v>
      </c>
      <c r="C687" s="56">
        <v>2101010020</v>
      </c>
      <c r="D687" s="56" t="s">
        <v>38</v>
      </c>
      <c r="E687" s="56">
        <v>2101020020</v>
      </c>
      <c r="F687" s="56">
        <v>5401010020</v>
      </c>
      <c r="G687" s="56" t="s">
        <v>11431</v>
      </c>
      <c r="H687" s="56">
        <v>400211</v>
      </c>
      <c r="I687" s="56" t="s">
        <v>11460</v>
      </c>
      <c r="J687" s="56" t="s">
        <v>3498</v>
      </c>
      <c r="K687" s="56" t="s">
        <v>3499</v>
      </c>
      <c r="L687" s="56" t="s">
        <v>7138</v>
      </c>
      <c r="M687" s="73">
        <v>40548</v>
      </c>
      <c r="N687" s="56"/>
      <c r="O687" s="56"/>
      <c r="P687" s="56" t="s">
        <v>7139</v>
      </c>
      <c r="Q687" s="56"/>
      <c r="R687" s="56" t="s">
        <v>70</v>
      </c>
      <c r="S687" s="56" t="s">
        <v>11415</v>
      </c>
      <c r="T687" s="56" t="s">
        <v>7140</v>
      </c>
      <c r="U687" s="57">
        <v>645057</v>
      </c>
      <c r="V687" s="57">
        <v>-204094.41</v>
      </c>
      <c r="W687" s="57">
        <v>440962.59</v>
      </c>
      <c r="X687" s="57">
        <v>0</v>
      </c>
      <c r="Y687" s="73">
        <v>40548</v>
      </c>
      <c r="Z687" s="57">
        <v>-15969.71</v>
      </c>
      <c r="AA687" s="57">
        <v>0</v>
      </c>
      <c r="AB687" s="57">
        <v>424992.88</v>
      </c>
      <c r="AC687" s="57">
        <v>0</v>
      </c>
      <c r="AD687" s="56" t="s">
        <v>9255</v>
      </c>
      <c r="AE687" s="57">
        <v>0</v>
      </c>
      <c r="AF687" s="57">
        <v>0</v>
      </c>
      <c r="AG687" s="57">
        <v>0</v>
      </c>
      <c r="AI687"/>
      <c r="AJ687"/>
    </row>
    <row r="688" spans="1:36">
      <c r="A688" s="56" t="s">
        <v>49</v>
      </c>
      <c r="B688" s="56" t="s">
        <v>11459</v>
      </c>
      <c r="C688" s="56">
        <v>2101010020</v>
      </c>
      <c r="D688" s="56" t="s">
        <v>38</v>
      </c>
      <c r="E688" s="56">
        <v>2101020020</v>
      </c>
      <c r="F688" s="56">
        <v>5401010020</v>
      </c>
      <c r="G688" s="56" t="s">
        <v>11431</v>
      </c>
      <c r="H688" s="56">
        <v>400211</v>
      </c>
      <c r="I688" s="56" t="s">
        <v>11460</v>
      </c>
      <c r="J688" s="56" t="s">
        <v>3500</v>
      </c>
      <c r="K688" s="56" t="s">
        <v>7452</v>
      </c>
      <c r="L688" s="56" t="s">
        <v>7138</v>
      </c>
      <c r="M688" s="73">
        <v>40482</v>
      </c>
      <c r="N688" s="56"/>
      <c r="O688" s="56"/>
      <c r="P688" s="56" t="s">
        <v>1476</v>
      </c>
      <c r="Q688" s="56"/>
      <c r="R688" s="56" t="s">
        <v>70</v>
      </c>
      <c r="S688" s="56" t="s">
        <v>11415</v>
      </c>
      <c r="T688" s="56" t="s">
        <v>7140</v>
      </c>
      <c r="U688" s="57">
        <v>54347814</v>
      </c>
      <c r="V688" s="57">
        <v>-40289323.549999997</v>
      </c>
      <c r="W688" s="57">
        <v>14058490.449999999</v>
      </c>
      <c r="X688" s="57">
        <v>0</v>
      </c>
      <c r="Y688" s="73">
        <v>40482</v>
      </c>
      <c r="Z688" s="57">
        <v>-6553507.4699999997</v>
      </c>
      <c r="AA688" s="57">
        <v>0</v>
      </c>
      <c r="AB688" s="57">
        <v>7504982.9800000004</v>
      </c>
      <c r="AC688" s="57">
        <v>0</v>
      </c>
      <c r="AD688" s="56" t="s">
        <v>9255</v>
      </c>
      <c r="AE688" s="57">
        <v>0</v>
      </c>
      <c r="AF688" s="57">
        <v>0</v>
      </c>
      <c r="AG688" s="57">
        <v>0</v>
      </c>
      <c r="AI688"/>
      <c r="AJ688"/>
    </row>
    <row r="689" spans="1:36">
      <c r="A689" s="56" t="s">
        <v>49</v>
      </c>
      <c r="B689" s="56" t="s">
        <v>11459</v>
      </c>
      <c r="C689" s="56">
        <v>2101010020</v>
      </c>
      <c r="D689" s="56" t="s">
        <v>38</v>
      </c>
      <c r="E689" s="56">
        <v>2101020020</v>
      </c>
      <c r="F689" s="56">
        <v>5401010020</v>
      </c>
      <c r="G689" s="56" t="s">
        <v>11431</v>
      </c>
      <c r="H689" s="56">
        <v>400211</v>
      </c>
      <c r="I689" s="56" t="s">
        <v>11460</v>
      </c>
      <c r="J689" s="56" t="s">
        <v>3502</v>
      </c>
      <c r="K689" s="56" t="s">
        <v>3503</v>
      </c>
      <c r="L689" s="56" t="s">
        <v>7138</v>
      </c>
      <c r="M689" s="73">
        <v>40637</v>
      </c>
      <c r="N689" s="56"/>
      <c r="O689" s="56"/>
      <c r="P689" s="56" t="s">
        <v>1476</v>
      </c>
      <c r="Q689" s="56"/>
      <c r="R689" s="56" t="s">
        <v>70</v>
      </c>
      <c r="S689" s="56" t="s">
        <v>11415</v>
      </c>
      <c r="T689" s="56" t="s">
        <v>7140</v>
      </c>
      <c r="U689" s="57">
        <v>13950601</v>
      </c>
      <c r="V689" s="57">
        <v>-9759644.4499999993</v>
      </c>
      <c r="W689" s="57">
        <v>4190956.55</v>
      </c>
      <c r="X689" s="57">
        <v>0</v>
      </c>
      <c r="Y689" s="73">
        <v>40637</v>
      </c>
      <c r="Z689" s="57">
        <v>-1593995.15</v>
      </c>
      <c r="AA689" s="57">
        <v>0</v>
      </c>
      <c r="AB689" s="57">
        <v>2596961.4</v>
      </c>
      <c r="AC689" s="57">
        <v>0</v>
      </c>
      <c r="AD689" s="56" t="s">
        <v>9255</v>
      </c>
      <c r="AE689" s="57">
        <v>0</v>
      </c>
      <c r="AF689" s="57">
        <v>0</v>
      </c>
      <c r="AG689" s="57">
        <v>0</v>
      </c>
      <c r="AI689"/>
      <c r="AJ689"/>
    </row>
    <row r="690" spans="1:36">
      <c r="A690" s="56" t="s">
        <v>49</v>
      </c>
      <c r="B690" s="56" t="s">
        <v>11459</v>
      </c>
      <c r="C690" s="56">
        <v>2101010020</v>
      </c>
      <c r="D690" s="56" t="s">
        <v>38</v>
      </c>
      <c r="E690" s="56">
        <v>2101020020</v>
      </c>
      <c r="F690" s="56">
        <v>5401010020</v>
      </c>
      <c r="G690" s="56" t="s">
        <v>11431</v>
      </c>
      <c r="H690" s="56">
        <v>400211</v>
      </c>
      <c r="I690" s="56" t="s">
        <v>11460</v>
      </c>
      <c r="J690" s="56" t="s">
        <v>3504</v>
      </c>
      <c r="K690" s="56" t="s">
        <v>3505</v>
      </c>
      <c r="L690" s="56" t="s">
        <v>7138</v>
      </c>
      <c r="M690" s="73">
        <v>40831</v>
      </c>
      <c r="N690" s="56"/>
      <c r="O690" s="56"/>
      <c r="P690" s="56" t="s">
        <v>1476</v>
      </c>
      <c r="Q690" s="56"/>
      <c r="R690" s="56" t="s">
        <v>70</v>
      </c>
      <c r="S690" s="56" t="s">
        <v>11415</v>
      </c>
      <c r="T690" s="56" t="s">
        <v>7140</v>
      </c>
      <c r="U690" s="57">
        <v>8508588</v>
      </c>
      <c r="V690" s="57">
        <v>-5548495.1500000004</v>
      </c>
      <c r="W690" s="57">
        <v>2960092.85</v>
      </c>
      <c r="X690" s="57">
        <v>0</v>
      </c>
      <c r="Y690" s="73">
        <v>40831</v>
      </c>
      <c r="Z690" s="57">
        <v>-914230.66</v>
      </c>
      <c r="AA690" s="57">
        <v>0</v>
      </c>
      <c r="AB690" s="57">
        <v>2045862.19</v>
      </c>
      <c r="AC690" s="57">
        <v>0</v>
      </c>
      <c r="AD690" s="56" t="s">
        <v>9255</v>
      </c>
      <c r="AE690" s="57">
        <v>0</v>
      </c>
      <c r="AF690" s="57">
        <v>0</v>
      </c>
      <c r="AG690" s="57">
        <v>0</v>
      </c>
      <c r="AI690"/>
      <c r="AJ690"/>
    </row>
    <row r="691" spans="1:36">
      <c r="A691" s="56" t="s">
        <v>49</v>
      </c>
      <c r="B691" s="56" t="s">
        <v>11459</v>
      </c>
      <c r="C691" s="56">
        <v>2101010020</v>
      </c>
      <c r="D691" s="56" t="s">
        <v>38</v>
      </c>
      <c r="E691" s="56">
        <v>2101020020</v>
      </c>
      <c r="F691" s="56">
        <v>5401010020</v>
      </c>
      <c r="G691" s="56" t="s">
        <v>11431</v>
      </c>
      <c r="H691" s="56">
        <v>400211</v>
      </c>
      <c r="I691" s="56" t="s">
        <v>11460</v>
      </c>
      <c r="J691" s="56" t="s">
        <v>3506</v>
      </c>
      <c r="K691" s="56" t="s">
        <v>3507</v>
      </c>
      <c r="L691" s="56" t="s">
        <v>7138</v>
      </c>
      <c r="M691" s="73">
        <v>40821</v>
      </c>
      <c r="N691" s="56"/>
      <c r="O691" s="56"/>
      <c r="P691" s="56" t="s">
        <v>1476</v>
      </c>
      <c r="Q691" s="56"/>
      <c r="R691" s="56" t="s">
        <v>70</v>
      </c>
      <c r="S691" s="56" t="s">
        <v>11415</v>
      </c>
      <c r="T691" s="56" t="s">
        <v>7140</v>
      </c>
      <c r="U691" s="57">
        <v>10146006</v>
      </c>
      <c r="V691" s="57">
        <v>-6639889.8300000001</v>
      </c>
      <c r="W691" s="57">
        <v>3506116.17</v>
      </c>
      <c r="X691" s="57">
        <v>0</v>
      </c>
      <c r="Y691" s="73">
        <v>40821</v>
      </c>
      <c r="Z691" s="57">
        <v>-1093454.69</v>
      </c>
      <c r="AA691" s="57">
        <v>0</v>
      </c>
      <c r="AB691" s="57">
        <v>2412661.48</v>
      </c>
      <c r="AC691" s="57">
        <v>0</v>
      </c>
      <c r="AD691" s="56" t="s">
        <v>9255</v>
      </c>
      <c r="AE691" s="57">
        <v>0</v>
      </c>
      <c r="AF691" s="57">
        <v>0</v>
      </c>
      <c r="AG691" s="57">
        <v>0</v>
      </c>
      <c r="AI691"/>
      <c r="AJ691"/>
    </row>
    <row r="692" spans="1:36">
      <c r="A692" s="56" t="s">
        <v>49</v>
      </c>
      <c r="B692" s="56" t="s">
        <v>11459</v>
      </c>
      <c r="C692" s="56">
        <v>2101010020</v>
      </c>
      <c r="D692" s="56" t="s">
        <v>38</v>
      </c>
      <c r="E692" s="56">
        <v>2101020020</v>
      </c>
      <c r="F692" s="56">
        <v>5401010020</v>
      </c>
      <c r="G692" s="56" t="s">
        <v>11431</v>
      </c>
      <c r="H692" s="56">
        <v>400211</v>
      </c>
      <c r="I692" s="56" t="s">
        <v>11460</v>
      </c>
      <c r="J692" s="56" t="s">
        <v>3508</v>
      </c>
      <c r="K692" s="56" t="s">
        <v>3509</v>
      </c>
      <c r="L692" s="56" t="s">
        <v>7138</v>
      </c>
      <c r="M692" s="73">
        <v>41090</v>
      </c>
      <c r="N692" s="56"/>
      <c r="O692" s="56"/>
      <c r="P692" s="56" t="s">
        <v>1476</v>
      </c>
      <c r="Q692" s="56"/>
      <c r="R692" s="56" t="s">
        <v>70</v>
      </c>
      <c r="S692" s="56" t="s">
        <v>11415</v>
      </c>
      <c r="T692" s="56" t="s">
        <v>7140</v>
      </c>
      <c r="U692" s="57">
        <v>5160323</v>
      </c>
      <c r="V692" s="57">
        <v>-3073047.01</v>
      </c>
      <c r="W692" s="57">
        <v>2087275.99</v>
      </c>
      <c r="X692" s="57">
        <v>0</v>
      </c>
      <c r="Y692" s="73">
        <v>41090</v>
      </c>
      <c r="Z692" s="57">
        <v>-515588.85</v>
      </c>
      <c r="AA692" s="57">
        <v>0</v>
      </c>
      <c r="AB692" s="57">
        <v>1571687.14</v>
      </c>
      <c r="AC692" s="57">
        <v>0</v>
      </c>
      <c r="AD692" s="56" t="s">
        <v>9255</v>
      </c>
      <c r="AE692" s="57">
        <v>0</v>
      </c>
      <c r="AF692" s="57">
        <v>0</v>
      </c>
      <c r="AG692" s="57">
        <v>0</v>
      </c>
      <c r="AI692"/>
      <c r="AJ692"/>
    </row>
    <row r="693" spans="1:36">
      <c r="A693" s="56" t="s">
        <v>49</v>
      </c>
      <c r="B693" s="56" t="s">
        <v>11459</v>
      </c>
      <c r="C693" s="56">
        <v>2101010020</v>
      </c>
      <c r="D693" s="56" t="s">
        <v>38</v>
      </c>
      <c r="E693" s="56">
        <v>2101020020</v>
      </c>
      <c r="F693" s="56">
        <v>5401010020</v>
      </c>
      <c r="G693" s="56" t="s">
        <v>11431</v>
      </c>
      <c r="H693" s="56">
        <v>400211</v>
      </c>
      <c r="I693" s="56" t="s">
        <v>11460</v>
      </c>
      <c r="J693" s="56" t="s">
        <v>3510</v>
      </c>
      <c r="K693" s="56" t="s">
        <v>3511</v>
      </c>
      <c r="L693" s="56" t="s">
        <v>7138</v>
      </c>
      <c r="M693" s="73">
        <v>41152</v>
      </c>
      <c r="N693" s="56"/>
      <c r="O693" s="56"/>
      <c r="P693" s="56" t="s">
        <v>7139</v>
      </c>
      <c r="Q693" s="56"/>
      <c r="R693" s="56" t="s">
        <v>70</v>
      </c>
      <c r="S693" s="56" t="s">
        <v>11415</v>
      </c>
      <c r="T693" s="56" t="s">
        <v>7140</v>
      </c>
      <c r="U693" s="57">
        <v>3426499</v>
      </c>
      <c r="V693" s="57">
        <v>-922916.29</v>
      </c>
      <c r="W693" s="57">
        <v>2503582.71</v>
      </c>
      <c r="X693" s="57">
        <v>0</v>
      </c>
      <c r="Y693" s="73">
        <v>41152</v>
      </c>
      <c r="Z693" s="57">
        <v>-91129.4</v>
      </c>
      <c r="AA693" s="57">
        <v>0</v>
      </c>
      <c r="AB693" s="57">
        <v>2412453.31</v>
      </c>
      <c r="AC693" s="57">
        <v>0</v>
      </c>
      <c r="AD693" s="56" t="s">
        <v>9255</v>
      </c>
      <c r="AE693" s="57">
        <v>0</v>
      </c>
      <c r="AF693" s="57">
        <v>0</v>
      </c>
      <c r="AG693" s="57">
        <v>0</v>
      </c>
      <c r="AI693"/>
      <c r="AJ693"/>
    </row>
    <row r="694" spans="1:36">
      <c r="A694" s="56" t="s">
        <v>50</v>
      </c>
      <c r="B694" s="56" t="s">
        <v>11459</v>
      </c>
      <c r="C694" s="56">
        <v>2101010020</v>
      </c>
      <c r="D694" s="56" t="s">
        <v>38</v>
      </c>
      <c r="E694" s="56">
        <v>2101020020</v>
      </c>
      <c r="F694" s="56">
        <v>5401010020</v>
      </c>
      <c r="G694" s="56" t="s">
        <v>11431</v>
      </c>
      <c r="H694" s="56">
        <v>400210</v>
      </c>
      <c r="I694" s="56" t="s">
        <v>11461</v>
      </c>
      <c r="J694" s="56" t="s">
        <v>2819</v>
      </c>
      <c r="K694" s="56" t="s">
        <v>2820</v>
      </c>
      <c r="L694" s="56" t="s">
        <v>7138</v>
      </c>
      <c r="M694" s="73">
        <v>41913</v>
      </c>
      <c r="N694" s="56"/>
      <c r="O694" s="56"/>
      <c r="P694" s="56" t="s">
        <v>7139</v>
      </c>
      <c r="Q694" s="56"/>
      <c r="R694" s="56" t="s">
        <v>70</v>
      </c>
      <c r="S694" s="56" t="s">
        <v>11415</v>
      </c>
      <c r="T694" s="56" t="s">
        <v>7140</v>
      </c>
      <c r="U694" s="57">
        <v>5861256.9500000002</v>
      </c>
      <c r="V694" s="57">
        <v>-1682900.5</v>
      </c>
      <c r="W694" s="57">
        <v>4178356.45</v>
      </c>
      <c r="X694" s="57">
        <v>0</v>
      </c>
      <c r="Y694" s="73">
        <v>41757</v>
      </c>
      <c r="Z694" s="57">
        <v>-253950.7</v>
      </c>
      <c r="AA694" s="57">
        <v>0</v>
      </c>
      <c r="AB694" s="57">
        <v>3924405.75</v>
      </c>
      <c r="AC694" s="57">
        <v>0</v>
      </c>
      <c r="AD694" s="56" t="s">
        <v>9255</v>
      </c>
      <c r="AE694" s="57">
        <v>0</v>
      </c>
      <c r="AF694" s="57">
        <v>0</v>
      </c>
      <c r="AG694" s="57">
        <v>0</v>
      </c>
      <c r="AI694"/>
      <c r="AJ694"/>
    </row>
    <row r="695" spans="1:36">
      <c r="A695" s="56" t="s">
        <v>50</v>
      </c>
      <c r="B695" s="56" t="s">
        <v>11459</v>
      </c>
      <c r="C695" s="56">
        <v>2101010020</v>
      </c>
      <c r="D695" s="56" t="s">
        <v>38</v>
      </c>
      <c r="E695" s="56">
        <v>2101020020</v>
      </c>
      <c r="F695" s="56">
        <v>5401010020</v>
      </c>
      <c r="G695" s="56" t="s">
        <v>11431</v>
      </c>
      <c r="H695" s="56">
        <v>400210</v>
      </c>
      <c r="I695" s="56" t="s">
        <v>11461</v>
      </c>
      <c r="J695" s="56" t="s">
        <v>2823</v>
      </c>
      <c r="K695" s="56" t="s">
        <v>2824</v>
      </c>
      <c r="L695" s="56" t="s">
        <v>7138</v>
      </c>
      <c r="M695" s="73">
        <v>41913</v>
      </c>
      <c r="N695" s="56"/>
      <c r="O695" s="56"/>
      <c r="P695" s="56" t="s">
        <v>7139</v>
      </c>
      <c r="Q695" s="56"/>
      <c r="R695" s="56" t="s">
        <v>70</v>
      </c>
      <c r="S695" s="56" t="s">
        <v>11415</v>
      </c>
      <c r="T695" s="56" t="s">
        <v>7140</v>
      </c>
      <c r="U695" s="57">
        <v>2880129</v>
      </c>
      <c r="V695" s="57">
        <v>-824490.9</v>
      </c>
      <c r="W695" s="57">
        <v>2055638.1</v>
      </c>
      <c r="X695" s="57">
        <v>0</v>
      </c>
      <c r="Y695" s="73">
        <v>41769</v>
      </c>
      <c r="Z695" s="57">
        <v>-124948.14</v>
      </c>
      <c r="AA695" s="57">
        <v>0</v>
      </c>
      <c r="AB695" s="57">
        <v>1930689.96</v>
      </c>
      <c r="AC695" s="57">
        <v>0</v>
      </c>
      <c r="AD695" s="56" t="s">
        <v>9255</v>
      </c>
      <c r="AE695" s="57">
        <v>0</v>
      </c>
      <c r="AF695" s="57">
        <v>0</v>
      </c>
      <c r="AG695" s="57">
        <v>0</v>
      </c>
      <c r="AI695"/>
      <c r="AJ695"/>
    </row>
    <row r="696" spans="1:36">
      <c r="A696" s="56" t="s">
        <v>50</v>
      </c>
      <c r="B696" s="56" t="s">
        <v>11459</v>
      </c>
      <c r="C696" s="56">
        <v>2101010020</v>
      </c>
      <c r="D696" s="56" t="s">
        <v>38</v>
      </c>
      <c r="E696" s="56">
        <v>2101020020</v>
      </c>
      <c r="F696" s="56">
        <v>5401010020</v>
      </c>
      <c r="G696" s="56" t="s">
        <v>11431</v>
      </c>
      <c r="H696" s="56">
        <v>400210</v>
      </c>
      <c r="I696" s="56" t="s">
        <v>11461</v>
      </c>
      <c r="J696" s="56" t="s">
        <v>2825</v>
      </c>
      <c r="K696" s="56" t="s">
        <v>2826</v>
      </c>
      <c r="L696" s="56" t="s">
        <v>7138</v>
      </c>
      <c r="M696" s="73">
        <v>41913</v>
      </c>
      <c r="N696" s="56"/>
      <c r="O696" s="56"/>
      <c r="P696" s="56" t="s">
        <v>1476</v>
      </c>
      <c r="Q696" s="56"/>
      <c r="R696" s="56" t="s">
        <v>70</v>
      </c>
      <c r="S696" s="56" t="s">
        <v>11415</v>
      </c>
      <c r="T696" s="56" t="s">
        <v>7140</v>
      </c>
      <c r="U696" s="57">
        <v>500000</v>
      </c>
      <c r="V696" s="57">
        <v>-237620.83</v>
      </c>
      <c r="W696" s="57">
        <v>262379.17</v>
      </c>
      <c r="X696" s="57">
        <v>0</v>
      </c>
      <c r="Y696" s="73">
        <v>41746</v>
      </c>
      <c r="Z696" s="57">
        <v>-43066.07</v>
      </c>
      <c r="AA696" s="57">
        <v>0</v>
      </c>
      <c r="AB696" s="57">
        <v>219313.1</v>
      </c>
      <c r="AC696" s="57">
        <v>0</v>
      </c>
      <c r="AD696" s="56" t="s">
        <v>9255</v>
      </c>
      <c r="AE696" s="57">
        <v>0</v>
      </c>
      <c r="AF696" s="57">
        <v>0</v>
      </c>
      <c r="AG696" s="57">
        <v>0</v>
      </c>
      <c r="AI696"/>
      <c r="AJ696"/>
    </row>
    <row r="697" spans="1:36">
      <c r="A697" s="56" t="s">
        <v>50</v>
      </c>
      <c r="B697" s="56" t="s">
        <v>11459</v>
      </c>
      <c r="C697" s="56">
        <v>2101010020</v>
      </c>
      <c r="D697" s="56" t="s">
        <v>38</v>
      </c>
      <c r="E697" s="56">
        <v>2101020020</v>
      </c>
      <c r="F697" s="56">
        <v>5401010020</v>
      </c>
      <c r="G697" s="56" t="s">
        <v>11431</v>
      </c>
      <c r="H697" s="56">
        <v>400210</v>
      </c>
      <c r="I697" s="56" t="s">
        <v>11461</v>
      </c>
      <c r="J697" s="56" t="s">
        <v>2827</v>
      </c>
      <c r="K697" s="56" t="s">
        <v>2828</v>
      </c>
      <c r="L697" s="56" t="s">
        <v>7138</v>
      </c>
      <c r="M697" s="73">
        <v>41913</v>
      </c>
      <c r="N697" s="56"/>
      <c r="O697" s="56"/>
      <c r="P697" s="56" t="s">
        <v>1476</v>
      </c>
      <c r="Q697" s="56"/>
      <c r="R697" s="56" t="s">
        <v>70</v>
      </c>
      <c r="S697" s="56" t="s">
        <v>11415</v>
      </c>
      <c r="T697" s="56" t="s">
        <v>7140</v>
      </c>
      <c r="U697" s="57">
        <v>1139380</v>
      </c>
      <c r="V697" s="57">
        <v>-524384.54</v>
      </c>
      <c r="W697" s="57">
        <v>614995.46</v>
      </c>
      <c r="X697" s="57">
        <v>0</v>
      </c>
      <c r="Y697" s="73">
        <v>41838</v>
      </c>
      <c r="Z697" s="57">
        <v>-96420.51</v>
      </c>
      <c r="AA697" s="57">
        <v>0</v>
      </c>
      <c r="AB697" s="57">
        <v>518574.95</v>
      </c>
      <c r="AC697" s="57">
        <v>0</v>
      </c>
      <c r="AD697" s="56" t="s">
        <v>9255</v>
      </c>
      <c r="AE697" s="57">
        <v>0</v>
      </c>
      <c r="AF697" s="57">
        <v>0</v>
      </c>
      <c r="AG697" s="57">
        <v>0</v>
      </c>
      <c r="AI697"/>
      <c r="AJ697"/>
    </row>
    <row r="698" spans="1:36">
      <c r="A698" s="56" t="s">
        <v>50</v>
      </c>
      <c r="B698" s="56" t="s">
        <v>11459</v>
      </c>
      <c r="C698" s="56">
        <v>2101010020</v>
      </c>
      <c r="D698" s="56" t="s">
        <v>38</v>
      </c>
      <c r="E698" s="56">
        <v>2101020020</v>
      </c>
      <c r="F698" s="56">
        <v>5401010020</v>
      </c>
      <c r="G698" s="56" t="s">
        <v>11431</v>
      </c>
      <c r="H698" s="56">
        <v>400210</v>
      </c>
      <c r="I698" s="56" t="s">
        <v>11461</v>
      </c>
      <c r="J698" s="56" t="s">
        <v>2829</v>
      </c>
      <c r="K698" s="56" t="s">
        <v>2830</v>
      </c>
      <c r="L698" s="56" t="s">
        <v>7138</v>
      </c>
      <c r="M698" s="73">
        <v>42094</v>
      </c>
      <c r="N698" s="56"/>
      <c r="O698" s="56"/>
      <c r="P698" s="56" t="s">
        <v>7139</v>
      </c>
      <c r="Q698" s="56"/>
      <c r="R698" s="56" t="s">
        <v>70</v>
      </c>
      <c r="S698" s="56" t="s">
        <v>11415</v>
      </c>
      <c r="T698" s="56" t="s">
        <v>7140</v>
      </c>
      <c r="U698" s="57">
        <v>4649290.09</v>
      </c>
      <c r="V698" s="57">
        <v>-1287520.42</v>
      </c>
      <c r="W698" s="57">
        <v>3361769.67</v>
      </c>
      <c r="X698" s="57">
        <v>0</v>
      </c>
      <c r="Y698" s="73">
        <v>41887</v>
      </c>
      <c r="Z698" s="57">
        <v>-204537.75</v>
      </c>
      <c r="AA698" s="57">
        <v>0</v>
      </c>
      <c r="AB698" s="57">
        <v>3157231.92</v>
      </c>
      <c r="AC698" s="57">
        <v>0</v>
      </c>
      <c r="AD698" s="56" t="s">
        <v>9255</v>
      </c>
      <c r="AE698" s="57">
        <v>0</v>
      </c>
      <c r="AF698" s="57">
        <v>0</v>
      </c>
      <c r="AG698" s="57">
        <v>0</v>
      </c>
      <c r="AI698"/>
      <c r="AJ698"/>
    </row>
    <row r="699" spans="1:36">
      <c r="A699" s="56" t="s">
        <v>49</v>
      </c>
      <c r="B699" s="56" t="s">
        <v>11459</v>
      </c>
      <c r="C699" s="56">
        <v>2101010020</v>
      </c>
      <c r="D699" s="56" t="s">
        <v>38</v>
      </c>
      <c r="E699" s="56">
        <v>2101020020</v>
      </c>
      <c r="F699" s="56">
        <v>5401010020</v>
      </c>
      <c r="G699" s="56" t="s">
        <v>11431</v>
      </c>
      <c r="H699" s="56">
        <v>400211</v>
      </c>
      <c r="I699" s="56" t="s">
        <v>11460</v>
      </c>
      <c r="J699" s="56" t="s">
        <v>3518</v>
      </c>
      <c r="K699" s="56" t="s">
        <v>3519</v>
      </c>
      <c r="L699" s="56" t="s">
        <v>7138</v>
      </c>
      <c r="M699" s="73">
        <v>42825</v>
      </c>
      <c r="N699" s="56"/>
      <c r="O699" s="56"/>
      <c r="P699" s="56" t="s">
        <v>1476</v>
      </c>
      <c r="Q699" s="56"/>
      <c r="R699" s="56" t="s">
        <v>70</v>
      </c>
      <c r="S699" s="56" t="s">
        <v>11415</v>
      </c>
      <c r="T699" s="56" t="s">
        <v>7140</v>
      </c>
      <c r="U699" s="57">
        <v>20637815.510000002</v>
      </c>
      <c r="V699" s="57">
        <v>-6538059.5199999996</v>
      </c>
      <c r="W699" s="57">
        <v>14099755.99</v>
      </c>
      <c r="X699" s="57">
        <v>0</v>
      </c>
      <c r="Y699" s="73">
        <v>42825</v>
      </c>
      <c r="Z699" s="57">
        <v>-1495261.04</v>
      </c>
      <c r="AA699" s="57">
        <v>0</v>
      </c>
      <c r="AB699" s="57">
        <v>12604494.949999999</v>
      </c>
      <c r="AC699" s="57">
        <v>0</v>
      </c>
      <c r="AD699" s="56" t="s">
        <v>9255</v>
      </c>
      <c r="AE699" s="57">
        <v>0</v>
      </c>
      <c r="AF699" s="57">
        <v>0</v>
      </c>
      <c r="AG699" s="57">
        <v>0</v>
      </c>
      <c r="AI699"/>
      <c r="AJ699"/>
    </row>
    <row r="700" spans="1:36">
      <c r="A700" s="56" t="s">
        <v>49</v>
      </c>
      <c r="B700" s="56" t="s">
        <v>11459</v>
      </c>
      <c r="C700" s="56">
        <v>2101010020</v>
      </c>
      <c r="D700" s="56" t="s">
        <v>38</v>
      </c>
      <c r="E700" s="56">
        <v>2101020020</v>
      </c>
      <c r="F700" s="56">
        <v>5401010020</v>
      </c>
      <c r="G700" s="56" t="s">
        <v>11431</v>
      </c>
      <c r="H700" s="56">
        <v>400211</v>
      </c>
      <c r="I700" s="56" t="s">
        <v>11460</v>
      </c>
      <c r="J700" s="56" t="s">
        <v>3520</v>
      </c>
      <c r="K700" s="56" t="s">
        <v>3521</v>
      </c>
      <c r="L700" s="56" t="s">
        <v>7138</v>
      </c>
      <c r="M700" s="73">
        <v>42825</v>
      </c>
      <c r="N700" s="56"/>
      <c r="O700" s="56"/>
      <c r="P700" s="56" t="s">
        <v>7139</v>
      </c>
      <c r="Q700" s="56"/>
      <c r="R700" s="56" t="s">
        <v>70</v>
      </c>
      <c r="S700" s="56" t="s">
        <v>11415</v>
      </c>
      <c r="T700" s="56" t="s">
        <v>7140</v>
      </c>
      <c r="U700" s="57">
        <v>17100724.670000002</v>
      </c>
      <c r="V700" s="57">
        <v>-2337682.2999999998</v>
      </c>
      <c r="W700" s="57">
        <v>14763042.369999999</v>
      </c>
      <c r="X700" s="57">
        <v>0</v>
      </c>
      <c r="Y700" s="73">
        <v>42825</v>
      </c>
      <c r="Z700" s="57">
        <v>-543434.03</v>
      </c>
      <c r="AA700" s="57">
        <v>0</v>
      </c>
      <c r="AB700" s="57">
        <v>14219608.34</v>
      </c>
      <c r="AC700" s="57">
        <v>0</v>
      </c>
      <c r="AD700" s="56" t="s">
        <v>9255</v>
      </c>
      <c r="AE700" s="57">
        <v>0</v>
      </c>
      <c r="AF700" s="57">
        <v>0</v>
      </c>
      <c r="AG700" s="57">
        <v>0</v>
      </c>
      <c r="AI700"/>
      <c r="AJ700"/>
    </row>
    <row r="701" spans="1:36">
      <c r="A701" s="56" t="s">
        <v>50</v>
      </c>
      <c r="B701" s="56" t="s">
        <v>11459</v>
      </c>
      <c r="C701" s="56">
        <v>2101010020</v>
      </c>
      <c r="D701" s="56" t="s">
        <v>38</v>
      </c>
      <c r="E701" s="56">
        <v>2101020020</v>
      </c>
      <c r="F701" s="56">
        <v>5401010020</v>
      </c>
      <c r="G701" s="56" t="s">
        <v>11431</v>
      </c>
      <c r="H701" s="56">
        <v>400210</v>
      </c>
      <c r="I701" s="56" t="s">
        <v>11461</v>
      </c>
      <c r="J701" s="56" t="s">
        <v>6663</v>
      </c>
      <c r="K701" s="56" t="s">
        <v>6664</v>
      </c>
      <c r="L701" s="56" t="s">
        <v>7138</v>
      </c>
      <c r="M701" s="73">
        <v>43858</v>
      </c>
      <c r="N701" s="56"/>
      <c r="O701" s="56"/>
      <c r="P701" s="56" t="s">
        <v>1476</v>
      </c>
      <c r="Q701" s="56"/>
      <c r="R701" s="56" t="s">
        <v>70</v>
      </c>
      <c r="S701" s="56" t="s">
        <v>11415</v>
      </c>
      <c r="T701" s="56" t="s">
        <v>7140</v>
      </c>
      <c r="U701" s="57">
        <v>1912781.42</v>
      </c>
      <c r="V701" s="57">
        <v>-188259.89</v>
      </c>
      <c r="W701" s="57">
        <v>1724521.53</v>
      </c>
      <c r="X701" s="57">
        <v>0</v>
      </c>
      <c r="Y701" s="73">
        <v>43833</v>
      </c>
      <c r="Z701" s="57">
        <v>-138575.32999999999</v>
      </c>
      <c r="AA701" s="57">
        <v>0</v>
      </c>
      <c r="AB701" s="57">
        <v>1585946.2</v>
      </c>
      <c r="AC701" s="57">
        <v>0</v>
      </c>
      <c r="AD701" s="56" t="s">
        <v>9255</v>
      </c>
      <c r="AE701" s="57">
        <v>0</v>
      </c>
      <c r="AF701" s="57">
        <v>0</v>
      </c>
      <c r="AG701" s="57">
        <v>0</v>
      </c>
      <c r="AI701"/>
      <c r="AJ701"/>
    </row>
    <row r="702" spans="1:36">
      <c r="A702" s="56" t="s">
        <v>50</v>
      </c>
      <c r="B702" s="56" t="s">
        <v>11459</v>
      </c>
      <c r="C702" s="56">
        <v>2101010020</v>
      </c>
      <c r="D702" s="56" t="s">
        <v>38</v>
      </c>
      <c r="E702" s="56">
        <v>2101020020</v>
      </c>
      <c r="F702" s="56">
        <v>5401010020</v>
      </c>
      <c r="G702" s="56" t="s">
        <v>11431</v>
      </c>
      <c r="H702" s="56">
        <v>400210</v>
      </c>
      <c r="I702" s="56" t="s">
        <v>11461</v>
      </c>
      <c r="J702" s="56" t="s">
        <v>6665</v>
      </c>
      <c r="K702" s="56" t="s">
        <v>6666</v>
      </c>
      <c r="L702" s="56" t="s">
        <v>7138</v>
      </c>
      <c r="M702" s="73">
        <v>43921</v>
      </c>
      <c r="N702" s="56"/>
      <c r="O702" s="56"/>
      <c r="P702" s="56" t="s">
        <v>1476</v>
      </c>
      <c r="Q702" s="56"/>
      <c r="R702" s="56" t="s">
        <v>70</v>
      </c>
      <c r="S702" s="56" t="s">
        <v>11415</v>
      </c>
      <c r="T702" s="56" t="s">
        <v>7140</v>
      </c>
      <c r="U702" s="57">
        <v>1077131.3899999999</v>
      </c>
      <c r="V702" s="57">
        <v>-105081.33</v>
      </c>
      <c r="W702" s="57">
        <v>972050.06</v>
      </c>
      <c r="X702" s="57">
        <v>0</v>
      </c>
      <c r="Y702" s="73">
        <v>43837</v>
      </c>
      <c r="Z702" s="57">
        <v>-78034.759999999995</v>
      </c>
      <c r="AA702" s="57">
        <v>0</v>
      </c>
      <c r="AB702" s="57">
        <v>894015.3</v>
      </c>
      <c r="AC702" s="57">
        <v>0</v>
      </c>
      <c r="AD702" s="56" t="s">
        <v>9255</v>
      </c>
      <c r="AE702" s="57">
        <v>0</v>
      </c>
      <c r="AF702" s="57">
        <v>0</v>
      </c>
      <c r="AG702" s="57">
        <v>0</v>
      </c>
      <c r="AI702"/>
      <c r="AJ702"/>
    </row>
    <row r="703" spans="1:36">
      <c r="A703" s="56" t="s">
        <v>48</v>
      </c>
      <c r="B703" s="56" t="s">
        <v>11459</v>
      </c>
      <c r="C703" s="56">
        <v>2101010020</v>
      </c>
      <c r="D703" s="56" t="s">
        <v>38</v>
      </c>
      <c r="E703" s="56">
        <v>2101020020</v>
      </c>
      <c r="F703" s="56">
        <v>5401010020</v>
      </c>
      <c r="G703" s="56" t="s">
        <v>11428</v>
      </c>
      <c r="H703" s="56">
        <v>400301</v>
      </c>
      <c r="I703" s="56" t="s">
        <v>11462</v>
      </c>
      <c r="J703" s="56" t="s">
        <v>5079</v>
      </c>
      <c r="K703" s="56" t="s">
        <v>5080</v>
      </c>
      <c r="L703" s="56" t="s">
        <v>7138</v>
      </c>
      <c r="M703" s="73">
        <v>40422</v>
      </c>
      <c r="N703" s="56"/>
      <c r="O703" s="56"/>
      <c r="P703" s="56" t="s">
        <v>7139</v>
      </c>
      <c r="Q703" s="56"/>
      <c r="R703" s="56" t="s">
        <v>70</v>
      </c>
      <c r="S703" s="56" t="s">
        <v>11415</v>
      </c>
      <c r="T703" s="56" t="s">
        <v>7140</v>
      </c>
      <c r="U703" s="57">
        <v>18797249</v>
      </c>
      <c r="V703" s="57">
        <v>-6063526.5700000003</v>
      </c>
      <c r="W703" s="57">
        <v>12733722.43</v>
      </c>
      <c r="X703" s="57">
        <v>0</v>
      </c>
      <c r="Y703" s="73">
        <v>40422</v>
      </c>
      <c r="Z703" s="57">
        <v>-441955.48</v>
      </c>
      <c r="AA703" s="57">
        <v>0</v>
      </c>
      <c r="AB703" s="57">
        <v>12291766.949999999</v>
      </c>
      <c r="AC703" s="57">
        <v>0</v>
      </c>
      <c r="AD703" s="56" t="s">
        <v>9255</v>
      </c>
      <c r="AE703" s="57">
        <v>0</v>
      </c>
      <c r="AF703" s="57">
        <v>0</v>
      </c>
      <c r="AG703" s="57">
        <v>0</v>
      </c>
      <c r="AI703"/>
      <c r="AJ703"/>
    </row>
    <row r="704" spans="1:36">
      <c r="A704" s="56" t="s">
        <v>48</v>
      </c>
      <c r="B704" s="56" t="s">
        <v>11459</v>
      </c>
      <c r="C704" s="56">
        <v>2101010020</v>
      </c>
      <c r="D704" s="56" t="s">
        <v>38</v>
      </c>
      <c r="E704" s="56">
        <v>2101020020</v>
      </c>
      <c r="F704" s="56">
        <v>5401010020</v>
      </c>
      <c r="G704" s="56" t="s">
        <v>11428</v>
      </c>
      <c r="H704" s="56">
        <v>400301</v>
      </c>
      <c r="I704" s="56" t="s">
        <v>11462</v>
      </c>
      <c r="J704" s="56" t="s">
        <v>5081</v>
      </c>
      <c r="K704" s="56" t="s">
        <v>5082</v>
      </c>
      <c r="L704" s="56" t="s">
        <v>7138</v>
      </c>
      <c r="M704" s="73">
        <v>40422</v>
      </c>
      <c r="N704" s="56"/>
      <c r="O704" s="56"/>
      <c r="P704" s="56" t="s">
        <v>7139</v>
      </c>
      <c r="Q704" s="56"/>
      <c r="R704" s="56" t="s">
        <v>70</v>
      </c>
      <c r="S704" s="56" t="s">
        <v>11415</v>
      </c>
      <c r="T704" s="56" t="s">
        <v>7140</v>
      </c>
      <c r="U704" s="57">
        <v>19204871</v>
      </c>
      <c r="V704" s="57">
        <v>-6195014.9900000002</v>
      </c>
      <c r="W704" s="57">
        <v>13009856.01</v>
      </c>
      <c r="X704" s="57">
        <v>0</v>
      </c>
      <c r="Y704" s="73">
        <v>40422</v>
      </c>
      <c r="Z704" s="57">
        <v>-451539.39</v>
      </c>
      <c r="AA704" s="57">
        <v>0</v>
      </c>
      <c r="AB704" s="57">
        <v>12558316.619999999</v>
      </c>
      <c r="AC704" s="57">
        <v>0</v>
      </c>
      <c r="AD704" s="56" t="s">
        <v>9255</v>
      </c>
      <c r="AE704" s="57">
        <v>0</v>
      </c>
      <c r="AF704" s="57">
        <v>0</v>
      </c>
      <c r="AG704" s="57">
        <v>0</v>
      </c>
      <c r="AI704"/>
      <c r="AJ704"/>
    </row>
    <row r="705" spans="1:36">
      <c r="A705" s="56" t="s">
        <v>48</v>
      </c>
      <c r="B705" s="56" t="s">
        <v>11459</v>
      </c>
      <c r="C705" s="56">
        <v>2101010020</v>
      </c>
      <c r="D705" s="56" t="s">
        <v>38</v>
      </c>
      <c r="E705" s="56">
        <v>2101020020</v>
      </c>
      <c r="F705" s="56">
        <v>5401010020</v>
      </c>
      <c r="G705" s="56" t="s">
        <v>11428</v>
      </c>
      <c r="H705" s="56">
        <v>400301</v>
      </c>
      <c r="I705" s="56" t="s">
        <v>11462</v>
      </c>
      <c r="J705" s="56" t="s">
        <v>5083</v>
      </c>
      <c r="K705" s="56" t="s">
        <v>5084</v>
      </c>
      <c r="L705" s="56" t="s">
        <v>7138</v>
      </c>
      <c r="M705" s="73">
        <v>40422</v>
      </c>
      <c r="N705" s="56"/>
      <c r="O705" s="56"/>
      <c r="P705" s="56" t="s">
        <v>7139</v>
      </c>
      <c r="Q705" s="56"/>
      <c r="R705" s="56" t="s">
        <v>70</v>
      </c>
      <c r="S705" s="56" t="s">
        <v>11415</v>
      </c>
      <c r="T705" s="56" t="s">
        <v>7140</v>
      </c>
      <c r="U705" s="57">
        <v>34708109</v>
      </c>
      <c r="V705" s="57">
        <v>-11195975.24</v>
      </c>
      <c r="W705" s="57">
        <v>23512133.760000002</v>
      </c>
      <c r="X705" s="57">
        <v>0</v>
      </c>
      <c r="Y705" s="73">
        <v>40422</v>
      </c>
      <c r="Z705" s="57">
        <v>-816047.04</v>
      </c>
      <c r="AA705" s="57">
        <v>0</v>
      </c>
      <c r="AB705" s="57">
        <v>22696086.719999999</v>
      </c>
      <c r="AC705" s="57">
        <v>0</v>
      </c>
      <c r="AD705" s="56" t="s">
        <v>9255</v>
      </c>
      <c r="AE705" s="57">
        <v>0</v>
      </c>
      <c r="AF705" s="57">
        <v>0</v>
      </c>
      <c r="AG705" s="57">
        <v>0</v>
      </c>
      <c r="AI705"/>
      <c r="AJ705"/>
    </row>
    <row r="706" spans="1:36">
      <c r="A706" s="56" t="s">
        <v>48</v>
      </c>
      <c r="B706" s="56" t="s">
        <v>11459</v>
      </c>
      <c r="C706" s="56">
        <v>2101010020</v>
      </c>
      <c r="D706" s="56" t="s">
        <v>38</v>
      </c>
      <c r="E706" s="56">
        <v>2101020020</v>
      </c>
      <c r="F706" s="56">
        <v>5401010020</v>
      </c>
      <c r="G706" s="56" t="s">
        <v>11428</v>
      </c>
      <c r="H706" s="56">
        <v>400301</v>
      </c>
      <c r="I706" s="56" t="s">
        <v>11462</v>
      </c>
      <c r="J706" s="56" t="s">
        <v>5085</v>
      </c>
      <c r="K706" s="56" t="s">
        <v>5086</v>
      </c>
      <c r="L706" s="56" t="s">
        <v>7138</v>
      </c>
      <c r="M706" s="73">
        <v>40422</v>
      </c>
      <c r="N706" s="56"/>
      <c r="O706" s="56"/>
      <c r="P706" s="56" t="s">
        <v>7139</v>
      </c>
      <c r="Q706" s="56"/>
      <c r="R706" s="56" t="s">
        <v>70</v>
      </c>
      <c r="S706" s="56" t="s">
        <v>11415</v>
      </c>
      <c r="T706" s="56" t="s">
        <v>7140</v>
      </c>
      <c r="U706" s="57">
        <v>80590820</v>
      </c>
      <c r="V706" s="57">
        <v>-25996599.690000001</v>
      </c>
      <c r="W706" s="57">
        <v>54594220.310000002</v>
      </c>
      <c r="X706" s="57">
        <v>0</v>
      </c>
      <c r="Y706" s="73">
        <v>40422</v>
      </c>
      <c r="Z706" s="57">
        <v>-1894828.1</v>
      </c>
      <c r="AA706" s="57">
        <v>0</v>
      </c>
      <c r="AB706" s="57">
        <v>52699392.210000001</v>
      </c>
      <c r="AC706" s="57">
        <v>0</v>
      </c>
      <c r="AD706" s="56" t="s">
        <v>9255</v>
      </c>
      <c r="AE706" s="57">
        <v>0</v>
      </c>
      <c r="AF706" s="57">
        <v>0</v>
      </c>
      <c r="AG706" s="57">
        <v>0</v>
      </c>
      <c r="AI706"/>
      <c r="AJ706"/>
    </row>
    <row r="707" spans="1:36">
      <c r="A707" s="56" t="s">
        <v>48</v>
      </c>
      <c r="B707" s="56" t="s">
        <v>11459</v>
      </c>
      <c r="C707" s="56">
        <v>2101010020</v>
      </c>
      <c r="D707" s="56" t="s">
        <v>38</v>
      </c>
      <c r="E707" s="56">
        <v>2101020020</v>
      </c>
      <c r="F707" s="56">
        <v>5401010020</v>
      </c>
      <c r="G707" s="56" t="s">
        <v>11428</v>
      </c>
      <c r="H707" s="56">
        <v>400301</v>
      </c>
      <c r="I707" s="56" t="s">
        <v>11462</v>
      </c>
      <c r="J707" s="56" t="s">
        <v>5087</v>
      </c>
      <c r="K707" s="56" t="s">
        <v>5088</v>
      </c>
      <c r="L707" s="56" t="s">
        <v>7138</v>
      </c>
      <c r="M707" s="73">
        <v>40422</v>
      </c>
      <c r="N707" s="56"/>
      <c r="O707" s="56"/>
      <c r="P707" s="56" t="s">
        <v>7139</v>
      </c>
      <c r="Q707" s="56"/>
      <c r="R707" s="56" t="s">
        <v>70</v>
      </c>
      <c r="S707" s="56" t="s">
        <v>11415</v>
      </c>
      <c r="T707" s="56" t="s">
        <v>7140</v>
      </c>
      <c r="U707" s="57">
        <v>28680533</v>
      </c>
      <c r="V707" s="57">
        <v>-9251628.5600000005</v>
      </c>
      <c r="W707" s="57">
        <v>19428904.440000001</v>
      </c>
      <c r="X707" s="57">
        <v>0</v>
      </c>
      <c r="Y707" s="73">
        <v>40422</v>
      </c>
      <c r="Z707" s="57">
        <v>-674328.42</v>
      </c>
      <c r="AA707" s="57">
        <v>0</v>
      </c>
      <c r="AB707" s="57">
        <v>18754576.02</v>
      </c>
      <c r="AC707" s="57">
        <v>0</v>
      </c>
      <c r="AD707" s="56" t="s">
        <v>9255</v>
      </c>
      <c r="AE707" s="57">
        <v>0</v>
      </c>
      <c r="AF707" s="57">
        <v>0</v>
      </c>
      <c r="AG707" s="57">
        <v>0</v>
      </c>
      <c r="AI707"/>
      <c r="AJ707"/>
    </row>
    <row r="708" spans="1:36">
      <c r="A708" s="56" t="s">
        <v>48</v>
      </c>
      <c r="B708" s="56" t="s">
        <v>11459</v>
      </c>
      <c r="C708" s="56">
        <v>2101010020</v>
      </c>
      <c r="D708" s="56" t="s">
        <v>38</v>
      </c>
      <c r="E708" s="56">
        <v>2101020020</v>
      </c>
      <c r="F708" s="56">
        <v>5401010020</v>
      </c>
      <c r="G708" s="56" t="s">
        <v>11428</v>
      </c>
      <c r="H708" s="56">
        <v>400301</v>
      </c>
      <c r="I708" s="56" t="s">
        <v>11462</v>
      </c>
      <c r="J708" s="56" t="s">
        <v>5089</v>
      </c>
      <c r="K708" s="56" t="s">
        <v>5090</v>
      </c>
      <c r="L708" s="56" t="s">
        <v>7138</v>
      </c>
      <c r="M708" s="73">
        <v>40422</v>
      </c>
      <c r="N708" s="56"/>
      <c r="O708" s="56"/>
      <c r="P708" s="56" t="s">
        <v>7139</v>
      </c>
      <c r="Q708" s="56"/>
      <c r="R708" s="56" t="s">
        <v>70</v>
      </c>
      <c r="S708" s="56" t="s">
        <v>11415</v>
      </c>
      <c r="T708" s="56" t="s">
        <v>7140</v>
      </c>
      <c r="U708" s="57">
        <v>101947285</v>
      </c>
      <c r="V708" s="57">
        <v>-32885665.16</v>
      </c>
      <c r="W708" s="57">
        <v>69061619.840000004</v>
      </c>
      <c r="X708" s="57">
        <v>0</v>
      </c>
      <c r="Y708" s="73">
        <v>40422</v>
      </c>
      <c r="Z708" s="57">
        <v>-2396955.16</v>
      </c>
      <c r="AA708" s="57">
        <v>0</v>
      </c>
      <c r="AB708" s="57">
        <v>66664664.68</v>
      </c>
      <c r="AC708" s="57">
        <v>0</v>
      </c>
      <c r="AD708" s="56" t="s">
        <v>9255</v>
      </c>
      <c r="AE708" s="57">
        <v>0</v>
      </c>
      <c r="AF708" s="57">
        <v>0</v>
      </c>
      <c r="AG708" s="57">
        <v>0</v>
      </c>
      <c r="AI708"/>
      <c r="AJ708"/>
    </row>
    <row r="709" spans="1:36">
      <c r="A709" s="56" t="s">
        <v>48</v>
      </c>
      <c r="B709" s="56" t="s">
        <v>11459</v>
      </c>
      <c r="C709" s="56">
        <v>2101010020</v>
      </c>
      <c r="D709" s="56" t="s">
        <v>38</v>
      </c>
      <c r="E709" s="56">
        <v>2101020020</v>
      </c>
      <c r="F709" s="56">
        <v>5401010020</v>
      </c>
      <c r="G709" s="56" t="s">
        <v>11428</v>
      </c>
      <c r="H709" s="56">
        <v>400301</v>
      </c>
      <c r="I709" s="56" t="s">
        <v>11462</v>
      </c>
      <c r="J709" s="56" t="s">
        <v>5091</v>
      </c>
      <c r="K709" s="56" t="s">
        <v>5092</v>
      </c>
      <c r="L709" s="56" t="s">
        <v>7138</v>
      </c>
      <c r="M709" s="73">
        <v>40422</v>
      </c>
      <c r="N709" s="56"/>
      <c r="O709" s="56"/>
      <c r="P709" s="56" t="s">
        <v>7139</v>
      </c>
      <c r="Q709" s="56"/>
      <c r="R709" s="56" t="s">
        <v>70</v>
      </c>
      <c r="S709" s="56" t="s">
        <v>11415</v>
      </c>
      <c r="T709" s="56" t="s">
        <v>7140</v>
      </c>
      <c r="U709" s="57">
        <v>10603038</v>
      </c>
      <c r="V709" s="57">
        <v>-3420277.48</v>
      </c>
      <c r="W709" s="57">
        <v>7182760.5199999996</v>
      </c>
      <c r="X709" s="57">
        <v>0</v>
      </c>
      <c r="Y709" s="73">
        <v>40422</v>
      </c>
      <c r="Z709" s="57">
        <v>-249295.55</v>
      </c>
      <c r="AA709" s="57">
        <v>0</v>
      </c>
      <c r="AB709" s="57">
        <v>6933464.9699999997</v>
      </c>
      <c r="AC709" s="57">
        <v>0</v>
      </c>
      <c r="AD709" s="56" t="s">
        <v>9255</v>
      </c>
      <c r="AE709" s="57">
        <v>0</v>
      </c>
      <c r="AF709" s="57">
        <v>0</v>
      </c>
      <c r="AG709" s="57">
        <v>0</v>
      </c>
      <c r="AI709"/>
      <c r="AJ709"/>
    </row>
    <row r="710" spans="1:36">
      <c r="A710" s="56" t="s">
        <v>48</v>
      </c>
      <c r="B710" s="56" t="s">
        <v>11459</v>
      </c>
      <c r="C710" s="56">
        <v>2101010020</v>
      </c>
      <c r="D710" s="56" t="s">
        <v>38</v>
      </c>
      <c r="E710" s="56">
        <v>2101020020</v>
      </c>
      <c r="F710" s="56">
        <v>5401010020</v>
      </c>
      <c r="G710" s="56" t="s">
        <v>11428</v>
      </c>
      <c r="H710" s="56">
        <v>400301</v>
      </c>
      <c r="I710" s="56" t="s">
        <v>11462</v>
      </c>
      <c r="J710" s="56" t="s">
        <v>5093</v>
      </c>
      <c r="K710" s="56" t="s">
        <v>4457</v>
      </c>
      <c r="L710" s="56" t="s">
        <v>7138</v>
      </c>
      <c r="M710" s="73">
        <v>40422</v>
      </c>
      <c r="N710" s="56"/>
      <c r="O710" s="56"/>
      <c r="P710" s="56" t="s">
        <v>7451</v>
      </c>
      <c r="Q710" s="56"/>
      <c r="R710" s="56" t="s">
        <v>70</v>
      </c>
      <c r="S710" s="56" t="s">
        <v>11415</v>
      </c>
      <c r="T710" s="56" t="s">
        <v>7140</v>
      </c>
      <c r="U710" s="57">
        <v>16622270</v>
      </c>
      <c r="V710" s="57">
        <v>-5641771.7800000003</v>
      </c>
      <c r="W710" s="57">
        <v>10980498.220000001</v>
      </c>
      <c r="X710" s="57">
        <v>0</v>
      </c>
      <c r="Y710" s="73">
        <v>40422</v>
      </c>
      <c r="Z710" s="57">
        <v>-454836.24</v>
      </c>
      <c r="AA710" s="57">
        <v>0</v>
      </c>
      <c r="AB710" s="57">
        <v>10525661.98</v>
      </c>
      <c r="AC710" s="57">
        <v>0</v>
      </c>
      <c r="AD710" s="56" t="s">
        <v>9255</v>
      </c>
      <c r="AE710" s="57">
        <v>0</v>
      </c>
      <c r="AF710" s="57">
        <v>0</v>
      </c>
      <c r="AG710" s="57">
        <v>0</v>
      </c>
      <c r="AI710"/>
      <c r="AJ710"/>
    </row>
    <row r="711" spans="1:36">
      <c r="A711" s="56" t="s">
        <v>48</v>
      </c>
      <c r="B711" s="56" t="s">
        <v>11459</v>
      </c>
      <c r="C711" s="56">
        <v>2101010020</v>
      </c>
      <c r="D711" s="56" t="s">
        <v>38</v>
      </c>
      <c r="E711" s="56">
        <v>2101020020</v>
      </c>
      <c r="F711" s="56">
        <v>5401010020</v>
      </c>
      <c r="G711" s="56" t="s">
        <v>11428</v>
      </c>
      <c r="H711" s="56">
        <v>400301</v>
      </c>
      <c r="I711" s="56" t="s">
        <v>11462</v>
      </c>
      <c r="J711" s="56" t="s">
        <v>5094</v>
      </c>
      <c r="K711" s="56" t="s">
        <v>5095</v>
      </c>
      <c r="L711" s="56" t="s">
        <v>7138</v>
      </c>
      <c r="M711" s="73">
        <v>40422</v>
      </c>
      <c r="N711" s="56"/>
      <c r="O711" s="56"/>
      <c r="P711" s="56" t="s">
        <v>7139</v>
      </c>
      <c r="Q711" s="56"/>
      <c r="R711" s="56" t="s">
        <v>70</v>
      </c>
      <c r="S711" s="56" t="s">
        <v>11415</v>
      </c>
      <c r="T711" s="56" t="s">
        <v>7140</v>
      </c>
      <c r="U711" s="57">
        <v>14414673</v>
      </c>
      <c r="V711" s="57">
        <v>-4649816</v>
      </c>
      <c r="W711" s="57">
        <v>9764857</v>
      </c>
      <c r="X711" s="57">
        <v>0</v>
      </c>
      <c r="Y711" s="73">
        <v>40422</v>
      </c>
      <c r="Z711" s="57">
        <v>-338913.63</v>
      </c>
      <c r="AA711" s="57">
        <v>0</v>
      </c>
      <c r="AB711" s="57">
        <v>9425943.3699999992</v>
      </c>
      <c r="AC711" s="57">
        <v>0</v>
      </c>
      <c r="AD711" s="56" t="s">
        <v>9255</v>
      </c>
      <c r="AE711" s="57">
        <v>0</v>
      </c>
      <c r="AF711" s="57">
        <v>0</v>
      </c>
      <c r="AG711" s="57">
        <v>0</v>
      </c>
      <c r="AI711"/>
      <c r="AJ711"/>
    </row>
    <row r="712" spans="1:36">
      <c r="A712" s="56" t="s">
        <v>48</v>
      </c>
      <c r="B712" s="56" t="s">
        <v>11459</v>
      </c>
      <c r="C712" s="56">
        <v>2101010020</v>
      </c>
      <c r="D712" s="56" t="s">
        <v>38</v>
      </c>
      <c r="E712" s="56">
        <v>2101020020</v>
      </c>
      <c r="F712" s="56">
        <v>5401010020</v>
      </c>
      <c r="G712" s="56" t="s">
        <v>11428</v>
      </c>
      <c r="H712" s="56">
        <v>400301</v>
      </c>
      <c r="I712" s="56" t="s">
        <v>11462</v>
      </c>
      <c r="J712" s="56" t="s">
        <v>5096</v>
      </c>
      <c r="K712" s="56" t="s">
        <v>5097</v>
      </c>
      <c r="L712" s="56" t="s">
        <v>7138</v>
      </c>
      <c r="M712" s="73">
        <v>40422</v>
      </c>
      <c r="N712" s="56"/>
      <c r="O712" s="56"/>
      <c r="P712" s="56" t="s">
        <v>7139</v>
      </c>
      <c r="Q712" s="56"/>
      <c r="R712" s="56" t="s">
        <v>70</v>
      </c>
      <c r="S712" s="56" t="s">
        <v>11415</v>
      </c>
      <c r="T712" s="56" t="s">
        <v>7140</v>
      </c>
      <c r="U712" s="57">
        <v>35795916</v>
      </c>
      <c r="V712" s="57">
        <v>-11546874.689999999</v>
      </c>
      <c r="W712" s="57">
        <v>24249041.309999999</v>
      </c>
      <c r="X712" s="57">
        <v>0</v>
      </c>
      <c r="Y712" s="73">
        <v>40422</v>
      </c>
      <c r="Z712" s="57">
        <v>-841623.25</v>
      </c>
      <c r="AA712" s="57">
        <v>0</v>
      </c>
      <c r="AB712" s="57">
        <v>23407418.059999999</v>
      </c>
      <c r="AC712" s="57">
        <v>0</v>
      </c>
      <c r="AD712" s="56" t="s">
        <v>9255</v>
      </c>
      <c r="AE712" s="57">
        <v>0</v>
      </c>
      <c r="AF712" s="57">
        <v>0</v>
      </c>
      <c r="AG712" s="57">
        <v>0</v>
      </c>
      <c r="AI712"/>
      <c r="AJ712"/>
    </row>
    <row r="713" spans="1:36">
      <c r="A713" s="56" t="s">
        <v>48</v>
      </c>
      <c r="B713" s="56" t="s">
        <v>11459</v>
      </c>
      <c r="C713" s="56">
        <v>2101010020</v>
      </c>
      <c r="D713" s="56" t="s">
        <v>38</v>
      </c>
      <c r="E713" s="56">
        <v>2101020020</v>
      </c>
      <c r="F713" s="56">
        <v>5401010020</v>
      </c>
      <c r="G713" s="56" t="s">
        <v>11428</v>
      </c>
      <c r="H713" s="56">
        <v>400301</v>
      </c>
      <c r="I713" s="56" t="s">
        <v>11462</v>
      </c>
      <c r="J713" s="56" t="s">
        <v>5098</v>
      </c>
      <c r="K713" s="56" t="s">
        <v>5099</v>
      </c>
      <c r="L713" s="56" t="s">
        <v>7138</v>
      </c>
      <c r="M713" s="73">
        <v>40422</v>
      </c>
      <c r="N713" s="56"/>
      <c r="O713" s="56"/>
      <c r="P713" s="56" t="s">
        <v>7139</v>
      </c>
      <c r="Q713" s="56"/>
      <c r="R713" s="56" t="s">
        <v>70</v>
      </c>
      <c r="S713" s="56" t="s">
        <v>11415</v>
      </c>
      <c r="T713" s="56" t="s">
        <v>7140</v>
      </c>
      <c r="U713" s="57">
        <v>16103037</v>
      </c>
      <c r="V713" s="57">
        <v>-5194440</v>
      </c>
      <c r="W713" s="57">
        <v>10908597</v>
      </c>
      <c r="X713" s="57">
        <v>0</v>
      </c>
      <c r="Y713" s="73">
        <v>40422</v>
      </c>
      <c r="Z713" s="57">
        <v>-378609.97</v>
      </c>
      <c r="AA713" s="57">
        <v>0</v>
      </c>
      <c r="AB713" s="57">
        <v>10529987.029999999</v>
      </c>
      <c r="AC713" s="57">
        <v>0</v>
      </c>
      <c r="AD713" s="56" t="s">
        <v>9255</v>
      </c>
      <c r="AE713" s="57">
        <v>0</v>
      </c>
      <c r="AF713" s="57">
        <v>0</v>
      </c>
      <c r="AG713" s="57">
        <v>0</v>
      </c>
      <c r="AI713"/>
      <c r="AJ713"/>
    </row>
    <row r="714" spans="1:36">
      <c r="A714" s="56" t="s">
        <v>48</v>
      </c>
      <c r="B714" s="56" t="s">
        <v>11459</v>
      </c>
      <c r="C714" s="56">
        <v>2101010020</v>
      </c>
      <c r="D714" s="56" t="s">
        <v>38</v>
      </c>
      <c r="E714" s="56">
        <v>2101020020</v>
      </c>
      <c r="F714" s="56">
        <v>5401010020</v>
      </c>
      <c r="G714" s="56" t="s">
        <v>11428</v>
      </c>
      <c r="H714" s="56">
        <v>400301</v>
      </c>
      <c r="I714" s="56" t="s">
        <v>11462</v>
      </c>
      <c r="J714" s="56" t="s">
        <v>5100</v>
      </c>
      <c r="K714" s="56" t="s">
        <v>5101</v>
      </c>
      <c r="L714" s="56" t="s">
        <v>7138</v>
      </c>
      <c r="M714" s="73">
        <v>40422</v>
      </c>
      <c r="N714" s="56"/>
      <c r="O714" s="56"/>
      <c r="P714" s="56" t="s">
        <v>7139</v>
      </c>
      <c r="Q714" s="56"/>
      <c r="R714" s="56" t="s">
        <v>70</v>
      </c>
      <c r="S714" s="56" t="s">
        <v>11415</v>
      </c>
      <c r="T714" s="56" t="s">
        <v>7140</v>
      </c>
      <c r="U714" s="57">
        <v>5495336</v>
      </c>
      <c r="V714" s="57">
        <v>-1772658.94</v>
      </c>
      <c r="W714" s="57">
        <v>3722677.06</v>
      </c>
      <c r="X714" s="57">
        <v>0</v>
      </c>
      <c r="Y714" s="73">
        <v>40422</v>
      </c>
      <c r="Z714" s="57">
        <v>-129204.76</v>
      </c>
      <c r="AA714" s="57">
        <v>0</v>
      </c>
      <c r="AB714" s="57">
        <v>3593472.3</v>
      </c>
      <c r="AC714" s="57">
        <v>0</v>
      </c>
      <c r="AD714" s="56" t="s">
        <v>9255</v>
      </c>
      <c r="AE714" s="57">
        <v>0</v>
      </c>
      <c r="AF714" s="57">
        <v>0</v>
      </c>
      <c r="AG714" s="57">
        <v>0</v>
      </c>
      <c r="AI714"/>
      <c r="AJ714"/>
    </row>
    <row r="715" spans="1:36">
      <c r="A715" s="56" t="s">
        <v>48</v>
      </c>
      <c r="B715" s="56" t="s">
        <v>11459</v>
      </c>
      <c r="C715" s="56">
        <v>2101010020</v>
      </c>
      <c r="D715" s="56" t="s">
        <v>38</v>
      </c>
      <c r="E715" s="56">
        <v>2101020020</v>
      </c>
      <c r="F715" s="56">
        <v>5401010020</v>
      </c>
      <c r="G715" s="56" t="s">
        <v>11428</v>
      </c>
      <c r="H715" s="56">
        <v>400301</v>
      </c>
      <c r="I715" s="56" t="s">
        <v>11462</v>
      </c>
      <c r="J715" s="56" t="s">
        <v>5102</v>
      </c>
      <c r="K715" s="56" t="s">
        <v>5103</v>
      </c>
      <c r="L715" s="56" t="s">
        <v>7138</v>
      </c>
      <c r="M715" s="73">
        <v>40422</v>
      </c>
      <c r="N715" s="56"/>
      <c r="O715" s="56"/>
      <c r="P715" s="56" t="s">
        <v>7139</v>
      </c>
      <c r="Q715" s="56"/>
      <c r="R715" s="56" t="s">
        <v>70</v>
      </c>
      <c r="S715" s="56" t="s">
        <v>11415</v>
      </c>
      <c r="T715" s="56" t="s">
        <v>7140</v>
      </c>
      <c r="U715" s="57">
        <v>7256222</v>
      </c>
      <c r="V715" s="57">
        <v>-2340677.0699999998</v>
      </c>
      <c r="W715" s="57">
        <v>4915544.93</v>
      </c>
      <c r="X715" s="57">
        <v>0</v>
      </c>
      <c r="Y715" s="73">
        <v>40422</v>
      </c>
      <c r="Z715" s="57">
        <v>-170606.2</v>
      </c>
      <c r="AA715" s="57">
        <v>0</v>
      </c>
      <c r="AB715" s="57">
        <v>4744938.7300000004</v>
      </c>
      <c r="AC715" s="57">
        <v>0</v>
      </c>
      <c r="AD715" s="56" t="s">
        <v>9255</v>
      </c>
      <c r="AE715" s="57">
        <v>0</v>
      </c>
      <c r="AF715" s="57">
        <v>0</v>
      </c>
      <c r="AG715" s="57">
        <v>0</v>
      </c>
      <c r="AI715"/>
      <c r="AJ715"/>
    </row>
    <row r="716" spans="1:36">
      <c r="A716" s="56" t="s">
        <v>48</v>
      </c>
      <c r="B716" s="56" t="s">
        <v>11459</v>
      </c>
      <c r="C716" s="56">
        <v>2101010020</v>
      </c>
      <c r="D716" s="56" t="s">
        <v>38</v>
      </c>
      <c r="E716" s="56">
        <v>2101020020</v>
      </c>
      <c r="F716" s="56">
        <v>5401010020</v>
      </c>
      <c r="G716" s="56" t="s">
        <v>11428</v>
      </c>
      <c r="H716" s="56">
        <v>400301</v>
      </c>
      <c r="I716" s="56" t="s">
        <v>11462</v>
      </c>
      <c r="J716" s="56" t="s">
        <v>5104</v>
      </c>
      <c r="K716" s="56" t="s">
        <v>5105</v>
      </c>
      <c r="L716" s="56" t="s">
        <v>7138</v>
      </c>
      <c r="M716" s="73">
        <v>40422</v>
      </c>
      <c r="N716" s="56"/>
      <c r="O716" s="56"/>
      <c r="P716" s="56" t="s">
        <v>7139</v>
      </c>
      <c r="Q716" s="56"/>
      <c r="R716" s="56" t="s">
        <v>70</v>
      </c>
      <c r="S716" s="56" t="s">
        <v>11415</v>
      </c>
      <c r="T716" s="56" t="s">
        <v>7140</v>
      </c>
      <c r="U716" s="57">
        <v>33014318</v>
      </c>
      <c r="V716" s="57">
        <v>-10649599.82</v>
      </c>
      <c r="W716" s="57">
        <v>22364718.18</v>
      </c>
      <c r="X716" s="57">
        <v>0</v>
      </c>
      <c r="Y716" s="73">
        <v>40422</v>
      </c>
      <c r="Z716" s="57">
        <v>-776223.13</v>
      </c>
      <c r="AA716" s="57">
        <v>0</v>
      </c>
      <c r="AB716" s="57">
        <v>21588495.050000001</v>
      </c>
      <c r="AC716" s="57">
        <v>0</v>
      </c>
      <c r="AD716" s="56" t="s">
        <v>9255</v>
      </c>
      <c r="AE716" s="57">
        <v>0</v>
      </c>
      <c r="AF716" s="57">
        <v>0</v>
      </c>
      <c r="AG716" s="57">
        <v>0</v>
      </c>
      <c r="AI716"/>
      <c r="AJ716"/>
    </row>
    <row r="717" spans="1:36">
      <c r="A717" s="56" t="s">
        <v>48</v>
      </c>
      <c r="B717" s="56" t="s">
        <v>11459</v>
      </c>
      <c r="C717" s="56">
        <v>2101010020</v>
      </c>
      <c r="D717" s="56" t="s">
        <v>38</v>
      </c>
      <c r="E717" s="56">
        <v>2101020020</v>
      </c>
      <c r="F717" s="56">
        <v>5401010020</v>
      </c>
      <c r="G717" s="56" t="s">
        <v>11428</v>
      </c>
      <c r="H717" s="56">
        <v>400301</v>
      </c>
      <c r="I717" s="56" t="s">
        <v>11462</v>
      </c>
      <c r="J717" s="56" t="s">
        <v>5106</v>
      </c>
      <c r="K717" s="56" t="s">
        <v>5107</v>
      </c>
      <c r="L717" s="56" t="s">
        <v>7138</v>
      </c>
      <c r="M717" s="73">
        <v>40422</v>
      </c>
      <c r="N717" s="56"/>
      <c r="O717" s="56"/>
      <c r="P717" s="56" t="s">
        <v>7139</v>
      </c>
      <c r="Q717" s="56"/>
      <c r="R717" s="56" t="s">
        <v>70</v>
      </c>
      <c r="S717" s="56" t="s">
        <v>11415</v>
      </c>
      <c r="T717" s="56" t="s">
        <v>7140</v>
      </c>
      <c r="U717" s="57">
        <v>6562910</v>
      </c>
      <c r="V717" s="57">
        <v>-2117031.61</v>
      </c>
      <c r="W717" s="57">
        <v>4445878.3899999997</v>
      </c>
      <c r="X717" s="57">
        <v>0</v>
      </c>
      <c r="Y717" s="73">
        <v>40422</v>
      </c>
      <c r="Z717" s="57">
        <v>-154305.26</v>
      </c>
      <c r="AA717" s="57">
        <v>0</v>
      </c>
      <c r="AB717" s="57">
        <v>4291573.13</v>
      </c>
      <c r="AC717" s="57">
        <v>0</v>
      </c>
      <c r="AD717" s="56" t="s">
        <v>9255</v>
      </c>
      <c r="AE717" s="57">
        <v>0</v>
      </c>
      <c r="AF717" s="57">
        <v>0</v>
      </c>
      <c r="AG717" s="57">
        <v>0</v>
      </c>
      <c r="AI717"/>
      <c r="AJ717"/>
    </row>
    <row r="718" spans="1:36">
      <c r="A718" s="56" t="s">
        <v>48</v>
      </c>
      <c r="B718" s="56" t="s">
        <v>11459</v>
      </c>
      <c r="C718" s="56">
        <v>2101010020</v>
      </c>
      <c r="D718" s="56" t="s">
        <v>38</v>
      </c>
      <c r="E718" s="56">
        <v>2101020020</v>
      </c>
      <c r="F718" s="56">
        <v>5401010020</v>
      </c>
      <c r="G718" s="56" t="s">
        <v>11428</v>
      </c>
      <c r="H718" s="56">
        <v>400301</v>
      </c>
      <c r="I718" s="56" t="s">
        <v>11462</v>
      </c>
      <c r="J718" s="56" t="s">
        <v>5108</v>
      </c>
      <c r="K718" s="56" t="s">
        <v>5109</v>
      </c>
      <c r="L718" s="56" t="s">
        <v>7138</v>
      </c>
      <c r="M718" s="73">
        <v>40422</v>
      </c>
      <c r="N718" s="56"/>
      <c r="O718" s="56"/>
      <c r="P718" s="56" t="s">
        <v>7139</v>
      </c>
      <c r="Q718" s="56"/>
      <c r="R718" s="56" t="s">
        <v>70</v>
      </c>
      <c r="S718" s="56" t="s">
        <v>11415</v>
      </c>
      <c r="T718" s="56" t="s">
        <v>7140</v>
      </c>
      <c r="U718" s="57">
        <v>38760715</v>
      </c>
      <c r="V718" s="57">
        <v>-12503245.039999999</v>
      </c>
      <c r="W718" s="57">
        <v>26257469.960000001</v>
      </c>
      <c r="X718" s="57">
        <v>0</v>
      </c>
      <c r="Y718" s="73">
        <v>40422</v>
      </c>
      <c r="Z718" s="57">
        <v>-911330.76</v>
      </c>
      <c r="AA718" s="57">
        <v>0</v>
      </c>
      <c r="AB718" s="57">
        <v>25346139.199999999</v>
      </c>
      <c r="AC718" s="57">
        <v>0</v>
      </c>
      <c r="AD718" s="56" t="s">
        <v>9255</v>
      </c>
      <c r="AE718" s="57">
        <v>0</v>
      </c>
      <c r="AF718" s="57">
        <v>0</v>
      </c>
      <c r="AG718" s="57">
        <v>0</v>
      </c>
      <c r="AI718"/>
      <c r="AJ718"/>
    </row>
    <row r="719" spans="1:36">
      <c r="A719" s="56" t="s">
        <v>48</v>
      </c>
      <c r="B719" s="56" t="s">
        <v>11459</v>
      </c>
      <c r="C719" s="56">
        <v>2101010020</v>
      </c>
      <c r="D719" s="56" t="s">
        <v>38</v>
      </c>
      <c r="E719" s="56">
        <v>2101020020</v>
      </c>
      <c r="F719" s="56">
        <v>5401010020</v>
      </c>
      <c r="G719" s="56" t="s">
        <v>11428</v>
      </c>
      <c r="H719" s="56">
        <v>400301</v>
      </c>
      <c r="I719" s="56" t="s">
        <v>11462</v>
      </c>
      <c r="J719" s="56" t="s">
        <v>5110</v>
      </c>
      <c r="K719" s="56" t="s">
        <v>7452</v>
      </c>
      <c r="L719" s="56" t="s">
        <v>7138</v>
      </c>
      <c r="M719" s="73">
        <v>40422</v>
      </c>
      <c r="N719" s="56"/>
      <c r="O719" s="56"/>
      <c r="P719" s="56" t="s">
        <v>1476</v>
      </c>
      <c r="Q719" s="56"/>
      <c r="R719" s="56" t="s">
        <v>70</v>
      </c>
      <c r="S719" s="56" t="s">
        <v>11415</v>
      </c>
      <c r="T719" s="56" t="s">
        <v>7140</v>
      </c>
      <c r="U719" s="57">
        <v>16761145</v>
      </c>
      <c r="V719" s="57">
        <v>-12717930.800000001</v>
      </c>
      <c r="W719" s="57">
        <v>4043214.2</v>
      </c>
      <c r="X719" s="57">
        <v>0</v>
      </c>
      <c r="Y719" s="73">
        <v>40422</v>
      </c>
      <c r="Z719" s="57">
        <v>-2066645.6</v>
      </c>
      <c r="AA719" s="57">
        <v>0</v>
      </c>
      <c r="AB719" s="57">
        <v>1976568.6</v>
      </c>
      <c r="AC719" s="57">
        <v>0</v>
      </c>
      <c r="AD719" s="56" t="s">
        <v>9255</v>
      </c>
      <c r="AE719" s="57">
        <v>0</v>
      </c>
      <c r="AF719" s="57">
        <v>0</v>
      </c>
      <c r="AG719" s="57">
        <v>0</v>
      </c>
      <c r="AI719"/>
      <c r="AJ719"/>
    </row>
    <row r="720" spans="1:36">
      <c r="A720" s="56" t="s">
        <v>48</v>
      </c>
      <c r="B720" s="56" t="s">
        <v>11459</v>
      </c>
      <c r="C720" s="56">
        <v>2101010020</v>
      </c>
      <c r="D720" s="56" t="s">
        <v>38</v>
      </c>
      <c r="E720" s="56">
        <v>2101020020</v>
      </c>
      <c r="F720" s="56">
        <v>5401010020</v>
      </c>
      <c r="G720" s="56" t="s">
        <v>11428</v>
      </c>
      <c r="H720" s="56">
        <v>400301</v>
      </c>
      <c r="I720" s="56" t="s">
        <v>11462</v>
      </c>
      <c r="J720" s="56" t="s">
        <v>5111</v>
      </c>
      <c r="K720" s="56" t="s">
        <v>5112</v>
      </c>
      <c r="L720" s="56" t="s">
        <v>7138</v>
      </c>
      <c r="M720" s="73">
        <v>40422</v>
      </c>
      <c r="N720" s="56"/>
      <c r="O720" s="56"/>
      <c r="P720" s="56" t="s">
        <v>7139</v>
      </c>
      <c r="Q720" s="56"/>
      <c r="R720" s="56" t="s">
        <v>70</v>
      </c>
      <c r="S720" s="56" t="s">
        <v>11415</v>
      </c>
      <c r="T720" s="56" t="s">
        <v>7140</v>
      </c>
      <c r="U720" s="57">
        <v>23883543</v>
      </c>
      <c r="V720" s="57">
        <v>-7704238.9000000004</v>
      </c>
      <c r="W720" s="57">
        <v>16179304.1</v>
      </c>
      <c r="X720" s="57">
        <v>0</v>
      </c>
      <c r="Y720" s="73">
        <v>40422</v>
      </c>
      <c r="Z720" s="57">
        <v>-561542.96</v>
      </c>
      <c r="AA720" s="57">
        <v>0</v>
      </c>
      <c r="AB720" s="57">
        <v>15617761.140000001</v>
      </c>
      <c r="AC720" s="57">
        <v>0</v>
      </c>
      <c r="AD720" s="56" t="s">
        <v>9255</v>
      </c>
      <c r="AE720" s="57">
        <v>0</v>
      </c>
      <c r="AF720" s="57">
        <v>0</v>
      </c>
      <c r="AG720" s="57">
        <v>0</v>
      </c>
      <c r="AI720"/>
      <c r="AJ720"/>
    </row>
    <row r="721" spans="1:36">
      <c r="A721" s="56" t="s">
        <v>48</v>
      </c>
      <c r="B721" s="56" t="s">
        <v>11459</v>
      </c>
      <c r="C721" s="56">
        <v>2101010020</v>
      </c>
      <c r="D721" s="56" t="s">
        <v>38</v>
      </c>
      <c r="E721" s="56">
        <v>2101020020</v>
      </c>
      <c r="F721" s="56">
        <v>5401010020</v>
      </c>
      <c r="G721" s="56" t="s">
        <v>11428</v>
      </c>
      <c r="H721" s="56">
        <v>400301</v>
      </c>
      <c r="I721" s="56" t="s">
        <v>11462</v>
      </c>
      <c r="J721" s="56" t="s">
        <v>5113</v>
      </c>
      <c r="K721" s="56" t="s">
        <v>5114</v>
      </c>
      <c r="L721" s="56" t="s">
        <v>7138</v>
      </c>
      <c r="M721" s="73">
        <v>40422</v>
      </c>
      <c r="N721" s="56"/>
      <c r="O721" s="56"/>
      <c r="P721" s="56" t="s">
        <v>1476</v>
      </c>
      <c r="Q721" s="56"/>
      <c r="R721" s="56" t="s">
        <v>70</v>
      </c>
      <c r="S721" s="56" t="s">
        <v>11415</v>
      </c>
      <c r="T721" s="56" t="s">
        <v>7140</v>
      </c>
      <c r="U721" s="57">
        <v>605528</v>
      </c>
      <c r="V721" s="57">
        <v>-459459.31</v>
      </c>
      <c r="W721" s="57">
        <v>146068.69</v>
      </c>
      <c r="X721" s="57">
        <v>0</v>
      </c>
      <c r="Y721" s="73">
        <v>40422</v>
      </c>
      <c r="Z721" s="57">
        <v>-74661.440000000002</v>
      </c>
      <c r="AA721" s="57">
        <v>0</v>
      </c>
      <c r="AB721" s="57">
        <v>71407.25</v>
      </c>
      <c r="AC721" s="57">
        <v>0</v>
      </c>
      <c r="AD721" s="56" t="s">
        <v>9255</v>
      </c>
      <c r="AE721" s="57">
        <v>0</v>
      </c>
      <c r="AF721" s="57">
        <v>0</v>
      </c>
      <c r="AG721" s="57">
        <v>0</v>
      </c>
      <c r="AI721"/>
      <c r="AJ721"/>
    </row>
    <row r="722" spans="1:36">
      <c r="A722" s="56" t="s">
        <v>48</v>
      </c>
      <c r="B722" s="56" t="s">
        <v>11459</v>
      </c>
      <c r="C722" s="56">
        <v>2101010020</v>
      </c>
      <c r="D722" s="56" t="s">
        <v>38</v>
      </c>
      <c r="E722" s="56">
        <v>2101020020</v>
      </c>
      <c r="F722" s="56">
        <v>5401010020</v>
      </c>
      <c r="G722" s="56" t="s">
        <v>11428</v>
      </c>
      <c r="H722" s="56">
        <v>400301</v>
      </c>
      <c r="I722" s="56" t="s">
        <v>11462</v>
      </c>
      <c r="J722" s="56" t="s">
        <v>5115</v>
      </c>
      <c r="K722" s="56" t="s">
        <v>5116</v>
      </c>
      <c r="L722" s="56" t="s">
        <v>7138</v>
      </c>
      <c r="M722" s="73">
        <v>40422</v>
      </c>
      <c r="N722" s="56"/>
      <c r="O722" s="56"/>
      <c r="P722" s="56" t="s">
        <v>7139</v>
      </c>
      <c r="Q722" s="56"/>
      <c r="R722" s="56" t="s">
        <v>70</v>
      </c>
      <c r="S722" s="56" t="s">
        <v>11415</v>
      </c>
      <c r="T722" s="56" t="s">
        <v>7140</v>
      </c>
      <c r="U722" s="57">
        <v>155592576</v>
      </c>
      <c r="V722" s="57">
        <v>-50190290.509999998</v>
      </c>
      <c r="W722" s="57">
        <v>105402285.48999999</v>
      </c>
      <c r="X722" s="57">
        <v>0</v>
      </c>
      <c r="Y722" s="73">
        <v>40422</v>
      </c>
      <c r="Z722" s="57">
        <v>-3658248.33</v>
      </c>
      <c r="AA722" s="57">
        <v>0</v>
      </c>
      <c r="AB722" s="57">
        <v>101744037.16</v>
      </c>
      <c r="AC722" s="57">
        <v>0</v>
      </c>
      <c r="AD722" s="56" t="s">
        <v>9255</v>
      </c>
      <c r="AE722" s="57">
        <v>0</v>
      </c>
      <c r="AF722" s="57">
        <v>0</v>
      </c>
      <c r="AG722" s="57">
        <v>0</v>
      </c>
      <c r="AI722"/>
      <c r="AJ722"/>
    </row>
    <row r="723" spans="1:36">
      <c r="A723" s="56" t="s">
        <v>48</v>
      </c>
      <c r="B723" s="56" t="s">
        <v>11459</v>
      </c>
      <c r="C723" s="56">
        <v>2101010020</v>
      </c>
      <c r="D723" s="56" t="s">
        <v>38</v>
      </c>
      <c r="E723" s="56">
        <v>2101020020</v>
      </c>
      <c r="F723" s="56">
        <v>5401010020</v>
      </c>
      <c r="G723" s="56" t="s">
        <v>11428</v>
      </c>
      <c r="H723" s="56">
        <v>400301</v>
      </c>
      <c r="I723" s="56" t="s">
        <v>11462</v>
      </c>
      <c r="J723" s="56" t="s">
        <v>5120</v>
      </c>
      <c r="K723" s="56" t="s">
        <v>1926</v>
      </c>
      <c r="L723" s="56" t="s">
        <v>7138</v>
      </c>
      <c r="M723" s="73">
        <v>40422</v>
      </c>
      <c r="N723" s="56"/>
      <c r="O723" s="56"/>
      <c r="P723" s="56" t="s">
        <v>7139</v>
      </c>
      <c r="Q723" s="56"/>
      <c r="R723" s="56" t="s">
        <v>70</v>
      </c>
      <c r="S723" s="56" t="s">
        <v>11415</v>
      </c>
      <c r="T723" s="56" t="s">
        <v>7140</v>
      </c>
      <c r="U723" s="57">
        <v>539257311</v>
      </c>
      <c r="V723" s="57">
        <v>-173951033.28999999</v>
      </c>
      <c r="W723" s="57">
        <v>365306277.70999998</v>
      </c>
      <c r="X723" s="57">
        <v>0</v>
      </c>
      <c r="Y723" s="73">
        <v>40422</v>
      </c>
      <c r="Z723" s="57">
        <v>-12678862.300000001</v>
      </c>
      <c r="AA723" s="57">
        <v>0</v>
      </c>
      <c r="AB723" s="57">
        <v>352627415.41000003</v>
      </c>
      <c r="AC723" s="57">
        <v>0</v>
      </c>
      <c r="AD723" s="56" t="s">
        <v>9255</v>
      </c>
      <c r="AE723" s="57">
        <v>0</v>
      </c>
      <c r="AF723" s="57">
        <v>0</v>
      </c>
      <c r="AG723" s="57">
        <v>0</v>
      </c>
      <c r="AI723"/>
      <c r="AJ723"/>
    </row>
    <row r="724" spans="1:36">
      <c r="A724" s="56" t="s">
        <v>48</v>
      </c>
      <c r="B724" s="56" t="s">
        <v>11459</v>
      </c>
      <c r="C724" s="56">
        <v>2101010020</v>
      </c>
      <c r="D724" s="56" t="s">
        <v>38</v>
      </c>
      <c r="E724" s="56">
        <v>2101020020</v>
      </c>
      <c r="F724" s="56">
        <v>5401010020</v>
      </c>
      <c r="G724" s="56" t="s">
        <v>11428</v>
      </c>
      <c r="H724" s="56">
        <v>400302</v>
      </c>
      <c r="I724" s="56" t="s">
        <v>11463</v>
      </c>
      <c r="J724" s="56" t="s">
        <v>5371</v>
      </c>
      <c r="K724" s="56" t="s">
        <v>5082</v>
      </c>
      <c r="L724" s="56" t="s">
        <v>7138</v>
      </c>
      <c r="M724" s="73">
        <v>40542</v>
      </c>
      <c r="N724" s="56"/>
      <c r="O724" s="56"/>
      <c r="P724" s="56" t="s">
        <v>7139</v>
      </c>
      <c r="Q724" s="56"/>
      <c r="R724" s="56" t="s">
        <v>70</v>
      </c>
      <c r="S724" s="56" t="s">
        <v>11415</v>
      </c>
      <c r="T724" s="56" t="s">
        <v>7140</v>
      </c>
      <c r="U724" s="57">
        <v>22005479</v>
      </c>
      <c r="V724" s="57">
        <v>-6864540.6799999997</v>
      </c>
      <c r="W724" s="57">
        <v>15140938.32</v>
      </c>
      <c r="X724" s="57">
        <v>0</v>
      </c>
      <c r="Y724" s="73">
        <v>40542</v>
      </c>
      <c r="Z724" s="57">
        <v>-519161.06</v>
      </c>
      <c r="AA724" s="57">
        <v>0</v>
      </c>
      <c r="AB724" s="57">
        <v>14621777.26</v>
      </c>
      <c r="AC724" s="57">
        <v>0</v>
      </c>
      <c r="AD724" s="56" t="s">
        <v>9255</v>
      </c>
      <c r="AE724" s="57">
        <v>0</v>
      </c>
      <c r="AF724" s="57">
        <v>0</v>
      </c>
      <c r="AG724" s="57">
        <v>0</v>
      </c>
      <c r="AI724"/>
      <c r="AJ724"/>
    </row>
    <row r="725" spans="1:36">
      <c r="A725" s="56" t="s">
        <v>48</v>
      </c>
      <c r="B725" s="56" t="s">
        <v>11459</v>
      </c>
      <c r="C725" s="56">
        <v>2101010020</v>
      </c>
      <c r="D725" s="56" t="s">
        <v>38</v>
      </c>
      <c r="E725" s="56">
        <v>2101020020</v>
      </c>
      <c r="F725" s="56">
        <v>5401010020</v>
      </c>
      <c r="G725" s="56" t="s">
        <v>11428</v>
      </c>
      <c r="H725" s="56">
        <v>400302</v>
      </c>
      <c r="I725" s="56" t="s">
        <v>11463</v>
      </c>
      <c r="J725" s="56" t="s">
        <v>5372</v>
      </c>
      <c r="K725" s="56" t="s">
        <v>5107</v>
      </c>
      <c r="L725" s="56" t="s">
        <v>7138</v>
      </c>
      <c r="M725" s="73">
        <v>40542</v>
      </c>
      <c r="N725" s="56"/>
      <c r="O725" s="56"/>
      <c r="P725" s="56" t="s">
        <v>7139</v>
      </c>
      <c r="Q725" s="56"/>
      <c r="R725" s="56" t="s">
        <v>70</v>
      </c>
      <c r="S725" s="56" t="s">
        <v>11415</v>
      </c>
      <c r="T725" s="56" t="s">
        <v>7140</v>
      </c>
      <c r="U725" s="57">
        <v>7714703</v>
      </c>
      <c r="V725" s="57">
        <v>-2406577.17</v>
      </c>
      <c r="W725" s="57">
        <v>5308125.83</v>
      </c>
      <c r="X725" s="57">
        <v>0</v>
      </c>
      <c r="Y725" s="73">
        <v>40542</v>
      </c>
      <c r="Z725" s="57">
        <v>-182008.02</v>
      </c>
      <c r="AA725" s="57">
        <v>0</v>
      </c>
      <c r="AB725" s="57">
        <v>5126117.8099999996</v>
      </c>
      <c r="AC725" s="57">
        <v>0</v>
      </c>
      <c r="AD725" s="56" t="s">
        <v>9255</v>
      </c>
      <c r="AE725" s="57">
        <v>0</v>
      </c>
      <c r="AF725" s="57">
        <v>0</v>
      </c>
      <c r="AG725" s="57">
        <v>0</v>
      </c>
      <c r="AI725"/>
      <c r="AJ725"/>
    </row>
    <row r="726" spans="1:36">
      <c r="A726" s="56" t="s">
        <v>48</v>
      </c>
      <c r="B726" s="56" t="s">
        <v>11459</v>
      </c>
      <c r="C726" s="56">
        <v>2101010020</v>
      </c>
      <c r="D726" s="56" t="s">
        <v>38</v>
      </c>
      <c r="E726" s="56">
        <v>2101020020</v>
      </c>
      <c r="F726" s="56">
        <v>5401010020</v>
      </c>
      <c r="G726" s="56" t="s">
        <v>11428</v>
      </c>
      <c r="H726" s="56">
        <v>400302</v>
      </c>
      <c r="I726" s="56" t="s">
        <v>11463</v>
      </c>
      <c r="J726" s="56" t="s">
        <v>5373</v>
      </c>
      <c r="K726" s="56" t="s">
        <v>5109</v>
      </c>
      <c r="L726" s="56" t="s">
        <v>7138</v>
      </c>
      <c r="M726" s="73">
        <v>40542</v>
      </c>
      <c r="N726" s="56"/>
      <c r="O726" s="56"/>
      <c r="P726" s="56" t="s">
        <v>7139</v>
      </c>
      <c r="Q726" s="56"/>
      <c r="R726" s="56" t="s">
        <v>70</v>
      </c>
      <c r="S726" s="56" t="s">
        <v>11415</v>
      </c>
      <c r="T726" s="56" t="s">
        <v>7140</v>
      </c>
      <c r="U726" s="57">
        <v>40764882</v>
      </c>
      <c r="V726" s="57">
        <v>-12716478.34</v>
      </c>
      <c r="W726" s="57">
        <v>28048403.66</v>
      </c>
      <c r="X726" s="57">
        <v>0</v>
      </c>
      <c r="Y726" s="73">
        <v>40542</v>
      </c>
      <c r="Z726" s="57">
        <v>-961739.54</v>
      </c>
      <c r="AA726" s="57">
        <v>0</v>
      </c>
      <c r="AB726" s="57">
        <v>27086664.120000001</v>
      </c>
      <c r="AC726" s="57">
        <v>0</v>
      </c>
      <c r="AD726" s="56" t="s">
        <v>9255</v>
      </c>
      <c r="AE726" s="57">
        <v>0</v>
      </c>
      <c r="AF726" s="57">
        <v>0</v>
      </c>
      <c r="AG726" s="57">
        <v>0</v>
      </c>
      <c r="AI726"/>
      <c r="AJ726"/>
    </row>
    <row r="727" spans="1:36">
      <c r="A727" s="56" t="s">
        <v>48</v>
      </c>
      <c r="B727" s="56" t="s">
        <v>11459</v>
      </c>
      <c r="C727" s="56">
        <v>2101010020</v>
      </c>
      <c r="D727" s="56" t="s">
        <v>38</v>
      </c>
      <c r="E727" s="56">
        <v>2101020020</v>
      </c>
      <c r="F727" s="56">
        <v>5401010020</v>
      </c>
      <c r="G727" s="56" t="s">
        <v>11428</v>
      </c>
      <c r="H727" s="56">
        <v>400302</v>
      </c>
      <c r="I727" s="56" t="s">
        <v>11463</v>
      </c>
      <c r="J727" s="56" t="s">
        <v>5380</v>
      </c>
      <c r="K727" s="56" t="s">
        <v>1926</v>
      </c>
      <c r="L727" s="56" t="s">
        <v>7138</v>
      </c>
      <c r="M727" s="73">
        <v>40542</v>
      </c>
      <c r="N727" s="56"/>
      <c r="O727" s="56"/>
      <c r="P727" s="56" t="s">
        <v>7139</v>
      </c>
      <c r="Q727" s="56"/>
      <c r="R727" s="56" t="s">
        <v>70</v>
      </c>
      <c r="S727" s="56" t="s">
        <v>11415</v>
      </c>
      <c r="T727" s="56" t="s">
        <v>7140</v>
      </c>
      <c r="U727" s="57">
        <v>553773150</v>
      </c>
      <c r="V727" s="57">
        <v>-172747810.31</v>
      </c>
      <c r="W727" s="57">
        <v>381025339.69</v>
      </c>
      <c r="X727" s="57">
        <v>0</v>
      </c>
      <c r="Y727" s="73">
        <v>40542</v>
      </c>
      <c r="Z727" s="57">
        <v>-13064812.560000001</v>
      </c>
      <c r="AA727" s="57">
        <v>0</v>
      </c>
      <c r="AB727" s="57">
        <v>367960527.13</v>
      </c>
      <c r="AC727" s="57">
        <v>0</v>
      </c>
      <c r="AD727" s="56" t="s">
        <v>9255</v>
      </c>
      <c r="AE727" s="57">
        <v>0</v>
      </c>
      <c r="AF727" s="57">
        <v>0</v>
      </c>
      <c r="AG727" s="57">
        <v>0</v>
      </c>
      <c r="AI727"/>
      <c r="AJ727"/>
    </row>
    <row r="728" spans="1:36">
      <c r="A728" s="56" t="s">
        <v>48</v>
      </c>
      <c r="B728" s="56" t="s">
        <v>11459</v>
      </c>
      <c r="C728" s="56">
        <v>2101010020</v>
      </c>
      <c r="D728" s="56" t="s">
        <v>38</v>
      </c>
      <c r="E728" s="56">
        <v>2101020020</v>
      </c>
      <c r="F728" s="56">
        <v>5401010020</v>
      </c>
      <c r="G728" s="56" t="s">
        <v>11428</v>
      </c>
      <c r="H728" s="56">
        <v>400303</v>
      </c>
      <c r="I728" s="56" t="s">
        <v>11464</v>
      </c>
      <c r="J728" s="56" t="s">
        <v>5645</v>
      </c>
      <c r="K728" s="56" t="s">
        <v>5082</v>
      </c>
      <c r="L728" s="56" t="s">
        <v>7138</v>
      </c>
      <c r="M728" s="73">
        <v>40672</v>
      </c>
      <c r="N728" s="56"/>
      <c r="O728" s="56"/>
      <c r="P728" s="56" t="s">
        <v>7139</v>
      </c>
      <c r="Q728" s="56"/>
      <c r="R728" s="56" t="s">
        <v>70</v>
      </c>
      <c r="S728" s="56" t="s">
        <v>11415</v>
      </c>
      <c r="T728" s="56" t="s">
        <v>7140</v>
      </c>
      <c r="U728" s="57">
        <v>21953281</v>
      </c>
      <c r="V728" s="57">
        <v>-6595503.75</v>
      </c>
      <c r="W728" s="57">
        <v>15357777.25</v>
      </c>
      <c r="X728" s="57">
        <v>0</v>
      </c>
      <c r="Y728" s="73">
        <v>40672</v>
      </c>
      <c r="Z728" s="57">
        <v>-519851.32</v>
      </c>
      <c r="AA728" s="57">
        <v>0</v>
      </c>
      <c r="AB728" s="57">
        <v>14837925.93</v>
      </c>
      <c r="AC728" s="57">
        <v>0</v>
      </c>
      <c r="AD728" s="56" t="s">
        <v>9255</v>
      </c>
      <c r="AE728" s="57">
        <v>0</v>
      </c>
      <c r="AF728" s="57">
        <v>0</v>
      </c>
      <c r="AG728" s="57">
        <v>0</v>
      </c>
      <c r="AI728"/>
      <c r="AJ728"/>
    </row>
    <row r="729" spans="1:36">
      <c r="A729" s="56" t="s">
        <v>48</v>
      </c>
      <c r="B729" s="56" t="s">
        <v>11459</v>
      </c>
      <c r="C729" s="56">
        <v>2101010020</v>
      </c>
      <c r="D729" s="56" t="s">
        <v>38</v>
      </c>
      <c r="E729" s="56">
        <v>2101020020</v>
      </c>
      <c r="F729" s="56">
        <v>5401010020</v>
      </c>
      <c r="G729" s="56" t="s">
        <v>11428</v>
      </c>
      <c r="H729" s="56">
        <v>400303</v>
      </c>
      <c r="I729" s="56" t="s">
        <v>11464</v>
      </c>
      <c r="J729" s="56" t="s">
        <v>5646</v>
      </c>
      <c r="K729" s="56" t="s">
        <v>5090</v>
      </c>
      <c r="L729" s="56" t="s">
        <v>7138</v>
      </c>
      <c r="M729" s="73">
        <v>40672</v>
      </c>
      <c r="N729" s="56"/>
      <c r="O729" s="56"/>
      <c r="P729" s="56" t="s">
        <v>7139</v>
      </c>
      <c r="Q729" s="56"/>
      <c r="R729" s="56" t="s">
        <v>70</v>
      </c>
      <c r="S729" s="56" t="s">
        <v>11415</v>
      </c>
      <c r="T729" s="56" t="s">
        <v>7140</v>
      </c>
      <c r="U729" s="57">
        <v>114310034</v>
      </c>
      <c r="V729" s="57">
        <v>-34342580.100000001</v>
      </c>
      <c r="W729" s="57">
        <v>79967453.900000006</v>
      </c>
      <c r="X729" s="57">
        <v>0</v>
      </c>
      <c r="Y729" s="73">
        <v>40672</v>
      </c>
      <c r="Z729" s="57">
        <v>-2706849.16</v>
      </c>
      <c r="AA729" s="57">
        <v>0</v>
      </c>
      <c r="AB729" s="57">
        <v>77260604.739999995</v>
      </c>
      <c r="AC729" s="57">
        <v>0</v>
      </c>
      <c r="AD729" s="56" t="s">
        <v>9255</v>
      </c>
      <c r="AE729" s="57">
        <v>0</v>
      </c>
      <c r="AF729" s="57">
        <v>0</v>
      </c>
      <c r="AG729" s="57">
        <v>0</v>
      </c>
      <c r="AI729"/>
      <c r="AJ729"/>
    </row>
    <row r="730" spans="1:36">
      <c r="A730" s="56" t="s">
        <v>48</v>
      </c>
      <c r="B730" s="56" t="s">
        <v>11459</v>
      </c>
      <c r="C730" s="56">
        <v>2101010020</v>
      </c>
      <c r="D730" s="56" t="s">
        <v>38</v>
      </c>
      <c r="E730" s="56">
        <v>2101020020</v>
      </c>
      <c r="F730" s="56">
        <v>5401010020</v>
      </c>
      <c r="G730" s="56" t="s">
        <v>11428</v>
      </c>
      <c r="H730" s="56">
        <v>400303</v>
      </c>
      <c r="I730" s="56" t="s">
        <v>11464</v>
      </c>
      <c r="J730" s="56" t="s">
        <v>5647</v>
      </c>
      <c r="K730" s="56" t="s">
        <v>5092</v>
      </c>
      <c r="L730" s="56" t="s">
        <v>7138</v>
      </c>
      <c r="M730" s="73">
        <v>40672</v>
      </c>
      <c r="N730" s="56"/>
      <c r="O730" s="56"/>
      <c r="P730" s="56" t="s">
        <v>7139</v>
      </c>
      <c r="Q730" s="56"/>
      <c r="R730" s="56" t="s">
        <v>70</v>
      </c>
      <c r="S730" s="56" t="s">
        <v>11415</v>
      </c>
      <c r="T730" s="56" t="s">
        <v>7140</v>
      </c>
      <c r="U730" s="57">
        <v>12235156</v>
      </c>
      <c r="V730" s="57">
        <v>-3675852.63</v>
      </c>
      <c r="W730" s="57">
        <v>8559303.3699999992</v>
      </c>
      <c r="X730" s="57">
        <v>0</v>
      </c>
      <c r="Y730" s="73">
        <v>40672</v>
      </c>
      <c r="Z730" s="57">
        <v>-289727.15999999997</v>
      </c>
      <c r="AA730" s="57">
        <v>0</v>
      </c>
      <c r="AB730" s="57">
        <v>8269576.21</v>
      </c>
      <c r="AC730" s="57">
        <v>0</v>
      </c>
      <c r="AD730" s="56" t="s">
        <v>9255</v>
      </c>
      <c r="AE730" s="57">
        <v>0</v>
      </c>
      <c r="AF730" s="57">
        <v>0</v>
      </c>
      <c r="AG730" s="57">
        <v>0</v>
      </c>
      <c r="AI730"/>
      <c r="AJ730"/>
    </row>
    <row r="731" spans="1:36">
      <c r="A731" s="56" t="s">
        <v>48</v>
      </c>
      <c r="B731" s="56" t="s">
        <v>11459</v>
      </c>
      <c r="C731" s="56">
        <v>2101010020</v>
      </c>
      <c r="D731" s="56" t="s">
        <v>38</v>
      </c>
      <c r="E731" s="56">
        <v>2101020020</v>
      </c>
      <c r="F731" s="56">
        <v>5401010020</v>
      </c>
      <c r="G731" s="56" t="s">
        <v>11428</v>
      </c>
      <c r="H731" s="56">
        <v>400303</v>
      </c>
      <c r="I731" s="56" t="s">
        <v>11464</v>
      </c>
      <c r="J731" s="56" t="s">
        <v>5648</v>
      </c>
      <c r="K731" s="56" t="s">
        <v>5107</v>
      </c>
      <c r="L731" s="56" t="s">
        <v>7138</v>
      </c>
      <c r="M731" s="73">
        <v>40672</v>
      </c>
      <c r="N731" s="56"/>
      <c r="O731" s="56"/>
      <c r="P731" s="56" t="s">
        <v>7139</v>
      </c>
      <c r="Q731" s="56"/>
      <c r="R731" s="56" t="s">
        <v>70</v>
      </c>
      <c r="S731" s="56" t="s">
        <v>11415</v>
      </c>
      <c r="T731" s="56" t="s">
        <v>7140</v>
      </c>
      <c r="U731" s="57">
        <v>7573134</v>
      </c>
      <c r="V731" s="57">
        <v>-2275224</v>
      </c>
      <c r="W731" s="57">
        <v>5297910</v>
      </c>
      <c r="X731" s="57">
        <v>0</v>
      </c>
      <c r="Y731" s="73">
        <v>40672</v>
      </c>
      <c r="Z731" s="57">
        <v>-179331</v>
      </c>
      <c r="AA731" s="57">
        <v>0</v>
      </c>
      <c r="AB731" s="57">
        <v>5118579</v>
      </c>
      <c r="AC731" s="57">
        <v>0</v>
      </c>
      <c r="AD731" s="56" t="s">
        <v>9255</v>
      </c>
      <c r="AE731" s="57">
        <v>0</v>
      </c>
      <c r="AF731" s="57">
        <v>0</v>
      </c>
      <c r="AG731" s="57">
        <v>0</v>
      </c>
      <c r="AI731"/>
      <c r="AJ731"/>
    </row>
    <row r="732" spans="1:36">
      <c r="A732" s="56" t="s">
        <v>48</v>
      </c>
      <c r="B732" s="56" t="s">
        <v>11459</v>
      </c>
      <c r="C732" s="56">
        <v>2101010020</v>
      </c>
      <c r="D732" s="56" t="s">
        <v>38</v>
      </c>
      <c r="E732" s="56">
        <v>2101020020</v>
      </c>
      <c r="F732" s="56">
        <v>5401010020</v>
      </c>
      <c r="G732" s="56" t="s">
        <v>11428</v>
      </c>
      <c r="H732" s="56">
        <v>400303</v>
      </c>
      <c r="I732" s="56" t="s">
        <v>11464</v>
      </c>
      <c r="J732" s="56" t="s">
        <v>5649</v>
      </c>
      <c r="K732" s="56" t="s">
        <v>5109</v>
      </c>
      <c r="L732" s="56" t="s">
        <v>7138</v>
      </c>
      <c r="M732" s="73">
        <v>40672</v>
      </c>
      <c r="N732" s="56"/>
      <c r="O732" s="56"/>
      <c r="P732" s="56" t="s">
        <v>7139</v>
      </c>
      <c r="Q732" s="56"/>
      <c r="R732" s="56" t="s">
        <v>70</v>
      </c>
      <c r="S732" s="56" t="s">
        <v>11415</v>
      </c>
      <c r="T732" s="56" t="s">
        <v>7140</v>
      </c>
      <c r="U732" s="57">
        <v>41528637</v>
      </c>
      <c r="V732" s="57">
        <v>-12476600.039999999</v>
      </c>
      <c r="W732" s="57">
        <v>29052036.960000001</v>
      </c>
      <c r="X732" s="57">
        <v>0</v>
      </c>
      <c r="Y732" s="73">
        <v>40672</v>
      </c>
      <c r="Z732" s="57">
        <v>-983393.59</v>
      </c>
      <c r="AA732" s="57">
        <v>0</v>
      </c>
      <c r="AB732" s="57">
        <v>28068643.370000001</v>
      </c>
      <c r="AC732" s="57">
        <v>0</v>
      </c>
      <c r="AD732" s="56" t="s">
        <v>9255</v>
      </c>
      <c r="AE732" s="57">
        <v>0</v>
      </c>
      <c r="AF732" s="57">
        <v>0</v>
      </c>
      <c r="AG732" s="57">
        <v>0</v>
      </c>
      <c r="AI732"/>
      <c r="AJ732"/>
    </row>
    <row r="733" spans="1:36">
      <c r="A733" s="56" t="s">
        <v>48</v>
      </c>
      <c r="B733" s="56" t="s">
        <v>11459</v>
      </c>
      <c r="C733" s="56">
        <v>2101010020</v>
      </c>
      <c r="D733" s="56" t="s">
        <v>38</v>
      </c>
      <c r="E733" s="56">
        <v>2101020020</v>
      </c>
      <c r="F733" s="56">
        <v>5401010020</v>
      </c>
      <c r="G733" s="56" t="s">
        <v>11428</v>
      </c>
      <c r="H733" s="56">
        <v>400303</v>
      </c>
      <c r="I733" s="56" t="s">
        <v>11464</v>
      </c>
      <c r="J733" s="56" t="s">
        <v>5650</v>
      </c>
      <c r="K733" s="56" t="s">
        <v>7452</v>
      </c>
      <c r="L733" s="56" t="s">
        <v>7138</v>
      </c>
      <c r="M733" s="73">
        <v>40672</v>
      </c>
      <c r="N733" s="56"/>
      <c r="O733" s="56"/>
      <c r="P733" s="56" t="s">
        <v>1476</v>
      </c>
      <c r="Q733" s="56"/>
      <c r="R733" s="56" t="s">
        <v>70</v>
      </c>
      <c r="S733" s="56" t="s">
        <v>11415</v>
      </c>
      <c r="T733" s="56" t="s">
        <v>7140</v>
      </c>
      <c r="U733" s="57">
        <v>7130932</v>
      </c>
      <c r="V733" s="57">
        <v>-4924857.03</v>
      </c>
      <c r="W733" s="57">
        <v>2206074.9700000002</v>
      </c>
      <c r="X733" s="57">
        <v>0</v>
      </c>
      <c r="Y733" s="73">
        <v>40672</v>
      </c>
      <c r="Z733" s="57">
        <v>-805400.88</v>
      </c>
      <c r="AA733" s="57">
        <v>0</v>
      </c>
      <c r="AB733" s="57">
        <v>1400674.09</v>
      </c>
      <c r="AC733" s="57">
        <v>0</v>
      </c>
      <c r="AD733" s="56" t="s">
        <v>9255</v>
      </c>
      <c r="AE733" s="57">
        <v>0</v>
      </c>
      <c r="AF733" s="57">
        <v>0</v>
      </c>
      <c r="AG733" s="57">
        <v>0</v>
      </c>
      <c r="AI733"/>
      <c r="AJ733"/>
    </row>
    <row r="734" spans="1:36">
      <c r="A734" s="56" t="s">
        <v>48</v>
      </c>
      <c r="B734" s="56" t="s">
        <v>11459</v>
      </c>
      <c r="C734" s="56">
        <v>2101010020</v>
      </c>
      <c r="D734" s="56" t="s">
        <v>38</v>
      </c>
      <c r="E734" s="56">
        <v>2101020020</v>
      </c>
      <c r="F734" s="56">
        <v>5401010020</v>
      </c>
      <c r="G734" s="56" t="s">
        <v>11428</v>
      </c>
      <c r="H734" s="56">
        <v>400303</v>
      </c>
      <c r="I734" s="56" t="s">
        <v>11464</v>
      </c>
      <c r="J734" s="56" t="s">
        <v>5651</v>
      </c>
      <c r="K734" s="56" t="s">
        <v>5652</v>
      </c>
      <c r="L734" s="56" t="s">
        <v>7138</v>
      </c>
      <c r="M734" s="73">
        <v>40672</v>
      </c>
      <c r="N734" s="56"/>
      <c r="O734" s="56"/>
      <c r="P734" s="56" t="s">
        <v>7139</v>
      </c>
      <c r="Q734" s="56"/>
      <c r="R734" s="56" t="s">
        <v>70</v>
      </c>
      <c r="S734" s="56" t="s">
        <v>11415</v>
      </c>
      <c r="T734" s="56" t="s">
        <v>7140</v>
      </c>
      <c r="U734" s="57">
        <v>33697078</v>
      </c>
      <c r="V734" s="57">
        <v>-10123736.109999999</v>
      </c>
      <c r="W734" s="57">
        <v>23573341.890000001</v>
      </c>
      <c r="X734" s="57">
        <v>0</v>
      </c>
      <c r="Y734" s="73">
        <v>40672</v>
      </c>
      <c r="Z734" s="57">
        <v>-797943.13</v>
      </c>
      <c r="AA734" s="57">
        <v>0</v>
      </c>
      <c r="AB734" s="57">
        <v>22775398.760000002</v>
      </c>
      <c r="AC734" s="57">
        <v>0</v>
      </c>
      <c r="AD734" s="56" t="s">
        <v>9255</v>
      </c>
      <c r="AE734" s="57">
        <v>0</v>
      </c>
      <c r="AF734" s="57">
        <v>0</v>
      </c>
      <c r="AG734" s="57">
        <v>0</v>
      </c>
      <c r="AI734"/>
      <c r="AJ734"/>
    </row>
    <row r="735" spans="1:36">
      <c r="A735" s="56" t="s">
        <v>48</v>
      </c>
      <c r="B735" s="56" t="s">
        <v>11459</v>
      </c>
      <c r="C735" s="56">
        <v>2101010020</v>
      </c>
      <c r="D735" s="56" t="s">
        <v>38</v>
      </c>
      <c r="E735" s="56">
        <v>2101020020</v>
      </c>
      <c r="F735" s="56">
        <v>5401010020</v>
      </c>
      <c r="G735" s="56" t="s">
        <v>11428</v>
      </c>
      <c r="H735" s="56">
        <v>400303</v>
      </c>
      <c r="I735" s="56" t="s">
        <v>11464</v>
      </c>
      <c r="J735" s="56" t="s">
        <v>5653</v>
      </c>
      <c r="K735" s="56" t="s">
        <v>1488</v>
      </c>
      <c r="L735" s="56" t="s">
        <v>7138</v>
      </c>
      <c r="M735" s="73">
        <v>40672</v>
      </c>
      <c r="N735" s="56"/>
      <c r="O735" s="56"/>
      <c r="P735" s="56" t="s">
        <v>7139</v>
      </c>
      <c r="Q735" s="56"/>
      <c r="R735" s="56" t="s">
        <v>70</v>
      </c>
      <c r="S735" s="56" t="s">
        <v>11415</v>
      </c>
      <c r="T735" s="56" t="s">
        <v>7140</v>
      </c>
      <c r="U735" s="57">
        <v>30365810</v>
      </c>
      <c r="V735" s="57">
        <v>-9122910.5899999999</v>
      </c>
      <c r="W735" s="57">
        <v>21242899.41</v>
      </c>
      <c r="X735" s="57">
        <v>0</v>
      </c>
      <c r="Y735" s="73">
        <v>40672</v>
      </c>
      <c r="Z735" s="57">
        <v>-719059.09</v>
      </c>
      <c r="AA735" s="57">
        <v>0</v>
      </c>
      <c r="AB735" s="57">
        <v>20523840.32</v>
      </c>
      <c r="AC735" s="57">
        <v>0</v>
      </c>
      <c r="AD735" s="56" t="s">
        <v>9255</v>
      </c>
      <c r="AE735" s="57">
        <v>0</v>
      </c>
      <c r="AF735" s="57">
        <v>0</v>
      </c>
      <c r="AG735" s="57">
        <v>0</v>
      </c>
      <c r="AI735"/>
      <c r="AJ735"/>
    </row>
    <row r="736" spans="1:36">
      <c r="A736" s="56" t="s">
        <v>48</v>
      </c>
      <c r="B736" s="56" t="s">
        <v>11459</v>
      </c>
      <c r="C736" s="56">
        <v>2101010020</v>
      </c>
      <c r="D736" s="56" t="s">
        <v>38</v>
      </c>
      <c r="E736" s="56">
        <v>2101020020</v>
      </c>
      <c r="F736" s="56">
        <v>5401010020</v>
      </c>
      <c r="G736" s="56" t="s">
        <v>11428</v>
      </c>
      <c r="H736" s="56">
        <v>400303</v>
      </c>
      <c r="I736" s="56" t="s">
        <v>11464</v>
      </c>
      <c r="J736" s="56" t="s">
        <v>5654</v>
      </c>
      <c r="K736" s="56" t="s">
        <v>5118</v>
      </c>
      <c r="L736" s="56" t="s">
        <v>7138</v>
      </c>
      <c r="M736" s="73">
        <v>40672</v>
      </c>
      <c r="N736" s="56"/>
      <c r="O736" s="56"/>
      <c r="P736" s="56" t="s">
        <v>7139</v>
      </c>
      <c r="Q736" s="56"/>
      <c r="R736" s="56" t="s">
        <v>70</v>
      </c>
      <c r="S736" s="56" t="s">
        <v>11415</v>
      </c>
      <c r="T736" s="56" t="s">
        <v>7140</v>
      </c>
      <c r="U736" s="57">
        <v>29990173</v>
      </c>
      <c r="V736" s="57">
        <v>-9010057.1400000006</v>
      </c>
      <c r="W736" s="57">
        <v>20980115.859999999</v>
      </c>
      <c r="X736" s="57">
        <v>0</v>
      </c>
      <c r="Y736" s="73">
        <v>40672</v>
      </c>
      <c r="Z736" s="57">
        <v>-710164.03</v>
      </c>
      <c r="AA736" s="57">
        <v>0</v>
      </c>
      <c r="AB736" s="57">
        <v>20269951.829999998</v>
      </c>
      <c r="AC736" s="57">
        <v>0</v>
      </c>
      <c r="AD736" s="56" t="s">
        <v>9255</v>
      </c>
      <c r="AE736" s="57">
        <v>0</v>
      </c>
      <c r="AF736" s="57">
        <v>0</v>
      </c>
      <c r="AG736" s="57">
        <v>0</v>
      </c>
      <c r="AI736"/>
      <c r="AJ736"/>
    </row>
    <row r="737" spans="1:36">
      <c r="A737" s="56" t="s">
        <v>48</v>
      </c>
      <c r="B737" s="56" t="s">
        <v>11459</v>
      </c>
      <c r="C737" s="56">
        <v>2101010020</v>
      </c>
      <c r="D737" s="56" t="s">
        <v>38</v>
      </c>
      <c r="E737" s="56">
        <v>2101020020</v>
      </c>
      <c r="F737" s="56">
        <v>5401010020</v>
      </c>
      <c r="G737" s="56" t="s">
        <v>11428</v>
      </c>
      <c r="H737" s="56">
        <v>400303</v>
      </c>
      <c r="I737" s="56" t="s">
        <v>11464</v>
      </c>
      <c r="J737" s="56" t="s">
        <v>5659</v>
      </c>
      <c r="K737" s="56" t="s">
        <v>1926</v>
      </c>
      <c r="L737" s="56" t="s">
        <v>7138</v>
      </c>
      <c r="M737" s="73">
        <v>40672</v>
      </c>
      <c r="N737" s="56"/>
      <c r="O737" s="56"/>
      <c r="P737" s="56" t="s">
        <v>7139</v>
      </c>
      <c r="Q737" s="56"/>
      <c r="R737" s="56" t="s">
        <v>70</v>
      </c>
      <c r="S737" s="56" t="s">
        <v>11415</v>
      </c>
      <c r="T737" s="56" t="s">
        <v>7140</v>
      </c>
      <c r="U737" s="57">
        <v>544715852</v>
      </c>
      <c r="V737" s="57">
        <v>-163659347.09999999</v>
      </c>
      <c r="W737" s="57">
        <v>381056504.89999998</v>
      </c>
      <c r="X737" s="57">
        <v>0</v>
      </c>
      <c r="Y737" s="73">
        <v>40672</v>
      </c>
      <c r="Z737" s="57">
        <v>-12898506.65</v>
      </c>
      <c r="AA737" s="57">
        <v>0</v>
      </c>
      <c r="AB737" s="57">
        <v>368157998.25</v>
      </c>
      <c r="AC737" s="57">
        <v>0</v>
      </c>
      <c r="AD737" s="56" t="s">
        <v>9255</v>
      </c>
      <c r="AE737" s="57">
        <v>0</v>
      </c>
      <c r="AF737" s="57">
        <v>0</v>
      </c>
      <c r="AG737" s="57">
        <v>0</v>
      </c>
      <c r="AI737"/>
      <c r="AJ737"/>
    </row>
    <row r="738" spans="1:36">
      <c r="A738" s="56" t="s">
        <v>48</v>
      </c>
      <c r="B738" s="56" t="s">
        <v>11459</v>
      </c>
      <c r="C738" s="56">
        <v>2101010020</v>
      </c>
      <c r="D738" s="56" t="s">
        <v>38</v>
      </c>
      <c r="E738" s="56">
        <v>2101020020</v>
      </c>
      <c r="F738" s="56">
        <v>5401010020</v>
      </c>
      <c r="G738" s="56" t="s">
        <v>11428</v>
      </c>
      <c r="H738" s="56">
        <v>400304</v>
      </c>
      <c r="I738" s="56" t="s">
        <v>11465</v>
      </c>
      <c r="J738" s="56" t="s">
        <v>5913</v>
      </c>
      <c r="K738" s="56" t="s">
        <v>5080</v>
      </c>
      <c r="L738" s="56" t="s">
        <v>7138</v>
      </c>
      <c r="M738" s="73">
        <v>40832</v>
      </c>
      <c r="N738" s="56"/>
      <c r="O738" s="56"/>
      <c r="P738" s="56" t="s">
        <v>7139</v>
      </c>
      <c r="Q738" s="56"/>
      <c r="R738" s="56" t="s">
        <v>70</v>
      </c>
      <c r="S738" s="56" t="s">
        <v>11415</v>
      </c>
      <c r="T738" s="56" t="s">
        <v>7140</v>
      </c>
      <c r="U738" s="57">
        <v>32795838</v>
      </c>
      <c r="V738" s="57">
        <v>-9388853.4900000002</v>
      </c>
      <c r="W738" s="57">
        <v>23406984.510000002</v>
      </c>
      <c r="X738" s="57">
        <v>0</v>
      </c>
      <c r="Y738" s="73">
        <v>40832</v>
      </c>
      <c r="Z738" s="57">
        <v>-779901.56</v>
      </c>
      <c r="AA738" s="57">
        <v>0</v>
      </c>
      <c r="AB738" s="57">
        <v>22627082.949999999</v>
      </c>
      <c r="AC738" s="57">
        <v>0</v>
      </c>
      <c r="AD738" s="56" t="s">
        <v>9255</v>
      </c>
      <c r="AE738" s="57">
        <v>0</v>
      </c>
      <c r="AF738" s="57">
        <v>0</v>
      </c>
      <c r="AG738" s="57">
        <v>0</v>
      </c>
      <c r="AI738"/>
      <c r="AJ738"/>
    </row>
    <row r="739" spans="1:36">
      <c r="A739" s="56" t="s">
        <v>48</v>
      </c>
      <c r="B739" s="56" t="s">
        <v>11459</v>
      </c>
      <c r="C739" s="56">
        <v>2101010020</v>
      </c>
      <c r="D739" s="56" t="s">
        <v>38</v>
      </c>
      <c r="E739" s="56">
        <v>2101020020</v>
      </c>
      <c r="F739" s="56">
        <v>5401010020</v>
      </c>
      <c r="G739" s="56" t="s">
        <v>11428</v>
      </c>
      <c r="H739" s="56">
        <v>400304</v>
      </c>
      <c r="I739" s="56" t="s">
        <v>11465</v>
      </c>
      <c r="J739" s="56" t="s">
        <v>5914</v>
      </c>
      <c r="K739" s="56" t="s">
        <v>5082</v>
      </c>
      <c r="L739" s="56" t="s">
        <v>7138</v>
      </c>
      <c r="M739" s="73">
        <v>40832</v>
      </c>
      <c r="N739" s="56"/>
      <c r="O739" s="56"/>
      <c r="P739" s="56" t="s">
        <v>7139</v>
      </c>
      <c r="Q739" s="56"/>
      <c r="R739" s="56" t="s">
        <v>70</v>
      </c>
      <c r="S739" s="56" t="s">
        <v>11415</v>
      </c>
      <c r="T739" s="56" t="s">
        <v>7140</v>
      </c>
      <c r="U739" s="57">
        <v>6918553</v>
      </c>
      <c r="V739" s="57">
        <v>-1980656.45</v>
      </c>
      <c r="W739" s="57">
        <v>4937896.55</v>
      </c>
      <c r="X739" s="57">
        <v>0</v>
      </c>
      <c r="Y739" s="73">
        <v>40832</v>
      </c>
      <c r="Z739" s="57">
        <v>-164526.67000000001</v>
      </c>
      <c r="AA739" s="57">
        <v>0</v>
      </c>
      <c r="AB739" s="57">
        <v>4773369.88</v>
      </c>
      <c r="AC739" s="57">
        <v>0</v>
      </c>
      <c r="AD739" s="56" t="s">
        <v>9255</v>
      </c>
      <c r="AE739" s="57">
        <v>0</v>
      </c>
      <c r="AF739" s="57">
        <v>0</v>
      </c>
      <c r="AG739" s="57">
        <v>0</v>
      </c>
      <c r="AI739"/>
      <c r="AJ739"/>
    </row>
    <row r="740" spans="1:36">
      <c r="A740" s="56" t="s">
        <v>48</v>
      </c>
      <c r="B740" s="56" t="s">
        <v>11459</v>
      </c>
      <c r="C740" s="56">
        <v>2101010020</v>
      </c>
      <c r="D740" s="56" t="s">
        <v>38</v>
      </c>
      <c r="E740" s="56">
        <v>2101020020</v>
      </c>
      <c r="F740" s="56">
        <v>5401010020</v>
      </c>
      <c r="G740" s="56" t="s">
        <v>11428</v>
      </c>
      <c r="H740" s="56">
        <v>400304</v>
      </c>
      <c r="I740" s="56" t="s">
        <v>11465</v>
      </c>
      <c r="J740" s="56" t="s">
        <v>5915</v>
      </c>
      <c r="K740" s="56" t="s">
        <v>5086</v>
      </c>
      <c r="L740" s="56" t="s">
        <v>7138</v>
      </c>
      <c r="M740" s="73">
        <v>40832</v>
      </c>
      <c r="N740" s="56"/>
      <c r="O740" s="56"/>
      <c r="P740" s="56" t="s">
        <v>7139</v>
      </c>
      <c r="Q740" s="56"/>
      <c r="R740" s="56" t="s">
        <v>70</v>
      </c>
      <c r="S740" s="56" t="s">
        <v>11415</v>
      </c>
      <c r="T740" s="56" t="s">
        <v>7140</v>
      </c>
      <c r="U740" s="57">
        <v>140607998</v>
      </c>
      <c r="V740" s="57">
        <v>-40253518.229999997</v>
      </c>
      <c r="W740" s="57">
        <v>100354479.77</v>
      </c>
      <c r="X740" s="57">
        <v>0</v>
      </c>
      <c r="Y740" s="73">
        <v>40832</v>
      </c>
      <c r="Z740" s="57">
        <v>-3343729.1</v>
      </c>
      <c r="AA740" s="57">
        <v>0</v>
      </c>
      <c r="AB740" s="57">
        <v>97010750.670000002</v>
      </c>
      <c r="AC740" s="57">
        <v>0</v>
      </c>
      <c r="AD740" s="56" t="s">
        <v>9255</v>
      </c>
      <c r="AE740" s="57">
        <v>0</v>
      </c>
      <c r="AF740" s="57">
        <v>0</v>
      </c>
      <c r="AG740" s="57">
        <v>0</v>
      </c>
      <c r="AI740"/>
      <c r="AJ740"/>
    </row>
    <row r="741" spans="1:36">
      <c r="A741" s="56" t="s">
        <v>48</v>
      </c>
      <c r="B741" s="56" t="s">
        <v>11459</v>
      </c>
      <c r="C741" s="56">
        <v>2101010020</v>
      </c>
      <c r="D741" s="56" t="s">
        <v>38</v>
      </c>
      <c r="E741" s="56">
        <v>2101020020</v>
      </c>
      <c r="F741" s="56">
        <v>5401010020</v>
      </c>
      <c r="G741" s="56" t="s">
        <v>11428</v>
      </c>
      <c r="H741" s="56">
        <v>400304</v>
      </c>
      <c r="I741" s="56" t="s">
        <v>11465</v>
      </c>
      <c r="J741" s="56" t="s">
        <v>5916</v>
      </c>
      <c r="K741" s="56" t="s">
        <v>5088</v>
      </c>
      <c r="L741" s="56" t="s">
        <v>7138</v>
      </c>
      <c r="M741" s="73">
        <v>40832</v>
      </c>
      <c r="N741" s="56"/>
      <c r="O741" s="56"/>
      <c r="P741" s="56" t="s">
        <v>7139</v>
      </c>
      <c r="Q741" s="56"/>
      <c r="R741" s="56" t="s">
        <v>70</v>
      </c>
      <c r="S741" s="56" t="s">
        <v>11415</v>
      </c>
      <c r="T741" s="56" t="s">
        <v>7140</v>
      </c>
      <c r="U741" s="57">
        <v>50039351</v>
      </c>
      <c r="V741" s="57">
        <v>-14325357.92</v>
      </c>
      <c r="W741" s="57">
        <v>35713993.079999998</v>
      </c>
      <c r="X741" s="57">
        <v>0</v>
      </c>
      <c r="Y741" s="73">
        <v>40832</v>
      </c>
      <c r="Z741" s="57">
        <v>-1189961.01</v>
      </c>
      <c r="AA741" s="57">
        <v>0</v>
      </c>
      <c r="AB741" s="57">
        <v>34524032.07</v>
      </c>
      <c r="AC741" s="57">
        <v>0</v>
      </c>
      <c r="AD741" s="56" t="s">
        <v>9255</v>
      </c>
      <c r="AE741" s="57">
        <v>0</v>
      </c>
      <c r="AF741" s="57">
        <v>0</v>
      </c>
      <c r="AG741" s="57">
        <v>0</v>
      </c>
      <c r="AI741"/>
      <c r="AJ741"/>
    </row>
    <row r="742" spans="1:36">
      <c r="A742" s="56" t="s">
        <v>48</v>
      </c>
      <c r="B742" s="56" t="s">
        <v>11459</v>
      </c>
      <c r="C742" s="56">
        <v>2101010020</v>
      </c>
      <c r="D742" s="56" t="s">
        <v>38</v>
      </c>
      <c r="E742" s="56">
        <v>2101020020</v>
      </c>
      <c r="F742" s="56">
        <v>5401010020</v>
      </c>
      <c r="G742" s="56" t="s">
        <v>11428</v>
      </c>
      <c r="H742" s="56">
        <v>400304</v>
      </c>
      <c r="I742" s="56" t="s">
        <v>11465</v>
      </c>
      <c r="J742" s="56" t="s">
        <v>5917</v>
      </c>
      <c r="K742" s="56" t="s">
        <v>5092</v>
      </c>
      <c r="L742" s="56" t="s">
        <v>7138</v>
      </c>
      <c r="M742" s="73">
        <v>40832</v>
      </c>
      <c r="N742" s="56"/>
      <c r="O742" s="56"/>
      <c r="P742" s="56" t="s">
        <v>7139</v>
      </c>
      <c r="Q742" s="56"/>
      <c r="R742" s="56" t="s">
        <v>70</v>
      </c>
      <c r="S742" s="56" t="s">
        <v>11415</v>
      </c>
      <c r="T742" s="56" t="s">
        <v>7140</v>
      </c>
      <c r="U742" s="57">
        <v>18499277</v>
      </c>
      <c r="V742" s="57">
        <v>-5296007.47</v>
      </c>
      <c r="W742" s="57">
        <v>13203269.529999999</v>
      </c>
      <c r="X742" s="57">
        <v>0</v>
      </c>
      <c r="Y742" s="73">
        <v>40832</v>
      </c>
      <c r="Z742" s="57">
        <v>-439922.13</v>
      </c>
      <c r="AA742" s="57">
        <v>0</v>
      </c>
      <c r="AB742" s="57">
        <v>12763347.4</v>
      </c>
      <c r="AC742" s="57">
        <v>0</v>
      </c>
      <c r="AD742" s="56" t="s">
        <v>9255</v>
      </c>
      <c r="AE742" s="57">
        <v>0</v>
      </c>
      <c r="AF742" s="57">
        <v>0</v>
      </c>
      <c r="AG742" s="57">
        <v>0</v>
      </c>
      <c r="AI742"/>
      <c r="AJ742"/>
    </row>
    <row r="743" spans="1:36">
      <c r="A743" s="56" t="s">
        <v>48</v>
      </c>
      <c r="B743" s="56" t="s">
        <v>11459</v>
      </c>
      <c r="C743" s="56">
        <v>2101010020</v>
      </c>
      <c r="D743" s="56" t="s">
        <v>38</v>
      </c>
      <c r="E743" s="56">
        <v>2101020020</v>
      </c>
      <c r="F743" s="56">
        <v>5401010020</v>
      </c>
      <c r="G743" s="56" t="s">
        <v>11428</v>
      </c>
      <c r="H743" s="56">
        <v>400304</v>
      </c>
      <c r="I743" s="56" t="s">
        <v>11465</v>
      </c>
      <c r="J743" s="56" t="s">
        <v>5918</v>
      </c>
      <c r="K743" s="56" t="s">
        <v>5095</v>
      </c>
      <c r="L743" s="56" t="s">
        <v>7138</v>
      </c>
      <c r="M743" s="73">
        <v>40832</v>
      </c>
      <c r="N743" s="56"/>
      <c r="O743" s="56"/>
      <c r="P743" s="56" t="s">
        <v>7139</v>
      </c>
      <c r="Q743" s="56"/>
      <c r="R743" s="56" t="s">
        <v>70</v>
      </c>
      <c r="S743" s="56" t="s">
        <v>11415</v>
      </c>
      <c r="T743" s="56" t="s">
        <v>7140</v>
      </c>
      <c r="U743" s="57">
        <v>25149494</v>
      </c>
      <c r="V743" s="57">
        <v>-7199843.9500000002</v>
      </c>
      <c r="W743" s="57">
        <v>17949650.050000001</v>
      </c>
      <c r="X743" s="57">
        <v>0</v>
      </c>
      <c r="Y743" s="73">
        <v>40832</v>
      </c>
      <c r="Z743" s="57">
        <v>-598067.64</v>
      </c>
      <c r="AA743" s="57">
        <v>0</v>
      </c>
      <c r="AB743" s="57">
        <v>17351582.41</v>
      </c>
      <c r="AC743" s="57">
        <v>0</v>
      </c>
      <c r="AD743" s="56" t="s">
        <v>9255</v>
      </c>
      <c r="AE743" s="57">
        <v>0</v>
      </c>
      <c r="AF743" s="57">
        <v>0</v>
      </c>
      <c r="AG743" s="57">
        <v>0</v>
      </c>
      <c r="AI743"/>
      <c r="AJ743"/>
    </row>
    <row r="744" spans="1:36">
      <c r="A744" s="56" t="s">
        <v>48</v>
      </c>
      <c r="B744" s="56" t="s">
        <v>11459</v>
      </c>
      <c r="C744" s="56">
        <v>2101010020</v>
      </c>
      <c r="D744" s="56" t="s">
        <v>38</v>
      </c>
      <c r="E744" s="56">
        <v>2101020020</v>
      </c>
      <c r="F744" s="56">
        <v>5401010020</v>
      </c>
      <c r="G744" s="56" t="s">
        <v>11428</v>
      </c>
      <c r="H744" s="56">
        <v>400304</v>
      </c>
      <c r="I744" s="56" t="s">
        <v>11465</v>
      </c>
      <c r="J744" s="56" t="s">
        <v>5919</v>
      </c>
      <c r="K744" s="56" t="s">
        <v>5097</v>
      </c>
      <c r="L744" s="56" t="s">
        <v>7138</v>
      </c>
      <c r="M744" s="73">
        <v>40832</v>
      </c>
      <c r="N744" s="56"/>
      <c r="O744" s="56"/>
      <c r="P744" s="56" t="s">
        <v>7139</v>
      </c>
      <c r="Q744" s="56"/>
      <c r="R744" s="56" t="s">
        <v>70</v>
      </c>
      <c r="S744" s="56" t="s">
        <v>11415</v>
      </c>
      <c r="T744" s="56" t="s">
        <v>7140</v>
      </c>
      <c r="U744" s="57">
        <v>62453666</v>
      </c>
      <c r="V744" s="57">
        <v>-17879351.109999999</v>
      </c>
      <c r="W744" s="57">
        <v>44574314.890000001</v>
      </c>
      <c r="X744" s="57">
        <v>0</v>
      </c>
      <c r="Y744" s="73">
        <v>40832</v>
      </c>
      <c r="Z744" s="57">
        <v>-1485179.68</v>
      </c>
      <c r="AA744" s="57">
        <v>0</v>
      </c>
      <c r="AB744" s="57">
        <v>43089135.210000001</v>
      </c>
      <c r="AC744" s="57">
        <v>0</v>
      </c>
      <c r="AD744" s="56" t="s">
        <v>9255</v>
      </c>
      <c r="AE744" s="57">
        <v>0</v>
      </c>
      <c r="AF744" s="57">
        <v>0</v>
      </c>
      <c r="AG744" s="57">
        <v>0</v>
      </c>
      <c r="AI744"/>
      <c r="AJ744"/>
    </row>
    <row r="745" spans="1:36">
      <c r="A745" s="56" t="s">
        <v>48</v>
      </c>
      <c r="B745" s="56" t="s">
        <v>11459</v>
      </c>
      <c r="C745" s="56">
        <v>2101010020</v>
      </c>
      <c r="D745" s="56" t="s">
        <v>38</v>
      </c>
      <c r="E745" s="56">
        <v>2101020020</v>
      </c>
      <c r="F745" s="56">
        <v>5401010020</v>
      </c>
      <c r="G745" s="56" t="s">
        <v>11428</v>
      </c>
      <c r="H745" s="56">
        <v>400304</v>
      </c>
      <c r="I745" s="56" t="s">
        <v>11465</v>
      </c>
      <c r="J745" s="56" t="s">
        <v>5920</v>
      </c>
      <c r="K745" s="56" t="s">
        <v>5099</v>
      </c>
      <c r="L745" s="56" t="s">
        <v>7138</v>
      </c>
      <c r="M745" s="73">
        <v>40832</v>
      </c>
      <c r="N745" s="56"/>
      <c r="O745" s="56"/>
      <c r="P745" s="56" t="s">
        <v>7139</v>
      </c>
      <c r="Q745" s="56"/>
      <c r="R745" s="56" t="s">
        <v>70</v>
      </c>
      <c r="S745" s="56" t="s">
        <v>11415</v>
      </c>
      <c r="T745" s="56" t="s">
        <v>7140</v>
      </c>
      <c r="U745" s="57">
        <v>28095208</v>
      </c>
      <c r="V745" s="57">
        <v>-8043148.5300000003</v>
      </c>
      <c r="W745" s="57">
        <v>20052059.469999999</v>
      </c>
      <c r="X745" s="57">
        <v>0</v>
      </c>
      <c r="Y745" s="73">
        <v>40832</v>
      </c>
      <c r="Z745" s="57">
        <v>-668118.19999999995</v>
      </c>
      <c r="AA745" s="57">
        <v>0</v>
      </c>
      <c r="AB745" s="57">
        <v>19383941.27</v>
      </c>
      <c r="AC745" s="57">
        <v>0</v>
      </c>
      <c r="AD745" s="56" t="s">
        <v>9255</v>
      </c>
      <c r="AE745" s="57">
        <v>0</v>
      </c>
      <c r="AF745" s="57">
        <v>0</v>
      </c>
      <c r="AG745" s="57">
        <v>0</v>
      </c>
      <c r="AI745"/>
      <c r="AJ745"/>
    </row>
    <row r="746" spans="1:36">
      <c r="A746" s="56" t="s">
        <v>48</v>
      </c>
      <c r="B746" s="56" t="s">
        <v>11459</v>
      </c>
      <c r="C746" s="56">
        <v>2101010020</v>
      </c>
      <c r="D746" s="56" t="s">
        <v>38</v>
      </c>
      <c r="E746" s="56">
        <v>2101020020</v>
      </c>
      <c r="F746" s="56">
        <v>5401010020</v>
      </c>
      <c r="G746" s="56" t="s">
        <v>11428</v>
      </c>
      <c r="H746" s="56">
        <v>400304</v>
      </c>
      <c r="I746" s="56" t="s">
        <v>11465</v>
      </c>
      <c r="J746" s="56" t="s">
        <v>5921</v>
      </c>
      <c r="K746" s="56" t="s">
        <v>5101</v>
      </c>
      <c r="L746" s="56" t="s">
        <v>7138</v>
      </c>
      <c r="M746" s="73">
        <v>40832</v>
      </c>
      <c r="N746" s="56"/>
      <c r="O746" s="56"/>
      <c r="P746" s="56" t="s">
        <v>7139</v>
      </c>
      <c r="Q746" s="56"/>
      <c r="R746" s="56" t="s">
        <v>70</v>
      </c>
      <c r="S746" s="56" t="s">
        <v>11415</v>
      </c>
      <c r="T746" s="56" t="s">
        <v>7140</v>
      </c>
      <c r="U746" s="57">
        <v>9587794</v>
      </c>
      <c r="V746" s="57">
        <v>-2744811.87</v>
      </c>
      <c r="W746" s="57">
        <v>6842982.1299999999</v>
      </c>
      <c r="X746" s="57">
        <v>0</v>
      </c>
      <c r="Y746" s="73">
        <v>40832</v>
      </c>
      <c r="Z746" s="57">
        <v>-228002.56</v>
      </c>
      <c r="AA746" s="57">
        <v>0</v>
      </c>
      <c r="AB746" s="57">
        <v>6614979.5700000003</v>
      </c>
      <c r="AC746" s="57">
        <v>0</v>
      </c>
      <c r="AD746" s="56" t="s">
        <v>9255</v>
      </c>
      <c r="AE746" s="57">
        <v>0</v>
      </c>
      <c r="AF746" s="57">
        <v>0</v>
      </c>
      <c r="AG746" s="57">
        <v>0</v>
      </c>
      <c r="AI746"/>
      <c r="AJ746"/>
    </row>
    <row r="747" spans="1:36">
      <c r="A747" s="56" t="s">
        <v>48</v>
      </c>
      <c r="B747" s="56" t="s">
        <v>11459</v>
      </c>
      <c r="C747" s="56">
        <v>2101010020</v>
      </c>
      <c r="D747" s="56" t="s">
        <v>38</v>
      </c>
      <c r="E747" s="56">
        <v>2101020020</v>
      </c>
      <c r="F747" s="56">
        <v>5401010020</v>
      </c>
      <c r="G747" s="56" t="s">
        <v>11428</v>
      </c>
      <c r="H747" s="56">
        <v>400304</v>
      </c>
      <c r="I747" s="56" t="s">
        <v>11465</v>
      </c>
      <c r="J747" s="56" t="s">
        <v>5922</v>
      </c>
      <c r="K747" s="56" t="s">
        <v>5103</v>
      </c>
      <c r="L747" s="56" t="s">
        <v>7138</v>
      </c>
      <c r="M747" s="73">
        <v>40832</v>
      </c>
      <c r="N747" s="56"/>
      <c r="O747" s="56"/>
      <c r="P747" s="56" t="s">
        <v>7139</v>
      </c>
      <c r="Q747" s="56"/>
      <c r="R747" s="56" t="s">
        <v>70</v>
      </c>
      <c r="S747" s="56" t="s">
        <v>11415</v>
      </c>
      <c r="T747" s="56" t="s">
        <v>7140</v>
      </c>
      <c r="U747" s="57">
        <v>12660038</v>
      </c>
      <c r="V747" s="57">
        <v>-3624338.77</v>
      </c>
      <c r="W747" s="57">
        <v>9035699.2300000004</v>
      </c>
      <c r="X747" s="57">
        <v>0</v>
      </c>
      <c r="Y747" s="73">
        <v>40832</v>
      </c>
      <c r="Z747" s="57">
        <v>-301062.09999999998</v>
      </c>
      <c r="AA747" s="57">
        <v>0</v>
      </c>
      <c r="AB747" s="57">
        <v>8734637.1300000008</v>
      </c>
      <c r="AC747" s="57">
        <v>0</v>
      </c>
      <c r="AD747" s="56" t="s">
        <v>9255</v>
      </c>
      <c r="AE747" s="57">
        <v>0</v>
      </c>
      <c r="AF747" s="57">
        <v>0</v>
      </c>
      <c r="AG747" s="57">
        <v>0</v>
      </c>
      <c r="AI747"/>
      <c r="AJ747"/>
    </row>
    <row r="748" spans="1:36">
      <c r="A748" s="56" t="s">
        <v>48</v>
      </c>
      <c r="B748" s="56" t="s">
        <v>11459</v>
      </c>
      <c r="C748" s="56">
        <v>2101010020</v>
      </c>
      <c r="D748" s="56" t="s">
        <v>38</v>
      </c>
      <c r="E748" s="56">
        <v>2101020020</v>
      </c>
      <c r="F748" s="56">
        <v>5401010020</v>
      </c>
      <c r="G748" s="56" t="s">
        <v>11428</v>
      </c>
      <c r="H748" s="56">
        <v>400304</v>
      </c>
      <c r="I748" s="56" t="s">
        <v>11465</v>
      </c>
      <c r="J748" s="56" t="s">
        <v>5923</v>
      </c>
      <c r="K748" s="56" t="s">
        <v>5105</v>
      </c>
      <c r="L748" s="56" t="s">
        <v>7138</v>
      </c>
      <c r="M748" s="73">
        <v>40832</v>
      </c>
      <c r="N748" s="56"/>
      <c r="O748" s="56"/>
      <c r="P748" s="56" t="s">
        <v>7139</v>
      </c>
      <c r="Q748" s="56"/>
      <c r="R748" s="56" t="s">
        <v>70</v>
      </c>
      <c r="S748" s="56" t="s">
        <v>11415</v>
      </c>
      <c r="T748" s="56" t="s">
        <v>7140</v>
      </c>
      <c r="U748" s="57">
        <v>57600570</v>
      </c>
      <c r="V748" s="57">
        <v>-16489998.08</v>
      </c>
      <c r="W748" s="57">
        <v>41110571.920000002</v>
      </c>
      <c r="X748" s="57">
        <v>0</v>
      </c>
      <c r="Y748" s="73">
        <v>40832</v>
      </c>
      <c r="Z748" s="57">
        <v>-1369770.6</v>
      </c>
      <c r="AA748" s="57">
        <v>0</v>
      </c>
      <c r="AB748" s="57">
        <v>39740801.32</v>
      </c>
      <c r="AC748" s="57">
        <v>0</v>
      </c>
      <c r="AD748" s="56" t="s">
        <v>9255</v>
      </c>
      <c r="AE748" s="57">
        <v>0</v>
      </c>
      <c r="AF748" s="57">
        <v>0</v>
      </c>
      <c r="AG748" s="57">
        <v>0</v>
      </c>
      <c r="AI748"/>
      <c r="AJ748"/>
    </row>
    <row r="749" spans="1:36">
      <c r="A749" s="56" t="s">
        <v>48</v>
      </c>
      <c r="B749" s="56" t="s">
        <v>11459</v>
      </c>
      <c r="C749" s="56">
        <v>2101010020</v>
      </c>
      <c r="D749" s="56" t="s">
        <v>38</v>
      </c>
      <c r="E749" s="56">
        <v>2101020020</v>
      </c>
      <c r="F749" s="56">
        <v>5401010020</v>
      </c>
      <c r="G749" s="56" t="s">
        <v>11428</v>
      </c>
      <c r="H749" s="56">
        <v>400304</v>
      </c>
      <c r="I749" s="56" t="s">
        <v>11465</v>
      </c>
      <c r="J749" s="56" t="s">
        <v>5924</v>
      </c>
      <c r="K749" s="56" t="s">
        <v>5107</v>
      </c>
      <c r="L749" s="56" t="s">
        <v>7138</v>
      </c>
      <c r="M749" s="73">
        <v>40832</v>
      </c>
      <c r="N749" s="56"/>
      <c r="O749" s="56"/>
      <c r="P749" s="56" t="s">
        <v>7139</v>
      </c>
      <c r="Q749" s="56"/>
      <c r="R749" s="56" t="s">
        <v>70</v>
      </c>
      <c r="S749" s="56" t="s">
        <v>11415</v>
      </c>
      <c r="T749" s="56" t="s">
        <v>7140</v>
      </c>
      <c r="U749" s="57">
        <v>11450406</v>
      </c>
      <c r="V749" s="57">
        <v>-3278043.48</v>
      </c>
      <c r="W749" s="57">
        <v>8172362.5199999996</v>
      </c>
      <c r="X749" s="57">
        <v>0</v>
      </c>
      <c r="Y749" s="73">
        <v>40832</v>
      </c>
      <c r="Z749" s="57">
        <v>-272296.43</v>
      </c>
      <c r="AA749" s="57">
        <v>0</v>
      </c>
      <c r="AB749" s="57">
        <v>7900066.0899999999</v>
      </c>
      <c r="AC749" s="57">
        <v>0</v>
      </c>
      <c r="AD749" s="56" t="s">
        <v>9255</v>
      </c>
      <c r="AE749" s="57">
        <v>0</v>
      </c>
      <c r="AF749" s="57">
        <v>0</v>
      </c>
      <c r="AG749" s="57">
        <v>0</v>
      </c>
      <c r="AI749"/>
      <c r="AJ749"/>
    </row>
    <row r="750" spans="1:36">
      <c r="A750" s="56" t="s">
        <v>48</v>
      </c>
      <c r="B750" s="56" t="s">
        <v>11459</v>
      </c>
      <c r="C750" s="56">
        <v>2101010020</v>
      </c>
      <c r="D750" s="56" t="s">
        <v>38</v>
      </c>
      <c r="E750" s="56">
        <v>2101020020</v>
      </c>
      <c r="F750" s="56">
        <v>5401010020</v>
      </c>
      <c r="G750" s="56" t="s">
        <v>11428</v>
      </c>
      <c r="H750" s="56">
        <v>400304</v>
      </c>
      <c r="I750" s="56" t="s">
        <v>11465</v>
      </c>
      <c r="J750" s="56" t="s">
        <v>5925</v>
      </c>
      <c r="K750" s="56" t="s">
        <v>5109</v>
      </c>
      <c r="L750" s="56" t="s">
        <v>7138</v>
      </c>
      <c r="M750" s="73">
        <v>40832</v>
      </c>
      <c r="N750" s="56"/>
      <c r="O750" s="56"/>
      <c r="P750" s="56" t="s">
        <v>7139</v>
      </c>
      <c r="Q750" s="56"/>
      <c r="R750" s="56" t="s">
        <v>70</v>
      </c>
      <c r="S750" s="56" t="s">
        <v>11415</v>
      </c>
      <c r="T750" s="56" t="s">
        <v>7140</v>
      </c>
      <c r="U750" s="57">
        <v>43674257</v>
      </c>
      <c r="V750" s="57">
        <v>-12503147.42</v>
      </c>
      <c r="W750" s="57">
        <v>31171109.579999998</v>
      </c>
      <c r="X750" s="57">
        <v>0</v>
      </c>
      <c r="Y750" s="73">
        <v>40832</v>
      </c>
      <c r="Z750" s="57">
        <v>-1038595.85</v>
      </c>
      <c r="AA750" s="57">
        <v>0</v>
      </c>
      <c r="AB750" s="57">
        <v>30132513.73</v>
      </c>
      <c r="AC750" s="57">
        <v>0</v>
      </c>
      <c r="AD750" s="56" t="s">
        <v>9255</v>
      </c>
      <c r="AE750" s="57">
        <v>0</v>
      </c>
      <c r="AF750" s="57">
        <v>0</v>
      </c>
      <c r="AG750" s="57">
        <v>0</v>
      </c>
      <c r="AI750"/>
      <c r="AJ750"/>
    </row>
    <row r="751" spans="1:36">
      <c r="A751" s="56" t="s">
        <v>48</v>
      </c>
      <c r="B751" s="56" t="s">
        <v>11459</v>
      </c>
      <c r="C751" s="56">
        <v>2101010020</v>
      </c>
      <c r="D751" s="56" t="s">
        <v>38</v>
      </c>
      <c r="E751" s="56">
        <v>2101020020</v>
      </c>
      <c r="F751" s="56">
        <v>5401010020</v>
      </c>
      <c r="G751" s="56" t="s">
        <v>11428</v>
      </c>
      <c r="H751" s="56">
        <v>400304</v>
      </c>
      <c r="I751" s="56" t="s">
        <v>11465</v>
      </c>
      <c r="J751" s="56" t="s">
        <v>5926</v>
      </c>
      <c r="K751" s="56" t="s">
        <v>7452</v>
      </c>
      <c r="L751" s="56" t="s">
        <v>7138</v>
      </c>
      <c r="M751" s="73">
        <v>40832</v>
      </c>
      <c r="N751" s="56"/>
      <c r="O751" s="56"/>
      <c r="P751" s="56" t="s">
        <v>1476</v>
      </c>
      <c r="Q751" s="56"/>
      <c r="R751" s="56" t="s">
        <v>70</v>
      </c>
      <c r="S751" s="56" t="s">
        <v>11415</v>
      </c>
      <c r="T751" s="56" t="s">
        <v>7140</v>
      </c>
      <c r="U751" s="57">
        <v>18824559</v>
      </c>
      <c r="V751" s="57">
        <v>-12271222.85</v>
      </c>
      <c r="W751" s="57">
        <v>6553336.1500000004</v>
      </c>
      <c r="X751" s="57">
        <v>0</v>
      </c>
      <c r="Y751" s="73">
        <v>40832</v>
      </c>
      <c r="Z751" s="57">
        <v>-2022054.09</v>
      </c>
      <c r="AA751" s="57">
        <v>0</v>
      </c>
      <c r="AB751" s="57">
        <v>4531282.0599999996</v>
      </c>
      <c r="AC751" s="57">
        <v>0</v>
      </c>
      <c r="AD751" s="56" t="s">
        <v>9255</v>
      </c>
      <c r="AE751" s="57">
        <v>0</v>
      </c>
      <c r="AF751" s="57">
        <v>0</v>
      </c>
      <c r="AG751" s="57">
        <v>0</v>
      </c>
      <c r="AI751"/>
      <c r="AJ751"/>
    </row>
    <row r="752" spans="1:36">
      <c r="A752" s="56" t="s">
        <v>48</v>
      </c>
      <c r="B752" s="56" t="s">
        <v>11459</v>
      </c>
      <c r="C752" s="56">
        <v>2101010020</v>
      </c>
      <c r="D752" s="56" t="s">
        <v>38</v>
      </c>
      <c r="E752" s="56">
        <v>2101020020</v>
      </c>
      <c r="F752" s="56">
        <v>5401010020</v>
      </c>
      <c r="G752" s="56" t="s">
        <v>11428</v>
      </c>
      <c r="H752" s="56">
        <v>400304</v>
      </c>
      <c r="I752" s="56" t="s">
        <v>11465</v>
      </c>
      <c r="J752" s="56" t="s">
        <v>5927</v>
      </c>
      <c r="K752" s="56" t="s">
        <v>4443</v>
      </c>
      <c r="L752" s="56" t="s">
        <v>7138</v>
      </c>
      <c r="M752" s="73">
        <v>40832</v>
      </c>
      <c r="N752" s="56"/>
      <c r="O752" s="56"/>
      <c r="P752" s="56" t="s">
        <v>1476</v>
      </c>
      <c r="Q752" s="56"/>
      <c r="R752" s="56" t="s">
        <v>70</v>
      </c>
      <c r="S752" s="56" t="s">
        <v>11415</v>
      </c>
      <c r="T752" s="56" t="s">
        <v>7140</v>
      </c>
      <c r="U752" s="57">
        <v>19116325</v>
      </c>
      <c r="V752" s="57">
        <v>-12461417.220000001</v>
      </c>
      <c r="W752" s="57">
        <v>6654907.7800000003</v>
      </c>
      <c r="X752" s="57">
        <v>0</v>
      </c>
      <c r="Y752" s="73">
        <v>40832</v>
      </c>
      <c r="Z752" s="57">
        <v>-2053394.36</v>
      </c>
      <c r="AA752" s="57">
        <v>0</v>
      </c>
      <c r="AB752" s="57">
        <v>4601513.42</v>
      </c>
      <c r="AC752" s="57">
        <v>0</v>
      </c>
      <c r="AD752" s="56" t="s">
        <v>9255</v>
      </c>
      <c r="AE752" s="57">
        <v>0</v>
      </c>
      <c r="AF752" s="57">
        <v>0</v>
      </c>
      <c r="AG752" s="57">
        <v>0</v>
      </c>
      <c r="AI752"/>
      <c r="AJ752"/>
    </row>
    <row r="753" spans="1:36">
      <c r="A753" s="56" t="s">
        <v>48</v>
      </c>
      <c r="B753" s="56" t="s">
        <v>11459</v>
      </c>
      <c r="C753" s="56">
        <v>2101010020</v>
      </c>
      <c r="D753" s="56" t="s">
        <v>38</v>
      </c>
      <c r="E753" s="56">
        <v>2101020020</v>
      </c>
      <c r="F753" s="56">
        <v>5401010020</v>
      </c>
      <c r="G753" s="56" t="s">
        <v>11428</v>
      </c>
      <c r="H753" s="56">
        <v>400304</v>
      </c>
      <c r="I753" s="56" t="s">
        <v>11465</v>
      </c>
      <c r="J753" s="56" t="s">
        <v>5928</v>
      </c>
      <c r="K753" s="56" t="s">
        <v>5112</v>
      </c>
      <c r="L753" s="56" t="s">
        <v>7138</v>
      </c>
      <c r="M753" s="73">
        <v>40832</v>
      </c>
      <c r="N753" s="56"/>
      <c r="O753" s="56"/>
      <c r="P753" s="56" t="s">
        <v>7139</v>
      </c>
      <c r="Q753" s="56"/>
      <c r="R753" s="56" t="s">
        <v>70</v>
      </c>
      <c r="S753" s="56" t="s">
        <v>11415</v>
      </c>
      <c r="T753" s="56" t="s">
        <v>7140</v>
      </c>
      <c r="U753" s="57">
        <v>41669972</v>
      </c>
      <c r="V753" s="57">
        <v>-11929357.18</v>
      </c>
      <c r="W753" s="57">
        <v>29740614.82</v>
      </c>
      <c r="X753" s="57">
        <v>0</v>
      </c>
      <c r="Y753" s="73">
        <v>40832</v>
      </c>
      <c r="Z753" s="57">
        <v>-990932.93</v>
      </c>
      <c r="AA753" s="57">
        <v>0</v>
      </c>
      <c r="AB753" s="57">
        <v>28749681.890000001</v>
      </c>
      <c r="AC753" s="57">
        <v>0</v>
      </c>
      <c r="AD753" s="56" t="s">
        <v>9255</v>
      </c>
      <c r="AE753" s="57">
        <v>0</v>
      </c>
      <c r="AF753" s="57">
        <v>0</v>
      </c>
      <c r="AG753" s="57">
        <v>0</v>
      </c>
      <c r="AI753"/>
      <c r="AJ753"/>
    </row>
    <row r="754" spans="1:36">
      <c r="A754" s="56" t="s">
        <v>48</v>
      </c>
      <c r="B754" s="56" t="s">
        <v>11459</v>
      </c>
      <c r="C754" s="56">
        <v>2101010020</v>
      </c>
      <c r="D754" s="56" t="s">
        <v>38</v>
      </c>
      <c r="E754" s="56">
        <v>2101020020</v>
      </c>
      <c r="F754" s="56">
        <v>5401010020</v>
      </c>
      <c r="G754" s="56" t="s">
        <v>11428</v>
      </c>
      <c r="H754" s="56">
        <v>400304</v>
      </c>
      <c r="I754" s="56" t="s">
        <v>11465</v>
      </c>
      <c r="J754" s="56" t="s">
        <v>5929</v>
      </c>
      <c r="K754" s="56" t="s">
        <v>5114</v>
      </c>
      <c r="L754" s="56" t="s">
        <v>7138</v>
      </c>
      <c r="M754" s="73">
        <v>40832</v>
      </c>
      <c r="N754" s="56"/>
      <c r="O754" s="56"/>
      <c r="P754" s="56" t="s">
        <v>1476</v>
      </c>
      <c r="Q754" s="56"/>
      <c r="R754" s="56" t="s">
        <v>70</v>
      </c>
      <c r="S754" s="56" t="s">
        <v>11415</v>
      </c>
      <c r="T754" s="56" t="s">
        <v>7140</v>
      </c>
      <c r="U754" s="57">
        <v>183944</v>
      </c>
      <c r="V754" s="57">
        <v>-119908.31</v>
      </c>
      <c r="W754" s="57">
        <v>64035.69</v>
      </c>
      <c r="X754" s="57">
        <v>0</v>
      </c>
      <c r="Y754" s="73">
        <v>40832</v>
      </c>
      <c r="Z754" s="57">
        <v>-19758.419999999998</v>
      </c>
      <c r="AA754" s="57">
        <v>0</v>
      </c>
      <c r="AB754" s="57">
        <v>44277.27</v>
      </c>
      <c r="AC754" s="57">
        <v>0</v>
      </c>
      <c r="AD754" s="56" t="s">
        <v>9255</v>
      </c>
      <c r="AE754" s="57">
        <v>0</v>
      </c>
      <c r="AF754" s="57">
        <v>0</v>
      </c>
      <c r="AG754" s="57">
        <v>0</v>
      </c>
      <c r="AI754"/>
      <c r="AJ754"/>
    </row>
    <row r="755" spans="1:36">
      <c r="A755" s="56" t="s">
        <v>48</v>
      </c>
      <c r="B755" s="56" t="s">
        <v>11459</v>
      </c>
      <c r="C755" s="56">
        <v>2101010020</v>
      </c>
      <c r="D755" s="56" t="s">
        <v>38</v>
      </c>
      <c r="E755" s="56">
        <v>2101020020</v>
      </c>
      <c r="F755" s="56">
        <v>5401010020</v>
      </c>
      <c r="G755" s="56" t="s">
        <v>11428</v>
      </c>
      <c r="H755" s="56">
        <v>400304</v>
      </c>
      <c r="I755" s="56" t="s">
        <v>11465</v>
      </c>
      <c r="J755" s="56" t="s">
        <v>5934</v>
      </c>
      <c r="K755" s="56" t="s">
        <v>1926</v>
      </c>
      <c r="L755" s="56" t="s">
        <v>7138</v>
      </c>
      <c r="M755" s="73">
        <v>40832</v>
      </c>
      <c r="N755" s="56"/>
      <c r="O755" s="56"/>
      <c r="P755" s="56" t="s">
        <v>7139</v>
      </c>
      <c r="Q755" s="56"/>
      <c r="R755" s="56" t="s">
        <v>70</v>
      </c>
      <c r="S755" s="56" t="s">
        <v>11415</v>
      </c>
      <c r="T755" s="56" t="s">
        <v>7140</v>
      </c>
      <c r="U755" s="57">
        <v>538154757</v>
      </c>
      <c r="V755" s="57">
        <v>-154063943.03999999</v>
      </c>
      <c r="W755" s="57">
        <v>384090813.95999998</v>
      </c>
      <c r="X755" s="57">
        <v>0</v>
      </c>
      <c r="Y755" s="73">
        <v>40832</v>
      </c>
      <c r="Z755" s="57">
        <v>-12797591.439999999</v>
      </c>
      <c r="AA755" s="57">
        <v>0</v>
      </c>
      <c r="AB755" s="57">
        <v>371293222.51999998</v>
      </c>
      <c r="AC755" s="57">
        <v>0</v>
      </c>
      <c r="AD755" s="56" t="s">
        <v>9255</v>
      </c>
      <c r="AE755" s="57">
        <v>0</v>
      </c>
      <c r="AF755" s="57">
        <v>0</v>
      </c>
      <c r="AG755" s="57">
        <v>0</v>
      </c>
      <c r="AI755"/>
      <c r="AJ755"/>
    </row>
    <row r="756" spans="1:36">
      <c r="A756" s="56" t="s">
        <v>48</v>
      </c>
      <c r="B756" s="56" t="s">
        <v>11459</v>
      </c>
      <c r="C756" s="56">
        <v>2101010020</v>
      </c>
      <c r="D756" s="56" t="s">
        <v>38</v>
      </c>
      <c r="E756" s="56">
        <v>2101020020</v>
      </c>
      <c r="F756" s="56">
        <v>5401010020</v>
      </c>
      <c r="G756" s="56" t="s">
        <v>11428</v>
      </c>
      <c r="H756" s="56">
        <v>400300</v>
      </c>
      <c r="I756" s="56" t="s">
        <v>11451</v>
      </c>
      <c r="J756" s="56" t="s">
        <v>4441</v>
      </c>
      <c r="K756" s="56" t="s">
        <v>7453</v>
      </c>
      <c r="L756" s="56" t="s">
        <v>7138</v>
      </c>
      <c r="M756" s="73">
        <v>41364</v>
      </c>
      <c r="N756" s="56"/>
      <c r="O756" s="56"/>
      <c r="P756" s="56" t="s">
        <v>7454</v>
      </c>
      <c r="Q756" s="56"/>
      <c r="R756" s="56" t="s">
        <v>70</v>
      </c>
      <c r="S756" s="56" t="s">
        <v>11415</v>
      </c>
      <c r="T756" s="56" t="s">
        <v>7140</v>
      </c>
      <c r="U756" s="57">
        <v>37099423</v>
      </c>
      <c r="V756" s="57">
        <v>-9066450.0299999993</v>
      </c>
      <c r="W756" s="57">
        <v>28032972.969999999</v>
      </c>
      <c r="X756" s="57">
        <v>0</v>
      </c>
      <c r="Y756" s="73">
        <v>41364</v>
      </c>
      <c r="Z756" s="57">
        <v>-939449.08</v>
      </c>
      <c r="AA756" s="57">
        <v>0</v>
      </c>
      <c r="AB756" s="57">
        <v>27093523.890000001</v>
      </c>
      <c r="AC756" s="57">
        <v>0</v>
      </c>
      <c r="AD756" s="56" t="s">
        <v>9255</v>
      </c>
      <c r="AE756" s="57">
        <v>0</v>
      </c>
      <c r="AF756" s="57">
        <v>0</v>
      </c>
      <c r="AG756" s="57">
        <v>0</v>
      </c>
      <c r="AI756"/>
      <c r="AJ756"/>
    </row>
    <row r="757" spans="1:36">
      <c r="A757" s="56" t="s">
        <v>48</v>
      </c>
      <c r="B757" s="56" t="s">
        <v>11459</v>
      </c>
      <c r="C757" s="56">
        <v>2101010020</v>
      </c>
      <c r="D757" s="56" t="s">
        <v>38</v>
      </c>
      <c r="E757" s="56">
        <v>2101020020</v>
      </c>
      <c r="F757" s="56">
        <v>5401010020</v>
      </c>
      <c r="G757" s="56" t="s">
        <v>11428</v>
      </c>
      <c r="H757" s="56">
        <v>400300</v>
      </c>
      <c r="I757" s="56" t="s">
        <v>11451</v>
      </c>
      <c r="J757" s="56" t="s">
        <v>4442</v>
      </c>
      <c r="K757" s="56" t="s">
        <v>4443</v>
      </c>
      <c r="L757" s="56" t="s">
        <v>7138</v>
      </c>
      <c r="M757" s="73">
        <v>41277</v>
      </c>
      <c r="N757" s="56"/>
      <c r="O757" s="56"/>
      <c r="P757" s="56" t="s">
        <v>1476</v>
      </c>
      <c r="Q757" s="56"/>
      <c r="R757" s="56" t="s">
        <v>70</v>
      </c>
      <c r="S757" s="56" t="s">
        <v>11415</v>
      </c>
      <c r="T757" s="56" t="s">
        <v>7140</v>
      </c>
      <c r="U757" s="57">
        <v>10448324</v>
      </c>
      <c r="V757" s="57">
        <v>-5812758.5</v>
      </c>
      <c r="W757" s="57">
        <v>4635565.5</v>
      </c>
      <c r="X757" s="57">
        <v>0</v>
      </c>
      <c r="Y757" s="73">
        <v>41277</v>
      </c>
      <c r="Z757" s="57">
        <v>-1001306.02</v>
      </c>
      <c r="AA757" s="57">
        <v>0</v>
      </c>
      <c r="AB757" s="57">
        <v>3634259.48</v>
      </c>
      <c r="AC757" s="57">
        <v>0</v>
      </c>
      <c r="AD757" s="56" t="s">
        <v>9255</v>
      </c>
      <c r="AE757" s="57">
        <v>0</v>
      </c>
      <c r="AF757" s="57">
        <v>0</v>
      </c>
      <c r="AG757" s="57">
        <v>0</v>
      </c>
      <c r="AI757"/>
      <c r="AJ757"/>
    </row>
    <row r="758" spans="1:36">
      <c r="A758" s="56" t="s">
        <v>48</v>
      </c>
      <c r="B758" s="56" t="s">
        <v>11459</v>
      </c>
      <c r="C758" s="56">
        <v>2101010020</v>
      </c>
      <c r="D758" s="56" t="s">
        <v>38</v>
      </c>
      <c r="E758" s="56">
        <v>2101020020</v>
      </c>
      <c r="F758" s="56">
        <v>5401010020</v>
      </c>
      <c r="G758" s="56" t="s">
        <v>11428</v>
      </c>
      <c r="H758" s="56">
        <v>400300</v>
      </c>
      <c r="I758" s="56" t="s">
        <v>11451</v>
      </c>
      <c r="J758" s="56" t="s">
        <v>4444</v>
      </c>
      <c r="K758" s="56" t="s">
        <v>4445</v>
      </c>
      <c r="L758" s="56" t="s">
        <v>7138</v>
      </c>
      <c r="M758" s="73">
        <v>39783</v>
      </c>
      <c r="N758" s="56"/>
      <c r="O758" s="56"/>
      <c r="P758" s="56" t="s">
        <v>7139</v>
      </c>
      <c r="Q758" s="56"/>
      <c r="R758" s="56" t="s">
        <v>70</v>
      </c>
      <c r="S758" s="56" t="s">
        <v>11415</v>
      </c>
      <c r="T758" s="56" t="s">
        <v>7140</v>
      </c>
      <c r="U758" s="57">
        <v>11981405</v>
      </c>
      <c r="V758" s="57">
        <v>-4710247.1500000004</v>
      </c>
      <c r="W758" s="57">
        <v>7271157.8499999996</v>
      </c>
      <c r="X758" s="57">
        <v>0</v>
      </c>
      <c r="Y758" s="73">
        <v>39783</v>
      </c>
      <c r="Z758" s="57">
        <v>-269334.94</v>
      </c>
      <c r="AA758" s="57">
        <v>0</v>
      </c>
      <c r="AB758" s="57">
        <v>7001822.9100000001</v>
      </c>
      <c r="AC758" s="57">
        <v>0</v>
      </c>
      <c r="AD758" s="56" t="s">
        <v>9255</v>
      </c>
      <c r="AE758" s="57">
        <v>0</v>
      </c>
      <c r="AF758" s="57">
        <v>0</v>
      </c>
      <c r="AG758" s="57">
        <v>0</v>
      </c>
      <c r="AI758"/>
      <c r="AJ758"/>
    </row>
    <row r="759" spans="1:36">
      <c r="A759" s="56" t="s">
        <v>48</v>
      </c>
      <c r="B759" s="56" t="s">
        <v>11459</v>
      </c>
      <c r="C759" s="56">
        <v>2101010020</v>
      </c>
      <c r="D759" s="56" t="s">
        <v>38</v>
      </c>
      <c r="E759" s="56">
        <v>2101020020</v>
      </c>
      <c r="F759" s="56">
        <v>5401010020</v>
      </c>
      <c r="G759" s="56" t="s">
        <v>11428</v>
      </c>
      <c r="H759" s="56">
        <v>400300</v>
      </c>
      <c r="I759" s="56" t="s">
        <v>11451</v>
      </c>
      <c r="J759" s="56" t="s">
        <v>4446</v>
      </c>
      <c r="K759" s="56" t="s">
        <v>7452</v>
      </c>
      <c r="L759" s="56" t="s">
        <v>7138</v>
      </c>
      <c r="M759" s="73">
        <v>41120</v>
      </c>
      <c r="N759" s="56"/>
      <c r="O759" s="56"/>
      <c r="P759" s="56" t="s">
        <v>1476</v>
      </c>
      <c r="Q759" s="56"/>
      <c r="R759" s="56" t="s">
        <v>70</v>
      </c>
      <c r="S759" s="56" t="s">
        <v>11415</v>
      </c>
      <c r="T759" s="56" t="s">
        <v>7140</v>
      </c>
      <c r="U759" s="57">
        <v>8108848</v>
      </c>
      <c r="V759" s="57">
        <v>-4743564.29</v>
      </c>
      <c r="W759" s="57">
        <v>3365283.71</v>
      </c>
      <c r="X759" s="57">
        <v>0</v>
      </c>
      <c r="Y759" s="73">
        <v>41120</v>
      </c>
      <c r="Z759" s="57">
        <v>-813651.85</v>
      </c>
      <c r="AA759" s="57">
        <v>0</v>
      </c>
      <c r="AB759" s="57">
        <v>2551631.86</v>
      </c>
      <c r="AC759" s="57">
        <v>0</v>
      </c>
      <c r="AD759" s="56" t="s">
        <v>9255</v>
      </c>
      <c r="AE759" s="57">
        <v>0</v>
      </c>
      <c r="AF759" s="57">
        <v>0</v>
      </c>
      <c r="AG759" s="57">
        <v>0</v>
      </c>
      <c r="AI759"/>
      <c r="AJ759"/>
    </row>
    <row r="760" spans="1:36">
      <c r="A760" s="56" t="s">
        <v>48</v>
      </c>
      <c r="B760" s="56" t="s">
        <v>11459</v>
      </c>
      <c r="C760" s="56">
        <v>2101010020</v>
      </c>
      <c r="D760" s="56" t="s">
        <v>38</v>
      </c>
      <c r="E760" s="56">
        <v>2101020020</v>
      </c>
      <c r="F760" s="56">
        <v>5401010020</v>
      </c>
      <c r="G760" s="56" t="s">
        <v>11428</v>
      </c>
      <c r="H760" s="56">
        <v>400300</v>
      </c>
      <c r="I760" s="56" t="s">
        <v>11451</v>
      </c>
      <c r="J760" s="56" t="s">
        <v>4447</v>
      </c>
      <c r="K760" s="56" t="s">
        <v>4448</v>
      </c>
      <c r="L760" s="56" t="s">
        <v>7138</v>
      </c>
      <c r="M760" s="73">
        <v>40417</v>
      </c>
      <c r="N760" s="56"/>
      <c r="O760" s="56"/>
      <c r="P760" s="56" t="s">
        <v>7139</v>
      </c>
      <c r="Q760" s="56"/>
      <c r="R760" s="56" t="s">
        <v>70</v>
      </c>
      <c r="S760" s="56" t="s">
        <v>11415</v>
      </c>
      <c r="T760" s="56" t="s">
        <v>7140</v>
      </c>
      <c r="U760" s="57">
        <v>1573837</v>
      </c>
      <c r="V760" s="57">
        <v>-508377.36</v>
      </c>
      <c r="W760" s="57">
        <v>1065459.6399999999</v>
      </c>
      <c r="X760" s="57">
        <v>0</v>
      </c>
      <c r="Y760" s="73">
        <v>40417</v>
      </c>
      <c r="Z760" s="57">
        <v>-36998.25</v>
      </c>
      <c r="AA760" s="57">
        <v>0</v>
      </c>
      <c r="AB760" s="57">
        <v>1028461.39</v>
      </c>
      <c r="AC760" s="57">
        <v>0</v>
      </c>
      <c r="AD760" s="56" t="s">
        <v>9255</v>
      </c>
      <c r="AE760" s="57">
        <v>0</v>
      </c>
      <c r="AF760" s="57">
        <v>0</v>
      </c>
      <c r="AG760" s="57">
        <v>0</v>
      </c>
      <c r="AI760"/>
      <c r="AJ760"/>
    </row>
    <row r="761" spans="1:36">
      <c r="A761" s="56" t="s">
        <v>48</v>
      </c>
      <c r="B761" s="56" t="s">
        <v>11459</v>
      </c>
      <c r="C761" s="56">
        <v>2101010020</v>
      </c>
      <c r="D761" s="56" t="s">
        <v>38</v>
      </c>
      <c r="E761" s="56">
        <v>2101020020</v>
      </c>
      <c r="F761" s="56">
        <v>5401010020</v>
      </c>
      <c r="G761" s="56" t="s">
        <v>11428</v>
      </c>
      <c r="H761" s="56">
        <v>400300</v>
      </c>
      <c r="I761" s="56" t="s">
        <v>11451</v>
      </c>
      <c r="J761" s="56" t="s">
        <v>4449</v>
      </c>
      <c r="K761" s="56" t="s">
        <v>4450</v>
      </c>
      <c r="L761" s="56" t="s">
        <v>7138</v>
      </c>
      <c r="M761" s="73">
        <v>40417</v>
      </c>
      <c r="N761" s="56"/>
      <c r="O761" s="56"/>
      <c r="P761" s="56" t="s">
        <v>7139</v>
      </c>
      <c r="Q761" s="56"/>
      <c r="R761" s="56" t="s">
        <v>70</v>
      </c>
      <c r="S761" s="56" t="s">
        <v>11415</v>
      </c>
      <c r="T761" s="56" t="s">
        <v>7140</v>
      </c>
      <c r="U761" s="57">
        <v>3826367</v>
      </c>
      <c r="V761" s="57">
        <v>-1235983.1000000001</v>
      </c>
      <c r="W761" s="57">
        <v>2590383.9</v>
      </c>
      <c r="X761" s="57">
        <v>0</v>
      </c>
      <c r="Y761" s="73">
        <v>40417</v>
      </c>
      <c r="Z761" s="57">
        <v>-89951.49</v>
      </c>
      <c r="AA761" s="57">
        <v>0</v>
      </c>
      <c r="AB761" s="57">
        <v>2500432.41</v>
      </c>
      <c r="AC761" s="57">
        <v>0</v>
      </c>
      <c r="AD761" s="56" t="s">
        <v>9255</v>
      </c>
      <c r="AE761" s="57">
        <v>0</v>
      </c>
      <c r="AF761" s="57">
        <v>0</v>
      </c>
      <c r="AG761" s="57">
        <v>0</v>
      </c>
      <c r="AI761"/>
      <c r="AJ761"/>
    </row>
    <row r="762" spans="1:36">
      <c r="A762" s="56" t="s">
        <v>48</v>
      </c>
      <c r="B762" s="56" t="s">
        <v>11459</v>
      </c>
      <c r="C762" s="56">
        <v>2101010020</v>
      </c>
      <c r="D762" s="56" t="s">
        <v>38</v>
      </c>
      <c r="E762" s="56">
        <v>2101020020</v>
      </c>
      <c r="F762" s="56">
        <v>5401010020</v>
      </c>
      <c r="G762" s="56" t="s">
        <v>11428</v>
      </c>
      <c r="H762" s="56">
        <v>400300</v>
      </c>
      <c r="I762" s="56" t="s">
        <v>11451</v>
      </c>
      <c r="J762" s="56" t="s">
        <v>4451</v>
      </c>
      <c r="K762" s="56" t="s">
        <v>4452</v>
      </c>
      <c r="L762" s="56" t="s">
        <v>7138</v>
      </c>
      <c r="M762" s="73">
        <v>40914</v>
      </c>
      <c r="N762" s="56"/>
      <c r="O762" s="56"/>
      <c r="P762" s="56" t="s">
        <v>7455</v>
      </c>
      <c r="Q762" s="56"/>
      <c r="R762" s="56" t="s">
        <v>70</v>
      </c>
      <c r="S762" s="56" t="s">
        <v>11415</v>
      </c>
      <c r="T762" s="56" t="s">
        <v>7140</v>
      </c>
      <c r="U762" s="57">
        <v>52119051</v>
      </c>
      <c r="V762" s="57">
        <v>-14252660.5</v>
      </c>
      <c r="W762" s="57">
        <v>37866390.5</v>
      </c>
      <c r="X762" s="57">
        <v>0</v>
      </c>
      <c r="Y762" s="73">
        <v>40914</v>
      </c>
      <c r="Z762" s="57">
        <v>-1264574.92</v>
      </c>
      <c r="AA762" s="57">
        <v>0</v>
      </c>
      <c r="AB762" s="57">
        <v>36601815.579999998</v>
      </c>
      <c r="AC762" s="57">
        <v>0</v>
      </c>
      <c r="AD762" s="56" t="s">
        <v>9255</v>
      </c>
      <c r="AE762" s="57">
        <v>0</v>
      </c>
      <c r="AF762" s="57">
        <v>0</v>
      </c>
      <c r="AG762" s="57">
        <v>0</v>
      </c>
      <c r="AI762"/>
      <c r="AJ762"/>
    </row>
    <row r="763" spans="1:36">
      <c r="A763" s="56" t="s">
        <v>48</v>
      </c>
      <c r="B763" s="56" t="s">
        <v>11459</v>
      </c>
      <c r="C763" s="56">
        <v>2101010020</v>
      </c>
      <c r="D763" s="56" t="s">
        <v>38</v>
      </c>
      <c r="E763" s="56">
        <v>2101020020</v>
      </c>
      <c r="F763" s="56">
        <v>5401010020</v>
      </c>
      <c r="G763" s="56" t="s">
        <v>11428</v>
      </c>
      <c r="H763" s="56">
        <v>400300</v>
      </c>
      <c r="I763" s="56" t="s">
        <v>11451</v>
      </c>
      <c r="J763" s="56" t="s">
        <v>4453</v>
      </c>
      <c r="K763" s="56" t="s">
        <v>3668</v>
      </c>
      <c r="L763" s="56" t="s">
        <v>7138</v>
      </c>
      <c r="M763" s="73">
        <v>40179</v>
      </c>
      <c r="N763" s="56"/>
      <c r="O763" s="56"/>
      <c r="P763" s="56" t="s">
        <v>7139</v>
      </c>
      <c r="Q763" s="56"/>
      <c r="R763" s="56" t="s">
        <v>70</v>
      </c>
      <c r="S763" s="56" t="s">
        <v>11415</v>
      </c>
      <c r="T763" s="56" t="s">
        <v>7140</v>
      </c>
      <c r="U763" s="57">
        <v>1137386</v>
      </c>
      <c r="V763" s="57">
        <v>-370536.46</v>
      </c>
      <c r="W763" s="57">
        <v>766849.54</v>
      </c>
      <c r="X763" s="57">
        <v>0</v>
      </c>
      <c r="Y763" s="73">
        <v>40179</v>
      </c>
      <c r="Z763" s="57">
        <v>-27351.03</v>
      </c>
      <c r="AA763" s="57">
        <v>0</v>
      </c>
      <c r="AB763" s="57">
        <v>739498.51</v>
      </c>
      <c r="AC763" s="57">
        <v>0</v>
      </c>
      <c r="AD763" s="56" t="s">
        <v>9255</v>
      </c>
      <c r="AE763" s="57">
        <v>0</v>
      </c>
      <c r="AF763" s="57">
        <v>0</v>
      </c>
      <c r="AG763" s="57">
        <v>0</v>
      </c>
      <c r="AI763"/>
      <c r="AJ763"/>
    </row>
    <row r="764" spans="1:36">
      <c r="A764" s="56" t="s">
        <v>48</v>
      </c>
      <c r="B764" s="56" t="s">
        <v>11459</v>
      </c>
      <c r="C764" s="56">
        <v>2101010020</v>
      </c>
      <c r="D764" s="56" t="s">
        <v>38</v>
      </c>
      <c r="E764" s="56">
        <v>2101020020</v>
      </c>
      <c r="F764" s="56">
        <v>5401010020</v>
      </c>
      <c r="G764" s="56" t="s">
        <v>11428</v>
      </c>
      <c r="H764" s="56">
        <v>400300</v>
      </c>
      <c r="I764" s="56" t="s">
        <v>11451</v>
      </c>
      <c r="J764" s="56" t="s">
        <v>4454</v>
      </c>
      <c r="K764" s="56" t="s">
        <v>4455</v>
      </c>
      <c r="L764" s="56" t="s">
        <v>7138</v>
      </c>
      <c r="M764" s="73">
        <v>41430</v>
      </c>
      <c r="N764" s="56"/>
      <c r="O764" s="56"/>
      <c r="P764" s="56" t="s">
        <v>7167</v>
      </c>
      <c r="Q764" s="56"/>
      <c r="R764" s="56" t="s">
        <v>70</v>
      </c>
      <c r="S764" s="56" t="s">
        <v>11415</v>
      </c>
      <c r="T764" s="56" t="s">
        <v>7140</v>
      </c>
      <c r="U764" s="57">
        <v>2112789.15</v>
      </c>
      <c r="V764" s="57">
        <v>-504171.84</v>
      </c>
      <c r="W764" s="57">
        <v>1608617.31</v>
      </c>
      <c r="X764" s="57">
        <v>0</v>
      </c>
      <c r="Y764" s="73">
        <v>41430</v>
      </c>
      <c r="Z764" s="57">
        <v>-53908.36</v>
      </c>
      <c r="AA764" s="57">
        <v>0</v>
      </c>
      <c r="AB764" s="57">
        <v>1554708.95</v>
      </c>
      <c r="AC764" s="57">
        <v>0</v>
      </c>
      <c r="AD764" s="56" t="s">
        <v>9255</v>
      </c>
      <c r="AE764" s="57">
        <v>0</v>
      </c>
      <c r="AF764" s="57">
        <v>0</v>
      </c>
      <c r="AG764" s="57">
        <v>0</v>
      </c>
      <c r="AI764"/>
      <c r="AJ764"/>
    </row>
    <row r="765" spans="1:36">
      <c r="A765" s="56" t="s">
        <v>48</v>
      </c>
      <c r="B765" s="56" t="s">
        <v>11459</v>
      </c>
      <c r="C765" s="56">
        <v>2101010020</v>
      </c>
      <c r="D765" s="56" t="s">
        <v>38</v>
      </c>
      <c r="E765" s="56">
        <v>2101020020</v>
      </c>
      <c r="F765" s="56">
        <v>5401010020</v>
      </c>
      <c r="G765" s="56" t="s">
        <v>11428</v>
      </c>
      <c r="H765" s="56">
        <v>400300</v>
      </c>
      <c r="I765" s="56" t="s">
        <v>11451</v>
      </c>
      <c r="J765" s="56" t="s">
        <v>4456</v>
      </c>
      <c r="K765" s="56" t="s">
        <v>4457</v>
      </c>
      <c r="L765" s="56" t="s">
        <v>7138</v>
      </c>
      <c r="M765" s="73">
        <v>41557</v>
      </c>
      <c r="N765" s="56"/>
      <c r="O765" s="56"/>
      <c r="P765" s="56" t="s">
        <v>7456</v>
      </c>
      <c r="Q765" s="56"/>
      <c r="R765" s="56" t="s">
        <v>70</v>
      </c>
      <c r="S765" s="56" t="s">
        <v>11415</v>
      </c>
      <c r="T765" s="56" t="s">
        <v>7140</v>
      </c>
      <c r="U765" s="57">
        <v>3114252</v>
      </c>
      <c r="V765" s="57">
        <v>-713200.02</v>
      </c>
      <c r="W765" s="57">
        <v>2401051.98</v>
      </c>
      <c r="X765" s="57">
        <v>0</v>
      </c>
      <c r="Y765" s="73">
        <v>41557</v>
      </c>
      <c r="Z765" s="57">
        <v>-80491.929999999993</v>
      </c>
      <c r="AA765" s="57">
        <v>0</v>
      </c>
      <c r="AB765" s="57">
        <v>2320560.0499999998</v>
      </c>
      <c r="AC765" s="57">
        <v>0</v>
      </c>
      <c r="AD765" s="56" t="s">
        <v>9255</v>
      </c>
      <c r="AE765" s="57">
        <v>0</v>
      </c>
      <c r="AF765" s="57">
        <v>0</v>
      </c>
      <c r="AG765" s="57">
        <v>0</v>
      </c>
      <c r="AI765"/>
      <c r="AJ765"/>
    </row>
    <row r="766" spans="1:36">
      <c r="A766" s="56" t="s">
        <v>48</v>
      </c>
      <c r="B766" s="56" t="s">
        <v>11459</v>
      </c>
      <c r="C766" s="56">
        <v>2101010020</v>
      </c>
      <c r="D766" s="56" t="s">
        <v>38</v>
      </c>
      <c r="E766" s="56">
        <v>2101020020</v>
      </c>
      <c r="F766" s="56">
        <v>5401010020</v>
      </c>
      <c r="G766" s="56" t="s">
        <v>11428</v>
      </c>
      <c r="H766" s="56">
        <v>400300</v>
      </c>
      <c r="I766" s="56" t="s">
        <v>11451</v>
      </c>
      <c r="J766" s="56" t="s">
        <v>4458</v>
      </c>
      <c r="K766" s="56" t="s">
        <v>4459</v>
      </c>
      <c r="L766" s="56" t="s">
        <v>7138</v>
      </c>
      <c r="M766" s="73">
        <v>39845</v>
      </c>
      <c r="N766" s="56"/>
      <c r="O766" s="56"/>
      <c r="P766" s="56" t="s">
        <v>7139</v>
      </c>
      <c r="Q766" s="56"/>
      <c r="R766" s="56" t="s">
        <v>70</v>
      </c>
      <c r="S766" s="56" t="s">
        <v>11415</v>
      </c>
      <c r="T766" s="56" t="s">
        <v>7140</v>
      </c>
      <c r="U766" s="57">
        <v>17378412</v>
      </c>
      <c r="V766" s="57">
        <v>-6361821.8399999999</v>
      </c>
      <c r="W766" s="57">
        <v>11016590.16</v>
      </c>
      <c r="X766" s="57">
        <v>0</v>
      </c>
      <c r="Y766" s="73">
        <v>39845</v>
      </c>
      <c r="Z766" s="57">
        <v>-406588.49</v>
      </c>
      <c r="AA766" s="57">
        <v>0</v>
      </c>
      <c r="AB766" s="57">
        <v>10610001.67</v>
      </c>
      <c r="AC766" s="57">
        <v>0</v>
      </c>
      <c r="AD766" s="56" t="s">
        <v>9255</v>
      </c>
      <c r="AE766" s="57">
        <v>0</v>
      </c>
      <c r="AF766" s="57">
        <v>0</v>
      </c>
      <c r="AG766" s="57">
        <v>0</v>
      </c>
      <c r="AI766"/>
      <c r="AJ766"/>
    </row>
    <row r="767" spans="1:36">
      <c r="A767" s="56" t="s">
        <v>48</v>
      </c>
      <c r="B767" s="56" t="s">
        <v>11459</v>
      </c>
      <c r="C767" s="56">
        <v>2101010020</v>
      </c>
      <c r="D767" s="56" t="s">
        <v>38</v>
      </c>
      <c r="E767" s="56">
        <v>2101020020</v>
      </c>
      <c r="F767" s="56">
        <v>5401010020</v>
      </c>
      <c r="G767" s="56" t="s">
        <v>11428</v>
      </c>
      <c r="H767" s="56">
        <v>400300</v>
      </c>
      <c r="I767" s="56" t="s">
        <v>11451</v>
      </c>
      <c r="J767" s="56" t="s">
        <v>4460</v>
      </c>
      <c r="K767" s="56" t="s">
        <v>4461</v>
      </c>
      <c r="L767" s="56" t="s">
        <v>7138</v>
      </c>
      <c r="M767" s="73">
        <v>40417</v>
      </c>
      <c r="N767" s="56"/>
      <c r="O767" s="56"/>
      <c r="P767" s="56" t="s">
        <v>7139</v>
      </c>
      <c r="Q767" s="56"/>
      <c r="R767" s="56" t="s">
        <v>70</v>
      </c>
      <c r="S767" s="56" t="s">
        <v>11415</v>
      </c>
      <c r="T767" s="56" t="s">
        <v>7140</v>
      </c>
      <c r="U767" s="57">
        <v>1484857</v>
      </c>
      <c r="V767" s="57">
        <v>-479634.94</v>
      </c>
      <c r="W767" s="57">
        <v>1005222.06</v>
      </c>
      <c r="X767" s="57">
        <v>0</v>
      </c>
      <c r="Y767" s="73">
        <v>40417</v>
      </c>
      <c r="Z767" s="57">
        <v>-34906.49</v>
      </c>
      <c r="AA767" s="57">
        <v>0</v>
      </c>
      <c r="AB767" s="57">
        <v>970315.57</v>
      </c>
      <c r="AC767" s="57">
        <v>0</v>
      </c>
      <c r="AD767" s="56" t="s">
        <v>9255</v>
      </c>
      <c r="AE767" s="57">
        <v>0</v>
      </c>
      <c r="AF767" s="57">
        <v>0</v>
      </c>
      <c r="AG767" s="57">
        <v>0</v>
      </c>
      <c r="AI767"/>
      <c r="AJ767"/>
    </row>
    <row r="768" spans="1:36">
      <c r="A768" s="56" t="s">
        <v>48</v>
      </c>
      <c r="B768" s="56" t="s">
        <v>11459</v>
      </c>
      <c r="C768" s="56">
        <v>2101010020</v>
      </c>
      <c r="D768" s="56" t="s">
        <v>38</v>
      </c>
      <c r="E768" s="56">
        <v>2101020020</v>
      </c>
      <c r="F768" s="56">
        <v>5401010020</v>
      </c>
      <c r="G768" s="56" t="s">
        <v>11428</v>
      </c>
      <c r="H768" s="56">
        <v>400300</v>
      </c>
      <c r="I768" s="56" t="s">
        <v>11447</v>
      </c>
      <c r="J768" s="56" t="s">
        <v>3528</v>
      </c>
      <c r="K768" s="56" t="s">
        <v>3529</v>
      </c>
      <c r="L768" s="56" t="s">
        <v>7138</v>
      </c>
      <c r="M768" s="73">
        <v>40417</v>
      </c>
      <c r="N768" s="56"/>
      <c r="O768" s="56"/>
      <c r="P768" s="56" t="s">
        <v>7139</v>
      </c>
      <c r="Q768" s="56"/>
      <c r="R768" s="56" t="s">
        <v>70</v>
      </c>
      <c r="S768" s="56" t="s">
        <v>11415</v>
      </c>
      <c r="T768" s="56" t="s">
        <v>7140</v>
      </c>
      <c r="U768" s="57">
        <v>9724034</v>
      </c>
      <c r="V768" s="57">
        <v>-3134580.65</v>
      </c>
      <c r="W768" s="57">
        <v>6589453.3499999996</v>
      </c>
      <c r="X768" s="57">
        <v>0</v>
      </c>
      <c r="Y768" s="73">
        <v>40417</v>
      </c>
      <c r="Z768" s="57">
        <v>-228837.68</v>
      </c>
      <c r="AA768" s="57">
        <v>0</v>
      </c>
      <c r="AB768" s="57">
        <v>6360615.6699999999</v>
      </c>
      <c r="AC768" s="57">
        <v>0</v>
      </c>
      <c r="AD768" s="56" t="s">
        <v>9255</v>
      </c>
      <c r="AE768" s="57">
        <v>0</v>
      </c>
      <c r="AF768" s="57">
        <v>0</v>
      </c>
      <c r="AG768" s="57">
        <v>0</v>
      </c>
      <c r="AI768"/>
      <c r="AJ768"/>
    </row>
    <row r="769" spans="1:36">
      <c r="A769" s="56" t="s">
        <v>48</v>
      </c>
      <c r="B769" s="56" t="s">
        <v>11459</v>
      </c>
      <c r="C769" s="56">
        <v>2101010020</v>
      </c>
      <c r="D769" s="56" t="s">
        <v>38</v>
      </c>
      <c r="E769" s="56">
        <v>2101020020</v>
      </c>
      <c r="F769" s="56">
        <v>5401010020</v>
      </c>
      <c r="G769" s="56" t="s">
        <v>11428</v>
      </c>
      <c r="H769" s="56">
        <v>400300</v>
      </c>
      <c r="I769" s="56" t="s">
        <v>11447</v>
      </c>
      <c r="J769" s="56" t="s">
        <v>3530</v>
      </c>
      <c r="K769" s="56" t="s">
        <v>3529</v>
      </c>
      <c r="L769" s="56" t="s">
        <v>7138</v>
      </c>
      <c r="M769" s="73">
        <v>40417</v>
      </c>
      <c r="N769" s="56"/>
      <c r="O769" s="56"/>
      <c r="P769" s="56" t="s">
        <v>7139</v>
      </c>
      <c r="Q769" s="56"/>
      <c r="R769" s="56" t="s">
        <v>70</v>
      </c>
      <c r="S769" s="56" t="s">
        <v>11415</v>
      </c>
      <c r="T769" s="56" t="s">
        <v>7140</v>
      </c>
      <c r="U769" s="57">
        <v>833531</v>
      </c>
      <c r="V769" s="57">
        <v>-313934.74</v>
      </c>
      <c r="W769" s="57">
        <v>519596.26</v>
      </c>
      <c r="X769" s="57">
        <v>0</v>
      </c>
      <c r="Y769" s="73">
        <v>40417</v>
      </c>
      <c r="Z769" s="57">
        <v>-17919.310000000001</v>
      </c>
      <c r="AA769" s="57">
        <v>0</v>
      </c>
      <c r="AB769" s="57">
        <v>501676.95</v>
      </c>
      <c r="AC769" s="57">
        <v>0</v>
      </c>
      <c r="AD769" s="56" t="s">
        <v>9255</v>
      </c>
      <c r="AE769" s="57">
        <v>0</v>
      </c>
      <c r="AF769" s="57">
        <v>0</v>
      </c>
      <c r="AG769" s="57">
        <v>0</v>
      </c>
      <c r="AI769"/>
      <c r="AJ769"/>
    </row>
    <row r="770" spans="1:36">
      <c r="A770" s="56" t="s">
        <v>48</v>
      </c>
      <c r="B770" s="56" t="s">
        <v>11459</v>
      </c>
      <c r="C770" s="56">
        <v>2101010020</v>
      </c>
      <c r="D770" s="56" t="s">
        <v>38</v>
      </c>
      <c r="E770" s="56">
        <v>2101020020</v>
      </c>
      <c r="F770" s="56">
        <v>5401010020</v>
      </c>
      <c r="G770" s="56" t="s">
        <v>11428</v>
      </c>
      <c r="H770" s="56">
        <v>400300</v>
      </c>
      <c r="I770" s="56" t="s">
        <v>11451</v>
      </c>
      <c r="J770" s="56" t="s">
        <v>4462</v>
      </c>
      <c r="K770" s="56" t="s">
        <v>4463</v>
      </c>
      <c r="L770" s="56" t="s">
        <v>7138</v>
      </c>
      <c r="M770" s="73">
        <v>40635</v>
      </c>
      <c r="N770" s="56"/>
      <c r="O770" s="56"/>
      <c r="P770" s="56" t="s">
        <v>7139</v>
      </c>
      <c r="Q770" s="56"/>
      <c r="R770" s="56" t="s">
        <v>70</v>
      </c>
      <c r="S770" s="56" t="s">
        <v>11415</v>
      </c>
      <c r="T770" s="56" t="s">
        <v>7140</v>
      </c>
      <c r="U770" s="57">
        <v>24410751</v>
      </c>
      <c r="V770" s="57">
        <v>-7628312.4000000004</v>
      </c>
      <c r="W770" s="57">
        <v>16782438.600000001</v>
      </c>
      <c r="X770" s="57">
        <v>0</v>
      </c>
      <c r="Y770" s="73">
        <v>40635</v>
      </c>
      <c r="Z770" s="57">
        <v>-569608.21</v>
      </c>
      <c r="AA770" s="57">
        <v>0</v>
      </c>
      <c r="AB770" s="57">
        <v>16212830.390000001</v>
      </c>
      <c r="AC770" s="57">
        <v>0</v>
      </c>
      <c r="AD770" s="56" t="s">
        <v>9255</v>
      </c>
      <c r="AE770" s="57">
        <v>0</v>
      </c>
      <c r="AF770" s="57">
        <v>0</v>
      </c>
      <c r="AG770" s="57">
        <v>0</v>
      </c>
      <c r="AI770"/>
      <c r="AJ770"/>
    </row>
    <row r="771" spans="1:36">
      <c r="A771" s="56" t="s">
        <v>48</v>
      </c>
      <c r="B771" s="56" t="s">
        <v>11459</v>
      </c>
      <c r="C771" s="56">
        <v>2101010020</v>
      </c>
      <c r="D771" s="56" t="s">
        <v>38</v>
      </c>
      <c r="E771" s="56">
        <v>2101020020</v>
      </c>
      <c r="F771" s="56">
        <v>5401010020</v>
      </c>
      <c r="G771" s="56" t="s">
        <v>11428</v>
      </c>
      <c r="H771" s="56">
        <v>400300</v>
      </c>
      <c r="I771" s="56" t="s">
        <v>11451</v>
      </c>
      <c r="J771" s="56" t="s">
        <v>4464</v>
      </c>
      <c r="K771" s="56" t="s">
        <v>4465</v>
      </c>
      <c r="L771" s="56" t="s">
        <v>7138</v>
      </c>
      <c r="M771" s="73">
        <v>40417</v>
      </c>
      <c r="N771" s="56"/>
      <c r="O771" s="56"/>
      <c r="P771" s="56" t="s">
        <v>7139</v>
      </c>
      <c r="Q771" s="56"/>
      <c r="R771" s="56" t="s">
        <v>70</v>
      </c>
      <c r="S771" s="56" t="s">
        <v>11415</v>
      </c>
      <c r="T771" s="56" t="s">
        <v>7140</v>
      </c>
      <c r="U771" s="57">
        <v>2430498</v>
      </c>
      <c r="V771" s="57">
        <v>-788581.45</v>
      </c>
      <c r="W771" s="57">
        <v>1641916.55</v>
      </c>
      <c r="X771" s="57">
        <v>0</v>
      </c>
      <c r="Y771" s="73">
        <v>40417</v>
      </c>
      <c r="Z771" s="57">
        <v>-57006.15</v>
      </c>
      <c r="AA771" s="57">
        <v>0</v>
      </c>
      <c r="AB771" s="57">
        <v>1584910.4</v>
      </c>
      <c r="AC771" s="57">
        <v>0</v>
      </c>
      <c r="AD771" s="56" t="s">
        <v>9255</v>
      </c>
      <c r="AE771" s="57">
        <v>0</v>
      </c>
      <c r="AF771" s="57">
        <v>0</v>
      </c>
      <c r="AG771" s="57">
        <v>0</v>
      </c>
      <c r="AI771"/>
      <c r="AJ771"/>
    </row>
    <row r="772" spans="1:36">
      <c r="A772" s="56" t="s">
        <v>48</v>
      </c>
      <c r="B772" s="56" t="s">
        <v>11459</v>
      </c>
      <c r="C772" s="56">
        <v>2101010020</v>
      </c>
      <c r="D772" s="56" t="s">
        <v>38</v>
      </c>
      <c r="E772" s="56">
        <v>2101020020</v>
      </c>
      <c r="F772" s="56">
        <v>5401010020</v>
      </c>
      <c r="G772" s="56" t="s">
        <v>11428</v>
      </c>
      <c r="H772" s="56">
        <v>400300</v>
      </c>
      <c r="I772" s="56" t="s">
        <v>11451</v>
      </c>
      <c r="J772" s="56" t="s">
        <v>4466</v>
      </c>
      <c r="K772" s="56" t="s">
        <v>4465</v>
      </c>
      <c r="L772" s="56" t="s">
        <v>7138</v>
      </c>
      <c r="M772" s="73">
        <v>40417</v>
      </c>
      <c r="N772" s="56"/>
      <c r="O772" s="56"/>
      <c r="P772" s="56" t="s">
        <v>7139</v>
      </c>
      <c r="Q772" s="56"/>
      <c r="R772" s="56" t="s">
        <v>70</v>
      </c>
      <c r="S772" s="56" t="s">
        <v>11415</v>
      </c>
      <c r="T772" s="56" t="s">
        <v>7140</v>
      </c>
      <c r="U772" s="57">
        <v>121721</v>
      </c>
      <c r="V772" s="57">
        <v>-45202.2</v>
      </c>
      <c r="W772" s="57">
        <v>76518.8</v>
      </c>
      <c r="X772" s="57">
        <v>0</v>
      </c>
      <c r="Y772" s="73">
        <v>40417</v>
      </c>
      <c r="Z772" s="57">
        <v>-2640.83</v>
      </c>
      <c r="AA772" s="57">
        <v>0</v>
      </c>
      <c r="AB772" s="57">
        <v>73877.97</v>
      </c>
      <c r="AC772" s="57">
        <v>0</v>
      </c>
      <c r="AD772" s="56" t="s">
        <v>9255</v>
      </c>
      <c r="AE772" s="57">
        <v>0</v>
      </c>
      <c r="AF772" s="57">
        <v>0</v>
      </c>
      <c r="AG772" s="57">
        <v>0</v>
      </c>
      <c r="AI772"/>
      <c r="AJ772"/>
    </row>
    <row r="773" spans="1:36">
      <c r="A773" s="56" t="s">
        <v>48</v>
      </c>
      <c r="B773" s="56" t="s">
        <v>11459</v>
      </c>
      <c r="C773" s="56">
        <v>2101010020</v>
      </c>
      <c r="D773" s="56" t="s">
        <v>38</v>
      </c>
      <c r="E773" s="56">
        <v>2101020020</v>
      </c>
      <c r="F773" s="56">
        <v>5401010020</v>
      </c>
      <c r="G773" s="56" t="s">
        <v>11428</v>
      </c>
      <c r="H773" s="56">
        <v>400300</v>
      </c>
      <c r="I773" s="56" t="s">
        <v>11451</v>
      </c>
      <c r="J773" s="56" t="s">
        <v>4467</v>
      </c>
      <c r="K773" s="56" t="s">
        <v>4465</v>
      </c>
      <c r="L773" s="56" t="s">
        <v>7138</v>
      </c>
      <c r="M773" s="73">
        <v>40417</v>
      </c>
      <c r="N773" s="56"/>
      <c r="O773" s="56"/>
      <c r="P773" s="56" t="s">
        <v>7139</v>
      </c>
      <c r="Q773" s="56"/>
      <c r="R773" s="56" t="s">
        <v>70</v>
      </c>
      <c r="S773" s="56" t="s">
        <v>11415</v>
      </c>
      <c r="T773" s="56" t="s">
        <v>7140</v>
      </c>
      <c r="U773" s="57">
        <v>623686</v>
      </c>
      <c r="V773" s="57">
        <v>-155025.60999999999</v>
      </c>
      <c r="W773" s="57">
        <v>468660.39</v>
      </c>
      <c r="X773" s="57">
        <v>0</v>
      </c>
      <c r="Y773" s="73">
        <v>40417</v>
      </c>
      <c r="Z773" s="57">
        <v>-16402.900000000001</v>
      </c>
      <c r="AA773" s="57">
        <v>0</v>
      </c>
      <c r="AB773" s="57">
        <v>452257.49</v>
      </c>
      <c r="AC773" s="57">
        <v>0</v>
      </c>
      <c r="AD773" s="56" t="s">
        <v>9255</v>
      </c>
      <c r="AE773" s="57">
        <v>0</v>
      </c>
      <c r="AF773" s="57">
        <v>0</v>
      </c>
      <c r="AG773" s="57">
        <v>0</v>
      </c>
      <c r="AI773"/>
      <c r="AJ773"/>
    </row>
    <row r="774" spans="1:36">
      <c r="A774" s="56" t="s">
        <v>48</v>
      </c>
      <c r="B774" s="56" t="s">
        <v>11459</v>
      </c>
      <c r="C774" s="56">
        <v>2101010020</v>
      </c>
      <c r="D774" s="56" t="s">
        <v>38</v>
      </c>
      <c r="E774" s="56">
        <v>2101020020</v>
      </c>
      <c r="F774" s="56">
        <v>5401010020</v>
      </c>
      <c r="G774" s="56" t="s">
        <v>11428</v>
      </c>
      <c r="H774" s="56">
        <v>400300</v>
      </c>
      <c r="I774" s="56" t="s">
        <v>11447</v>
      </c>
      <c r="J774" s="56" t="s">
        <v>3531</v>
      </c>
      <c r="K774" s="56" t="s">
        <v>3532</v>
      </c>
      <c r="L774" s="56" t="s">
        <v>7138</v>
      </c>
      <c r="M774" s="73">
        <v>39722</v>
      </c>
      <c r="N774" s="56"/>
      <c r="O774" s="56"/>
      <c r="P774" s="56" t="s">
        <v>7139</v>
      </c>
      <c r="Q774" s="56"/>
      <c r="R774" s="56" t="s">
        <v>70</v>
      </c>
      <c r="S774" s="56" t="s">
        <v>11415</v>
      </c>
      <c r="T774" s="56" t="s">
        <v>7140</v>
      </c>
      <c r="U774" s="57">
        <v>7484035</v>
      </c>
      <c r="V774" s="57">
        <v>-2876854.11</v>
      </c>
      <c r="W774" s="57">
        <v>4607180.8899999997</v>
      </c>
      <c r="X774" s="57">
        <v>0</v>
      </c>
      <c r="Y774" s="73">
        <v>39722</v>
      </c>
      <c r="Z774" s="57">
        <v>-172143.56</v>
      </c>
      <c r="AA774" s="57">
        <v>0</v>
      </c>
      <c r="AB774" s="57">
        <v>4435037.33</v>
      </c>
      <c r="AC774" s="57">
        <v>0</v>
      </c>
      <c r="AD774" s="56" t="s">
        <v>9255</v>
      </c>
      <c r="AE774" s="57">
        <v>0</v>
      </c>
      <c r="AF774" s="57">
        <v>0</v>
      </c>
      <c r="AG774" s="57">
        <v>0</v>
      </c>
      <c r="AI774"/>
      <c r="AJ774"/>
    </row>
    <row r="775" spans="1:36">
      <c r="A775" s="56" t="s">
        <v>48</v>
      </c>
      <c r="B775" s="56" t="s">
        <v>11459</v>
      </c>
      <c r="C775" s="56">
        <v>2101010020</v>
      </c>
      <c r="D775" s="56" t="s">
        <v>38</v>
      </c>
      <c r="E775" s="56">
        <v>2101020020</v>
      </c>
      <c r="F775" s="56">
        <v>5401010020</v>
      </c>
      <c r="G775" s="56" t="s">
        <v>11428</v>
      </c>
      <c r="H775" s="56">
        <v>400300</v>
      </c>
      <c r="I775" s="56" t="s">
        <v>11447</v>
      </c>
      <c r="J775" s="56" t="s">
        <v>3533</v>
      </c>
      <c r="K775" s="56" t="s">
        <v>3534</v>
      </c>
      <c r="L775" s="56" t="s">
        <v>7138</v>
      </c>
      <c r="M775" s="73">
        <v>39722</v>
      </c>
      <c r="N775" s="56"/>
      <c r="O775" s="56"/>
      <c r="P775" s="56" t="s">
        <v>7139</v>
      </c>
      <c r="Q775" s="56"/>
      <c r="R775" s="56" t="s">
        <v>70</v>
      </c>
      <c r="S775" s="56" t="s">
        <v>11415</v>
      </c>
      <c r="T775" s="56" t="s">
        <v>7140</v>
      </c>
      <c r="U775" s="57">
        <v>10095022</v>
      </c>
      <c r="V775" s="57">
        <v>-3880517.63</v>
      </c>
      <c r="W775" s="57">
        <v>6214504.3700000001</v>
      </c>
      <c r="X775" s="57">
        <v>0</v>
      </c>
      <c r="Y775" s="73">
        <v>39722</v>
      </c>
      <c r="Z775" s="57">
        <v>-232199.88</v>
      </c>
      <c r="AA775" s="57">
        <v>0</v>
      </c>
      <c r="AB775" s="57">
        <v>5982304.4900000002</v>
      </c>
      <c r="AC775" s="57">
        <v>0</v>
      </c>
      <c r="AD775" s="56" t="s">
        <v>9255</v>
      </c>
      <c r="AE775" s="57">
        <v>0</v>
      </c>
      <c r="AF775" s="57">
        <v>0</v>
      </c>
      <c r="AG775" s="57">
        <v>0</v>
      </c>
      <c r="AI775"/>
      <c r="AJ775"/>
    </row>
    <row r="776" spans="1:36">
      <c r="A776" s="56" t="s">
        <v>48</v>
      </c>
      <c r="B776" s="56" t="s">
        <v>11459</v>
      </c>
      <c r="C776" s="56">
        <v>2101010020</v>
      </c>
      <c r="D776" s="56" t="s">
        <v>38</v>
      </c>
      <c r="E776" s="56">
        <v>2101020020</v>
      </c>
      <c r="F776" s="56">
        <v>5401010020</v>
      </c>
      <c r="G776" s="56" t="s">
        <v>11428</v>
      </c>
      <c r="H776" s="56">
        <v>400300</v>
      </c>
      <c r="I776" s="56" t="s">
        <v>11447</v>
      </c>
      <c r="J776" s="56" t="s">
        <v>3535</v>
      </c>
      <c r="K776" s="56" t="s">
        <v>3536</v>
      </c>
      <c r="L776" s="56" t="s">
        <v>7138</v>
      </c>
      <c r="M776" s="73">
        <v>39753</v>
      </c>
      <c r="N776" s="56"/>
      <c r="O776" s="56"/>
      <c r="P776" s="56" t="s">
        <v>7139</v>
      </c>
      <c r="Q776" s="56"/>
      <c r="R776" s="56" t="s">
        <v>70</v>
      </c>
      <c r="S776" s="56" t="s">
        <v>11415</v>
      </c>
      <c r="T776" s="56" t="s">
        <v>7140</v>
      </c>
      <c r="U776" s="57">
        <v>4916507</v>
      </c>
      <c r="V776" s="57">
        <v>-1876471.43</v>
      </c>
      <c r="W776" s="57">
        <v>3040035.57</v>
      </c>
      <c r="X776" s="57">
        <v>0</v>
      </c>
      <c r="Y776" s="73">
        <v>39753</v>
      </c>
      <c r="Z776" s="57">
        <v>-113205.51</v>
      </c>
      <c r="AA776" s="57">
        <v>0</v>
      </c>
      <c r="AB776" s="57">
        <v>2926830.06</v>
      </c>
      <c r="AC776" s="57">
        <v>0</v>
      </c>
      <c r="AD776" s="56" t="s">
        <v>9255</v>
      </c>
      <c r="AE776" s="57">
        <v>0</v>
      </c>
      <c r="AF776" s="57">
        <v>0</v>
      </c>
      <c r="AG776" s="57">
        <v>0</v>
      </c>
      <c r="AI776"/>
      <c r="AJ776"/>
    </row>
    <row r="777" spans="1:36">
      <c r="A777" s="56" t="s">
        <v>48</v>
      </c>
      <c r="B777" s="56" t="s">
        <v>11459</v>
      </c>
      <c r="C777" s="56">
        <v>2101010020</v>
      </c>
      <c r="D777" s="56" t="s">
        <v>38</v>
      </c>
      <c r="E777" s="56">
        <v>2101020020</v>
      </c>
      <c r="F777" s="56">
        <v>5401010020</v>
      </c>
      <c r="G777" s="56" t="s">
        <v>11428</v>
      </c>
      <c r="H777" s="56">
        <v>400300</v>
      </c>
      <c r="I777" s="56" t="s">
        <v>11447</v>
      </c>
      <c r="J777" s="56" t="s">
        <v>3537</v>
      </c>
      <c r="K777" s="56" t="s">
        <v>3538</v>
      </c>
      <c r="L777" s="56" t="s">
        <v>7138</v>
      </c>
      <c r="M777" s="73">
        <v>39845</v>
      </c>
      <c r="N777" s="56"/>
      <c r="O777" s="56"/>
      <c r="P777" s="56" t="s">
        <v>7139</v>
      </c>
      <c r="Q777" s="56"/>
      <c r="R777" s="56" t="s">
        <v>70</v>
      </c>
      <c r="S777" s="56" t="s">
        <v>11415</v>
      </c>
      <c r="T777" s="56" t="s">
        <v>7140</v>
      </c>
      <c r="U777" s="57">
        <v>253434</v>
      </c>
      <c r="V777" s="57">
        <v>-94669.38</v>
      </c>
      <c r="W777" s="57">
        <v>158764.62</v>
      </c>
      <c r="X777" s="57">
        <v>0</v>
      </c>
      <c r="Y777" s="73">
        <v>39845</v>
      </c>
      <c r="Z777" s="57">
        <v>-5853.53</v>
      </c>
      <c r="AA777" s="57">
        <v>0</v>
      </c>
      <c r="AB777" s="57">
        <v>152911.09</v>
      </c>
      <c r="AC777" s="57">
        <v>0</v>
      </c>
      <c r="AD777" s="56" t="s">
        <v>9255</v>
      </c>
      <c r="AE777" s="57">
        <v>0</v>
      </c>
      <c r="AF777" s="57">
        <v>0</v>
      </c>
      <c r="AG777" s="57">
        <v>0</v>
      </c>
      <c r="AI777"/>
      <c r="AJ777"/>
    </row>
    <row r="778" spans="1:36">
      <c r="A778" s="56" t="s">
        <v>48</v>
      </c>
      <c r="B778" s="56" t="s">
        <v>11459</v>
      </c>
      <c r="C778" s="56">
        <v>2101010020</v>
      </c>
      <c r="D778" s="56" t="s">
        <v>38</v>
      </c>
      <c r="E778" s="56">
        <v>2101020020</v>
      </c>
      <c r="F778" s="56">
        <v>5401010020</v>
      </c>
      <c r="G778" s="56" t="s">
        <v>11428</v>
      </c>
      <c r="H778" s="56">
        <v>400300</v>
      </c>
      <c r="I778" s="56" t="s">
        <v>11447</v>
      </c>
      <c r="J778" s="56" t="s">
        <v>3539</v>
      </c>
      <c r="K778" s="56" t="s">
        <v>3540</v>
      </c>
      <c r="L778" s="56" t="s">
        <v>7138</v>
      </c>
      <c r="M778" s="73">
        <v>39887</v>
      </c>
      <c r="N778" s="56"/>
      <c r="O778" s="56"/>
      <c r="P778" s="56" t="s">
        <v>7139</v>
      </c>
      <c r="Q778" s="56"/>
      <c r="R778" s="56" t="s">
        <v>70</v>
      </c>
      <c r="S778" s="56" t="s">
        <v>11415</v>
      </c>
      <c r="T778" s="56" t="s">
        <v>7140</v>
      </c>
      <c r="U778" s="57">
        <v>4406951</v>
      </c>
      <c r="V778" s="57">
        <v>-1629933.04</v>
      </c>
      <c r="W778" s="57">
        <v>2777017.96</v>
      </c>
      <c r="X778" s="57">
        <v>0</v>
      </c>
      <c r="Y778" s="73">
        <v>39887</v>
      </c>
      <c r="Z778" s="57">
        <v>-101925.03</v>
      </c>
      <c r="AA778" s="57">
        <v>0</v>
      </c>
      <c r="AB778" s="57">
        <v>2675092.9300000002</v>
      </c>
      <c r="AC778" s="57">
        <v>0</v>
      </c>
      <c r="AD778" s="56" t="s">
        <v>9255</v>
      </c>
      <c r="AE778" s="57">
        <v>0</v>
      </c>
      <c r="AF778" s="57">
        <v>0</v>
      </c>
      <c r="AG778" s="57">
        <v>0</v>
      </c>
      <c r="AI778"/>
      <c r="AJ778"/>
    </row>
    <row r="779" spans="1:36">
      <c r="A779" s="56" t="s">
        <v>48</v>
      </c>
      <c r="B779" s="56" t="s">
        <v>11459</v>
      </c>
      <c r="C779" s="56">
        <v>2101010020</v>
      </c>
      <c r="D779" s="56" t="s">
        <v>38</v>
      </c>
      <c r="E779" s="56">
        <v>2101020020</v>
      </c>
      <c r="F779" s="56">
        <v>5401010020</v>
      </c>
      <c r="G779" s="56" t="s">
        <v>11428</v>
      </c>
      <c r="H779" s="56">
        <v>400300</v>
      </c>
      <c r="I779" s="56" t="s">
        <v>11447</v>
      </c>
      <c r="J779" s="56" t="s">
        <v>3541</v>
      </c>
      <c r="K779" s="56" t="s">
        <v>3542</v>
      </c>
      <c r="L779" s="56" t="s">
        <v>7138</v>
      </c>
      <c r="M779" s="73">
        <v>41254</v>
      </c>
      <c r="N779" s="56"/>
      <c r="O779" s="56"/>
      <c r="P779" s="56" t="s">
        <v>7457</v>
      </c>
      <c r="Q779" s="56"/>
      <c r="R779" s="56" t="s">
        <v>70</v>
      </c>
      <c r="S779" s="56" t="s">
        <v>11415</v>
      </c>
      <c r="T779" s="56" t="s">
        <v>7140</v>
      </c>
      <c r="U779" s="57">
        <v>13876459</v>
      </c>
      <c r="V779" s="57">
        <v>-3510351.59</v>
      </c>
      <c r="W779" s="57">
        <v>10366107.41</v>
      </c>
      <c r="X779" s="57">
        <v>0</v>
      </c>
      <c r="Y779" s="73">
        <v>41254</v>
      </c>
      <c r="Z779" s="57">
        <v>-346699.19</v>
      </c>
      <c r="AA779" s="57">
        <v>0</v>
      </c>
      <c r="AB779" s="57">
        <v>10019408.220000001</v>
      </c>
      <c r="AC779" s="57">
        <v>0</v>
      </c>
      <c r="AD779" s="56" t="s">
        <v>9255</v>
      </c>
      <c r="AE779" s="57">
        <v>0</v>
      </c>
      <c r="AF779" s="57">
        <v>0</v>
      </c>
      <c r="AG779" s="57">
        <v>0</v>
      </c>
      <c r="AI779"/>
      <c r="AJ779"/>
    </row>
    <row r="780" spans="1:36">
      <c r="A780" s="56" t="s">
        <v>48</v>
      </c>
      <c r="B780" s="56" t="s">
        <v>11459</v>
      </c>
      <c r="C780" s="56">
        <v>2101010020</v>
      </c>
      <c r="D780" s="56" t="s">
        <v>38</v>
      </c>
      <c r="E780" s="56">
        <v>2101020020</v>
      </c>
      <c r="F780" s="56">
        <v>5401010020</v>
      </c>
      <c r="G780" s="56" t="s">
        <v>11428</v>
      </c>
      <c r="H780" s="56">
        <v>400300</v>
      </c>
      <c r="I780" s="56" t="s">
        <v>11447</v>
      </c>
      <c r="J780" s="56" t="s">
        <v>3543</v>
      </c>
      <c r="K780" s="56" t="s">
        <v>3544</v>
      </c>
      <c r="L780" s="56" t="s">
        <v>7138</v>
      </c>
      <c r="M780" s="73">
        <v>40036</v>
      </c>
      <c r="N780" s="56"/>
      <c r="O780" s="56"/>
      <c r="P780" s="56" t="s">
        <v>7139</v>
      </c>
      <c r="Q780" s="56"/>
      <c r="R780" s="56" t="s">
        <v>70</v>
      </c>
      <c r="S780" s="56" t="s">
        <v>11415</v>
      </c>
      <c r="T780" s="56" t="s">
        <v>7140</v>
      </c>
      <c r="U780" s="57">
        <v>17351460</v>
      </c>
      <c r="V780" s="57">
        <v>-6189358.04</v>
      </c>
      <c r="W780" s="57">
        <v>11162101.960000001</v>
      </c>
      <c r="X780" s="57">
        <v>0</v>
      </c>
      <c r="Y780" s="73">
        <v>40036</v>
      </c>
      <c r="Z780" s="57">
        <v>-403233.57</v>
      </c>
      <c r="AA780" s="57">
        <v>0</v>
      </c>
      <c r="AB780" s="57">
        <v>10758868.390000001</v>
      </c>
      <c r="AC780" s="57">
        <v>0</v>
      </c>
      <c r="AD780" s="56" t="s">
        <v>9255</v>
      </c>
      <c r="AE780" s="57">
        <v>0</v>
      </c>
      <c r="AF780" s="57">
        <v>0</v>
      </c>
      <c r="AG780" s="57">
        <v>0</v>
      </c>
      <c r="AI780"/>
      <c r="AJ780"/>
    </row>
    <row r="781" spans="1:36">
      <c r="A781" s="56" t="s">
        <v>48</v>
      </c>
      <c r="B781" s="56" t="s">
        <v>11459</v>
      </c>
      <c r="C781" s="56">
        <v>2101010020</v>
      </c>
      <c r="D781" s="56" t="s">
        <v>38</v>
      </c>
      <c r="E781" s="56">
        <v>2101020020</v>
      </c>
      <c r="F781" s="56">
        <v>5401010020</v>
      </c>
      <c r="G781" s="56" t="s">
        <v>11428</v>
      </c>
      <c r="H781" s="56">
        <v>400300</v>
      </c>
      <c r="I781" s="56" t="s">
        <v>11447</v>
      </c>
      <c r="J781" s="56" t="s">
        <v>3545</v>
      </c>
      <c r="K781" s="56" t="s">
        <v>3546</v>
      </c>
      <c r="L781" s="56" t="s">
        <v>7138</v>
      </c>
      <c r="M781" s="73">
        <v>40101</v>
      </c>
      <c r="N781" s="56"/>
      <c r="O781" s="56"/>
      <c r="P781" s="56" t="s">
        <v>7139</v>
      </c>
      <c r="Q781" s="56"/>
      <c r="R781" s="56" t="s">
        <v>70</v>
      </c>
      <c r="S781" s="56" t="s">
        <v>11415</v>
      </c>
      <c r="T781" s="56" t="s">
        <v>7140</v>
      </c>
      <c r="U781" s="57">
        <v>17235490</v>
      </c>
      <c r="V781" s="57">
        <v>-6049045.8700000001</v>
      </c>
      <c r="W781" s="57">
        <v>11186444.130000001</v>
      </c>
      <c r="X781" s="57">
        <v>0</v>
      </c>
      <c r="Y781" s="73">
        <v>40101</v>
      </c>
      <c r="Z781" s="57">
        <v>-401354.71</v>
      </c>
      <c r="AA781" s="57">
        <v>0</v>
      </c>
      <c r="AB781" s="57">
        <v>10785089.42</v>
      </c>
      <c r="AC781" s="57">
        <v>0</v>
      </c>
      <c r="AD781" s="56" t="s">
        <v>9255</v>
      </c>
      <c r="AE781" s="57">
        <v>0</v>
      </c>
      <c r="AF781" s="57">
        <v>0</v>
      </c>
      <c r="AG781" s="57">
        <v>0</v>
      </c>
      <c r="AI781"/>
      <c r="AJ781"/>
    </row>
    <row r="782" spans="1:36">
      <c r="A782" s="56" t="s">
        <v>48</v>
      </c>
      <c r="B782" s="56" t="s">
        <v>11459</v>
      </c>
      <c r="C782" s="56">
        <v>2101010020</v>
      </c>
      <c r="D782" s="56" t="s">
        <v>38</v>
      </c>
      <c r="E782" s="56">
        <v>2101020020</v>
      </c>
      <c r="F782" s="56">
        <v>5401010020</v>
      </c>
      <c r="G782" s="56" t="s">
        <v>11428</v>
      </c>
      <c r="H782" s="56">
        <v>400300</v>
      </c>
      <c r="I782" s="56" t="s">
        <v>11447</v>
      </c>
      <c r="J782" s="56" t="s">
        <v>3547</v>
      </c>
      <c r="K782" s="56" t="s">
        <v>3548</v>
      </c>
      <c r="L782" s="56" t="s">
        <v>7138</v>
      </c>
      <c r="M782" s="73">
        <v>40193</v>
      </c>
      <c r="N782" s="56"/>
      <c r="O782" s="56"/>
      <c r="P782" s="56" t="s">
        <v>7139</v>
      </c>
      <c r="Q782" s="56"/>
      <c r="R782" s="56" t="s">
        <v>70</v>
      </c>
      <c r="S782" s="56" t="s">
        <v>11415</v>
      </c>
      <c r="T782" s="56" t="s">
        <v>7140</v>
      </c>
      <c r="U782" s="57">
        <v>16727651</v>
      </c>
      <c r="V782" s="57">
        <v>-5734811.8200000003</v>
      </c>
      <c r="W782" s="57">
        <v>10992839.18</v>
      </c>
      <c r="X782" s="57">
        <v>0</v>
      </c>
      <c r="Y782" s="73">
        <v>40193</v>
      </c>
      <c r="Z782" s="57">
        <v>-390632.95</v>
      </c>
      <c r="AA782" s="57">
        <v>0</v>
      </c>
      <c r="AB782" s="57">
        <v>10602206.23</v>
      </c>
      <c r="AC782" s="57">
        <v>0</v>
      </c>
      <c r="AD782" s="56" t="s">
        <v>9255</v>
      </c>
      <c r="AE782" s="57">
        <v>0</v>
      </c>
      <c r="AF782" s="57">
        <v>0</v>
      </c>
      <c r="AG782" s="57">
        <v>0</v>
      </c>
      <c r="AI782"/>
      <c r="AJ782"/>
    </row>
    <row r="783" spans="1:36">
      <c r="A783" s="56" t="s">
        <v>48</v>
      </c>
      <c r="B783" s="56" t="s">
        <v>11459</v>
      </c>
      <c r="C783" s="56">
        <v>2101010020</v>
      </c>
      <c r="D783" s="56" t="s">
        <v>38</v>
      </c>
      <c r="E783" s="56">
        <v>2101020020</v>
      </c>
      <c r="F783" s="56">
        <v>5401010020</v>
      </c>
      <c r="G783" s="56" t="s">
        <v>11428</v>
      </c>
      <c r="H783" s="56">
        <v>400300</v>
      </c>
      <c r="I783" s="56" t="s">
        <v>11447</v>
      </c>
      <c r="J783" s="56" t="s">
        <v>3549</v>
      </c>
      <c r="K783" s="56" t="s">
        <v>3550</v>
      </c>
      <c r="L783" s="56" t="s">
        <v>7138</v>
      </c>
      <c r="M783" s="73">
        <v>39985</v>
      </c>
      <c r="N783" s="56"/>
      <c r="O783" s="56"/>
      <c r="P783" s="56" t="s">
        <v>7139</v>
      </c>
      <c r="Q783" s="56"/>
      <c r="R783" s="56" t="s">
        <v>70</v>
      </c>
      <c r="S783" s="56" t="s">
        <v>11415</v>
      </c>
      <c r="T783" s="56" t="s">
        <v>7140</v>
      </c>
      <c r="U783" s="57">
        <v>23571447</v>
      </c>
      <c r="V783" s="57">
        <v>-8514192.7100000009</v>
      </c>
      <c r="W783" s="57">
        <v>15057254.289999999</v>
      </c>
      <c r="X783" s="57">
        <v>0</v>
      </c>
      <c r="Y783" s="73">
        <v>39985</v>
      </c>
      <c r="Z783" s="57">
        <v>-546894.73</v>
      </c>
      <c r="AA783" s="57">
        <v>0</v>
      </c>
      <c r="AB783" s="57">
        <v>14510359.560000001</v>
      </c>
      <c r="AC783" s="57">
        <v>0</v>
      </c>
      <c r="AD783" s="56" t="s">
        <v>9255</v>
      </c>
      <c r="AE783" s="57">
        <v>0</v>
      </c>
      <c r="AF783" s="57">
        <v>0</v>
      </c>
      <c r="AG783" s="57">
        <v>0</v>
      </c>
      <c r="AI783"/>
      <c r="AJ783"/>
    </row>
    <row r="784" spans="1:36">
      <c r="A784" s="56" t="s">
        <v>48</v>
      </c>
      <c r="B784" s="56" t="s">
        <v>11459</v>
      </c>
      <c r="C784" s="56">
        <v>2101010020</v>
      </c>
      <c r="D784" s="56" t="s">
        <v>38</v>
      </c>
      <c r="E784" s="56">
        <v>2101020020</v>
      </c>
      <c r="F784" s="56">
        <v>5401010020</v>
      </c>
      <c r="G784" s="56" t="s">
        <v>11428</v>
      </c>
      <c r="H784" s="56">
        <v>400300</v>
      </c>
      <c r="I784" s="56" t="s">
        <v>11447</v>
      </c>
      <c r="J784" s="56" t="s">
        <v>3551</v>
      </c>
      <c r="K784" s="56" t="s">
        <v>3552</v>
      </c>
      <c r="L784" s="56" t="s">
        <v>7138</v>
      </c>
      <c r="M784" s="73">
        <v>40098</v>
      </c>
      <c r="N784" s="56"/>
      <c r="O784" s="56"/>
      <c r="P784" s="56" t="s">
        <v>7139</v>
      </c>
      <c r="Q784" s="56"/>
      <c r="R784" s="56" t="s">
        <v>70</v>
      </c>
      <c r="S784" s="56" t="s">
        <v>11415</v>
      </c>
      <c r="T784" s="56" t="s">
        <v>7140</v>
      </c>
      <c r="U784" s="57">
        <v>23825985</v>
      </c>
      <c r="V784" s="57">
        <v>-8368387.46</v>
      </c>
      <c r="W784" s="57">
        <v>15457597.539999999</v>
      </c>
      <c r="X784" s="57">
        <v>0</v>
      </c>
      <c r="Y784" s="73">
        <v>40098</v>
      </c>
      <c r="Z784" s="57">
        <v>-554772.81000000006</v>
      </c>
      <c r="AA784" s="57">
        <v>0</v>
      </c>
      <c r="AB784" s="57">
        <v>14902824.73</v>
      </c>
      <c r="AC784" s="57">
        <v>0</v>
      </c>
      <c r="AD784" s="56" t="s">
        <v>9255</v>
      </c>
      <c r="AE784" s="57">
        <v>0</v>
      </c>
      <c r="AF784" s="57">
        <v>0</v>
      </c>
      <c r="AG784" s="57">
        <v>0</v>
      </c>
      <c r="AI784"/>
      <c r="AJ784"/>
    </row>
    <row r="785" spans="1:36">
      <c r="A785" s="56" t="s">
        <v>48</v>
      </c>
      <c r="B785" s="56" t="s">
        <v>11459</v>
      </c>
      <c r="C785" s="56">
        <v>2101010020</v>
      </c>
      <c r="D785" s="56" t="s">
        <v>38</v>
      </c>
      <c r="E785" s="56">
        <v>2101020020</v>
      </c>
      <c r="F785" s="56">
        <v>5401010020</v>
      </c>
      <c r="G785" s="56" t="s">
        <v>11428</v>
      </c>
      <c r="H785" s="56">
        <v>400300</v>
      </c>
      <c r="I785" s="56" t="s">
        <v>11447</v>
      </c>
      <c r="J785" s="56" t="s">
        <v>3553</v>
      </c>
      <c r="K785" s="56" t="s">
        <v>3554</v>
      </c>
      <c r="L785" s="56" t="s">
        <v>7138</v>
      </c>
      <c r="M785" s="73">
        <v>40167</v>
      </c>
      <c r="N785" s="56"/>
      <c r="O785" s="56"/>
      <c r="P785" s="56" t="s">
        <v>7139</v>
      </c>
      <c r="Q785" s="56"/>
      <c r="R785" s="56" t="s">
        <v>70</v>
      </c>
      <c r="S785" s="56" t="s">
        <v>11415</v>
      </c>
      <c r="T785" s="56" t="s">
        <v>7140</v>
      </c>
      <c r="U785" s="57">
        <v>23544581</v>
      </c>
      <c r="V785" s="57">
        <v>-8126003.0899999999</v>
      </c>
      <c r="W785" s="57">
        <v>15418577.91</v>
      </c>
      <c r="X785" s="57">
        <v>0</v>
      </c>
      <c r="Y785" s="73">
        <v>40167</v>
      </c>
      <c r="Z785" s="57">
        <v>-549389.06000000006</v>
      </c>
      <c r="AA785" s="57">
        <v>0</v>
      </c>
      <c r="AB785" s="57">
        <v>14869188.85</v>
      </c>
      <c r="AC785" s="57">
        <v>0</v>
      </c>
      <c r="AD785" s="56" t="s">
        <v>9255</v>
      </c>
      <c r="AE785" s="57">
        <v>0</v>
      </c>
      <c r="AF785" s="57">
        <v>0</v>
      </c>
      <c r="AG785" s="57">
        <v>0</v>
      </c>
      <c r="AI785"/>
      <c r="AJ785"/>
    </row>
    <row r="786" spans="1:36">
      <c r="A786" s="56" t="s">
        <v>48</v>
      </c>
      <c r="B786" s="56" t="s">
        <v>11459</v>
      </c>
      <c r="C786" s="56">
        <v>2101010020</v>
      </c>
      <c r="D786" s="56" t="s">
        <v>38</v>
      </c>
      <c r="E786" s="56">
        <v>2101020020</v>
      </c>
      <c r="F786" s="56">
        <v>5401010020</v>
      </c>
      <c r="G786" s="56" t="s">
        <v>11428</v>
      </c>
      <c r="H786" s="56">
        <v>400300</v>
      </c>
      <c r="I786" s="56" t="s">
        <v>11447</v>
      </c>
      <c r="J786" s="56" t="s">
        <v>3555</v>
      </c>
      <c r="K786" s="56" t="s">
        <v>3556</v>
      </c>
      <c r="L786" s="56" t="s">
        <v>7138</v>
      </c>
      <c r="M786" s="73">
        <v>40343</v>
      </c>
      <c r="N786" s="56"/>
      <c r="O786" s="56"/>
      <c r="P786" s="56" t="s">
        <v>7458</v>
      </c>
      <c r="Q786" s="56"/>
      <c r="R786" s="56" t="s">
        <v>70</v>
      </c>
      <c r="S786" s="56" t="s">
        <v>11415</v>
      </c>
      <c r="T786" s="56" t="s">
        <v>7140</v>
      </c>
      <c r="U786" s="57">
        <v>22317993</v>
      </c>
      <c r="V786" s="57">
        <v>-7761258.5899999999</v>
      </c>
      <c r="W786" s="57">
        <v>14556734.41</v>
      </c>
      <c r="X786" s="57">
        <v>0</v>
      </c>
      <c r="Y786" s="73">
        <v>40343</v>
      </c>
      <c r="Z786" s="57">
        <v>-616399.67000000004</v>
      </c>
      <c r="AA786" s="57">
        <v>0</v>
      </c>
      <c r="AB786" s="57">
        <v>13940334.74</v>
      </c>
      <c r="AC786" s="57">
        <v>0</v>
      </c>
      <c r="AD786" s="56" t="s">
        <v>9255</v>
      </c>
      <c r="AE786" s="57">
        <v>0</v>
      </c>
      <c r="AF786" s="57">
        <v>0</v>
      </c>
      <c r="AG786" s="57">
        <v>0</v>
      </c>
      <c r="AI786"/>
      <c r="AJ786"/>
    </row>
    <row r="787" spans="1:36">
      <c r="A787" s="56" t="s">
        <v>48</v>
      </c>
      <c r="B787" s="56" t="s">
        <v>11459</v>
      </c>
      <c r="C787" s="56">
        <v>2101010020</v>
      </c>
      <c r="D787" s="56" t="s">
        <v>38</v>
      </c>
      <c r="E787" s="56">
        <v>2101020020</v>
      </c>
      <c r="F787" s="56">
        <v>5401010020</v>
      </c>
      <c r="G787" s="56" t="s">
        <v>11428</v>
      </c>
      <c r="H787" s="56">
        <v>400300</v>
      </c>
      <c r="I787" s="56" t="s">
        <v>11447</v>
      </c>
      <c r="J787" s="56" t="s">
        <v>3557</v>
      </c>
      <c r="K787" s="56" t="s">
        <v>3558</v>
      </c>
      <c r="L787" s="56" t="s">
        <v>7138</v>
      </c>
      <c r="M787" s="73">
        <v>40834</v>
      </c>
      <c r="N787" s="56"/>
      <c r="O787" s="56"/>
      <c r="P787" s="56" t="s">
        <v>7139</v>
      </c>
      <c r="Q787" s="56"/>
      <c r="R787" s="56" t="s">
        <v>70</v>
      </c>
      <c r="S787" s="56" t="s">
        <v>11415</v>
      </c>
      <c r="T787" s="56" t="s">
        <v>7140</v>
      </c>
      <c r="U787" s="57">
        <v>28584578.5</v>
      </c>
      <c r="V787" s="57">
        <v>-8134345.8399999999</v>
      </c>
      <c r="W787" s="57">
        <v>20450232.66</v>
      </c>
      <c r="X787" s="57">
        <v>0</v>
      </c>
      <c r="Y787" s="73">
        <v>40834</v>
      </c>
      <c r="Z787" s="57">
        <v>-681361.57</v>
      </c>
      <c r="AA787" s="57">
        <v>0</v>
      </c>
      <c r="AB787" s="57">
        <v>19768871.09</v>
      </c>
      <c r="AC787" s="57">
        <v>0</v>
      </c>
      <c r="AD787" s="56" t="s">
        <v>9255</v>
      </c>
      <c r="AE787" s="57">
        <v>0</v>
      </c>
      <c r="AF787" s="57">
        <v>0</v>
      </c>
      <c r="AG787" s="57">
        <v>0</v>
      </c>
      <c r="AI787"/>
      <c r="AJ787"/>
    </row>
    <row r="788" spans="1:36">
      <c r="A788" s="56" t="s">
        <v>48</v>
      </c>
      <c r="B788" s="56" t="s">
        <v>11459</v>
      </c>
      <c r="C788" s="56">
        <v>2101010020</v>
      </c>
      <c r="D788" s="56" t="s">
        <v>38</v>
      </c>
      <c r="E788" s="56">
        <v>2101020020</v>
      </c>
      <c r="F788" s="56">
        <v>5401010020</v>
      </c>
      <c r="G788" s="56" t="s">
        <v>11428</v>
      </c>
      <c r="H788" s="56">
        <v>400300</v>
      </c>
      <c r="I788" s="56" t="s">
        <v>11447</v>
      </c>
      <c r="J788" s="56" t="s">
        <v>3559</v>
      </c>
      <c r="K788" s="56" t="s">
        <v>3560</v>
      </c>
      <c r="L788" s="56" t="s">
        <v>7138</v>
      </c>
      <c r="M788" s="73">
        <v>40702</v>
      </c>
      <c r="N788" s="56"/>
      <c r="O788" s="56"/>
      <c r="P788" s="56" t="s">
        <v>7139</v>
      </c>
      <c r="Q788" s="56"/>
      <c r="R788" s="56" t="s">
        <v>70</v>
      </c>
      <c r="S788" s="56" t="s">
        <v>11415</v>
      </c>
      <c r="T788" s="56" t="s">
        <v>7140</v>
      </c>
      <c r="U788" s="57">
        <v>24305819.5</v>
      </c>
      <c r="V788" s="57">
        <v>-7189654.1600000001</v>
      </c>
      <c r="W788" s="57">
        <v>17116165.34</v>
      </c>
      <c r="X788" s="57">
        <v>0</v>
      </c>
      <c r="Y788" s="73">
        <v>40702</v>
      </c>
      <c r="Z788" s="57">
        <v>-577773.29</v>
      </c>
      <c r="AA788" s="57">
        <v>0</v>
      </c>
      <c r="AB788" s="57">
        <v>16538392.050000001</v>
      </c>
      <c r="AC788" s="57">
        <v>0</v>
      </c>
      <c r="AD788" s="56" t="s">
        <v>9255</v>
      </c>
      <c r="AE788" s="57">
        <v>0</v>
      </c>
      <c r="AF788" s="57">
        <v>0</v>
      </c>
      <c r="AG788" s="57">
        <v>0</v>
      </c>
      <c r="AI788"/>
      <c r="AJ788"/>
    </row>
    <row r="789" spans="1:36">
      <c r="A789" s="56" t="s">
        <v>48</v>
      </c>
      <c r="B789" s="56" t="s">
        <v>11459</v>
      </c>
      <c r="C789" s="56">
        <v>2101010020</v>
      </c>
      <c r="D789" s="56" t="s">
        <v>38</v>
      </c>
      <c r="E789" s="56">
        <v>2101020020</v>
      </c>
      <c r="F789" s="56">
        <v>5401010020</v>
      </c>
      <c r="G789" s="56" t="s">
        <v>11428</v>
      </c>
      <c r="H789" s="56">
        <v>400300</v>
      </c>
      <c r="I789" s="56" t="s">
        <v>11447</v>
      </c>
      <c r="J789" s="56" t="s">
        <v>3561</v>
      </c>
      <c r="K789" s="56" t="s">
        <v>3562</v>
      </c>
      <c r="L789" s="56" t="s">
        <v>7138</v>
      </c>
      <c r="M789" s="73">
        <v>40653</v>
      </c>
      <c r="N789" s="56"/>
      <c r="O789" s="56"/>
      <c r="P789" s="56" t="s">
        <v>7139</v>
      </c>
      <c r="Q789" s="56"/>
      <c r="R789" s="56" t="s">
        <v>70</v>
      </c>
      <c r="S789" s="56" t="s">
        <v>11415</v>
      </c>
      <c r="T789" s="56" t="s">
        <v>7140</v>
      </c>
      <c r="U789" s="57">
        <v>24305819.5</v>
      </c>
      <c r="V789" s="57">
        <v>-7293349.9199999999</v>
      </c>
      <c r="W789" s="57">
        <v>17012469.579999998</v>
      </c>
      <c r="X789" s="57">
        <v>0</v>
      </c>
      <c r="Y789" s="73">
        <v>40653</v>
      </c>
      <c r="Z789" s="57">
        <v>-577081.66</v>
      </c>
      <c r="AA789" s="57">
        <v>0</v>
      </c>
      <c r="AB789" s="57">
        <v>16435387.92</v>
      </c>
      <c r="AC789" s="57">
        <v>0</v>
      </c>
      <c r="AD789" s="56" t="s">
        <v>9255</v>
      </c>
      <c r="AE789" s="57">
        <v>0</v>
      </c>
      <c r="AF789" s="57">
        <v>0</v>
      </c>
      <c r="AG789" s="57">
        <v>0</v>
      </c>
      <c r="AI789"/>
      <c r="AJ789"/>
    </row>
    <row r="790" spans="1:36">
      <c r="A790" s="56" t="s">
        <v>48</v>
      </c>
      <c r="B790" s="56" t="s">
        <v>11459</v>
      </c>
      <c r="C790" s="56">
        <v>2101010020</v>
      </c>
      <c r="D790" s="56" t="s">
        <v>38</v>
      </c>
      <c r="E790" s="56">
        <v>2101020020</v>
      </c>
      <c r="F790" s="56">
        <v>5401010020</v>
      </c>
      <c r="G790" s="56" t="s">
        <v>11428</v>
      </c>
      <c r="H790" s="56">
        <v>400300</v>
      </c>
      <c r="I790" s="56" t="s">
        <v>11447</v>
      </c>
      <c r="J790" s="56" t="s">
        <v>3563</v>
      </c>
      <c r="K790" s="56" t="s">
        <v>3564</v>
      </c>
      <c r="L790" s="56" t="s">
        <v>7138</v>
      </c>
      <c r="M790" s="73">
        <v>40653</v>
      </c>
      <c r="N790" s="56"/>
      <c r="O790" s="56"/>
      <c r="P790" s="56" t="s">
        <v>7139</v>
      </c>
      <c r="Q790" s="56"/>
      <c r="R790" s="56" t="s">
        <v>70</v>
      </c>
      <c r="S790" s="56" t="s">
        <v>11415</v>
      </c>
      <c r="T790" s="56" t="s">
        <v>7140</v>
      </c>
      <c r="U790" s="57">
        <v>24305819.5</v>
      </c>
      <c r="V790" s="57">
        <v>-7293349.9199999999</v>
      </c>
      <c r="W790" s="57">
        <v>17012469.579999998</v>
      </c>
      <c r="X790" s="57">
        <v>0</v>
      </c>
      <c r="Y790" s="73">
        <v>40653</v>
      </c>
      <c r="Z790" s="57">
        <v>-577081.66</v>
      </c>
      <c r="AA790" s="57">
        <v>0</v>
      </c>
      <c r="AB790" s="57">
        <v>16435387.92</v>
      </c>
      <c r="AC790" s="57">
        <v>0</v>
      </c>
      <c r="AD790" s="56" t="s">
        <v>9255</v>
      </c>
      <c r="AE790" s="57">
        <v>0</v>
      </c>
      <c r="AF790" s="57">
        <v>0</v>
      </c>
      <c r="AG790" s="57">
        <v>0</v>
      </c>
      <c r="AI790"/>
      <c r="AJ790"/>
    </row>
    <row r="791" spans="1:36">
      <c r="A791" s="56" t="s">
        <v>48</v>
      </c>
      <c r="B791" s="56" t="s">
        <v>11459</v>
      </c>
      <c r="C791" s="56">
        <v>2101010020</v>
      </c>
      <c r="D791" s="56" t="s">
        <v>38</v>
      </c>
      <c r="E791" s="56">
        <v>2101020020</v>
      </c>
      <c r="F791" s="56">
        <v>5401010020</v>
      </c>
      <c r="G791" s="56" t="s">
        <v>11428</v>
      </c>
      <c r="H791" s="56">
        <v>400300</v>
      </c>
      <c r="I791" s="56" t="s">
        <v>11447</v>
      </c>
      <c r="J791" s="56" t="s">
        <v>3565</v>
      </c>
      <c r="K791" s="56" t="s">
        <v>3566</v>
      </c>
      <c r="L791" s="56" t="s">
        <v>7138</v>
      </c>
      <c r="M791" s="73">
        <v>40702</v>
      </c>
      <c r="N791" s="56"/>
      <c r="O791" s="56"/>
      <c r="P791" s="56" t="s">
        <v>7139</v>
      </c>
      <c r="Q791" s="56"/>
      <c r="R791" s="56" t="s">
        <v>70</v>
      </c>
      <c r="S791" s="56" t="s">
        <v>11415</v>
      </c>
      <c r="T791" s="56" t="s">
        <v>7140</v>
      </c>
      <c r="U791" s="57">
        <v>24305819.5</v>
      </c>
      <c r="V791" s="57">
        <v>-7189652.4400000004</v>
      </c>
      <c r="W791" s="57">
        <v>17116167.059999999</v>
      </c>
      <c r="X791" s="57">
        <v>0</v>
      </c>
      <c r="Y791" s="73">
        <v>40702</v>
      </c>
      <c r="Z791" s="57">
        <v>-577773.35</v>
      </c>
      <c r="AA791" s="57">
        <v>0</v>
      </c>
      <c r="AB791" s="57">
        <v>16538393.710000001</v>
      </c>
      <c r="AC791" s="57">
        <v>0</v>
      </c>
      <c r="AD791" s="56" t="s">
        <v>9255</v>
      </c>
      <c r="AE791" s="57">
        <v>0</v>
      </c>
      <c r="AF791" s="57">
        <v>0</v>
      </c>
      <c r="AG791" s="57">
        <v>0</v>
      </c>
      <c r="AI791"/>
      <c r="AJ791"/>
    </row>
    <row r="792" spans="1:36">
      <c r="A792" s="56" t="s">
        <v>48</v>
      </c>
      <c r="B792" s="56" t="s">
        <v>11459</v>
      </c>
      <c r="C792" s="56">
        <v>2101010020</v>
      </c>
      <c r="D792" s="56" t="s">
        <v>38</v>
      </c>
      <c r="E792" s="56">
        <v>2101020020</v>
      </c>
      <c r="F792" s="56">
        <v>5401010020</v>
      </c>
      <c r="G792" s="56" t="s">
        <v>11428</v>
      </c>
      <c r="H792" s="56">
        <v>400300</v>
      </c>
      <c r="I792" s="56" t="s">
        <v>11447</v>
      </c>
      <c r="J792" s="56" t="s">
        <v>3567</v>
      </c>
      <c r="K792" s="56" t="s">
        <v>3568</v>
      </c>
      <c r="L792" s="56" t="s">
        <v>7138</v>
      </c>
      <c r="M792" s="73">
        <v>40923</v>
      </c>
      <c r="N792" s="56"/>
      <c r="O792" s="56"/>
      <c r="P792" s="56" t="s">
        <v>7459</v>
      </c>
      <c r="Q792" s="56"/>
      <c r="R792" s="56" t="s">
        <v>70</v>
      </c>
      <c r="S792" s="56" t="s">
        <v>11415</v>
      </c>
      <c r="T792" s="56" t="s">
        <v>7140</v>
      </c>
      <c r="U792" s="57">
        <v>24305819.5</v>
      </c>
      <c r="V792" s="57">
        <v>-6750436.04</v>
      </c>
      <c r="W792" s="57">
        <v>17555383.460000001</v>
      </c>
      <c r="X792" s="57">
        <v>0</v>
      </c>
      <c r="Y792" s="73">
        <v>40923</v>
      </c>
      <c r="Z792" s="57">
        <v>-587406.18999999994</v>
      </c>
      <c r="AA792" s="57">
        <v>0</v>
      </c>
      <c r="AB792" s="57">
        <v>16967977.27</v>
      </c>
      <c r="AC792" s="57">
        <v>0</v>
      </c>
      <c r="AD792" s="56" t="s">
        <v>9255</v>
      </c>
      <c r="AE792" s="57">
        <v>0</v>
      </c>
      <c r="AF792" s="57">
        <v>0</v>
      </c>
      <c r="AG792" s="57">
        <v>0</v>
      </c>
      <c r="AI792"/>
      <c r="AJ792"/>
    </row>
    <row r="793" spans="1:36">
      <c r="A793" s="56" t="s">
        <v>48</v>
      </c>
      <c r="B793" s="56" t="s">
        <v>11459</v>
      </c>
      <c r="C793" s="56">
        <v>2101010020</v>
      </c>
      <c r="D793" s="56" t="s">
        <v>38</v>
      </c>
      <c r="E793" s="56">
        <v>2101020020</v>
      </c>
      <c r="F793" s="56">
        <v>5401010020</v>
      </c>
      <c r="G793" s="56" t="s">
        <v>11428</v>
      </c>
      <c r="H793" s="56">
        <v>400300</v>
      </c>
      <c r="I793" s="56" t="s">
        <v>11447</v>
      </c>
      <c r="J793" s="56" t="s">
        <v>3569</v>
      </c>
      <c r="K793" s="56" t="s">
        <v>3570</v>
      </c>
      <c r="L793" s="56" t="s">
        <v>7138</v>
      </c>
      <c r="M793" s="73">
        <v>40927</v>
      </c>
      <c r="N793" s="56"/>
      <c r="O793" s="56"/>
      <c r="P793" s="56" t="s">
        <v>7459</v>
      </c>
      <c r="Q793" s="56"/>
      <c r="R793" s="56" t="s">
        <v>70</v>
      </c>
      <c r="S793" s="56" t="s">
        <v>11415</v>
      </c>
      <c r="T793" s="56" t="s">
        <v>7140</v>
      </c>
      <c r="U793" s="57">
        <v>24305819.5</v>
      </c>
      <c r="V793" s="57">
        <v>-6741952.5999999996</v>
      </c>
      <c r="W793" s="57">
        <v>17563866.899999999</v>
      </c>
      <c r="X793" s="57">
        <v>0</v>
      </c>
      <c r="Y793" s="73">
        <v>40927</v>
      </c>
      <c r="Z793" s="57">
        <v>-587458.24</v>
      </c>
      <c r="AA793" s="57">
        <v>0</v>
      </c>
      <c r="AB793" s="57">
        <v>16976408.66</v>
      </c>
      <c r="AC793" s="57">
        <v>0</v>
      </c>
      <c r="AD793" s="56" t="s">
        <v>9255</v>
      </c>
      <c r="AE793" s="57">
        <v>0</v>
      </c>
      <c r="AF793" s="57">
        <v>0</v>
      </c>
      <c r="AG793" s="57">
        <v>0</v>
      </c>
      <c r="AI793"/>
      <c r="AJ793"/>
    </row>
    <row r="794" spans="1:36">
      <c r="A794" s="56" t="s">
        <v>48</v>
      </c>
      <c r="B794" s="56" t="s">
        <v>11459</v>
      </c>
      <c r="C794" s="56">
        <v>2101010020</v>
      </c>
      <c r="D794" s="56" t="s">
        <v>38</v>
      </c>
      <c r="E794" s="56">
        <v>2101020020</v>
      </c>
      <c r="F794" s="56">
        <v>5401010020</v>
      </c>
      <c r="G794" s="56" t="s">
        <v>11428</v>
      </c>
      <c r="H794" s="56">
        <v>400300</v>
      </c>
      <c r="I794" s="56" t="s">
        <v>11447</v>
      </c>
      <c r="J794" s="56" t="s">
        <v>3571</v>
      </c>
      <c r="K794" s="56" t="s">
        <v>3572</v>
      </c>
      <c r="L794" s="56" t="s">
        <v>7138</v>
      </c>
      <c r="M794" s="73">
        <v>40927</v>
      </c>
      <c r="N794" s="56"/>
      <c r="O794" s="56"/>
      <c r="P794" s="56" t="s">
        <v>7459</v>
      </c>
      <c r="Q794" s="56"/>
      <c r="R794" s="56" t="s">
        <v>70</v>
      </c>
      <c r="S794" s="56" t="s">
        <v>11415</v>
      </c>
      <c r="T794" s="56" t="s">
        <v>7140</v>
      </c>
      <c r="U794" s="57">
        <v>24305819.5</v>
      </c>
      <c r="V794" s="57">
        <v>-6741952.5999999996</v>
      </c>
      <c r="W794" s="57">
        <v>17563866.899999999</v>
      </c>
      <c r="X794" s="57">
        <v>0</v>
      </c>
      <c r="Y794" s="73">
        <v>40927</v>
      </c>
      <c r="Z794" s="57">
        <v>-587458.24</v>
      </c>
      <c r="AA794" s="57">
        <v>0</v>
      </c>
      <c r="AB794" s="57">
        <v>16976408.66</v>
      </c>
      <c r="AC794" s="57">
        <v>0</v>
      </c>
      <c r="AD794" s="56" t="s">
        <v>9255</v>
      </c>
      <c r="AE794" s="57">
        <v>0</v>
      </c>
      <c r="AF794" s="57">
        <v>0</v>
      </c>
      <c r="AG794" s="57">
        <v>0</v>
      </c>
      <c r="AI794"/>
      <c r="AJ794"/>
    </row>
    <row r="795" spans="1:36">
      <c r="A795" s="56" t="s">
        <v>48</v>
      </c>
      <c r="B795" s="56" t="s">
        <v>11459</v>
      </c>
      <c r="C795" s="56">
        <v>2101010020</v>
      </c>
      <c r="D795" s="56" t="s">
        <v>38</v>
      </c>
      <c r="E795" s="56">
        <v>2101020020</v>
      </c>
      <c r="F795" s="56">
        <v>5401010020</v>
      </c>
      <c r="G795" s="56" t="s">
        <v>11428</v>
      </c>
      <c r="H795" s="56">
        <v>400300</v>
      </c>
      <c r="I795" s="56" t="s">
        <v>11447</v>
      </c>
      <c r="J795" s="56" t="s">
        <v>3573</v>
      </c>
      <c r="K795" s="56" t="s">
        <v>3574</v>
      </c>
      <c r="L795" s="56" t="s">
        <v>7138</v>
      </c>
      <c r="M795" s="73">
        <v>39442</v>
      </c>
      <c r="N795" s="56"/>
      <c r="O795" s="56"/>
      <c r="P795" s="56" t="s">
        <v>7139</v>
      </c>
      <c r="Q795" s="56"/>
      <c r="R795" s="56" t="s">
        <v>70</v>
      </c>
      <c r="S795" s="56" t="s">
        <v>11415</v>
      </c>
      <c r="T795" s="56" t="s">
        <v>7140</v>
      </c>
      <c r="U795" s="57">
        <v>36920100</v>
      </c>
      <c r="V795" s="57">
        <v>-15101646.34</v>
      </c>
      <c r="W795" s="57">
        <v>21818453.66</v>
      </c>
      <c r="X795" s="57">
        <v>0</v>
      </c>
      <c r="Y795" s="73">
        <v>39442</v>
      </c>
      <c r="Z795" s="57">
        <v>-840892.2</v>
      </c>
      <c r="AA795" s="57">
        <v>0</v>
      </c>
      <c r="AB795" s="57">
        <v>20977561.460000001</v>
      </c>
      <c r="AC795" s="57">
        <v>0</v>
      </c>
      <c r="AD795" s="56" t="s">
        <v>9255</v>
      </c>
      <c r="AE795" s="57">
        <v>0</v>
      </c>
      <c r="AF795" s="57">
        <v>0</v>
      </c>
      <c r="AG795" s="57">
        <v>0</v>
      </c>
      <c r="AI795"/>
      <c r="AJ795"/>
    </row>
    <row r="796" spans="1:36">
      <c r="A796" s="56" t="s">
        <v>48</v>
      </c>
      <c r="B796" s="56" t="s">
        <v>11459</v>
      </c>
      <c r="C796" s="56">
        <v>2101010020</v>
      </c>
      <c r="D796" s="56" t="s">
        <v>38</v>
      </c>
      <c r="E796" s="56">
        <v>2101020020</v>
      </c>
      <c r="F796" s="56">
        <v>5401010020</v>
      </c>
      <c r="G796" s="56" t="s">
        <v>11428</v>
      </c>
      <c r="H796" s="56">
        <v>400300</v>
      </c>
      <c r="I796" s="56" t="s">
        <v>11447</v>
      </c>
      <c r="J796" s="56" t="s">
        <v>3575</v>
      </c>
      <c r="K796" s="56" t="s">
        <v>3576</v>
      </c>
      <c r="L796" s="56" t="s">
        <v>7138</v>
      </c>
      <c r="M796" s="73">
        <v>41030</v>
      </c>
      <c r="N796" s="56"/>
      <c r="O796" s="56"/>
      <c r="P796" s="56" t="s">
        <v>7460</v>
      </c>
      <c r="Q796" s="56"/>
      <c r="R796" s="56" t="s">
        <v>70</v>
      </c>
      <c r="S796" s="56" t="s">
        <v>11415</v>
      </c>
      <c r="T796" s="56" t="s">
        <v>7140</v>
      </c>
      <c r="U796" s="57">
        <v>24305819.5</v>
      </c>
      <c r="V796" s="57">
        <v>-6545030.0800000001</v>
      </c>
      <c r="W796" s="57">
        <v>17760789.420000002</v>
      </c>
      <c r="X796" s="57">
        <v>0</v>
      </c>
      <c r="Y796" s="73">
        <v>41030</v>
      </c>
      <c r="Z796" s="57">
        <v>-593767.75</v>
      </c>
      <c r="AA796" s="57">
        <v>0</v>
      </c>
      <c r="AB796" s="57">
        <v>17167021.670000002</v>
      </c>
      <c r="AC796" s="57">
        <v>0</v>
      </c>
      <c r="AD796" s="56" t="s">
        <v>9255</v>
      </c>
      <c r="AE796" s="57">
        <v>0</v>
      </c>
      <c r="AF796" s="57">
        <v>0</v>
      </c>
      <c r="AG796" s="57">
        <v>0</v>
      </c>
      <c r="AI796"/>
      <c r="AJ796"/>
    </row>
    <row r="797" spans="1:36">
      <c r="A797" s="56" t="s">
        <v>48</v>
      </c>
      <c r="B797" s="56" t="s">
        <v>11459</v>
      </c>
      <c r="C797" s="56">
        <v>2101010020</v>
      </c>
      <c r="D797" s="56" t="s">
        <v>38</v>
      </c>
      <c r="E797" s="56">
        <v>2101020020</v>
      </c>
      <c r="F797" s="56">
        <v>5401010020</v>
      </c>
      <c r="G797" s="56" t="s">
        <v>11428</v>
      </c>
      <c r="H797" s="56">
        <v>400300</v>
      </c>
      <c r="I797" s="56" t="s">
        <v>11447</v>
      </c>
      <c r="J797" s="56" t="s">
        <v>3577</v>
      </c>
      <c r="K797" s="56" t="s">
        <v>3578</v>
      </c>
      <c r="L797" s="56" t="s">
        <v>7138</v>
      </c>
      <c r="M797" s="73">
        <v>41004</v>
      </c>
      <c r="N797" s="56"/>
      <c r="O797" s="56"/>
      <c r="P797" s="56" t="s">
        <v>7170</v>
      </c>
      <c r="Q797" s="56"/>
      <c r="R797" s="56" t="s">
        <v>70</v>
      </c>
      <c r="S797" s="56" t="s">
        <v>11415</v>
      </c>
      <c r="T797" s="56" t="s">
        <v>7140</v>
      </c>
      <c r="U797" s="57">
        <v>28584578.5</v>
      </c>
      <c r="V797" s="57">
        <v>-7760193.2400000002</v>
      </c>
      <c r="W797" s="57">
        <v>20824385.260000002</v>
      </c>
      <c r="X797" s="57">
        <v>0</v>
      </c>
      <c r="Y797" s="73">
        <v>41004</v>
      </c>
      <c r="Z797" s="57">
        <v>-695659.6</v>
      </c>
      <c r="AA797" s="57">
        <v>0</v>
      </c>
      <c r="AB797" s="57">
        <v>20128725.66</v>
      </c>
      <c r="AC797" s="57">
        <v>0</v>
      </c>
      <c r="AD797" s="56" t="s">
        <v>9255</v>
      </c>
      <c r="AE797" s="57">
        <v>0</v>
      </c>
      <c r="AF797" s="57">
        <v>0</v>
      </c>
      <c r="AG797" s="57">
        <v>0</v>
      </c>
      <c r="AI797"/>
      <c r="AJ797"/>
    </row>
    <row r="798" spans="1:36">
      <c r="A798" s="56" t="s">
        <v>48</v>
      </c>
      <c r="B798" s="56" t="s">
        <v>11459</v>
      </c>
      <c r="C798" s="56">
        <v>2101010020</v>
      </c>
      <c r="D798" s="56" t="s">
        <v>38</v>
      </c>
      <c r="E798" s="56">
        <v>2101020020</v>
      </c>
      <c r="F798" s="56">
        <v>5401010020</v>
      </c>
      <c r="G798" s="56" t="s">
        <v>11428</v>
      </c>
      <c r="H798" s="56">
        <v>400300</v>
      </c>
      <c r="I798" s="56" t="s">
        <v>11447</v>
      </c>
      <c r="J798" s="56" t="s">
        <v>3579</v>
      </c>
      <c r="K798" s="56" t="s">
        <v>3580</v>
      </c>
      <c r="L798" s="56" t="s">
        <v>7138</v>
      </c>
      <c r="M798" s="73">
        <v>41254</v>
      </c>
      <c r="N798" s="56"/>
      <c r="O798" s="56"/>
      <c r="P798" s="56" t="s">
        <v>7457</v>
      </c>
      <c r="Q798" s="56"/>
      <c r="R798" s="56" t="s">
        <v>70</v>
      </c>
      <c r="S798" s="56" t="s">
        <v>11415</v>
      </c>
      <c r="T798" s="56" t="s">
        <v>7140</v>
      </c>
      <c r="U798" s="57">
        <v>18327801.5</v>
      </c>
      <c r="V798" s="57">
        <v>-4607184.79</v>
      </c>
      <c r="W798" s="57">
        <v>13720616.710000001</v>
      </c>
      <c r="X798" s="57">
        <v>0</v>
      </c>
      <c r="Y798" s="73">
        <v>41254</v>
      </c>
      <c r="Z798" s="57">
        <v>-458962.41</v>
      </c>
      <c r="AA798" s="57">
        <v>0</v>
      </c>
      <c r="AB798" s="57">
        <v>13261654.300000001</v>
      </c>
      <c r="AC798" s="57">
        <v>0</v>
      </c>
      <c r="AD798" s="56" t="s">
        <v>9255</v>
      </c>
      <c r="AE798" s="57">
        <v>0</v>
      </c>
      <c r="AF798" s="57">
        <v>0</v>
      </c>
      <c r="AG798" s="57">
        <v>0</v>
      </c>
      <c r="AI798"/>
      <c r="AJ798"/>
    </row>
    <row r="799" spans="1:36">
      <c r="A799" s="56" t="s">
        <v>48</v>
      </c>
      <c r="B799" s="56" t="s">
        <v>11459</v>
      </c>
      <c r="C799" s="56">
        <v>2101010020</v>
      </c>
      <c r="D799" s="56" t="s">
        <v>38</v>
      </c>
      <c r="E799" s="56">
        <v>2101020020</v>
      </c>
      <c r="F799" s="56">
        <v>5401010020</v>
      </c>
      <c r="G799" s="56" t="s">
        <v>11428</v>
      </c>
      <c r="H799" s="56">
        <v>400300</v>
      </c>
      <c r="I799" s="56" t="s">
        <v>11447</v>
      </c>
      <c r="J799" s="56" t="s">
        <v>3581</v>
      </c>
      <c r="K799" s="56" t="s">
        <v>3582</v>
      </c>
      <c r="L799" s="56" t="s">
        <v>7138</v>
      </c>
      <c r="M799" s="73">
        <v>41192</v>
      </c>
      <c r="N799" s="56"/>
      <c r="O799" s="56"/>
      <c r="P799" s="56" t="s">
        <v>7461</v>
      </c>
      <c r="Q799" s="56"/>
      <c r="R799" s="56" t="s">
        <v>70</v>
      </c>
      <c r="S799" s="56" t="s">
        <v>11415</v>
      </c>
      <c r="T799" s="56" t="s">
        <v>7140</v>
      </c>
      <c r="U799" s="57">
        <v>24305819.5</v>
      </c>
      <c r="V799" s="57">
        <v>-6236758.3600000003</v>
      </c>
      <c r="W799" s="57">
        <v>18069061.140000001</v>
      </c>
      <c r="X799" s="57">
        <v>0</v>
      </c>
      <c r="Y799" s="73">
        <v>41192</v>
      </c>
      <c r="Z799" s="57">
        <v>-604181.52</v>
      </c>
      <c r="AA799" s="57">
        <v>0</v>
      </c>
      <c r="AB799" s="57">
        <v>17464879.620000001</v>
      </c>
      <c r="AC799" s="57">
        <v>0</v>
      </c>
      <c r="AD799" s="56" t="s">
        <v>9255</v>
      </c>
      <c r="AE799" s="57">
        <v>0</v>
      </c>
      <c r="AF799" s="57">
        <v>0</v>
      </c>
      <c r="AG799" s="57">
        <v>0</v>
      </c>
      <c r="AI799"/>
      <c r="AJ799"/>
    </row>
    <row r="800" spans="1:36">
      <c r="A800" s="56" t="s">
        <v>48</v>
      </c>
      <c r="B800" s="56" t="s">
        <v>11459</v>
      </c>
      <c r="C800" s="56">
        <v>2101010020</v>
      </c>
      <c r="D800" s="56" t="s">
        <v>38</v>
      </c>
      <c r="E800" s="56">
        <v>2101020020</v>
      </c>
      <c r="F800" s="56">
        <v>5401010020</v>
      </c>
      <c r="G800" s="56" t="s">
        <v>11428</v>
      </c>
      <c r="H800" s="56">
        <v>400300</v>
      </c>
      <c r="I800" s="56" t="s">
        <v>11447</v>
      </c>
      <c r="J800" s="56" t="s">
        <v>3583</v>
      </c>
      <c r="K800" s="56" t="s">
        <v>3584</v>
      </c>
      <c r="L800" s="56" t="s">
        <v>7138</v>
      </c>
      <c r="M800" s="73">
        <v>41237</v>
      </c>
      <c r="N800" s="56"/>
      <c r="O800" s="56"/>
      <c r="P800" s="56" t="s">
        <v>7457</v>
      </c>
      <c r="Q800" s="56"/>
      <c r="R800" s="56" t="s">
        <v>70</v>
      </c>
      <c r="S800" s="56" t="s">
        <v>11415</v>
      </c>
      <c r="T800" s="56" t="s">
        <v>7140</v>
      </c>
      <c r="U800" s="57">
        <v>24305819.5</v>
      </c>
      <c r="V800" s="57">
        <v>-6155743.6399999997</v>
      </c>
      <c r="W800" s="57">
        <v>18150075.859999999</v>
      </c>
      <c r="X800" s="57">
        <v>0</v>
      </c>
      <c r="Y800" s="73">
        <v>41237</v>
      </c>
      <c r="Z800" s="57">
        <v>-608130.11</v>
      </c>
      <c r="AA800" s="57">
        <v>0</v>
      </c>
      <c r="AB800" s="57">
        <v>17541945.75</v>
      </c>
      <c r="AC800" s="57">
        <v>0</v>
      </c>
      <c r="AD800" s="56" t="s">
        <v>9255</v>
      </c>
      <c r="AE800" s="57">
        <v>0</v>
      </c>
      <c r="AF800" s="57">
        <v>0</v>
      </c>
      <c r="AG800" s="57">
        <v>0</v>
      </c>
      <c r="AI800"/>
      <c r="AJ800"/>
    </row>
    <row r="801" spans="1:36">
      <c r="A801" s="56" t="s">
        <v>48</v>
      </c>
      <c r="B801" s="56" t="s">
        <v>11459</v>
      </c>
      <c r="C801" s="56">
        <v>2101010020</v>
      </c>
      <c r="D801" s="56" t="s">
        <v>38</v>
      </c>
      <c r="E801" s="56">
        <v>2101020020</v>
      </c>
      <c r="F801" s="56">
        <v>5401010020</v>
      </c>
      <c r="G801" s="56" t="s">
        <v>11428</v>
      </c>
      <c r="H801" s="56">
        <v>400300</v>
      </c>
      <c r="I801" s="56" t="s">
        <v>11447</v>
      </c>
      <c r="J801" s="56" t="s">
        <v>3585</v>
      </c>
      <c r="K801" s="56" t="s">
        <v>3586</v>
      </c>
      <c r="L801" s="56" t="s">
        <v>7138</v>
      </c>
      <c r="M801" s="73">
        <v>41267</v>
      </c>
      <c r="N801" s="56"/>
      <c r="O801" s="56"/>
      <c r="P801" s="56" t="s">
        <v>7168</v>
      </c>
      <c r="Q801" s="56"/>
      <c r="R801" s="56" t="s">
        <v>70</v>
      </c>
      <c r="S801" s="56" t="s">
        <v>11415</v>
      </c>
      <c r="T801" s="56" t="s">
        <v>7140</v>
      </c>
      <c r="U801" s="57">
        <v>24305819.5</v>
      </c>
      <c r="V801" s="57">
        <v>-6099116.5599999996</v>
      </c>
      <c r="W801" s="57">
        <v>18206702.940000001</v>
      </c>
      <c r="X801" s="57">
        <v>0</v>
      </c>
      <c r="Y801" s="73">
        <v>41267</v>
      </c>
      <c r="Z801" s="57">
        <v>-610163.59</v>
      </c>
      <c r="AA801" s="57">
        <v>0</v>
      </c>
      <c r="AB801" s="57">
        <v>17596539.350000001</v>
      </c>
      <c r="AC801" s="57">
        <v>0</v>
      </c>
      <c r="AD801" s="56" t="s">
        <v>9255</v>
      </c>
      <c r="AE801" s="57">
        <v>0</v>
      </c>
      <c r="AF801" s="57">
        <v>0</v>
      </c>
      <c r="AG801" s="57">
        <v>0</v>
      </c>
      <c r="AI801"/>
      <c r="AJ801"/>
    </row>
    <row r="802" spans="1:36">
      <c r="A802" s="56" t="s">
        <v>48</v>
      </c>
      <c r="B802" s="56" t="s">
        <v>11459</v>
      </c>
      <c r="C802" s="56">
        <v>2101010020</v>
      </c>
      <c r="D802" s="56" t="s">
        <v>38</v>
      </c>
      <c r="E802" s="56">
        <v>2101020020</v>
      </c>
      <c r="F802" s="56">
        <v>5401010020</v>
      </c>
      <c r="G802" s="56" t="s">
        <v>11428</v>
      </c>
      <c r="H802" s="56">
        <v>400300</v>
      </c>
      <c r="I802" s="56" t="s">
        <v>11447</v>
      </c>
      <c r="J802" s="56" t="s">
        <v>3587</v>
      </c>
      <c r="K802" s="56" t="s">
        <v>3588</v>
      </c>
      <c r="L802" s="56" t="s">
        <v>7138</v>
      </c>
      <c r="M802" s="73">
        <v>41273</v>
      </c>
      <c r="N802" s="56"/>
      <c r="O802" s="56"/>
      <c r="P802" s="56" t="s">
        <v>7168</v>
      </c>
      <c r="Q802" s="56"/>
      <c r="R802" s="56" t="s">
        <v>70</v>
      </c>
      <c r="S802" s="56" t="s">
        <v>11415</v>
      </c>
      <c r="T802" s="56" t="s">
        <v>7140</v>
      </c>
      <c r="U802" s="57">
        <v>24305819.5</v>
      </c>
      <c r="V802" s="57">
        <v>-6086304</v>
      </c>
      <c r="W802" s="57">
        <v>18219515.5</v>
      </c>
      <c r="X802" s="57">
        <v>0</v>
      </c>
      <c r="Y802" s="73">
        <v>41273</v>
      </c>
      <c r="Z802" s="57">
        <v>-610230.04</v>
      </c>
      <c r="AA802" s="57">
        <v>0</v>
      </c>
      <c r="AB802" s="57">
        <v>17609285.460000001</v>
      </c>
      <c r="AC802" s="57">
        <v>0</v>
      </c>
      <c r="AD802" s="56" t="s">
        <v>9255</v>
      </c>
      <c r="AE802" s="57">
        <v>0</v>
      </c>
      <c r="AF802" s="57">
        <v>0</v>
      </c>
      <c r="AG802" s="57">
        <v>0</v>
      </c>
      <c r="AI802"/>
      <c r="AJ802"/>
    </row>
    <row r="803" spans="1:36">
      <c r="A803" s="56" t="s">
        <v>48</v>
      </c>
      <c r="B803" s="56" t="s">
        <v>11459</v>
      </c>
      <c r="C803" s="56">
        <v>2101010020</v>
      </c>
      <c r="D803" s="56" t="s">
        <v>38</v>
      </c>
      <c r="E803" s="56">
        <v>2101020020</v>
      </c>
      <c r="F803" s="56">
        <v>5401010020</v>
      </c>
      <c r="G803" s="56" t="s">
        <v>11428</v>
      </c>
      <c r="H803" s="56">
        <v>400300</v>
      </c>
      <c r="I803" s="56" t="s">
        <v>11447</v>
      </c>
      <c r="J803" s="56" t="s">
        <v>3589</v>
      </c>
      <c r="K803" s="56" t="s">
        <v>3590</v>
      </c>
      <c r="L803" s="56" t="s">
        <v>7138</v>
      </c>
      <c r="M803" s="73">
        <v>41327</v>
      </c>
      <c r="N803" s="56"/>
      <c r="O803" s="56"/>
      <c r="P803" s="56" t="s">
        <v>7462</v>
      </c>
      <c r="Q803" s="56"/>
      <c r="R803" s="56" t="s">
        <v>70</v>
      </c>
      <c r="S803" s="56" t="s">
        <v>11415</v>
      </c>
      <c r="T803" s="56" t="s">
        <v>7140</v>
      </c>
      <c r="U803" s="57">
        <v>24305819.5</v>
      </c>
      <c r="V803" s="57">
        <v>-5986111</v>
      </c>
      <c r="W803" s="57">
        <v>18319708.5</v>
      </c>
      <c r="X803" s="57">
        <v>0</v>
      </c>
      <c r="Y803" s="73">
        <v>41327</v>
      </c>
      <c r="Z803" s="57">
        <v>-614287.68000000005</v>
      </c>
      <c r="AA803" s="57">
        <v>0</v>
      </c>
      <c r="AB803" s="57">
        <v>17705420.82</v>
      </c>
      <c r="AC803" s="57">
        <v>0</v>
      </c>
      <c r="AD803" s="56" t="s">
        <v>9255</v>
      </c>
      <c r="AE803" s="57">
        <v>0</v>
      </c>
      <c r="AF803" s="57">
        <v>0</v>
      </c>
      <c r="AG803" s="57">
        <v>0</v>
      </c>
      <c r="AI803"/>
      <c r="AJ803"/>
    </row>
    <row r="804" spans="1:36">
      <c r="A804" s="56" t="s">
        <v>48</v>
      </c>
      <c r="B804" s="56" t="s">
        <v>11459</v>
      </c>
      <c r="C804" s="56">
        <v>2101010020</v>
      </c>
      <c r="D804" s="56" t="s">
        <v>38</v>
      </c>
      <c r="E804" s="56">
        <v>2101020020</v>
      </c>
      <c r="F804" s="56">
        <v>5401010020</v>
      </c>
      <c r="G804" s="56" t="s">
        <v>11428</v>
      </c>
      <c r="H804" s="56">
        <v>400300</v>
      </c>
      <c r="I804" s="56" t="s">
        <v>11447</v>
      </c>
      <c r="J804" s="56" t="s">
        <v>3591</v>
      </c>
      <c r="K804" s="56" t="s">
        <v>3592</v>
      </c>
      <c r="L804" s="56" t="s">
        <v>7138</v>
      </c>
      <c r="M804" s="73">
        <v>41327</v>
      </c>
      <c r="N804" s="56"/>
      <c r="O804" s="56"/>
      <c r="P804" s="56" t="s">
        <v>7462</v>
      </c>
      <c r="Q804" s="56"/>
      <c r="R804" s="56" t="s">
        <v>70</v>
      </c>
      <c r="S804" s="56" t="s">
        <v>11415</v>
      </c>
      <c r="T804" s="56" t="s">
        <v>7140</v>
      </c>
      <c r="U804" s="57">
        <v>24305819.5</v>
      </c>
      <c r="V804" s="57">
        <v>-5986111</v>
      </c>
      <c r="W804" s="57">
        <v>18319708.5</v>
      </c>
      <c r="X804" s="57">
        <v>0</v>
      </c>
      <c r="Y804" s="73">
        <v>41327</v>
      </c>
      <c r="Z804" s="57">
        <v>-614287.68000000005</v>
      </c>
      <c r="AA804" s="57">
        <v>0</v>
      </c>
      <c r="AB804" s="57">
        <v>17705420.82</v>
      </c>
      <c r="AC804" s="57">
        <v>0</v>
      </c>
      <c r="AD804" s="56" t="s">
        <v>9255</v>
      </c>
      <c r="AE804" s="57">
        <v>0</v>
      </c>
      <c r="AF804" s="57">
        <v>0</v>
      </c>
      <c r="AG804" s="57">
        <v>0</v>
      </c>
      <c r="AI804"/>
      <c r="AJ804"/>
    </row>
    <row r="805" spans="1:36">
      <c r="A805" s="56" t="s">
        <v>48</v>
      </c>
      <c r="B805" s="56" t="s">
        <v>11459</v>
      </c>
      <c r="C805" s="56">
        <v>2101010020</v>
      </c>
      <c r="D805" s="56" t="s">
        <v>38</v>
      </c>
      <c r="E805" s="56">
        <v>2101020020</v>
      </c>
      <c r="F805" s="56">
        <v>5401010020</v>
      </c>
      <c r="G805" s="56" t="s">
        <v>11428</v>
      </c>
      <c r="H805" s="56">
        <v>400300</v>
      </c>
      <c r="I805" s="56" t="s">
        <v>11447</v>
      </c>
      <c r="J805" s="56" t="s">
        <v>3593</v>
      </c>
      <c r="K805" s="56" t="s">
        <v>3594</v>
      </c>
      <c r="L805" s="56" t="s">
        <v>7138</v>
      </c>
      <c r="M805" s="73">
        <v>41338</v>
      </c>
      <c r="N805" s="56"/>
      <c r="O805" s="56"/>
      <c r="P805" s="56" t="s">
        <v>7462</v>
      </c>
      <c r="Q805" s="56"/>
      <c r="R805" s="56" t="s">
        <v>70</v>
      </c>
      <c r="S805" s="56" t="s">
        <v>11415</v>
      </c>
      <c r="T805" s="56" t="s">
        <v>7140</v>
      </c>
      <c r="U805" s="57">
        <v>24305819.5</v>
      </c>
      <c r="V805" s="57">
        <v>-5962602</v>
      </c>
      <c r="W805" s="57">
        <v>18343217.5</v>
      </c>
      <c r="X805" s="57">
        <v>0</v>
      </c>
      <c r="Y805" s="73">
        <v>41338</v>
      </c>
      <c r="Z805" s="57">
        <v>-614405.27</v>
      </c>
      <c r="AA805" s="57">
        <v>0</v>
      </c>
      <c r="AB805" s="57">
        <v>17728812.23</v>
      </c>
      <c r="AC805" s="57">
        <v>0</v>
      </c>
      <c r="AD805" s="56" t="s">
        <v>9255</v>
      </c>
      <c r="AE805" s="57">
        <v>0</v>
      </c>
      <c r="AF805" s="57">
        <v>0</v>
      </c>
      <c r="AG805" s="57">
        <v>0</v>
      </c>
      <c r="AI805"/>
      <c r="AJ805"/>
    </row>
    <row r="806" spans="1:36">
      <c r="A806" s="56" t="s">
        <v>48</v>
      </c>
      <c r="B806" s="56" t="s">
        <v>11459</v>
      </c>
      <c r="C806" s="56">
        <v>2101010020</v>
      </c>
      <c r="D806" s="56" t="s">
        <v>38</v>
      </c>
      <c r="E806" s="56">
        <v>2101020020</v>
      </c>
      <c r="F806" s="56">
        <v>5401010020</v>
      </c>
      <c r="G806" s="56" t="s">
        <v>11428</v>
      </c>
      <c r="H806" s="56">
        <v>400300</v>
      </c>
      <c r="I806" s="56" t="s">
        <v>11447</v>
      </c>
      <c r="J806" s="56" t="s">
        <v>3595</v>
      </c>
      <c r="K806" s="56" t="s">
        <v>3596</v>
      </c>
      <c r="L806" s="56" t="s">
        <v>7138</v>
      </c>
      <c r="M806" s="73">
        <v>41318</v>
      </c>
      <c r="N806" s="56"/>
      <c r="O806" s="56"/>
      <c r="P806" s="56" t="s">
        <v>7462</v>
      </c>
      <c r="Q806" s="56"/>
      <c r="R806" s="56" t="s">
        <v>70</v>
      </c>
      <c r="S806" s="56" t="s">
        <v>11415</v>
      </c>
      <c r="T806" s="56" t="s">
        <v>7140</v>
      </c>
      <c r="U806" s="57">
        <v>62652678.25</v>
      </c>
      <c r="V806" s="57">
        <v>-15429642.1</v>
      </c>
      <c r="W806" s="57">
        <v>47223036.149999999</v>
      </c>
      <c r="X806" s="57">
        <v>0</v>
      </c>
      <c r="Y806" s="73">
        <v>41318</v>
      </c>
      <c r="Z806" s="57">
        <v>-1584995.62</v>
      </c>
      <c r="AA806" s="57">
        <v>0</v>
      </c>
      <c r="AB806" s="57">
        <v>45638040.530000001</v>
      </c>
      <c r="AC806" s="57">
        <v>0</v>
      </c>
      <c r="AD806" s="56" t="s">
        <v>9255</v>
      </c>
      <c r="AE806" s="57">
        <v>0</v>
      </c>
      <c r="AF806" s="57">
        <v>0</v>
      </c>
      <c r="AG806" s="57">
        <v>0</v>
      </c>
      <c r="AI806"/>
      <c r="AJ806"/>
    </row>
    <row r="807" spans="1:36">
      <c r="A807" s="56" t="s">
        <v>48</v>
      </c>
      <c r="B807" s="56" t="s">
        <v>11459</v>
      </c>
      <c r="C807" s="56">
        <v>2101010020</v>
      </c>
      <c r="D807" s="56" t="s">
        <v>38</v>
      </c>
      <c r="E807" s="56">
        <v>2101020020</v>
      </c>
      <c r="F807" s="56">
        <v>5401010020</v>
      </c>
      <c r="G807" s="56" t="s">
        <v>11428</v>
      </c>
      <c r="H807" s="56">
        <v>400300</v>
      </c>
      <c r="I807" s="56" t="s">
        <v>11447</v>
      </c>
      <c r="J807" s="56" t="s">
        <v>3597</v>
      </c>
      <c r="K807" s="56" t="s">
        <v>3598</v>
      </c>
      <c r="L807" s="56" t="s">
        <v>7138</v>
      </c>
      <c r="M807" s="73">
        <v>41369</v>
      </c>
      <c r="N807" s="56"/>
      <c r="O807" s="56"/>
      <c r="P807" s="56" t="s">
        <v>7454</v>
      </c>
      <c r="Q807" s="56"/>
      <c r="R807" s="56" t="s">
        <v>70</v>
      </c>
      <c r="S807" s="56" t="s">
        <v>11415</v>
      </c>
      <c r="T807" s="56" t="s">
        <v>7140</v>
      </c>
      <c r="U807" s="57">
        <v>25056014.5</v>
      </c>
      <c r="V807" s="57">
        <v>-6086826.9800000004</v>
      </c>
      <c r="W807" s="57">
        <v>18969187.52</v>
      </c>
      <c r="X807" s="57">
        <v>0</v>
      </c>
      <c r="Y807" s="73">
        <v>41369</v>
      </c>
      <c r="Z807" s="57">
        <v>-635446</v>
      </c>
      <c r="AA807" s="57">
        <v>0</v>
      </c>
      <c r="AB807" s="57">
        <v>18333741.52</v>
      </c>
      <c r="AC807" s="57">
        <v>0</v>
      </c>
      <c r="AD807" s="56" t="s">
        <v>9255</v>
      </c>
      <c r="AE807" s="57">
        <v>0</v>
      </c>
      <c r="AF807" s="57">
        <v>0</v>
      </c>
      <c r="AG807" s="57">
        <v>0</v>
      </c>
      <c r="AI807"/>
      <c r="AJ807"/>
    </row>
    <row r="808" spans="1:36">
      <c r="A808" s="56" t="s">
        <v>48</v>
      </c>
      <c r="B808" s="56" t="s">
        <v>11459</v>
      </c>
      <c r="C808" s="56">
        <v>2101010020</v>
      </c>
      <c r="D808" s="56" t="s">
        <v>38</v>
      </c>
      <c r="E808" s="56">
        <v>2101020020</v>
      </c>
      <c r="F808" s="56">
        <v>5401010020</v>
      </c>
      <c r="G808" s="56" t="s">
        <v>11428</v>
      </c>
      <c r="H808" s="56">
        <v>400300</v>
      </c>
      <c r="I808" s="56" t="s">
        <v>11447</v>
      </c>
      <c r="J808" s="56" t="s">
        <v>3599</v>
      </c>
      <c r="K808" s="56" t="s">
        <v>3600</v>
      </c>
      <c r="L808" s="56" t="s">
        <v>7138</v>
      </c>
      <c r="M808" s="73">
        <v>41369</v>
      </c>
      <c r="N808" s="56"/>
      <c r="O808" s="56"/>
      <c r="P808" s="56" t="s">
        <v>7454</v>
      </c>
      <c r="Q808" s="56"/>
      <c r="R808" s="56" t="s">
        <v>70</v>
      </c>
      <c r="S808" s="56" t="s">
        <v>11415</v>
      </c>
      <c r="T808" s="56" t="s">
        <v>7140</v>
      </c>
      <c r="U808" s="57">
        <v>25056014.5</v>
      </c>
      <c r="V808" s="57">
        <v>-6086826.9800000004</v>
      </c>
      <c r="W808" s="57">
        <v>18969187.52</v>
      </c>
      <c r="X808" s="57">
        <v>0</v>
      </c>
      <c r="Y808" s="73">
        <v>41369</v>
      </c>
      <c r="Z808" s="57">
        <v>-635446</v>
      </c>
      <c r="AA808" s="57">
        <v>0</v>
      </c>
      <c r="AB808" s="57">
        <v>18333741.52</v>
      </c>
      <c r="AC808" s="57">
        <v>0</v>
      </c>
      <c r="AD808" s="56" t="s">
        <v>9255</v>
      </c>
      <c r="AE808" s="57">
        <v>0</v>
      </c>
      <c r="AF808" s="57">
        <v>0</v>
      </c>
      <c r="AG808" s="57">
        <v>0</v>
      </c>
      <c r="AI808"/>
      <c r="AJ808"/>
    </row>
    <row r="809" spans="1:36">
      <c r="A809" s="56" t="s">
        <v>48</v>
      </c>
      <c r="B809" s="56" t="s">
        <v>11459</v>
      </c>
      <c r="C809" s="56">
        <v>2101010020</v>
      </c>
      <c r="D809" s="56" t="s">
        <v>38</v>
      </c>
      <c r="E809" s="56">
        <v>2101020020</v>
      </c>
      <c r="F809" s="56">
        <v>5401010020</v>
      </c>
      <c r="G809" s="56" t="s">
        <v>11428</v>
      </c>
      <c r="H809" s="56">
        <v>400300</v>
      </c>
      <c r="I809" s="56" t="s">
        <v>11447</v>
      </c>
      <c r="J809" s="56" t="s">
        <v>3601</v>
      </c>
      <c r="K809" s="56" t="s">
        <v>3602</v>
      </c>
      <c r="L809" s="56" t="s">
        <v>7138</v>
      </c>
      <c r="M809" s="73">
        <v>41478</v>
      </c>
      <c r="N809" s="56"/>
      <c r="O809" s="56"/>
      <c r="P809" s="56" t="s">
        <v>7166</v>
      </c>
      <c r="Q809" s="56"/>
      <c r="R809" s="56" t="s">
        <v>70</v>
      </c>
      <c r="S809" s="56" t="s">
        <v>11415</v>
      </c>
      <c r="T809" s="56" t="s">
        <v>7140</v>
      </c>
      <c r="U809" s="57">
        <v>688416</v>
      </c>
      <c r="V809" s="57">
        <v>-162086.03</v>
      </c>
      <c r="W809" s="57">
        <v>526329.97</v>
      </c>
      <c r="X809" s="57">
        <v>0</v>
      </c>
      <c r="Y809" s="73">
        <v>41478</v>
      </c>
      <c r="Z809" s="57">
        <v>-17668.32</v>
      </c>
      <c r="AA809" s="57">
        <v>0</v>
      </c>
      <c r="AB809" s="57">
        <v>508661.65</v>
      </c>
      <c r="AC809" s="57">
        <v>0</v>
      </c>
      <c r="AD809" s="56" t="s">
        <v>9255</v>
      </c>
      <c r="AE809" s="57">
        <v>0</v>
      </c>
      <c r="AF809" s="57">
        <v>0</v>
      </c>
      <c r="AG809" s="57">
        <v>0</v>
      </c>
      <c r="AI809"/>
      <c r="AJ809"/>
    </row>
    <row r="810" spans="1:36">
      <c r="A810" s="56" t="s">
        <v>48</v>
      </c>
      <c r="B810" s="56" t="s">
        <v>11459</v>
      </c>
      <c r="C810" s="56">
        <v>2101010020</v>
      </c>
      <c r="D810" s="56" t="s">
        <v>38</v>
      </c>
      <c r="E810" s="56">
        <v>2101020020</v>
      </c>
      <c r="F810" s="56">
        <v>5401010020</v>
      </c>
      <c r="G810" s="56" t="s">
        <v>11428</v>
      </c>
      <c r="H810" s="56">
        <v>400300</v>
      </c>
      <c r="I810" s="56" t="s">
        <v>11447</v>
      </c>
      <c r="J810" s="56" t="s">
        <v>3603</v>
      </c>
      <c r="K810" s="56" t="s">
        <v>3604</v>
      </c>
      <c r="L810" s="56" t="s">
        <v>7138</v>
      </c>
      <c r="M810" s="73">
        <v>41456</v>
      </c>
      <c r="N810" s="56"/>
      <c r="O810" s="56"/>
      <c r="P810" s="56" t="s">
        <v>7463</v>
      </c>
      <c r="Q810" s="56"/>
      <c r="R810" s="56" t="s">
        <v>70</v>
      </c>
      <c r="S810" s="56" t="s">
        <v>11415</v>
      </c>
      <c r="T810" s="56" t="s">
        <v>7140</v>
      </c>
      <c r="U810" s="57">
        <v>25056014.5</v>
      </c>
      <c r="V810" s="57">
        <v>-5918719.4900000002</v>
      </c>
      <c r="W810" s="57">
        <v>19137295.010000002</v>
      </c>
      <c r="X810" s="57">
        <v>0</v>
      </c>
      <c r="Y810" s="73">
        <v>41456</v>
      </c>
      <c r="Z810" s="57">
        <v>-641820.25</v>
      </c>
      <c r="AA810" s="57">
        <v>0</v>
      </c>
      <c r="AB810" s="57">
        <v>18495474.760000002</v>
      </c>
      <c r="AC810" s="57">
        <v>0</v>
      </c>
      <c r="AD810" s="56" t="s">
        <v>9255</v>
      </c>
      <c r="AE810" s="57">
        <v>0</v>
      </c>
      <c r="AF810" s="57">
        <v>0</v>
      </c>
      <c r="AG810" s="57">
        <v>0</v>
      </c>
      <c r="AI810"/>
      <c r="AJ810"/>
    </row>
    <row r="811" spans="1:36">
      <c r="A811" s="56" t="s">
        <v>48</v>
      </c>
      <c r="B811" s="56" t="s">
        <v>11459</v>
      </c>
      <c r="C811" s="56">
        <v>2101010020</v>
      </c>
      <c r="D811" s="56" t="s">
        <v>38</v>
      </c>
      <c r="E811" s="56">
        <v>2101020020</v>
      </c>
      <c r="F811" s="56">
        <v>5401010020</v>
      </c>
      <c r="G811" s="56" t="s">
        <v>11428</v>
      </c>
      <c r="H811" s="56">
        <v>400300</v>
      </c>
      <c r="I811" s="56" t="s">
        <v>11447</v>
      </c>
      <c r="J811" s="56" t="s">
        <v>3605</v>
      </c>
      <c r="K811" s="56" t="s">
        <v>3606</v>
      </c>
      <c r="L811" s="56" t="s">
        <v>7138</v>
      </c>
      <c r="M811" s="73">
        <v>41462</v>
      </c>
      <c r="N811" s="56"/>
      <c r="O811" s="56"/>
      <c r="P811" s="56" t="s">
        <v>7463</v>
      </c>
      <c r="Q811" s="56"/>
      <c r="R811" s="56" t="s">
        <v>70</v>
      </c>
      <c r="S811" s="56" t="s">
        <v>11415</v>
      </c>
      <c r="T811" s="56" t="s">
        <v>7140</v>
      </c>
      <c r="U811" s="57">
        <v>25056014.5</v>
      </c>
      <c r="V811" s="57">
        <v>-5905472.6500000004</v>
      </c>
      <c r="W811" s="57">
        <v>19150541.850000001</v>
      </c>
      <c r="X811" s="57">
        <v>0</v>
      </c>
      <c r="Y811" s="73">
        <v>41462</v>
      </c>
      <c r="Z811" s="57">
        <v>-641881.84</v>
      </c>
      <c r="AA811" s="57">
        <v>0</v>
      </c>
      <c r="AB811" s="57">
        <v>18508660.010000002</v>
      </c>
      <c r="AC811" s="57">
        <v>0</v>
      </c>
      <c r="AD811" s="56" t="s">
        <v>9255</v>
      </c>
      <c r="AE811" s="57">
        <v>0</v>
      </c>
      <c r="AF811" s="57">
        <v>0</v>
      </c>
      <c r="AG811" s="57">
        <v>0</v>
      </c>
      <c r="AI811"/>
      <c r="AJ811"/>
    </row>
    <row r="812" spans="1:36">
      <c r="A812" s="56" t="s">
        <v>48</v>
      </c>
      <c r="B812" s="56" t="s">
        <v>11459</v>
      </c>
      <c r="C812" s="56">
        <v>2101010020</v>
      </c>
      <c r="D812" s="56" t="s">
        <v>38</v>
      </c>
      <c r="E812" s="56">
        <v>2101020020</v>
      </c>
      <c r="F812" s="56">
        <v>5401010020</v>
      </c>
      <c r="G812" s="56" t="s">
        <v>11428</v>
      </c>
      <c r="H812" s="56">
        <v>400300</v>
      </c>
      <c r="I812" s="56" t="s">
        <v>11451</v>
      </c>
      <c r="J812" s="56" t="s">
        <v>4478</v>
      </c>
      <c r="K812" s="56" t="s">
        <v>4479</v>
      </c>
      <c r="L812" s="56" t="s">
        <v>7138</v>
      </c>
      <c r="M812" s="73">
        <v>42155</v>
      </c>
      <c r="N812" s="56"/>
      <c r="O812" s="56"/>
      <c r="P812" s="56" t="s">
        <v>7207</v>
      </c>
      <c r="Q812" s="56"/>
      <c r="R812" s="56" t="s">
        <v>70</v>
      </c>
      <c r="S812" s="56" t="s">
        <v>11415</v>
      </c>
      <c r="T812" s="56" t="s">
        <v>7140</v>
      </c>
      <c r="U812" s="57">
        <v>1936398.61</v>
      </c>
      <c r="V812" s="57">
        <v>-352114.21</v>
      </c>
      <c r="W812" s="57">
        <v>1584284.4</v>
      </c>
      <c r="X812" s="57">
        <v>0</v>
      </c>
      <c r="Y812" s="73">
        <v>42155</v>
      </c>
      <c r="Z812" s="57">
        <v>-53386.32</v>
      </c>
      <c r="AA812" s="57">
        <v>0</v>
      </c>
      <c r="AB812" s="57">
        <v>1530898.08</v>
      </c>
      <c r="AC812" s="57">
        <v>0</v>
      </c>
      <c r="AD812" s="56" t="s">
        <v>9255</v>
      </c>
      <c r="AE812" s="57">
        <v>0</v>
      </c>
      <c r="AF812" s="57">
        <v>0</v>
      </c>
      <c r="AG812" s="57">
        <v>0</v>
      </c>
      <c r="AI812"/>
      <c r="AJ812"/>
    </row>
    <row r="813" spans="1:36">
      <c r="A813" s="56" t="s">
        <v>48</v>
      </c>
      <c r="B813" s="56" t="s">
        <v>11459</v>
      </c>
      <c r="C813" s="56">
        <v>2101010020</v>
      </c>
      <c r="D813" s="56" t="s">
        <v>38</v>
      </c>
      <c r="E813" s="56">
        <v>2101020020</v>
      </c>
      <c r="F813" s="56">
        <v>5401010020</v>
      </c>
      <c r="G813" s="56" t="s">
        <v>11428</v>
      </c>
      <c r="H813" s="56">
        <v>400300</v>
      </c>
      <c r="I813" s="56" t="s">
        <v>11430</v>
      </c>
      <c r="J813" s="56" t="s">
        <v>3657</v>
      </c>
      <c r="K813" s="56" t="s">
        <v>3658</v>
      </c>
      <c r="L813" s="56" t="s">
        <v>7138</v>
      </c>
      <c r="M813" s="73">
        <v>42185</v>
      </c>
      <c r="N813" s="56"/>
      <c r="O813" s="56"/>
      <c r="P813" s="56" t="s">
        <v>7211</v>
      </c>
      <c r="Q813" s="56"/>
      <c r="R813" s="56" t="s">
        <v>70</v>
      </c>
      <c r="S813" s="56" t="s">
        <v>11415</v>
      </c>
      <c r="T813" s="56" t="s">
        <v>7140</v>
      </c>
      <c r="U813" s="57">
        <v>28528813.41</v>
      </c>
      <c r="V813" s="57">
        <v>-5296283.01</v>
      </c>
      <c r="W813" s="57">
        <v>23232530.399999999</v>
      </c>
      <c r="X813" s="57">
        <v>0</v>
      </c>
      <c r="Y813" s="73">
        <v>42109</v>
      </c>
      <c r="Z813" s="57">
        <v>-783986.43</v>
      </c>
      <c r="AA813" s="57">
        <v>0</v>
      </c>
      <c r="AB813" s="57">
        <v>22448543.969999999</v>
      </c>
      <c r="AC813" s="57">
        <v>0</v>
      </c>
      <c r="AD813" s="56" t="s">
        <v>9255</v>
      </c>
      <c r="AE813" s="57">
        <v>0</v>
      </c>
      <c r="AF813" s="57">
        <v>0</v>
      </c>
      <c r="AG813" s="57">
        <v>0</v>
      </c>
      <c r="AI813"/>
      <c r="AJ813"/>
    </row>
    <row r="814" spans="1:36">
      <c r="A814" s="56" t="s">
        <v>48</v>
      </c>
      <c r="B814" s="56" t="s">
        <v>11459</v>
      </c>
      <c r="C814" s="56">
        <v>2101010020</v>
      </c>
      <c r="D814" s="56" t="s">
        <v>38</v>
      </c>
      <c r="E814" s="56">
        <v>2101020020</v>
      </c>
      <c r="F814" s="56">
        <v>5401010020</v>
      </c>
      <c r="G814" s="56" t="s">
        <v>11428</v>
      </c>
      <c r="H814" s="56">
        <v>400300</v>
      </c>
      <c r="I814" s="56" t="s">
        <v>11430</v>
      </c>
      <c r="J814" s="56" t="s">
        <v>3659</v>
      </c>
      <c r="K814" s="56" t="s">
        <v>3660</v>
      </c>
      <c r="L814" s="56" t="s">
        <v>7138</v>
      </c>
      <c r="M814" s="73">
        <v>42185</v>
      </c>
      <c r="N814" s="56"/>
      <c r="O814" s="56"/>
      <c r="P814" s="56" t="s">
        <v>7211</v>
      </c>
      <c r="Q814" s="56"/>
      <c r="R814" s="56" t="s">
        <v>70</v>
      </c>
      <c r="S814" s="56" t="s">
        <v>11415</v>
      </c>
      <c r="T814" s="56" t="s">
        <v>7140</v>
      </c>
      <c r="U814" s="57">
        <v>28528812.41</v>
      </c>
      <c r="V814" s="57">
        <v>-5257752.2699999996</v>
      </c>
      <c r="W814" s="57">
        <v>23271060.140000001</v>
      </c>
      <c r="X814" s="57">
        <v>0</v>
      </c>
      <c r="Y814" s="73">
        <v>42124</v>
      </c>
      <c r="Z814" s="57">
        <v>-784105.63</v>
      </c>
      <c r="AA814" s="57">
        <v>0</v>
      </c>
      <c r="AB814" s="57">
        <v>22486954.510000002</v>
      </c>
      <c r="AC814" s="57">
        <v>0</v>
      </c>
      <c r="AD814" s="56" t="s">
        <v>9255</v>
      </c>
      <c r="AE814" s="57">
        <v>0</v>
      </c>
      <c r="AF814" s="57">
        <v>0</v>
      </c>
      <c r="AG814" s="57">
        <v>0</v>
      </c>
      <c r="AI814"/>
      <c r="AJ814"/>
    </row>
    <row r="815" spans="1:36">
      <c r="A815" s="56" t="s">
        <v>48</v>
      </c>
      <c r="B815" s="56" t="s">
        <v>11459</v>
      </c>
      <c r="C815" s="56">
        <v>2101010020</v>
      </c>
      <c r="D815" s="56" t="s">
        <v>38</v>
      </c>
      <c r="E815" s="56">
        <v>2101020020</v>
      </c>
      <c r="F815" s="56">
        <v>5401010020</v>
      </c>
      <c r="G815" s="56" t="s">
        <v>11428</v>
      </c>
      <c r="H815" s="56">
        <v>400300</v>
      </c>
      <c r="I815" s="56" t="s">
        <v>11430</v>
      </c>
      <c r="J815" s="56" t="s">
        <v>3661</v>
      </c>
      <c r="K815" s="56" t="s">
        <v>3662</v>
      </c>
      <c r="L815" s="56" t="s">
        <v>7138</v>
      </c>
      <c r="M815" s="73">
        <v>42185</v>
      </c>
      <c r="N815" s="56"/>
      <c r="O815" s="56"/>
      <c r="P815" s="56" t="s">
        <v>7207</v>
      </c>
      <c r="Q815" s="56"/>
      <c r="R815" s="56" t="s">
        <v>70</v>
      </c>
      <c r="S815" s="56" t="s">
        <v>11415</v>
      </c>
      <c r="T815" s="56" t="s">
        <v>7140</v>
      </c>
      <c r="U815" s="57">
        <v>28913851.550000001</v>
      </c>
      <c r="V815" s="57">
        <v>-5260291.6399999997</v>
      </c>
      <c r="W815" s="57">
        <v>23653559.91</v>
      </c>
      <c r="X815" s="57">
        <v>0</v>
      </c>
      <c r="Y815" s="73">
        <v>42154</v>
      </c>
      <c r="Z815" s="57">
        <v>-797144.3</v>
      </c>
      <c r="AA815" s="57">
        <v>0</v>
      </c>
      <c r="AB815" s="57">
        <v>22856415.609999999</v>
      </c>
      <c r="AC815" s="57">
        <v>0</v>
      </c>
      <c r="AD815" s="56" t="s">
        <v>9255</v>
      </c>
      <c r="AE815" s="57">
        <v>0</v>
      </c>
      <c r="AF815" s="57">
        <v>0</v>
      </c>
      <c r="AG815" s="57">
        <v>0</v>
      </c>
      <c r="AI815"/>
      <c r="AJ815"/>
    </row>
    <row r="816" spans="1:36">
      <c r="A816" s="56" t="s">
        <v>48</v>
      </c>
      <c r="B816" s="56" t="s">
        <v>11459</v>
      </c>
      <c r="C816" s="56">
        <v>2101010020</v>
      </c>
      <c r="D816" s="56" t="s">
        <v>38</v>
      </c>
      <c r="E816" s="56">
        <v>2101020020</v>
      </c>
      <c r="F816" s="56">
        <v>5401010020</v>
      </c>
      <c r="G816" s="56" t="s">
        <v>11428</v>
      </c>
      <c r="H816" s="56">
        <v>400300</v>
      </c>
      <c r="I816" s="56" t="s">
        <v>11447</v>
      </c>
      <c r="J816" s="56" t="s">
        <v>3611</v>
      </c>
      <c r="K816" s="56" t="s">
        <v>3612</v>
      </c>
      <c r="L816" s="56" t="s">
        <v>7138</v>
      </c>
      <c r="M816" s="73">
        <v>42185</v>
      </c>
      <c r="N816" s="56"/>
      <c r="O816" s="56"/>
      <c r="P816" s="56" t="s">
        <v>7207</v>
      </c>
      <c r="Q816" s="56"/>
      <c r="R816" s="56" t="s">
        <v>70</v>
      </c>
      <c r="S816" s="56" t="s">
        <v>11415</v>
      </c>
      <c r="T816" s="56" t="s">
        <v>7140</v>
      </c>
      <c r="U816" s="57">
        <v>313793.5</v>
      </c>
      <c r="V816" s="57">
        <v>-56918.8</v>
      </c>
      <c r="W816" s="57">
        <v>256874.7</v>
      </c>
      <c r="X816" s="57">
        <v>0</v>
      </c>
      <c r="Y816" s="73">
        <v>42160</v>
      </c>
      <c r="Z816" s="57">
        <v>-8651.68</v>
      </c>
      <c r="AA816" s="57">
        <v>0</v>
      </c>
      <c r="AB816" s="57">
        <v>248223.02</v>
      </c>
      <c r="AC816" s="57">
        <v>0</v>
      </c>
      <c r="AD816" s="56" t="s">
        <v>9255</v>
      </c>
      <c r="AE816" s="57">
        <v>0</v>
      </c>
      <c r="AF816" s="57">
        <v>0</v>
      </c>
      <c r="AG816" s="57">
        <v>0</v>
      </c>
      <c r="AI816"/>
      <c r="AJ816"/>
    </row>
    <row r="817" spans="1:36">
      <c r="A817" s="56" t="s">
        <v>48</v>
      </c>
      <c r="B817" s="56" t="s">
        <v>11459</v>
      </c>
      <c r="C817" s="56">
        <v>2101010020</v>
      </c>
      <c r="D817" s="56" t="s">
        <v>38</v>
      </c>
      <c r="E817" s="56">
        <v>2101020020</v>
      </c>
      <c r="F817" s="56">
        <v>5401010020</v>
      </c>
      <c r="G817" s="56" t="s">
        <v>11428</v>
      </c>
      <c r="H817" s="56">
        <v>400300</v>
      </c>
      <c r="I817" s="56" t="s">
        <v>11447</v>
      </c>
      <c r="J817" s="56" t="s">
        <v>3613</v>
      </c>
      <c r="K817" s="56" t="s">
        <v>3614</v>
      </c>
      <c r="L817" s="56" t="s">
        <v>7138</v>
      </c>
      <c r="M817" s="73">
        <v>42185</v>
      </c>
      <c r="N817" s="56"/>
      <c r="O817" s="56"/>
      <c r="P817" s="56" t="s">
        <v>7207</v>
      </c>
      <c r="Q817" s="56"/>
      <c r="R817" s="56" t="s">
        <v>70</v>
      </c>
      <c r="S817" s="56" t="s">
        <v>11415</v>
      </c>
      <c r="T817" s="56" t="s">
        <v>7140</v>
      </c>
      <c r="U817" s="57">
        <v>1313209.8799999999</v>
      </c>
      <c r="V817" s="57">
        <v>-238438.87</v>
      </c>
      <c r="W817" s="57">
        <v>1074771.01</v>
      </c>
      <c r="X817" s="57">
        <v>0</v>
      </c>
      <c r="Y817" s="73">
        <v>42158</v>
      </c>
      <c r="Z817" s="57">
        <v>-36206.14</v>
      </c>
      <c r="AA817" s="57">
        <v>0</v>
      </c>
      <c r="AB817" s="57">
        <v>1038564.87</v>
      </c>
      <c r="AC817" s="57">
        <v>0</v>
      </c>
      <c r="AD817" s="56" t="s">
        <v>9255</v>
      </c>
      <c r="AE817" s="57">
        <v>0</v>
      </c>
      <c r="AF817" s="57">
        <v>0</v>
      </c>
      <c r="AG817" s="57">
        <v>0</v>
      </c>
      <c r="AI817"/>
      <c r="AJ817"/>
    </row>
    <row r="818" spans="1:36">
      <c r="A818" s="56" t="s">
        <v>48</v>
      </c>
      <c r="B818" s="56" t="s">
        <v>11459</v>
      </c>
      <c r="C818" s="56">
        <v>2101010020</v>
      </c>
      <c r="D818" s="56" t="s">
        <v>38</v>
      </c>
      <c r="E818" s="56">
        <v>2101020020</v>
      </c>
      <c r="F818" s="56">
        <v>5401010020</v>
      </c>
      <c r="G818" s="56" t="s">
        <v>11428</v>
      </c>
      <c r="H818" s="56">
        <v>400300</v>
      </c>
      <c r="I818" s="56" t="s">
        <v>11447</v>
      </c>
      <c r="J818" s="56" t="s">
        <v>3615</v>
      </c>
      <c r="K818" s="56" t="s">
        <v>3616</v>
      </c>
      <c r="L818" s="56" t="s">
        <v>7138</v>
      </c>
      <c r="M818" s="73">
        <v>42185</v>
      </c>
      <c r="N818" s="56"/>
      <c r="O818" s="56"/>
      <c r="P818" s="56" t="s">
        <v>7464</v>
      </c>
      <c r="Q818" s="56"/>
      <c r="R818" s="56" t="s">
        <v>70</v>
      </c>
      <c r="S818" s="56" t="s">
        <v>11415</v>
      </c>
      <c r="T818" s="56" t="s">
        <v>7140</v>
      </c>
      <c r="U818" s="57">
        <v>108307.2</v>
      </c>
      <c r="V818" s="57">
        <v>-19566.349999999999</v>
      </c>
      <c r="W818" s="57">
        <v>88740.85</v>
      </c>
      <c r="X818" s="57">
        <v>0</v>
      </c>
      <c r="Y818" s="73">
        <v>42172</v>
      </c>
      <c r="Z818" s="57">
        <v>-2995.13</v>
      </c>
      <c r="AA818" s="57">
        <v>0</v>
      </c>
      <c r="AB818" s="57">
        <v>85745.72</v>
      </c>
      <c r="AC818" s="57">
        <v>0</v>
      </c>
      <c r="AD818" s="56" t="s">
        <v>9255</v>
      </c>
      <c r="AE818" s="57">
        <v>0</v>
      </c>
      <c r="AF818" s="57">
        <v>0</v>
      </c>
      <c r="AG818" s="57">
        <v>0</v>
      </c>
      <c r="AI818"/>
      <c r="AJ818"/>
    </row>
    <row r="819" spans="1:36">
      <c r="A819" s="56" t="s">
        <v>48</v>
      </c>
      <c r="B819" s="56" t="s">
        <v>11459</v>
      </c>
      <c r="C819" s="56">
        <v>2101010020</v>
      </c>
      <c r="D819" s="56" t="s">
        <v>38</v>
      </c>
      <c r="E819" s="56">
        <v>2101020020</v>
      </c>
      <c r="F819" s="56">
        <v>5401010020</v>
      </c>
      <c r="G819" s="56" t="s">
        <v>11428</v>
      </c>
      <c r="H819" s="56">
        <v>400300</v>
      </c>
      <c r="I819" s="56" t="s">
        <v>11451</v>
      </c>
      <c r="J819" s="56" t="s">
        <v>4480</v>
      </c>
      <c r="K819" s="56" t="s">
        <v>7146</v>
      </c>
      <c r="L819" s="56" t="s">
        <v>7138</v>
      </c>
      <c r="M819" s="73">
        <v>42248</v>
      </c>
      <c r="N819" s="56"/>
      <c r="O819" s="56"/>
      <c r="P819" s="56" t="s">
        <v>1476</v>
      </c>
      <c r="Q819" s="56"/>
      <c r="R819" s="56" t="s">
        <v>70</v>
      </c>
      <c r="S819" s="56" t="s">
        <v>11415</v>
      </c>
      <c r="T819" s="56" t="s">
        <v>7140</v>
      </c>
      <c r="U819" s="57">
        <v>3192084</v>
      </c>
      <c r="V819" s="57">
        <v>-1290051.97</v>
      </c>
      <c r="W819" s="57">
        <v>1902032.03</v>
      </c>
      <c r="X819" s="57">
        <v>0</v>
      </c>
      <c r="Y819" s="73">
        <v>42202</v>
      </c>
      <c r="Z819" s="57">
        <v>-253471.64</v>
      </c>
      <c r="AA819" s="57">
        <v>0</v>
      </c>
      <c r="AB819" s="57">
        <v>1648560.39</v>
      </c>
      <c r="AC819" s="57">
        <v>0</v>
      </c>
      <c r="AD819" s="56" t="s">
        <v>9255</v>
      </c>
      <c r="AE819" s="57">
        <v>0</v>
      </c>
      <c r="AF819" s="57">
        <v>0</v>
      </c>
      <c r="AG819" s="57">
        <v>0</v>
      </c>
      <c r="AI819"/>
      <c r="AJ819"/>
    </row>
    <row r="820" spans="1:36">
      <c r="A820" s="56" t="s">
        <v>48</v>
      </c>
      <c r="B820" s="56" t="s">
        <v>11459</v>
      </c>
      <c r="C820" s="56">
        <v>2101010020</v>
      </c>
      <c r="D820" s="56" t="s">
        <v>38</v>
      </c>
      <c r="E820" s="56">
        <v>2101020020</v>
      </c>
      <c r="F820" s="56">
        <v>5401010020</v>
      </c>
      <c r="G820" s="56" t="s">
        <v>11428</v>
      </c>
      <c r="H820" s="56">
        <v>400300</v>
      </c>
      <c r="I820" s="56" t="s">
        <v>11451</v>
      </c>
      <c r="J820" s="56" t="s">
        <v>4481</v>
      </c>
      <c r="K820" s="56" t="s">
        <v>7146</v>
      </c>
      <c r="L820" s="56" t="s">
        <v>7138</v>
      </c>
      <c r="M820" s="73">
        <v>42248</v>
      </c>
      <c r="N820" s="56"/>
      <c r="O820" s="56"/>
      <c r="P820" s="56" t="s">
        <v>1476</v>
      </c>
      <c r="Q820" s="56"/>
      <c r="R820" s="56" t="s">
        <v>70</v>
      </c>
      <c r="S820" s="56" t="s">
        <v>11415</v>
      </c>
      <c r="T820" s="56" t="s">
        <v>7140</v>
      </c>
      <c r="U820" s="57">
        <v>2496600</v>
      </c>
      <c r="V820" s="57">
        <v>-1000120.27</v>
      </c>
      <c r="W820" s="57">
        <v>1496479.73</v>
      </c>
      <c r="X820" s="57">
        <v>0</v>
      </c>
      <c r="Y820" s="73">
        <v>42226</v>
      </c>
      <c r="Z820" s="57">
        <v>-197470.26</v>
      </c>
      <c r="AA820" s="57">
        <v>0</v>
      </c>
      <c r="AB820" s="57">
        <v>1299009.47</v>
      </c>
      <c r="AC820" s="57">
        <v>0</v>
      </c>
      <c r="AD820" s="56" t="s">
        <v>9255</v>
      </c>
      <c r="AE820" s="57">
        <v>0</v>
      </c>
      <c r="AF820" s="57">
        <v>0</v>
      </c>
      <c r="AG820" s="57">
        <v>0</v>
      </c>
      <c r="AI820"/>
      <c r="AJ820"/>
    </row>
    <row r="821" spans="1:36">
      <c r="A821" s="56" t="s">
        <v>48</v>
      </c>
      <c r="B821" s="56" t="s">
        <v>11459</v>
      </c>
      <c r="C821" s="56">
        <v>2101010020</v>
      </c>
      <c r="D821" s="56" t="s">
        <v>38</v>
      </c>
      <c r="E821" s="56">
        <v>2101020020</v>
      </c>
      <c r="F821" s="56">
        <v>5401010020</v>
      </c>
      <c r="G821" s="56" t="s">
        <v>11428</v>
      </c>
      <c r="H821" s="56">
        <v>400300</v>
      </c>
      <c r="I821" s="56" t="s">
        <v>11451</v>
      </c>
      <c r="J821" s="56" t="s">
        <v>4491</v>
      </c>
      <c r="K821" s="56" t="s">
        <v>4492</v>
      </c>
      <c r="L821" s="56" t="s">
        <v>7138</v>
      </c>
      <c r="M821" s="73">
        <v>42460</v>
      </c>
      <c r="N821" s="56"/>
      <c r="O821" s="56"/>
      <c r="P821" s="56" t="s">
        <v>7465</v>
      </c>
      <c r="Q821" s="56"/>
      <c r="R821" s="56" t="s">
        <v>70</v>
      </c>
      <c r="S821" s="56" t="s">
        <v>11415</v>
      </c>
      <c r="T821" s="56" t="s">
        <v>7140</v>
      </c>
      <c r="U821" s="57">
        <v>2650899.79</v>
      </c>
      <c r="V821" s="57">
        <v>-430777.45</v>
      </c>
      <c r="W821" s="57">
        <v>2220122.34</v>
      </c>
      <c r="X821" s="57">
        <v>0</v>
      </c>
      <c r="Y821" s="73">
        <v>42400</v>
      </c>
      <c r="Z821" s="57">
        <v>-74916.820000000007</v>
      </c>
      <c r="AA821" s="57">
        <v>0</v>
      </c>
      <c r="AB821" s="57">
        <v>2145205.52</v>
      </c>
      <c r="AC821" s="57">
        <v>0</v>
      </c>
      <c r="AD821" s="56" t="s">
        <v>9255</v>
      </c>
      <c r="AE821" s="57">
        <v>0</v>
      </c>
      <c r="AF821" s="57">
        <v>0</v>
      </c>
      <c r="AG821" s="57">
        <v>0</v>
      </c>
      <c r="AI821"/>
      <c r="AJ821"/>
    </row>
    <row r="822" spans="1:36">
      <c r="A822" s="56" t="s">
        <v>48</v>
      </c>
      <c r="B822" s="56" t="s">
        <v>11459</v>
      </c>
      <c r="C822" s="56">
        <v>2101010020</v>
      </c>
      <c r="D822" s="56" t="s">
        <v>38</v>
      </c>
      <c r="E822" s="56">
        <v>2101020020</v>
      </c>
      <c r="F822" s="56">
        <v>5401010020</v>
      </c>
      <c r="G822" s="56" t="s">
        <v>11428</v>
      </c>
      <c r="H822" s="56">
        <v>400300</v>
      </c>
      <c r="I822" s="56" t="s">
        <v>11451</v>
      </c>
      <c r="J822" s="56" t="s">
        <v>4498</v>
      </c>
      <c r="K822" s="56" t="s">
        <v>4499</v>
      </c>
      <c r="L822" s="56" t="s">
        <v>7138</v>
      </c>
      <c r="M822" s="73">
        <v>42602</v>
      </c>
      <c r="N822" s="56"/>
      <c r="O822" s="56"/>
      <c r="P822" s="56" t="s">
        <v>7466</v>
      </c>
      <c r="Q822" s="56"/>
      <c r="R822" s="56" t="s">
        <v>70</v>
      </c>
      <c r="S822" s="56" t="s">
        <v>11415</v>
      </c>
      <c r="T822" s="56" t="s">
        <v>7140</v>
      </c>
      <c r="U822" s="57">
        <v>2649564.94</v>
      </c>
      <c r="V822" s="57">
        <v>-388602.47</v>
      </c>
      <c r="W822" s="57">
        <v>2260962.4700000002</v>
      </c>
      <c r="X822" s="57">
        <v>0</v>
      </c>
      <c r="Y822" s="73">
        <v>42602</v>
      </c>
      <c r="Z822" s="57">
        <v>-76475.23</v>
      </c>
      <c r="AA822" s="57">
        <v>0</v>
      </c>
      <c r="AB822" s="57">
        <v>2184487.2400000002</v>
      </c>
      <c r="AC822" s="57">
        <v>0</v>
      </c>
      <c r="AD822" s="56" t="s">
        <v>9255</v>
      </c>
      <c r="AE822" s="57">
        <v>0</v>
      </c>
      <c r="AF822" s="57">
        <v>0</v>
      </c>
      <c r="AG822" s="57">
        <v>0</v>
      </c>
      <c r="AI822"/>
      <c r="AJ822"/>
    </row>
    <row r="823" spans="1:36">
      <c r="A823" s="56" t="s">
        <v>48</v>
      </c>
      <c r="B823" s="56" t="s">
        <v>11459</v>
      </c>
      <c r="C823" s="56">
        <v>2101010020</v>
      </c>
      <c r="D823" s="56" t="s">
        <v>38</v>
      </c>
      <c r="E823" s="56">
        <v>2101020020</v>
      </c>
      <c r="F823" s="56">
        <v>5401010020</v>
      </c>
      <c r="G823" s="56" t="s">
        <v>11428</v>
      </c>
      <c r="H823" s="56">
        <v>400300</v>
      </c>
      <c r="I823" s="56" t="s">
        <v>11466</v>
      </c>
      <c r="J823" s="56" t="s">
        <v>3982</v>
      </c>
      <c r="K823" s="56" t="s">
        <v>3983</v>
      </c>
      <c r="L823" s="56" t="s">
        <v>7138</v>
      </c>
      <c r="M823" s="73">
        <v>42735</v>
      </c>
      <c r="N823" s="56"/>
      <c r="O823" s="56"/>
      <c r="P823" s="56" t="s">
        <v>7467</v>
      </c>
      <c r="Q823" s="56"/>
      <c r="R823" s="56" t="s">
        <v>70</v>
      </c>
      <c r="S823" s="56" t="s">
        <v>11415</v>
      </c>
      <c r="T823" s="56" t="s">
        <v>7140</v>
      </c>
      <c r="U823" s="57">
        <v>1230353.23</v>
      </c>
      <c r="V823" s="57">
        <v>-192880.48</v>
      </c>
      <c r="W823" s="57">
        <v>1037472.75</v>
      </c>
      <c r="X823" s="57">
        <v>0</v>
      </c>
      <c r="Y823" s="73">
        <v>42475</v>
      </c>
      <c r="Z823" s="57">
        <v>-35084.379999999997</v>
      </c>
      <c r="AA823" s="57">
        <v>0</v>
      </c>
      <c r="AB823" s="57">
        <v>1002388.37</v>
      </c>
      <c r="AC823" s="57">
        <v>0</v>
      </c>
      <c r="AD823" s="56" t="s">
        <v>9255</v>
      </c>
      <c r="AE823" s="57">
        <v>0</v>
      </c>
      <c r="AF823" s="57">
        <v>0</v>
      </c>
      <c r="AG823" s="57">
        <v>0</v>
      </c>
      <c r="AI823"/>
      <c r="AJ823"/>
    </row>
    <row r="824" spans="1:36">
      <c r="A824" s="56" t="s">
        <v>48</v>
      </c>
      <c r="B824" s="56" t="s">
        <v>11459</v>
      </c>
      <c r="C824" s="56">
        <v>2101010020</v>
      </c>
      <c r="D824" s="56" t="s">
        <v>38</v>
      </c>
      <c r="E824" s="56">
        <v>2101020020</v>
      </c>
      <c r="F824" s="56">
        <v>5401010020</v>
      </c>
      <c r="G824" s="56" t="s">
        <v>11428</v>
      </c>
      <c r="H824" s="56">
        <v>400300</v>
      </c>
      <c r="I824" s="56" t="s">
        <v>11466</v>
      </c>
      <c r="J824" s="56" t="s">
        <v>3984</v>
      </c>
      <c r="K824" s="56" t="s">
        <v>3985</v>
      </c>
      <c r="L824" s="56" t="s">
        <v>7138</v>
      </c>
      <c r="M824" s="73">
        <v>42735</v>
      </c>
      <c r="N824" s="56"/>
      <c r="O824" s="56"/>
      <c r="P824" s="56" t="s">
        <v>156</v>
      </c>
      <c r="Q824" s="56"/>
      <c r="R824" s="56" t="s">
        <v>70</v>
      </c>
      <c r="S824" s="56" t="s">
        <v>11415</v>
      </c>
      <c r="T824" s="56" t="s">
        <v>7140</v>
      </c>
      <c r="U824" s="57">
        <v>1774563.91</v>
      </c>
      <c r="V824" s="57">
        <v>-255091.49</v>
      </c>
      <c r="W824" s="57">
        <v>1519472.42</v>
      </c>
      <c r="X824" s="57">
        <v>0</v>
      </c>
      <c r="Y824" s="73">
        <v>42638</v>
      </c>
      <c r="Z824" s="57">
        <v>-51372.67</v>
      </c>
      <c r="AA824" s="57">
        <v>0</v>
      </c>
      <c r="AB824" s="57">
        <v>1468099.75</v>
      </c>
      <c r="AC824" s="57">
        <v>0</v>
      </c>
      <c r="AD824" s="56" t="s">
        <v>9255</v>
      </c>
      <c r="AE824" s="57">
        <v>0</v>
      </c>
      <c r="AF824" s="57">
        <v>0</v>
      </c>
      <c r="AG824" s="57">
        <v>0</v>
      </c>
      <c r="AI824"/>
      <c r="AJ824"/>
    </row>
    <row r="825" spans="1:36">
      <c r="A825" s="56" t="s">
        <v>48</v>
      </c>
      <c r="B825" s="56" t="s">
        <v>11459</v>
      </c>
      <c r="C825" s="56">
        <v>2101010020</v>
      </c>
      <c r="D825" s="56" t="s">
        <v>38</v>
      </c>
      <c r="E825" s="56">
        <v>2101020020</v>
      </c>
      <c r="F825" s="56">
        <v>5401010020</v>
      </c>
      <c r="G825" s="56" t="s">
        <v>11428</v>
      </c>
      <c r="H825" s="56">
        <v>400300</v>
      </c>
      <c r="I825" s="56" t="s">
        <v>11451</v>
      </c>
      <c r="J825" s="56" t="s">
        <v>4500</v>
      </c>
      <c r="K825" s="56" t="s">
        <v>4501</v>
      </c>
      <c r="L825" s="56" t="s">
        <v>7138</v>
      </c>
      <c r="M825" s="73">
        <v>42825</v>
      </c>
      <c r="N825" s="56"/>
      <c r="O825" s="56"/>
      <c r="P825" s="56" t="s">
        <v>7468</v>
      </c>
      <c r="Q825" s="56"/>
      <c r="R825" s="56" t="s">
        <v>70</v>
      </c>
      <c r="S825" s="56" t="s">
        <v>11415</v>
      </c>
      <c r="T825" s="56" t="s">
        <v>7140</v>
      </c>
      <c r="U825" s="57">
        <v>716416.78</v>
      </c>
      <c r="V825" s="57">
        <v>-94958.15</v>
      </c>
      <c r="W825" s="57">
        <v>621458.63</v>
      </c>
      <c r="X825" s="57">
        <v>0</v>
      </c>
      <c r="Y825" s="73">
        <v>42781</v>
      </c>
      <c r="Z825" s="57">
        <v>-21048.43</v>
      </c>
      <c r="AA825" s="57">
        <v>0</v>
      </c>
      <c r="AB825" s="57">
        <v>600410.19999999995</v>
      </c>
      <c r="AC825" s="57">
        <v>0</v>
      </c>
      <c r="AD825" s="56" t="s">
        <v>9255</v>
      </c>
      <c r="AE825" s="57">
        <v>0</v>
      </c>
      <c r="AF825" s="57">
        <v>0</v>
      </c>
      <c r="AG825" s="57">
        <v>0</v>
      </c>
      <c r="AI825"/>
      <c r="AJ825"/>
    </row>
    <row r="826" spans="1:36">
      <c r="A826" s="56" t="s">
        <v>48</v>
      </c>
      <c r="B826" s="56" t="s">
        <v>11459</v>
      </c>
      <c r="C826" s="56">
        <v>2101010020</v>
      </c>
      <c r="D826" s="56" t="s">
        <v>38</v>
      </c>
      <c r="E826" s="56">
        <v>2101020020</v>
      </c>
      <c r="F826" s="56">
        <v>5401010020</v>
      </c>
      <c r="G826" s="56" t="s">
        <v>11428</v>
      </c>
      <c r="H826" s="56">
        <v>400300</v>
      </c>
      <c r="I826" s="56" t="s">
        <v>11451</v>
      </c>
      <c r="J826" s="56" t="s">
        <v>4502</v>
      </c>
      <c r="K826" s="56" t="s">
        <v>4503</v>
      </c>
      <c r="L826" s="56" t="s">
        <v>7138</v>
      </c>
      <c r="M826" s="73">
        <v>42825</v>
      </c>
      <c r="N826" s="56"/>
      <c r="O826" s="56"/>
      <c r="P826" s="56" t="s">
        <v>1476</v>
      </c>
      <c r="Q826" s="56"/>
      <c r="R826" s="56" t="s">
        <v>70</v>
      </c>
      <c r="S826" s="56" t="s">
        <v>11415</v>
      </c>
      <c r="T826" s="56" t="s">
        <v>7140</v>
      </c>
      <c r="U826" s="57">
        <v>1941054.36</v>
      </c>
      <c r="V826" s="57">
        <v>-622966.27</v>
      </c>
      <c r="W826" s="57">
        <v>1318088.0900000001</v>
      </c>
      <c r="X826" s="57">
        <v>0</v>
      </c>
      <c r="Y826" s="73">
        <v>42794</v>
      </c>
      <c r="Z826" s="57">
        <v>-141213.92000000001</v>
      </c>
      <c r="AA826" s="57">
        <v>0</v>
      </c>
      <c r="AB826" s="57">
        <v>1176874.17</v>
      </c>
      <c r="AC826" s="57">
        <v>0</v>
      </c>
      <c r="AD826" s="56" t="s">
        <v>9255</v>
      </c>
      <c r="AE826" s="57">
        <v>0</v>
      </c>
      <c r="AF826" s="57">
        <v>0</v>
      </c>
      <c r="AG826" s="57">
        <v>0</v>
      </c>
      <c r="AI826"/>
      <c r="AJ826"/>
    </row>
    <row r="827" spans="1:36">
      <c r="A827" s="56" t="s">
        <v>48</v>
      </c>
      <c r="B827" s="56" t="s">
        <v>11459</v>
      </c>
      <c r="C827" s="56">
        <v>2101010020</v>
      </c>
      <c r="D827" s="56" t="s">
        <v>38</v>
      </c>
      <c r="E827" s="56">
        <v>2101020020</v>
      </c>
      <c r="F827" s="56">
        <v>5401010020</v>
      </c>
      <c r="G827" s="56" t="s">
        <v>11428</v>
      </c>
      <c r="H827" s="56">
        <v>400300</v>
      </c>
      <c r="I827" s="56" t="s">
        <v>11447</v>
      </c>
      <c r="J827" s="56" t="s">
        <v>3633</v>
      </c>
      <c r="K827" s="56" t="s">
        <v>3634</v>
      </c>
      <c r="L827" s="56" t="s">
        <v>7138</v>
      </c>
      <c r="M827" s="73">
        <v>42825</v>
      </c>
      <c r="N827" s="56"/>
      <c r="O827" s="56"/>
      <c r="P827" s="56" t="s">
        <v>7469</v>
      </c>
      <c r="Q827" s="56"/>
      <c r="R827" s="56" t="s">
        <v>70</v>
      </c>
      <c r="S827" s="56" t="s">
        <v>11415</v>
      </c>
      <c r="T827" s="56" t="s">
        <v>7140</v>
      </c>
      <c r="U827" s="57">
        <v>593669.48</v>
      </c>
      <c r="V827" s="57">
        <v>-76577.25</v>
      </c>
      <c r="W827" s="57">
        <v>517092.23</v>
      </c>
      <c r="X827" s="57">
        <v>0</v>
      </c>
      <c r="Y827" s="73">
        <v>42824</v>
      </c>
      <c r="Z827" s="57">
        <v>-17493.5</v>
      </c>
      <c r="AA827" s="57">
        <v>0</v>
      </c>
      <c r="AB827" s="57">
        <v>499598.73</v>
      </c>
      <c r="AC827" s="57">
        <v>0</v>
      </c>
      <c r="AD827" s="56" t="s">
        <v>9255</v>
      </c>
      <c r="AE827" s="57">
        <v>0</v>
      </c>
      <c r="AF827" s="57">
        <v>0</v>
      </c>
      <c r="AG827" s="57">
        <v>0</v>
      </c>
      <c r="AI827"/>
      <c r="AJ827"/>
    </row>
    <row r="828" spans="1:36">
      <c r="A828" s="56" t="s">
        <v>48</v>
      </c>
      <c r="B828" s="56" t="s">
        <v>11459</v>
      </c>
      <c r="C828" s="56">
        <v>2101010020</v>
      </c>
      <c r="D828" s="56" t="s">
        <v>38</v>
      </c>
      <c r="E828" s="56">
        <v>2101020020</v>
      </c>
      <c r="F828" s="56">
        <v>5401010020</v>
      </c>
      <c r="G828" s="56" t="s">
        <v>11428</v>
      </c>
      <c r="H828" s="56">
        <v>400300</v>
      </c>
      <c r="I828" s="56" t="s">
        <v>11447</v>
      </c>
      <c r="J828" s="56" t="s">
        <v>3635</v>
      </c>
      <c r="K828" s="56" t="s">
        <v>3636</v>
      </c>
      <c r="L828" s="56" t="s">
        <v>7138</v>
      </c>
      <c r="M828" s="73">
        <v>42825</v>
      </c>
      <c r="N828" s="56"/>
      <c r="O828" s="56"/>
      <c r="P828" s="56" t="s">
        <v>7469</v>
      </c>
      <c r="Q828" s="56"/>
      <c r="R828" s="56" t="s">
        <v>70</v>
      </c>
      <c r="S828" s="56" t="s">
        <v>11415</v>
      </c>
      <c r="T828" s="56" t="s">
        <v>7140</v>
      </c>
      <c r="U828" s="57">
        <v>598393.48</v>
      </c>
      <c r="V828" s="57">
        <v>-77186.59</v>
      </c>
      <c r="W828" s="57">
        <v>521206.89</v>
      </c>
      <c r="X828" s="57">
        <v>0</v>
      </c>
      <c r="Y828" s="73">
        <v>42824</v>
      </c>
      <c r="Z828" s="57">
        <v>-17632.7</v>
      </c>
      <c r="AA828" s="57">
        <v>0</v>
      </c>
      <c r="AB828" s="57">
        <v>503574.19</v>
      </c>
      <c r="AC828" s="57">
        <v>0</v>
      </c>
      <c r="AD828" s="56" t="s">
        <v>9255</v>
      </c>
      <c r="AE828" s="57">
        <v>0</v>
      </c>
      <c r="AF828" s="57">
        <v>0</v>
      </c>
      <c r="AG828" s="57">
        <v>0</v>
      </c>
      <c r="AI828"/>
      <c r="AJ828"/>
    </row>
    <row r="829" spans="1:36">
      <c r="A829" s="56" t="s">
        <v>48</v>
      </c>
      <c r="B829" s="56" t="s">
        <v>11459</v>
      </c>
      <c r="C829" s="56">
        <v>2101010020</v>
      </c>
      <c r="D829" s="56" t="s">
        <v>38</v>
      </c>
      <c r="E829" s="56">
        <v>2101020020</v>
      </c>
      <c r="F829" s="56">
        <v>5401010020</v>
      </c>
      <c r="G829" s="56" t="s">
        <v>11428</v>
      </c>
      <c r="H829" s="56">
        <v>400300</v>
      </c>
      <c r="I829" s="56" t="s">
        <v>11447</v>
      </c>
      <c r="J829" s="56" t="s">
        <v>3637</v>
      </c>
      <c r="K829" s="56" t="s">
        <v>3638</v>
      </c>
      <c r="L829" s="56" t="s">
        <v>7138</v>
      </c>
      <c r="M829" s="73">
        <v>42825</v>
      </c>
      <c r="N829" s="56"/>
      <c r="O829" s="56"/>
      <c r="P829" s="56" t="s">
        <v>7213</v>
      </c>
      <c r="Q829" s="56"/>
      <c r="R829" s="56" t="s">
        <v>70</v>
      </c>
      <c r="S829" s="56" t="s">
        <v>11415</v>
      </c>
      <c r="T829" s="56" t="s">
        <v>7140</v>
      </c>
      <c r="U829" s="57">
        <v>760912.88</v>
      </c>
      <c r="V829" s="57">
        <v>-104249.77</v>
      </c>
      <c r="W829" s="57">
        <v>656663.11</v>
      </c>
      <c r="X829" s="57">
        <v>0</v>
      </c>
      <c r="Y829" s="73">
        <v>42724</v>
      </c>
      <c r="Z829" s="57">
        <v>-22224.18</v>
      </c>
      <c r="AA829" s="57">
        <v>0</v>
      </c>
      <c r="AB829" s="57">
        <v>634438.93000000005</v>
      </c>
      <c r="AC829" s="57">
        <v>0</v>
      </c>
      <c r="AD829" s="56" t="s">
        <v>9255</v>
      </c>
      <c r="AE829" s="57">
        <v>0</v>
      </c>
      <c r="AF829" s="57">
        <v>0</v>
      </c>
      <c r="AG829" s="57">
        <v>0</v>
      </c>
      <c r="AI829"/>
      <c r="AJ829"/>
    </row>
    <row r="830" spans="1:36">
      <c r="A830" s="56" t="s">
        <v>48</v>
      </c>
      <c r="B830" s="56" t="s">
        <v>11459</v>
      </c>
      <c r="C830" s="56">
        <v>2101010020</v>
      </c>
      <c r="D830" s="56" t="s">
        <v>38</v>
      </c>
      <c r="E830" s="56">
        <v>2101020020</v>
      </c>
      <c r="F830" s="56">
        <v>5401010020</v>
      </c>
      <c r="G830" s="56" t="s">
        <v>11428</v>
      </c>
      <c r="H830" s="56">
        <v>400300</v>
      </c>
      <c r="I830" s="56" t="s">
        <v>11451</v>
      </c>
      <c r="J830" s="56" t="s">
        <v>4504</v>
      </c>
      <c r="K830" s="56" t="s">
        <v>4505</v>
      </c>
      <c r="L830" s="56" t="s">
        <v>7138</v>
      </c>
      <c r="M830" s="73">
        <v>43100</v>
      </c>
      <c r="N830" s="56"/>
      <c r="O830" s="56"/>
      <c r="P830" s="56" t="s">
        <v>1476</v>
      </c>
      <c r="Q830" s="56"/>
      <c r="R830" s="56" t="s">
        <v>70</v>
      </c>
      <c r="S830" s="56" t="s">
        <v>11415</v>
      </c>
      <c r="T830" s="56" t="s">
        <v>7140</v>
      </c>
      <c r="U830" s="57">
        <v>1147384.2</v>
      </c>
      <c r="V830" s="57">
        <v>-315556.84000000003</v>
      </c>
      <c r="W830" s="57">
        <v>831827.36</v>
      </c>
      <c r="X830" s="57">
        <v>0</v>
      </c>
      <c r="Y830" s="73">
        <v>43018</v>
      </c>
      <c r="Z830" s="57">
        <v>-83119.87</v>
      </c>
      <c r="AA830" s="57">
        <v>0</v>
      </c>
      <c r="AB830" s="57">
        <v>748707.49</v>
      </c>
      <c r="AC830" s="57">
        <v>0</v>
      </c>
      <c r="AD830" s="56" t="s">
        <v>9255</v>
      </c>
      <c r="AE830" s="57">
        <v>0</v>
      </c>
      <c r="AF830" s="57">
        <v>0</v>
      </c>
      <c r="AG830" s="57">
        <v>0</v>
      </c>
      <c r="AI830"/>
      <c r="AJ830"/>
    </row>
    <row r="831" spans="1:36">
      <c r="A831" s="56" t="s">
        <v>48</v>
      </c>
      <c r="B831" s="56" t="s">
        <v>11459</v>
      </c>
      <c r="C831" s="56">
        <v>2101010020</v>
      </c>
      <c r="D831" s="56" t="s">
        <v>38</v>
      </c>
      <c r="E831" s="56">
        <v>2101020020</v>
      </c>
      <c r="F831" s="56">
        <v>5401010020</v>
      </c>
      <c r="G831" s="56" t="s">
        <v>11428</v>
      </c>
      <c r="H831" s="56">
        <v>400300</v>
      </c>
      <c r="I831" s="56" t="s">
        <v>11451</v>
      </c>
      <c r="J831" s="56" t="s">
        <v>4506</v>
      </c>
      <c r="K831" s="56" t="s">
        <v>4507</v>
      </c>
      <c r="L831" s="56" t="s">
        <v>7138</v>
      </c>
      <c r="M831" s="73">
        <v>43281</v>
      </c>
      <c r="N831" s="56"/>
      <c r="O831" s="56"/>
      <c r="P831" s="56" t="s">
        <v>7470</v>
      </c>
      <c r="Q831" s="56"/>
      <c r="R831" s="56" t="s">
        <v>70</v>
      </c>
      <c r="S831" s="56" t="s">
        <v>11415</v>
      </c>
      <c r="T831" s="56" t="s">
        <v>7140</v>
      </c>
      <c r="U831" s="57">
        <v>576181</v>
      </c>
      <c r="V831" s="57">
        <v>-57615.33</v>
      </c>
      <c r="W831" s="57">
        <v>518565.67</v>
      </c>
      <c r="X831" s="57">
        <v>0</v>
      </c>
      <c r="Y831" s="73">
        <v>43191</v>
      </c>
      <c r="Z831" s="57">
        <v>-17573.990000000002</v>
      </c>
      <c r="AA831" s="57">
        <v>0</v>
      </c>
      <c r="AB831" s="57">
        <v>500991.68</v>
      </c>
      <c r="AC831" s="57">
        <v>0</v>
      </c>
      <c r="AD831" s="56" t="s">
        <v>9255</v>
      </c>
      <c r="AE831" s="57">
        <v>0</v>
      </c>
      <c r="AF831" s="57">
        <v>0</v>
      </c>
      <c r="AG831" s="57">
        <v>0</v>
      </c>
      <c r="AI831"/>
      <c r="AJ831"/>
    </row>
    <row r="832" spans="1:36">
      <c r="A832" s="56" t="s">
        <v>48</v>
      </c>
      <c r="B832" s="56" t="s">
        <v>11459</v>
      </c>
      <c r="C832" s="56">
        <v>2101010020</v>
      </c>
      <c r="D832" s="56" t="s">
        <v>38</v>
      </c>
      <c r="E832" s="56">
        <v>2101020020</v>
      </c>
      <c r="F832" s="56">
        <v>5401010020</v>
      </c>
      <c r="G832" s="56" t="s">
        <v>11428</v>
      </c>
      <c r="H832" s="56">
        <v>400300</v>
      </c>
      <c r="I832" s="56" t="s">
        <v>11451</v>
      </c>
      <c r="J832" s="56" t="s">
        <v>4508</v>
      </c>
      <c r="K832" s="56" t="s">
        <v>4509</v>
      </c>
      <c r="L832" s="56" t="s">
        <v>7138</v>
      </c>
      <c r="M832" s="73">
        <v>43555</v>
      </c>
      <c r="N832" s="56"/>
      <c r="O832" s="56"/>
      <c r="P832" s="56" t="s">
        <v>1208</v>
      </c>
      <c r="Q832" s="56"/>
      <c r="R832" s="56" t="s">
        <v>70</v>
      </c>
      <c r="S832" s="56" t="s">
        <v>11415</v>
      </c>
      <c r="T832" s="56" t="s">
        <v>7140</v>
      </c>
      <c r="U832" s="57">
        <v>8351490.7199999997</v>
      </c>
      <c r="V832" s="57">
        <v>-842299.32</v>
      </c>
      <c r="W832" s="57">
        <v>7509191.4000000004</v>
      </c>
      <c r="X832" s="57">
        <v>0</v>
      </c>
      <c r="Y832" s="73">
        <v>43511</v>
      </c>
      <c r="Z832" s="57">
        <v>-363003.84</v>
      </c>
      <c r="AA832" s="57">
        <v>0</v>
      </c>
      <c r="AB832" s="57">
        <v>7146187.5599999996</v>
      </c>
      <c r="AC832" s="57">
        <v>0</v>
      </c>
      <c r="AD832" s="56" t="s">
        <v>9255</v>
      </c>
      <c r="AE832" s="57">
        <v>0</v>
      </c>
      <c r="AF832" s="57">
        <v>0</v>
      </c>
      <c r="AG832" s="57">
        <v>0</v>
      </c>
      <c r="AI832"/>
      <c r="AJ832"/>
    </row>
    <row r="833" spans="1:36">
      <c r="A833" s="56" t="s">
        <v>48</v>
      </c>
      <c r="B833" s="56" t="s">
        <v>11459</v>
      </c>
      <c r="C833" s="56">
        <v>2101010020</v>
      </c>
      <c r="D833" s="56" t="s">
        <v>38</v>
      </c>
      <c r="E833" s="56">
        <v>2101020020</v>
      </c>
      <c r="F833" s="56">
        <v>5401010020</v>
      </c>
      <c r="G833" s="56" t="s">
        <v>11428</v>
      </c>
      <c r="H833" s="56">
        <v>400300</v>
      </c>
      <c r="I833" s="56" t="s">
        <v>11430</v>
      </c>
      <c r="J833" s="56" t="s">
        <v>3666</v>
      </c>
      <c r="K833" s="56" t="s">
        <v>3667</v>
      </c>
      <c r="L833" s="56" t="s">
        <v>7138</v>
      </c>
      <c r="M833" s="73">
        <v>43555</v>
      </c>
      <c r="N833" s="56"/>
      <c r="O833" s="56"/>
      <c r="P833" s="56" t="s">
        <v>1208</v>
      </c>
      <c r="Q833" s="56"/>
      <c r="R833" s="56" t="s">
        <v>70</v>
      </c>
      <c r="S833" s="56" t="s">
        <v>11415</v>
      </c>
      <c r="T833" s="56" t="s">
        <v>7140</v>
      </c>
      <c r="U833" s="57">
        <v>1539699.1</v>
      </c>
      <c r="V833" s="57">
        <v>-158293.73000000001</v>
      </c>
      <c r="W833" s="57">
        <v>1381405.37</v>
      </c>
      <c r="X833" s="57">
        <v>0</v>
      </c>
      <c r="Y833" s="73">
        <v>43496</v>
      </c>
      <c r="Z833" s="57">
        <v>-66924.179999999993</v>
      </c>
      <c r="AA833" s="57">
        <v>0</v>
      </c>
      <c r="AB833" s="57">
        <v>1314481.19</v>
      </c>
      <c r="AC833" s="57">
        <v>0</v>
      </c>
      <c r="AD833" s="56" t="s">
        <v>9255</v>
      </c>
      <c r="AE833" s="57">
        <v>0</v>
      </c>
      <c r="AF833" s="57">
        <v>0</v>
      </c>
      <c r="AG833" s="57">
        <v>0</v>
      </c>
      <c r="AI833"/>
      <c r="AJ833"/>
    </row>
    <row r="834" spans="1:36">
      <c r="A834" s="56" t="s">
        <v>48</v>
      </c>
      <c r="B834" s="56" t="s">
        <v>11459</v>
      </c>
      <c r="C834" s="56">
        <v>2101010020</v>
      </c>
      <c r="D834" s="56" t="s">
        <v>38</v>
      </c>
      <c r="E834" s="56">
        <v>2101020020</v>
      </c>
      <c r="F834" s="56">
        <v>5401010020</v>
      </c>
      <c r="G834" s="56" t="s">
        <v>11428</v>
      </c>
      <c r="H834" s="56">
        <v>400300</v>
      </c>
      <c r="I834" s="56" t="s">
        <v>11451</v>
      </c>
      <c r="J834" s="56" t="s">
        <v>6984</v>
      </c>
      <c r="K834" s="56" t="s">
        <v>4489</v>
      </c>
      <c r="L834" s="56" t="s">
        <v>7138</v>
      </c>
      <c r="M834" s="73">
        <v>44286</v>
      </c>
      <c r="N834" s="56"/>
      <c r="O834" s="56"/>
      <c r="P834" s="56" t="s">
        <v>7458</v>
      </c>
      <c r="Q834" s="56"/>
      <c r="R834" s="56" t="s">
        <v>70</v>
      </c>
      <c r="S834" s="56" t="s">
        <v>11415</v>
      </c>
      <c r="T834" s="56" t="s">
        <v>7140</v>
      </c>
      <c r="U834" s="57">
        <v>3006202.94</v>
      </c>
      <c r="V834" s="57">
        <v>-6870.02</v>
      </c>
      <c r="W834" s="57">
        <v>2999332.92</v>
      </c>
      <c r="X834" s="57">
        <v>0</v>
      </c>
      <c r="Y834" s="73">
        <v>44260</v>
      </c>
      <c r="Z834" s="57">
        <v>-84984.69</v>
      </c>
      <c r="AA834" s="57">
        <v>0</v>
      </c>
      <c r="AB834" s="57">
        <v>2914348.23</v>
      </c>
      <c r="AC834" s="57">
        <v>0</v>
      </c>
      <c r="AD834" s="56" t="s">
        <v>9255</v>
      </c>
      <c r="AE834" s="57">
        <v>0</v>
      </c>
      <c r="AF834" s="57">
        <v>0</v>
      </c>
      <c r="AG834" s="57">
        <v>0</v>
      </c>
      <c r="AI834"/>
      <c r="AJ834"/>
    </row>
    <row r="835" spans="1:36">
      <c r="A835" s="56" t="s">
        <v>54</v>
      </c>
      <c r="B835" s="56" t="s">
        <v>11459</v>
      </c>
      <c r="C835" s="56">
        <v>2101010020</v>
      </c>
      <c r="D835" s="56" t="s">
        <v>38</v>
      </c>
      <c r="E835" s="56">
        <v>2101020020</v>
      </c>
      <c r="F835" s="56">
        <v>5401010020</v>
      </c>
      <c r="G835" s="56" t="s">
        <v>11413</v>
      </c>
      <c r="H835" s="56">
        <v>400100</v>
      </c>
      <c r="I835" s="56" t="s">
        <v>11414</v>
      </c>
      <c r="J835" s="56" t="s">
        <v>159</v>
      </c>
      <c r="K835" s="56" t="s">
        <v>160</v>
      </c>
      <c r="L835" s="56" t="s">
        <v>7138</v>
      </c>
      <c r="M835" s="73">
        <v>39016</v>
      </c>
      <c r="N835" s="56"/>
      <c r="O835" s="56"/>
      <c r="P835" s="56" t="s">
        <v>156</v>
      </c>
      <c r="Q835" s="56"/>
      <c r="R835" s="56" t="s">
        <v>70</v>
      </c>
      <c r="S835" s="56" t="s">
        <v>11415</v>
      </c>
      <c r="T835" s="56" t="s">
        <v>7140</v>
      </c>
      <c r="U835" s="57">
        <v>3433600</v>
      </c>
      <c r="V835" s="57">
        <v>-1618305.96</v>
      </c>
      <c r="W835" s="57">
        <v>1815294.04</v>
      </c>
      <c r="X835" s="57">
        <v>0</v>
      </c>
      <c r="Y835" s="73">
        <v>39016</v>
      </c>
      <c r="Z835" s="57">
        <v>-96598.12</v>
      </c>
      <c r="AA835" s="57">
        <v>0</v>
      </c>
      <c r="AB835" s="57">
        <v>1718695.92</v>
      </c>
      <c r="AC835" s="57">
        <v>0</v>
      </c>
      <c r="AD835" s="56" t="s">
        <v>9255</v>
      </c>
      <c r="AE835" s="57">
        <v>0</v>
      </c>
      <c r="AF835" s="57">
        <v>0</v>
      </c>
      <c r="AG835" s="57">
        <v>0</v>
      </c>
      <c r="AI835"/>
      <c r="AJ835"/>
    </row>
    <row r="836" spans="1:36">
      <c r="A836" s="56" t="s">
        <v>54</v>
      </c>
      <c r="B836" s="56" t="s">
        <v>11459</v>
      </c>
      <c r="C836" s="56">
        <v>2101010020</v>
      </c>
      <c r="D836" s="56" t="s">
        <v>38</v>
      </c>
      <c r="E836" s="56">
        <v>2101020020</v>
      </c>
      <c r="F836" s="56">
        <v>5401010020</v>
      </c>
      <c r="G836" s="56" t="s">
        <v>11413</v>
      </c>
      <c r="H836" s="56">
        <v>400100</v>
      </c>
      <c r="I836" s="56" t="s">
        <v>11414</v>
      </c>
      <c r="J836" s="56" t="s">
        <v>161</v>
      </c>
      <c r="K836" s="56" t="s">
        <v>162</v>
      </c>
      <c r="L836" s="56" t="s">
        <v>7138</v>
      </c>
      <c r="M836" s="73">
        <v>42094</v>
      </c>
      <c r="N836" s="56"/>
      <c r="O836" s="56"/>
      <c r="P836" s="56" t="s">
        <v>156</v>
      </c>
      <c r="Q836" s="56"/>
      <c r="R836" s="56" t="s">
        <v>70</v>
      </c>
      <c r="S836" s="56" t="s">
        <v>11415</v>
      </c>
      <c r="T836" s="56" t="s">
        <v>7140</v>
      </c>
      <c r="U836" s="57">
        <v>1994488532.5</v>
      </c>
      <c r="V836" s="57">
        <v>-385517046</v>
      </c>
      <c r="W836" s="57">
        <v>1608971486.5</v>
      </c>
      <c r="X836" s="57">
        <v>0</v>
      </c>
      <c r="Y836" s="73">
        <v>42094</v>
      </c>
      <c r="Z836" s="57">
        <v>-57550921.109999999</v>
      </c>
      <c r="AA836" s="57">
        <v>0</v>
      </c>
      <c r="AB836" s="57">
        <v>1551420565.3900001</v>
      </c>
      <c r="AC836" s="57">
        <v>0</v>
      </c>
      <c r="AD836" s="56" t="s">
        <v>9255</v>
      </c>
      <c r="AE836" s="57">
        <v>0</v>
      </c>
      <c r="AF836" s="57">
        <v>0</v>
      </c>
      <c r="AG836" s="57">
        <v>0</v>
      </c>
      <c r="AI836"/>
      <c r="AJ836"/>
    </row>
    <row r="837" spans="1:36">
      <c r="A837" s="56" t="s">
        <v>54</v>
      </c>
      <c r="B837" s="56" t="s">
        <v>11412</v>
      </c>
      <c r="C837" s="56">
        <v>2101010090</v>
      </c>
      <c r="D837" s="56" t="s">
        <v>42</v>
      </c>
      <c r="E837" s="56">
        <v>2101020090</v>
      </c>
      <c r="F837" s="56">
        <v>5401010090</v>
      </c>
      <c r="G837" s="56" t="s">
        <v>11413</v>
      </c>
      <c r="H837" s="56">
        <v>400100</v>
      </c>
      <c r="I837" s="56" t="s">
        <v>11414</v>
      </c>
      <c r="J837" s="56" t="s">
        <v>171</v>
      </c>
      <c r="K837" s="56" t="s">
        <v>172</v>
      </c>
      <c r="L837" s="56" t="s">
        <v>7138</v>
      </c>
      <c r="M837" s="73">
        <v>42501</v>
      </c>
      <c r="N837" s="56"/>
      <c r="O837" s="56"/>
      <c r="P837" s="56" t="s">
        <v>167</v>
      </c>
      <c r="Q837" s="56"/>
      <c r="R837" s="56" t="s">
        <v>70</v>
      </c>
      <c r="S837" s="56" t="s">
        <v>11415</v>
      </c>
      <c r="T837" s="56" t="s">
        <v>7140</v>
      </c>
      <c r="U837" s="57">
        <v>203342</v>
      </c>
      <c r="V837" s="57">
        <v>-188329.2</v>
      </c>
      <c r="W837" s="57">
        <v>15012.8</v>
      </c>
      <c r="X837" s="57">
        <v>0</v>
      </c>
      <c r="Y837" s="73">
        <v>42501</v>
      </c>
      <c r="Z837" s="57">
        <v>-4845.7</v>
      </c>
      <c r="AA837" s="57">
        <v>0</v>
      </c>
      <c r="AB837" s="57">
        <v>10167.1</v>
      </c>
      <c r="AC837" s="57">
        <v>0</v>
      </c>
      <c r="AD837" s="56" t="s">
        <v>9255</v>
      </c>
      <c r="AE837" s="57">
        <v>0</v>
      </c>
      <c r="AF837" s="57">
        <v>0</v>
      </c>
      <c r="AG837" s="57">
        <v>0</v>
      </c>
      <c r="AI837"/>
      <c r="AJ837"/>
    </row>
    <row r="838" spans="1:36">
      <c r="A838" s="56" t="s">
        <v>54</v>
      </c>
      <c r="B838" s="56" t="s">
        <v>11412</v>
      </c>
      <c r="C838" s="56">
        <v>2101010090</v>
      </c>
      <c r="D838" s="56" t="s">
        <v>42</v>
      </c>
      <c r="E838" s="56">
        <v>2101020090</v>
      </c>
      <c r="F838" s="56">
        <v>5401010090</v>
      </c>
      <c r="G838" s="56" t="s">
        <v>11413</v>
      </c>
      <c r="H838" s="56">
        <v>400100</v>
      </c>
      <c r="I838" s="56" t="s">
        <v>11414</v>
      </c>
      <c r="J838" s="56" t="s">
        <v>173</v>
      </c>
      <c r="K838" s="56" t="s">
        <v>174</v>
      </c>
      <c r="L838" s="56" t="s">
        <v>7138</v>
      </c>
      <c r="M838" s="73">
        <v>42472</v>
      </c>
      <c r="N838" s="56"/>
      <c r="O838" s="56"/>
      <c r="P838" s="56" t="s">
        <v>167</v>
      </c>
      <c r="Q838" s="56"/>
      <c r="R838" s="56" t="s">
        <v>70</v>
      </c>
      <c r="S838" s="56" t="s">
        <v>11415</v>
      </c>
      <c r="T838" s="56" t="s">
        <v>7140</v>
      </c>
      <c r="U838" s="57">
        <v>42238</v>
      </c>
      <c r="V838" s="57">
        <v>-39845.43</v>
      </c>
      <c r="W838" s="57">
        <v>2392.5700000000002</v>
      </c>
      <c r="X838" s="57">
        <v>0</v>
      </c>
      <c r="Y838" s="73">
        <v>42472</v>
      </c>
      <c r="Z838" s="57">
        <v>-280.67</v>
      </c>
      <c r="AA838" s="57">
        <v>0</v>
      </c>
      <c r="AB838" s="57">
        <v>2111.9</v>
      </c>
      <c r="AC838" s="57">
        <v>0</v>
      </c>
      <c r="AD838" s="56" t="s">
        <v>9255</v>
      </c>
      <c r="AE838" s="57">
        <v>0</v>
      </c>
      <c r="AF838" s="57">
        <v>0</v>
      </c>
      <c r="AG838" s="57">
        <v>0</v>
      </c>
      <c r="AI838"/>
      <c r="AJ838"/>
    </row>
    <row r="839" spans="1:36">
      <c r="A839" s="56" t="s">
        <v>54</v>
      </c>
      <c r="B839" s="56" t="s">
        <v>11412</v>
      </c>
      <c r="C839" s="56">
        <v>2101010090</v>
      </c>
      <c r="D839" s="56" t="s">
        <v>42</v>
      </c>
      <c r="E839" s="56">
        <v>2101020090</v>
      </c>
      <c r="F839" s="56">
        <v>5401010090</v>
      </c>
      <c r="G839" s="56" t="s">
        <v>11413</v>
      </c>
      <c r="H839" s="56">
        <v>400100</v>
      </c>
      <c r="I839" s="56" t="s">
        <v>11414</v>
      </c>
      <c r="J839" s="56" t="s">
        <v>175</v>
      </c>
      <c r="K839" s="56" t="s">
        <v>176</v>
      </c>
      <c r="L839" s="56" t="s">
        <v>7138</v>
      </c>
      <c r="M839" s="73">
        <v>42472</v>
      </c>
      <c r="N839" s="56"/>
      <c r="O839" s="56"/>
      <c r="P839" s="56" t="s">
        <v>167</v>
      </c>
      <c r="Q839" s="56"/>
      <c r="R839" s="56" t="s">
        <v>70</v>
      </c>
      <c r="S839" s="56" t="s">
        <v>11415</v>
      </c>
      <c r="T839" s="56" t="s">
        <v>7140</v>
      </c>
      <c r="U839" s="57">
        <v>162380</v>
      </c>
      <c r="V839" s="57">
        <v>-153182</v>
      </c>
      <c r="W839" s="57">
        <v>9198</v>
      </c>
      <c r="X839" s="57">
        <v>0</v>
      </c>
      <c r="Y839" s="73">
        <v>42472</v>
      </c>
      <c r="Z839" s="57">
        <v>-1079</v>
      </c>
      <c r="AA839" s="57">
        <v>0</v>
      </c>
      <c r="AB839" s="57">
        <v>8119</v>
      </c>
      <c r="AC839" s="57">
        <v>0</v>
      </c>
      <c r="AD839" s="56" t="s">
        <v>9255</v>
      </c>
      <c r="AE839" s="57">
        <v>0</v>
      </c>
      <c r="AF839" s="57">
        <v>0</v>
      </c>
      <c r="AG839" s="57">
        <v>0</v>
      </c>
      <c r="AI839"/>
      <c r="AJ839"/>
    </row>
    <row r="840" spans="1:36">
      <c r="A840" s="56" t="s">
        <v>54</v>
      </c>
      <c r="B840" s="56" t="s">
        <v>11412</v>
      </c>
      <c r="C840" s="56">
        <v>2101010090</v>
      </c>
      <c r="D840" s="56" t="s">
        <v>42</v>
      </c>
      <c r="E840" s="56">
        <v>2101020090</v>
      </c>
      <c r="F840" s="56">
        <v>5401010090</v>
      </c>
      <c r="G840" s="56" t="s">
        <v>11413</v>
      </c>
      <c r="H840" s="56">
        <v>400100</v>
      </c>
      <c r="I840" s="56" t="s">
        <v>11414</v>
      </c>
      <c r="J840" s="56" t="s">
        <v>177</v>
      </c>
      <c r="K840" s="56" t="s">
        <v>178</v>
      </c>
      <c r="L840" s="56" t="s">
        <v>7138</v>
      </c>
      <c r="M840" s="73">
        <v>42472</v>
      </c>
      <c r="N840" s="56"/>
      <c r="O840" s="56"/>
      <c r="P840" s="56" t="s">
        <v>167</v>
      </c>
      <c r="Q840" s="56"/>
      <c r="R840" s="56" t="s">
        <v>70</v>
      </c>
      <c r="S840" s="56" t="s">
        <v>11415</v>
      </c>
      <c r="T840" s="56" t="s">
        <v>7140</v>
      </c>
      <c r="U840" s="57">
        <v>48224</v>
      </c>
      <c r="V840" s="57">
        <v>-45492.36</v>
      </c>
      <c r="W840" s="57">
        <v>2731.64</v>
      </c>
      <c r="X840" s="57">
        <v>0</v>
      </c>
      <c r="Y840" s="73">
        <v>42472</v>
      </c>
      <c r="Z840" s="57">
        <v>-320.44</v>
      </c>
      <c r="AA840" s="57">
        <v>0</v>
      </c>
      <c r="AB840" s="57">
        <v>2411.1999999999998</v>
      </c>
      <c r="AC840" s="57">
        <v>0</v>
      </c>
      <c r="AD840" s="56" t="s">
        <v>9255</v>
      </c>
      <c r="AE840" s="57">
        <v>0</v>
      </c>
      <c r="AF840" s="57">
        <v>0</v>
      </c>
      <c r="AG840" s="57">
        <v>0</v>
      </c>
      <c r="AI840"/>
      <c r="AJ840"/>
    </row>
    <row r="841" spans="1:36">
      <c r="A841" s="56" t="s">
        <v>54</v>
      </c>
      <c r="B841" s="56" t="s">
        <v>11412</v>
      </c>
      <c r="C841" s="56">
        <v>2101010090</v>
      </c>
      <c r="D841" s="56" t="s">
        <v>42</v>
      </c>
      <c r="E841" s="56">
        <v>2101020090</v>
      </c>
      <c r="F841" s="56">
        <v>5401010090</v>
      </c>
      <c r="G841" s="56" t="s">
        <v>11413</v>
      </c>
      <c r="H841" s="56">
        <v>400100</v>
      </c>
      <c r="I841" s="56" t="s">
        <v>11414</v>
      </c>
      <c r="J841" s="56" t="s">
        <v>179</v>
      </c>
      <c r="K841" s="56" t="s">
        <v>180</v>
      </c>
      <c r="L841" s="56" t="s">
        <v>7138</v>
      </c>
      <c r="M841" s="73">
        <v>42483</v>
      </c>
      <c r="N841" s="56"/>
      <c r="O841" s="56"/>
      <c r="P841" s="56" t="s">
        <v>167</v>
      </c>
      <c r="Q841" s="56"/>
      <c r="R841" s="56" t="s">
        <v>70</v>
      </c>
      <c r="S841" s="56" t="s">
        <v>11415</v>
      </c>
      <c r="T841" s="56" t="s">
        <v>7140</v>
      </c>
      <c r="U841" s="57">
        <v>35502</v>
      </c>
      <c r="V841" s="57">
        <v>-33249.760000000002</v>
      </c>
      <c r="W841" s="57">
        <v>2252.2399999999998</v>
      </c>
      <c r="X841" s="57">
        <v>0</v>
      </c>
      <c r="Y841" s="73">
        <v>42483</v>
      </c>
      <c r="Z841" s="57">
        <v>-477.14</v>
      </c>
      <c r="AA841" s="57">
        <v>0</v>
      </c>
      <c r="AB841" s="57">
        <v>1775.1</v>
      </c>
      <c r="AC841" s="57">
        <v>0</v>
      </c>
      <c r="AD841" s="56" t="s">
        <v>9255</v>
      </c>
      <c r="AE841" s="57">
        <v>0</v>
      </c>
      <c r="AF841" s="57">
        <v>0</v>
      </c>
      <c r="AG841" s="57">
        <v>0</v>
      </c>
      <c r="AI841"/>
      <c r="AJ841"/>
    </row>
    <row r="842" spans="1:36">
      <c r="A842" s="56" t="s">
        <v>54</v>
      </c>
      <c r="B842" s="56" t="s">
        <v>11412</v>
      </c>
      <c r="C842" s="56">
        <v>2101010090</v>
      </c>
      <c r="D842" s="56" t="s">
        <v>42</v>
      </c>
      <c r="E842" s="56">
        <v>2101020090</v>
      </c>
      <c r="F842" s="56">
        <v>5401010090</v>
      </c>
      <c r="G842" s="56" t="s">
        <v>11413</v>
      </c>
      <c r="H842" s="56">
        <v>400100</v>
      </c>
      <c r="I842" s="56" t="s">
        <v>11414</v>
      </c>
      <c r="J842" s="56" t="s">
        <v>185</v>
      </c>
      <c r="K842" s="56" t="s">
        <v>186</v>
      </c>
      <c r="L842" s="56" t="s">
        <v>7138</v>
      </c>
      <c r="M842" s="73">
        <v>42483</v>
      </c>
      <c r="N842" s="56"/>
      <c r="O842" s="56"/>
      <c r="P842" s="56" t="s">
        <v>167</v>
      </c>
      <c r="Q842" s="56"/>
      <c r="R842" s="56" t="s">
        <v>70</v>
      </c>
      <c r="S842" s="56" t="s">
        <v>11415</v>
      </c>
      <c r="T842" s="56" t="s">
        <v>7140</v>
      </c>
      <c r="U842" s="57">
        <v>196424</v>
      </c>
      <c r="V842" s="57">
        <v>-183962.87</v>
      </c>
      <c r="W842" s="57">
        <v>12461.13</v>
      </c>
      <c r="X842" s="57">
        <v>0</v>
      </c>
      <c r="Y842" s="73">
        <v>42483</v>
      </c>
      <c r="Z842" s="57">
        <v>-2639.93</v>
      </c>
      <c r="AA842" s="57">
        <v>0</v>
      </c>
      <c r="AB842" s="57">
        <v>9821.2000000000007</v>
      </c>
      <c r="AC842" s="57">
        <v>0</v>
      </c>
      <c r="AD842" s="56" t="s">
        <v>9255</v>
      </c>
      <c r="AE842" s="57">
        <v>0</v>
      </c>
      <c r="AF842" s="57">
        <v>0</v>
      </c>
      <c r="AG842" s="57">
        <v>0</v>
      </c>
      <c r="AI842"/>
      <c r="AJ842"/>
    </row>
    <row r="843" spans="1:36">
      <c r="A843" s="56" t="s">
        <v>54</v>
      </c>
      <c r="B843" s="56" t="s">
        <v>11412</v>
      </c>
      <c r="C843" s="56">
        <v>2101010090</v>
      </c>
      <c r="D843" s="56" t="s">
        <v>42</v>
      </c>
      <c r="E843" s="56">
        <v>2101020090</v>
      </c>
      <c r="F843" s="56">
        <v>5401010090</v>
      </c>
      <c r="G843" s="56" t="s">
        <v>11413</v>
      </c>
      <c r="H843" s="56">
        <v>400100</v>
      </c>
      <c r="I843" s="56" t="s">
        <v>11414</v>
      </c>
      <c r="J843" s="56" t="s">
        <v>187</v>
      </c>
      <c r="K843" s="56" t="s">
        <v>188</v>
      </c>
      <c r="L843" s="56" t="s">
        <v>7138</v>
      </c>
      <c r="M843" s="73">
        <v>42567</v>
      </c>
      <c r="N843" s="56"/>
      <c r="O843" s="56"/>
      <c r="P843" s="56" t="s">
        <v>167</v>
      </c>
      <c r="Q843" s="56"/>
      <c r="R843" s="56" t="s">
        <v>70</v>
      </c>
      <c r="S843" s="56" t="s">
        <v>11415</v>
      </c>
      <c r="T843" s="56" t="s">
        <v>7140</v>
      </c>
      <c r="U843" s="57">
        <v>48900</v>
      </c>
      <c r="V843" s="57">
        <v>-43459.21</v>
      </c>
      <c r="W843" s="57">
        <v>5440.79</v>
      </c>
      <c r="X843" s="57">
        <v>0</v>
      </c>
      <c r="Y843" s="73">
        <v>42567</v>
      </c>
      <c r="Z843" s="57">
        <v>-2995.79</v>
      </c>
      <c r="AA843" s="57">
        <v>0</v>
      </c>
      <c r="AB843" s="57">
        <v>2445</v>
      </c>
      <c r="AC843" s="57">
        <v>0</v>
      </c>
      <c r="AD843" s="56" t="s">
        <v>9255</v>
      </c>
      <c r="AE843" s="57">
        <v>0</v>
      </c>
      <c r="AF843" s="57">
        <v>0</v>
      </c>
      <c r="AG843" s="57">
        <v>0</v>
      </c>
      <c r="AI843"/>
      <c r="AJ843"/>
    </row>
    <row r="844" spans="1:36">
      <c r="A844" s="56" t="s">
        <v>54</v>
      </c>
      <c r="B844" s="56" t="s">
        <v>11412</v>
      </c>
      <c r="C844" s="56">
        <v>2101010090</v>
      </c>
      <c r="D844" s="56" t="s">
        <v>42</v>
      </c>
      <c r="E844" s="56">
        <v>2101020090</v>
      </c>
      <c r="F844" s="56">
        <v>5401010090</v>
      </c>
      <c r="G844" s="56" t="s">
        <v>11413</v>
      </c>
      <c r="H844" s="56">
        <v>400100</v>
      </c>
      <c r="I844" s="56" t="s">
        <v>11414</v>
      </c>
      <c r="J844" s="56" t="s">
        <v>189</v>
      </c>
      <c r="K844" s="56" t="s">
        <v>190</v>
      </c>
      <c r="L844" s="56" t="s">
        <v>7138</v>
      </c>
      <c r="M844" s="73">
        <v>42552</v>
      </c>
      <c r="N844" s="56"/>
      <c r="O844" s="56"/>
      <c r="P844" s="56" t="s">
        <v>167</v>
      </c>
      <c r="Q844" s="56"/>
      <c r="R844" s="56" t="s">
        <v>70</v>
      </c>
      <c r="S844" s="56" t="s">
        <v>11415</v>
      </c>
      <c r="T844" s="56" t="s">
        <v>7140</v>
      </c>
      <c r="U844" s="57">
        <v>101475</v>
      </c>
      <c r="V844" s="57">
        <v>-91028.13</v>
      </c>
      <c r="W844" s="57">
        <v>10446.870000000001</v>
      </c>
      <c r="X844" s="57">
        <v>0</v>
      </c>
      <c r="Y844" s="73">
        <v>42552</v>
      </c>
      <c r="Z844" s="57">
        <v>-5373.12</v>
      </c>
      <c r="AA844" s="57">
        <v>0</v>
      </c>
      <c r="AB844" s="57">
        <v>5073.75</v>
      </c>
      <c r="AC844" s="57">
        <v>0</v>
      </c>
      <c r="AD844" s="56" t="s">
        <v>9255</v>
      </c>
      <c r="AE844" s="57">
        <v>0</v>
      </c>
      <c r="AF844" s="57">
        <v>0</v>
      </c>
      <c r="AG844" s="57">
        <v>0</v>
      </c>
      <c r="AI844"/>
      <c r="AJ844"/>
    </row>
    <row r="845" spans="1:36">
      <c r="A845" s="56" t="s">
        <v>54</v>
      </c>
      <c r="B845" s="56" t="s">
        <v>11412</v>
      </c>
      <c r="C845" s="56">
        <v>2101010090</v>
      </c>
      <c r="D845" s="56" t="s">
        <v>42</v>
      </c>
      <c r="E845" s="56">
        <v>2101020090</v>
      </c>
      <c r="F845" s="56">
        <v>5401010090</v>
      </c>
      <c r="G845" s="56" t="s">
        <v>11413</v>
      </c>
      <c r="H845" s="56">
        <v>400100</v>
      </c>
      <c r="I845" s="56" t="s">
        <v>11414</v>
      </c>
      <c r="J845" s="56" t="s">
        <v>191</v>
      </c>
      <c r="K845" s="56" t="s">
        <v>192</v>
      </c>
      <c r="L845" s="56" t="s">
        <v>7138</v>
      </c>
      <c r="M845" s="73">
        <v>42552</v>
      </c>
      <c r="N845" s="56"/>
      <c r="O845" s="56"/>
      <c r="P845" s="56" t="s">
        <v>167</v>
      </c>
      <c r="Q845" s="56"/>
      <c r="R845" s="56" t="s">
        <v>70</v>
      </c>
      <c r="S845" s="56" t="s">
        <v>11415</v>
      </c>
      <c r="T845" s="56" t="s">
        <v>7140</v>
      </c>
      <c r="U845" s="57">
        <v>36900</v>
      </c>
      <c r="V845" s="57">
        <v>-33075.46</v>
      </c>
      <c r="W845" s="57">
        <v>3824.54</v>
      </c>
      <c r="X845" s="57">
        <v>0</v>
      </c>
      <c r="Y845" s="73">
        <v>42552</v>
      </c>
      <c r="Z845" s="57">
        <v>-1979.54</v>
      </c>
      <c r="AA845" s="57">
        <v>0</v>
      </c>
      <c r="AB845" s="57">
        <v>1845</v>
      </c>
      <c r="AC845" s="57">
        <v>0</v>
      </c>
      <c r="AD845" s="56" t="s">
        <v>9255</v>
      </c>
      <c r="AE845" s="57">
        <v>0</v>
      </c>
      <c r="AF845" s="57">
        <v>0</v>
      </c>
      <c r="AG845" s="57">
        <v>0</v>
      </c>
      <c r="AI845"/>
      <c r="AJ845"/>
    </row>
    <row r="846" spans="1:36">
      <c r="A846" s="56" t="s">
        <v>54</v>
      </c>
      <c r="B846" s="56" t="s">
        <v>11412</v>
      </c>
      <c r="C846" s="56">
        <v>2101010090</v>
      </c>
      <c r="D846" s="56" t="s">
        <v>42</v>
      </c>
      <c r="E846" s="56">
        <v>2101020090</v>
      </c>
      <c r="F846" s="56">
        <v>5401010090</v>
      </c>
      <c r="G846" s="56" t="s">
        <v>11413</v>
      </c>
      <c r="H846" s="56">
        <v>400100</v>
      </c>
      <c r="I846" s="56" t="s">
        <v>11414</v>
      </c>
      <c r="J846" s="56" t="s">
        <v>193</v>
      </c>
      <c r="K846" s="56" t="s">
        <v>192</v>
      </c>
      <c r="L846" s="56" t="s">
        <v>7138</v>
      </c>
      <c r="M846" s="73">
        <v>42552</v>
      </c>
      <c r="N846" s="56"/>
      <c r="O846" s="56"/>
      <c r="P846" s="56" t="s">
        <v>167</v>
      </c>
      <c r="Q846" s="56"/>
      <c r="R846" s="56" t="s">
        <v>70</v>
      </c>
      <c r="S846" s="56" t="s">
        <v>11415</v>
      </c>
      <c r="T846" s="56" t="s">
        <v>7140</v>
      </c>
      <c r="U846" s="57">
        <v>36900</v>
      </c>
      <c r="V846" s="57">
        <v>-33075.46</v>
      </c>
      <c r="W846" s="57">
        <v>3824.54</v>
      </c>
      <c r="X846" s="57">
        <v>0</v>
      </c>
      <c r="Y846" s="73">
        <v>42552</v>
      </c>
      <c r="Z846" s="57">
        <v>-1979.54</v>
      </c>
      <c r="AA846" s="57">
        <v>0</v>
      </c>
      <c r="AB846" s="57">
        <v>1845</v>
      </c>
      <c r="AC846" s="57">
        <v>0</v>
      </c>
      <c r="AD846" s="56" t="s">
        <v>9255</v>
      </c>
      <c r="AE846" s="57">
        <v>0</v>
      </c>
      <c r="AF846" s="57">
        <v>0</v>
      </c>
      <c r="AG846" s="57">
        <v>0</v>
      </c>
      <c r="AI846"/>
      <c r="AJ846"/>
    </row>
    <row r="847" spans="1:36">
      <c r="A847" s="56" t="s">
        <v>54</v>
      </c>
      <c r="B847" s="56" t="s">
        <v>11412</v>
      </c>
      <c r="C847" s="56">
        <v>2101010090</v>
      </c>
      <c r="D847" s="56" t="s">
        <v>42</v>
      </c>
      <c r="E847" s="56">
        <v>2101020090</v>
      </c>
      <c r="F847" s="56">
        <v>5401010090</v>
      </c>
      <c r="G847" s="56" t="s">
        <v>11413</v>
      </c>
      <c r="H847" s="56">
        <v>400100</v>
      </c>
      <c r="I847" s="56" t="s">
        <v>11414</v>
      </c>
      <c r="J847" s="56" t="s">
        <v>194</v>
      </c>
      <c r="K847" s="56" t="s">
        <v>192</v>
      </c>
      <c r="L847" s="56" t="s">
        <v>7138</v>
      </c>
      <c r="M847" s="73">
        <v>42552</v>
      </c>
      <c r="N847" s="56"/>
      <c r="O847" s="56"/>
      <c r="P847" s="56" t="s">
        <v>167</v>
      </c>
      <c r="Q847" s="56"/>
      <c r="R847" s="56" t="s">
        <v>70</v>
      </c>
      <c r="S847" s="56" t="s">
        <v>11415</v>
      </c>
      <c r="T847" s="56" t="s">
        <v>7140</v>
      </c>
      <c r="U847" s="57">
        <v>36900</v>
      </c>
      <c r="V847" s="57">
        <v>-33075.46</v>
      </c>
      <c r="W847" s="57">
        <v>3824.54</v>
      </c>
      <c r="X847" s="57">
        <v>0</v>
      </c>
      <c r="Y847" s="73">
        <v>42552</v>
      </c>
      <c r="Z847" s="57">
        <v>-1979.54</v>
      </c>
      <c r="AA847" s="57">
        <v>0</v>
      </c>
      <c r="AB847" s="57">
        <v>1845</v>
      </c>
      <c r="AC847" s="57">
        <v>0</v>
      </c>
      <c r="AD847" s="56" t="s">
        <v>9255</v>
      </c>
      <c r="AE847" s="57">
        <v>0</v>
      </c>
      <c r="AF847" s="57">
        <v>0</v>
      </c>
      <c r="AG847" s="57">
        <v>0</v>
      </c>
      <c r="AI847"/>
      <c r="AJ847"/>
    </row>
    <row r="848" spans="1:36">
      <c r="A848" s="56" t="s">
        <v>54</v>
      </c>
      <c r="B848" s="56" t="s">
        <v>11412</v>
      </c>
      <c r="C848" s="56">
        <v>2101010090</v>
      </c>
      <c r="D848" s="56" t="s">
        <v>42</v>
      </c>
      <c r="E848" s="56">
        <v>2101020090</v>
      </c>
      <c r="F848" s="56">
        <v>5401010090</v>
      </c>
      <c r="G848" s="56" t="s">
        <v>11413</v>
      </c>
      <c r="H848" s="56">
        <v>400100</v>
      </c>
      <c r="I848" s="56" t="s">
        <v>11414</v>
      </c>
      <c r="J848" s="56" t="s">
        <v>195</v>
      </c>
      <c r="K848" s="56" t="s">
        <v>192</v>
      </c>
      <c r="L848" s="56" t="s">
        <v>7138</v>
      </c>
      <c r="M848" s="73">
        <v>42552</v>
      </c>
      <c r="N848" s="56"/>
      <c r="O848" s="56"/>
      <c r="P848" s="56" t="s">
        <v>167</v>
      </c>
      <c r="Q848" s="56"/>
      <c r="R848" s="56" t="s">
        <v>70</v>
      </c>
      <c r="S848" s="56" t="s">
        <v>11415</v>
      </c>
      <c r="T848" s="56" t="s">
        <v>7140</v>
      </c>
      <c r="U848" s="57">
        <v>36900</v>
      </c>
      <c r="V848" s="57">
        <v>-33075.46</v>
      </c>
      <c r="W848" s="57">
        <v>3824.54</v>
      </c>
      <c r="X848" s="57">
        <v>0</v>
      </c>
      <c r="Y848" s="73">
        <v>42552</v>
      </c>
      <c r="Z848" s="57">
        <v>-1979.54</v>
      </c>
      <c r="AA848" s="57">
        <v>0</v>
      </c>
      <c r="AB848" s="57">
        <v>1845</v>
      </c>
      <c r="AC848" s="57">
        <v>0</v>
      </c>
      <c r="AD848" s="56" t="s">
        <v>9255</v>
      </c>
      <c r="AE848" s="57">
        <v>0</v>
      </c>
      <c r="AF848" s="57">
        <v>0</v>
      </c>
      <c r="AG848" s="57">
        <v>0</v>
      </c>
      <c r="AI848"/>
      <c r="AJ848"/>
    </row>
    <row r="849" spans="1:36">
      <c r="A849" s="56" t="s">
        <v>54</v>
      </c>
      <c r="B849" s="56" t="s">
        <v>11412</v>
      </c>
      <c r="C849" s="56">
        <v>2101010090</v>
      </c>
      <c r="D849" s="56" t="s">
        <v>42</v>
      </c>
      <c r="E849" s="56">
        <v>2101020090</v>
      </c>
      <c r="F849" s="56">
        <v>5401010090</v>
      </c>
      <c r="G849" s="56" t="s">
        <v>11413</v>
      </c>
      <c r="H849" s="56">
        <v>400100</v>
      </c>
      <c r="I849" s="56" t="s">
        <v>11414</v>
      </c>
      <c r="J849" s="56" t="s">
        <v>196</v>
      </c>
      <c r="K849" s="56" t="s">
        <v>192</v>
      </c>
      <c r="L849" s="56" t="s">
        <v>7138</v>
      </c>
      <c r="M849" s="73">
        <v>42552</v>
      </c>
      <c r="N849" s="56"/>
      <c r="O849" s="56"/>
      <c r="P849" s="56" t="s">
        <v>167</v>
      </c>
      <c r="Q849" s="56"/>
      <c r="R849" s="56" t="s">
        <v>70</v>
      </c>
      <c r="S849" s="56" t="s">
        <v>11415</v>
      </c>
      <c r="T849" s="56" t="s">
        <v>7140</v>
      </c>
      <c r="U849" s="57">
        <v>36900</v>
      </c>
      <c r="V849" s="57">
        <v>-33075.46</v>
      </c>
      <c r="W849" s="57">
        <v>3824.54</v>
      </c>
      <c r="X849" s="57">
        <v>0</v>
      </c>
      <c r="Y849" s="73">
        <v>42552</v>
      </c>
      <c r="Z849" s="57">
        <v>-1979.54</v>
      </c>
      <c r="AA849" s="57">
        <v>0</v>
      </c>
      <c r="AB849" s="57">
        <v>1845</v>
      </c>
      <c r="AC849" s="57">
        <v>0</v>
      </c>
      <c r="AD849" s="56" t="s">
        <v>9255</v>
      </c>
      <c r="AE849" s="57">
        <v>0</v>
      </c>
      <c r="AF849" s="57">
        <v>0</v>
      </c>
      <c r="AG849" s="57">
        <v>0</v>
      </c>
      <c r="AI849"/>
      <c r="AJ849"/>
    </row>
    <row r="850" spans="1:36">
      <c r="A850" s="56" t="s">
        <v>54</v>
      </c>
      <c r="B850" s="56" t="s">
        <v>11412</v>
      </c>
      <c r="C850" s="56">
        <v>2101010090</v>
      </c>
      <c r="D850" s="56" t="s">
        <v>42</v>
      </c>
      <c r="E850" s="56">
        <v>2101020090</v>
      </c>
      <c r="F850" s="56">
        <v>5401010090</v>
      </c>
      <c r="G850" s="56" t="s">
        <v>11413</v>
      </c>
      <c r="H850" s="56">
        <v>400100</v>
      </c>
      <c r="I850" s="56" t="s">
        <v>11414</v>
      </c>
      <c r="J850" s="56" t="s">
        <v>197</v>
      </c>
      <c r="K850" s="56" t="s">
        <v>198</v>
      </c>
      <c r="L850" s="56" t="s">
        <v>7138</v>
      </c>
      <c r="M850" s="73">
        <v>42552</v>
      </c>
      <c r="N850" s="56"/>
      <c r="O850" s="56"/>
      <c r="P850" s="56" t="s">
        <v>167</v>
      </c>
      <c r="Q850" s="56"/>
      <c r="R850" s="56" t="s">
        <v>70</v>
      </c>
      <c r="S850" s="56" t="s">
        <v>11415</v>
      </c>
      <c r="T850" s="56" t="s">
        <v>7140</v>
      </c>
      <c r="U850" s="57">
        <v>13990</v>
      </c>
      <c r="V850" s="57">
        <v>-12549.73</v>
      </c>
      <c r="W850" s="57">
        <v>1440.27</v>
      </c>
      <c r="X850" s="57">
        <v>0</v>
      </c>
      <c r="Y850" s="73">
        <v>42552</v>
      </c>
      <c r="Z850" s="57">
        <v>-740.77</v>
      </c>
      <c r="AA850" s="57">
        <v>0</v>
      </c>
      <c r="AB850" s="57">
        <v>699.5</v>
      </c>
      <c r="AC850" s="57">
        <v>0</v>
      </c>
      <c r="AD850" s="56" t="s">
        <v>9255</v>
      </c>
      <c r="AE850" s="57">
        <v>0</v>
      </c>
      <c r="AF850" s="57">
        <v>0</v>
      </c>
      <c r="AG850" s="57">
        <v>0</v>
      </c>
      <c r="AI850"/>
      <c r="AJ850"/>
    </row>
    <row r="851" spans="1:36">
      <c r="A851" s="56" t="s">
        <v>54</v>
      </c>
      <c r="B851" s="56" t="s">
        <v>11412</v>
      </c>
      <c r="C851" s="56">
        <v>2101010090</v>
      </c>
      <c r="D851" s="56" t="s">
        <v>42</v>
      </c>
      <c r="E851" s="56">
        <v>2101020090</v>
      </c>
      <c r="F851" s="56">
        <v>5401010090</v>
      </c>
      <c r="G851" s="56" t="s">
        <v>11413</v>
      </c>
      <c r="H851" s="56">
        <v>400100</v>
      </c>
      <c r="I851" s="56" t="s">
        <v>11414</v>
      </c>
      <c r="J851" s="56" t="s">
        <v>199</v>
      </c>
      <c r="K851" s="56" t="s">
        <v>200</v>
      </c>
      <c r="L851" s="56" t="s">
        <v>7138</v>
      </c>
      <c r="M851" s="73">
        <v>42552</v>
      </c>
      <c r="N851" s="56"/>
      <c r="O851" s="56"/>
      <c r="P851" s="56" t="s">
        <v>167</v>
      </c>
      <c r="Q851" s="56"/>
      <c r="R851" s="56" t="s">
        <v>70</v>
      </c>
      <c r="S851" s="56" t="s">
        <v>11415</v>
      </c>
      <c r="T851" s="56" t="s">
        <v>7140</v>
      </c>
      <c r="U851" s="57">
        <v>32500</v>
      </c>
      <c r="V851" s="57">
        <v>-29154.12</v>
      </c>
      <c r="W851" s="57">
        <v>3345.88</v>
      </c>
      <c r="X851" s="57">
        <v>0</v>
      </c>
      <c r="Y851" s="73">
        <v>42552</v>
      </c>
      <c r="Z851" s="57">
        <v>-1720.88</v>
      </c>
      <c r="AA851" s="57">
        <v>0</v>
      </c>
      <c r="AB851" s="57">
        <v>1625</v>
      </c>
      <c r="AC851" s="57">
        <v>0</v>
      </c>
      <c r="AD851" s="56" t="s">
        <v>9255</v>
      </c>
      <c r="AE851" s="57">
        <v>0</v>
      </c>
      <c r="AF851" s="57">
        <v>0</v>
      </c>
      <c r="AG851" s="57">
        <v>0</v>
      </c>
      <c r="AI851"/>
      <c r="AJ851"/>
    </row>
    <row r="852" spans="1:36">
      <c r="A852" s="56" t="s">
        <v>54</v>
      </c>
      <c r="B852" s="56" t="s">
        <v>11412</v>
      </c>
      <c r="C852" s="56">
        <v>2101010090</v>
      </c>
      <c r="D852" s="56" t="s">
        <v>42</v>
      </c>
      <c r="E852" s="56">
        <v>2101020090</v>
      </c>
      <c r="F852" s="56">
        <v>5401010090</v>
      </c>
      <c r="G852" s="56" t="s">
        <v>11413</v>
      </c>
      <c r="H852" s="56">
        <v>400100</v>
      </c>
      <c r="I852" s="56" t="s">
        <v>11414</v>
      </c>
      <c r="J852" s="56" t="s">
        <v>203</v>
      </c>
      <c r="K852" s="56" t="s">
        <v>204</v>
      </c>
      <c r="L852" s="56" t="s">
        <v>7138</v>
      </c>
      <c r="M852" s="73">
        <v>42552</v>
      </c>
      <c r="N852" s="56"/>
      <c r="O852" s="56"/>
      <c r="P852" s="56" t="s">
        <v>167</v>
      </c>
      <c r="Q852" s="56"/>
      <c r="R852" s="56" t="s">
        <v>70</v>
      </c>
      <c r="S852" s="56" t="s">
        <v>11415</v>
      </c>
      <c r="T852" s="56" t="s">
        <v>7140</v>
      </c>
      <c r="U852" s="57">
        <v>16990</v>
      </c>
      <c r="V852" s="57">
        <v>-15240.88</v>
      </c>
      <c r="W852" s="57">
        <v>1749.12</v>
      </c>
      <c r="X852" s="57">
        <v>0</v>
      </c>
      <c r="Y852" s="73">
        <v>42552</v>
      </c>
      <c r="Z852" s="57">
        <v>-899.62</v>
      </c>
      <c r="AA852" s="57">
        <v>0</v>
      </c>
      <c r="AB852" s="57">
        <v>849.5</v>
      </c>
      <c r="AC852" s="57">
        <v>0</v>
      </c>
      <c r="AD852" s="56" t="s">
        <v>9255</v>
      </c>
      <c r="AE852" s="57">
        <v>0</v>
      </c>
      <c r="AF852" s="57">
        <v>0</v>
      </c>
      <c r="AG852" s="57">
        <v>0</v>
      </c>
      <c r="AI852"/>
      <c r="AJ852"/>
    </row>
    <row r="853" spans="1:36">
      <c r="A853" s="56" t="s">
        <v>54</v>
      </c>
      <c r="B853" s="56" t="s">
        <v>11412</v>
      </c>
      <c r="C853" s="56">
        <v>2101010090</v>
      </c>
      <c r="D853" s="56" t="s">
        <v>42</v>
      </c>
      <c r="E853" s="56">
        <v>2101020090</v>
      </c>
      <c r="F853" s="56">
        <v>5401010090</v>
      </c>
      <c r="G853" s="56" t="s">
        <v>11413</v>
      </c>
      <c r="H853" s="56">
        <v>400100</v>
      </c>
      <c r="I853" s="56" t="s">
        <v>11414</v>
      </c>
      <c r="J853" s="56" t="s">
        <v>205</v>
      </c>
      <c r="K853" s="56" t="s">
        <v>206</v>
      </c>
      <c r="L853" s="56" t="s">
        <v>7138</v>
      </c>
      <c r="M853" s="73">
        <v>42552</v>
      </c>
      <c r="N853" s="56"/>
      <c r="O853" s="56"/>
      <c r="P853" s="56" t="s">
        <v>167</v>
      </c>
      <c r="Q853" s="56"/>
      <c r="R853" s="56" t="s">
        <v>70</v>
      </c>
      <c r="S853" s="56" t="s">
        <v>11415</v>
      </c>
      <c r="T853" s="56" t="s">
        <v>7140</v>
      </c>
      <c r="U853" s="57">
        <v>26900</v>
      </c>
      <c r="V853" s="57">
        <v>-24130.639999999999</v>
      </c>
      <c r="W853" s="57">
        <v>2769.36</v>
      </c>
      <c r="X853" s="57">
        <v>0</v>
      </c>
      <c r="Y853" s="73">
        <v>42552</v>
      </c>
      <c r="Z853" s="57">
        <v>-1424.36</v>
      </c>
      <c r="AA853" s="57">
        <v>0</v>
      </c>
      <c r="AB853" s="57">
        <v>1345</v>
      </c>
      <c r="AC853" s="57">
        <v>0</v>
      </c>
      <c r="AD853" s="56" t="s">
        <v>9255</v>
      </c>
      <c r="AE853" s="57">
        <v>0</v>
      </c>
      <c r="AF853" s="57">
        <v>0</v>
      </c>
      <c r="AG853" s="57">
        <v>0</v>
      </c>
      <c r="AI853"/>
      <c r="AJ853"/>
    </row>
    <row r="854" spans="1:36">
      <c r="A854" s="56" t="s">
        <v>54</v>
      </c>
      <c r="B854" s="56" t="s">
        <v>11412</v>
      </c>
      <c r="C854" s="56">
        <v>2101010090</v>
      </c>
      <c r="D854" s="56" t="s">
        <v>42</v>
      </c>
      <c r="E854" s="56">
        <v>2101020090</v>
      </c>
      <c r="F854" s="56">
        <v>5401010090</v>
      </c>
      <c r="G854" s="56" t="s">
        <v>11413</v>
      </c>
      <c r="H854" s="56">
        <v>400100</v>
      </c>
      <c r="I854" s="56" t="s">
        <v>11414</v>
      </c>
      <c r="J854" s="56" t="s">
        <v>207</v>
      </c>
      <c r="K854" s="56" t="s">
        <v>206</v>
      </c>
      <c r="L854" s="56" t="s">
        <v>7138</v>
      </c>
      <c r="M854" s="73">
        <v>42552</v>
      </c>
      <c r="N854" s="56"/>
      <c r="O854" s="56"/>
      <c r="P854" s="56" t="s">
        <v>167</v>
      </c>
      <c r="Q854" s="56"/>
      <c r="R854" s="56" t="s">
        <v>70</v>
      </c>
      <c r="S854" s="56" t="s">
        <v>11415</v>
      </c>
      <c r="T854" s="56" t="s">
        <v>7140</v>
      </c>
      <c r="U854" s="57">
        <v>26900</v>
      </c>
      <c r="V854" s="57">
        <v>-24130.639999999999</v>
      </c>
      <c r="W854" s="57">
        <v>2769.36</v>
      </c>
      <c r="X854" s="57">
        <v>0</v>
      </c>
      <c r="Y854" s="73">
        <v>42552</v>
      </c>
      <c r="Z854" s="57">
        <v>-1424.36</v>
      </c>
      <c r="AA854" s="57">
        <v>0</v>
      </c>
      <c r="AB854" s="57">
        <v>1345</v>
      </c>
      <c r="AC854" s="57">
        <v>0</v>
      </c>
      <c r="AD854" s="56" t="s">
        <v>9255</v>
      </c>
      <c r="AE854" s="57">
        <v>0</v>
      </c>
      <c r="AF854" s="57">
        <v>0</v>
      </c>
      <c r="AG854" s="57">
        <v>0</v>
      </c>
      <c r="AI854"/>
      <c r="AJ854"/>
    </row>
    <row r="855" spans="1:36">
      <c r="A855" s="56" t="s">
        <v>54</v>
      </c>
      <c r="B855" s="56" t="s">
        <v>11412</v>
      </c>
      <c r="C855" s="56">
        <v>2101010090</v>
      </c>
      <c r="D855" s="56" t="s">
        <v>42</v>
      </c>
      <c r="E855" s="56">
        <v>2101020090</v>
      </c>
      <c r="F855" s="56">
        <v>5401010090</v>
      </c>
      <c r="G855" s="56" t="s">
        <v>11413</v>
      </c>
      <c r="H855" s="56">
        <v>400100</v>
      </c>
      <c r="I855" s="56" t="s">
        <v>11414</v>
      </c>
      <c r="J855" s="56" t="s">
        <v>208</v>
      </c>
      <c r="K855" s="56" t="s">
        <v>206</v>
      </c>
      <c r="L855" s="56" t="s">
        <v>7138</v>
      </c>
      <c r="M855" s="73">
        <v>42552</v>
      </c>
      <c r="N855" s="56"/>
      <c r="O855" s="56"/>
      <c r="P855" s="56" t="s">
        <v>167</v>
      </c>
      <c r="Q855" s="56"/>
      <c r="R855" s="56" t="s">
        <v>70</v>
      </c>
      <c r="S855" s="56" t="s">
        <v>11415</v>
      </c>
      <c r="T855" s="56" t="s">
        <v>7140</v>
      </c>
      <c r="U855" s="57">
        <v>26900</v>
      </c>
      <c r="V855" s="57">
        <v>-24130.639999999999</v>
      </c>
      <c r="W855" s="57">
        <v>2769.36</v>
      </c>
      <c r="X855" s="57">
        <v>0</v>
      </c>
      <c r="Y855" s="73">
        <v>42552</v>
      </c>
      <c r="Z855" s="57">
        <v>-1424.36</v>
      </c>
      <c r="AA855" s="57">
        <v>0</v>
      </c>
      <c r="AB855" s="57">
        <v>1345</v>
      </c>
      <c r="AC855" s="57">
        <v>0</v>
      </c>
      <c r="AD855" s="56" t="s">
        <v>9255</v>
      </c>
      <c r="AE855" s="57">
        <v>0</v>
      </c>
      <c r="AF855" s="57">
        <v>0</v>
      </c>
      <c r="AG855" s="57">
        <v>0</v>
      </c>
      <c r="AI855"/>
      <c r="AJ855"/>
    </row>
    <row r="856" spans="1:36">
      <c r="A856" s="56" t="s">
        <v>54</v>
      </c>
      <c r="B856" s="56" t="s">
        <v>11412</v>
      </c>
      <c r="C856" s="56">
        <v>2101010090</v>
      </c>
      <c r="D856" s="56" t="s">
        <v>42</v>
      </c>
      <c r="E856" s="56">
        <v>2101020090</v>
      </c>
      <c r="F856" s="56">
        <v>5401010090</v>
      </c>
      <c r="G856" s="56" t="s">
        <v>11413</v>
      </c>
      <c r="H856" s="56">
        <v>400100</v>
      </c>
      <c r="I856" s="56" t="s">
        <v>11414</v>
      </c>
      <c r="J856" s="56" t="s">
        <v>209</v>
      </c>
      <c r="K856" s="56" t="s">
        <v>210</v>
      </c>
      <c r="L856" s="56" t="s">
        <v>7138</v>
      </c>
      <c r="M856" s="73">
        <v>42552</v>
      </c>
      <c r="N856" s="56"/>
      <c r="O856" s="56"/>
      <c r="P856" s="56" t="s">
        <v>167</v>
      </c>
      <c r="Q856" s="56"/>
      <c r="R856" s="56" t="s">
        <v>70</v>
      </c>
      <c r="S856" s="56" t="s">
        <v>11415</v>
      </c>
      <c r="T856" s="56" t="s">
        <v>7140</v>
      </c>
      <c r="U856" s="57">
        <v>49500</v>
      </c>
      <c r="V856" s="57">
        <v>-44403.96</v>
      </c>
      <c r="W856" s="57">
        <v>5096.04</v>
      </c>
      <c r="X856" s="57">
        <v>0</v>
      </c>
      <c r="Y856" s="73">
        <v>42552</v>
      </c>
      <c r="Z856" s="57">
        <v>-2621.04</v>
      </c>
      <c r="AA856" s="57">
        <v>0</v>
      </c>
      <c r="AB856" s="57">
        <v>2475</v>
      </c>
      <c r="AC856" s="57">
        <v>0</v>
      </c>
      <c r="AD856" s="56" t="s">
        <v>9255</v>
      </c>
      <c r="AE856" s="57">
        <v>0</v>
      </c>
      <c r="AF856" s="57">
        <v>0</v>
      </c>
      <c r="AG856" s="57">
        <v>0</v>
      </c>
      <c r="AI856"/>
      <c r="AJ856"/>
    </row>
    <row r="857" spans="1:36">
      <c r="A857" s="56" t="s">
        <v>54</v>
      </c>
      <c r="B857" s="56" t="s">
        <v>11412</v>
      </c>
      <c r="C857" s="56">
        <v>2101010090</v>
      </c>
      <c r="D857" s="56" t="s">
        <v>42</v>
      </c>
      <c r="E857" s="56">
        <v>2101020090</v>
      </c>
      <c r="F857" s="56">
        <v>5401010090</v>
      </c>
      <c r="G857" s="56" t="s">
        <v>11413</v>
      </c>
      <c r="H857" s="56">
        <v>400100</v>
      </c>
      <c r="I857" s="56" t="s">
        <v>11414</v>
      </c>
      <c r="J857" s="56" t="s">
        <v>211</v>
      </c>
      <c r="K857" s="56" t="s">
        <v>212</v>
      </c>
      <c r="L857" s="56" t="s">
        <v>7138</v>
      </c>
      <c r="M857" s="73">
        <v>42577</v>
      </c>
      <c r="N857" s="56"/>
      <c r="O857" s="56"/>
      <c r="P857" s="56" t="s">
        <v>167</v>
      </c>
      <c r="Q857" s="56"/>
      <c r="R857" s="56" t="s">
        <v>70</v>
      </c>
      <c r="S857" s="56" t="s">
        <v>11415</v>
      </c>
      <c r="T857" s="56" t="s">
        <v>7140</v>
      </c>
      <c r="U857" s="57">
        <v>231944</v>
      </c>
      <c r="V857" s="57">
        <v>-204865.6</v>
      </c>
      <c r="W857" s="57">
        <v>27078.400000000001</v>
      </c>
      <c r="X857" s="57">
        <v>0</v>
      </c>
      <c r="Y857" s="73">
        <v>42577</v>
      </c>
      <c r="Z857" s="57">
        <v>-15481.2</v>
      </c>
      <c r="AA857" s="57">
        <v>0</v>
      </c>
      <c r="AB857" s="57">
        <v>11597.2</v>
      </c>
      <c r="AC857" s="57">
        <v>0</v>
      </c>
      <c r="AD857" s="56" t="s">
        <v>9255</v>
      </c>
      <c r="AE857" s="57">
        <v>0</v>
      </c>
      <c r="AF857" s="57">
        <v>0</v>
      </c>
      <c r="AG857" s="57">
        <v>0</v>
      </c>
      <c r="AI857"/>
      <c r="AJ857"/>
    </row>
    <row r="858" spans="1:36">
      <c r="A858" s="56" t="s">
        <v>54</v>
      </c>
      <c r="B858" s="56" t="s">
        <v>11412</v>
      </c>
      <c r="C858" s="56">
        <v>2101010090</v>
      </c>
      <c r="D858" s="56" t="s">
        <v>42</v>
      </c>
      <c r="E858" s="56">
        <v>2101020090</v>
      </c>
      <c r="F858" s="56">
        <v>5401010090</v>
      </c>
      <c r="G858" s="56" t="s">
        <v>11413</v>
      </c>
      <c r="H858" s="56">
        <v>400100</v>
      </c>
      <c r="I858" s="56" t="s">
        <v>11414</v>
      </c>
      <c r="J858" s="56" t="s">
        <v>213</v>
      </c>
      <c r="K858" s="56" t="s">
        <v>214</v>
      </c>
      <c r="L858" s="56" t="s">
        <v>7138</v>
      </c>
      <c r="M858" s="73">
        <v>42604</v>
      </c>
      <c r="N858" s="56"/>
      <c r="O858" s="56"/>
      <c r="P858" s="56" t="s">
        <v>167</v>
      </c>
      <c r="Q858" s="56"/>
      <c r="R858" s="56" t="s">
        <v>70</v>
      </c>
      <c r="S858" s="56" t="s">
        <v>11415</v>
      </c>
      <c r="T858" s="56" t="s">
        <v>7140</v>
      </c>
      <c r="U858" s="57">
        <v>252282</v>
      </c>
      <c r="V858" s="57">
        <v>-219154.14</v>
      </c>
      <c r="W858" s="57">
        <v>33127.86</v>
      </c>
      <c r="X858" s="57">
        <v>0</v>
      </c>
      <c r="Y858" s="73">
        <v>42604</v>
      </c>
      <c r="Z858" s="57">
        <v>-20513.759999999998</v>
      </c>
      <c r="AA858" s="57">
        <v>0</v>
      </c>
      <c r="AB858" s="57">
        <v>12614.1</v>
      </c>
      <c r="AC858" s="57">
        <v>0</v>
      </c>
      <c r="AD858" s="56" t="s">
        <v>9255</v>
      </c>
      <c r="AE858" s="57">
        <v>0</v>
      </c>
      <c r="AF858" s="57">
        <v>0</v>
      </c>
      <c r="AG858" s="57">
        <v>0</v>
      </c>
      <c r="AI858"/>
      <c r="AJ858"/>
    </row>
    <row r="859" spans="1:36">
      <c r="A859" s="56" t="s">
        <v>54</v>
      </c>
      <c r="B859" s="56" t="s">
        <v>11412</v>
      </c>
      <c r="C859" s="56">
        <v>2101010090</v>
      </c>
      <c r="D859" s="56" t="s">
        <v>42</v>
      </c>
      <c r="E859" s="56">
        <v>2101020090</v>
      </c>
      <c r="F859" s="56">
        <v>5401010090</v>
      </c>
      <c r="G859" s="56" t="s">
        <v>11413</v>
      </c>
      <c r="H859" s="56">
        <v>400100</v>
      </c>
      <c r="I859" s="56" t="s">
        <v>11414</v>
      </c>
      <c r="J859" s="56" t="s">
        <v>215</v>
      </c>
      <c r="K859" s="56" t="s">
        <v>216</v>
      </c>
      <c r="L859" s="56" t="s">
        <v>7138</v>
      </c>
      <c r="M859" s="73">
        <v>42629</v>
      </c>
      <c r="N859" s="56"/>
      <c r="O859" s="56"/>
      <c r="P859" s="56" t="s">
        <v>167</v>
      </c>
      <c r="Q859" s="56"/>
      <c r="R859" s="56" t="s">
        <v>70</v>
      </c>
      <c r="S859" s="56" t="s">
        <v>11415</v>
      </c>
      <c r="T859" s="56" t="s">
        <v>7140</v>
      </c>
      <c r="U859" s="57">
        <v>3941776</v>
      </c>
      <c r="V859" s="57">
        <v>-3598325.35</v>
      </c>
      <c r="W859" s="57">
        <v>343450.65</v>
      </c>
      <c r="X859" s="57">
        <v>0</v>
      </c>
      <c r="Y859" s="73">
        <v>42524</v>
      </c>
      <c r="Z859" s="57">
        <v>-146361.85</v>
      </c>
      <c r="AA859" s="57">
        <v>0</v>
      </c>
      <c r="AB859" s="57">
        <v>197088.8</v>
      </c>
      <c r="AC859" s="57">
        <v>0</v>
      </c>
      <c r="AD859" s="56" t="s">
        <v>9255</v>
      </c>
      <c r="AE859" s="57">
        <v>0</v>
      </c>
      <c r="AF859" s="57">
        <v>0</v>
      </c>
      <c r="AG859" s="57">
        <v>0</v>
      </c>
      <c r="AI859"/>
      <c r="AJ859"/>
    </row>
    <row r="860" spans="1:36">
      <c r="A860" s="56" t="s">
        <v>54</v>
      </c>
      <c r="B860" s="56" t="s">
        <v>11412</v>
      </c>
      <c r="C860" s="56">
        <v>2101010090</v>
      </c>
      <c r="D860" s="56" t="s">
        <v>42</v>
      </c>
      <c r="E860" s="56">
        <v>2101020090</v>
      </c>
      <c r="F860" s="56">
        <v>5401010090</v>
      </c>
      <c r="G860" s="56" t="s">
        <v>11413</v>
      </c>
      <c r="H860" s="56">
        <v>400100</v>
      </c>
      <c r="I860" s="56" t="s">
        <v>11414</v>
      </c>
      <c r="J860" s="56" t="s">
        <v>217</v>
      </c>
      <c r="K860" s="56" t="s">
        <v>218</v>
      </c>
      <c r="L860" s="56" t="s">
        <v>7138</v>
      </c>
      <c r="M860" s="73">
        <v>42660</v>
      </c>
      <c r="N860" s="56"/>
      <c r="O860" s="56"/>
      <c r="P860" s="56" t="s">
        <v>167</v>
      </c>
      <c r="Q860" s="56"/>
      <c r="R860" s="56" t="s">
        <v>70</v>
      </c>
      <c r="S860" s="56" t="s">
        <v>11415</v>
      </c>
      <c r="T860" s="56" t="s">
        <v>7140</v>
      </c>
      <c r="U860" s="57">
        <v>27990</v>
      </c>
      <c r="V860" s="57">
        <v>-23497.58</v>
      </c>
      <c r="W860" s="57">
        <v>4492.42</v>
      </c>
      <c r="X860" s="57">
        <v>0</v>
      </c>
      <c r="Y860" s="73">
        <v>42660</v>
      </c>
      <c r="Z860" s="57">
        <v>-3092.92</v>
      </c>
      <c r="AA860" s="57">
        <v>0</v>
      </c>
      <c r="AB860" s="57">
        <v>1399.5</v>
      </c>
      <c r="AC860" s="57">
        <v>0</v>
      </c>
      <c r="AD860" s="56" t="s">
        <v>9255</v>
      </c>
      <c r="AE860" s="57">
        <v>0</v>
      </c>
      <c r="AF860" s="57">
        <v>0</v>
      </c>
      <c r="AG860" s="57">
        <v>0</v>
      </c>
      <c r="AI860"/>
      <c r="AJ860"/>
    </row>
    <row r="861" spans="1:36">
      <c r="A861" s="56" t="s">
        <v>54</v>
      </c>
      <c r="B861" s="56" t="s">
        <v>11412</v>
      </c>
      <c r="C861" s="56">
        <v>2101010090</v>
      </c>
      <c r="D861" s="56" t="s">
        <v>42</v>
      </c>
      <c r="E861" s="56">
        <v>2101020090</v>
      </c>
      <c r="F861" s="56">
        <v>5401010090</v>
      </c>
      <c r="G861" s="56" t="s">
        <v>11413</v>
      </c>
      <c r="H861" s="56">
        <v>400100</v>
      </c>
      <c r="I861" s="56" t="s">
        <v>11414</v>
      </c>
      <c r="J861" s="56" t="s">
        <v>219</v>
      </c>
      <c r="K861" s="56" t="s">
        <v>220</v>
      </c>
      <c r="L861" s="56" t="s">
        <v>7138</v>
      </c>
      <c r="M861" s="73">
        <v>42747</v>
      </c>
      <c r="N861" s="56"/>
      <c r="O861" s="56"/>
      <c r="P861" s="56" t="s">
        <v>167</v>
      </c>
      <c r="Q861" s="56"/>
      <c r="R861" s="56" t="s">
        <v>70</v>
      </c>
      <c r="S861" s="56" t="s">
        <v>11415</v>
      </c>
      <c r="T861" s="56" t="s">
        <v>7140</v>
      </c>
      <c r="U861" s="57">
        <v>159000</v>
      </c>
      <c r="V861" s="57">
        <v>-126664.39</v>
      </c>
      <c r="W861" s="57">
        <v>32335.61</v>
      </c>
      <c r="X861" s="57">
        <v>0</v>
      </c>
      <c r="Y861" s="73">
        <v>42747</v>
      </c>
      <c r="Z861" s="57">
        <v>-24385.61</v>
      </c>
      <c r="AA861" s="57">
        <v>0</v>
      </c>
      <c r="AB861" s="57">
        <v>7950</v>
      </c>
      <c r="AC861" s="57">
        <v>0</v>
      </c>
      <c r="AD861" s="56" t="s">
        <v>9255</v>
      </c>
      <c r="AE861" s="57">
        <v>0</v>
      </c>
      <c r="AF861" s="57">
        <v>0</v>
      </c>
      <c r="AG861" s="57">
        <v>0</v>
      </c>
      <c r="AI861"/>
      <c r="AJ861"/>
    </row>
    <row r="862" spans="1:36">
      <c r="A862" s="56" t="s">
        <v>54</v>
      </c>
      <c r="B862" s="56" t="s">
        <v>11412</v>
      </c>
      <c r="C862" s="56">
        <v>2101010090</v>
      </c>
      <c r="D862" s="56" t="s">
        <v>42</v>
      </c>
      <c r="E862" s="56">
        <v>2101020090</v>
      </c>
      <c r="F862" s="56">
        <v>5401010090</v>
      </c>
      <c r="G862" s="56" t="s">
        <v>11413</v>
      </c>
      <c r="H862" s="56">
        <v>400100</v>
      </c>
      <c r="I862" s="56" t="s">
        <v>11414</v>
      </c>
      <c r="J862" s="56" t="s">
        <v>221</v>
      </c>
      <c r="K862" s="56" t="s">
        <v>222</v>
      </c>
      <c r="L862" s="56" t="s">
        <v>7138</v>
      </c>
      <c r="M862" s="73">
        <v>42915</v>
      </c>
      <c r="N862" s="56"/>
      <c r="O862" s="56"/>
      <c r="P862" s="56" t="s">
        <v>167</v>
      </c>
      <c r="Q862" s="56"/>
      <c r="R862" s="56" t="s">
        <v>70</v>
      </c>
      <c r="S862" s="56" t="s">
        <v>11415</v>
      </c>
      <c r="T862" s="56" t="s">
        <v>7140</v>
      </c>
      <c r="U862" s="57">
        <v>223445</v>
      </c>
      <c r="V862" s="57">
        <v>-159466.26999999999</v>
      </c>
      <c r="W862" s="57">
        <v>63978.73</v>
      </c>
      <c r="X862" s="57">
        <v>0</v>
      </c>
      <c r="Y862" s="73">
        <v>42915</v>
      </c>
      <c r="Z862" s="57">
        <v>-38848.82</v>
      </c>
      <c r="AA862" s="57">
        <v>0</v>
      </c>
      <c r="AB862" s="57">
        <v>25129.91</v>
      </c>
      <c r="AC862" s="57">
        <v>0</v>
      </c>
      <c r="AD862" s="56" t="s">
        <v>9255</v>
      </c>
      <c r="AE862" s="57">
        <v>0</v>
      </c>
      <c r="AF862" s="57">
        <v>0</v>
      </c>
      <c r="AG862" s="57">
        <v>0</v>
      </c>
      <c r="AI862"/>
      <c r="AJ862"/>
    </row>
    <row r="863" spans="1:36">
      <c r="A863" s="56" t="s">
        <v>54</v>
      </c>
      <c r="B863" s="56" t="s">
        <v>11412</v>
      </c>
      <c r="C863" s="56">
        <v>2101010090</v>
      </c>
      <c r="D863" s="56" t="s">
        <v>42</v>
      </c>
      <c r="E863" s="56">
        <v>2101020090</v>
      </c>
      <c r="F863" s="56">
        <v>5401010090</v>
      </c>
      <c r="G863" s="56" t="s">
        <v>11413</v>
      </c>
      <c r="H863" s="56">
        <v>400100</v>
      </c>
      <c r="I863" s="56" t="s">
        <v>11414</v>
      </c>
      <c r="J863" s="56" t="s">
        <v>223</v>
      </c>
      <c r="K863" s="56" t="s">
        <v>224</v>
      </c>
      <c r="L863" s="56" t="s">
        <v>7138</v>
      </c>
      <c r="M863" s="73">
        <v>42846</v>
      </c>
      <c r="N863" s="56"/>
      <c r="O863" s="56"/>
      <c r="P863" s="56" t="s">
        <v>167</v>
      </c>
      <c r="Q863" s="56"/>
      <c r="R863" s="56" t="s">
        <v>70</v>
      </c>
      <c r="S863" s="56" t="s">
        <v>11415</v>
      </c>
      <c r="T863" s="56" t="s">
        <v>7140</v>
      </c>
      <c r="U863" s="57">
        <v>24970</v>
      </c>
      <c r="V863" s="57">
        <v>-18717.240000000002</v>
      </c>
      <c r="W863" s="57">
        <v>6252.76</v>
      </c>
      <c r="X863" s="57">
        <v>0</v>
      </c>
      <c r="Y863" s="73">
        <v>42846</v>
      </c>
      <c r="Z863" s="57">
        <v>-4341.3599999999997</v>
      </c>
      <c r="AA863" s="57">
        <v>0</v>
      </c>
      <c r="AB863" s="57">
        <v>1911.4</v>
      </c>
      <c r="AC863" s="57">
        <v>0</v>
      </c>
      <c r="AD863" s="56" t="s">
        <v>9255</v>
      </c>
      <c r="AE863" s="57">
        <v>0</v>
      </c>
      <c r="AF863" s="57">
        <v>0</v>
      </c>
      <c r="AG863" s="57">
        <v>0</v>
      </c>
      <c r="AI863"/>
      <c r="AJ863"/>
    </row>
    <row r="864" spans="1:36">
      <c r="A864" s="56" t="s">
        <v>54</v>
      </c>
      <c r="B864" s="56" t="s">
        <v>11412</v>
      </c>
      <c r="C864" s="56">
        <v>2101010090</v>
      </c>
      <c r="D864" s="56" t="s">
        <v>42</v>
      </c>
      <c r="E864" s="56">
        <v>2101020090</v>
      </c>
      <c r="F864" s="56">
        <v>5401010090</v>
      </c>
      <c r="G864" s="56" t="s">
        <v>11413</v>
      </c>
      <c r="H864" s="56">
        <v>400100</v>
      </c>
      <c r="I864" s="56" t="s">
        <v>11414</v>
      </c>
      <c r="J864" s="56" t="s">
        <v>225</v>
      </c>
      <c r="K864" s="56" t="s">
        <v>226</v>
      </c>
      <c r="L864" s="56" t="s">
        <v>7138</v>
      </c>
      <c r="M864" s="73">
        <v>42826</v>
      </c>
      <c r="N864" s="56"/>
      <c r="O864" s="56"/>
      <c r="P864" s="56" t="s">
        <v>167</v>
      </c>
      <c r="Q864" s="56"/>
      <c r="R864" s="56" t="s">
        <v>70</v>
      </c>
      <c r="S864" s="56" t="s">
        <v>11415</v>
      </c>
      <c r="T864" s="56" t="s">
        <v>7140</v>
      </c>
      <c r="U864" s="57">
        <v>254541</v>
      </c>
      <c r="V864" s="57">
        <v>-193451.16</v>
      </c>
      <c r="W864" s="57">
        <v>61089.84</v>
      </c>
      <c r="X864" s="57">
        <v>0</v>
      </c>
      <c r="Y864" s="73">
        <v>42826</v>
      </c>
      <c r="Z864" s="57">
        <v>-44255.27</v>
      </c>
      <c r="AA864" s="57">
        <v>0</v>
      </c>
      <c r="AB864" s="57">
        <v>16834.57</v>
      </c>
      <c r="AC864" s="57">
        <v>0</v>
      </c>
      <c r="AD864" s="56" t="s">
        <v>9255</v>
      </c>
      <c r="AE864" s="57">
        <v>0</v>
      </c>
      <c r="AF864" s="57">
        <v>0</v>
      </c>
      <c r="AG864" s="57">
        <v>0</v>
      </c>
      <c r="AI864"/>
      <c r="AJ864"/>
    </row>
    <row r="865" spans="1:36">
      <c r="A865" s="56" t="s">
        <v>54</v>
      </c>
      <c r="B865" s="56" t="s">
        <v>11412</v>
      </c>
      <c r="C865" s="56">
        <v>2101010090</v>
      </c>
      <c r="D865" s="56" t="s">
        <v>42</v>
      </c>
      <c r="E865" s="56">
        <v>2101020090</v>
      </c>
      <c r="F865" s="56">
        <v>5401010090</v>
      </c>
      <c r="G865" s="56" t="s">
        <v>11413</v>
      </c>
      <c r="H865" s="56">
        <v>400100</v>
      </c>
      <c r="I865" s="56" t="s">
        <v>11414</v>
      </c>
      <c r="J865" s="56" t="s">
        <v>227</v>
      </c>
      <c r="K865" s="56" t="s">
        <v>228</v>
      </c>
      <c r="L865" s="56" t="s">
        <v>7138</v>
      </c>
      <c r="M865" s="73">
        <v>43009</v>
      </c>
      <c r="N865" s="56"/>
      <c r="O865" s="56"/>
      <c r="P865" s="56" t="s">
        <v>167</v>
      </c>
      <c r="Q865" s="56"/>
      <c r="R865" s="56" t="s">
        <v>70</v>
      </c>
      <c r="S865" s="56" t="s">
        <v>11415</v>
      </c>
      <c r="T865" s="56" t="s">
        <v>7140</v>
      </c>
      <c r="U865" s="57">
        <v>993408</v>
      </c>
      <c r="V865" s="57">
        <v>-660357.76</v>
      </c>
      <c r="W865" s="57">
        <v>333050.23999999999</v>
      </c>
      <c r="X865" s="57">
        <v>0</v>
      </c>
      <c r="Y865" s="73">
        <v>43009</v>
      </c>
      <c r="Z865" s="57">
        <v>-172716.91</v>
      </c>
      <c r="AA865" s="57">
        <v>0</v>
      </c>
      <c r="AB865" s="57">
        <v>160333.32999999999</v>
      </c>
      <c r="AC865" s="57">
        <v>0</v>
      </c>
      <c r="AD865" s="56" t="s">
        <v>9255</v>
      </c>
      <c r="AE865" s="57">
        <v>0</v>
      </c>
      <c r="AF865" s="57">
        <v>0</v>
      </c>
      <c r="AG865" s="57">
        <v>0</v>
      </c>
      <c r="AI865"/>
      <c r="AJ865"/>
    </row>
    <row r="866" spans="1:36">
      <c r="A866" s="56" t="s">
        <v>54</v>
      </c>
      <c r="B866" s="56" t="s">
        <v>11412</v>
      </c>
      <c r="C866" s="56">
        <v>2101010090</v>
      </c>
      <c r="D866" s="56" t="s">
        <v>42</v>
      </c>
      <c r="E866" s="56">
        <v>2101020090</v>
      </c>
      <c r="F866" s="56">
        <v>5401010090</v>
      </c>
      <c r="G866" s="56" t="s">
        <v>11413</v>
      </c>
      <c r="H866" s="56">
        <v>400100</v>
      </c>
      <c r="I866" s="56" t="s">
        <v>11414</v>
      </c>
      <c r="J866" s="56" t="s">
        <v>229</v>
      </c>
      <c r="K866" s="56" t="s">
        <v>230</v>
      </c>
      <c r="L866" s="56" t="s">
        <v>7138</v>
      </c>
      <c r="M866" s="73">
        <v>43100</v>
      </c>
      <c r="N866" s="56"/>
      <c r="O866" s="56"/>
      <c r="P866" s="56" t="s">
        <v>167</v>
      </c>
      <c r="Q866" s="56"/>
      <c r="R866" s="56" t="s">
        <v>70</v>
      </c>
      <c r="S866" s="56" t="s">
        <v>11415</v>
      </c>
      <c r="T866" s="56" t="s">
        <v>7140</v>
      </c>
      <c r="U866" s="57">
        <v>59800</v>
      </c>
      <c r="V866" s="57">
        <v>-44607.519999999997</v>
      </c>
      <c r="W866" s="57">
        <v>15192.48</v>
      </c>
      <c r="X866" s="57">
        <v>0</v>
      </c>
      <c r="Y866" s="73">
        <v>42853</v>
      </c>
      <c r="Z866" s="57">
        <v>-10397.01</v>
      </c>
      <c r="AA866" s="57">
        <v>0</v>
      </c>
      <c r="AB866" s="57">
        <v>4795.47</v>
      </c>
      <c r="AC866" s="57">
        <v>0</v>
      </c>
      <c r="AD866" s="56" t="s">
        <v>9255</v>
      </c>
      <c r="AE866" s="57">
        <v>0</v>
      </c>
      <c r="AF866" s="57">
        <v>0</v>
      </c>
      <c r="AG866" s="57">
        <v>0</v>
      </c>
      <c r="AI866"/>
      <c r="AJ866"/>
    </row>
    <row r="867" spans="1:36">
      <c r="A867" s="56" t="s">
        <v>54</v>
      </c>
      <c r="B867" s="56" t="s">
        <v>11412</v>
      </c>
      <c r="C867" s="56">
        <v>2101010090</v>
      </c>
      <c r="D867" s="56" t="s">
        <v>42</v>
      </c>
      <c r="E867" s="56">
        <v>2101020090</v>
      </c>
      <c r="F867" s="56">
        <v>5401010090</v>
      </c>
      <c r="G867" s="56" t="s">
        <v>11413</v>
      </c>
      <c r="H867" s="56">
        <v>400100</v>
      </c>
      <c r="I867" s="56" t="s">
        <v>11414</v>
      </c>
      <c r="J867" s="56" t="s">
        <v>231</v>
      </c>
      <c r="K867" s="56" t="s">
        <v>232</v>
      </c>
      <c r="L867" s="56" t="s">
        <v>7138</v>
      </c>
      <c r="M867" s="73">
        <v>43100</v>
      </c>
      <c r="N867" s="56"/>
      <c r="O867" s="56"/>
      <c r="P867" s="56" t="s">
        <v>167</v>
      </c>
      <c r="Q867" s="56"/>
      <c r="R867" s="56" t="s">
        <v>70</v>
      </c>
      <c r="S867" s="56" t="s">
        <v>11415</v>
      </c>
      <c r="T867" s="56" t="s">
        <v>7140</v>
      </c>
      <c r="U867" s="57">
        <v>79300</v>
      </c>
      <c r="V867" s="57">
        <v>-59153.45</v>
      </c>
      <c r="W867" s="57">
        <v>20146.55</v>
      </c>
      <c r="X867" s="57">
        <v>0</v>
      </c>
      <c r="Y867" s="73">
        <v>42853</v>
      </c>
      <c r="Z867" s="57">
        <v>-13787.34</v>
      </c>
      <c r="AA867" s="57">
        <v>0</v>
      </c>
      <c r="AB867" s="57">
        <v>6359.21</v>
      </c>
      <c r="AC867" s="57">
        <v>0</v>
      </c>
      <c r="AD867" s="56" t="s">
        <v>9255</v>
      </c>
      <c r="AE867" s="57">
        <v>0</v>
      </c>
      <c r="AF867" s="57">
        <v>0</v>
      </c>
      <c r="AG867" s="57">
        <v>0</v>
      </c>
      <c r="AI867"/>
      <c r="AJ867"/>
    </row>
    <row r="868" spans="1:36">
      <c r="A868" s="56" t="s">
        <v>54</v>
      </c>
      <c r="B868" s="56" t="s">
        <v>11412</v>
      </c>
      <c r="C868" s="56">
        <v>2101010090</v>
      </c>
      <c r="D868" s="56" t="s">
        <v>42</v>
      </c>
      <c r="E868" s="56">
        <v>2101020090</v>
      </c>
      <c r="F868" s="56">
        <v>5401010090</v>
      </c>
      <c r="G868" s="56" t="s">
        <v>11413</v>
      </c>
      <c r="H868" s="56">
        <v>400100</v>
      </c>
      <c r="I868" s="56" t="s">
        <v>11414</v>
      </c>
      <c r="J868" s="56" t="s">
        <v>233</v>
      </c>
      <c r="K868" s="56" t="s">
        <v>234</v>
      </c>
      <c r="L868" s="56" t="s">
        <v>7138</v>
      </c>
      <c r="M868" s="73">
        <v>43465</v>
      </c>
      <c r="N868" s="56"/>
      <c r="O868" s="56"/>
      <c r="P868" s="56" t="s">
        <v>167</v>
      </c>
      <c r="Q868" s="56"/>
      <c r="R868" s="56" t="s">
        <v>70</v>
      </c>
      <c r="S868" s="56" t="s">
        <v>11415</v>
      </c>
      <c r="T868" s="56" t="s">
        <v>7140</v>
      </c>
      <c r="U868" s="57">
        <v>287772.93</v>
      </c>
      <c r="V868" s="57">
        <v>-141860.23000000001</v>
      </c>
      <c r="W868" s="57">
        <v>145912.70000000001</v>
      </c>
      <c r="X868" s="57">
        <v>0</v>
      </c>
      <c r="Y868" s="73">
        <v>43339</v>
      </c>
      <c r="Z868" s="57">
        <v>-50033.07</v>
      </c>
      <c r="AA868" s="57">
        <v>0</v>
      </c>
      <c r="AB868" s="57">
        <v>95879.63</v>
      </c>
      <c r="AC868" s="57">
        <v>0</v>
      </c>
      <c r="AD868" s="56" t="s">
        <v>9255</v>
      </c>
      <c r="AE868" s="57">
        <v>0</v>
      </c>
      <c r="AF868" s="57">
        <v>0</v>
      </c>
      <c r="AG868" s="57">
        <v>0</v>
      </c>
      <c r="AI868"/>
      <c r="AJ868"/>
    </row>
    <row r="869" spans="1:36">
      <c r="A869" s="56" t="s">
        <v>54</v>
      </c>
      <c r="B869" s="56" t="s">
        <v>11412</v>
      </c>
      <c r="C869" s="56">
        <v>2101010090</v>
      </c>
      <c r="D869" s="56" t="s">
        <v>42</v>
      </c>
      <c r="E869" s="56">
        <v>2101020090</v>
      </c>
      <c r="F869" s="56">
        <v>5401010090</v>
      </c>
      <c r="G869" s="56" t="s">
        <v>11413</v>
      </c>
      <c r="H869" s="56">
        <v>400100</v>
      </c>
      <c r="I869" s="56" t="s">
        <v>11414</v>
      </c>
      <c r="J869" s="56" t="s">
        <v>235</v>
      </c>
      <c r="K869" s="56" t="s">
        <v>236</v>
      </c>
      <c r="L869" s="56" t="s">
        <v>7138</v>
      </c>
      <c r="M869" s="73">
        <v>43465</v>
      </c>
      <c r="N869" s="56"/>
      <c r="O869" s="56"/>
      <c r="P869" s="56" t="s">
        <v>167</v>
      </c>
      <c r="Q869" s="56"/>
      <c r="R869" s="56" t="s">
        <v>70</v>
      </c>
      <c r="S869" s="56" t="s">
        <v>11415</v>
      </c>
      <c r="T869" s="56" t="s">
        <v>7140</v>
      </c>
      <c r="U869" s="57">
        <v>33967.410000000003</v>
      </c>
      <c r="V869" s="57">
        <v>-19361.43</v>
      </c>
      <c r="W869" s="57">
        <v>14605.98</v>
      </c>
      <c r="X869" s="57">
        <v>0</v>
      </c>
      <c r="Y869" s="73">
        <v>43191</v>
      </c>
      <c r="Z869" s="57">
        <v>-5905.67</v>
      </c>
      <c r="AA869" s="57">
        <v>0</v>
      </c>
      <c r="AB869" s="57">
        <v>8700.31</v>
      </c>
      <c r="AC869" s="57">
        <v>0</v>
      </c>
      <c r="AD869" s="56" t="s">
        <v>9255</v>
      </c>
      <c r="AE869" s="57">
        <v>0</v>
      </c>
      <c r="AF869" s="57">
        <v>0</v>
      </c>
      <c r="AG869" s="57">
        <v>0</v>
      </c>
      <c r="AI869"/>
      <c r="AJ869"/>
    </row>
    <row r="870" spans="1:36">
      <c r="A870" s="56" t="s">
        <v>54</v>
      </c>
      <c r="B870" s="56" t="s">
        <v>11412</v>
      </c>
      <c r="C870" s="56">
        <v>2101010090</v>
      </c>
      <c r="D870" s="56" t="s">
        <v>42</v>
      </c>
      <c r="E870" s="56">
        <v>2101020090</v>
      </c>
      <c r="F870" s="56">
        <v>5401010090</v>
      </c>
      <c r="G870" s="56" t="s">
        <v>11413</v>
      </c>
      <c r="H870" s="56">
        <v>400100</v>
      </c>
      <c r="I870" s="56" t="s">
        <v>11414</v>
      </c>
      <c r="J870" s="56" t="s">
        <v>237</v>
      </c>
      <c r="K870" s="56" t="s">
        <v>238</v>
      </c>
      <c r="L870" s="56" t="s">
        <v>7138</v>
      </c>
      <c r="M870" s="73">
        <v>43521</v>
      </c>
      <c r="N870" s="56"/>
      <c r="O870" s="56"/>
      <c r="P870" s="56" t="s">
        <v>167</v>
      </c>
      <c r="Q870" s="56"/>
      <c r="R870" s="56" t="s">
        <v>70</v>
      </c>
      <c r="S870" s="56" t="s">
        <v>11415</v>
      </c>
      <c r="T870" s="56" t="s">
        <v>7140</v>
      </c>
      <c r="U870" s="57">
        <v>69850</v>
      </c>
      <c r="V870" s="57">
        <v>-32033.4</v>
      </c>
      <c r="W870" s="57">
        <v>37816.6</v>
      </c>
      <c r="X870" s="57">
        <v>0</v>
      </c>
      <c r="Y870" s="73">
        <v>43405</v>
      </c>
      <c r="Z870" s="57">
        <v>-12144.33</v>
      </c>
      <c r="AA870" s="57">
        <v>0</v>
      </c>
      <c r="AB870" s="57">
        <v>25672.27</v>
      </c>
      <c r="AC870" s="57">
        <v>0</v>
      </c>
      <c r="AD870" s="56" t="s">
        <v>9255</v>
      </c>
      <c r="AE870" s="57">
        <v>0</v>
      </c>
      <c r="AF870" s="57">
        <v>0</v>
      </c>
      <c r="AG870" s="57">
        <v>0</v>
      </c>
      <c r="AI870"/>
      <c r="AJ870"/>
    </row>
    <row r="871" spans="1:36">
      <c r="A871" s="56" t="s">
        <v>54</v>
      </c>
      <c r="B871" s="56" t="s">
        <v>11412</v>
      </c>
      <c r="C871" s="56">
        <v>2101010090</v>
      </c>
      <c r="D871" s="56" t="s">
        <v>42</v>
      </c>
      <c r="E871" s="56">
        <v>2101020090</v>
      </c>
      <c r="F871" s="56">
        <v>5401010090</v>
      </c>
      <c r="G871" s="56" t="s">
        <v>11413</v>
      </c>
      <c r="H871" s="56">
        <v>400100</v>
      </c>
      <c r="I871" s="56" t="s">
        <v>11414</v>
      </c>
      <c r="J871" s="56" t="s">
        <v>239</v>
      </c>
      <c r="K871" s="56" t="s">
        <v>240</v>
      </c>
      <c r="L871" s="56" t="s">
        <v>7138</v>
      </c>
      <c r="M871" s="73">
        <v>43521</v>
      </c>
      <c r="N871" s="56"/>
      <c r="O871" s="56"/>
      <c r="P871" s="56" t="s">
        <v>167</v>
      </c>
      <c r="Q871" s="56"/>
      <c r="R871" s="56" t="s">
        <v>70</v>
      </c>
      <c r="S871" s="56" t="s">
        <v>11415</v>
      </c>
      <c r="T871" s="56" t="s">
        <v>7140</v>
      </c>
      <c r="U871" s="57">
        <v>12999</v>
      </c>
      <c r="V871" s="57">
        <v>-5683.95</v>
      </c>
      <c r="W871" s="57">
        <v>7315.05</v>
      </c>
      <c r="X871" s="57">
        <v>0</v>
      </c>
      <c r="Y871" s="73">
        <v>43446</v>
      </c>
      <c r="Z871" s="57">
        <v>-2260.04</v>
      </c>
      <c r="AA871" s="57">
        <v>0</v>
      </c>
      <c r="AB871" s="57">
        <v>5055.01</v>
      </c>
      <c r="AC871" s="57">
        <v>0</v>
      </c>
      <c r="AD871" s="56" t="s">
        <v>9255</v>
      </c>
      <c r="AE871" s="57">
        <v>0</v>
      </c>
      <c r="AF871" s="57">
        <v>0</v>
      </c>
      <c r="AG871" s="57">
        <v>0</v>
      </c>
      <c r="AI871"/>
      <c r="AJ871"/>
    </row>
    <row r="872" spans="1:36">
      <c r="A872" s="56" t="s">
        <v>54</v>
      </c>
      <c r="B872" s="56" t="s">
        <v>11412</v>
      </c>
      <c r="C872" s="56">
        <v>2101010090</v>
      </c>
      <c r="D872" s="56" t="s">
        <v>42</v>
      </c>
      <c r="E872" s="56">
        <v>2101020090</v>
      </c>
      <c r="F872" s="56">
        <v>5401010090</v>
      </c>
      <c r="G872" s="56" t="s">
        <v>11413</v>
      </c>
      <c r="H872" s="56">
        <v>400100</v>
      </c>
      <c r="I872" s="56" t="s">
        <v>11414</v>
      </c>
      <c r="J872" s="56" t="s">
        <v>241</v>
      </c>
      <c r="K872" s="56" t="s">
        <v>242</v>
      </c>
      <c r="L872" s="56" t="s">
        <v>7138</v>
      </c>
      <c r="M872" s="73">
        <v>43521</v>
      </c>
      <c r="N872" s="56"/>
      <c r="O872" s="56"/>
      <c r="P872" s="56" t="s">
        <v>167</v>
      </c>
      <c r="Q872" s="56"/>
      <c r="R872" s="56" t="s">
        <v>70</v>
      </c>
      <c r="S872" s="56" t="s">
        <v>11415</v>
      </c>
      <c r="T872" s="56" t="s">
        <v>7140</v>
      </c>
      <c r="U872" s="57">
        <v>89609.18</v>
      </c>
      <c r="V872" s="57">
        <v>-39742.28</v>
      </c>
      <c r="W872" s="57">
        <v>49866.9</v>
      </c>
      <c r="X872" s="57">
        <v>0</v>
      </c>
      <c r="Y872" s="73">
        <v>43434</v>
      </c>
      <c r="Z872" s="57">
        <v>-15579.72</v>
      </c>
      <c r="AA872" s="57">
        <v>0</v>
      </c>
      <c r="AB872" s="57">
        <v>34287.18</v>
      </c>
      <c r="AC872" s="57">
        <v>0</v>
      </c>
      <c r="AD872" s="56" t="s">
        <v>9255</v>
      </c>
      <c r="AE872" s="57">
        <v>0</v>
      </c>
      <c r="AF872" s="57">
        <v>0</v>
      </c>
      <c r="AG872" s="57">
        <v>0</v>
      </c>
      <c r="AI872"/>
      <c r="AJ872"/>
    </row>
    <row r="873" spans="1:36">
      <c r="A873" s="56" t="s">
        <v>54</v>
      </c>
      <c r="B873" s="56" t="s">
        <v>11412</v>
      </c>
      <c r="C873" s="56">
        <v>2101010090</v>
      </c>
      <c r="D873" s="56" t="s">
        <v>42</v>
      </c>
      <c r="E873" s="56">
        <v>2101020090</v>
      </c>
      <c r="F873" s="56">
        <v>5401010090</v>
      </c>
      <c r="G873" s="56" t="s">
        <v>11413</v>
      </c>
      <c r="H873" s="56">
        <v>400100</v>
      </c>
      <c r="I873" s="56" t="s">
        <v>11414</v>
      </c>
      <c r="J873" s="56" t="s">
        <v>243</v>
      </c>
      <c r="K873" s="56" t="s">
        <v>244</v>
      </c>
      <c r="L873" s="56" t="s">
        <v>7138</v>
      </c>
      <c r="M873" s="73">
        <v>43521</v>
      </c>
      <c r="N873" s="56"/>
      <c r="O873" s="56"/>
      <c r="P873" s="56" t="s">
        <v>167</v>
      </c>
      <c r="Q873" s="56"/>
      <c r="R873" s="56" t="s">
        <v>70</v>
      </c>
      <c r="S873" s="56" t="s">
        <v>11415</v>
      </c>
      <c r="T873" s="56" t="s">
        <v>7140</v>
      </c>
      <c r="U873" s="57">
        <v>37004.03</v>
      </c>
      <c r="V873" s="57">
        <v>-16411.54</v>
      </c>
      <c r="W873" s="57">
        <v>20592.490000000002</v>
      </c>
      <c r="X873" s="57">
        <v>0</v>
      </c>
      <c r="Y873" s="73">
        <v>43434</v>
      </c>
      <c r="Z873" s="57">
        <v>-6433.63</v>
      </c>
      <c r="AA873" s="57">
        <v>0</v>
      </c>
      <c r="AB873" s="57">
        <v>14158.86</v>
      </c>
      <c r="AC873" s="57">
        <v>0</v>
      </c>
      <c r="AD873" s="56" t="s">
        <v>9255</v>
      </c>
      <c r="AE873" s="57">
        <v>0</v>
      </c>
      <c r="AF873" s="57">
        <v>0</v>
      </c>
      <c r="AG873" s="57">
        <v>0</v>
      </c>
      <c r="AI873"/>
      <c r="AJ873"/>
    </row>
    <row r="874" spans="1:36">
      <c r="A874" s="56" t="s">
        <v>54</v>
      </c>
      <c r="B874" s="56" t="s">
        <v>11412</v>
      </c>
      <c r="C874" s="56">
        <v>2101010090</v>
      </c>
      <c r="D874" s="56" t="s">
        <v>42</v>
      </c>
      <c r="E874" s="56">
        <v>2101020090</v>
      </c>
      <c r="F874" s="56">
        <v>5401010090</v>
      </c>
      <c r="G874" s="56" t="s">
        <v>11413</v>
      </c>
      <c r="H874" s="56">
        <v>400100</v>
      </c>
      <c r="I874" s="56" t="s">
        <v>11414</v>
      </c>
      <c r="J874" s="56" t="s">
        <v>247</v>
      </c>
      <c r="K874" s="56" t="s">
        <v>248</v>
      </c>
      <c r="L874" s="56" t="s">
        <v>7138</v>
      </c>
      <c r="M874" s="73">
        <v>43521</v>
      </c>
      <c r="N874" s="56"/>
      <c r="O874" s="56"/>
      <c r="P874" s="56" t="s">
        <v>167</v>
      </c>
      <c r="Q874" s="56"/>
      <c r="R874" s="56" t="s">
        <v>70</v>
      </c>
      <c r="S874" s="56" t="s">
        <v>11415</v>
      </c>
      <c r="T874" s="56" t="s">
        <v>7140</v>
      </c>
      <c r="U874" s="57">
        <v>39490.81</v>
      </c>
      <c r="V874" s="57">
        <v>-17514.439999999999</v>
      </c>
      <c r="W874" s="57">
        <v>21976.37</v>
      </c>
      <c r="X874" s="57">
        <v>0</v>
      </c>
      <c r="Y874" s="73">
        <v>43434</v>
      </c>
      <c r="Z874" s="57">
        <v>-6865.99</v>
      </c>
      <c r="AA874" s="57">
        <v>0</v>
      </c>
      <c r="AB874" s="57">
        <v>15110.38</v>
      </c>
      <c r="AC874" s="57">
        <v>0</v>
      </c>
      <c r="AD874" s="56" t="s">
        <v>9255</v>
      </c>
      <c r="AE874" s="57">
        <v>0</v>
      </c>
      <c r="AF874" s="57">
        <v>0</v>
      </c>
      <c r="AG874" s="57">
        <v>0</v>
      </c>
      <c r="AI874"/>
      <c r="AJ874"/>
    </row>
    <row r="875" spans="1:36">
      <c r="A875" s="56" t="s">
        <v>54</v>
      </c>
      <c r="B875" s="56" t="s">
        <v>11412</v>
      </c>
      <c r="C875" s="56">
        <v>2101010090</v>
      </c>
      <c r="D875" s="56" t="s">
        <v>42</v>
      </c>
      <c r="E875" s="56">
        <v>2101020090</v>
      </c>
      <c r="F875" s="56">
        <v>5401010090</v>
      </c>
      <c r="G875" s="56" t="s">
        <v>11413</v>
      </c>
      <c r="H875" s="56">
        <v>400100</v>
      </c>
      <c r="I875" s="56" t="s">
        <v>11414</v>
      </c>
      <c r="J875" s="56" t="s">
        <v>249</v>
      </c>
      <c r="K875" s="56" t="s">
        <v>250</v>
      </c>
      <c r="L875" s="56" t="s">
        <v>7138</v>
      </c>
      <c r="M875" s="73">
        <v>43521</v>
      </c>
      <c r="N875" s="56"/>
      <c r="O875" s="56"/>
      <c r="P875" s="56" t="s">
        <v>167</v>
      </c>
      <c r="Q875" s="56"/>
      <c r="R875" s="56" t="s">
        <v>70</v>
      </c>
      <c r="S875" s="56" t="s">
        <v>11415</v>
      </c>
      <c r="T875" s="56" t="s">
        <v>7140</v>
      </c>
      <c r="U875" s="57">
        <v>43995.07</v>
      </c>
      <c r="V875" s="57">
        <v>-19512.11</v>
      </c>
      <c r="W875" s="57">
        <v>24482.959999999999</v>
      </c>
      <c r="X875" s="57">
        <v>0</v>
      </c>
      <c r="Y875" s="73">
        <v>43434</v>
      </c>
      <c r="Z875" s="57">
        <v>-7649.12</v>
      </c>
      <c r="AA875" s="57">
        <v>0</v>
      </c>
      <c r="AB875" s="57">
        <v>16833.84</v>
      </c>
      <c r="AC875" s="57">
        <v>0</v>
      </c>
      <c r="AD875" s="56" t="s">
        <v>9255</v>
      </c>
      <c r="AE875" s="57">
        <v>0</v>
      </c>
      <c r="AF875" s="57">
        <v>0</v>
      </c>
      <c r="AG875" s="57">
        <v>0</v>
      </c>
      <c r="AI875"/>
      <c r="AJ875"/>
    </row>
    <row r="876" spans="1:36">
      <c r="A876" s="56" t="s">
        <v>54</v>
      </c>
      <c r="B876" s="56" t="s">
        <v>11412</v>
      </c>
      <c r="C876" s="56">
        <v>2101010090</v>
      </c>
      <c r="D876" s="56" t="s">
        <v>42</v>
      </c>
      <c r="E876" s="56">
        <v>2101020090</v>
      </c>
      <c r="F876" s="56">
        <v>5401010090</v>
      </c>
      <c r="G876" s="56" t="s">
        <v>11413</v>
      </c>
      <c r="H876" s="56">
        <v>400100</v>
      </c>
      <c r="I876" s="56" t="s">
        <v>11414</v>
      </c>
      <c r="J876" s="56" t="s">
        <v>251</v>
      </c>
      <c r="K876" s="56" t="s">
        <v>252</v>
      </c>
      <c r="L876" s="56" t="s">
        <v>7138</v>
      </c>
      <c r="M876" s="73">
        <v>43521</v>
      </c>
      <c r="N876" s="56"/>
      <c r="O876" s="56"/>
      <c r="P876" s="56" t="s">
        <v>167</v>
      </c>
      <c r="Q876" s="56"/>
      <c r="R876" s="56" t="s">
        <v>70</v>
      </c>
      <c r="S876" s="56" t="s">
        <v>11415</v>
      </c>
      <c r="T876" s="56" t="s">
        <v>7140</v>
      </c>
      <c r="U876" s="57">
        <v>19001.68</v>
      </c>
      <c r="V876" s="57">
        <v>-8427.3799999999992</v>
      </c>
      <c r="W876" s="57">
        <v>10574.3</v>
      </c>
      <c r="X876" s="57">
        <v>0</v>
      </c>
      <c r="Y876" s="73">
        <v>43434</v>
      </c>
      <c r="Z876" s="57">
        <v>-3303.69</v>
      </c>
      <c r="AA876" s="57">
        <v>0</v>
      </c>
      <c r="AB876" s="57">
        <v>7270.61</v>
      </c>
      <c r="AC876" s="57">
        <v>0</v>
      </c>
      <c r="AD876" s="56" t="s">
        <v>9255</v>
      </c>
      <c r="AE876" s="57">
        <v>0</v>
      </c>
      <c r="AF876" s="57">
        <v>0</v>
      </c>
      <c r="AG876" s="57">
        <v>0</v>
      </c>
      <c r="AI876"/>
      <c r="AJ876"/>
    </row>
    <row r="877" spans="1:36">
      <c r="A877" s="56" t="s">
        <v>54</v>
      </c>
      <c r="B877" s="56" t="s">
        <v>11412</v>
      </c>
      <c r="C877" s="56">
        <v>2101010090</v>
      </c>
      <c r="D877" s="56" t="s">
        <v>42</v>
      </c>
      <c r="E877" s="56">
        <v>2101020090</v>
      </c>
      <c r="F877" s="56">
        <v>5401010090</v>
      </c>
      <c r="G877" s="56" t="s">
        <v>11413</v>
      </c>
      <c r="H877" s="56">
        <v>400100</v>
      </c>
      <c r="I877" s="56" t="s">
        <v>11414</v>
      </c>
      <c r="J877" s="56" t="s">
        <v>253</v>
      </c>
      <c r="K877" s="56" t="s">
        <v>254</v>
      </c>
      <c r="L877" s="56" t="s">
        <v>7138</v>
      </c>
      <c r="M877" s="73">
        <v>43521</v>
      </c>
      <c r="N877" s="56"/>
      <c r="O877" s="56"/>
      <c r="P877" s="56" t="s">
        <v>167</v>
      </c>
      <c r="Q877" s="56"/>
      <c r="R877" s="56" t="s">
        <v>70</v>
      </c>
      <c r="S877" s="56" t="s">
        <v>11415</v>
      </c>
      <c r="T877" s="56" t="s">
        <v>7140</v>
      </c>
      <c r="U877" s="57">
        <v>10972.85</v>
      </c>
      <c r="V877" s="57">
        <v>-4552.38</v>
      </c>
      <c r="W877" s="57">
        <v>6420.47</v>
      </c>
      <c r="X877" s="57">
        <v>0</v>
      </c>
      <c r="Y877" s="73">
        <v>43489</v>
      </c>
      <c r="Z877" s="57">
        <v>-1907.77</v>
      </c>
      <c r="AA877" s="57">
        <v>0</v>
      </c>
      <c r="AB877" s="57">
        <v>4512.7</v>
      </c>
      <c r="AC877" s="57">
        <v>0</v>
      </c>
      <c r="AD877" s="56" t="s">
        <v>9255</v>
      </c>
      <c r="AE877" s="57">
        <v>0</v>
      </c>
      <c r="AF877" s="57">
        <v>0</v>
      </c>
      <c r="AG877" s="57">
        <v>0</v>
      </c>
      <c r="AI877"/>
      <c r="AJ877"/>
    </row>
    <row r="878" spans="1:36">
      <c r="A878" s="56" t="s">
        <v>54</v>
      </c>
      <c r="B878" s="56" t="s">
        <v>11412</v>
      </c>
      <c r="C878" s="56">
        <v>2101010090</v>
      </c>
      <c r="D878" s="56" t="s">
        <v>42</v>
      </c>
      <c r="E878" s="56">
        <v>2101020090</v>
      </c>
      <c r="F878" s="56">
        <v>5401010090</v>
      </c>
      <c r="G878" s="56" t="s">
        <v>11413</v>
      </c>
      <c r="H878" s="56">
        <v>400100</v>
      </c>
      <c r="I878" s="56" t="s">
        <v>11414</v>
      </c>
      <c r="J878" s="56" t="s">
        <v>255</v>
      </c>
      <c r="K878" s="56" t="s">
        <v>256</v>
      </c>
      <c r="L878" s="56" t="s">
        <v>7138</v>
      </c>
      <c r="M878" s="73">
        <v>43521</v>
      </c>
      <c r="N878" s="56"/>
      <c r="O878" s="56"/>
      <c r="P878" s="56" t="s">
        <v>167</v>
      </c>
      <c r="Q878" s="56"/>
      <c r="R878" s="56" t="s">
        <v>70</v>
      </c>
      <c r="S878" s="56" t="s">
        <v>11415</v>
      </c>
      <c r="T878" s="56" t="s">
        <v>7140</v>
      </c>
      <c r="U878" s="57">
        <v>21772.15</v>
      </c>
      <c r="V878" s="57">
        <v>-9032.76</v>
      </c>
      <c r="W878" s="57">
        <v>12739.39</v>
      </c>
      <c r="X878" s="57">
        <v>0</v>
      </c>
      <c r="Y878" s="73">
        <v>43489</v>
      </c>
      <c r="Z878" s="57">
        <v>-3785.37</v>
      </c>
      <c r="AA878" s="57">
        <v>0</v>
      </c>
      <c r="AB878" s="57">
        <v>8954.02</v>
      </c>
      <c r="AC878" s="57">
        <v>0</v>
      </c>
      <c r="AD878" s="56" t="s">
        <v>9255</v>
      </c>
      <c r="AE878" s="57">
        <v>0</v>
      </c>
      <c r="AF878" s="57">
        <v>0</v>
      </c>
      <c r="AG878" s="57">
        <v>0</v>
      </c>
      <c r="AI878"/>
      <c r="AJ878"/>
    </row>
    <row r="879" spans="1:36">
      <c r="A879" s="56" t="s">
        <v>54</v>
      </c>
      <c r="B879" s="56" t="s">
        <v>11412</v>
      </c>
      <c r="C879" s="56">
        <v>2101010090</v>
      </c>
      <c r="D879" s="56" t="s">
        <v>42</v>
      </c>
      <c r="E879" s="56">
        <v>2101020090</v>
      </c>
      <c r="F879" s="56">
        <v>5401010090</v>
      </c>
      <c r="G879" s="56" t="s">
        <v>11413</v>
      </c>
      <c r="H879" s="56">
        <v>400100</v>
      </c>
      <c r="I879" s="56" t="s">
        <v>11414</v>
      </c>
      <c r="J879" s="56" t="s">
        <v>257</v>
      </c>
      <c r="K879" s="56" t="s">
        <v>258</v>
      </c>
      <c r="L879" s="56" t="s">
        <v>7138</v>
      </c>
      <c r="M879" s="73">
        <v>43521</v>
      </c>
      <c r="N879" s="56"/>
      <c r="O879" s="56"/>
      <c r="P879" s="56" t="s">
        <v>167</v>
      </c>
      <c r="Q879" s="56"/>
      <c r="R879" s="56" t="s">
        <v>70</v>
      </c>
      <c r="S879" s="56" t="s">
        <v>11415</v>
      </c>
      <c r="T879" s="56" t="s">
        <v>7140</v>
      </c>
      <c r="U879" s="57">
        <v>150986.47</v>
      </c>
      <c r="V879" s="57">
        <v>-66963.539999999994</v>
      </c>
      <c r="W879" s="57">
        <v>84022.93</v>
      </c>
      <c r="X879" s="57">
        <v>0</v>
      </c>
      <c r="Y879" s="73">
        <v>43434</v>
      </c>
      <c r="Z879" s="57">
        <v>-26250.959999999999</v>
      </c>
      <c r="AA879" s="57">
        <v>0</v>
      </c>
      <c r="AB879" s="57">
        <v>57771.97</v>
      </c>
      <c r="AC879" s="57">
        <v>0</v>
      </c>
      <c r="AD879" s="56" t="s">
        <v>9255</v>
      </c>
      <c r="AE879" s="57">
        <v>0</v>
      </c>
      <c r="AF879" s="57">
        <v>0</v>
      </c>
      <c r="AG879" s="57">
        <v>0</v>
      </c>
      <c r="AI879"/>
      <c r="AJ879"/>
    </row>
    <row r="880" spans="1:36">
      <c r="A880" s="56" t="s">
        <v>54</v>
      </c>
      <c r="B880" s="56" t="s">
        <v>11416</v>
      </c>
      <c r="C880" s="56">
        <v>2101010100</v>
      </c>
      <c r="D880" s="56" t="s">
        <v>39</v>
      </c>
      <c r="E880" s="56">
        <v>2101020100</v>
      </c>
      <c r="F880" s="56">
        <v>5401010100</v>
      </c>
      <c r="G880" s="56" t="s">
        <v>11413</v>
      </c>
      <c r="H880" s="56">
        <v>400100</v>
      </c>
      <c r="I880" s="56" t="s">
        <v>11414</v>
      </c>
      <c r="J880" s="56" t="s">
        <v>260</v>
      </c>
      <c r="K880" s="56" t="s">
        <v>261</v>
      </c>
      <c r="L880" s="56" t="s">
        <v>7138</v>
      </c>
      <c r="M880" s="73">
        <v>43524</v>
      </c>
      <c r="N880" s="56"/>
      <c r="O880" s="56"/>
      <c r="P880" s="56" t="s">
        <v>259</v>
      </c>
      <c r="Q880" s="56"/>
      <c r="R880" s="56" t="s">
        <v>70</v>
      </c>
      <c r="S880" s="56" t="s">
        <v>11415</v>
      </c>
      <c r="T880" s="56" t="s">
        <v>7140</v>
      </c>
      <c r="U880" s="57">
        <v>29028.36</v>
      </c>
      <c r="V880" s="57">
        <v>-20122.349999999999</v>
      </c>
      <c r="W880" s="57">
        <v>8906.01</v>
      </c>
      <c r="X880" s="57">
        <v>0</v>
      </c>
      <c r="Y880" s="73">
        <v>43487</v>
      </c>
      <c r="Z880" s="57">
        <v>-7454.59</v>
      </c>
      <c r="AA880" s="57">
        <v>0</v>
      </c>
      <c r="AB880" s="57">
        <v>1451.42</v>
      </c>
      <c r="AC880" s="57">
        <v>0</v>
      </c>
      <c r="AD880" s="56" t="s">
        <v>9255</v>
      </c>
      <c r="AE880" s="57">
        <v>0</v>
      </c>
      <c r="AF880" s="57">
        <v>0</v>
      </c>
      <c r="AG880" s="57">
        <v>0</v>
      </c>
      <c r="AI880"/>
      <c r="AJ880"/>
    </row>
    <row r="881" spans="1:36">
      <c r="A881" s="56" t="s">
        <v>54</v>
      </c>
      <c r="B881" s="56" t="s">
        <v>11420</v>
      </c>
      <c r="C881" s="56">
        <v>2101010150</v>
      </c>
      <c r="D881" s="56" t="s">
        <v>45</v>
      </c>
      <c r="E881" s="56">
        <v>2101020150</v>
      </c>
      <c r="F881" s="56">
        <v>5401010150</v>
      </c>
      <c r="G881" s="56" t="s">
        <v>11413</v>
      </c>
      <c r="H881" s="56">
        <v>400100</v>
      </c>
      <c r="I881" s="56" t="s">
        <v>11414</v>
      </c>
      <c r="J881" s="56" t="s">
        <v>1038</v>
      </c>
      <c r="K881" s="56" t="s">
        <v>1039</v>
      </c>
      <c r="L881" s="56" t="s">
        <v>7138</v>
      </c>
      <c r="M881" s="73">
        <v>41464</v>
      </c>
      <c r="N881" s="56"/>
      <c r="O881" s="56"/>
      <c r="P881" s="56" t="s">
        <v>7581</v>
      </c>
      <c r="Q881" s="56"/>
      <c r="R881" s="56" t="s">
        <v>70</v>
      </c>
      <c r="S881" s="56" t="s">
        <v>11415</v>
      </c>
      <c r="T881" s="56" t="s">
        <v>7140</v>
      </c>
      <c r="U881" s="57">
        <v>2337387</v>
      </c>
      <c r="V881" s="57">
        <v>-2016235.29</v>
      </c>
      <c r="W881" s="57">
        <v>321151.71000000002</v>
      </c>
      <c r="X881" s="57">
        <v>0</v>
      </c>
      <c r="Y881" s="73">
        <v>41464</v>
      </c>
      <c r="Z881" s="57">
        <v>-204282.36</v>
      </c>
      <c r="AA881" s="57">
        <v>0</v>
      </c>
      <c r="AB881" s="57">
        <v>116869.35</v>
      </c>
      <c r="AC881" s="57">
        <v>0</v>
      </c>
      <c r="AD881" s="56" t="s">
        <v>9255</v>
      </c>
      <c r="AE881" s="57">
        <v>0</v>
      </c>
      <c r="AF881" s="57">
        <v>0</v>
      </c>
      <c r="AG881" s="57">
        <v>0</v>
      </c>
      <c r="AI881"/>
      <c r="AJ881"/>
    </row>
    <row r="882" spans="1:36">
      <c r="A882" s="56" t="s">
        <v>54</v>
      </c>
      <c r="B882" s="56" t="s">
        <v>11420</v>
      </c>
      <c r="C882" s="56">
        <v>2101010150</v>
      </c>
      <c r="D882" s="56" t="s">
        <v>45</v>
      </c>
      <c r="E882" s="56">
        <v>2101020150</v>
      </c>
      <c r="F882" s="56">
        <v>5401010150</v>
      </c>
      <c r="G882" s="56" t="s">
        <v>11413</v>
      </c>
      <c r="H882" s="56">
        <v>400100</v>
      </c>
      <c r="I882" s="56" t="s">
        <v>11414</v>
      </c>
      <c r="J882" s="56" t="s">
        <v>1040</v>
      </c>
      <c r="K882" s="56" t="s">
        <v>1041</v>
      </c>
      <c r="L882" s="56" t="s">
        <v>7138</v>
      </c>
      <c r="M882" s="73">
        <v>41512</v>
      </c>
      <c r="N882" s="56"/>
      <c r="O882" s="56"/>
      <c r="P882" s="56" t="s">
        <v>1037</v>
      </c>
      <c r="Q882" s="56"/>
      <c r="R882" s="56" t="s">
        <v>70</v>
      </c>
      <c r="S882" s="56" t="s">
        <v>11415</v>
      </c>
      <c r="T882" s="56" t="s">
        <v>7140</v>
      </c>
      <c r="U882" s="57">
        <v>16652541</v>
      </c>
      <c r="V882" s="57">
        <v>-14893358.52</v>
      </c>
      <c r="W882" s="57">
        <v>1759182.48</v>
      </c>
      <c r="X882" s="57">
        <v>0</v>
      </c>
      <c r="Y882" s="73">
        <v>41512</v>
      </c>
      <c r="Z882" s="57">
        <v>-926555.43</v>
      </c>
      <c r="AA882" s="57">
        <v>0</v>
      </c>
      <c r="AB882" s="57">
        <v>832627.05</v>
      </c>
      <c r="AC882" s="57">
        <v>0</v>
      </c>
      <c r="AD882" s="56" t="s">
        <v>9255</v>
      </c>
      <c r="AE882" s="57">
        <v>0</v>
      </c>
      <c r="AF882" s="57">
        <v>0</v>
      </c>
      <c r="AG882" s="57">
        <v>0</v>
      </c>
      <c r="AI882"/>
      <c r="AJ882"/>
    </row>
    <row r="883" spans="1:36">
      <c r="A883" s="56" t="s">
        <v>54</v>
      </c>
      <c r="B883" s="56" t="s">
        <v>11420</v>
      </c>
      <c r="C883" s="56">
        <v>2101010150</v>
      </c>
      <c r="D883" s="56" t="s">
        <v>45</v>
      </c>
      <c r="E883" s="56">
        <v>2101020150</v>
      </c>
      <c r="F883" s="56">
        <v>5401010150</v>
      </c>
      <c r="G883" s="56" t="s">
        <v>11413</v>
      </c>
      <c r="H883" s="56">
        <v>400100</v>
      </c>
      <c r="I883" s="56" t="s">
        <v>11414</v>
      </c>
      <c r="J883" s="56" t="s">
        <v>1042</v>
      </c>
      <c r="K883" s="56" t="s">
        <v>1043</v>
      </c>
      <c r="L883" s="56" t="s">
        <v>7138</v>
      </c>
      <c r="M883" s="73">
        <v>41866</v>
      </c>
      <c r="N883" s="56"/>
      <c r="O883" s="56"/>
      <c r="P883" s="56" t="s">
        <v>7581</v>
      </c>
      <c r="Q883" s="56"/>
      <c r="R883" s="56" t="s">
        <v>70</v>
      </c>
      <c r="S883" s="56" t="s">
        <v>11415</v>
      </c>
      <c r="T883" s="56" t="s">
        <v>7140</v>
      </c>
      <c r="U883" s="57">
        <v>7693842</v>
      </c>
      <c r="V883" s="57">
        <v>-5643815.7599999998</v>
      </c>
      <c r="W883" s="57">
        <v>2050026.24</v>
      </c>
      <c r="X883" s="57">
        <v>0</v>
      </c>
      <c r="Y883" s="73">
        <v>41866</v>
      </c>
      <c r="Z883" s="57">
        <v>-851794.18</v>
      </c>
      <c r="AA883" s="57">
        <v>0</v>
      </c>
      <c r="AB883" s="57">
        <v>1198232.06</v>
      </c>
      <c r="AC883" s="57">
        <v>0</v>
      </c>
      <c r="AD883" s="56" t="s">
        <v>9255</v>
      </c>
      <c r="AE883" s="57">
        <v>0</v>
      </c>
      <c r="AF883" s="57">
        <v>0</v>
      </c>
      <c r="AG883" s="57">
        <v>0</v>
      </c>
      <c r="AI883"/>
      <c r="AJ883"/>
    </row>
    <row r="884" spans="1:36">
      <c r="A884" s="56" t="s">
        <v>54</v>
      </c>
      <c r="B884" s="56" t="s">
        <v>11420</v>
      </c>
      <c r="C884" s="56">
        <v>2101010150</v>
      </c>
      <c r="D884" s="56" t="s">
        <v>45</v>
      </c>
      <c r="E884" s="56">
        <v>2101020150</v>
      </c>
      <c r="F884" s="56">
        <v>5401010150</v>
      </c>
      <c r="G884" s="56" t="s">
        <v>11413</v>
      </c>
      <c r="H884" s="56">
        <v>400100</v>
      </c>
      <c r="I884" s="56" t="s">
        <v>11414</v>
      </c>
      <c r="J884" s="56" t="s">
        <v>1044</v>
      </c>
      <c r="K884" s="56" t="s">
        <v>1045</v>
      </c>
      <c r="L884" s="56" t="s">
        <v>7138</v>
      </c>
      <c r="M884" s="73">
        <v>41842</v>
      </c>
      <c r="N884" s="56"/>
      <c r="O884" s="56"/>
      <c r="P884" s="56" t="s">
        <v>7581</v>
      </c>
      <c r="Q884" s="56"/>
      <c r="R884" s="56" t="s">
        <v>70</v>
      </c>
      <c r="S884" s="56" t="s">
        <v>11415</v>
      </c>
      <c r="T884" s="56" t="s">
        <v>7140</v>
      </c>
      <c r="U884" s="57">
        <v>743039</v>
      </c>
      <c r="V884" s="57">
        <v>-550584.87</v>
      </c>
      <c r="W884" s="57">
        <v>192454.13</v>
      </c>
      <c r="X884" s="57">
        <v>0</v>
      </c>
      <c r="Y884" s="73">
        <v>41842</v>
      </c>
      <c r="Z884" s="57">
        <v>-82465.7</v>
      </c>
      <c r="AA884" s="57">
        <v>0</v>
      </c>
      <c r="AB884" s="57">
        <v>109988.43</v>
      </c>
      <c r="AC884" s="57">
        <v>0</v>
      </c>
      <c r="AD884" s="56" t="s">
        <v>9255</v>
      </c>
      <c r="AE884" s="57">
        <v>0</v>
      </c>
      <c r="AF884" s="57">
        <v>0</v>
      </c>
      <c r="AG884" s="57">
        <v>0</v>
      </c>
      <c r="AI884"/>
      <c r="AJ884"/>
    </row>
    <row r="885" spans="1:36">
      <c r="A885" s="56" t="s">
        <v>54</v>
      </c>
      <c r="B885" s="56" t="s">
        <v>11420</v>
      </c>
      <c r="C885" s="56">
        <v>2101010150</v>
      </c>
      <c r="D885" s="56" t="s">
        <v>45</v>
      </c>
      <c r="E885" s="56">
        <v>2101020150</v>
      </c>
      <c r="F885" s="56">
        <v>5401010150</v>
      </c>
      <c r="G885" s="56" t="s">
        <v>11413</v>
      </c>
      <c r="H885" s="56">
        <v>400100</v>
      </c>
      <c r="I885" s="56" t="s">
        <v>11414</v>
      </c>
      <c r="J885" s="56" t="s">
        <v>1046</v>
      </c>
      <c r="K885" s="56" t="s">
        <v>1047</v>
      </c>
      <c r="L885" s="56" t="s">
        <v>7138</v>
      </c>
      <c r="M885" s="73">
        <v>42216</v>
      </c>
      <c r="N885" s="56"/>
      <c r="O885" s="56"/>
      <c r="P885" s="56" t="s">
        <v>7581</v>
      </c>
      <c r="Q885" s="56"/>
      <c r="R885" s="56" t="s">
        <v>70</v>
      </c>
      <c r="S885" s="56" t="s">
        <v>11415</v>
      </c>
      <c r="T885" s="56" t="s">
        <v>7140</v>
      </c>
      <c r="U885" s="57">
        <v>11270366</v>
      </c>
      <c r="V885" s="57">
        <v>-7130222.6699999999</v>
      </c>
      <c r="W885" s="57">
        <v>4140143.33</v>
      </c>
      <c r="X885" s="57">
        <v>0</v>
      </c>
      <c r="Y885" s="73">
        <v>42200</v>
      </c>
      <c r="Z885" s="57">
        <v>-1211554.52</v>
      </c>
      <c r="AA885" s="57">
        <v>0</v>
      </c>
      <c r="AB885" s="57">
        <v>2928588.81</v>
      </c>
      <c r="AC885" s="57">
        <v>0</v>
      </c>
      <c r="AD885" s="56" t="s">
        <v>9255</v>
      </c>
      <c r="AE885" s="57">
        <v>0</v>
      </c>
      <c r="AF885" s="57">
        <v>0</v>
      </c>
      <c r="AG885" s="57">
        <v>0</v>
      </c>
      <c r="AI885"/>
      <c r="AJ885"/>
    </row>
    <row r="886" spans="1:36">
      <c r="A886" s="56" t="s">
        <v>54</v>
      </c>
      <c r="B886" s="56" t="s">
        <v>11420</v>
      </c>
      <c r="C886" s="56">
        <v>2101010150</v>
      </c>
      <c r="D886" s="56" t="s">
        <v>45</v>
      </c>
      <c r="E886" s="56">
        <v>2101020150</v>
      </c>
      <c r="F886" s="56">
        <v>5401010150</v>
      </c>
      <c r="G886" s="56" t="s">
        <v>11413</v>
      </c>
      <c r="H886" s="56">
        <v>400100</v>
      </c>
      <c r="I886" s="56" t="s">
        <v>11414</v>
      </c>
      <c r="J886" s="56" t="s">
        <v>1048</v>
      </c>
      <c r="K886" s="56" t="s">
        <v>1049</v>
      </c>
      <c r="L886" s="56" t="s">
        <v>7138</v>
      </c>
      <c r="M886" s="73">
        <v>42272</v>
      </c>
      <c r="N886" s="56"/>
      <c r="O886" s="56"/>
      <c r="P886" s="56" t="s">
        <v>1037</v>
      </c>
      <c r="Q886" s="56"/>
      <c r="R886" s="56" t="s">
        <v>70</v>
      </c>
      <c r="S886" s="56" t="s">
        <v>11415</v>
      </c>
      <c r="T886" s="56" t="s">
        <v>7140</v>
      </c>
      <c r="U886" s="57">
        <v>2709167.63</v>
      </c>
      <c r="V886" s="57">
        <v>-1662895.32</v>
      </c>
      <c r="W886" s="57">
        <v>1046272.31</v>
      </c>
      <c r="X886" s="57">
        <v>0</v>
      </c>
      <c r="Y886" s="73">
        <v>42272</v>
      </c>
      <c r="Z886" s="57">
        <v>-335774.67</v>
      </c>
      <c r="AA886" s="57">
        <v>0</v>
      </c>
      <c r="AB886" s="57">
        <v>710497.64</v>
      </c>
      <c r="AC886" s="57">
        <v>0</v>
      </c>
      <c r="AD886" s="56" t="s">
        <v>9255</v>
      </c>
      <c r="AE886" s="57">
        <v>0</v>
      </c>
      <c r="AF886" s="57">
        <v>0</v>
      </c>
      <c r="AG886" s="57">
        <v>0</v>
      </c>
      <c r="AI886"/>
      <c r="AJ886"/>
    </row>
    <row r="887" spans="1:36">
      <c r="A887" s="56" t="s">
        <v>54</v>
      </c>
      <c r="B887" s="56" t="s">
        <v>11420</v>
      </c>
      <c r="C887" s="56">
        <v>2101010150</v>
      </c>
      <c r="D887" s="56" t="s">
        <v>45</v>
      </c>
      <c r="E887" s="56">
        <v>2101020150</v>
      </c>
      <c r="F887" s="56">
        <v>5401010150</v>
      </c>
      <c r="G887" s="56" t="s">
        <v>11413</v>
      </c>
      <c r="H887" s="56">
        <v>400100</v>
      </c>
      <c r="I887" s="56" t="s">
        <v>11414</v>
      </c>
      <c r="J887" s="56" t="s">
        <v>1050</v>
      </c>
      <c r="K887" s="56" t="s">
        <v>1051</v>
      </c>
      <c r="L887" s="56" t="s">
        <v>7138</v>
      </c>
      <c r="M887" s="73">
        <v>42243</v>
      </c>
      <c r="N887" s="56"/>
      <c r="O887" s="56"/>
      <c r="P887" s="56" t="s">
        <v>7581</v>
      </c>
      <c r="Q887" s="56"/>
      <c r="R887" s="56" t="s">
        <v>70</v>
      </c>
      <c r="S887" s="56" t="s">
        <v>11415</v>
      </c>
      <c r="T887" s="56" t="s">
        <v>7140</v>
      </c>
      <c r="U887" s="57">
        <v>3371079.75</v>
      </c>
      <c r="V887" s="57">
        <v>-2089799.46</v>
      </c>
      <c r="W887" s="57">
        <v>1281280.29</v>
      </c>
      <c r="X887" s="57">
        <v>0</v>
      </c>
      <c r="Y887" s="73">
        <v>42243</v>
      </c>
      <c r="Z887" s="57">
        <v>-361176.47</v>
      </c>
      <c r="AA887" s="57">
        <v>0</v>
      </c>
      <c r="AB887" s="57">
        <v>920103.82</v>
      </c>
      <c r="AC887" s="57">
        <v>0</v>
      </c>
      <c r="AD887" s="56" t="s">
        <v>9255</v>
      </c>
      <c r="AE887" s="57">
        <v>0</v>
      </c>
      <c r="AF887" s="57">
        <v>0</v>
      </c>
      <c r="AG887" s="57">
        <v>0</v>
      </c>
      <c r="AI887"/>
      <c r="AJ887"/>
    </row>
    <row r="888" spans="1:36">
      <c r="A888" s="56" t="s">
        <v>54</v>
      </c>
      <c r="B888" s="56" t="s">
        <v>11420</v>
      </c>
      <c r="C888" s="56">
        <v>2101010150</v>
      </c>
      <c r="D888" s="56" t="s">
        <v>45</v>
      </c>
      <c r="E888" s="56">
        <v>2101020150</v>
      </c>
      <c r="F888" s="56">
        <v>5401010150</v>
      </c>
      <c r="G888" s="56" t="s">
        <v>11413</v>
      </c>
      <c r="H888" s="56">
        <v>400100</v>
      </c>
      <c r="I888" s="56" t="s">
        <v>11414</v>
      </c>
      <c r="J888" s="56" t="s">
        <v>1052</v>
      </c>
      <c r="K888" s="56" t="s">
        <v>1053</v>
      </c>
      <c r="L888" s="56" t="s">
        <v>7138</v>
      </c>
      <c r="M888" s="73">
        <v>42460</v>
      </c>
      <c r="N888" s="56"/>
      <c r="O888" s="56"/>
      <c r="P888" s="56" t="s">
        <v>7581</v>
      </c>
      <c r="Q888" s="56"/>
      <c r="R888" s="56" t="s">
        <v>70</v>
      </c>
      <c r="S888" s="56" t="s">
        <v>11415</v>
      </c>
      <c r="T888" s="56" t="s">
        <v>7140</v>
      </c>
      <c r="U888" s="57">
        <v>2529955</v>
      </c>
      <c r="V888" s="57">
        <v>-1419481.06</v>
      </c>
      <c r="W888" s="57">
        <v>1110473.94</v>
      </c>
      <c r="X888" s="57">
        <v>0</v>
      </c>
      <c r="Y888" s="73">
        <v>42444</v>
      </c>
      <c r="Z888" s="57">
        <v>-267193.53000000003</v>
      </c>
      <c r="AA888" s="57">
        <v>0</v>
      </c>
      <c r="AB888" s="57">
        <v>843280.41</v>
      </c>
      <c r="AC888" s="57">
        <v>0</v>
      </c>
      <c r="AD888" s="56" t="s">
        <v>9255</v>
      </c>
      <c r="AE888" s="57">
        <v>0</v>
      </c>
      <c r="AF888" s="57">
        <v>0</v>
      </c>
      <c r="AG888" s="57">
        <v>0</v>
      </c>
      <c r="AI888"/>
      <c r="AJ888"/>
    </row>
    <row r="889" spans="1:36">
      <c r="A889" s="56" t="s">
        <v>54</v>
      </c>
      <c r="B889" s="56" t="s">
        <v>11420</v>
      </c>
      <c r="C889" s="56">
        <v>2101010150</v>
      </c>
      <c r="D889" s="56" t="s">
        <v>45</v>
      </c>
      <c r="E889" s="56">
        <v>2101020150</v>
      </c>
      <c r="F889" s="56">
        <v>5401010150</v>
      </c>
      <c r="G889" s="56" t="s">
        <v>11413</v>
      </c>
      <c r="H889" s="56">
        <v>400100</v>
      </c>
      <c r="I889" s="56" t="s">
        <v>11414</v>
      </c>
      <c r="J889" s="56" t="s">
        <v>1054</v>
      </c>
      <c r="K889" s="56" t="s">
        <v>1055</v>
      </c>
      <c r="L889" s="56" t="s">
        <v>7138</v>
      </c>
      <c r="M889" s="73">
        <v>42552</v>
      </c>
      <c r="N889" s="56"/>
      <c r="O889" s="56"/>
      <c r="P889" s="56" t="s">
        <v>1037</v>
      </c>
      <c r="Q889" s="56"/>
      <c r="R889" s="56" t="s">
        <v>70</v>
      </c>
      <c r="S889" s="56" t="s">
        <v>11415</v>
      </c>
      <c r="T889" s="56" t="s">
        <v>7140</v>
      </c>
      <c r="U889" s="57">
        <v>13844337</v>
      </c>
      <c r="V889" s="57">
        <v>-7699563.4400000004</v>
      </c>
      <c r="W889" s="57">
        <v>6144773.5599999996</v>
      </c>
      <c r="X889" s="57">
        <v>0</v>
      </c>
      <c r="Y889" s="73">
        <v>42552</v>
      </c>
      <c r="Z889" s="57">
        <v>-1535542.95</v>
      </c>
      <c r="AA889" s="57">
        <v>0</v>
      </c>
      <c r="AB889" s="57">
        <v>4609230.6100000003</v>
      </c>
      <c r="AC889" s="57">
        <v>0</v>
      </c>
      <c r="AD889" s="56" t="s">
        <v>9255</v>
      </c>
      <c r="AE889" s="57">
        <v>0</v>
      </c>
      <c r="AF889" s="57">
        <v>0</v>
      </c>
      <c r="AG889" s="57">
        <v>0</v>
      </c>
      <c r="AI889"/>
      <c r="AJ889"/>
    </row>
    <row r="890" spans="1:36">
      <c r="A890" s="56" t="s">
        <v>54</v>
      </c>
      <c r="B890" s="56" t="s">
        <v>11420</v>
      </c>
      <c r="C890" s="56">
        <v>2101010150</v>
      </c>
      <c r="D890" s="56" t="s">
        <v>45</v>
      </c>
      <c r="E890" s="56">
        <v>2101020150</v>
      </c>
      <c r="F890" s="56">
        <v>5401010150</v>
      </c>
      <c r="G890" s="56" t="s">
        <v>11413</v>
      </c>
      <c r="H890" s="56">
        <v>400100</v>
      </c>
      <c r="I890" s="56" t="s">
        <v>11414</v>
      </c>
      <c r="J890" s="56" t="s">
        <v>1056</v>
      </c>
      <c r="K890" s="56" t="s">
        <v>1057</v>
      </c>
      <c r="L890" s="56" t="s">
        <v>7138</v>
      </c>
      <c r="M890" s="73">
        <v>42552</v>
      </c>
      <c r="N890" s="56"/>
      <c r="O890" s="56"/>
      <c r="P890" s="56" t="s">
        <v>1037</v>
      </c>
      <c r="Q890" s="56"/>
      <c r="R890" s="56" t="s">
        <v>70</v>
      </c>
      <c r="S890" s="56" t="s">
        <v>11415</v>
      </c>
      <c r="T890" s="56" t="s">
        <v>7140</v>
      </c>
      <c r="U890" s="57">
        <v>4375443</v>
      </c>
      <c r="V890" s="57">
        <v>-2363483.0699999998</v>
      </c>
      <c r="W890" s="57">
        <v>2011959.93</v>
      </c>
      <c r="X890" s="57">
        <v>0</v>
      </c>
      <c r="Y890" s="73">
        <v>42552</v>
      </c>
      <c r="Z890" s="57">
        <v>-504995.55</v>
      </c>
      <c r="AA890" s="57">
        <v>0</v>
      </c>
      <c r="AB890" s="57">
        <v>1506964.38</v>
      </c>
      <c r="AC890" s="57">
        <v>0</v>
      </c>
      <c r="AD890" s="56" t="s">
        <v>9255</v>
      </c>
      <c r="AE890" s="57">
        <v>0</v>
      </c>
      <c r="AF890" s="57">
        <v>0</v>
      </c>
      <c r="AG890" s="57">
        <v>0</v>
      </c>
      <c r="AI890"/>
      <c r="AJ890"/>
    </row>
    <row r="891" spans="1:36">
      <c r="A891" s="56" t="s">
        <v>54</v>
      </c>
      <c r="B891" s="56" t="s">
        <v>11420</v>
      </c>
      <c r="C891" s="56">
        <v>2101010150</v>
      </c>
      <c r="D891" s="56" t="s">
        <v>45</v>
      </c>
      <c r="E891" s="56">
        <v>2101020150</v>
      </c>
      <c r="F891" s="56">
        <v>5401010150</v>
      </c>
      <c r="G891" s="56" t="s">
        <v>11413</v>
      </c>
      <c r="H891" s="56">
        <v>400100</v>
      </c>
      <c r="I891" s="56" t="s">
        <v>11414</v>
      </c>
      <c r="J891" s="56" t="s">
        <v>1058</v>
      </c>
      <c r="K891" s="56" t="s">
        <v>1059</v>
      </c>
      <c r="L891" s="56" t="s">
        <v>7138</v>
      </c>
      <c r="M891" s="73">
        <v>42601</v>
      </c>
      <c r="N891" s="56"/>
      <c r="O891" s="56"/>
      <c r="P891" s="56" t="s">
        <v>1037</v>
      </c>
      <c r="Q891" s="56"/>
      <c r="R891" s="56" t="s">
        <v>70</v>
      </c>
      <c r="S891" s="56" t="s">
        <v>11415</v>
      </c>
      <c r="T891" s="56" t="s">
        <v>7140</v>
      </c>
      <c r="U891" s="57">
        <v>4909796</v>
      </c>
      <c r="V891" s="57">
        <v>-2592739.9500000002</v>
      </c>
      <c r="W891" s="57">
        <v>2317056.0499999998</v>
      </c>
      <c r="X891" s="57">
        <v>0</v>
      </c>
      <c r="Y891" s="73">
        <v>42601</v>
      </c>
      <c r="Z891" s="57">
        <v>-560245.44999999995</v>
      </c>
      <c r="AA891" s="57">
        <v>0</v>
      </c>
      <c r="AB891" s="57">
        <v>1756810.6</v>
      </c>
      <c r="AC891" s="57">
        <v>0</v>
      </c>
      <c r="AD891" s="56" t="s">
        <v>9255</v>
      </c>
      <c r="AE891" s="57">
        <v>0</v>
      </c>
      <c r="AF891" s="57">
        <v>0</v>
      </c>
      <c r="AG891" s="57">
        <v>0</v>
      </c>
      <c r="AI891"/>
      <c r="AJ891"/>
    </row>
    <row r="892" spans="1:36">
      <c r="A892" s="56" t="s">
        <v>54</v>
      </c>
      <c r="B892" s="56" t="s">
        <v>11420</v>
      </c>
      <c r="C892" s="56">
        <v>2101010150</v>
      </c>
      <c r="D892" s="56" t="s">
        <v>45</v>
      </c>
      <c r="E892" s="56">
        <v>2101020150</v>
      </c>
      <c r="F892" s="56">
        <v>5401010150</v>
      </c>
      <c r="G892" s="56" t="s">
        <v>11413</v>
      </c>
      <c r="H892" s="56">
        <v>400100</v>
      </c>
      <c r="I892" s="56" t="s">
        <v>11414</v>
      </c>
      <c r="J892" s="56" t="s">
        <v>1060</v>
      </c>
      <c r="K892" s="56" t="s">
        <v>1061</v>
      </c>
      <c r="L892" s="56" t="s">
        <v>7138</v>
      </c>
      <c r="M892" s="73">
        <v>42663</v>
      </c>
      <c r="N892" s="56"/>
      <c r="O892" s="56"/>
      <c r="P892" s="56" t="s">
        <v>1037</v>
      </c>
      <c r="Q892" s="56"/>
      <c r="R892" s="56" t="s">
        <v>70</v>
      </c>
      <c r="S892" s="56" t="s">
        <v>11415</v>
      </c>
      <c r="T892" s="56" t="s">
        <v>7140</v>
      </c>
      <c r="U892" s="57">
        <v>1286165</v>
      </c>
      <c r="V892" s="57">
        <v>-659882.59</v>
      </c>
      <c r="W892" s="57">
        <v>626282.41</v>
      </c>
      <c r="X892" s="57">
        <v>0</v>
      </c>
      <c r="Y892" s="73">
        <v>42663</v>
      </c>
      <c r="Z892" s="57">
        <v>-144718.1</v>
      </c>
      <c r="AA892" s="57">
        <v>0</v>
      </c>
      <c r="AB892" s="57">
        <v>481564.31</v>
      </c>
      <c r="AC892" s="57">
        <v>0</v>
      </c>
      <c r="AD892" s="56" t="s">
        <v>9255</v>
      </c>
      <c r="AE892" s="57">
        <v>0</v>
      </c>
      <c r="AF892" s="57">
        <v>0</v>
      </c>
      <c r="AG892" s="57">
        <v>0</v>
      </c>
      <c r="AI892"/>
      <c r="AJ892"/>
    </row>
    <row r="893" spans="1:36">
      <c r="A893" s="56" t="s">
        <v>54</v>
      </c>
      <c r="B893" s="56" t="s">
        <v>11420</v>
      </c>
      <c r="C893" s="56">
        <v>2101010150</v>
      </c>
      <c r="D893" s="56" t="s">
        <v>45</v>
      </c>
      <c r="E893" s="56">
        <v>2101020150</v>
      </c>
      <c r="F893" s="56">
        <v>5401010150</v>
      </c>
      <c r="G893" s="56" t="s">
        <v>11413</v>
      </c>
      <c r="H893" s="56">
        <v>400100</v>
      </c>
      <c r="I893" s="56" t="s">
        <v>11414</v>
      </c>
      <c r="J893" s="56" t="s">
        <v>1062</v>
      </c>
      <c r="K893" s="56" t="s">
        <v>1063</v>
      </c>
      <c r="L893" s="56" t="s">
        <v>7138</v>
      </c>
      <c r="M893" s="73">
        <v>42742</v>
      </c>
      <c r="N893" s="56"/>
      <c r="O893" s="56"/>
      <c r="P893" s="56" t="s">
        <v>1037</v>
      </c>
      <c r="Q893" s="56"/>
      <c r="R893" s="56" t="s">
        <v>70</v>
      </c>
      <c r="S893" s="56" t="s">
        <v>11415</v>
      </c>
      <c r="T893" s="56" t="s">
        <v>7140</v>
      </c>
      <c r="U893" s="57">
        <v>13151953</v>
      </c>
      <c r="V893" s="57">
        <v>-6501970.1100000003</v>
      </c>
      <c r="W893" s="57">
        <v>6649982.8899999997</v>
      </c>
      <c r="X893" s="57">
        <v>0</v>
      </c>
      <c r="Y893" s="73">
        <v>42742</v>
      </c>
      <c r="Z893" s="57">
        <v>-1454547</v>
      </c>
      <c r="AA893" s="57">
        <v>0</v>
      </c>
      <c r="AB893" s="57">
        <v>5195435.8899999997</v>
      </c>
      <c r="AC893" s="57">
        <v>0</v>
      </c>
      <c r="AD893" s="56" t="s">
        <v>9255</v>
      </c>
      <c r="AE893" s="57">
        <v>0</v>
      </c>
      <c r="AF893" s="57">
        <v>0</v>
      </c>
      <c r="AG893" s="57">
        <v>0</v>
      </c>
      <c r="AI893"/>
      <c r="AJ893"/>
    </row>
    <row r="894" spans="1:36">
      <c r="A894" s="56" t="s">
        <v>54</v>
      </c>
      <c r="B894" s="56" t="s">
        <v>11420</v>
      </c>
      <c r="C894" s="56">
        <v>2101010150</v>
      </c>
      <c r="D894" s="56" t="s">
        <v>45</v>
      </c>
      <c r="E894" s="56">
        <v>2101020150</v>
      </c>
      <c r="F894" s="56">
        <v>5401010150</v>
      </c>
      <c r="G894" s="56" t="s">
        <v>11413</v>
      </c>
      <c r="H894" s="56">
        <v>400100</v>
      </c>
      <c r="I894" s="56" t="s">
        <v>11414</v>
      </c>
      <c r="J894" s="56" t="s">
        <v>1064</v>
      </c>
      <c r="K894" s="56" t="s">
        <v>1065</v>
      </c>
      <c r="L894" s="56" t="s">
        <v>7138</v>
      </c>
      <c r="M894" s="73">
        <v>42825</v>
      </c>
      <c r="N894" s="56"/>
      <c r="O894" s="56"/>
      <c r="P894" s="56" t="s">
        <v>1037</v>
      </c>
      <c r="Q894" s="56"/>
      <c r="R894" s="56" t="s">
        <v>70</v>
      </c>
      <c r="S894" s="56" t="s">
        <v>11415</v>
      </c>
      <c r="T894" s="56" t="s">
        <v>7140</v>
      </c>
      <c r="U894" s="57">
        <v>1040140</v>
      </c>
      <c r="V894" s="57">
        <v>-494303.41</v>
      </c>
      <c r="W894" s="57">
        <v>545836.59</v>
      </c>
      <c r="X894" s="57">
        <v>0</v>
      </c>
      <c r="Y894" s="73">
        <v>42825</v>
      </c>
      <c r="Z894" s="57">
        <v>-113049.41</v>
      </c>
      <c r="AA894" s="57">
        <v>0</v>
      </c>
      <c r="AB894" s="57">
        <v>432787.18</v>
      </c>
      <c r="AC894" s="57">
        <v>0</v>
      </c>
      <c r="AD894" s="56" t="s">
        <v>9255</v>
      </c>
      <c r="AE894" s="57">
        <v>0</v>
      </c>
      <c r="AF894" s="57">
        <v>0</v>
      </c>
      <c r="AG894" s="57">
        <v>0</v>
      </c>
      <c r="AI894"/>
      <c r="AJ894"/>
    </row>
    <row r="895" spans="1:36">
      <c r="A895" s="56" t="s">
        <v>54</v>
      </c>
      <c r="B895" s="56" t="s">
        <v>11420</v>
      </c>
      <c r="C895" s="56">
        <v>2101010150</v>
      </c>
      <c r="D895" s="56" t="s">
        <v>45</v>
      </c>
      <c r="E895" s="56">
        <v>2101020150</v>
      </c>
      <c r="F895" s="56">
        <v>5401010150</v>
      </c>
      <c r="G895" s="56" t="s">
        <v>11413</v>
      </c>
      <c r="H895" s="56">
        <v>400100</v>
      </c>
      <c r="I895" s="56" t="s">
        <v>11414</v>
      </c>
      <c r="J895" s="56" t="s">
        <v>1066</v>
      </c>
      <c r="K895" s="56" t="s">
        <v>1067</v>
      </c>
      <c r="L895" s="56" t="s">
        <v>7138</v>
      </c>
      <c r="M895" s="73">
        <v>42902</v>
      </c>
      <c r="N895" s="56"/>
      <c r="O895" s="56"/>
      <c r="P895" s="56" t="s">
        <v>1037</v>
      </c>
      <c r="Q895" s="56"/>
      <c r="R895" s="56" t="s">
        <v>70</v>
      </c>
      <c r="S895" s="56" t="s">
        <v>11415</v>
      </c>
      <c r="T895" s="56" t="s">
        <v>7140</v>
      </c>
      <c r="U895" s="57">
        <v>15054569</v>
      </c>
      <c r="V895" s="57">
        <v>-6778680.5899999999</v>
      </c>
      <c r="W895" s="57">
        <v>8275888.4100000001</v>
      </c>
      <c r="X895" s="57">
        <v>0</v>
      </c>
      <c r="Y895" s="73">
        <v>42902</v>
      </c>
      <c r="Z895" s="57">
        <v>-1635895.46</v>
      </c>
      <c r="AA895" s="57">
        <v>0</v>
      </c>
      <c r="AB895" s="57">
        <v>6639992.9500000002</v>
      </c>
      <c r="AC895" s="57">
        <v>0</v>
      </c>
      <c r="AD895" s="56" t="s">
        <v>9255</v>
      </c>
      <c r="AE895" s="57">
        <v>0</v>
      </c>
      <c r="AF895" s="57">
        <v>0</v>
      </c>
      <c r="AG895" s="57">
        <v>0</v>
      </c>
      <c r="AI895"/>
      <c r="AJ895"/>
    </row>
    <row r="896" spans="1:36">
      <c r="A896" s="56" t="s">
        <v>54</v>
      </c>
      <c r="B896" s="56" t="s">
        <v>11420</v>
      </c>
      <c r="C896" s="56">
        <v>2101010150</v>
      </c>
      <c r="D896" s="56" t="s">
        <v>45</v>
      </c>
      <c r="E896" s="56">
        <v>2101020150</v>
      </c>
      <c r="F896" s="56">
        <v>5401010150</v>
      </c>
      <c r="G896" s="56" t="s">
        <v>11413</v>
      </c>
      <c r="H896" s="56">
        <v>400100</v>
      </c>
      <c r="I896" s="56" t="s">
        <v>11414</v>
      </c>
      <c r="J896" s="56" t="s">
        <v>1068</v>
      </c>
      <c r="K896" s="56" t="s">
        <v>1069</v>
      </c>
      <c r="L896" s="56" t="s">
        <v>7138</v>
      </c>
      <c r="M896" s="73">
        <v>42917</v>
      </c>
      <c r="N896" s="56"/>
      <c r="O896" s="56"/>
      <c r="P896" s="56" t="s">
        <v>1037</v>
      </c>
      <c r="Q896" s="56"/>
      <c r="R896" s="56" t="s">
        <v>70</v>
      </c>
      <c r="S896" s="56" t="s">
        <v>11415</v>
      </c>
      <c r="T896" s="56" t="s">
        <v>7140</v>
      </c>
      <c r="U896" s="57">
        <v>3581227</v>
      </c>
      <c r="V896" s="57">
        <v>-1595056.44</v>
      </c>
      <c r="W896" s="57">
        <v>1986170.56</v>
      </c>
      <c r="X896" s="57">
        <v>0</v>
      </c>
      <c r="Y896" s="73">
        <v>42917</v>
      </c>
      <c r="Z896" s="57">
        <v>-389151.82</v>
      </c>
      <c r="AA896" s="57">
        <v>0</v>
      </c>
      <c r="AB896" s="57">
        <v>1597018.74</v>
      </c>
      <c r="AC896" s="57">
        <v>0</v>
      </c>
      <c r="AD896" s="56" t="s">
        <v>9255</v>
      </c>
      <c r="AE896" s="57">
        <v>0</v>
      </c>
      <c r="AF896" s="57">
        <v>0</v>
      </c>
      <c r="AG896" s="57">
        <v>0</v>
      </c>
      <c r="AI896"/>
      <c r="AJ896"/>
    </row>
    <row r="897" spans="1:36">
      <c r="A897" s="56" t="s">
        <v>54</v>
      </c>
      <c r="B897" s="56" t="s">
        <v>11420</v>
      </c>
      <c r="C897" s="56">
        <v>2101010150</v>
      </c>
      <c r="D897" s="56" t="s">
        <v>45</v>
      </c>
      <c r="E897" s="56">
        <v>2101020150</v>
      </c>
      <c r="F897" s="56">
        <v>5401010150</v>
      </c>
      <c r="G897" s="56" t="s">
        <v>11413</v>
      </c>
      <c r="H897" s="56">
        <v>400100</v>
      </c>
      <c r="I897" s="56" t="s">
        <v>11414</v>
      </c>
      <c r="J897" s="56" t="s">
        <v>1070</v>
      </c>
      <c r="K897" s="56" t="s">
        <v>1071</v>
      </c>
      <c r="L897" s="56" t="s">
        <v>7138</v>
      </c>
      <c r="M897" s="73">
        <v>42983</v>
      </c>
      <c r="N897" s="56"/>
      <c r="O897" s="56"/>
      <c r="P897" s="56" t="s">
        <v>1037</v>
      </c>
      <c r="Q897" s="56"/>
      <c r="R897" s="56" t="s">
        <v>70</v>
      </c>
      <c r="S897" s="56" t="s">
        <v>11415</v>
      </c>
      <c r="T897" s="56" t="s">
        <v>7140</v>
      </c>
      <c r="U897" s="57">
        <v>2086677</v>
      </c>
      <c r="V897" s="57">
        <v>-884586.68</v>
      </c>
      <c r="W897" s="57">
        <v>1202090.32</v>
      </c>
      <c r="X897" s="57">
        <v>0</v>
      </c>
      <c r="Y897" s="73">
        <v>42983</v>
      </c>
      <c r="Z897" s="57">
        <v>-226747.47</v>
      </c>
      <c r="AA897" s="57">
        <v>0</v>
      </c>
      <c r="AB897" s="57">
        <v>975342.85</v>
      </c>
      <c r="AC897" s="57">
        <v>0</v>
      </c>
      <c r="AD897" s="56" t="s">
        <v>9255</v>
      </c>
      <c r="AE897" s="57">
        <v>0</v>
      </c>
      <c r="AF897" s="57">
        <v>0</v>
      </c>
      <c r="AG897" s="57">
        <v>0</v>
      </c>
      <c r="AI897"/>
      <c r="AJ897"/>
    </row>
    <row r="898" spans="1:36">
      <c r="A898" s="56" t="s">
        <v>54</v>
      </c>
      <c r="B898" s="56" t="s">
        <v>11420</v>
      </c>
      <c r="C898" s="56">
        <v>2101010150</v>
      </c>
      <c r="D898" s="56" t="s">
        <v>45</v>
      </c>
      <c r="E898" s="56">
        <v>2101020150</v>
      </c>
      <c r="F898" s="56">
        <v>5401010150</v>
      </c>
      <c r="G898" s="56" t="s">
        <v>11413</v>
      </c>
      <c r="H898" s="56">
        <v>400100</v>
      </c>
      <c r="I898" s="56" t="s">
        <v>11414</v>
      </c>
      <c r="J898" s="56" t="s">
        <v>1072</v>
      </c>
      <c r="K898" s="56" t="s">
        <v>1073</v>
      </c>
      <c r="L898" s="56" t="s">
        <v>7138</v>
      </c>
      <c r="M898" s="73">
        <v>42970</v>
      </c>
      <c r="N898" s="56"/>
      <c r="O898" s="56"/>
      <c r="P898" s="56" t="s">
        <v>1037</v>
      </c>
      <c r="Q898" s="56"/>
      <c r="R898" s="56" t="s">
        <v>70</v>
      </c>
      <c r="S898" s="56" t="s">
        <v>11415</v>
      </c>
      <c r="T898" s="56" t="s">
        <v>7140</v>
      </c>
      <c r="U898" s="57">
        <v>1513847</v>
      </c>
      <c r="V898" s="57">
        <v>-648154.63</v>
      </c>
      <c r="W898" s="57">
        <v>865692.37</v>
      </c>
      <c r="X898" s="57">
        <v>0</v>
      </c>
      <c r="Y898" s="73">
        <v>42970</v>
      </c>
      <c r="Z898" s="57">
        <v>-164501.25</v>
      </c>
      <c r="AA898" s="57">
        <v>0</v>
      </c>
      <c r="AB898" s="57">
        <v>701191.12</v>
      </c>
      <c r="AC898" s="57">
        <v>0</v>
      </c>
      <c r="AD898" s="56" t="s">
        <v>9255</v>
      </c>
      <c r="AE898" s="57">
        <v>0</v>
      </c>
      <c r="AF898" s="57">
        <v>0</v>
      </c>
      <c r="AG898" s="57">
        <v>0</v>
      </c>
      <c r="AI898"/>
      <c r="AJ898"/>
    </row>
    <row r="899" spans="1:36">
      <c r="A899" s="56" t="s">
        <v>54</v>
      </c>
      <c r="B899" s="56" t="s">
        <v>11420</v>
      </c>
      <c r="C899" s="56">
        <v>2101010150</v>
      </c>
      <c r="D899" s="56" t="s">
        <v>45</v>
      </c>
      <c r="E899" s="56">
        <v>2101020150</v>
      </c>
      <c r="F899" s="56">
        <v>5401010150</v>
      </c>
      <c r="G899" s="56" t="s">
        <v>11413</v>
      </c>
      <c r="H899" s="56">
        <v>400100</v>
      </c>
      <c r="I899" s="56" t="s">
        <v>11414</v>
      </c>
      <c r="J899" s="56" t="s">
        <v>1074</v>
      </c>
      <c r="K899" s="56" t="s">
        <v>1075</v>
      </c>
      <c r="L899" s="56" t="s">
        <v>7138</v>
      </c>
      <c r="M899" s="73">
        <v>42999</v>
      </c>
      <c r="N899" s="56"/>
      <c r="O899" s="56"/>
      <c r="P899" s="56" t="s">
        <v>1037</v>
      </c>
      <c r="Q899" s="56"/>
      <c r="R899" s="56" t="s">
        <v>70</v>
      </c>
      <c r="S899" s="56" t="s">
        <v>11415</v>
      </c>
      <c r="T899" s="56" t="s">
        <v>7140</v>
      </c>
      <c r="U899" s="57">
        <v>3731916</v>
      </c>
      <c r="V899" s="57">
        <v>-1562612.02</v>
      </c>
      <c r="W899" s="57">
        <v>2169303.98</v>
      </c>
      <c r="X899" s="57">
        <v>0</v>
      </c>
      <c r="Y899" s="73">
        <v>42999</v>
      </c>
      <c r="Z899" s="57">
        <v>-405526.35</v>
      </c>
      <c r="AA899" s="57">
        <v>0</v>
      </c>
      <c r="AB899" s="57">
        <v>1763777.63</v>
      </c>
      <c r="AC899" s="57">
        <v>0</v>
      </c>
      <c r="AD899" s="56" t="s">
        <v>9255</v>
      </c>
      <c r="AE899" s="57">
        <v>0</v>
      </c>
      <c r="AF899" s="57">
        <v>0</v>
      </c>
      <c r="AG899" s="57">
        <v>0</v>
      </c>
      <c r="AI899"/>
      <c r="AJ899"/>
    </row>
    <row r="900" spans="1:36">
      <c r="A900" s="56" t="s">
        <v>54</v>
      </c>
      <c r="B900" s="56" t="s">
        <v>11417</v>
      </c>
      <c r="C900" s="56">
        <v>2101010130</v>
      </c>
      <c r="D900" s="56" t="s">
        <v>40</v>
      </c>
      <c r="E900" s="56">
        <v>2101020140</v>
      </c>
      <c r="F900" s="56">
        <v>5401010140</v>
      </c>
      <c r="G900" s="56" t="s">
        <v>11413</v>
      </c>
      <c r="H900" s="56">
        <v>400100</v>
      </c>
      <c r="I900" s="56" t="s">
        <v>11414</v>
      </c>
      <c r="J900" s="56" t="s">
        <v>266</v>
      </c>
      <c r="K900" s="56" t="s">
        <v>267</v>
      </c>
      <c r="L900" s="56" t="s">
        <v>7138</v>
      </c>
      <c r="M900" s="73">
        <v>41257</v>
      </c>
      <c r="N900" s="56"/>
      <c r="O900" s="56"/>
      <c r="P900" s="56" t="s">
        <v>7235</v>
      </c>
      <c r="Q900" s="56"/>
      <c r="R900" s="56" t="s">
        <v>70</v>
      </c>
      <c r="S900" s="56" t="s">
        <v>11415</v>
      </c>
      <c r="T900" s="56" t="s">
        <v>7140</v>
      </c>
      <c r="U900" s="57">
        <v>5201</v>
      </c>
      <c r="V900" s="57">
        <v>-3816.76</v>
      </c>
      <c r="W900" s="57">
        <v>1384.24</v>
      </c>
      <c r="X900" s="57">
        <v>0</v>
      </c>
      <c r="Y900" s="73">
        <v>41257</v>
      </c>
      <c r="Z900" s="57">
        <v>-549.75</v>
      </c>
      <c r="AA900" s="57">
        <v>0</v>
      </c>
      <c r="AB900" s="57">
        <v>834.49</v>
      </c>
      <c r="AC900" s="57">
        <v>0</v>
      </c>
      <c r="AD900" s="56" t="s">
        <v>9255</v>
      </c>
      <c r="AE900" s="57">
        <v>0</v>
      </c>
      <c r="AF900" s="57">
        <v>0</v>
      </c>
      <c r="AG900" s="57">
        <v>0</v>
      </c>
      <c r="AI900"/>
      <c r="AJ900"/>
    </row>
    <row r="901" spans="1:36">
      <c r="A901" s="56" t="s">
        <v>54</v>
      </c>
      <c r="B901" s="56" t="s">
        <v>11417</v>
      </c>
      <c r="C901" s="56">
        <v>2101010130</v>
      </c>
      <c r="D901" s="56" t="s">
        <v>40</v>
      </c>
      <c r="E901" s="56">
        <v>2101020140</v>
      </c>
      <c r="F901" s="56">
        <v>5401010140</v>
      </c>
      <c r="G901" s="56" t="s">
        <v>11413</v>
      </c>
      <c r="H901" s="56">
        <v>400100</v>
      </c>
      <c r="I901" s="56" t="s">
        <v>11414</v>
      </c>
      <c r="J901" s="56" t="s">
        <v>268</v>
      </c>
      <c r="K901" s="56" t="s">
        <v>269</v>
      </c>
      <c r="L901" s="56" t="s">
        <v>7138</v>
      </c>
      <c r="M901" s="73">
        <v>41563</v>
      </c>
      <c r="N901" s="56"/>
      <c r="O901" s="56"/>
      <c r="P901" s="56" t="s">
        <v>7235</v>
      </c>
      <c r="Q901" s="56"/>
      <c r="R901" s="56" t="s">
        <v>70</v>
      </c>
      <c r="S901" s="56" t="s">
        <v>11415</v>
      </c>
      <c r="T901" s="56" t="s">
        <v>7140</v>
      </c>
      <c r="U901" s="57">
        <v>12292</v>
      </c>
      <c r="V901" s="57">
        <v>-8048.04</v>
      </c>
      <c r="W901" s="57">
        <v>4243.96</v>
      </c>
      <c r="X901" s="57">
        <v>0</v>
      </c>
      <c r="Y901" s="73">
        <v>41563</v>
      </c>
      <c r="Z901" s="57">
        <v>-1225.69</v>
      </c>
      <c r="AA901" s="57">
        <v>0</v>
      </c>
      <c r="AB901" s="57">
        <v>3018.27</v>
      </c>
      <c r="AC901" s="57">
        <v>0</v>
      </c>
      <c r="AD901" s="56" t="s">
        <v>9255</v>
      </c>
      <c r="AE901" s="57">
        <v>0</v>
      </c>
      <c r="AF901" s="57">
        <v>0</v>
      </c>
      <c r="AG901" s="57">
        <v>0</v>
      </c>
      <c r="AI901"/>
      <c r="AJ901"/>
    </row>
    <row r="902" spans="1:36">
      <c r="A902" s="56" t="s">
        <v>54</v>
      </c>
      <c r="B902" s="56" t="s">
        <v>11417</v>
      </c>
      <c r="C902" s="56">
        <v>2101010130</v>
      </c>
      <c r="D902" s="56" t="s">
        <v>40</v>
      </c>
      <c r="E902" s="56">
        <v>2101020140</v>
      </c>
      <c r="F902" s="56">
        <v>5401010140</v>
      </c>
      <c r="G902" s="56" t="s">
        <v>11413</v>
      </c>
      <c r="H902" s="56">
        <v>400100</v>
      </c>
      <c r="I902" s="56" t="s">
        <v>11414</v>
      </c>
      <c r="J902" s="56" t="s">
        <v>270</v>
      </c>
      <c r="K902" s="56" t="s">
        <v>271</v>
      </c>
      <c r="L902" s="56" t="s">
        <v>7138</v>
      </c>
      <c r="M902" s="73">
        <v>41563</v>
      </c>
      <c r="N902" s="56"/>
      <c r="O902" s="56"/>
      <c r="P902" s="56" t="s">
        <v>7235</v>
      </c>
      <c r="Q902" s="56"/>
      <c r="R902" s="56" t="s">
        <v>70</v>
      </c>
      <c r="S902" s="56" t="s">
        <v>11415</v>
      </c>
      <c r="T902" s="56" t="s">
        <v>7140</v>
      </c>
      <c r="U902" s="57">
        <v>12345</v>
      </c>
      <c r="V902" s="57">
        <v>-8082.93</v>
      </c>
      <c r="W902" s="57">
        <v>4262.07</v>
      </c>
      <c r="X902" s="57">
        <v>0</v>
      </c>
      <c r="Y902" s="73">
        <v>41563</v>
      </c>
      <c r="Z902" s="57">
        <v>-1230.9100000000001</v>
      </c>
      <c r="AA902" s="57">
        <v>0</v>
      </c>
      <c r="AB902" s="57">
        <v>3031.16</v>
      </c>
      <c r="AC902" s="57">
        <v>0</v>
      </c>
      <c r="AD902" s="56" t="s">
        <v>9255</v>
      </c>
      <c r="AE902" s="57">
        <v>0</v>
      </c>
      <c r="AF902" s="57">
        <v>0</v>
      </c>
      <c r="AG902" s="57">
        <v>0</v>
      </c>
      <c r="AI902"/>
      <c r="AJ902"/>
    </row>
    <row r="903" spans="1:36">
      <c r="A903" s="56" t="s">
        <v>54</v>
      </c>
      <c r="B903" s="56" t="s">
        <v>11417</v>
      </c>
      <c r="C903" s="56">
        <v>2101010130</v>
      </c>
      <c r="D903" s="56" t="s">
        <v>40</v>
      </c>
      <c r="E903" s="56">
        <v>2101020140</v>
      </c>
      <c r="F903" s="56">
        <v>5401010140</v>
      </c>
      <c r="G903" s="56" t="s">
        <v>11413</v>
      </c>
      <c r="H903" s="56">
        <v>400100</v>
      </c>
      <c r="I903" s="56" t="s">
        <v>11414</v>
      </c>
      <c r="J903" s="56" t="s">
        <v>272</v>
      </c>
      <c r="K903" s="56" t="s">
        <v>273</v>
      </c>
      <c r="L903" s="56" t="s">
        <v>7138</v>
      </c>
      <c r="M903" s="73">
        <v>41088</v>
      </c>
      <c r="N903" s="56"/>
      <c r="O903" s="56"/>
      <c r="P903" s="56" t="s">
        <v>7235</v>
      </c>
      <c r="Q903" s="56"/>
      <c r="R903" s="56" t="s">
        <v>70</v>
      </c>
      <c r="S903" s="56" t="s">
        <v>11415</v>
      </c>
      <c r="T903" s="56" t="s">
        <v>7140</v>
      </c>
      <c r="U903" s="57">
        <v>7000</v>
      </c>
      <c r="V903" s="57">
        <v>-5467.41</v>
      </c>
      <c r="W903" s="57">
        <v>1532.59</v>
      </c>
      <c r="X903" s="57">
        <v>0</v>
      </c>
      <c r="Y903" s="73">
        <v>41088</v>
      </c>
      <c r="Z903" s="57">
        <v>-768.45</v>
      </c>
      <c r="AA903" s="57">
        <v>0</v>
      </c>
      <c r="AB903" s="57">
        <v>764.14</v>
      </c>
      <c r="AC903" s="57">
        <v>0</v>
      </c>
      <c r="AD903" s="56" t="s">
        <v>9255</v>
      </c>
      <c r="AE903" s="57">
        <v>0</v>
      </c>
      <c r="AF903" s="57">
        <v>0</v>
      </c>
      <c r="AG903" s="57">
        <v>0</v>
      </c>
      <c r="AI903"/>
      <c r="AJ903"/>
    </row>
    <row r="904" spans="1:36">
      <c r="A904" s="56" t="s">
        <v>54</v>
      </c>
      <c r="B904" s="56" t="s">
        <v>11417</v>
      </c>
      <c r="C904" s="56">
        <v>2101010130</v>
      </c>
      <c r="D904" s="56" t="s">
        <v>40</v>
      </c>
      <c r="E904" s="56">
        <v>2101020140</v>
      </c>
      <c r="F904" s="56">
        <v>5401010140</v>
      </c>
      <c r="G904" s="56" t="s">
        <v>11413</v>
      </c>
      <c r="H904" s="56">
        <v>400100</v>
      </c>
      <c r="I904" s="56" t="s">
        <v>11414</v>
      </c>
      <c r="J904" s="56" t="s">
        <v>274</v>
      </c>
      <c r="K904" s="56" t="s">
        <v>11467</v>
      </c>
      <c r="L904" s="56" t="s">
        <v>7138</v>
      </c>
      <c r="M904" s="73">
        <v>41389</v>
      </c>
      <c r="N904" s="56"/>
      <c r="O904" s="56"/>
      <c r="P904" s="56" t="s">
        <v>7235</v>
      </c>
      <c r="Q904" s="56"/>
      <c r="R904" s="56" t="s">
        <v>70</v>
      </c>
      <c r="S904" s="56" t="s">
        <v>11415</v>
      </c>
      <c r="T904" s="56" t="s">
        <v>7140</v>
      </c>
      <c r="U904" s="57">
        <v>8630</v>
      </c>
      <c r="V904" s="57">
        <v>-6031.26</v>
      </c>
      <c r="W904" s="57">
        <v>2598.7399999999998</v>
      </c>
      <c r="X904" s="57">
        <v>0</v>
      </c>
      <c r="Y904" s="73">
        <v>41389</v>
      </c>
      <c r="Z904" s="57">
        <v>-888.17</v>
      </c>
      <c r="AA904" s="57">
        <v>0</v>
      </c>
      <c r="AB904" s="57">
        <v>1710.57</v>
      </c>
      <c r="AC904" s="57">
        <v>0</v>
      </c>
      <c r="AD904" s="56" t="s">
        <v>9255</v>
      </c>
      <c r="AE904" s="57">
        <v>0</v>
      </c>
      <c r="AF904" s="57">
        <v>0</v>
      </c>
      <c r="AG904" s="57">
        <v>0</v>
      </c>
      <c r="AI904"/>
      <c r="AJ904"/>
    </row>
    <row r="905" spans="1:36">
      <c r="A905" s="56" t="s">
        <v>54</v>
      </c>
      <c r="B905" s="56" t="s">
        <v>11417</v>
      </c>
      <c r="C905" s="56">
        <v>2101010130</v>
      </c>
      <c r="D905" s="56" t="s">
        <v>40</v>
      </c>
      <c r="E905" s="56">
        <v>2101020140</v>
      </c>
      <c r="F905" s="56">
        <v>5401010140</v>
      </c>
      <c r="G905" s="56" t="s">
        <v>11413</v>
      </c>
      <c r="H905" s="56">
        <v>400100</v>
      </c>
      <c r="I905" s="56" t="s">
        <v>11414</v>
      </c>
      <c r="J905" s="56" t="s">
        <v>276</v>
      </c>
      <c r="K905" s="56" t="s">
        <v>277</v>
      </c>
      <c r="L905" s="56" t="s">
        <v>7138</v>
      </c>
      <c r="M905" s="73">
        <v>41563</v>
      </c>
      <c r="N905" s="56"/>
      <c r="O905" s="56"/>
      <c r="P905" s="56" t="s">
        <v>7235</v>
      </c>
      <c r="Q905" s="56"/>
      <c r="R905" s="56" t="s">
        <v>70</v>
      </c>
      <c r="S905" s="56" t="s">
        <v>11415</v>
      </c>
      <c r="T905" s="56" t="s">
        <v>7140</v>
      </c>
      <c r="U905" s="57">
        <v>25812</v>
      </c>
      <c r="V905" s="57">
        <v>-16900.29</v>
      </c>
      <c r="W905" s="57">
        <v>8911.7099999999991</v>
      </c>
      <c r="X905" s="57">
        <v>0</v>
      </c>
      <c r="Y905" s="73">
        <v>41563</v>
      </c>
      <c r="Z905" s="57">
        <v>-2573.7600000000002</v>
      </c>
      <c r="AA905" s="57">
        <v>0</v>
      </c>
      <c r="AB905" s="57">
        <v>6337.95</v>
      </c>
      <c r="AC905" s="57">
        <v>0</v>
      </c>
      <c r="AD905" s="56" t="s">
        <v>9255</v>
      </c>
      <c r="AE905" s="57">
        <v>0</v>
      </c>
      <c r="AF905" s="57">
        <v>0</v>
      </c>
      <c r="AG905" s="57">
        <v>0</v>
      </c>
      <c r="AI905"/>
      <c r="AJ905"/>
    </row>
    <row r="906" spans="1:36">
      <c r="A906" s="56" t="s">
        <v>54</v>
      </c>
      <c r="B906" s="56" t="s">
        <v>11417</v>
      </c>
      <c r="C906" s="56">
        <v>2101010130</v>
      </c>
      <c r="D906" s="56" t="s">
        <v>40</v>
      </c>
      <c r="E906" s="56">
        <v>2101020140</v>
      </c>
      <c r="F906" s="56">
        <v>5401010140</v>
      </c>
      <c r="G906" s="56" t="s">
        <v>11413</v>
      </c>
      <c r="H906" s="56">
        <v>400100</v>
      </c>
      <c r="I906" s="56" t="s">
        <v>11414</v>
      </c>
      <c r="J906" s="56" t="s">
        <v>278</v>
      </c>
      <c r="K906" s="56" t="s">
        <v>279</v>
      </c>
      <c r="L906" s="56" t="s">
        <v>7138</v>
      </c>
      <c r="M906" s="73">
        <v>40895</v>
      </c>
      <c r="N906" s="56"/>
      <c r="O906" s="56"/>
      <c r="P906" s="56" t="s">
        <v>7235</v>
      </c>
      <c r="Q906" s="56"/>
      <c r="R906" s="56" t="s">
        <v>70</v>
      </c>
      <c r="S906" s="56" t="s">
        <v>11415</v>
      </c>
      <c r="T906" s="56" t="s">
        <v>7140</v>
      </c>
      <c r="U906" s="57">
        <v>13000</v>
      </c>
      <c r="V906" s="57">
        <v>-10908.24</v>
      </c>
      <c r="W906" s="57">
        <v>2091.7600000000002</v>
      </c>
      <c r="X906" s="57">
        <v>0</v>
      </c>
      <c r="Y906" s="73">
        <v>40895</v>
      </c>
      <c r="Z906" s="57">
        <v>-1441.76</v>
      </c>
      <c r="AA906" s="57">
        <v>0</v>
      </c>
      <c r="AB906" s="57">
        <v>650</v>
      </c>
      <c r="AC906" s="57">
        <v>0</v>
      </c>
      <c r="AD906" s="56" t="s">
        <v>9255</v>
      </c>
      <c r="AE906" s="57">
        <v>0</v>
      </c>
      <c r="AF906" s="57">
        <v>0</v>
      </c>
      <c r="AG906" s="57">
        <v>0</v>
      </c>
      <c r="AI906"/>
      <c r="AJ906"/>
    </row>
    <row r="907" spans="1:36">
      <c r="A907" s="56" t="s">
        <v>54</v>
      </c>
      <c r="B907" s="56" t="s">
        <v>11417</v>
      </c>
      <c r="C907" s="56">
        <v>2101010130</v>
      </c>
      <c r="D907" s="56" t="s">
        <v>40</v>
      </c>
      <c r="E907" s="56">
        <v>2101020140</v>
      </c>
      <c r="F907" s="56">
        <v>5401010140</v>
      </c>
      <c r="G907" s="56" t="s">
        <v>11413</v>
      </c>
      <c r="H907" s="56">
        <v>400100</v>
      </c>
      <c r="I907" s="56" t="s">
        <v>11414</v>
      </c>
      <c r="J907" s="56" t="s">
        <v>280</v>
      </c>
      <c r="K907" s="56" t="s">
        <v>281</v>
      </c>
      <c r="L907" s="56" t="s">
        <v>7138</v>
      </c>
      <c r="M907" s="73">
        <v>41234</v>
      </c>
      <c r="N907" s="56"/>
      <c r="O907" s="56"/>
      <c r="P907" s="56" t="s">
        <v>7235</v>
      </c>
      <c r="Q907" s="56"/>
      <c r="R907" s="56" t="s">
        <v>70</v>
      </c>
      <c r="S907" s="56" t="s">
        <v>11415</v>
      </c>
      <c r="T907" s="56" t="s">
        <v>7140</v>
      </c>
      <c r="U907" s="57">
        <v>13990</v>
      </c>
      <c r="V907" s="57">
        <v>-10354.81</v>
      </c>
      <c r="W907" s="57">
        <v>3635.19</v>
      </c>
      <c r="X907" s="57">
        <v>0</v>
      </c>
      <c r="Y907" s="73">
        <v>41234</v>
      </c>
      <c r="Z907" s="57">
        <v>-1485.64</v>
      </c>
      <c r="AA907" s="57">
        <v>0</v>
      </c>
      <c r="AB907" s="57">
        <v>2149.5500000000002</v>
      </c>
      <c r="AC907" s="57">
        <v>0</v>
      </c>
      <c r="AD907" s="56" t="s">
        <v>9255</v>
      </c>
      <c r="AE907" s="57">
        <v>0</v>
      </c>
      <c r="AF907" s="57">
        <v>0</v>
      </c>
      <c r="AG907" s="57">
        <v>0</v>
      </c>
      <c r="AI907"/>
      <c r="AJ907"/>
    </row>
    <row r="908" spans="1:36">
      <c r="A908" s="56" t="s">
        <v>54</v>
      </c>
      <c r="B908" s="56" t="s">
        <v>11417</v>
      </c>
      <c r="C908" s="56">
        <v>2101010130</v>
      </c>
      <c r="D908" s="56" t="s">
        <v>40</v>
      </c>
      <c r="E908" s="56">
        <v>2101020140</v>
      </c>
      <c r="F908" s="56">
        <v>5401010140</v>
      </c>
      <c r="G908" s="56" t="s">
        <v>11413</v>
      </c>
      <c r="H908" s="56">
        <v>400100</v>
      </c>
      <c r="I908" s="56" t="s">
        <v>11414</v>
      </c>
      <c r="J908" s="56" t="s">
        <v>282</v>
      </c>
      <c r="K908" s="56" t="s">
        <v>283</v>
      </c>
      <c r="L908" s="56" t="s">
        <v>7138</v>
      </c>
      <c r="M908" s="73">
        <v>41321</v>
      </c>
      <c r="N908" s="56"/>
      <c r="O908" s="56"/>
      <c r="P908" s="56" t="s">
        <v>7235</v>
      </c>
      <c r="Q908" s="56"/>
      <c r="R908" s="56" t="s">
        <v>70</v>
      </c>
      <c r="S908" s="56" t="s">
        <v>11415</v>
      </c>
      <c r="T908" s="56" t="s">
        <v>7140</v>
      </c>
      <c r="U908" s="57">
        <v>15000</v>
      </c>
      <c r="V908" s="57">
        <v>-10750.74</v>
      </c>
      <c r="W908" s="57">
        <v>4249.26</v>
      </c>
      <c r="X908" s="57">
        <v>0</v>
      </c>
      <c r="Y908" s="73">
        <v>41321</v>
      </c>
      <c r="Z908" s="57">
        <v>-1564.6</v>
      </c>
      <c r="AA908" s="57">
        <v>0</v>
      </c>
      <c r="AB908" s="57">
        <v>2684.66</v>
      </c>
      <c r="AC908" s="57">
        <v>0</v>
      </c>
      <c r="AD908" s="56" t="s">
        <v>9255</v>
      </c>
      <c r="AE908" s="57">
        <v>0</v>
      </c>
      <c r="AF908" s="57">
        <v>0</v>
      </c>
      <c r="AG908" s="57">
        <v>0</v>
      </c>
      <c r="AI908"/>
      <c r="AJ908"/>
    </row>
    <row r="909" spans="1:36">
      <c r="A909" s="56" t="s">
        <v>54</v>
      </c>
      <c r="B909" s="56" t="s">
        <v>11417</v>
      </c>
      <c r="C909" s="56">
        <v>2101010130</v>
      </c>
      <c r="D909" s="56" t="s">
        <v>40</v>
      </c>
      <c r="E909" s="56">
        <v>2101020140</v>
      </c>
      <c r="F909" s="56">
        <v>5401010140</v>
      </c>
      <c r="G909" s="56" t="s">
        <v>11413</v>
      </c>
      <c r="H909" s="56">
        <v>400100</v>
      </c>
      <c r="I909" s="56" t="s">
        <v>11414</v>
      </c>
      <c r="J909" s="56" t="s">
        <v>286</v>
      </c>
      <c r="K909" s="56" t="s">
        <v>287</v>
      </c>
      <c r="L909" s="56" t="s">
        <v>7138</v>
      </c>
      <c r="M909" s="73">
        <v>41508</v>
      </c>
      <c r="N909" s="56"/>
      <c r="O909" s="56"/>
      <c r="P909" s="56" t="s">
        <v>7235</v>
      </c>
      <c r="Q909" s="56"/>
      <c r="R909" s="56" t="s">
        <v>70</v>
      </c>
      <c r="S909" s="56" t="s">
        <v>11415</v>
      </c>
      <c r="T909" s="56" t="s">
        <v>7140</v>
      </c>
      <c r="U909" s="57">
        <v>29000</v>
      </c>
      <c r="V909" s="57">
        <v>-19385.54</v>
      </c>
      <c r="W909" s="57">
        <v>9614.4599999999991</v>
      </c>
      <c r="X909" s="57">
        <v>0</v>
      </c>
      <c r="Y909" s="73">
        <v>41508</v>
      </c>
      <c r="Z909" s="57">
        <v>-2919.62</v>
      </c>
      <c r="AA909" s="57">
        <v>0</v>
      </c>
      <c r="AB909" s="57">
        <v>6694.84</v>
      </c>
      <c r="AC909" s="57">
        <v>0</v>
      </c>
      <c r="AD909" s="56" t="s">
        <v>9255</v>
      </c>
      <c r="AE909" s="57">
        <v>0</v>
      </c>
      <c r="AF909" s="57">
        <v>0</v>
      </c>
      <c r="AG909" s="57">
        <v>0</v>
      </c>
      <c r="AI909"/>
      <c r="AJ909"/>
    </row>
    <row r="910" spans="1:36">
      <c r="A910" s="56" t="s">
        <v>54</v>
      </c>
      <c r="B910" s="56" t="s">
        <v>11417</v>
      </c>
      <c r="C910" s="56">
        <v>2101010130</v>
      </c>
      <c r="D910" s="56" t="s">
        <v>40</v>
      </c>
      <c r="E910" s="56">
        <v>2101020140</v>
      </c>
      <c r="F910" s="56">
        <v>5401010140</v>
      </c>
      <c r="G910" s="56" t="s">
        <v>11413</v>
      </c>
      <c r="H910" s="56">
        <v>400100</v>
      </c>
      <c r="I910" s="56" t="s">
        <v>11414</v>
      </c>
      <c r="J910" s="56" t="s">
        <v>288</v>
      </c>
      <c r="K910" s="56" t="s">
        <v>289</v>
      </c>
      <c r="L910" s="56" t="s">
        <v>7138</v>
      </c>
      <c r="M910" s="73">
        <v>41563</v>
      </c>
      <c r="N910" s="56"/>
      <c r="O910" s="56"/>
      <c r="P910" s="56" t="s">
        <v>7235</v>
      </c>
      <c r="Q910" s="56"/>
      <c r="R910" s="56" t="s">
        <v>70</v>
      </c>
      <c r="S910" s="56" t="s">
        <v>11415</v>
      </c>
      <c r="T910" s="56" t="s">
        <v>7140</v>
      </c>
      <c r="U910" s="57">
        <v>41150</v>
      </c>
      <c r="V910" s="57">
        <v>-26942.58</v>
      </c>
      <c r="W910" s="57">
        <v>14207.42</v>
      </c>
      <c r="X910" s="57">
        <v>0</v>
      </c>
      <c r="Y910" s="73">
        <v>41563</v>
      </c>
      <c r="Z910" s="57">
        <v>-4103.21</v>
      </c>
      <c r="AA910" s="57">
        <v>0</v>
      </c>
      <c r="AB910" s="57">
        <v>10104.209999999999</v>
      </c>
      <c r="AC910" s="57">
        <v>0</v>
      </c>
      <c r="AD910" s="56" t="s">
        <v>9255</v>
      </c>
      <c r="AE910" s="57">
        <v>0</v>
      </c>
      <c r="AF910" s="57">
        <v>0</v>
      </c>
      <c r="AG910" s="57">
        <v>0</v>
      </c>
      <c r="AI910"/>
      <c r="AJ910"/>
    </row>
    <row r="911" spans="1:36">
      <c r="A911" s="56" t="s">
        <v>54</v>
      </c>
      <c r="B911" s="56" t="s">
        <v>11417</v>
      </c>
      <c r="C911" s="56">
        <v>2101010130</v>
      </c>
      <c r="D911" s="56" t="s">
        <v>40</v>
      </c>
      <c r="E911" s="56">
        <v>2101020140</v>
      </c>
      <c r="F911" s="56">
        <v>5401010140</v>
      </c>
      <c r="G911" s="56" t="s">
        <v>11413</v>
      </c>
      <c r="H911" s="56">
        <v>400100</v>
      </c>
      <c r="I911" s="56" t="s">
        <v>11414</v>
      </c>
      <c r="J911" s="56" t="s">
        <v>290</v>
      </c>
      <c r="K911" s="56" t="s">
        <v>291</v>
      </c>
      <c r="L911" s="56" t="s">
        <v>7138</v>
      </c>
      <c r="M911" s="73">
        <v>40812</v>
      </c>
      <c r="N911" s="56"/>
      <c r="O911" s="56"/>
      <c r="P911" s="56" t="s">
        <v>7235</v>
      </c>
      <c r="Q911" s="56"/>
      <c r="R911" s="56" t="s">
        <v>70</v>
      </c>
      <c r="S911" s="56" t="s">
        <v>11415</v>
      </c>
      <c r="T911" s="56" t="s">
        <v>7140</v>
      </c>
      <c r="U911" s="57">
        <v>20925</v>
      </c>
      <c r="V911" s="57">
        <v>-18116.02</v>
      </c>
      <c r="W911" s="57">
        <v>2808.98</v>
      </c>
      <c r="X911" s="57">
        <v>0</v>
      </c>
      <c r="Y911" s="73">
        <v>40812</v>
      </c>
      <c r="Z911" s="57">
        <v>-1762.73</v>
      </c>
      <c r="AA911" s="57">
        <v>0</v>
      </c>
      <c r="AB911" s="57">
        <v>1046.25</v>
      </c>
      <c r="AC911" s="57">
        <v>0</v>
      </c>
      <c r="AD911" s="56" t="s">
        <v>9255</v>
      </c>
      <c r="AE911" s="57">
        <v>0</v>
      </c>
      <c r="AF911" s="57">
        <v>0</v>
      </c>
      <c r="AG911" s="57">
        <v>0</v>
      </c>
      <c r="AI911"/>
      <c r="AJ911"/>
    </row>
    <row r="912" spans="1:36">
      <c r="A912" s="56" t="s">
        <v>54</v>
      </c>
      <c r="B912" s="56" t="s">
        <v>11417</v>
      </c>
      <c r="C912" s="56">
        <v>2101010130</v>
      </c>
      <c r="D912" s="56" t="s">
        <v>40</v>
      </c>
      <c r="E912" s="56">
        <v>2101020140</v>
      </c>
      <c r="F912" s="56">
        <v>5401010140</v>
      </c>
      <c r="G912" s="56" t="s">
        <v>11413</v>
      </c>
      <c r="H912" s="56">
        <v>400100</v>
      </c>
      <c r="I912" s="56" t="s">
        <v>11414</v>
      </c>
      <c r="J912" s="56" t="s">
        <v>293</v>
      </c>
      <c r="K912" s="56" t="s">
        <v>294</v>
      </c>
      <c r="L912" s="56" t="s">
        <v>7138</v>
      </c>
      <c r="M912" s="73">
        <v>41033</v>
      </c>
      <c r="N912" s="56"/>
      <c r="O912" s="56"/>
      <c r="P912" s="56" t="s">
        <v>7235</v>
      </c>
      <c r="Q912" s="56"/>
      <c r="R912" s="56" t="s">
        <v>70</v>
      </c>
      <c r="S912" s="56" t="s">
        <v>11415</v>
      </c>
      <c r="T912" s="56" t="s">
        <v>7140</v>
      </c>
      <c r="U912" s="57">
        <v>22425</v>
      </c>
      <c r="V912" s="57">
        <v>-17874.939999999999</v>
      </c>
      <c r="W912" s="57">
        <v>4550.0600000000004</v>
      </c>
      <c r="X912" s="57">
        <v>0</v>
      </c>
      <c r="Y912" s="73">
        <v>41033</v>
      </c>
      <c r="Z912" s="57">
        <v>-2495.04</v>
      </c>
      <c r="AA912" s="57">
        <v>0</v>
      </c>
      <c r="AB912" s="57">
        <v>2055.02</v>
      </c>
      <c r="AC912" s="57">
        <v>0</v>
      </c>
      <c r="AD912" s="56" t="s">
        <v>9255</v>
      </c>
      <c r="AE912" s="57">
        <v>0</v>
      </c>
      <c r="AF912" s="57">
        <v>0</v>
      </c>
      <c r="AG912" s="57">
        <v>0</v>
      </c>
      <c r="AI912"/>
      <c r="AJ912"/>
    </row>
    <row r="913" spans="1:36">
      <c r="A913" s="56" t="s">
        <v>54</v>
      </c>
      <c r="B913" s="56" t="s">
        <v>11417</v>
      </c>
      <c r="C913" s="56">
        <v>2101010130</v>
      </c>
      <c r="D913" s="56" t="s">
        <v>40</v>
      </c>
      <c r="E913" s="56">
        <v>2101020140</v>
      </c>
      <c r="F913" s="56">
        <v>5401010140</v>
      </c>
      <c r="G913" s="56" t="s">
        <v>11413</v>
      </c>
      <c r="H913" s="56">
        <v>400100</v>
      </c>
      <c r="I913" s="56" t="s">
        <v>11414</v>
      </c>
      <c r="J913" s="56" t="s">
        <v>296</v>
      </c>
      <c r="K913" s="56" t="s">
        <v>297</v>
      </c>
      <c r="L913" s="56" t="s">
        <v>7138</v>
      </c>
      <c r="M913" s="73">
        <v>40812</v>
      </c>
      <c r="N913" s="56"/>
      <c r="O913" s="56"/>
      <c r="P913" s="56" t="s">
        <v>7235</v>
      </c>
      <c r="Q913" s="56"/>
      <c r="R913" s="56" t="s">
        <v>70</v>
      </c>
      <c r="S913" s="56" t="s">
        <v>11415</v>
      </c>
      <c r="T913" s="56" t="s">
        <v>7140</v>
      </c>
      <c r="U913" s="57">
        <v>24356</v>
      </c>
      <c r="V913" s="57">
        <v>-21086.6</v>
      </c>
      <c r="W913" s="57">
        <v>3269.4</v>
      </c>
      <c r="X913" s="57">
        <v>0</v>
      </c>
      <c r="Y913" s="73">
        <v>40812</v>
      </c>
      <c r="Z913" s="57">
        <v>-2051.6</v>
      </c>
      <c r="AA913" s="57">
        <v>0</v>
      </c>
      <c r="AB913" s="57">
        <v>1217.8</v>
      </c>
      <c r="AC913" s="57">
        <v>0</v>
      </c>
      <c r="AD913" s="56" t="s">
        <v>9255</v>
      </c>
      <c r="AE913" s="57">
        <v>0</v>
      </c>
      <c r="AF913" s="57">
        <v>0</v>
      </c>
      <c r="AG913" s="57">
        <v>0</v>
      </c>
      <c r="AI913"/>
      <c r="AJ913"/>
    </row>
    <row r="914" spans="1:36">
      <c r="A914" s="56" t="s">
        <v>54</v>
      </c>
      <c r="B914" s="56" t="s">
        <v>11417</v>
      </c>
      <c r="C914" s="56">
        <v>2101010130</v>
      </c>
      <c r="D914" s="56" t="s">
        <v>40</v>
      </c>
      <c r="E914" s="56">
        <v>2101020140</v>
      </c>
      <c r="F914" s="56">
        <v>5401010140</v>
      </c>
      <c r="G914" s="56" t="s">
        <v>11413</v>
      </c>
      <c r="H914" s="56">
        <v>400100</v>
      </c>
      <c r="I914" s="56" t="s">
        <v>11414</v>
      </c>
      <c r="J914" s="56" t="s">
        <v>298</v>
      </c>
      <c r="K914" s="56" t="s">
        <v>299</v>
      </c>
      <c r="L914" s="56" t="s">
        <v>7138</v>
      </c>
      <c r="M914" s="73">
        <v>41270</v>
      </c>
      <c r="N914" s="56"/>
      <c r="O914" s="56"/>
      <c r="P914" s="56" t="s">
        <v>7235</v>
      </c>
      <c r="Q914" s="56"/>
      <c r="R914" s="56" t="s">
        <v>70</v>
      </c>
      <c r="S914" s="56" t="s">
        <v>11415</v>
      </c>
      <c r="T914" s="56" t="s">
        <v>7140</v>
      </c>
      <c r="U914" s="57">
        <v>27600</v>
      </c>
      <c r="V914" s="57">
        <v>-20158.48</v>
      </c>
      <c r="W914" s="57">
        <v>7441.52</v>
      </c>
      <c r="X914" s="57">
        <v>0</v>
      </c>
      <c r="Y914" s="73">
        <v>41270</v>
      </c>
      <c r="Z914" s="57">
        <v>-2908.83</v>
      </c>
      <c r="AA914" s="57">
        <v>0</v>
      </c>
      <c r="AB914" s="57">
        <v>4532.6899999999996</v>
      </c>
      <c r="AC914" s="57">
        <v>0</v>
      </c>
      <c r="AD914" s="56" t="s">
        <v>9255</v>
      </c>
      <c r="AE914" s="57">
        <v>0</v>
      </c>
      <c r="AF914" s="57">
        <v>0</v>
      </c>
      <c r="AG914" s="57">
        <v>0</v>
      </c>
      <c r="AI914"/>
      <c r="AJ914"/>
    </row>
    <row r="915" spans="1:36">
      <c r="A915" s="56" t="s">
        <v>54</v>
      </c>
      <c r="B915" s="56" t="s">
        <v>11417</v>
      </c>
      <c r="C915" s="56">
        <v>2101010130</v>
      </c>
      <c r="D915" s="56" t="s">
        <v>40</v>
      </c>
      <c r="E915" s="56">
        <v>2101020140</v>
      </c>
      <c r="F915" s="56">
        <v>5401010140</v>
      </c>
      <c r="G915" s="56" t="s">
        <v>11413</v>
      </c>
      <c r="H915" s="56">
        <v>400100</v>
      </c>
      <c r="I915" s="56" t="s">
        <v>11414</v>
      </c>
      <c r="J915" s="56" t="s">
        <v>303</v>
      </c>
      <c r="K915" s="56" t="s">
        <v>304</v>
      </c>
      <c r="L915" s="56" t="s">
        <v>7138</v>
      </c>
      <c r="M915" s="73">
        <v>41486</v>
      </c>
      <c r="N915" s="56"/>
      <c r="O915" s="56"/>
      <c r="P915" s="56" t="s">
        <v>7235</v>
      </c>
      <c r="Q915" s="56"/>
      <c r="R915" s="56" t="s">
        <v>70</v>
      </c>
      <c r="S915" s="56" t="s">
        <v>11415</v>
      </c>
      <c r="T915" s="56" t="s">
        <v>7140</v>
      </c>
      <c r="U915" s="57">
        <v>48306</v>
      </c>
      <c r="V915" s="57">
        <v>-32559.27</v>
      </c>
      <c r="W915" s="57">
        <v>15746.73</v>
      </c>
      <c r="X915" s="57">
        <v>0</v>
      </c>
      <c r="Y915" s="73">
        <v>41486</v>
      </c>
      <c r="Z915" s="57">
        <v>-4882.34</v>
      </c>
      <c r="AA915" s="57">
        <v>0</v>
      </c>
      <c r="AB915" s="57">
        <v>10864.39</v>
      </c>
      <c r="AC915" s="57">
        <v>0</v>
      </c>
      <c r="AD915" s="56" t="s">
        <v>9255</v>
      </c>
      <c r="AE915" s="57">
        <v>0</v>
      </c>
      <c r="AF915" s="57">
        <v>0</v>
      </c>
      <c r="AG915" s="57">
        <v>0</v>
      </c>
      <c r="AI915"/>
      <c r="AJ915"/>
    </row>
    <row r="916" spans="1:36">
      <c r="A916" s="56" t="s">
        <v>54</v>
      </c>
      <c r="B916" s="56" t="s">
        <v>11417</v>
      </c>
      <c r="C916" s="56">
        <v>2101010130</v>
      </c>
      <c r="D916" s="56" t="s">
        <v>40</v>
      </c>
      <c r="E916" s="56">
        <v>2101020140</v>
      </c>
      <c r="F916" s="56">
        <v>5401010140</v>
      </c>
      <c r="G916" s="56" t="s">
        <v>11413</v>
      </c>
      <c r="H916" s="56">
        <v>400100</v>
      </c>
      <c r="I916" s="56" t="s">
        <v>11414</v>
      </c>
      <c r="J916" s="56" t="s">
        <v>305</v>
      </c>
      <c r="K916" s="56" t="s">
        <v>306</v>
      </c>
      <c r="L916" s="56" t="s">
        <v>7138</v>
      </c>
      <c r="M916" s="73">
        <v>41216</v>
      </c>
      <c r="N916" s="56"/>
      <c r="O916" s="56"/>
      <c r="P916" s="56" t="s">
        <v>7235</v>
      </c>
      <c r="Q916" s="56"/>
      <c r="R916" s="56" t="s">
        <v>70</v>
      </c>
      <c r="S916" s="56" t="s">
        <v>11415</v>
      </c>
      <c r="T916" s="56" t="s">
        <v>7140</v>
      </c>
      <c r="U916" s="57">
        <v>33000</v>
      </c>
      <c r="V916" s="57">
        <v>-24587.53</v>
      </c>
      <c r="W916" s="57">
        <v>8412.4699999999993</v>
      </c>
      <c r="X916" s="57">
        <v>0</v>
      </c>
      <c r="Y916" s="73">
        <v>41216</v>
      </c>
      <c r="Z916" s="57">
        <v>-3518.17</v>
      </c>
      <c r="AA916" s="57">
        <v>0</v>
      </c>
      <c r="AB916" s="57">
        <v>4894.3</v>
      </c>
      <c r="AC916" s="57">
        <v>0</v>
      </c>
      <c r="AD916" s="56" t="s">
        <v>9255</v>
      </c>
      <c r="AE916" s="57">
        <v>0</v>
      </c>
      <c r="AF916" s="57">
        <v>0</v>
      </c>
      <c r="AG916" s="57">
        <v>0</v>
      </c>
      <c r="AI916"/>
      <c r="AJ916"/>
    </row>
    <row r="917" spans="1:36">
      <c r="A917" s="56" t="s">
        <v>54</v>
      </c>
      <c r="B917" s="56" t="s">
        <v>11417</v>
      </c>
      <c r="C917" s="56">
        <v>2101010130</v>
      </c>
      <c r="D917" s="56" t="s">
        <v>40</v>
      </c>
      <c r="E917" s="56">
        <v>2101020140</v>
      </c>
      <c r="F917" s="56">
        <v>5401010140</v>
      </c>
      <c r="G917" s="56" t="s">
        <v>11413</v>
      </c>
      <c r="H917" s="56">
        <v>400100</v>
      </c>
      <c r="I917" s="56" t="s">
        <v>11414</v>
      </c>
      <c r="J917" s="56" t="s">
        <v>308</v>
      </c>
      <c r="K917" s="56" t="s">
        <v>309</v>
      </c>
      <c r="L917" s="56" t="s">
        <v>7138</v>
      </c>
      <c r="M917" s="73">
        <v>41563</v>
      </c>
      <c r="N917" s="56"/>
      <c r="O917" s="56"/>
      <c r="P917" s="56" t="s">
        <v>7235</v>
      </c>
      <c r="Q917" s="56"/>
      <c r="R917" s="56" t="s">
        <v>70</v>
      </c>
      <c r="S917" s="56" t="s">
        <v>11415</v>
      </c>
      <c r="T917" s="56" t="s">
        <v>7140</v>
      </c>
      <c r="U917" s="57">
        <v>76635</v>
      </c>
      <c r="V917" s="57">
        <v>-50175.68</v>
      </c>
      <c r="W917" s="57">
        <v>26459.32</v>
      </c>
      <c r="X917" s="57">
        <v>0</v>
      </c>
      <c r="Y917" s="73">
        <v>41563</v>
      </c>
      <c r="Z917" s="57">
        <v>-7641.67</v>
      </c>
      <c r="AA917" s="57">
        <v>0</v>
      </c>
      <c r="AB917" s="57">
        <v>18817.650000000001</v>
      </c>
      <c r="AC917" s="57">
        <v>0</v>
      </c>
      <c r="AD917" s="56" t="s">
        <v>9255</v>
      </c>
      <c r="AE917" s="57">
        <v>0</v>
      </c>
      <c r="AF917" s="57">
        <v>0</v>
      </c>
      <c r="AG917" s="57">
        <v>0</v>
      </c>
      <c r="AI917"/>
      <c r="AJ917"/>
    </row>
    <row r="918" spans="1:36">
      <c r="A918" s="56" t="s">
        <v>54</v>
      </c>
      <c r="B918" s="56" t="s">
        <v>11417</v>
      </c>
      <c r="C918" s="56">
        <v>2101010130</v>
      </c>
      <c r="D918" s="56" t="s">
        <v>40</v>
      </c>
      <c r="E918" s="56">
        <v>2101020140</v>
      </c>
      <c r="F918" s="56">
        <v>5401010140</v>
      </c>
      <c r="G918" s="56" t="s">
        <v>11413</v>
      </c>
      <c r="H918" s="56">
        <v>400100</v>
      </c>
      <c r="I918" s="56" t="s">
        <v>11414</v>
      </c>
      <c r="J918" s="56" t="s">
        <v>310</v>
      </c>
      <c r="K918" s="56" t="s">
        <v>311</v>
      </c>
      <c r="L918" s="56" t="s">
        <v>7138</v>
      </c>
      <c r="M918" s="73">
        <v>41563</v>
      </c>
      <c r="N918" s="56"/>
      <c r="O918" s="56"/>
      <c r="P918" s="56" t="s">
        <v>7235</v>
      </c>
      <c r="Q918" s="56"/>
      <c r="R918" s="56" t="s">
        <v>70</v>
      </c>
      <c r="S918" s="56" t="s">
        <v>11415</v>
      </c>
      <c r="T918" s="56" t="s">
        <v>7140</v>
      </c>
      <c r="U918" s="57">
        <v>79496</v>
      </c>
      <c r="V918" s="57">
        <v>-52048.94</v>
      </c>
      <c r="W918" s="57">
        <v>27447.06</v>
      </c>
      <c r="X918" s="57">
        <v>0</v>
      </c>
      <c r="Y918" s="73">
        <v>41563</v>
      </c>
      <c r="Z918" s="57">
        <v>-7926.93</v>
      </c>
      <c r="AA918" s="57">
        <v>0</v>
      </c>
      <c r="AB918" s="57">
        <v>19520.13</v>
      </c>
      <c r="AC918" s="57">
        <v>0</v>
      </c>
      <c r="AD918" s="56" t="s">
        <v>9255</v>
      </c>
      <c r="AE918" s="57">
        <v>0</v>
      </c>
      <c r="AF918" s="57">
        <v>0</v>
      </c>
      <c r="AG918" s="57">
        <v>0</v>
      </c>
      <c r="AI918"/>
      <c r="AJ918"/>
    </row>
    <row r="919" spans="1:36">
      <c r="A919" s="56" t="s">
        <v>54</v>
      </c>
      <c r="B919" s="56" t="s">
        <v>11417</v>
      </c>
      <c r="C919" s="56">
        <v>2101010130</v>
      </c>
      <c r="D919" s="56" t="s">
        <v>40</v>
      </c>
      <c r="E919" s="56">
        <v>2101020140</v>
      </c>
      <c r="F919" s="56">
        <v>5401010140</v>
      </c>
      <c r="G919" s="56" t="s">
        <v>11413</v>
      </c>
      <c r="H919" s="56">
        <v>400100</v>
      </c>
      <c r="I919" s="56" t="s">
        <v>11414</v>
      </c>
      <c r="J919" s="56" t="s">
        <v>313</v>
      </c>
      <c r="K919" s="56" t="s">
        <v>11467</v>
      </c>
      <c r="L919" s="56" t="s">
        <v>7138</v>
      </c>
      <c r="M919" s="73">
        <v>41389</v>
      </c>
      <c r="N919" s="56"/>
      <c r="O919" s="56"/>
      <c r="P919" s="56" t="s">
        <v>7235</v>
      </c>
      <c r="Q919" s="56"/>
      <c r="R919" s="56" t="s">
        <v>70</v>
      </c>
      <c r="S919" s="56" t="s">
        <v>11415</v>
      </c>
      <c r="T919" s="56" t="s">
        <v>7140</v>
      </c>
      <c r="U919" s="57">
        <v>39650</v>
      </c>
      <c r="V919" s="57">
        <v>-27710.91</v>
      </c>
      <c r="W919" s="57">
        <v>11939.09</v>
      </c>
      <c r="X919" s="57">
        <v>0</v>
      </c>
      <c r="Y919" s="73">
        <v>41389</v>
      </c>
      <c r="Z919" s="57">
        <v>-4080.37</v>
      </c>
      <c r="AA919" s="57">
        <v>0</v>
      </c>
      <c r="AB919" s="57">
        <v>7858.72</v>
      </c>
      <c r="AC919" s="57">
        <v>0</v>
      </c>
      <c r="AD919" s="56" t="s">
        <v>9255</v>
      </c>
      <c r="AE919" s="57">
        <v>0</v>
      </c>
      <c r="AF919" s="57">
        <v>0</v>
      </c>
      <c r="AG919" s="57">
        <v>0</v>
      </c>
      <c r="AI919"/>
      <c r="AJ919"/>
    </row>
    <row r="920" spans="1:36">
      <c r="A920" s="56" t="s">
        <v>54</v>
      </c>
      <c r="B920" s="56" t="s">
        <v>11417</v>
      </c>
      <c r="C920" s="56">
        <v>2101010130</v>
      </c>
      <c r="D920" s="56" t="s">
        <v>40</v>
      </c>
      <c r="E920" s="56">
        <v>2101020140</v>
      </c>
      <c r="F920" s="56">
        <v>5401010140</v>
      </c>
      <c r="G920" s="56" t="s">
        <v>11413</v>
      </c>
      <c r="H920" s="56">
        <v>400100</v>
      </c>
      <c r="I920" s="56" t="s">
        <v>11414</v>
      </c>
      <c r="J920" s="56" t="s">
        <v>318</v>
      </c>
      <c r="K920" s="56" t="s">
        <v>319</v>
      </c>
      <c r="L920" s="56" t="s">
        <v>7138</v>
      </c>
      <c r="M920" s="73">
        <v>41563</v>
      </c>
      <c r="N920" s="56"/>
      <c r="O920" s="56"/>
      <c r="P920" s="56" t="s">
        <v>7235</v>
      </c>
      <c r="Q920" s="56"/>
      <c r="R920" s="56" t="s">
        <v>70</v>
      </c>
      <c r="S920" s="56" t="s">
        <v>11415</v>
      </c>
      <c r="T920" s="56" t="s">
        <v>7140</v>
      </c>
      <c r="U920" s="57">
        <v>88768</v>
      </c>
      <c r="V920" s="57">
        <v>-58119.87</v>
      </c>
      <c r="W920" s="57">
        <v>30648.13</v>
      </c>
      <c r="X920" s="57">
        <v>0</v>
      </c>
      <c r="Y920" s="73">
        <v>41563</v>
      </c>
      <c r="Z920" s="57">
        <v>-8851.42</v>
      </c>
      <c r="AA920" s="57">
        <v>0</v>
      </c>
      <c r="AB920" s="57">
        <v>21796.71</v>
      </c>
      <c r="AC920" s="57">
        <v>0</v>
      </c>
      <c r="AD920" s="56" t="s">
        <v>9255</v>
      </c>
      <c r="AE920" s="57">
        <v>0</v>
      </c>
      <c r="AF920" s="57">
        <v>0</v>
      </c>
      <c r="AG920" s="57">
        <v>0</v>
      </c>
      <c r="AI920"/>
      <c r="AJ920"/>
    </row>
    <row r="921" spans="1:36">
      <c r="A921" s="56" t="s">
        <v>54</v>
      </c>
      <c r="B921" s="56" t="s">
        <v>11417</v>
      </c>
      <c r="C921" s="56">
        <v>2101010130</v>
      </c>
      <c r="D921" s="56" t="s">
        <v>40</v>
      </c>
      <c r="E921" s="56">
        <v>2101020140</v>
      </c>
      <c r="F921" s="56">
        <v>5401010140</v>
      </c>
      <c r="G921" s="56" t="s">
        <v>11413</v>
      </c>
      <c r="H921" s="56">
        <v>400100</v>
      </c>
      <c r="I921" s="56" t="s">
        <v>11414</v>
      </c>
      <c r="J921" s="56" t="s">
        <v>320</v>
      </c>
      <c r="K921" s="56" t="s">
        <v>321</v>
      </c>
      <c r="L921" s="56" t="s">
        <v>7138</v>
      </c>
      <c r="M921" s="73">
        <v>40896</v>
      </c>
      <c r="N921" s="56"/>
      <c r="O921" s="56"/>
      <c r="P921" s="56" t="s">
        <v>7235</v>
      </c>
      <c r="Q921" s="56"/>
      <c r="R921" s="56" t="s">
        <v>70</v>
      </c>
      <c r="S921" s="56" t="s">
        <v>11415</v>
      </c>
      <c r="T921" s="56" t="s">
        <v>7140</v>
      </c>
      <c r="U921" s="57">
        <v>41000</v>
      </c>
      <c r="V921" s="57">
        <v>-34389.760000000002</v>
      </c>
      <c r="W921" s="57">
        <v>6610.24</v>
      </c>
      <c r="X921" s="57">
        <v>0</v>
      </c>
      <c r="Y921" s="73">
        <v>40896</v>
      </c>
      <c r="Z921" s="57">
        <v>-4560.24</v>
      </c>
      <c r="AA921" s="57">
        <v>0</v>
      </c>
      <c r="AB921" s="57">
        <v>2050</v>
      </c>
      <c r="AC921" s="57">
        <v>0</v>
      </c>
      <c r="AD921" s="56" t="s">
        <v>9255</v>
      </c>
      <c r="AE921" s="57">
        <v>0</v>
      </c>
      <c r="AF921" s="57">
        <v>0</v>
      </c>
      <c r="AG921" s="57">
        <v>0</v>
      </c>
      <c r="AI921"/>
      <c r="AJ921"/>
    </row>
    <row r="922" spans="1:36">
      <c r="A922" s="56" t="s">
        <v>54</v>
      </c>
      <c r="B922" s="56" t="s">
        <v>11417</v>
      </c>
      <c r="C922" s="56">
        <v>2101010130</v>
      </c>
      <c r="D922" s="56" t="s">
        <v>40</v>
      </c>
      <c r="E922" s="56">
        <v>2101020140</v>
      </c>
      <c r="F922" s="56">
        <v>5401010140</v>
      </c>
      <c r="G922" s="56" t="s">
        <v>11413</v>
      </c>
      <c r="H922" s="56">
        <v>400100</v>
      </c>
      <c r="I922" s="56" t="s">
        <v>11414</v>
      </c>
      <c r="J922" s="56" t="s">
        <v>322</v>
      </c>
      <c r="K922" s="56" t="s">
        <v>323</v>
      </c>
      <c r="L922" s="56" t="s">
        <v>7138</v>
      </c>
      <c r="M922" s="73">
        <v>41277</v>
      </c>
      <c r="N922" s="56"/>
      <c r="O922" s="56"/>
      <c r="P922" s="56" t="s">
        <v>7235</v>
      </c>
      <c r="Q922" s="56"/>
      <c r="R922" s="56" t="s">
        <v>70</v>
      </c>
      <c r="S922" s="56" t="s">
        <v>11415</v>
      </c>
      <c r="T922" s="56" t="s">
        <v>7140</v>
      </c>
      <c r="U922" s="57">
        <v>40990</v>
      </c>
      <c r="V922" s="57">
        <v>-29861.14</v>
      </c>
      <c r="W922" s="57">
        <v>11128.86</v>
      </c>
      <c r="X922" s="57">
        <v>0</v>
      </c>
      <c r="Y922" s="73">
        <v>41277</v>
      </c>
      <c r="Z922" s="57">
        <v>-4313.66</v>
      </c>
      <c r="AA922" s="57">
        <v>0</v>
      </c>
      <c r="AB922" s="57">
        <v>6815.2</v>
      </c>
      <c r="AC922" s="57">
        <v>0</v>
      </c>
      <c r="AD922" s="56" t="s">
        <v>9255</v>
      </c>
      <c r="AE922" s="57">
        <v>0</v>
      </c>
      <c r="AF922" s="57">
        <v>0</v>
      </c>
      <c r="AG922" s="57">
        <v>0</v>
      </c>
      <c r="AI922"/>
      <c r="AJ922"/>
    </row>
    <row r="923" spans="1:36">
      <c r="A923" s="56" t="s">
        <v>54</v>
      </c>
      <c r="B923" s="56" t="s">
        <v>11417</v>
      </c>
      <c r="C923" s="56">
        <v>2101010130</v>
      </c>
      <c r="D923" s="56" t="s">
        <v>40</v>
      </c>
      <c r="E923" s="56">
        <v>2101020140</v>
      </c>
      <c r="F923" s="56">
        <v>5401010140</v>
      </c>
      <c r="G923" s="56" t="s">
        <v>11413</v>
      </c>
      <c r="H923" s="56">
        <v>400100</v>
      </c>
      <c r="I923" s="56" t="s">
        <v>11414</v>
      </c>
      <c r="J923" s="56" t="s">
        <v>325</v>
      </c>
      <c r="K923" s="56" t="s">
        <v>326</v>
      </c>
      <c r="L923" s="56" t="s">
        <v>7138</v>
      </c>
      <c r="M923" s="73">
        <v>41634</v>
      </c>
      <c r="N923" s="56"/>
      <c r="O923" s="56"/>
      <c r="P923" s="56" t="s">
        <v>7235</v>
      </c>
      <c r="Q923" s="56"/>
      <c r="R923" s="56" t="s">
        <v>70</v>
      </c>
      <c r="S923" s="56" t="s">
        <v>11415</v>
      </c>
      <c r="T923" s="56" t="s">
        <v>7140</v>
      </c>
      <c r="U923" s="57">
        <v>157544</v>
      </c>
      <c r="V923" s="57">
        <v>-100399.44</v>
      </c>
      <c r="W923" s="57">
        <v>57144.56</v>
      </c>
      <c r="X923" s="57">
        <v>0</v>
      </c>
      <c r="Y923" s="73">
        <v>41634</v>
      </c>
      <c r="Z923" s="57">
        <v>-15523.87</v>
      </c>
      <c r="AA923" s="57">
        <v>0</v>
      </c>
      <c r="AB923" s="57">
        <v>41620.69</v>
      </c>
      <c r="AC923" s="57">
        <v>0</v>
      </c>
      <c r="AD923" s="56" t="s">
        <v>9255</v>
      </c>
      <c r="AE923" s="57">
        <v>0</v>
      </c>
      <c r="AF923" s="57">
        <v>0</v>
      </c>
      <c r="AG923" s="57">
        <v>0</v>
      </c>
      <c r="AI923"/>
      <c r="AJ923"/>
    </row>
    <row r="924" spans="1:36">
      <c r="A924" s="56" t="s">
        <v>54</v>
      </c>
      <c r="B924" s="56" t="s">
        <v>11417</v>
      </c>
      <c r="C924" s="56">
        <v>2101010130</v>
      </c>
      <c r="D924" s="56" t="s">
        <v>40</v>
      </c>
      <c r="E924" s="56">
        <v>2101020140</v>
      </c>
      <c r="F924" s="56">
        <v>5401010140</v>
      </c>
      <c r="G924" s="56" t="s">
        <v>11413</v>
      </c>
      <c r="H924" s="56">
        <v>400100</v>
      </c>
      <c r="I924" s="56" t="s">
        <v>11414</v>
      </c>
      <c r="J924" s="56" t="s">
        <v>329</v>
      </c>
      <c r="K924" s="56" t="s">
        <v>330</v>
      </c>
      <c r="L924" s="56" t="s">
        <v>7138</v>
      </c>
      <c r="M924" s="73">
        <v>41332</v>
      </c>
      <c r="N924" s="56"/>
      <c r="O924" s="56"/>
      <c r="P924" s="56" t="s">
        <v>7235</v>
      </c>
      <c r="Q924" s="56"/>
      <c r="R924" s="56" t="s">
        <v>70</v>
      </c>
      <c r="S924" s="56" t="s">
        <v>11415</v>
      </c>
      <c r="T924" s="56" t="s">
        <v>7140</v>
      </c>
      <c r="U924" s="57">
        <v>43800</v>
      </c>
      <c r="V924" s="57">
        <v>-31265.46</v>
      </c>
      <c r="W924" s="57">
        <v>12534.54</v>
      </c>
      <c r="X924" s="57">
        <v>0</v>
      </c>
      <c r="Y924" s="73">
        <v>41332</v>
      </c>
      <c r="Z924" s="57">
        <v>-4558.1499999999996</v>
      </c>
      <c r="AA924" s="57">
        <v>0</v>
      </c>
      <c r="AB924" s="57">
        <v>7976.39</v>
      </c>
      <c r="AC924" s="57">
        <v>0</v>
      </c>
      <c r="AD924" s="56" t="s">
        <v>9255</v>
      </c>
      <c r="AE924" s="57">
        <v>0</v>
      </c>
      <c r="AF924" s="57">
        <v>0</v>
      </c>
      <c r="AG924" s="57">
        <v>0</v>
      </c>
      <c r="AI924"/>
      <c r="AJ924"/>
    </row>
    <row r="925" spans="1:36">
      <c r="A925" s="56" t="s">
        <v>54</v>
      </c>
      <c r="B925" s="56" t="s">
        <v>11417</v>
      </c>
      <c r="C925" s="56">
        <v>2101010130</v>
      </c>
      <c r="D925" s="56" t="s">
        <v>40</v>
      </c>
      <c r="E925" s="56">
        <v>2101020140</v>
      </c>
      <c r="F925" s="56">
        <v>5401010140</v>
      </c>
      <c r="G925" s="56" t="s">
        <v>11413</v>
      </c>
      <c r="H925" s="56">
        <v>400100</v>
      </c>
      <c r="I925" s="56" t="s">
        <v>11414</v>
      </c>
      <c r="J925" s="56" t="s">
        <v>331</v>
      </c>
      <c r="K925" s="56" t="s">
        <v>330</v>
      </c>
      <c r="L925" s="56" t="s">
        <v>7138</v>
      </c>
      <c r="M925" s="73">
        <v>41332</v>
      </c>
      <c r="N925" s="56"/>
      <c r="O925" s="56"/>
      <c r="P925" s="56" t="s">
        <v>7235</v>
      </c>
      <c r="Q925" s="56"/>
      <c r="R925" s="56" t="s">
        <v>70</v>
      </c>
      <c r="S925" s="56" t="s">
        <v>11415</v>
      </c>
      <c r="T925" s="56" t="s">
        <v>7140</v>
      </c>
      <c r="U925" s="57">
        <v>43800</v>
      </c>
      <c r="V925" s="57">
        <v>-31265.46</v>
      </c>
      <c r="W925" s="57">
        <v>12534.54</v>
      </c>
      <c r="X925" s="57">
        <v>0</v>
      </c>
      <c r="Y925" s="73">
        <v>41332</v>
      </c>
      <c r="Z925" s="57">
        <v>-4558.1499999999996</v>
      </c>
      <c r="AA925" s="57">
        <v>0</v>
      </c>
      <c r="AB925" s="57">
        <v>7976.39</v>
      </c>
      <c r="AC925" s="57">
        <v>0</v>
      </c>
      <c r="AD925" s="56" t="s">
        <v>9255</v>
      </c>
      <c r="AE925" s="57">
        <v>0</v>
      </c>
      <c r="AF925" s="57">
        <v>0</v>
      </c>
      <c r="AG925" s="57">
        <v>0</v>
      </c>
      <c r="AI925"/>
      <c r="AJ925"/>
    </row>
    <row r="926" spans="1:36">
      <c r="A926" s="56" t="s">
        <v>54</v>
      </c>
      <c r="B926" s="56" t="s">
        <v>11417</v>
      </c>
      <c r="C926" s="56">
        <v>2101010130</v>
      </c>
      <c r="D926" s="56" t="s">
        <v>40</v>
      </c>
      <c r="E926" s="56">
        <v>2101020140</v>
      </c>
      <c r="F926" s="56">
        <v>5401010140</v>
      </c>
      <c r="G926" s="56" t="s">
        <v>11413</v>
      </c>
      <c r="H926" s="56">
        <v>400100</v>
      </c>
      <c r="I926" s="56" t="s">
        <v>11414</v>
      </c>
      <c r="J926" s="56" t="s">
        <v>332</v>
      </c>
      <c r="K926" s="56" t="s">
        <v>333</v>
      </c>
      <c r="L926" s="56" t="s">
        <v>7138</v>
      </c>
      <c r="M926" s="73">
        <v>41508</v>
      </c>
      <c r="N926" s="56"/>
      <c r="O926" s="56"/>
      <c r="P926" s="56" t="s">
        <v>7235</v>
      </c>
      <c r="Q926" s="56"/>
      <c r="R926" s="56" t="s">
        <v>70</v>
      </c>
      <c r="S926" s="56" t="s">
        <v>11415</v>
      </c>
      <c r="T926" s="56" t="s">
        <v>7140</v>
      </c>
      <c r="U926" s="57">
        <v>73125</v>
      </c>
      <c r="V926" s="57">
        <v>-48882</v>
      </c>
      <c r="W926" s="57">
        <v>24243</v>
      </c>
      <c r="X926" s="57">
        <v>0</v>
      </c>
      <c r="Y926" s="73">
        <v>41508</v>
      </c>
      <c r="Z926" s="57">
        <v>-7361.86</v>
      </c>
      <c r="AA926" s="57">
        <v>0</v>
      </c>
      <c r="AB926" s="57">
        <v>16881.14</v>
      </c>
      <c r="AC926" s="57">
        <v>0</v>
      </c>
      <c r="AD926" s="56" t="s">
        <v>9255</v>
      </c>
      <c r="AE926" s="57">
        <v>0</v>
      </c>
      <c r="AF926" s="57">
        <v>0</v>
      </c>
      <c r="AG926" s="57">
        <v>0</v>
      </c>
      <c r="AI926"/>
      <c r="AJ926"/>
    </row>
    <row r="927" spans="1:36">
      <c r="A927" s="56" t="s">
        <v>54</v>
      </c>
      <c r="B927" s="56" t="s">
        <v>11417</v>
      </c>
      <c r="C927" s="56">
        <v>2101010130</v>
      </c>
      <c r="D927" s="56" t="s">
        <v>40</v>
      </c>
      <c r="E927" s="56">
        <v>2101020140</v>
      </c>
      <c r="F927" s="56">
        <v>5401010140</v>
      </c>
      <c r="G927" s="56" t="s">
        <v>11413</v>
      </c>
      <c r="H927" s="56">
        <v>400100</v>
      </c>
      <c r="I927" s="56" t="s">
        <v>11414</v>
      </c>
      <c r="J927" s="56" t="s">
        <v>334</v>
      </c>
      <c r="K927" s="56" t="s">
        <v>335</v>
      </c>
      <c r="L927" s="56" t="s">
        <v>7138</v>
      </c>
      <c r="M927" s="73">
        <v>41365</v>
      </c>
      <c r="N927" s="56"/>
      <c r="O927" s="56"/>
      <c r="P927" s="56" t="s">
        <v>7235</v>
      </c>
      <c r="Q927" s="56"/>
      <c r="R927" s="56" t="s">
        <v>70</v>
      </c>
      <c r="S927" s="56" t="s">
        <v>11415</v>
      </c>
      <c r="T927" s="56" t="s">
        <v>7140</v>
      </c>
      <c r="U927" s="57">
        <v>47250</v>
      </c>
      <c r="V927" s="57">
        <v>-33318.129999999997</v>
      </c>
      <c r="W927" s="57">
        <v>13931.87</v>
      </c>
      <c r="X927" s="57">
        <v>0</v>
      </c>
      <c r="Y927" s="73">
        <v>41365</v>
      </c>
      <c r="Z927" s="57">
        <v>-4885.17</v>
      </c>
      <c r="AA927" s="57">
        <v>0</v>
      </c>
      <c r="AB927" s="57">
        <v>9046.7000000000007</v>
      </c>
      <c r="AC927" s="57">
        <v>0</v>
      </c>
      <c r="AD927" s="56" t="s">
        <v>9255</v>
      </c>
      <c r="AE927" s="57">
        <v>0</v>
      </c>
      <c r="AF927" s="57">
        <v>0</v>
      </c>
      <c r="AG927" s="57">
        <v>0</v>
      </c>
      <c r="AI927"/>
      <c r="AJ927"/>
    </row>
    <row r="928" spans="1:36">
      <c r="A928" s="56" t="s">
        <v>54</v>
      </c>
      <c r="B928" s="56" t="s">
        <v>11417</v>
      </c>
      <c r="C928" s="56">
        <v>2101010130</v>
      </c>
      <c r="D928" s="56" t="s">
        <v>40</v>
      </c>
      <c r="E928" s="56">
        <v>2101020140</v>
      </c>
      <c r="F928" s="56">
        <v>5401010140</v>
      </c>
      <c r="G928" s="56" t="s">
        <v>11413</v>
      </c>
      <c r="H928" s="56">
        <v>400100</v>
      </c>
      <c r="I928" s="56" t="s">
        <v>11414</v>
      </c>
      <c r="J928" s="56" t="s">
        <v>336</v>
      </c>
      <c r="K928" s="56" t="s">
        <v>337</v>
      </c>
      <c r="L928" s="56" t="s">
        <v>7138</v>
      </c>
      <c r="M928" s="73">
        <v>41257</v>
      </c>
      <c r="N928" s="56"/>
      <c r="O928" s="56"/>
      <c r="P928" s="56" t="s">
        <v>7235</v>
      </c>
      <c r="Q928" s="56"/>
      <c r="R928" s="56" t="s">
        <v>70</v>
      </c>
      <c r="S928" s="56" t="s">
        <v>11415</v>
      </c>
      <c r="T928" s="56" t="s">
        <v>7140</v>
      </c>
      <c r="U928" s="57">
        <v>50652</v>
      </c>
      <c r="V928" s="57">
        <v>-37173.050000000003</v>
      </c>
      <c r="W928" s="57">
        <v>13478.95</v>
      </c>
      <c r="X928" s="57">
        <v>0</v>
      </c>
      <c r="Y928" s="73">
        <v>41257</v>
      </c>
      <c r="Z928" s="57">
        <v>-5352.97</v>
      </c>
      <c r="AA928" s="57">
        <v>0</v>
      </c>
      <c r="AB928" s="57">
        <v>8125.98</v>
      </c>
      <c r="AC928" s="57">
        <v>0</v>
      </c>
      <c r="AD928" s="56" t="s">
        <v>9255</v>
      </c>
      <c r="AE928" s="57">
        <v>0</v>
      </c>
      <c r="AF928" s="57">
        <v>0</v>
      </c>
      <c r="AG928" s="57">
        <v>0</v>
      </c>
      <c r="AI928"/>
      <c r="AJ928"/>
    </row>
    <row r="929" spans="1:36">
      <c r="A929" s="56" t="s">
        <v>54</v>
      </c>
      <c r="B929" s="56" t="s">
        <v>11417</v>
      </c>
      <c r="C929" s="56">
        <v>2101010130</v>
      </c>
      <c r="D929" s="56" t="s">
        <v>40</v>
      </c>
      <c r="E929" s="56">
        <v>2101020140</v>
      </c>
      <c r="F929" s="56">
        <v>5401010140</v>
      </c>
      <c r="G929" s="56" t="s">
        <v>11413</v>
      </c>
      <c r="H929" s="56">
        <v>400100</v>
      </c>
      <c r="I929" s="56" t="s">
        <v>11414</v>
      </c>
      <c r="J929" s="56" t="s">
        <v>338</v>
      </c>
      <c r="K929" s="56" t="s">
        <v>339</v>
      </c>
      <c r="L929" s="56" t="s">
        <v>7138</v>
      </c>
      <c r="M929" s="73">
        <v>40812</v>
      </c>
      <c r="N929" s="56"/>
      <c r="O929" s="56"/>
      <c r="P929" s="56" t="s">
        <v>7235</v>
      </c>
      <c r="Q929" s="56"/>
      <c r="R929" s="56" t="s">
        <v>70</v>
      </c>
      <c r="S929" s="56" t="s">
        <v>11415</v>
      </c>
      <c r="T929" s="56" t="s">
        <v>7140</v>
      </c>
      <c r="U929" s="57">
        <v>53438</v>
      </c>
      <c r="V929" s="57">
        <v>-46264.81</v>
      </c>
      <c r="W929" s="57">
        <v>7173.19</v>
      </c>
      <c r="X929" s="57">
        <v>0</v>
      </c>
      <c r="Y929" s="73">
        <v>40812</v>
      </c>
      <c r="Z929" s="57">
        <v>-4501.29</v>
      </c>
      <c r="AA929" s="57">
        <v>0</v>
      </c>
      <c r="AB929" s="57">
        <v>2671.9</v>
      </c>
      <c r="AC929" s="57">
        <v>0</v>
      </c>
      <c r="AD929" s="56" t="s">
        <v>9255</v>
      </c>
      <c r="AE929" s="57">
        <v>0</v>
      </c>
      <c r="AF929" s="57">
        <v>0</v>
      </c>
      <c r="AG929" s="57">
        <v>0</v>
      </c>
      <c r="AI929"/>
      <c r="AJ929"/>
    </row>
    <row r="930" spans="1:36">
      <c r="A930" s="56" t="s">
        <v>54</v>
      </c>
      <c r="B930" s="56" t="s">
        <v>11417</v>
      </c>
      <c r="C930" s="56">
        <v>2101010130</v>
      </c>
      <c r="D930" s="56" t="s">
        <v>40</v>
      </c>
      <c r="E930" s="56">
        <v>2101020140</v>
      </c>
      <c r="F930" s="56">
        <v>5401010140</v>
      </c>
      <c r="G930" s="56" t="s">
        <v>11413</v>
      </c>
      <c r="H930" s="56">
        <v>400100</v>
      </c>
      <c r="I930" s="56" t="s">
        <v>11414</v>
      </c>
      <c r="J930" s="56" t="s">
        <v>342</v>
      </c>
      <c r="K930" s="56" t="s">
        <v>343</v>
      </c>
      <c r="L930" s="56" t="s">
        <v>7138</v>
      </c>
      <c r="M930" s="73">
        <v>40809</v>
      </c>
      <c r="N930" s="56"/>
      <c r="O930" s="56"/>
      <c r="P930" s="56" t="s">
        <v>7235</v>
      </c>
      <c r="Q930" s="56"/>
      <c r="R930" s="56" t="s">
        <v>70</v>
      </c>
      <c r="S930" s="56" t="s">
        <v>11415</v>
      </c>
      <c r="T930" s="56" t="s">
        <v>7140</v>
      </c>
      <c r="U930" s="57">
        <v>58000</v>
      </c>
      <c r="V930" s="57">
        <v>-50271.360000000001</v>
      </c>
      <c r="W930" s="57">
        <v>7728.64</v>
      </c>
      <c r="X930" s="57">
        <v>0</v>
      </c>
      <c r="Y930" s="73">
        <v>40809</v>
      </c>
      <c r="Z930" s="57">
        <v>-4828.6400000000003</v>
      </c>
      <c r="AA930" s="57">
        <v>0</v>
      </c>
      <c r="AB930" s="57">
        <v>2900</v>
      </c>
      <c r="AC930" s="57">
        <v>0</v>
      </c>
      <c r="AD930" s="56" t="s">
        <v>9255</v>
      </c>
      <c r="AE930" s="57">
        <v>0</v>
      </c>
      <c r="AF930" s="57">
        <v>0</v>
      </c>
      <c r="AG930" s="57">
        <v>0</v>
      </c>
      <c r="AI930"/>
      <c r="AJ930"/>
    </row>
    <row r="931" spans="1:36">
      <c r="A931" s="56" t="s">
        <v>54</v>
      </c>
      <c r="B931" s="56" t="s">
        <v>11417</v>
      </c>
      <c r="C931" s="56">
        <v>2101010130</v>
      </c>
      <c r="D931" s="56" t="s">
        <v>40</v>
      </c>
      <c r="E931" s="56">
        <v>2101020140</v>
      </c>
      <c r="F931" s="56">
        <v>5401010140</v>
      </c>
      <c r="G931" s="56" t="s">
        <v>11413</v>
      </c>
      <c r="H931" s="56">
        <v>400100</v>
      </c>
      <c r="I931" s="56" t="s">
        <v>11414</v>
      </c>
      <c r="J931" s="56" t="s">
        <v>346</v>
      </c>
      <c r="K931" s="56" t="s">
        <v>347</v>
      </c>
      <c r="L931" s="56" t="s">
        <v>7138</v>
      </c>
      <c r="M931" s="73">
        <v>41492</v>
      </c>
      <c r="N931" s="56"/>
      <c r="O931" s="56"/>
      <c r="P931" s="56" t="s">
        <v>7235</v>
      </c>
      <c r="Q931" s="56"/>
      <c r="R931" s="56" t="s">
        <v>70</v>
      </c>
      <c r="S931" s="56" t="s">
        <v>11415</v>
      </c>
      <c r="T931" s="56" t="s">
        <v>7140</v>
      </c>
      <c r="U931" s="57">
        <v>91900</v>
      </c>
      <c r="V931" s="57">
        <v>-61803.21</v>
      </c>
      <c r="W931" s="57">
        <v>30096.79</v>
      </c>
      <c r="X931" s="57">
        <v>0</v>
      </c>
      <c r="Y931" s="73">
        <v>41492</v>
      </c>
      <c r="Z931" s="57">
        <v>-9278.43</v>
      </c>
      <c r="AA931" s="57">
        <v>0</v>
      </c>
      <c r="AB931" s="57">
        <v>20818.36</v>
      </c>
      <c r="AC931" s="57">
        <v>0</v>
      </c>
      <c r="AD931" s="56" t="s">
        <v>9255</v>
      </c>
      <c r="AE931" s="57">
        <v>0</v>
      </c>
      <c r="AF931" s="57">
        <v>0</v>
      </c>
      <c r="AG931" s="57">
        <v>0</v>
      </c>
      <c r="AI931"/>
      <c r="AJ931"/>
    </row>
    <row r="932" spans="1:36">
      <c r="A932" s="56" t="s">
        <v>54</v>
      </c>
      <c r="B932" s="56" t="s">
        <v>11417</v>
      </c>
      <c r="C932" s="56">
        <v>2101010130</v>
      </c>
      <c r="D932" s="56" t="s">
        <v>40</v>
      </c>
      <c r="E932" s="56">
        <v>2101020140</v>
      </c>
      <c r="F932" s="56">
        <v>5401010140</v>
      </c>
      <c r="G932" s="56" t="s">
        <v>11413</v>
      </c>
      <c r="H932" s="56">
        <v>400100</v>
      </c>
      <c r="I932" s="56" t="s">
        <v>11414</v>
      </c>
      <c r="J932" s="56" t="s">
        <v>348</v>
      </c>
      <c r="K932" s="56" t="s">
        <v>349</v>
      </c>
      <c r="L932" s="56" t="s">
        <v>7138</v>
      </c>
      <c r="M932" s="73">
        <v>41270</v>
      </c>
      <c r="N932" s="56"/>
      <c r="O932" s="56"/>
      <c r="P932" s="56" t="s">
        <v>7235</v>
      </c>
      <c r="Q932" s="56"/>
      <c r="R932" s="56" t="s">
        <v>70</v>
      </c>
      <c r="S932" s="56" t="s">
        <v>11415</v>
      </c>
      <c r="T932" s="56" t="s">
        <v>7140</v>
      </c>
      <c r="U932" s="57">
        <v>62900</v>
      </c>
      <c r="V932" s="57">
        <v>-45940.79</v>
      </c>
      <c r="W932" s="57">
        <v>16959.21</v>
      </c>
      <c r="X932" s="57">
        <v>0</v>
      </c>
      <c r="Y932" s="73">
        <v>41270</v>
      </c>
      <c r="Z932" s="57">
        <v>-6629.23</v>
      </c>
      <c r="AA932" s="57">
        <v>0</v>
      </c>
      <c r="AB932" s="57">
        <v>10329.98</v>
      </c>
      <c r="AC932" s="57">
        <v>0</v>
      </c>
      <c r="AD932" s="56" t="s">
        <v>9255</v>
      </c>
      <c r="AE932" s="57">
        <v>0</v>
      </c>
      <c r="AF932" s="57">
        <v>0</v>
      </c>
      <c r="AG932" s="57">
        <v>0</v>
      </c>
      <c r="AI932"/>
      <c r="AJ932"/>
    </row>
    <row r="933" spans="1:36">
      <c r="A933" s="56" t="s">
        <v>54</v>
      </c>
      <c r="B933" s="56" t="s">
        <v>11417</v>
      </c>
      <c r="C933" s="56">
        <v>2101010130</v>
      </c>
      <c r="D933" s="56" t="s">
        <v>40</v>
      </c>
      <c r="E933" s="56">
        <v>2101020140</v>
      </c>
      <c r="F933" s="56">
        <v>5401010140</v>
      </c>
      <c r="G933" s="56" t="s">
        <v>11413</v>
      </c>
      <c r="H933" s="56">
        <v>400100</v>
      </c>
      <c r="I933" s="56" t="s">
        <v>11414</v>
      </c>
      <c r="J933" s="56" t="s">
        <v>350</v>
      </c>
      <c r="K933" s="56" t="s">
        <v>349</v>
      </c>
      <c r="L933" s="56" t="s">
        <v>7138</v>
      </c>
      <c r="M933" s="73">
        <v>41258</v>
      </c>
      <c r="N933" s="56"/>
      <c r="O933" s="56"/>
      <c r="P933" s="56" t="s">
        <v>7235</v>
      </c>
      <c r="Q933" s="56"/>
      <c r="R933" s="56" t="s">
        <v>70</v>
      </c>
      <c r="S933" s="56" t="s">
        <v>11415</v>
      </c>
      <c r="T933" s="56" t="s">
        <v>7140</v>
      </c>
      <c r="U933" s="57">
        <v>62900</v>
      </c>
      <c r="V933" s="57">
        <v>-46144.78</v>
      </c>
      <c r="W933" s="57">
        <v>16755.22</v>
      </c>
      <c r="X933" s="57">
        <v>0</v>
      </c>
      <c r="Y933" s="73">
        <v>41258</v>
      </c>
      <c r="Z933" s="57">
        <v>-6645.93</v>
      </c>
      <c r="AA933" s="57">
        <v>0</v>
      </c>
      <c r="AB933" s="57">
        <v>10109.290000000001</v>
      </c>
      <c r="AC933" s="57">
        <v>0</v>
      </c>
      <c r="AD933" s="56" t="s">
        <v>9255</v>
      </c>
      <c r="AE933" s="57">
        <v>0</v>
      </c>
      <c r="AF933" s="57">
        <v>0</v>
      </c>
      <c r="AG933" s="57">
        <v>0</v>
      </c>
      <c r="AI933"/>
      <c r="AJ933"/>
    </row>
    <row r="934" spans="1:36">
      <c r="A934" s="56" t="s">
        <v>54</v>
      </c>
      <c r="B934" s="56" t="s">
        <v>11417</v>
      </c>
      <c r="C934" s="56">
        <v>2101010130</v>
      </c>
      <c r="D934" s="56" t="s">
        <v>40</v>
      </c>
      <c r="E934" s="56">
        <v>2101020140</v>
      </c>
      <c r="F934" s="56">
        <v>5401010140</v>
      </c>
      <c r="G934" s="56" t="s">
        <v>11413</v>
      </c>
      <c r="H934" s="56">
        <v>400100</v>
      </c>
      <c r="I934" s="56" t="s">
        <v>11414</v>
      </c>
      <c r="J934" s="56" t="s">
        <v>355</v>
      </c>
      <c r="K934" s="56" t="s">
        <v>356</v>
      </c>
      <c r="L934" s="56" t="s">
        <v>7138</v>
      </c>
      <c r="M934" s="73">
        <v>41384</v>
      </c>
      <c r="N934" s="56"/>
      <c r="O934" s="56"/>
      <c r="P934" s="56" t="s">
        <v>7235</v>
      </c>
      <c r="Q934" s="56"/>
      <c r="R934" s="56" t="s">
        <v>70</v>
      </c>
      <c r="S934" s="56" t="s">
        <v>11415</v>
      </c>
      <c r="T934" s="56" t="s">
        <v>7140</v>
      </c>
      <c r="U934" s="57">
        <v>75000</v>
      </c>
      <c r="V934" s="57">
        <v>-52513.85</v>
      </c>
      <c r="W934" s="57">
        <v>22486.15</v>
      </c>
      <c r="X934" s="57">
        <v>0</v>
      </c>
      <c r="Y934" s="73">
        <v>41384</v>
      </c>
      <c r="Z934" s="57">
        <v>-7725.77</v>
      </c>
      <c r="AA934" s="57">
        <v>0</v>
      </c>
      <c r="AB934" s="57">
        <v>14760.38</v>
      </c>
      <c r="AC934" s="57">
        <v>0</v>
      </c>
      <c r="AD934" s="56" t="s">
        <v>9255</v>
      </c>
      <c r="AE934" s="57">
        <v>0</v>
      </c>
      <c r="AF934" s="57">
        <v>0</v>
      </c>
      <c r="AG934" s="57">
        <v>0</v>
      </c>
      <c r="AI934"/>
      <c r="AJ934"/>
    </row>
    <row r="935" spans="1:36">
      <c r="A935" s="56" t="s">
        <v>54</v>
      </c>
      <c r="B935" s="56" t="s">
        <v>11417</v>
      </c>
      <c r="C935" s="56">
        <v>2101010130</v>
      </c>
      <c r="D935" s="56" t="s">
        <v>40</v>
      </c>
      <c r="E935" s="56">
        <v>2101020140</v>
      </c>
      <c r="F935" s="56">
        <v>5401010140</v>
      </c>
      <c r="G935" s="56" t="s">
        <v>11413</v>
      </c>
      <c r="H935" s="56">
        <v>400100</v>
      </c>
      <c r="I935" s="56" t="s">
        <v>11414</v>
      </c>
      <c r="J935" s="56" t="s">
        <v>358</v>
      </c>
      <c r="K935" s="56" t="s">
        <v>359</v>
      </c>
      <c r="L935" s="56" t="s">
        <v>7138</v>
      </c>
      <c r="M935" s="73">
        <v>41278</v>
      </c>
      <c r="N935" s="56"/>
      <c r="O935" s="56"/>
      <c r="P935" s="56" t="s">
        <v>7235</v>
      </c>
      <c r="Q935" s="56"/>
      <c r="R935" s="56" t="s">
        <v>70</v>
      </c>
      <c r="S935" s="56" t="s">
        <v>11415</v>
      </c>
      <c r="T935" s="56" t="s">
        <v>7140</v>
      </c>
      <c r="U935" s="57">
        <v>89200</v>
      </c>
      <c r="V935" s="57">
        <v>-64957.440000000002</v>
      </c>
      <c r="W935" s="57">
        <v>24242.560000000001</v>
      </c>
      <c r="X935" s="57">
        <v>0</v>
      </c>
      <c r="Y935" s="73">
        <v>41278</v>
      </c>
      <c r="Z935" s="57">
        <v>-9385.48</v>
      </c>
      <c r="AA935" s="57">
        <v>0</v>
      </c>
      <c r="AB935" s="57">
        <v>14857.08</v>
      </c>
      <c r="AC935" s="57">
        <v>0</v>
      </c>
      <c r="AD935" s="56" t="s">
        <v>9255</v>
      </c>
      <c r="AE935" s="57">
        <v>0</v>
      </c>
      <c r="AF935" s="57">
        <v>0</v>
      </c>
      <c r="AG935" s="57">
        <v>0</v>
      </c>
      <c r="AI935"/>
      <c r="AJ935"/>
    </row>
    <row r="936" spans="1:36">
      <c r="A936" s="56" t="s">
        <v>54</v>
      </c>
      <c r="B936" s="56" t="s">
        <v>11417</v>
      </c>
      <c r="C936" s="56">
        <v>2101010130</v>
      </c>
      <c r="D936" s="56" t="s">
        <v>40</v>
      </c>
      <c r="E936" s="56">
        <v>2101020140</v>
      </c>
      <c r="F936" s="56">
        <v>5401010140</v>
      </c>
      <c r="G936" s="56" t="s">
        <v>11413</v>
      </c>
      <c r="H936" s="56">
        <v>400100</v>
      </c>
      <c r="I936" s="56" t="s">
        <v>11414</v>
      </c>
      <c r="J936" s="56" t="s">
        <v>362</v>
      </c>
      <c r="K936" s="56" t="s">
        <v>363</v>
      </c>
      <c r="L936" s="56" t="s">
        <v>7138</v>
      </c>
      <c r="M936" s="73">
        <v>40809</v>
      </c>
      <c r="N936" s="56"/>
      <c r="O936" s="56"/>
      <c r="P936" s="56" t="s">
        <v>7235</v>
      </c>
      <c r="Q936" s="56"/>
      <c r="R936" s="56" t="s">
        <v>70</v>
      </c>
      <c r="S936" s="56" t="s">
        <v>11415</v>
      </c>
      <c r="T936" s="56" t="s">
        <v>7140</v>
      </c>
      <c r="U936" s="57">
        <v>103000</v>
      </c>
      <c r="V936" s="57">
        <v>-89275.16</v>
      </c>
      <c r="W936" s="57">
        <v>13724.84</v>
      </c>
      <c r="X936" s="57">
        <v>0</v>
      </c>
      <c r="Y936" s="73">
        <v>40809</v>
      </c>
      <c r="Z936" s="57">
        <v>-8574.84</v>
      </c>
      <c r="AA936" s="57">
        <v>0</v>
      </c>
      <c r="AB936" s="57">
        <v>5150</v>
      </c>
      <c r="AC936" s="57">
        <v>0</v>
      </c>
      <c r="AD936" s="56" t="s">
        <v>9255</v>
      </c>
      <c r="AE936" s="57">
        <v>0</v>
      </c>
      <c r="AF936" s="57">
        <v>0</v>
      </c>
      <c r="AG936" s="57">
        <v>0</v>
      </c>
      <c r="AI936"/>
      <c r="AJ936"/>
    </row>
    <row r="937" spans="1:36">
      <c r="A937" s="56" t="s">
        <v>54</v>
      </c>
      <c r="B937" s="56" t="s">
        <v>11417</v>
      </c>
      <c r="C937" s="56">
        <v>2101010130</v>
      </c>
      <c r="D937" s="56" t="s">
        <v>40</v>
      </c>
      <c r="E937" s="56">
        <v>2101020140</v>
      </c>
      <c r="F937" s="56">
        <v>5401010140</v>
      </c>
      <c r="G937" s="56" t="s">
        <v>11413</v>
      </c>
      <c r="H937" s="56">
        <v>400100</v>
      </c>
      <c r="I937" s="56" t="s">
        <v>11414</v>
      </c>
      <c r="J937" s="56" t="s">
        <v>364</v>
      </c>
      <c r="K937" s="56" t="s">
        <v>365</v>
      </c>
      <c r="L937" s="56" t="s">
        <v>7138</v>
      </c>
      <c r="M937" s="73">
        <v>41375</v>
      </c>
      <c r="N937" s="56"/>
      <c r="O937" s="56"/>
      <c r="P937" s="56" t="s">
        <v>7235</v>
      </c>
      <c r="Q937" s="56"/>
      <c r="R937" s="56" t="s">
        <v>70</v>
      </c>
      <c r="S937" s="56" t="s">
        <v>11415</v>
      </c>
      <c r="T937" s="56" t="s">
        <v>7140</v>
      </c>
      <c r="U937" s="57">
        <v>106053</v>
      </c>
      <c r="V937" s="57">
        <v>-74505.5</v>
      </c>
      <c r="W937" s="57">
        <v>31547.5</v>
      </c>
      <c r="X937" s="57">
        <v>0</v>
      </c>
      <c r="Y937" s="73">
        <v>41375</v>
      </c>
      <c r="Z937" s="57">
        <v>-10943.55</v>
      </c>
      <c r="AA937" s="57">
        <v>0</v>
      </c>
      <c r="AB937" s="57">
        <v>20603.95</v>
      </c>
      <c r="AC937" s="57">
        <v>0</v>
      </c>
      <c r="AD937" s="56" t="s">
        <v>9255</v>
      </c>
      <c r="AE937" s="57">
        <v>0</v>
      </c>
      <c r="AF937" s="57">
        <v>0</v>
      </c>
      <c r="AG937" s="57">
        <v>0</v>
      </c>
      <c r="AI937"/>
      <c r="AJ937"/>
    </row>
    <row r="938" spans="1:36">
      <c r="A938" s="56" t="s">
        <v>54</v>
      </c>
      <c r="B938" s="56" t="s">
        <v>11417</v>
      </c>
      <c r="C938" s="56">
        <v>2101010130</v>
      </c>
      <c r="D938" s="56" t="s">
        <v>40</v>
      </c>
      <c r="E938" s="56">
        <v>2101020140</v>
      </c>
      <c r="F938" s="56">
        <v>5401010140</v>
      </c>
      <c r="G938" s="56" t="s">
        <v>11413</v>
      </c>
      <c r="H938" s="56">
        <v>400100</v>
      </c>
      <c r="I938" s="56" t="s">
        <v>11414</v>
      </c>
      <c r="J938" s="56" t="s">
        <v>366</v>
      </c>
      <c r="K938" s="56" t="s">
        <v>367</v>
      </c>
      <c r="L938" s="56" t="s">
        <v>7138</v>
      </c>
      <c r="M938" s="73">
        <v>40934</v>
      </c>
      <c r="N938" s="56"/>
      <c r="O938" s="56"/>
      <c r="P938" s="56" t="s">
        <v>7235</v>
      </c>
      <c r="Q938" s="56"/>
      <c r="R938" s="56" t="s">
        <v>70</v>
      </c>
      <c r="S938" s="56" t="s">
        <v>11415</v>
      </c>
      <c r="T938" s="56" t="s">
        <v>7140</v>
      </c>
      <c r="U938" s="57">
        <v>106850</v>
      </c>
      <c r="V938" s="57">
        <v>-88359.85</v>
      </c>
      <c r="W938" s="57">
        <v>18490.150000000001</v>
      </c>
      <c r="X938" s="57">
        <v>0</v>
      </c>
      <c r="Y938" s="73">
        <v>40934</v>
      </c>
      <c r="Z938" s="57">
        <v>-12198.1</v>
      </c>
      <c r="AA938" s="57">
        <v>0</v>
      </c>
      <c r="AB938" s="57">
        <v>6292.05</v>
      </c>
      <c r="AC938" s="57">
        <v>0</v>
      </c>
      <c r="AD938" s="56" t="s">
        <v>9255</v>
      </c>
      <c r="AE938" s="57">
        <v>0</v>
      </c>
      <c r="AF938" s="57">
        <v>0</v>
      </c>
      <c r="AG938" s="57">
        <v>0</v>
      </c>
      <c r="AI938"/>
      <c r="AJ938"/>
    </row>
    <row r="939" spans="1:36">
      <c r="A939" s="56" t="s">
        <v>54</v>
      </c>
      <c r="B939" s="56" t="s">
        <v>11417</v>
      </c>
      <c r="C939" s="56">
        <v>2101010130</v>
      </c>
      <c r="D939" s="56" t="s">
        <v>40</v>
      </c>
      <c r="E939" s="56">
        <v>2101020140</v>
      </c>
      <c r="F939" s="56">
        <v>5401010140</v>
      </c>
      <c r="G939" s="56" t="s">
        <v>11413</v>
      </c>
      <c r="H939" s="56">
        <v>400100</v>
      </c>
      <c r="I939" s="56" t="s">
        <v>11414</v>
      </c>
      <c r="J939" s="56" t="s">
        <v>369</v>
      </c>
      <c r="K939" s="56" t="s">
        <v>370</v>
      </c>
      <c r="L939" s="56" t="s">
        <v>7138</v>
      </c>
      <c r="M939" s="73">
        <v>41365</v>
      </c>
      <c r="N939" s="56"/>
      <c r="O939" s="56"/>
      <c r="P939" s="56" t="s">
        <v>7235</v>
      </c>
      <c r="Q939" s="56"/>
      <c r="R939" s="56" t="s">
        <v>70</v>
      </c>
      <c r="S939" s="56" t="s">
        <v>11415</v>
      </c>
      <c r="T939" s="56" t="s">
        <v>7140</v>
      </c>
      <c r="U939" s="57">
        <v>124875</v>
      </c>
      <c r="V939" s="57">
        <v>-88055.12</v>
      </c>
      <c r="W939" s="57">
        <v>36819.879999999997</v>
      </c>
      <c r="X939" s="57">
        <v>0</v>
      </c>
      <c r="Y939" s="73">
        <v>41365</v>
      </c>
      <c r="Z939" s="57">
        <v>-12910.78</v>
      </c>
      <c r="AA939" s="57">
        <v>0</v>
      </c>
      <c r="AB939" s="57">
        <v>23909.1</v>
      </c>
      <c r="AC939" s="57">
        <v>0</v>
      </c>
      <c r="AD939" s="56" t="s">
        <v>9255</v>
      </c>
      <c r="AE939" s="57">
        <v>0</v>
      </c>
      <c r="AF939" s="57">
        <v>0</v>
      </c>
      <c r="AG939" s="57">
        <v>0</v>
      </c>
      <c r="AI939"/>
      <c r="AJ939"/>
    </row>
    <row r="940" spans="1:36">
      <c r="A940" s="56" t="s">
        <v>54</v>
      </c>
      <c r="B940" s="56" t="s">
        <v>11417</v>
      </c>
      <c r="C940" s="56">
        <v>2101010130</v>
      </c>
      <c r="D940" s="56" t="s">
        <v>40</v>
      </c>
      <c r="E940" s="56">
        <v>2101020140</v>
      </c>
      <c r="F940" s="56">
        <v>5401010140</v>
      </c>
      <c r="G940" s="56" t="s">
        <v>11413</v>
      </c>
      <c r="H940" s="56">
        <v>400100</v>
      </c>
      <c r="I940" s="56" t="s">
        <v>11414</v>
      </c>
      <c r="J940" s="56" t="s">
        <v>371</v>
      </c>
      <c r="K940" s="56" t="s">
        <v>372</v>
      </c>
      <c r="L940" s="56" t="s">
        <v>7138</v>
      </c>
      <c r="M940" s="73">
        <v>41690</v>
      </c>
      <c r="N940" s="56"/>
      <c r="O940" s="56"/>
      <c r="P940" s="56" t="s">
        <v>7235</v>
      </c>
      <c r="Q940" s="56"/>
      <c r="R940" s="56" t="s">
        <v>70</v>
      </c>
      <c r="S940" s="56" t="s">
        <v>11415</v>
      </c>
      <c r="T940" s="56" t="s">
        <v>7140</v>
      </c>
      <c r="U940" s="57">
        <v>1293750</v>
      </c>
      <c r="V940" s="57">
        <v>-806921.48</v>
      </c>
      <c r="W940" s="57">
        <v>486828.52</v>
      </c>
      <c r="X940" s="57">
        <v>0</v>
      </c>
      <c r="Y940" s="73">
        <v>41690</v>
      </c>
      <c r="Z940" s="57">
        <v>-126339.7</v>
      </c>
      <c r="AA940" s="57">
        <v>0</v>
      </c>
      <c r="AB940" s="57">
        <v>360488.82</v>
      </c>
      <c r="AC940" s="57">
        <v>0</v>
      </c>
      <c r="AD940" s="56" t="s">
        <v>9255</v>
      </c>
      <c r="AE940" s="57">
        <v>0</v>
      </c>
      <c r="AF940" s="57">
        <v>0</v>
      </c>
      <c r="AG940" s="57">
        <v>0</v>
      </c>
      <c r="AI940"/>
      <c r="AJ940"/>
    </row>
    <row r="941" spans="1:36">
      <c r="A941" s="56" t="s">
        <v>54</v>
      </c>
      <c r="B941" s="56" t="s">
        <v>11417</v>
      </c>
      <c r="C941" s="56">
        <v>2101010130</v>
      </c>
      <c r="D941" s="56" t="s">
        <v>40</v>
      </c>
      <c r="E941" s="56">
        <v>2101020140</v>
      </c>
      <c r="F941" s="56">
        <v>5401010140</v>
      </c>
      <c r="G941" s="56" t="s">
        <v>11413</v>
      </c>
      <c r="H941" s="56">
        <v>400100</v>
      </c>
      <c r="I941" s="56" t="s">
        <v>11414</v>
      </c>
      <c r="J941" s="56" t="s">
        <v>373</v>
      </c>
      <c r="K941" s="56" t="s">
        <v>374</v>
      </c>
      <c r="L941" s="56" t="s">
        <v>7138</v>
      </c>
      <c r="M941" s="73">
        <v>41605</v>
      </c>
      <c r="N941" s="56"/>
      <c r="O941" s="56"/>
      <c r="P941" s="56" t="s">
        <v>7235</v>
      </c>
      <c r="Q941" s="56"/>
      <c r="R941" s="56" t="s">
        <v>70</v>
      </c>
      <c r="S941" s="56" t="s">
        <v>11415</v>
      </c>
      <c r="T941" s="56" t="s">
        <v>7140</v>
      </c>
      <c r="U941" s="57">
        <v>424433</v>
      </c>
      <c r="V941" s="57">
        <v>-273493.87</v>
      </c>
      <c r="W941" s="57">
        <v>150939.13</v>
      </c>
      <c r="X941" s="57">
        <v>0</v>
      </c>
      <c r="Y941" s="73">
        <v>41605</v>
      </c>
      <c r="Z941" s="57">
        <v>-42022.93</v>
      </c>
      <c r="AA941" s="57">
        <v>0</v>
      </c>
      <c r="AB941" s="57">
        <v>108916.2</v>
      </c>
      <c r="AC941" s="57">
        <v>0</v>
      </c>
      <c r="AD941" s="56" t="s">
        <v>9255</v>
      </c>
      <c r="AE941" s="57">
        <v>0</v>
      </c>
      <c r="AF941" s="57">
        <v>0</v>
      </c>
      <c r="AG941" s="57">
        <v>0</v>
      </c>
      <c r="AI941"/>
      <c r="AJ941"/>
    </row>
    <row r="942" spans="1:36">
      <c r="A942" s="56" t="s">
        <v>54</v>
      </c>
      <c r="B942" s="56" t="s">
        <v>11417</v>
      </c>
      <c r="C942" s="56">
        <v>2101010130</v>
      </c>
      <c r="D942" s="56" t="s">
        <v>40</v>
      </c>
      <c r="E942" s="56">
        <v>2101020140</v>
      </c>
      <c r="F942" s="56">
        <v>5401010140</v>
      </c>
      <c r="G942" s="56" t="s">
        <v>11413</v>
      </c>
      <c r="H942" s="56">
        <v>400100</v>
      </c>
      <c r="I942" s="56" t="s">
        <v>11414</v>
      </c>
      <c r="J942" s="56" t="s">
        <v>376</v>
      </c>
      <c r="K942" s="56" t="s">
        <v>377</v>
      </c>
      <c r="L942" s="56" t="s">
        <v>7138</v>
      </c>
      <c r="M942" s="73">
        <v>41394</v>
      </c>
      <c r="N942" s="56"/>
      <c r="O942" s="56"/>
      <c r="P942" s="56" t="s">
        <v>7235</v>
      </c>
      <c r="Q942" s="56"/>
      <c r="R942" s="56" t="s">
        <v>70</v>
      </c>
      <c r="S942" s="56" t="s">
        <v>11415</v>
      </c>
      <c r="T942" s="56" t="s">
        <v>7140</v>
      </c>
      <c r="U942" s="57">
        <v>180253</v>
      </c>
      <c r="V942" s="57">
        <v>-125742.11</v>
      </c>
      <c r="W942" s="57">
        <v>54510.89</v>
      </c>
      <c r="X942" s="57">
        <v>0</v>
      </c>
      <c r="Y942" s="73">
        <v>41394</v>
      </c>
      <c r="Z942" s="57">
        <v>-18532.21</v>
      </c>
      <c r="AA942" s="57">
        <v>0</v>
      </c>
      <c r="AB942" s="57">
        <v>35978.68</v>
      </c>
      <c r="AC942" s="57">
        <v>0</v>
      </c>
      <c r="AD942" s="56" t="s">
        <v>9255</v>
      </c>
      <c r="AE942" s="57">
        <v>0</v>
      </c>
      <c r="AF942" s="57">
        <v>0</v>
      </c>
      <c r="AG942" s="57">
        <v>0</v>
      </c>
      <c r="AI942"/>
      <c r="AJ942"/>
    </row>
    <row r="943" spans="1:36">
      <c r="A943" s="56" t="s">
        <v>54</v>
      </c>
      <c r="B943" s="56" t="s">
        <v>11417</v>
      </c>
      <c r="C943" s="56">
        <v>2101010130</v>
      </c>
      <c r="D943" s="56" t="s">
        <v>40</v>
      </c>
      <c r="E943" s="56">
        <v>2101020140</v>
      </c>
      <c r="F943" s="56">
        <v>5401010140</v>
      </c>
      <c r="G943" s="56" t="s">
        <v>11413</v>
      </c>
      <c r="H943" s="56">
        <v>400100</v>
      </c>
      <c r="I943" s="56" t="s">
        <v>11414</v>
      </c>
      <c r="J943" s="56" t="s">
        <v>378</v>
      </c>
      <c r="K943" s="56" t="s">
        <v>379</v>
      </c>
      <c r="L943" s="56" t="s">
        <v>7138</v>
      </c>
      <c r="M943" s="73">
        <v>40784</v>
      </c>
      <c r="N943" s="56"/>
      <c r="O943" s="56"/>
      <c r="P943" s="56" t="s">
        <v>7235</v>
      </c>
      <c r="Q943" s="56"/>
      <c r="R943" s="56" t="s">
        <v>70</v>
      </c>
      <c r="S943" s="56" t="s">
        <v>11415</v>
      </c>
      <c r="T943" s="56" t="s">
        <v>7140</v>
      </c>
      <c r="U943" s="57">
        <v>173500</v>
      </c>
      <c r="V943" s="57">
        <v>-151818.79</v>
      </c>
      <c r="W943" s="57">
        <v>21681.21</v>
      </c>
      <c r="X943" s="57">
        <v>0</v>
      </c>
      <c r="Y943" s="73">
        <v>40784</v>
      </c>
      <c r="Z943" s="57">
        <v>-13006.21</v>
      </c>
      <c r="AA943" s="57">
        <v>0</v>
      </c>
      <c r="AB943" s="57">
        <v>8675</v>
      </c>
      <c r="AC943" s="57">
        <v>0</v>
      </c>
      <c r="AD943" s="56" t="s">
        <v>9255</v>
      </c>
      <c r="AE943" s="57">
        <v>0</v>
      </c>
      <c r="AF943" s="57">
        <v>0</v>
      </c>
      <c r="AG943" s="57">
        <v>0</v>
      </c>
      <c r="AI943"/>
      <c r="AJ943"/>
    </row>
    <row r="944" spans="1:36">
      <c r="A944" s="56" t="s">
        <v>54</v>
      </c>
      <c r="B944" s="56" t="s">
        <v>11417</v>
      </c>
      <c r="C944" s="56">
        <v>2101010130</v>
      </c>
      <c r="D944" s="56" t="s">
        <v>40</v>
      </c>
      <c r="E944" s="56">
        <v>2101020140</v>
      </c>
      <c r="F944" s="56">
        <v>5401010140</v>
      </c>
      <c r="G944" s="56" t="s">
        <v>11413</v>
      </c>
      <c r="H944" s="56">
        <v>400100</v>
      </c>
      <c r="I944" s="56" t="s">
        <v>11414</v>
      </c>
      <c r="J944" s="56" t="s">
        <v>381</v>
      </c>
      <c r="K944" s="56" t="s">
        <v>382</v>
      </c>
      <c r="L944" s="56" t="s">
        <v>7138</v>
      </c>
      <c r="M944" s="73">
        <v>41508</v>
      </c>
      <c r="N944" s="56"/>
      <c r="O944" s="56"/>
      <c r="P944" s="56" t="s">
        <v>7235</v>
      </c>
      <c r="Q944" s="56"/>
      <c r="R944" s="56" t="s">
        <v>70</v>
      </c>
      <c r="S944" s="56" t="s">
        <v>11415</v>
      </c>
      <c r="T944" s="56" t="s">
        <v>7140</v>
      </c>
      <c r="U944" s="57">
        <v>325930</v>
      </c>
      <c r="V944" s="57">
        <v>-217875.46</v>
      </c>
      <c r="W944" s="57">
        <v>108054.54</v>
      </c>
      <c r="X944" s="57">
        <v>0</v>
      </c>
      <c r="Y944" s="73">
        <v>41508</v>
      </c>
      <c r="Z944" s="57">
        <v>-32812.83</v>
      </c>
      <c r="AA944" s="57">
        <v>0</v>
      </c>
      <c r="AB944" s="57">
        <v>75241.710000000006</v>
      </c>
      <c r="AC944" s="57">
        <v>0</v>
      </c>
      <c r="AD944" s="56" t="s">
        <v>9255</v>
      </c>
      <c r="AE944" s="57">
        <v>0</v>
      </c>
      <c r="AF944" s="57">
        <v>0</v>
      </c>
      <c r="AG944" s="57">
        <v>0</v>
      </c>
      <c r="AI944"/>
      <c r="AJ944"/>
    </row>
    <row r="945" spans="1:36">
      <c r="A945" s="56" t="s">
        <v>54</v>
      </c>
      <c r="B945" s="56" t="s">
        <v>11417</v>
      </c>
      <c r="C945" s="56">
        <v>2101010130</v>
      </c>
      <c r="D945" s="56" t="s">
        <v>40</v>
      </c>
      <c r="E945" s="56">
        <v>2101020140</v>
      </c>
      <c r="F945" s="56">
        <v>5401010140</v>
      </c>
      <c r="G945" s="56" t="s">
        <v>11413</v>
      </c>
      <c r="H945" s="56">
        <v>400100</v>
      </c>
      <c r="I945" s="56" t="s">
        <v>11414</v>
      </c>
      <c r="J945" s="56" t="s">
        <v>385</v>
      </c>
      <c r="K945" s="56" t="s">
        <v>386</v>
      </c>
      <c r="L945" s="56" t="s">
        <v>7138</v>
      </c>
      <c r="M945" s="73">
        <v>41148</v>
      </c>
      <c r="N945" s="56"/>
      <c r="O945" s="56"/>
      <c r="P945" s="56" t="s">
        <v>7235</v>
      </c>
      <c r="Q945" s="56"/>
      <c r="R945" s="56" t="s">
        <v>70</v>
      </c>
      <c r="S945" s="56" t="s">
        <v>11415</v>
      </c>
      <c r="T945" s="56" t="s">
        <v>7140</v>
      </c>
      <c r="U945" s="57">
        <v>240000</v>
      </c>
      <c r="V945" s="57">
        <v>-183355.56</v>
      </c>
      <c r="W945" s="57">
        <v>56644.44</v>
      </c>
      <c r="X945" s="57">
        <v>0</v>
      </c>
      <c r="Y945" s="73">
        <v>41148</v>
      </c>
      <c r="Z945" s="57">
        <v>-25977.78</v>
      </c>
      <c r="AA945" s="57">
        <v>0</v>
      </c>
      <c r="AB945" s="57">
        <v>30666.66</v>
      </c>
      <c r="AC945" s="57">
        <v>0</v>
      </c>
      <c r="AD945" s="56" t="s">
        <v>9255</v>
      </c>
      <c r="AE945" s="57">
        <v>0</v>
      </c>
      <c r="AF945" s="57">
        <v>0</v>
      </c>
      <c r="AG945" s="57">
        <v>0</v>
      </c>
      <c r="AI945"/>
      <c r="AJ945"/>
    </row>
    <row r="946" spans="1:36">
      <c r="A946" s="56" t="s">
        <v>54</v>
      </c>
      <c r="B946" s="56" t="s">
        <v>11417</v>
      </c>
      <c r="C946" s="56">
        <v>2101010130</v>
      </c>
      <c r="D946" s="56" t="s">
        <v>40</v>
      </c>
      <c r="E946" s="56">
        <v>2101020140</v>
      </c>
      <c r="F946" s="56">
        <v>5401010140</v>
      </c>
      <c r="G946" s="56" t="s">
        <v>11413</v>
      </c>
      <c r="H946" s="56">
        <v>400100</v>
      </c>
      <c r="I946" s="56" t="s">
        <v>11414</v>
      </c>
      <c r="J946" s="56" t="s">
        <v>387</v>
      </c>
      <c r="K946" s="56" t="s">
        <v>388</v>
      </c>
      <c r="L946" s="56" t="s">
        <v>7138</v>
      </c>
      <c r="M946" s="73">
        <v>40585</v>
      </c>
      <c r="N946" s="56"/>
      <c r="O946" s="56"/>
      <c r="P946" s="56" t="s">
        <v>7235</v>
      </c>
      <c r="Q946" s="56"/>
      <c r="R946" s="56" t="s">
        <v>70</v>
      </c>
      <c r="S946" s="56" t="s">
        <v>11415</v>
      </c>
      <c r="T946" s="56" t="s">
        <v>7140</v>
      </c>
      <c r="U946" s="57">
        <v>260000</v>
      </c>
      <c r="V946" s="57">
        <v>-245809.43</v>
      </c>
      <c r="W946" s="57">
        <v>14190.57</v>
      </c>
      <c r="X946" s="57">
        <v>0</v>
      </c>
      <c r="Y946" s="73">
        <v>40585</v>
      </c>
      <c r="Z946" s="57">
        <v>-1190.57</v>
      </c>
      <c r="AA946" s="57">
        <v>0</v>
      </c>
      <c r="AB946" s="57">
        <v>13000</v>
      </c>
      <c r="AC946" s="57">
        <v>0</v>
      </c>
      <c r="AD946" s="56" t="s">
        <v>9255</v>
      </c>
      <c r="AE946" s="57">
        <v>0</v>
      </c>
      <c r="AF946" s="57">
        <v>0</v>
      </c>
      <c r="AG946" s="57">
        <v>0</v>
      </c>
      <c r="AI946"/>
      <c r="AJ946"/>
    </row>
    <row r="947" spans="1:36">
      <c r="A947" s="56" t="s">
        <v>54</v>
      </c>
      <c r="B947" s="56" t="s">
        <v>11417</v>
      </c>
      <c r="C947" s="56">
        <v>2101010130</v>
      </c>
      <c r="D947" s="56" t="s">
        <v>40</v>
      </c>
      <c r="E947" s="56">
        <v>2101020140</v>
      </c>
      <c r="F947" s="56">
        <v>5401010140</v>
      </c>
      <c r="G947" s="56" t="s">
        <v>11413</v>
      </c>
      <c r="H947" s="56">
        <v>400100</v>
      </c>
      <c r="I947" s="56" t="s">
        <v>11414</v>
      </c>
      <c r="J947" s="56" t="s">
        <v>389</v>
      </c>
      <c r="K947" s="56" t="s">
        <v>390</v>
      </c>
      <c r="L947" s="56" t="s">
        <v>7138</v>
      </c>
      <c r="M947" s="73">
        <v>41110</v>
      </c>
      <c r="N947" s="56"/>
      <c r="O947" s="56"/>
      <c r="P947" s="56" t="s">
        <v>7235</v>
      </c>
      <c r="Q947" s="56"/>
      <c r="R947" s="56" t="s">
        <v>70</v>
      </c>
      <c r="S947" s="56" t="s">
        <v>11415</v>
      </c>
      <c r="T947" s="56" t="s">
        <v>7140</v>
      </c>
      <c r="U947" s="57">
        <v>260120</v>
      </c>
      <c r="V947" s="57">
        <v>-201530.32</v>
      </c>
      <c r="W947" s="57">
        <v>58589.68</v>
      </c>
      <c r="X947" s="57">
        <v>0</v>
      </c>
      <c r="Y947" s="73">
        <v>41110</v>
      </c>
      <c r="Z947" s="57">
        <v>-28404.76</v>
      </c>
      <c r="AA947" s="57">
        <v>0</v>
      </c>
      <c r="AB947" s="57">
        <v>30184.92</v>
      </c>
      <c r="AC947" s="57">
        <v>0</v>
      </c>
      <c r="AD947" s="56" t="s">
        <v>9255</v>
      </c>
      <c r="AE947" s="57">
        <v>0</v>
      </c>
      <c r="AF947" s="57">
        <v>0</v>
      </c>
      <c r="AG947" s="57">
        <v>0</v>
      </c>
      <c r="AI947"/>
      <c r="AJ947"/>
    </row>
    <row r="948" spans="1:36">
      <c r="A948" s="56" t="s">
        <v>54</v>
      </c>
      <c r="B948" s="56" t="s">
        <v>11417</v>
      </c>
      <c r="C948" s="56">
        <v>2101010130</v>
      </c>
      <c r="D948" s="56" t="s">
        <v>40</v>
      </c>
      <c r="E948" s="56">
        <v>2101020140</v>
      </c>
      <c r="F948" s="56">
        <v>5401010140</v>
      </c>
      <c r="G948" s="56" t="s">
        <v>11413</v>
      </c>
      <c r="H948" s="56">
        <v>400100</v>
      </c>
      <c r="I948" s="56" t="s">
        <v>11414</v>
      </c>
      <c r="J948" s="56" t="s">
        <v>391</v>
      </c>
      <c r="K948" s="56" t="s">
        <v>392</v>
      </c>
      <c r="L948" s="56" t="s">
        <v>7138</v>
      </c>
      <c r="M948" s="73">
        <v>40750</v>
      </c>
      <c r="N948" s="56"/>
      <c r="O948" s="56"/>
      <c r="P948" s="56" t="s">
        <v>7235</v>
      </c>
      <c r="Q948" s="56"/>
      <c r="R948" s="56" t="s">
        <v>70</v>
      </c>
      <c r="S948" s="56" t="s">
        <v>11415</v>
      </c>
      <c r="T948" s="56" t="s">
        <v>7140</v>
      </c>
      <c r="U948" s="57">
        <v>261736</v>
      </c>
      <c r="V948" s="57">
        <v>-232028.98</v>
      </c>
      <c r="W948" s="57">
        <v>29707.02</v>
      </c>
      <c r="X948" s="57">
        <v>0</v>
      </c>
      <c r="Y948" s="73">
        <v>40750</v>
      </c>
      <c r="Z948" s="57">
        <v>-16620.22</v>
      </c>
      <c r="AA948" s="57">
        <v>0</v>
      </c>
      <c r="AB948" s="57">
        <v>13086.8</v>
      </c>
      <c r="AC948" s="57">
        <v>0</v>
      </c>
      <c r="AD948" s="56" t="s">
        <v>9255</v>
      </c>
      <c r="AE948" s="57">
        <v>0</v>
      </c>
      <c r="AF948" s="57">
        <v>0</v>
      </c>
      <c r="AG948" s="57">
        <v>0</v>
      </c>
      <c r="AI948"/>
      <c r="AJ948"/>
    </row>
    <row r="949" spans="1:36">
      <c r="A949" s="56" t="s">
        <v>54</v>
      </c>
      <c r="B949" s="56" t="s">
        <v>11417</v>
      </c>
      <c r="C949" s="56">
        <v>2101010130</v>
      </c>
      <c r="D949" s="56" t="s">
        <v>40</v>
      </c>
      <c r="E949" s="56">
        <v>2101020140</v>
      </c>
      <c r="F949" s="56">
        <v>5401010140</v>
      </c>
      <c r="G949" s="56" t="s">
        <v>11413</v>
      </c>
      <c r="H949" s="56">
        <v>400100</v>
      </c>
      <c r="I949" s="56" t="s">
        <v>11414</v>
      </c>
      <c r="J949" s="56" t="s">
        <v>393</v>
      </c>
      <c r="K949" s="56" t="s">
        <v>394</v>
      </c>
      <c r="L949" s="56" t="s">
        <v>7138</v>
      </c>
      <c r="M949" s="73">
        <v>41164</v>
      </c>
      <c r="N949" s="56"/>
      <c r="O949" s="56"/>
      <c r="P949" s="56" t="s">
        <v>7235</v>
      </c>
      <c r="Q949" s="56"/>
      <c r="R949" s="56" t="s">
        <v>70</v>
      </c>
      <c r="S949" s="56" t="s">
        <v>11415</v>
      </c>
      <c r="T949" s="56" t="s">
        <v>7140</v>
      </c>
      <c r="U949" s="57">
        <v>267000</v>
      </c>
      <c r="V949" s="57">
        <v>-202783.74</v>
      </c>
      <c r="W949" s="57">
        <v>64216.26</v>
      </c>
      <c r="X949" s="57">
        <v>0</v>
      </c>
      <c r="Y949" s="73">
        <v>41164</v>
      </c>
      <c r="Z949" s="57">
        <v>-28795.48</v>
      </c>
      <c r="AA949" s="57">
        <v>0</v>
      </c>
      <c r="AB949" s="57">
        <v>35420.78</v>
      </c>
      <c r="AC949" s="57">
        <v>0</v>
      </c>
      <c r="AD949" s="56" t="s">
        <v>9255</v>
      </c>
      <c r="AE949" s="57">
        <v>0</v>
      </c>
      <c r="AF949" s="57">
        <v>0</v>
      </c>
      <c r="AG949" s="57">
        <v>0</v>
      </c>
      <c r="AI949"/>
      <c r="AJ949"/>
    </row>
    <row r="950" spans="1:36">
      <c r="A950" s="56" t="s">
        <v>54</v>
      </c>
      <c r="B950" s="56" t="s">
        <v>11417</v>
      </c>
      <c r="C950" s="56">
        <v>2101010130</v>
      </c>
      <c r="D950" s="56" t="s">
        <v>40</v>
      </c>
      <c r="E950" s="56">
        <v>2101020140</v>
      </c>
      <c r="F950" s="56">
        <v>5401010140</v>
      </c>
      <c r="G950" s="56" t="s">
        <v>11413</v>
      </c>
      <c r="H950" s="56">
        <v>400100</v>
      </c>
      <c r="I950" s="56" t="s">
        <v>11414</v>
      </c>
      <c r="J950" s="56" t="s">
        <v>395</v>
      </c>
      <c r="K950" s="56" t="s">
        <v>396</v>
      </c>
      <c r="L950" s="56" t="s">
        <v>7138</v>
      </c>
      <c r="M950" s="73">
        <v>41199</v>
      </c>
      <c r="N950" s="56"/>
      <c r="O950" s="56"/>
      <c r="P950" s="56" t="s">
        <v>7235</v>
      </c>
      <c r="Q950" s="56"/>
      <c r="R950" s="56" t="s">
        <v>70</v>
      </c>
      <c r="S950" s="56" t="s">
        <v>11415</v>
      </c>
      <c r="T950" s="56" t="s">
        <v>7140</v>
      </c>
      <c r="U950" s="57">
        <v>343125</v>
      </c>
      <c r="V950" s="57">
        <v>-257260.32</v>
      </c>
      <c r="W950" s="57">
        <v>85864.68</v>
      </c>
      <c r="X950" s="57">
        <v>0</v>
      </c>
      <c r="Y950" s="73">
        <v>41199</v>
      </c>
      <c r="Z950" s="57">
        <v>-36717.78</v>
      </c>
      <c r="AA950" s="57">
        <v>0</v>
      </c>
      <c r="AB950" s="57">
        <v>49146.9</v>
      </c>
      <c r="AC950" s="57">
        <v>0</v>
      </c>
      <c r="AD950" s="56" t="s">
        <v>9255</v>
      </c>
      <c r="AE950" s="57">
        <v>0</v>
      </c>
      <c r="AF950" s="57">
        <v>0</v>
      </c>
      <c r="AG950" s="57">
        <v>0</v>
      </c>
      <c r="AI950"/>
      <c r="AJ950"/>
    </row>
    <row r="951" spans="1:36">
      <c r="A951" s="56" t="s">
        <v>54</v>
      </c>
      <c r="B951" s="56" t="s">
        <v>11417</v>
      </c>
      <c r="C951" s="56">
        <v>2101010130</v>
      </c>
      <c r="D951" s="56" t="s">
        <v>40</v>
      </c>
      <c r="E951" s="56">
        <v>2101020140</v>
      </c>
      <c r="F951" s="56">
        <v>5401010140</v>
      </c>
      <c r="G951" s="56" t="s">
        <v>11413</v>
      </c>
      <c r="H951" s="56">
        <v>400100</v>
      </c>
      <c r="I951" s="56" t="s">
        <v>11414</v>
      </c>
      <c r="J951" s="56" t="s">
        <v>397</v>
      </c>
      <c r="K951" s="56" t="s">
        <v>398</v>
      </c>
      <c r="L951" s="56" t="s">
        <v>7138</v>
      </c>
      <c r="M951" s="73">
        <v>41422</v>
      </c>
      <c r="N951" s="56"/>
      <c r="O951" s="56"/>
      <c r="P951" s="56" t="s">
        <v>7235</v>
      </c>
      <c r="Q951" s="56"/>
      <c r="R951" s="56" t="s">
        <v>70</v>
      </c>
      <c r="S951" s="56" t="s">
        <v>11415</v>
      </c>
      <c r="T951" s="56" t="s">
        <v>7140</v>
      </c>
      <c r="U951" s="57">
        <v>408883</v>
      </c>
      <c r="V951" s="57">
        <v>-282272.78999999998</v>
      </c>
      <c r="W951" s="57">
        <v>126610.21</v>
      </c>
      <c r="X951" s="57">
        <v>0</v>
      </c>
      <c r="Y951" s="73">
        <v>41422</v>
      </c>
      <c r="Z951" s="57">
        <v>-41815.410000000003</v>
      </c>
      <c r="AA951" s="57">
        <v>0</v>
      </c>
      <c r="AB951" s="57">
        <v>84794.8</v>
      </c>
      <c r="AC951" s="57">
        <v>0</v>
      </c>
      <c r="AD951" s="56" t="s">
        <v>9255</v>
      </c>
      <c r="AE951" s="57">
        <v>0</v>
      </c>
      <c r="AF951" s="57">
        <v>0</v>
      </c>
      <c r="AG951" s="57">
        <v>0</v>
      </c>
      <c r="AI951"/>
      <c r="AJ951"/>
    </row>
    <row r="952" spans="1:36">
      <c r="A952" s="56" t="s">
        <v>54</v>
      </c>
      <c r="B952" s="56" t="s">
        <v>11417</v>
      </c>
      <c r="C952" s="56">
        <v>2101010130</v>
      </c>
      <c r="D952" s="56" t="s">
        <v>40</v>
      </c>
      <c r="E952" s="56">
        <v>2101020140</v>
      </c>
      <c r="F952" s="56">
        <v>5401010140</v>
      </c>
      <c r="G952" s="56" t="s">
        <v>11413</v>
      </c>
      <c r="H952" s="56">
        <v>400100</v>
      </c>
      <c r="I952" s="56" t="s">
        <v>11414</v>
      </c>
      <c r="J952" s="56" t="s">
        <v>399</v>
      </c>
      <c r="K952" s="56" t="s">
        <v>400</v>
      </c>
      <c r="L952" s="56" t="s">
        <v>7138</v>
      </c>
      <c r="M952" s="73">
        <v>40576</v>
      </c>
      <c r="N952" s="56"/>
      <c r="O952" s="56"/>
      <c r="P952" s="56" t="s">
        <v>7235</v>
      </c>
      <c r="Q952" s="56"/>
      <c r="R952" s="56" t="s">
        <v>70</v>
      </c>
      <c r="S952" s="56" t="s">
        <v>11415</v>
      </c>
      <c r="T952" s="56" t="s">
        <v>7140</v>
      </c>
      <c r="U952" s="57">
        <v>381308</v>
      </c>
      <c r="V952" s="57">
        <v>-361804.62</v>
      </c>
      <c r="W952" s="57">
        <v>19503.38</v>
      </c>
      <c r="X952" s="57">
        <v>0</v>
      </c>
      <c r="Y952" s="73">
        <v>40576</v>
      </c>
      <c r="Z952" s="57">
        <v>-437.98</v>
      </c>
      <c r="AA952" s="57">
        <v>0</v>
      </c>
      <c r="AB952" s="57">
        <v>19065.400000000001</v>
      </c>
      <c r="AC952" s="57">
        <v>0</v>
      </c>
      <c r="AD952" s="56" t="s">
        <v>9255</v>
      </c>
      <c r="AE952" s="57">
        <v>0</v>
      </c>
      <c r="AF952" s="57">
        <v>0</v>
      </c>
      <c r="AG952" s="57">
        <v>0</v>
      </c>
      <c r="AI952"/>
      <c r="AJ952"/>
    </row>
    <row r="953" spans="1:36">
      <c r="A953" s="56" t="s">
        <v>54</v>
      </c>
      <c r="B953" s="56" t="s">
        <v>11417</v>
      </c>
      <c r="C953" s="56">
        <v>2101010130</v>
      </c>
      <c r="D953" s="56" t="s">
        <v>40</v>
      </c>
      <c r="E953" s="56">
        <v>2101020140</v>
      </c>
      <c r="F953" s="56">
        <v>5401010140</v>
      </c>
      <c r="G953" s="56" t="s">
        <v>11413</v>
      </c>
      <c r="H953" s="56">
        <v>400100</v>
      </c>
      <c r="I953" s="56" t="s">
        <v>11414</v>
      </c>
      <c r="J953" s="56" t="s">
        <v>402</v>
      </c>
      <c r="K953" s="56" t="s">
        <v>403</v>
      </c>
      <c r="L953" s="56" t="s">
        <v>7138</v>
      </c>
      <c r="M953" s="73">
        <v>41236</v>
      </c>
      <c r="N953" s="56"/>
      <c r="O953" s="56"/>
      <c r="P953" s="56" t="s">
        <v>7235</v>
      </c>
      <c r="Q953" s="56"/>
      <c r="R953" s="56" t="s">
        <v>70</v>
      </c>
      <c r="S953" s="56" t="s">
        <v>11415</v>
      </c>
      <c r="T953" s="56" t="s">
        <v>7140</v>
      </c>
      <c r="U953" s="57">
        <v>558983</v>
      </c>
      <c r="V953" s="57">
        <v>-413423.1</v>
      </c>
      <c r="W953" s="57">
        <v>145559.9</v>
      </c>
      <c r="X953" s="57">
        <v>0</v>
      </c>
      <c r="Y953" s="73">
        <v>41236</v>
      </c>
      <c r="Z953" s="57">
        <v>-59338.35</v>
      </c>
      <c r="AA953" s="57">
        <v>0</v>
      </c>
      <c r="AB953" s="57">
        <v>86221.55</v>
      </c>
      <c r="AC953" s="57">
        <v>0</v>
      </c>
      <c r="AD953" s="56" t="s">
        <v>9255</v>
      </c>
      <c r="AE953" s="57">
        <v>0</v>
      </c>
      <c r="AF953" s="57">
        <v>0</v>
      </c>
      <c r="AG953" s="57">
        <v>0</v>
      </c>
      <c r="AI953"/>
      <c r="AJ953"/>
    </row>
    <row r="954" spans="1:36">
      <c r="A954" s="56" t="s">
        <v>54</v>
      </c>
      <c r="B954" s="56" t="s">
        <v>11417</v>
      </c>
      <c r="C954" s="56">
        <v>2101010130</v>
      </c>
      <c r="D954" s="56" t="s">
        <v>40</v>
      </c>
      <c r="E954" s="56">
        <v>2101020140</v>
      </c>
      <c r="F954" s="56">
        <v>5401010140</v>
      </c>
      <c r="G954" s="56" t="s">
        <v>11413</v>
      </c>
      <c r="H954" s="56">
        <v>400100</v>
      </c>
      <c r="I954" s="56" t="s">
        <v>11414</v>
      </c>
      <c r="J954" s="56" t="s">
        <v>404</v>
      </c>
      <c r="K954" s="56" t="s">
        <v>405</v>
      </c>
      <c r="L954" s="56" t="s">
        <v>7138</v>
      </c>
      <c r="M954" s="73">
        <v>41057</v>
      </c>
      <c r="N954" s="56"/>
      <c r="O954" s="56"/>
      <c r="P954" s="56" t="s">
        <v>7235</v>
      </c>
      <c r="Q954" s="56"/>
      <c r="R954" s="56" t="s">
        <v>70</v>
      </c>
      <c r="S954" s="56" t="s">
        <v>11415</v>
      </c>
      <c r="T954" s="56" t="s">
        <v>7140</v>
      </c>
      <c r="U954" s="57">
        <v>580000</v>
      </c>
      <c r="V954" s="57">
        <v>-458237.4</v>
      </c>
      <c r="W954" s="57">
        <v>121762.6</v>
      </c>
      <c r="X954" s="57">
        <v>0</v>
      </c>
      <c r="Y954" s="73">
        <v>41057</v>
      </c>
      <c r="Z954" s="57">
        <v>-64146.39</v>
      </c>
      <c r="AA954" s="57">
        <v>0</v>
      </c>
      <c r="AB954" s="57">
        <v>57616.21</v>
      </c>
      <c r="AC954" s="57">
        <v>0</v>
      </c>
      <c r="AD954" s="56" t="s">
        <v>9255</v>
      </c>
      <c r="AE954" s="57">
        <v>0</v>
      </c>
      <c r="AF954" s="57">
        <v>0</v>
      </c>
      <c r="AG954" s="57">
        <v>0</v>
      </c>
      <c r="AI954"/>
      <c r="AJ954"/>
    </row>
    <row r="955" spans="1:36">
      <c r="A955" s="56" t="s">
        <v>54</v>
      </c>
      <c r="B955" s="56" t="s">
        <v>11417</v>
      </c>
      <c r="C955" s="56">
        <v>2101010130</v>
      </c>
      <c r="D955" s="56" t="s">
        <v>40</v>
      </c>
      <c r="E955" s="56">
        <v>2101020140</v>
      </c>
      <c r="F955" s="56">
        <v>5401010140</v>
      </c>
      <c r="G955" s="56" t="s">
        <v>11413</v>
      </c>
      <c r="H955" s="56">
        <v>400100</v>
      </c>
      <c r="I955" s="56" t="s">
        <v>11414</v>
      </c>
      <c r="J955" s="56" t="s">
        <v>406</v>
      </c>
      <c r="K955" s="56" t="s">
        <v>407</v>
      </c>
      <c r="L955" s="56" t="s">
        <v>7138</v>
      </c>
      <c r="M955" s="73">
        <v>41320</v>
      </c>
      <c r="N955" s="56"/>
      <c r="O955" s="56"/>
      <c r="P955" s="56" t="s">
        <v>7235</v>
      </c>
      <c r="Q955" s="56"/>
      <c r="R955" s="56" t="s">
        <v>70</v>
      </c>
      <c r="S955" s="56" t="s">
        <v>11415</v>
      </c>
      <c r="T955" s="56" t="s">
        <v>7140</v>
      </c>
      <c r="U955" s="57">
        <v>750000</v>
      </c>
      <c r="V955" s="57">
        <v>-537752.37</v>
      </c>
      <c r="W955" s="57">
        <v>212247.63</v>
      </c>
      <c r="X955" s="57">
        <v>0</v>
      </c>
      <c r="Y955" s="73">
        <v>41320</v>
      </c>
      <c r="Z955" s="57">
        <v>-78238.22</v>
      </c>
      <c r="AA955" s="57">
        <v>0</v>
      </c>
      <c r="AB955" s="57">
        <v>134009.41</v>
      </c>
      <c r="AC955" s="57">
        <v>0</v>
      </c>
      <c r="AD955" s="56" t="s">
        <v>9255</v>
      </c>
      <c r="AE955" s="57">
        <v>0</v>
      </c>
      <c r="AF955" s="57">
        <v>0</v>
      </c>
      <c r="AG955" s="57">
        <v>0</v>
      </c>
      <c r="AI955"/>
      <c r="AJ955"/>
    </row>
    <row r="956" spans="1:36">
      <c r="A956" s="56" t="s">
        <v>54</v>
      </c>
      <c r="B956" s="56" t="s">
        <v>11417</v>
      </c>
      <c r="C956" s="56">
        <v>2101010130</v>
      </c>
      <c r="D956" s="56" t="s">
        <v>40</v>
      </c>
      <c r="E956" s="56">
        <v>2101020140</v>
      </c>
      <c r="F956" s="56">
        <v>5401010140</v>
      </c>
      <c r="G956" s="56" t="s">
        <v>11413</v>
      </c>
      <c r="H956" s="56">
        <v>400100</v>
      </c>
      <c r="I956" s="56" t="s">
        <v>11414</v>
      </c>
      <c r="J956" s="56" t="s">
        <v>408</v>
      </c>
      <c r="K956" s="56" t="s">
        <v>409</v>
      </c>
      <c r="L956" s="56" t="s">
        <v>7138</v>
      </c>
      <c r="M956" s="73">
        <v>41320</v>
      </c>
      <c r="N956" s="56"/>
      <c r="O956" s="56"/>
      <c r="P956" s="56" t="s">
        <v>7235</v>
      </c>
      <c r="Q956" s="56"/>
      <c r="R956" s="56" t="s">
        <v>70</v>
      </c>
      <c r="S956" s="56" t="s">
        <v>11415</v>
      </c>
      <c r="T956" s="56" t="s">
        <v>7140</v>
      </c>
      <c r="U956" s="57">
        <v>750000</v>
      </c>
      <c r="V956" s="57">
        <v>-537752.37</v>
      </c>
      <c r="W956" s="57">
        <v>212247.63</v>
      </c>
      <c r="X956" s="57">
        <v>0</v>
      </c>
      <c r="Y956" s="73">
        <v>41320</v>
      </c>
      <c r="Z956" s="57">
        <v>-78238.22</v>
      </c>
      <c r="AA956" s="57">
        <v>0</v>
      </c>
      <c r="AB956" s="57">
        <v>134009.41</v>
      </c>
      <c r="AC956" s="57">
        <v>0</v>
      </c>
      <c r="AD956" s="56" t="s">
        <v>9255</v>
      </c>
      <c r="AE956" s="57">
        <v>0</v>
      </c>
      <c r="AF956" s="57">
        <v>0</v>
      </c>
      <c r="AG956" s="57">
        <v>0</v>
      </c>
      <c r="AI956"/>
      <c r="AJ956"/>
    </row>
    <row r="957" spans="1:36">
      <c r="A957" s="56" t="s">
        <v>54</v>
      </c>
      <c r="B957" s="56" t="s">
        <v>11417</v>
      </c>
      <c r="C957" s="56">
        <v>2101010130</v>
      </c>
      <c r="D957" s="56" t="s">
        <v>40</v>
      </c>
      <c r="E957" s="56">
        <v>2101020140</v>
      </c>
      <c r="F957" s="56">
        <v>5401010140</v>
      </c>
      <c r="G957" s="56" t="s">
        <v>11413</v>
      </c>
      <c r="H957" s="56">
        <v>400100</v>
      </c>
      <c r="I957" s="56" t="s">
        <v>11414</v>
      </c>
      <c r="J957" s="56" t="s">
        <v>415</v>
      </c>
      <c r="K957" s="56" t="s">
        <v>416</v>
      </c>
      <c r="L957" s="56" t="s">
        <v>7138</v>
      </c>
      <c r="M957" s="73">
        <v>40722</v>
      </c>
      <c r="N957" s="56"/>
      <c r="O957" s="56"/>
      <c r="P957" s="56" t="s">
        <v>7235</v>
      </c>
      <c r="Q957" s="56"/>
      <c r="R957" s="56" t="s">
        <v>70</v>
      </c>
      <c r="S957" s="56" t="s">
        <v>11415</v>
      </c>
      <c r="T957" s="56" t="s">
        <v>7140</v>
      </c>
      <c r="U957" s="57">
        <v>1462500</v>
      </c>
      <c r="V957" s="57">
        <v>-1310572.6200000001</v>
      </c>
      <c r="W957" s="57">
        <v>151927.38</v>
      </c>
      <c r="X957" s="57">
        <v>0</v>
      </c>
      <c r="Y957" s="73">
        <v>40722</v>
      </c>
      <c r="Z957" s="57">
        <v>-78802.38</v>
      </c>
      <c r="AA957" s="57">
        <v>0</v>
      </c>
      <c r="AB957" s="57">
        <v>73125</v>
      </c>
      <c r="AC957" s="57">
        <v>0</v>
      </c>
      <c r="AD957" s="56" t="s">
        <v>9255</v>
      </c>
      <c r="AE957" s="57">
        <v>0</v>
      </c>
      <c r="AF957" s="57">
        <v>0</v>
      </c>
      <c r="AG957" s="57">
        <v>0</v>
      </c>
      <c r="AI957"/>
      <c r="AJ957"/>
    </row>
    <row r="958" spans="1:36">
      <c r="A958" s="56" t="s">
        <v>54</v>
      </c>
      <c r="B958" s="56" t="s">
        <v>11417</v>
      </c>
      <c r="C958" s="56">
        <v>2101010130</v>
      </c>
      <c r="D958" s="56" t="s">
        <v>40</v>
      </c>
      <c r="E958" s="56">
        <v>2101020140</v>
      </c>
      <c r="F958" s="56">
        <v>5401010140</v>
      </c>
      <c r="G958" s="56" t="s">
        <v>11413</v>
      </c>
      <c r="H958" s="56">
        <v>400100</v>
      </c>
      <c r="I958" s="56" t="s">
        <v>11414</v>
      </c>
      <c r="J958" s="56" t="s">
        <v>417</v>
      </c>
      <c r="K958" s="56" t="s">
        <v>418</v>
      </c>
      <c r="L958" s="56" t="s">
        <v>7138</v>
      </c>
      <c r="M958" s="73">
        <v>41193</v>
      </c>
      <c r="N958" s="56"/>
      <c r="O958" s="56"/>
      <c r="P958" s="56" t="s">
        <v>7235</v>
      </c>
      <c r="Q958" s="56"/>
      <c r="R958" s="56" t="s">
        <v>70</v>
      </c>
      <c r="S958" s="56" t="s">
        <v>11415</v>
      </c>
      <c r="T958" s="56" t="s">
        <v>7140</v>
      </c>
      <c r="U958" s="57">
        <v>1768940</v>
      </c>
      <c r="V958" s="57">
        <v>-1329210.8600000001</v>
      </c>
      <c r="W958" s="57">
        <v>439729.14</v>
      </c>
      <c r="X958" s="57">
        <v>0</v>
      </c>
      <c r="Y958" s="73">
        <v>41193</v>
      </c>
      <c r="Z958" s="57">
        <v>-189544.81</v>
      </c>
      <c r="AA958" s="57">
        <v>0</v>
      </c>
      <c r="AB958" s="57">
        <v>250184.33</v>
      </c>
      <c r="AC958" s="57">
        <v>0</v>
      </c>
      <c r="AD958" s="56" t="s">
        <v>9255</v>
      </c>
      <c r="AE958" s="57">
        <v>0</v>
      </c>
      <c r="AF958" s="57">
        <v>0</v>
      </c>
      <c r="AG958" s="57">
        <v>0</v>
      </c>
      <c r="AI958"/>
      <c r="AJ958"/>
    </row>
    <row r="959" spans="1:36">
      <c r="A959" s="56" t="s">
        <v>54</v>
      </c>
      <c r="B959" s="56" t="s">
        <v>11417</v>
      </c>
      <c r="C959" s="56">
        <v>2101010130</v>
      </c>
      <c r="D959" s="56" t="s">
        <v>40</v>
      </c>
      <c r="E959" s="56">
        <v>2101020140</v>
      </c>
      <c r="F959" s="56">
        <v>5401010140</v>
      </c>
      <c r="G959" s="56" t="s">
        <v>11413</v>
      </c>
      <c r="H959" s="56">
        <v>400100</v>
      </c>
      <c r="I959" s="56" t="s">
        <v>11414</v>
      </c>
      <c r="J959" s="56" t="s">
        <v>419</v>
      </c>
      <c r="K959" s="56" t="s">
        <v>420</v>
      </c>
      <c r="L959" s="56" t="s">
        <v>7138</v>
      </c>
      <c r="M959" s="73">
        <v>41365</v>
      </c>
      <c r="N959" s="56"/>
      <c r="O959" s="56"/>
      <c r="P959" s="56" t="s">
        <v>7235</v>
      </c>
      <c r="Q959" s="56"/>
      <c r="R959" s="56" t="s">
        <v>70</v>
      </c>
      <c r="S959" s="56" t="s">
        <v>11415</v>
      </c>
      <c r="T959" s="56" t="s">
        <v>7140</v>
      </c>
      <c r="U959" s="57">
        <v>2485548</v>
      </c>
      <c r="V959" s="57">
        <v>-1752671.46</v>
      </c>
      <c r="W959" s="57">
        <v>732876.54</v>
      </c>
      <c r="X959" s="57">
        <v>0</v>
      </c>
      <c r="Y959" s="73">
        <v>41365</v>
      </c>
      <c r="Z959" s="57">
        <v>-256981.18</v>
      </c>
      <c r="AA959" s="57">
        <v>0</v>
      </c>
      <c r="AB959" s="57">
        <v>475895.36</v>
      </c>
      <c r="AC959" s="57">
        <v>0</v>
      </c>
      <c r="AD959" s="56" t="s">
        <v>9255</v>
      </c>
      <c r="AE959" s="57">
        <v>0</v>
      </c>
      <c r="AF959" s="57">
        <v>0</v>
      </c>
      <c r="AG959" s="57">
        <v>0</v>
      </c>
      <c r="AI959"/>
      <c r="AJ959"/>
    </row>
    <row r="960" spans="1:36">
      <c r="A960" s="56" t="s">
        <v>54</v>
      </c>
      <c r="B960" s="56" t="s">
        <v>11417</v>
      </c>
      <c r="C960" s="56">
        <v>2101010130</v>
      </c>
      <c r="D960" s="56" t="s">
        <v>40</v>
      </c>
      <c r="E960" s="56">
        <v>2101020140</v>
      </c>
      <c r="F960" s="56">
        <v>5401010140</v>
      </c>
      <c r="G960" s="56" t="s">
        <v>11413</v>
      </c>
      <c r="H960" s="56">
        <v>400100</v>
      </c>
      <c r="I960" s="56" t="s">
        <v>11414</v>
      </c>
      <c r="J960" s="56" t="s">
        <v>421</v>
      </c>
      <c r="K960" s="56" t="s">
        <v>422</v>
      </c>
      <c r="L960" s="56" t="s">
        <v>7138</v>
      </c>
      <c r="M960" s="73">
        <v>41319</v>
      </c>
      <c r="N960" s="56"/>
      <c r="O960" s="56"/>
      <c r="P960" s="56" t="s">
        <v>7235</v>
      </c>
      <c r="Q960" s="56"/>
      <c r="R960" s="56" t="s">
        <v>70</v>
      </c>
      <c r="S960" s="56" t="s">
        <v>11415</v>
      </c>
      <c r="T960" s="56" t="s">
        <v>7140</v>
      </c>
      <c r="U960" s="57">
        <v>2812500</v>
      </c>
      <c r="V960" s="57">
        <v>-2017317.91</v>
      </c>
      <c r="W960" s="57">
        <v>795182.09</v>
      </c>
      <c r="X960" s="57">
        <v>0</v>
      </c>
      <c r="Y960" s="73">
        <v>41319</v>
      </c>
      <c r="Z960" s="57">
        <v>-293452.44</v>
      </c>
      <c r="AA960" s="57">
        <v>0</v>
      </c>
      <c r="AB960" s="57">
        <v>501729.65</v>
      </c>
      <c r="AC960" s="57">
        <v>0</v>
      </c>
      <c r="AD960" s="56" t="s">
        <v>9255</v>
      </c>
      <c r="AE960" s="57">
        <v>0</v>
      </c>
      <c r="AF960" s="57">
        <v>0</v>
      </c>
      <c r="AG960" s="57">
        <v>0</v>
      </c>
      <c r="AI960"/>
      <c r="AJ960"/>
    </row>
    <row r="961" spans="1:36">
      <c r="A961" s="56" t="s">
        <v>54</v>
      </c>
      <c r="B961" s="56" t="s">
        <v>11417</v>
      </c>
      <c r="C961" s="56">
        <v>2101010130</v>
      </c>
      <c r="D961" s="56" t="s">
        <v>40</v>
      </c>
      <c r="E961" s="56">
        <v>2101020140</v>
      </c>
      <c r="F961" s="56">
        <v>5401010140</v>
      </c>
      <c r="G961" s="56" t="s">
        <v>11413</v>
      </c>
      <c r="H961" s="56">
        <v>400100</v>
      </c>
      <c r="I961" s="56" t="s">
        <v>11414</v>
      </c>
      <c r="J961" s="56" t="s">
        <v>423</v>
      </c>
      <c r="K961" s="56" t="s">
        <v>424</v>
      </c>
      <c r="L961" s="56" t="s">
        <v>7138</v>
      </c>
      <c r="M961" s="73">
        <v>41400</v>
      </c>
      <c r="N961" s="56"/>
      <c r="O961" s="56"/>
      <c r="P961" s="56" t="s">
        <v>7235</v>
      </c>
      <c r="Q961" s="56"/>
      <c r="R961" s="56" t="s">
        <v>70</v>
      </c>
      <c r="S961" s="56" t="s">
        <v>11415</v>
      </c>
      <c r="T961" s="56" t="s">
        <v>7140</v>
      </c>
      <c r="U961" s="57">
        <v>1920120</v>
      </c>
      <c r="V961" s="57">
        <v>-1333666.8500000001</v>
      </c>
      <c r="W961" s="57">
        <v>586453.15</v>
      </c>
      <c r="X961" s="57">
        <v>0</v>
      </c>
      <c r="Y961" s="73">
        <v>41400</v>
      </c>
      <c r="Z961" s="57">
        <v>-198316.4</v>
      </c>
      <c r="AA961" s="57">
        <v>0</v>
      </c>
      <c r="AB961" s="57">
        <v>388136.75</v>
      </c>
      <c r="AC961" s="57">
        <v>0</v>
      </c>
      <c r="AD961" s="56" t="s">
        <v>9255</v>
      </c>
      <c r="AE961" s="57">
        <v>0</v>
      </c>
      <c r="AF961" s="57">
        <v>0</v>
      </c>
      <c r="AG961" s="57">
        <v>0</v>
      </c>
      <c r="AI961"/>
      <c r="AJ961"/>
    </row>
    <row r="962" spans="1:36">
      <c r="A962" s="56" t="s">
        <v>54</v>
      </c>
      <c r="B962" s="56" t="s">
        <v>11417</v>
      </c>
      <c r="C962" s="56">
        <v>2101010130</v>
      </c>
      <c r="D962" s="56" t="s">
        <v>40</v>
      </c>
      <c r="E962" s="56">
        <v>2101020140</v>
      </c>
      <c r="F962" s="56">
        <v>5401010140</v>
      </c>
      <c r="G962" s="56" t="s">
        <v>11413</v>
      </c>
      <c r="H962" s="56">
        <v>400100</v>
      </c>
      <c r="I962" s="56" t="s">
        <v>11414</v>
      </c>
      <c r="J962" s="56" t="s">
        <v>427</v>
      </c>
      <c r="K962" s="56" t="s">
        <v>428</v>
      </c>
      <c r="L962" s="56" t="s">
        <v>7138</v>
      </c>
      <c r="M962" s="73">
        <v>41400</v>
      </c>
      <c r="N962" s="56"/>
      <c r="O962" s="56"/>
      <c r="P962" s="56" t="s">
        <v>7235</v>
      </c>
      <c r="Q962" s="56"/>
      <c r="R962" s="56" t="s">
        <v>70</v>
      </c>
      <c r="S962" s="56" t="s">
        <v>11415</v>
      </c>
      <c r="T962" s="56" t="s">
        <v>7140</v>
      </c>
      <c r="U962" s="57">
        <v>6477119</v>
      </c>
      <c r="V962" s="57">
        <v>-4498842.8099999996</v>
      </c>
      <c r="W962" s="57">
        <v>1978276.19</v>
      </c>
      <c r="X962" s="57">
        <v>0</v>
      </c>
      <c r="Y962" s="73">
        <v>41400</v>
      </c>
      <c r="Z962" s="57">
        <v>-668978.64</v>
      </c>
      <c r="AA962" s="57">
        <v>0</v>
      </c>
      <c r="AB962" s="57">
        <v>1309297.55</v>
      </c>
      <c r="AC962" s="57">
        <v>0</v>
      </c>
      <c r="AD962" s="56" t="s">
        <v>9255</v>
      </c>
      <c r="AE962" s="57">
        <v>0</v>
      </c>
      <c r="AF962" s="57">
        <v>0</v>
      </c>
      <c r="AG962" s="57">
        <v>0</v>
      </c>
      <c r="AI962"/>
      <c r="AJ962"/>
    </row>
    <row r="963" spans="1:36">
      <c r="A963" s="56" t="s">
        <v>54</v>
      </c>
      <c r="B963" s="56" t="s">
        <v>11417</v>
      </c>
      <c r="C963" s="56">
        <v>2101010130</v>
      </c>
      <c r="D963" s="56" t="s">
        <v>40</v>
      </c>
      <c r="E963" s="56">
        <v>2101020140</v>
      </c>
      <c r="F963" s="56">
        <v>5401010140</v>
      </c>
      <c r="G963" s="56" t="s">
        <v>11413</v>
      </c>
      <c r="H963" s="56">
        <v>400100</v>
      </c>
      <c r="I963" s="56" t="s">
        <v>11414</v>
      </c>
      <c r="J963" s="56" t="s">
        <v>441</v>
      </c>
      <c r="K963" s="56" t="s">
        <v>442</v>
      </c>
      <c r="L963" s="56" t="s">
        <v>7138</v>
      </c>
      <c r="M963" s="73">
        <v>41730</v>
      </c>
      <c r="N963" s="56"/>
      <c r="O963" s="56"/>
      <c r="P963" s="56" t="s">
        <v>7235</v>
      </c>
      <c r="Q963" s="56"/>
      <c r="R963" s="56" t="s">
        <v>70</v>
      </c>
      <c r="S963" s="56" t="s">
        <v>11415</v>
      </c>
      <c r="T963" s="56" t="s">
        <v>7140</v>
      </c>
      <c r="U963" s="57">
        <v>618750</v>
      </c>
      <c r="V963" s="57">
        <v>-379983.56</v>
      </c>
      <c r="W963" s="57">
        <v>238766.44</v>
      </c>
      <c r="X963" s="57">
        <v>0</v>
      </c>
      <c r="Y963" s="73">
        <v>41730</v>
      </c>
      <c r="Z963" s="57">
        <v>-60047.46</v>
      </c>
      <c r="AA963" s="57">
        <v>0</v>
      </c>
      <c r="AB963" s="57">
        <v>178718.98</v>
      </c>
      <c r="AC963" s="57">
        <v>0</v>
      </c>
      <c r="AD963" s="56" t="s">
        <v>9255</v>
      </c>
      <c r="AE963" s="57">
        <v>0</v>
      </c>
      <c r="AF963" s="57">
        <v>0</v>
      </c>
      <c r="AG963" s="57">
        <v>0</v>
      </c>
      <c r="AI963"/>
      <c r="AJ963"/>
    </row>
    <row r="964" spans="1:36">
      <c r="A964" s="56" t="s">
        <v>54</v>
      </c>
      <c r="B964" s="56" t="s">
        <v>11417</v>
      </c>
      <c r="C964" s="56">
        <v>2101010130</v>
      </c>
      <c r="D964" s="56" t="s">
        <v>40</v>
      </c>
      <c r="E964" s="56">
        <v>2101020140</v>
      </c>
      <c r="F964" s="56">
        <v>5401010140</v>
      </c>
      <c r="G964" s="56" t="s">
        <v>11413</v>
      </c>
      <c r="H964" s="56">
        <v>400100</v>
      </c>
      <c r="I964" s="56" t="s">
        <v>11414</v>
      </c>
      <c r="J964" s="56" t="s">
        <v>445</v>
      </c>
      <c r="K964" s="56" t="s">
        <v>446</v>
      </c>
      <c r="L964" s="56" t="s">
        <v>7138</v>
      </c>
      <c r="M964" s="73">
        <v>41730</v>
      </c>
      <c r="N964" s="56"/>
      <c r="O964" s="56"/>
      <c r="P964" s="56" t="s">
        <v>7235</v>
      </c>
      <c r="Q964" s="56"/>
      <c r="R964" s="56" t="s">
        <v>70</v>
      </c>
      <c r="S964" s="56" t="s">
        <v>11415</v>
      </c>
      <c r="T964" s="56" t="s">
        <v>7140</v>
      </c>
      <c r="U964" s="57">
        <v>78750</v>
      </c>
      <c r="V964" s="57">
        <v>-48361.56</v>
      </c>
      <c r="W964" s="57">
        <v>30388.44</v>
      </c>
      <c r="X964" s="57">
        <v>0</v>
      </c>
      <c r="Y964" s="73">
        <v>41730</v>
      </c>
      <c r="Z964" s="57">
        <v>-7642.4</v>
      </c>
      <c r="AA964" s="57">
        <v>0</v>
      </c>
      <c r="AB964" s="57">
        <v>22746.04</v>
      </c>
      <c r="AC964" s="57">
        <v>0</v>
      </c>
      <c r="AD964" s="56" t="s">
        <v>9255</v>
      </c>
      <c r="AE964" s="57">
        <v>0</v>
      </c>
      <c r="AF964" s="57">
        <v>0</v>
      </c>
      <c r="AG964" s="57">
        <v>0</v>
      </c>
      <c r="AI964"/>
      <c r="AJ964"/>
    </row>
    <row r="965" spans="1:36">
      <c r="A965" s="56" t="s">
        <v>54</v>
      </c>
      <c r="B965" s="56" t="s">
        <v>11417</v>
      </c>
      <c r="C965" s="56">
        <v>2101010130</v>
      </c>
      <c r="D965" s="56" t="s">
        <v>40</v>
      </c>
      <c r="E965" s="56">
        <v>2101020140</v>
      </c>
      <c r="F965" s="56">
        <v>5401010140</v>
      </c>
      <c r="G965" s="56" t="s">
        <v>11413</v>
      </c>
      <c r="H965" s="56">
        <v>400100</v>
      </c>
      <c r="I965" s="56" t="s">
        <v>11414</v>
      </c>
      <c r="J965" s="56" t="s">
        <v>447</v>
      </c>
      <c r="K965" s="56" t="s">
        <v>448</v>
      </c>
      <c r="L965" s="56" t="s">
        <v>7138</v>
      </c>
      <c r="M965" s="73">
        <v>41816</v>
      </c>
      <c r="N965" s="56"/>
      <c r="O965" s="56"/>
      <c r="P965" s="56" t="s">
        <v>7235</v>
      </c>
      <c r="Q965" s="56"/>
      <c r="R965" s="56" t="s">
        <v>70</v>
      </c>
      <c r="S965" s="56" t="s">
        <v>11415</v>
      </c>
      <c r="T965" s="56" t="s">
        <v>7140</v>
      </c>
      <c r="U965" s="57">
        <v>506250</v>
      </c>
      <c r="V965" s="57">
        <v>-300589.59000000003</v>
      </c>
      <c r="W965" s="57">
        <v>205660.41</v>
      </c>
      <c r="X965" s="57">
        <v>0</v>
      </c>
      <c r="Y965" s="73">
        <v>41816</v>
      </c>
      <c r="Z965" s="57">
        <v>-48499.360000000001</v>
      </c>
      <c r="AA965" s="57">
        <v>0</v>
      </c>
      <c r="AB965" s="57">
        <v>157161.04999999999</v>
      </c>
      <c r="AC965" s="57">
        <v>0</v>
      </c>
      <c r="AD965" s="56" t="s">
        <v>9255</v>
      </c>
      <c r="AE965" s="57">
        <v>0</v>
      </c>
      <c r="AF965" s="57">
        <v>0</v>
      </c>
      <c r="AG965" s="57">
        <v>0</v>
      </c>
      <c r="AI965"/>
      <c r="AJ965"/>
    </row>
    <row r="966" spans="1:36">
      <c r="A966" s="56" t="s">
        <v>54</v>
      </c>
      <c r="B966" s="56" t="s">
        <v>11417</v>
      </c>
      <c r="C966" s="56">
        <v>2101010130</v>
      </c>
      <c r="D966" s="56" t="s">
        <v>40</v>
      </c>
      <c r="E966" s="56">
        <v>2101020140</v>
      </c>
      <c r="F966" s="56">
        <v>5401010140</v>
      </c>
      <c r="G966" s="56" t="s">
        <v>11413</v>
      </c>
      <c r="H966" s="56">
        <v>400100</v>
      </c>
      <c r="I966" s="56" t="s">
        <v>11414</v>
      </c>
      <c r="J966" s="56" t="s">
        <v>449</v>
      </c>
      <c r="K966" s="56" t="s">
        <v>450</v>
      </c>
      <c r="L966" s="56" t="s">
        <v>7138</v>
      </c>
      <c r="M966" s="73">
        <v>41802</v>
      </c>
      <c r="N966" s="56"/>
      <c r="O966" s="56"/>
      <c r="P966" s="56" t="s">
        <v>7235</v>
      </c>
      <c r="Q966" s="56"/>
      <c r="R966" s="56" t="s">
        <v>70</v>
      </c>
      <c r="S966" s="56" t="s">
        <v>11415</v>
      </c>
      <c r="T966" s="56" t="s">
        <v>7140</v>
      </c>
      <c r="U966" s="57">
        <v>378750</v>
      </c>
      <c r="V966" s="57">
        <v>-226131.74</v>
      </c>
      <c r="W966" s="57">
        <v>152618.26</v>
      </c>
      <c r="X966" s="57">
        <v>0</v>
      </c>
      <c r="Y966" s="73">
        <v>41802</v>
      </c>
      <c r="Z966" s="57">
        <v>-36359.42</v>
      </c>
      <c r="AA966" s="57">
        <v>0</v>
      </c>
      <c r="AB966" s="57">
        <v>116258.84</v>
      </c>
      <c r="AC966" s="57">
        <v>0</v>
      </c>
      <c r="AD966" s="56" t="s">
        <v>9255</v>
      </c>
      <c r="AE966" s="57">
        <v>0</v>
      </c>
      <c r="AF966" s="57">
        <v>0</v>
      </c>
      <c r="AG966" s="57">
        <v>0</v>
      </c>
      <c r="AI966"/>
      <c r="AJ966"/>
    </row>
    <row r="967" spans="1:36">
      <c r="A967" s="56" t="s">
        <v>54</v>
      </c>
      <c r="B967" s="56" t="s">
        <v>11417</v>
      </c>
      <c r="C967" s="56">
        <v>2101010130</v>
      </c>
      <c r="D967" s="56" t="s">
        <v>40</v>
      </c>
      <c r="E967" s="56">
        <v>2101020140</v>
      </c>
      <c r="F967" s="56">
        <v>5401010140</v>
      </c>
      <c r="G967" s="56" t="s">
        <v>11413</v>
      </c>
      <c r="H967" s="56">
        <v>400100</v>
      </c>
      <c r="I967" s="56" t="s">
        <v>11414</v>
      </c>
      <c r="J967" s="56" t="s">
        <v>451</v>
      </c>
      <c r="K967" s="56" t="s">
        <v>452</v>
      </c>
      <c r="L967" s="56" t="s">
        <v>7138</v>
      </c>
      <c r="M967" s="73">
        <v>41802</v>
      </c>
      <c r="N967" s="56"/>
      <c r="O967" s="56"/>
      <c r="P967" s="56" t="s">
        <v>7235</v>
      </c>
      <c r="Q967" s="56"/>
      <c r="R967" s="56" t="s">
        <v>70</v>
      </c>
      <c r="S967" s="56" t="s">
        <v>11415</v>
      </c>
      <c r="T967" s="56" t="s">
        <v>7140</v>
      </c>
      <c r="U967" s="57">
        <v>701950</v>
      </c>
      <c r="V967" s="57">
        <v>-419097.49</v>
      </c>
      <c r="W967" s="57">
        <v>282852.51</v>
      </c>
      <c r="X967" s="57">
        <v>0</v>
      </c>
      <c r="Y967" s="73">
        <v>41802</v>
      </c>
      <c r="Z967" s="57">
        <v>-67386.13</v>
      </c>
      <c r="AA967" s="57">
        <v>0</v>
      </c>
      <c r="AB967" s="57">
        <v>215466.38</v>
      </c>
      <c r="AC967" s="57">
        <v>0</v>
      </c>
      <c r="AD967" s="56" t="s">
        <v>9255</v>
      </c>
      <c r="AE967" s="57">
        <v>0</v>
      </c>
      <c r="AF967" s="57">
        <v>0</v>
      </c>
      <c r="AG967" s="57">
        <v>0</v>
      </c>
      <c r="AI967"/>
      <c r="AJ967"/>
    </row>
    <row r="968" spans="1:36">
      <c r="A968" s="56" t="s">
        <v>54</v>
      </c>
      <c r="B968" s="56" t="s">
        <v>11417</v>
      </c>
      <c r="C968" s="56">
        <v>2101010130</v>
      </c>
      <c r="D968" s="56" t="s">
        <v>40</v>
      </c>
      <c r="E968" s="56">
        <v>2101020140</v>
      </c>
      <c r="F968" s="56">
        <v>5401010140</v>
      </c>
      <c r="G968" s="56" t="s">
        <v>11413</v>
      </c>
      <c r="H968" s="56">
        <v>400100</v>
      </c>
      <c r="I968" s="56" t="s">
        <v>11414</v>
      </c>
      <c r="J968" s="56" t="s">
        <v>453</v>
      </c>
      <c r="K968" s="56" t="s">
        <v>454</v>
      </c>
      <c r="L968" s="56" t="s">
        <v>7138</v>
      </c>
      <c r="M968" s="73">
        <v>41802</v>
      </c>
      <c r="N968" s="56"/>
      <c r="O968" s="56"/>
      <c r="P968" s="56" t="s">
        <v>7235</v>
      </c>
      <c r="Q968" s="56"/>
      <c r="R968" s="56" t="s">
        <v>70</v>
      </c>
      <c r="S968" s="56" t="s">
        <v>11415</v>
      </c>
      <c r="T968" s="56" t="s">
        <v>7140</v>
      </c>
      <c r="U968" s="57">
        <v>757500</v>
      </c>
      <c r="V968" s="57">
        <v>-452263.48</v>
      </c>
      <c r="W968" s="57">
        <v>305236.52</v>
      </c>
      <c r="X968" s="57">
        <v>0</v>
      </c>
      <c r="Y968" s="73">
        <v>41802</v>
      </c>
      <c r="Z968" s="57">
        <v>-72718.850000000006</v>
      </c>
      <c r="AA968" s="57">
        <v>0</v>
      </c>
      <c r="AB968" s="57">
        <v>232517.67</v>
      </c>
      <c r="AC968" s="57">
        <v>0</v>
      </c>
      <c r="AD968" s="56" t="s">
        <v>9255</v>
      </c>
      <c r="AE968" s="57">
        <v>0</v>
      </c>
      <c r="AF968" s="57">
        <v>0</v>
      </c>
      <c r="AG968" s="57">
        <v>0</v>
      </c>
      <c r="AI968"/>
      <c r="AJ968"/>
    </row>
    <row r="969" spans="1:36">
      <c r="A969" s="56" t="s">
        <v>54</v>
      </c>
      <c r="B969" s="56" t="s">
        <v>11417</v>
      </c>
      <c r="C969" s="56">
        <v>2101010130</v>
      </c>
      <c r="D969" s="56" t="s">
        <v>40</v>
      </c>
      <c r="E969" s="56">
        <v>2101020140</v>
      </c>
      <c r="F969" s="56">
        <v>5401010140</v>
      </c>
      <c r="G969" s="56" t="s">
        <v>11413</v>
      </c>
      <c r="H969" s="56">
        <v>400100</v>
      </c>
      <c r="I969" s="56" t="s">
        <v>11414</v>
      </c>
      <c r="J969" s="56" t="s">
        <v>455</v>
      </c>
      <c r="K969" s="56" t="s">
        <v>456</v>
      </c>
      <c r="L969" s="56" t="s">
        <v>7138</v>
      </c>
      <c r="M969" s="73">
        <v>41816</v>
      </c>
      <c r="N969" s="56"/>
      <c r="O969" s="56"/>
      <c r="P969" s="56" t="s">
        <v>7235</v>
      </c>
      <c r="Q969" s="56"/>
      <c r="R969" s="56" t="s">
        <v>70</v>
      </c>
      <c r="S969" s="56" t="s">
        <v>11415</v>
      </c>
      <c r="T969" s="56" t="s">
        <v>7140</v>
      </c>
      <c r="U969" s="57">
        <v>450000</v>
      </c>
      <c r="V969" s="57">
        <v>-267190.75</v>
      </c>
      <c r="W969" s="57">
        <v>182809.25</v>
      </c>
      <c r="X969" s="57">
        <v>0</v>
      </c>
      <c r="Y969" s="73">
        <v>41816</v>
      </c>
      <c r="Z969" s="57">
        <v>-43110.54</v>
      </c>
      <c r="AA969" s="57">
        <v>0</v>
      </c>
      <c r="AB969" s="57">
        <v>139698.71</v>
      </c>
      <c r="AC969" s="57">
        <v>0</v>
      </c>
      <c r="AD969" s="56" t="s">
        <v>9255</v>
      </c>
      <c r="AE969" s="57">
        <v>0</v>
      </c>
      <c r="AF969" s="57">
        <v>0</v>
      </c>
      <c r="AG969" s="57">
        <v>0</v>
      </c>
      <c r="AI969"/>
      <c r="AJ969"/>
    </row>
    <row r="970" spans="1:36">
      <c r="A970" s="56" t="s">
        <v>54</v>
      </c>
      <c r="B970" s="56" t="s">
        <v>11417</v>
      </c>
      <c r="C970" s="56">
        <v>2101010130</v>
      </c>
      <c r="D970" s="56" t="s">
        <v>40</v>
      </c>
      <c r="E970" s="56">
        <v>2101020140</v>
      </c>
      <c r="F970" s="56">
        <v>5401010140</v>
      </c>
      <c r="G970" s="56" t="s">
        <v>11413</v>
      </c>
      <c r="H970" s="56">
        <v>400100</v>
      </c>
      <c r="I970" s="56" t="s">
        <v>11414</v>
      </c>
      <c r="J970" s="56" t="s">
        <v>457</v>
      </c>
      <c r="K970" s="56" t="s">
        <v>458</v>
      </c>
      <c r="L970" s="56" t="s">
        <v>7138</v>
      </c>
      <c r="M970" s="73">
        <v>41830</v>
      </c>
      <c r="N970" s="56"/>
      <c r="O970" s="56"/>
      <c r="P970" s="56" t="s">
        <v>7235</v>
      </c>
      <c r="Q970" s="56"/>
      <c r="R970" s="56" t="s">
        <v>70</v>
      </c>
      <c r="S970" s="56" t="s">
        <v>11415</v>
      </c>
      <c r="T970" s="56" t="s">
        <v>7140</v>
      </c>
      <c r="U970" s="57">
        <v>94000</v>
      </c>
      <c r="V970" s="57">
        <v>-55504.73</v>
      </c>
      <c r="W970" s="57">
        <v>38495.269999999997</v>
      </c>
      <c r="X970" s="57">
        <v>0</v>
      </c>
      <c r="Y970" s="73">
        <v>41830</v>
      </c>
      <c r="Z970" s="57">
        <v>-8986.9599999999991</v>
      </c>
      <c r="AA970" s="57">
        <v>0</v>
      </c>
      <c r="AB970" s="57">
        <v>29508.31</v>
      </c>
      <c r="AC970" s="57">
        <v>0</v>
      </c>
      <c r="AD970" s="56" t="s">
        <v>9255</v>
      </c>
      <c r="AE970" s="57">
        <v>0</v>
      </c>
      <c r="AF970" s="57">
        <v>0</v>
      </c>
      <c r="AG970" s="57">
        <v>0</v>
      </c>
      <c r="AI970"/>
      <c r="AJ970"/>
    </row>
    <row r="971" spans="1:36">
      <c r="A971" s="56" t="s">
        <v>54</v>
      </c>
      <c r="B971" s="56" t="s">
        <v>11417</v>
      </c>
      <c r="C971" s="56">
        <v>2101010130</v>
      </c>
      <c r="D971" s="56" t="s">
        <v>40</v>
      </c>
      <c r="E971" s="56">
        <v>2101020140</v>
      </c>
      <c r="F971" s="56">
        <v>5401010140</v>
      </c>
      <c r="G971" s="56" t="s">
        <v>11413</v>
      </c>
      <c r="H971" s="56">
        <v>400100</v>
      </c>
      <c r="I971" s="56" t="s">
        <v>11414</v>
      </c>
      <c r="J971" s="56" t="s">
        <v>461</v>
      </c>
      <c r="K971" s="56" t="s">
        <v>462</v>
      </c>
      <c r="L971" s="56" t="s">
        <v>7138</v>
      </c>
      <c r="M971" s="73">
        <v>41872</v>
      </c>
      <c r="N971" s="56"/>
      <c r="O971" s="56"/>
      <c r="P971" s="56" t="s">
        <v>7235</v>
      </c>
      <c r="Q971" s="56"/>
      <c r="R971" s="56" t="s">
        <v>70</v>
      </c>
      <c r="S971" s="56" t="s">
        <v>11415</v>
      </c>
      <c r="T971" s="56" t="s">
        <v>7140</v>
      </c>
      <c r="U971" s="57">
        <v>95950</v>
      </c>
      <c r="V971" s="57">
        <v>-55716.58</v>
      </c>
      <c r="W971" s="57">
        <v>40233.42</v>
      </c>
      <c r="X971" s="57">
        <v>0</v>
      </c>
      <c r="Y971" s="73">
        <v>41872</v>
      </c>
      <c r="Z971" s="57">
        <v>-9118.33</v>
      </c>
      <c r="AA971" s="57">
        <v>0</v>
      </c>
      <c r="AB971" s="57">
        <v>31115.09</v>
      </c>
      <c r="AC971" s="57">
        <v>0</v>
      </c>
      <c r="AD971" s="56" t="s">
        <v>9255</v>
      </c>
      <c r="AE971" s="57">
        <v>0</v>
      </c>
      <c r="AF971" s="57">
        <v>0</v>
      </c>
      <c r="AG971" s="57">
        <v>0</v>
      </c>
      <c r="AI971"/>
      <c r="AJ971"/>
    </row>
    <row r="972" spans="1:36">
      <c r="A972" s="56" t="s">
        <v>54</v>
      </c>
      <c r="B972" s="56" t="s">
        <v>11417</v>
      </c>
      <c r="C972" s="56">
        <v>2101010130</v>
      </c>
      <c r="D972" s="56" t="s">
        <v>40</v>
      </c>
      <c r="E972" s="56">
        <v>2101020140</v>
      </c>
      <c r="F972" s="56">
        <v>5401010140</v>
      </c>
      <c r="G972" s="56" t="s">
        <v>11413</v>
      </c>
      <c r="H972" s="56">
        <v>400100</v>
      </c>
      <c r="I972" s="56" t="s">
        <v>11414</v>
      </c>
      <c r="J972" s="56" t="s">
        <v>463</v>
      </c>
      <c r="K972" s="56" t="s">
        <v>462</v>
      </c>
      <c r="L972" s="56" t="s">
        <v>7138</v>
      </c>
      <c r="M972" s="73">
        <v>41872</v>
      </c>
      <c r="N972" s="56"/>
      <c r="O972" s="56"/>
      <c r="P972" s="56" t="s">
        <v>7235</v>
      </c>
      <c r="Q972" s="56"/>
      <c r="R972" s="56" t="s">
        <v>70</v>
      </c>
      <c r="S972" s="56" t="s">
        <v>11415</v>
      </c>
      <c r="T972" s="56" t="s">
        <v>7140</v>
      </c>
      <c r="U972" s="57">
        <v>90900</v>
      </c>
      <c r="V972" s="57">
        <v>-52784.14</v>
      </c>
      <c r="W972" s="57">
        <v>38115.86</v>
      </c>
      <c r="X972" s="57">
        <v>0</v>
      </c>
      <c r="Y972" s="73">
        <v>41872</v>
      </c>
      <c r="Z972" s="57">
        <v>-8638.42</v>
      </c>
      <c r="AA972" s="57">
        <v>0</v>
      </c>
      <c r="AB972" s="57">
        <v>29477.439999999999</v>
      </c>
      <c r="AC972" s="57">
        <v>0</v>
      </c>
      <c r="AD972" s="56" t="s">
        <v>9255</v>
      </c>
      <c r="AE972" s="57">
        <v>0</v>
      </c>
      <c r="AF972" s="57">
        <v>0</v>
      </c>
      <c r="AG972" s="57">
        <v>0</v>
      </c>
      <c r="AI972"/>
      <c r="AJ972"/>
    </row>
    <row r="973" spans="1:36">
      <c r="A973" s="56" t="s">
        <v>54</v>
      </c>
      <c r="B973" s="56" t="s">
        <v>11417</v>
      </c>
      <c r="C973" s="56">
        <v>2101010130</v>
      </c>
      <c r="D973" s="56" t="s">
        <v>40</v>
      </c>
      <c r="E973" s="56">
        <v>2101020140</v>
      </c>
      <c r="F973" s="56">
        <v>5401010140</v>
      </c>
      <c r="G973" s="56" t="s">
        <v>11413</v>
      </c>
      <c r="H973" s="56">
        <v>400100</v>
      </c>
      <c r="I973" s="56" t="s">
        <v>11414</v>
      </c>
      <c r="J973" s="56" t="s">
        <v>464</v>
      </c>
      <c r="K973" s="56" t="s">
        <v>465</v>
      </c>
      <c r="L973" s="56" t="s">
        <v>7138</v>
      </c>
      <c r="M973" s="73">
        <v>41800</v>
      </c>
      <c r="N973" s="56"/>
      <c r="O973" s="56"/>
      <c r="P973" s="56" t="s">
        <v>7235</v>
      </c>
      <c r="Q973" s="56"/>
      <c r="R973" s="56" t="s">
        <v>70</v>
      </c>
      <c r="S973" s="56" t="s">
        <v>11415</v>
      </c>
      <c r="T973" s="56" t="s">
        <v>7140</v>
      </c>
      <c r="U973" s="57">
        <v>318645</v>
      </c>
      <c r="V973" s="57">
        <v>-190396.22</v>
      </c>
      <c r="W973" s="57">
        <v>128248.78</v>
      </c>
      <c r="X973" s="57">
        <v>0</v>
      </c>
      <c r="Y973" s="73">
        <v>41800</v>
      </c>
      <c r="Z973" s="57">
        <v>-30598.47</v>
      </c>
      <c r="AA973" s="57">
        <v>0</v>
      </c>
      <c r="AB973" s="57">
        <v>97650.31</v>
      </c>
      <c r="AC973" s="57">
        <v>0</v>
      </c>
      <c r="AD973" s="56" t="s">
        <v>9255</v>
      </c>
      <c r="AE973" s="57">
        <v>0</v>
      </c>
      <c r="AF973" s="57">
        <v>0</v>
      </c>
      <c r="AG973" s="57">
        <v>0</v>
      </c>
      <c r="AI973"/>
      <c r="AJ973"/>
    </row>
    <row r="974" spans="1:36">
      <c r="A974" s="56" t="s">
        <v>54</v>
      </c>
      <c r="B974" s="56" t="s">
        <v>11417</v>
      </c>
      <c r="C974" s="56">
        <v>2101010130</v>
      </c>
      <c r="D974" s="56" t="s">
        <v>40</v>
      </c>
      <c r="E974" s="56">
        <v>2101020140</v>
      </c>
      <c r="F974" s="56">
        <v>5401010140</v>
      </c>
      <c r="G974" s="56" t="s">
        <v>11413</v>
      </c>
      <c r="H974" s="56">
        <v>400100</v>
      </c>
      <c r="I974" s="56" t="s">
        <v>11414</v>
      </c>
      <c r="J974" s="56" t="s">
        <v>466</v>
      </c>
      <c r="K974" s="56" t="s">
        <v>467</v>
      </c>
      <c r="L974" s="56" t="s">
        <v>7138</v>
      </c>
      <c r="M974" s="73">
        <v>41800</v>
      </c>
      <c r="N974" s="56"/>
      <c r="O974" s="56"/>
      <c r="P974" s="56" t="s">
        <v>7235</v>
      </c>
      <c r="Q974" s="56"/>
      <c r="R974" s="56" t="s">
        <v>70</v>
      </c>
      <c r="S974" s="56" t="s">
        <v>11415</v>
      </c>
      <c r="T974" s="56" t="s">
        <v>7140</v>
      </c>
      <c r="U974" s="57">
        <v>14770</v>
      </c>
      <c r="V974" s="57">
        <v>-8825.35</v>
      </c>
      <c r="W974" s="57">
        <v>5944.65</v>
      </c>
      <c r="X974" s="57">
        <v>0</v>
      </c>
      <c r="Y974" s="73">
        <v>41800</v>
      </c>
      <c r="Z974" s="57">
        <v>-1418.31</v>
      </c>
      <c r="AA974" s="57">
        <v>0</v>
      </c>
      <c r="AB974" s="57">
        <v>4526.34</v>
      </c>
      <c r="AC974" s="57">
        <v>0</v>
      </c>
      <c r="AD974" s="56" t="s">
        <v>9255</v>
      </c>
      <c r="AE974" s="57">
        <v>0</v>
      </c>
      <c r="AF974" s="57">
        <v>0</v>
      </c>
      <c r="AG974" s="57">
        <v>0</v>
      </c>
      <c r="AI974"/>
      <c r="AJ974"/>
    </row>
    <row r="975" spans="1:36">
      <c r="A975" s="56" t="s">
        <v>54</v>
      </c>
      <c r="B975" s="56" t="s">
        <v>11417</v>
      </c>
      <c r="C975" s="56">
        <v>2101010130</v>
      </c>
      <c r="D975" s="56" t="s">
        <v>40</v>
      </c>
      <c r="E975" s="56">
        <v>2101020140</v>
      </c>
      <c r="F975" s="56">
        <v>5401010140</v>
      </c>
      <c r="G975" s="56" t="s">
        <v>11413</v>
      </c>
      <c r="H975" s="56">
        <v>400100</v>
      </c>
      <c r="I975" s="56" t="s">
        <v>11414</v>
      </c>
      <c r="J975" s="56" t="s">
        <v>468</v>
      </c>
      <c r="K975" s="56" t="s">
        <v>469</v>
      </c>
      <c r="L975" s="56" t="s">
        <v>7138</v>
      </c>
      <c r="M975" s="73">
        <v>41800</v>
      </c>
      <c r="N975" s="56"/>
      <c r="O975" s="56"/>
      <c r="P975" s="56" t="s">
        <v>7235</v>
      </c>
      <c r="Q975" s="56"/>
      <c r="R975" s="56" t="s">
        <v>70</v>
      </c>
      <c r="S975" s="56" t="s">
        <v>11415</v>
      </c>
      <c r="T975" s="56" t="s">
        <v>7140</v>
      </c>
      <c r="U975" s="57">
        <v>247388</v>
      </c>
      <c r="V975" s="57">
        <v>-147818.85</v>
      </c>
      <c r="W975" s="57">
        <v>99569.15</v>
      </c>
      <c r="X975" s="57">
        <v>0</v>
      </c>
      <c r="Y975" s="73">
        <v>41800</v>
      </c>
      <c r="Z975" s="57">
        <v>-23755.89</v>
      </c>
      <c r="AA975" s="57">
        <v>0</v>
      </c>
      <c r="AB975" s="57">
        <v>75813.259999999995</v>
      </c>
      <c r="AC975" s="57">
        <v>0</v>
      </c>
      <c r="AD975" s="56" t="s">
        <v>9255</v>
      </c>
      <c r="AE975" s="57">
        <v>0</v>
      </c>
      <c r="AF975" s="57">
        <v>0</v>
      </c>
      <c r="AG975" s="57">
        <v>0</v>
      </c>
      <c r="AI975"/>
      <c r="AJ975"/>
    </row>
    <row r="976" spans="1:36">
      <c r="A976" s="56" t="s">
        <v>54</v>
      </c>
      <c r="B976" s="56" t="s">
        <v>11417</v>
      </c>
      <c r="C976" s="56">
        <v>2101010130</v>
      </c>
      <c r="D976" s="56" t="s">
        <v>40</v>
      </c>
      <c r="E976" s="56">
        <v>2101020140</v>
      </c>
      <c r="F976" s="56">
        <v>5401010140</v>
      </c>
      <c r="G976" s="56" t="s">
        <v>11413</v>
      </c>
      <c r="H976" s="56">
        <v>400100</v>
      </c>
      <c r="I976" s="56" t="s">
        <v>11414</v>
      </c>
      <c r="J976" s="56" t="s">
        <v>470</v>
      </c>
      <c r="K976" s="56" t="s">
        <v>471</v>
      </c>
      <c r="L976" s="56" t="s">
        <v>7138</v>
      </c>
      <c r="M976" s="73">
        <v>41853</v>
      </c>
      <c r="N976" s="56"/>
      <c r="O976" s="56"/>
      <c r="P976" s="56" t="s">
        <v>7235</v>
      </c>
      <c r="Q976" s="56"/>
      <c r="R976" s="56" t="s">
        <v>70</v>
      </c>
      <c r="S976" s="56" t="s">
        <v>11415</v>
      </c>
      <c r="T976" s="56" t="s">
        <v>7140</v>
      </c>
      <c r="U976" s="57">
        <v>677868</v>
      </c>
      <c r="V976" s="57">
        <v>-396623.17</v>
      </c>
      <c r="W976" s="57">
        <v>281244.83</v>
      </c>
      <c r="X976" s="57">
        <v>0</v>
      </c>
      <c r="Y976" s="73">
        <v>41853</v>
      </c>
      <c r="Z976" s="57">
        <v>-64593.73</v>
      </c>
      <c r="AA976" s="57">
        <v>0</v>
      </c>
      <c r="AB976" s="57">
        <v>216651.1</v>
      </c>
      <c r="AC976" s="57">
        <v>0</v>
      </c>
      <c r="AD976" s="56" t="s">
        <v>9255</v>
      </c>
      <c r="AE976" s="57">
        <v>0</v>
      </c>
      <c r="AF976" s="57">
        <v>0</v>
      </c>
      <c r="AG976" s="57">
        <v>0</v>
      </c>
      <c r="AI976"/>
      <c r="AJ976"/>
    </row>
    <row r="977" spans="1:36">
      <c r="A977" s="56" t="s">
        <v>54</v>
      </c>
      <c r="B977" s="56" t="s">
        <v>11417</v>
      </c>
      <c r="C977" s="56">
        <v>2101010130</v>
      </c>
      <c r="D977" s="56" t="s">
        <v>40</v>
      </c>
      <c r="E977" s="56">
        <v>2101020140</v>
      </c>
      <c r="F977" s="56">
        <v>5401010140</v>
      </c>
      <c r="G977" s="56" t="s">
        <v>11413</v>
      </c>
      <c r="H977" s="56">
        <v>400100</v>
      </c>
      <c r="I977" s="56" t="s">
        <v>11414</v>
      </c>
      <c r="J977" s="56" t="s">
        <v>472</v>
      </c>
      <c r="K977" s="56" t="s">
        <v>473</v>
      </c>
      <c r="L977" s="56" t="s">
        <v>7138</v>
      </c>
      <c r="M977" s="73">
        <v>41886</v>
      </c>
      <c r="N977" s="56"/>
      <c r="O977" s="56"/>
      <c r="P977" s="56" t="s">
        <v>7235</v>
      </c>
      <c r="Q977" s="56"/>
      <c r="R977" s="56" t="s">
        <v>70</v>
      </c>
      <c r="S977" s="56" t="s">
        <v>11415</v>
      </c>
      <c r="T977" s="56" t="s">
        <v>7140</v>
      </c>
      <c r="U977" s="57">
        <v>91125</v>
      </c>
      <c r="V977" s="57">
        <v>-52618.879999999997</v>
      </c>
      <c r="W977" s="57">
        <v>38506.120000000003</v>
      </c>
      <c r="X977" s="57">
        <v>0</v>
      </c>
      <c r="Y977" s="73">
        <v>41886</v>
      </c>
      <c r="Z977" s="57">
        <v>-8642.73</v>
      </c>
      <c r="AA977" s="57">
        <v>0</v>
      </c>
      <c r="AB977" s="57">
        <v>29863.39</v>
      </c>
      <c r="AC977" s="57">
        <v>0</v>
      </c>
      <c r="AD977" s="56" t="s">
        <v>9255</v>
      </c>
      <c r="AE977" s="57">
        <v>0</v>
      </c>
      <c r="AF977" s="57">
        <v>0</v>
      </c>
      <c r="AG977" s="57">
        <v>0</v>
      </c>
      <c r="AI977"/>
      <c r="AJ977"/>
    </row>
    <row r="978" spans="1:36">
      <c r="A978" s="56" t="s">
        <v>54</v>
      </c>
      <c r="B978" s="56" t="s">
        <v>11417</v>
      </c>
      <c r="C978" s="56">
        <v>2101010130</v>
      </c>
      <c r="D978" s="56" t="s">
        <v>40</v>
      </c>
      <c r="E978" s="56">
        <v>2101020140</v>
      </c>
      <c r="F978" s="56">
        <v>5401010140</v>
      </c>
      <c r="G978" s="56" t="s">
        <v>11413</v>
      </c>
      <c r="H978" s="56">
        <v>400100</v>
      </c>
      <c r="I978" s="56" t="s">
        <v>11414</v>
      </c>
      <c r="J978" s="56" t="s">
        <v>474</v>
      </c>
      <c r="K978" s="56" t="s">
        <v>475</v>
      </c>
      <c r="L978" s="56" t="s">
        <v>7138</v>
      </c>
      <c r="M978" s="73">
        <v>41895</v>
      </c>
      <c r="N978" s="56"/>
      <c r="O978" s="56"/>
      <c r="P978" s="56" t="s">
        <v>7235</v>
      </c>
      <c r="Q978" s="56"/>
      <c r="R978" s="56" t="s">
        <v>70</v>
      </c>
      <c r="S978" s="56" t="s">
        <v>11415</v>
      </c>
      <c r="T978" s="56" t="s">
        <v>7140</v>
      </c>
      <c r="U978" s="57">
        <v>80000</v>
      </c>
      <c r="V978" s="57">
        <v>-46028.27</v>
      </c>
      <c r="W978" s="57">
        <v>33971.730000000003</v>
      </c>
      <c r="X978" s="57">
        <v>0</v>
      </c>
      <c r="Y978" s="73">
        <v>41895</v>
      </c>
      <c r="Z978" s="57">
        <v>-7578.02</v>
      </c>
      <c r="AA978" s="57">
        <v>0</v>
      </c>
      <c r="AB978" s="57">
        <v>26393.71</v>
      </c>
      <c r="AC978" s="57">
        <v>0</v>
      </c>
      <c r="AD978" s="56" t="s">
        <v>9255</v>
      </c>
      <c r="AE978" s="57">
        <v>0</v>
      </c>
      <c r="AF978" s="57">
        <v>0</v>
      </c>
      <c r="AG978" s="57">
        <v>0</v>
      </c>
      <c r="AI978"/>
      <c r="AJ978"/>
    </row>
    <row r="979" spans="1:36">
      <c r="A979" s="56" t="s">
        <v>54</v>
      </c>
      <c r="B979" s="56" t="s">
        <v>11417</v>
      </c>
      <c r="C979" s="56">
        <v>2101010130</v>
      </c>
      <c r="D979" s="56" t="s">
        <v>40</v>
      </c>
      <c r="E979" s="56">
        <v>2101020140</v>
      </c>
      <c r="F979" s="56">
        <v>5401010140</v>
      </c>
      <c r="G979" s="56" t="s">
        <v>11413</v>
      </c>
      <c r="H979" s="56">
        <v>400100</v>
      </c>
      <c r="I979" s="56" t="s">
        <v>11414</v>
      </c>
      <c r="J979" s="56" t="s">
        <v>478</v>
      </c>
      <c r="K979" s="56" t="s">
        <v>479</v>
      </c>
      <c r="L979" s="56" t="s">
        <v>7138</v>
      </c>
      <c r="M979" s="73">
        <v>41895</v>
      </c>
      <c r="N979" s="56"/>
      <c r="O979" s="56"/>
      <c r="P979" s="56" t="s">
        <v>7235</v>
      </c>
      <c r="Q979" s="56"/>
      <c r="R979" s="56" t="s">
        <v>70</v>
      </c>
      <c r="S979" s="56" t="s">
        <v>11415</v>
      </c>
      <c r="T979" s="56" t="s">
        <v>7140</v>
      </c>
      <c r="U979" s="57">
        <v>170000</v>
      </c>
      <c r="V979" s="57">
        <v>-97810.05</v>
      </c>
      <c r="W979" s="57">
        <v>72189.95</v>
      </c>
      <c r="X979" s="57">
        <v>0</v>
      </c>
      <c r="Y979" s="73">
        <v>41895</v>
      </c>
      <c r="Z979" s="57">
        <v>-16103.29</v>
      </c>
      <c r="AA979" s="57">
        <v>0</v>
      </c>
      <c r="AB979" s="57">
        <v>56086.66</v>
      </c>
      <c r="AC979" s="57">
        <v>0</v>
      </c>
      <c r="AD979" s="56" t="s">
        <v>9255</v>
      </c>
      <c r="AE979" s="57">
        <v>0</v>
      </c>
      <c r="AF979" s="57">
        <v>0</v>
      </c>
      <c r="AG979" s="57">
        <v>0</v>
      </c>
      <c r="AI979"/>
      <c r="AJ979"/>
    </row>
    <row r="980" spans="1:36">
      <c r="A980" s="56" t="s">
        <v>54</v>
      </c>
      <c r="B980" s="56" t="s">
        <v>11417</v>
      </c>
      <c r="C980" s="56">
        <v>2101010130</v>
      </c>
      <c r="D980" s="56" t="s">
        <v>40</v>
      </c>
      <c r="E980" s="56">
        <v>2101020140</v>
      </c>
      <c r="F980" s="56">
        <v>5401010140</v>
      </c>
      <c r="G980" s="56" t="s">
        <v>11413</v>
      </c>
      <c r="H980" s="56">
        <v>400100</v>
      </c>
      <c r="I980" s="56" t="s">
        <v>11414</v>
      </c>
      <c r="J980" s="56" t="s">
        <v>480</v>
      </c>
      <c r="K980" s="56" t="s">
        <v>481</v>
      </c>
      <c r="L980" s="56" t="s">
        <v>7138</v>
      </c>
      <c r="M980" s="73">
        <v>41895</v>
      </c>
      <c r="N980" s="56"/>
      <c r="O980" s="56"/>
      <c r="P980" s="56" t="s">
        <v>7235</v>
      </c>
      <c r="Q980" s="56"/>
      <c r="R980" s="56" t="s">
        <v>70</v>
      </c>
      <c r="S980" s="56" t="s">
        <v>11415</v>
      </c>
      <c r="T980" s="56" t="s">
        <v>7140</v>
      </c>
      <c r="U980" s="57">
        <v>89000</v>
      </c>
      <c r="V980" s="57">
        <v>-51206.44</v>
      </c>
      <c r="W980" s="57">
        <v>37793.56</v>
      </c>
      <c r="X980" s="57">
        <v>0</v>
      </c>
      <c r="Y980" s="73">
        <v>41895</v>
      </c>
      <c r="Z980" s="57">
        <v>-8430.5400000000009</v>
      </c>
      <c r="AA980" s="57">
        <v>0</v>
      </c>
      <c r="AB980" s="57">
        <v>29363.02</v>
      </c>
      <c r="AC980" s="57">
        <v>0</v>
      </c>
      <c r="AD980" s="56" t="s">
        <v>9255</v>
      </c>
      <c r="AE980" s="57">
        <v>0</v>
      </c>
      <c r="AF980" s="57">
        <v>0</v>
      </c>
      <c r="AG980" s="57">
        <v>0</v>
      </c>
      <c r="AI980"/>
      <c r="AJ980"/>
    </row>
    <row r="981" spans="1:36">
      <c r="A981" s="56" t="s">
        <v>54</v>
      </c>
      <c r="B981" s="56" t="s">
        <v>11417</v>
      </c>
      <c r="C981" s="56">
        <v>2101010130</v>
      </c>
      <c r="D981" s="56" t="s">
        <v>40</v>
      </c>
      <c r="E981" s="56">
        <v>2101020140</v>
      </c>
      <c r="F981" s="56">
        <v>5401010140</v>
      </c>
      <c r="G981" s="56" t="s">
        <v>11413</v>
      </c>
      <c r="H981" s="56">
        <v>400100</v>
      </c>
      <c r="I981" s="56" t="s">
        <v>11414</v>
      </c>
      <c r="J981" s="56" t="s">
        <v>482</v>
      </c>
      <c r="K981" s="56" t="s">
        <v>483</v>
      </c>
      <c r="L981" s="56" t="s">
        <v>7138</v>
      </c>
      <c r="M981" s="73">
        <v>41895</v>
      </c>
      <c r="N981" s="56"/>
      <c r="O981" s="56"/>
      <c r="P981" s="56" t="s">
        <v>7235</v>
      </c>
      <c r="Q981" s="56"/>
      <c r="R981" s="56" t="s">
        <v>70</v>
      </c>
      <c r="S981" s="56" t="s">
        <v>11415</v>
      </c>
      <c r="T981" s="56" t="s">
        <v>7140</v>
      </c>
      <c r="U981" s="57">
        <v>156000</v>
      </c>
      <c r="V981" s="57">
        <v>-89755.11</v>
      </c>
      <c r="W981" s="57">
        <v>66244.89</v>
      </c>
      <c r="X981" s="57">
        <v>0</v>
      </c>
      <c r="Y981" s="73">
        <v>41895</v>
      </c>
      <c r="Z981" s="57">
        <v>-14777.13</v>
      </c>
      <c r="AA981" s="57">
        <v>0</v>
      </c>
      <c r="AB981" s="57">
        <v>51467.76</v>
      </c>
      <c r="AC981" s="57">
        <v>0</v>
      </c>
      <c r="AD981" s="56" t="s">
        <v>9255</v>
      </c>
      <c r="AE981" s="57">
        <v>0</v>
      </c>
      <c r="AF981" s="57">
        <v>0</v>
      </c>
      <c r="AG981" s="57">
        <v>0</v>
      </c>
      <c r="AI981"/>
      <c r="AJ981"/>
    </row>
    <row r="982" spans="1:36">
      <c r="A982" s="56" t="s">
        <v>54</v>
      </c>
      <c r="B982" s="56" t="s">
        <v>11417</v>
      </c>
      <c r="C982" s="56">
        <v>2101010130</v>
      </c>
      <c r="D982" s="56" t="s">
        <v>40</v>
      </c>
      <c r="E982" s="56">
        <v>2101020140</v>
      </c>
      <c r="F982" s="56">
        <v>5401010140</v>
      </c>
      <c r="G982" s="56" t="s">
        <v>11413</v>
      </c>
      <c r="H982" s="56">
        <v>400100</v>
      </c>
      <c r="I982" s="56" t="s">
        <v>11414</v>
      </c>
      <c r="J982" s="56" t="s">
        <v>1010</v>
      </c>
      <c r="K982" s="56" t="s">
        <v>1011</v>
      </c>
      <c r="L982" s="56" t="s">
        <v>7138</v>
      </c>
      <c r="M982" s="73">
        <v>43555</v>
      </c>
      <c r="N982" s="56"/>
      <c r="O982" s="56"/>
      <c r="P982" s="56" t="s">
        <v>7235</v>
      </c>
      <c r="Q982" s="56"/>
      <c r="R982" s="56" t="s">
        <v>70</v>
      </c>
      <c r="S982" s="56" t="s">
        <v>11415</v>
      </c>
      <c r="T982" s="56" t="s">
        <v>7140</v>
      </c>
      <c r="U982" s="57">
        <v>159772</v>
      </c>
      <c r="V982" s="57">
        <v>-31984.53</v>
      </c>
      <c r="W982" s="57">
        <v>127787.47</v>
      </c>
      <c r="X982" s="57">
        <v>0</v>
      </c>
      <c r="Y982" s="73">
        <v>43504</v>
      </c>
      <c r="Z982" s="57">
        <v>-13660.92</v>
      </c>
      <c r="AA982" s="57">
        <v>0</v>
      </c>
      <c r="AB982" s="57">
        <v>114126.55</v>
      </c>
      <c r="AC982" s="57">
        <v>0</v>
      </c>
      <c r="AD982" s="56" t="s">
        <v>9255</v>
      </c>
      <c r="AE982" s="57">
        <v>0</v>
      </c>
      <c r="AF982" s="57">
        <v>0</v>
      </c>
      <c r="AG982" s="57">
        <v>0</v>
      </c>
      <c r="AI982"/>
      <c r="AJ982"/>
    </row>
    <row r="983" spans="1:36">
      <c r="A983" s="56" t="s">
        <v>54</v>
      </c>
      <c r="B983" s="56" t="s">
        <v>11417</v>
      </c>
      <c r="C983" s="56">
        <v>2101010130</v>
      </c>
      <c r="D983" s="56" t="s">
        <v>40</v>
      </c>
      <c r="E983" s="56">
        <v>2101020140</v>
      </c>
      <c r="F983" s="56">
        <v>5401010140</v>
      </c>
      <c r="G983" s="56" t="s">
        <v>11413</v>
      </c>
      <c r="H983" s="56">
        <v>400100</v>
      </c>
      <c r="I983" s="56" t="s">
        <v>11414</v>
      </c>
      <c r="J983" s="56" t="s">
        <v>484</v>
      </c>
      <c r="K983" s="56" t="s">
        <v>485</v>
      </c>
      <c r="L983" s="56" t="s">
        <v>7138</v>
      </c>
      <c r="M983" s="73">
        <v>42004</v>
      </c>
      <c r="N983" s="56"/>
      <c r="O983" s="56"/>
      <c r="P983" s="56" t="s">
        <v>295</v>
      </c>
      <c r="Q983" s="56"/>
      <c r="R983" s="56" t="s">
        <v>70</v>
      </c>
      <c r="S983" s="56" t="s">
        <v>11415</v>
      </c>
      <c r="T983" s="56" t="s">
        <v>7140</v>
      </c>
      <c r="U983" s="57">
        <v>242000</v>
      </c>
      <c r="V983" s="57">
        <v>-135321.57999999999</v>
      </c>
      <c r="W983" s="57">
        <v>106678.42</v>
      </c>
      <c r="X983" s="57">
        <v>0</v>
      </c>
      <c r="Y983" s="73">
        <v>42004</v>
      </c>
      <c r="Z983" s="57">
        <v>-23074.65</v>
      </c>
      <c r="AA983" s="57">
        <v>0</v>
      </c>
      <c r="AB983" s="57">
        <v>83603.77</v>
      </c>
      <c r="AC983" s="57">
        <v>0</v>
      </c>
      <c r="AD983" s="56" t="s">
        <v>9255</v>
      </c>
      <c r="AE983" s="57">
        <v>0</v>
      </c>
      <c r="AF983" s="57">
        <v>0</v>
      </c>
      <c r="AG983" s="57">
        <v>0</v>
      </c>
      <c r="AI983"/>
      <c r="AJ983"/>
    </row>
    <row r="984" spans="1:36">
      <c r="A984" s="56" t="s">
        <v>54</v>
      </c>
      <c r="B984" s="56" t="s">
        <v>11417</v>
      </c>
      <c r="C984" s="56">
        <v>2101010130</v>
      </c>
      <c r="D984" s="56" t="s">
        <v>40</v>
      </c>
      <c r="E984" s="56">
        <v>2101020140</v>
      </c>
      <c r="F984" s="56">
        <v>5401010140</v>
      </c>
      <c r="G984" s="56" t="s">
        <v>11413</v>
      </c>
      <c r="H984" s="56">
        <v>400100</v>
      </c>
      <c r="I984" s="56" t="s">
        <v>11414</v>
      </c>
      <c r="J984" s="56" t="s">
        <v>486</v>
      </c>
      <c r="K984" s="56" t="s">
        <v>487</v>
      </c>
      <c r="L984" s="56" t="s">
        <v>7138</v>
      </c>
      <c r="M984" s="73">
        <v>42094</v>
      </c>
      <c r="N984" s="56"/>
      <c r="O984" s="56"/>
      <c r="P984" s="56" t="s">
        <v>295</v>
      </c>
      <c r="Q984" s="56"/>
      <c r="R984" s="56" t="s">
        <v>70</v>
      </c>
      <c r="S984" s="56" t="s">
        <v>11415</v>
      </c>
      <c r="T984" s="56" t="s">
        <v>7140</v>
      </c>
      <c r="U984" s="57">
        <v>4949440</v>
      </c>
      <c r="V984" s="57">
        <v>-2842463.27</v>
      </c>
      <c r="W984" s="57">
        <v>2106976.73</v>
      </c>
      <c r="X984" s="57">
        <v>0</v>
      </c>
      <c r="Y984" s="73">
        <v>41939</v>
      </c>
      <c r="Z984" s="57">
        <v>-476284.19</v>
      </c>
      <c r="AA984" s="57">
        <v>0</v>
      </c>
      <c r="AB984" s="57">
        <v>1630692.54</v>
      </c>
      <c r="AC984" s="57">
        <v>0</v>
      </c>
      <c r="AD984" s="56" t="s">
        <v>9255</v>
      </c>
      <c r="AE984" s="57">
        <v>0</v>
      </c>
      <c r="AF984" s="57">
        <v>0</v>
      </c>
      <c r="AG984" s="57">
        <v>0</v>
      </c>
      <c r="AI984"/>
      <c r="AJ984"/>
    </row>
    <row r="985" spans="1:36">
      <c r="A985" s="56" t="s">
        <v>54</v>
      </c>
      <c r="B985" s="56" t="s">
        <v>11417</v>
      </c>
      <c r="C985" s="56">
        <v>2101010130</v>
      </c>
      <c r="D985" s="56" t="s">
        <v>40</v>
      </c>
      <c r="E985" s="56">
        <v>2101020140</v>
      </c>
      <c r="F985" s="56">
        <v>5401010140</v>
      </c>
      <c r="G985" s="56" t="s">
        <v>11413</v>
      </c>
      <c r="H985" s="56">
        <v>400100</v>
      </c>
      <c r="I985" s="56" t="s">
        <v>11414</v>
      </c>
      <c r="J985" s="56" t="s">
        <v>488</v>
      </c>
      <c r="K985" s="56" t="s">
        <v>489</v>
      </c>
      <c r="L985" s="56" t="s">
        <v>7138</v>
      </c>
      <c r="M985" s="73">
        <v>42094</v>
      </c>
      <c r="N985" s="56"/>
      <c r="O985" s="56"/>
      <c r="P985" s="56" t="s">
        <v>295</v>
      </c>
      <c r="Q985" s="56"/>
      <c r="R985" s="56" t="s">
        <v>70</v>
      </c>
      <c r="S985" s="56" t="s">
        <v>11415</v>
      </c>
      <c r="T985" s="56" t="s">
        <v>7140</v>
      </c>
      <c r="U985" s="57">
        <v>80000</v>
      </c>
      <c r="V985" s="57">
        <v>-43905.16</v>
      </c>
      <c r="W985" s="57">
        <v>36094.839999999997</v>
      </c>
      <c r="X985" s="57">
        <v>0</v>
      </c>
      <c r="Y985" s="73">
        <v>42049</v>
      </c>
      <c r="Z985" s="57">
        <v>-7581.1</v>
      </c>
      <c r="AA985" s="57">
        <v>0</v>
      </c>
      <c r="AB985" s="57">
        <v>28513.74</v>
      </c>
      <c r="AC985" s="57">
        <v>0</v>
      </c>
      <c r="AD985" s="56" t="s">
        <v>9255</v>
      </c>
      <c r="AE985" s="57">
        <v>0</v>
      </c>
      <c r="AF985" s="57">
        <v>0</v>
      </c>
      <c r="AG985" s="57">
        <v>0</v>
      </c>
      <c r="AI985"/>
      <c r="AJ985"/>
    </row>
    <row r="986" spans="1:36">
      <c r="A986" s="56" t="s">
        <v>54</v>
      </c>
      <c r="B986" s="56" t="s">
        <v>11417</v>
      </c>
      <c r="C986" s="56">
        <v>2101010130</v>
      </c>
      <c r="D986" s="56" t="s">
        <v>40</v>
      </c>
      <c r="E986" s="56">
        <v>2101020140</v>
      </c>
      <c r="F986" s="56">
        <v>5401010140</v>
      </c>
      <c r="G986" s="56" t="s">
        <v>11413</v>
      </c>
      <c r="H986" s="56">
        <v>400100</v>
      </c>
      <c r="I986" s="56" t="s">
        <v>11414</v>
      </c>
      <c r="J986" s="56" t="s">
        <v>492</v>
      </c>
      <c r="K986" s="56" t="s">
        <v>493</v>
      </c>
      <c r="L986" s="56" t="s">
        <v>7138</v>
      </c>
      <c r="M986" s="73">
        <v>42094</v>
      </c>
      <c r="N986" s="56"/>
      <c r="O986" s="56"/>
      <c r="P986" s="56" t="s">
        <v>295</v>
      </c>
      <c r="Q986" s="56"/>
      <c r="R986" s="56" t="s">
        <v>70</v>
      </c>
      <c r="S986" s="56" t="s">
        <v>11415</v>
      </c>
      <c r="T986" s="56" t="s">
        <v>7140</v>
      </c>
      <c r="U986" s="57">
        <v>26775</v>
      </c>
      <c r="V986" s="57">
        <v>-14792.93</v>
      </c>
      <c r="W986" s="57">
        <v>11982.07</v>
      </c>
      <c r="X986" s="57">
        <v>0</v>
      </c>
      <c r="Y986" s="73">
        <v>42033</v>
      </c>
      <c r="Z986" s="57">
        <v>-2542.8200000000002</v>
      </c>
      <c r="AA986" s="57">
        <v>0</v>
      </c>
      <c r="AB986" s="57">
        <v>9439.25</v>
      </c>
      <c r="AC986" s="57">
        <v>0</v>
      </c>
      <c r="AD986" s="56" t="s">
        <v>9255</v>
      </c>
      <c r="AE986" s="57">
        <v>0</v>
      </c>
      <c r="AF986" s="57">
        <v>0</v>
      </c>
      <c r="AG986" s="57">
        <v>0</v>
      </c>
      <c r="AI986"/>
      <c r="AJ986"/>
    </row>
    <row r="987" spans="1:36">
      <c r="A987" s="56" t="s">
        <v>54</v>
      </c>
      <c r="B987" s="56" t="s">
        <v>11417</v>
      </c>
      <c r="C987" s="56">
        <v>2101010130</v>
      </c>
      <c r="D987" s="56" t="s">
        <v>40</v>
      </c>
      <c r="E987" s="56">
        <v>2101020140</v>
      </c>
      <c r="F987" s="56">
        <v>5401010140</v>
      </c>
      <c r="G987" s="56" t="s">
        <v>11413</v>
      </c>
      <c r="H987" s="56">
        <v>400100</v>
      </c>
      <c r="I987" s="56" t="s">
        <v>11414</v>
      </c>
      <c r="J987" s="56" t="s">
        <v>496</v>
      </c>
      <c r="K987" s="56" t="s">
        <v>497</v>
      </c>
      <c r="L987" s="56" t="s">
        <v>7138</v>
      </c>
      <c r="M987" s="73">
        <v>42094</v>
      </c>
      <c r="N987" s="56"/>
      <c r="O987" s="56"/>
      <c r="P987" s="56" t="s">
        <v>295</v>
      </c>
      <c r="Q987" s="56"/>
      <c r="R987" s="56" t="s">
        <v>70</v>
      </c>
      <c r="S987" s="56" t="s">
        <v>11415</v>
      </c>
      <c r="T987" s="56" t="s">
        <v>7140</v>
      </c>
      <c r="U987" s="57">
        <v>158643</v>
      </c>
      <c r="V987" s="57">
        <v>-98644.6</v>
      </c>
      <c r="W987" s="57">
        <v>59998.400000000001</v>
      </c>
      <c r="X987" s="57">
        <v>0</v>
      </c>
      <c r="Y987" s="73">
        <v>41740</v>
      </c>
      <c r="Z987" s="57">
        <v>-15737.67</v>
      </c>
      <c r="AA987" s="57">
        <v>0</v>
      </c>
      <c r="AB987" s="57">
        <v>44260.73</v>
      </c>
      <c r="AC987" s="57">
        <v>0</v>
      </c>
      <c r="AD987" s="56" t="s">
        <v>9255</v>
      </c>
      <c r="AE987" s="57">
        <v>0</v>
      </c>
      <c r="AF987" s="57">
        <v>0</v>
      </c>
      <c r="AG987" s="57">
        <v>0</v>
      </c>
      <c r="AI987"/>
      <c r="AJ987"/>
    </row>
    <row r="988" spans="1:36">
      <c r="A988" s="56" t="s">
        <v>54</v>
      </c>
      <c r="B988" s="56" t="s">
        <v>11417</v>
      </c>
      <c r="C988" s="56">
        <v>2101010130</v>
      </c>
      <c r="D988" s="56" t="s">
        <v>40</v>
      </c>
      <c r="E988" s="56">
        <v>2101020140</v>
      </c>
      <c r="F988" s="56">
        <v>5401010140</v>
      </c>
      <c r="G988" s="56" t="s">
        <v>11413</v>
      </c>
      <c r="H988" s="56">
        <v>400100</v>
      </c>
      <c r="I988" s="56" t="s">
        <v>11414</v>
      </c>
      <c r="J988" s="56" t="s">
        <v>498</v>
      </c>
      <c r="K988" s="56" t="s">
        <v>499</v>
      </c>
      <c r="L988" s="56" t="s">
        <v>7138</v>
      </c>
      <c r="M988" s="73">
        <v>42094</v>
      </c>
      <c r="N988" s="56"/>
      <c r="O988" s="56"/>
      <c r="P988" s="56" t="s">
        <v>295</v>
      </c>
      <c r="Q988" s="56"/>
      <c r="R988" s="56" t="s">
        <v>70</v>
      </c>
      <c r="S988" s="56" t="s">
        <v>11415</v>
      </c>
      <c r="T988" s="56" t="s">
        <v>7140</v>
      </c>
      <c r="U988" s="57">
        <v>73048</v>
      </c>
      <c r="V988" s="57">
        <v>-45421.42</v>
      </c>
      <c r="W988" s="57">
        <v>27626.58</v>
      </c>
      <c r="X988" s="57">
        <v>0</v>
      </c>
      <c r="Y988" s="73">
        <v>41740</v>
      </c>
      <c r="Z988" s="57">
        <v>-7246.49</v>
      </c>
      <c r="AA988" s="57">
        <v>0</v>
      </c>
      <c r="AB988" s="57">
        <v>20380.09</v>
      </c>
      <c r="AC988" s="57">
        <v>0</v>
      </c>
      <c r="AD988" s="56" t="s">
        <v>9255</v>
      </c>
      <c r="AE988" s="57">
        <v>0</v>
      </c>
      <c r="AF988" s="57">
        <v>0</v>
      </c>
      <c r="AG988" s="57">
        <v>0</v>
      </c>
      <c r="AI988"/>
      <c r="AJ988"/>
    </row>
    <row r="989" spans="1:36">
      <c r="A989" s="56" t="s">
        <v>54</v>
      </c>
      <c r="B989" s="56" t="s">
        <v>11417</v>
      </c>
      <c r="C989" s="56">
        <v>2101010130</v>
      </c>
      <c r="D989" s="56" t="s">
        <v>40</v>
      </c>
      <c r="E989" s="56">
        <v>2101020140</v>
      </c>
      <c r="F989" s="56">
        <v>5401010140</v>
      </c>
      <c r="G989" s="56" t="s">
        <v>11413</v>
      </c>
      <c r="H989" s="56">
        <v>400100</v>
      </c>
      <c r="I989" s="56" t="s">
        <v>11414</v>
      </c>
      <c r="J989" s="56" t="s">
        <v>500</v>
      </c>
      <c r="K989" s="56" t="s">
        <v>501</v>
      </c>
      <c r="L989" s="56" t="s">
        <v>7138</v>
      </c>
      <c r="M989" s="73">
        <v>42094</v>
      </c>
      <c r="N989" s="56"/>
      <c r="O989" s="56"/>
      <c r="P989" s="56" t="s">
        <v>295</v>
      </c>
      <c r="Q989" s="56"/>
      <c r="R989" s="56" t="s">
        <v>70</v>
      </c>
      <c r="S989" s="56" t="s">
        <v>11415</v>
      </c>
      <c r="T989" s="56" t="s">
        <v>7140</v>
      </c>
      <c r="U989" s="57">
        <v>140009</v>
      </c>
      <c r="V989" s="57">
        <v>-87057.94</v>
      </c>
      <c r="W989" s="57">
        <v>52951.06</v>
      </c>
      <c r="X989" s="57">
        <v>0</v>
      </c>
      <c r="Y989" s="73">
        <v>41740</v>
      </c>
      <c r="Z989" s="57">
        <v>-13889.14</v>
      </c>
      <c r="AA989" s="57">
        <v>0</v>
      </c>
      <c r="AB989" s="57">
        <v>39061.919999999998</v>
      </c>
      <c r="AC989" s="57">
        <v>0</v>
      </c>
      <c r="AD989" s="56" t="s">
        <v>9255</v>
      </c>
      <c r="AE989" s="57">
        <v>0</v>
      </c>
      <c r="AF989" s="57">
        <v>0</v>
      </c>
      <c r="AG989" s="57">
        <v>0</v>
      </c>
      <c r="AI989"/>
      <c r="AJ989"/>
    </row>
    <row r="990" spans="1:36">
      <c r="A990" s="56" t="s">
        <v>54</v>
      </c>
      <c r="B990" s="56" t="s">
        <v>11417</v>
      </c>
      <c r="C990" s="56">
        <v>2101010130</v>
      </c>
      <c r="D990" s="56" t="s">
        <v>40</v>
      </c>
      <c r="E990" s="56">
        <v>2101020140</v>
      </c>
      <c r="F990" s="56">
        <v>5401010140</v>
      </c>
      <c r="G990" s="56" t="s">
        <v>11413</v>
      </c>
      <c r="H990" s="56">
        <v>400100</v>
      </c>
      <c r="I990" s="56" t="s">
        <v>11414</v>
      </c>
      <c r="J990" s="56" t="s">
        <v>502</v>
      </c>
      <c r="K990" s="56" t="s">
        <v>503</v>
      </c>
      <c r="L990" s="56" t="s">
        <v>7138</v>
      </c>
      <c r="M990" s="73">
        <v>42094</v>
      </c>
      <c r="N990" s="56"/>
      <c r="O990" s="56"/>
      <c r="P990" s="56" t="s">
        <v>295</v>
      </c>
      <c r="Q990" s="56"/>
      <c r="R990" s="56" t="s">
        <v>70</v>
      </c>
      <c r="S990" s="56" t="s">
        <v>11415</v>
      </c>
      <c r="T990" s="56" t="s">
        <v>7140</v>
      </c>
      <c r="U990" s="57">
        <v>137134</v>
      </c>
      <c r="V990" s="57">
        <v>-85270.24</v>
      </c>
      <c r="W990" s="57">
        <v>51863.76</v>
      </c>
      <c r="X990" s="57">
        <v>0</v>
      </c>
      <c r="Y990" s="73">
        <v>41740</v>
      </c>
      <c r="Z990" s="57">
        <v>-13603.94</v>
      </c>
      <c r="AA990" s="57">
        <v>0</v>
      </c>
      <c r="AB990" s="57">
        <v>38259.82</v>
      </c>
      <c r="AC990" s="57">
        <v>0</v>
      </c>
      <c r="AD990" s="56" t="s">
        <v>9255</v>
      </c>
      <c r="AE990" s="57">
        <v>0</v>
      </c>
      <c r="AF990" s="57">
        <v>0</v>
      </c>
      <c r="AG990" s="57">
        <v>0</v>
      </c>
      <c r="AI990"/>
      <c r="AJ990"/>
    </row>
    <row r="991" spans="1:36">
      <c r="A991" s="56" t="s">
        <v>54</v>
      </c>
      <c r="B991" s="56" t="s">
        <v>11417</v>
      </c>
      <c r="C991" s="56">
        <v>2101010130</v>
      </c>
      <c r="D991" s="56" t="s">
        <v>40</v>
      </c>
      <c r="E991" s="56">
        <v>2101020140</v>
      </c>
      <c r="F991" s="56">
        <v>5401010140</v>
      </c>
      <c r="G991" s="56" t="s">
        <v>11413</v>
      </c>
      <c r="H991" s="56">
        <v>400100</v>
      </c>
      <c r="I991" s="56" t="s">
        <v>11414</v>
      </c>
      <c r="J991" s="56" t="s">
        <v>504</v>
      </c>
      <c r="K991" s="56" t="s">
        <v>505</v>
      </c>
      <c r="L991" s="56" t="s">
        <v>7138</v>
      </c>
      <c r="M991" s="73">
        <v>42094</v>
      </c>
      <c r="N991" s="56"/>
      <c r="O991" s="56"/>
      <c r="P991" s="56" t="s">
        <v>295</v>
      </c>
      <c r="Q991" s="56"/>
      <c r="R991" s="56" t="s">
        <v>70</v>
      </c>
      <c r="S991" s="56" t="s">
        <v>11415</v>
      </c>
      <c r="T991" s="56" t="s">
        <v>7140</v>
      </c>
      <c r="U991" s="57">
        <v>444421</v>
      </c>
      <c r="V991" s="57">
        <v>-276342.05</v>
      </c>
      <c r="W991" s="57">
        <v>168078.95</v>
      </c>
      <c r="X991" s="57">
        <v>0</v>
      </c>
      <c r="Y991" s="73">
        <v>41740</v>
      </c>
      <c r="Z991" s="57">
        <v>-44087.37</v>
      </c>
      <c r="AA991" s="57">
        <v>0</v>
      </c>
      <c r="AB991" s="57">
        <v>123991.58</v>
      </c>
      <c r="AC991" s="57">
        <v>0</v>
      </c>
      <c r="AD991" s="56" t="s">
        <v>9255</v>
      </c>
      <c r="AE991" s="57">
        <v>0</v>
      </c>
      <c r="AF991" s="57">
        <v>0</v>
      </c>
      <c r="AG991" s="57">
        <v>0</v>
      </c>
      <c r="AI991"/>
      <c r="AJ991"/>
    </row>
    <row r="992" spans="1:36">
      <c r="A992" s="56" t="s">
        <v>54</v>
      </c>
      <c r="B992" s="56" t="s">
        <v>11417</v>
      </c>
      <c r="C992" s="56">
        <v>2101010130</v>
      </c>
      <c r="D992" s="56" t="s">
        <v>40</v>
      </c>
      <c r="E992" s="56">
        <v>2101020140</v>
      </c>
      <c r="F992" s="56">
        <v>5401010140</v>
      </c>
      <c r="G992" s="56" t="s">
        <v>11413</v>
      </c>
      <c r="H992" s="56">
        <v>400100</v>
      </c>
      <c r="I992" s="56" t="s">
        <v>11414</v>
      </c>
      <c r="J992" s="56" t="s">
        <v>506</v>
      </c>
      <c r="K992" s="56" t="s">
        <v>507</v>
      </c>
      <c r="L992" s="56" t="s">
        <v>7138</v>
      </c>
      <c r="M992" s="73">
        <v>42094</v>
      </c>
      <c r="N992" s="56"/>
      <c r="O992" s="56"/>
      <c r="P992" s="56" t="s">
        <v>295</v>
      </c>
      <c r="Q992" s="56"/>
      <c r="R992" s="56" t="s">
        <v>70</v>
      </c>
      <c r="S992" s="56" t="s">
        <v>11415</v>
      </c>
      <c r="T992" s="56" t="s">
        <v>7140</v>
      </c>
      <c r="U992" s="57">
        <v>140455</v>
      </c>
      <c r="V992" s="57">
        <v>-87335.26</v>
      </c>
      <c r="W992" s="57">
        <v>53119.74</v>
      </c>
      <c r="X992" s="57">
        <v>0</v>
      </c>
      <c r="Y992" s="73">
        <v>41740</v>
      </c>
      <c r="Z992" s="57">
        <v>-13933.39</v>
      </c>
      <c r="AA992" s="57">
        <v>0</v>
      </c>
      <c r="AB992" s="57">
        <v>39186.35</v>
      </c>
      <c r="AC992" s="57">
        <v>0</v>
      </c>
      <c r="AD992" s="56" t="s">
        <v>9255</v>
      </c>
      <c r="AE992" s="57">
        <v>0</v>
      </c>
      <c r="AF992" s="57">
        <v>0</v>
      </c>
      <c r="AG992" s="57">
        <v>0</v>
      </c>
      <c r="AI992"/>
      <c r="AJ992"/>
    </row>
    <row r="993" spans="1:36">
      <c r="A993" s="56" t="s">
        <v>54</v>
      </c>
      <c r="B993" s="56" t="s">
        <v>11417</v>
      </c>
      <c r="C993" s="56">
        <v>2101010130</v>
      </c>
      <c r="D993" s="56" t="s">
        <v>40</v>
      </c>
      <c r="E993" s="56">
        <v>2101020140</v>
      </c>
      <c r="F993" s="56">
        <v>5401010140</v>
      </c>
      <c r="G993" s="56" t="s">
        <v>11413</v>
      </c>
      <c r="H993" s="56">
        <v>400100</v>
      </c>
      <c r="I993" s="56" t="s">
        <v>11414</v>
      </c>
      <c r="J993" s="56" t="s">
        <v>508</v>
      </c>
      <c r="K993" s="56" t="s">
        <v>509</v>
      </c>
      <c r="L993" s="56" t="s">
        <v>7138</v>
      </c>
      <c r="M993" s="73">
        <v>42094</v>
      </c>
      <c r="N993" s="56"/>
      <c r="O993" s="56"/>
      <c r="P993" s="56" t="s">
        <v>295</v>
      </c>
      <c r="Q993" s="56"/>
      <c r="R993" s="56" t="s">
        <v>70</v>
      </c>
      <c r="S993" s="56" t="s">
        <v>11415</v>
      </c>
      <c r="T993" s="56" t="s">
        <v>7140</v>
      </c>
      <c r="U993" s="57">
        <v>80353</v>
      </c>
      <c r="V993" s="57">
        <v>-49963.68</v>
      </c>
      <c r="W993" s="57">
        <v>30389.32</v>
      </c>
      <c r="X993" s="57">
        <v>0</v>
      </c>
      <c r="Y993" s="73">
        <v>41740</v>
      </c>
      <c r="Z993" s="57">
        <v>-7971.17</v>
      </c>
      <c r="AA993" s="57">
        <v>0</v>
      </c>
      <c r="AB993" s="57">
        <v>22418.15</v>
      </c>
      <c r="AC993" s="57">
        <v>0</v>
      </c>
      <c r="AD993" s="56" t="s">
        <v>9255</v>
      </c>
      <c r="AE993" s="57">
        <v>0</v>
      </c>
      <c r="AF993" s="57">
        <v>0</v>
      </c>
      <c r="AG993" s="57">
        <v>0</v>
      </c>
      <c r="AI993"/>
      <c r="AJ993"/>
    </row>
    <row r="994" spans="1:36">
      <c r="A994" s="56" t="s">
        <v>54</v>
      </c>
      <c r="B994" s="56" t="s">
        <v>11417</v>
      </c>
      <c r="C994" s="56">
        <v>2101010130</v>
      </c>
      <c r="D994" s="56" t="s">
        <v>40</v>
      </c>
      <c r="E994" s="56">
        <v>2101020140</v>
      </c>
      <c r="F994" s="56">
        <v>5401010140</v>
      </c>
      <c r="G994" s="56" t="s">
        <v>11413</v>
      </c>
      <c r="H994" s="56">
        <v>400100</v>
      </c>
      <c r="I994" s="56" t="s">
        <v>11414</v>
      </c>
      <c r="J994" s="56" t="s">
        <v>510</v>
      </c>
      <c r="K994" s="56" t="s">
        <v>511</v>
      </c>
      <c r="L994" s="56" t="s">
        <v>7138</v>
      </c>
      <c r="M994" s="73">
        <v>42094</v>
      </c>
      <c r="N994" s="56"/>
      <c r="O994" s="56"/>
      <c r="P994" s="56" t="s">
        <v>295</v>
      </c>
      <c r="Q994" s="56"/>
      <c r="R994" s="56" t="s">
        <v>70</v>
      </c>
      <c r="S994" s="56" t="s">
        <v>11415</v>
      </c>
      <c r="T994" s="56" t="s">
        <v>7140</v>
      </c>
      <c r="U994" s="57">
        <v>97397</v>
      </c>
      <c r="V994" s="57">
        <v>-60561.69</v>
      </c>
      <c r="W994" s="57">
        <v>36835.31</v>
      </c>
      <c r="X994" s="57">
        <v>0</v>
      </c>
      <c r="Y994" s="73">
        <v>41740</v>
      </c>
      <c r="Z994" s="57">
        <v>-9661.9599999999991</v>
      </c>
      <c r="AA994" s="57">
        <v>0</v>
      </c>
      <c r="AB994" s="57">
        <v>27173.35</v>
      </c>
      <c r="AC994" s="57">
        <v>0</v>
      </c>
      <c r="AD994" s="56" t="s">
        <v>9255</v>
      </c>
      <c r="AE994" s="57">
        <v>0</v>
      </c>
      <c r="AF994" s="57">
        <v>0</v>
      </c>
      <c r="AG994" s="57">
        <v>0</v>
      </c>
      <c r="AI994"/>
      <c r="AJ994"/>
    </row>
    <row r="995" spans="1:36">
      <c r="A995" s="56" t="s">
        <v>54</v>
      </c>
      <c r="B995" s="56" t="s">
        <v>11417</v>
      </c>
      <c r="C995" s="56">
        <v>2101010130</v>
      </c>
      <c r="D995" s="56" t="s">
        <v>40</v>
      </c>
      <c r="E995" s="56">
        <v>2101020140</v>
      </c>
      <c r="F995" s="56">
        <v>5401010140</v>
      </c>
      <c r="G995" s="56" t="s">
        <v>11413</v>
      </c>
      <c r="H995" s="56">
        <v>400100</v>
      </c>
      <c r="I995" s="56" t="s">
        <v>11414</v>
      </c>
      <c r="J995" s="56" t="s">
        <v>512</v>
      </c>
      <c r="K995" s="56" t="s">
        <v>513</v>
      </c>
      <c r="L995" s="56" t="s">
        <v>7138</v>
      </c>
      <c r="M995" s="73">
        <v>42094</v>
      </c>
      <c r="N995" s="56"/>
      <c r="O995" s="56"/>
      <c r="P995" s="56" t="s">
        <v>295</v>
      </c>
      <c r="Q995" s="56"/>
      <c r="R995" s="56" t="s">
        <v>70</v>
      </c>
      <c r="S995" s="56" t="s">
        <v>11415</v>
      </c>
      <c r="T995" s="56" t="s">
        <v>7140</v>
      </c>
      <c r="U995" s="57">
        <v>84546</v>
      </c>
      <c r="V995" s="57">
        <v>-52570.9</v>
      </c>
      <c r="W995" s="57">
        <v>31975.1</v>
      </c>
      <c r="X995" s="57">
        <v>0</v>
      </c>
      <c r="Y995" s="73">
        <v>41740</v>
      </c>
      <c r="Z995" s="57">
        <v>-8387.1200000000008</v>
      </c>
      <c r="AA995" s="57">
        <v>0</v>
      </c>
      <c r="AB995" s="57">
        <v>23587.98</v>
      </c>
      <c r="AC995" s="57">
        <v>0</v>
      </c>
      <c r="AD995" s="56" t="s">
        <v>9255</v>
      </c>
      <c r="AE995" s="57">
        <v>0</v>
      </c>
      <c r="AF995" s="57">
        <v>0</v>
      </c>
      <c r="AG995" s="57">
        <v>0</v>
      </c>
      <c r="AI995"/>
      <c r="AJ995"/>
    </row>
    <row r="996" spans="1:36">
      <c r="A996" s="56" t="s">
        <v>54</v>
      </c>
      <c r="B996" s="56" t="s">
        <v>11417</v>
      </c>
      <c r="C996" s="56">
        <v>2101010130</v>
      </c>
      <c r="D996" s="56" t="s">
        <v>40</v>
      </c>
      <c r="E996" s="56">
        <v>2101020140</v>
      </c>
      <c r="F996" s="56">
        <v>5401010140</v>
      </c>
      <c r="G996" s="56" t="s">
        <v>11413</v>
      </c>
      <c r="H996" s="56">
        <v>400100</v>
      </c>
      <c r="I996" s="56" t="s">
        <v>11414</v>
      </c>
      <c r="J996" s="56" t="s">
        <v>516</v>
      </c>
      <c r="K996" s="56" t="s">
        <v>517</v>
      </c>
      <c r="L996" s="56" t="s">
        <v>7138</v>
      </c>
      <c r="M996" s="73">
        <v>42094</v>
      </c>
      <c r="N996" s="56"/>
      <c r="O996" s="56"/>
      <c r="P996" s="56" t="s">
        <v>295</v>
      </c>
      <c r="Q996" s="56"/>
      <c r="R996" s="56" t="s">
        <v>70</v>
      </c>
      <c r="S996" s="56" t="s">
        <v>11415</v>
      </c>
      <c r="T996" s="56" t="s">
        <v>7140</v>
      </c>
      <c r="U996" s="57">
        <v>208573</v>
      </c>
      <c r="V996" s="57">
        <v>-126961.95</v>
      </c>
      <c r="W996" s="57">
        <v>81611.05</v>
      </c>
      <c r="X996" s="57">
        <v>0</v>
      </c>
      <c r="Y996" s="73">
        <v>41794</v>
      </c>
      <c r="Z996" s="57">
        <v>-20513.310000000001</v>
      </c>
      <c r="AA996" s="57">
        <v>0</v>
      </c>
      <c r="AB996" s="57">
        <v>61097.74</v>
      </c>
      <c r="AC996" s="57">
        <v>0</v>
      </c>
      <c r="AD996" s="56" t="s">
        <v>9255</v>
      </c>
      <c r="AE996" s="57">
        <v>0</v>
      </c>
      <c r="AF996" s="57">
        <v>0</v>
      </c>
      <c r="AG996" s="57">
        <v>0</v>
      </c>
      <c r="AI996"/>
      <c r="AJ996"/>
    </row>
    <row r="997" spans="1:36">
      <c r="A997" s="56" t="s">
        <v>54</v>
      </c>
      <c r="B997" s="56" t="s">
        <v>11417</v>
      </c>
      <c r="C997" s="56">
        <v>2101010130</v>
      </c>
      <c r="D997" s="56" t="s">
        <v>40</v>
      </c>
      <c r="E997" s="56">
        <v>2101020140</v>
      </c>
      <c r="F997" s="56">
        <v>5401010140</v>
      </c>
      <c r="G997" s="56" t="s">
        <v>11413</v>
      </c>
      <c r="H997" s="56">
        <v>400100</v>
      </c>
      <c r="I997" s="56" t="s">
        <v>11414</v>
      </c>
      <c r="J997" s="56" t="s">
        <v>518</v>
      </c>
      <c r="K997" s="56" t="s">
        <v>519</v>
      </c>
      <c r="L997" s="56" t="s">
        <v>7138</v>
      </c>
      <c r="M997" s="73">
        <v>42094</v>
      </c>
      <c r="N997" s="56"/>
      <c r="O997" s="56"/>
      <c r="P997" s="56" t="s">
        <v>295</v>
      </c>
      <c r="Q997" s="56"/>
      <c r="R997" s="56" t="s">
        <v>70</v>
      </c>
      <c r="S997" s="56" t="s">
        <v>11415</v>
      </c>
      <c r="T997" s="56" t="s">
        <v>7140</v>
      </c>
      <c r="U997" s="57">
        <v>53203</v>
      </c>
      <c r="V997" s="57">
        <v>-32900.47</v>
      </c>
      <c r="W997" s="57">
        <v>20302.53</v>
      </c>
      <c r="X997" s="57">
        <v>0</v>
      </c>
      <c r="Y997" s="73">
        <v>41754</v>
      </c>
      <c r="Z997" s="57">
        <v>-5265.91</v>
      </c>
      <c r="AA997" s="57">
        <v>0</v>
      </c>
      <c r="AB997" s="57">
        <v>15036.62</v>
      </c>
      <c r="AC997" s="57">
        <v>0</v>
      </c>
      <c r="AD997" s="56" t="s">
        <v>9255</v>
      </c>
      <c r="AE997" s="57">
        <v>0</v>
      </c>
      <c r="AF997" s="57">
        <v>0</v>
      </c>
      <c r="AG997" s="57">
        <v>0</v>
      </c>
      <c r="AI997"/>
      <c r="AJ997"/>
    </row>
    <row r="998" spans="1:36">
      <c r="A998" s="56" t="s">
        <v>54</v>
      </c>
      <c r="B998" s="56" t="s">
        <v>11417</v>
      </c>
      <c r="C998" s="56">
        <v>2101010130</v>
      </c>
      <c r="D998" s="56" t="s">
        <v>40</v>
      </c>
      <c r="E998" s="56">
        <v>2101020140</v>
      </c>
      <c r="F998" s="56">
        <v>5401010140</v>
      </c>
      <c r="G998" s="56" t="s">
        <v>11413</v>
      </c>
      <c r="H998" s="56">
        <v>400100</v>
      </c>
      <c r="I998" s="56" t="s">
        <v>11414</v>
      </c>
      <c r="J998" s="56" t="s">
        <v>522</v>
      </c>
      <c r="K998" s="56" t="s">
        <v>523</v>
      </c>
      <c r="L998" s="56" t="s">
        <v>7138</v>
      </c>
      <c r="M998" s="73">
        <v>42094</v>
      </c>
      <c r="N998" s="56"/>
      <c r="O998" s="56"/>
      <c r="P998" s="56" t="s">
        <v>295</v>
      </c>
      <c r="Q998" s="56"/>
      <c r="R998" s="56" t="s">
        <v>70</v>
      </c>
      <c r="S998" s="56" t="s">
        <v>11415</v>
      </c>
      <c r="T998" s="56" t="s">
        <v>7140</v>
      </c>
      <c r="U998" s="57">
        <v>196982</v>
      </c>
      <c r="V998" s="57">
        <v>-121812.68</v>
      </c>
      <c r="W998" s="57">
        <v>75169.320000000007</v>
      </c>
      <c r="X998" s="57">
        <v>0</v>
      </c>
      <c r="Y998" s="73">
        <v>41754</v>
      </c>
      <c r="Z998" s="57">
        <v>-19496.830000000002</v>
      </c>
      <c r="AA998" s="57">
        <v>0</v>
      </c>
      <c r="AB998" s="57">
        <v>55672.49</v>
      </c>
      <c r="AC998" s="57">
        <v>0</v>
      </c>
      <c r="AD998" s="56" t="s">
        <v>9255</v>
      </c>
      <c r="AE998" s="57">
        <v>0</v>
      </c>
      <c r="AF998" s="57">
        <v>0</v>
      </c>
      <c r="AG998" s="57">
        <v>0</v>
      </c>
      <c r="AI998"/>
      <c r="AJ998"/>
    </row>
    <row r="999" spans="1:36">
      <c r="A999" s="56" t="s">
        <v>54</v>
      </c>
      <c r="B999" s="56" t="s">
        <v>11417</v>
      </c>
      <c r="C999" s="56">
        <v>2101010130</v>
      </c>
      <c r="D999" s="56" t="s">
        <v>40</v>
      </c>
      <c r="E999" s="56">
        <v>2101020140</v>
      </c>
      <c r="F999" s="56">
        <v>5401010140</v>
      </c>
      <c r="G999" s="56" t="s">
        <v>11413</v>
      </c>
      <c r="H999" s="56">
        <v>400100</v>
      </c>
      <c r="I999" s="56" t="s">
        <v>11414</v>
      </c>
      <c r="J999" s="56" t="s">
        <v>524</v>
      </c>
      <c r="K999" s="56" t="s">
        <v>525</v>
      </c>
      <c r="L999" s="56" t="s">
        <v>7138</v>
      </c>
      <c r="M999" s="73">
        <v>42094</v>
      </c>
      <c r="N999" s="56"/>
      <c r="O999" s="56"/>
      <c r="P999" s="56" t="s">
        <v>295</v>
      </c>
      <c r="Q999" s="56"/>
      <c r="R999" s="56" t="s">
        <v>70</v>
      </c>
      <c r="S999" s="56" t="s">
        <v>11415</v>
      </c>
      <c r="T999" s="56" t="s">
        <v>7140</v>
      </c>
      <c r="U999" s="57">
        <v>3300000</v>
      </c>
      <c r="V999" s="57">
        <v>-2008766.51</v>
      </c>
      <c r="W999" s="57">
        <v>1291233.49</v>
      </c>
      <c r="X999" s="57">
        <v>0</v>
      </c>
      <c r="Y999" s="73">
        <v>41794</v>
      </c>
      <c r="Z999" s="57">
        <v>-324557.36</v>
      </c>
      <c r="AA999" s="57">
        <v>0</v>
      </c>
      <c r="AB999" s="57">
        <v>966676.13</v>
      </c>
      <c r="AC999" s="57">
        <v>0</v>
      </c>
      <c r="AD999" s="56" t="s">
        <v>9255</v>
      </c>
      <c r="AE999" s="57">
        <v>0</v>
      </c>
      <c r="AF999" s="57">
        <v>0</v>
      </c>
      <c r="AG999" s="57">
        <v>0</v>
      </c>
      <c r="AI999"/>
      <c r="AJ999"/>
    </row>
    <row r="1000" spans="1:36">
      <c r="A1000" s="56" t="s">
        <v>54</v>
      </c>
      <c r="B1000" s="56" t="s">
        <v>11417</v>
      </c>
      <c r="C1000" s="56">
        <v>2101010130</v>
      </c>
      <c r="D1000" s="56" t="s">
        <v>40</v>
      </c>
      <c r="E1000" s="56">
        <v>2101020140</v>
      </c>
      <c r="F1000" s="56">
        <v>5401010140</v>
      </c>
      <c r="G1000" s="56" t="s">
        <v>11413</v>
      </c>
      <c r="H1000" s="56">
        <v>400100</v>
      </c>
      <c r="I1000" s="56" t="s">
        <v>11414</v>
      </c>
      <c r="J1000" s="56" t="s">
        <v>526</v>
      </c>
      <c r="K1000" s="56" t="s">
        <v>527</v>
      </c>
      <c r="L1000" s="56" t="s">
        <v>7138</v>
      </c>
      <c r="M1000" s="73">
        <v>42094</v>
      </c>
      <c r="N1000" s="56"/>
      <c r="O1000" s="56"/>
      <c r="P1000" s="56" t="s">
        <v>295</v>
      </c>
      <c r="Q1000" s="56"/>
      <c r="R1000" s="56" t="s">
        <v>70</v>
      </c>
      <c r="S1000" s="56" t="s">
        <v>11415</v>
      </c>
      <c r="T1000" s="56" t="s">
        <v>7140</v>
      </c>
      <c r="U1000" s="57">
        <v>530888</v>
      </c>
      <c r="V1000" s="57">
        <v>-328169.46000000002</v>
      </c>
      <c r="W1000" s="57">
        <v>202718.54</v>
      </c>
      <c r="X1000" s="57">
        <v>0</v>
      </c>
      <c r="Y1000" s="73">
        <v>41755</v>
      </c>
      <c r="Z1000" s="57">
        <v>-52537.65</v>
      </c>
      <c r="AA1000" s="57">
        <v>0</v>
      </c>
      <c r="AB1000" s="57">
        <v>150180.89000000001</v>
      </c>
      <c r="AC1000" s="57">
        <v>0</v>
      </c>
      <c r="AD1000" s="56" t="s">
        <v>9255</v>
      </c>
      <c r="AE1000" s="57">
        <v>0</v>
      </c>
      <c r="AF1000" s="57">
        <v>0</v>
      </c>
      <c r="AG1000" s="57">
        <v>0</v>
      </c>
      <c r="AI1000"/>
      <c r="AJ1000"/>
    </row>
    <row r="1001" spans="1:36">
      <c r="A1001" s="56" t="s">
        <v>54</v>
      </c>
      <c r="B1001" s="56" t="s">
        <v>11417</v>
      </c>
      <c r="C1001" s="56">
        <v>2101010130</v>
      </c>
      <c r="D1001" s="56" t="s">
        <v>40</v>
      </c>
      <c r="E1001" s="56">
        <v>2101020140</v>
      </c>
      <c r="F1001" s="56">
        <v>5401010140</v>
      </c>
      <c r="G1001" s="56" t="s">
        <v>11413</v>
      </c>
      <c r="H1001" s="56">
        <v>400100</v>
      </c>
      <c r="I1001" s="56" t="s">
        <v>11414</v>
      </c>
      <c r="J1001" s="56" t="s">
        <v>532</v>
      </c>
      <c r="K1001" s="56" t="s">
        <v>533</v>
      </c>
      <c r="L1001" s="56" t="s">
        <v>7138</v>
      </c>
      <c r="M1001" s="73">
        <v>42094</v>
      </c>
      <c r="N1001" s="56"/>
      <c r="O1001" s="56"/>
      <c r="P1001" s="56" t="s">
        <v>295</v>
      </c>
      <c r="Q1001" s="56"/>
      <c r="R1001" s="56" t="s">
        <v>70</v>
      </c>
      <c r="S1001" s="56" t="s">
        <v>11415</v>
      </c>
      <c r="T1001" s="56" t="s">
        <v>7140</v>
      </c>
      <c r="U1001" s="57">
        <v>2055568</v>
      </c>
      <c r="V1001" s="57">
        <v>-1283173.6299999999</v>
      </c>
      <c r="W1001" s="57">
        <v>772394.37</v>
      </c>
      <c r="X1001" s="57">
        <v>0</v>
      </c>
      <c r="Y1001" s="73">
        <v>41730</v>
      </c>
      <c r="Z1001" s="57">
        <v>-204248.16</v>
      </c>
      <c r="AA1001" s="57">
        <v>0</v>
      </c>
      <c r="AB1001" s="57">
        <v>568146.21</v>
      </c>
      <c r="AC1001" s="57">
        <v>0</v>
      </c>
      <c r="AD1001" s="56" t="s">
        <v>9255</v>
      </c>
      <c r="AE1001" s="57">
        <v>0</v>
      </c>
      <c r="AF1001" s="57">
        <v>0</v>
      </c>
      <c r="AG1001" s="57">
        <v>0</v>
      </c>
      <c r="AI1001"/>
      <c r="AJ1001"/>
    </row>
    <row r="1002" spans="1:36">
      <c r="A1002" s="56" t="s">
        <v>54</v>
      </c>
      <c r="B1002" s="56" t="s">
        <v>11417</v>
      </c>
      <c r="C1002" s="56">
        <v>2101010130</v>
      </c>
      <c r="D1002" s="56" t="s">
        <v>40</v>
      </c>
      <c r="E1002" s="56">
        <v>2101020140</v>
      </c>
      <c r="F1002" s="56">
        <v>5401010140</v>
      </c>
      <c r="G1002" s="56" t="s">
        <v>11413</v>
      </c>
      <c r="H1002" s="56">
        <v>400100</v>
      </c>
      <c r="I1002" s="56" t="s">
        <v>11414</v>
      </c>
      <c r="J1002" s="56" t="s">
        <v>534</v>
      </c>
      <c r="K1002" s="56" t="s">
        <v>535</v>
      </c>
      <c r="L1002" s="56" t="s">
        <v>7138</v>
      </c>
      <c r="M1002" s="73">
        <v>42094</v>
      </c>
      <c r="N1002" s="56"/>
      <c r="O1002" s="56"/>
      <c r="P1002" s="56" t="s">
        <v>295</v>
      </c>
      <c r="Q1002" s="56"/>
      <c r="R1002" s="56" t="s">
        <v>70</v>
      </c>
      <c r="S1002" s="56" t="s">
        <v>11415</v>
      </c>
      <c r="T1002" s="56" t="s">
        <v>7140</v>
      </c>
      <c r="U1002" s="57">
        <v>77988</v>
      </c>
      <c r="V1002" s="57">
        <v>-48683.45</v>
      </c>
      <c r="W1002" s="57">
        <v>29304.55</v>
      </c>
      <c r="X1002" s="57">
        <v>0</v>
      </c>
      <c r="Y1002" s="73">
        <v>41730</v>
      </c>
      <c r="Z1002" s="57">
        <v>-7749.15</v>
      </c>
      <c r="AA1002" s="57">
        <v>0</v>
      </c>
      <c r="AB1002" s="57">
        <v>21555.4</v>
      </c>
      <c r="AC1002" s="57">
        <v>0</v>
      </c>
      <c r="AD1002" s="56" t="s">
        <v>9255</v>
      </c>
      <c r="AE1002" s="57">
        <v>0</v>
      </c>
      <c r="AF1002" s="57">
        <v>0</v>
      </c>
      <c r="AG1002" s="57">
        <v>0</v>
      </c>
      <c r="AI1002"/>
      <c r="AJ1002"/>
    </row>
    <row r="1003" spans="1:36">
      <c r="A1003" s="56" t="s">
        <v>54</v>
      </c>
      <c r="B1003" s="56" t="s">
        <v>11417</v>
      </c>
      <c r="C1003" s="56">
        <v>2101010130</v>
      </c>
      <c r="D1003" s="56" t="s">
        <v>40</v>
      </c>
      <c r="E1003" s="56">
        <v>2101020140</v>
      </c>
      <c r="F1003" s="56">
        <v>5401010140</v>
      </c>
      <c r="G1003" s="56" t="s">
        <v>11413</v>
      </c>
      <c r="H1003" s="56">
        <v>400100</v>
      </c>
      <c r="I1003" s="56" t="s">
        <v>11414</v>
      </c>
      <c r="J1003" s="56" t="s">
        <v>538</v>
      </c>
      <c r="K1003" s="56" t="s">
        <v>539</v>
      </c>
      <c r="L1003" s="56" t="s">
        <v>7138</v>
      </c>
      <c r="M1003" s="73">
        <v>42094</v>
      </c>
      <c r="N1003" s="56"/>
      <c r="O1003" s="56"/>
      <c r="P1003" s="56" t="s">
        <v>295</v>
      </c>
      <c r="Q1003" s="56"/>
      <c r="R1003" s="56" t="s">
        <v>70</v>
      </c>
      <c r="S1003" s="56" t="s">
        <v>11415</v>
      </c>
      <c r="T1003" s="56" t="s">
        <v>7140</v>
      </c>
      <c r="U1003" s="57">
        <v>248128</v>
      </c>
      <c r="V1003" s="57">
        <v>-154892.14000000001</v>
      </c>
      <c r="W1003" s="57">
        <v>93235.86</v>
      </c>
      <c r="X1003" s="57">
        <v>0</v>
      </c>
      <c r="Y1003" s="73">
        <v>41730</v>
      </c>
      <c r="Z1003" s="57">
        <v>-24654.83</v>
      </c>
      <c r="AA1003" s="57">
        <v>0</v>
      </c>
      <c r="AB1003" s="57">
        <v>68581.03</v>
      </c>
      <c r="AC1003" s="57">
        <v>0</v>
      </c>
      <c r="AD1003" s="56" t="s">
        <v>9255</v>
      </c>
      <c r="AE1003" s="57">
        <v>0</v>
      </c>
      <c r="AF1003" s="57">
        <v>0</v>
      </c>
      <c r="AG1003" s="57">
        <v>0</v>
      </c>
      <c r="AI1003"/>
      <c r="AJ1003"/>
    </row>
    <row r="1004" spans="1:36">
      <c r="A1004" s="56" t="s">
        <v>54</v>
      </c>
      <c r="B1004" s="56" t="s">
        <v>11417</v>
      </c>
      <c r="C1004" s="56">
        <v>2101010130</v>
      </c>
      <c r="D1004" s="56" t="s">
        <v>40</v>
      </c>
      <c r="E1004" s="56">
        <v>2101020140</v>
      </c>
      <c r="F1004" s="56">
        <v>5401010140</v>
      </c>
      <c r="G1004" s="56" t="s">
        <v>11413</v>
      </c>
      <c r="H1004" s="56">
        <v>400100</v>
      </c>
      <c r="I1004" s="56" t="s">
        <v>11414</v>
      </c>
      <c r="J1004" s="56" t="s">
        <v>540</v>
      </c>
      <c r="K1004" s="56" t="s">
        <v>541</v>
      </c>
      <c r="L1004" s="56" t="s">
        <v>7138</v>
      </c>
      <c r="M1004" s="73">
        <v>42094</v>
      </c>
      <c r="N1004" s="56"/>
      <c r="O1004" s="56"/>
      <c r="P1004" s="56" t="s">
        <v>295</v>
      </c>
      <c r="Q1004" s="56"/>
      <c r="R1004" s="56" t="s">
        <v>70</v>
      </c>
      <c r="S1004" s="56" t="s">
        <v>11415</v>
      </c>
      <c r="T1004" s="56" t="s">
        <v>7140</v>
      </c>
      <c r="U1004" s="57">
        <v>1946000</v>
      </c>
      <c r="V1004" s="57">
        <v>-1214776.6000000001</v>
      </c>
      <c r="W1004" s="57">
        <v>731223.4</v>
      </c>
      <c r="X1004" s="57">
        <v>0</v>
      </c>
      <c r="Y1004" s="73">
        <v>41730</v>
      </c>
      <c r="Z1004" s="57">
        <v>-193361.11</v>
      </c>
      <c r="AA1004" s="57">
        <v>0</v>
      </c>
      <c r="AB1004" s="57">
        <v>537862.29</v>
      </c>
      <c r="AC1004" s="57">
        <v>0</v>
      </c>
      <c r="AD1004" s="56" t="s">
        <v>9255</v>
      </c>
      <c r="AE1004" s="57">
        <v>0</v>
      </c>
      <c r="AF1004" s="57">
        <v>0</v>
      </c>
      <c r="AG1004" s="57">
        <v>0</v>
      </c>
      <c r="AI1004"/>
      <c r="AJ1004"/>
    </row>
    <row r="1005" spans="1:36">
      <c r="A1005" s="56" t="s">
        <v>54</v>
      </c>
      <c r="B1005" s="56" t="s">
        <v>11417</v>
      </c>
      <c r="C1005" s="56">
        <v>2101010130</v>
      </c>
      <c r="D1005" s="56" t="s">
        <v>40</v>
      </c>
      <c r="E1005" s="56">
        <v>2101020140</v>
      </c>
      <c r="F1005" s="56">
        <v>5401010140</v>
      </c>
      <c r="G1005" s="56" t="s">
        <v>11413</v>
      </c>
      <c r="H1005" s="56">
        <v>400100</v>
      </c>
      <c r="I1005" s="56" t="s">
        <v>11414</v>
      </c>
      <c r="J1005" s="56" t="s">
        <v>544</v>
      </c>
      <c r="K1005" s="56" t="s">
        <v>545</v>
      </c>
      <c r="L1005" s="56" t="s">
        <v>7138</v>
      </c>
      <c r="M1005" s="73">
        <v>42094</v>
      </c>
      <c r="N1005" s="56"/>
      <c r="O1005" s="56"/>
      <c r="P1005" s="56" t="s">
        <v>295</v>
      </c>
      <c r="Q1005" s="56"/>
      <c r="R1005" s="56" t="s">
        <v>70</v>
      </c>
      <c r="S1005" s="56" t="s">
        <v>11415</v>
      </c>
      <c r="T1005" s="56" t="s">
        <v>7140</v>
      </c>
      <c r="U1005" s="57">
        <v>382033</v>
      </c>
      <c r="V1005" s="57">
        <v>-235319.94</v>
      </c>
      <c r="W1005" s="57">
        <v>146713.06</v>
      </c>
      <c r="X1005" s="57">
        <v>0</v>
      </c>
      <c r="Y1005" s="73">
        <v>41764</v>
      </c>
      <c r="Z1005" s="57">
        <v>-37752.18</v>
      </c>
      <c r="AA1005" s="57">
        <v>0</v>
      </c>
      <c r="AB1005" s="57">
        <v>108960.88</v>
      </c>
      <c r="AC1005" s="57">
        <v>0</v>
      </c>
      <c r="AD1005" s="56" t="s">
        <v>9255</v>
      </c>
      <c r="AE1005" s="57">
        <v>0</v>
      </c>
      <c r="AF1005" s="57">
        <v>0</v>
      </c>
      <c r="AG1005" s="57">
        <v>0</v>
      </c>
      <c r="AI1005"/>
      <c r="AJ1005"/>
    </row>
    <row r="1006" spans="1:36">
      <c r="A1006" s="56" t="s">
        <v>54</v>
      </c>
      <c r="B1006" s="56" t="s">
        <v>11417</v>
      </c>
      <c r="C1006" s="56">
        <v>2101010130</v>
      </c>
      <c r="D1006" s="56" t="s">
        <v>40</v>
      </c>
      <c r="E1006" s="56">
        <v>2101020140</v>
      </c>
      <c r="F1006" s="56">
        <v>5401010140</v>
      </c>
      <c r="G1006" s="56" t="s">
        <v>11413</v>
      </c>
      <c r="H1006" s="56">
        <v>400100</v>
      </c>
      <c r="I1006" s="56" t="s">
        <v>11414</v>
      </c>
      <c r="J1006" s="56" t="s">
        <v>546</v>
      </c>
      <c r="K1006" s="56" t="s">
        <v>547</v>
      </c>
      <c r="L1006" s="56" t="s">
        <v>7138</v>
      </c>
      <c r="M1006" s="73">
        <v>42094</v>
      </c>
      <c r="N1006" s="56"/>
      <c r="O1006" s="56"/>
      <c r="P1006" s="56" t="s">
        <v>295</v>
      </c>
      <c r="Q1006" s="56"/>
      <c r="R1006" s="56" t="s">
        <v>70</v>
      </c>
      <c r="S1006" s="56" t="s">
        <v>11415</v>
      </c>
      <c r="T1006" s="56" t="s">
        <v>7140</v>
      </c>
      <c r="U1006" s="57">
        <v>3543750</v>
      </c>
      <c r="V1006" s="57">
        <v>-2184553.9500000002</v>
      </c>
      <c r="W1006" s="57">
        <v>1359196.05</v>
      </c>
      <c r="X1006" s="57">
        <v>0</v>
      </c>
      <c r="Y1006" s="73">
        <v>41762</v>
      </c>
      <c r="Z1006" s="57">
        <v>-350302.45</v>
      </c>
      <c r="AA1006" s="57">
        <v>0</v>
      </c>
      <c r="AB1006" s="57">
        <v>1008893.6</v>
      </c>
      <c r="AC1006" s="57">
        <v>0</v>
      </c>
      <c r="AD1006" s="56" t="s">
        <v>9255</v>
      </c>
      <c r="AE1006" s="57">
        <v>0</v>
      </c>
      <c r="AF1006" s="57">
        <v>0</v>
      </c>
      <c r="AG1006" s="57">
        <v>0</v>
      </c>
      <c r="AI1006"/>
      <c r="AJ1006"/>
    </row>
    <row r="1007" spans="1:36">
      <c r="A1007" s="56" t="s">
        <v>54</v>
      </c>
      <c r="B1007" s="56" t="s">
        <v>11417</v>
      </c>
      <c r="C1007" s="56">
        <v>2101010130</v>
      </c>
      <c r="D1007" s="56" t="s">
        <v>40</v>
      </c>
      <c r="E1007" s="56">
        <v>2101020140</v>
      </c>
      <c r="F1007" s="56">
        <v>5401010140</v>
      </c>
      <c r="G1007" s="56" t="s">
        <v>11413</v>
      </c>
      <c r="H1007" s="56">
        <v>400100</v>
      </c>
      <c r="I1007" s="56" t="s">
        <v>11414</v>
      </c>
      <c r="J1007" s="56" t="s">
        <v>552</v>
      </c>
      <c r="K1007" s="56" t="s">
        <v>553</v>
      </c>
      <c r="L1007" s="56" t="s">
        <v>7138</v>
      </c>
      <c r="M1007" s="73">
        <v>42094</v>
      </c>
      <c r="N1007" s="56"/>
      <c r="O1007" s="56"/>
      <c r="P1007" s="56" t="s">
        <v>295</v>
      </c>
      <c r="Q1007" s="56"/>
      <c r="R1007" s="56" t="s">
        <v>70</v>
      </c>
      <c r="S1007" s="56" t="s">
        <v>11415</v>
      </c>
      <c r="T1007" s="56" t="s">
        <v>7140</v>
      </c>
      <c r="U1007" s="57">
        <v>618750</v>
      </c>
      <c r="V1007" s="57">
        <v>-371298.06</v>
      </c>
      <c r="W1007" s="57">
        <v>247451.94</v>
      </c>
      <c r="X1007" s="57">
        <v>0</v>
      </c>
      <c r="Y1007" s="73">
        <v>41830</v>
      </c>
      <c r="Z1007" s="57">
        <v>-60515.33</v>
      </c>
      <c r="AA1007" s="57">
        <v>0</v>
      </c>
      <c r="AB1007" s="57">
        <v>186936.61</v>
      </c>
      <c r="AC1007" s="57">
        <v>0</v>
      </c>
      <c r="AD1007" s="56" t="s">
        <v>9255</v>
      </c>
      <c r="AE1007" s="57">
        <v>0</v>
      </c>
      <c r="AF1007" s="57">
        <v>0</v>
      </c>
      <c r="AG1007" s="57">
        <v>0</v>
      </c>
      <c r="AI1007"/>
      <c r="AJ1007"/>
    </row>
    <row r="1008" spans="1:36">
      <c r="A1008" s="56" t="s">
        <v>54</v>
      </c>
      <c r="B1008" s="56" t="s">
        <v>11417</v>
      </c>
      <c r="C1008" s="56">
        <v>2101010130</v>
      </c>
      <c r="D1008" s="56" t="s">
        <v>40</v>
      </c>
      <c r="E1008" s="56">
        <v>2101020140</v>
      </c>
      <c r="F1008" s="56">
        <v>5401010140</v>
      </c>
      <c r="G1008" s="56" t="s">
        <v>11413</v>
      </c>
      <c r="H1008" s="56">
        <v>400100</v>
      </c>
      <c r="I1008" s="56" t="s">
        <v>11414</v>
      </c>
      <c r="J1008" s="56" t="s">
        <v>556</v>
      </c>
      <c r="K1008" s="56" t="s">
        <v>557</v>
      </c>
      <c r="L1008" s="56" t="s">
        <v>7138</v>
      </c>
      <c r="M1008" s="73">
        <v>42094</v>
      </c>
      <c r="N1008" s="56"/>
      <c r="O1008" s="56"/>
      <c r="P1008" s="56" t="s">
        <v>295</v>
      </c>
      <c r="Q1008" s="56"/>
      <c r="R1008" s="56" t="s">
        <v>70</v>
      </c>
      <c r="S1008" s="56" t="s">
        <v>11415</v>
      </c>
      <c r="T1008" s="56" t="s">
        <v>7140</v>
      </c>
      <c r="U1008" s="57">
        <v>56640</v>
      </c>
      <c r="V1008" s="57">
        <v>-34559.65</v>
      </c>
      <c r="W1008" s="57">
        <v>22080.35</v>
      </c>
      <c r="X1008" s="57">
        <v>0</v>
      </c>
      <c r="Y1008" s="73">
        <v>41788</v>
      </c>
      <c r="Z1008" s="57">
        <v>-5575.84</v>
      </c>
      <c r="AA1008" s="57">
        <v>0</v>
      </c>
      <c r="AB1008" s="57">
        <v>16504.509999999998</v>
      </c>
      <c r="AC1008" s="57">
        <v>0</v>
      </c>
      <c r="AD1008" s="56" t="s">
        <v>9255</v>
      </c>
      <c r="AE1008" s="57">
        <v>0</v>
      </c>
      <c r="AF1008" s="57">
        <v>0</v>
      </c>
      <c r="AG1008" s="57">
        <v>0</v>
      </c>
      <c r="AI1008"/>
      <c r="AJ1008"/>
    </row>
    <row r="1009" spans="1:36">
      <c r="A1009" s="56" t="s">
        <v>54</v>
      </c>
      <c r="B1009" s="56" t="s">
        <v>11417</v>
      </c>
      <c r="C1009" s="56">
        <v>2101010130</v>
      </c>
      <c r="D1009" s="56" t="s">
        <v>40</v>
      </c>
      <c r="E1009" s="56">
        <v>2101020140</v>
      </c>
      <c r="F1009" s="56">
        <v>5401010140</v>
      </c>
      <c r="G1009" s="56" t="s">
        <v>11413</v>
      </c>
      <c r="H1009" s="56">
        <v>400100</v>
      </c>
      <c r="I1009" s="56" t="s">
        <v>11414</v>
      </c>
      <c r="J1009" s="56" t="s">
        <v>558</v>
      </c>
      <c r="K1009" s="56" t="s">
        <v>559</v>
      </c>
      <c r="L1009" s="56" t="s">
        <v>7138</v>
      </c>
      <c r="M1009" s="73">
        <v>42094</v>
      </c>
      <c r="N1009" s="56"/>
      <c r="O1009" s="56"/>
      <c r="P1009" s="56" t="s">
        <v>295</v>
      </c>
      <c r="Q1009" s="56"/>
      <c r="R1009" s="56" t="s">
        <v>70</v>
      </c>
      <c r="S1009" s="56" t="s">
        <v>11415</v>
      </c>
      <c r="T1009" s="56" t="s">
        <v>7140</v>
      </c>
      <c r="U1009" s="57">
        <v>25200</v>
      </c>
      <c r="V1009" s="57">
        <v>-15376.12</v>
      </c>
      <c r="W1009" s="57">
        <v>9823.8799999999992</v>
      </c>
      <c r="X1009" s="57">
        <v>0</v>
      </c>
      <c r="Y1009" s="73">
        <v>41788</v>
      </c>
      <c r="Z1009" s="57">
        <v>-2480.7800000000002</v>
      </c>
      <c r="AA1009" s="57">
        <v>0</v>
      </c>
      <c r="AB1009" s="57">
        <v>7343.1</v>
      </c>
      <c r="AC1009" s="57">
        <v>0</v>
      </c>
      <c r="AD1009" s="56" t="s">
        <v>9255</v>
      </c>
      <c r="AE1009" s="57">
        <v>0</v>
      </c>
      <c r="AF1009" s="57">
        <v>0</v>
      </c>
      <c r="AG1009" s="57">
        <v>0</v>
      </c>
      <c r="AI1009"/>
      <c r="AJ1009"/>
    </row>
    <row r="1010" spans="1:36">
      <c r="A1010" s="56" t="s">
        <v>54</v>
      </c>
      <c r="B1010" s="56" t="s">
        <v>11417</v>
      </c>
      <c r="C1010" s="56">
        <v>2101010130</v>
      </c>
      <c r="D1010" s="56" t="s">
        <v>40</v>
      </c>
      <c r="E1010" s="56">
        <v>2101020140</v>
      </c>
      <c r="F1010" s="56">
        <v>5401010140</v>
      </c>
      <c r="G1010" s="56" t="s">
        <v>11413</v>
      </c>
      <c r="H1010" s="56">
        <v>400100</v>
      </c>
      <c r="I1010" s="56" t="s">
        <v>11414</v>
      </c>
      <c r="J1010" s="56" t="s">
        <v>564</v>
      </c>
      <c r="K1010" s="56" t="s">
        <v>565</v>
      </c>
      <c r="L1010" s="56" t="s">
        <v>7138</v>
      </c>
      <c r="M1010" s="73">
        <v>42094</v>
      </c>
      <c r="N1010" s="56"/>
      <c r="O1010" s="56"/>
      <c r="P1010" s="56" t="s">
        <v>295</v>
      </c>
      <c r="Q1010" s="56"/>
      <c r="R1010" s="56" t="s">
        <v>70</v>
      </c>
      <c r="S1010" s="56" t="s">
        <v>11415</v>
      </c>
      <c r="T1010" s="56" t="s">
        <v>7140</v>
      </c>
      <c r="U1010" s="57">
        <v>300000</v>
      </c>
      <c r="V1010" s="57">
        <v>-179736.52</v>
      </c>
      <c r="W1010" s="57">
        <v>120263.48</v>
      </c>
      <c r="X1010" s="57">
        <v>0</v>
      </c>
      <c r="Y1010" s="73">
        <v>41834</v>
      </c>
      <c r="Z1010" s="57">
        <v>-29322.77</v>
      </c>
      <c r="AA1010" s="57">
        <v>0</v>
      </c>
      <c r="AB1010" s="57">
        <v>90940.71</v>
      </c>
      <c r="AC1010" s="57">
        <v>0</v>
      </c>
      <c r="AD1010" s="56" t="s">
        <v>9255</v>
      </c>
      <c r="AE1010" s="57">
        <v>0</v>
      </c>
      <c r="AF1010" s="57">
        <v>0</v>
      </c>
      <c r="AG1010" s="57">
        <v>0</v>
      </c>
      <c r="AI1010"/>
      <c r="AJ1010"/>
    </row>
    <row r="1011" spans="1:36">
      <c r="A1011" s="56" t="s">
        <v>54</v>
      </c>
      <c r="B1011" s="56" t="s">
        <v>11417</v>
      </c>
      <c r="C1011" s="56">
        <v>2101010130</v>
      </c>
      <c r="D1011" s="56" t="s">
        <v>40</v>
      </c>
      <c r="E1011" s="56">
        <v>2101020140</v>
      </c>
      <c r="F1011" s="56">
        <v>5401010140</v>
      </c>
      <c r="G1011" s="56" t="s">
        <v>11413</v>
      </c>
      <c r="H1011" s="56">
        <v>400100</v>
      </c>
      <c r="I1011" s="56" t="s">
        <v>11414</v>
      </c>
      <c r="J1011" s="56" t="s">
        <v>566</v>
      </c>
      <c r="K1011" s="56" t="s">
        <v>567</v>
      </c>
      <c r="L1011" s="56" t="s">
        <v>7138</v>
      </c>
      <c r="M1011" s="73">
        <v>42094</v>
      </c>
      <c r="N1011" s="56"/>
      <c r="O1011" s="56"/>
      <c r="P1011" s="56" t="s">
        <v>295</v>
      </c>
      <c r="Q1011" s="56"/>
      <c r="R1011" s="56" t="s">
        <v>70</v>
      </c>
      <c r="S1011" s="56" t="s">
        <v>11415</v>
      </c>
      <c r="T1011" s="56" t="s">
        <v>7140</v>
      </c>
      <c r="U1011" s="57">
        <v>3328270</v>
      </c>
      <c r="V1011" s="57">
        <v>-2001997.9</v>
      </c>
      <c r="W1011" s="57">
        <v>1326272.1000000001</v>
      </c>
      <c r="X1011" s="57">
        <v>0</v>
      </c>
      <c r="Y1011" s="73">
        <v>41824</v>
      </c>
      <c r="Z1011" s="57">
        <v>-325813.94</v>
      </c>
      <c r="AA1011" s="57">
        <v>0</v>
      </c>
      <c r="AB1011" s="57">
        <v>1000458.16</v>
      </c>
      <c r="AC1011" s="57">
        <v>0</v>
      </c>
      <c r="AD1011" s="56" t="s">
        <v>9255</v>
      </c>
      <c r="AE1011" s="57">
        <v>0</v>
      </c>
      <c r="AF1011" s="57">
        <v>0</v>
      </c>
      <c r="AG1011" s="57">
        <v>0</v>
      </c>
      <c r="AI1011"/>
      <c r="AJ1011"/>
    </row>
    <row r="1012" spans="1:36">
      <c r="A1012" s="56" t="s">
        <v>54</v>
      </c>
      <c r="B1012" s="56" t="s">
        <v>11417</v>
      </c>
      <c r="C1012" s="56">
        <v>2101010130</v>
      </c>
      <c r="D1012" s="56" t="s">
        <v>40</v>
      </c>
      <c r="E1012" s="56">
        <v>2101020140</v>
      </c>
      <c r="F1012" s="56">
        <v>5401010140</v>
      </c>
      <c r="G1012" s="56" t="s">
        <v>11413</v>
      </c>
      <c r="H1012" s="56">
        <v>400100</v>
      </c>
      <c r="I1012" s="56" t="s">
        <v>11414</v>
      </c>
      <c r="J1012" s="56" t="s">
        <v>568</v>
      </c>
      <c r="K1012" s="56" t="s">
        <v>569</v>
      </c>
      <c r="L1012" s="56" t="s">
        <v>7138</v>
      </c>
      <c r="M1012" s="73">
        <v>42094</v>
      </c>
      <c r="N1012" s="56"/>
      <c r="O1012" s="56"/>
      <c r="P1012" s="56" t="s">
        <v>295</v>
      </c>
      <c r="Q1012" s="56"/>
      <c r="R1012" s="56" t="s">
        <v>70</v>
      </c>
      <c r="S1012" s="56" t="s">
        <v>11415</v>
      </c>
      <c r="T1012" s="56" t="s">
        <v>7140</v>
      </c>
      <c r="U1012" s="57">
        <v>389558</v>
      </c>
      <c r="V1012" s="57">
        <v>-227291.51999999999</v>
      </c>
      <c r="W1012" s="57">
        <v>162266.48000000001</v>
      </c>
      <c r="X1012" s="57">
        <v>0</v>
      </c>
      <c r="Y1012" s="73">
        <v>41900</v>
      </c>
      <c r="Z1012" s="57">
        <v>-37700.699999999997</v>
      </c>
      <c r="AA1012" s="57">
        <v>0</v>
      </c>
      <c r="AB1012" s="57">
        <v>124565.78</v>
      </c>
      <c r="AC1012" s="57">
        <v>0</v>
      </c>
      <c r="AD1012" s="56" t="s">
        <v>9255</v>
      </c>
      <c r="AE1012" s="57">
        <v>0</v>
      </c>
      <c r="AF1012" s="57">
        <v>0</v>
      </c>
      <c r="AG1012" s="57">
        <v>0</v>
      </c>
      <c r="AI1012"/>
      <c r="AJ1012"/>
    </row>
    <row r="1013" spans="1:36">
      <c r="A1013" s="56" t="s">
        <v>54</v>
      </c>
      <c r="B1013" s="56" t="s">
        <v>11417</v>
      </c>
      <c r="C1013" s="56">
        <v>2101010130</v>
      </c>
      <c r="D1013" s="56" t="s">
        <v>40</v>
      </c>
      <c r="E1013" s="56">
        <v>2101020140</v>
      </c>
      <c r="F1013" s="56">
        <v>5401010140</v>
      </c>
      <c r="G1013" s="56" t="s">
        <v>11413</v>
      </c>
      <c r="H1013" s="56">
        <v>400100</v>
      </c>
      <c r="I1013" s="56" t="s">
        <v>11414</v>
      </c>
      <c r="J1013" s="56" t="s">
        <v>570</v>
      </c>
      <c r="K1013" s="56" t="s">
        <v>571</v>
      </c>
      <c r="L1013" s="56" t="s">
        <v>7138</v>
      </c>
      <c r="M1013" s="73">
        <v>42094</v>
      </c>
      <c r="N1013" s="56"/>
      <c r="O1013" s="56"/>
      <c r="P1013" s="56" t="s">
        <v>295</v>
      </c>
      <c r="Q1013" s="56"/>
      <c r="R1013" s="56" t="s">
        <v>70</v>
      </c>
      <c r="S1013" s="56" t="s">
        <v>11415</v>
      </c>
      <c r="T1013" s="56" t="s">
        <v>7140</v>
      </c>
      <c r="U1013" s="57">
        <v>821035</v>
      </c>
      <c r="V1013" s="57">
        <v>-479041.08</v>
      </c>
      <c r="W1013" s="57">
        <v>341993.92</v>
      </c>
      <c r="X1013" s="57">
        <v>0</v>
      </c>
      <c r="Y1013" s="73">
        <v>41900</v>
      </c>
      <c r="Z1013" s="57">
        <v>-79458.25</v>
      </c>
      <c r="AA1013" s="57">
        <v>0</v>
      </c>
      <c r="AB1013" s="57">
        <v>262535.67</v>
      </c>
      <c r="AC1013" s="57">
        <v>0</v>
      </c>
      <c r="AD1013" s="56" t="s">
        <v>9255</v>
      </c>
      <c r="AE1013" s="57">
        <v>0</v>
      </c>
      <c r="AF1013" s="57">
        <v>0</v>
      </c>
      <c r="AG1013" s="57">
        <v>0</v>
      </c>
      <c r="AI1013"/>
      <c r="AJ1013"/>
    </row>
    <row r="1014" spans="1:36">
      <c r="A1014" s="56" t="s">
        <v>54</v>
      </c>
      <c r="B1014" s="56" t="s">
        <v>11417</v>
      </c>
      <c r="C1014" s="56">
        <v>2101010130</v>
      </c>
      <c r="D1014" s="56" t="s">
        <v>40</v>
      </c>
      <c r="E1014" s="56">
        <v>2101020140</v>
      </c>
      <c r="F1014" s="56">
        <v>5401010140</v>
      </c>
      <c r="G1014" s="56" t="s">
        <v>11413</v>
      </c>
      <c r="H1014" s="56">
        <v>400100</v>
      </c>
      <c r="I1014" s="56" t="s">
        <v>11414</v>
      </c>
      <c r="J1014" s="56" t="s">
        <v>572</v>
      </c>
      <c r="K1014" s="56" t="s">
        <v>573</v>
      </c>
      <c r="L1014" s="56" t="s">
        <v>7138</v>
      </c>
      <c r="M1014" s="73">
        <v>42094</v>
      </c>
      <c r="N1014" s="56"/>
      <c r="O1014" s="56"/>
      <c r="P1014" s="56" t="s">
        <v>295</v>
      </c>
      <c r="Q1014" s="56"/>
      <c r="R1014" s="56" t="s">
        <v>70</v>
      </c>
      <c r="S1014" s="56" t="s">
        <v>11415</v>
      </c>
      <c r="T1014" s="56" t="s">
        <v>7140</v>
      </c>
      <c r="U1014" s="57">
        <v>1175895</v>
      </c>
      <c r="V1014" s="57">
        <v>-686087.7</v>
      </c>
      <c r="W1014" s="57">
        <v>489807.3</v>
      </c>
      <c r="X1014" s="57">
        <v>0</v>
      </c>
      <c r="Y1014" s="73">
        <v>41900</v>
      </c>
      <c r="Z1014" s="57">
        <v>-113800.94</v>
      </c>
      <c r="AA1014" s="57">
        <v>0</v>
      </c>
      <c r="AB1014" s="57">
        <v>376006.36</v>
      </c>
      <c r="AC1014" s="57">
        <v>0</v>
      </c>
      <c r="AD1014" s="56" t="s">
        <v>9255</v>
      </c>
      <c r="AE1014" s="57">
        <v>0</v>
      </c>
      <c r="AF1014" s="57">
        <v>0</v>
      </c>
      <c r="AG1014" s="57">
        <v>0</v>
      </c>
      <c r="AI1014"/>
      <c r="AJ1014"/>
    </row>
    <row r="1015" spans="1:36">
      <c r="A1015" s="56" t="s">
        <v>54</v>
      </c>
      <c r="B1015" s="56" t="s">
        <v>11417</v>
      </c>
      <c r="C1015" s="56">
        <v>2101010130</v>
      </c>
      <c r="D1015" s="56" t="s">
        <v>40</v>
      </c>
      <c r="E1015" s="56">
        <v>2101020140</v>
      </c>
      <c r="F1015" s="56">
        <v>5401010140</v>
      </c>
      <c r="G1015" s="56" t="s">
        <v>11413</v>
      </c>
      <c r="H1015" s="56">
        <v>400100</v>
      </c>
      <c r="I1015" s="56" t="s">
        <v>11414</v>
      </c>
      <c r="J1015" s="56" t="s">
        <v>582</v>
      </c>
      <c r="K1015" s="56" t="s">
        <v>583</v>
      </c>
      <c r="L1015" s="56" t="s">
        <v>7138</v>
      </c>
      <c r="M1015" s="73">
        <v>42094</v>
      </c>
      <c r="N1015" s="56"/>
      <c r="O1015" s="56"/>
      <c r="P1015" s="56" t="s">
        <v>295</v>
      </c>
      <c r="Q1015" s="56"/>
      <c r="R1015" s="56" t="s">
        <v>70</v>
      </c>
      <c r="S1015" s="56" t="s">
        <v>11415</v>
      </c>
      <c r="T1015" s="56" t="s">
        <v>7140</v>
      </c>
      <c r="U1015" s="57">
        <v>607500</v>
      </c>
      <c r="V1015" s="57">
        <v>-338017.85</v>
      </c>
      <c r="W1015" s="57">
        <v>269482.15000000002</v>
      </c>
      <c r="X1015" s="57">
        <v>0</v>
      </c>
      <c r="Y1015" s="73">
        <v>42016</v>
      </c>
      <c r="Z1015" s="57">
        <v>-57828.959999999999</v>
      </c>
      <c r="AA1015" s="57">
        <v>0</v>
      </c>
      <c r="AB1015" s="57">
        <v>211653.19</v>
      </c>
      <c r="AC1015" s="57">
        <v>0</v>
      </c>
      <c r="AD1015" s="56" t="s">
        <v>9255</v>
      </c>
      <c r="AE1015" s="57">
        <v>0</v>
      </c>
      <c r="AF1015" s="57">
        <v>0</v>
      </c>
      <c r="AG1015" s="57">
        <v>0</v>
      </c>
      <c r="AI1015"/>
      <c r="AJ1015"/>
    </row>
    <row r="1016" spans="1:36">
      <c r="A1016" s="56" t="s">
        <v>54</v>
      </c>
      <c r="B1016" s="56" t="s">
        <v>11417</v>
      </c>
      <c r="C1016" s="56">
        <v>2101010130</v>
      </c>
      <c r="D1016" s="56" t="s">
        <v>40</v>
      </c>
      <c r="E1016" s="56">
        <v>2101020140</v>
      </c>
      <c r="F1016" s="56">
        <v>5401010140</v>
      </c>
      <c r="G1016" s="56" t="s">
        <v>11413</v>
      </c>
      <c r="H1016" s="56">
        <v>400100</v>
      </c>
      <c r="I1016" s="56" t="s">
        <v>11414</v>
      </c>
      <c r="J1016" s="56" t="s">
        <v>590</v>
      </c>
      <c r="K1016" s="56" t="s">
        <v>591</v>
      </c>
      <c r="L1016" s="56" t="s">
        <v>7138</v>
      </c>
      <c r="M1016" s="73">
        <v>42094</v>
      </c>
      <c r="N1016" s="56"/>
      <c r="O1016" s="56"/>
      <c r="P1016" s="56" t="s">
        <v>295</v>
      </c>
      <c r="Q1016" s="56"/>
      <c r="R1016" s="56" t="s">
        <v>70</v>
      </c>
      <c r="S1016" s="56" t="s">
        <v>11415</v>
      </c>
      <c r="T1016" s="56" t="s">
        <v>7140</v>
      </c>
      <c r="U1016" s="57">
        <v>311735.46000000002</v>
      </c>
      <c r="V1016" s="57">
        <v>-176992.43</v>
      </c>
      <c r="W1016" s="57">
        <v>134743.03</v>
      </c>
      <c r="X1016" s="57">
        <v>0</v>
      </c>
      <c r="Y1016" s="73">
        <v>41967</v>
      </c>
      <c r="Z1016" s="57">
        <v>-29878.52</v>
      </c>
      <c r="AA1016" s="57">
        <v>0</v>
      </c>
      <c r="AB1016" s="57">
        <v>104864.51</v>
      </c>
      <c r="AC1016" s="57">
        <v>0</v>
      </c>
      <c r="AD1016" s="56" t="s">
        <v>9255</v>
      </c>
      <c r="AE1016" s="57">
        <v>0</v>
      </c>
      <c r="AF1016" s="57">
        <v>0</v>
      </c>
      <c r="AG1016" s="57">
        <v>0</v>
      </c>
      <c r="AI1016"/>
      <c r="AJ1016"/>
    </row>
    <row r="1017" spans="1:36">
      <c r="A1017" s="56" t="s">
        <v>54</v>
      </c>
      <c r="B1017" s="56" t="s">
        <v>11417</v>
      </c>
      <c r="C1017" s="56">
        <v>2101010130</v>
      </c>
      <c r="D1017" s="56" t="s">
        <v>40</v>
      </c>
      <c r="E1017" s="56">
        <v>2101020140</v>
      </c>
      <c r="F1017" s="56">
        <v>5401010140</v>
      </c>
      <c r="G1017" s="56" t="s">
        <v>11413</v>
      </c>
      <c r="H1017" s="56">
        <v>400100</v>
      </c>
      <c r="I1017" s="56" t="s">
        <v>11414</v>
      </c>
      <c r="J1017" s="56" t="s">
        <v>598</v>
      </c>
      <c r="K1017" s="56" t="s">
        <v>599</v>
      </c>
      <c r="L1017" s="56" t="s">
        <v>7138</v>
      </c>
      <c r="M1017" s="73">
        <v>42094</v>
      </c>
      <c r="N1017" s="56"/>
      <c r="O1017" s="56"/>
      <c r="P1017" s="56" t="s">
        <v>295</v>
      </c>
      <c r="Q1017" s="56"/>
      <c r="R1017" s="56" t="s">
        <v>70</v>
      </c>
      <c r="S1017" s="56" t="s">
        <v>11415</v>
      </c>
      <c r="T1017" s="56" t="s">
        <v>7140</v>
      </c>
      <c r="U1017" s="57">
        <v>341014.47</v>
      </c>
      <c r="V1017" s="57">
        <v>-193616.04</v>
      </c>
      <c r="W1017" s="57">
        <v>147398.43</v>
      </c>
      <c r="X1017" s="57">
        <v>0</v>
      </c>
      <c r="Y1017" s="73">
        <v>41967</v>
      </c>
      <c r="Z1017" s="57">
        <v>-32684.79</v>
      </c>
      <c r="AA1017" s="57">
        <v>0</v>
      </c>
      <c r="AB1017" s="57">
        <v>114713.64</v>
      </c>
      <c r="AC1017" s="57">
        <v>0</v>
      </c>
      <c r="AD1017" s="56" t="s">
        <v>9255</v>
      </c>
      <c r="AE1017" s="57">
        <v>0</v>
      </c>
      <c r="AF1017" s="57">
        <v>0</v>
      </c>
      <c r="AG1017" s="57">
        <v>0</v>
      </c>
      <c r="AI1017"/>
      <c r="AJ1017"/>
    </row>
    <row r="1018" spans="1:36">
      <c r="A1018" s="56" t="s">
        <v>54</v>
      </c>
      <c r="B1018" s="56" t="s">
        <v>11417</v>
      </c>
      <c r="C1018" s="56">
        <v>2101010130</v>
      </c>
      <c r="D1018" s="56" t="s">
        <v>40</v>
      </c>
      <c r="E1018" s="56">
        <v>2101020140</v>
      </c>
      <c r="F1018" s="56">
        <v>5401010140</v>
      </c>
      <c r="G1018" s="56" t="s">
        <v>11413</v>
      </c>
      <c r="H1018" s="56">
        <v>400100</v>
      </c>
      <c r="I1018" s="56" t="s">
        <v>11414</v>
      </c>
      <c r="J1018" s="56" t="s">
        <v>600</v>
      </c>
      <c r="K1018" s="56" t="s">
        <v>601</v>
      </c>
      <c r="L1018" s="56" t="s">
        <v>7138</v>
      </c>
      <c r="M1018" s="73">
        <v>42094</v>
      </c>
      <c r="N1018" s="56"/>
      <c r="O1018" s="56"/>
      <c r="P1018" s="56" t="s">
        <v>295</v>
      </c>
      <c r="Q1018" s="56"/>
      <c r="R1018" s="56" t="s">
        <v>70</v>
      </c>
      <c r="S1018" s="56" t="s">
        <v>11415</v>
      </c>
      <c r="T1018" s="56" t="s">
        <v>7140</v>
      </c>
      <c r="U1018" s="57">
        <v>3224205</v>
      </c>
      <c r="V1018" s="57">
        <v>-1902536.26</v>
      </c>
      <c r="W1018" s="57">
        <v>1321668.74</v>
      </c>
      <c r="X1018" s="57">
        <v>0</v>
      </c>
      <c r="Y1018" s="73">
        <v>41872</v>
      </c>
      <c r="Z1018" s="57">
        <v>-313333.17</v>
      </c>
      <c r="AA1018" s="57">
        <v>0</v>
      </c>
      <c r="AB1018" s="57">
        <v>1008335.57</v>
      </c>
      <c r="AC1018" s="57">
        <v>0</v>
      </c>
      <c r="AD1018" s="56" t="s">
        <v>9255</v>
      </c>
      <c r="AE1018" s="57">
        <v>0</v>
      </c>
      <c r="AF1018" s="57">
        <v>0</v>
      </c>
      <c r="AG1018" s="57">
        <v>0</v>
      </c>
      <c r="AI1018"/>
      <c r="AJ1018"/>
    </row>
    <row r="1019" spans="1:36">
      <c r="A1019" s="56" t="s">
        <v>54</v>
      </c>
      <c r="B1019" s="56" t="s">
        <v>11417</v>
      </c>
      <c r="C1019" s="56">
        <v>2101010130</v>
      </c>
      <c r="D1019" s="56" t="s">
        <v>40</v>
      </c>
      <c r="E1019" s="56">
        <v>2101020140</v>
      </c>
      <c r="F1019" s="56">
        <v>5401010140</v>
      </c>
      <c r="G1019" s="56" t="s">
        <v>11413</v>
      </c>
      <c r="H1019" s="56">
        <v>400100</v>
      </c>
      <c r="I1019" s="56" t="s">
        <v>11414</v>
      </c>
      <c r="J1019" s="56" t="s">
        <v>602</v>
      </c>
      <c r="K1019" s="56" t="s">
        <v>603</v>
      </c>
      <c r="L1019" s="56" t="s">
        <v>7138</v>
      </c>
      <c r="M1019" s="73">
        <v>42094</v>
      </c>
      <c r="N1019" s="56"/>
      <c r="O1019" s="56"/>
      <c r="P1019" s="56" t="s">
        <v>295</v>
      </c>
      <c r="Q1019" s="56"/>
      <c r="R1019" s="56" t="s">
        <v>70</v>
      </c>
      <c r="S1019" s="56" t="s">
        <v>11415</v>
      </c>
      <c r="T1019" s="56" t="s">
        <v>7140</v>
      </c>
      <c r="U1019" s="57">
        <v>871826</v>
      </c>
      <c r="V1019" s="57">
        <v>-489121.8</v>
      </c>
      <c r="W1019" s="57">
        <v>382704.2</v>
      </c>
      <c r="X1019" s="57">
        <v>0</v>
      </c>
      <c r="Y1019" s="73">
        <v>41996</v>
      </c>
      <c r="Z1019" s="57">
        <v>-83220.95</v>
      </c>
      <c r="AA1019" s="57">
        <v>0</v>
      </c>
      <c r="AB1019" s="57">
        <v>299483.25</v>
      </c>
      <c r="AC1019" s="57">
        <v>0</v>
      </c>
      <c r="AD1019" s="56" t="s">
        <v>9255</v>
      </c>
      <c r="AE1019" s="57">
        <v>0</v>
      </c>
      <c r="AF1019" s="57">
        <v>0</v>
      </c>
      <c r="AG1019" s="57">
        <v>0</v>
      </c>
      <c r="AI1019"/>
      <c r="AJ1019"/>
    </row>
    <row r="1020" spans="1:36">
      <c r="A1020" s="56" t="s">
        <v>54</v>
      </c>
      <c r="B1020" s="56" t="s">
        <v>11417</v>
      </c>
      <c r="C1020" s="56">
        <v>2101010130</v>
      </c>
      <c r="D1020" s="56" t="s">
        <v>40</v>
      </c>
      <c r="E1020" s="56">
        <v>2101020140</v>
      </c>
      <c r="F1020" s="56">
        <v>5401010140</v>
      </c>
      <c r="G1020" s="56" t="s">
        <v>11413</v>
      </c>
      <c r="H1020" s="56">
        <v>400100</v>
      </c>
      <c r="I1020" s="56" t="s">
        <v>11414</v>
      </c>
      <c r="J1020" s="56" t="s">
        <v>604</v>
      </c>
      <c r="K1020" s="56" t="s">
        <v>605</v>
      </c>
      <c r="L1020" s="56" t="s">
        <v>7138</v>
      </c>
      <c r="M1020" s="73">
        <v>42094</v>
      </c>
      <c r="N1020" s="56"/>
      <c r="O1020" s="56"/>
      <c r="P1020" s="56" t="s">
        <v>295</v>
      </c>
      <c r="Q1020" s="56"/>
      <c r="R1020" s="56" t="s">
        <v>70</v>
      </c>
      <c r="S1020" s="56" t="s">
        <v>11415</v>
      </c>
      <c r="T1020" s="56" t="s">
        <v>7140</v>
      </c>
      <c r="U1020" s="57">
        <v>34354.65</v>
      </c>
      <c r="V1020" s="57">
        <v>-21445.65</v>
      </c>
      <c r="W1020" s="57">
        <v>12909</v>
      </c>
      <c r="X1020" s="57">
        <v>0</v>
      </c>
      <c r="Y1020" s="73">
        <v>41730</v>
      </c>
      <c r="Z1020" s="57">
        <v>-3413.59</v>
      </c>
      <c r="AA1020" s="57">
        <v>0</v>
      </c>
      <c r="AB1020" s="57">
        <v>9495.41</v>
      </c>
      <c r="AC1020" s="57">
        <v>0</v>
      </c>
      <c r="AD1020" s="56" t="s">
        <v>9255</v>
      </c>
      <c r="AE1020" s="57">
        <v>0</v>
      </c>
      <c r="AF1020" s="57">
        <v>0</v>
      </c>
      <c r="AG1020" s="57">
        <v>0</v>
      </c>
      <c r="AI1020"/>
      <c r="AJ1020"/>
    </row>
    <row r="1021" spans="1:36">
      <c r="A1021" s="56" t="s">
        <v>54</v>
      </c>
      <c r="B1021" s="56" t="s">
        <v>11417</v>
      </c>
      <c r="C1021" s="56">
        <v>2101010130</v>
      </c>
      <c r="D1021" s="56" t="s">
        <v>40</v>
      </c>
      <c r="E1021" s="56">
        <v>2101020140</v>
      </c>
      <c r="F1021" s="56">
        <v>5401010140</v>
      </c>
      <c r="G1021" s="56" t="s">
        <v>11413</v>
      </c>
      <c r="H1021" s="56">
        <v>400100</v>
      </c>
      <c r="I1021" s="56" t="s">
        <v>11414</v>
      </c>
      <c r="J1021" s="56" t="s">
        <v>609</v>
      </c>
      <c r="K1021" s="56" t="s">
        <v>610</v>
      </c>
      <c r="L1021" s="56" t="s">
        <v>7138</v>
      </c>
      <c r="M1021" s="73">
        <v>42094</v>
      </c>
      <c r="N1021" s="56"/>
      <c r="O1021" s="56"/>
      <c r="P1021" s="56" t="s">
        <v>295</v>
      </c>
      <c r="Q1021" s="56"/>
      <c r="R1021" s="56" t="s">
        <v>70</v>
      </c>
      <c r="S1021" s="56" t="s">
        <v>11415</v>
      </c>
      <c r="T1021" s="56" t="s">
        <v>7140</v>
      </c>
      <c r="U1021" s="57">
        <v>13392</v>
      </c>
      <c r="V1021" s="57">
        <v>-7439.05</v>
      </c>
      <c r="W1021" s="57">
        <v>5952.95</v>
      </c>
      <c r="X1021" s="57">
        <v>0</v>
      </c>
      <c r="Y1021" s="73">
        <v>42020</v>
      </c>
      <c r="Z1021" s="57">
        <v>-1274.1099999999999</v>
      </c>
      <c r="AA1021" s="57">
        <v>0</v>
      </c>
      <c r="AB1021" s="57">
        <v>4678.84</v>
      </c>
      <c r="AC1021" s="57">
        <v>0</v>
      </c>
      <c r="AD1021" s="56" t="s">
        <v>9255</v>
      </c>
      <c r="AE1021" s="57">
        <v>0</v>
      </c>
      <c r="AF1021" s="57">
        <v>0</v>
      </c>
      <c r="AG1021" s="57">
        <v>0</v>
      </c>
      <c r="AI1021"/>
      <c r="AJ1021"/>
    </row>
    <row r="1022" spans="1:36">
      <c r="A1022" s="56" t="s">
        <v>54</v>
      </c>
      <c r="B1022" s="56" t="s">
        <v>11417</v>
      </c>
      <c r="C1022" s="56">
        <v>2101010130</v>
      </c>
      <c r="D1022" s="56" t="s">
        <v>40</v>
      </c>
      <c r="E1022" s="56">
        <v>2101020140</v>
      </c>
      <c r="F1022" s="56">
        <v>5401010140</v>
      </c>
      <c r="G1022" s="56" t="s">
        <v>11413</v>
      </c>
      <c r="H1022" s="56">
        <v>400100</v>
      </c>
      <c r="I1022" s="56" t="s">
        <v>11414</v>
      </c>
      <c r="J1022" s="56" t="s">
        <v>611</v>
      </c>
      <c r="K1022" s="56" t="s">
        <v>612</v>
      </c>
      <c r="L1022" s="56" t="s">
        <v>7138</v>
      </c>
      <c r="M1022" s="73">
        <v>42094</v>
      </c>
      <c r="N1022" s="56"/>
      <c r="O1022" s="56"/>
      <c r="P1022" s="56" t="s">
        <v>295</v>
      </c>
      <c r="Q1022" s="56"/>
      <c r="R1022" s="56" t="s">
        <v>70</v>
      </c>
      <c r="S1022" s="56" t="s">
        <v>11415</v>
      </c>
      <c r="T1022" s="56" t="s">
        <v>7140</v>
      </c>
      <c r="U1022" s="57">
        <v>2206157</v>
      </c>
      <c r="V1022" s="57">
        <v>-1188076.72</v>
      </c>
      <c r="W1022" s="57">
        <v>1018080.28</v>
      </c>
      <c r="X1022" s="57">
        <v>0</v>
      </c>
      <c r="Y1022" s="73">
        <v>42094</v>
      </c>
      <c r="Z1022" s="57">
        <v>-207810.82</v>
      </c>
      <c r="AA1022" s="57">
        <v>0</v>
      </c>
      <c r="AB1022" s="57">
        <v>810269.46</v>
      </c>
      <c r="AC1022" s="57">
        <v>0</v>
      </c>
      <c r="AD1022" s="56" t="s">
        <v>9255</v>
      </c>
      <c r="AE1022" s="57">
        <v>0</v>
      </c>
      <c r="AF1022" s="57">
        <v>0</v>
      </c>
      <c r="AG1022" s="57">
        <v>0</v>
      </c>
      <c r="AI1022"/>
      <c r="AJ1022"/>
    </row>
    <row r="1023" spans="1:36">
      <c r="A1023" s="56" t="s">
        <v>54</v>
      </c>
      <c r="B1023" s="56" t="s">
        <v>11417</v>
      </c>
      <c r="C1023" s="56">
        <v>2101010130</v>
      </c>
      <c r="D1023" s="56" t="s">
        <v>40</v>
      </c>
      <c r="E1023" s="56">
        <v>2101020140</v>
      </c>
      <c r="F1023" s="56">
        <v>5401010140</v>
      </c>
      <c r="G1023" s="56" t="s">
        <v>11413</v>
      </c>
      <c r="H1023" s="56">
        <v>400100</v>
      </c>
      <c r="I1023" s="56" t="s">
        <v>11414</v>
      </c>
      <c r="J1023" s="56" t="s">
        <v>613</v>
      </c>
      <c r="K1023" s="56" t="s">
        <v>614</v>
      </c>
      <c r="L1023" s="56" t="s">
        <v>7138</v>
      </c>
      <c r="M1023" s="73">
        <v>42094</v>
      </c>
      <c r="N1023" s="56"/>
      <c r="O1023" s="56"/>
      <c r="P1023" s="56" t="s">
        <v>295</v>
      </c>
      <c r="Q1023" s="56"/>
      <c r="R1023" s="56" t="s">
        <v>70</v>
      </c>
      <c r="S1023" s="56" t="s">
        <v>11415</v>
      </c>
      <c r="T1023" s="56" t="s">
        <v>7140</v>
      </c>
      <c r="U1023" s="57">
        <v>5211064</v>
      </c>
      <c r="V1023" s="57">
        <v>-2806302.43</v>
      </c>
      <c r="W1023" s="57">
        <v>2404761.5699999998</v>
      </c>
      <c r="X1023" s="57">
        <v>0</v>
      </c>
      <c r="Y1023" s="73">
        <v>42094</v>
      </c>
      <c r="Z1023" s="57">
        <v>-490860.59</v>
      </c>
      <c r="AA1023" s="57">
        <v>0</v>
      </c>
      <c r="AB1023" s="57">
        <v>1913900.98</v>
      </c>
      <c r="AC1023" s="57">
        <v>0</v>
      </c>
      <c r="AD1023" s="56" t="s">
        <v>9255</v>
      </c>
      <c r="AE1023" s="57">
        <v>0</v>
      </c>
      <c r="AF1023" s="57">
        <v>0</v>
      </c>
      <c r="AG1023" s="57">
        <v>0</v>
      </c>
      <c r="AI1023"/>
      <c r="AJ1023"/>
    </row>
    <row r="1024" spans="1:36">
      <c r="A1024" s="56" t="s">
        <v>54</v>
      </c>
      <c r="B1024" s="56" t="s">
        <v>11417</v>
      </c>
      <c r="C1024" s="56">
        <v>2101010130</v>
      </c>
      <c r="D1024" s="56" t="s">
        <v>40</v>
      </c>
      <c r="E1024" s="56">
        <v>2101020140</v>
      </c>
      <c r="F1024" s="56">
        <v>5401010140</v>
      </c>
      <c r="G1024" s="56" t="s">
        <v>11413</v>
      </c>
      <c r="H1024" s="56">
        <v>400100</v>
      </c>
      <c r="I1024" s="56" t="s">
        <v>11414</v>
      </c>
      <c r="J1024" s="56" t="s">
        <v>615</v>
      </c>
      <c r="K1024" s="56" t="s">
        <v>616</v>
      </c>
      <c r="L1024" s="56" t="s">
        <v>7138</v>
      </c>
      <c r="M1024" s="73">
        <v>42094</v>
      </c>
      <c r="N1024" s="56"/>
      <c r="O1024" s="56"/>
      <c r="P1024" s="56" t="s">
        <v>295</v>
      </c>
      <c r="Q1024" s="56"/>
      <c r="R1024" s="56" t="s">
        <v>70</v>
      </c>
      <c r="S1024" s="56" t="s">
        <v>11415</v>
      </c>
      <c r="T1024" s="56" t="s">
        <v>7140</v>
      </c>
      <c r="U1024" s="57">
        <v>179923897</v>
      </c>
      <c r="V1024" s="57">
        <v>-96648331.609999999</v>
      </c>
      <c r="W1024" s="57">
        <v>83275565.390000001</v>
      </c>
      <c r="X1024" s="57">
        <v>0</v>
      </c>
      <c r="Y1024" s="73">
        <v>42094</v>
      </c>
      <c r="Z1024" s="57">
        <v>-17004324.719999999</v>
      </c>
      <c r="AA1024" s="57">
        <v>0</v>
      </c>
      <c r="AB1024" s="57">
        <v>66271240.670000002</v>
      </c>
      <c r="AC1024" s="57">
        <v>0</v>
      </c>
      <c r="AD1024" s="56" t="s">
        <v>9255</v>
      </c>
      <c r="AE1024" s="57">
        <v>0</v>
      </c>
      <c r="AF1024" s="57">
        <v>0</v>
      </c>
      <c r="AG1024" s="57">
        <v>0</v>
      </c>
      <c r="AI1024"/>
      <c r="AJ1024"/>
    </row>
    <row r="1025" spans="1:36">
      <c r="A1025" s="56" t="s">
        <v>54</v>
      </c>
      <c r="B1025" s="56" t="s">
        <v>11417</v>
      </c>
      <c r="C1025" s="56">
        <v>2101010130</v>
      </c>
      <c r="D1025" s="56" t="s">
        <v>40</v>
      </c>
      <c r="E1025" s="56">
        <v>2101020140</v>
      </c>
      <c r="F1025" s="56">
        <v>5401010140</v>
      </c>
      <c r="G1025" s="56" t="s">
        <v>11413</v>
      </c>
      <c r="H1025" s="56">
        <v>400100</v>
      </c>
      <c r="I1025" s="56" t="s">
        <v>11414</v>
      </c>
      <c r="J1025" s="56" t="s">
        <v>619</v>
      </c>
      <c r="K1025" s="56" t="s">
        <v>620</v>
      </c>
      <c r="L1025" s="56" t="s">
        <v>7138</v>
      </c>
      <c r="M1025" s="73">
        <v>42185</v>
      </c>
      <c r="N1025" s="56"/>
      <c r="O1025" s="56"/>
      <c r="P1025" s="56" t="s">
        <v>295</v>
      </c>
      <c r="Q1025" s="56"/>
      <c r="R1025" s="56" t="s">
        <v>70</v>
      </c>
      <c r="S1025" s="56" t="s">
        <v>11415</v>
      </c>
      <c r="T1025" s="56" t="s">
        <v>7140</v>
      </c>
      <c r="U1025" s="57">
        <v>1012500</v>
      </c>
      <c r="V1025" s="57">
        <v>-562913.04</v>
      </c>
      <c r="W1025" s="57">
        <v>449586.96</v>
      </c>
      <c r="X1025" s="57">
        <v>0</v>
      </c>
      <c r="Y1025" s="73">
        <v>41928</v>
      </c>
      <c r="Z1025" s="57">
        <v>-103057.46</v>
      </c>
      <c r="AA1025" s="57">
        <v>0</v>
      </c>
      <c r="AB1025" s="57">
        <v>346529.5</v>
      </c>
      <c r="AC1025" s="57">
        <v>0</v>
      </c>
      <c r="AD1025" s="56" t="s">
        <v>9255</v>
      </c>
      <c r="AE1025" s="57">
        <v>0</v>
      </c>
      <c r="AF1025" s="57">
        <v>0</v>
      </c>
      <c r="AG1025" s="57">
        <v>0</v>
      </c>
      <c r="AI1025"/>
      <c r="AJ1025"/>
    </row>
    <row r="1026" spans="1:36">
      <c r="A1026" s="56" t="s">
        <v>54</v>
      </c>
      <c r="B1026" s="56" t="s">
        <v>11417</v>
      </c>
      <c r="C1026" s="56">
        <v>2101010130</v>
      </c>
      <c r="D1026" s="56" t="s">
        <v>40</v>
      </c>
      <c r="E1026" s="56">
        <v>2101020140</v>
      </c>
      <c r="F1026" s="56">
        <v>5401010140</v>
      </c>
      <c r="G1026" s="56" t="s">
        <v>11413</v>
      </c>
      <c r="H1026" s="56">
        <v>400100</v>
      </c>
      <c r="I1026" s="56" t="s">
        <v>11414</v>
      </c>
      <c r="J1026" s="56" t="s">
        <v>621</v>
      </c>
      <c r="K1026" s="56" t="s">
        <v>622</v>
      </c>
      <c r="L1026" s="56" t="s">
        <v>7138</v>
      </c>
      <c r="M1026" s="73">
        <v>42185</v>
      </c>
      <c r="N1026" s="56"/>
      <c r="O1026" s="56"/>
      <c r="P1026" s="56" t="s">
        <v>295</v>
      </c>
      <c r="Q1026" s="56"/>
      <c r="R1026" s="56" t="s">
        <v>70</v>
      </c>
      <c r="S1026" s="56" t="s">
        <v>11415</v>
      </c>
      <c r="T1026" s="56" t="s">
        <v>7140</v>
      </c>
      <c r="U1026" s="57">
        <v>1260000</v>
      </c>
      <c r="V1026" s="57">
        <v>-672996.96</v>
      </c>
      <c r="W1026" s="57">
        <v>587003.04</v>
      </c>
      <c r="X1026" s="57">
        <v>0</v>
      </c>
      <c r="Y1026" s="73">
        <v>42114</v>
      </c>
      <c r="Z1026" s="57">
        <v>-118414.76</v>
      </c>
      <c r="AA1026" s="57">
        <v>0</v>
      </c>
      <c r="AB1026" s="57">
        <v>468588.28</v>
      </c>
      <c r="AC1026" s="57">
        <v>0</v>
      </c>
      <c r="AD1026" s="56" t="s">
        <v>9255</v>
      </c>
      <c r="AE1026" s="57">
        <v>0</v>
      </c>
      <c r="AF1026" s="57">
        <v>0</v>
      </c>
      <c r="AG1026" s="57">
        <v>0</v>
      </c>
      <c r="AI1026"/>
      <c r="AJ1026"/>
    </row>
    <row r="1027" spans="1:36">
      <c r="A1027" s="56" t="s">
        <v>54</v>
      </c>
      <c r="B1027" s="56" t="s">
        <v>11417</v>
      </c>
      <c r="C1027" s="56">
        <v>2101010130</v>
      </c>
      <c r="D1027" s="56" t="s">
        <v>40</v>
      </c>
      <c r="E1027" s="56">
        <v>2101020140</v>
      </c>
      <c r="F1027" s="56">
        <v>5401010140</v>
      </c>
      <c r="G1027" s="56" t="s">
        <v>11413</v>
      </c>
      <c r="H1027" s="56">
        <v>400100</v>
      </c>
      <c r="I1027" s="56" t="s">
        <v>11414</v>
      </c>
      <c r="J1027" s="56" t="s">
        <v>625</v>
      </c>
      <c r="K1027" s="56" t="s">
        <v>626</v>
      </c>
      <c r="L1027" s="56" t="s">
        <v>7138</v>
      </c>
      <c r="M1027" s="73">
        <v>42185</v>
      </c>
      <c r="N1027" s="56"/>
      <c r="O1027" s="56"/>
      <c r="P1027" s="56" t="s">
        <v>295</v>
      </c>
      <c r="Q1027" s="56"/>
      <c r="R1027" s="56" t="s">
        <v>70</v>
      </c>
      <c r="S1027" s="56" t="s">
        <v>11415</v>
      </c>
      <c r="T1027" s="56" t="s">
        <v>7140</v>
      </c>
      <c r="U1027" s="57">
        <v>1103137</v>
      </c>
      <c r="V1027" s="57">
        <v>-588462.07999999996</v>
      </c>
      <c r="W1027" s="57">
        <v>514674.92</v>
      </c>
      <c r="X1027" s="57">
        <v>0</v>
      </c>
      <c r="Y1027" s="73">
        <v>42117</v>
      </c>
      <c r="Z1027" s="57">
        <v>-103632.03</v>
      </c>
      <c r="AA1027" s="57">
        <v>0</v>
      </c>
      <c r="AB1027" s="57">
        <v>411042.89</v>
      </c>
      <c r="AC1027" s="57">
        <v>0</v>
      </c>
      <c r="AD1027" s="56" t="s">
        <v>9255</v>
      </c>
      <c r="AE1027" s="57">
        <v>0</v>
      </c>
      <c r="AF1027" s="57">
        <v>0</v>
      </c>
      <c r="AG1027" s="57">
        <v>0</v>
      </c>
      <c r="AI1027"/>
      <c r="AJ1027"/>
    </row>
    <row r="1028" spans="1:36">
      <c r="A1028" s="56" t="s">
        <v>54</v>
      </c>
      <c r="B1028" s="56" t="s">
        <v>11417</v>
      </c>
      <c r="C1028" s="56">
        <v>2101010130</v>
      </c>
      <c r="D1028" s="56" t="s">
        <v>40</v>
      </c>
      <c r="E1028" s="56">
        <v>2101020140</v>
      </c>
      <c r="F1028" s="56">
        <v>5401010140</v>
      </c>
      <c r="G1028" s="56" t="s">
        <v>11413</v>
      </c>
      <c r="H1028" s="56">
        <v>400100</v>
      </c>
      <c r="I1028" s="56" t="s">
        <v>11414</v>
      </c>
      <c r="J1028" s="56" t="s">
        <v>627</v>
      </c>
      <c r="K1028" s="56" t="s">
        <v>628</v>
      </c>
      <c r="L1028" s="56" t="s">
        <v>7138</v>
      </c>
      <c r="M1028" s="73">
        <v>42185</v>
      </c>
      <c r="N1028" s="56"/>
      <c r="O1028" s="56"/>
      <c r="P1028" s="56" t="s">
        <v>295</v>
      </c>
      <c r="Q1028" s="56"/>
      <c r="R1028" s="56" t="s">
        <v>70</v>
      </c>
      <c r="S1028" s="56" t="s">
        <v>11415</v>
      </c>
      <c r="T1028" s="56" t="s">
        <v>7140</v>
      </c>
      <c r="U1028" s="57">
        <v>1682021</v>
      </c>
      <c r="V1028" s="57">
        <v>-897264.43</v>
      </c>
      <c r="W1028" s="57">
        <v>784756.57</v>
      </c>
      <c r="X1028" s="57">
        <v>0</v>
      </c>
      <c r="Y1028" s="73">
        <v>42117</v>
      </c>
      <c r="Z1028" s="57">
        <v>-158014.14000000001</v>
      </c>
      <c r="AA1028" s="57">
        <v>0</v>
      </c>
      <c r="AB1028" s="57">
        <v>626742.43000000005</v>
      </c>
      <c r="AC1028" s="57">
        <v>0</v>
      </c>
      <c r="AD1028" s="56" t="s">
        <v>9255</v>
      </c>
      <c r="AE1028" s="57">
        <v>0</v>
      </c>
      <c r="AF1028" s="57">
        <v>0</v>
      </c>
      <c r="AG1028" s="57">
        <v>0</v>
      </c>
      <c r="AI1028"/>
      <c r="AJ1028"/>
    </row>
    <row r="1029" spans="1:36">
      <c r="A1029" s="56" t="s">
        <v>54</v>
      </c>
      <c r="B1029" s="56" t="s">
        <v>11417</v>
      </c>
      <c r="C1029" s="56">
        <v>2101010130</v>
      </c>
      <c r="D1029" s="56" t="s">
        <v>40</v>
      </c>
      <c r="E1029" s="56">
        <v>2101020140</v>
      </c>
      <c r="F1029" s="56">
        <v>5401010140</v>
      </c>
      <c r="G1029" s="56" t="s">
        <v>11413</v>
      </c>
      <c r="H1029" s="56">
        <v>400100</v>
      </c>
      <c r="I1029" s="56" t="s">
        <v>11414</v>
      </c>
      <c r="J1029" s="56" t="s">
        <v>629</v>
      </c>
      <c r="K1029" s="56" t="s">
        <v>630</v>
      </c>
      <c r="L1029" s="56" t="s">
        <v>7138</v>
      </c>
      <c r="M1029" s="73">
        <v>42185</v>
      </c>
      <c r="N1029" s="56"/>
      <c r="O1029" s="56"/>
      <c r="P1029" s="56" t="s">
        <v>295</v>
      </c>
      <c r="Q1029" s="56"/>
      <c r="R1029" s="56" t="s">
        <v>70</v>
      </c>
      <c r="S1029" s="56" t="s">
        <v>11415</v>
      </c>
      <c r="T1029" s="56" t="s">
        <v>7140</v>
      </c>
      <c r="U1029" s="57">
        <v>528860</v>
      </c>
      <c r="V1029" s="57">
        <v>-282117.33</v>
      </c>
      <c r="W1029" s="57">
        <v>246742.67</v>
      </c>
      <c r="X1029" s="57">
        <v>0</v>
      </c>
      <c r="Y1029" s="73">
        <v>42117</v>
      </c>
      <c r="Z1029" s="57">
        <v>-49682.71</v>
      </c>
      <c r="AA1029" s="57">
        <v>0</v>
      </c>
      <c r="AB1029" s="57">
        <v>197059.96</v>
      </c>
      <c r="AC1029" s="57">
        <v>0</v>
      </c>
      <c r="AD1029" s="56" t="s">
        <v>9255</v>
      </c>
      <c r="AE1029" s="57">
        <v>0</v>
      </c>
      <c r="AF1029" s="57">
        <v>0</v>
      </c>
      <c r="AG1029" s="57">
        <v>0</v>
      </c>
      <c r="AI1029"/>
      <c r="AJ1029"/>
    </row>
    <row r="1030" spans="1:36">
      <c r="A1030" s="56" t="s">
        <v>54</v>
      </c>
      <c r="B1030" s="56" t="s">
        <v>11417</v>
      </c>
      <c r="C1030" s="56">
        <v>2101010130</v>
      </c>
      <c r="D1030" s="56" t="s">
        <v>40</v>
      </c>
      <c r="E1030" s="56">
        <v>2101020140</v>
      </c>
      <c r="F1030" s="56">
        <v>5401010140</v>
      </c>
      <c r="G1030" s="56" t="s">
        <v>11413</v>
      </c>
      <c r="H1030" s="56">
        <v>400100</v>
      </c>
      <c r="I1030" s="56" t="s">
        <v>11414</v>
      </c>
      <c r="J1030" s="56" t="s">
        <v>631</v>
      </c>
      <c r="K1030" s="56" t="s">
        <v>632</v>
      </c>
      <c r="L1030" s="56" t="s">
        <v>7138</v>
      </c>
      <c r="M1030" s="73">
        <v>42185</v>
      </c>
      <c r="N1030" s="56"/>
      <c r="O1030" s="56"/>
      <c r="P1030" s="56" t="s">
        <v>295</v>
      </c>
      <c r="Q1030" s="56"/>
      <c r="R1030" s="56" t="s">
        <v>70</v>
      </c>
      <c r="S1030" s="56" t="s">
        <v>11415</v>
      </c>
      <c r="T1030" s="56" t="s">
        <v>7140</v>
      </c>
      <c r="U1030" s="57">
        <v>689917</v>
      </c>
      <c r="V1030" s="57">
        <v>-368032.26</v>
      </c>
      <c r="W1030" s="57">
        <v>321884.74</v>
      </c>
      <c r="X1030" s="57">
        <v>0</v>
      </c>
      <c r="Y1030" s="73">
        <v>42117</v>
      </c>
      <c r="Z1030" s="57">
        <v>-64812.89</v>
      </c>
      <c r="AA1030" s="57">
        <v>0</v>
      </c>
      <c r="AB1030" s="57">
        <v>257071.85</v>
      </c>
      <c r="AC1030" s="57">
        <v>0</v>
      </c>
      <c r="AD1030" s="56" t="s">
        <v>9255</v>
      </c>
      <c r="AE1030" s="57">
        <v>0</v>
      </c>
      <c r="AF1030" s="57">
        <v>0</v>
      </c>
      <c r="AG1030" s="57">
        <v>0</v>
      </c>
      <c r="AI1030"/>
      <c r="AJ1030"/>
    </row>
    <row r="1031" spans="1:36">
      <c r="A1031" s="56" t="s">
        <v>54</v>
      </c>
      <c r="B1031" s="56" t="s">
        <v>11417</v>
      </c>
      <c r="C1031" s="56">
        <v>2101010130</v>
      </c>
      <c r="D1031" s="56" t="s">
        <v>40</v>
      </c>
      <c r="E1031" s="56">
        <v>2101020140</v>
      </c>
      <c r="F1031" s="56">
        <v>5401010140</v>
      </c>
      <c r="G1031" s="56" t="s">
        <v>11413</v>
      </c>
      <c r="H1031" s="56">
        <v>400100</v>
      </c>
      <c r="I1031" s="56" t="s">
        <v>11414</v>
      </c>
      <c r="J1031" s="56" t="s">
        <v>635</v>
      </c>
      <c r="K1031" s="56" t="s">
        <v>636</v>
      </c>
      <c r="L1031" s="56" t="s">
        <v>7138</v>
      </c>
      <c r="M1031" s="73">
        <v>42247</v>
      </c>
      <c r="N1031" s="56"/>
      <c r="O1031" s="56"/>
      <c r="P1031" s="56" t="s">
        <v>295</v>
      </c>
      <c r="Q1031" s="56"/>
      <c r="R1031" s="56" t="s">
        <v>70</v>
      </c>
      <c r="S1031" s="56" t="s">
        <v>11415</v>
      </c>
      <c r="T1031" s="56" t="s">
        <v>7140</v>
      </c>
      <c r="U1031" s="57">
        <v>412957</v>
      </c>
      <c r="V1031" s="57">
        <v>-215255.33</v>
      </c>
      <c r="W1031" s="57">
        <v>197701.67</v>
      </c>
      <c r="X1031" s="57">
        <v>0</v>
      </c>
      <c r="Y1031" s="73">
        <v>42171</v>
      </c>
      <c r="Z1031" s="57">
        <v>-38525.07</v>
      </c>
      <c r="AA1031" s="57">
        <v>0</v>
      </c>
      <c r="AB1031" s="57">
        <v>159176.6</v>
      </c>
      <c r="AC1031" s="57">
        <v>0</v>
      </c>
      <c r="AD1031" s="56" t="s">
        <v>9255</v>
      </c>
      <c r="AE1031" s="57">
        <v>0</v>
      </c>
      <c r="AF1031" s="57">
        <v>0</v>
      </c>
      <c r="AG1031" s="57">
        <v>0</v>
      </c>
      <c r="AI1031"/>
      <c r="AJ1031"/>
    </row>
    <row r="1032" spans="1:36">
      <c r="A1032" s="56" t="s">
        <v>54</v>
      </c>
      <c r="B1032" s="56" t="s">
        <v>11417</v>
      </c>
      <c r="C1032" s="56">
        <v>2101010130</v>
      </c>
      <c r="D1032" s="56" t="s">
        <v>40</v>
      </c>
      <c r="E1032" s="56">
        <v>2101020140</v>
      </c>
      <c r="F1032" s="56">
        <v>5401010140</v>
      </c>
      <c r="G1032" s="56" t="s">
        <v>11413</v>
      </c>
      <c r="H1032" s="56">
        <v>400100</v>
      </c>
      <c r="I1032" s="56" t="s">
        <v>11414</v>
      </c>
      <c r="J1032" s="56" t="s">
        <v>637</v>
      </c>
      <c r="K1032" s="56" t="s">
        <v>638</v>
      </c>
      <c r="L1032" s="56" t="s">
        <v>7138</v>
      </c>
      <c r="M1032" s="73">
        <v>42247</v>
      </c>
      <c r="N1032" s="56"/>
      <c r="O1032" s="56"/>
      <c r="P1032" s="56" t="s">
        <v>295</v>
      </c>
      <c r="Q1032" s="56"/>
      <c r="R1032" s="56" t="s">
        <v>70</v>
      </c>
      <c r="S1032" s="56" t="s">
        <v>11415</v>
      </c>
      <c r="T1032" s="56" t="s">
        <v>7140</v>
      </c>
      <c r="U1032" s="57">
        <v>164803.69</v>
      </c>
      <c r="V1032" s="57">
        <v>-85904.52</v>
      </c>
      <c r="W1032" s="57">
        <v>78899.17</v>
      </c>
      <c r="X1032" s="57">
        <v>0</v>
      </c>
      <c r="Y1032" s="73">
        <v>42171</v>
      </c>
      <c r="Z1032" s="57">
        <v>-15374.66</v>
      </c>
      <c r="AA1032" s="57">
        <v>0</v>
      </c>
      <c r="AB1032" s="57">
        <v>63524.51</v>
      </c>
      <c r="AC1032" s="57">
        <v>0</v>
      </c>
      <c r="AD1032" s="56" t="s">
        <v>9255</v>
      </c>
      <c r="AE1032" s="57">
        <v>0</v>
      </c>
      <c r="AF1032" s="57">
        <v>0</v>
      </c>
      <c r="AG1032" s="57">
        <v>0</v>
      </c>
      <c r="AI1032"/>
      <c r="AJ1032"/>
    </row>
    <row r="1033" spans="1:36">
      <c r="A1033" s="56" t="s">
        <v>54</v>
      </c>
      <c r="B1033" s="56" t="s">
        <v>11417</v>
      </c>
      <c r="C1033" s="56">
        <v>2101010130</v>
      </c>
      <c r="D1033" s="56" t="s">
        <v>40</v>
      </c>
      <c r="E1033" s="56">
        <v>2101020140</v>
      </c>
      <c r="F1033" s="56">
        <v>5401010140</v>
      </c>
      <c r="G1033" s="56" t="s">
        <v>11413</v>
      </c>
      <c r="H1033" s="56">
        <v>400100</v>
      </c>
      <c r="I1033" s="56" t="s">
        <v>11414</v>
      </c>
      <c r="J1033" s="56" t="s">
        <v>639</v>
      </c>
      <c r="K1033" s="56" t="s">
        <v>640</v>
      </c>
      <c r="L1033" s="56" t="s">
        <v>7138</v>
      </c>
      <c r="M1033" s="73">
        <v>42247</v>
      </c>
      <c r="N1033" s="56"/>
      <c r="O1033" s="56"/>
      <c r="P1033" s="56" t="s">
        <v>295</v>
      </c>
      <c r="Q1033" s="56"/>
      <c r="R1033" s="56" t="s">
        <v>70</v>
      </c>
      <c r="S1033" s="56" t="s">
        <v>11415</v>
      </c>
      <c r="T1033" s="56" t="s">
        <v>7140</v>
      </c>
      <c r="U1033" s="57">
        <v>545559.31000000006</v>
      </c>
      <c r="V1033" s="57">
        <v>-275107.17</v>
      </c>
      <c r="W1033" s="57">
        <v>270452.14</v>
      </c>
      <c r="X1033" s="57">
        <v>0</v>
      </c>
      <c r="Y1033" s="73">
        <v>42247</v>
      </c>
      <c r="Z1033" s="57">
        <v>-50416</v>
      </c>
      <c r="AA1033" s="57">
        <v>0</v>
      </c>
      <c r="AB1033" s="57">
        <v>220036.14</v>
      </c>
      <c r="AC1033" s="57">
        <v>0</v>
      </c>
      <c r="AD1033" s="56" t="s">
        <v>9255</v>
      </c>
      <c r="AE1033" s="57">
        <v>0</v>
      </c>
      <c r="AF1033" s="57">
        <v>0</v>
      </c>
      <c r="AG1033" s="57">
        <v>0</v>
      </c>
      <c r="AI1033"/>
      <c r="AJ1033"/>
    </row>
    <row r="1034" spans="1:36">
      <c r="A1034" s="56" t="s">
        <v>54</v>
      </c>
      <c r="B1034" s="56" t="s">
        <v>11417</v>
      </c>
      <c r="C1034" s="56">
        <v>2101010130</v>
      </c>
      <c r="D1034" s="56" t="s">
        <v>40</v>
      </c>
      <c r="E1034" s="56">
        <v>2101020140</v>
      </c>
      <c r="F1034" s="56">
        <v>5401010140</v>
      </c>
      <c r="G1034" s="56" t="s">
        <v>11413</v>
      </c>
      <c r="H1034" s="56">
        <v>400100</v>
      </c>
      <c r="I1034" s="56" t="s">
        <v>11414</v>
      </c>
      <c r="J1034" s="56" t="s">
        <v>641</v>
      </c>
      <c r="K1034" s="56" t="s">
        <v>642</v>
      </c>
      <c r="L1034" s="56" t="s">
        <v>7138</v>
      </c>
      <c r="M1034" s="73">
        <v>42095</v>
      </c>
      <c r="N1034" s="56"/>
      <c r="O1034" s="56"/>
      <c r="P1034" s="56" t="s">
        <v>295</v>
      </c>
      <c r="Q1034" s="56"/>
      <c r="R1034" s="56" t="s">
        <v>70</v>
      </c>
      <c r="S1034" s="56" t="s">
        <v>11415</v>
      </c>
      <c r="T1034" s="56" t="s">
        <v>7140</v>
      </c>
      <c r="U1034" s="57">
        <v>570031</v>
      </c>
      <c r="V1034" s="57">
        <v>-306847.68</v>
      </c>
      <c r="W1034" s="57">
        <v>263183.32</v>
      </c>
      <c r="X1034" s="57">
        <v>0</v>
      </c>
      <c r="Y1034" s="73">
        <v>42095</v>
      </c>
      <c r="Z1034" s="57">
        <v>-53687.47</v>
      </c>
      <c r="AA1034" s="57">
        <v>0</v>
      </c>
      <c r="AB1034" s="57">
        <v>209495.85</v>
      </c>
      <c r="AC1034" s="57">
        <v>0</v>
      </c>
      <c r="AD1034" s="56" t="s">
        <v>9255</v>
      </c>
      <c r="AE1034" s="57">
        <v>0</v>
      </c>
      <c r="AF1034" s="57">
        <v>0</v>
      </c>
      <c r="AG1034" s="57">
        <v>0</v>
      </c>
      <c r="AI1034"/>
      <c r="AJ1034"/>
    </row>
    <row r="1035" spans="1:36">
      <c r="A1035" s="56" t="s">
        <v>54</v>
      </c>
      <c r="B1035" s="56" t="s">
        <v>11417</v>
      </c>
      <c r="C1035" s="56">
        <v>2101010130</v>
      </c>
      <c r="D1035" s="56" t="s">
        <v>40</v>
      </c>
      <c r="E1035" s="56">
        <v>2101020140</v>
      </c>
      <c r="F1035" s="56">
        <v>5401010140</v>
      </c>
      <c r="G1035" s="56" t="s">
        <v>11413</v>
      </c>
      <c r="H1035" s="56">
        <v>400100</v>
      </c>
      <c r="I1035" s="56" t="s">
        <v>11414</v>
      </c>
      <c r="J1035" s="56" t="s">
        <v>645</v>
      </c>
      <c r="K1035" s="56" t="s">
        <v>646</v>
      </c>
      <c r="L1035" s="56" t="s">
        <v>7138</v>
      </c>
      <c r="M1035" s="73">
        <v>42095</v>
      </c>
      <c r="N1035" s="56"/>
      <c r="O1035" s="56"/>
      <c r="P1035" s="56" t="s">
        <v>295</v>
      </c>
      <c r="Q1035" s="56"/>
      <c r="R1035" s="56" t="s">
        <v>70</v>
      </c>
      <c r="S1035" s="56" t="s">
        <v>11415</v>
      </c>
      <c r="T1035" s="56" t="s">
        <v>7140</v>
      </c>
      <c r="U1035" s="57">
        <v>12150</v>
      </c>
      <c r="V1035" s="57">
        <v>-6540.36</v>
      </c>
      <c r="W1035" s="57">
        <v>5609.64</v>
      </c>
      <c r="X1035" s="57">
        <v>0</v>
      </c>
      <c r="Y1035" s="73">
        <v>42095</v>
      </c>
      <c r="Z1035" s="57">
        <v>-1144.33</v>
      </c>
      <c r="AA1035" s="57">
        <v>0</v>
      </c>
      <c r="AB1035" s="57">
        <v>4465.3100000000004</v>
      </c>
      <c r="AC1035" s="57">
        <v>0</v>
      </c>
      <c r="AD1035" s="56" t="s">
        <v>9255</v>
      </c>
      <c r="AE1035" s="57">
        <v>0</v>
      </c>
      <c r="AF1035" s="57">
        <v>0</v>
      </c>
      <c r="AG1035" s="57">
        <v>0</v>
      </c>
      <c r="AI1035"/>
      <c r="AJ1035"/>
    </row>
    <row r="1036" spans="1:36">
      <c r="A1036" s="56" t="s">
        <v>54</v>
      </c>
      <c r="B1036" s="56" t="s">
        <v>11417</v>
      </c>
      <c r="C1036" s="56">
        <v>2101010130</v>
      </c>
      <c r="D1036" s="56" t="s">
        <v>40</v>
      </c>
      <c r="E1036" s="56">
        <v>2101020140</v>
      </c>
      <c r="F1036" s="56">
        <v>5401010140</v>
      </c>
      <c r="G1036" s="56" t="s">
        <v>11413</v>
      </c>
      <c r="H1036" s="56">
        <v>400100</v>
      </c>
      <c r="I1036" s="56" t="s">
        <v>11414</v>
      </c>
      <c r="J1036" s="56" t="s">
        <v>647</v>
      </c>
      <c r="K1036" s="56" t="s">
        <v>648</v>
      </c>
      <c r="L1036" s="56" t="s">
        <v>7138</v>
      </c>
      <c r="M1036" s="73">
        <v>42095</v>
      </c>
      <c r="N1036" s="56"/>
      <c r="O1036" s="56"/>
      <c r="P1036" s="56" t="s">
        <v>295</v>
      </c>
      <c r="Q1036" s="56"/>
      <c r="R1036" s="56" t="s">
        <v>70</v>
      </c>
      <c r="S1036" s="56" t="s">
        <v>11415</v>
      </c>
      <c r="T1036" s="56" t="s">
        <v>7140</v>
      </c>
      <c r="U1036" s="57">
        <v>18731</v>
      </c>
      <c r="V1036" s="57">
        <v>-10082.9</v>
      </c>
      <c r="W1036" s="57">
        <v>8648.1</v>
      </c>
      <c r="X1036" s="57">
        <v>0</v>
      </c>
      <c r="Y1036" s="73">
        <v>42095</v>
      </c>
      <c r="Z1036" s="57">
        <v>-1764.15</v>
      </c>
      <c r="AA1036" s="57">
        <v>0</v>
      </c>
      <c r="AB1036" s="57">
        <v>6883.95</v>
      </c>
      <c r="AC1036" s="57">
        <v>0</v>
      </c>
      <c r="AD1036" s="56" t="s">
        <v>9255</v>
      </c>
      <c r="AE1036" s="57">
        <v>0</v>
      </c>
      <c r="AF1036" s="57">
        <v>0</v>
      </c>
      <c r="AG1036" s="57">
        <v>0</v>
      </c>
      <c r="AI1036"/>
      <c r="AJ1036"/>
    </row>
    <row r="1037" spans="1:36">
      <c r="A1037" s="56" t="s">
        <v>54</v>
      </c>
      <c r="B1037" s="56" t="s">
        <v>11417</v>
      </c>
      <c r="C1037" s="56">
        <v>2101010130</v>
      </c>
      <c r="D1037" s="56" t="s">
        <v>40</v>
      </c>
      <c r="E1037" s="56">
        <v>2101020140</v>
      </c>
      <c r="F1037" s="56">
        <v>5401010140</v>
      </c>
      <c r="G1037" s="56" t="s">
        <v>11413</v>
      </c>
      <c r="H1037" s="56">
        <v>400100</v>
      </c>
      <c r="I1037" s="56" t="s">
        <v>11414</v>
      </c>
      <c r="J1037" s="56" t="s">
        <v>649</v>
      </c>
      <c r="K1037" s="56" t="s">
        <v>650</v>
      </c>
      <c r="L1037" s="56" t="s">
        <v>7138</v>
      </c>
      <c r="M1037" s="73">
        <v>42095</v>
      </c>
      <c r="N1037" s="56"/>
      <c r="O1037" s="56"/>
      <c r="P1037" s="56" t="s">
        <v>295</v>
      </c>
      <c r="Q1037" s="56"/>
      <c r="R1037" s="56" t="s">
        <v>70</v>
      </c>
      <c r="S1037" s="56" t="s">
        <v>11415</v>
      </c>
      <c r="T1037" s="56" t="s">
        <v>7140</v>
      </c>
      <c r="U1037" s="57">
        <v>60547</v>
      </c>
      <c r="V1037" s="57">
        <v>-32592.46</v>
      </c>
      <c r="W1037" s="57">
        <v>27954.54</v>
      </c>
      <c r="X1037" s="57">
        <v>0</v>
      </c>
      <c r="Y1037" s="73">
        <v>42095</v>
      </c>
      <c r="Z1037" s="57">
        <v>-5702.52</v>
      </c>
      <c r="AA1037" s="57">
        <v>0</v>
      </c>
      <c r="AB1037" s="57">
        <v>22252.02</v>
      </c>
      <c r="AC1037" s="57">
        <v>0</v>
      </c>
      <c r="AD1037" s="56" t="s">
        <v>9255</v>
      </c>
      <c r="AE1037" s="57">
        <v>0</v>
      </c>
      <c r="AF1037" s="57">
        <v>0</v>
      </c>
      <c r="AG1037" s="57">
        <v>0</v>
      </c>
      <c r="AI1037"/>
      <c r="AJ1037"/>
    </row>
    <row r="1038" spans="1:36">
      <c r="A1038" s="56" t="s">
        <v>54</v>
      </c>
      <c r="B1038" s="56" t="s">
        <v>11417</v>
      </c>
      <c r="C1038" s="56">
        <v>2101010130</v>
      </c>
      <c r="D1038" s="56" t="s">
        <v>40</v>
      </c>
      <c r="E1038" s="56">
        <v>2101020140</v>
      </c>
      <c r="F1038" s="56">
        <v>5401010140</v>
      </c>
      <c r="G1038" s="56" t="s">
        <v>11413</v>
      </c>
      <c r="H1038" s="56">
        <v>400100</v>
      </c>
      <c r="I1038" s="56" t="s">
        <v>11414</v>
      </c>
      <c r="J1038" s="56" t="s">
        <v>651</v>
      </c>
      <c r="K1038" s="56" t="s">
        <v>652</v>
      </c>
      <c r="L1038" s="56" t="s">
        <v>7138</v>
      </c>
      <c r="M1038" s="73">
        <v>42095</v>
      </c>
      <c r="N1038" s="56"/>
      <c r="O1038" s="56"/>
      <c r="P1038" s="56" t="s">
        <v>295</v>
      </c>
      <c r="Q1038" s="56"/>
      <c r="R1038" s="56" t="s">
        <v>70</v>
      </c>
      <c r="S1038" s="56" t="s">
        <v>11415</v>
      </c>
      <c r="T1038" s="56" t="s">
        <v>7140</v>
      </c>
      <c r="U1038" s="57">
        <v>197235</v>
      </c>
      <c r="V1038" s="57">
        <v>-106171.6</v>
      </c>
      <c r="W1038" s="57">
        <v>91063.4</v>
      </c>
      <c r="X1038" s="57">
        <v>0</v>
      </c>
      <c r="Y1038" s="73">
        <v>42095</v>
      </c>
      <c r="Z1038" s="57">
        <v>-18576.27</v>
      </c>
      <c r="AA1038" s="57">
        <v>0</v>
      </c>
      <c r="AB1038" s="57">
        <v>72487.13</v>
      </c>
      <c r="AC1038" s="57">
        <v>0</v>
      </c>
      <c r="AD1038" s="56" t="s">
        <v>9255</v>
      </c>
      <c r="AE1038" s="57">
        <v>0</v>
      </c>
      <c r="AF1038" s="57">
        <v>0</v>
      </c>
      <c r="AG1038" s="57">
        <v>0</v>
      </c>
      <c r="AI1038"/>
      <c r="AJ1038"/>
    </row>
    <row r="1039" spans="1:36">
      <c r="A1039" s="56" t="s">
        <v>54</v>
      </c>
      <c r="B1039" s="56" t="s">
        <v>11417</v>
      </c>
      <c r="C1039" s="56">
        <v>2101010130</v>
      </c>
      <c r="D1039" s="56" t="s">
        <v>40</v>
      </c>
      <c r="E1039" s="56">
        <v>2101020140</v>
      </c>
      <c r="F1039" s="56">
        <v>5401010140</v>
      </c>
      <c r="G1039" s="56" t="s">
        <v>11413</v>
      </c>
      <c r="H1039" s="56">
        <v>400100</v>
      </c>
      <c r="I1039" s="56" t="s">
        <v>11414</v>
      </c>
      <c r="J1039" s="56" t="s">
        <v>653</v>
      </c>
      <c r="K1039" s="56" t="s">
        <v>654</v>
      </c>
      <c r="L1039" s="56" t="s">
        <v>7138</v>
      </c>
      <c r="M1039" s="73">
        <v>42095</v>
      </c>
      <c r="N1039" s="56"/>
      <c r="O1039" s="56"/>
      <c r="P1039" s="56" t="s">
        <v>295</v>
      </c>
      <c r="Q1039" s="56"/>
      <c r="R1039" s="56" t="s">
        <v>70</v>
      </c>
      <c r="S1039" s="56" t="s">
        <v>11415</v>
      </c>
      <c r="T1039" s="56" t="s">
        <v>7140</v>
      </c>
      <c r="U1039" s="57">
        <v>43944</v>
      </c>
      <c r="V1039" s="57">
        <v>-23655.06</v>
      </c>
      <c r="W1039" s="57">
        <v>20288.939999999999</v>
      </c>
      <c r="X1039" s="57">
        <v>0</v>
      </c>
      <c r="Y1039" s="73">
        <v>42095</v>
      </c>
      <c r="Z1039" s="57">
        <v>-4138.8</v>
      </c>
      <c r="AA1039" s="57">
        <v>0</v>
      </c>
      <c r="AB1039" s="57">
        <v>16150.14</v>
      </c>
      <c r="AC1039" s="57">
        <v>0</v>
      </c>
      <c r="AD1039" s="56" t="s">
        <v>9255</v>
      </c>
      <c r="AE1039" s="57">
        <v>0</v>
      </c>
      <c r="AF1039" s="57">
        <v>0</v>
      </c>
      <c r="AG1039" s="57">
        <v>0</v>
      </c>
      <c r="AI1039"/>
      <c r="AJ1039"/>
    </row>
    <row r="1040" spans="1:36">
      <c r="A1040" s="56" t="s">
        <v>54</v>
      </c>
      <c r="B1040" s="56" t="s">
        <v>11417</v>
      </c>
      <c r="C1040" s="56">
        <v>2101010130</v>
      </c>
      <c r="D1040" s="56" t="s">
        <v>40</v>
      </c>
      <c r="E1040" s="56">
        <v>2101020140</v>
      </c>
      <c r="F1040" s="56">
        <v>5401010140</v>
      </c>
      <c r="G1040" s="56" t="s">
        <v>11413</v>
      </c>
      <c r="H1040" s="56">
        <v>400100</v>
      </c>
      <c r="I1040" s="56" t="s">
        <v>11414</v>
      </c>
      <c r="J1040" s="56" t="s">
        <v>657</v>
      </c>
      <c r="K1040" s="56" t="s">
        <v>658</v>
      </c>
      <c r="L1040" s="56" t="s">
        <v>7138</v>
      </c>
      <c r="M1040" s="73">
        <v>42095</v>
      </c>
      <c r="N1040" s="56"/>
      <c r="O1040" s="56"/>
      <c r="P1040" s="56" t="s">
        <v>295</v>
      </c>
      <c r="Q1040" s="56"/>
      <c r="R1040" s="56" t="s">
        <v>70</v>
      </c>
      <c r="S1040" s="56" t="s">
        <v>11415</v>
      </c>
      <c r="T1040" s="56" t="s">
        <v>7140</v>
      </c>
      <c r="U1040" s="57">
        <v>32880</v>
      </c>
      <c r="V1040" s="57">
        <v>-17699.3</v>
      </c>
      <c r="W1040" s="57">
        <v>15180.7</v>
      </c>
      <c r="X1040" s="57">
        <v>0</v>
      </c>
      <c r="Y1040" s="73">
        <v>42095</v>
      </c>
      <c r="Z1040" s="57">
        <v>-3096.75</v>
      </c>
      <c r="AA1040" s="57">
        <v>0</v>
      </c>
      <c r="AB1040" s="57">
        <v>12083.95</v>
      </c>
      <c r="AC1040" s="57">
        <v>0</v>
      </c>
      <c r="AD1040" s="56" t="s">
        <v>9255</v>
      </c>
      <c r="AE1040" s="57">
        <v>0</v>
      </c>
      <c r="AF1040" s="57">
        <v>0</v>
      </c>
      <c r="AG1040" s="57">
        <v>0</v>
      </c>
      <c r="AI1040"/>
      <c r="AJ1040"/>
    </row>
    <row r="1041" spans="1:36">
      <c r="A1041" s="56" t="s">
        <v>54</v>
      </c>
      <c r="B1041" s="56" t="s">
        <v>11417</v>
      </c>
      <c r="C1041" s="56">
        <v>2101010130</v>
      </c>
      <c r="D1041" s="56" t="s">
        <v>40</v>
      </c>
      <c r="E1041" s="56">
        <v>2101020140</v>
      </c>
      <c r="F1041" s="56">
        <v>5401010140</v>
      </c>
      <c r="G1041" s="56" t="s">
        <v>11413</v>
      </c>
      <c r="H1041" s="56">
        <v>400100</v>
      </c>
      <c r="I1041" s="56" t="s">
        <v>11414</v>
      </c>
      <c r="J1041" s="56" t="s">
        <v>661</v>
      </c>
      <c r="K1041" s="56" t="s">
        <v>662</v>
      </c>
      <c r="L1041" s="56" t="s">
        <v>7138</v>
      </c>
      <c r="M1041" s="73">
        <v>42095</v>
      </c>
      <c r="N1041" s="56"/>
      <c r="O1041" s="56"/>
      <c r="P1041" s="56" t="s">
        <v>295</v>
      </c>
      <c r="Q1041" s="56"/>
      <c r="R1041" s="56" t="s">
        <v>70</v>
      </c>
      <c r="S1041" s="56" t="s">
        <v>11415</v>
      </c>
      <c r="T1041" s="56" t="s">
        <v>7140</v>
      </c>
      <c r="U1041" s="57">
        <v>28682</v>
      </c>
      <c r="V1041" s="57">
        <v>-15439.52</v>
      </c>
      <c r="W1041" s="57">
        <v>13242.48</v>
      </c>
      <c r="X1041" s="57">
        <v>0</v>
      </c>
      <c r="Y1041" s="73">
        <v>42095</v>
      </c>
      <c r="Z1041" s="57">
        <v>-2701.37</v>
      </c>
      <c r="AA1041" s="57">
        <v>0</v>
      </c>
      <c r="AB1041" s="57">
        <v>10541.11</v>
      </c>
      <c r="AC1041" s="57">
        <v>0</v>
      </c>
      <c r="AD1041" s="56" t="s">
        <v>9255</v>
      </c>
      <c r="AE1041" s="57">
        <v>0</v>
      </c>
      <c r="AF1041" s="57">
        <v>0</v>
      </c>
      <c r="AG1041" s="57">
        <v>0</v>
      </c>
      <c r="AI1041"/>
      <c r="AJ1041"/>
    </row>
    <row r="1042" spans="1:36">
      <c r="A1042" s="56" t="s">
        <v>54</v>
      </c>
      <c r="B1042" s="56" t="s">
        <v>11417</v>
      </c>
      <c r="C1042" s="56">
        <v>2101010130</v>
      </c>
      <c r="D1042" s="56" t="s">
        <v>40</v>
      </c>
      <c r="E1042" s="56">
        <v>2101020140</v>
      </c>
      <c r="F1042" s="56">
        <v>5401010140</v>
      </c>
      <c r="G1042" s="56" t="s">
        <v>11413</v>
      </c>
      <c r="H1042" s="56">
        <v>400100</v>
      </c>
      <c r="I1042" s="56" t="s">
        <v>11414</v>
      </c>
      <c r="J1042" s="56" t="s">
        <v>663</v>
      </c>
      <c r="K1042" s="56" t="s">
        <v>664</v>
      </c>
      <c r="L1042" s="56" t="s">
        <v>7138</v>
      </c>
      <c r="M1042" s="73">
        <v>42217</v>
      </c>
      <c r="N1042" s="56"/>
      <c r="O1042" s="56"/>
      <c r="P1042" s="56" t="s">
        <v>295</v>
      </c>
      <c r="Q1042" s="56"/>
      <c r="R1042" s="56" t="s">
        <v>70</v>
      </c>
      <c r="S1042" s="56" t="s">
        <v>11415</v>
      </c>
      <c r="T1042" s="56" t="s">
        <v>7140</v>
      </c>
      <c r="U1042" s="57">
        <v>256990</v>
      </c>
      <c r="V1042" s="57">
        <v>-131308.75</v>
      </c>
      <c r="W1042" s="57">
        <v>125681.25</v>
      </c>
      <c r="X1042" s="57">
        <v>0</v>
      </c>
      <c r="Y1042" s="73">
        <v>42217</v>
      </c>
      <c r="Z1042" s="57">
        <v>-23836.69</v>
      </c>
      <c r="AA1042" s="57">
        <v>0</v>
      </c>
      <c r="AB1042" s="57">
        <v>101844.56</v>
      </c>
      <c r="AC1042" s="57">
        <v>0</v>
      </c>
      <c r="AD1042" s="56" t="s">
        <v>9255</v>
      </c>
      <c r="AE1042" s="57">
        <v>0</v>
      </c>
      <c r="AF1042" s="57">
        <v>0</v>
      </c>
      <c r="AG1042" s="57">
        <v>0</v>
      </c>
      <c r="AI1042"/>
      <c r="AJ1042"/>
    </row>
    <row r="1043" spans="1:36">
      <c r="A1043" s="56" t="s">
        <v>54</v>
      </c>
      <c r="B1043" s="56" t="s">
        <v>11417</v>
      </c>
      <c r="C1043" s="56">
        <v>2101010130</v>
      </c>
      <c r="D1043" s="56" t="s">
        <v>40</v>
      </c>
      <c r="E1043" s="56">
        <v>2101020140</v>
      </c>
      <c r="F1043" s="56">
        <v>5401010140</v>
      </c>
      <c r="G1043" s="56" t="s">
        <v>11413</v>
      </c>
      <c r="H1043" s="56">
        <v>400100</v>
      </c>
      <c r="I1043" s="56" t="s">
        <v>11414</v>
      </c>
      <c r="J1043" s="56" t="s">
        <v>665</v>
      </c>
      <c r="K1043" s="56" t="s">
        <v>666</v>
      </c>
      <c r="L1043" s="56" t="s">
        <v>7138</v>
      </c>
      <c r="M1043" s="73">
        <v>42217</v>
      </c>
      <c r="N1043" s="56"/>
      <c r="O1043" s="56"/>
      <c r="P1043" s="56" t="s">
        <v>295</v>
      </c>
      <c r="Q1043" s="56"/>
      <c r="R1043" s="56" t="s">
        <v>70</v>
      </c>
      <c r="S1043" s="56" t="s">
        <v>11415</v>
      </c>
      <c r="T1043" s="56" t="s">
        <v>7140</v>
      </c>
      <c r="U1043" s="57">
        <v>284868</v>
      </c>
      <c r="V1043" s="57">
        <v>-145552.97</v>
      </c>
      <c r="W1043" s="57">
        <v>139315.03</v>
      </c>
      <c r="X1043" s="57">
        <v>0</v>
      </c>
      <c r="Y1043" s="73">
        <v>42217</v>
      </c>
      <c r="Z1043" s="57">
        <v>-26422.47</v>
      </c>
      <c r="AA1043" s="57">
        <v>0</v>
      </c>
      <c r="AB1043" s="57">
        <v>112892.56</v>
      </c>
      <c r="AC1043" s="57">
        <v>0</v>
      </c>
      <c r="AD1043" s="56" t="s">
        <v>9255</v>
      </c>
      <c r="AE1043" s="57">
        <v>0</v>
      </c>
      <c r="AF1043" s="57">
        <v>0</v>
      </c>
      <c r="AG1043" s="57">
        <v>0</v>
      </c>
      <c r="AI1043"/>
      <c r="AJ1043"/>
    </row>
    <row r="1044" spans="1:36">
      <c r="A1044" s="56" t="s">
        <v>54</v>
      </c>
      <c r="B1044" s="56" t="s">
        <v>11417</v>
      </c>
      <c r="C1044" s="56">
        <v>2101010130</v>
      </c>
      <c r="D1044" s="56" t="s">
        <v>40</v>
      </c>
      <c r="E1044" s="56">
        <v>2101020140</v>
      </c>
      <c r="F1044" s="56">
        <v>5401010140</v>
      </c>
      <c r="G1044" s="56" t="s">
        <v>11413</v>
      </c>
      <c r="H1044" s="56">
        <v>400100</v>
      </c>
      <c r="I1044" s="56" t="s">
        <v>11414</v>
      </c>
      <c r="J1044" s="56" t="s">
        <v>669</v>
      </c>
      <c r="K1044" s="56" t="s">
        <v>670</v>
      </c>
      <c r="L1044" s="56" t="s">
        <v>7138</v>
      </c>
      <c r="M1044" s="73">
        <v>42095</v>
      </c>
      <c r="N1044" s="56"/>
      <c r="O1044" s="56"/>
      <c r="P1044" s="56" t="s">
        <v>295</v>
      </c>
      <c r="Q1044" s="56"/>
      <c r="R1044" s="56" t="s">
        <v>70</v>
      </c>
      <c r="S1044" s="56" t="s">
        <v>11415</v>
      </c>
      <c r="T1044" s="56" t="s">
        <v>7140</v>
      </c>
      <c r="U1044" s="57">
        <v>23943</v>
      </c>
      <c r="V1044" s="57">
        <v>-12888.51</v>
      </c>
      <c r="W1044" s="57">
        <v>11054.49</v>
      </c>
      <c r="X1044" s="57">
        <v>0</v>
      </c>
      <c r="Y1044" s="73">
        <v>42095</v>
      </c>
      <c r="Z1044" s="57">
        <v>-2255.04</v>
      </c>
      <c r="AA1044" s="57">
        <v>0</v>
      </c>
      <c r="AB1044" s="57">
        <v>8799.4500000000007</v>
      </c>
      <c r="AC1044" s="57">
        <v>0</v>
      </c>
      <c r="AD1044" s="56" t="s">
        <v>9255</v>
      </c>
      <c r="AE1044" s="57">
        <v>0</v>
      </c>
      <c r="AF1044" s="57">
        <v>0</v>
      </c>
      <c r="AG1044" s="57">
        <v>0</v>
      </c>
      <c r="AI1044"/>
      <c r="AJ1044"/>
    </row>
    <row r="1045" spans="1:36">
      <c r="A1045" s="56" t="s">
        <v>54</v>
      </c>
      <c r="B1045" s="56" t="s">
        <v>11417</v>
      </c>
      <c r="C1045" s="56">
        <v>2101010130</v>
      </c>
      <c r="D1045" s="56" t="s">
        <v>40</v>
      </c>
      <c r="E1045" s="56">
        <v>2101020140</v>
      </c>
      <c r="F1045" s="56">
        <v>5401010140</v>
      </c>
      <c r="G1045" s="56" t="s">
        <v>11413</v>
      </c>
      <c r="H1045" s="56">
        <v>400100</v>
      </c>
      <c r="I1045" s="56" t="s">
        <v>11414</v>
      </c>
      <c r="J1045" s="56" t="s">
        <v>671</v>
      </c>
      <c r="K1045" s="56" t="s">
        <v>672</v>
      </c>
      <c r="L1045" s="56" t="s">
        <v>7138</v>
      </c>
      <c r="M1045" s="73">
        <v>42095</v>
      </c>
      <c r="N1045" s="56"/>
      <c r="O1045" s="56"/>
      <c r="P1045" s="56" t="s">
        <v>295</v>
      </c>
      <c r="Q1045" s="56"/>
      <c r="R1045" s="56" t="s">
        <v>70</v>
      </c>
      <c r="S1045" s="56" t="s">
        <v>11415</v>
      </c>
      <c r="T1045" s="56" t="s">
        <v>7140</v>
      </c>
      <c r="U1045" s="57">
        <v>17065</v>
      </c>
      <c r="V1045" s="57">
        <v>-9186.09</v>
      </c>
      <c r="W1045" s="57">
        <v>7878.91</v>
      </c>
      <c r="X1045" s="57">
        <v>0</v>
      </c>
      <c r="Y1045" s="73">
        <v>42095</v>
      </c>
      <c r="Z1045" s="57">
        <v>-1607.24</v>
      </c>
      <c r="AA1045" s="57">
        <v>0</v>
      </c>
      <c r="AB1045" s="57">
        <v>6271.67</v>
      </c>
      <c r="AC1045" s="57">
        <v>0</v>
      </c>
      <c r="AD1045" s="56" t="s">
        <v>9255</v>
      </c>
      <c r="AE1045" s="57">
        <v>0</v>
      </c>
      <c r="AF1045" s="57">
        <v>0</v>
      </c>
      <c r="AG1045" s="57">
        <v>0</v>
      </c>
      <c r="AI1045"/>
      <c r="AJ1045"/>
    </row>
    <row r="1046" spans="1:36">
      <c r="A1046" s="56" t="s">
        <v>54</v>
      </c>
      <c r="B1046" s="56" t="s">
        <v>11417</v>
      </c>
      <c r="C1046" s="56">
        <v>2101010130</v>
      </c>
      <c r="D1046" s="56" t="s">
        <v>40</v>
      </c>
      <c r="E1046" s="56">
        <v>2101020140</v>
      </c>
      <c r="F1046" s="56">
        <v>5401010140</v>
      </c>
      <c r="G1046" s="56" t="s">
        <v>11413</v>
      </c>
      <c r="H1046" s="56">
        <v>400100</v>
      </c>
      <c r="I1046" s="56" t="s">
        <v>11414</v>
      </c>
      <c r="J1046" s="56" t="s">
        <v>673</v>
      </c>
      <c r="K1046" s="56" t="s">
        <v>674</v>
      </c>
      <c r="L1046" s="56" t="s">
        <v>7138</v>
      </c>
      <c r="M1046" s="73">
        <v>42095</v>
      </c>
      <c r="N1046" s="56"/>
      <c r="O1046" s="56"/>
      <c r="P1046" s="56" t="s">
        <v>295</v>
      </c>
      <c r="Q1046" s="56"/>
      <c r="R1046" s="56" t="s">
        <v>70</v>
      </c>
      <c r="S1046" s="56" t="s">
        <v>11415</v>
      </c>
      <c r="T1046" s="56" t="s">
        <v>7140</v>
      </c>
      <c r="U1046" s="57">
        <v>54051</v>
      </c>
      <c r="V1046" s="57">
        <v>-29095.66</v>
      </c>
      <c r="W1046" s="57">
        <v>24955.34</v>
      </c>
      <c r="X1046" s="57">
        <v>0</v>
      </c>
      <c r="Y1046" s="73">
        <v>42095</v>
      </c>
      <c r="Z1046" s="57">
        <v>-5090.71</v>
      </c>
      <c r="AA1046" s="57">
        <v>0</v>
      </c>
      <c r="AB1046" s="57">
        <v>19864.63</v>
      </c>
      <c r="AC1046" s="57">
        <v>0</v>
      </c>
      <c r="AD1046" s="56" t="s">
        <v>9255</v>
      </c>
      <c r="AE1046" s="57">
        <v>0</v>
      </c>
      <c r="AF1046" s="57">
        <v>0</v>
      </c>
      <c r="AG1046" s="57">
        <v>0</v>
      </c>
      <c r="AI1046"/>
      <c r="AJ1046"/>
    </row>
    <row r="1047" spans="1:36">
      <c r="A1047" s="56" t="s">
        <v>54</v>
      </c>
      <c r="B1047" s="56" t="s">
        <v>11417</v>
      </c>
      <c r="C1047" s="56">
        <v>2101010130</v>
      </c>
      <c r="D1047" s="56" t="s">
        <v>40</v>
      </c>
      <c r="E1047" s="56">
        <v>2101020140</v>
      </c>
      <c r="F1047" s="56">
        <v>5401010140</v>
      </c>
      <c r="G1047" s="56" t="s">
        <v>11413</v>
      </c>
      <c r="H1047" s="56">
        <v>400100</v>
      </c>
      <c r="I1047" s="56" t="s">
        <v>11414</v>
      </c>
      <c r="J1047" s="56" t="s">
        <v>675</v>
      </c>
      <c r="K1047" s="56" t="s">
        <v>676</v>
      </c>
      <c r="L1047" s="56" t="s">
        <v>7138</v>
      </c>
      <c r="M1047" s="73">
        <v>42095</v>
      </c>
      <c r="N1047" s="56"/>
      <c r="O1047" s="56"/>
      <c r="P1047" s="56" t="s">
        <v>295</v>
      </c>
      <c r="Q1047" s="56"/>
      <c r="R1047" s="56" t="s">
        <v>70</v>
      </c>
      <c r="S1047" s="56" t="s">
        <v>11415</v>
      </c>
      <c r="T1047" s="56" t="s">
        <v>7140</v>
      </c>
      <c r="U1047" s="57">
        <v>52696</v>
      </c>
      <c r="V1047" s="57">
        <v>-28366.26</v>
      </c>
      <c r="W1047" s="57">
        <v>24329.74</v>
      </c>
      <c r="X1047" s="57">
        <v>0</v>
      </c>
      <c r="Y1047" s="73">
        <v>42095</v>
      </c>
      <c r="Z1047" s="57">
        <v>-4963.09</v>
      </c>
      <c r="AA1047" s="57">
        <v>0</v>
      </c>
      <c r="AB1047" s="57">
        <v>19366.650000000001</v>
      </c>
      <c r="AC1047" s="57">
        <v>0</v>
      </c>
      <c r="AD1047" s="56" t="s">
        <v>9255</v>
      </c>
      <c r="AE1047" s="57">
        <v>0</v>
      </c>
      <c r="AF1047" s="57">
        <v>0</v>
      </c>
      <c r="AG1047" s="57">
        <v>0</v>
      </c>
      <c r="AI1047"/>
      <c r="AJ1047"/>
    </row>
    <row r="1048" spans="1:36">
      <c r="A1048" s="56" t="s">
        <v>54</v>
      </c>
      <c r="B1048" s="56" t="s">
        <v>11417</v>
      </c>
      <c r="C1048" s="56">
        <v>2101010130</v>
      </c>
      <c r="D1048" s="56" t="s">
        <v>40</v>
      </c>
      <c r="E1048" s="56">
        <v>2101020140</v>
      </c>
      <c r="F1048" s="56">
        <v>5401010140</v>
      </c>
      <c r="G1048" s="56" t="s">
        <v>11413</v>
      </c>
      <c r="H1048" s="56">
        <v>400100</v>
      </c>
      <c r="I1048" s="56" t="s">
        <v>11414</v>
      </c>
      <c r="J1048" s="56" t="s">
        <v>677</v>
      </c>
      <c r="K1048" s="56" t="s">
        <v>678</v>
      </c>
      <c r="L1048" s="56" t="s">
        <v>7138</v>
      </c>
      <c r="M1048" s="73">
        <v>42095</v>
      </c>
      <c r="N1048" s="56"/>
      <c r="O1048" s="56"/>
      <c r="P1048" s="56" t="s">
        <v>295</v>
      </c>
      <c r="Q1048" s="56"/>
      <c r="R1048" s="56" t="s">
        <v>70</v>
      </c>
      <c r="S1048" s="56" t="s">
        <v>11415</v>
      </c>
      <c r="T1048" s="56" t="s">
        <v>7140</v>
      </c>
      <c r="U1048" s="57">
        <v>118783</v>
      </c>
      <c r="V1048" s="57">
        <v>-63940.88</v>
      </c>
      <c r="W1048" s="57">
        <v>54842.12</v>
      </c>
      <c r="X1048" s="57">
        <v>0</v>
      </c>
      <c r="Y1048" s="73">
        <v>42095</v>
      </c>
      <c r="Z1048" s="57">
        <v>-11187.39</v>
      </c>
      <c r="AA1048" s="57">
        <v>0</v>
      </c>
      <c r="AB1048" s="57">
        <v>43654.73</v>
      </c>
      <c r="AC1048" s="57">
        <v>0</v>
      </c>
      <c r="AD1048" s="56" t="s">
        <v>9255</v>
      </c>
      <c r="AE1048" s="57">
        <v>0</v>
      </c>
      <c r="AF1048" s="57">
        <v>0</v>
      </c>
      <c r="AG1048" s="57">
        <v>0</v>
      </c>
      <c r="AI1048"/>
      <c r="AJ1048"/>
    </row>
    <row r="1049" spans="1:36">
      <c r="A1049" s="56" t="s">
        <v>54</v>
      </c>
      <c r="B1049" s="56" t="s">
        <v>11417</v>
      </c>
      <c r="C1049" s="56">
        <v>2101010130</v>
      </c>
      <c r="D1049" s="56" t="s">
        <v>40</v>
      </c>
      <c r="E1049" s="56">
        <v>2101020140</v>
      </c>
      <c r="F1049" s="56">
        <v>5401010140</v>
      </c>
      <c r="G1049" s="56" t="s">
        <v>11413</v>
      </c>
      <c r="H1049" s="56">
        <v>400100</v>
      </c>
      <c r="I1049" s="56" t="s">
        <v>11414</v>
      </c>
      <c r="J1049" s="56" t="s">
        <v>679</v>
      </c>
      <c r="K1049" s="56" t="s">
        <v>680</v>
      </c>
      <c r="L1049" s="56" t="s">
        <v>7138</v>
      </c>
      <c r="M1049" s="73">
        <v>42095</v>
      </c>
      <c r="N1049" s="56"/>
      <c r="O1049" s="56"/>
      <c r="P1049" s="56" t="s">
        <v>295</v>
      </c>
      <c r="Q1049" s="56"/>
      <c r="R1049" s="56" t="s">
        <v>70</v>
      </c>
      <c r="S1049" s="56" t="s">
        <v>11415</v>
      </c>
      <c r="T1049" s="56" t="s">
        <v>7140</v>
      </c>
      <c r="U1049" s="57">
        <v>162937</v>
      </c>
      <c r="V1049" s="57">
        <v>-87708.98</v>
      </c>
      <c r="W1049" s="57">
        <v>75228.02</v>
      </c>
      <c r="X1049" s="57">
        <v>0</v>
      </c>
      <c r="Y1049" s="73">
        <v>42095</v>
      </c>
      <c r="Z1049" s="57">
        <v>-15345.97</v>
      </c>
      <c r="AA1049" s="57">
        <v>0</v>
      </c>
      <c r="AB1049" s="57">
        <v>59882.05</v>
      </c>
      <c r="AC1049" s="57">
        <v>0</v>
      </c>
      <c r="AD1049" s="56" t="s">
        <v>9255</v>
      </c>
      <c r="AE1049" s="57">
        <v>0</v>
      </c>
      <c r="AF1049" s="57">
        <v>0</v>
      </c>
      <c r="AG1049" s="57">
        <v>0</v>
      </c>
      <c r="AI1049"/>
      <c r="AJ1049"/>
    </row>
    <row r="1050" spans="1:36">
      <c r="A1050" s="56" t="s">
        <v>54</v>
      </c>
      <c r="B1050" s="56" t="s">
        <v>11417</v>
      </c>
      <c r="C1050" s="56">
        <v>2101010130</v>
      </c>
      <c r="D1050" s="56" t="s">
        <v>40</v>
      </c>
      <c r="E1050" s="56">
        <v>2101020140</v>
      </c>
      <c r="F1050" s="56">
        <v>5401010140</v>
      </c>
      <c r="G1050" s="56" t="s">
        <v>11413</v>
      </c>
      <c r="H1050" s="56">
        <v>400100</v>
      </c>
      <c r="I1050" s="56" t="s">
        <v>11414</v>
      </c>
      <c r="J1050" s="56" t="s">
        <v>681</v>
      </c>
      <c r="K1050" s="56" t="s">
        <v>682</v>
      </c>
      <c r="L1050" s="56" t="s">
        <v>7138</v>
      </c>
      <c r="M1050" s="73">
        <v>42095</v>
      </c>
      <c r="N1050" s="56"/>
      <c r="O1050" s="56"/>
      <c r="P1050" s="56" t="s">
        <v>295</v>
      </c>
      <c r="Q1050" s="56"/>
      <c r="R1050" s="56" t="s">
        <v>70</v>
      </c>
      <c r="S1050" s="56" t="s">
        <v>11415</v>
      </c>
      <c r="T1050" s="56" t="s">
        <v>7140</v>
      </c>
      <c r="U1050" s="57">
        <v>150251</v>
      </c>
      <c r="V1050" s="57">
        <v>-80880.11</v>
      </c>
      <c r="W1050" s="57">
        <v>69370.89</v>
      </c>
      <c r="X1050" s="57">
        <v>0</v>
      </c>
      <c r="Y1050" s="73">
        <v>42095</v>
      </c>
      <c r="Z1050" s="57">
        <v>-14151.15</v>
      </c>
      <c r="AA1050" s="57">
        <v>0</v>
      </c>
      <c r="AB1050" s="57">
        <v>55219.74</v>
      </c>
      <c r="AC1050" s="57">
        <v>0</v>
      </c>
      <c r="AD1050" s="56" t="s">
        <v>9255</v>
      </c>
      <c r="AE1050" s="57">
        <v>0</v>
      </c>
      <c r="AF1050" s="57">
        <v>0</v>
      </c>
      <c r="AG1050" s="57">
        <v>0</v>
      </c>
      <c r="AI1050"/>
      <c r="AJ1050"/>
    </row>
    <row r="1051" spans="1:36">
      <c r="A1051" s="56" t="s">
        <v>54</v>
      </c>
      <c r="B1051" s="56" t="s">
        <v>11417</v>
      </c>
      <c r="C1051" s="56">
        <v>2101010130</v>
      </c>
      <c r="D1051" s="56" t="s">
        <v>40</v>
      </c>
      <c r="E1051" s="56">
        <v>2101020140</v>
      </c>
      <c r="F1051" s="56">
        <v>5401010140</v>
      </c>
      <c r="G1051" s="56" t="s">
        <v>11413</v>
      </c>
      <c r="H1051" s="56">
        <v>400100</v>
      </c>
      <c r="I1051" s="56" t="s">
        <v>11414</v>
      </c>
      <c r="J1051" s="56" t="s">
        <v>683</v>
      </c>
      <c r="K1051" s="56" t="s">
        <v>684</v>
      </c>
      <c r="L1051" s="56" t="s">
        <v>7138</v>
      </c>
      <c r="M1051" s="73">
        <v>42095</v>
      </c>
      <c r="N1051" s="56"/>
      <c r="O1051" s="56"/>
      <c r="P1051" s="56" t="s">
        <v>295</v>
      </c>
      <c r="Q1051" s="56"/>
      <c r="R1051" s="56" t="s">
        <v>70</v>
      </c>
      <c r="S1051" s="56" t="s">
        <v>11415</v>
      </c>
      <c r="T1051" s="56" t="s">
        <v>7140</v>
      </c>
      <c r="U1051" s="57">
        <v>50281</v>
      </c>
      <c r="V1051" s="57">
        <v>-27066.26</v>
      </c>
      <c r="W1051" s="57">
        <v>23214.74</v>
      </c>
      <c r="X1051" s="57">
        <v>0</v>
      </c>
      <c r="Y1051" s="73">
        <v>42095</v>
      </c>
      <c r="Z1051" s="57">
        <v>-4735.6400000000003</v>
      </c>
      <c r="AA1051" s="57">
        <v>0</v>
      </c>
      <c r="AB1051" s="57">
        <v>18479.099999999999</v>
      </c>
      <c r="AC1051" s="57">
        <v>0</v>
      </c>
      <c r="AD1051" s="56" t="s">
        <v>9255</v>
      </c>
      <c r="AE1051" s="57">
        <v>0</v>
      </c>
      <c r="AF1051" s="57">
        <v>0</v>
      </c>
      <c r="AG1051" s="57">
        <v>0</v>
      </c>
      <c r="AI1051"/>
      <c r="AJ1051"/>
    </row>
    <row r="1052" spans="1:36">
      <c r="A1052" s="56" t="s">
        <v>54</v>
      </c>
      <c r="B1052" s="56" t="s">
        <v>11417</v>
      </c>
      <c r="C1052" s="56">
        <v>2101010130</v>
      </c>
      <c r="D1052" s="56" t="s">
        <v>40</v>
      </c>
      <c r="E1052" s="56">
        <v>2101020140</v>
      </c>
      <c r="F1052" s="56">
        <v>5401010140</v>
      </c>
      <c r="G1052" s="56" t="s">
        <v>11413</v>
      </c>
      <c r="H1052" s="56">
        <v>400100</v>
      </c>
      <c r="I1052" s="56" t="s">
        <v>11414</v>
      </c>
      <c r="J1052" s="56" t="s">
        <v>685</v>
      </c>
      <c r="K1052" s="56" t="s">
        <v>686</v>
      </c>
      <c r="L1052" s="56" t="s">
        <v>7138</v>
      </c>
      <c r="M1052" s="73">
        <v>42095</v>
      </c>
      <c r="N1052" s="56"/>
      <c r="O1052" s="56"/>
      <c r="P1052" s="56" t="s">
        <v>295</v>
      </c>
      <c r="Q1052" s="56"/>
      <c r="R1052" s="56" t="s">
        <v>70</v>
      </c>
      <c r="S1052" s="56" t="s">
        <v>11415</v>
      </c>
      <c r="T1052" s="56" t="s">
        <v>7140</v>
      </c>
      <c r="U1052" s="57">
        <v>26338</v>
      </c>
      <c r="V1052" s="57">
        <v>-14177.76</v>
      </c>
      <c r="W1052" s="57">
        <v>12160.24</v>
      </c>
      <c r="X1052" s="57">
        <v>0</v>
      </c>
      <c r="Y1052" s="73">
        <v>42095</v>
      </c>
      <c r="Z1052" s="57">
        <v>-2480.6</v>
      </c>
      <c r="AA1052" s="57">
        <v>0</v>
      </c>
      <c r="AB1052" s="57">
        <v>9679.64</v>
      </c>
      <c r="AC1052" s="57">
        <v>0</v>
      </c>
      <c r="AD1052" s="56" t="s">
        <v>9255</v>
      </c>
      <c r="AE1052" s="57">
        <v>0</v>
      </c>
      <c r="AF1052" s="57">
        <v>0</v>
      </c>
      <c r="AG1052" s="57">
        <v>0</v>
      </c>
      <c r="AI1052"/>
      <c r="AJ1052"/>
    </row>
    <row r="1053" spans="1:36">
      <c r="A1053" s="56" t="s">
        <v>54</v>
      </c>
      <c r="B1053" s="56" t="s">
        <v>11417</v>
      </c>
      <c r="C1053" s="56">
        <v>2101010130</v>
      </c>
      <c r="D1053" s="56" t="s">
        <v>40</v>
      </c>
      <c r="E1053" s="56">
        <v>2101020140</v>
      </c>
      <c r="F1053" s="56">
        <v>5401010140</v>
      </c>
      <c r="G1053" s="56" t="s">
        <v>11413</v>
      </c>
      <c r="H1053" s="56">
        <v>400100</v>
      </c>
      <c r="I1053" s="56" t="s">
        <v>11414</v>
      </c>
      <c r="J1053" s="56" t="s">
        <v>687</v>
      </c>
      <c r="K1053" s="56" t="s">
        <v>688</v>
      </c>
      <c r="L1053" s="56" t="s">
        <v>7138</v>
      </c>
      <c r="M1053" s="73">
        <v>42095</v>
      </c>
      <c r="N1053" s="56"/>
      <c r="O1053" s="56"/>
      <c r="P1053" s="56" t="s">
        <v>295</v>
      </c>
      <c r="Q1053" s="56"/>
      <c r="R1053" s="56" t="s">
        <v>70</v>
      </c>
      <c r="S1053" s="56" t="s">
        <v>11415</v>
      </c>
      <c r="T1053" s="56" t="s">
        <v>7140</v>
      </c>
      <c r="U1053" s="57">
        <v>19155</v>
      </c>
      <c r="V1053" s="57">
        <v>-10311.14</v>
      </c>
      <c r="W1053" s="57">
        <v>8843.86</v>
      </c>
      <c r="X1053" s="57">
        <v>0</v>
      </c>
      <c r="Y1053" s="73">
        <v>42095</v>
      </c>
      <c r="Z1053" s="57">
        <v>-1804.08</v>
      </c>
      <c r="AA1053" s="57">
        <v>0</v>
      </c>
      <c r="AB1053" s="57">
        <v>7039.78</v>
      </c>
      <c r="AC1053" s="57">
        <v>0</v>
      </c>
      <c r="AD1053" s="56" t="s">
        <v>9255</v>
      </c>
      <c r="AE1053" s="57">
        <v>0</v>
      </c>
      <c r="AF1053" s="57">
        <v>0</v>
      </c>
      <c r="AG1053" s="57">
        <v>0</v>
      </c>
      <c r="AI1053"/>
      <c r="AJ1053"/>
    </row>
    <row r="1054" spans="1:36">
      <c r="A1054" s="56" t="s">
        <v>54</v>
      </c>
      <c r="B1054" s="56" t="s">
        <v>11417</v>
      </c>
      <c r="C1054" s="56">
        <v>2101010130</v>
      </c>
      <c r="D1054" s="56" t="s">
        <v>40</v>
      </c>
      <c r="E1054" s="56">
        <v>2101020140</v>
      </c>
      <c r="F1054" s="56">
        <v>5401010140</v>
      </c>
      <c r="G1054" s="56" t="s">
        <v>11413</v>
      </c>
      <c r="H1054" s="56">
        <v>400100</v>
      </c>
      <c r="I1054" s="56" t="s">
        <v>11414</v>
      </c>
      <c r="J1054" s="56" t="s">
        <v>689</v>
      </c>
      <c r="K1054" s="56" t="s">
        <v>690</v>
      </c>
      <c r="L1054" s="56" t="s">
        <v>7138</v>
      </c>
      <c r="M1054" s="73">
        <v>42095</v>
      </c>
      <c r="N1054" s="56"/>
      <c r="O1054" s="56"/>
      <c r="P1054" s="56" t="s">
        <v>295</v>
      </c>
      <c r="Q1054" s="56"/>
      <c r="R1054" s="56" t="s">
        <v>70</v>
      </c>
      <c r="S1054" s="56" t="s">
        <v>11415</v>
      </c>
      <c r="T1054" s="56" t="s">
        <v>7140</v>
      </c>
      <c r="U1054" s="57">
        <v>119663</v>
      </c>
      <c r="V1054" s="57">
        <v>-64414.59</v>
      </c>
      <c r="W1054" s="57">
        <v>55248.41</v>
      </c>
      <c r="X1054" s="57">
        <v>0</v>
      </c>
      <c r="Y1054" s="73">
        <v>42095</v>
      </c>
      <c r="Z1054" s="57">
        <v>-11270.27</v>
      </c>
      <c r="AA1054" s="57">
        <v>0</v>
      </c>
      <c r="AB1054" s="57">
        <v>43978.14</v>
      </c>
      <c r="AC1054" s="57">
        <v>0</v>
      </c>
      <c r="AD1054" s="56" t="s">
        <v>9255</v>
      </c>
      <c r="AE1054" s="57">
        <v>0</v>
      </c>
      <c r="AF1054" s="57">
        <v>0</v>
      </c>
      <c r="AG1054" s="57">
        <v>0</v>
      </c>
      <c r="AI1054"/>
      <c r="AJ1054"/>
    </row>
    <row r="1055" spans="1:36">
      <c r="A1055" s="56" t="s">
        <v>54</v>
      </c>
      <c r="B1055" s="56" t="s">
        <v>11417</v>
      </c>
      <c r="C1055" s="56">
        <v>2101010130</v>
      </c>
      <c r="D1055" s="56" t="s">
        <v>40</v>
      </c>
      <c r="E1055" s="56">
        <v>2101020140</v>
      </c>
      <c r="F1055" s="56">
        <v>5401010140</v>
      </c>
      <c r="G1055" s="56" t="s">
        <v>11413</v>
      </c>
      <c r="H1055" s="56">
        <v>400100</v>
      </c>
      <c r="I1055" s="56" t="s">
        <v>11414</v>
      </c>
      <c r="J1055" s="56" t="s">
        <v>691</v>
      </c>
      <c r="K1055" s="56" t="s">
        <v>692</v>
      </c>
      <c r="L1055" s="56" t="s">
        <v>7138</v>
      </c>
      <c r="M1055" s="73">
        <v>42095</v>
      </c>
      <c r="N1055" s="56"/>
      <c r="O1055" s="56"/>
      <c r="P1055" s="56" t="s">
        <v>295</v>
      </c>
      <c r="Q1055" s="56"/>
      <c r="R1055" s="56" t="s">
        <v>70</v>
      </c>
      <c r="S1055" s="56" t="s">
        <v>11415</v>
      </c>
      <c r="T1055" s="56" t="s">
        <v>7140</v>
      </c>
      <c r="U1055" s="57">
        <v>26339</v>
      </c>
      <c r="V1055" s="57">
        <v>-14178.28</v>
      </c>
      <c r="W1055" s="57">
        <v>12160.72</v>
      </c>
      <c r="X1055" s="57">
        <v>0</v>
      </c>
      <c r="Y1055" s="73">
        <v>42095</v>
      </c>
      <c r="Z1055" s="57">
        <v>-2480.6999999999998</v>
      </c>
      <c r="AA1055" s="57">
        <v>0</v>
      </c>
      <c r="AB1055" s="57">
        <v>9680.02</v>
      </c>
      <c r="AC1055" s="57">
        <v>0</v>
      </c>
      <c r="AD1055" s="56" t="s">
        <v>9255</v>
      </c>
      <c r="AE1055" s="57">
        <v>0</v>
      </c>
      <c r="AF1055" s="57">
        <v>0</v>
      </c>
      <c r="AG1055" s="57">
        <v>0</v>
      </c>
      <c r="AI1055"/>
      <c r="AJ1055"/>
    </row>
    <row r="1056" spans="1:36">
      <c r="A1056" s="56" t="s">
        <v>54</v>
      </c>
      <c r="B1056" s="56" t="s">
        <v>11417</v>
      </c>
      <c r="C1056" s="56">
        <v>2101010130</v>
      </c>
      <c r="D1056" s="56" t="s">
        <v>40</v>
      </c>
      <c r="E1056" s="56">
        <v>2101020140</v>
      </c>
      <c r="F1056" s="56">
        <v>5401010140</v>
      </c>
      <c r="G1056" s="56" t="s">
        <v>11413</v>
      </c>
      <c r="H1056" s="56">
        <v>400100</v>
      </c>
      <c r="I1056" s="56" t="s">
        <v>11414</v>
      </c>
      <c r="J1056" s="56" t="s">
        <v>693</v>
      </c>
      <c r="K1056" s="56" t="s">
        <v>694</v>
      </c>
      <c r="L1056" s="56" t="s">
        <v>7138</v>
      </c>
      <c r="M1056" s="73">
        <v>42095</v>
      </c>
      <c r="N1056" s="56"/>
      <c r="O1056" s="56"/>
      <c r="P1056" s="56" t="s">
        <v>295</v>
      </c>
      <c r="Q1056" s="56"/>
      <c r="R1056" s="56" t="s">
        <v>70</v>
      </c>
      <c r="S1056" s="56" t="s">
        <v>11415</v>
      </c>
      <c r="T1056" s="56" t="s">
        <v>7140</v>
      </c>
      <c r="U1056" s="57">
        <v>16939</v>
      </c>
      <c r="V1056" s="57">
        <v>-9118.27</v>
      </c>
      <c r="W1056" s="57">
        <v>7820.73</v>
      </c>
      <c r="X1056" s="57">
        <v>0</v>
      </c>
      <c r="Y1056" s="73">
        <v>42095</v>
      </c>
      <c r="Z1056" s="57">
        <v>-1595.37</v>
      </c>
      <c r="AA1056" s="57">
        <v>0</v>
      </c>
      <c r="AB1056" s="57">
        <v>6225.36</v>
      </c>
      <c r="AC1056" s="57">
        <v>0</v>
      </c>
      <c r="AD1056" s="56" t="s">
        <v>9255</v>
      </c>
      <c r="AE1056" s="57">
        <v>0</v>
      </c>
      <c r="AF1056" s="57">
        <v>0</v>
      </c>
      <c r="AG1056" s="57">
        <v>0</v>
      </c>
      <c r="AI1056"/>
      <c r="AJ1056"/>
    </row>
    <row r="1057" spans="1:36">
      <c r="A1057" s="56" t="s">
        <v>54</v>
      </c>
      <c r="B1057" s="56" t="s">
        <v>11417</v>
      </c>
      <c r="C1057" s="56">
        <v>2101010130</v>
      </c>
      <c r="D1057" s="56" t="s">
        <v>40</v>
      </c>
      <c r="E1057" s="56">
        <v>2101020140</v>
      </c>
      <c r="F1057" s="56">
        <v>5401010140</v>
      </c>
      <c r="G1057" s="56" t="s">
        <v>11413</v>
      </c>
      <c r="H1057" s="56">
        <v>400100</v>
      </c>
      <c r="I1057" s="56" t="s">
        <v>11414</v>
      </c>
      <c r="J1057" s="56" t="s">
        <v>695</v>
      </c>
      <c r="K1057" s="56" t="s">
        <v>692</v>
      </c>
      <c r="L1057" s="56" t="s">
        <v>7138</v>
      </c>
      <c r="M1057" s="73">
        <v>42095</v>
      </c>
      <c r="N1057" s="56"/>
      <c r="O1057" s="56"/>
      <c r="P1057" s="56" t="s">
        <v>295</v>
      </c>
      <c r="Q1057" s="56"/>
      <c r="R1057" s="56" t="s">
        <v>70</v>
      </c>
      <c r="S1057" s="56" t="s">
        <v>11415</v>
      </c>
      <c r="T1057" s="56" t="s">
        <v>7140</v>
      </c>
      <c r="U1057" s="57">
        <v>24042</v>
      </c>
      <c r="V1057" s="57">
        <v>-12941.8</v>
      </c>
      <c r="W1057" s="57">
        <v>11100.2</v>
      </c>
      <c r="X1057" s="57">
        <v>0</v>
      </c>
      <c r="Y1057" s="73">
        <v>42095</v>
      </c>
      <c r="Z1057" s="57">
        <v>-2264.36</v>
      </c>
      <c r="AA1057" s="57">
        <v>0</v>
      </c>
      <c r="AB1057" s="57">
        <v>8835.84</v>
      </c>
      <c r="AC1057" s="57">
        <v>0</v>
      </c>
      <c r="AD1057" s="56" t="s">
        <v>9255</v>
      </c>
      <c r="AE1057" s="57">
        <v>0</v>
      </c>
      <c r="AF1057" s="57">
        <v>0</v>
      </c>
      <c r="AG1057" s="57">
        <v>0</v>
      </c>
      <c r="AI1057"/>
      <c r="AJ1057"/>
    </row>
    <row r="1058" spans="1:36">
      <c r="A1058" s="56" t="s">
        <v>54</v>
      </c>
      <c r="B1058" s="56" t="s">
        <v>11417</v>
      </c>
      <c r="C1058" s="56">
        <v>2101010130</v>
      </c>
      <c r="D1058" s="56" t="s">
        <v>40</v>
      </c>
      <c r="E1058" s="56">
        <v>2101020140</v>
      </c>
      <c r="F1058" s="56">
        <v>5401010140</v>
      </c>
      <c r="G1058" s="56" t="s">
        <v>11413</v>
      </c>
      <c r="H1058" s="56">
        <v>400100</v>
      </c>
      <c r="I1058" s="56" t="s">
        <v>11414</v>
      </c>
      <c r="J1058" s="56" t="s">
        <v>696</v>
      </c>
      <c r="K1058" s="56" t="s">
        <v>697</v>
      </c>
      <c r="L1058" s="56" t="s">
        <v>7138</v>
      </c>
      <c r="M1058" s="73">
        <v>42095</v>
      </c>
      <c r="N1058" s="56"/>
      <c r="O1058" s="56"/>
      <c r="P1058" s="56" t="s">
        <v>295</v>
      </c>
      <c r="Q1058" s="56"/>
      <c r="R1058" s="56" t="s">
        <v>70</v>
      </c>
      <c r="S1058" s="56" t="s">
        <v>11415</v>
      </c>
      <c r="T1058" s="56" t="s">
        <v>7140</v>
      </c>
      <c r="U1058" s="57">
        <v>24042</v>
      </c>
      <c r="V1058" s="57">
        <v>-12941.8</v>
      </c>
      <c r="W1058" s="57">
        <v>11100.2</v>
      </c>
      <c r="X1058" s="57">
        <v>0</v>
      </c>
      <c r="Y1058" s="73">
        <v>42095</v>
      </c>
      <c r="Z1058" s="57">
        <v>-2264.36</v>
      </c>
      <c r="AA1058" s="57">
        <v>0</v>
      </c>
      <c r="AB1058" s="57">
        <v>8835.84</v>
      </c>
      <c r="AC1058" s="57">
        <v>0</v>
      </c>
      <c r="AD1058" s="56" t="s">
        <v>9255</v>
      </c>
      <c r="AE1058" s="57">
        <v>0</v>
      </c>
      <c r="AF1058" s="57">
        <v>0</v>
      </c>
      <c r="AG1058" s="57">
        <v>0</v>
      </c>
      <c r="AI1058"/>
      <c r="AJ1058"/>
    </row>
    <row r="1059" spans="1:36">
      <c r="A1059" s="56" t="s">
        <v>54</v>
      </c>
      <c r="B1059" s="56" t="s">
        <v>11417</v>
      </c>
      <c r="C1059" s="56">
        <v>2101010130</v>
      </c>
      <c r="D1059" s="56" t="s">
        <v>40</v>
      </c>
      <c r="E1059" s="56">
        <v>2101020140</v>
      </c>
      <c r="F1059" s="56">
        <v>5401010140</v>
      </c>
      <c r="G1059" s="56" t="s">
        <v>11413</v>
      </c>
      <c r="H1059" s="56">
        <v>400100</v>
      </c>
      <c r="I1059" s="56" t="s">
        <v>11414</v>
      </c>
      <c r="J1059" s="56" t="s">
        <v>698</v>
      </c>
      <c r="K1059" s="56" t="s">
        <v>699</v>
      </c>
      <c r="L1059" s="56" t="s">
        <v>7138</v>
      </c>
      <c r="M1059" s="73">
        <v>42095</v>
      </c>
      <c r="N1059" s="56"/>
      <c r="O1059" s="56"/>
      <c r="P1059" s="56" t="s">
        <v>295</v>
      </c>
      <c r="Q1059" s="56"/>
      <c r="R1059" s="56" t="s">
        <v>70</v>
      </c>
      <c r="S1059" s="56" t="s">
        <v>11415</v>
      </c>
      <c r="T1059" s="56" t="s">
        <v>7140</v>
      </c>
      <c r="U1059" s="57">
        <v>14902</v>
      </c>
      <c r="V1059" s="57">
        <v>-8021.76</v>
      </c>
      <c r="W1059" s="57">
        <v>6880.24</v>
      </c>
      <c r="X1059" s="57">
        <v>0</v>
      </c>
      <c r="Y1059" s="73">
        <v>42095</v>
      </c>
      <c r="Z1059" s="57">
        <v>-1403.52</v>
      </c>
      <c r="AA1059" s="57">
        <v>0</v>
      </c>
      <c r="AB1059" s="57">
        <v>5476.72</v>
      </c>
      <c r="AC1059" s="57">
        <v>0</v>
      </c>
      <c r="AD1059" s="56" t="s">
        <v>9255</v>
      </c>
      <c r="AE1059" s="57">
        <v>0</v>
      </c>
      <c r="AF1059" s="57">
        <v>0</v>
      </c>
      <c r="AG1059" s="57">
        <v>0</v>
      </c>
      <c r="AI1059"/>
      <c r="AJ1059"/>
    </row>
    <row r="1060" spans="1:36">
      <c r="A1060" s="56" t="s">
        <v>54</v>
      </c>
      <c r="B1060" s="56" t="s">
        <v>11417</v>
      </c>
      <c r="C1060" s="56">
        <v>2101010130</v>
      </c>
      <c r="D1060" s="56" t="s">
        <v>40</v>
      </c>
      <c r="E1060" s="56">
        <v>2101020140</v>
      </c>
      <c r="F1060" s="56">
        <v>5401010140</v>
      </c>
      <c r="G1060" s="56" t="s">
        <v>11413</v>
      </c>
      <c r="H1060" s="56">
        <v>400100</v>
      </c>
      <c r="I1060" s="56" t="s">
        <v>11414</v>
      </c>
      <c r="J1060" s="56" t="s">
        <v>700</v>
      </c>
      <c r="K1060" s="56" t="s">
        <v>701</v>
      </c>
      <c r="L1060" s="56" t="s">
        <v>7138</v>
      </c>
      <c r="M1060" s="73">
        <v>42095</v>
      </c>
      <c r="N1060" s="56"/>
      <c r="O1060" s="56"/>
      <c r="P1060" s="56" t="s">
        <v>295</v>
      </c>
      <c r="Q1060" s="56"/>
      <c r="R1060" s="56" t="s">
        <v>70</v>
      </c>
      <c r="S1060" s="56" t="s">
        <v>11415</v>
      </c>
      <c r="T1060" s="56" t="s">
        <v>7140</v>
      </c>
      <c r="U1060" s="57">
        <v>17485</v>
      </c>
      <c r="V1060" s="57">
        <v>-9412.17</v>
      </c>
      <c r="W1060" s="57">
        <v>8072.83</v>
      </c>
      <c r="X1060" s="57">
        <v>0</v>
      </c>
      <c r="Y1060" s="73">
        <v>42095</v>
      </c>
      <c r="Z1060" s="57">
        <v>-1646.8</v>
      </c>
      <c r="AA1060" s="57">
        <v>0</v>
      </c>
      <c r="AB1060" s="57">
        <v>6426.03</v>
      </c>
      <c r="AC1060" s="57">
        <v>0</v>
      </c>
      <c r="AD1060" s="56" t="s">
        <v>9255</v>
      </c>
      <c r="AE1060" s="57">
        <v>0</v>
      </c>
      <c r="AF1060" s="57">
        <v>0</v>
      </c>
      <c r="AG1060" s="57">
        <v>0</v>
      </c>
      <c r="AI1060"/>
      <c r="AJ1060"/>
    </row>
    <row r="1061" spans="1:36">
      <c r="A1061" s="56" t="s">
        <v>54</v>
      </c>
      <c r="B1061" s="56" t="s">
        <v>11417</v>
      </c>
      <c r="C1061" s="56">
        <v>2101010130</v>
      </c>
      <c r="D1061" s="56" t="s">
        <v>40</v>
      </c>
      <c r="E1061" s="56">
        <v>2101020140</v>
      </c>
      <c r="F1061" s="56">
        <v>5401010140</v>
      </c>
      <c r="G1061" s="56" t="s">
        <v>11413</v>
      </c>
      <c r="H1061" s="56">
        <v>400100</v>
      </c>
      <c r="I1061" s="56" t="s">
        <v>11414</v>
      </c>
      <c r="J1061" s="56" t="s">
        <v>702</v>
      </c>
      <c r="K1061" s="56" t="s">
        <v>703</v>
      </c>
      <c r="L1061" s="56" t="s">
        <v>7138</v>
      </c>
      <c r="M1061" s="73">
        <v>42095</v>
      </c>
      <c r="N1061" s="56"/>
      <c r="O1061" s="56"/>
      <c r="P1061" s="56" t="s">
        <v>295</v>
      </c>
      <c r="Q1061" s="56"/>
      <c r="R1061" s="56" t="s">
        <v>70</v>
      </c>
      <c r="S1061" s="56" t="s">
        <v>11415</v>
      </c>
      <c r="T1061" s="56" t="s">
        <v>7140</v>
      </c>
      <c r="U1061" s="57">
        <v>16939</v>
      </c>
      <c r="V1061" s="57">
        <v>-9118.27</v>
      </c>
      <c r="W1061" s="57">
        <v>7820.73</v>
      </c>
      <c r="X1061" s="57">
        <v>0</v>
      </c>
      <c r="Y1061" s="73">
        <v>42095</v>
      </c>
      <c r="Z1061" s="57">
        <v>-1595.37</v>
      </c>
      <c r="AA1061" s="57">
        <v>0</v>
      </c>
      <c r="AB1061" s="57">
        <v>6225.36</v>
      </c>
      <c r="AC1061" s="57">
        <v>0</v>
      </c>
      <c r="AD1061" s="56" t="s">
        <v>9255</v>
      </c>
      <c r="AE1061" s="57">
        <v>0</v>
      </c>
      <c r="AF1061" s="57">
        <v>0</v>
      </c>
      <c r="AG1061" s="57">
        <v>0</v>
      </c>
      <c r="AI1061"/>
      <c r="AJ1061"/>
    </row>
    <row r="1062" spans="1:36">
      <c r="A1062" s="56" t="s">
        <v>54</v>
      </c>
      <c r="B1062" s="56" t="s">
        <v>11417</v>
      </c>
      <c r="C1062" s="56">
        <v>2101010130</v>
      </c>
      <c r="D1062" s="56" t="s">
        <v>40</v>
      </c>
      <c r="E1062" s="56">
        <v>2101020140</v>
      </c>
      <c r="F1062" s="56">
        <v>5401010140</v>
      </c>
      <c r="G1062" s="56" t="s">
        <v>11413</v>
      </c>
      <c r="H1062" s="56">
        <v>400100</v>
      </c>
      <c r="I1062" s="56" t="s">
        <v>11414</v>
      </c>
      <c r="J1062" s="56" t="s">
        <v>704</v>
      </c>
      <c r="K1062" s="56" t="s">
        <v>697</v>
      </c>
      <c r="L1062" s="56" t="s">
        <v>7138</v>
      </c>
      <c r="M1062" s="73">
        <v>42095</v>
      </c>
      <c r="N1062" s="56"/>
      <c r="O1062" s="56"/>
      <c r="P1062" s="56" t="s">
        <v>295</v>
      </c>
      <c r="Q1062" s="56"/>
      <c r="R1062" s="56" t="s">
        <v>70</v>
      </c>
      <c r="S1062" s="56" t="s">
        <v>11415</v>
      </c>
      <c r="T1062" s="56" t="s">
        <v>7140</v>
      </c>
      <c r="U1062" s="57">
        <v>24042</v>
      </c>
      <c r="V1062" s="57">
        <v>-12941.8</v>
      </c>
      <c r="W1062" s="57">
        <v>11100.2</v>
      </c>
      <c r="X1062" s="57">
        <v>0</v>
      </c>
      <c r="Y1062" s="73">
        <v>42095</v>
      </c>
      <c r="Z1062" s="57">
        <v>-2264.36</v>
      </c>
      <c r="AA1062" s="57">
        <v>0</v>
      </c>
      <c r="AB1062" s="57">
        <v>8835.84</v>
      </c>
      <c r="AC1062" s="57">
        <v>0</v>
      </c>
      <c r="AD1062" s="56" t="s">
        <v>9255</v>
      </c>
      <c r="AE1062" s="57">
        <v>0</v>
      </c>
      <c r="AF1062" s="57">
        <v>0</v>
      </c>
      <c r="AG1062" s="57">
        <v>0</v>
      </c>
      <c r="AI1062"/>
      <c r="AJ1062"/>
    </row>
    <row r="1063" spans="1:36">
      <c r="A1063" s="56" t="s">
        <v>54</v>
      </c>
      <c r="B1063" s="56" t="s">
        <v>11417</v>
      </c>
      <c r="C1063" s="56">
        <v>2101010130</v>
      </c>
      <c r="D1063" s="56" t="s">
        <v>40</v>
      </c>
      <c r="E1063" s="56">
        <v>2101020140</v>
      </c>
      <c r="F1063" s="56">
        <v>5401010140</v>
      </c>
      <c r="G1063" s="56" t="s">
        <v>11413</v>
      </c>
      <c r="H1063" s="56">
        <v>400100</v>
      </c>
      <c r="I1063" s="56" t="s">
        <v>11414</v>
      </c>
      <c r="J1063" s="56" t="s">
        <v>705</v>
      </c>
      <c r="K1063" s="56" t="s">
        <v>706</v>
      </c>
      <c r="L1063" s="56" t="s">
        <v>7138</v>
      </c>
      <c r="M1063" s="73">
        <v>42095</v>
      </c>
      <c r="N1063" s="56"/>
      <c r="O1063" s="56"/>
      <c r="P1063" s="56" t="s">
        <v>295</v>
      </c>
      <c r="Q1063" s="56"/>
      <c r="R1063" s="56" t="s">
        <v>70</v>
      </c>
      <c r="S1063" s="56" t="s">
        <v>11415</v>
      </c>
      <c r="T1063" s="56" t="s">
        <v>7140</v>
      </c>
      <c r="U1063" s="57">
        <v>45898</v>
      </c>
      <c r="V1063" s="57">
        <v>-24706.880000000001</v>
      </c>
      <c r="W1063" s="57">
        <v>21191.119999999999</v>
      </c>
      <c r="X1063" s="57">
        <v>0</v>
      </c>
      <c r="Y1063" s="73">
        <v>42095</v>
      </c>
      <c r="Z1063" s="57">
        <v>-4322.83</v>
      </c>
      <c r="AA1063" s="57">
        <v>0</v>
      </c>
      <c r="AB1063" s="57">
        <v>16868.29</v>
      </c>
      <c r="AC1063" s="57">
        <v>0</v>
      </c>
      <c r="AD1063" s="56" t="s">
        <v>9255</v>
      </c>
      <c r="AE1063" s="57">
        <v>0</v>
      </c>
      <c r="AF1063" s="57">
        <v>0</v>
      </c>
      <c r="AG1063" s="57">
        <v>0</v>
      </c>
      <c r="AI1063"/>
      <c r="AJ1063"/>
    </row>
    <row r="1064" spans="1:36">
      <c r="A1064" s="56" t="s">
        <v>54</v>
      </c>
      <c r="B1064" s="56" t="s">
        <v>11417</v>
      </c>
      <c r="C1064" s="56">
        <v>2101010130</v>
      </c>
      <c r="D1064" s="56" t="s">
        <v>40</v>
      </c>
      <c r="E1064" s="56">
        <v>2101020140</v>
      </c>
      <c r="F1064" s="56">
        <v>5401010140</v>
      </c>
      <c r="G1064" s="56" t="s">
        <v>11413</v>
      </c>
      <c r="H1064" s="56">
        <v>400100</v>
      </c>
      <c r="I1064" s="56" t="s">
        <v>11414</v>
      </c>
      <c r="J1064" s="56" t="s">
        <v>707</v>
      </c>
      <c r="K1064" s="56" t="s">
        <v>688</v>
      </c>
      <c r="L1064" s="56" t="s">
        <v>7138</v>
      </c>
      <c r="M1064" s="73">
        <v>42095</v>
      </c>
      <c r="N1064" s="56"/>
      <c r="O1064" s="56"/>
      <c r="P1064" s="56" t="s">
        <v>295</v>
      </c>
      <c r="Q1064" s="56"/>
      <c r="R1064" s="56" t="s">
        <v>70</v>
      </c>
      <c r="S1064" s="56" t="s">
        <v>11415</v>
      </c>
      <c r="T1064" s="56" t="s">
        <v>7140</v>
      </c>
      <c r="U1064" s="57">
        <v>17485</v>
      </c>
      <c r="V1064" s="57">
        <v>-9412.17</v>
      </c>
      <c r="W1064" s="57">
        <v>8072.83</v>
      </c>
      <c r="X1064" s="57">
        <v>0</v>
      </c>
      <c r="Y1064" s="73">
        <v>42095</v>
      </c>
      <c r="Z1064" s="57">
        <v>-1646.8</v>
      </c>
      <c r="AA1064" s="57">
        <v>0</v>
      </c>
      <c r="AB1064" s="57">
        <v>6426.03</v>
      </c>
      <c r="AC1064" s="57">
        <v>0</v>
      </c>
      <c r="AD1064" s="56" t="s">
        <v>9255</v>
      </c>
      <c r="AE1064" s="57">
        <v>0</v>
      </c>
      <c r="AF1064" s="57">
        <v>0</v>
      </c>
      <c r="AG1064" s="57">
        <v>0</v>
      </c>
      <c r="AI1064"/>
      <c r="AJ1064"/>
    </row>
    <row r="1065" spans="1:36">
      <c r="A1065" s="56" t="s">
        <v>54</v>
      </c>
      <c r="B1065" s="56" t="s">
        <v>11417</v>
      </c>
      <c r="C1065" s="56">
        <v>2101010130</v>
      </c>
      <c r="D1065" s="56" t="s">
        <v>40</v>
      </c>
      <c r="E1065" s="56">
        <v>2101020140</v>
      </c>
      <c r="F1065" s="56">
        <v>5401010140</v>
      </c>
      <c r="G1065" s="56" t="s">
        <v>11413</v>
      </c>
      <c r="H1065" s="56">
        <v>400100</v>
      </c>
      <c r="I1065" s="56" t="s">
        <v>11414</v>
      </c>
      <c r="J1065" s="56" t="s">
        <v>708</v>
      </c>
      <c r="K1065" s="56" t="s">
        <v>694</v>
      </c>
      <c r="L1065" s="56" t="s">
        <v>7138</v>
      </c>
      <c r="M1065" s="73">
        <v>42095</v>
      </c>
      <c r="N1065" s="56"/>
      <c r="O1065" s="56"/>
      <c r="P1065" s="56" t="s">
        <v>295</v>
      </c>
      <c r="Q1065" s="56"/>
      <c r="R1065" s="56" t="s">
        <v>70</v>
      </c>
      <c r="S1065" s="56" t="s">
        <v>11415</v>
      </c>
      <c r="T1065" s="56" t="s">
        <v>7140</v>
      </c>
      <c r="U1065" s="57">
        <v>16939</v>
      </c>
      <c r="V1065" s="57">
        <v>-9118.27</v>
      </c>
      <c r="W1065" s="57">
        <v>7820.73</v>
      </c>
      <c r="X1065" s="57">
        <v>0</v>
      </c>
      <c r="Y1065" s="73">
        <v>42095</v>
      </c>
      <c r="Z1065" s="57">
        <v>-1595.37</v>
      </c>
      <c r="AA1065" s="57">
        <v>0</v>
      </c>
      <c r="AB1065" s="57">
        <v>6225.36</v>
      </c>
      <c r="AC1065" s="57">
        <v>0</v>
      </c>
      <c r="AD1065" s="56" t="s">
        <v>9255</v>
      </c>
      <c r="AE1065" s="57">
        <v>0</v>
      </c>
      <c r="AF1065" s="57">
        <v>0</v>
      </c>
      <c r="AG1065" s="57">
        <v>0</v>
      </c>
      <c r="AI1065"/>
      <c r="AJ1065"/>
    </row>
    <row r="1066" spans="1:36">
      <c r="A1066" s="56" t="s">
        <v>54</v>
      </c>
      <c r="B1066" s="56" t="s">
        <v>11417</v>
      </c>
      <c r="C1066" s="56">
        <v>2101010130</v>
      </c>
      <c r="D1066" s="56" t="s">
        <v>40</v>
      </c>
      <c r="E1066" s="56">
        <v>2101020140</v>
      </c>
      <c r="F1066" s="56">
        <v>5401010140</v>
      </c>
      <c r="G1066" s="56" t="s">
        <v>11413</v>
      </c>
      <c r="H1066" s="56">
        <v>400100</v>
      </c>
      <c r="I1066" s="56" t="s">
        <v>11414</v>
      </c>
      <c r="J1066" s="56" t="s">
        <v>709</v>
      </c>
      <c r="K1066" s="56" t="s">
        <v>710</v>
      </c>
      <c r="L1066" s="56" t="s">
        <v>7138</v>
      </c>
      <c r="M1066" s="73">
        <v>42095</v>
      </c>
      <c r="N1066" s="56"/>
      <c r="O1066" s="56"/>
      <c r="P1066" s="56" t="s">
        <v>295</v>
      </c>
      <c r="Q1066" s="56"/>
      <c r="R1066" s="56" t="s">
        <v>70</v>
      </c>
      <c r="S1066" s="56" t="s">
        <v>11415</v>
      </c>
      <c r="T1066" s="56" t="s">
        <v>7140</v>
      </c>
      <c r="U1066" s="57">
        <v>506566</v>
      </c>
      <c r="V1066" s="57">
        <v>-272684.48</v>
      </c>
      <c r="W1066" s="57">
        <v>233881.52</v>
      </c>
      <c r="X1066" s="57">
        <v>0</v>
      </c>
      <c r="Y1066" s="73">
        <v>42095</v>
      </c>
      <c r="Z1066" s="57">
        <v>-47710.12</v>
      </c>
      <c r="AA1066" s="57">
        <v>0</v>
      </c>
      <c r="AB1066" s="57">
        <v>186171.4</v>
      </c>
      <c r="AC1066" s="57">
        <v>0</v>
      </c>
      <c r="AD1066" s="56" t="s">
        <v>9255</v>
      </c>
      <c r="AE1066" s="57">
        <v>0</v>
      </c>
      <c r="AF1066" s="57">
        <v>0</v>
      </c>
      <c r="AG1066" s="57">
        <v>0</v>
      </c>
      <c r="AI1066"/>
      <c r="AJ1066"/>
    </row>
    <row r="1067" spans="1:36">
      <c r="A1067" s="56" t="s">
        <v>54</v>
      </c>
      <c r="B1067" s="56" t="s">
        <v>11417</v>
      </c>
      <c r="C1067" s="56">
        <v>2101010130</v>
      </c>
      <c r="D1067" s="56" t="s">
        <v>40</v>
      </c>
      <c r="E1067" s="56">
        <v>2101020140</v>
      </c>
      <c r="F1067" s="56">
        <v>5401010140</v>
      </c>
      <c r="G1067" s="56" t="s">
        <v>11413</v>
      </c>
      <c r="H1067" s="56">
        <v>400100</v>
      </c>
      <c r="I1067" s="56" t="s">
        <v>11414</v>
      </c>
      <c r="J1067" s="56" t="s">
        <v>713</v>
      </c>
      <c r="K1067" s="56" t="s">
        <v>714</v>
      </c>
      <c r="L1067" s="56" t="s">
        <v>7138</v>
      </c>
      <c r="M1067" s="73">
        <v>42095</v>
      </c>
      <c r="N1067" s="56"/>
      <c r="O1067" s="56"/>
      <c r="P1067" s="56" t="s">
        <v>295</v>
      </c>
      <c r="Q1067" s="56"/>
      <c r="R1067" s="56" t="s">
        <v>70</v>
      </c>
      <c r="S1067" s="56" t="s">
        <v>11415</v>
      </c>
      <c r="T1067" s="56" t="s">
        <v>7140</v>
      </c>
      <c r="U1067" s="57">
        <v>290786</v>
      </c>
      <c r="V1067" s="57">
        <v>-156530.1</v>
      </c>
      <c r="W1067" s="57">
        <v>134255.9</v>
      </c>
      <c r="X1067" s="57">
        <v>0</v>
      </c>
      <c r="Y1067" s="73">
        <v>42095</v>
      </c>
      <c r="Z1067" s="57">
        <v>-27387.22</v>
      </c>
      <c r="AA1067" s="57">
        <v>0</v>
      </c>
      <c r="AB1067" s="57">
        <v>106868.68</v>
      </c>
      <c r="AC1067" s="57">
        <v>0</v>
      </c>
      <c r="AD1067" s="56" t="s">
        <v>9255</v>
      </c>
      <c r="AE1067" s="57">
        <v>0</v>
      </c>
      <c r="AF1067" s="57">
        <v>0</v>
      </c>
      <c r="AG1067" s="57">
        <v>0</v>
      </c>
      <c r="AI1067"/>
      <c r="AJ1067"/>
    </row>
    <row r="1068" spans="1:36">
      <c r="A1068" s="56" t="s">
        <v>54</v>
      </c>
      <c r="B1068" s="56" t="s">
        <v>11417</v>
      </c>
      <c r="C1068" s="56">
        <v>2101010130</v>
      </c>
      <c r="D1068" s="56" t="s">
        <v>40</v>
      </c>
      <c r="E1068" s="56">
        <v>2101020140</v>
      </c>
      <c r="F1068" s="56">
        <v>5401010140</v>
      </c>
      <c r="G1068" s="56" t="s">
        <v>11413</v>
      </c>
      <c r="H1068" s="56">
        <v>400100</v>
      </c>
      <c r="I1068" s="56" t="s">
        <v>11414</v>
      </c>
      <c r="J1068" s="56" t="s">
        <v>715</v>
      </c>
      <c r="K1068" s="56" t="s">
        <v>716</v>
      </c>
      <c r="L1068" s="56" t="s">
        <v>7138</v>
      </c>
      <c r="M1068" s="73">
        <v>42095</v>
      </c>
      <c r="N1068" s="56"/>
      <c r="O1068" s="56"/>
      <c r="P1068" s="56" t="s">
        <v>295</v>
      </c>
      <c r="Q1068" s="56"/>
      <c r="R1068" s="56" t="s">
        <v>70</v>
      </c>
      <c r="S1068" s="56" t="s">
        <v>11415</v>
      </c>
      <c r="T1068" s="56" t="s">
        <v>7140</v>
      </c>
      <c r="U1068" s="57">
        <v>115636</v>
      </c>
      <c r="V1068" s="57">
        <v>-62246.86</v>
      </c>
      <c r="W1068" s="57">
        <v>53389.14</v>
      </c>
      <c r="X1068" s="57">
        <v>0</v>
      </c>
      <c r="Y1068" s="73">
        <v>42095</v>
      </c>
      <c r="Z1068" s="57">
        <v>-10890.99</v>
      </c>
      <c r="AA1068" s="57">
        <v>0</v>
      </c>
      <c r="AB1068" s="57">
        <v>42498.15</v>
      </c>
      <c r="AC1068" s="57">
        <v>0</v>
      </c>
      <c r="AD1068" s="56" t="s">
        <v>9255</v>
      </c>
      <c r="AE1068" s="57">
        <v>0</v>
      </c>
      <c r="AF1068" s="57">
        <v>0</v>
      </c>
      <c r="AG1068" s="57">
        <v>0</v>
      </c>
      <c r="AI1068"/>
      <c r="AJ1068"/>
    </row>
    <row r="1069" spans="1:36">
      <c r="A1069" s="56" t="s">
        <v>54</v>
      </c>
      <c r="B1069" s="56" t="s">
        <v>11417</v>
      </c>
      <c r="C1069" s="56">
        <v>2101010130</v>
      </c>
      <c r="D1069" s="56" t="s">
        <v>40</v>
      </c>
      <c r="E1069" s="56">
        <v>2101020140</v>
      </c>
      <c r="F1069" s="56">
        <v>5401010140</v>
      </c>
      <c r="G1069" s="56" t="s">
        <v>11413</v>
      </c>
      <c r="H1069" s="56">
        <v>400100</v>
      </c>
      <c r="I1069" s="56" t="s">
        <v>11414</v>
      </c>
      <c r="J1069" s="56" t="s">
        <v>717</v>
      </c>
      <c r="K1069" s="56" t="s">
        <v>718</v>
      </c>
      <c r="L1069" s="56" t="s">
        <v>7138</v>
      </c>
      <c r="M1069" s="73">
        <v>42244</v>
      </c>
      <c r="N1069" s="56"/>
      <c r="O1069" s="56"/>
      <c r="P1069" s="56" t="s">
        <v>295</v>
      </c>
      <c r="Q1069" s="56"/>
      <c r="R1069" s="56" t="s">
        <v>70</v>
      </c>
      <c r="S1069" s="56" t="s">
        <v>11415</v>
      </c>
      <c r="T1069" s="56" t="s">
        <v>7140</v>
      </c>
      <c r="U1069" s="57">
        <v>438750</v>
      </c>
      <c r="V1069" s="57">
        <v>-221539.47</v>
      </c>
      <c r="W1069" s="57">
        <v>217210.53</v>
      </c>
      <c r="X1069" s="57">
        <v>0</v>
      </c>
      <c r="Y1069" s="73">
        <v>42244</v>
      </c>
      <c r="Z1069" s="57">
        <v>-40560.44</v>
      </c>
      <c r="AA1069" s="57">
        <v>0</v>
      </c>
      <c r="AB1069" s="57">
        <v>176650.09</v>
      </c>
      <c r="AC1069" s="57">
        <v>0</v>
      </c>
      <c r="AD1069" s="56" t="s">
        <v>9255</v>
      </c>
      <c r="AE1069" s="57">
        <v>0</v>
      </c>
      <c r="AF1069" s="57">
        <v>0</v>
      </c>
      <c r="AG1069" s="57">
        <v>0</v>
      </c>
      <c r="AI1069"/>
      <c r="AJ1069"/>
    </row>
    <row r="1070" spans="1:36">
      <c r="A1070" s="56" t="s">
        <v>54</v>
      </c>
      <c r="B1070" s="56" t="s">
        <v>11417</v>
      </c>
      <c r="C1070" s="56">
        <v>2101010130</v>
      </c>
      <c r="D1070" s="56" t="s">
        <v>40</v>
      </c>
      <c r="E1070" s="56">
        <v>2101020140</v>
      </c>
      <c r="F1070" s="56">
        <v>5401010140</v>
      </c>
      <c r="G1070" s="56" t="s">
        <v>11413</v>
      </c>
      <c r="H1070" s="56">
        <v>400100</v>
      </c>
      <c r="I1070" s="56" t="s">
        <v>11414</v>
      </c>
      <c r="J1070" s="56" t="s">
        <v>719</v>
      </c>
      <c r="K1070" s="56" t="s">
        <v>720</v>
      </c>
      <c r="L1070" s="56" t="s">
        <v>7138</v>
      </c>
      <c r="M1070" s="73">
        <v>42124</v>
      </c>
      <c r="N1070" s="56"/>
      <c r="O1070" s="56"/>
      <c r="P1070" s="56" t="s">
        <v>295</v>
      </c>
      <c r="Q1070" s="56"/>
      <c r="R1070" s="56" t="s">
        <v>70</v>
      </c>
      <c r="S1070" s="56" t="s">
        <v>11415</v>
      </c>
      <c r="T1070" s="56" t="s">
        <v>7140</v>
      </c>
      <c r="U1070" s="57">
        <v>218700</v>
      </c>
      <c r="V1070" s="57">
        <v>-116317.35</v>
      </c>
      <c r="W1070" s="57">
        <v>102382.65</v>
      </c>
      <c r="X1070" s="57">
        <v>0</v>
      </c>
      <c r="Y1070" s="73">
        <v>42124</v>
      </c>
      <c r="Z1070" s="57">
        <v>-20526.560000000001</v>
      </c>
      <c r="AA1070" s="57">
        <v>0</v>
      </c>
      <c r="AB1070" s="57">
        <v>81856.09</v>
      </c>
      <c r="AC1070" s="57">
        <v>0</v>
      </c>
      <c r="AD1070" s="56" t="s">
        <v>9255</v>
      </c>
      <c r="AE1070" s="57">
        <v>0</v>
      </c>
      <c r="AF1070" s="57">
        <v>0</v>
      </c>
      <c r="AG1070" s="57">
        <v>0</v>
      </c>
      <c r="AI1070"/>
      <c r="AJ1070"/>
    </row>
    <row r="1071" spans="1:36">
      <c r="A1071" s="56" t="s">
        <v>54</v>
      </c>
      <c r="B1071" s="56" t="s">
        <v>11417</v>
      </c>
      <c r="C1071" s="56">
        <v>2101010130</v>
      </c>
      <c r="D1071" s="56" t="s">
        <v>40</v>
      </c>
      <c r="E1071" s="56">
        <v>2101020140</v>
      </c>
      <c r="F1071" s="56">
        <v>5401010140</v>
      </c>
      <c r="G1071" s="56" t="s">
        <v>11413</v>
      </c>
      <c r="H1071" s="56">
        <v>400100</v>
      </c>
      <c r="I1071" s="56" t="s">
        <v>11414</v>
      </c>
      <c r="J1071" s="56" t="s">
        <v>721</v>
      </c>
      <c r="K1071" s="56" t="s">
        <v>722</v>
      </c>
      <c r="L1071" s="56" t="s">
        <v>7138</v>
      </c>
      <c r="M1071" s="73">
        <v>42124</v>
      </c>
      <c r="N1071" s="56"/>
      <c r="O1071" s="56"/>
      <c r="P1071" s="56" t="s">
        <v>295</v>
      </c>
      <c r="Q1071" s="56"/>
      <c r="R1071" s="56" t="s">
        <v>70</v>
      </c>
      <c r="S1071" s="56" t="s">
        <v>11415</v>
      </c>
      <c r="T1071" s="56" t="s">
        <v>7140</v>
      </c>
      <c r="U1071" s="57">
        <v>68116</v>
      </c>
      <c r="V1071" s="57">
        <v>-36228.04</v>
      </c>
      <c r="W1071" s="57">
        <v>31887.96</v>
      </c>
      <c r="X1071" s="57">
        <v>0</v>
      </c>
      <c r="Y1071" s="73">
        <v>42124</v>
      </c>
      <c r="Z1071" s="57">
        <v>-6393.17</v>
      </c>
      <c r="AA1071" s="57">
        <v>0</v>
      </c>
      <c r="AB1071" s="57">
        <v>25494.79</v>
      </c>
      <c r="AC1071" s="57">
        <v>0</v>
      </c>
      <c r="AD1071" s="56" t="s">
        <v>9255</v>
      </c>
      <c r="AE1071" s="57">
        <v>0</v>
      </c>
      <c r="AF1071" s="57">
        <v>0</v>
      </c>
      <c r="AG1071" s="57">
        <v>0</v>
      </c>
      <c r="AI1071"/>
      <c r="AJ1071"/>
    </row>
    <row r="1072" spans="1:36">
      <c r="A1072" s="56" t="s">
        <v>54</v>
      </c>
      <c r="B1072" s="56" t="s">
        <v>11417</v>
      </c>
      <c r="C1072" s="56">
        <v>2101010130</v>
      </c>
      <c r="D1072" s="56" t="s">
        <v>40</v>
      </c>
      <c r="E1072" s="56">
        <v>2101020140</v>
      </c>
      <c r="F1072" s="56">
        <v>5401010140</v>
      </c>
      <c r="G1072" s="56" t="s">
        <v>11413</v>
      </c>
      <c r="H1072" s="56">
        <v>400100</v>
      </c>
      <c r="I1072" s="56" t="s">
        <v>11414</v>
      </c>
      <c r="J1072" s="56" t="s">
        <v>723</v>
      </c>
      <c r="K1072" s="56" t="s">
        <v>724</v>
      </c>
      <c r="L1072" s="56" t="s">
        <v>7138</v>
      </c>
      <c r="M1072" s="73">
        <v>42124</v>
      </c>
      <c r="N1072" s="56"/>
      <c r="O1072" s="56"/>
      <c r="P1072" s="56" t="s">
        <v>295</v>
      </c>
      <c r="Q1072" s="56"/>
      <c r="R1072" s="56" t="s">
        <v>70</v>
      </c>
      <c r="S1072" s="56" t="s">
        <v>11415</v>
      </c>
      <c r="T1072" s="56" t="s">
        <v>7140</v>
      </c>
      <c r="U1072" s="57">
        <v>40500</v>
      </c>
      <c r="V1072" s="57">
        <v>-21540.25</v>
      </c>
      <c r="W1072" s="57">
        <v>18959.75</v>
      </c>
      <c r="X1072" s="57">
        <v>0</v>
      </c>
      <c r="Y1072" s="73">
        <v>42124</v>
      </c>
      <c r="Z1072" s="57">
        <v>-3801.21</v>
      </c>
      <c r="AA1072" s="57">
        <v>0</v>
      </c>
      <c r="AB1072" s="57">
        <v>15158.54</v>
      </c>
      <c r="AC1072" s="57">
        <v>0</v>
      </c>
      <c r="AD1072" s="56" t="s">
        <v>9255</v>
      </c>
      <c r="AE1072" s="57">
        <v>0</v>
      </c>
      <c r="AF1072" s="57">
        <v>0</v>
      </c>
      <c r="AG1072" s="57">
        <v>0</v>
      </c>
      <c r="AI1072"/>
      <c r="AJ1072"/>
    </row>
    <row r="1073" spans="1:36">
      <c r="A1073" s="56" t="s">
        <v>54</v>
      </c>
      <c r="B1073" s="56" t="s">
        <v>11417</v>
      </c>
      <c r="C1073" s="56">
        <v>2101010130</v>
      </c>
      <c r="D1073" s="56" t="s">
        <v>40</v>
      </c>
      <c r="E1073" s="56">
        <v>2101020140</v>
      </c>
      <c r="F1073" s="56">
        <v>5401010140</v>
      </c>
      <c r="G1073" s="56" t="s">
        <v>11413</v>
      </c>
      <c r="H1073" s="56">
        <v>400100</v>
      </c>
      <c r="I1073" s="56" t="s">
        <v>11414</v>
      </c>
      <c r="J1073" s="56" t="s">
        <v>725</v>
      </c>
      <c r="K1073" s="56" t="s">
        <v>726</v>
      </c>
      <c r="L1073" s="56" t="s">
        <v>7138</v>
      </c>
      <c r="M1073" s="73">
        <v>42095</v>
      </c>
      <c r="N1073" s="56"/>
      <c r="O1073" s="56"/>
      <c r="P1073" s="56" t="s">
        <v>295</v>
      </c>
      <c r="Q1073" s="56"/>
      <c r="R1073" s="56" t="s">
        <v>70</v>
      </c>
      <c r="S1073" s="56" t="s">
        <v>11415</v>
      </c>
      <c r="T1073" s="56" t="s">
        <v>7140</v>
      </c>
      <c r="U1073" s="57">
        <v>438691</v>
      </c>
      <c r="V1073" s="57">
        <v>-236147.36</v>
      </c>
      <c r="W1073" s="57">
        <v>202543.64</v>
      </c>
      <c r="X1073" s="57">
        <v>0</v>
      </c>
      <c r="Y1073" s="73">
        <v>42095</v>
      </c>
      <c r="Z1073" s="57">
        <v>-41317.42</v>
      </c>
      <c r="AA1073" s="57">
        <v>0</v>
      </c>
      <c r="AB1073" s="57">
        <v>161226.22</v>
      </c>
      <c r="AC1073" s="57">
        <v>0</v>
      </c>
      <c r="AD1073" s="56" t="s">
        <v>9255</v>
      </c>
      <c r="AE1073" s="57">
        <v>0</v>
      </c>
      <c r="AF1073" s="57">
        <v>0</v>
      </c>
      <c r="AG1073" s="57">
        <v>0</v>
      </c>
      <c r="AI1073"/>
      <c r="AJ1073"/>
    </row>
    <row r="1074" spans="1:36">
      <c r="A1074" s="56" t="s">
        <v>54</v>
      </c>
      <c r="B1074" s="56" t="s">
        <v>11417</v>
      </c>
      <c r="C1074" s="56">
        <v>2101010130</v>
      </c>
      <c r="D1074" s="56" t="s">
        <v>40</v>
      </c>
      <c r="E1074" s="56">
        <v>2101020140</v>
      </c>
      <c r="F1074" s="56">
        <v>5401010140</v>
      </c>
      <c r="G1074" s="56" t="s">
        <v>11413</v>
      </c>
      <c r="H1074" s="56">
        <v>400100</v>
      </c>
      <c r="I1074" s="56" t="s">
        <v>11414</v>
      </c>
      <c r="J1074" s="56" t="s">
        <v>727</v>
      </c>
      <c r="K1074" s="56" t="s">
        <v>728</v>
      </c>
      <c r="L1074" s="56" t="s">
        <v>7138</v>
      </c>
      <c r="M1074" s="73">
        <v>42095</v>
      </c>
      <c r="N1074" s="56"/>
      <c r="O1074" s="56"/>
      <c r="P1074" s="56" t="s">
        <v>295</v>
      </c>
      <c r="Q1074" s="56"/>
      <c r="R1074" s="56" t="s">
        <v>70</v>
      </c>
      <c r="S1074" s="56" t="s">
        <v>11415</v>
      </c>
      <c r="T1074" s="56" t="s">
        <v>7140</v>
      </c>
      <c r="U1074" s="57">
        <v>255652</v>
      </c>
      <c r="V1074" s="57">
        <v>-137617.46</v>
      </c>
      <c r="W1074" s="57">
        <v>118034.54</v>
      </c>
      <c r="X1074" s="57">
        <v>0</v>
      </c>
      <c r="Y1074" s="73">
        <v>42095</v>
      </c>
      <c r="Z1074" s="57">
        <v>-24078.18</v>
      </c>
      <c r="AA1074" s="57">
        <v>0</v>
      </c>
      <c r="AB1074" s="57">
        <v>93956.36</v>
      </c>
      <c r="AC1074" s="57">
        <v>0</v>
      </c>
      <c r="AD1074" s="56" t="s">
        <v>9255</v>
      </c>
      <c r="AE1074" s="57">
        <v>0</v>
      </c>
      <c r="AF1074" s="57">
        <v>0</v>
      </c>
      <c r="AG1074" s="57">
        <v>0</v>
      </c>
      <c r="AI1074"/>
      <c r="AJ1074"/>
    </row>
    <row r="1075" spans="1:36">
      <c r="A1075" s="56" t="s">
        <v>54</v>
      </c>
      <c r="B1075" s="56" t="s">
        <v>11417</v>
      </c>
      <c r="C1075" s="56">
        <v>2101010130</v>
      </c>
      <c r="D1075" s="56" t="s">
        <v>40</v>
      </c>
      <c r="E1075" s="56">
        <v>2101020140</v>
      </c>
      <c r="F1075" s="56">
        <v>5401010140</v>
      </c>
      <c r="G1075" s="56" t="s">
        <v>11413</v>
      </c>
      <c r="H1075" s="56">
        <v>400100</v>
      </c>
      <c r="I1075" s="56" t="s">
        <v>11414</v>
      </c>
      <c r="J1075" s="56" t="s">
        <v>729</v>
      </c>
      <c r="K1075" s="56" t="s">
        <v>730</v>
      </c>
      <c r="L1075" s="56" t="s">
        <v>7138</v>
      </c>
      <c r="M1075" s="73">
        <v>42095</v>
      </c>
      <c r="N1075" s="56"/>
      <c r="O1075" s="56"/>
      <c r="P1075" s="56" t="s">
        <v>295</v>
      </c>
      <c r="Q1075" s="56"/>
      <c r="R1075" s="56" t="s">
        <v>70</v>
      </c>
      <c r="S1075" s="56" t="s">
        <v>11415</v>
      </c>
      <c r="T1075" s="56" t="s">
        <v>7140</v>
      </c>
      <c r="U1075" s="57">
        <v>315733</v>
      </c>
      <c r="V1075" s="57">
        <v>-169959.08</v>
      </c>
      <c r="W1075" s="57">
        <v>145773.92000000001</v>
      </c>
      <c r="X1075" s="57">
        <v>0</v>
      </c>
      <c r="Y1075" s="73">
        <v>42095</v>
      </c>
      <c r="Z1075" s="57">
        <v>-29736.81</v>
      </c>
      <c r="AA1075" s="57">
        <v>0</v>
      </c>
      <c r="AB1075" s="57">
        <v>116037.11</v>
      </c>
      <c r="AC1075" s="57">
        <v>0</v>
      </c>
      <c r="AD1075" s="56" t="s">
        <v>9255</v>
      </c>
      <c r="AE1075" s="57">
        <v>0</v>
      </c>
      <c r="AF1075" s="57">
        <v>0</v>
      </c>
      <c r="AG1075" s="57">
        <v>0</v>
      </c>
      <c r="AI1075"/>
      <c r="AJ1075"/>
    </row>
    <row r="1076" spans="1:36">
      <c r="A1076" s="56" t="s">
        <v>54</v>
      </c>
      <c r="B1076" s="56" t="s">
        <v>11417</v>
      </c>
      <c r="C1076" s="56">
        <v>2101010130</v>
      </c>
      <c r="D1076" s="56" t="s">
        <v>40</v>
      </c>
      <c r="E1076" s="56">
        <v>2101020140</v>
      </c>
      <c r="F1076" s="56">
        <v>5401010140</v>
      </c>
      <c r="G1076" s="56" t="s">
        <v>11413</v>
      </c>
      <c r="H1076" s="56">
        <v>400100</v>
      </c>
      <c r="I1076" s="56" t="s">
        <v>11414</v>
      </c>
      <c r="J1076" s="56" t="s">
        <v>743</v>
      </c>
      <c r="K1076" s="56" t="s">
        <v>744</v>
      </c>
      <c r="L1076" s="56" t="s">
        <v>7138</v>
      </c>
      <c r="M1076" s="73">
        <v>42339</v>
      </c>
      <c r="N1076" s="56"/>
      <c r="O1076" s="56"/>
      <c r="P1076" s="56" t="s">
        <v>295</v>
      </c>
      <c r="Q1076" s="56"/>
      <c r="R1076" s="56" t="s">
        <v>70</v>
      </c>
      <c r="S1076" s="56" t="s">
        <v>11415</v>
      </c>
      <c r="T1076" s="56" t="s">
        <v>7140</v>
      </c>
      <c r="U1076" s="57">
        <v>569122</v>
      </c>
      <c r="V1076" s="57">
        <v>-322079.71999999997</v>
      </c>
      <c r="W1076" s="57">
        <v>247042.28</v>
      </c>
      <c r="X1076" s="57">
        <v>0</v>
      </c>
      <c r="Y1076" s="73">
        <v>41400</v>
      </c>
      <c r="Z1076" s="57">
        <v>-42030.96</v>
      </c>
      <c r="AA1076" s="57">
        <v>0</v>
      </c>
      <c r="AB1076" s="57">
        <v>205011.32</v>
      </c>
      <c r="AC1076" s="57">
        <v>0</v>
      </c>
      <c r="AD1076" s="56" t="s">
        <v>9255</v>
      </c>
      <c r="AE1076" s="57">
        <v>0</v>
      </c>
      <c r="AF1076" s="57">
        <v>0</v>
      </c>
      <c r="AG1076" s="57">
        <v>0</v>
      </c>
      <c r="AI1076"/>
      <c r="AJ1076"/>
    </row>
    <row r="1077" spans="1:36">
      <c r="A1077" s="56" t="s">
        <v>54</v>
      </c>
      <c r="B1077" s="56" t="s">
        <v>11417</v>
      </c>
      <c r="C1077" s="56">
        <v>2101010130</v>
      </c>
      <c r="D1077" s="56" t="s">
        <v>40</v>
      </c>
      <c r="E1077" s="56">
        <v>2101020140</v>
      </c>
      <c r="F1077" s="56">
        <v>5401010140</v>
      </c>
      <c r="G1077" s="56" t="s">
        <v>11413</v>
      </c>
      <c r="H1077" s="56">
        <v>400100</v>
      </c>
      <c r="I1077" s="56" t="s">
        <v>11414</v>
      </c>
      <c r="J1077" s="56" t="s">
        <v>749</v>
      </c>
      <c r="K1077" s="56" t="s">
        <v>750</v>
      </c>
      <c r="L1077" s="56" t="s">
        <v>7138</v>
      </c>
      <c r="M1077" s="73">
        <v>42339</v>
      </c>
      <c r="N1077" s="56"/>
      <c r="O1077" s="56"/>
      <c r="P1077" s="56" t="s">
        <v>295</v>
      </c>
      <c r="Q1077" s="56"/>
      <c r="R1077" s="56" t="s">
        <v>70</v>
      </c>
      <c r="S1077" s="56" t="s">
        <v>11415</v>
      </c>
      <c r="T1077" s="56" t="s">
        <v>7140</v>
      </c>
      <c r="U1077" s="57">
        <v>806914</v>
      </c>
      <c r="V1077" s="57">
        <v>-456651.9</v>
      </c>
      <c r="W1077" s="57">
        <v>350262.1</v>
      </c>
      <c r="X1077" s="57">
        <v>0</v>
      </c>
      <c r="Y1077" s="73">
        <v>41400</v>
      </c>
      <c r="Z1077" s="57">
        <v>-59592.45</v>
      </c>
      <c r="AA1077" s="57">
        <v>0</v>
      </c>
      <c r="AB1077" s="57">
        <v>290669.65000000002</v>
      </c>
      <c r="AC1077" s="57">
        <v>0</v>
      </c>
      <c r="AD1077" s="56" t="s">
        <v>9255</v>
      </c>
      <c r="AE1077" s="57">
        <v>0</v>
      </c>
      <c r="AF1077" s="57">
        <v>0</v>
      </c>
      <c r="AG1077" s="57">
        <v>0</v>
      </c>
      <c r="AI1077"/>
      <c r="AJ1077"/>
    </row>
    <row r="1078" spans="1:36">
      <c r="A1078" s="56" t="s">
        <v>54</v>
      </c>
      <c r="B1078" s="56" t="s">
        <v>11417</v>
      </c>
      <c r="C1078" s="56">
        <v>2101010130</v>
      </c>
      <c r="D1078" s="56" t="s">
        <v>40</v>
      </c>
      <c r="E1078" s="56">
        <v>2101020140</v>
      </c>
      <c r="F1078" s="56">
        <v>5401010140</v>
      </c>
      <c r="G1078" s="56" t="s">
        <v>11413</v>
      </c>
      <c r="H1078" s="56">
        <v>400100</v>
      </c>
      <c r="I1078" s="56" t="s">
        <v>11414</v>
      </c>
      <c r="J1078" s="56" t="s">
        <v>751</v>
      </c>
      <c r="K1078" s="56" t="s">
        <v>752</v>
      </c>
      <c r="L1078" s="56" t="s">
        <v>7138</v>
      </c>
      <c r="M1078" s="73">
        <v>42338</v>
      </c>
      <c r="N1078" s="56"/>
      <c r="O1078" s="56"/>
      <c r="P1078" s="56" t="s">
        <v>295</v>
      </c>
      <c r="Q1078" s="56"/>
      <c r="R1078" s="56" t="s">
        <v>70</v>
      </c>
      <c r="S1078" s="56" t="s">
        <v>11415</v>
      </c>
      <c r="T1078" s="56" t="s">
        <v>7140</v>
      </c>
      <c r="U1078" s="57">
        <v>105500</v>
      </c>
      <c r="V1078" s="57">
        <v>-56790.66</v>
      </c>
      <c r="W1078" s="57">
        <v>48709.34</v>
      </c>
      <c r="X1078" s="57">
        <v>0</v>
      </c>
      <c r="Y1078" s="73">
        <v>42095</v>
      </c>
      <c r="Z1078" s="57">
        <v>-9936.35</v>
      </c>
      <c r="AA1078" s="57">
        <v>0</v>
      </c>
      <c r="AB1078" s="57">
        <v>38772.99</v>
      </c>
      <c r="AC1078" s="57">
        <v>0</v>
      </c>
      <c r="AD1078" s="56" t="s">
        <v>9255</v>
      </c>
      <c r="AE1078" s="57">
        <v>0</v>
      </c>
      <c r="AF1078" s="57">
        <v>0</v>
      </c>
      <c r="AG1078" s="57">
        <v>0</v>
      </c>
      <c r="AI1078"/>
      <c r="AJ1078"/>
    </row>
    <row r="1079" spans="1:36">
      <c r="A1079" s="56" t="s">
        <v>54</v>
      </c>
      <c r="B1079" s="56" t="s">
        <v>11417</v>
      </c>
      <c r="C1079" s="56">
        <v>2101010130</v>
      </c>
      <c r="D1079" s="56" t="s">
        <v>40</v>
      </c>
      <c r="E1079" s="56">
        <v>2101020140</v>
      </c>
      <c r="F1079" s="56">
        <v>5401010140</v>
      </c>
      <c r="G1079" s="56" t="s">
        <v>11413</v>
      </c>
      <c r="H1079" s="56">
        <v>400100</v>
      </c>
      <c r="I1079" s="56" t="s">
        <v>11414</v>
      </c>
      <c r="J1079" s="56" t="s">
        <v>753</v>
      </c>
      <c r="K1079" s="56" t="s">
        <v>754</v>
      </c>
      <c r="L1079" s="56" t="s">
        <v>7138</v>
      </c>
      <c r="M1079" s="73">
        <v>42338</v>
      </c>
      <c r="N1079" s="56"/>
      <c r="O1079" s="56"/>
      <c r="P1079" s="56" t="s">
        <v>295</v>
      </c>
      <c r="Q1079" s="56"/>
      <c r="R1079" s="56" t="s">
        <v>70</v>
      </c>
      <c r="S1079" s="56" t="s">
        <v>11415</v>
      </c>
      <c r="T1079" s="56" t="s">
        <v>7140</v>
      </c>
      <c r="U1079" s="57">
        <v>7500</v>
      </c>
      <c r="V1079" s="57">
        <v>-4037.26</v>
      </c>
      <c r="W1079" s="57">
        <v>3462.74</v>
      </c>
      <c r="X1079" s="57">
        <v>0</v>
      </c>
      <c r="Y1079" s="73">
        <v>42095</v>
      </c>
      <c r="Z1079" s="57">
        <v>-706.37</v>
      </c>
      <c r="AA1079" s="57">
        <v>0</v>
      </c>
      <c r="AB1079" s="57">
        <v>2756.37</v>
      </c>
      <c r="AC1079" s="57">
        <v>0</v>
      </c>
      <c r="AD1079" s="56" t="s">
        <v>9255</v>
      </c>
      <c r="AE1079" s="57">
        <v>0</v>
      </c>
      <c r="AF1079" s="57">
        <v>0</v>
      </c>
      <c r="AG1079" s="57">
        <v>0</v>
      </c>
      <c r="AI1079"/>
      <c r="AJ1079"/>
    </row>
    <row r="1080" spans="1:36">
      <c r="A1080" s="56" t="s">
        <v>54</v>
      </c>
      <c r="B1080" s="56" t="s">
        <v>11417</v>
      </c>
      <c r="C1080" s="56">
        <v>2101010130</v>
      </c>
      <c r="D1080" s="56" t="s">
        <v>40</v>
      </c>
      <c r="E1080" s="56">
        <v>2101020140</v>
      </c>
      <c r="F1080" s="56">
        <v>5401010140</v>
      </c>
      <c r="G1080" s="56" t="s">
        <v>11413</v>
      </c>
      <c r="H1080" s="56">
        <v>400100</v>
      </c>
      <c r="I1080" s="56" t="s">
        <v>11414</v>
      </c>
      <c r="J1080" s="56" t="s">
        <v>755</v>
      </c>
      <c r="K1080" s="56" t="s">
        <v>756</v>
      </c>
      <c r="L1080" s="56" t="s">
        <v>7138</v>
      </c>
      <c r="M1080" s="73">
        <v>42338</v>
      </c>
      <c r="N1080" s="56"/>
      <c r="O1080" s="56"/>
      <c r="P1080" s="56" t="s">
        <v>295</v>
      </c>
      <c r="Q1080" s="56"/>
      <c r="R1080" s="56" t="s">
        <v>70</v>
      </c>
      <c r="S1080" s="56" t="s">
        <v>11415</v>
      </c>
      <c r="T1080" s="56" t="s">
        <v>7140</v>
      </c>
      <c r="U1080" s="57">
        <v>15000</v>
      </c>
      <c r="V1080" s="57">
        <v>-8074.5</v>
      </c>
      <c r="W1080" s="57">
        <v>6925.5</v>
      </c>
      <c r="X1080" s="57">
        <v>0</v>
      </c>
      <c r="Y1080" s="73">
        <v>42095</v>
      </c>
      <c r="Z1080" s="57">
        <v>-1412.75</v>
      </c>
      <c r="AA1080" s="57">
        <v>0</v>
      </c>
      <c r="AB1080" s="57">
        <v>5512.75</v>
      </c>
      <c r="AC1080" s="57">
        <v>0</v>
      </c>
      <c r="AD1080" s="56" t="s">
        <v>9255</v>
      </c>
      <c r="AE1080" s="57">
        <v>0</v>
      </c>
      <c r="AF1080" s="57">
        <v>0</v>
      </c>
      <c r="AG1080" s="57">
        <v>0</v>
      </c>
      <c r="AI1080"/>
      <c r="AJ1080"/>
    </row>
    <row r="1081" spans="1:36">
      <c r="A1081" s="56" t="s">
        <v>54</v>
      </c>
      <c r="B1081" s="56" t="s">
        <v>11417</v>
      </c>
      <c r="C1081" s="56">
        <v>2101010130</v>
      </c>
      <c r="D1081" s="56" t="s">
        <v>40</v>
      </c>
      <c r="E1081" s="56">
        <v>2101020140</v>
      </c>
      <c r="F1081" s="56">
        <v>5401010140</v>
      </c>
      <c r="G1081" s="56" t="s">
        <v>11413</v>
      </c>
      <c r="H1081" s="56">
        <v>400100</v>
      </c>
      <c r="I1081" s="56" t="s">
        <v>11414</v>
      </c>
      <c r="J1081" s="56" t="s">
        <v>829</v>
      </c>
      <c r="K1081" s="56" t="s">
        <v>830</v>
      </c>
      <c r="L1081" s="56" t="s">
        <v>7138</v>
      </c>
      <c r="M1081" s="73">
        <v>42327</v>
      </c>
      <c r="N1081" s="56"/>
      <c r="O1081" s="56"/>
      <c r="P1081" s="56" t="s">
        <v>295</v>
      </c>
      <c r="Q1081" s="56"/>
      <c r="R1081" s="56" t="s">
        <v>70</v>
      </c>
      <c r="S1081" s="56" t="s">
        <v>11415</v>
      </c>
      <c r="T1081" s="56" t="s">
        <v>7140</v>
      </c>
      <c r="U1081" s="57">
        <v>461116</v>
      </c>
      <c r="V1081" s="57">
        <v>-224372.21</v>
      </c>
      <c r="W1081" s="57">
        <v>236743.79</v>
      </c>
      <c r="X1081" s="57">
        <v>0</v>
      </c>
      <c r="Y1081" s="73">
        <v>42327</v>
      </c>
      <c r="Z1081" s="57">
        <v>-42206.85</v>
      </c>
      <c r="AA1081" s="57">
        <v>0</v>
      </c>
      <c r="AB1081" s="57">
        <v>194536.94</v>
      </c>
      <c r="AC1081" s="57">
        <v>0</v>
      </c>
      <c r="AD1081" s="56" t="s">
        <v>9255</v>
      </c>
      <c r="AE1081" s="57">
        <v>0</v>
      </c>
      <c r="AF1081" s="57">
        <v>0</v>
      </c>
      <c r="AG1081" s="57">
        <v>0</v>
      </c>
      <c r="AI1081"/>
      <c r="AJ1081"/>
    </row>
    <row r="1082" spans="1:36">
      <c r="A1082" s="56" t="s">
        <v>54</v>
      </c>
      <c r="B1082" s="56" t="s">
        <v>11417</v>
      </c>
      <c r="C1082" s="56">
        <v>2101010130</v>
      </c>
      <c r="D1082" s="56" t="s">
        <v>40</v>
      </c>
      <c r="E1082" s="56">
        <v>2101020140</v>
      </c>
      <c r="F1082" s="56">
        <v>5401010140</v>
      </c>
      <c r="G1082" s="56" t="s">
        <v>11413</v>
      </c>
      <c r="H1082" s="56">
        <v>400100</v>
      </c>
      <c r="I1082" s="56" t="s">
        <v>11414</v>
      </c>
      <c r="J1082" s="56" t="s">
        <v>831</v>
      </c>
      <c r="K1082" s="56" t="s">
        <v>832</v>
      </c>
      <c r="L1082" s="56" t="s">
        <v>7138</v>
      </c>
      <c r="M1082" s="73">
        <v>42369</v>
      </c>
      <c r="N1082" s="56"/>
      <c r="O1082" s="56"/>
      <c r="P1082" s="56" t="s">
        <v>295</v>
      </c>
      <c r="Q1082" s="56"/>
      <c r="R1082" s="56" t="s">
        <v>70</v>
      </c>
      <c r="S1082" s="56" t="s">
        <v>11415</v>
      </c>
      <c r="T1082" s="56" t="s">
        <v>7140</v>
      </c>
      <c r="U1082" s="57">
        <v>900000</v>
      </c>
      <c r="V1082" s="57">
        <v>-445860.92</v>
      </c>
      <c r="W1082" s="57">
        <v>454139.08</v>
      </c>
      <c r="X1082" s="57">
        <v>0</v>
      </c>
      <c r="Y1082" s="73">
        <v>42287</v>
      </c>
      <c r="Z1082" s="57">
        <v>-82769.5</v>
      </c>
      <c r="AA1082" s="57">
        <v>0</v>
      </c>
      <c r="AB1082" s="57">
        <v>371369.58</v>
      </c>
      <c r="AC1082" s="57">
        <v>0</v>
      </c>
      <c r="AD1082" s="56" t="s">
        <v>9255</v>
      </c>
      <c r="AE1082" s="57">
        <v>0</v>
      </c>
      <c r="AF1082" s="57">
        <v>0</v>
      </c>
      <c r="AG1082" s="57">
        <v>0</v>
      </c>
      <c r="AI1082"/>
      <c r="AJ1082"/>
    </row>
    <row r="1083" spans="1:36">
      <c r="A1083" s="56" t="s">
        <v>54</v>
      </c>
      <c r="B1083" s="56" t="s">
        <v>11417</v>
      </c>
      <c r="C1083" s="56">
        <v>2101010130</v>
      </c>
      <c r="D1083" s="56" t="s">
        <v>40</v>
      </c>
      <c r="E1083" s="56">
        <v>2101020140</v>
      </c>
      <c r="F1083" s="56">
        <v>5401010140</v>
      </c>
      <c r="G1083" s="56" t="s">
        <v>11413</v>
      </c>
      <c r="H1083" s="56">
        <v>400100</v>
      </c>
      <c r="I1083" s="56" t="s">
        <v>11414</v>
      </c>
      <c r="J1083" s="56" t="s">
        <v>833</v>
      </c>
      <c r="K1083" s="56" t="s">
        <v>834</v>
      </c>
      <c r="L1083" s="56" t="s">
        <v>7138</v>
      </c>
      <c r="M1083" s="73">
        <v>42179</v>
      </c>
      <c r="N1083" s="56"/>
      <c r="O1083" s="56"/>
      <c r="P1083" s="56" t="s">
        <v>295</v>
      </c>
      <c r="Q1083" s="56"/>
      <c r="R1083" s="56" t="s">
        <v>70</v>
      </c>
      <c r="S1083" s="56" t="s">
        <v>11415</v>
      </c>
      <c r="T1083" s="56" t="s">
        <v>7140</v>
      </c>
      <c r="U1083" s="57">
        <v>194940</v>
      </c>
      <c r="V1083" s="57">
        <v>-101262.82</v>
      </c>
      <c r="W1083" s="57">
        <v>93677.18</v>
      </c>
      <c r="X1083" s="57">
        <v>0</v>
      </c>
      <c r="Y1083" s="73">
        <v>42179</v>
      </c>
      <c r="Z1083" s="57">
        <v>-18167.650000000001</v>
      </c>
      <c r="AA1083" s="57">
        <v>0</v>
      </c>
      <c r="AB1083" s="57">
        <v>75509.53</v>
      </c>
      <c r="AC1083" s="57">
        <v>0</v>
      </c>
      <c r="AD1083" s="56" t="s">
        <v>9255</v>
      </c>
      <c r="AE1083" s="57">
        <v>0</v>
      </c>
      <c r="AF1083" s="57">
        <v>0</v>
      </c>
      <c r="AG1083" s="57">
        <v>0</v>
      </c>
      <c r="AI1083"/>
      <c r="AJ1083"/>
    </row>
    <row r="1084" spans="1:36">
      <c r="A1084" s="56" t="s">
        <v>54</v>
      </c>
      <c r="B1084" s="56" t="s">
        <v>11417</v>
      </c>
      <c r="C1084" s="56">
        <v>2101010130</v>
      </c>
      <c r="D1084" s="56" t="s">
        <v>40</v>
      </c>
      <c r="E1084" s="56">
        <v>2101020140</v>
      </c>
      <c r="F1084" s="56">
        <v>5401010140</v>
      </c>
      <c r="G1084" s="56" t="s">
        <v>11413</v>
      </c>
      <c r="H1084" s="56">
        <v>400100</v>
      </c>
      <c r="I1084" s="56" t="s">
        <v>11414</v>
      </c>
      <c r="J1084" s="56" t="s">
        <v>843</v>
      </c>
      <c r="K1084" s="56" t="s">
        <v>844</v>
      </c>
      <c r="L1084" s="56" t="s">
        <v>7138</v>
      </c>
      <c r="M1084" s="73">
        <v>42369</v>
      </c>
      <c r="N1084" s="56"/>
      <c r="O1084" s="56"/>
      <c r="P1084" s="56" t="s">
        <v>295</v>
      </c>
      <c r="Q1084" s="56"/>
      <c r="R1084" s="56" t="s">
        <v>70</v>
      </c>
      <c r="S1084" s="56" t="s">
        <v>11415</v>
      </c>
      <c r="T1084" s="56" t="s">
        <v>7140</v>
      </c>
      <c r="U1084" s="57">
        <v>1122834</v>
      </c>
      <c r="V1084" s="57">
        <v>-604421.54</v>
      </c>
      <c r="W1084" s="57">
        <v>518412.46</v>
      </c>
      <c r="X1084" s="57">
        <v>0</v>
      </c>
      <c r="Y1084" s="73">
        <v>42095</v>
      </c>
      <c r="Z1084" s="57">
        <v>-105752.35</v>
      </c>
      <c r="AA1084" s="57">
        <v>0</v>
      </c>
      <c r="AB1084" s="57">
        <v>412660.11</v>
      </c>
      <c r="AC1084" s="57">
        <v>0</v>
      </c>
      <c r="AD1084" s="56" t="s">
        <v>9255</v>
      </c>
      <c r="AE1084" s="57">
        <v>0</v>
      </c>
      <c r="AF1084" s="57">
        <v>0</v>
      </c>
      <c r="AG1084" s="57">
        <v>0</v>
      </c>
      <c r="AI1084"/>
      <c r="AJ1084"/>
    </row>
    <row r="1085" spans="1:36">
      <c r="A1085" s="56" t="s">
        <v>54</v>
      </c>
      <c r="B1085" s="56" t="s">
        <v>11417</v>
      </c>
      <c r="C1085" s="56">
        <v>2101010130</v>
      </c>
      <c r="D1085" s="56" t="s">
        <v>40</v>
      </c>
      <c r="E1085" s="56">
        <v>2101020140</v>
      </c>
      <c r="F1085" s="56">
        <v>5401010140</v>
      </c>
      <c r="G1085" s="56" t="s">
        <v>11413</v>
      </c>
      <c r="H1085" s="56">
        <v>400100</v>
      </c>
      <c r="I1085" s="56" t="s">
        <v>11414</v>
      </c>
      <c r="J1085" s="56" t="s">
        <v>845</v>
      </c>
      <c r="K1085" s="56" t="s">
        <v>846</v>
      </c>
      <c r="L1085" s="56" t="s">
        <v>7138</v>
      </c>
      <c r="M1085" s="73">
        <v>42460</v>
      </c>
      <c r="N1085" s="56"/>
      <c r="O1085" s="56"/>
      <c r="P1085" s="56" t="s">
        <v>295</v>
      </c>
      <c r="Q1085" s="56"/>
      <c r="R1085" s="56" t="s">
        <v>70</v>
      </c>
      <c r="S1085" s="56" t="s">
        <v>11415</v>
      </c>
      <c r="T1085" s="56" t="s">
        <v>7140</v>
      </c>
      <c r="U1085" s="57">
        <v>97444</v>
      </c>
      <c r="V1085" s="57">
        <v>-47479.07</v>
      </c>
      <c r="W1085" s="57">
        <v>49964.93</v>
      </c>
      <c r="X1085" s="57">
        <v>0</v>
      </c>
      <c r="Y1085" s="73">
        <v>42324</v>
      </c>
      <c r="Z1085" s="57">
        <v>-8922.3799999999992</v>
      </c>
      <c r="AA1085" s="57">
        <v>0</v>
      </c>
      <c r="AB1085" s="57">
        <v>41042.550000000003</v>
      </c>
      <c r="AC1085" s="57">
        <v>0</v>
      </c>
      <c r="AD1085" s="56" t="s">
        <v>9255</v>
      </c>
      <c r="AE1085" s="57">
        <v>0</v>
      </c>
      <c r="AF1085" s="57">
        <v>0</v>
      </c>
      <c r="AG1085" s="57">
        <v>0</v>
      </c>
      <c r="AI1085"/>
      <c r="AJ1085"/>
    </row>
    <row r="1086" spans="1:36">
      <c r="A1086" s="56" t="s">
        <v>54</v>
      </c>
      <c r="B1086" s="56" t="s">
        <v>11417</v>
      </c>
      <c r="C1086" s="56">
        <v>2101010130</v>
      </c>
      <c r="D1086" s="56" t="s">
        <v>40</v>
      </c>
      <c r="E1086" s="56">
        <v>2101020140</v>
      </c>
      <c r="F1086" s="56">
        <v>5401010140</v>
      </c>
      <c r="G1086" s="56" t="s">
        <v>11413</v>
      </c>
      <c r="H1086" s="56">
        <v>400100</v>
      </c>
      <c r="I1086" s="56" t="s">
        <v>11414</v>
      </c>
      <c r="J1086" s="56" t="s">
        <v>847</v>
      </c>
      <c r="K1086" s="56" t="s">
        <v>848</v>
      </c>
      <c r="L1086" s="56" t="s">
        <v>7138</v>
      </c>
      <c r="M1086" s="73">
        <v>42460</v>
      </c>
      <c r="N1086" s="56"/>
      <c r="O1086" s="56"/>
      <c r="P1086" s="56" t="s">
        <v>295</v>
      </c>
      <c r="Q1086" s="56"/>
      <c r="R1086" s="56" t="s">
        <v>70</v>
      </c>
      <c r="S1086" s="56" t="s">
        <v>11415</v>
      </c>
      <c r="T1086" s="56" t="s">
        <v>7140</v>
      </c>
      <c r="U1086" s="57">
        <v>873424</v>
      </c>
      <c r="V1086" s="57">
        <v>-425571.21</v>
      </c>
      <c r="W1086" s="57">
        <v>447852.79</v>
      </c>
      <c r="X1086" s="57">
        <v>0</v>
      </c>
      <c r="Y1086" s="73">
        <v>42324</v>
      </c>
      <c r="Z1086" s="57">
        <v>-79974.320000000007</v>
      </c>
      <c r="AA1086" s="57">
        <v>0</v>
      </c>
      <c r="AB1086" s="57">
        <v>367878.47</v>
      </c>
      <c r="AC1086" s="57">
        <v>0</v>
      </c>
      <c r="AD1086" s="56" t="s">
        <v>9255</v>
      </c>
      <c r="AE1086" s="57">
        <v>0</v>
      </c>
      <c r="AF1086" s="57">
        <v>0</v>
      </c>
      <c r="AG1086" s="57">
        <v>0</v>
      </c>
      <c r="AI1086"/>
      <c r="AJ1086"/>
    </row>
    <row r="1087" spans="1:36">
      <c r="A1087" s="56" t="s">
        <v>54</v>
      </c>
      <c r="B1087" s="56" t="s">
        <v>11417</v>
      </c>
      <c r="C1087" s="56">
        <v>2101010130</v>
      </c>
      <c r="D1087" s="56" t="s">
        <v>40</v>
      </c>
      <c r="E1087" s="56">
        <v>2101020140</v>
      </c>
      <c r="F1087" s="56">
        <v>5401010140</v>
      </c>
      <c r="G1087" s="56" t="s">
        <v>11413</v>
      </c>
      <c r="H1087" s="56">
        <v>400100</v>
      </c>
      <c r="I1087" s="56" t="s">
        <v>11414</v>
      </c>
      <c r="J1087" s="56" t="s">
        <v>849</v>
      </c>
      <c r="K1087" s="56" t="s">
        <v>850</v>
      </c>
      <c r="L1087" s="56" t="s">
        <v>7138</v>
      </c>
      <c r="M1087" s="73">
        <v>42460</v>
      </c>
      <c r="N1087" s="56"/>
      <c r="O1087" s="56"/>
      <c r="P1087" s="56" t="s">
        <v>295</v>
      </c>
      <c r="Q1087" s="56"/>
      <c r="R1087" s="56" t="s">
        <v>70</v>
      </c>
      <c r="S1087" s="56" t="s">
        <v>11415</v>
      </c>
      <c r="T1087" s="56" t="s">
        <v>7140</v>
      </c>
      <c r="U1087" s="57">
        <v>702748</v>
      </c>
      <c r="V1087" s="57">
        <v>-323708.64</v>
      </c>
      <c r="W1087" s="57">
        <v>379039.36</v>
      </c>
      <c r="X1087" s="57">
        <v>0</v>
      </c>
      <c r="Y1087" s="73">
        <v>42446</v>
      </c>
      <c r="Z1087" s="57">
        <v>-63460.36</v>
      </c>
      <c r="AA1087" s="57">
        <v>0</v>
      </c>
      <c r="AB1087" s="57">
        <v>315579</v>
      </c>
      <c r="AC1087" s="57">
        <v>0</v>
      </c>
      <c r="AD1087" s="56" t="s">
        <v>9255</v>
      </c>
      <c r="AE1087" s="57">
        <v>0</v>
      </c>
      <c r="AF1087" s="57">
        <v>0</v>
      </c>
      <c r="AG1087" s="57">
        <v>0</v>
      </c>
      <c r="AI1087"/>
      <c r="AJ1087"/>
    </row>
    <row r="1088" spans="1:36">
      <c r="A1088" s="56" t="s">
        <v>54</v>
      </c>
      <c r="B1088" s="56" t="s">
        <v>11417</v>
      </c>
      <c r="C1088" s="56">
        <v>2101010130</v>
      </c>
      <c r="D1088" s="56" t="s">
        <v>40</v>
      </c>
      <c r="E1088" s="56">
        <v>2101020140</v>
      </c>
      <c r="F1088" s="56">
        <v>5401010140</v>
      </c>
      <c r="G1088" s="56" t="s">
        <v>11413</v>
      </c>
      <c r="H1088" s="56">
        <v>400100</v>
      </c>
      <c r="I1088" s="56" t="s">
        <v>11414</v>
      </c>
      <c r="J1088" s="56" t="s">
        <v>851</v>
      </c>
      <c r="K1088" s="56" t="s">
        <v>852</v>
      </c>
      <c r="L1088" s="56" t="s">
        <v>7138</v>
      </c>
      <c r="M1088" s="73">
        <v>42460</v>
      </c>
      <c r="N1088" s="56"/>
      <c r="O1088" s="56"/>
      <c r="P1088" s="56" t="s">
        <v>295</v>
      </c>
      <c r="Q1088" s="56"/>
      <c r="R1088" s="56" t="s">
        <v>70</v>
      </c>
      <c r="S1088" s="56" t="s">
        <v>11415</v>
      </c>
      <c r="T1088" s="56" t="s">
        <v>7140</v>
      </c>
      <c r="U1088" s="57">
        <v>260674</v>
      </c>
      <c r="V1088" s="57">
        <v>-120074.95</v>
      </c>
      <c r="W1088" s="57">
        <v>140599.04999999999</v>
      </c>
      <c r="X1088" s="57">
        <v>0</v>
      </c>
      <c r="Y1088" s="73">
        <v>42446</v>
      </c>
      <c r="Z1088" s="57">
        <v>-23539.68</v>
      </c>
      <c r="AA1088" s="57">
        <v>0</v>
      </c>
      <c r="AB1088" s="57">
        <v>117059.37</v>
      </c>
      <c r="AC1088" s="57">
        <v>0</v>
      </c>
      <c r="AD1088" s="56" t="s">
        <v>9255</v>
      </c>
      <c r="AE1088" s="57">
        <v>0</v>
      </c>
      <c r="AF1088" s="57">
        <v>0</v>
      </c>
      <c r="AG1088" s="57">
        <v>0</v>
      </c>
      <c r="AI1088"/>
      <c r="AJ1088"/>
    </row>
    <row r="1089" spans="1:36">
      <c r="A1089" s="56" t="s">
        <v>54</v>
      </c>
      <c r="B1089" s="56" t="s">
        <v>11417</v>
      </c>
      <c r="C1089" s="56">
        <v>2101010130</v>
      </c>
      <c r="D1089" s="56" t="s">
        <v>40</v>
      </c>
      <c r="E1089" s="56">
        <v>2101020140</v>
      </c>
      <c r="F1089" s="56">
        <v>5401010140</v>
      </c>
      <c r="G1089" s="56" t="s">
        <v>11413</v>
      </c>
      <c r="H1089" s="56">
        <v>400100</v>
      </c>
      <c r="I1089" s="56" t="s">
        <v>11414</v>
      </c>
      <c r="J1089" s="56" t="s">
        <v>853</v>
      </c>
      <c r="K1089" s="56" t="s">
        <v>854</v>
      </c>
      <c r="L1089" s="56" t="s">
        <v>7138</v>
      </c>
      <c r="M1089" s="73">
        <v>42460</v>
      </c>
      <c r="N1089" s="56"/>
      <c r="O1089" s="56"/>
      <c r="P1089" s="56" t="s">
        <v>295</v>
      </c>
      <c r="Q1089" s="56"/>
      <c r="R1089" s="56" t="s">
        <v>70</v>
      </c>
      <c r="S1089" s="56" t="s">
        <v>11415</v>
      </c>
      <c r="T1089" s="56" t="s">
        <v>7140</v>
      </c>
      <c r="U1089" s="57">
        <v>570594</v>
      </c>
      <c r="V1089" s="57">
        <v>-262834.19</v>
      </c>
      <c r="W1089" s="57">
        <v>307759.81</v>
      </c>
      <c r="X1089" s="57">
        <v>0</v>
      </c>
      <c r="Y1089" s="73">
        <v>42446</v>
      </c>
      <c r="Z1089" s="57">
        <v>-51526.44</v>
      </c>
      <c r="AA1089" s="57">
        <v>0</v>
      </c>
      <c r="AB1089" s="57">
        <v>256233.37</v>
      </c>
      <c r="AC1089" s="57">
        <v>0</v>
      </c>
      <c r="AD1089" s="56" t="s">
        <v>9255</v>
      </c>
      <c r="AE1089" s="57">
        <v>0</v>
      </c>
      <c r="AF1089" s="57">
        <v>0</v>
      </c>
      <c r="AG1089" s="57">
        <v>0</v>
      </c>
      <c r="AI1089"/>
      <c r="AJ1089"/>
    </row>
    <row r="1090" spans="1:36">
      <c r="A1090" s="56" t="s">
        <v>54</v>
      </c>
      <c r="B1090" s="56" t="s">
        <v>11417</v>
      </c>
      <c r="C1090" s="56">
        <v>2101010130</v>
      </c>
      <c r="D1090" s="56" t="s">
        <v>40</v>
      </c>
      <c r="E1090" s="56">
        <v>2101020140</v>
      </c>
      <c r="F1090" s="56">
        <v>5401010140</v>
      </c>
      <c r="G1090" s="56" t="s">
        <v>11413</v>
      </c>
      <c r="H1090" s="56">
        <v>400100</v>
      </c>
      <c r="I1090" s="56" t="s">
        <v>11414</v>
      </c>
      <c r="J1090" s="56" t="s">
        <v>859</v>
      </c>
      <c r="K1090" s="56" t="s">
        <v>860</v>
      </c>
      <c r="L1090" s="56" t="s">
        <v>7138</v>
      </c>
      <c r="M1090" s="73">
        <v>42460</v>
      </c>
      <c r="N1090" s="56"/>
      <c r="O1090" s="56"/>
      <c r="P1090" s="56" t="s">
        <v>295</v>
      </c>
      <c r="Q1090" s="56"/>
      <c r="R1090" s="56" t="s">
        <v>70</v>
      </c>
      <c r="S1090" s="56" t="s">
        <v>11415</v>
      </c>
      <c r="T1090" s="56" t="s">
        <v>7140</v>
      </c>
      <c r="U1090" s="57">
        <v>109113.09</v>
      </c>
      <c r="V1090" s="57">
        <v>-50213.83</v>
      </c>
      <c r="W1090" s="57">
        <v>58899.26</v>
      </c>
      <c r="X1090" s="57">
        <v>0</v>
      </c>
      <c r="Y1090" s="73">
        <v>42448</v>
      </c>
      <c r="Z1090" s="57">
        <v>-9851.08</v>
      </c>
      <c r="AA1090" s="57">
        <v>0</v>
      </c>
      <c r="AB1090" s="57">
        <v>49048.18</v>
      </c>
      <c r="AC1090" s="57">
        <v>0</v>
      </c>
      <c r="AD1090" s="56" t="s">
        <v>9255</v>
      </c>
      <c r="AE1090" s="57">
        <v>0</v>
      </c>
      <c r="AF1090" s="57">
        <v>0</v>
      </c>
      <c r="AG1090" s="57">
        <v>0</v>
      </c>
      <c r="AI1090"/>
      <c r="AJ1090"/>
    </row>
    <row r="1091" spans="1:36">
      <c r="A1091" s="56" t="s">
        <v>54</v>
      </c>
      <c r="B1091" s="56" t="s">
        <v>11417</v>
      </c>
      <c r="C1091" s="56">
        <v>2101010130</v>
      </c>
      <c r="D1091" s="56" t="s">
        <v>40</v>
      </c>
      <c r="E1091" s="56">
        <v>2101020140</v>
      </c>
      <c r="F1091" s="56">
        <v>5401010140</v>
      </c>
      <c r="G1091" s="56" t="s">
        <v>11413</v>
      </c>
      <c r="H1091" s="56">
        <v>400100</v>
      </c>
      <c r="I1091" s="56" t="s">
        <v>11414</v>
      </c>
      <c r="J1091" s="56" t="s">
        <v>865</v>
      </c>
      <c r="K1091" s="56" t="s">
        <v>866</v>
      </c>
      <c r="L1091" s="56" t="s">
        <v>7138</v>
      </c>
      <c r="M1091" s="73">
        <v>42460</v>
      </c>
      <c r="N1091" s="56"/>
      <c r="O1091" s="56"/>
      <c r="P1091" s="56" t="s">
        <v>295</v>
      </c>
      <c r="Q1091" s="56"/>
      <c r="R1091" s="56" t="s">
        <v>70</v>
      </c>
      <c r="S1091" s="56" t="s">
        <v>11415</v>
      </c>
      <c r="T1091" s="56" t="s">
        <v>7140</v>
      </c>
      <c r="U1091" s="57">
        <v>69750</v>
      </c>
      <c r="V1091" s="57">
        <v>-32068.76</v>
      </c>
      <c r="W1091" s="57">
        <v>37681.24</v>
      </c>
      <c r="X1091" s="57">
        <v>0</v>
      </c>
      <c r="Y1091" s="73">
        <v>42450</v>
      </c>
      <c r="Z1091" s="57">
        <v>-6295.87</v>
      </c>
      <c r="AA1091" s="57">
        <v>0</v>
      </c>
      <c r="AB1091" s="57">
        <v>31385.37</v>
      </c>
      <c r="AC1091" s="57">
        <v>0</v>
      </c>
      <c r="AD1091" s="56" t="s">
        <v>9255</v>
      </c>
      <c r="AE1091" s="57">
        <v>0</v>
      </c>
      <c r="AF1091" s="57">
        <v>0</v>
      </c>
      <c r="AG1091" s="57">
        <v>0</v>
      </c>
      <c r="AI1091"/>
      <c r="AJ1091"/>
    </row>
    <row r="1092" spans="1:36">
      <c r="A1092" s="56" t="s">
        <v>54</v>
      </c>
      <c r="B1092" s="56" t="s">
        <v>11417</v>
      </c>
      <c r="C1092" s="56">
        <v>2101010130</v>
      </c>
      <c r="D1092" s="56" t="s">
        <v>40</v>
      </c>
      <c r="E1092" s="56">
        <v>2101020140</v>
      </c>
      <c r="F1092" s="56">
        <v>5401010140</v>
      </c>
      <c r="G1092" s="56" t="s">
        <v>11413</v>
      </c>
      <c r="H1092" s="56">
        <v>400100</v>
      </c>
      <c r="I1092" s="56" t="s">
        <v>11414</v>
      </c>
      <c r="J1092" s="56" t="s">
        <v>869</v>
      </c>
      <c r="K1092" s="56" t="s">
        <v>870</v>
      </c>
      <c r="L1092" s="56" t="s">
        <v>7138</v>
      </c>
      <c r="M1092" s="73">
        <v>42460</v>
      </c>
      <c r="N1092" s="56"/>
      <c r="O1092" s="56"/>
      <c r="P1092" s="56" t="s">
        <v>295</v>
      </c>
      <c r="Q1092" s="56"/>
      <c r="R1092" s="56" t="s">
        <v>70</v>
      </c>
      <c r="S1092" s="56" t="s">
        <v>11415</v>
      </c>
      <c r="T1092" s="56" t="s">
        <v>7140</v>
      </c>
      <c r="U1092" s="57">
        <v>101250</v>
      </c>
      <c r="V1092" s="57">
        <v>-46551.42</v>
      </c>
      <c r="W1092" s="57">
        <v>54698.58</v>
      </c>
      <c r="X1092" s="57">
        <v>0</v>
      </c>
      <c r="Y1092" s="73">
        <v>42450</v>
      </c>
      <c r="Z1092" s="57">
        <v>-9139.17</v>
      </c>
      <c r="AA1092" s="57">
        <v>0</v>
      </c>
      <c r="AB1092" s="57">
        <v>45559.41</v>
      </c>
      <c r="AC1092" s="57">
        <v>0</v>
      </c>
      <c r="AD1092" s="56" t="s">
        <v>9255</v>
      </c>
      <c r="AE1092" s="57">
        <v>0</v>
      </c>
      <c r="AF1092" s="57">
        <v>0</v>
      </c>
      <c r="AG1092" s="57">
        <v>0</v>
      </c>
      <c r="AI1092"/>
      <c r="AJ1092"/>
    </row>
    <row r="1093" spans="1:36">
      <c r="A1093" s="56" t="s">
        <v>54</v>
      </c>
      <c r="B1093" s="56" t="s">
        <v>11417</v>
      </c>
      <c r="C1093" s="56">
        <v>2101010130</v>
      </c>
      <c r="D1093" s="56" t="s">
        <v>40</v>
      </c>
      <c r="E1093" s="56">
        <v>2101020140</v>
      </c>
      <c r="F1093" s="56">
        <v>5401010140</v>
      </c>
      <c r="G1093" s="56" t="s">
        <v>11413</v>
      </c>
      <c r="H1093" s="56">
        <v>400100</v>
      </c>
      <c r="I1093" s="56" t="s">
        <v>11414</v>
      </c>
      <c r="J1093" s="56" t="s">
        <v>871</v>
      </c>
      <c r="K1093" s="56" t="s">
        <v>872</v>
      </c>
      <c r="L1093" s="56" t="s">
        <v>7138</v>
      </c>
      <c r="M1093" s="73">
        <v>42460</v>
      </c>
      <c r="N1093" s="56"/>
      <c r="O1093" s="56"/>
      <c r="P1093" s="56" t="s">
        <v>295</v>
      </c>
      <c r="Q1093" s="56"/>
      <c r="R1093" s="56" t="s">
        <v>70</v>
      </c>
      <c r="S1093" s="56" t="s">
        <v>11415</v>
      </c>
      <c r="T1093" s="56" t="s">
        <v>7140</v>
      </c>
      <c r="U1093" s="57">
        <v>61201.68</v>
      </c>
      <c r="V1093" s="57">
        <v>-28403.64</v>
      </c>
      <c r="W1093" s="57">
        <v>32798.04</v>
      </c>
      <c r="X1093" s="57">
        <v>0</v>
      </c>
      <c r="Y1093" s="73">
        <v>42430</v>
      </c>
      <c r="Z1093" s="57">
        <v>-5536.5</v>
      </c>
      <c r="AA1093" s="57">
        <v>0</v>
      </c>
      <c r="AB1093" s="57">
        <v>27261.54</v>
      </c>
      <c r="AC1093" s="57">
        <v>0</v>
      </c>
      <c r="AD1093" s="56" t="s">
        <v>9255</v>
      </c>
      <c r="AE1093" s="57">
        <v>0</v>
      </c>
      <c r="AF1093" s="57">
        <v>0</v>
      </c>
      <c r="AG1093" s="57">
        <v>0</v>
      </c>
      <c r="AI1093"/>
      <c r="AJ1093"/>
    </row>
    <row r="1094" spans="1:36">
      <c r="A1094" s="56" t="s">
        <v>54</v>
      </c>
      <c r="B1094" s="56" t="s">
        <v>11417</v>
      </c>
      <c r="C1094" s="56">
        <v>2101010130</v>
      </c>
      <c r="D1094" s="56" t="s">
        <v>40</v>
      </c>
      <c r="E1094" s="56">
        <v>2101020140</v>
      </c>
      <c r="F1094" s="56">
        <v>5401010140</v>
      </c>
      <c r="G1094" s="56" t="s">
        <v>11413</v>
      </c>
      <c r="H1094" s="56">
        <v>400100</v>
      </c>
      <c r="I1094" s="56" t="s">
        <v>11414</v>
      </c>
      <c r="J1094" s="56" t="s">
        <v>873</v>
      </c>
      <c r="K1094" s="56" t="s">
        <v>874</v>
      </c>
      <c r="L1094" s="56" t="s">
        <v>7138</v>
      </c>
      <c r="M1094" s="73">
        <v>42460</v>
      </c>
      <c r="N1094" s="56"/>
      <c r="O1094" s="56"/>
      <c r="P1094" s="56" t="s">
        <v>295</v>
      </c>
      <c r="Q1094" s="56"/>
      <c r="R1094" s="56" t="s">
        <v>70</v>
      </c>
      <c r="S1094" s="56" t="s">
        <v>11415</v>
      </c>
      <c r="T1094" s="56" t="s">
        <v>7140</v>
      </c>
      <c r="U1094" s="57">
        <v>52595.96</v>
      </c>
      <c r="V1094" s="57">
        <v>-24409.75</v>
      </c>
      <c r="W1094" s="57">
        <v>28186.21</v>
      </c>
      <c r="X1094" s="57">
        <v>0</v>
      </c>
      <c r="Y1094" s="73">
        <v>42430</v>
      </c>
      <c r="Z1094" s="57">
        <v>-4757.99</v>
      </c>
      <c r="AA1094" s="57">
        <v>0</v>
      </c>
      <c r="AB1094" s="57">
        <v>23428.22</v>
      </c>
      <c r="AC1094" s="57">
        <v>0</v>
      </c>
      <c r="AD1094" s="56" t="s">
        <v>9255</v>
      </c>
      <c r="AE1094" s="57">
        <v>0</v>
      </c>
      <c r="AF1094" s="57">
        <v>0</v>
      </c>
      <c r="AG1094" s="57">
        <v>0</v>
      </c>
      <c r="AI1094"/>
      <c r="AJ1094"/>
    </row>
    <row r="1095" spans="1:36">
      <c r="A1095" s="56" t="s">
        <v>54</v>
      </c>
      <c r="B1095" s="56" t="s">
        <v>11417</v>
      </c>
      <c r="C1095" s="56">
        <v>2101010130</v>
      </c>
      <c r="D1095" s="56" t="s">
        <v>40</v>
      </c>
      <c r="E1095" s="56">
        <v>2101020140</v>
      </c>
      <c r="F1095" s="56">
        <v>5401010140</v>
      </c>
      <c r="G1095" s="56" t="s">
        <v>11413</v>
      </c>
      <c r="H1095" s="56">
        <v>400100</v>
      </c>
      <c r="I1095" s="56" t="s">
        <v>11414</v>
      </c>
      <c r="J1095" s="56" t="s">
        <v>875</v>
      </c>
      <c r="K1095" s="56" t="s">
        <v>876</v>
      </c>
      <c r="L1095" s="56" t="s">
        <v>7138</v>
      </c>
      <c r="M1095" s="73">
        <v>42460</v>
      </c>
      <c r="N1095" s="56"/>
      <c r="O1095" s="56"/>
      <c r="P1095" s="56" t="s">
        <v>295</v>
      </c>
      <c r="Q1095" s="56"/>
      <c r="R1095" s="56" t="s">
        <v>70</v>
      </c>
      <c r="S1095" s="56" t="s">
        <v>11415</v>
      </c>
      <c r="T1095" s="56" t="s">
        <v>7140</v>
      </c>
      <c r="U1095" s="57">
        <v>50491.89</v>
      </c>
      <c r="V1095" s="57">
        <v>-23433.25</v>
      </c>
      <c r="W1095" s="57">
        <v>27058.639999999999</v>
      </c>
      <c r="X1095" s="57">
        <v>0</v>
      </c>
      <c r="Y1095" s="73">
        <v>42430</v>
      </c>
      <c r="Z1095" s="57">
        <v>-4567.6499999999996</v>
      </c>
      <c r="AA1095" s="57">
        <v>0</v>
      </c>
      <c r="AB1095" s="57">
        <v>22490.99</v>
      </c>
      <c r="AC1095" s="57">
        <v>0</v>
      </c>
      <c r="AD1095" s="56" t="s">
        <v>9255</v>
      </c>
      <c r="AE1095" s="57">
        <v>0</v>
      </c>
      <c r="AF1095" s="57">
        <v>0</v>
      </c>
      <c r="AG1095" s="57">
        <v>0</v>
      </c>
      <c r="AI1095"/>
      <c r="AJ1095"/>
    </row>
    <row r="1096" spans="1:36">
      <c r="A1096" s="56" t="s">
        <v>54</v>
      </c>
      <c r="B1096" s="56" t="s">
        <v>11417</v>
      </c>
      <c r="C1096" s="56">
        <v>2101010130</v>
      </c>
      <c r="D1096" s="56" t="s">
        <v>40</v>
      </c>
      <c r="E1096" s="56">
        <v>2101020140</v>
      </c>
      <c r="F1096" s="56">
        <v>5401010140</v>
      </c>
      <c r="G1096" s="56" t="s">
        <v>11413</v>
      </c>
      <c r="H1096" s="56">
        <v>400100</v>
      </c>
      <c r="I1096" s="56" t="s">
        <v>11414</v>
      </c>
      <c r="J1096" s="56" t="s">
        <v>877</v>
      </c>
      <c r="K1096" s="56" t="s">
        <v>878</v>
      </c>
      <c r="L1096" s="56" t="s">
        <v>7138</v>
      </c>
      <c r="M1096" s="73">
        <v>42460</v>
      </c>
      <c r="N1096" s="56"/>
      <c r="O1096" s="56"/>
      <c r="P1096" s="56" t="s">
        <v>295</v>
      </c>
      <c r="Q1096" s="56"/>
      <c r="R1096" s="56" t="s">
        <v>70</v>
      </c>
      <c r="S1096" s="56" t="s">
        <v>11415</v>
      </c>
      <c r="T1096" s="56" t="s">
        <v>7140</v>
      </c>
      <c r="U1096" s="57">
        <v>19126.07</v>
      </c>
      <c r="V1096" s="57">
        <v>-8876.3799999999992</v>
      </c>
      <c r="W1096" s="57">
        <v>10249.69</v>
      </c>
      <c r="X1096" s="57">
        <v>0</v>
      </c>
      <c r="Y1096" s="73">
        <v>42430</v>
      </c>
      <c r="Z1096" s="57">
        <v>-1730.21</v>
      </c>
      <c r="AA1096" s="57">
        <v>0</v>
      </c>
      <c r="AB1096" s="57">
        <v>8519.48</v>
      </c>
      <c r="AC1096" s="57">
        <v>0</v>
      </c>
      <c r="AD1096" s="56" t="s">
        <v>9255</v>
      </c>
      <c r="AE1096" s="57">
        <v>0</v>
      </c>
      <c r="AF1096" s="57">
        <v>0</v>
      </c>
      <c r="AG1096" s="57">
        <v>0</v>
      </c>
      <c r="AI1096"/>
      <c r="AJ1096"/>
    </row>
    <row r="1097" spans="1:36">
      <c r="A1097" s="56" t="s">
        <v>54</v>
      </c>
      <c r="B1097" s="56" t="s">
        <v>11417</v>
      </c>
      <c r="C1097" s="56">
        <v>2101010130</v>
      </c>
      <c r="D1097" s="56" t="s">
        <v>40</v>
      </c>
      <c r="E1097" s="56">
        <v>2101020140</v>
      </c>
      <c r="F1097" s="56">
        <v>5401010140</v>
      </c>
      <c r="G1097" s="56" t="s">
        <v>11413</v>
      </c>
      <c r="H1097" s="56">
        <v>400100</v>
      </c>
      <c r="I1097" s="56" t="s">
        <v>11414</v>
      </c>
      <c r="J1097" s="56" t="s">
        <v>879</v>
      </c>
      <c r="K1097" s="56" t="s">
        <v>880</v>
      </c>
      <c r="L1097" s="56" t="s">
        <v>7138</v>
      </c>
      <c r="M1097" s="73">
        <v>42460</v>
      </c>
      <c r="N1097" s="56"/>
      <c r="O1097" s="56"/>
      <c r="P1097" s="56" t="s">
        <v>295</v>
      </c>
      <c r="Q1097" s="56"/>
      <c r="R1097" s="56" t="s">
        <v>70</v>
      </c>
      <c r="S1097" s="56" t="s">
        <v>11415</v>
      </c>
      <c r="T1097" s="56" t="s">
        <v>7140</v>
      </c>
      <c r="U1097" s="57">
        <v>39887.449999999997</v>
      </c>
      <c r="V1097" s="57">
        <v>-18511.740000000002</v>
      </c>
      <c r="W1097" s="57">
        <v>21375.71</v>
      </c>
      <c r="X1097" s="57">
        <v>0</v>
      </c>
      <c r="Y1097" s="73">
        <v>42430</v>
      </c>
      <c r="Z1097" s="57">
        <v>-3608.34</v>
      </c>
      <c r="AA1097" s="57">
        <v>0</v>
      </c>
      <c r="AB1097" s="57">
        <v>17767.37</v>
      </c>
      <c r="AC1097" s="57">
        <v>0</v>
      </c>
      <c r="AD1097" s="56" t="s">
        <v>9255</v>
      </c>
      <c r="AE1097" s="57">
        <v>0</v>
      </c>
      <c r="AF1097" s="57">
        <v>0</v>
      </c>
      <c r="AG1097" s="57">
        <v>0</v>
      </c>
      <c r="AI1097"/>
      <c r="AJ1097"/>
    </row>
    <row r="1098" spans="1:36">
      <c r="A1098" s="56" t="s">
        <v>54</v>
      </c>
      <c r="B1098" s="56" t="s">
        <v>11417</v>
      </c>
      <c r="C1098" s="56">
        <v>2101010130</v>
      </c>
      <c r="D1098" s="56" t="s">
        <v>40</v>
      </c>
      <c r="E1098" s="56">
        <v>2101020140</v>
      </c>
      <c r="F1098" s="56">
        <v>5401010140</v>
      </c>
      <c r="G1098" s="56" t="s">
        <v>11413</v>
      </c>
      <c r="H1098" s="56">
        <v>400100</v>
      </c>
      <c r="I1098" s="56" t="s">
        <v>11414</v>
      </c>
      <c r="J1098" s="56" t="s">
        <v>881</v>
      </c>
      <c r="K1098" s="56" t="s">
        <v>880</v>
      </c>
      <c r="L1098" s="56" t="s">
        <v>7138</v>
      </c>
      <c r="M1098" s="73">
        <v>42460</v>
      </c>
      <c r="N1098" s="56"/>
      <c r="O1098" s="56"/>
      <c r="P1098" s="56" t="s">
        <v>295</v>
      </c>
      <c r="Q1098" s="56"/>
      <c r="R1098" s="56" t="s">
        <v>70</v>
      </c>
      <c r="S1098" s="56" t="s">
        <v>11415</v>
      </c>
      <c r="T1098" s="56" t="s">
        <v>7140</v>
      </c>
      <c r="U1098" s="57">
        <v>39885.519999999997</v>
      </c>
      <c r="V1098" s="57">
        <v>-18510.84</v>
      </c>
      <c r="W1098" s="57">
        <v>21374.68</v>
      </c>
      <c r="X1098" s="57">
        <v>0</v>
      </c>
      <c r="Y1098" s="73">
        <v>42430</v>
      </c>
      <c r="Z1098" s="57">
        <v>-3608.17</v>
      </c>
      <c r="AA1098" s="57">
        <v>0</v>
      </c>
      <c r="AB1098" s="57">
        <v>17766.509999999998</v>
      </c>
      <c r="AC1098" s="57">
        <v>0</v>
      </c>
      <c r="AD1098" s="56" t="s">
        <v>9255</v>
      </c>
      <c r="AE1098" s="57">
        <v>0</v>
      </c>
      <c r="AF1098" s="57">
        <v>0</v>
      </c>
      <c r="AG1098" s="57">
        <v>0</v>
      </c>
      <c r="AI1098"/>
      <c r="AJ1098"/>
    </row>
    <row r="1099" spans="1:36">
      <c r="A1099" s="56" t="s">
        <v>54</v>
      </c>
      <c r="B1099" s="56" t="s">
        <v>11417</v>
      </c>
      <c r="C1099" s="56">
        <v>2101010130</v>
      </c>
      <c r="D1099" s="56" t="s">
        <v>40</v>
      </c>
      <c r="E1099" s="56">
        <v>2101020140</v>
      </c>
      <c r="F1099" s="56">
        <v>5401010140</v>
      </c>
      <c r="G1099" s="56" t="s">
        <v>11413</v>
      </c>
      <c r="H1099" s="56">
        <v>400100</v>
      </c>
      <c r="I1099" s="56" t="s">
        <v>11414</v>
      </c>
      <c r="J1099" s="56" t="s">
        <v>882</v>
      </c>
      <c r="K1099" s="56" t="s">
        <v>883</v>
      </c>
      <c r="L1099" s="56" t="s">
        <v>7138</v>
      </c>
      <c r="M1099" s="73">
        <v>42460</v>
      </c>
      <c r="N1099" s="56"/>
      <c r="O1099" s="56"/>
      <c r="P1099" s="56" t="s">
        <v>295</v>
      </c>
      <c r="Q1099" s="56"/>
      <c r="R1099" s="56" t="s">
        <v>70</v>
      </c>
      <c r="S1099" s="56" t="s">
        <v>11415</v>
      </c>
      <c r="T1099" s="56" t="s">
        <v>7140</v>
      </c>
      <c r="U1099" s="57">
        <v>17978.830000000002</v>
      </c>
      <c r="V1099" s="57">
        <v>-8343.9699999999993</v>
      </c>
      <c r="W1099" s="57">
        <v>9634.86</v>
      </c>
      <c r="X1099" s="57">
        <v>0</v>
      </c>
      <c r="Y1099" s="73">
        <v>42430</v>
      </c>
      <c r="Z1099" s="57">
        <v>-1626.42</v>
      </c>
      <c r="AA1099" s="57">
        <v>0</v>
      </c>
      <c r="AB1099" s="57">
        <v>8008.44</v>
      </c>
      <c r="AC1099" s="57">
        <v>0</v>
      </c>
      <c r="AD1099" s="56" t="s">
        <v>9255</v>
      </c>
      <c r="AE1099" s="57">
        <v>0</v>
      </c>
      <c r="AF1099" s="57">
        <v>0</v>
      </c>
      <c r="AG1099" s="57">
        <v>0</v>
      </c>
      <c r="AI1099"/>
      <c r="AJ1099"/>
    </row>
    <row r="1100" spans="1:36">
      <c r="A1100" s="56" t="s">
        <v>54</v>
      </c>
      <c r="B1100" s="56" t="s">
        <v>11417</v>
      </c>
      <c r="C1100" s="56">
        <v>2101010130</v>
      </c>
      <c r="D1100" s="56" t="s">
        <v>40</v>
      </c>
      <c r="E1100" s="56">
        <v>2101020140</v>
      </c>
      <c r="F1100" s="56">
        <v>5401010140</v>
      </c>
      <c r="G1100" s="56" t="s">
        <v>11413</v>
      </c>
      <c r="H1100" s="56">
        <v>400100</v>
      </c>
      <c r="I1100" s="56" t="s">
        <v>11414</v>
      </c>
      <c r="J1100" s="56" t="s">
        <v>884</v>
      </c>
      <c r="K1100" s="56" t="s">
        <v>885</v>
      </c>
      <c r="L1100" s="56" t="s">
        <v>7138</v>
      </c>
      <c r="M1100" s="73">
        <v>42460</v>
      </c>
      <c r="N1100" s="56"/>
      <c r="O1100" s="56"/>
      <c r="P1100" s="56" t="s">
        <v>295</v>
      </c>
      <c r="Q1100" s="56"/>
      <c r="R1100" s="56" t="s">
        <v>70</v>
      </c>
      <c r="S1100" s="56" t="s">
        <v>11415</v>
      </c>
      <c r="T1100" s="56" t="s">
        <v>7140</v>
      </c>
      <c r="U1100" s="57">
        <v>180714.46</v>
      </c>
      <c r="V1100" s="57">
        <v>-83869.440000000002</v>
      </c>
      <c r="W1100" s="57">
        <v>96845.02</v>
      </c>
      <c r="X1100" s="57">
        <v>0</v>
      </c>
      <c r="Y1100" s="73">
        <v>42430</v>
      </c>
      <c r="Z1100" s="57">
        <v>-16348</v>
      </c>
      <c r="AA1100" s="57">
        <v>0</v>
      </c>
      <c r="AB1100" s="57">
        <v>80497.02</v>
      </c>
      <c r="AC1100" s="57">
        <v>0</v>
      </c>
      <c r="AD1100" s="56" t="s">
        <v>9255</v>
      </c>
      <c r="AE1100" s="57">
        <v>0</v>
      </c>
      <c r="AF1100" s="57">
        <v>0</v>
      </c>
      <c r="AG1100" s="57">
        <v>0</v>
      </c>
      <c r="AI1100"/>
      <c r="AJ1100"/>
    </row>
    <row r="1101" spans="1:36">
      <c r="A1101" s="56" t="s">
        <v>54</v>
      </c>
      <c r="B1101" s="56" t="s">
        <v>11417</v>
      </c>
      <c r="C1101" s="56">
        <v>2101010130</v>
      </c>
      <c r="D1101" s="56" t="s">
        <v>40</v>
      </c>
      <c r="E1101" s="56">
        <v>2101020140</v>
      </c>
      <c r="F1101" s="56">
        <v>5401010140</v>
      </c>
      <c r="G1101" s="56" t="s">
        <v>11413</v>
      </c>
      <c r="H1101" s="56">
        <v>400100</v>
      </c>
      <c r="I1101" s="56" t="s">
        <v>11414</v>
      </c>
      <c r="J1101" s="56" t="s">
        <v>888</v>
      </c>
      <c r="K1101" s="56" t="s">
        <v>889</v>
      </c>
      <c r="L1101" s="56" t="s">
        <v>7138</v>
      </c>
      <c r="M1101" s="73">
        <v>42483</v>
      </c>
      <c r="N1101" s="56"/>
      <c r="O1101" s="56"/>
      <c r="P1101" s="56" t="s">
        <v>295</v>
      </c>
      <c r="Q1101" s="56"/>
      <c r="R1101" s="56" t="s">
        <v>70</v>
      </c>
      <c r="S1101" s="56" t="s">
        <v>11415</v>
      </c>
      <c r="T1101" s="56" t="s">
        <v>7140</v>
      </c>
      <c r="U1101" s="57">
        <v>821583.53</v>
      </c>
      <c r="V1101" s="57">
        <v>-371878.5</v>
      </c>
      <c r="W1101" s="57">
        <v>449705.03</v>
      </c>
      <c r="X1101" s="57">
        <v>0</v>
      </c>
      <c r="Y1101" s="73">
        <v>42483</v>
      </c>
      <c r="Z1101" s="57">
        <v>-73893.36</v>
      </c>
      <c r="AA1101" s="57">
        <v>0</v>
      </c>
      <c r="AB1101" s="57">
        <v>375811.67</v>
      </c>
      <c r="AC1101" s="57">
        <v>0</v>
      </c>
      <c r="AD1101" s="56" t="s">
        <v>9255</v>
      </c>
      <c r="AE1101" s="57">
        <v>0</v>
      </c>
      <c r="AF1101" s="57">
        <v>0</v>
      </c>
      <c r="AG1101" s="57">
        <v>0</v>
      </c>
      <c r="AI1101"/>
      <c r="AJ1101"/>
    </row>
    <row r="1102" spans="1:36">
      <c r="A1102" s="56" t="s">
        <v>54</v>
      </c>
      <c r="B1102" s="56" t="s">
        <v>11417</v>
      </c>
      <c r="C1102" s="56">
        <v>2101010130</v>
      </c>
      <c r="D1102" s="56" t="s">
        <v>40</v>
      </c>
      <c r="E1102" s="56">
        <v>2101020140</v>
      </c>
      <c r="F1102" s="56">
        <v>5401010140</v>
      </c>
      <c r="G1102" s="56" t="s">
        <v>11413</v>
      </c>
      <c r="H1102" s="56">
        <v>400100</v>
      </c>
      <c r="I1102" s="56" t="s">
        <v>11414</v>
      </c>
      <c r="J1102" s="56" t="s">
        <v>890</v>
      </c>
      <c r="K1102" s="56" t="s">
        <v>891</v>
      </c>
      <c r="L1102" s="56" t="s">
        <v>7138</v>
      </c>
      <c r="M1102" s="73">
        <v>42483</v>
      </c>
      <c r="N1102" s="56"/>
      <c r="O1102" s="56"/>
      <c r="P1102" s="56" t="s">
        <v>295</v>
      </c>
      <c r="Q1102" s="56"/>
      <c r="R1102" s="56" t="s">
        <v>70</v>
      </c>
      <c r="S1102" s="56" t="s">
        <v>11415</v>
      </c>
      <c r="T1102" s="56" t="s">
        <v>7140</v>
      </c>
      <c r="U1102" s="57">
        <v>821583.52</v>
      </c>
      <c r="V1102" s="57">
        <v>-371878.49</v>
      </c>
      <c r="W1102" s="57">
        <v>449705.03</v>
      </c>
      <c r="X1102" s="57">
        <v>0</v>
      </c>
      <c r="Y1102" s="73">
        <v>42483</v>
      </c>
      <c r="Z1102" s="57">
        <v>-73893.36</v>
      </c>
      <c r="AA1102" s="57">
        <v>0</v>
      </c>
      <c r="AB1102" s="57">
        <v>375811.67</v>
      </c>
      <c r="AC1102" s="57">
        <v>0</v>
      </c>
      <c r="AD1102" s="56" t="s">
        <v>9255</v>
      </c>
      <c r="AE1102" s="57">
        <v>0</v>
      </c>
      <c r="AF1102" s="57">
        <v>0</v>
      </c>
      <c r="AG1102" s="57">
        <v>0</v>
      </c>
      <c r="AI1102"/>
      <c r="AJ1102"/>
    </row>
    <row r="1103" spans="1:36">
      <c r="A1103" s="56" t="s">
        <v>54</v>
      </c>
      <c r="B1103" s="56" t="s">
        <v>11417</v>
      </c>
      <c r="C1103" s="56">
        <v>2101010130</v>
      </c>
      <c r="D1103" s="56" t="s">
        <v>40</v>
      </c>
      <c r="E1103" s="56">
        <v>2101020140</v>
      </c>
      <c r="F1103" s="56">
        <v>5401010140</v>
      </c>
      <c r="G1103" s="56" t="s">
        <v>11413</v>
      </c>
      <c r="H1103" s="56">
        <v>400100</v>
      </c>
      <c r="I1103" s="56" t="s">
        <v>11414</v>
      </c>
      <c r="J1103" s="56" t="s">
        <v>892</v>
      </c>
      <c r="K1103" s="56" t="s">
        <v>893</v>
      </c>
      <c r="L1103" s="56" t="s">
        <v>7138</v>
      </c>
      <c r="M1103" s="73">
        <v>42483</v>
      </c>
      <c r="N1103" s="56"/>
      <c r="O1103" s="56"/>
      <c r="P1103" s="56" t="s">
        <v>295</v>
      </c>
      <c r="Q1103" s="56"/>
      <c r="R1103" s="56" t="s">
        <v>70</v>
      </c>
      <c r="S1103" s="56" t="s">
        <v>11415</v>
      </c>
      <c r="T1103" s="56" t="s">
        <v>7140</v>
      </c>
      <c r="U1103" s="57">
        <v>754993.46</v>
      </c>
      <c r="V1103" s="57">
        <v>-341737.43</v>
      </c>
      <c r="W1103" s="57">
        <v>413256.03</v>
      </c>
      <c r="X1103" s="57">
        <v>0</v>
      </c>
      <c r="Y1103" s="73">
        <v>42483</v>
      </c>
      <c r="Z1103" s="57">
        <v>-67904.240000000005</v>
      </c>
      <c r="AA1103" s="57">
        <v>0</v>
      </c>
      <c r="AB1103" s="57">
        <v>345351.79</v>
      </c>
      <c r="AC1103" s="57">
        <v>0</v>
      </c>
      <c r="AD1103" s="56" t="s">
        <v>9255</v>
      </c>
      <c r="AE1103" s="57">
        <v>0</v>
      </c>
      <c r="AF1103" s="57">
        <v>0</v>
      </c>
      <c r="AG1103" s="57">
        <v>0</v>
      </c>
      <c r="AI1103"/>
      <c r="AJ1103"/>
    </row>
    <row r="1104" spans="1:36">
      <c r="A1104" s="56" t="s">
        <v>54</v>
      </c>
      <c r="B1104" s="56" t="s">
        <v>11417</v>
      </c>
      <c r="C1104" s="56">
        <v>2101010130</v>
      </c>
      <c r="D1104" s="56" t="s">
        <v>40</v>
      </c>
      <c r="E1104" s="56">
        <v>2101020140</v>
      </c>
      <c r="F1104" s="56">
        <v>5401010140</v>
      </c>
      <c r="G1104" s="56" t="s">
        <v>11413</v>
      </c>
      <c r="H1104" s="56">
        <v>400100</v>
      </c>
      <c r="I1104" s="56" t="s">
        <v>11414</v>
      </c>
      <c r="J1104" s="56" t="s">
        <v>894</v>
      </c>
      <c r="K1104" s="56" t="s">
        <v>895</v>
      </c>
      <c r="L1104" s="56" t="s">
        <v>7138</v>
      </c>
      <c r="M1104" s="73">
        <v>42467</v>
      </c>
      <c r="N1104" s="56"/>
      <c r="O1104" s="56"/>
      <c r="P1104" s="56" t="s">
        <v>295</v>
      </c>
      <c r="Q1104" s="56"/>
      <c r="R1104" s="56" t="s">
        <v>70</v>
      </c>
      <c r="S1104" s="56" t="s">
        <v>11415</v>
      </c>
      <c r="T1104" s="56" t="s">
        <v>7140</v>
      </c>
      <c r="U1104" s="57">
        <v>2021978.04</v>
      </c>
      <c r="V1104" s="57">
        <v>-922206.96</v>
      </c>
      <c r="W1104" s="57">
        <v>1099771.08</v>
      </c>
      <c r="X1104" s="57">
        <v>0</v>
      </c>
      <c r="Y1104" s="73">
        <v>42467</v>
      </c>
      <c r="Z1104" s="57">
        <v>-182171.77</v>
      </c>
      <c r="AA1104" s="57">
        <v>0</v>
      </c>
      <c r="AB1104" s="57">
        <v>917599.31</v>
      </c>
      <c r="AC1104" s="57">
        <v>0</v>
      </c>
      <c r="AD1104" s="56" t="s">
        <v>9255</v>
      </c>
      <c r="AE1104" s="57">
        <v>0</v>
      </c>
      <c r="AF1104" s="57">
        <v>0</v>
      </c>
      <c r="AG1104" s="57">
        <v>0</v>
      </c>
      <c r="AI1104"/>
      <c r="AJ1104"/>
    </row>
    <row r="1105" spans="1:36">
      <c r="A1105" s="56" t="s">
        <v>54</v>
      </c>
      <c r="B1105" s="56" t="s">
        <v>11417</v>
      </c>
      <c r="C1105" s="56">
        <v>2101010130</v>
      </c>
      <c r="D1105" s="56" t="s">
        <v>40</v>
      </c>
      <c r="E1105" s="56">
        <v>2101020140</v>
      </c>
      <c r="F1105" s="56">
        <v>5401010140</v>
      </c>
      <c r="G1105" s="56" t="s">
        <v>11413</v>
      </c>
      <c r="H1105" s="56">
        <v>400100</v>
      </c>
      <c r="I1105" s="56" t="s">
        <v>11414</v>
      </c>
      <c r="J1105" s="56" t="s">
        <v>896</v>
      </c>
      <c r="K1105" s="56" t="s">
        <v>897</v>
      </c>
      <c r="L1105" s="56" t="s">
        <v>7138</v>
      </c>
      <c r="M1105" s="73">
        <v>42527</v>
      </c>
      <c r="N1105" s="56"/>
      <c r="O1105" s="56"/>
      <c r="P1105" s="56" t="s">
        <v>295</v>
      </c>
      <c r="Q1105" s="56"/>
      <c r="R1105" s="56" t="s">
        <v>70</v>
      </c>
      <c r="S1105" s="56" t="s">
        <v>11415</v>
      </c>
      <c r="T1105" s="56" t="s">
        <v>7140</v>
      </c>
      <c r="U1105" s="57">
        <v>797750</v>
      </c>
      <c r="V1105" s="57">
        <v>-353537.25</v>
      </c>
      <c r="W1105" s="57">
        <v>444212.75</v>
      </c>
      <c r="X1105" s="57">
        <v>0</v>
      </c>
      <c r="Y1105" s="73">
        <v>42527</v>
      </c>
      <c r="Z1105" s="57">
        <v>-71414.399999999994</v>
      </c>
      <c r="AA1105" s="57">
        <v>0</v>
      </c>
      <c r="AB1105" s="57">
        <v>372798.35</v>
      </c>
      <c r="AC1105" s="57">
        <v>0</v>
      </c>
      <c r="AD1105" s="56" t="s">
        <v>9255</v>
      </c>
      <c r="AE1105" s="57">
        <v>0</v>
      </c>
      <c r="AF1105" s="57">
        <v>0</v>
      </c>
      <c r="AG1105" s="57">
        <v>0</v>
      </c>
      <c r="AI1105"/>
      <c r="AJ1105"/>
    </row>
    <row r="1106" spans="1:36">
      <c r="A1106" s="56" t="s">
        <v>54</v>
      </c>
      <c r="B1106" s="56" t="s">
        <v>11417</v>
      </c>
      <c r="C1106" s="56">
        <v>2101010130</v>
      </c>
      <c r="D1106" s="56" t="s">
        <v>40</v>
      </c>
      <c r="E1106" s="56">
        <v>2101020140</v>
      </c>
      <c r="F1106" s="56">
        <v>5401010140</v>
      </c>
      <c r="G1106" s="56" t="s">
        <v>11413</v>
      </c>
      <c r="H1106" s="56">
        <v>400100</v>
      </c>
      <c r="I1106" s="56" t="s">
        <v>11414</v>
      </c>
      <c r="J1106" s="56" t="s">
        <v>898</v>
      </c>
      <c r="K1106" s="56" t="s">
        <v>899</v>
      </c>
      <c r="L1106" s="56" t="s">
        <v>7138</v>
      </c>
      <c r="M1106" s="73">
        <v>42527</v>
      </c>
      <c r="N1106" s="56"/>
      <c r="O1106" s="56"/>
      <c r="P1106" s="56" t="s">
        <v>295</v>
      </c>
      <c r="Q1106" s="56"/>
      <c r="R1106" s="56" t="s">
        <v>70</v>
      </c>
      <c r="S1106" s="56" t="s">
        <v>11415</v>
      </c>
      <c r="T1106" s="56" t="s">
        <v>7140</v>
      </c>
      <c r="U1106" s="57">
        <v>94500</v>
      </c>
      <c r="V1106" s="57">
        <v>-41879.360000000001</v>
      </c>
      <c r="W1106" s="57">
        <v>52620.639999999999</v>
      </c>
      <c r="X1106" s="57">
        <v>0</v>
      </c>
      <c r="Y1106" s="73">
        <v>42527</v>
      </c>
      <c r="Z1106" s="57">
        <v>-8459.6200000000008</v>
      </c>
      <c r="AA1106" s="57">
        <v>0</v>
      </c>
      <c r="AB1106" s="57">
        <v>44161.02</v>
      </c>
      <c r="AC1106" s="57">
        <v>0</v>
      </c>
      <c r="AD1106" s="56" t="s">
        <v>9255</v>
      </c>
      <c r="AE1106" s="57">
        <v>0</v>
      </c>
      <c r="AF1106" s="57">
        <v>0</v>
      </c>
      <c r="AG1106" s="57">
        <v>0</v>
      </c>
      <c r="AI1106"/>
      <c r="AJ1106"/>
    </row>
    <row r="1107" spans="1:36">
      <c r="A1107" s="56" t="s">
        <v>54</v>
      </c>
      <c r="B1107" s="56" t="s">
        <v>11417</v>
      </c>
      <c r="C1107" s="56">
        <v>2101010130</v>
      </c>
      <c r="D1107" s="56" t="s">
        <v>40</v>
      </c>
      <c r="E1107" s="56">
        <v>2101020140</v>
      </c>
      <c r="F1107" s="56">
        <v>5401010140</v>
      </c>
      <c r="G1107" s="56" t="s">
        <v>11413</v>
      </c>
      <c r="H1107" s="56">
        <v>400100</v>
      </c>
      <c r="I1107" s="56" t="s">
        <v>11414</v>
      </c>
      <c r="J1107" s="56" t="s">
        <v>900</v>
      </c>
      <c r="K1107" s="56" t="s">
        <v>901</v>
      </c>
      <c r="L1107" s="56" t="s">
        <v>7138</v>
      </c>
      <c r="M1107" s="73">
        <v>42527</v>
      </c>
      <c r="N1107" s="56"/>
      <c r="O1107" s="56"/>
      <c r="P1107" s="56" t="s">
        <v>295</v>
      </c>
      <c r="Q1107" s="56"/>
      <c r="R1107" s="56" t="s">
        <v>70</v>
      </c>
      <c r="S1107" s="56" t="s">
        <v>11415</v>
      </c>
      <c r="T1107" s="56" t="s">
        <v>7140</v>
      </c>
      <c r="U1107" s="57">
        <v>58500</v>
      </c>
      <c r="V1107" s="57">
        <v>-25925.34</v>
      </c>
      <c r="W1107" s="57">
        <v>32574.66</v>
      </c>
      <c r="X1107" s="57">
        <v>0</v>
      </c>
      <c r="Y1107" s="73">
        <v>42527</v>
      </c>
      <c r="Z1107" s="57">
        <v>-5236.8999999999996</v>
      </c>
      <c r="AA1107" s="57">
        <v>0</v>
      </c>
      <c r="AB1107" s="57">
        <v>27337.759999999998</v>
      </c>
      <c r="AC1107" s="57">
        <v>0</v>
      </c>
      <c r="AD1107" s="56" t="s">
        <v>9255</v>
      </c>
      <c r="AE1107" s="57">
        <v>0</v>
      </c>
      <c r="AF1107" s="57">
        <v>0</v>
      </c>
      <c r="AG1107" s="57">
        <v>0</v>
      </c>
      <c r="AI1107"/>
      <c r="AJ1107"/>
    </row>
    <row r="1108" spans="1:36">
      <c r="A1108" s="56" t="s">
        <v>54</v>
      </c>
      <c r="B1108" s="56" t="s">
        <v>11417</v>
      </c>
      <c r="C1108" s="56">
        <v>2101010130</v>
      </c>
      <c r="D1108" s="56" t="s">
        <v>40</v>
      </c>
      <c r="E1108" s="56">
        <v>2101020140</v>
      </c>
      <c r="F1108" s="56">
        <v>5401010140</v>
      </c>
      <c r="G1108" s="56" t="s">
        <v>11413</v>
      </c>
      <c r="H1108" s="56">
        <v>400100</v>
      </c>
      <c r="I1108" s="56" t="s">
        <v>11414</v>
      </c>
      <c r="J1108" s="56" t="s">
        <v>906</v>
      </c>
      <c r="K1108" s="56" t="s">
        <v>907</v>
      </c>
      <c r="L1108" s="56" t="s">
        <v>7138</v>
      </c>
      <c r="M1108" s="73">
        <v>42523</v>
      </c>
      <c r="N1108" s="56"/>
      <c r="O1108" s="56"/>
      <c r="P1108" s="56" t="s">
        <v>295</v>
      </c>
      <c r="Q1108" s="56"/>
      <c r="R1108" s="56" t="s">
        <v>70</v>
      </c>
      <c r="S1108" s="56" t="s">
        <v>11415</v>
      </c>
      <c r="T1108" s="56" t="s">
        <v>7140</v>
      </c>
      <c r="U1108" s="57">
        <v>248891.34</v>
      </c>
      <c r="V1108" s="57">
        <v>-111691.73</v>
      </c>
      <c r="W1108" s="57">
        <v>137199.60999999999</v>
      </c>
      <c r="X1108" s="57">
        <v>0</v>
      </c>
      <c r="Y1108" s="73">
        <v>42501</v>
      </c>
      <c r="Z1108" s="57">
        <v>-22342.19</v>
      </c>
      <c r="AA1108" s="57">
        <v>0</v>
      </c>
      <c r="AB1108" s="57">
        <v>114857.42</v>
      </c>
      <c r="AC1108" s="57">
        <v>0</v>
      </c>
      <c r="AD1108" s="56" t="s">
        <v>9255</v>
      </c>
      <c r="AE1108" s="57">
        <v>0</v>
      </c>
      <c r="AF1108" s="57">
        <v>0</v>
      </c>
      <c r="AG1108" s="57">
        <v>0</v>
      </c>
      <c r="AI1108"/>
      <c r="AJ1108"/>
    </row>
    <row r="1109" spans="1:36">
      <c r="A1109" s="56" t="s">
        <v>54</v>
      </c>
      <c r="B1109" s="56" t="s">
        <v>11417</v>
      </c>
      <c r="C1109" s="56">
        <v>2101010130</v>
      </c>
      <c r="D1109" s="56" t="s">
        <v>40</v>
      </c>
      <c r="E1109" s="56">
        <v>2101020140</v>
      </c>
      <c r="F1109" s="56">
        <v>5401010140</v>
      </c>
      <c r="G1109" s="56" t="s">
        <v>11413</v>
      </c>
      <c r="H1109" s="56">
        <v>400100</v>
      </c>
      <c r="I1109" s="56" t="s">
        <v>11414</v>
      </c>
      <c r="J1109" s="56" t="s">
        <v>908</v>
      </c>
      <c r="K1109" s="56" t="s">
        <v>909</v>
      </c>
      <c r="L1109" s="56" t="s">
        <v>7138</v>
      </c>
      <c r="M1109" s="73">
        <v>42523</v>
      </c>
      <c r="N1109" s="56"/>
      <c r="O1109" s="56"/>
      <c r="P1109" s="56" t="s">
        <v>295</v>
      </c>
      <c r="Q1109" s="56"/>
      <c r="R1109" s="56" t="s">
        <v>70</v>
      </c>
      <c r="S1109" s="56" t="s">
        <v>11415</v>
      </c>
      <c r="T1109" s="56" t="s">
        <v>7140</v>
      </c>
      <c r="U1109" s="57">
        <v>248891.34</v>
      </c>
      <c r="V1109" s="57">
        <v>-111691.73</v>
      </c>
      <c r="W1109" s="57">
        <v>137199.60999999999</v>
      </c>
      <c r="X1109" s="57">
        <v>0</v>
      </c>
      <c r="Y1109" s="73">
        <v>42501</v>
      </c>
      <c r="Z1109" s="57">
        <v>-22342.19</v>
      </c>
      <c r="AA1109" s="57">
        <v>0</v>
      </c>
      <c r="AB1109" s="57">
        <v>114857.42</v>
      </c>
      <c r="AC1109" s="57">
        <v>0</v>
      </c>
      <c r="AD1109" s="56" t="s">
        <v>9255</v>
      </c>
      <c r="AE1109" s="57">
        <v>0</v>
      </c>
      <c r="AF1109" s="57">
        <v>0</v>
      </c>
      <c r="AG1109" s="57">
        <v>0</v>
      </c>
      <c r="AI1109"/>
      <c r="AJ1109"/>
    </row>
    <row r="1110" spans="1:36">
      <c r="A1110" s="56" t="s">
        <v>54</v>
      </c>
      <c r="B1110" s="56" t="s">
        <v>11417</v>
      </c>
      <c r="C1110" s="56">
        <v>2101010130</v>
      </c>
      <c r="D1110" s="56" t="s">
        <v>40</v>
      </c>
      <c r="E1110" s="56">
        <v>2101020140</v>
      </c>
      <c r="F1110" s="56">
        <v>5401010140</v>
      </c>
      <c r="G1110" s="56" t="s">
        <v>11413</v>
      </c>
      <c r="H1110" s="56">
        <v>400100</v>
      </c>
      <c r="I1110" s="56" t="s">
        <v>11414</v>
      </c>
      <c r="J1110" s="56" t="s">
        <v>910</v>
      </c>
      <c r="K1110" s="56" t="s">
        <v>911</v>
      </c>
      <c r="L1110" s="56" t="s">
        <v>7138</v>
      </c>
      <c r="M1110" s="73">
        <v>42523</v>
      </c>
      <c r="N1110" s="56"/>
      <c r="O1110" s="56"/>
      <c r="P1110" s="56" t="s">
        <v>295</v>
      </c>
      <c r="Q1110" s="56"/>
      <c r="R1110" s="56" t="s">
        <v>70</v>
      </c>
      <c r="S1110" s="56" t="s">
        <v>11415</v>
      </c>
      <c r="T1110" s="56" t="s">
        <v>7140</v>
      </c>
      <c r="U1110" s="57">
        <v>248891.33</v>
      </c>
      <c r="V1110" s="57">
        <v>-111691.72</v>
      </c>
      <c r="W1110" s="57">
        <v>137199.60999999999</v>
      </c>
      <c r="X1110" s="57">
        <v>0</v>
      </c>
      <c r="Y1110" s="73">
        <v>42501</v>
      </c>
      <c r="Z1110" s="57">
        <v>-22342.19</v>
      </c>
      <c r="AA1110" s="57">
        <v>0</v>
      </c>
      <c r="AB1110" s="57">
        <v>114857.42</v>
      </c>
      <c r="AC1110" s="57">
        <v>0</v>
      </c>
      <c r="AD1110" s="56" t="s">
        <v>9255</v>
      </c>
      <c r="AE1110" s="57">
        <v>0</v>
      </c>
      <c r="AF1110" s="57">
        <v>0</v>
      </c>
      <c r="AG1110" s="57">
        <v>0</v>
      </c>
      <c r="AI1110"/>
      <c r="AJ1110"/>
    </row>
    <row r="1111" spans="1:36">
      <c r="A1111" s="56" t="s">
        <v>54</v>
      </c>
      <c r="B1111" s="56" t="s">
        <v>11417</v>
      </c>
      <c r="C1111" s="56">
        <v>2101010130</v>
      </c>
      <c r="D1111" s="56" t="s">
        <v>40</v>
      </c>
      <c r="E1111" s="56">
        <v>2101020140</v>
      </c>
      <c r="F1111" s="56">
        <v>5401010140</v>
      </c>
      <c r="G1111" s="56" t="s">
        <v>11413</v>
      </c>
      <c r="H1111" s="56">
        <v>400100</v>
      </c>
      <c r="I1111" s="56" t="s">
        <v>11414</v>
      </c>
      <c r="J1111" s="56" t="s">
        <v>912</v>
      </c>
      <c r="K1111" s="56" t="s">
        <v>913</v>
      </c>
      <c r="L1111" s="56" t="s">
        <v>7138</v>
      </c>
      <c r="M1111" s="73">
        <v>42503</v>
      </c>
      <c r="N1111" s="56"/>
      <c r="O1111" s="56"/>
      <c r="P1111" s="56" t="s">
        <v>295</v>
      </c>
      <c r="Q1111" s="56"/>
      <c r="R1111" s="56" t="s">
        <v>70</v>
      </c>
      <c r="S1111" s="56" t="s">
        <v>11415</v>
      </c>
      <c r="T1111" s="56" t="s">
        <v>7140</v>
      </c>
      <c r="U1111" s="57">
        <v>393221.19</v>
      </c>
      <c r="V1111" s="57">
        <v>-176291.46</v>
      </c>
      <c r="W1111" s="57">
        <v>216929.73</v>
      </c>
      <c r="X1111" s="57">
        <v>0</v>
      </c>
      <c r="Y1111" s="73">
        <v>42503</v>
      </c>
      <c r="Z1111" s="57">
        <v>-35290.699999999997</v>
      </c>
      <c r="AA1111" s="57">
        <v>0</v>
      </c>
      <c r="AB1111" s="57">
        <v>181639.03</v>
      </c>
      <c r="AC1111" s="57">
        <v>0</v>
      </c>
      <c r="AD1111" s="56" t="s">
        <v>9255</v>
      </c>
      <c r="AE1111" s="57">
        <v>0</v>
      </c>
      <c r="AF1111" s="57">
        <v>0</v>
      </c>
      <c r="AG1111" s="57">
        <v>0</v>
      </c>
      <c r="AI1111"/>
      <c r="AJ1111"/>
    </row>
    <row r="1112" spans="1:36">
      <c r="A1112" s="56" t="s">
        <v>54</v>
      </c>
      <c r="B1112" s="56" t="s">
        <v>11417</v>
      </c>
      <c r="C1112" s="56">
        <v>2101010130</v>
      </c>
      <c r="D1112" s="56" t="s">
        <v>40</v>
      </c>
      <c r="E1112" s="56">
        <v>2101020140</v>
      </c>
      <c r="F1112" s="56">
        <v>5401010140</v>
      </c>
      <c r="G1112" s="56" t="s">
        <v>11413</v>
      </c>
      <c r="H1112" s="56">
        <v>400100</v>
      </c>
      <c r="I1112" s="56" t="s">
        <v>11414</v>
      </c>
      <c r="J1112" s="56" t="s">
        <v>914</v>
      </c>
      <c r="K1112" s="56" t="s">
        <v>915</v>
      </c>
      <c r="L1112" s="56" t="s">
        <v>7138</v>
      </c>
      <c r="M1112" s="73">
        <v>42503</v>
      </c>
      <c r="N1112" s="56"/>
      <c r="O1112" s="56"/>
      <c r="P1112" s="56" t="s">
        <v>295</v>
      </c>
      <c r="Q1112" s="56"/>
      <c r="R1112" s="56" t="s">
        <v>70</v>
      </c>
      <c r="S1112" s="56" t="s">
        <v>11415</v>
      </c>
      <c r="T1112" s="56" t="s">
        <v>7140</v>
      </c>
      <c r="U1112" s="57">
        <v>36037.129999999997</v>
      </c>
      <c r="V1112" s="57">
        <v>-16156.39</v>
      </c>
      <c r="W1112" s="57">
        <v>19880.740000000002</v>
      </c>
      <c r="X1112" s="57">
        <v>0</v>
      </c>
      <c r="Y1112" s="73">
        <v>42503</v>
      </c>
      <c r="Z1112" s="57">
        <v>-3234.25</v>
      </c>
      <c r="AA1112" s="57">
        <v>0</v>
      </c>
      <c r="AB1112" s="57">
        <v>16646.490000000002</v>
      </c>
      <c r="AC1112" s="57">
        <v>0</v>
      </c>
      <c r="AD1112" s="56" t="s">
        <v>9255</v>
      </c>
      <c r="AE1112" s="57">
        <v>0</v>
      </c>
      <c r="AF1112" s="57">
        <v>0</v>
      </c>
      <c r="AG1112" s="57">
        <v>0</v>
      </c>
      <c r="AI1112"/>
      <c r="AJ1112"/>
    </row>
    <row r="1113" spans="1:36">
      <c r="A1113" s="56" t="s">
        <v>54</v>
      </c>
      <c r="B1113" s="56" t="s">
        <v>11417</v>
      </c>
      <c r="C1113" s="56">
        <v>2101010130</v>
      </c>
      <c r="D1113" s="56" t="s">
        <v>40</v>
      </c>
      <c r="E1113" s="56">
        <v>2101020140</v>
      </c>
      <c r="F1113" s="56">
        <v>5401010140</v>
      </c>
      <c r="G1113" s="56" t="s">
        <v>11413</v>
      </c>
      <c r="H1113" s="56">
        <v>400100</v>
      </c>
      <c r="I1113" s="56" t="s">
        <v>11414</v>
      </c>
      <c r="J1113" s="56" t="s">
        <v>916</v>
      </c>
      <c r="K1113" s="56" t="s">
        <v>917</v>
      </c>
      <c r="L1113" s="56" t="s">
        <v>7138</v>
      </c>
      <c r="M1113" s="73">
        <v>42503</v>
      </c>
      <c r="N1113" s="56"/>
      <c r="O1113" s="56"/>
      <c r="P1113" s="56" t="s">
        <v>295</v>
      </c>
      <c r="Q1113" s="56"/>
      <c r="R1113" s="56" t="s">
        <v>70</v>
      </c>
      <c r="S1113" s="56" t="s">
        <v>11415</v>
      </c>
      <c r="T1113" s="56" t="s">
        <v>7140</v>
      </c>
      <c r="U1113" s="57">
        <v>22772.14</v>
      </c>
      <c r="V1113" s="57">
        <v>-10209.36</v>
      </c>
      <c r="W1113" s="57">
        <v>12562.78</v>
      </c>
      <c r="X1113" s="57">
        <v>0</v>
      </c>
      <c r="Y1113" s="73">
        <v>42503</v>
      </c>
      <c r="Z1113" s="57">
        <v>-2043.75</v>
      </c>
      <c r="AA1113" s="57">
        <v>0</v>
      </c>
      <c r="AB1113" s="57">
        <v>10519.03</v>
      </c>
      <c r="AC1113" s="57">
        <v>0</v>
      </c>
      <c r="AD1113" s="56" t="s">
        <v>9255</v>
      </c>
      <c r="AE1113" s="57">
        <v>0</v>
      </c>
      <c r="AF1113" s="57">
        <v>0</v>
      </c>
      <c r="AG1113" s="57">
        <v>0</v>
      </c>
      <c r="AI1113"/>
      <c r="AJ1113"/>
    </row>
    <row r="1114" spans="1:36">
      <c r="A1114" s="56" t="s">
        <v>54</v>
      </c>
      <c r="B1114" s="56" t="s">
        <v>11417</v>
      </c>
      <c r="C1114" s="56">
        <v>2101010130</v>
      </c>
      <c r="D1114" s="56" t="s">
        <v>40</v>
      </c>
      <c r="E1114" s="56">
        <v>2101020140</v>
      </c>
      <c r="F1114" s="56">
        <v>5401010140</v>
      </c>
      <c r="G1114" s="56" t="s">
        <v>11413</v>
      </c>
      <c r="H1114" s="56">
        <v>400100</v>
      </c>
      <c r="I1114" s="56" t="s">
        <v>11414</v>
      </c>
      <c r="J1114" s="56" t="s">
        <v>918</v>
      </c>
      <c r="K1114" s="56" t="s">
        <v>919</v>
      </c>
      <c r="L1114" s="56" t="s">
        <v>7138</v>
      </c>
      <c r="M1114" s="73">
        <v>42503</v>
      </c>
      <c r="N1114" s="56"/>
      <c r="O1114" s="56"/>
      <c r="P1114" s="56" t="s">
        <v>295</v>
      </c>
      <c r="Q1114" s="56"/>
      <c r="R1114" s="56" t="s">
        <v>70</v>
      </c>
      <c r="S1114" s="56" t="s">
        <v>11415</v>
      </c>
      <c r="T1114" s="56" t="s">
        <v>7140</v>
      </c>
      <c r="U1114" s="57">
        <v>36037.53</v>
      </c>
      <c r="V1114" s="57">
        <v>-16156.57</v>
      </c>
      <c r="W1114" s="57">
        <v>19880.96</v>
      </c>
      <c r="X1114" s="57">
        <v>0</v>
      </c>
      <c r="Y1114" s="73">
        <v>42503</v>
      </c>
      <c r="Z1114" s="57">
        <v>-3234.29</v>
      </c>
      <c r="AA1114" s="57">
        <v>0</v>
      </c>
      <c r="AB1114" s="57">
        <v>16646.669999999998</v>
      </c>
      <c r="AC1114" s="57">
        <v>0</v>
      </c>
      <c r="AD1114" s="56" t="s">
        <v>9255</v>
      </c>
      <c r="AE1114" s="57">
        <v>0</v>
      </c>
      <c r="AF1114" s="57">
        <v>0</v>
      </c>
      <c r="AG1114" s="57">
        <v>0</v>
      </c>
      <c r="AI1114"/>
      <c r="AJ1114"/>
    </row>
    <row r="1115" spans="1:36">
      <c r="A1115" s="56" t="s">
        <v>54</v>
      </c>
      <c r="B1115" s="56" t="s">
        <v>11417</v>
      </c>
      <c r="C1115" s="56">
        <v>2101010130</v>
      </c>
      <c r="D1115" s="56" t="s">
        <v>40</v>
      </c>
      <c r="E1115" s="56">
        <v>2101020140</v>
      </c>
      <c r="F1115" s="56">
        <v>5401010140</v>
      </c>
      <c r="G1115" s="56" t="s">
        <v>11413</v>
      </c>
      <c r="H1115" s="56">
        <v>400100</v>
      </c>
      <c r="I1115" s="56" t="s">
        <v>11414</v>
      </c>
      <c r="J1115" s="56" t="s">
        <v>920</v>
      </c>
      <c r="K1115" s="56" t="s">
        <v>921</v>
      </c>
      <c r="L1115" s="56" t="s">
        <v>7138</v>
      </c>
      <c r="M1115" s="73">
        <v>42551</v>
      </c>
      <c r="N1115" s="56"/>
      <c r="O1115" s="56"/>
      <c r="P1115" s="56" t="s">
        <v>295</v>
      </c>
      <c r="Q1115" s="56"/>
      <c r="R1115" s="56" t="s">
        <v>70</v>
      </c>
      <c r="S1115" s="56" t="s">
        <v>11415</v>
      </c>
      <c r="T1115" s="56" t="s">
        <v>7140</v>
      </c>
      <c r="U1115" s="57">
        <v>990085</v>
      </c>
      <c r="V1115" s="57">
        <v>-451997.4</v>
      </c>
      <c r="W1115" s="57">
        <v>538087.6</v>
      </c>
      <c r="X1115" s="57">
        <v>0</v>
      </c>
      <c r="Y1115" s="73">
        <v>42465</v>
      </c>
      <c r="Z1115" s="57">
        <v>-89221.89</v>
      </c>
      <c r="AA1115" s="57">
        <v>0</v>
      </c>
      <c r="AB1115" s="57">
        <v>448865.71</v>
      </c>
      <c r="AC1115" s="57">
        <v>0</v>
      </c>
      <c r="AD1115" s="56" t="s">
        <v>9255</v>
      </c>
      <c r="AE1115" s="57">
        <v>0</v>
      </c>
      <c r="AF1115" s="57">
        <v>0</v>
      </c>
      <c r="AG1115" s="57">
        <v>0</v>
      </c>
      <c r="AI1115"/>
      <c r="AJ1115"/>
    </row>
    <row r="1116" spans="1:36">
      <c r="A1116" s="56" t="s">
        <v>54</v>
      </c>
      <c r="B1116" s="56" t="s">
        <v>11417</v>
      </c>
      <c r="C1116" s="56">
        <v>2101010130</v>
      </c>
      <c r="D1116" s="56" t="s">
        <v>40</v>
      </c>
      <c r="E1116" s="56">
        <v>2101020140</v>
      </c>
      <c r="F1116" s="56">
        <v>5401010140</v>
      </c>
      <c r="G1116" s="56" t="s">
        <v>11413</v>
      </c>
      <c r="H1116" s="56">
        <v>400100</v>
      </c>
      <c r="I1116" s="56" t="s">
        <v>11414</v>
      </c>
      <c r="J1116" s="56" t="s">
        <v>926</v>
      </c>
      <c r="K1116" s="56" t="s">
        <v>927</v>
      </c>
      <c r="L1116" s="56" t="s">
        <v>7138</v>
      </c>
      <c r="M1116" s="73">
        <v>42482</v>
      </c>
      <c r="N1116" s="56"/>
      <c r="O1116" s="56"/>
      <c r="P1116" s="56" t="s">
        <v>295</v>
      </c>
      <c r="Q1116" s="56"/>
      <c r="R1116" s="56" t="s">
        <v>70</v>
      </c>
      <c r="S1116" s="56" t="s">
        <v>11415</v>
      </c>
      <c r="T1116" s="56" t="s">
        <v>7140</v>
      </c>
      <c r="U1116" s="57">
        <v>1690650.4</v>
      </c>
      <c r="V1116" s="57">
        <v>-765614.48</v>
      </c>
      <c r="W1116" s="57">
        <v>925035.92</v>
      </c>
      <c r="X1116" s="57">
        <v>0</v>
      </c>
      <c r="Y1116" s="73">
        <v>42482</v>
      </c>
      <c r="Z1116" s="57">
        <v>-152073.75</v>
      </c>
      <c r="AA1116" s="57">
        <v>0</v>
      </c>
      <c r="AB1116" s="57">
        <v>772962.17</v>
      </c>
      <c r="AC1116" s="57">
        <v>0</v>
      </c>
      <c r="AD1116" s="56" t="s">
        <v>9255</v>
      </c>
      <c r="AE1116" s="57">
        <v>0</v>
      </c>
      <c r="AF1116" s="57">
        <v>0</v>
      </c>
      <c r="AG1116" s="57">
        <v>0</v>
      </c>
      <c r="AI1116"/>
      <c r="AJ1116"/>
    </row>
    <row r="1117" spans="1:36">
      <c r="A1117" s="56" t="s">
        <v>54</v>
      </c>
      <c r="B1117" s="56" t="s">
        <v>11417</v>
      </c>
      <c r="C1117" s="56">
        <v>2101010130</v>
      </c>
      <c r="D1117" s="56" t="s">
        <v>40</v>
      </c>
      <c r="E1117" s="56">
        <v>2101020140</v>
      </c>
      <c r="F1117" s="56">
        <v>5401010140</v>
      </c>
      <c r="G1117" s="56" t="s">
        <v>11413</v>
      </c>
      <c r="H1117" s="56">
        <v>400100</v>
      </c>
      <c r="I1117" s="56" t="s">
        <v>11414</v>
      </c>
      <c r="J1117" s="56" t="s">
        <v>928</v>
      </c>
      <c r="K1117" s="56" t="s">
        <v>929</v>
      </c>
      <c r="L1117" s="56" t="s">
        <v>7138</v>
      </c>
      <c r="M1117" s="73">
        <v>42482</v>
      </c>
      <c r="N1117" s="56"/>
      <c r="O1117" s="56"/>
      <c r="P1117" s="56" t="s">
        <v>295</v>
      </c>
      <c r="Q1117" s="56"/>
      <c r="R1117" s="56" t="s">
        <v>70</v>
      </c>
      <c r="S1117" s="56" t="s">
        <v>11415</v>
      </c>
      <c r="T1117" s="56" t="s">
        <v>7140</v>
      </c>
      <c r="U1117" s="57">
        <v>2024899.82</v>
      </c>
      <c r="V1117" s="57">
        <v>-916980</v>
      </c>
      <c r="W1117" s="57">
        <v>1107919.82</v>
      </c>
      <c r="X1117" s="57">
        <v>0</v>
      </c>
      <c r="Y1117" s="73">
        <v>42482</v>
      </c>
      <c r="Z1117" s="57">
        <v>-182139.43</v>
      </c>
      <c r="AA1117" s="57">
        <v>0</v>
      </c>
      <c r="AB1117" s="57">
        <v>925780.39</v>
      </c>
      <c r="AC1117" s="57">
        <v>0</v>
      </c>
      <c r="AD1117" s="56" t="s">
        <v>9255</v>
      </c>
      <c r="AE1117" s="57">
        <v>0</v>
      </c>
      <c r="AF1117" s="57">
        <v>0</v>
      </c>
      <c r="AG1117" s="57">
        <v>0</v>
      </c>
      <c r="AI1117"/>
      <c r="AJ1117"/>
    </row>
    <row r="1118" spans="1:36">
      <c r="A1118" s="56" t="s">
        <v>54</v>
      </c>
      <c r="B1118" s="56" t="s">
        <v>11417</v>
      </c>
      <c r="C1118" s="56">
        <v>2101010130</v>
      </c>
      <c r="D1118" s="56" t="s">
        <v>40</v>
      </c>
      <c r="E1118" s="56">
        <v>2101020140</v>
      </c>
      <c r="F1118" s="56">
        <v>5401010140</v>
      </c>
      <c r="G1118" s="56" t="s">
        <v>11413</v>
      </c>
      <c r="H1118" s="56">
        <v>400100</v>
      </c>
      <c r="I1118" s="56" t="s">
        <v>11414</v>
      </c>
      <c r="J1118" s="56" t="s">
        <v>934</v>
      </c>
      <c r="K1118" s="56" t="s">
        <v>935</v>
      </c>
      <c r="L1118" s="56" t="s">
        <v>7138</v>
      </c>
      <c r="M1118" s="73">
        <v>42552</v>
      </c>
      <c r="N1118" s="56"/>
      <c r="O1118" s="56"/>
      <c r="P1118" s="56" t="s">
        <v>295</v>
      </c>
      <c r="Q1118" s="56"/>
      <c r="R1118" s="56" t="s">
        <v>70</v>
      </c>
      <c r="S1118" s="56" t="s">
        <v>11415</v>
      </c>
      <c r="T1118" s="56" t="s">
        <v>7140</v>
      </c>
      <c r="U1118" s="57">
        <v>11666</v>
      </c>
      <c r="V1118" s="57">
        <v>-5107.4799999999996</v>
      </c>
      <c r="W1118" s="57">
        <v>6558.52</v>
      </c>
      <c r="X1118" s="57">
        <v>0</v>
      </c>
      <c r="Y1118" s="73">
        <v>42552</v>
      </c>
      <c r="Z1118" s="57">
        <v>-1041.6099999999999</v>
      </c>
      <c r="AA1118" s="57">
        <v>0</v>
      </c>
      <c r="AB1118" s="57">
        <v>5516.91</v>
      </c>
      <c r="AC1118" s="57">
        <v>0</v>
      </c>
      <c r="AD1118" s="56" t="s">
        <v>9255</v>
      </c>
      <c r="AE1118" s="57">
        <v>0</v>
      </c>
      <c r="AF1118" s="57">
        <v>0</v>
      </c>
      <c r="AG1118" s="57">
        <v>0</v>
      </c>
      <c r="AI1118"/>
      <c r="AJ1118"/>
    </row>
    <row r="1119" spans="1:36">
      <c r="A1119" s="56" t="s">
        <v>54</v>
      </c>
      <c r="B1119" s="56" t="s">
        <v>11417</v>
      </c>
      <c r="C1119" s="56">
        <v>2101010130</v>
      </c>
      <c r="D1119" s="56" t="s">
        <v>40</v>
      </c>
      <c r="E1119" s="56">
        <v>2101020140</v>
      </c>
      <c r="F1119" s="56">
        <v>5401010140</v>
      </c>
      <c r="G1119" s="56" t="s">
        <v>11413</v>
      </c>
      <c r="H1119" s="56">
        <v>400100</v>
      </c>
      <c r="I1119" s="56" t="s">
        <v>11414</v>
      </c>
      <c r="J1119" s="56" t="s">
        <v>940</v>
      </c>
      <c r="K1119" s="56" t="s">
        <v>941</v>
      </c>
      <c r="L1119" s="56" t="s">
        <v>7138</v>
      </c>
      <c r="M1119" s="73">
        <v>42552</v>
      </c>
      <c r="N1119" s="56"/>
      <c r="O1119" s="56"/>
      <c r="P1119" s="56" t="s">
        <v>295</v>
      </c>
      <c r="Q1119" s="56"/>
      <c r="R1119" s="56" t="s">
        <v>70</v>
      </c>
      <c r="S1119" s="56" t="s">
        <v>11415</v>
      </c>
      <c r="T1119" s="56" t="s">
        <v>7140</v>
      </c>
      <c r="U1119" s="57">
        <v>54609</v>
      </c>
      <c r="V1119" s="57">
        <v>-23908.34</v>
      </c>
      <c r="W1119" s="57">
        <v>30700.66</v>
      </c>
      <c r="X1119" s="57">
        <v>0</v>
      </c>
      <c r="Y1119" s="73">
        <v>42552</v>
      </c>
      <c r="Z1119" s="57">
        <v>-4875.8100000000004</v>
      </c>
      <c r="AA1119" s="57">
        <v>0</v>
      </c>
      <c r="AB1119" s="57">
        <v>25824.85</v>
      </c>
      <c r="AC1119" s="57">
        <v>0</v>
      </c>
      <c r="AD1119" s="56" t="s">
        <v>9255</v>
      </c>
      <c r="AE1119" s="57">
        <v>0</v>
      </c>
      <c r="AF1119" s="57">
        <v>0</v>
      </c>
      <c r="AG1119" s="57">
        <v>0</v>
      </c>
      <c r="AI1119"/>
      <c r="AJ1119"/>
    </row>
    <row r="1120" spans="1:36">
      <c r="A1120" s="56" t="s">
        <v>54</v>
      </c>
      <c r="B1120" s="56" t="s">
        <v>11417</v>
      </c>
      <c r="C1120" s="56">
        <v>2101010130</v>
      </c>
      <c r="D1120" s="56" t="s">
        <v>40</v>
      </c>
      <c r="E1120" s="56">
        <v>2101020140</v>
      </c>
      <c r="F1120" s="56">
        <v>5401010140</v>
      </c>
      <c r="G1120" s="56" t="s">
        <v>11413</v>
      </c>
      <c r="H1120" s="56">
        <v>400100</v>
      </c>
      <c r="I1120" s="56" t="s">
        <v>11414</v>
      </c>
      <c r="J1120" s="56" t="s">
        <v>946</v>
      </c>
      <c r="K1120" s="56" t="s">
        <v>947</v>
      </c>
      <c r="L1120" s="56" t="s">
        <v>7138</v>
      </c>
      <c r="M1120" s="73">
        <v>42552</v>
      </c>
      <c r="N1120" s="56"/>
      <c r="O1120" s="56"/>
      <c r="P1120" s="56" t="s">
        <v>295</v>
      </c>
      <c r="Q1120" s="56"/>
      <c r="R1120" s="56" t="s">
        <v>70</v>
      </c>
      <c r="S1120" s="56" t="s">
        <v>11415</v>
      </c>
      <c r="T1120" s="56" t="s">
        <v>7140</v>
      </c>
      <c r="U1120" s="57">
        <v>38881</v>
      </c>
      <c r="V1120" s="57">
        <v>-17022.48</v>
      </c>
      <c r="W1120" s="57">
        <v>21858.52</v>
      </c>
      <c r="X1120" s="57">
        <v>0</v>
      </c>
      <c r="Y1120" s="73">
        <v>42552</v>
      </c>
      <c r="Z1120" s="57">
        <v>-3471.52</v>
      </c>
      <c r="AA1120" s="57">
        <v>0</v>
      </c>
      <c r="AB1120" s="57">
        <v>18387</v>
      </c>
      <c r="AC1120" s="57">
        <v>0</v>
      </c>
      <c r="AD1120" s="56" t="s">
        <v>9255</v>
      </c>
      <c r="AE1120" s="57">
        <v>0</v>
      </c>
      <c r="AF1120" s="57">
        <v>0</v>
      </c>
      <c r="AG1120" s="57">
        <v>0</v>
      </c>
      <c r="AI1120"/>
      <c r="AJ1120"/>
    </row>
    <row r="1121" spans="1:36">
      <c r="A1121" s="56" t="s">
        <v>54</v>
      </c>
      <c r="B1121" s="56" t="s">
        <v>11417</v>
      </c>
      <c r="C1121" s="56">
        <v>2101010130</v>
      </c>
      <c r="D1121" s="56" t="s">
        <v>40</v>
      </c>
      <c r="E1121" s="56">
        <v>2101020140</v>
      </c>
      <c r="F1121" s="56">
        <v>5401010140</v>
      </c>
      <c r="G1121" s="56" t="s">
        <v>11413</v>
      </c>
      <c r="H1121" s="56">
        <v>400100</v>
      </c>
      <c r="I1121" s="56" t="s">
        <v>11414</v>
      </c>
      <c r="J1121" s="56" t="s">
        <v>950</v>
      </c>
      <c r="K1121" s="56" t="s">
        <v>951</v>
      </c>
      <c r="L1121" s="56" t="s">
        <v>7138</v>
      </c>
      <c r="M1121" s="73">
        <v>42620</v>
      </c>
      <c r="N1121" s="56"/>
      <c r="O1121" s="56"/>
      <c r="P1121" s="56" t="s">
        <v>295</v>
      </c>
      <c r="Q1121" s="56"/>
      <c r="R1121" s="56" t="s">
        <v>70</v>
      </c>
      <c r="S1121" s="56" t="s">
        <v>11415</v>
      </c>
      <c r="T1121" s="56" t="s">
        <v>7140</v>
      </c>
      <c r="U1121" s="57">
        <v>444487</v>
      </c>
      <c r="V1121" s="57">
        <v>-188155.75</v>
      </c>
      <c r="W1121" s="57">
        <v>256331.25</v>
      </c>
      <c r="X1121" s="57">
        <v>0</v>
      </c>
      <c r="Y1121" s="73">
        <v>42620</v>
      </c>
      <c r="Z1121" s="57">
        <v>-39411.14</v>
      </c>
      <c r="AA1121" s="57">
        <v>0</v>
      </c>
      <c r="AB1121" s="57">
        <v>216920.11</v>
      </c>
      <c r="AC1121" s="57">
        <v>0</v>
      </c>
      <c r="AD1121" s="56" t="s">
        <v>9255</v>
      </c>
      <c r="AE1121" s="57">
        <v>0</v>
      </c>
      <c r="AF1121" s="57">
        <v>0</v>
      </c>
      <c r="AG1121" s="57">
        <v>0</v>
      </c>
      <c r="AI1121"/>
      <c r="AJ1121"/>
    </row>
    <row r="1122" spans="1:36">
      <c r="A1122" s="56" t="s">
        <v>54</v>
      </c>
      <c r="B1122" s="56" t="s">
        <v>11417</v>
      </c>
      <c r="C1122" s="56">
        <v>2101010130</v>
      </c>
      <c r="D1122" s="56" t="s">
        <v>40</v>
      </c>
      <c r="E1122" s="56">
        <v>2101020140</v>
      </c>
      <c r="F1122" s="56">
        <v>5401010140</v>
      </c>
      <c r="G1122" s="56" t="s">
        <v>11413</v>
      </c>
      <c r="H1122" s="56">
        <v>400100</v>
      </c>
      <c r="I1122" s="56" t="s">
        <v>11414</v>
      </c>
      <c r="J1122" s="56" t="s">
        <v>952</v>
      </c>
      <c r="K1122" s="56" t="s">
        <v>953</v>
      </c>
      <c r="L1122" s="56" t="s">
        <v>7138</v>
      </c>
      <c r="M1122" s="73">
        <v>42552</v>
      </c>
      <c r="N1122" s="56"/>
      <c r="O1122" s="56"/>
      <c r="P1122" s="56" t="s">
        <v>295</v>
      </c>
      <c r="Q1122" s="56"/>
      <c r="R1122" s="56" t="s">
        <v>70</v>
      </c>
      <c r="S1122" s="56" t="s">
        <v>11415</v>
      </c>
      <c r="T1122" s="56" t="s">
        <v>7140</v>
      </c>
      <c r="U1122" s="57">
        <v>681975</v>
      </c>
      <c r="V1122" s="57">
        <v>-298575.2</v>
      </c>
      <c r="W1122" s="57">
        <v>383399.8</v>
      </c>
      <c r="X1122" s="57">
        <v>0</v>
      </c>
      <c r="Y1122" s="73">
        <v>42552</v>
      </c>
      <c r="Z1122" s="57">
        <v>-60890.68</v>
      </c>
      <c r="AA1122" s="57">
        <v>0</v>
      </c>
      <c r="AB1122" s="57">
        <v>322509.12</v>
      </c>
      <c r="AC1122" s="57">
        <v>0</v>
      </c>
      <c r="AD1122" s="56" t="s">
        <v>9255</v>
      </c>
      <c r="AE1122" s="57">
        <v>0</v>
      </c>
      <c r="AF1122" s="57">
        <v>0</v>
      </c>
      <c r="AG1122" s="57">
        <v>0</v>
      </c>
      <c r="AI1122"/>
      <c r="AJ1122"/>
    </row>
    <row r="1123" spans="1:36">
      <c r="A1123" s="56" t="s">
        <v>54</v>
      </c>
      <c r="B1123" s="56" t="s">
        <v>11417</v>
      </c>
      <c r="C1123" s="56">
        <v>2101010130</v>
      </c>
      <c r="D1123" s="56" t="s">
        <v>40</v>
      </c>
      <c r="E1123" s="56">
        <v>2101020140</v>
      </c>
      <c r="F1123" s="56">
        <v>5401010140</v>
      </c>
      <c r="G1123" s="56" t="s">
        <v>11413</v>
      </c>
      <c r="H1123" s="56">
        <v>400100</v>
      </c>
      <c r="I1123" s="56" t="s">
        <v>11414</v>
      </c>
      <c r="J1123" s="56" t="s">
        <v>954</v>
      </c>
      <c r="K1123" s="56" t="s">
        <v>955</v>
      </c>
      <c r="L1123" s="56" t="s">
        <v>7138</v>
      </c>
      <c r="M1123" s="73">
        <v>42521</v>
      </c>
      <c r="N1123" s="56"/>
      <c r="O1123" s="56"/>
      <c r="P1123" s="56" t="s">
        <v>295</v>
      </c>
      <c r="Q1123" s="56"/>
      <c r="R1123" s="56" t="s">
        <v>70</v>
      </c>
      <c r="S1123" s="56" t="s">
        <v>11415</v>
      </c>
      <c r="T1123" s="56" t="s">
        <v>7140</v>
      </c>
      <c r="U1123" s="57">
        <v>137040.03</v>
      </c>
      <c r="V1123" s="57">
        <v>-60908.31</v>
      </c>
      <c r="W1123" s="57">
        <v>76131.72</v>
      </c>
      <c r="X1123" s="57">
        <v>0</v>
      </c>
      <c r="Y1123" s="73">
        <v>42521</v>
      </c>
      <c r="Z1123" s="57">
        <v>-12275.56</v>
      </c>
      <c r="AA1123" s="57">
        <v>0</v>
      </c>
      <c r="AB1123" s="57">
        <v>63856.160000000003</v>
      </c>
      <c r="AC1123" s="57">
        <v>0</v>
      </c>
      <c r="AD1123" s="56" t="s">
        <v>9255</v>
      </c>
      <c r="AE1123" s="57">
        <v>0</v>
      </c>
      <c r="AF1123" s="57">
        <v>0</v>
      </c>
      <c r="AG1123" s="57">
        <v>0</v>
      </c>
      <c r="AI1123"/>
      <c r="AJ1123"/>
    </row>
    <row r="1124" spans="1:36">
      <c r="A1124" s="56" t="s">
        <v>54</v>
      </c>
      <c r="B1124" s="56" t="s">
        <v>11417</v>
      </c>
      <c r="C1124" s="56">
        <v>2101010130</v>
      </c>
      <c r="D1124" s="56" t="s">
        <v>40</v>
      </c>
      <c r="E1124" s="56">
        <v>2101020140</v>
      </c>
      <c r="F1124" s="56">
        <v>5401010140</v>
      </c>
      <c r="G1124" s="56" t="s">
        <v>11413</v>
      </c>
      <c r="H1124" s="56">
        <v>400100</v>
      </c>
      <c r="I1124" s="56" t="s">
        <v>11414</v>
      </c>
      <c r="J1124" s="56" t="s">
        <v>956</v>
      </c>
      <c r="K1124" s="56" t="s">
        <v>957</v>
      </c>
      <c r="L1124" s="56" t="s">
        <v>7138</v>
      </c>
      <c r="M1124" s="73">
        <v>42521</v>
      </c>
      <c r="N1124" s="56"/>
      <c r="O1124" s="56"/>
      <c r="P1124" s="56" t="s">
        <v>295</v>
      </c>
      <c r="Q1124" s="56"/>
      <c r="R1124" s="56" t="s">
        <v>70</v>
      </c>
      <c r="S1124" s="56" t="s">
        <v>11415</v>
      </c>
      <c r="T1124" s="56" t="s">
        <v>7140</v>
      </c>
      <c r="U1124" s="57">
        <v>25648.97</v>
      </c>
      <c r="V1124" s="57">
        <v>-11399.85</v>
      </c>
      <c r="W1124" s="57">
        <v>14249.12</v>
      </c>
      <c r="X1124" s="57">
        <v>0</v>
      </c>
      <c r="Y1124" s="73">
        <v>42521</v>
      </c>
      <c r="Z1124" s="57">
        <v>-2297.54</v>
      </c>
      <c r="AA1124" s="57">
        <v>0</v>
      </c>
      <c r="AB1124" s="57">
        <v>11951.58</v>
      </c>
      <c r="AC1124" s="57">
        <v>0</v>
      </c>
      <c r="AD1124" s="56" t="s">
        <v>9255</v>
      </c>
      <c r="AE1124" s="57">
        <v>0</v>
      </c>
      <c r="AF1124" s="57">
        <v>0</v>
      </c>
      <c r="AG1124" s="57">
        <v>0</v>
      </c>
      <c r="AI1124"/>
      <c r="AJ1124"/>
    </row>
    <row r="1125" spans="1:36">
      <c r="A1125" s="56" t="s">
        <v>54</v>
      </c>
      <c r="B1125" s="56" t="s">
        <v>11417</v>
      </c>
      <c r="C1125" s="56">
        <v>2101010130</v>
      </c>
      <c r="D1125" s="56" t="s">
        <v>40</v>
      </c>
      <c r="E1125" s="56">
        <v>2101020140</v>
      </c>
      <c r="F1125" s="56">
        <v>5401010140</v>
      </c>
      <c r="G1125" s="56" t="s">
        <v>11413</v>
      </c>
      <c r="H1125" s="56">
        <v>400100</v>
      </c>
      <c r="I1125" s="56" t="s">
        <v>11414</v>
      </c>
      <c r="J1125" s="56" t="s">
        <v>962</v>
      </c>
      <c r="K1125" s="56" t="s">
        <v>963</v>
      </c>
      <c r="L1125" s="56" t="s">
        <v>7138</v>
      </c>
      <c r="M1125" s="73">
        <v>42537</v>
      </c>
      <c r="N1125" s="56"/>
      <c r="O1125" s="56"/>
      <c r="P1125" s="56" t="s">
        <v>295</v>
      </c>
      <c r="Q1125" s="56"/>
      <c r="R1125" s="56" t="s">
        <v>70</v>
      </c>
      <c r="S1125" s="56" t="s">
        <v>11415</v>
      </c>
      <c r="T1125" s="56" t="s">
        <v>7140</v>
      </c>
      <c r="U1125" s="57">
        <v>15624</v>
      </c>
      <c r="V1125" s="57">
        <v>-6890.55</v>
      </c>
      <c r="W1125" s="57">
        <v>8733.4500000000007</v>
      </c>
      <c r="X1125" s="57">
        <v>0</v>
      </c>
      <c r="Y1125" s="73">
        <v>42537</v>
      </c>
      <c r="Z1125" s="57">
        <v>-1397.19</v>
      </c>
      <c r="AA1125" s="57">
        <v>0</v>
      </c>
      <c r="AB1125" s="57">
        <v>7336.26</v>
      </c>
      <c r="AC1125" s="57">
        <v>0</v>
      </c>
      <c r="AD1125" s="56" t="s">
        <v>9255</v>
      </c>
      <c r="AE1125" s="57">
        <v>0</v>
      </c>
      <c r="AF1125" s="57">
        <v>0</v>
      </c>
      <c r="AG1125" s="57">
        <v>0</v>
      </c>
      <c r="AI1125"/>
      <c r="AJ1125"/>
    </row>
    <row r="1126" spans="1:36">
      <c r="A1126" s="56" t="s">
        <v>54</v>
      </c>
      <c r="B1126" s="56" t="s">
        <v>11417</v>
      </c>
      <c r="C1126" s="56">
        <v>2101010130</v>
      </c>
      <c r="D1126" s="56" t="s">
        <v>40</v>
      </c>
      <c r="E1126" s="56">
        <v>2101020140</v>
      </c>
      <c r="F1126" s="56">
        <v>5401010140</v>
      </c>
      <c r="G1126" s="56" t="s">
        <v>11413</v>
      </c>
      <c r="H1126" s="56">
        <v>400100</v>
      </c>
      <c r="I1126" s="56" t="s">
        <v>11414</v>
      </c>
      <c r="J1126" s="56" t="s">
        <v>964</v>
      </c>
      <c r="K1126" s="56" t="s">
        <v>965</v>
      </c>
      <c r="L1126" s="56" t="s">
        <v>7138</v>
      </c>
      <c r="M1126" s="73">
        <v>42537</v>
      </c>
      <c r="N1126" s="56"/>
      <c r="O1126" s="56"/>
      <c r="P1126" s="56" t="s">
        <v>295</v>
      </c>
      <c r="Q1126" s="56"/>
      <c r="R1126" s="56" t="s">
        <v>70</v>
      </c>
      <c r="S1126" s="56" t="s">
        <v>11415</v>
      </c>
      <c r="T1126" s="56" t="s">
        <v>7140</v>
      </c>
      <c r="U1126" s="57">
        <v>121257</v>
      </c>
      <c r="V1126" s="57">
        <v>-53477.09</v>
      </c>
      <c r="W1126" s="57">
        <v>67779.91</v>
      </c>
      <c r="X1126" s="57">
        <v>0</v>
      </c>
      <c r="Y1126" s="73">
        <v>42537</v>
      </c>
      <c r="Z1126" s="57">
        <v>-10843.5</v>
      </c>
      <c r="AA1126" s="57">
        <v>0</v>
      </c>
      <c r="AB1126" s="57">
        <v>56936.41</v>
      </c>
      <c r="AC1126" s="57">
        <v>0</v>
      </c>
      <c r="AD1126" s="56" t="s">
        <v>9255</v>
      </c>
      <c r="AE1126" s="57">
        <v>0</v>
      </c>
      <c r="AF1126" s="57">
        <v>0</v>
      </c>
      <c r="AG1126" s="57">
        <v>0</v>
      </c>
      <c r="AI1126"/>
      <c r="AJ1126"/>
    </row>
    <row r="1127" spans="1:36">
      <c r="A1127" s="56" t="s">
        <v>54</v>
      </c>
      <c r="B1127" s="56" t="s">
        <v>11417</v>
      </c>
      <c r="C1127" s="56">
        <v>2101010130</v>
      </c>
      <c r="D1127" s="56" t="s">
        <v>40</v>
      </c>
      <c r="E1127" s="56">
        <v>2101020140</v>
      </c>
      <c r="F1127" s="56">
        <v>5401010140</v>
      </c>
      <c r="G1127" s="56" t="s">
        <v>11413</v>
      </c>
      <c r="H1127" s="56">
        <v>400100</v>
      </c>
      <c r="I1127" s="56" t="s">
        <v>11414</v>
      </c>
      <c r="J1127" s="56" t="s">
        <v>966</v>
      </c>
      <c r="K1127" s="56" t="s">
        <v>967</v>
      </c>
      <c r="L1127" s="56" t="s">
        <v>7138</v>
      </c>
      <c r="M1127" s="73">
        <v>42537</v>
      </c>
      <c r="N1127" s="56"/>
      <c r="O1127" s="56"/>
      <c r="P1127" s="56" t="s">
        <v>295</v>
      </c>
      <c r="Q1127" s="56"/>
      <c r="R1127" s="56" t="s">
        <v>70</v>
      </c>
      <c r="S1127" s="56" t="s">
        <v>11415</v>
      </c>
      <c r="T1127" s="56" t="s">
        <v>7140</v>
      </c>
      <c r="U1127" s="57">
        <v>54936</v>
      </c>
      <c r="V1127" s="57">
        <v>-24228.02</v>
      </c>
      <c r="W1127" s="57">
        <v>30707.98</v>
      </c>
      <c r="X1127" s="57">
        <v>0</v>
      </c>
      <c r="Y1127" s="73">
        <v>42537</v>
      </c>
      <c r="Z1127" s="57">
        <v>-4912.7</v>
      </c>
      <c r="AA1127" s="57">
        <v>0</v>
      </c>
      <c r="AB1127" s="57">
        <v>25795.279999999999</v>
      </c>
      <c r="AC1127" s="57">
        <v>0</v>
      </c>
      <c r="AD1127" s="56" t="s">
        <v>9255</v>
      </c>
      <c r="AE1127" s="57">
        <v>0</v>
      </c>
      <c r="AF1127" s="57">
        <v>0</v>
      </c>
      <c r="AG1127" s="57">
        <v>0</v>
      </c>
      <c r="AI1127"/>
      <c r="AJ1127"/>
    </row>
    <row r="1128" spans="1:36">
      <c r="A1128" s="56" t="s">
        <v>54</v>
      </c>
      <c r="B1128" s="56" t="s">
        <v>11417</v>
      </c>
      <c r="C1128" s="56">
        <v>2101010130</v>
      </c>
      <c r="D1128" s="56" t="s">
        <v>40</v>
      </c>
      <c r="E1128" s="56">
        <v>2101020140</v>
      </c>
      <c r="F1128" s="56">
        <v>5401010140</v>
      </c>
      <c r="G1128" s="56" t="s">
        <v>11413</v>
      </c>
      <c r="H1128" s="56">
        <v>400100</v>
      </c>
      <c r="I1128" s="56" t="s">
        <v>11414</v>
      </c>
      <c r="J1128" s="56" t="s">
        <v>968</v>
      </c>
      <c r="K1128" s="56" t="s">
        <v>969</v>
      </c>
      <c r="L1128" s="56" t="s">
        <v>7138</v>
      </c>
      <c r="M1128" s="73">
        <v>42537</v>
      </c>
      <c r="N1128" s="56"/>
      <c r="O1128" s="56"/>
      <c r="P1128" s="56" t="s">
        <v>295</v>
      </c>
      <c r="Q1128" s="56"/>
      <c r="R1128" s="56" t="s">
        <v>70</v>
      </c>
      <c r="S1128" s="56" t="s">
        <v>11415</v>
      </c>
      <c r="T1128" s="56" t="s">
        <v>7140</v>
      </c>
      <c r="U1128" s="57">
        <v>48658</v>
      </c>
      <c r="V1128" s="57">
        <v>-21459.29</v>
      </c>
      <c r="W1128" s="57">
        <v>27198.71</v>
      </c>
      <c r="X1128" s="57">
        <v>0</v>
      </c>
      <c r="Y1128" s="73">
        <v>42537</v>
      </c>
      <c r="Z1128" s="57">
        <v>-4351.28</v>
      </c>
      <c r="AA1128" s="57">
        <v>0</v>
      </c>
      <c r="AB1128" s="57">
        <v>22847.43</v>
      </c>
      <c r="AC1128" s="57">
        <v>0</v>
      </c>
      <c r="AD1128" s="56" t="s">
        <v>9255</v>
      </c>
      <c r="AE1128" s="57">
        <v>0</v>
      </c>
      <c r="AF1128" s="57">
        <v>0</v>
      </c>
      <c r="AG1128" s="57">
        <v>0</v>
      </c>
      <c r="AI1128"/>
      <c r="AJ1128"/>
    </row>
    <row r="1129" spans="1:36">
      <c r="A1129" s="56" t="s">
        <v>54</v>
      </c>
      <c r="B1129" s="56" t="s">
        <v>11417</v>
      </c>
      <c r="C1129" s="56">
        <v>2101010130</v>
      </c>
      <c r="D1129" s="56" t="s">
        <v>40</v>
      </c>
      <c r="E1129" s="56">
        <v>2101020140</v>
      </c>
      <c r="F1129" s="56">
        <v>5401010140</v>
      </c>
      <c r="G1129" s="56" t="s">
        <v>11413</v>
      </c>
      <c r="H1129" s="56">
        <v>400100</v>
      </c>
      <c r="I1129" s="56" t="s">
        <v>11414</v>
      </c>
      <c r="J1129" s="56" t="s">
        <v>970</v>
      </c>
      <c r="K1129" s="56" t="s">
        <v>971</v>
      </c>
      <c r="L1129" s="56" t="s">
        <v>7138</v>
      </c>
      <c r="M1129" s="73">
        <v>42537</v>
      </c>
      <c r="N1129" s="56"/>
      <c r="O1129" s="56"/>
      <c r="P1129" s="56" t="s">
        <v>295</v>
      </c>
      <c r="Q1129" s="56"/>
      <c r="R1129" s="56" t="s">
        <v>70</v>
      </c>
      <c r="S1129" s="56" t="s">
        <v>11415</v>
      </c>
      <c r="T1129" s="56" t="s">
        <v>7140</v>
      </c>
      <c r="U1129" s="57">
        <v>53023</v>
      </c>
      <c r="V1129" s="57">
        <v>-23384.34</v>
      </c>
      <c r="W1129" s="57">
        <v>29638.66</v>
      </c>
      <c r="X1129" s="57">
        <v>0</v>
      </c>
      <c r="Y1129" s="73">
        <v>42537</v>
      </c>
      <c r="Z1129" s="57">
        <v>-4741.62</v>
      </c>
      <c r="AA1129" s="57">
        <v>0</v>
      </c>
      <c r="AB1129" s="57">
        <v>24897.040000000001</v>
      </c>
      <c r="AC1129" s="57">
        <v>0</v>
      </c>
      <c r="AD1129" s="56" t="s">
        <v>9255</v>
      </c>
      <c r="AE1129" s="57">
        <v>0</v>
      </c>
      <c r="AF1129" s="57">
        <v>0</v>
      </c>
      <c r="AG1129" s="57">
        <v>0</v>
      </c>
      <c r="AI1129"/>
      <c r="AJ1129"/>
    </row>
    <row r="1130" spans="1:36">
      <c r="A1130" s="56" t="s">
        <v>54</v>
      </c>
      <c r="B1130" s="56" t="s">
        <v>11417</v>
      </c>
      <c r="C1130" s="56">
        <v>2101010130</v>
      </c>
      <c r="D1130" s="56" t="s">
        <v>40</v>
      </c>
      <c r="E1130" s="56">
        <v>2101020140</v>
      </c>
      <c r="F1130" s="56">
        <v>5401010140</v>
      </c>
      <c r="G1130" s="56" t="s">
        <v>11413</v>
      </c>
      <c r="H1130" s="56">
        <v>400100</v>
      </c>
      <c r="I1130" s="56" t="s">
        <v>11414</v>
      </c>
      <c r="J1130" s="56" t="s">
        <v>972</v>
      </c>
      <c r="K1130" s="56" t="s">
        <v>973</v>
      </c>
      <c r="L1130" s="56" t="s">
        <v>7138</v>
      </c>
      <c r="M1130" s="73">
        <v>42537</v>
      </c>
      <c r="N1130" s="56"/>
      <c r="O1130" s="56"/>
      <c r="P1130" s="56" t="s">
        <v>295</v>
      </c>
      <c r="Q1130" s="56"/>
      <c r="R1130" s="56" t="s">
        <v>70</v>
      </c>
      <c r="S1130" s="56" t="s">
        <v>11415</v>
      </c>
      <c r="T1130" s="56" t="s">
        <v>7140</v>
      </c>
      <c r="U1130" s="57">
        <v>73662</v>
      </c>
      <c r="V1130" s="57">
        <v>-32486.62</v>
      </c>
      <c r="W1130" s="57">
        <v>41175.379999999997</v>
      </c>
      <c r="X1130" s="57">
        <v>0</v>
      </c>
      <c r="Y1130" s="73">
        <v>42537</v>
      </c>
      <c r="Z1130" s="57">
        <v>-6587.28</v>
      </c>
      <c r="AA1130" s="57">
        <v>0</v>
      </c>
      <c r="AB1130" s="57">
        <v>34588.1</v>
      </c>
      <c r="AC1130" s="57">
        <v>0</v>
      </c>
      <c r="AD1130" s="56" t="s">
        <v>9255</v>
      </c>
      <c r="AE1130" s="57">
        <v>0</v>
      </c>
      <c r="AF1130" s="57">
        <v>0</v>
      </c>
      <c r="AG1130" s="57">
        <v>0</v>
      </c>
      <c r="AI1130"/>
      <c r="AJ1130"/>
    </row>
    <row r="1131" spans="1:36">
      <c r="A1131" s="56" t="s">
        <v>54</v>
      </c>
      <c r="B1131" s="56" t="s">
        <v>11417</v>
      </c>
      <c r="C1131" s="56">
        <v>2101010130</v>
      </c>
      <c r="D1131" s="56" t="s">
        <v>40</v>
      </c>
      <c r="E1131" s="56">
        <v>2101020140</v>
      </c>
      <c r="F1131" s="56">
        <v>5401010140</v>
      </c>
      <c r="G1131" s="56" t="s">
        <v>11413</v>
      </c>
      <c r="H1131" s="56">
        <v>400100</v>
      </c>
      <c r="I1131" s="56" t="s">
        <v>11414</v>
      </c>
      <c r="J1131" s="56" t="s">
        <v>974</v>
      </c>
      <c r="K1131" s="56" t="s">
        <v>975</v>
      </c>
      <c r="L1131" s="56" t="s">
        <v>7138</v>
      </c>
      <c r="M1131" s="73">
        <v>42537</v>
      </c>
      <c r="N1131" s="56"/>
      <c r="O1131" s="56"/>
      <c r="P1131" s="56" t="s">
        <v>295</v>
      </c>
      <c r="Q1131" s="56"/>
      <c r="R1131" s="56" t="s">
        <v>70</v>
      </c>
      <c r="S1131" s="56" t="s">
        <v>11415</v>
      </c>
      <c r="T1131" s="56" t="s">
        <v>7140</v>
      </c>
      <c r="U1131" s="57">
        <v>35141</v>
      </c>
      <c r="V1131" s="57">
        <v>-15497.98</v>
      </c>
      <c r="W1131" s="57">
        <v>19643.02</v>
      </c>
      <c r="X1131" s="57">
        <v>0</v>
      </c>
      <c r="Y1131" s="73">
        <v>42537</v>
      </c>
      <c r="Z1131" s="57">
        <v>-3142.51</v>
      </c>
      <c r="AA1131" s="57">
        <v>0</v>
      </c>
      <c r="AB1131" s="57">
        <v>16500.509999999998</v>
      </c>
      <c r="AC1131" s="57">
        <v>0</v>
      </c>
      <c r="AD1131" s="56" t="s">
        <v>9255</v>
      </c>
      <c r="AE1131" s="57">
        <v>0</v>
      </c>
      <c r="AF1131" s="57">
        <v>0</v>
      </c>
      <c r="AG1131" s="57">
        <v>0</v>
      </c>
      <c r="AI1131"/>
      <c r="AJ1131"/>
    </row>
    <row r="1132" spans="1:36">
      <c r="A1132" s="56" t="s">
        <v>54</v>
      </c>
      <c r="B1132" s="56" t="s">
        <v>11417</v>
      </c>
      <c r="C1132" s="56">
        <v>2101010130</v>
      </c>
      <c r="D1132" s="56" t="s">
        <v>40</v>
      </c>
      <c r="E1132" s="56">
        <v>2101020140</v>
      </c>
      <c r="F1132" s="56">
        <v>5401010140</v>
      </c>
      <c r="G1132" s="56" t="s">
        <v>11413</v>
      </c>
      <c r="H1132" s="56">
        <v>400100</v>
      </c>
      <c r="I1132" s="56" t="s">
        <v>11414</v>
      </c>
      <c r="J1132" s="56" t="s">
        <v>976</v>
      </c>
      <c r="K1132" s="56" t="s">
        <v>977</v>
      </c>
      <c r="L1132" s="56" t="s">
        <v>7138</v>
      </c>
      <c r="M1132" s="73">
        <v>42537</v>
      </c>
      <c r="N1132" s="56"/>
      <c r="O1132" s="56"/>
      <c r="P1132" s="56" t="s">
        <v>295</v>
      </c>
      <c r="Q1132" s="56"/>
      <c r="R1132" s="56" t="s">
        <v>70</v>
      </c>
      <c r="S1132" s="56" t="s">
        <v>11415</v>
      </c>
      <c r="T1132" s="56" t="s">
        <v>7140</v>
      </c>
      <c r="U1132" s="57">
        <v>97314</v>
      </c>
      <c r="V1132" s="57">
        <v>-42917.69</v>
      </c>
      <c r="W1132" s="57">
        <v>54396.31</v>
      </c>
      <c r="X1132" s="57">
        <v>0</v>
      </c>
      <c r="Y1132" s="73">
        <v>42537</v>
      </c>
      <c r="Z1132" s="57">
        <v>-8702.3799999999992</v>
      </c>
      <c r="AA1132" s="57">
        <v>0</v>
      </c>
      <c r="AB1132" s="57">
        <v>45693.93</v>
      </c>
      <c r="AC1132" s="57">
        <v>0</v>
      </c>
      <c r="AD1132" s="56" t="s">
        <v>9255</v>
      </c>
      <c r="AE1132" s="57">
        <v>0</v>
      </c>
      <c r="AF1132" s="57">
        <v>0</v>
      </c>
      <c r="AG1132" s="57">
        <v>0</v>
      </c>
      <c r="AI1132"/>
      <c r="AJ1132"/>
    </row>
    <row r="1133" spans="1:36">
      <c r="A1133" s="56" t="s">
        <v>54</v>
      </c>
      <c r="B1133" s="56" t="s">
        <v>11417</v>
      </c>
      <c r="C1133" s="56">
        <v>2101010130</v>
      </c>
      <c r="D1133" s="56" t="s">
        <v>40</v>
      </c>
      <c r="E1133" s="56">
        <v>2101020140</v>
      </c>
      <c r="F1133" s="56">
        <v>5401010140</v>
      </c>
      <c r="G1133" s="56" t="s">
        <v>11413</v>
      </c>
      <c r="H1133" s="56">
        <v>400100</v>
      </c>
      <c r="I1133" s="56" t="s">
        <v>11414</v>
      </c>
      <c r="J1133" s="56" t="s">
        <v>980</v>
      </c>
      <c r="K1133" s="56" t="s">
        <v>981</v>
      </c>
      <c r="L1133" s="56" t="s">
        <v>7138</v>
      </c>
      <c r="M1133" s="73">
        <v>42537</v>
      </c>
      <c r="N1133" s="56"/>
      <c r="O1133" s="56"/>
      <c r="P1133" s="56" t="s">
        <v>295</v>
      </c>
      <c r="Q1133" s="56"/>
      <c r="R1133" s="56" t="s">
        <v>70</v>
      </c>
      <c r="S1133" s="56" t="s">
        <v>11415</v>
      </c>
      <c r="T1133" s="56" t="s">
        <v>7140</v>
      </c>
      <c r="U1133" s="57">
        <v>92368</v>
      </c>
      <c r="V1133" s="57">
        <v>-40736.39</v>
      </c>
      <c r="W1133" s="57">
        <v>51631.61</v>
      </c>
      <c r="X1133" s="57">
        <v>0</v>
      </c>
      <c r="Y1133" s="73">
        <v>42537</v>
      </c>
      <c r="Z1133" s="57">
        <v>-8260.08</v>
      </c>
      <c r="AA1133" s="57">
        <v>0</v>
      </c>
      <c r="AB1133" s="57">
        <v>43371.53</v>
      </c>
      <c r="AC1133" s="57">
        <v>0</v>
      </c>
      <c r="AD1133" s="56" t="s">
        <v>9255</v>
      </c>
      <c r="AE1133" s="57">
        <v>0</v>
      </c>
      <c r="AF1133" s="57">
        <v>0</v>
      </c>
      <c r="AG1133" s="57">
        <v>0</v>
      </c>
      <c r="AI1133"/>
      <c r="AJ1133"/>
    </row>
    <row r="1134" spans="1:36">
      <c r="A1134" s="56" t="s">
        <v>54</v>
      </c>
      <c r="B1134" s="56" t="s">
        <v>11417</v>
      </c>
      <c r="C1134" s="56">
        <v>2101010130</v>
      </c>
      <c r="D1134" s="56" t="s">
        <v>40</v>
      </c>
      <c r="E1134" s="56">
        <v>2101020140</v>
      </c>
      <c r="F1134" s="56">
        <v>5401010140</v>
      </c>
      <c r="G1134" s="56" t="s">
        <v>11413</v>
      </c>
      <c r="H1134" s="56">
        <v>400100</v>
      </c>
      <c r="I1134" s="56" t="s">
        <v>11414</v>
      </c>
      <c r="J1134" s="56" t="s">
        <v>982</v>
      </c>
      <c r="K1134" s="56" t="s">
        <v>983</v>
      </c>
      <c r="L1134" s="56" t="s">
        <v>7138</v>
      </c>
      <c r="M1134" s="73">
        <v>42492</v>
      </c>
      <c r="N1134" s="56"/>
      <c r="O1134" s="56"/>
      <c r="P1134" s="56" t="s">
        <v>295</v>
      </c>
      <c r="Q1134" s="56"/>
      <c r="R1134" s="56" t="s">
        <v>70</v>
      </c>
      <c r="S1134" s="56" t="s">
        <v>11415</v>
      </c>
      <c r="T1134" s="56" t="s">
        <v>7140</v>
      </c>
      <c r="U1134" s="57">
        <v>84375</v>
      </c>
      <c r="V1134" s="57">
        <v>-38027.440000000002</v>
      </c>
      <c r="W1134" s="57">
        <v>46347.56</v>
      </c>
      <c r="X1134" s="57">
        <v>0</v>
      </c>
      <c r="Y1134" s="73">
        <v>42492</v>
      </c>
      <c r="Z1134" s="57">
        <v>-7581.37</v>
      </c>
      <c r="AA1134" s="57">
        <v>0</v>
      </c>
      <c r="AB1134" s="57">
        <v>38766.19</v>
      </c>
      <c r="AC1134" s="57">
        <v>0</v>
      </c>
      <c r="AD1134" s="56" t="s">
        <v>9255</v>
      </c>
      <c r="AE1134" s="57">
        <v>0</v>
      </c>
      <c r="AF1134" s="57">
        <v>0</v>
      </c>
      <c r="AG1134" s="57">
        <v>0</v>
      </c>
      <c r="AI1134"/>
      <c r="AJ1134"/>
    </row>
    <row r="1135" spans="1:36">
      <c r="A1135" s="56" t="s">
        <v>54</v>
      </c>
      <c r="B1135" s="56" t="s">
        <v>11417</v>
      </c>
      <c r="C1135" s="56">
        <v>2101010130</v>
      </c>
      <c r="D1135" s="56" t="s">
        <v>40</v>
      </c>
      <c r="E1135" s="56">
        <v>2101020140</v>
      </c>
      <c r="F1135" s="56">
        <v>5401010140</v>
      </c>
      <c r="G1135" s="56" t="s">
        <v>11413</v>
      </c>
      <c r="H1135" s="56">
        <v>400100</v>
      </c>
      <c r="I1135" s="56" t="s">
        <v>11414</v>
      </c>
      <c r="J1135" s="56" t="s">
        <v>986</v>
      </c>
      <c r="K1135" s="56" t="s">
        <v>987</v>
      </c>
      <c r="L1135" s="56" t="s">
        <v>7138</v>
      </c>
      <c r="M1135" s="73">
        <v>42739</v>
      </c>
      <c r="N1135" s="56"/>
      <c r="O1135" s="56"/>
      <c r="P1135" s="56" t="s">
        <v>295</v>
      </c>
      <c r="Q1135" s="56"/>
      <c r="R1135" s="56" t="s">
        <v>70</v>
      </c>
      <c r="S1135" s="56" t="s">
        <v>11415</v>
      </c>
      <c r="T1135" s="56" t="s">
        <v>7140</v>
      </c>
      <c r="U1135" s="57">
        <v>5139392</v>
      </c>
      <c r="V1135" s="57">
        <v>-2046424.18</v>
      </c>
      <c r="W1135" s="57">
        <v>3092967.82</v>
      </c>
      <c r="X1135" s="57">
        <v>0</v>
      </c>
      <c r="Y1135" s="73">
        <v>42739</v>
      </c>
      <c r="Z1135" s="57">
        <v>-450415.31</v>
      </c>
      <c r="AA1135" s="57">
        <v>0</v>
      </c>
      <c r="AB1135" s="57">
        <v>2642552.5099999998</v>
      </c>
      <c r="AC1135" s="57">
        <v>0</v>
      </c>
      <c r="AD1135" s="56" t="s">
        <v>9255</v>
      </c>
      <c r="AE1135" s="57">
        <v>0</v>
      </c>
      <c r="AF1135" s="57">
        <v>0</v>
      </c>
      <c r="AG1135" s="57">
        <v>0</v>
      </c>
      <c r="AI1135"/>
      <c r="AJ1135"/>
    </row>
    <row r="1136" spans="1:36">
      <c r="A1136" s="56" t="s">
        <v>54</v>
      </c>
      <c r="B1136" s="56" t="s">
        <v>11417</v>
      </c>
      <c r="C1136" s="56">
        <v>2101010130</v>
      </c>
      <c r="D1136" s="56" t="s">
        <v>40</v>
      </c>
      <c r="E1136" s="56">
        <v>2101020140</v>
      </c>
      <c r="F1136" s="56">
        <v>5401010140</v>
      </c>
      <c r="G1136" s="56" t="s">
        <v>11413</v>
      </c>
      <c r="H1136" s="56">
        <v>400100</v>
      </c>
      <c r="I1136" s="56" t="s">
        <v>11414</v>
      </c>
      <c r="J1136" s="56" t="s">
        <v>988</v>
      </c>
      <c r="K1136" s="56" t="s">
        <v>989</v>
      </c>
      <c r="L1136" s="56" t="s">
        <v>7138</v>
      </c>
      <c r="M1136" s="73">
        <v>42647</v>
      </c>
      <c r="N1136" s="56"/>
      <c r="O1136" s="56"/>
      <c r="P1136" s="56" t="s">
        <v>295</v>
      </c>
      <c r="Q1136" s="56"/>
      <c r="R1136" s="56" t="s">
        <v>70</v>
      </c>
      <c r="S1136" s="56" t="s">
        <v>11415</v>
      </c>
      <c r="T1136" s="56" t="s">
        <v>7140</v>
      </c>
      <c r="U1136" s="57">
        <v>75721.759999999995</v>
      </c>
      <c r="V1136" s="57">
        <v>-31620.05</v>
      </c>
      <c r="W1136" s="57">
        <v>44101.71</v>
      </c>
      <c r="X1136" s="57">
        <v>0</v>
      </c>
      <c r="Y1136" s="73">
        <v>42647</v>
      </c>
      <c r="Z1136" s="57">
        <v>-6695.88</v>
      </c>
      <c r="AA1136" s="57">
        <v>0</v>
      </c>
      <c r="AB1136" s="57">
        <v>37405.83</v>
      </c>
      <c r="AC1136" s="57">
        <v>0</v>
      </c>
      <c r="AD1136" s="56" t="s">
        <v>9255</v>
      </c>
      <c r="AE1136" s="57">
        <v>0</v>
      </c>
      <c r="AF1136" s="57">
        <v>0</v>
      </c>
      <c r="AG1136" s="57">
        <v>0</v>
      </c>
      <c r="AI1136"/>
      <c r="AJ1136"/>
    </row>
    <row r="1137" spans="1:36">
      <c r="A1137" s="56" t="s">
        <v>54</v>
      </c>
      <c r="B1137" s="56" t="s">
        <v>11417</v>
      </c>
      <c r="C1137" s="56">
        <v>2101010130</v>
      </c>
      <c r="D1137" s="56" t="s">
        <v>40</v>
      </c>
      <c r="E1137" s="56">
        <v>2101020140</v>
      </c>
      <c r="F1137" s="56">
        <v>5401010140</v>
      </c>
      <c r="G1137" s="56" t="s">
        <v>11413</v>
      </c>
      <c r="H1137" s="56">
        <v>400100</v>
      </c>
      <c r="I1137" s="56" t="s">
        <v>11414</v>
      </c>
      <c r="J1137" s="56" t="s">
        <v>990</v>
      </c>
      <c r="K1137" s="56" t="s">
        <v>991</v>
      </c>
      <c r="L1137" s="56" t="s">
        <v>7138</v>
      </c>
      <c r="M1137" s="73">
        <v>42647</v>
      </c>
      <c r="N1137" s="56"/>
      <c r="O1137" s="56"/>
      <c r="P1137" s="56" t="s">
        <v>295</v>
      </c>
      <c r="Q1137" s="56"/>
      <c r="R1137" s="56" t="s">
        <v>70</v>
      </c>
      <c r="S1137" s="56" t="s">
        <v>11415</v>
      </c>
      <c r="T1137" s="56" t="s">
        <v>7140</v>
      </c>
      <c r="U1137" s="57">
        <v>34158.31</v>
      </c>
      <c r="V1137" s="57">
        <v>-14263.9</v>
      </c>
      <c r="W1137" s="57">
        <v>19894.41</v>
      </c>
      <c r="X1137" s="57">
        <v>0</v>
      </c>
      <c r="Y1137" s="73">
        <v>42647</v>
      </c>
      <c r="Z1137" s="57">
        <v>-3020.53</v>
      </c>
      <c r="AA1137" s="57">
        <v>0</v>
      </c>
      <c r="AB1137" s="57">
        <v>16873.88</v>
      </c>
      <c r="AC1137" s="57">
        <v>0</v>
      </c>
      <c r="AD1137" s="56" t="s">
        <v>9255</v>
      </c>
      <c r="AE1137" s="57">
        <v>0</v>
      </c>
      <c r="AF1137" s="57">
        <v>0</v>
      </c>
      <c r="AG1137" s="57">
        <v>0</v>
      </c>
      <c r="AI1137"/>
      <c r="AJ1137"/>
    </row>
    <row r="1138" spans="1:36">
      <c r="A1138" s="56" t="s">
        <v>54</v>
      </c>
      <c r="B1138" s="56" t="s">
        <v>11417</v>
      </c>
      <c r="C1138" s="56">
        <v>2101010130</v>
      </c>
      <c r="D1138" s="56" t="s">
        <v>40</v>
      </c>
      <c r="E1138" s="56">
        <v>2101020140</v>
      </c>
      <c r="F1138" s="56">
        <v>5401010140</v>
      </c>
      <c r="G1138" s="56" t="s">
        <v>11413</v>
      </c>
      <c r="H1138" s="56">
        <v>400100</v>
      </c>
      <c r="I1138" s="56" t="s">
        <v>11414</v>
      </c>
      <c r="J1138" s="56" t="s">
        <v>992</v>
      </c>
      <c r="K1138" s="56" t="s">
        <v>993</v>
      </c>
      <c r="L1138" s="56" t="s">
        <v>7138</v>
      </c>
      <c r="M1138" s="73">
        <v>42647</v>
      </c>
      <c r="N1138" s="56"/>
      <c r="O1138" s="56"/>
      <c r="P1138" s="56" t="s">
        <v>295</v>
      </c>
      <c r="Q1138" s="56"/>
      <c r="R1138" s="56" t="s">
        <v>70</v>
      </c>
      <c r="S1138" s="56" t="s">
        <v>11415</v>
      </c>
      <c r="T1138" s="56" t="s">
        <v>7140</v>
      </c>
      <c r="U1138" s="57">
        <v>24648</v>
      </c>
      <c r="V1138" s="57">
        <v>-10292.56</v>
      </c>
      <c r="W1138" s="57">
        <v>14355.44</v>
      </c>
      <c r="X1138" s="57">
        <v>0</v>
      </c>
      <c r="Y1138" s="73">
        <v>42647</v>
      </c>
      <c r="Z1138" s="57">
        <v>-2179.56</v>
      </c>
      <c r="AA1138" s="57">
        <v>0</v>
      </c>
      <c r="AB1138" s="57">
        <v>12175.88</v>
      </c>
      <c r="AC1138" s="57">
        <v>0</v>
      </c>
      <c r="AD1138" s="56" t="s">
        <v>9255</v>
      </c>
      <c r="AE1138" s="57">
        <v>0</v>
      </c>
      <c r="AF1138" s="57">
        <v>0</v>
      </c>
      <c r="AG1138" s="57">
        <v>0</v>
      </c>
      <c r="AI1138"/>
      <c r="AJ1138"/>
    </row>
    <row r="1139" spans="1:36">
      <c r="A1139" s="56" t="s">
        <v>54</v>
      </c>
      <c r="B1139" s="56" t="s">
        <v>11417</v>
      </c>
      <c r="C1139" s="56">
        <v>2101010130</v>
      </c>
      <c r="D1139" s="56" t="s">
        <v>40</v>
      </c>
      <c r="E1139" s="56">
        <v>2101020140</v>
      </c>
      <c r="F1139" s="56">
        <v>5401010140</v>
      </c>
      <c r="G1139" s="56" t="s">
        <v>11413</v>
      </c>
      <c r="H1139" s="56">
        <v>400100</v>
      </c>
      <c r="I1139" s="56" t="s">
        <v>11414</v>
      </c>
      <c r="J1139" s="56" t="s">
        <v>994</v>
      </c>
      <c r="K1139" s="56" t="s">
        <v>995</v>
      </c>
      <c r="L1139" s="56" t="s">
        <v>7138</v>
      </c>
      <c r="M1139" s="73">
        <v>42826</v>
      </c>
      <c r="N1139" s="56"/>
      <c r="O1139" s="56"/>
      <c r="P1139" s="56" t="s">
        <v>295</v>
      </c>
      <c r="Q1139" s="56"/>
      <c r="R1139" s="56" t="s">
        <v>70</v>
      </c>
      <c r="S1139" s="56" t="s">
        <v>11415</v>
      </c>
      <c r="T1139" s="56" t="s">
        <v>7140</v>
      </c>
      <c r="U1139" s="57">
        <v>79537</v>
      </c>
      <c r="V1139" s="57">
        <v>-30224.06</v>
      </c>
      <c r="W1139" s="57">
        <v>49312.94</v>
      </c>
      <c r="X1139" s="57">
        <v>0</v>
      </c>
      <c r="Y1139" s="73">
        <v>42826</v>
      </c>
      <c r="Z1139" s="57">
        <v>-6914.27</v>
      </c>
      <c r="AA1139" s="57">
        <v>0</v>
      </c>
      <c r="AB1139" s="57">
        <v>42398.67</v>
      </c>
      <c r="AC1139" s="57">
        <v>0</v>
      </c>
      <c r="AD1139" s="56" t="s">
        <v>9255</v>
      </c>
      <c r="AE1139" s="57">
        <v>0</v>
      </c>
      <c r="AF1139" s="57">
        <v>0</v>
      </c>
      <c r="AG1139" s="57">
        <v>0</v>
      </c>
      <c r="AI1139"/>
      <c r="AJ1139"/>
    </row>
    <row r="1140" spans="1:36">
      <c r="A1140" s="56" t="s">
        <v>54</v>
      </c>
      <c r="B1140" s="56" t="s">
        <v>11417</v>
      </c>
      <c r="C1140" s="56">
        <v>2101010130</v>
      </c>
      <c r="D1140" s="56" t="s">
        <v>40</v>
      </c>
      <c r="E1140" s="56">
        <v>2101020140</v>
      </c>
      <c r="F1140" s="56">
        <v>5401010140</v>
      </c>
      <c r="G1140" s="56" t="s">
        <v>11413</v>
      </c>
      <c r="H1140" s="56">
        <v>400100</v>
      </c>
      <c r="I1140" s="56" t="s">
        <v>11414</v>
      </c>
      <c r="J1140" s="56" t="s">
        <v>996</v>
      </c>
      <c r="K1140" s="56" t="s">
        <v>997</v>
      </c>
      <c r="L1140" s="56" t="s">
        <v>7138</v>
      </c>
      <c r="M1140" s="73">
        <v>42826</v>
      </c>
      <c r="N1140" s="56"/>
      <c r="O1140" s="56"/>
      <c r="P1140" s="56" t="s">
        <v>295</v>
      </c>
      <c r="Q1140" s="56"/>
      <c r="R1140" s="56" t="s">
        <v>70</v>
      </c>
      <c r="S1140" s="56" t="s">
        <v>11415</v>
      </c>
      <c r="T1140" s="56" t="s">
        <v>7140</v>
      </c>
      <c r="U1140" s="57">
        <v>123525</v>
      </c>
      <c r="V1140" s="57">
        <v>-46939.5</v>
      </c>
      <c r="W1140" s="57">
        <v>76585.5</v>
      </c>
      <c r="X1140" s="57">
        <v>0</v>
      </c>
      <c r="Y1140" s="73">
        <v>42826</v>
      </c>
      <c r="Z1140" s="57">
        <v>-10738.21</v>
      </c>
      <c r="AA1140" s="57">
        <v>0</v>
      </c>
      <c r="AB1140" s="57">
        <v>65847.289999999994</v>
      </c>
      <c r="AC1140" s="57">
        <v>0</v>
      </c>
      <c r="AD1140" s="56" t="s">
        <v>9255</v>
      </c>
      <c r="AE1140" s="57">
        <v>0</v>
      </c>
      <c r="AF1140" s="57">
        <v>0</v>
      </c>
      <c r="AG1140" s="57">
        <v>0</v>
      </c>
      <c r="AI1140"/>
      <c r="AJ1140"/>
    </row>
    <row r="1141" spans="1:36">
      <c r="A1141" s="56" t="s">
        <v>54</v>
      </c>
      <c r="B1141" s="56" t="s">
        <v>11417</v>
      </c>
      <c r="C1141" s="56">
        <v>2101010130</v>
      </c>
      <c r="D1141" s="56" t="s">
        <v>40</v>
      </c>
      <c r="E1141" s="56">
        <v>2101020140</v>
      </c>
      <c r="F1141" s="56">
        <v>5401010140</v>
      </c>
      <c r="G1141" s="56" t="s">
        <v>11413</v>
      </c>
      <c r="H1141" s="56">
        <v>400100</v>
      </c>
      <c r="I1141" s="56" t="s">
        <v>11414</v>
      </c>
      <c r="J1141" s="56" t="s">
        <v>1002</v>
      </c>
      <c r="K1141" s="56" t="s">
        <v>1003</v>
      </c>
      <c r="L1141" s="56" t="s">
        <v>7138</v>
      </c>
      <c r="M1141" s="73">
        <v>43069</v>
      </c>
      <c r="N1141" s="56"/>
      <c r="O1141" s="56"/>
      <c r="P1141" s="56" t="s">
        <v>295</v>
      </c>
      <c r="Q1141" s="56"/>
      <c r="R1141" s="56" t="s">
        <v>70</v>
      </c>
      <c r="S1141" s="56" t="s">
        <v>11415</v>
      </c>
      <c r="T1141" s="56" t="s">
        <v>7140</v>
      </c>
      <c r="U1141" s="57">
        <v>150566</v>
      </c>
      <c r="V1141" s="57">
        <v>-49220.639999999999</v>
      </c>
      <c r="W1141" s="57">
        <v>101345.36</v>
      </c>
      <c r="X1141" s="57">
        <v>0</v>
      </c>
      <c r="Y1141" s="73">
        <v>43030</v>
      </c>
      <c r="Z1141" s="57">
        <v>-13088.93</v>
      </c>
      <c r="AA1141" s="57">
        <v>0</v>
      </c>
      <c r="AB1141" s="57">
        <v>88256.43</v>
      </c>
      <c r="AC1141" s="57">
        <v>0</v>
      </c>
      <c r="AD1141" s="56" t="s">
        <v>9255</v>
      </c>
      <c r="AE1141" s="57">
        <v>0</v>
      </c>
      <c r="AF1141" s="57">
        <v>0</v>
      </c>
      <c r="AG1141" s="57">
        <v>0</v>
      </c>
      <c r="AI1141"/>
      <c r="AJ1141"/>
    </row>
    <row r="1142" spans="1:36">
      <c r="A1142" s="56" t="s">
        <v>54</v>
      </c>
      <c r="B1142" s="56" t="s">
        <v>11417</v>
      </c>
      <c r="C1142" s="56">
        <v>2101010130</v>
      </c>
      <c r="D1142" s="56" t="s">
        <v>40</v>
      </c>
      <c r="E1142" s="56">
        <v>2101020140</v>
      </c>
      <c r="F1142" s="56">
        <v>5401010140</v>
      </c>
      <c r="G1142" s="56" t="s">
        <v>11413</v>
      </c>
      <c r="H1142" s="56">
        <v>400100</v>
      </c>
      <c r="I1142" s="56" t="s">
        <v>11414</v>
      </c>
      <c r="J1142" s="56" t="s">
        <v>1006</v>
      </c>
      <c r="K1142" s="56" t="s">
        <v>1007</v>
      </c>
      <c r="L1142" s="56" t="s">
        <v>7138</v>
      </c>
      <c r="M1142" s="73">
        <v>43069</v>
      </c>
      <c r="N1142" s="56"/>
      <c r="O1142" s="56"/>
      <c r="P1142" s="56" t="s">
        <v>295</v>
      </c>
      <c r="Q1142" s="56"/>
      <c r="R1142" s="56" t="s">
        <v>70</v>
      </c>
      <c r="S1142" s="56" t="s">
        <v>11415</v>
      </c>
      <c r="T1142" s="56" t="s">
        <v>7140</v>
      </c>
      <c r="U1142" s="57">
        <v>1118800</v>
      </c>
      <c r="V1142" s="57">
        <v>-388453.49</v>
      </c>
      <c r="W1142" s="57">
        <v>730346.51</v>
      </c>
      <c r="X1142" s="57">
        <v>0</v>
      </c>
      <c r="Y1142" s="73">
        <v>42952</v>
      </c>
      <c r="Z1142" s="57">
        <v>-97258.97</v>
      </c>
      <c r="AA1142" s="57">
        <v>0</v>
      </c>
      <c r="AB1142" s="57">
        <v>633087.54</v>
      </c>
      <c r="AC1142" s="57">
        <v>0</v>
      </c>
      <c r="AD1142" s="56" t="s">
        <v>9255</v>
      </c>
      <c r="AE1142" s="57">
        <v>0</v>
      </c>
      <c r="AF1142" s="57">
        <v>0</v>
      </c>
      <c r="AG1142" s="57">
        <v>0</v>
      </c>
      <c r="AI1142"/>
      <c r="AJ1142"/>
    </row>
    <row r="1143" spans="1:36">
      <c r="A1143" s="56" t="s">
        <v>54</v>
      </c>
      <c r="B1143" s="56" t="s">
        <v>11417</v>
      </c>
      <c r="C1143" s="56">
        <v>2101010130</v>
      </c>
      <c r="D1143" s="56" t="s">
        <v>40</v>
      </c>
      <c r="E1143" s="56">
        <v>2101020140</v>
      </c>
      <c r="F1143" s="56">
        <v>5401010140</v>
      </c>
      <c r="G1143" s="56" t="s">
        <v>11413</v>
      </c>
      <c r="H1143" s="56">
        <v>400100</v>
      </c>
      <c r="I1143" s="56" t="s">
        <v>11414</v>
      </c>
      <c r="J1143" s="56" t="s">
        <v>1008</v>
      </c>
      <c r="K1143" s="56" t="s">
        <v>1009</v>
      </c>
      <c r="L1143" s="56" t="s">
        <v>7138</v>
      </c>
      <c r="M1143" s="73">
        <v>43465</v>
      </c>
      <c r="N1143" s="56"/>
      <c r="O1143" s="56"/>
      <c r="P1143" s="56" t="s">
        <v>295</v>
      </c>
      <c r="Q1143" s="56"/>
      <c r="R1143" s="56" t="s">
        <v>70</v>
      </c>
      <c r="S1143" s="56" t="s">
        <v>11415</v>
      </c>
      <c r="T1143" s="56" t="s">
        <v>7140</v>
      </c>
      <c r="U1143" s="57">
        <v>766998.58</v>
      </c>
      <c r="V1143" s="57">
        <v>-189049.39</v>
      </c>
      <c r="W1143" s="57">
        <v>577949.18999999994</v>
      </c>
      <c r="X1143" s="57">
        <v>0</v>
      </c>
      <c r="Y1143" s="73">
        <v>43339</v>
      </c>
      <c r="Z1143" s="57">
        <v>-66676.34</v>
      </c>
      <c r="AA1143" s="57">
        <v>0</v>
      </c>
      <c r="AB1143" s="57">
        <v>511272.85</v>
      </c>
      <c r="AC1143" s="57">
        <v>0</v>
      </c>
      <c r="AD1143" s="56" t="s">
        <v>9255</v>
      </c>
      <c r="AE1143" s="57">
        <v>0</v>
      </c>
      <c r="AF1143" s="57">
        <v>0</v>
      </c>
      <c r="AG1143" s="57">
        <v>0</v>
      </c>
      <c r="AI1143"/>
      <c r="AJ1143"/>
    </row>
    <row r="1144" spans="1:36">
      <c r="A1144" s="56" t="s">
        <v>54</v>
      </c>
      <c r="B1144" s="56" t="s">
        <v>11417</v>
      </c>
      <c r="C1144" s="56">
        <v>2101010130</v>
      </c>
      <c r="D1144" s="56" t="s">
        <v>40</v>
      </c>
      <c r="E1144" s="56">
        <v>2101020140</v>
      </c>
      <c r="F1144" s="56">
        <v>5401010140</v>
      </c>
      <c r="G1144" s="56" t="s">
        <v>11413</v>
      </c>
      <c r="H1144" s="56">
        <v>400100</v>
      </c>
      <c r="I1144" s="56" t="s">
        <v>11414</v>
      </c>
      <c r="J1144" s="56" t="s">
        <v>1012</v>
      </c>
      <c r="K1144" s="56" t="s">
        <v>1013</v>
      </c>
      <c r="L1144" s="56" t="s">
        <v>7138</v>
      </c>
      <c r="M1144" s="73">
        <v>43555</v>
      </c>
      <c r="N1144" s="56"/>
      <c r="O1144" s="56"/>
      <c r="P1144" s="56" t="s">
        <v>295</v>
      </c>
      <c r="Q1144" s="56"/>
      <c r="R1144" s="56" t="s">
        <v>70</v>
      </c>
      <c r="S1144" s="56" t="s">
        <v>11415</v>
      </c>
      <c r="T1144" s="56" t="s">
        <v>7140</v>
      </c>
      <c r="U1144" s="57">
        <v>29444.74</v>
      </c>
      <c r="V1144" s="57">
        <v>-6491.15</v>
      </c>
      <c r="W1144" s="57">
        <v>22953.59</v>
      </c>
      <c r="X1144" s="57">
        <v>0</v>
      </c>
      <c r="Y1144" s="73">
        <v>43439</v>
      </c>
      <c r="Z1144" s="57">
        <v>-2559.6799999999998</v>
      </c>
      <c r="AA1144" s="57">
        <v>0</v>
      </c>
      <c r="AB1144" s="57">
        <v>20393.91</v>
      </c>
      <c r="AC1144" s="57">
        <v>0</v>
      </c>
      <c r="AD1144" s="56" t="s">
        <v>9255</v>
      </c>
      <c r="AE1144" s="57">
        <v>0</v>
      </c>
      <c r="AF1144" s="57">
        <v>0</v>
      </c>
      <c r="AG1144" s="57">
        <v>0</v>
      </c>
      <c r="AI1144"/>
      <c r="AJ1144"/>
    </row>
    <row r="1145" spans="1:36">
      <c r="A1145" s="56" t="s">
        <v>54</v>
      </c>
      <c r="B1145" s="56" t="s">
        <v>11417</v>
      </c>
      <c r="C1145" s="56">
        <v>2101010130</v>
      </c>
      <c r="D1145" s="56" t="s">
        <v>40</v>
      </c>
      <c r="E1145" s="56">
        <v>2101020140</v>
      </c>
      <c r="F1145" s="56">
        <v>5401010140</v>
      </c>
      <c r="G1145" s="56" t="s">
        <v>11413</v>
      </c>
      <c r="H1145" s="56">
        <v>400100</v>
      </c>
      <c r="I1145" s="56" t="s">
        <v>11414</v>
      </c>
      <c r="J1145" s="56" t="s">
        <v>1020</v>
      </c>
      <c r="K1145" s="56" t="s">
        <v>1021</v>
      </c>
      <c r="L1145" s="56" t="s">
        <v>7138</v>
      </c>
      <c r="M1145" s="73">
        <v>43555</v>
      </c>
      <c r="N1145" s="56"/>
      <c r="O1145" s="56"/>
      <c r="P1145" s="56" t="s">
        <v>295</v>
      </c>
      <c r="Q1145" s="56"/>
      <c r="R1145" s="56" t="s">
        <v>70</v>
      </c>
      <c r="S1145" s="56" t="s">
        <v>11415</v>
      </c>
      <c r="T1145" s="56" t="s">
        <v>7140</v>
      </c>
      <c r="U1145" s="57">
        <v>295016.32000000001</v>
      </c>
      <c r="V1145" s="57">
        <v>-65036.95</v>
      </c>
      <c r="W1145" s="57">
        <v>229979.37</v>
      </c>
      <c r="X1145" s="57">
        <v>0</v>
      </c>
      <c r="Y1145" s="73">
        <v>43439</v>
      </c>
      <c r="Z1145" s="57">
        <v>-25646.21</v>
      </c>
      <c r="AA1145" s="57">
        <v>0</v>
      </c>
      <c r="AB1145" s="57">
        <v>204333.16</v>
      </c>
      <c r="AC1145" s="57">
        <v>0</v>
      </c>
      <c r="AD1145" s="56" t="s">
        <v>9255</v>
      </c>
      <c r="AE1145" s="57">
        <v>0</v>
      </c>
      <c r="AF1145" s="57">
        <v>0</v>
      </c>
      <c r="AG1145" s="57">
        <v>0</v>
      </c>
      <c r="AI1145"/>
      <c r="AJ1145"/>
    </row>
    <row r="1146" spans="1:36">
      <c r="A1146" s="56" t="s">
        <v>54</v>
      </c>
      <c r="B1146" s="56" t="s">
        <v>11417</v>
      </c>
      <c r="C1146" s="56">
        <v>2101010130</v>
      </c>
      <c r="D1146" s="56" t="s">
        <v>40</v>
      </c>
      <c r="E1146" s="56">
        <v>2101020140</v>
      </c>
      <c r="F1146" s="56">
        <v>5401010140</v>
      </c>
      <c r="G1146" s="56" t="s">
        <v>11413</v>
      </c>
      <c r="H1146" s="56">
        <v>400100</v>
      </c>
      <c r="I1146" s="56" t="s">
        <v>11414</v>
      </c>
      <c r="J1146" s="56" t="s">
        <v>1022</v>
      </c>
      <c r="K1146" s="56" t="s">
        <v>1023</v>
      </c>
      <c r="L1146" s="56" t="s">
        <v>7138</v>
      </c>
      <c r="M1146" s="73">
        <v>43555</v>
      </c>
      <c r="N1146" s="56"/>
      <c r="O1146" s="56"/>
      <c r="P1146" s="56" t="s">
        <v>295</v>
      </c>
      <c r="Q1146" s="56"/>
      <c r="R1146" s="56" t="s">
        <v>70</v>
      </c>
      <c r="S1146" s="56" t="s">
        <v>11415</v>
      </c>
      <c r="T1146" s="56" t="s">
        <v>7140</v>
      </c>
      <c r="U1146" s="57">
        <v>59031.71</v>
      </c>
      <c r="V1146" s="57">
        <v>-13013.66</v>
      </c>
      <c r="W1146" s="57">
        <v>46018.05</v>
      </c>
      <c r="X1146" s="57">
        <v>0</v>
      </c>
      <c r="Y1146" s="73">
        <v>43439</v>
      </c>
      <c r="Z1146" s="57">
        <v>-5131.72</v>
      </c>
      <c r="AA1146" s="57">
        <v>0</v>
      </c>
      <c r="AB1146" s="57">
        <v>40886.33</v>
      </c>
      <c r="AC1146" s="57">
        <v>0</v>
      </c>
      <c r="AD1146" s="56" t="s">
        <v>9255</v>
      </c>
      <c r="AE1146" s="57">
        <v>0</v>
      </c>
      <c r="AF1146" s="57">
        <v>0</v>
      </c>
      <c r="AG1146" s="57">
        <v>0</v>
      </c>
      <c r="AI1146"/>
      <c r="AJ1146"/>
    </row>
    <row r="1147" spans="1:36">
      <c r="A1147" s="56" t="s">
        <v>54</v>
      </c>
      <c r="B1147" s="56" t="s">
        <v>11417</v>
      </c>
      <c r="C1147" s="56">
        <v>2101010130</v>
      </c>
      <c r="D1147" s="56" t="s">
        <v>40</v>
      </c>
      <c r="E1147" s="56">
        <v>2101020140</v>
      </c>
      <c r="F1147" s="56">
        <v>5401010140</v>
      </c>
      <c r="G1147" s="56" t="s">
        <v>11413</v>
      </c>
      <c r="H1147" s="56">
        <v>400100</v>
      </c>
      <c r="I1147" s="56" t="s">
        <v>11414</v>
      </c>
      <c r="J1147" s="56" t="s">
        <v>1024</v>
      </c>
      <c r="K1147" s="56" t="s">
        <v>1025</v>
      </c>
      <c r="L1147" s="56" t="s">
        <v>7138</v>
      </c>
      <c r="M1147" s="73">
        <v>43555</v>
      </c>
      <c r="N1147" s="56"/>
      <c r="O1147" s="56"/>
      <c r="P1147" s="56" t="s">
        <v>295</v>
      </c>
      <c r="Q1147" s="56"/>
      <c r="R1147" s="56" t="s">
        <v>70</v>
      </c>
      <c r="S1147" s="56" t="s">
        <v>11415</v>
      </c>
      <c r="T1147" s="56" t="s">
        <v>7140</v>
      </c>
      <c r="U1147" s="57">
        <v>41251.08</v>
      </c>
      <c r="V1147" s="57">
        <v>-9093.8799999999992</v>
      </c>
      <c r="W1147" s="57">
        <v>32157.200000000001</v>
      </c>
      <c r="X1147" s="57">
        <v>0</v>
      </c>
      <c r="Y1147" s="73">
        <v>43439</v>
      </c>
      <c r="Z1147" s="57">
        <v>-3586.02</v>
      </c>
      <c r="AA1147" s="57">
        <v>0</v>
      </c>
      <c r="AB1147" s="57">
        <v>28571.18</v>
      </c>
      <c r="AC1147" s="57">
        <v>0</v>
      </c>
      <c r="AD1147" s="56" t="s">
        <v>9255</v>
      </c>
      <c r="AE1147" s="57">
        <v>0</v>
      </c>
      <c r="AF1147" s="57">
        <v>0</v>
      </c>
      <c r="AG1147" s="57">
        <v>0</v>
      </c>
      <c r="AI1147"/>
      <c r="AJ1147"/>
    </row>
    <row r="1148" spans="1:36">
      <c r="A1148" s="56" t="s">
        <v>54</v>
      </c>
      <c r="B1148" s="56" t="s">
        <v>11417</v>
      </c>
      <c r="C1148" s="56">
        <v>2101010130</v>
      </c>
      <c r="D1148" s="56" t="s">
        <v>40</v>
      </c>
      <c r="E1148" s="56">
        <v>2101020140</v>
      </c>
      <c r="F1148" s="56">
        <v>5401010140</v>
      </c>
      <c r="G1148" s="56" t="s">
        <v>11413</v>
      </c>
      <c r="H1148" s="56">
        <v>400100</v>
      </c>
      <c r="I1148" s="56" t="s">
        <v>11414</v>
      </c>
      <c r="J1148" s="56" t="s">
        <v>1028</v>
      </c>
      <c r="K1148" s="56" t="s">
        <v>1029</v>
      </c>
      <c r="L1148" s="56" t="s">
        <v>7138</v>
      </c>
      <c r="M1148" s="73">
        <v>43555</v>
      </c>
      <c r="N1148" s="56"/>
      <c r="O1148" s="56"/>
      <c r="P1148" s="56" t="s">
        <v>295</v>
      </c>
      <c r="Q1148" s="56"/>
      <c r="R1148" s="56" t="s">
        <v>70</v>
      </c>
      <c r="S1148" s="56" t="s">
        <v>11415</v>
      </c>
      <c r="T1148" s="56" t="s">
        <v>7140</v>
      </c>
      <c r="U1148" s="57">
        <v>265429.34000000003</v>
      </c>
      <c r="V1148" s="57">
        <v>-58514.45</v>
      </c>
      <c r="W1148" s="57">
        <v>206914.89</v>
      </c>
      <c r="X1148" s="57">
        <v>0</v>
      </c>
      <c r="Y1148" s="73">
        <v>43439</v>
      </c>
      <c r="Z1148" s="57">
        <v>-23074.17</v>
      </c>
      <c r="AA1148" s="57">
        <v>0</v>
      </c>
      <c r="AB1148" s="57">
        <v>183840.72</v>
      </c>
      <c r="AC1148" s="57">
        <v>0</v>
      </c>
      <c r="AD1148" s="56" t="s">
        <v>9255</v>
      </c>
      <c r="AE1148" s="57">
        <v>0</v>
      </c>
      <c r="AF1148" s="57">
        <v>0</v>
      </c>
      <c r="AG1148" s="57">
        <v>0</v>
      </c>
      <c r="AI1148"/>
      <c r="AJ1148"/>
    </row>
    <row r="1149" spans="1:36">
      <c r="A1149" s="56" t="s">
        <v>54</v>
      </c>
      <c r="B1149" s="56" t="s">
        <v>11417</v>
      </c>
      <c r="C1149" s="56">
        <v>2101010130</v>
      </c>
      <c r="D1149" s="56" t="s">
        <v>40</v>
      </c>
      <c r="E1149" s="56">
        <v>2101020140</v>
      </c>
      <c r="F1149" s="56">
        <v>5401010140</v>
      </c>
      <c r="G1149" s="56" t="s">
        <v>11413</v>
      </c>
      <c r="H1149" s="56">
        <v>400100</v>
      </c>
      <c r="I1149" s="56" t="s">
        <v>11414</v>
      </c>
      <c r="J1149" s="56" t="s">
        <v>1034</v>
      </c>
      <c r="K1149" s="56" t="s">
        <v>1033</v>
      </c>
      <c r="L1149" s="56" t="s">
        <v>7138</v>
      </c>
      <c r="M1149" s="73">
        <v>43555</v>
      </c>
      <c r="N1149" s="56"/>
      <c r="O1149" s="56"/>
      <c r="P1149" s="56" t="s">
        <v>295</v>
      </c>
      <c r="Q1149" s="56"/>
      <c r="R1149" s="56" t="s">
        <v>70</v>
      </c>
      <c r="S1149" s="56" t="s">
        <v>11415</v>
      </c>
      <c r="T1149" s="56" t="s">
        <v>7140</v>
      </c>
      <c r="U1149" s="57">
        <v>47225.36</v>
      </c>
      <c r="V1149" s="57">
        <v>-10410.93</v>
      </c>
      <c r="W1149" s="57">
        <v>36814.43</v>
      </c>
      <c r="X1149" s="57">
        <v>0</v>
      </c>
      <c r="Y1149" s="73">
        <v>43439</v>
      </c>
      <c r="Z1149" s="57">
        <v>-4105.37</v>
      </c>
      <c r="AA1149" s="57">
        <v>0</v>
      </c>
      <c r="AB1149" s="57">
        <v>32709.06</v>
      </c>
      <c r="AC1149" s="57">
        <v>0</v>
      </c>
      <c r="AD1149" s="56" t="s">
        <v>9255</v>
      </c>
      <c r="AE1149" s="57">
        <v>0</v>
      </c>
      <c r="AF1149" s="57">
        <v>0</v>
      </c>
      <c r="AG1149" s="57">
        <v>0</v>
      </c>
      <c r="AI1149"/>
      <c r="AJ1149"/>
    </row>
    <row r="1150" spans="1:36">
      <c r="A1150" s="56" t="s">
        <v>54</v>
      </c>
      <c r="B1150" s="56" t="s">
        <v>11417</v>
      </c>
      <c r="C1150" s="56">
        <v>2101010130</v>
      </c>
      <c r="D1150" s="56" t="s">
        <v>40</v>
      </c>
      <c r="E1150" s="56">
        <v>2101020140</v>
      </c>
      <c r="F1150" s="56">
        <v>5401010140</v>
      </c>
      <c r="G1150" s="56" t="s">
        <v>11413</v>
      </c>
      <c r="H1150" s="56">
        <v>400100</v>
      </c>
      <c r="I1150" s="56" t="s">
        <v>11414</v>
      </c>
      <c r="J1150" s="56" t="s">
        <v>1035</v>
      </c>
      <c r="K1150" s="56" t="s">
        <v>1036</v>
      </c>
      <c r="L1150" s="56" t="s">
        <v>7138</v>
      </c>
      <c r="M1150" s="73">
        <v>43555</v>
      </c>
      <c r="N1150" s="56"/>
      <c r="O1150" s="56"/>
      <c r="P1150" s="56" t="s">
        <v>295</v>
      </c>
      <c r="Q1150" s="56"/>
      <c r="R1150" s="56" t="s">
        <v>70</v>
      </c>
      <c r="S1150" s="56" t="s">
        <v>11415</v>
      </c>
      <c r="T1150" s="56" t="s">
        <v>7140</v>
      </c>
      <c r="U1150" s="57">
        <v>17638.41</v>
      </c>
      <c r="V1150" s="57">
        <v>-3888.43</v>
      </c>
      <c r="W1150" s="57">
        <v>13749.98</v>
      </c>
      <c r="X1150" s="57">
        <v>0</v>
      </c>
      <c r="Y1150" s="73">
        <v>43439</v>
      </c>
      <c r="Z1150" s="57">
        <v>-1533.33</v>
      </c>
      <c r="AA1150" s="57">
        <v>0</v>
      </c>
      <c r="AB1150" s="57">
        <v>12216.65</v>
      </c>
      <c r="AC1150" s="57">
        <v>0</v>
      </c>
      <c r="AD1150" s="56" t="s">
        <v>9255</v>
      </c>
      <c r="AE1150" s="57">
        <v>0</v>
      </c>
      <c r="AF1150" s="57">
        <v>0</v>
      </c>
      <c r="AG1150" s="57">
        <v>0</v>
      </c>
      <c r="AI1150"/>
      <c r="AJ1150"/>
    </row>
    <row r="1151" spans="1:36">
      <c r="A1151" s="56" t="s">
        <v>50</v>
      </c>
      <c r="B1151" s="56" t="s">
        <v>11427</v>
      </c>
      <c r="C1151" s="56">
        <v>2101010050</v>
      </c>
      <c r="D1151" s="56" t="s">
        <v>43</v>
      </c>
      <c r="E1151" s="56">
        <v>2101020050</v>
      </c>
      <c r="F1151" s="56">
        <v>5401010050</v>
      </c>
      <c r="G1151" s="56" t="s">
        <v>11431</v>
      </c>
      <c r="H1151" s="56">
        <v>400210</v>
      </c>
      <c r="I1151" s="56" t="s">
        <v>11434</v>
      </c>
      <c r="J1151" s="56" t="s">
        <v>2372</v>
      </c>
      <c r="K1151" s="56" t="s">
        <v>1311</v>
      </c>
      <c r="L1151" s="56" t="s">
        <v>7138</v>
      </c>
      <c r="M1151" s="73">
        <v>36543</v>
      </c>
      <c r="N1151" s="56"/>
      <c r="O1151" s="56"/>
      <c r="P1151" s="56" t="s">
        <v>156</v>
      </c>
      <c r="Q1151" s="56"/>
      <c r="R1151" s="56" t="s">
        <v>70</v>
      </c>
      <c r="S1151" s="56" t="s">
        <v>11415</v>
      </c>
      <c r="T1151" s="56" t="s">
        <v>7140</v>
      </c>
      <c r="U1151" s="57">
        <v>5636770</v>
      </c>
      <c r="V1151" s="57">
        <v>-4776368.46</v>
      </c>
      <c r="W1151" s="57">
        <v>860401.54</v>
      </c>
      <c r="X1151" s="57">
        <v>0</v>
      </c>
      <c r="Y1151" s="73">
        <v>36543</v>
      </c>
      <c r="Z1151" s="57">
        <v>-60180.65</v>
      </c>
      <c r="AA1151" s="57">
        <v>0</v>
      </c>
      <c r="AB1151" s="57">
        <v>800220.89</v>
      </c>
      <c r="AC1151" s="57">
        <v>0</v>
      </c>
      <c r="AD1151" s="56" t="s">
        <v>9255</v>
      </c>
      <c r="AE1151" s="57">
        <v>0</v>
      </c>
      <c r="AF1151" s="57">
        <v>0</v>
      </c>
      <c r="AG1151" s="57">
        <v>0</v>
      </c>
      <c r="AI1151"/>
      <c r="AJ1151"/>
    </row>
    <row r="1152" spans="1:36">
      <c r="A1152" s="56" t="s">
        <v>50</v>
      </c>
      <c r="B1152" s="56" t="s">
        <v>11427</v>
      </c>
      <c r="C1152" s="56">
        <v>2101010050</v>
      </c>
      <c r="D1152" s="56" t="s">
        <v>43</v>
      </c>
      <c r="E1152" s="56">
        <v>2101020050</v>
      </c>
      <c r="F1152" s="56">
        <v>5401010050</v>
      </c>
      <c r="G1152" s="56" t="s">
        <v>11431</v>
      </c>
      <c r="H1152" s="56">
        <v>400210</v>
      </c>
      <c r="I1152" s="56" t="s">
        <v>11432</v>
      </c>
      <c r="J1152" s="56" t="s">
        <v>2550</v>
      </c>
      <c r="K1152" s="56" t="s">
        <v>2551</v>
      </c>
      <c r="L1152" s="56" t="s">
        <v>7138</v>
      </c>
      <c r="M1152" s="73">
        <v>36543</v>
      </c>
      <c r="N1152" s="56"/>
      <c r="O1152" s="56"/>
      <c r="P1152" s="56" t="s">
        <v>156</v>
      </c>
      <c r="Q1152" s="56"/>
      <c r="R1152" s="56" t="s">
        <v>70</v>
      </c>
      <c r="S1152" s="56" t="s">
        <v>11415</v>
      </c>
      <c r="T1152" s="56" t="s">
        <v>7140</v>
      </c>
      <c r="U1152" s="57">
        <v>3533057</v>
      </c>
      <c r="V1152" s="57">
        <v>-2993154.45</v>
      </c>
      <c r="W1152" s="57">
        <v>539902.55000000005</v>
      </c>
      <c r="X1152" s="57">
        <v>0</v>
      </c>
      <c r="Y1152" s="73">
        <v>36543</v>
      </c>
      <c r="Z1152" s="57">
        <v>-37784.300000000003</v>
      </c>
      <c r="AA1152" s="57">
        <v>0</v>
      </c>
      <c r="AB1152" s="57">
        <v>502118.25</v>
      </c>
      <c r="AC1152" s="57">
        <v>0</v>
      </c>
      <c r="AD1152" s="56" t="s">
        <v>9255</v>
      </c>
      <c r="AE1152" s="57">
        <v>0</v>
      </c>
      <c r="AF1152" s="57">
        <v>0</v>
      </c>
      <c r="AG1152" s="57">
        <v>0</v>
      </c>
      <c r="AI1152"/>
      <c r="AJ1152"/>
    </row>
    <row r="1153" spans="1:36">
      <c r="A1153" s="56" t="s">
        <v>50</v>
      </c>
      <c r="B1153" s="56" t="s">
        <v>11427</v>
      </c>
      <c r="C1153" s="56">
        <v>2101010050</v>
      </c>
      <c r="D1153" s="56" t="s">
        <v>43</v>
      </c>
      <c r="E1153" s="56">
        <v>2101020050</v>
      </c>
      <c r="F1153" s="56">
        <v>5401010050</v>
      </c>
      <c r="G1153" s="56" t="s">
        <v>11431</v>
      </c>
      <c r="H1153" s="56">
        <v>400210</v>
      </c>
      <c r="I1153" s="56" t="s">
        <v>11433</v>
      </c>
      <c r="J1153" s="56" t="s">
        <v>1907</v>
      </c>
      <c r="K1153" s="56" t="s">
        <v>1908</v>
      </c>
      <c r="L1153" s="56" t="s">
        <v>7138</v>
      </c>
      <c r="M1153" s="73">
        <v>36543</v>
      </c>
      <c r="N1153" s="56"/>
      <c r="O1153" s="56"/>
      <c r="P1153" s="56" t="s">
        <v>156</v>
      </c>
      <c r="Q1153" s="56"/>
      <c r="R1153" s="56" t="s">
        <v>70</v>
      </c>
      <c r="S1153" s="56" t="s">
        <v>11415</v>
      </c>
      <c r="T1153" s="56" t="s">
        <v>7140</v>
      </c>
      <c r="U1153" s="57">
        <v>1178414</v>
      </c>
      <c r="V1153" s="57">
        <v>-998059.31</v>
      </c>
      <c r="W1153" s="57">
        <v>180354.69</v>
      </c>
      <c r="X1153" s="57">
        <v>0</v>
      </c>
      <c r="Y1153" s="73">
        <v>36543</v>
      </c>
      <c r="Z1153" s="57">
        <v>-12631.25</v>
      </c>
      <c r="AA1153" s="57">
        <v>0</v>
      </c>
      <c r="AB1153" s="57">
        <v>167723.44</v>
      </c>
      <c r="AC1153" s="57">
        <v>0</v>
      </c>
      <c r="AD1153" s="56" t="s">
        <v>9255</v>
      </c>
      <c r="AE1153" s="57">
        <v>0</v>
      </c>
      <c r="AF1153" s="57">
        <v>0</v>
      </c>
      <c r="AG1153" s="57">
        <v>0</v>
      </c>
      <c r="AI1153"/>
      <c r="AJ1153"/>
    </row>
    <row r="1154" spans="1:36">
      <c r="A1154" s="56" t="s">
        <v>50</v>
      </c>
      <c r="B1154" s="56" t="s">
        <v>11427</v>
      </c>
      <c r="C1154" s="56">
        <v>2101010050</v>
      </c>
      <c r="D1154" s="56" t="s">
        <v>43</v>
      </c>
      <c r="E1154" s="56">
        <v>2101020050</v>
      </c>
      <c r="F1154" s="56">
        <v>5401010050</v>
      </c>
      <c r="G1154" s="56" t="s">
        <v>11431</v>
      </c>
      <c r="H1154" s="56">
        <v>400210</v>
      </c>
      <c r="I1154" s="56" t="s">
        <v>11433</v>
      </c>
      <c r="J1154" s="56" t="s">
        <v>1919</v>
      </c>
      <c r="K1154" s="56" t="s">
        <v>1920</v>
      </c>
      <c r="L1154" s="56" t="s">
        <v>7138</v>
      </c>
      <c r="M1154" s="73">
        <v>36543</v>
      </c>
      <c r="N1154" s="56"/>
      <c r="O1154" s="56"/>
      <c r="P1154" s="56" t="s">
        <v>156</v>
      </c>
      <c r="Q1154" s="56"/>
      <c r="R1154" s="56" t="s">
        <v>70</v>
      </c>
      <c r="S1154" s="56" t="s">
        <v>11415</v>
      </c>
      <c r="T1154" s="56" t="s">
        <v>7140</v>
      </c>
      <c r="U1154" s="57">
        <v>14648322</v>
      </c>
      <c r="V1154" s="57">
        <v>-12448660.699999999</v>
      </c>
      <c r="W1154" s="57">
        <v>2199661.2999999998</v>
      </c>
      <c r="X1154" s="57">
        <v>0</v>
      </c>
      <c r="Y1154" s="73">
        <v>36543</v>
      </c>
      <c r="Z1154" s="57">
        <v>-152619.09</v>
      </c>
      <c r="AA1154" s="57">
        <v>0</v>
      </c>
      <c r="AB1154" s="57">
        <v>2047042.21</v>
      </c>
      <c r="AC1154" s="57">
        <v>0</v>
      </c>
      <c r="AD1154" s="56" t="s">
        <v>9255</v>
      </c>
      <c r="AE1154" s="57">
        <v>0</v>
      </c>
      <c r="AF1154" s="57">
        <v>0</v>
      </c>
      <c r="AG1154" s="57">
        <v>0</v>
      </c>
      <c r="AI1154"/>
      <c r="AJ1154"/>
    </row>
    <row r="1155" spans="1:36">
      <c r="A1155" s="56" t="s">
        <v>50</v>
      </c>
      <c r="B1155" s="56" t="s">
        <v>11427</v>
      </c>
      <c r="C1155" s="56">
        <v>2101010050</v>
      </c>
      <c r="D1155" s="56" t="s">
        <v>43</v>
      </c>
      <c r="E1155" s="56">
        <v>2101020050</v>
      </c>
      <c r="F1155" s="56">
        <v>5401010050</v>
      </c>
      <c r="G1155" s="56" t="s">
        <v>11431</v>
      </c>
      <c r="H1155" s="56">
        <v>400210</v>
      </c>
      <c r="I1155" s="56" t="s">
        <v>11433</v>
      </c>
      <c r="J1155" s="56" t="s">
        <v>1927</v>
      </c>
      <c r="K1155" s="56" t="s">
        <v>1928</v>
      </c>
      <c r="L1155" s="56" t="s">
        <v>7138</v>
      </c>
      <c r="M1155" s="73">
        <v>36980</v>
      </c>
      <c r="N1155" s="56"/>
      <c r="O1155" s="56"/>
      <c r="P1155" s="56" t="s">
        <v>156</v>
      </c>
      <c r="Q1155" s="56"/>
      <c r="R1155" s="56" t="s">
        <v>70</v>
      </c>
      <c r="S1155" s="56" t="s">
        <v>11415</v>
      </c>
      <c r="T1155" s="56" t="s">
        <v>7140</v>
      </c>
      <c r="U1155" s="57">
        <v>281512</v>
      </c>
      <c r="V1155" s="57">
        <v>-225224.89</v>
      </c>
      <c r="W1155" s="57">
        <v>56287.11</v>
      </c>
      <c r="X1155" s="57">
        <v>0</v>
      </c>
      <c r="Y1155" s="73">
        <v>36980</v>
      </c>
      <c r="Z1155" s="57">
        <v>-3864.76</v>
      </c>
      <c r="AA1155" s="57">
        <v>0</v>
      </c>
      <c r="AB1155" s="57">
        <v>52422.35</v>
      </c>
      <c r="AC1155" s="57">
        <v>0</v>
      </c>
      <c r="AD1155" s="56" t="s">
        <v>9255</v>
      </c>
      <c r="AE1155" s="57">
        <v>0</v>
      </c>
      <c r="AF1155" s="57">
        <v>0</v>
      </c>
      <c r="AG1155" s="57">
        <v>0</v>
      </c>
      <c r="AI1155"/>
      <c r="AJ1155"/>
    </row>
    <row r="1156" spans="1:36">
      <c r="A1156" s="56" t="s">
        <v>50</v>
      </c>
      <c r="B1156" s="56" t="s">
        <v>11427</v>
      </c>
      <c r="C1156" s="56">
        <v>2101010050</v>
      </c>
      <c r="D1156" s="56" t="s">
        <v>43</v>
      </c>
      <c r="E1156" s="56">
        <v>2101020050</v>
      </c>
      <c r="F1156" s="56">
        <v>5401010050</v>
      </c>
      <c r="G1156" s="56" t="s">
        <v>11431</v>
      </c>
      <c r="H1156" s="56">
        <v>400210</v>
      </c>
      <c r="I1156" s="56" t="s">
        <v>11468</v>
      </c>
      <c r="J1156" s="56" t="s">
        <v>2193</v>
      </c>
      <c r="K1156" s="56" t="s">
        <v>2194</v>
      </c>
      <c r="L1156" s="56" t="s">
        <v>7138</v>
      </c>
      <c r="M1156" s="73">
        <v>36163</v>
      </c>
      <c r="N1156" s="56"/>
      <c r="O1156" s="56"/>
      <c r="P1156" s="56" t="s">
        <v>156</v>
      </c>
      <c r="Q1156" s="56"/>
      <c r="R1156" s="56" t="s">
        <v>70</v>
      </c>
      <c r="S1156" s="56" t="s">
        <v>11415</v>
      </c>
      <c r="T1156" s="56" t="s">
        <v>7140</v>
      </c>
      <c r="U1156" s="57">
        <v>62610801</v>
      </c>
      <c r="V1156" s="57">
        <v>-54357170.579999998</v>
      </c>
      <c r="W1156" s="57">
        <v>8253630.4199999999</v>
      </c>
      <c r="X1156" s="57">
        <v>0</v>
      </c>
      <c r="Y1156" s="73">
        <v>36163</v>
      </c>
      <c r="Z1156" s="57">
        <v>-604206.28</v>
      </c>
      <c r="AA1156" s="57">
        <v>0</v>
      </c>
      <c r="AB1156" s="57">
        <v>7649424.1399999997</v>
      </c>
      <c r="AC1156" s="57">
        <v>0</v>
      </c>
      <c r="AD1156" s="56" t="s">
        <v>9255</v>
      </c>
      <c r="AE1156" s="57">
        <v>0</v>
      </c>
      <c r="AF1156" s="57">
        <v>0</v>
      </c>
      <c r="AG1156" s="57">
        <v>0</v>
      </c>
      <c r="AI1156"/>
      <c r="AJ1156"/>
    </row>
    <row r="1157" spans="1:36">
      <c r="A1157" s="56" t="s">
        <v>50</v>
      </c>
      <c r="B1157" s="56" t="s">
        <v>11427</v>
      </c>
      <c r="C1157" s="56">
        <v>2101010050</v>
      </c>
      <c r="D1157" s="56" t="s">
        <v>43</v>
      </c>
      <c r="E1157" s="56">
        <v>2101020050</v>
      </c>
      <c r="F1157" s="56">
        <v>5401010050</v>
      </c>
      <c r="G1157" s="56" t="s">
        <v>11431</v>
      </c>
      <c r="H1157" s="56">
        <v>400210</v>
      </c>
      <c r="I1157" s="56" t="s">
        <v>11434</v>
      </c>
      <c r="J1157" s="56" t="s">
        <v>2422</v>
      </c>
      <c r="K1157" s="56" t="s">
        <v>2423</v>
      </c>
      <c r="L1157" s="56" t="s">
        <v>7138</v>
      </c>
      <c r="M1157" s="73">
        <v>35945</v>
      </c>
      <c r="N1157" s="56"/>
      <c r="O1157" s="56"/>
      <c r="P1157" s="56" t="s">
        <v>156</v>
      </c>
      <c r="Q1157" s="56"/>
      <c r="R1157" s="56" t="s">
        <v>70</v>
      </c>
      <c r="S1157" s="56" t="s">
        <v>11415</v>
      </c>
      <c r="T1157" s="56" t="s">
        <v>7140</v>
      </c>
      <c r="U1157" s="57">
        <v>15068</v>
      </c>
      <c r="V1157" s="57">
        <v>-13444.89</v>
      </c>
      <c r="W1157" s="57">
        <v>1623.11</v>
      </c>
      <c r="X1157" s="57">
        <v>0</v>
      </c>
      <c r="Y1157" s="73">
        <v>35945</v>
      </c>
      <c r="Z1157" s="57">
        <v>-111.13</v>
      </c>
      <c r="AA1157" s="57">
        <v>0</v>
      </c>
      <c r="AB1157" s="57">
        <v>1511.98</v>
      </c>
      <c r="AC1157" s="57">
        <v>0</v>
      </c>
      <c r="AD1157" s="56" t="s">
        <v>9255</v>
      </c>
      <c r="AE1157" s="57">
        <v>0</v>
      </c>
      <c r="AF1157" s="57">
        <v>0</v>
      </c>
      <c r="AG1157" s="57">
        <v>0</v>
      </c>
      <c r="AI1157"/>
      <c r="AJ1157"/>
    </row>
    <row r="1158" spans="1:36">
      <c r="A1158" s="56" t="s">
        <v>50</v>
      </c>
      <c r="B1158" s="56" t="s">
        <v>11427</v>
      </c>
      <c r="C1158" s="56">
        <v>2101010050</v>
      </c>
      <c r="D1158" s="56" t="s">
        <v>43</v>
      </c>
      <c r="E1158" s="56">
        <v>2101020050</v>
      </c>
      <c r="F1158" s="56">
        <v>5401010050</v>
      </c>
      <c r="G1158" s="56" t="s">
        <v>11431</v>
      </c>
      <c r="H1158" s="56">
        <v>400210</v>
      </c>
      <c r="I1158" s="56" t="s">
        <v>11434</v>
      </c>
      <c r="J1158" s="56" t="s">
        <v>2452</v>
      </c>
      <c r="K1158" s="56" t="s">
        <v>2453</v>
      </c>
      <c r="L1158" s="56" t="s">
        <v>7138</v>
      </c>
      <c r="M1158" s="73">
        <v>40092</v>
      </c>
      <c r="N1158" s="56"/>
      <c r="O1158" s="56"/>
      <c r="P1158" s="56" t="s">
        <v>7182</v>
      </c>
      <c r="Q1158" s="56"/>
      <c r="R1158" s="56" t="s">
        <v>70</v>
      </c>
      <c r="S1158" s="56" t="s">
        <v>11415</v>
      </c>
      <c r="T1158" s="56" t="s">
        <v>7140</v>
      </c>
      <c r="U1158" s="57">
        <v>555900</v>
      </c>
      <c r="V1158" s="57">
        <v>-299053.06</v>
      </c>
      <c r="W1158" s="57">
        <v>256846.94</v>
      </c>
      <c r="X1158" s="57">
        <v>0</v>
      </c>
      <c r="Y1158" s="73">
        <v>40092</v>
      </c>
      <c r="Z1158" s="57">
        <v>-14599.88</v>
      </c>
      <c r="AA1158" s="57">
        <v>0</v>
      </c>
      <c r="AB1158" s="57">
        <v>242247.06</v>
      </c>
      <c r="AC1158" s="57">
        <v>0</v>
      </c>
      <c r="AD1158" s="56" t="s">
        <v>9255</v>
      </c>
      <c r="AE1158" s="57">
        <v>0</v>
      </c>
      <c r="AF1158" s="57">
        <v>0</v>
      </c>
      <c r="AG1158" s="57">
        <v>0</v>
      </c>
      <c r="AI1158"/>
      <c r="AJ1158"/>
    </row>
    <row r="1159" spans="1:36">
      <c r="A1159" s="56" t="s">
        <v>50</v>
      </c>
      <c r="B1159" s="56" t="s">
        <v>11427</v>
      </c>
      <c r="C1159" s="56">
        <v>2101010050</v>
      </c>
      <c r="D1159" s="56" t="s">
        <v>43</v>
      </c>
      <c r="E1159" s="56">
        <v>2101020050</v>
      </c>
      <c r="F1159" s="56">
        <v>5401010050</v>
      </c>
      <c r="G1159" s="56" t="s">
        <v>11431</v>
      </c>
      <c r="H1159" s="56">
        <v>400210</v>
      </c>
      <c r="I1159" s="56" t="s">
        <v>11434</v>
      </c>
      <c r="J1159" s="56" t="s">
        <v>2454</v>
      </c>
      <c r="K1159" s="56" t="s">
        <v>2455</v>
      </c>
      <c r="L1159" s="56" t="s">
        <v>7138</v>
      </c>
      <c r="M1159" s="73">
        <v>40625</v>
      </c>
      <c r="N1159" s="56"/>
      <c r="O1159" s="56"/>
      <c r="P1159" s="56" t="s">
        <v>7183</v>
      </c>
      <c r="Q1159" s="56"/>
      <c r="R1159" s="56" t="s">
        <v>70</v>
      </c>
      <c r="S1159" s="56" t="s">
        <v>11415</v>
      </c>
      <c r="T1159" s="56" t="s">
        <v>7140</v>
      </c>
      <c r="U1159" s="57">
        <v>564876</v>
      </c>
      <c r="V1159" s="57">
        <v>-271532.87</v>
      </c>
      <c r="W1159" s="57">
        <v>293343.13</v>
      </c>
      <c r="X1159" s="57">
        <v>0</v>
      </c>
      <c r="Y1159" s="73">
        <v>40625</v>
      </c>
      <c r="Z1159" s="57">
        <v>-16897.55</v>
      </c>
      <c r="AA1159" s="57">
        <v>0</v>
      </c>
      <c r="AB1159" s="57">
        <v>276445.58</v>
      </c>
      <c r="AC1159" s="57">
        <v>0</v>
      </c>
      <c r="AD1159" s="56" t="s">
        <v>9255</v>
      </c>
      <c r="AE1159" s="57">
        <v>0</v>
      </c>
      <c r="AF1159" s="57">
        <v>0</v>
      </c>
      <c r="AG1159" s="57">
        <v>0</v>
      </c>
      <c r="AI1159"/>
      <c r="AJ1159"/>
    </row>
    <row r="1160" spans="1:36">
      <c r="A1160" s="56" t="s">
        <v>50</v>
      </c>
      <c r="B1160" s="56" t="s">
        <v>11427</v>
      </c>
      <c r="C1160" s="56">
        <v>2101010050</v>
      </c>
      <c r="D1160" s="56" t="s">
        <v>43</v>
      </c>
      <c r="E1160" s="56">
        <v>2101020050</v>
      </c>
      <c r="F1160" s="56">
        <v>5401010050</v>
      </c>
      <c r="G1160" s="56" t="s">
        <v>11431</v>
      </c>
      <c r="H1160" s="56">
        <v>400210</v>
      </c>
      <c r="I1160" s="56" t="s">
        <v>11434</v>
      </c>
      <c r="J1160" s="56" t="s">
        <v>2475</v>
      </c>
      <c r="K1160" s="56" t="s">
        <v>2476</v>
      </c>
      <c r="L1160" s="56" t="s">
        <v>7138</v>
      </c>
      <c r="M1160" s="73">
        <v>41663</v>
      </c>
      <c r="N1160" s="56"/>
      <c r="O1160" s="56"/>
      <c r="P1160" s="56" t="s">
        <v>7184</v>
      </c>
      <c r="Q1160" s="56"/>
      <c r="R1160" s="56" t="s">
        <v>70</v>
      </c>
      <c r="S1160" s="56" t="s">
        <v>11415</v>
      </c>
      <c r="T1160" s="56" t="s">
        <v>7140</v>
      </c>
      <c r="U1160" s="57">
        <v>532923</v>
      </c>
      <c r="V1160" s="57">
        <v>-196801.18</v>
      </c>
      <c r="W1160" s="57">
        <v>336121.82</v>
      </c>
      <c r="X1160" s="57">
        <v>0</v>
      </c>
      <c r="Y1160" s="73">
        <v>41663</v>
      </c>
      <c r="Z1160" s="57">
        <v>-19726.12</v>
      </c>
      <c r="AA1160" s="57">
        <v>0</v>
      </c>
      <c r="AB1160" s="57">
        <v>316395.7</v>
      </c>
      <c r="AC1160" s="57">
        <v>0</v>
      </c>
      <c r="AD1160" s="56" t="s">
        <v>9255</v>
      </c>
      <c r="AE1160" s="57">
        <v>0</v>
      </c>
      <c r="AF1160" s="57">
        <v>0</v>
      </c>
      <c r="AG1160" s="57">
        <v>0</v>
      </c>
      <c r="AI1160"/>
      <c r="AJ1160"/>
    </row>
    <row r="1161" spans="1:36">
      <c r="A1161" s="56" t="s">
        <v>50</v>
      </c>
      <c r="B1161" s="56" t="s">
        <v>11427</v>
      </c>
      <c r="C1161" s="56">
        <v>2101010050</v>
      </c>
      <c r="D1161" s="56" t="s">
        <v>43</v>
      </c>
      <c r="E1161" s="56">
        <v>2101020050</v>
      </c>
      <c r="F1161" s="56">
        <v>5401010050</v>
      </c>
      <c r="G1161" s="56" t="s">
        <v>11431</v>
      </c>
      <c r="H1161" s="56">
        <v>400210</v>
      </c>
      <c r="I1161" s="56" t="s">
        <v>11434</v>
      </c>
      <c r="J1161" s="56" t="s">
        <v>2477</v>
      </c>
      <c r="K1161" s="56" t="s">
        <v>2478</v>
      </c>
      <c r="L1161" s="56" t="s">
        <v>7138</v>
      </c>
      <c r="M1161" s="73">
        <v>37776</v>
      </c>
      <c r="N1161" s="56"/>
      <c r="O1161" s="56"/>
      <c r="P1161" s="56" t="s">
        <v>156</v>
      </c>
      <c r="Q1161" s="56"/>
      <c r="R1161" s="56" t="s">
        <v>70</v>
      </c>
      <c r="S1161" s="56" t="s">
        <v>11415</v>
      </c>
      <c r="T1161" s="56" t="s">
        <v>7140</v>
      </c>
      <c r="U1161" s="57">
        <v>156502</v>
      </c>
      <c r="V1161" s="57">
        <v>-122756.53</v>
      </c>
      <c r="W1161" s="57">
        <v>33745.47</v>
      </c>
      <c r="X1161" s="57">
        <v>0</v>
      </c>
      <c r="Y1161" s="73">
        <v>37776</v>
      </c>
      <c r="Z1161" s="57">
        <v>-1948.55</v>
      </c>
      <c r="AA1161" s="57">
        <v>0</v>
      </c>
      <c r="AB1161" s="57">
        <v>31796.92</v>
      </c>
      <c r="AC1161" s="57">
        <v>0</v>
      </c>
      <c r="AD1161" s="56" t="s">
        <v>9255</v>
      </c>
      <c r="AE1161" s="57">
        <v>0</v>
      </c>
      <c r="AF1161" s="57">
        <v>0</v>
      </c>
      <c r="AG1161" s="57">
        <v>0</v>
      </c>
      <c r="AI1161"/>
      <c r="AJ1161"/>
    </row>
    <row r="1162" spans="1:36">
      <c r="A1162" s="56" t="s">
        <v>50</v>
      </c>
      <c r="B1162" s="56" t="s">
        <v>11427</v>
      </c>
      <c r="C1162" s="56">
        <v>2101010050</v>
      </c>
      <c r="D1162" s="56" t="s">
        <v>43</v>
      </c>
      <c r="E1162" s="56">
        <v>2101020050</v>
      </c>
      <c r="F1162" s="56">
        <v>5401010050</v>
      </c>
      <c r="G1162" s="56" t="s">
        <v>11431</v>
      </c>
      <c r="H1162" s="56">
        <v>400210</v>
      </c>
      <c r="I1162" s="56" t="s">
        <v>11434</v>
      </c>
      <c r="J1162" s="56" t="s">
        <v>2479</v>
      </c>
      <c r="K1162" s="56" t="s">
        <v>1315</v>
      </c>
      <c r="L1162" s="56" t="s">
        <v>7138</v>
      </c>
      <c r="M1162" s="73">
        <v>37301</v>
      </c>
      <c r="N1162" s="56"/>
      <c r="O1162" s="56"/>
      <c r="P1162" s="56" t="s">
        <v>156</v>
      </c>
      <c r="Q1162" s="56"/>
      <c r="R1162" s="56" t="s">
        <v>70</v>
      </c>
      <c r="S1162" s="56" t="s">
        <v>11415</v>
      </c>
      <c r="T1162" s="56" t="s">
        <v>7140</v>
      </c>
      <c r="U1162" s="57">
        <v>302452</v>
      </c>
      <c r="V1162" s="57">
        <v>-232221.36</v>
      </c>
      <c r="W1162" s="57">
        <v>70230.64</v>
      </c>
      <c r="X1162" s="57">
        <v>0</v>
      </c>
      <c r="Y1162" s="73">
        <v>37301</v>
      </c>
      <c r="Z1162" s="57">
        <v>-4637.46</v>
      </c>
      <c r="AA1162" s="57">
        <v>0</v>
      </c>
      <c r="AB1162" s="57">
        <v>65593.179999999993</v>
      </c>
      <c r="AC1162" s="57">
        <v>0</v>
      </c>
      <c r="AD1162" s="56" t="s">
        <v>9255</v>
      </c>
      <c r="AE1162" s="57">
        <v>0</v>
      </c>
      <c r="AF1162" s="57">
        <v>0</v>
      </c>
      <c r="AG1162" s="57">
        <v>0</v>
      </c>
      <c r="AI1162"/>
      <c r="AJ1162"/>
    </row>
    <row r="1163" spans="1:36">
      <c r="A1163" s="56" t="s">
        <v>50</v>
      </c>
      <c r="B1163" s="56" t="s">
        <v>11427</v>
      </c>
      <c r="C1163" s="56">
        <v>2101010050</v>
      </c>
      <c r="D1163" s="56" t="s">
        <v>43</v>
      </c>
      <c r="E1163" s="56">
        <v>2101020050</v>
      </c>
      <c r="F1163" s="56">
        <v>5401010050</v>
      </c>
      <c r="G1163" s="56" t="s">
        <v>11431</v>
      </c>
      <c r="H1163" s="56">
        <v>400210</v>
      </c>
      <c r="I1163" s="56" t="s">
        <v>11434</v>
      </c>
      <c r="J1163" s="56" t="s">
        <v>2489</v>
      </c>
      <c r="K1163" s="56" t="s">
        <v>2490</v>
      </c>
      <c r="L1163" s="56" t="s">
        <v>7138</v>
      </c>
      <c r="M1163" s="73">
        <v>41155</v>
      </c>
      <c r="N1163" s="56"/>
      <c r="O1163" s="56"/>
      <c r="P1163" s="56" t="s">
        <v>156</v>
      </c>
      <c r="Q1163" s="56"/>
      <c r="R1163" s="56" t="s">
        <v>70</v>
      </c>
      <c r="S1163" s="56" t="s">
        <v>11415</v>
      </c>
      <c r="T1163" s="56" t="s">
        <v>7140</v>
      </c>
      <c r="U1163" s="57">
        <v>66353</v>
      </c>
      <c r="V1163" s="57">
        <v>-30492.720000000001</v>
      </c>
      <c r="W1163" s="57">
        <v>35860.28</v>
      </c>
      <c r="X1163" s="57">
        <v>0</v>
      </c>
      <c r="Y1163" s="73">
        <v>41155</v>
      </c>
      <c r="Z1163" s="57">
        <v>-3308.75</v>
      </c>
      <c r="AA1163" s="57">
        <v>0</v>
      </c>
      <c r="AB1163" s="57">
        <v>32551.53</v>
      </c>
      <c r="AC1163" s="57">
        <v>0</v>
      </c>
      <c r="AD1163" s="56" t="s">
        <v>9255</v>
      </c>
      <c r="AE1163" s="57">
        <v>0</v>
      </c>
      <c r="AF1163" s="57">
        <v>0</v>
      </c>
      <c r="AG1163" s="57">
        <v>0</v>
      </c>
      <c r="AI1163"/>
      <c r="AJ1163"/>
    </row>
    <row r="1164" spans="1:36">
      <c r="A1164" s="56" t="s">
        <v>50</v>
      </c>
      <c r="B1164" s="56" t="s">
        <v>11427</v>
      </c>
      <c r="C1164" s="56">
        <v>2101010050</v>
      </c>
      <c r="D1164" s="56" t="s">
        <v>43</v>
      </c>
      <c r="E1164" s="56">
        <v>2101020050</v>
      </c>
      <c r="F1164" s="56">
        <v>5401010050</v>
      </c>
      <c r="G1164" s="56" t="s">
        <v>11431</v>
      </c>
      <c r="H1164" s="56">
        <v>400210</v>
      </c>
      <c r="I1164" s="56" t="s">
        <v>11434</v>
      </c>
      <c r="J1164" s="56" t="s">
        <v>2495</v>
      </c>
      <c r="K1164" s="56" t="s">
        <v>2496</v>
      </c>
      <c r="L1164" s="56" t="s">
        <v>7138</v>
      </c>
      <c r="M1164" s="73">
        <v>37026</v>
      </c>
      <c r="N1164" s="56"/>
      <c r="O1164" s="56"/>
      <c r="P1164" s="56" t="s">
        <v>156</v>
      </c>
      <c r="Q1164" s="56"/>
      <c r="R1164" s="56" t="s">
        <v>70</v>
      </c>
      <c r="S1164" s="56" t="s">
        <v>11415</v>
      </c>
      <c r="T1164" s="56" t="s">
        <v>7140</v>
      </c>
      <c r="U1164" s="57">
        <v>91080</v>
      </c>
      <c r="V1164" s="57">
        <v>-72456.66</v>
      </c>
      <c r="W1164" s="57">
        <v>18623.34</v>
      </c>
      <c r="X1164" s="57">
        <v>0</v>
      </c>
      <c r="Y1164" s="73">
        <v>37026</v>
      </c>
      <c r="Z1164" s="57">
        <v>-1272.1099999999999</v>
      </c>
      <c r="AA1164" s="57">
        <v>0</v>
      </c>
      <c r="AB1164" s="57">
        <v>17351.23</v>
      </c>
      <c r="AC1164" s="57">
        <v>0</v>
      </c>
      <c r="AD1164" s="56" t="s">
        <v>9255</v>
      </c>
      <c r="AE1164" s="57">
        <v>0</v>
      </c>
      <c r="AF1164" s="57">
        <v>0</v>
      </c>
      <c r="AG1164" s="57">
        <v>0</v>
      </c>
      <c r="AI1164"/>
      <c r="AJ1164"/>
    </row>
    <row r="1165" spans="1:36">
      <c r="A1165" s="56" t="s">
        <v>50</v>
      </c>
      <c r="B1165" s="56" t="s">
        <v>11427</v>
      </c>
      <c r="C1165" s="56">
        <v>2101010050</v>
      </c>
      <c r="D1165" s="56" t="s">
        <v>43</v>
      </c>
      <c r="E1165" s="56">
        <v>2101020050</v>
      </c>
      <c r="F1165" s="56">
        <v>5401010050</v>
      </c>
      <c r="G1165" s="56" t="s">
        <v>11431</v>
      </c>
      <c r="H1165" s="56">
        <v>400210</v>
      </c>
      <c r="I1165" s="56" t="s">
        <v>11432</v>
      </c>
      <c r="J1165" s="56" t="s">
        <v>2554</v>
      </c>
      <c r="K1165" s="56" t="s">
        <v>2555</v>
      </c>
      <c r="L1165" s="56" t="s">
        <v>7138</v>
      </c>
      <c r="M1165" s="73">
        <v>38927</v>
      </c>
      <c r="N1165" s="56"/>
      <c r="O1165" s="56"/>
      <c r="P1165" s="56" t="s">
        <v>1208</v>
      </c>
      <c r="Q1165" s="56"/>
      <c r="R1165" s="56" t="s">
        <v>70</v>
      </c>
      <c r="S1165" s="56" t="s">
        <v>11415</v>
      </c>
      <c r="T1165" s="56" t="s">
        <v>7140</v>
      </c>
      <c r="U1165" s="57">
        <v>133200</v>
      </c>
      <c r="V1165" s="57">
        <v>-97145.79</v>
      </c>
      <c r="W1165" s="57">
        <v>36054.21</v>
      </c>
      <c r="X1165" s="57">
        <v>0</v>
      </c>
      <c r="Y1165" s="73">
        <v>38927</v>
      </c>
      <c r="Z1165" s="57">
        <v>-5050.24</v>
      </c>
      <c r="AA1165" s="57">
        <v>0</v>
      </c>
      <c r="AB1165" s="57">
        <v>31003.97</v>
      </c>
      <c r="AC1165" s="57">
        <v>0</v>
      </c>
      <c r="AD1165" s="56" t="s">
        <v>9255</v>
      </c>
      <c r="AE1165" s="57">
        <v>0</v>
      </c>
      <c r="AF1165" s="57">
        <v>0</v>
      </c>
      <c r="AG1165" s="57">
        <v>0</v>
      </c>
      <c r="AI1165"/>
      <c r="AJ1165"/>
    </row>
    <row r="1166" spans="1:36">
      <c r="A1166" s="56" t="s">
        <v>50</v>
      </c>
      <c r="B1166" s="56" t="s">
        <v>11427</v>
      </c>
      <c r="C1166" s="56">
        <v>2101010050</v>
      </c>
      <c r="D1166" s="56" t="s">
        <v>43</v>
      </c>
      <c r="E1166" s="56">
        <v>2101020050</v>
      </c>
      <c r="F1166" s="56">
        <v>5401010050</v>
      </c>
      <c r="G1166" s="56" t="s">
        <v>11431</v>
      </c>
      <c r="H1166" s="56">
        <v>400210</v>
      </c>
      <c r="I1166" s="56" t="s">
        <v>11432</v>
      </c>
      <c r="J1166" s="56" t="s">
        <v>2556</v>
      </c>
      <c r="K1166" s="56" t="s">
        <v>2557</v>
      </c>
      <c r="L1166" s="56" t="s">
        <v>7138</v>
      </c>
      <c r="M1166" s="73">
        <v>37347</v>
      </c>
      <c r="N1166" s="56"/>
      <c r="O1166" s="56"/>
      <c r="P1166" s="56" t="s">
        <v>1208</v>
      </c>
      <c r="Q1166" s="56"/>
      <c r="R1166" s="56" t="s">
        <v>70</v>
      </c>
      <c r="S1166" s="56" t="s">
        <v>11415</v>
      </c>
      <c r="T1166" s="56" t="s">
        <v>7140</v>
      </c>
      <c r="U1166" s="57">
        <v>2568992</v>
      </c>
      <c r="V1166" s="57">
        <v>-2309563.59</v>
      </c>
      <c r="W1166" s="57">
        <v>259428.41</v>
      </c>
      <c r="X1166" s="57">
        <v>0</v>
      </c>
      <c r="Y1166" s="73">
        <v>37347</v>
      </c>
      <c r="Z1166" s="57">
        <v>-119854.58</v>
      </c>
      <c r="AA1166" s="57">
        <v>0</v>
      </c>
      <c r="AB1166" s="57">
        <v>139573.82999999999</v>
      </c>
      <c r="AC1166" s="57">
        <v>0</v>
      </c>
      <c r="AD1166" s="56" t="s">
        <v>9255</v>
      </c>
      <c r="AE1166" s="57">
        <v>0</v>
      </c>
      <c r="AF1166" s="57">
        <v>0</v>
      </c>
      <c r="AG1166" s="57">
        <v>0</v>
      </c>
      <c r="AI1166"/>
      <c r="AJ1166"/>
    </row>
    <row r="1167" spans="1:36">
      <c r="A1167" s="56" t="s">
        <v>50</v>
      </c>
      <c r="B1167" s="56" t="s">
        <v>11427</v>
      </c>
      <c r="C1167" s="56">
        <v>2101010050</v>
      </c>
      <c r="D1167" s="56" t="s">
        <v>43</v>
      </c>
      <c r="E1167" s="56">
        <v>2101020050</v>
      </c>
      <c r="F1167" s="56">
        <v>5401010050</v>
      </c>
      <c r="G1167" s="56" t="s">
        <v>11431</v>
      </c>
      <c r="H1167" s="56">
        <v>400210</v>
      </c>
      <c r="I1167" s="56" t="s">
        <v>11432</v>
      </c>
      <c r="J1167" s="56" t="s">
        <v>2560</v>
      </c>
      <c r="K1167" s="56" t="s">
        <v>2561</v>
      </c>
      <c r="L1167" s="56" t="s">
        <v>7138</v>
      </c>
      <c r="M1167" s="73">
        <v>37369</v>
      </c>
      <c r="N1167" s="56"/>
      <c r="O1167" s="56"/>
      <c r="P1167" s="56" t="s">
        <v>156</v>
      </c>
      <c r="Q1167" s="56"/>
      <c r="R1167" s="56" t="s">
        <v>70</v>
      </c>
      <c r="S1167" s="56" t="s">
        <v>11415</v>
      </c>
      <c r="T1167" s="56" t="s">
        <v>7140</v>
      </c>
      <c r="U1167" s="57">
        <v>17747</v>
      </c>
      <c r="V1167" s="57">
        <v>-14758.14</v>
      </c>
      <c r="W1167" s="57">
        <v>2988.86</v>
      </c>
      <c r="X1167" s="57">
        <v>0</v>
      </c>
      <c r="Y1167" s="73">
        <v>37369</v>
      </c>
      <c r="Z1167" s="57">
        <v>-173.87</v>
      </c>
      <c r="AA1167" s="57">
        <v>0</v>
      </c>
      <c r="AB1167" s="57">
        <v>2814.99</v>
      </c>
      <c r="AC1167" s="57">
        <v>0</v>
      </c>
      <c r="AD1167" s="56" t="s">
        <v>9255</v>
      </c>
      <c r="AE1167" s="57">
        <v>0</v>
      </c>
      <c r="AF1167" s="57">
        <v>0</v>
      </c>
      <c r="AG1167" s="57">
        <v>0</v>
      </c>
      <c r="AI1167"/>
      <c r="AJ1167"/>
    </row>
    <row r="1168" spans="1:36">
      <c r="A1168" s="56" t="s">
        <v>50</v>
      </c>
      <c r="B1168" s="56" t="s">
        <v>11427</v>
      </c>
      <c r="C1168" s="56">
        <v>2101010050</v>
      </c>
      <c r="D1168" s="56" t="s">
        <v>43</v>
      </c>
      <c r="E1168" s="56">
        <v>2101020050</v>
      </c>
      <c r="F1168" s="56">
        <v>5401010050</v>
      </c>
      <c r="G1168" s="56" t="s">
        <v>11431</v>
      </c>
      <c r="H1168" s="56">
        <v>400210</v>
      </c>
      <c r="I1168" s="56" t="s">
        <v>11432</v>
      </c>
      <c r="J1168" s="56" t="s">
        <v>2562</v>
      </c>
      <c r="K1168" s="56" t="s">
        <v>2563</v>
      </c>
      <c r="L1168" s="56" t="s">
        <v>7138</v>
      </c>
      <c r="M1168" s="73">
        <v>37711</v>
      </c>
      <c r="N1168" s="56"/>
      <c r="O1168" s="56"/>
      <c r="P1168" s="56" t="s">
        <v>156</v>
      </c>
      <c r="Q1168" s="56"/>
      <c r="R1168" s="56" t="s">
        <v>70</v>
      </c>
      <c r="S1168" s="56" t="s">
        <v>11415</v>
      </c>
      <c r="T1168" s="56" t="s">
        <v>7140</v>
      </c>
      <c r="U1168" s="57">
        <v>22922</v>
      </c>
      <c r="V1168" s="57">
        <v>-18152.8</v>
      </c>
      <c r="W1168" s="57">
        <v>4769.2</v>
      </c>
      <c r="X1168" s="57">
        <v>0</v>
      </c>
      <c r="Y1168" s="73">
        <v>37711</v>
      </c>
      <c r="Z1168" s="57">
        <v>-276.35000000000002</v>
      </c>
      <c r="AA1168" s="57">
        <v>0</v>
      </c>
      <c r="AB1168" s="57">
        <v>4492.8500000000004</v>
      </c>
      <c r="AC1168" s="57">
        <v>0</v>
      </c>
      <c r="AD1168" s="56" t="s">
        <v>9255</v>
      </c>
      <c r="AE1168" s="57">
        <v>0</v>
      </c>
      <c r="AF1168" s="57">
        <v>0</v>
      </c>
      <c r="AG1168" s="57">
        <v>0</v>
      </c>
      <c r="AI1168"/>
      <c r="AJ1168"/>
    </row>
    <row r="1169" spans="1:36">
      <c r="A1169" s="56" t="s">
        <v>50</v>
      </c>
      <c r="B1169" s="56" t="s">
        <v>11427</v>
      </c>
      <c r="C1169" s="56">
        <v>2101010050</v>
      </c>
      <c r="D1169" s="56" t="s">
        <v>43</v>
      </c>
      <c r="E1169" s="56">
        <v>2101020050</v>
      </c>
      <c r="F1169" s="56">
        <v>5401010050</v>
      </c>
      <c r="G1169" s="56" t="s">
        <v>11431</v>
      </c>
      <c r="H1169" s="56">
        <v>400210</v>
      </c>
      <c r="I1169" s="56" t="s">
        <v>11432</v>
      </c>
      <c r="J1169" s="56" t="s">
        <v>2564</v>
      </c>
      <c r="K1169" s="56" t="s">
        <v>2565</v>
      </c>
      <c r="L1169" s="56" t="s">
        <v>7138</v>
      </c>
      <c r="M1169" s="73">
        <v>37670</v>
      </c>
      <c r="N1169" s="56"/>
      <c r="O1169" s="56"/>
      <c r="P1169" s="56" t="s">
        <v>156</v>
      </c>
      <c r="Q1169" s="56"/>
      <c r="R1169" s="56" t="s">
        <v>70</v>
      </c>
      <c r="S1169" s="56" t="s">
        <v>11415</v>
      </c>
      <c r="T1169" s="56" t="s">
        <v>7140</v>
      </c>
      <c r="U1169" s="57">
        <v>25336</v>
      </c>
      <c r="V1169" s="57">
        <v>-20189.86</v>
      </c>
      <c r="W1169" s="57">
        <v>5146.1400000000003</v>
      </c>
      <c r="X1169" s="57">
        <v>0</v>
      </c>
      <c r="Y1169" s="73">
        <v>37670</v>
      </c>
      <c r="Z1169" s="57">
        <v>-298.69</v>
      </c>
      <c r="AA1169" s="57">
        <v>0</v>
      </c>
      <c r="AB1169" s="57">
        <v>4847.45</v>
      </c>
      <c r="AC1169" s="57">
        <v>0</v>
      </c>
      <c r="AD1169" s="56" t="s">
        <v>9255</v>
      </c>
      <c r="AE1169" s="57">
        <v>0</v>
      </c>
      <c r="AF1169" s="57">
        <v>0</v>
      </c>
      <c r="AG1169" s="57">
        <v>0</v>
      </c>
      <c r="AI1169"/>
      <c r="AJ1169"/>
    </row>
    <row r="1170" spans="1:36">
      <c r="A1170" s="56" t="s">
        <v>50</v>
      </c>
      <c r="B1170" s="56" t="s">
        <v>11427</v>
      </c>
      <c r="C1170" s="56">
        <v>2101010050</v>
      </c>
      <c r="D1170" s="56" t="s">
        <v>43</v>
      </c>
      <c r="E1170" s="56">
        <v>2101020050</v>
      </c>
      <c r="F1170" s="56">
        <v>5401010050</v>
      </c>
      <c r="G1170" s="56" t="s">
        <v>11431</v>
      </c>
      <c r="H1170" s="56">
        <v>400210</v>
      </c>
      <c r="I1170" s="56" t="s">
        <v>11432</v>
      </c>
      <c r="J1170" s="56" t="s">
        <v>2566</v>
      </c>
      <c r="K1170" s="56" t="s">
        <v>2567</v>
      </c>
      <c r="L1170" s="56" t="s">
        <v>7138</v>
      </c>
      <c r="M1170" s="73">
        <v>38041</v>
      </c>
      <c r="N1170" s="56"/>
      <c r="O1170" s="56"/>
      <c r="P1170" s="56" t="s">
        <v>156</v>
      </c>
      <c r="Q1170" s="56"/>
      <c r="R1170" s="56" t="s">
        <v>70</v>
      </c>
      <c r="S1170" s="56" t="s">
        <v>11415</v>
      </c>
      <c r="T1170" s="56" t="s">
        <v>7140</v>
      </c>
      <c r="U1170" s="57">
        <v>29006</v>
      </c>
      <c r="V1170" s="57">
        <v>-21840.799999999999</v>
      </c>
      <c r="W1170" s="57">
        <v>7165.2</v>
      </c>
      <c r="X1170" s="57">
        <v>0</v>
      </c>
      <c r="Y1170" s="73">
        <v>38041</v>
      </c>
      <c r="Z1170" s="57">
        <v>-405.43</v>
      </c>
      <c r="AA1170" s="57">
        <v>0</v>
      </c>
      <c r="AB1170" s="57">
        <v>6759.77</v>
      </c>
      <c r="AC1170" s="57">
        <v>0</v>
      </c>
      <c r="AD1170" s="56" t="s">
        <v>9255</v>
      </c>
      <c r="AE1170" s="57">
        <v>0</v>
      </c>
      <c r="AF1170" s="57">
        <v>0</v>
      </c>
      <c r="AG1170" s="57">
        <v>0</v>
      </c>
      <c r="AI1170"/>
      <c r="AJ1170"/>
    </row>
    <row r="1171" spans="1:36">
      <c r="A1171" s="56" t="s">
        <v>50</v>
      </c>
      <c r="B1171" s="56" t="s">
        <v>11427</v>
      </c>
      <c r="C1171" s="56">
        <v>2101010050</v>
      </c>
      <c r="D1171" s="56" t="s">
        <v>43</v>
      </c>
      <c r="E1171" s="56">
        <v>2101020050</v>
      </c>
      <c r="F1171" s="56">
        <v>5401010050</v>
      </c>
      <c r="G1171" s="56" t="s">
        <v>11431</v>
      </c>
      <c r="H1171" s="56">
        <v>400210</v>
      </c>
      <c r="I1171" s="56" t="s">
        <v>11432</v>
      </c>
      <c r="J1171" s="56" t="s">
        <v>2568</v>
      </c>
      <c r="K1171" s="56" t="s">
        <v>2569</v>
      </c>
      <c r="L1171" s="56" t="s">
        <v>7138</v>
      </c>
      <c r="M1171" s="73">
        <v>38059</v>
      </c>
      <c r="N1171" s="56"/>
      <c r="O1171" s="56"/>
      <c r="P1171" s="56" t="s">
        <v>156</v>
      </c>
      <c r="Q1171" s="56"/>
      <c r="R1171" s="56" t="s">
        <v>70</v>
      </c>
      <c r="S1171" s="56" t="s">
        <v>11415</v>
      </c>
      <c r="T1171" s="56" t="s">
        <v>7140</v>
      </c>
      <c r="U1171" s="57">
        <v>29006</v>
      </c>
      <c r="V1171" s="57">
        <v>-21773</v>
      </c>
      <c r="W1171" s="57">
        <v>7233</v>
      </c>
      <c r="X1171" s="57">
        <v>0</v>
      </c>
      <c r="Y1171" s="73">
        <v>38059</v>
      </c>
      <c r="Z1171" s="57">
        <v>-408.68</v>
      </c>
      <c r="AA1171" s="57">
        <v>0</v>
      </c>
      <c r="AB1171" s="57">
        <v>6824.32</v>
      </c>
      <c r="AC1171" s="57">
        <v>0</v>
      </c>
      <c r="AD1171" s="56" t="s">
        <v>9255</v>
      </c>
      <c r="AE1171" s="57">
        <v>0</v>
      </c>
      <c r="AF1171" s="57">
        <v>0</v>
      </c>
      <c r="AG1171" s="57">
        <v>0</v>
      </c>
      <c r="AI1171"/>
      <c r="AJ1171"/>
    </row>
    <row r="1172" spans="1:36">
      <c r="A1172" s="56" t="s">
        <v>50</v>
      </c>
      <c r="B1172" s="56" t="s">
        <v>11427</v>
      </c>
      <c r="C1172" s="56">
        <v>2101010050</v>
      </c>
      <c r="D1172" s="56" t="s">
        <v>43</v>
      </c>
      <c r="E1172" s="56">
        <v>2101020050</v>
      </c>
      <c r="F1172" s="56">
        <v>5401010050</v>
      </c>
      <c r="G1172" s="56" t="s">
        <v>11431</v>
      </c>
      <c r="H1172" s="56">
        <v>400210</v>
      </c>
      <c r="I1172" s="56" t="s">
        <v>11432</v>
      </c>
      <c r="J1172" s="56" t="s">
        <v>2570</v>
      </c>
      <c r="K1172" s="56" t="s">
        <v>2571</v>
      </c>
      <c r="L1172" s="56" t="s">
        <v>7138</v>
      </c>
      <c r="M1172" s="73">
        <v>38199</v>
      </c>
      <c r="N1172" s="56"/>
      <c r="O1172" s="56"/>
      <c r="P1172" s="56" t="s">
        <v>156</v>
      </c>
      <c r="Q1172" s="56"/>
      <c r="R1172" s="56" t="s">
        <v>70</v>
      </c>
      <c r="S1172" s="56" t="s">
        <v>11415</v>
      </c>
      <c r="T1172" s="56" t="s">
        <v>7140</v>
      </c>
      <c r="U1172" s="57">
        <v>45048</v>
      </c>
      <c r="V1172" s="57">
        <v>-33057.43</v>
      </c>
      <c r="W1172" s="57">
        <v>11990.57</v>
      </c>
      <c r="X1172" s="57">
        <v>0</v>
      </c>
      <c r="Y1172" s="73">
        <v>38199</v>
      </c>
      <c r="Z1172" s="57">
        <v>-668.42</v>
      </c>
      <c r="AA1172" s="57">
        <v>0</v>
      </c>
      <c r="AB1172" s="57">
        <v>11322.15</v>
      </c>
      <c r="AC1172" s="57">
        <v>0</v>
      </c>
      <c r="AD1172" s="56" t="s">
        <v>9255</v>
      </c>
      <c r="AE1172" s="57">
        <v>0</v>
      </c>
      <c r="AF1172" s="57">
        <v>0</v>
      </c>
      <c r="AG1172" s="57">
        <v>0</v>
      </c>
      <c r="AI1172"/>
      <c r="AJ1172"/>
    </row>
    <row r="1173" spans="1:36">
      <c r="A1173" s="56" t="s">
        <v>50</v>
      </c>
      <c r="B1173" s="56" t="s">
        <v>11427</v>
      </c>
      <c r="C1173" s="56">
        <v>2101010050</v>
      </c>
      <c r="D1173" s="56" t="s">
        <v>43</v>
      </c>
      <c r="E1173" s="56">
        <v>2101020050</v>
      </c>
      <c r="F1173" s="56">
        <v>5401010050</v>
      </c>
      <c r="G1173" s="56" t="s">
        <v>11431</v>
      </c>
      <c r="H1173" s="56">
        <v>400210</v>
      </c>
      <c r="I1173" s="56" t="s">
        <v>11432</v>
      </c>
      <c r="J1173" s="56" t="s">
        <v>2572</v>
      </c>
      <c r="K1173" s="56" t="s">
        <v>2573</v>
      </c>
      <c r="L1173" s="56" t="s">
        <v>7138</v>
      </c>
      <c r="M1173" s="73">
        <v>40596</v>
      </c>
      <c r="N1173" s="56"/>
      <c r="O1173" s="56"/>
      <c r="P1173" s="56" t="s">
        <v>156</v>
      </c>
      <c r="Q1173" s="56"/>
      <c r="R1173" s="56" t="s">
        <v>70</v>
      </c>
      <c r="S1173" s="56" t="s">
        <v>11415</v>
      </c>
      <c r="T1173" s="56" t="s">
        <v>7140</v>
      </c>
      <c r="U1173" s="57">
        <v>54094</v>
      </c>
      <c r="V1173" s="57">
        <v>-27881.439999999999</v>
      </c>
      <c r="W1173" s="57">
        <v>26212.560000000001</v>
      </c>
      <c r="X1173" s="57">
        <v>0</v>
      </c>
      <c r="Y1173" s="73">
        <v>40596</v>
      </c>
      <c r="Z1173" s="57">
        <v>-2390.14</v>
      </c>
      <c r="AA1173" s="57">
        <v>0</v>
      </c>
      <c r="AB1173" s="57">
        <v>23822.42</v>
      </c>
      <c r="AC1173" s="57">
        <v>0</v>
      </c>
      <c r="AD1173" s="56" t="s">
        <v>9255</v>
      </c>
      <c r="AE1173" s="57">
        <v>0</v>
      </c>
      <c r="AF1173" s="57">
        <v>0</v>
      </c>
      <c r="AG1173" s="57">
        <v>0</v>
      </c>
      <c r="AI1173"/>
      <c r="AJ1173"/>
    </row>
    <row r="1174" spans="1:36">
      <c r="A1174" s="56" t="s">
        <v>50</v>
      </c>
      <c r="B1174" s="56" t="s">
        <v>11427</v>
      </c>
      <c r="C1174" s="56">
        <v>2101010050</v>
      </c>
      <c r="D1174" s="56" t="s">
        <v>43</v>
      </c>
      <c r="E1174" s="56">
        <v>2101020050</v>
      </c>
      <c r="F1174" s="56">
        <v>5401010050</v>
      </c>
      <c r="G1174" s="56" t="s">
        <v>11431</v>
      </c>
      <c r="H1174" s="56">
        <v>400210</v>
      </c>
      <c r="I1174" s="56" t="s">
        <v>11432</v>
      </c>
      <c r="J1174" s="56" t="s">
        <v>2574</v>
      </c>
      <c r="K1174" s="56" t="s">
        <v>2575</v>
      </c>
      <c r="L1174" s="56" t="s">
        <v>7138</v>
      </c>
      <c r="M1174" s="73">
        <v>37909</v>
      </c>
      <c r="N1174" s="56"/>
      <c r="O1174" s="56"/>
      <c r="P1174" s="56" t="s">
        <v>156</v>
      </c>
      <c r="Q1174" s="56"/>
      <c r="R1174" s="56" t="s">
        <v>70</v>
      </c>
      <c r="S1174" s="56" t="s">
        <v>11415</v>
      </c>
      <c r="T1174" s="56" t="s">
        <v>7140</v>
      </c>
      <c r="U1174" s="57">
        <v>62816</v>
      </c>
      <c r="V1174" s="57">
        <v>-48285.120000000003</v>
      </c>
      <c r="W1174" s="57">
        <v>14530.88</v>
      </c>
      <c r="X1174" s="57">
        <v>0</v>
      </c>
      <c r="Y1174" s="73">
        <v>37909</v>
      </c>
      <c r="Z1174" s="57">
        <v>-831.36</v>
      </c>
      <c r="AA1174" s="57">
        <v>0</v>
      </c>
      <c r="AB1174" s="57">
        <v>13699.52</v>
      </c>
      <c r="AC1174" s="57">
        <v>0</v>
      </c>
      <c r="AD1174" s="56" t="s">
        <v>9255</v>
      </c>
      <c r="AE1174" s="57">
        <v>0</v>
      </c>
      <c r="AF1174" s="57">
        <v>0</v>
      </c>
      <c r="AG1174" s="57">
        <v>0</v>
      </c>
      <c r="AI1174"/>
      <c r="AJ1174"/>
    </row>
    <row r="1175" spans="1:36">
      <c r="A1175" s="56" t="s">
        <v>50</v>
      </c>
      <c r="B1175" s="56" t="s">
        <v>11427</v>
      </c>
      <c r="C1175" s="56">
        <v>2101010050</v>
      </c>
      <c r="D1175" s="56" t="s">
        <v>43</v>
      </c>
      <c r="E1175" s="56">
        <v>2101020050</v>
      </c>
      <c r="F1175" s="56">
        <v>5401010050</v>
      </c>
      <c r="G1175" s="56" t="s">
        <v>11431</v>
      </c>
      <c r="H1175" s="56">
        <v>400210</v>
      </c>
      <c r="I1175" s="56" t="s">
        <v>11432</v>
      </c>
      <c r="J1175" s="56" t="s">
        <v>2578</v>
      </c>
      <c r="K1175" s="56" t="s">
        <v>2579</v>
      </c>
      <c r="L1175" s="56" t="s">
        <v>7138</v>
      </c>
      <c r="M1175" s="73">
        <v>37463</v>
      </c>
      <c r="N1175" s="56"/>
      <c r="O1175" s="56"/>
      <c r="P1175" s="56" t="s">
        <v>156</v>
      </c>
      <c r="Q1175" s="56"/>
      <c r="R1175" s="56" t="s">
        <v>70</v>
      </c>
      <c r="S1175" s="56" t="s">
        <v>11415</v>
      </c>
      <c r="T1175" s="56" t="s">
        <v>7140</v>
      </c>
      <c r="U1175" s="57">
        <v>96643</v>
      </c>
      <c r="V1175" s="57">
        <v>-79331.69</v>
      </c>
      <c r="W1175" s="57">
        <v>17311.310000000001</v>
      </c>
      <c r="X1175" s="57">
        <v>0</v>
      </c>
      <c r="Y1175" s="73">
        <v>37463</v>
      </c>
      <c r="Z1175" s="57">
        <v>-1008.97</v>
      </c>
      <c r="AA1175" s="57">
        <v>0</v>
      </c>
      <c r="AB1175" s="57">
        <v>16302.34</v>
      </c>
      <c r="AC1175" s="57">
        <v>0</v>
      </c>
      <c r="AD1175" s="56" t="s">
        <v>9255</v>
      </c>
      <c r="AE1175" s="57">
        <v>0</v>
      </c>
      <c r="AF1175" s="57">
        <v>0</v>
      </c>
      <c r="AG1175" s="57">
        <v>0</v>
      </c>
      <c r="AI1175"/>
      <c r="AJ1175"/>
    </row>
    <row r="1176" spans="1:36">
      <c r="A1176" s="56" t="s">
        <v>50</v>
      </c>
      <c r="B1176" s="56" t="s">
        <v>11427</v>
      </c>
      <c r="C1176" s="56">
        <v>2101010050</v>
      </c>
      <c r="D1176" s="56" t="s">
        <v>43</v>
      </c>
      <c r="E1176" s="56">
        <v>2101020050</v>
      </c>
      <c r="F1176" s="56">
        <v>5401010050</v>
      </c>
      <c r="G1176" s="56" t="s">
        <v>11431</v>
      </c>
      <c r="H1176" s="56">
        <v>400210</v>
      </c>
      <c r="I1176" s="56" t="s">
        <v>11432</v>
      </c>
      <c r="J1176" s="56" t="s">
        <v>2580</v>
      </c>
      <c r="K1176" s="56" t="s">
        <v>2581</v>
      </c>
      <c r="L1176" s="56" t="s">
        <v>7138</v>
      </c>
      <c r="M1176" s="73">
        <v>36901</v>
      </c>
      <c r="N1176" s="56"/>
      <c r="O1176" s="56"/>
      <c r="P1176" s="56" t="s">
        <v>156</v>
      </c>
      <c r="Q1176" s="56"/>
      <c r="R1176" s="56" t="s">
        <v>70</v>
      </c>
      <c r="S1176" s="56" t="s">
        <v>11415</v>
      </c>
      <c r="T1176" s="56" t="s">
        <v>7140</v>
      </c>
      <c r="U1176" s="57">
        <v>108150</v>
      </c>
      <c r="V1176" s="57">
        <v>-85170.43</v>
      </c>
      <c r="W1176" s="57">
        <v>22979.57</v>
      </c>
      <c r="X1176" s="57">
        <v>0</v>
      </c>
      <c r="Y1176" s="73">
        <v>36901</v>
      </c>
      <c r="Z1176" s="57">
        <v>-1644.46</v>
      </c>
      <c r="AA1176" s="57">
        <v>0</v>
      </c>
      <c r="AB1176" s="57">
        <v>21335.11</v>
      </c>
      <c r="AC1176" s="57">
        <v>0</v>
      </c>
      <c r="AD1176" s="56" t="s">
        <v>9255</v>
      </c>
      <c r="AE1176" s="57">
        <v>0</v>
      </c>
      <c r="AF1176" s="57">
        <v>0</v>
      </c>
      <c r="AG1176" s="57">
        <v>0</v>
      </c>
      <c r="AI1176"/>
      <c r="AJ1176"/>
    </row>
    <row r="1177" spans="1:36">
      <c r="A1177" s="56" t="s">
        <v>50</v>
      </c>
      <c r="B1177" s="56" t="s">
        <v>11427</v>
      </c>
      <c r="C1177" s="56">
        <v>2101010050</v>
      </c>
      <c r="D1177" s="56" t="s">
        <v>43</v>
      </c>
      <c r="E1177" s="56">
        <v>2101020050</v>
      </c>
      <c r="F1177" s="56">
        <v>5401010050</v>
      </c>
      <c r="G1177" s="56" t="s">
        <v>11431</v>
      </c>
      <c r="H1177" s="56">
        <v>400210</v>
      </c>
      <c r="I1177" s="56" t="s">
        <v>11432</v>
      </c>
      <c r="J1177" s="56" t="s">
        <v>2582</v>
      </c>
      <c r="K1177" s="56" t="s">
        <v>2583</v>
      </c>
      <c r="L1177" s="56" t="s">
        <v>7138</v>
      </c>
      <c r="M1177" s="73">
        <v>37290</v>
      </c>
      <c r="N1177" s="56"/>
      <c r="O1177" s="56"/>
      <c r="P1177" s="56" t="s">
        <v>156</v>
      </c>
      <c r="Q1177" s="56"/>
      <c r="R1177" s="56" t="s">
        <v>70</v>
      </c>
      <c r="S1177" s="56" t="s">
        <v>11415</v>
      </c>
      <c r="T1177" s="56" t="s">
        <v>7140</v>
      </c>
      <c r="U1177" s="57">
        <v>124777</v>
      </c>
      <c r="V1177" s="57">
        <v>-95671.21</v>
      </c>
      <c r="W1177" s="57">
        <v>29105.79</v>
      </c>
      <c r="X1177" s="57">
        <v>0</v>
      </c>
      <c r="Y1177" s="73">
        <v>37290</v>
      </c>
      <c r="Z1177" s="57">
        <v>-1929.65</v>
      </c>
      <c r="AA1177" s="57">
        <v>0</v>
      </c>
      <c r="AB1177" s="57">
        <v>27176.14</v>
      </c>
      <c r="AC1177" s="57">
        <v>0</v>
      </c>
      <c r="AD1177" s="56" t="s">
        <v>9255</v>
      </c>
      <c r="AE1177" s="57">
        <v>0</v>
      </c>
      <c r="AF1177" s="57">
        <v>0</v>
      </c>
      <c r="AG1177" s="57">
        <v>0</v>
      </c>
      <c r="AI1177"/>
      <c r="AJ1177"/>
    </row>
    <row r="1178" spans="1:36">
      <c r="A1178" s="56" t="s">
        <v>50</v>
      </c>
      <c r="B1178" s="56" t="s">
        <v>11427</v>
      </c>
      <c r="C1178" s="56">
        <v>2101010050</v>
      </c>
      <c r="D1178" s="56" t="s">
        <v>43</v>
      </c>
      <c r="E1178" s="56">
        <v>2101020050</v>
      </c>
      <c r="F1178" s="56">
        <v>5401010050</v>
      </c>
      <c r="G1178" s="56" t="s">
        <v>11431</v>
      </c>
      <c r="H1178" s="56">
        <v>400210</v>
      </c>
      <c r="I1178" s="56" t="s">
        <v>11432</v>
      </c>
      <c r="J1178" s="56" t="s">
        <v>2584</v>
      </c>
      <c r="K1178" s="56" t="s">
        <v>2585</v>
      </c>
      <c r="L1178" s="56" t="s">
        <v>7138</v>
      </c>
      <c r="M1178" s="73">
        <v>41256</v>
      </c>
      <c r="N1178" s="56"/>
      <c r="O1178" s="56"/>
      <c r="P1178" s="56" t="s">
        <v>9044</v>
      </c>
      <c r="Q1178" s="56"/>
      <c r="R1178" s="56" t="s">
        <v>70</v>
      </c>
      <c r="S1178" s="56" t="s">
        <v>11415</v>
      </c>
      <c r="T1178" s="56" t="s">
        <v>7140</v>
      </c>
      <c r="U1178" s="57">
        <v>164025</v>
      </c>
      <c r="V1178" s="57">
        <v>-67744.56</v>
      </c>
      <c r="W1178" s="57">
        <v>96280.44</v>
      </c>
      <c r="X1178" s="57">
        <v>0</v>
      </c>
      <c r="Y1178" s="73">
        <v>41256</v>
      </c>
      <c r="Z1178" s="57">
        <v>-5614.21</v>
      </c>
      <c r="AA1178" s="57">
        <v>0</v>
      </c>
      <c r="AB1178" s="57">
        <v>90666.23</v>
      </c>
      <c r="AC1178" s="57">
        <v>0</v>
      </c>
      <c r="AD1178" s="56" t="s">
        <v>9255</v>
      </c>
      <c r="AE1178" s="57">
        <v>0</v>
      </c>
      <c r="AF1178" s="57">
        <v>0</v>
      </c>
      <c r="AG1178" s="57">
        <v>0</v>
      </c>
      <c r="AI1178"/>
      <c r="AJ1178"/>
    </row>
    <row r="1179" spans="1:36">
      <c r="A1179" s="56" t="s">
        <v>50</v>
      </c>
      <c r="B1179" s="56" t="s">
        <v>11427</v>
      </c>
      <c r="C1179" s="56">
        <v>2101010050</v>
      </c>
      <c r="D1179" s="56" t="s">
        <v>43</v>
      </c>
      <c r="E1179" s="56">
        <v>2101020050</v>
      </c>
      <c r="F1179" s="56">
        <v>5401010050</v>
      </c>
      <c r="G1179" s="56" t="s">
        <v>11431</v>
      </c>
      <c r="H1179" s="56">
        <v>400210</v>
      </c>
      <c r="I1179" s="56" t="s">
        <v>11432</v>
      </c>
      <c r="J1179" s="56" t="s">
        <v>2586</v>
      </c>
      <c r="K1179" s="56" t="s">
        <v>2587</v>
      </c>
      <c r="L1179" s="56" t="s">
        <v>7138</v>
      </c>
      <c r="M1179" s="73">
        <v>39004</v>
      </c>
      <c r="N1179" s="56"/>
      <c r="O1179" s="56"/>
      <c r="P1179" s="56" t="s">
        <v>156</v>
      </c>
      <c r="Q1179" s="56"/>
      <c r="R1179" s="56" t="s">
        <v>70</v>
      </c>
      <c r="S1179" s="56" t="s">
        <v>11415</v>
      </c>
      <c r="T1179" s="56" t="s">
        <v>7140</v>
      </c>
      <c r="U1179" s="57">
        <v>169936</v>
      </c>
      <c r="V1179" s="57">
        <v>-114669.42</v>
      </c>
      <c r="W1179" s="57">
        <v>55266.58</v>
      </c>
      <c r="X1179" s="57">
        <v>0</v>
      </c>
      <c r="Y1179" s="73">
        <v>39004</v>
      </c>
      <c r="Z1179" s="57">
        <v>-4755.28</v>
      </c>
      <c r="AA1179" s="57">
        <v>0</v>
      </c>
      <c r="AB1179" s="57">
        <v>50511.3</v>
      </c>
      <c r="AC1179" s="57">
        <v>0</v>
      </c>
      <c r="AD1179" s="56" t="s">
        <v>9255</v>
      </c>
      <c r="AE1179" s="57">
        <v>0</v>
      </c>
      <c r="AF1179" s="57">
        <v>0</v>
      </c>
      <c r="AG1179" s="57">
        <v>0</v>
      </c>
      <c r="AI1179"/>
      <c r="AJ1179"/>
    </row>
    <row r="1180" spans="1:36">
      <c r="A1180" s="56" t="s">
        <v>50</v>
      </c>
      <c r="B1180" s="56" t="s">
        <v>11427</v>
      </c>
      <c r="C1180" s="56">
        <v>2101010050</v>
      </c>
      <c r="D1180" s="56" t="s">
        <v>43</v>
      </c>
      <c r="E1180" s="56">
        <v>2101020050</v>
      </c>
      <c r="F1180" s="56">
        <v>5401010050</v>
      </c>
      <c r="G1180" s="56" t="s">
        <v>11431</v>
      </c>
      <c r="H1180" s="56">
        <v>400210</v>
      </c>
      <c r="I1180" s="56" t="s">
        <v>11432</v>
      </c>
      <c r="J1180" s="56" t="s">
        <v>2590</v>
      </c>
      <c r="K1180" s="56" t="s">
        <v>2591</v>
      </c>
      <c r="L1180" s="56" t="s">
        <v>7138</v>
      </c>
      <c r="M1180" s="73">
        <v>40473</v>
      </c>
      <c r="N1180" s="56"/>
      <c r="O1180" s="56"/>
      <c r="P1180" s="56" t="s">
        <v>7186</v>
      </c>
      <c r="Q1180" s="56"/>
      <c r="R1180" s="56" t="s">
        <v>70</v>
      </c>
      <c r="S1180" s="56" t="s">
        <v>11415</v>
      </c>
      <c r="T1180" s="56" t="s">
        <v>7140</v>
      </c>
      <c r="U1180" s="57">
        <v>477003</v>
      </c>
      <c r="V1180" s="57">
        <v>-237083.75</v>
      </c>
      <c r="W1180" s="57">
        <v>239919.25</v>
      </c>
      <c r="X1180" s="57">
        <v>0</v>
      </c>
      <c r="Y1180" s="73">
        <v>40473</v>
      </c>
      <c r="Z1180" s="57">
        <v>-13772.34</v>
      </c>
      <c r="AA1180" s="57">
        <v>0</v>
      </c>
      <c r="AB1180" s="57">
        <v>226146.91</v>
      </c>
      <c r="AC1180" s="57">
        <v>0</v>
      </c>
      <c r="AD1180" s="56" t="s">
        <v>9255</v>
      </c>
      <c r="AE1180" s="57">
        <v>0</v>
      </c>
      <c r="AF1180" s="57">
        <v>0</v>
      </c>
      <c r="AG1180" s="57">
        <v>0</v>
      </c>
      <c r="AI1180"/>
      <c r="AJ1180"/>
    </row>
    <row r="1181" spans="1:36">
      <c r="A1181" s="56" t="s">
        <v>50</v>
      </c>
      <c r="B1181" s="56" t="s">
        <v>11427</v>
      </c>
      <c r="C1181" s="56">
        <v>2101010050</v>
      </c>
      <c r="D1181" s="56" t="s">
        <v>43</v>
      </c>
      <c r="E1181" s="56">
        <v>2101020050</v>
      </c>
      <c r="F1181" s="56">
        <v>5401010050</v>
      </c>
      <c r="G1181" s="56" t="s">
        <v>11431</v>
      </c>
      <c r="H1181" s="56">
        <v>400210</v>
      </c>
      <c r="I1181" s="56" t="s">
        <v>11432</v>
      </c>
      <c r="J1181" s="56" t="s">
        <v>2592</v>
      </c>
      <c r="K1181" s="56" t="s">
        <v>2593</v>
      </c>
      <c r="L1181" s="56" t="s">
        <v>7138</v>
      </c>
      <c r="M1181" s="73">
        <v>41393</v>
      </c>
      <c r="N1181" s="56"/>
      <c r="O1181" s="56"/>
      <c r="P1181" s="56" t="s">
        <v>7187</v>
      </c>
      <c r="Q1181" s="56"/>
      <c r="R1181" s="56" t="s">
        <v>70</v>
      </c>
      <c r="S1181" s="56" t="s">
        <v>11415</v>
      </c>
      <c r="T1181" s="56" t="s">
        <v>7140</v>
      </c>
      <c r="U1181" s="57">
        <v>599285</v>
      </c>
      <c r="V1181" s="57">
        <v>-238691.75</v>
      </c>
      <c r="W1181" s="57">
        <v>360593.25</v>
      </c>
      <c r="X1181" s="57">
        <v>0</v>
      </c>
      <c r="Y1181" s="73">
        <v>41393</v>
      </c>
      <c r="Z1181" s="57">
        <v>-21074.44</v>
      </c>
      <c r="AA1181" s="57">
        <v>0</v>
      </c>
      <c r="AB1181" s="57">
        <v>339518.81</v>
      </c>
      <c r="AC1181" s="57">
        <v>0</v>
      </c>
      <c r="AD1181" s="56" t="s">
        <v>9255</v>
      </c>
      <c r="AE1181" s="57">
        <v>0</v>
      </c>
      <c r="AF1181" s="57">
        <v>0</v>
      </c>
      <c r="AG1181" s="57">
        <v>0</v>
      </c>
      <c r="AI1181"/>
      <c r="AJ1181"/>
    </row>
    <row r="1182" spans="1:36">
      <c r="A1182" s="56" t="s">
        <v>50</v>
      </c>
      <c r="B1182" s="56" t="s">
        <v>11427</v>
      </c>
      <c r="C1182" s="56">
        <v>2101010050</v>
      </c>
      <c r="D1182" s="56" t="s">
        <v>43</v>
      </c>
      <c r="E1182" s="56">
        <v>2101020050</v>
      </c>
      <c r="F1182" s="56">
        <v>5401010050</v>
      </c>
      <c r="G1182" s="56" t="s">
        <v>11431</v>
      </c>
      <c r="H1182" s="56">
        <v>400210</v>
      </c>
      <c r="I1182" s="56" t="s">
        <v>11432</v>
      </c>
      <c r="J1182" s="56" t="s">
        <v>2596</v>
      </c>
      <c r="K1182" s="56" t="s">
        <v>2597</v>
      </c>
      <c r="L1182" s="56" t="s">
        <v>7138</v>
      </c>
      <c r="M1182" s="73">
        <v>41429</v>
      </c>
      <c r="N1182" s="56"/>
      <c r="O1182" s="56"/>
      <c r="P1182" s="56" t="s">
        <v>7188</v>
      </c>
      <c r="Q1182" s="56"/>
      <c r="R1182" s="56" t="s">
        <v>70</v>
      </c>
      <c r="S1182" s="56" t="s">
        <v>11415</v>
      </c>
      <c r="T1182" s="56" t="s">
        <v>7140</v>
      </c>
      <c r="U1182" s="57">
        <v>3274430</v>
      </c>
      <c r="V1182" s="57">
        <v>-1291521.6200000001</v>
      </c>
      <c r="W1182" s="57">
        <v>1982908.38</v>
      </c>
      <c r="X1182" s="57">
        <v>0</v>
      </c>
      <c r="Y1182" s="73">
        <v>41429</v>
      </c>
      <c r="Z1182" s="57">
        <v>-115955.8</v>
      </c>
      <c r="AA1182" s="57">
        <v>0</v>
      </c>
      <c r="AB1182" s="57">
        <v>1866952.58</v>
      </c>
      <c r="AC1182" s="57">
        <v>0</v>
      </c>
      <c r="AD1182" s="56" t="s">
        <v>9255</v>
      </c>
      <c r="AE1182" s="57">
        <v>0</v>
      </c>
      <c r="AF1182" s="57">
        <v>0</v>
      </c>
      <c r="AG1182" s="57">
        <v>0</v>
      </c>
      <c r="AI1182"/>
      <c r="AJ1182"/>
    </row>
    <row r="1183" spans="1:36">
      <c r="A1183" s="56" t="s">
        <v>50</v>
      </c>
      <c r="B1183" s="56" t="s">
        <v>11427</v>
      </c>
      <c r="C1183" s="56">
        <v>2101010050</v>
      </c>
      <c r="D1183" s="56" t="s">
        <v>43</v>
      </c>
      <c r="E1183" s="56">
        <v>2101020050</v>
      </c>
      <c r="F1183" s="56">
        <v>5401010050</v>
      </c>
      <c r="G1183" s="56" t="s">
        <v>11431</v>
      </c>
      <c r="H1183" s="56">
        <v>400210</v>
      </c>
      <c r="I1183" s="56" t="s">
        <v>11432</v>
      </c>
      <c r="J1183" s="56" t="s">
        <v>2600</v>
      </c>
      <c r="K1183" s="56" t="s">
        <v>2601</v>
      </c>
      <c r="L1183" s="56" t="s">
        <v>7138</v>
      </c>
      <c r="M1183" s="73">
        <v>41485</v>
      </c>
      <c r="N1183" s="56"/>
      <c r="O1183" s="56"/>
      <c r="P1183" s="56" t="s">
        <v>7189</v>
      </c>
      <c r="Q1183" s="56"/>
      <c r="R1183" s="56" t="s">
        <v>70</v>
      </c>
      <c r="S1183" s="56" t="s">
        <v>11415</v>
      </c>
      <c r="T1183" s="56" t="s">
        <v>7140</v>
      </c>
      <c r="U1183" s="57">
        <v>5918001</v>
      </c>
      <c r="V1183" s="57">
        <v>-2298610.4900000002</v>
      </c>
      <c r="W1183" s="57">
        <v>3619390.51</v>
      </c>
      <c r="X1183" s="57">
        <v>0</v>
      </c>
      <c r="Y1183" s="73">
        <v>41485</v>
      </c>
      <c r="Z1183" s="57">
        <v>-211840.8</v>
      </c>
      <c r="AA1183" s="57">
        <v>0</v>
      </c>
      <c r="AB1183" s="57">
        <v>3407549.71</v>
      </c>
      <c r="AC1183" s="57">
        <v>0</v>
      </c>
      <c r="AD1183" s="56" t="s">
        <v>9255</v>
      </c>
      <c r="AE1183" s="57">
        <v>0</v>
      </c>
      <c r="AF1183" s="57">
        <v>0</v>
      </c>
      <c r="AG1183" s="57">
        <v>0</v>
      </c>
      <c r="AI1183"/>
      <c r="AJ1183"/>
    </row>
    <row r="1184" spans="1:36">
      <c r="A1184" s="56" t="s">
        <v>50</v>
      </c>
      <c r="B1184" s="56" t="s">
        <v>11427</v>
      </c>
      <c r="C1184" s="56">
        <v>2101010050</v>
      </c>
      <c r="D1184" s="56" t="s">
        <v>43</v>
      </c>
      <c r="E1184" s="56">
        <v>2101020050</v>
      </c>
      <c r="F1184" s="56">
        <v>5401010050</v>
      </c>
      <c r="G1184" s="56" t="s">
        <v>11431</v>
      </c>
      <c r="H1184" s="56">
        <v>400210</v>
      </c>
      <c r="I1184" s="56" t="s">
        <v>11432</v>
      </c>
      <c r="J1184" s="56" t="s">
        <v>2602</v>
      </c>
      <c r="K1184" s="56" t="s">
        <v>2603</v>
      </c>
      <c r="L1184" s="56" t="s">
        <v>7138</v>
      </c>
      <c r="M1184" s="73">
        <v>41079</v>
      </c>
      <c r="N1184" s="56"/>
      <c r="O1184" s="56"/>
      <c r="P1184" s="56" t="s">
        <v>7190</v>
      </c>
      <c r="Q1184" s="56"/>
      <c r="R1184" s="56" t="s">
        <v>70</v>
      </c>
      <c r="S1184" s="56" t="s">
        <v>11415</v>
      </c>
      <c r="T1184" s="56" t="s">
        <v>7140</v>
      </c>
      <c r="U1184" s="57">
        <v>6020249</v>
      </c>
      <c r="V1184" s="57">
        <v>-2600920.65</v>
      </c>
      <c r="W1184" s="57">
        <v>3419328.35</v>
      </c>
      <c r="X1184" s="57">
        <v>0</v>
      </c>
      <c r="Y1184" s="73">
        <v>41079</v>
      </c>
      <c r="Z1184" s="57">
        <v>-198762.88</v>
      </c>
      <c r="AA1184" s="57">
        <v>0</v>
      </c>
      <c r="AB1184" s="57">
        <v>3220565.47</v>
      </c>
      <c r="AC1184" s="57">
        <v>0</v>
      </c>
      <c r="AD1184" s="56" t="s">
        <v>9255</v>
      </c>
      <c r="AE1184" s="57">
        <v>0</v>
      </c>
      <c r="AF1184" s="57">
        <v>0</v>
      </c>
      <c r="AG1184" s="57">
        <v>0</v>
      </c>
      <c r="AI1184"/>
      <c r="AJ1184"/>
    </row>
    <row r="1185" spans="1:36">
      <c r="A1185" s="56" t="s">
        <v>50</v>
      </c>
      <c r="B1185" s="56" t="s">
        <v>11427</v>
      </c>
      <c r="C1185" s="56">
        <v>2101010050</v>
      </c>
      <c r="D1185" s="56" t="s">
        <v>43</v>
      </c>
      <c r="E1185" s="56">
        <v>2101020050</v>
      </c>
      <c r="F1185" s="56">
        <v>5401010050</v>
      </c>
      <c r="G1185" s="56" t="s">
        <v>11431</v>
      </c>
      <c r="H1185" s="56">
        <v>400210</v>
      </c>
      <c r="I1185" s="56" t="s">
        <v>11432</v>
      </c>
      <c r="J1185" s="56" t="s">
        <v>2608</v>
      </c>
      <c r="K1185" s="56" t="s">
        <v>2609</v>
      </c>
      <c r="L1185" s="56" t="s">
        <v>7138</v>
      </c>
      <c r="M1185" s="73">
        <v>41307</v>
      </c>
      <c r="N1185" s="56"/>
      <c r="O1185" s="56"/>
      <c r="P1185" s="56" t="s">
        <v>156</v>
      </c>
      <c r="Q1185" s="56"/>
      <c r="R1185" s="56" t="s">
        <v>70</v>
      </c>
      <c r="S1185" s="56" t="s">
        <v>11415</v>
      </c>
      <c r="T1185" s="56" t="s">
        <v>7140</v>
      </c>
      <c r="U1185" s="57">
        <v>16116</v>
      </c>
      <c r="V1185" s="57">
        <v>-7160.75</v>
      </c>
      <c r="W1185" s="57">
        <v>8955.25</v>
      </c>
      <c r="X1185" s="57">
        <v>0</v>
      </c>
      <c r="Y1185" s="73">
        <v>41307</v>
      </c>
      <c r="Z1185" s="57">
        <v>-828.59</v>
      </c>
      <c r="AA1185" s="57">
        <v>0</v>
      </c>
      <c r="AB1185" s="57">
        <v>8126.66</v>
      </c>
      <c r="AC1185" s="57">
        <v>0</v>
      </c>
      <c r="AD1185" s="56" t="s">
        <v>9255</v>
      </c>
      <c r="AE1185" s="57">
        <v>0</v>
      </c>
      <c r="AF1185" s="57">
        <v>0</v>
      </c>
      <c r="AG1185" s="57">
        <v>0</v>
      </c>
      <c r="AI1185"/>
      <c r="AJ1185"/>
    </row>
    <row r="1186" spans="1:36">
      <c r="A1186" s="56" t="s">
        <v>50</v>
      </c>
      <c r="B1186" s="56" t="s">
        <v>11427</v>
      </c>
      <c r="C1186" s="56">
        <v>2101010050</v>
      </c>
      <c r="D1186" s="56" t="s">
        <v>43</v>
      </c>
      <c r="E1186" s="56">
        <v>2101020050</v>
      </c>
      <c r="F1186" s="56">
        <v>5401010050</v>
      </c>
      <c r="G1186" s="56" t="s">
        <v>11431</v>
      </c>
      <c r="H1186" s="56">
        <v>400210</v>
      </c>
      <c r="I1186" s="56" t="s">
        <v>11432</v>
      </c>
      <c r="J1186" s="56" t="s">
        <v>2610</v>
      </c>
      <c r="K1186" s="56" t="s">
        <v>2611</v>
      </c>
      <c r="L1186" s="56" t="s">
        <v>7138</v>
      </c>
      <c r="M1186" s="73">
        <v>37079</v>
      </c>
      <c r="N1186" s="56"/>
      <c r="O1186" s="56"/>
      <c r="P1186" s="56" t="s">
        <v>156</v>
      </c>
      <c r="Q1186" s="56"/>
      <c r="R1186" s="56" t="s">
        <v>70</v>
      </c>
      <c r="S1186" s="56" t="s">
        <v>11415</v>
      </c>
      <c r="T1186" s="56" t="s">
        <v>7140</v>
      </c>
      <c r="U1186" s="57">
        <v>18280</v>
      </c>
      <c r="V1186" s="57">
        <v>-14445.24</v>
      </c>
      <c r="W1186" s="57">
        <v>3834.76</v>
      </c>
      <c r="X1186" s="57">
        <v>0</v>
      </c>
      <c r="Y1186" s="73">
        <v>37079</v>
      </c>
      <c r="Z1186" s="57">
        <v>-260.35000000000002</v>
      </c>
      <c r="AA1186" s="57">
        <v>0</v>
      </c>
      <c r="AB1186" s="57">
        <v>3574.41</v>
      </c>
      <c r="AC1186" s="57">
        <v>0</v>
      </c>
      <c r="AD1186" s="56" t="s">
        <v>9255</v>
      </c>
      <c r="AE1186" s="57">
        <v>0</v>
      </c>
      <c r="AF1186" s="57">
        <v>0</v>
      </c>
      <c r="AG1186" s="57">
        <v>0</v>
      </c>
      <c r="AI1186"/>
      <c r="AJ1186"/>
    </row>
    <row r="1187" spans="1:36">
      <c r="A1187" s="56" t="s">
        <v>50</v>
      </c>
      <c r="B1187" s="56" t="s">
        <v>11427</v>
      </c>
      <c r="C1187" s="56">
        <v>2101010050</v>
      </c>
      <c r="D1187" s="56" t="s">
        <v>43</v>
      </c>
      <c r="E1187" s="56">
        <v>2101020050</v>
      </c>
      <c r="F1187" s="56">
        <v>5401010050</v>
      </c>
      <c r="G1187" s="56" t="s">
        <v>11431</v>
      </c>
      <c r="H1187" s="56">
        <v>400210</v>
      </c>
      <c r="I1187" s="56" t="s">
        <v>11432</v>
      </c>
      <c r="J1187" s="56" t="s">
        <v>2612</v>
      </c>
      <c r="K1187" s="56" t="s">
        <v>2613</v>
      </c>
      <c r="L1187" s="56" t="s">
        <v>7138</v>
      </c>
      <c r="M1187" s="73">
        <v>36629</v>
      </c>
      <c r="N1187" s="56"/>
      <c r="O1187" s="56"/>
      <c r="P1187" s="56" t="s">
        <v>156</v>
      </c>
      <c r="Q1187" s="56"/>
      <c r="R1187" s="56" t="s">
        <v>70</v>
      </c>
      <c r="S1187" s="56" t="s">
        <v>11415</v>
      </c>
      <c r="T1187" s="56" t="s">
        <v>7140</v>
      </c>
      <c r="U1187" s="57">
        <v>18800</v>
      </c>
      <c r="V1187" s="57">
        <v>-15666.86</v>
      </c>
      <c r="W1187" s="57">
        <v>3133.14</v>
      </c>
      <c r="X1187" s="57">
        <v>0</v>
      </c>
      <c r="Y1187" s="73">
        <v>36629</v>
      </c>
      <c r="Z1187" s="57">
        <v>-222.17</v>
      </c>
      <c r="AA1187" s="57">
        <v>0</v>
      </c>
      <c r="AB1187" s="57">
        <v>2910.97</v>
      </c>
      <c r="AC1187" s="57">
        <v>0</v>
      </c>
      <c r="AD1187" s="56" t="s">
        <v>9255</v>
      </c>
      <c r="AE1187" s="57">
        <v>0</v>
      </c>
      <c r="AF1187" s="57">
        <v>0</v>
      </c>
      <c r="AG1187" s="57">
        <v>0</v>
      </c>
      <c r="AI1187"/>
      <c r="AJ1187"/>
    </row>
    <row r="1188" spans="1:36">
      <c r="A1188" s="56" t="s">
        <v>50</v>
      </c>
      <c r="B1188" s="56" t="s">
        <v>11427</v>
      </c>
      <c r="C1188" s="56">
        <v>2101010050</v>
      </c>
      <c r="D1188" s="56" t="s">
        <v>43</v>
      </c>
      <c r="E1188" s="56">
        <v>2101020050</v>
      </c>
      <c r="F1188" s="56">
        <v>5401010050</v>
      </c>
      <c r="G1188" s="56" t="s">
        <v>11431</v>
      </c>
      <c r="H1188" s="56">
        <v>400210</v>
      </c>
      <c r="I1188" s="56" t="s">
        <v>11432</v>
      </c>
      <c r="J1188" s="56" t="s">
        <v>2614</v>
      </c>
      <c r="K1188" s="56" t="s">
        <v>2615</v>
      </c>
      <c r="L1188" s="56" t="s">
        <v>7138</v>
      </c>
      <c r="M1188" s="73">
        <v>36399</v>
      </c>
      <c r="N1188" s="56"/>
      <c r="O1188" s="56"/>
      <c r="P1188" s="56" t="s">
        <v>156</v>
      </c>
      <c r="Q1188" s="56"/>
      <c r="R1188" s="56" t="s">
        <v>70</v>
      </c>
      <c r="S1188" s="56" t="s">
        <v>11415</v>
      </c>
      <c r="T1188" s="56" t="s">
        <v>7140</v>
      </c>
      <c r="U1188" s="57">
        <v>19292</v>
      </c>
      <c r="V1188" s="57">
        <v>-16471.61</v>
      </c>
      <c r="W1188" s="57">
        <v>2820.39</v>
      </c>
      <c r="X1188" s="57">
        <v>0</v>
      </c>
      <c r="Y1188" s="73">
        <v>36399</v>
      </c>
      <c r="Z1188" s="57">
        <v>-202.1</v>
      </c>
      <c r="AA1188" s="57">
        <v>0</v>
      </c>
      <c r="AB1188" s="57">
        <v>2618.29</v>
      </c>
      <c r="AC1188" s="57">
        <v>0</v>
      </c>
      <c r="AD1188" s="56" t="s">
        <v>9255</v>
      </c>
      <c r="AE1188" s="57">
        <v>0</v>
      </c>
      <c r="AF1188" s="57">
        <v>0</v>
      </c>
      <c r="AG1188" s="57">
        <v>0</v>
      </c>
      <c r="AI1188"/>
      <c r="AJ1188"/>
    </row>
    <row r="1189" spans="1:36">
      <c r="A1189" s="56" t="s">
        <v>50</v>
      </c>
      <c r="B1189" s="56" t="s">
        <v>11427</v>
      </c>
      <c r="C1189" s="56">
        <v>2101010050</v>
      </c>
      <c r="D1189" s="56" t="s">
        <v>43</v>
      </c>
      <c r="E1189" s="56">
        <v>2101020050</v>
      </c>
      <c r="F1189" s="56">
        <v>5401010050</v>
      </c>
      <c r="G1189" s="56" t="s">
        <v>11431</v>
      </c>
      <c r="H1189" s="56">
        <v>400210</v>
      </c>
      <c r="I1189" s="56" t="s">
        <v>11432</v>
      </c>
      <c r="J1189" s="56" t="s">
        <v>2616</v>
      </c>
      <c r="K1189" s="56" t="s">
        <v>2617</v>
      </c>
      <c r="L1189" s="56" t="s">
        <v>7138</v>
      </c>
      <c r="M1189" s="73">
        <v>36260</v>
      </c>
      <c r="N1189" s="56"/>
      <c r="O1189" s="56"/>
      <c r="P1189" s="56" t="s">
        <v>156</v>
      </c>
      <c r="Q1189" s="56"/>
      <c r="R1189" s="56" t="s">
        <v>70</v>
      </c>
      <c r="S1189" s="56" t="s">
        <v>11415</v>
      </c>
      <c r="T1189" s="56" t="s">
        <v>7140</v>
      </c>
      <c r="U1189" s="57">
        <v>37191</v>
      </c>
      <c r="V1189" s="57">
        <v>-31746.01</v>
      </c>
      <c r="W1189" s="57">
        <v>5444.99</v>
      </c>
      <c r="X1189" s="57">
        <v>0</v>
      </c>
      <c r="Y1189" s="73">
        <v>36260</v>
      </c>
      <c r="Z1189" s="57">
        <v>-408.99</v>
      </c>
      <c r="AA1189" s="57">
        <v>0</v>
      </c>
      <c r="AB1189" s="57">
        <v>5036</v>
      </c>
      <c r="AC1189" s="57">
        <v>0</v>
      </c>
      <c r="AD1189" s="56" t="s">
        <v>9255</v>
      </c>
      <c r="AE1189" s="57">
        <v>0</v>
      </c>
      <c r="AF1189" s="57">
        <v>0</v>
      </c>
      <c r="AG1189" s="57">
        <v>0</v>
      </c>
      <c r="AI1189"/>
      <c r="AJ1189"/>
    </row>
    <row r="1190" spans="1:36">
      <c r="A1190" s="56" t="s">
        <v>50</v>
      </c>
      <c r="B1190" s="56" t="s">
        <v>11427</v>
      </c>
      <c r="C1190" s="56">
        <v>2101010050</v>
      </c>
      <c r="D1190" s="56" t="s">
        <v>43</v>
      </c>
      <c r="E1190" s="56">
        <v>2101020050</v>
      </c>
      <c r="F1190" s="56">
        <v>5401010050</v>
      </c>
      <c r="G1190" s="56" t="s">
        <v>11431</v>
      </c>
      <c r="H1190" s="56">
        <v>400210</v>
      </c>
      <c r="I1190" s="56" t="s">
        <v>11432</v>
      </c>
      <c r="J1190" s="56" t="s">
        <v>2618</v>
      </c>
      <c r="K1190" s="56" t="s">
        <v>2619</v>
      </c>
      <c r="L1190" s="56" t="s">
        <v>7138</v>
      </c>
      <c r="M1190" s="73">
        <v>36981</v>
      </c>
      <c r="N1190" s="56"/>
      <c r="O1190" s="56"/>
      <c r="P1190" s="56" t="s">
        <v>156</v>
      </c>
      <c r="Q1190" s="56"/>
      <c r="R1190" s="56" t="s">
        <v>70</v>
      </c>
      <c r="S1190" s="56" t="s">
        <v>11415</v>
      </c>
      <c r="T1190" s="56" t="s">
        <v>7140</v>
      </c>
      <c r="U1190" s="57">
        <v>41101</v>
      </c>
      <c r="V1190" s="57">
        <v>-32878.07</v>
      </c>
      <c r="W1190" s="57">
        <v>8222.93</v>
      </c>
      <c r="X1190" s="57">
        <v>0</v>
      </c>
      <c r="Y1190" s="73">
        <v>36981</v>
      </c>
      <c r="Z1190" s="57">
        <v>-564.55999999999995</v>
      </c>
      <c r="AA1190" s="57">
        <v>0</v>
      </c>
      <c r="AB1190" s="57">
        <v>7658.37</v>
      </c>
      <c r="AC1190" s="57">
        <v>0</v>
      </c>
      <c r="AD1190" s="56" t="s">
        <v>9255</v>
      </c>
      <c r="AE1190" s="57">
        <v>0</v>
      </c>
      <c r="AF1190" s="57">
        <v>0</v>
      </c>
      <c r="AG1190" s="57">
        <v>0</v>
      </c>
      <c r="AI1190"/>
      <c r="AJ1190"/>
    </row>
    <row r="1191" spans="1:36">
      <c r="A1191" s="56" t="s">
        <v>50</v>
      </c>
      <c r="B1191" s="56" t="s">
        <v>11427</v>
      </c>
      <c r="C1191" s="56">
        <v>2101010050</v>
      </c>
      <c r="D1191" s="56" t="s">
        <v>43</v>
      </c>
      <c r="E1191" s="56">
        <v>2101020050</v>
      </c>
      <c r="F1191" s="56">
        <v>5401010050</v>
      </c>
      <c r="G1191" s="56" t="s">
        <v>11431</v>
      </c>
      <c r="H1191" s="56">
        <v>400210</v>
      </c>
      <c r="I1191" s="56" t="s">
        <v>11432</v>
      </c>
      <c r="J1191" s="56" t="s">
        <v>2620</v>
      </c>
      <c r="K1191" s="56" t="s">
        <v>2621</v>
      </c>
      <c r="L1191" s="56" t="s">
        <v>7138</v>
      </c>
      <c r="M1191" s="73">
        <v>36981</v>
      </c>
      <c r="N1191" s="56"/>
      <c r="O1191" s="56"/>
      <c r="P1191" s="56" t="s">
        <v>156</v>
      </c>
      <c r="Q1191" s="56"/>
      <c r="R1191" s="56" t="s">
        <v>70</v>
      </c>
      <c r="S1191" s="56" t="s">
        <v>11415</v>
      </c>
      <c r="T1191" s="56" t="s">
        <v>7140</v>
      </c>
      <c r="U1191" s="57">
        <v>47918</v>
      </c>
      <c r="V1191" s="57">
        <v>-38331.81</v>
      </c>
      <c r="W1191" s="57">
        <v>9586.19</v>
      </c>
      <c r="X1191" s="57">
        <v>0</v>
      </c>
      <c r="Y1191" s="73">
        <v>36981</v>
      </c>
      <c r="Z1191" s="57">
        <v>-658.14</v>
      </c>
      <c r="AA1191" s="57">
        <v>0</v>
      </c>
      <c r="AB1191" s="57">
        <v>8928.0499999999993</v>
      </c>
      <c r="AC1191" s="57">
        <v>0</v>
      </c>
      <c r="AD1191" s="56" t="s">
        <v>9255</v>
      </c>
      <c r="AE1191" s="57">
        <v>0</v>
      </c>
      <c r="AF1191" s="57">
        <v>0</v>
      </c>
      <c r="AG1191" s="57">
        <v>0</v>
      </c>
      <c r="AI1191"/>
      <c r="AJ1191"/>
    </row>
    <row r="1192" spans="1:36">
      <c r="A1192" s="56" t="s">
        <v>50</v>
      </c>
      <c r="B1192" s="56" t="s">
        <v>11427</v>
      </c>
      <c r="C1192" s="56">
        <v>2101010050</v>
      </c>
      <c r="D1192" s="56" t="s">
        <v>43</v>
      </c>
      <c r="E1192" s="56">
        <v>2101020050</v>
      </c>
      <c r="F1192" s="56">
        <v>5401010050</v>
      </c>
      <c r="G1192" s="56" t="s">
        <v>11431</v>
      </c>
      <c r="H1192" s="56">
        <v>400210</v>
      </c>
      <c r="I1192" s="56" t="s">
        <v>11432</v>
      </c>
      <c r="J1192" s="56" t="s">
        <v>2622</v>
      </c>
      <c r="K1192" s="56" t="s">
        <v>2623</v>
      </c>
      <c r="L1192" s="56" t="s">
        <v>7138</v>
      </c>
      <c r="M1192" s="73">
        <v>37922</v>
      </c>
      <c r="N1192" s="56"/>
      <c r="O1192" s="56"/>
      <c r="P1192" s="56" t="s">
        <v>156</v>
      </c>
      <c r="Q1192" s="56"/>
      <c r="R1192" s="56" t="s">
        <v>70</v>
      </c>
      <c r="S1192" s="56" t="s">
        <v>11415</v>
      </c>
      <c r="T1192" s="56" t="s">
        <v>7140</v>
      </c>
      <c r="U1192" s="57">
        <v>49178</v>
      </c>
      <c r="V1192" s="57">
        <v>-37726.730000000003</v>
      </c>
      <c r="W1192" s="57">
        <v>11451.27</v>
      </c>
      <c r="X1192" s="57">
        <v>0</v>
      </c>
      <c r="Y1192" s="73">
        <v>37922</v>
      </c>
      <c r="Z1192" s="57">
        <v>-654.49</v>
      </c>
      <c r="AA1192" s="57">
        <v>0</v>
      </c>
      <c r="AB1192" s="57">
        <v>10796.78</v>
      </c>
      <c r="AC1192" s="57">
        <v>0</v>
      </c>
      <c r="AD1192" s="56" t="s">
        <v>9255</v>
      </c>
      <c r="AE1192" s="57">
        <v>0</v>
      </c>
      <c r="AF1192" s="57">
        <v>0</v>
      </c>
      <c r="AG1192" s="57">
        <v>0</v>
      </c>
      <c r="AI1192"/>
      <c r="AJ1192"/>
    </row>
    <row r="1193" spans="1:36">
      <c r="A1193" s="56" t="s">
        <v>50</v>
      </c>
      <c r="B1193" s="56" t="s">
        <v>11427</v>
      </c>
      <c r="C1193" s="56">
        <v>2101010050</v>
      </c>
      <c r="D1193" s="56" t="s">
        <v>43</v>
      </c>
      <c r="E1193" s="56">
        <v>2101020050</v>
      </c>
      <c r="F1193" s="56">
        <v>5401010050</v>
      </c>
      <c r="G1193" s="56" t="s">
        <v>11431</v>
      </c>
      <c r="H1193" s="56">
        <v>400210</v>
      </c>
      <c r="I1193" s="56" t="s">
        <v>11432</v>
      </c>
      <c r="J1193" s="56" t="s">
        <v>2624</v>
      </c>
      <c r="K1193" s="56" t="s">
        <v>2625</v>
      </c>
      <c r="L1193" s="56" t="s">
        <v>7138</v>
      </c>
      <c r="M1193" s="73">
        <v>37788</v>
      </c>
      <c r="N1193" s="56"/>
      <c r="O1193" s="56"/>
      <c r="P1193" s="56" t="s">
        <v>156</v>
      </c>
      <c r="Q1193" s="56"/>
      <c r="R1193" s="56" t="s">
        <v>70</v>
      </c>
      <c r="S1193" s="56" t="s">
        <v>11415</v>
      </c>
      <c r="T1193" s="56" t="s">
        <v>7140</v>
      </c>
      <c r="U1193" s="57">
        <v>49400</v>
      </c>
      <c r="V1193" s="57">
        <v>-38676.720000000001</v>
      </c>
      <c r="W1193" s="57">
        <v>10723.28</v>
      </c>
      <c r="X1193" s="57">
        <v>0</v>
      </c>
      <c r="Y1193" s="73">
        <v>37788</v>
      </c>
      <c r="Z1193" s="57">
        <v>-618.76</v>
      </c>
      <c r="AA1193" s="57">
        <v>0</v>
      </c>
      <c r="AB1193" s="57">
        <v>10104.52</v>
      </c>
      <c r="AC1193" s="57">
        <v>0</v>
      </c>
      <c r="AD1193" s="56" t="s">
        <v>9255</v>
      </c>
      <c r="AE1193" s="57">
        <v>0</v>
      </c>
      <c r="AF1193" s="57">
        <v>0</v>
      </c>
      <c r="AG1193" s="57">
        <v>0</v>
      </c>
      <c r="AI1193"/>
      <c r="AJ1193"/>
    </row>
    <row r="1194" spans="1:36">
      <c r="A1194" s="56" t="s">
        <v>50</v>
      </c>
      <c r="B1194" s="56" t="s">
        <v>11427</v>
      </c>
      <c r="C1194" s="56">
        <v>2101010050</v>
      </c>
      <c r="D1194" s="56" t="s">
        <v>43</v>
      </c>
      <c r="E1194" s="56">
        <v>2101020050</v>
      </c>
      <c r="F1194" s="56">
        <v>5401010050</v>
      </c>
      <c r="G1194" s="56" t="s">
        <v>11431</v>
      </c>
      <c r="H1194" s="56">
        <v>400210</v>
      </c>
      <c r="I1194" s="56" t="s">
        <v>11432</v>
      </c>
      <c r="J1194" s="56" t="s">
        <v>2626</v>
      </c>
      <c r="K1194" s="56" t="s">
        <v>2605</v>
      </c>
      <c r="L1194" s="56" t="s">
        <v>7138</v>
      </c>
      <c r="M1194" s="73">
        <v>41304</v>
      </c>
      <c r="N1194" s="56"/>
      <c r="O1194" s="56"/>
      <c r="P1194" s="56" t="s">
        <v>156</v>
      </c>
      <c r="Q1194" s="56"/>
      <c r="R1194" s="56" t="s">
        <v>70</v>
      </c>
      <c r="S1194" s="56" t="s">
        <v>11415</v>
      </c>
      <c r="T1194" s="56" t="s">
        <v>7140</v>
      </c>
      <c r="U1194" s="57">
        <v>51292</v>
      </c>
      <c r="V1194" s="57">
        <v>-22806.19</v>
      </c>
      <c r="W1194" s="57">
        <v>28485.81</v>
      </c>
      <c r="X1194" s="57">
        <v>0</v>
      </c>
      <c r="Y1194" s="73">
        <v>41304</v>
      </c>
      <c r="Z1194" s="57">
        <v>-2635.52</v>
      </c>
      <c r="AA1194" s="57">
        <v>0</v>
      </c>
      <c r="AB1194" s="57">
        <v>25850.29</v>
      </c>
      <c r="AC1194" s="57">
        <v>0</v>
      </c>
      <c r="AD1194" s="56" t="s">
        <v>9255</v>
      </c>
      <c r="AE1194" s="57">
        <v>0</v>
      </c>
      <c r="AF1194" s="57">
        <v>0</v>
      </c>
      <c r="AG1194" s="57">
        <v>0</v>
      </c>
      <c r="AI1194"/>
      <c r="AJ1194"/>
    </row>
    <row r="1195" spans="1:36">
      <c r="A1195" s="56" t="s">
        <v>50</v>
      </c>
      <c r="B1195" s="56" t="s">
        <v>11427</v>
      </c>
      <c r="C1195" s="56">
        <v>2101010050</v>
      </c>
      <c r="D1195" s="56" t="s">
        <v>43</v>
      </c>
      <c r="E1195" s="56">
        <v>2101020050</v>
      </c>
      <c r="F1195" s="56">
        <v>5401010050</v>
      </c>
      <c r="G1195" s="56" t="s">
        <v>11431</v>
      </c>
      <c r="H1195" s="56">
        <v>400210</v>
      </c>
      <c r="I1195" s="56" t="s">
        <v>11432</v>
      </c>
      <c r="J1195" s="56" t="s">
        <v>2627</v>
      </c>
      <c r="K1195" s="56" t="s">
        <v>2628</v>
      </c>
      <c r="L1195" s="56" t="s">
        <v>7138</v>
      </c>
      <c r="M1195" s="73">
        <v>36979</v>
      </c>
      <c r="N1195" s="56"/>
      <c r="O1195" s="56"/>
      <c r="P1195" s="56" t="s">
        <v>156</v>
      </c>
      <c r="Q1195" s="56"/>
      <c r="R1195" s="56" t="s">
        <v>70</v>
      </c>
      <c r="S1195" s="56" t="s">
        <v>11415</v>
      </c>
      <c r="T1195" s="56" t="s">
        <v>7140</v>
      </c>
      <c r="U1195" s="57">
        <v>53569</v>
      </c>
      <c r="V1195" s="57">
        <v>-42861.14</v>
      </c>
      <c r="W1195" s="57">
        <v>10707.86</v>
      </c>
      <c r="X1195" s="57">
        <v>0</v>
      </c>
      <c r="Y1195" s="73">
        <v>36979</v>
      </c>
      <c r="Z1195" s="57">
        <v>-735.35</v>
      </c>
      <c r="AA1195" s="57">
        <v>0</v>
      </c>
      <c r="AB1195" s="57">
        <v>9972.51</v>
      </c>
      <c r="AC1195" s="57">
        <v>0</v>
      </c>
      <c r="AD1195" s="56" t="s">
        <v>9255</v>
      </c>
      <c r="AE1195" s="57">
        <v>0</v>
      </c>
      <c r="AF1195" s="57">
        <v>0</v>
      </c>
      <c r="AG1195" s="57">
        <v>0</v>
      </c>
      <c r="AI1195"/>
      <c r="AJ1195"/>
    </row>
    <row r="1196" spans="1:36">
      <c r="A1196" s="56" t="s">
        <v>50</v>
      </c>
      <c r="B1196" s="56" t="s">
        <v>11427</v>
      </c>
      <c r="C1196" s="56">
        <v>2101010050</v>
      </c>
      <c r="D1196" s="56" t="s">
        <v>43</v>
      </c>
      <c r="E1196" s="56">
        <v>2101020050</v>
      </c>
      <c r="F1196" s="56">
        <v>5401010050</v>
      </c>
      <c r="G1196" s="56" t="s">
        <v>11431</v>
      </c>
      <c r="H1196" s="56">
        <v>400210</v>
      </c>
      <c r="I1196" s="56" t="s">
        <v>11432</v>
      </c>
      <c r="J1196" s="56" t="s">
        <v>2629</v>
      </c>
      <c r="K1196" s="56" t="s">
        <v>2630</v>
      </c>
      <c r="L1196" s="56" t="s">
        <v>7138</v>
      </c>
      <c r="M1196" s="73">
        <v>36609</v>
      </c>
      <c r="N1196" s="56"/>
      <c r="O1196" s="56"/>
      <c r="P1196" s="56" t="s">
        <v>156</v>
      </c>
      <c r="Q1196" s="56"/>
      <c r="R1196" s="56" t="s">
        <v>70</v>
      </c>
      <c r="S1196" s="56" t="s">
        <v>11415</v>
      </c>
      <c r="T1196" s="56" t="s">
        <v>7140</v>
      </c>
      <c r="U1196" s="57">
        <v>54498</v>
      </c>
      <c r="V1196" s="57">
        <v>-45512.09</v>
      </c>
      <c r="W1196" s="57">
        <v>8985.91</v>
      </c>
      <c r="X1196" s="57">
        <v>0</v>
      </c>
      <c r="Y1196" s="73">
        <v>36609</v>
      </c>
      <c r="Z1196" s="57">
        <v>-638.14</v>
      </c>
      <c r="AA1196" s="57">
        <v>0</v>
      </c>
      <c r="AB1196" s="57">
        <v>8347.77</v>
      </c>
      <c r="AC1196" s="57">
        <v>0</v>
      </c>
      <c r="AD1196" s="56" t="s">
        <v>9255</v>
      </c>
      <c r="AE1196" s="57">
        <v>0</v>
      </c>
      <c r="AF1196" s="57">
        <v>0</v>
      </c>
      <c r="AG1196" s="57">
        <v>0</v>
      </c>
      <c r="AI1196"/>
      <c r="AJ1196"/>
    </row>
    <row r="1197" spans="1:36">
      <c r="A1197" s="56" t="s">
        <v>50</v>
      </c>
      <c r="B1197" s="56" t="s">
        <v>11427</v>
      </c>
      <c r="C1197" s="56">
        <v>2101010050</v>
      </c>
      <c r="D1197" s="56" t="s">
        <v>43</v>
      </c>
      <c r="E1197" s="56">
        <v>2101020050</v>
      </c>
      <c r="F1197" s="56">
        <v>5401010050</v>
      </c>
      <c r="G1197" s="56" t="s">
        <v>11431</v>
      </c>
      <c r="H1197" s="56">
        <v>400210</v>
      </c>
      <c r="I1197" s="56" t="s">
        <v>11432</v>
      </c>
      <c r="J1197" s="56" t="s">
        <v>2631</v>
      </c>
      <c r="K1197" s="56" t="s">
        <v>2632</v>
      </c>
      <c r="L1197" s="56" t="s">
        <v>7138</v>
      </c>
      <c r="M1197" s="73">
        <v>36979</v>
      </c>
      <c r="N1197" s="56"/>
      <c r="O1197" s="56"/>
      <c r="P1197" s="56" t="s">
        <v>156</v>
      </c>
      <c r="Q1197" s="56"/>
      <c r="R1197" s="56" t="s">
        <v>70</v>
      </c>
      <c r="S1197" s="56" t="s">
        <v>11415</v>
      </c>
      <c r="T1197" s="56" t="s">
        <v>7140</v>
      </c>
      <c r="U1197" s="57">
        <v>56346</v>
      </c>
      <c r="V1197" s="57">
        <v>-45085.120000000003</v>
      </c>
      <c r="W1197" s="57">
        <v>11260.88</v>
      </c>
      <c r="X1197" s="57">
        <v>0</v>
      </c>
      <c r="Y1197" s="73">
        <v>36979</v>
      </c>
      <c r="Z1197" s="57">
        <v>-773.28</v>
      </c>
      <c r="AA1197" s="57">
        <v>0</v>
      </c>
      <c r="AB1197" s="57">
        <v>10487.6</v>
      </c>
      <c r="AC1197" s="57">
        <v>0</v>
      </c>
      <c r="AD1197" s="56" t="s">
        <v>9255</v>
      </c>
      <c r="AE1197" s="57">
        <v>0</v>
      </c>
      <c r="AF1197" s="57">
        <v>0</v>
      </c>
      <c r="AG1197" s="57">
        <v>0</v>
      </c>
      <c r="AI1197"/>
      <c r="AJ1197"/>
    </row>
    <row r="1198" spans="1:36">
      <c r="A1198" s="56" t="s">
        <v>50</v>
      </c>
      <c r="B1198" s="56" t="s">
        <v>11427</v>
      </c>
      <c r="C1198" s="56">
        <v>2101010050</v>
      </c>
      <c r="D1198" s="56" t="s">
        <v>43</v>
      </c>
      <c r="E1198" s="56">
        <v>2101020050</v>
      </c>
      <c r="F1198" s="56">
        <v>5401010050</v>
      </c>
      <c r="G1198" s="56" t="s">
        <v>11431</v>
      </c>
      <c r="H1198" s="56">
        <v>400210</v>
      </c>
      <c r="I1198" s="56" t="s">
        <v>11432</v>
      </c>
      <c r="J1198" s="56" t="s">
        <v>2633</v>
      </c>
      <c r="K1198" s="56" t="s">
        <v>2634</v>
      </c>
      <c r="L1198" s="56" t="s">
        <v>7138</v>
      </c>
      <c r="M1198" s="73">
        <v>36979</v>
      </c>
      <c r="N1198" s="56"/>
      <c r="O1198" s="56"/>
      <c r="P1198" s="56" t="s">
        <v>156</v>
      </c>
      <c r="Q1198" s="56"/>
      <c r="R1198" s="56" t="s">
        <v>70</v>
      </c>
      <c r="S1198" s="56" t="s">
        <v>11415</v>
      </c>
      <c r="T1198" s="56" t="s">
        <v>7140</v>
      </c>
      <c r="U1198" s="57">
        <v>61362</v>
      </c>
      <c r="V1198" s="57">
        <v>-49099.11</v>
      </c>
      <c r="W1198" s="57">
        <v>12262.89</v>
      </c>
      <c r="X1198" s="57">
        <v>0</v>
      </c>
      <c r="Y1198" s="73">
        <v>36979</v>
      </c>
      <c r="Z1198" s="57">
        <v>-842.08</v>
      </c>
      <c r="AA1198" s="57">
        <v>0</v>
      </c>
      <c r="AB1198" s="57">
        <v>11420.81</v>
      </c>
      <c r="AC1198" s="57">
        <v>0</v>
      </c>
      <c r="AD1198" s="56" t="s">
        <v>9255</v>
      </c>
      <c r="AE1198" s="57">
        <v>0</v>
      </c>
      <c r="AF1198" s="57">
        <v>0</v>
      </c>
      <c r="AG1198" s="57">
        <v>0</v>
      </c>
      <c r="AI1198"/>
      <c r="AJ1198"/>
    </row>
    <row r="1199" spans="1:36">
      <c r="A1199" s="56" t="s">
        <v>50</v>
      </c>
      <c r="B1199" s="56" t="s">
        <v>11427</v>
      </c>
      <c r="C1199" s="56">
        <v>2101010050</v>
      </c>
      <c r="D1199" s="56" t="s">
        <v>43</v>
      </c>
      <c r="E1199" s="56">
        <v>2101020050</v>
      </c>
      <c r="F1199" s="56">
        <v>5401010050</v>
      </c>
      <c r="G1199" s="56" t="s">
        <v>11431</v>
      </c>
      <c r="H1199" s="56">
        <v>400210</v>
      </c>
      <c r="I1199" s="56" t="s">
        <v>11432</v>
      </c>
      <c r="J1199" s="56" t="s">
        <v>2635</v>
      </c>
      <c r="K1199" s="56" t="s">
        <v>2636</v>
      </c>
      <c r="L1199" s="56" t="s">
        <v>7138</v>
      </c>
      <c r="M1199" s="73">
        <v>36287</v>
      </c>
      <c r="N1199" s="56"/>
      <c r="O1199" s="56"/>
      <c r="P1199" s="56" t="s">
        <v>156</v>
      </c>
      <c r="Q1199" s="56"/>
      <c r="R1199" s="56" t="s">
        <v>70</v>
      </c>
      <c r="S1199" s="56" t="s">
        <v>11415</v>
      </c>
      <c r="T1199" s="56" t="s">
        <v>7140</v>
      </c>
      <c r="U1199" s="57">
        <v>63752</v>
      </c>
      <c r="V1199" s="57">
        <v>-54779.12</v>
      </c>
      <c r="W1199" s="57">
        <v>8972.8799999999992</v>
      </c>
      <c r="X1199" s="57">
        <v>0</v>
      </c>
      <c r="Y1199" s="73">
        <v>36287</v>
      </c>
      <c r="Z1199" s="57">
        <v>-653.9</v>
      </c>
      <c r="AA1199" s="57">
        <v>0</v>
      </c>
      <c r="AB1199" s="57">
        <v>8318.98</v>
      </c>
      <c r="AC1199" s="57">
        <v>0</v>
      </c>
      <c r="AD1199" s="56" t="s">
        <v>9255</v>
      </c>
      <c r="AE1199" s="57">
        <v>0</v>
      </c>
      <c r="AF1199" s="57">
        <v>0</v>
      </c>
      <c r="AG1199" s="57">
        <v>0</v>
      </c>
      <c r="AI1199"/>
      <c r="AJ1199"/>
    </row>
    <row r="1200" spans="1:36">
      <c r="A1200" s="56" t="s">
        <v>50</v>
      </c>
      <c r="B1200" s="56" t="s">
        <v>11427</v>
      </c>
      <c r="C1200" s="56">
        <v>2101010050</v>
      </c>
      <c r="D1200" s="56" t="s">
        <v>43</v>
      </c>
      <c r="E1200" s="56">
        <v>2101020050</v>
      </c>
      <c r="F1200" s="56">
        <v>5401010050</v>
      </c>
      <c r="G1200" s="56" t="s">
        <v>11431</v>
      </c>
      <c r="H1200" s="56">
        <v>400210</v>
      </c>
      <c r="I1200" s="56" t="s">
        <v>11432</v>
      </c>
      <c r="J1200" s="56" t="s">
        <v>2637</v>
      </c>
      <c r="K1200" s="56" t="s">
        <v>2638</v>
      </c>
      <c r="L1200" s="56" t="s">
        <v>7138</v>
      </c>
      <c r="M1200" s="73">
        <v>36791</v>
      </c>
      <c r="N1200" s="56"/>
      <c r="O1200" s="56"/>
      <c r="P1200" s="56" t="s">
        <v>156</v>
      </c>
      <c r="Q1200" s="56"/>
      <c r="R1200" s="56" t="s">
        <v>70</v>
      </c>
      <c r="S1200" s="56" t="s">
        <v>11415</v>
      </c>
      <c r="T1200" s="56" t="s">
        <v>7140</v>
      </c>
      <c r="U1200" s="57">
        <v>72665</v>
      </c>
      <c r="V1200" s="57">
        <v>-59457.760000000002</v>
      </c>
      <c r="W1200" s="57">
        <v>13207.24</v>
      </c>
      <c r="X1200" s="57">
        <v>0</v>
      </c>
      <c r="Y1200" s="73">
        <v>36791</v>
      </c>
      <c r="Z1200" s="57">
        <v>-924.46</v>
      </c>
      <c r="AA1200" s="57">
        <v>0</v>
      </c>
      <c r="AB1200" s="57">
        <v>12282.78</v>
      </c>
      <c r="AC1200" s="57">
        <v>0</v>
      </c>
      <c r="AD1200" s="56" t="s">
        <v>9255</v>
      </c>
      <c r="AE1200" s="57">
        <v>0</v>
      </c>
      <c r="AF1200" s="57">
        <v>0</v>
      </c>
      <c r="AG1200" s="57">
        <v>0</v>
      </c>
      <c r="AI1200"/>
      <c r="AJ1200"/>
    </row>
    <row r="1201" spans="1:36">
      <c r="A1201" s="56" t="s">
        <v>50</v>
      </c>
      <c r="B1201" s="56" t="s">
        <v>11427</v>
      </c>
      <c r="C1201" s="56">
        <v>2101010050</v>
      </c>
      <c r="D1201" s="56" t="s">
        <v>43</v>
      </c>
      <c r="E1201" s="56">
        <v>2101020050</v>
      </c>
      <c r="F1201" s="56">
        <v>5401010050</v>
      </c>
      <c r="G1201" s="56" t="s">
        <v>11431</v>
      </c>
      <c r="H1201" s="56">
        <v>400210</v>
      </c>
      <c r="I1201" s="56" t="s">
        <v>11432</v>
      </c>
      <c r="J1201" s="56" t="s">
        <v>2641</v>
      </c>
      <c r="K1201" s="56" t="s">
        <v>2642</v>
      </c>
      <c r="L1201" s="56" t="s">
        <v>7138</v>
      </c>
      <c r="M1201" s="73">
        <v>37349</v>
      </c>
      <c r="N1201" s="56"/>
      <c r="O1201" s="56"/>
      <c r="P1201" s="56" t="s">
        <v>156</v>
      </c>
      <c r="Q1201" s="56"/>
      <c r="R1201" s="56" t="s">
        <v>70</v>
      </c>
      <c r="S1201" s="56" t="s">
        <v>11415</v>
      </c>
      <c r="T1201" s="56" t="s">
        <v>7140</v>
      </c>
      <c r="U1201" s="57">
        <v>91588</v>
      </c>
      <c r="V1201" s="57">
        <v>-70092.61</v>
      </c>
      <c r="W1201" s="57">
        <v>21495.39</v>
      </c>
      <c r="X1201" s="57">
        <v>0</v>
      </c>
      <c r="Y1201" s="73">
        <v>37349</v>
      </c>
      <c r="Z1201" s="57">
        <v>-1406.51</v>
      </c>
      <c r="AA1201" s="57">
        <v>0</v>
      </c>
      <c r="AB1201" s="57">
        <v>20088.88</v>
      </c>
      <c r="AC1201" s="57">
        <v>0</v>
      </c>
      <c r="AD1201" s="56" t="s">
        <v>9255</v>
      </c>
      <c r="AE1201" s="57">
        <v>0</v>
      </c>
      <c r="AF1201" s="57">
        <v>0</v>
      </c>
      <c r="AG1201" s="57">
        <v>0</v>
      </c>
      <c r="AI1201"/>
      <c r="AJ1201"/>
    </row>
    <row r="1202" spans="1:36">
      <c r="A1202" s="56" t="s">
        <v>50</v>
      </c>
      <c r="B1202" s="56" t="s">
        <v>11427</v>
      </c>
      <c r="C1202" s="56">
        <v>2101010050</v>
      </c>
      <c r="D1202" s="56" t="s">
        <v>43</v>
      </c>
      <c r="E1202" s="56">
        <v>2101020050</v>
      </c>
      <c r="F1202" s="56">
        <v>5401010050</v>
      </c>
      <c r="G1202" s="56" t="s">
        <v>11431</v>
      </c>
      <c r="H1202" s="56">
        <v>400210</v>
      </c>
      <c r="I1202" s="56" t="s">
        <v>11432</v>
      </c>
      <c r="J1202" s="56" t="s">
        <v>2645</v>
      </c>
      <c r="K1202" s="56" t="s">
        <v>2646</v>
      </c>
      <c r="L1202" s="56" t="s">
        <v>7138</v>
      </c>
      <c r="M1202" s="73">
        <v>36260</v>
      </c>
      <c r="N1202" s="56"/>
      <c r="O1202" s="56"/>
      <c r="P1202" s="56" t="s">
        <v>156</v>
      </c>
      <c r="Q1202" s="56"/>
      <c r="R1202" s="56" t="s">
        <v>70</v>
      </c>
      <c r="S1202" s="56" t="s">
        <v>11415</v>
      </c>
      <c r="T1202" s="56" t="s">
        <v>7140</v>
      </c>
      <c r="U1202" s="57">
        <v>106260</v>
      </c>
      <c r="V1202" s="57">
        <v>-90701.13</v>
      </c>
      <c r="W1202" s="57">
        <v>15558.87</v>
      </c>
      <c r="X1202" s="57">
        <v>0</v>
      </c>
      <c r="Y1202" s="73">
        <v>36260</v>
      </c>
      <c r="Z1202" s="57">
        <v>-1168.76</v>
      </c>
      <c r="AA1202" s="57">
        <v>0</v>
      </c>
      <c r="AB1202" s="57">
        <v>14390.11</v>
      </c>
      <c r="AC1202" s="57">
        <v>0</v>
      </c>
      <c r="AD1202" s="56" t="s">
        <v>9255</v>
      </c>
      <c r="AE1202" s="57">
        <v>0</v>
      </c>
      <c r="AF1202" s="57">
        <v>0</v>
      </c>
      <c r="AG1202" s="57">
        <v>0</v>
      </c>
      <c r="AI1202"/>
      <c r="AJ1202"/>
    </row>
    <row r="1203" spans="1:36">
      <c r="A1203" s="56" t="s">
        <v>50</v>
      </c>
      <c r="B1203" s="56" t="s">
        <v>11427</v>
      </c>
      <c r="C1203" s="56">
        <v>2101010050</v>
      </c>
      <c r="D1203" s="56" t="s">
        <v>43</v>
      </c>
      <c r="E1203" s="56">
        <v>2101020050</v>
      </c>
      <c r="F1203" s="56">
        <v>5401010050</v>
      </c>
      <c r="G1203" s="56" t="s">
        <v>11431</v>
      </c>
      <c r="H1203" s="56">
        <v>400210</v>
      </c>
      <c r="I1203" s="56" t="s">
        <v>11432</v>
      </c>
      <c r="J1203" s="56" t="s">
        <v>2647</v>
      </c>
      <c r="K1203" s="56" t="s">
        <v>2648</v>
      </c>
      <c r="L1203" s="56" t="s">
        <v>7138</v>
      </c>
      <c r="M1203" s="73">
        <v>37490</v>
      </c>
      <c r="N1203" s="56"/>
      <c r="O1203" s="56"/>
      <c r="P1203" s="56" t="s">
        <v>156</v>
      </c>
      <c r="Q1203" s="56"/>
      <c r="R1203" s="56" t="s">
        <v>70</v>
      </c>
      <c r="S1203" s="56" t="s">
        <v>11415</v>
      </c>
      <c r="T1203" s="56" t="s">
        <v>7140</v>
      </c>
      <c r="U1203" s="57">
        <v>106869</v>
      </c>
      <c r="V1203" s="57">
        <v>-87394.04</v>
      </c>
      <c r="W1203" s="57">
        <v>19474.96</v>
      </c>
      <c r="X1203" s="57">
        <v>0</v>
      </c>
      <c r="Y1203" s="73">
        <v>37490</v>
      </c>
      <c r="Z1203" s="57">
        <v>-1135.1400000000001</v>
      </c>
      <c r="AA1203" s="57">
        <v>0</v>
      </c>
      <c r="AB1203" s="57">
        <v>18339.82</v>
      </c>
      <c r="AC1203" s="57">
        <v>0</v>
      </c>
      <c r="AD1203" s="56" t="s">
        <v>9255</v>
      </c>
      <c r="AE1203" s="57">
        <v>0</v>
      </c>
      <c r="AF1203" s="57">
        <v>0</v>
      </c>
      <c r="AG1203" s="57">
        <v>0</v>
      </c>
      <c r="AI1203"/>
      <c r="AJ1203"/>
    </row>
    <row r="1204" spans="1:36">
      <c r="A1204" s="56" t="s">
        <v>50</v>
      </c>
      <c r="B1204" s="56" t="s">
        <v>11427</v>
      </c>
      <c r="C1204" s="56">
        <v>2101010050</v>
      </c>
      <c r="D1204" s="56" t="s">
        <v>43</v>
      </c>
      <c r="E1204" s="56">
        <v>2101020050</v>
      </c>
      <c r="F1204" s="56">
        <v>5401010050</v>
      </c>
      <c r="G1204" s="56" t="s">
        <v>11431</v>
      </c>
      <c r="H1204" s="56">
        <v>400210</v>
      </c>
      <c r="I1204" s="56" t="s">
        <v>11432</v>
      </c>
      <c r="J1204" s="56" t="s">
        <v>2649</v>
      </c>
      <c r="K1204" s="56" t="s">
        <v>2650</v>
      </c>
      <c r="L1204" s="56" t="s">
        <v>7138</v>
      </c>
      <c r="M1204" s="73">
        <v>36784</v>
      </c>
      <c r="N1204" s="56"/>
      <c r="O1204" s="56"/>
      <c r="P1204" s="56" t="s">
        <v>156</v>
      </c>
      <c r="Q1204" s="56"/>
      <c r="R1204" s="56" t="s">
        <v>70</v>
      </c>
      <c r="S1204" s="56" t="s">
        <v>11415</v>
      </c>
      <c r="T1204" s="56" t="s">
        <v>7140</v>
      </c>
      <c r="U1204" s="57">
        <v>109926</v>
      </c>
      <c r="V1204" s="57">
        <v>-90016.87</v>
      </c>
      <c r="W1204" s="57">
        <v>19909.13</v>
      </c>
      <c r="X1204" s="57">
        <v>0</v>
      </c>
      <c r="Y1204" s="73">
        <v>36784</v>
      </c>
      <c r="Z1204" s="57">
        <v>-1394.52</v>
      </c>
      <c r="AA1204" s="57">
        <v>0</v>
      </c>
      <c r="AB1204" s="57">
        <v>18514.61</v>
      </c>
      <c r="AC1204" s="57">
        <v>0</v>
      </c>
      <c r="AD1204" s="56" t="s">
        <v>9255</v>
      </c>
      <c r="AE1204" s="57">
        <v>0</v>
      </c>
      <c r="AF1204" s="57">
        <v>0</v>
      </c>
      <c r="AG1204" s="57">
        <v>0</v>
      </c>
      <c r="AI1204"/>
      <c r="AJ1204"/>
    </row>
    <row r="1205" spans="1:36">
      <c r="A1205" s="56" t="s">
        <v>50</v>
      </c>
      <c r="B1205" s="56" t="s">
        <v>11427</v>
      </c>
      <c r="C1205" s="56">
        <v>2101010050</v>
      </c>
      <c r="D1205" s="56" t="s">
        <v>43</v>
      </c>
      <c r="E1205" s="56">
        <v>2101020050</v>
      </c>
      <c r="F1205" s="56">
        <v>5401010050</v>
      </c>
      <c r="G1205" s="56" t="s">
        <v>11431</v>
      </c>
      <c r="H1205" s="56">
        <v>400210</v>
      </c>
      <c r="I1205" s="56" t="s">
        <v>11432</v>
      </c>
      <c r="J1205" s="56" t="s">
        <v>2653</v>
      </c>
      <c r="K1205" s="56" t="s">
        <v>2654</v>
      </c>
      <c r="L1205" s="56" t="s">
        <v>7138</v>
      </c>
      <c r="M1205" s="73">
        <v>37349</v>
      </c>
      <c r="N1205" s="56"/>
      <c r="O1205" s="56"/>
      <c r="P1205" s="56" t="s">
        <v>1208</v>
      </c>
      <c r="Q1205" s="56"/>
      <c r="R1205" s="56" t="s">
        <v>70</v>
      </c>
      <c r="S1205" s="56" t="s">
        <v>11415</v>
      </c>
      <c r="T1205" s="56" t="s">
        <v>7140</v>
      </c>
      <c r="U1205" s="57">
        <v>113012</v>
      </c>
      <c r="V1205" s="57">
        <v>-101644.43</v>
      </c>
      <c r="W1205" s="57">
        <v>11367.57</v>
      </c>
      <c r="X1205" s="57">
        <v>0</v>
      </c>
      <c r="Y1205" s="73">
        <v>37349</v>
      </c>
      <c r="Z1205" s="57">
        <v>-5202.91</v>
      </c>
      <c r="AA1205" s="57">
        <v>0</v>
      </c>
      <c r="AB1205" s="57">
        <v>6164.66</v>
      </c>
      <c r="AC1205" s="57">
        <v>0</v>
      </c>
      <c r="AD1205" s="56" t="s">
        <v>9255</v>
      </c>
      <c r="AE1205" s="57">
        <v>0</v>
      </c>
      <c r="AF1205" s="57">
        <v>0</v>
      </c>
      <c r="AG1205" s="57">
        <v>0</v>
      </c>
      <c r="AI1205"/>
      <c r="AJ1205"/>
    </row>
    <row r="1206" spans="1:36">
      <c r="A1206" s="56" t="s">
        <v>50</v>
      </c>
      <c r="B1206" s="56" t="s">
        <v>11427</v>
      </c>
      <c r="C1206" s="56">
        <v>2101010050</v>
      </c>
      <c r="D1206" s="56" t="s">
        <v>43</v>
      </c>
      <c r="E1206" s="56">
        <v>2101020050</v>
      </c>
      <c r="F1206" s="56">
        <v>5401010050</v>
      </c>
      <c r="G1206" s="56" t="s">
        <v>11431</v>
      </c>
      <c r="H1206" s="56">
        <v>400210</v>
      </c>
      <c r="I1206" s="56" t="s">
        <v>11432</v>
      </c>
      <c r="J1206" s="56" t="s">
        <v>2655</v>
      </c>
      <c r="K1206" s="56" t="s">
        <v>2656</v>
      </c>
      <c r="L1206" s="56" t="s">
        <v>7138</v>
      </c>
      <c r="M1206" s="73">
        <v>36175</v>
      </c>
      <c r="N1206" s="56"/>
      <c r="O1206" s="56"/>
      <c r="P1206" s="56" t="s">
        <v>156</v>
      </c>
      <c r="Q1206" s="56"/>
      <c r="R1206" s="56" t="s">
        <v>70</v>
      </c>
      <c r="S1206" s="56" t="s">
        <v>11415</v>
      </c>
      <c r="T1206" s="56" t="s">
        <v>7140</v>
      </c>
      <c r="U1206" s="57">
        <v>115531</v>
      </c>
      <c r="V1206" s="57">
        <v>-100917.36</v>
      </c>
      <c r="W1206" s="57">
        <v>14613.64</v>
      </c>
      <c r="X1206" s="57">
        <v>0</v>
      </c>
      <c r="Y1206" s="73">
        <v>36175</v>
      </c>
      <c r="Z1206" s="57">
        <v>-1037.83</v>
      </c>
      <c r="AA1206" s="57">
        <v>0</v>
      </c>
      <c r="AB1206" s="57">
        <v>13575.81</v>
      </c>
      <c r="AC1206" s="57">
        <v>0</v>
      </c>
      <c r="AD1206" s="56" t="s">
        <v>9255</v>
      </c>
      <c r="AE1206" s="57">
        <v>0</v>
      </c>
      <c r="AF1206" s="57">
        <v>0</v>
      </c>
      <c r="AG1206" s="57">
        <v>0</v>
      </c>
      <c r="AI1206"/>
      <c r="AJ1206"/>
    </row>
    <row r="1207" spans="1:36">
      <c r="A1207" s="56" t="s">
        <v>50</v>
      </c>
      <c r="B1207" s="56" t="s">
        <v>11427</v>
      </c>
      <c r="C1207" s="56">
        <v>2101010050</v>
      </c>
      <c r="D1207" s="56" t="s">
        <v>43</v>
      </c>
      <c r="E1207" s="56">
        <v>2101020050</v>
      </c>
      <c r="F1207" s="56">
        <v>5401010050</v>
      </c>
      <c r="G1207" s="56" t="s">
        <v>11431</v>
      </c>
      <c r="H1207" s="56">
        <v>400210</v>
      </c>
      <c r="I1207" s="56" t="s">
        <v>11432</v>
      </c>
      <c r="J1207" s="56" t="s">
        <v>2657</v>
      </c>
      <c r="K1207" s="56" t="s">
        <v>2658</v>
      </c>
      <c r="L1207" s="56" t="s">
        <v>7138</v>
      </c>
      <c r="M1207" s="73">
        <v>36845</v>
      </c>
      <c r="N1207" s="56"/>
      <c r="O1207" s="56"/>
      <c r="P1207" s="56" t="s">
        <v>156</v>
      </c>
      <c r="Q1207" s="56"/>
      <c r="R1207" s="56" t="s">
        <v>70</v>
      </c>
      <c r="S1207" s="56" t="s">
        <v>11415</v>
      </c>
      <c r="T1207" s="56" t="s">
        <v>7140</v>
      </c>
      <c r="U1207" s="57">
        <v>167683</v>
      </c>
      <c r="V1207" s="57">
        <v>-136345.42000000001</v>
      </c>
      <c r="W1207" s="57">
        <v>31337.58</v>
      </c>
      <c r="X1207" s="57">
        <v>0</v>
      </c>
      <c r="Y1207" s="73">
        <v>36845</v>
      </c>
      <c r="Z1207" s="57">
        <v>-2182.31</v>
      </c>
      <c r="AA1207" s="57">
        <v>0</v>
      </c>
      <c r="AB1207" s="57">
        <v>29155.27</v>
      </c>
      <c r="AC1207" s="57">
        <v>0</v>
      </c>
      <c r="AD1207" s="56" t="s">
        <v>9255</v>
      </c>
      <c r="AE1207" s="57">
        <v>0</v>
      </c>
      <c r="AF1207" s="57">
        <v>0</v>
      </c>
      <c r="AG1207" s="57">
        <v>0</v>
      </c>
      <c r="AI1207"/>
      <c r="AJ1207"/>
    </row>
    <row r="1208" spans="1:36">
      <c r="A1208" s="56" t="s">
        <v>50</v>
      </c>
      <c r="B1208" s="56" t="s">
        <v>11427</v>
      </c>
      <c r="C1208" s="56">
        <v>2101010050</v>
      </c>
      <c r="D1208" s="56" t="s">
        <v>43</v>
      </c>
      <c r="E1208" s="56">
        <v>2101020050</v>
      </c>
      <c r="F1208" s="56">
        <v>5401010050</v>
      </c>
      <c r="G1208" s="56" t="s">
        <v>11431</v>
      </c>
      <c r="H1208" s="56">
        <v>400210</v>
      </c>
      <c r="I1208" s="56" t="s">
        <v>11432</v>
      </c>
      <c r="J1208" s="56" t="s">
        <v>2659</v>
      </c>
      <c r="K1208" s="56" t="s">
        <v>2660</v>
      </c>
      <c r="L1208" s="56" t="s">
        <v>7138</v>
      </c>
      <c r="M1208" s="73">
        <v>37124</v>
      </c>
      <c r="N1208" s="56"/>
      <c r="O1208" s="56"/>
      <c r="P1208" s="56" t="s">
        <v>156</v>
      </c>
      <c r="Q1208" s="56"/>
      <c r="R1208" s="56" t="s">
        <v>70</v>
      </c>
      <c r="S1208" s="56" t="s">
        <v>11415</v>
      </c>
      <c r="T1208" s="56" t="s">
        <v>7140</v>
      </c>
      <c r="U1208" s="57">
        <v>194010</v>
      </c>
      <c r="V1208" s="57">
        <v>-152450.73000000001</v>
      </c>
      <c r="W1208" s="57">
        <v>41559.269999999997</v>
      </c>
      <c r="X1208" s="57">
        <v>0</v>
      </c>
      <c r="Y1208" s="73">
        <v>37124</v>
      </c>
      <c r="Z1208" s="57">
        <v>-2806.13</v>
      </c>
      <c r="AA1208" s="57">
        <v>0</v>
      </c>
      <c r="AB1208" s="57">
        <v>38753.14</v>
      </c>
      <c r="AC1208" s="57">
        <v>0</v>
      </c>
      <c r="AD1208" s="56" t="s">
        <v>9255</v>
      </c>
      <c r="AE1208" s="57">
        <v>0</v>
      </c>
      <c r="AF1208" s="57">
        <v>0</v>
      </c>
      <c r="AG1208" s="57">
        <v>0</v>
      </c>
      <c r="AI1208"/>
      <c r="AJ1208"/>
    </row>
    <row r="1209" spans="1:36">
      <c r="A1209" s="56" t="s">
        <v>50</v>
      </c>
      <c r="B1209" s="56" t="s">
        <v>11427</v>
      </c>
      <c r="C1209" s="56">
        <v>2101010050</v>
      </c>
      <c r="D1209" s="56" t="s">
        <v>43</v>
      </c>
      <c r="E1209" s="56">
        <v>2101020050</v>
      </c>
      <c r="F1209" s="56">
        <v>5401010050</v>
      </c>
      <c r="G1209" s="56" t="s">
        <v>11431</v>
      </c>
      <c r="H1209" s="56">
        <v>400210</v>
      </c>
      <c r="I1209" s="56" t="s">
        <v>11432</v>
      </c>
      <c r="J1209" s="56" t="s">
        <v>2661</v>
      </c>
      <c r="K1209" s="56" t="s">
        <v>2662</v>
      </c>
      <c r="L1209" s="56" t="s">
        <v>7138</v>
      </c>
      <c r="M1209" s="73">
        <v>37349</v>
      </c>
      <c r="N1209" s="56"/>
      <c r="O1209" s="56"/>
      <c r="P1209" s="56" t="s">
        <v>156</v>
      </c>
      <c r="Q1209" s="56"/>
      <c r="R1209" s="56" t="s">
        <v>70</v>
      </c>
      <c r="S1209" s="56" t="s">
        <v>11415</v>
      </c>
      <c r="T1209" s="56" t="s">
        <v>7140</v>
      </c>
      <c r="U1209" s="57">
        <v>220668</v>
      </c>
      <c r="V1209" s="57">
        <v>-168875.64</v>
      </c>
      <c r="W1209" s="57">
        <v>51792.36</v>
      </c>
      <c r="X1209" s="57">
        <v>0</v>
      </c>
      <c r="Y1209" s="73">
        <v>37349</v>
      </c>
      <c r="Z1209" s="57">
        <v>-3388.97</v>
      </c>
      <c r="AA1209" s="57">
        <v>0</v>
      </c>
      <c r="AB1209" s="57">
        <v>48403.39</v>
      </c>
      <c r="AC1209" s="57">
        <v>0</v>
      </c>
      <c r="AD1209" s="56" t="s">
        <v>9255</v>
      </c>
      <c r="AE1209" s="57">
        <v>0</v>
      </c>
      <c r="AF1209" s="57">
        <v>0</v>
      </c>
      <c r="AG1209" s="57">
        <v>0</v>
      </c>
      <c r="AI1209"/>
      <c r="AJ1209"/>
    </row>
    <row r="1210" spans="1:36">
      <c r="A1210" s="56" t="s">
        <v>50</v>
      </c>
      <c r="B1210" s="56" t="s">
        <v>11427</v>
      </c>
      <c r="C1210" s="56">
        <v>2101010050</v>
      </c>
      <c r="D1210" s="56" t="s">
        <v>43</v>
      </c>
      <c r="E1210" s="56">
        <v>2101020050</v>
      </c>
      <c r="F1210" s="56">
        <v>5401010050</v>
      </c>
      <c r="G1210" s="56" t="s">
        <v>11431</v>
      </c>
      <c r="H1210" s="56">
        <v>400210</v>
      </c>
      <c r="I1210" s="56" t="s">
        <v>11432</v>
      </c>
      <c r="J1210" s="56" t="s">
        <v>2663</v>
      </c>
      <c r="K1210" s="56" t="s">
        <v>2664</v>
      </c>
      <c r="L1210" s="56" t="s">
        <v>7138</v>
      </c>
      <c r="M1210" s="73">
        <v>37108</v>
      </c>
      <c r="N1210" s="56"/>
      <c r="O1210" s="56"/>
      <c r="P1210" s="56" t="s">
        <v>156</v>
      </c>
      <c r="Q1210" s="56"/>
      <c r="R1210" s="56" t="s">
        <v>70</v>
      </c>
      <c r="S1210" s="56" t="s">
        <v>11415</v>
      </c>
      <c r="T1210" s="56" t="s">
        <v>7140</v>
      </c>
      <c r="U1210" s="57">
        <v>224158</v>
      </c>
      <c r="V1210" s="57">
        <v>-178076.09</v>
      </c>
      <c r="W1210" s="57">
        <v>46081.91</v>
      </c>
      <c r="X1210" s="57">
        <v>0</v>
      </c>
      <c r="Y1210" s="73">
        <v>37108</v>
      </c>
      <c r="Z1210" s="57">
        <v>-3084.72</v>
      </c>
      <c r="AA1210" s="57">
        <v>0</v>
      </c>
      <c r="AB1210" s="57">
        <v>42997.19</v>
      </c>
      <c r="AC1210" s="57">
        <v>0</v>
      </c>
      <c r="AD1210" s="56" t="s">
        <v>9255</v>
      </c>
      <c r="AE1210" s="57">
        <v>0</v>
      </c>
      <c r="AF1210" s="57">
        <v>0</v>
      </c>
      <c r="AG1210" s="57">
        <v>0</v>
      </c>
      <c r="AI1210"/>
      <c r="AJ1210"/>
    </row>
    <row r="1211" spans="1:36">
      <c r="A1211" s="56" t="s">
        <v>50</v>
      </c>
      <c r="B1211" s="56" t="s">
        <v>11427</v>
      </c>
      <c r="C1211" s="56">
        <v>2101010050</v>
      </c>
      <c r="D1211" s="56" t="s">
        <v>43</v>
      </c>
      <c r="E1211" s="56">
        <v>2101020050</v>
      </c>
      <c r="F1211" s="56">
        <v>5401010050</v>
      </c>
      <c r="G1211" s="56" t="s">
        <v>11431</v>
      </c>
      <c r="H1211" s="56">
        <v>400210</v>
      </c>
      <c r="I1211" s="56" t="s">
        <v>11432</v>
      </c>
      <c r="J1211" s="56" t="s">
        <v>2665</v>
      </c>
      <c r="K1211" s="56" t="s">
        <v>2666</v>
      </c>
      <c r="L1211" s="56" t="s">
        <v>7138</v>
      </c>
      <c r="M1211" s="73">
        <v>36938</v>
      </c>
      <c r="N1211" s="56"/>
      <c r="O1211" s="56"/>
      <c r="P1211" s="56" t="s">
        <v>156</v>
      </c>
      <c r="Q1211" s="56"/>
      <c r="R1211" s="56" t="s">
        <v>70</v>
      </c>
      <c r="S1211" s="56" t="s">
        <v>11415</v>
      </c>
      <c r="T1211" s="56" t="s">
        <v>7140</v>
      </c>
      <c r="U1211" s="57">
        <v>254667</v>
      </c>
      <c r="V1211" s="57">
        <v>-204788.93</v>
      </c>
      <c r="W1211" s="57">
        <v>49878.07</v>
      </c>
      <c r="X1211" s="57">
        <v>0</v>
      </c>
      <c r="Y1211" s="73">
        <v>36938</v>
      </c>
      <c r="Z1211" s="57">
        <v>-3440.47</v>
      </c>
      <c r="AA1211" s="57">
        <v>0</v>
      </c>
      <c r="AB1211" s="57">
        <v>46437.599999999999</v>
      </c>
      <c r="AC1211" s="57">
        <v>0</v>
      </c>
      <c r="AD1211" s="56" t="s">
        <v>9255</v>
      </c>
      <c r="AE1211" s="57">
        <v>0</v>
      </c>
      <c r="AF1211" s="57">
        <v>0</v>
      </c>
      <c r="AG1211" s="57">
        <v>0</v>
      </c>
      <c r="AI1211"/>
      <c r="AJ1211"/>
    </row>
    <row r="1212" spans="1:36">
      <c r="A1212" s="56" t="s">
        <v>50</v>
      </c>
      <c r="B1212" s="56" t="s">
        <v>11427</v>
      </c>
      <c r="C1212" s="56">
        <v>2101010050</v>
      </c>
      <c r="D1212" s="56" t="s">
        <v>43</v>
      </c>
      <c r="E1212" s="56">
        <v>2101020050</v>
      </c>
      <c r="F1212" s="56">
        <v>5401010050</v>
      </c>
      <c r="G1212" s="56" t="s">
        <v>11431</v>
      </c>
      <c r="H1212" s="56">
        <v>400210</v>
      </c>
      <c r="I1212" s="56" t="s">
        <v>11432</v>
      </c>
      <c r="J1212" s="56" t="s">
        <v>2671</v>
      </c>
      <c r="K1212" s="56" t="s">
        <v>2672</v>
      </c>
      <c r="L1212" s="56" t="s">
        <v>7138</v>
      </c>
      <c r="M1212" s="73">
        <v>41115</v>
      </c>
      <c r="N1212" s="56"/>
      <c r="O1212" s="56"/>
      <c r="P1212" s="56" t="s">
        <v>7191</v>
      </c>
      <c r="Q1212" s="56"/>
      <c r="R1212" s="56" t="s">
        <v>70</v>
      </c>
      <c r="S1212" s="56" t="s">
        <v>11415</v>
      </c>
      <c r="T1212" s="56" t="s">
        <v>7140</v>
      </c>
      <c r="U1212" s="57">
        <v>322619</v>
      </c>
      <c r="V1212" s="57">
        <v>-138132.46</v>
      </c>
      <c r="W1212" s="57">
        <v>184486.54</v>
      </c>
      <c r="X1212" s="57">
        <v>0</v>
      </c>
      <c r="Y1212" s="73">
        <v>41115</v>
      </c>
      <c r="Z1212" s="57">
        <v>-10731.06</v>
      </c>
      <c r="AA1212" s="57">
        <v>0</v>
      </c>
      <c r="AB1212" s="57">
        <v>173755.48</v>
      </c>
      <c r="AC1212" s="57">
        <v>0</v>
      </c>
      <c r="AD1212" s="56" t="s">
        <v>9255</v>
      </c>
      <c r="AE1212" s="57">
        <v>0</v>
      </c>
      <c r="AF1212" s="57">
        <v>0</v>
      </c>
      <c r="AG1212" s="57">
        <v>0</v>
      </c>
      <c r="AI1212"/>
      <c r="AJ1212"/>
    </row>
    <row r="1213" spans="1:36">
      <c r="A1213" s="56" t="s">
        <v>50</v>
      </c>
      <c r="B1213" s="56" t="s">
        <v>11427</v>
      </c>
      <c r="C1213" s="56">
        <v>2101010050</v>
      </c>
      <c r="D1213" s="56" t="s">
        <v>43</v>
      </c>
      <c r="E1213" s="56">
        <v>2101020050</v>
      </c>
      <c r="F1213" s="56">
        <v>5401010050</v>
      </c>
      <c r="G1213" s="56" t="s">
        <v>11431</v>
      </c>
      <c r="H1213" s="56">
        <v>400210</v>
      </c>
      <c r="I1213" s="56" t="s">
        <v>11432</v>
      </c>
      <c r="J1213" s="56" t="s">
        <v>2673</v>
      </c>
      <c r="K1213" s="56" t="s">
        <v>2674</v>
      </c>
      <c r="L1213" s="56" t="s">
        <v>7138</v>
      </c>
      <c r="M1213" s="73">
        <v>37108</v>
      </c>
      <c r="N1213" s="56"/>
      <c r="O1213" s="56"/>
      <c r="P1213" s="56" t="s">
        <v>156</v>
      </c>
      <c r="Q1213" s="56"/>
      <c r="R1213" s="56" t="s">
        <v>70</v>
      </c>
      <c r="S1213" s="56" t="s">
        <v>11415</v>
      </c>
      <c r="T1213" s="56" t="s">
        <v>7140</v>
      </c>
      <c r="U1213" s="57">
        <v>335842</v>
      </c>
      <c r="V1213" s="57">
        <v>-266794.89</v>
      </c>
      <c r="W1213" s="57">
        <v>69047.11</v>
      </c>
      <c r="X1213" s="57">
        <v>0</v>
      </c>
      <c r="Y1213" s="73">
        <v>37108</v>
      </c>
      <c r="Z1213" s="57">
        <v>-4622.13</v>
      </c>
      <c r="AA1213" s="57">
        <v>0</v>
      </c>
      <c r="AB1213" s="57">
        <v>64424.98</v>
      </c>
      <c r="AC1213" s="57">
        <v>0</v>
      </c>
      <c r="AD1213" s="56" t="s">
        <v>9255</v>
      </c>
      <c r="AE1213" s="57">
        <v>0</v>
      </c>
      <c r="AF1213" s="57">
        <v>0</v>
      </c>
      <c r="AG1213" s="57">
        <v>0</v>
      </c>
      <c r="AI1213"/>
      <c r="AJ1213"/>
    </row>
    <row r="1214" spans="1:36">
      <c r="A1214" s="56" t="s">
        <v>50</v>
      </c>
      <c r="B1214" s="56" t="s">
        <v>11427</v>
      </c>
      <c r="C1214" s="56">
        <v>2101010050</v>
      </c>
      <c r="D1214" s="56" t="s">
        <v>43</v>
      </c>
      <c r="E1214" s="56">
        <v>2101020050</v>
      </c>
      <c r="F1214" s="56">
        <v>5401010050</v>
      </c>
      <c r="G1214" s="56" t="s">
        <v>11431</v>
      </c>
      <c r="H1214" s="56">
        <v>400210</v>
      </c>
      <c r="I1214" s="56" t="s">
        <v>11432</v>
      </c>
      <c r="J1214" s="56" t="s">
        <v>2677</v>
      </c>
      <c r="K1214" s="56" t="s">
        <v>2678</v>
      </c>
      <c r="L1214" s="56" t="s">
        <v>7138</v>
      </c>
      <c r="M1214" s="73">
        <v>37756</v>
      </c>
      <c r="N1214" s="56"/>
      <c r="O1214" s="56"/>
      <c r="P1214" s="56" t="s">
        <v>156</v>
      </c>
      <c r="Q1214" s="56"/>
      <c r="R1214" s="56" t="s">
        <v>70</v>
      </c>
      <c r="S1214" s="56" t="s">
        <v>11415</v>
      </c>
      <c r="T1214" s="56" t="s">
        <v>7140</v>
      </c>
      <c r="U1214" s="57">
        <v>430000</v>
      </c>
      <c r="V1214" s="57">
        <v>-338298.88</v>
      </c>
      <c r="W1214" s="57">
        <v>91701.119999999995</v>
      </c>
      <c r="X1214" s="57">
        <v>0</v>
      </c>
      <c r="Y1214" s="73">
        <v>37756</v>
      </c>
      <c r="Z1214" s="57">
        <v>-5301.19</v>
      </c>
      <c r="AA1214" s="57">
        <v>0</v>
      </c>
      <c r="AB1214" s="57">
        <v>86399.93</v>
      </c>
      <c r="AC1214" s="57">
        <v>0</v>
      </c>
      <c r="AD1214" s="56" t="s">
        <v>9255</v>
      </c>
      <c r="AE1214" s="57">
        <v>0</v>
      </c>
      <c r="AF1214" s="57">
        <v>0</v>
      </c>
      <c r="AG1214" s="57">
        <v>0</v>
      </c>
      <c r="AI1214"/>
      <c r="AJ1214"/>
    </row>
    <row r="1215" spans="1:36">
      <c r="A1215" s="56" t="s">
        <v>50</v>
      </c>
      <c r="B1215" s="56" t="s">
        <v>11427</v>
      </c>
      <c r="C1215" s="56">
        <v>2101010050</v>
      </c>
      <c r="D1215" s="56" t="s">
        <v>43</v>
      </c>
      <c r="E1215" s="56">
        <v>2101020050</v>
      </c>
      <c r="F1215" s="56">
        <v>5401010050</v>
      </c>
      <c r="G1215" s="56" t="s">
        <v>11431</v>
      </c>
      <c r="H1215" s="56">
        <v>400210</v>
      </c>
      <c r="I1215" s="56" t="s">
        <v>11432</v>
      </c>
      <c r="J1215" s="56" t="s">
        <v>2679</v>
      </c>
      <c r="K1215" s="56" t="s">
        <v>2680</v>
      </c>
      <c r="L1215" s="56" t="s">
        <v>7138</v>
      </c>
      <c r="M1215" s="73">
        <v>38170</v>
      </c>
      <c r="N1215" s="56"/>
      <c r="O1215" s="56"/>
      <c r="P1215" s="56" t="s">
        <v>156</v>
      </c>
      <c r="Q1215" s="56"/>
      <c r="R1215" s="56" t="s">
        <v>70</v>
      </c>
      <c r="S1215" s="56" t="s">
        <v>11415</v>
      </c>
      <c r="T1215" s="56" t="s">
        <v>7140</v>
      </c>
      <c r="U1215" s="57">
        <v>433467</v>
      </c>
      <c r="V1215" s="57">
        <v>-319592.26</v>
      </c>
      <c r="W1215" s="57">
        <v>113874.74</v>
      </c>
      <c r="X1215" s="57">
        <v>0</v>
      </c>
      <c r="Y1215" s="73">
        <v>38170</v>
      </c>
      <c r="Z1215" s="57">
        <v>-6366.6</v>
      </c>
      <c r="AA1215" s="57">
        <v>0</v>
      </c>
      <c r="AB1215" s="57">
        <v>107508.14</v>
      </c>
      <c r="AC1215" s="57">
        <v>0</v>
      </c>
      <c r="AD1215" s="56" t="s">
        <v>9255</v>
      </c>
      <c r="AE1215" s="57">
        <v>0</v>
      </c>
      <c r="AF1215" s="57">
        <v>0</v>
      </c>
      <c r="AG1215" s="57">
        <v>0</v>
      </c>
      <c r="AI1215"/>
      <c r="AJ1215"/>
    </row>
    <row r="1216" spans="1:36">
      <c r="A1216" s="56" t="s">
        <v>50</v>
      </c>
      <c r="B1216" s="56" t="s">
        <v>11427</v>
      </c>
      <c r="C1216" s="56">
        <v>2101010050</v>
      </c>
      <c r="D1216" s="56" t="s">
        <v>43</v>
      </c>
      <c r="E1216" s="56">
        <v>2101020050</v>
      </c>
      <c r="F1216" s="56">
        <v>5401010050</v>
      </c>
      <c r="G1216" s="56" t="s">
        <v>11431</v>
      </c>
      <c r="H1216" s="56">
        <v>400210</v>
      </c>
      <c r="I1216" s="56" t="s">
        <v>11432</v>
      </c>
      <c r="J1216" s="56" t="s">
        <v>2681</v>
      </c>
      <c r="K1216" s="56" t="s">
        <v>2682</v>
      </c>
      <c r="L1216" s="56" t="s">
        <v>7138</v>
      </c>
      <c r="M1216" s="73">
        <v>36175</v>
      </c>
      <c r="N1216" s="56"/>
      <c r="O1216" s="56"/>
      <c r="P1216" s="56" t="s">
        <v>156</v>
      </c>
      <c r="Q1216" s="56"/>
      <c r="R1216" s="56" t="s">
        <v>70</v>
      </c>
      <c r="S1216" s="56" t="s">
        <v>11415</v>
      </c>
      <c r="T1216" s="56" t="s">
        <v>7140</v>
      </c>
      <c r="U1216" s="57">
        <v>462125</v>
      </c>
      <c r="V1216" s="57">
        <v>-403670.41</v>
      </c>
      <c r="W1216" s="57">
        <v>58454.59</v>
      </c>
      <c r="X1216" s="57">
        <v>0</v>
      </c>
      <c r="Y1216" s="73">
        <v>36175</v>
      </c>
      <c r="Z1216" s="57">
        <v>-4151.32</v>
      </c>
      <c r="AA1216" s="57">
        <v>0</v>
      </c>
      <c r="AB1216" s="57">
        <v>54303.27</v>
      </c>
      <c r="AC1216" s="57">
        <v>0</v>
      </c>
      <c r="AD1216" s="56" t="s">
        <v>9255</v>
      </c>
      <c r="AE1216" s="57">
        <v>0</v>
      </c>
      <c r="AF1216" s="57">
        <v>0</v>
      </c>
      <c r="AG1216" s="57">
        <v>0</v>
      </c>
      <c r="AI1216"/>
      <c r="AJ1216"/>
    </row>
    <row r="1217" spans="1:36">
      <c r="A1217" s="56" t="s">
        <v>50</v>
      </c>
      <c r="B1217" s="56" t="s">
        <v>11427</v>
      </c>
      <c r="C1217" s="56">
        <v>2101010050</v>
      </c>
      <c r="D1217" s="56" t="s">
        <v>43</v>
      </c>
      <c r="E1217" s="56">
        <v>2101020050</v>
      </c>
      <c r="F1217" s="56">
        <v>5401010050</v>
      </c>
      <c r="G1217" s="56" t="s">
        <v>11431</v>
      </c>
      <c r="H1217" s="56">
        <v>400210</v>
      </c>
      <c r="I1217" s="56" t="s">
        <v>11432</v>
      </c>
      <c r="J1217" s="56" t="s">
        <v>2683</v>
      </c>
      <c r="K1217" s="56" t="s">
        <v>2684</v>
      </c>
      <c r="L1217" s="56" t="s">
        <v>7138</v>
      </c>
      <c r="M1217" s="73">
        <v>39475</v>
      </c>
      <c r="N1217" s="56"/>
      <c r="O1217" s="56"/>
      <c r="P1217" s="56" t="s">
        <v>7192</v>
      </c>
      <c r="Q1217" s="56"/>
      <c r="R1217" s="56" t="s">
        <v>70</v>
      </c>
      <c r="S1217" s="56" t="s">
        <v>11415</v>
      </c>
      <c r="T1217" s="56" t="s">
        <v>7140</v>
      </c>
      <c r="U1217" s="57">
        <v>819892</v>
      </c>
      <c r="V1217" s="57">
        <v>-495401.22</v>
      </c>
      <c r="W1217" s="57">
        <v>324490.78000000003</v>
      </c>
      <c r="X1217" s="57">
        <v>0</v>
      </c>
      <c r="Y1217" s="73">
        <v>39475</v>
      </c>
      <c r="Z1217" s="57">
        <v>-18070.18</v>
      </c>
      <c r="AA1217" s="57">
        <v>0</v>
      </c>
      <c r="AB1217" s="57">
        <v>306420.59999999998</v>
      </c>
      <c r="AC1217" s="57">
        <v>0</v>
      </c>
      <c r="AD1217" s="56" t="s">
        <v>9255</v>
      </c>
      <c r="AE1217" s="57">
        <v>0</v>
      </c>
      <c r="AF1217" s="57">
        <v>0</v>
      </c>
      <c r="AG1217" s="57">
        <v>0</v>
      </c>
      <c r="AI1217"/>
      <c r="AJ1217"/>
    </row>
    <row r="1218" spans="1:36">
      <c r="A1218" s="56" t="s">
        <v>50</v>
      </c>
      <c r="B1218" s="56" t="s">
        <v>11427</v>
      </c>
      <c r="C1218" s="56">
        <v>2101010050</v>
      </c>
      <c r="D1218" s="56" t="s">
        <v>43</v>
      </c>
      <c r="E1218" s="56">
        <v>2101020050</v>
      </c>
      <c r="F1218" s="56">
        <v>5401010050</v>
      </c>
      <c r="G1218" s="56" t="s">
        <v>11431</v>
      </c>
      <c r="H1218" s="56">
        <v>400210</v>
      </c>
      <c r="I1218" s="56" t="s">
        <v>11432</v>
      </c>
      <c r="J1218" s="56" t="s">
        <v>2685</v>
      </c>
      <c r="K1218" s="56" t="s">
        <v>2686</v>
      </c>
      <c r="L1218" s="56" t="s">
        <v>7138</v>
      </c>
      <c r="M1218" s="73">
        <v>36024</v>
      </c>
      <c r="N1218" s="56"/>
      <c r="O1218" s="56"/>
      <c r="P1218" s="56" t="s">
        <v>156</v>
      </c>
      <c r="Q1218" s="56"/>
      <c r="R1218" s="56" t="s">
        <v>70</v>
      </c>
      <c r="S1218" s="56" t="s">
        <v>11415</v>
      </c>
      <c r="T1218" s="56" t="s">
        <v>7140</v>
      </c>
      <c r="U1218" s="57">
        <v>1068388</v>
      </c>
      <c r="V1218" s="57">
        <v>-946027.84</v>
      </c>
      <c r="W1218" s="57">
        <v>122360.16</v>
      </c>
      <c r="X1218" s="57">
        <v>0</v>
      </c>
      <c r="Y1218" s="73">
        <v>36024</v>
      </c>
      <c r="Z1218" s="57">
        <v>-8550.4</v>
      </c>
      <c r="AA1218" s="57">
        <v>0</v>
      </c>
      <c r="AB1218" s="57">
        <v>113809.76</v>
      </c>
      <c r="AC1218" s="57">
        <v>0</v>
      </c>
      <c r="AD1218" s="56" t="s">
        <v>9255</v>
      </c>
      <c r="AE1218" s="57">
        <v>0</v>
      </c>
      <c r="AF1218" s="57">
        <v>0</v>
      </c>
      <c r="AG1218" s="57">
        <v>0</v>
      </c>
      <c r="AI1218"/>
      <c r="AJ1218"/>
    </row>
    <row r="1219" spans="1:36">
      <c r="A1219" s="56" t="s">
        <v>50</v>
      </c>
      <c r="B1219" s="56" t="s">
        <v>11427</v>
      </c>
      <c r="C1219" s="56">
        <v>2101010050</v>
      </c>
      <c r="D1219" s="56" t="s">
        <v>43</v>
      </c>
      <c r="E1219" s="56">
        <v>2101020050</v>
      </c>
      <c r="F1219" s="56">
        <v>5401010050</v>
      </c>
      <c r="G1219" s="56" t="s">
        <v>11431</v>
      </c>
      <c r="H1219" s="56">
        <v>400210</v>
      </c>
      <c r="I1219" s="56" t="s">
        <v>11433</v>
      </c>
      <c r="J1219" s="56" t="s">
        <v>1935</v>
      </c>
      <c r="K1219" s="56" t="s">
        <v>1936</v>
      </c>
      <c r="L1219" s="56" t="s">
        <v>7138</v>
      </c>
      <c r="M1219" s="73">
        <v>36982</v>
      </c>
      <c r="N1219" s="56"/>
      <c r="O1219" s="56"/>
      <c r="P1219" s="56" t="s">
        <v>156</v>
      </c>
      <c r="Q1219" s="56"/>
      <c r="R1219" s="56" t="s">
        <v>70</v>
      </c>
      <c r="S1219" s="56" t="s">
        <v>11415</v>
      </c>
      <c r="T1219" s="56" t="s">
        <v>7140</v>
      </c>
      <c r="U1219" s="57">
        <v>11050</v>
      </c>
      <c r="V1219" s="57">
        <v>-8856.25</v>
      </c>
      <c r="W1219" s="57">
        <v>2193.75</v>
      </c>
      <c r="X1219" s="57">
        <v>0</v>
      </c>
      <c r="Y1219" s="73">
        <v>36982</v>
      </c>
      <c r="Z1219" s="57">
        <v>-150.19</v>
      </c>
      <c r="AA1219" s="57">
        <v>0</v>
      </c>
      <c r="AB1219" s="57">
        <v>2043.56</v>
      </c>
      <c r="AC1219" s="57">
        <v>0</v>
      </c>
      <c r="AD1219" s="56" t="s">
        <v>9255</v>
      </c>
      <c r="AE1219" s="57">
        <v>0</v>
      </c>
      <c r="AF1219" s="57">
        <v>0</v>
      </c>
      <c r="AG1219" s="57">
        <v>0</v>
      </c>
      <c r="AI1219"/>
      <c r="AJ1219"/>
    </row>
    <row r="1220" spans="1:36">
      <c r="A1220" s="56" t="s">
        <v>50</v>
      </c>
      <c r="B1220" s="56" t="s">
        <v>11427</v>
      </c>
      <c r="C1220" s="56">
        <v>2101010050</v>
      </c>
      <c r="D1220" s="56" t="s">
        <v>43</v>
      </c>
      <c r="E1220" s="56">
        <v>2101020050</v>
      </c>
      <c r="F1220" s="56">
        <v>5401010050</v>
      </c>
      <c r="G1220" s="56" t="s">
        <v>11431</v>
      </c>
      <c r="H1220" s="56">
        <v>400210</v>
      </c>
      <c r="I1220" s="56" t="s">
        <v>11433</v>
      </c>
      <c r="J1220" s="56" t="s">
        <v>1937</v>
      </c>
      <c r="K1220" s="56" t="s">
        <v>1936</v>
      </c>
      <c r="L1220" s="56" t="s">
        <v>7138</v>
      </c>
      <c r="M1220" s="73">
        <v>36874</v>
      </c>
      <c r="N1220" s="56"/>
      <c r="O1220" s="56"/>
      <c r="P1220" s="56" t="s">
        <v>156</v>
      </c>
      <c r="Q1220" s="56"/>
      <c r="R1220" s="56" t="s">
        <v>70</v>
      </c>
      <c r="S1220" s="56" t="s">
        <v>11415</v>
      </c>
      <c r="T1220" s="56" t="s">
        <v>7140</v>
      </c>
      <c r="U1220" s="57">
        <v>11050</v>
      </c>
      <c r="V1220" s="57">
        <v>-8971.4</v>
      </c>
      <c r="W1220" s="57">
        <v>2078.6</v>
      </c>
      <c r="X1220" s="57">
        <v>0</v>
      </c>
      <c r="Y1220" s="73">
        <v>36874</v>
      </c>
      <c r="Z1220" s="57">
        <v>-143.91</v>
      </c>
      <c r="AA1220" s="57">
        <v>0</v>
      </c>
      <c r="AB1220" s="57">
        <v>1934.69</v>
      </c>
      <c r="AC1220" s="57">
        <v>0</v>
      </c>
      <c r="AD1220" s="56" t="s">
        <v>9255</v>
      </c>
      <c r="AE1220" s="57">
        <v>0</v>
      </c>
      <c r="AF1220" s="57">
        <v>0</v>
      </c>
      <c r="AG1220" s="57">
        <v>0</v>
      </c>
      <c r="AI1220"/>
      <c r="AJ1220"/>
    </row>
    <row r="1221" spans="1:36">
      <c r="A1221" s="56" t="s">
        <v>50</v>
      </c>
      <c r="B1221" s="56" t="s">
        <v>11427</v>
      </c>
      <c r="C1221" s="56">
        <v>2101010050</v>
      </c>
      <c r="D1221" s="56" t="s">
        <v>43</v>
      </c>
      <c r="E1221" s="56">
        <v>2101020050</v>
      </c>
      <c r="F1221" s="56">
        <v>5401010050</v>
      </c>
      <c r="G1221" s="56" t="s">
        <v>11431</v>
      </c>
      <c r="H1221" s="56">
        <v>400210</v>
      </c>
      <c r="I1221" s="56" t="s">
        <v>11433</v>
      </c>
      <c r="J1221" s="56" t="s">
        <v>1938</v>
      </c>
      <c r="K1221" s="56" t="s">
        <v>1939</v>
      </c>
      <c r="L1221" s="56" t="s">
        <v>7138</v>
      </c>
      <c r="M1221" s="73">
        <v>36979</v>
      </c>
      <c r="N1221" s="56"/>
      <c r="O1221" s="56"/>
      <c r="P1221" s="56" t="s">
        <v>156</v>
      </c>
      <c r="Q1221" s="56"/>
      <c r="R1221" s="56" t="s">
        <v>70</v>
      </c>
      <c r="S1221" s="56" t="s">
        <v>11415</v>
      </c>
      <c r="T1221" s="56" t="s">
        <v>7140</v>
      </c>
      <c r="U1221" s="57">
        <v>56346</v>
      </c>
      <c r="V1221" s="57">
        <v>-45085.120000000003</v>
      </c>
      <c r="W1221" s="57">
        <v>11260.88</v>
      </c>
      <c r="X1221" s="57">
        <v>0</v>
      </c>
      <c r="Y1221" s="73">
        <v>36979</v>
      </c>
      <c r="Z1221" s="57">
        <v>-773.28</v>
      </c>
      <c r="AA1221" s="57">
        <v>0</v>
      </c>
      <c r="AB1221" s="57">
        <v>10487.6</v>
      </c>
      <c r="AC1221" s="57">
        <v>0</v>
      </c>
      <c r="AD1221" s="56" t="s">
        <v>9255</v>
      </c>
      <c r="AE1221" s="57">
        <v>0</v>
      </c>
      <c r="AF1221" s="57">
        <v>0</v>
      </c>
      <c r="AG1221" s="57">
        <v>0</v>
      </c>
      <c r="AI1221"/>
      <c r="AJ1221"/>
    </row>
    <row r="1222" spans="1:36">
      <c r="A1222" s="56" t="s">
        <v>50</v>
      </c>
      <c r="B1222" s="56" t="s">
        <v>11427</v>
      </c>
      <c r="C1222" s="56">
        <v>2101010050</v>
      </c>
      <c r="D1222" s="56" t="s">
        <v>43</v>
      </c>
      <c r="E1222" s="56">
        <v>2101020050</v>
      </c>
      <c r="F1222" s="56">
        <v>5401010050</v>
      </c>
      <c r="G1222" s="56" t="s">
        <v>11431</v>
      </c>
      <c r="H1222" s="56">
        <v>400210</v>
      </c>
      <c r="I1222" s="56" t="s">
        <v>11433</v>
      </c>
      <c r="J1222" s="56" t="s">
        <v>1940</v>
      </c>
      <c r="K1222" s="56" t="s">
        <v>1941</v>
      </c>
      <c r="L1222" s="56" t="s">
        <v>7138</v>
      </c>
      <c r="M1222" s="73">
        <v>37979</v>
      </c>
      <c r="N1222" s="56"/>
      <c r="O1222" s="56"/>
      <c r="P1222" s="56" t="s">
        <v>156</v>
      </c>
      <c r="Q1222" s="56"/>
      <c r="R1222" s="56" t="s">
        <v>70</v>
      </c>
      <c r="S1222" s="56" t="s">
        <v>11415</v>
      </c>
      <c r="T1222" s="56" t="s">
        <v>7140</v>
      </c>
      <c r="U1222" s="57">
        <v>26000</v>
      </c>
      <c r="V1222" s="57">
        <v>-19768.96</v>
      </c>
      <c r="W1222" s="57">
        <v>6231.04</v>
      </c>
      <c r="X1222" s="57">
        <v>0</v>
      </c>
      <c r="Y1222" s="73">
        <v>37979</v>
      </c>
      <c r="Z1222" s="57">
        <v>-354.49</v>
      </c>
      <c r="AA1222" s="57">
        <v>0</v>
      </c>
      <c r="AB1222" s="57">
        <v>5876.55</v>
      </c>
      <c r="AC1222" s="57">
        <v>0</v>
      </c>
      <c r="AD1222" s="56" t="s">
        <v>9255</v>
      </c>
      <c r="AE1222" s="57">
        <v>0</v>
      </c>
      <c r="AF1222" s="57">
        <v>0</v>
      </c>
      <c r="AG1222" s="57">
        <v>0</v>
      </c>
      <c r="AI1222"/>
      <c r="AJ1222"/>
    </row>
    <row r="1223" spans="1:36">
      <c r="A1223" s="56" t="s">
        <v>50</v>
      </c>
      <c r="B1223" s="56" t="s">
        <v>11427</v>
      </c>
      <c r="C1223" s="56">
        <v>2101010050</v>
      </c>
      <c r="D1223" s="56" t="s">
        <v>43</v>
      </c>
      <c r="E1223" s="56">
        <v>2101020050</v>
      </c>
      <c r="F1223" s="56">
        <v>5401010050</v>
      </c>
      <c r="G1223" s="56" t="s">
        <v>11431</v>
      </c>
      <c r="H1223" s="56">
        <v>400210</v>
      </c>
      <c r="I1223" s="56" t="s">
        <v>11433</v>
      </c>
      <c r="J1223" s="56" t="s">
        <v>1942</v>
      </c>
      <c r="K1223" s="56" t="s">
        <v>1943</v>
      </c>
      <c r="L1223" s="56" t="s">
        <v>7138</v>
      </c>
      <c r="M1223" s="73">
        <v>37290</v>
      </c>
      <c r="N1223" s="56"/>
      <c r="O1223" s="56"/>
      <c r="P1223" s="56" t="s">
        <v>156</v>
      </c>
      <c r="Q1223" s="56"/>
      <c r="R1223" s="56" t="s">
        <v>70</v>
      </c>
      <c r="S1223" s="56" t="s">
        <v>11415</v>
      </c>
      <c r="T1223" s="56" t="s">
        <v>7140</v>
      </c>
      <c r="U1223" s="57">
        <v>26033</v>
      </c>
      <c r="V1223" s="57">
        <v>-19962.71</v>
      </c>
      <c r="W1223" s="57">
        <v>6070.29</v>
      </c>
      <c r="X1223" s="57">
        <v>0</v>
      </c>
      <c r="Y1223" s="73">
        <v>37290</v>
      </c>
      <c r="Z1223" s="57">
        <v>-402.41</v>
      </c>
      <c r="AA1223" s="57">
        <v>0</v>
      </c>
      <c r="AB1223" s="57">
        <v>5667.88</v>
      </c>
      <c r="AC1223" s="57">
        <v>0</v>
      </c>
      <c r="AD1223" s="56" t="s">
        <v>9255</v>
      </c>
      <c r="AE1223" s="57">
        <v>0</v>
      </c>
      <c r="AF1223" s="57">
        <v>0</v>
      </c>
      <c r="AG1223" s="57">
        <v>0</v>
      </c>
      <c r="AI1223"/>
      <c r="AJ1223"/>
    </row>
    <row r="1224" spans="1:36">
      <c r="A1224" s="56" t="s">
        <v>50</v>
      </c>
      <c r="B1224" s="56" t="s">
        <v>11427</v>
      </c>
      <c r="C1224" s="56">
        <v>2101010050</v>
      </c>
      <c r="D1224" s="56" t="s">
        <v>43</v>
      </c>
      <c r="E1224" s="56">
        <v>2101020050</v>
      </c>
      <c r="F1224" s="56">
        <v>5401010050</v>
      </c>
      <c r="G1224" s="56" t="s">
        <v>11431</v>
      </c>
      <c r="H1224" s="56">
        <v>400210</v>
      </c>
      <c r="I1224" s="56" t="s">
        <v>11433</v>
      </c>
      <c r="J1224" s="56" t="s">
        <v>2020</v>
      </c>
      <c r="K1224" s="56" t="s">
        <v>2021</v>
      </c>
      <c r="L1224" s="56" t="s">
        <v>7138</v>
      </c>
      <c r="M1224" s="73">
        <v>35937</v>
      </c>
      <c r="N1224" s="56"/>
      <c r="O1224" s="56"/>
      <c r="P1224" s="56" t="s">
        <v>156</v>
      </c>
      <c r="Q1224" s="56"/>
      <c r="R1224" s="56" t="s">
        <v>70</v>
      </c>
      <c r="S1224" s="56" t="s">
        <v>11415</v>
      </c>
      <c r="T1224" s="56" t="s">
        <v>7140</v>
      </c>
      <c r="U1224" s="57">
        <v>28550</v>
      </c>
      <c r="V1224" s="57">
        <v>-25477.360000000001</v>
      </c>
      <c r="W1224" s="57">
        <v>3072.64</v>
      </c>
      <c r="X1224" s="57">
        <v>0</v>
      </c>
      <c r="Y1224" s="73">
        <v>35937</v>
      </c>
      <c r="Z1224" s="57">
        <v>-210.85</v>
      </c>
      <c r="AA1224" s="57">
        <v>0</v>
      </c>
      <c r="AB1224" s="57">
        <v>2861.79</v>
      </c>
      <c r="AC1224" s="57">
        <v>0</v>
      </c>
      <c r="AD1224" s="56" t="s">
        <v>9255</v>
      </c>
      <c r="AE1224" s="57">
        <v>0</v>
      </c>
      <c r="AF1224" s="57">
        <v>0</v>
      </c>
      <c r="AG1224" s="57">
        <v>0</v>
      </c>
      <c r="AI1224"/>
      <c r="AJ1224"/>
    </row>
    <row r="1225" spans="1:36">
      <c r="A1225" s="56" t="s">
        <v>50</v>
      </c>
      <c r="B1225" s="56" t="s">
        <v>11427</v>
      </c>
      <c r="C1225" s="56">
        <v>2101010050</v>
      </c>
      <c r="D1225" s="56" t="s">
        <v>43</v>
      </c>
      <c r="E1225" s="56">
        <v>2101020050</v>
      </c>
      <c r="F1225" s="56">
        <v>5401010050</v>
      </c>
      <c r="G1225" s="56" t="s">
        <v>11431</v>
      </c>
      <c r="H1225" s="56">
        <v>400210</v>
      </c>
      <c r="I1225" s="56" t="s">
        <v>11433</v>
      </c>
      <c r="J1225" s="56" t="s">
        <v>2032</v>
      </c>
      <c r="K1225" s="56" t="s">
        <v>2033</v>
      </c>
      <c r="L1225" s="56" t="s">
        <v>7138</v>
      </c>
      <c r="M1225" s="73">
        <v>36971</v>
      </c>
      <c r="N1225" s="56"/>
      <c r="O1225" s="56"/>
      <c r="P1225" s="56" t="s">
        <v>156</v>
      </c>
      <c r="Q1225" s="56"/>
      <c r="R1225" s="56" t="s">
        <v>70</v>
      </c>
      <c r="S1225" s="56" t="s">
        <v>11415</v>
      </c>
      <c r="T1225" s="56" t="s">
        <v>7140</v>
      </c>
      <c r="U1225" s="57">
        <v>95913</v>
      </c>
      <c r="V1225" s="57">
        <v>-76818.720000000001</v>
      </c>
      <c r="W1225" s="57">
        <v>19094.28</v>
      </c>
      <c r="X1225" s="57">
        <v>0</v>
      </c>
      <c r="Y1225" s="73">
        <v>36971</v>
      </c>
      <c r="Z1225" s="57">
        <v>-1312.38</v>
      </c>
      <c r="AA1225" s="57">
        <v>0</v>
      </c>
      <c r="AB1225" s="57">
        <v>17781.900000000001</v>
      </c>
      <c r="AC1225" s="57">
        <v>0</v>
      </c>
      <c r="AD1225" s="56" t="s">
        <v>9255</v>
      </c>
      <c r="AE1225" s="57">
        <v>0</v>
      </c>
      <c r="AF1225" s="57">
        <v>0</v>
      </c>
      <c r="AG1225" s="57">
        <v>0</v>
      </c>
      <c r="AI1225"/>
      <c r="AJ1225"/>
    </row>
    <row r="1226" spans="1:36">
      <c r="A1226" s="56" t="s">
        <v>50</v>
      </c>
      <c r="B1226" s="56" t="s">
        <v>11427</v>
      </c>
      <c r="C1226" s="56">
        <v>2101010050</v>
      </c>
      <c r="D1226" s="56" t="s">
        <v>43</v>
      </c>
      <c r="E1226" s="56">
        <v>2101020050</v>
      </c>
      <c r="F1226" s="56">
        <v>5401010050</v>
      </c>
      <c r="G1226" s="56" t="s">
        <v>11431</v>
      </c>
      <c r="H1226" s="56">
        <v>400210</v>
      </c>
      <c r="I1226" s="56" t="s">
        <v>11433</v>
      </c>
      <c r="J1226" s="56" t="s">
        <v>2034</v>
      </c>
      <c r="K1226" s="56" t="s">
        <v>2035</v>
      </c>
      <c r="L1226" s="56" t="s">
        <v>7138</v>
      </c>
      <c r="M1226" s="73">
        <v>38640</v>
      </c>
      <c r="N1226" s="56"/>
      <c r="O1226" s="56"/>
      <c r="P1226" s="56" t="s">
        <v>156</v>
      </c>
      <c r="Q1226" s="56"/>
      <c r="R1226" s="56" t="s">
        <v>70</v>
      </c>
      <c r="S1226" s="56" t="s">
        <v>11415</v>
      </c>
      <c r="T1226" s="56" t="s">
        <v>7140</v>
      </c>
      <c r="U1226" s="57">
        <v>151623</v>
      </c>
      <c r="V1226" s="57">
        <v>-103038.44</v>
      </c>
      <c r="W1226" s="57">
        <v>48584.56</v>
      </c>
      <c r="X1226" s="57">
        <v>0</v>
      </c>
      <c r="Y1226" s="73">
        <v>38640</v>
      </c>
      <c r="Z1226" s="57">
        <v>-2580.58</v>
      </c>
      <c r="AA1226" s="57">
        <v>0</v>
      </c>
      <c r="AB1226" s="57">
        <v>46003.98</v>
      </c>
      <c r="AC1226" s="57">
        <v>0</v>
      </c>
      <c r="AD1226" s="56" t="s">
        <v>9255</v>
      </c>
      <c r="AE1226" s="57">
        <v>0</v>
      </c>
      <c r="AF1226" s="57">
        <v>0</v>
      </c>
      <c r="AG1226" s="57">
        <v>0</v>
      </c>
      <c r="AI1226"/>
      <c r="AJ1226"/>
    </row>
    <row r="1227" spans="1:36">
      <c r="A1227" s="56" t="s">
        <v>50</v>
      </c>
      <c r="B1227" s="56" t="s">
        <v>11427</v>
      </c>
      <c r="C1227" s="56">
        <v>2101010050</v>
      </c>
      <c r="D1227" s="56" t="s">
        <v>43</v>
      </c>
      <c r="E1227" s="56">
        <v>2101020050</v>
      </c>
      <c r="F1227" s="56">
        <v>5401010050</v>
      </c>
      <c r="G1227" s="56" t="s">
        <v>11431</v>
      </c>
      <c r="H1227" s="56">
        <v>400210</v>
      </c>
      <c r="I1227" s="56" t="s">
        <v>11433</v>
      </c>
      <c r="J1227" s="56" t="s">
        <v>2043</v>
      </c>
      <c r="K1227" s="56" t="s">
        <v>2044</v>
      </c>
      <c r="L1227" s="56" t="s">
        <v>7138</v>
      </c>
      <c r="M1227" s="73">
        <v>41691</v>
      </c>
      <c r="N1227" s="56"/>
      <c r="O1227" s="56"/>
      <c r="P1227" s="56" t="s">
        <v>7177</v>
      </c>
      <c r="Q1227" s="56"/>
      <c r="R1227" s="56" t="s">
        <v>70</v>
      </c>
      <c r="S1227" s="56" t="s">
        <v>11415</v>
      </c>
      <c r="T1227" s="56" t="s">
        <v>7140</v>
      </c>
      <c r="U1227" s="57">
        <v>28458</v>
      </c>
      <c r="V1227" s="57">
        <v>-15851.92</v>
      </c>
      <c r="W1227" s="57">
        <v>12606.08</v>
      </c>
      <c r="X1227" s="57">
        <v>0</v>
      </c>
      <c r="Y1227" s="73">
        <v>41691</v>
      </c>
      <c r="Z1227" s="57">
        <v>-2558.34</v>
      </c>
      <c r="AA1227" s="57">
        <v>0</v>
      </c>
      <c r="AB1227" s="57">
        <v>10047.74</v>
      </c>
      <c r="AC1227" s="57">
        <v>0</v>
      </c>
      <c r="AD1227" s="56" t="s">
        <v>9255</v>
      </c>
      <c r="AE1227" s="57">
        <v>0</v>
      </c>
      <c r="AF1227" s="57">
        <v>0</v>
      </c>
      <c r="AG1227" s="57">
        <v>0</v>
      </c>
      <c r="AI1227"/>
      <c r="AJ1227"/>
    </row>
    <row r="1228" spans="1:36">
      <c r="A1228" s="56" t="s">
        <v>50</v>
      </c>
      <c r="B1228" s="56" t="s">
        <v>11427</v>
      </c>
      <c r="C1228" s="56">
        <v>2101010050</v>
      </c>
      <c r="D1228" s="56" t="s">
        <v>43</v>
      </c>
      <c r="E1228" s="56">
        <v>2101020050</v>
      </c>
      <c r="F1228" s="56">
        <v>5401010050</v>
      </c>
      <c r="G1228" s="56" t="s">
        <v>11431</v>
      </c>
      <c r="H1228" s="56">
        <v>400210</v>
      </c>
      <c r="I1228" s="56" t="s">
        <v>11433</v>
      </c>
      <c r="J1228" s="56" t="s">
        <v>2045</v>
      </c>
      <c r="K1228" s="56" t="s">
        <v>2046</v>
      </c>
      <c r="L1228" s="56" t="s">
        <v>7138</v>
      </c>
      <c r="M1228" s="73">
        <v>41703</v>
      </c>
      <c r="N1228" s="56"/>
      <c r="O1228" s="56"/>
      <c r="P1228" s="56" t="s">
        <v>9045</v>
      </c>
      <c r="Q1228" s="56"/>
      <c r="R1228" s="56" t="s">
        <v>70</v>
      </c>
      <c r="S1228" s="56" t="s">
        <v>11415</v>
      </c>
      <c r="T1228" s="56" t="s">
        <v>7140</v>
      </c>
      <c r="U1228" s="57">
        <v>54438</v>
      </c>
      <c r="V1228" s="57">
        <v>-23488.49</v>
      </c>
      <c r="W1228" s="57">
        <v>30949.51</v>
      </c>
      <c r="X1228" s="57">
        <v>0</v>
      </c>
      <c r="Y1228" s="73">
        <v>41703</v>
      </c>
      <c r="Z1228" s="57">
        <v>-1799.24</v>
      </c>
      <c r="AA1228" s="57">
        <v>0</v>
      </c>
      <c r="AB1228" s="57">
        <v>29150.27</v>
      </c>
      <c r="AC1228" s="57">
        <v>0</v>
      </c>
      <c r="AD1228" s="56" t="s">
        <v>9255</v>
      </c>
      <c r="AE1228" s="57">
        <v>0</v>
      </c>
      <c r="AF1228" s="57">
        <v>0</v>
      </c>
      <c r="AG1228" s="57">
        <v>0</v>
      </c>
      <c r="AI1228"/>
      <c r="AJ1228"/>
    </row>
    <row r="1229" spans="1:36">
      <c r="A1229" s="56" t="s">
        <v>50</v>
      </c>
      <c r="B1229" s="56" t="s">
        <v>11427</v>
      </c>
      <c r="C1229" s="56">
        <v>2101010050</v>
      </c>
      <c r="D1229" s="56" t="s">
        <v>43</v>
      </c>
      <c r="E1229" s="56">
        <v>2101020050</v>
      </c>
      <c r="F1229" s="56">
        <v>5401010050</v>
      </c>
      <c r="G1229" s="56" t="s">
        <v>11431</v>
      </c>
      <c r="H1229" s="56">
        <v>400210</v>
      </c>
      <c r="I1229" s="56" t="s">
        <v>11433</v>
      </c>
      <c r="J1229" s="56" t="s">
        <v>2047</v>
      </c>
      <c r="K1229" s="56" t="s">
        <v>2048</v>
      </c>
      <c r="L1229" s="56" t="s">
        <v>7138</v>
      </c>
      <c r="M1229" s="73">
        <v>41533</v>
      </c>
      <c r="N1229" s="56"/>
      <c r="O1229" s="56"/>
      <c r="P1229" s="56" t="s">
        <v>7177</v>
      </c>
      <c r="Q1229" s="56"/>
      <c r="R1229" s="56" t="s">
        <v>70</v>
      </c>
      <c r="S1229" s="56" t="s">
        <v>11415</v>
      </c>
      <c r="T1229" s="56" t="s">
        <v>7140</v>
      </c>
      <c r="U1229" s="57">
        <v>9384</v>
      </c>
      <c r="V1229" s="57">
        <v>-5334.12</v>
      </c>
      <c r="W1229" s="57">
        <v>4049.88</v>
      </c>
      <c r="X1229" s="57">
        <v>0</v>
      </c>
      <c r="Y1229" s="73">
        <v>41533</v>
      </c>
      <c r="Z1229" s="57">
        <v>-819.14</v>
      </c>
      <c r="AA1229" s="57">
        <v>0</v>
      </c>
      <c r="AB1229" s="57">
        <v>3230.74</v>
      </c>
      <c r="AC1229" s="57">
        <v>0</v>
      </c>
      <c r="AD1229" s="56" t="s">
        <v>9255</v>
      </c>
      <c r="AE1229" s="57">
        <v>0</v>
      </c>
      <c r="AF1229" s="57">
        <v>0</v>
      </c>
      <c r="AG1229" s="57">
        <v>0</v>
      </c>
      <c r="AI1229"/>
      <c r="AJ1229"/>
    </row>
    <row r="1230" spans="1:36">
      <c r="A1230" s="56" t="s">
        <v>50</v>
      </c>
      <c r="B1230" s="56" t="s">
        <v>11427</v>
      </c>
      <c r="C1230" s="56">
        <v>2101010050</v>
      </c>
      <c r="D1230" s="56" t="s">
        <v>43</v>
      </c>
      <c r="E1230" s="56">
        <v>2101020050</v>
      </c>
      <c r="F1230" s="56">
        <v>5401010050</v>
      </c>
      <c r="G1230" s="56" t="s">
        <v>11431</v>
      </c>
      <c r="H1230" s="56">
        <v>400210</v>
      </c>
      <c r="I1230" s="56" t="s">
        <v>11433</v>
      </c>
      <c r="J1230" s="56" t="s">
        <v>2049</v>
      </c>
      <c r="K1230" s="56" t="s">
        <v>2050</v>
      </c>
      <c r="L1230" s="56" t="s">
        <v>7138</v>
      </c>
      <c r="M1230" s="73">
        <v>41520</v>
      </c>
      <c r="N1230" s="56"/>
      <c r="O1230" s="56"/>
      <c r="P1230" s="56" t="s">
        <v>7177</v>
      </c>
      <c r="Q1230" s="56"/>
      <c r="R1230" s="56" t="s">
        <v>70</v>
      </c>
      <c r="S1230" s="56" t="s">
        <v>11415</v>
      </c>
      <c r="T1230" s="56" t="s">
        <v>7140</v>
      </c>
      <c r="U1230" s="57">
        <v>15400</v>
      </c>
      <c r="V1230" s="57">
        <v>-8768.68</v>
      </c>
      <c r="W1230" s="57">
        <v>6631.32</v>
      </c>
      <c r="X1230" s="57">
        <v>0</v>
      </c>
      <c r="Y1230" s="73">
        <v>41520</v>
      </c>
      <c r="Z1230" s="57">
        <v>-1340.88</v>
      </c>
      <c r="AA1230" s="57">
        <v>0</v>
      </c>
      <c r="AB1230" s="57">
        <v>5290.44</v>
      </c>
      <c r="AC1230" s="57">
        <v>0</v>
      </c>
      <c r="AD1230" s="56" t="s">
        <v>9255</v>
      </c>
      <c r="AE1230" s="57">
        <v>0</v>
      </c>
      <c r="AF1230" s="57">
        <v>0</v>
      </c>
      <c r="AG1230" s="57">
        <v>0</v>
      </c>
      <c r="AI1230"/>
      <c r="AJ1230"/>
    </row>
    <row r="1231" spans="1:36">
      <c r="A1231" s="56" t="s">
        <v>50</v>
      </c>
      <c r="B1231" s="56" t="s">
        <v>11427</v>
      </c>
      <c r="C1231" s="56">
        <v>2101010050</v>
      </c>
      <c r="D1231" s="56" t="s">
        <v>43</v>
      </c>
      <c r="E1231" s="56">
        <v>2101020050</v>
      </c>
      <c r="F1231" s="56">
        <v>5401010050</v>
      </c>
      <c r="G1231" s="56" t="s">
        <v>11431</v>
      </c>
      <c r="H1231" s="56">
        <v>400210</v>
      </c>
      <c r="I1231" s="56" t="s">
        <v>11433</v>
      </c>
      <c r="J1231" s="56" t="s">
        <v>2051</v>
      </c>
      <c r="K1231" s="56" t="s">
        <v>2052</v>
      </c>
      <c r="L1231" s="56" t="s">
        <v>7138</v>
      </c>
      <c r="M1231" s="73">
        <v>37758</v>
      </c>
      <c r="N1231" s="56"/>
      <c r="O1231" s="56"/>
      <c r="P1231" s="56" t="s">
        <v>7177</v>
      </c>
      <c r="Q1231" s="56"/>
      <c r="R1231" s="56" t="s">
        <v>70</v>
      </c>
      <c r="S1231" s="56" t="s">
        <v>11415</v>
      </c>
      <c r="T1231" s="56" t="s">
        <v>7140</v>
      </c>
      <c r="U1231" s="57">
        <v>14800</v>
      </c>
      <c r="V1231" s="57">
        <v>-11996.85</v>
      </c>
      <c r="W1231" s="57">
        <v>2803.15</v>
      </c>
      <c r="X1231" s="57">
        <v>0</v>
      </c>
      <c r="Y1231" s="73">
        <v>37758</v>
      </c>
      <c r="Z1231" s="57">
        <v>-265.04000000000002</v>
      </c>
      <c r="AA1231" s="57">
        <v>0</v>
      </c>
      <c r="AB1231" s="57">
        <v>2538.11</v>
      </c>
      <c r="AC1231" s="57">
        <v>0</v>
      </c>
      <c r="AD1231" s="56" t="s">
        <v>9255</v>
      </c>
      <c r="AE1231" s="57">
        <v>0</v>
      </c>
      <c r="AF1231" s="57">
        <v>0</v>
      </c>
      <c r="AG1231" s="57">
        <v>0</v>
      </c>
      <c r="AI1231"/>
      <c r="AJ1231"/>
    </row>
    <row r="1232" spans="1:36">
      <c r="A1232" s="56" t="s">
        <v>50</v>
      </c>
      <c r="B1232" s="56" t="s">
        <v>11427</v>
      </c>
      <c r="C1232" s="56">
        <v>2101010050</v>
      </c>
      <c r="D1232" s="56" t="s">
        <v>43</v>
      </c>
      <c r="E1232" s="56">
        <v>2101020050</v>
      </c>
      <c r="F1232" s="56">
        <v>5401010050</v>
      </c>
      <c r="G1232" s="56" t="s">
        <v>11431</v>
      </c>
      <c r="H1232" s="56">
        <v>400210</v>
      </c>
      <c r="I1232" s="56" t="s">
        <v>11433</v>
      </c>
      <c r="J1232" s="56" t="s">
        <v>2053</v>
      </c>
      <c r="K1232" s="56" t="s">
        <v>2054</v>
      </c>
      <c r="L1232" s="56" t="s">
        <v>7138</v>
      </c>
      <c r="M1232" s="73">
        <v>37797</v>
      </c>
      <c r="N1232" s="56"/>
      <c r="O1232" s="56"/>
      <c r="P1232" s="56" t="s">
        <v>7177</v>
      </c>
      <c r="Q1232" s="56"/>
      <c r="R1232" s="56" t="s">
        <v>70</v>
      </c>
      <c r="S1232" s="56" t="s">
        <v>11415</v>
      </c>
      <c r="T1232" s="56" t="s">
        <v>7140</v>
      </c>
      <c r="U1232" s="57">
        <v>18451</v>
      </c>
      <c r="V1232" s="57">
        <v>-14877.34</v>
      </c>
      <c r="W1232" s="57">
        <v>3573.66</v>
      </c>
      <c r="X1232" s="57">
        <v>0</v>
      </c>
      <c r="Y1232" s="73">
        <v>37797</v>
      </c>
      <c r="Z1232" s="57">
        <v>-335.53</v>
      </c>
      <c r="AA1232" s="57">
        <v>0</v>
      </c>
      <c r="AB1232" s="57">
        <v>3238.13</v>
      </c>
      <c r="AC1232" s="57">
        <v>0</v>
      </c>
      <c r="AD1232" s="56" t="s">
        <v>9255</v>
      </c>
      <c r="AE1232" s="57">
        <v>0</v>
      </c>
      <c r="AF1232" s="57">
        <v>0</v>
      </c>
      <c r="AG1232" s="57">
        <v>0</v>
      </c>
      <c r="AI1232"/>
      <c r="AJ1232"/>
    </row>
    <row r="1233" spans="1:36">
      <c r="A1233" s="56" t="s">
        <v>50</v>
      </c>
      <c r="B1233" s="56" t="s">
        <v>11427</v>
      </c>
      <c r="C1233" s="56">
        <v>2101010050</v>
      </c>
      <c r="D1233" s="56" t="s">
        <v>43</v>
      </c>
      <c r="E1233" s="56">
        <v>2101020050</v>
      </c>
      <c r="F1233" s="56">
        <v>5401010050</v>
      </c>
      <c r="G1233" s="56" t="s">
        <v>11431</v>
      </c>
      <c r="H1233" s="56">
        <v>400210</v>
      </c>
      <c r="I1233" s="56" t="s">
        <v>11433</v>
      </c>
      <c r="J1233" s="56" t="s">
        <v>2055</v>
      </c>
      <c r="K1233" s="56" t="s">
        <v>2056</v>
      </c>
      <c r="L1233" s="56" t="s">
        <v>7138</v>
      </c>
      <c r="M1233" s="73">
        <v>41568</v>
      </c>
      <c r="N1233" s="56"/>
      <c r="O1233" s="56"/>
      <c r="P1233" s="56" t="s">
        <v>7193</v>
      </c>
      <c r="Q1233" s="56"/>
      <c r="R1233" s="56" t="s">
        <v>70</v>
      </c>
      <c r="S1233" s="56" t="s">
        <v>11415</v>
      </c>
      <c r="T1233" s="56" t="s">
        <v>7140</v>
      </c>
      <c r="U1233" s="57">
        <v>42942</v>
      </c>
      <c r="V1233" s="57">
        <v>-19079.919999999998</v>
      </c>
      <c r="W1233" s="57">
        <v>23862.080000000002</v>
      </c>
      <c r="X1233" s="57">
        <v>0</v>
      </c>
      <c r="Y1233" s="73">
        <v>41568</v>
      </c>
      <c r="Z1233" s="57">
        <v>-1384.12</v>
      </c>
      <c r="AA1233" s="57">
        <v>0</v>
      </c>
      <c r="AB1233" s="57">
        <v>22477.96</v>
      </c>
      <c r="AC1233" s="57">
        <v>0</v>
      </c>
      <c r="AD1233" s="56" t="s">
        <v>9255</v>
      </c>
      <c r="AE1233" s="57">
        <v>0</v>
      </c>
      <c r="AF1233" s="57">
        <v>0</v>
      </c>
      <c r="AG1233" s="57">
        <v>0</v>
      </c>
      <c r="AI1233"/>
      <c r="AJ1233"/>
    </row>
    <row r="1234" spans="1:36">
      <c r="A1234" s="56" t="s">
        <v>50</v>
      </c>
      <c r="B1234" s="56" t="s">
        <v>11427</v>
      </c>
      <c r="C1234" s="56">
        <v>2101010050</v>
      </c>
      <c r="D1234" s="56" t="s">
        <v>43</v>
      </c>
      <c r="E1234" s="56">
        <v>2101020050</v>
      </c>
      <c r="F1234" s="56">
        <v>5401010050</v>
      </c>
      <c r="G1234" s="56" t="s">
        <v>11431</v>
      </c>
      <c r="H1234" s="56">
        <v>400210</v>
      </c>
      <c r="I1234" s="56" t="s">
        <v>11433</v>
      </c>
      <c r="J1234" s="56" t="s">
        <v>2057</v>
      </c>
      <c r="K1234" s="56" t="s">
        <v>2058</v>
      </c>
      <c r="L1234" s="56" t="s">
        <v>7138</v>
      </c>
      <c r="M1234" s="73">
        <v>41352</v>
      </c>
      <c r="N1234" s="56"/>
      <c r="O1234" s="56"/>
      <c r="P1234" s="56" t="s">
        <v>7177</v>
      </c>
      <c r="Q1234" s="56"/>
      <c r="R1234" s="56" t="s">
        <v>70</v>
      </c>
      <c r="S1234" s="56" t="s">
        <v>11415</v>
      </c>
      <c r="T1234" s="56" t="s">
        <v>7140</v>
      </c>
      <c r="U1234" s="57">
        <v>19290</v>
      </c>
      <c r="V1234" s="57">
        <v>-11218.01</v>
      </c>
      <c r="W1234" s="57">
        <v>8071.99</v>
      </c>
      <c r="X1234" s="57">
        <v>0</v>
      </c>
      <c r="Y1234" s="73">
        <v>41352</v>
      </c>
      <c r="Z1234" s="57">
        <v>-1625.96</v>
      </c>
      <c r="AA1234" s="57">
        <v>0</v>
      </c>
      <c r="AB1234" s="57">
        <v>6446.03</v>
      </c>
      <c r="AC1234" s="57">
        <v>0</v>
      </c>
      <c r="AD1234" s="56" t="s">
        <v>9255</v>
      </c>
      <c r="AE1234" s="57">
        <v>0</v>
      </c>
      <c r="AF1234" s="57">
        <v>0</v>
      </c>
      <c r="AG1234" s="57">
        <v>0</v>
      </c>
      <c r="AI1234"/>
      <c r="AJ1234"/>
    </row>
    <row r="1235" spans="1:36">
      <c r="A1235" s="56" t="s">
        <v>50</v>
      </c>
      <c r="B1235" s="56" t="s">
        <v>11427</v>
      </c>
      <c r="C1235" s="56">
        <v>2101010050</v>
      </c>
      <c r="D1235" s="56" t="s">
        <v>43</v>
      </c>
      <c r="E1235" s="56">
        <v>2101020050</v>
      </c>
      <c r="F1235" s="56">
        <v>5401010050</v>
      </c>
      <c r="G1235" s="56" t="s">
        <v>11431</v>
      </c>
      <c r="H1235" s="56">
        <v>400210</v>
      </c>
      <c r="I1235" s="56" t="s">
        <v>11433</v>
      </c>
      <c r="J1235" s="56" t="s">
        <v>2061</v>
      </c>
      <c r="K1235" s="56" t="s">
        <v>7161</v>
      </c>
      <c r="L1235" s="56" t="s">
        <v>7138</v>
      </c>
      <c r="M1235" s="73">
        <v>40668</v>
      </c>
      <c r="N1235" s="56"/>
      <c r="O1235" s="56"/>
      <c r="P1235" s="56" t="s">
        <v>7177</v>
      </c>
      <c r="Q1235" s="56"/>
      <c r="R1235" s="56" t="s">
        <v>70</v>
      </c>
      <c r="S1235" s="56" t="s">
        <v>11415</v>
      </c>
      <c r="T1235" s="56" t="s">
        <v>7140</v>
      </c>
      <c r="U1235" s="57">
        <v>35910</v>
      </c>
      <c r="V1235" s="57">
        <v>-22657.32</v>
      </c>
      <c r="W1235" s="57">
        <v>13252.68</v>
      </c>
      <c r="X1235" s="57">
        <v>0</v>
      </c>
      <c r="Y1235" s="73">
        <v>40668</v>
      </c>
      <c r="Z1235" s="57">
        <v>-2621.0300000000002</v>
      </c>
      <c r="AA1235" s="57">
        <v>0</v>
      </c>
      <c r="AB1235" s="57">
        <v>10631.65</v>
      </c>
      <c r="AC1235" s="57">
        <v>0</v>
      </c>
      <c r="AD1235" s="56" t="s">
        <v>9255</v>
      </c>
      <c r="AE1235" s="57">
        <v>0</v>
      </c>
      <c r="AF1235" s="57">
        <v>0</v>
      </c>
      <c r="AG1235" s="57">
        <v>0</v>
      </c>
      <c r="AI1235"/>
      <c r="AJ1235"/>
    </row>
    <row r="1236" spans="1:36">
      <c r="A1236" s="56" t="s">
        <v>50</v>
      </c>
      <c r="B1236" s="56" t="s">
        <v>11427</v>
      </c>
      <c r="C1236" s="56">
        <v>2101010050</v>
      </c>
      <c r="D1236" s="56" t="s">
        <v>43</v>
      </c>
      <c r="E1236" s="56">
        <v>2101020050</v>
      </c>
      <c r="F1236" s="56">
        <v>5401010050</v>
      </c>
      <c r="G1236" s="56" t="s">
        <v>11431</v>
      </c>
      <c r="H1236" s="56">
        <v>400210</v>
      </c>
      <c r="I1236" s="56" t="s">
        <v>11433</v>
      </c>
      <c r="J1236" s="56" t="s">
        <v>2063</v>
      </c>
      <c r="K1236" s="56" t="s">
        <v>2064</v>
      </c>
      <c r="L1236" s="56" t="s">
        <v>7138</v>
      </c>
      <c r="M1236" s="73">
        <v>37148</v>
      </c>
      <c r="N1236" s="56"/>
      <c r="O1236" s="56"/>
      <c r="P1236" s="56" t="s">
        <v>7177</v>
      </c>
      <c r="Q1236" s="56"/>
      <c r="R1236" s="56" t="s">
        <v>70</v>
      </c>
      <c r="S1236" s="56" t="s">
        <v>11415</v>
      </c>
      <c r="T1236" s="56" t="s">
        <v>7140</v>
      </c>
      <c r="U1236" s="57">
        <v>39480</v>
      </c>
      <c r="V1236" s="57">
        <v>-32259.88</v>
      </c>
      <c r="W1236" s="57">
        <v>7220.12</v>
      </c>
      <c r="X1236" s="57">
        <v>0</v>
      </c>
      <c r="Y1236" s="73">
        <v>37148</v>
      </c>
      <c r="Z1236" s="57">
        <v>-880.06</v>
      </c>
      <c r="AA1236" s="57">
        <v>0</v>
      </c>
      <c r="AB1236" s="57">
        <v>6340.06</v>
      </c>
      <c r="AC1236" s="57">
        <v>0</v>
      </c>
      <c r="AD1236" s="56" t="s">
        <v>9255</v>
      </c>
      <c r="AE1236" s="57">
        <v>0</v>
      </c>
      <c r="AF1236" s="57">
        <v>0</v>
      </c>
      <c r="AG1236" s="57">
        <v>0</v>
      </c>
      <c r="AI1236"/>
      <c r="AJ1236"/>
    </row>
    <row r="1237" spans="1:36">
      <c r="A1237" s="56" t="s">
        <v>50</v>
      </c>
      <c r="B1237" s="56" t="s">
        <v>11427</v>
      </c>
      <c r="C1237" s="56">
        <v>2101010050</v>
      </c>
      <c r="D1237" s="56" t="s">
        <v>43</v>
      </c>
      <c r="E1237" s="56">
        <v>2101020050</v>
      </c>
      <c r="F1237" s="56">
        <v>5401010050</v>
      </c>
      <c r="G1237" s="56" t="s">
        <v>11431</v>
      </c>
      <c r="H1237" s="56">
        <v>400210</v>
      </c>
      <c r="I1237" s="56" t="s">
        <v>11433</v>
      </c>
      <c r="J1237" s="56" t="s">
        <v>2065</v>
      </c>
      <c r="K1237" s="56" t="s">
        <v>2066</v>
      </c>
      <c r="L1237" s="56" t="s">
        <v>7138</v>
      </c>
      <c r="M1237" s="73">
        <v>36945</v>
      </c>
      <c r="N1237" s="56"/>
      <c r="O1237" s="56"/>
      <c r="P1237" s="56" t="s">
        <v>7177</v>
      </c>
      <c r="Q1237" s="56"/>
      <c r="R1237" s="56" t="s">
        <v>70</v>
      </c>
      <c r="S1237" s="56" t="s">
        <v>11415</v>
      </c>
      <c r="T1237" s="56" t="s">
        <v>7140</v>
      </c>
      <c r="U1237" s="57">
        <v>47933</v>
      </c>
      <c r="V1237" s="57">
        <v>-40107.99</v>
      </c>
      <c r="W1237" s="57">
        <v>7825.01</v>
      </c>
      <c r="X1237" s="57">
        <v>0</v>
      </c>
      <c r="Y1237" s="73">
        <v>36945</v>
      </c>
      <c r="Z1237" s="57">
        <v>-1014.02</v>
      </c>
      <c r="AA1237" s="57">
        <v>0</v>
      </c>
      <c r="AB1237" s="57">
        <v>6810.99</v>
      </c>
      <c r="AC1237" s="57">
        <v>0</v>
      </c>
      <c r="AD1237" s="56" t="s">
        <v>9255</v>
      </c>
      <c r="AE1237" s="57">
        <v>0</v>
      </c>
      <c r="AF1237" s="57">
        <v>0</v>
      </c>
      <c r="AG1237" s="57">
        <v>0</v>
      </c>
      <c r="AI1237"/>
      <c r="AJ1237"/>
    </row>
    <row r="1238" spans="1:36">
      <c r="A1238" s="56" t="s">
        <v>50</v>
      </c>
      <c r="B1238" s="56" t="s">
        <v>11427</v>
      </c>
      <c r="C1238" s="56">
        <v>2101010050</v>
      </c>
      <c r="D1238" s="56" t="s">
        <v>43</v>
      </c>
      <c r="E1238" s="56">
        <v>2101020050</v>
      </c>
      <c r="F1238" s="56">
        <v>5401010050</v>
      </c>
      <c r="G1238" s="56" t="s">
        <v>11431</v>
      </c>
      <c r="H1238" s="56">
        <v>400210</v>
      </c>
      <c r="I1238" s="56" t="s">
        <v>11433</v>
      </c>
      <c r="J1238" s="56" t="s">
        <v>2069</v>
      </c>
      <c r="K1238" s="56" t="s">
        <v>2070</v>
      </c>
      <c r="L1238" s="56" t="s">
        <v>7138</v>
      </c>
      <c r="M1238" s="73">
        <v>41698</v>
      </c>
      <c r="N1238" s="56"/>
      <c r="O1238" s="56"/>
      <c r="P1238" s="56" t="s">
        <v>7194</v>
      </c>
      <c r="Q1238" s="56"/>
      <c r="R1238" s="56" t="s">
        <v>70</v>
      </c>
      <c r="S1238" s="56" t="s">
        <v>11415</v>
      </c>
      <c r="T1238" s="56" t="s">
        <v>7140</v>
      </c>
      <c r="U1238" s="57">
        <v>570595</v>
      </c>
      <c r="V1238" s="57">
        <v>-246464.74</v>
      </c>
      <c r="W1238" s="57">
        <v>324130.26</v>
      </c>
      <c r="X1238" s="57">
        <v>0</v>
      </c>
      <c r="Y1238" s="73">
        <v>41698</v>
      </c>
      <c r="Z1238" s="57">
        <v>-18841.71</v>
      </c>
      <c r="AA1238" s="57">
        <v>0</v>
      </c>
      <c r="AB1238" s="57">
        <v>305288.55</v>
      </c>
      <c r="AC1238" s="57">
        <v>0</v>
      </c>
      <c r="AD1238" s="56" t="s">
        <v>9255</v>
      </c>
      <c r="AE1238" s="57">
        <v>0</v>
      </c>
      <c r="AF1238" s="57">
        <v>0</v>
      </c>
      <c r="AG1238" s="57">
        <v>0</v>
      </c>
      <c r="AI1238"/>
      <c r="AJ1238"/>
    </row>
    <row r="1239" spans="1:36">
      <c r="A1239" s="56" t="s">
        <v>50</v>
      </c>
      <c r="B1239" s="56" t="s">
        <v>11427</v>
      </c>
      <c r="C1239" s="56">
        <v>2101010050</v>
      </c>
      <c r="D1239" s="56" t="s">
        <v>43</v>
      </c>
      <c r="E1239" s="56">
        <v>2101020050</v>
      </c>
      <c r="F1239" s="56">
        <v>5401010050</v>
      </c>
      <c r="G1239" s="56" t="s">
        <v>11431</v>
      </c>
      <c r="H1239" s="56">
        <v>400210</v>
      </c>
      <c r="I1239" s="56" t="s">
        <v>11433</v>
      </c>
      <c r="J1239" s="56" t="s">
        <v>2071</v>
      </c>
      <c r="K1239" s="56" t="s">
        <v>2072</v>
      </c>
      <c r="L1239" s="56" t="s">
        <v>7138</v>
      </c>
      <c r="M1239" s="73">
        <v>41383</v>
      </c>
      <c r="N1239" s="56"/>
      <c r="O1239" s="56"/>
      <c r="P1239" s="56" t="s">
        <v>7187</v>
      </c>
      <c r="Q1239" s="56"/>
      <c r="R1239" s="56" t="s">
        <v>70</v>
      </c>
      <c r="S1239" s="56" t="s">
        <v>11415</v>
      </c>
      <c r="T1239" s="56" t="s">
        <v>7140</v>
      </c>
      <c r="U1239" s="57">
        <v>69160</v>
      </c>
      <c r="V1239" s="57">
        <v>-31948.07</v>
      </c>
      <c r="W1239" s="57">
        <v>37211.93</v>
      </c>
      <c r="X1239" s="57">
        <v>0</v>
      </c>
      <c r="Y1239" s="73">
        <v>41383</v>
      </c>
      <c r="Z1239" s="57">
        <v>-2151.4899999999998</v>
      </c>
      <c r="AA1239" s="57">
        <v>0</v>
      </c>
      <c r="AB1239" s="57">
        <v>35060.44</v>
      </c>
      <c r="AC1239" s="57">
        <v>0</v>
      </c>
      <c r="AD1239" s="56" t="s">
        <v>9255</v>
      </c>
      <c r="AE1239" s="57">
        <v>0</v>
      </c>
      <c r="AF1239" s="57">
        <v>0</v>
      </c>
      <c r="AG1239" s="57">
        <v>0</v>
      </c>
      <c r="AI1239"/>
      <c r="AJ1239"/>
    </row>
    <row r="1240" spans="1:36">
      <c r="A1240" s="56" t="s">
        <v>50</v>
      </c>
      <c r="B1240" s="56" t="s">
        <v>11427</v>
      </c>
      <c r="C1240" s="56">
        <v>2101010050</v>
      </c>
      <c r="D1240" s="56" t="s">
        <v>43</v>
      </c>
      <c r="E1240" s="56">
        <v>2101020050</v>
      </c>
      <c r="F1240" s="56">
        <v>5401010050</v>
      </c>
      <c r="G1240" s="56" t="s">
        <v>11431</v>
      </c>
      <c r="H1240" s="56">
        <v>400210</v>
      </c>
      <c r="I1240" s="56" t="s">
        <v>11433</v>
      </c>
      <c r="J1240" s="56" t="s">
        <v>2073</v>
      </c>
      <c r="K1240" s="56" t="s">
        <v>2074</v>
      </c>
      <c r="L1240" s="56" t="s">
        <v>7138</v>
      </c>
      <c r="M1240" s="73">
        <v>41522</v>
      </c>
      <c r="N1240" s="56"/>
      <c r="O1240" s="56"/>
      <c r="P1240" s="56" t="s">
        <v>7196</v>
      </c>
      <c r="Q1240" s="56"/>
      <c r="R1240" s="56" t="s">
        <v>70</v>
      </c>
      <c r="S1240" s="56" t="s">
        <v>11415</v>
      </c>
      <c r="T1240" s="56" t="s">
        <v>7140</v>
      </c>
      <c r="U1240" s="57">
        <v>127500</v>
      </c>
      <c r="V1240" s="57">
        <v>-57209.51</v>
      </c>
      <c r="W1240" s="57">
        <v>70290.490000000005</v>
      </c>
      <c r="X1240" s="57">
        <v>0</v>
      </c>
      <c r="Y1240" s="73">
        <v>41522</v>
      </c>
      <c r="Z1240" s="57">
        <v>-4074</v>
      </c>
      <c r="AA1240" s="57">
        <v>0</v>
      </c>
      <c r="AB1240" s="57">
        <v>66216.490000000005</v>
      </c>
      <c r="AC1240" s="57">
        <v>0</v>
      </c>
      <c r="AD1240" s="56" t="s">
        <v>9255</v>
      </c>
      <c r="AE1240" s="57">
        <v>0</v>
      </c>
      <c r="AF1240" s="57">
        <v>0</v>
      </c>
      <c r="AG1240" s="57">
        <v>0</v>
      </c>
      <c r="AI1240"/>
      <c r="AJ1240"/>
    </row>
    <row r="1241" spans="1:36">
      <c r="A1241" s="56" t="s">
        <v>50</v>
      </c>
      <c r="B1241" s="56" t="s">
        <v>11427</v>
      </c>
      <c r="C1241" s="56">
        <v>2101010050</v>
      </c>
      <c r="D1241" s="56" t="s">
        <v>43</v>
      </c>
      <c r="E1241" s="56">
        <v>2101020050</v>
      </c>
      <c r="F1241" s="56">
        <v>5401010050</v>
      </c>
      <c r="G1241" s="56" t="s">
        <v>11431</v>
      </c>
      <c r="H1241" s="56">
        <v>400210</v>
      </c>
      <c r="I1241" s="56" t="s">
        <v>11433</v>
      </c>
      <c r="J1241" s="56" t="s">
        <v>2075</v>
      </c>
      <c r="K1241" s="56" t="s">
        <v>11469</v>
      </c>
      <c r="L1241" s="56" t="s">
        <v>7138</v>
      </c>
      <c r="M1241" s="73">
        <v>41282</v>
      </c>
      <c r="N1241" s="56"/>
      <c r="O1241" s="56"/>
      <c r="P1241" s="56" t="s">
        <v>7197</v>
      </c>
      <c r="Q1241" s="56"/>
      <c r="R1241" s="56" t="s">
        <v>70</v>
      </c>
      <c r="S1241" s="56" t="s">
        <v>11415</v>
      </c>
      <c r="T1241" s="56" t="s">
        <v>7140</v>
      </c>
      <c r="U1241" s="57">
        <v>98829</v>
      </c>
      <c r="V1241" s="57">
        <v>-46603.76</v>
      </c>
      <c r="W1241" s="57">
        <v>52225.24</v>
      </c>
      <c r="X1241" s="57">
        <v>0</v>
      </c>
      <c r="Y1241" s="73">
        <v>41282</v>
      </c>
      <c r="Z1241" s="57">
        <v>-3013.89</v>
      </c>
      <c r="AA1241" s="57">
        <v>0</v>
      </c>
      <c r="AB1241" s="57">
        <v>49211.35</v>
      </c>
      <c r="AC1241" s="57">
        <v>0</v>
      </c>
      <c r="AD1241" s="56" t="s">
        <v>9255</v>
      </c>
      <c r="AE1241" s="57">
        <v>0</v>
      </c>
      <c r="AF1241" s="57">
        <v>0</v>
      </c>
      <c r="AG1241" s="57">
        <v>0</v>
      </c>
      <c r="AI1241"/>
      <c r="AJ1241"/>
    </row>
    <row r="1242" spans="1:36">
      <c r="A1242" s="56" t="s">
        <v>50</v>
      </c>
      <c r="B1242" s="56" t="s">
        <v>11427</v>
      </c>
      <c r="C1242" s="56">
        <v>2101010050</v>
      </c>
      <c r="D1242" s="56" t="s">
        <v>43</v>
      </c>
      <c r="E1242" s="56">
        <v>2101020050</v>
      </c>
      <c r="F1242" s="56">
        <v>5401010050</v>
      </c>
      <c r="G1242" s="56" t="s">
        <v>11431</v>
      </c>
      <c r="H1242" s="56">
        <v>400210</v>
      </c>
      <c r="I1242" s="56" t="s">
        <v>11433</v>
      </c>
      <c r="J1242" s="56" t="s">
        <v>2076</v>
      </c>
      <c r="K1242" s="56" t="s">
        <v>2077</v>
      </c>
      <c r="L1242" s="56" t="s">
        <v>7138</v>
      </c>
      <c r="M1242" s="73">
        <v>37765</v>
      </c>
      <c r="N1242" s="56"/>
      <c r="O1242" s="56"/>
      <c r="P1242" s="56" t="s">
        <v>1208</v>
      </c>
      <c r="Q1242" s="56"/>
      <c r="R1242" s="56" t="s">
        <v>70</v>
      </c>
      <c r="S1242" s="56" t="s">
        <v>11415</v>
      </c>
      <c r="T1242" s="56" t="s">
        <v>7140</v>
      </c>
      <c r="U1242" s="57">
        <v>128000</v>
      </c>
      <c r="V1242" s="57">
        <v>-111846</v>
      </c>
      <c r="W1242" s="57">
        <v>16154</v>
      </c>
      <c r="X1242" s="57">
        <v>0</v>
      </c>
      <c r="Y1242" s="73">
        <v>37765</v>
      </c>
      <c r="Z1242" s="57">
        <v>-4166.03</v>
      </c>
      <c r="AA1242" s="57">
        <v>0</v>
      </c>
      <c r="AB1242" s="57">
        <v>11987.97</v>
      </c>
      <c r="AC1242" s="57">
        <v>0</v>
      </c>
      <c r="AD1242" s="56" t="s">
        <v>9255</v>
      </c>
      <c r="AE1242" s="57">
        <v>0</v>
      </c>
      <c r="AF1242" s="57">
        <v>0</v>
      </c>
      <c r="AG1242" s="57">
        <v>0</v>
      </c>
      <c r="AI1242"/>
      <c r="AJ1242"/>
    </row>
    <row r="1243" spans="1:36">
      <c r="A1243" s="56" t="s">
        <v>50</v>
      </c>
      <c r="B1243" s="56" t="s">
        <v>11427</v>
      </c>
      <c r="C1243" s="56">
        <v>2101010050</v>
      </c>
      <c r="D1243" s="56" t="s">
        <v>43</v>
      </c>
      <c r="E1243" s="56">
        <v>2101020050</v>
      </c>
      <c r="F1243" s="56">
        <v>5401010050</v>
      </c>
      <c r="G1243" s="56" t="s">
        <v>11431</v>
      </c>
      <c r="H1243" s="56">
        <v>400210</v>
      </c>
      <c r="I1243" s="56" t="s">
        <v>11433</v>
      </c>
      <c r="J1243" s="56" t="s">
        <v>2078</v>
      </c>
      <c r="K1243" s="56" t="s">
        <v>2079</v>
      </c>
      <c r="L1243" s="56" t="s">
        <v>7138</v>
      </c>
      <c r="M1243" s="73">
        <v>37050</v>
      </c>
      <c r="N1243" s="56"/>
      <c r="O1243" s="56"/>
      <c r="P1243" s="56" t="s">
        <v>7177</v>
      </c>
      <c r="Q1243" s="56"/>
      <c r="R1243" s="56" t="s">
        <v>70</v>
      </c>
      <c r="S1243" s="56" t="s">
        <v>11415</v>
      </c>
      <c r="T1243" s="56" t="s">
        <v>7140</v>
      </c>
      <c r="U1243" s="57">
        <v>211639</v>
      </c>
      <c r="V1243" s="57">
        <v>-174190.38</v>
      </c>
      <c r="W1243" s="57">
        <v>37448.620000000003</v>
      </c>
      <c r="X1243" s="57">
        <v>0</v>
      </c>
      <c r="Y1243" s="73">
        <v>37050</v>
      </c>
      <c r="Z1243" s="57">
        <v>-4740.34</v>
      </c>
      <c r="AA1243" s="57">
        <v>0</v>
      </c>
      <c r="AB1243" s="57">
        <v>32708.28</v>
      </c>
      <c r="AC1243" s="57">
        <v>0</v>
      </c>
      <c r="AD1243" s="56" t="s">
        <v>9255</v>
      </c>
      <c r="AE1243" s="57">
        <v>0</v>
      </c>
      <c r="AF1243" s="57">
        <v>0</v>
      </c>
      <c r="AG1243" s="57">
        <v>0</v>
      </c>
      <c r="AI1243"/>
      <c r="AJ1243"/>
    </row>
    <row r="1244" spans="1:36">
      <c r="A1244" s="56" t="s">
        <v>50</v>
      </c>
      <c r="B1244" s="56" t="s">
        <v>11427</v>
      </c>
      <c r="C1244" s="56">
        <v>2101010050</v>
      </c>
      <c r="D1244" s="56" t="s">
        <v>43</v>
      </c>
      <c r="E1244" s="56">
        <v>2101020050</v>
      </c>
      <c r="F1244" s="56">
        <v>5401010050</v>
      </c>
      <c r="G1244" s="56" t="s">
        <v>11431</v>
      </c>
      <c r="H1244" s="56">
        <v>400210</v>
      </c>
      <c r="I1244" s="56" t="s">
        <v>11433</v>
      </c>
      <c r="J1244" s="56" t="s">
        <v>2080</v>
      </c>
      <c r="K1244" s="56" t="s">
        <v>2081</v>
      </c>
      <c r="L1244" s="56" t="s">
        <v>7138</v>
      </c>
      <c r="M1244" s="73">
        <v>39573</v>
      </c>
      <c r="N1244" s="56"/>
      <c r="O1244" s="56"/>
      <c r="P1244" s="56" t="s">
        <v>7177</v>
      </c>
      <c r="Q1244" s="56"/>
      <c r="R1244" s="56" t="s">
        <v>70</v>
      </c>
      <c r="S1244" s="56" t="s">
        <v>11415</v>
      </c>
      <c r="T1244" s="56" t="s">
        <v>7140</v>
      </c>
      <c r="U1244" s="57">
        <v>444026</v>
      </c>
      <c r="V1244" s="57">
        <v>-261762.72</v>
      </c>
      <c r="W1244" s="57">
        <v>182263.28</v>
      </c>
      <c r="X1244" s="57">
        <v>0</v>
      </c>
      <c r="Y1244" s="73">
        <v>39573</v>
      </c>
      <c r="Z1244" s="57">
        <v>-12111.62</v>
      </c>
      <c r="AA1244" s="57">
        <v>0</v>
      </c>
      <c r="AB1244" s="57">
        <v>170151.66</v>
      </c>
      <c r="AC1244" s="57">
        <v>0</v>
      </c>
      <c r="AD1244" s="56" t="s">
        <v>9255</v>
      </c>
      <c r="AE1244" s="57">
        <v>0</v>
      </c>
      <c r="AF1244" s="57">
        <v>0</v>
      </c>
      <c r="AG1244" s="57">
        <v>0</v>
      </c>
      <c r="AI1244"/>
      <c r="AJ1244"/>
    </row>
    <row r="1245" spans="1:36">
      <c r="A1245" s="56" t="s">
        <v>50</v>
      </c>
      <c r="B1245" s="56" t="s">
        <v>11427</v>
      </c>
      <c r="C1245" s="56">
        <v>2101010050</v>
      </c>
      <c r="D1245" s="56" t="s">
        <v>43</v>
      </c>
      <c r="E1245" s="56">
        <v>2101020050</v>
      </c>
      <c r="F1245" s="56">
        <v>5401010050</v>
      </c>
      <c r="G1245" s="56" t="s">
        <v>11431</v>
      </c>
      <c r="H1245" s="56">
        <v>400210</v>
      </c>
      <c r="I1245" s="56" t="s">
        <v>11433</v>
      </c>
      <c r="J1245" s="56" t="s">
        <v>2082</v>
      </c>
      <c r="K1245" s="56" t="s">
        <v>2083</v>
      </c>
      <c r="L1245" s="56" t="s">
        <v>7138</v>
      </c>
      <c r="M1245" s="73">
        <v>41628</v>
      </c>
      <c r="N1245" s="56"/>
      <c r="O1245" s="56"/>
      <c r="P1245" s="56" t="s">
        <v>7198</v>
      </c>
      <c r="Q1245" s="56"/>
      <c r="R1245" s="56" t="s">
        <v>70</v>
      </c>
      <c r="S1245" s="56" t="s">
        <v>11415</v>
      </c>
      <c r="T1245" s="56" t="s">
        <v>7140</v>
      </c>
      <c r="U1245" s="57">
        <v>2843002</v>
      </c>
      <c r="V1245" s="57">
        <v>-1246968.23</v>
      </c>
      <c r="W1245" s="57">
        <v>1596033.77</v>
      </c>
      <c r="X1245" s="57">
        <v>0</v>
      </c>
      <c r="Y1245" s="73">
        <v>41628</v>
      </c>
      <c r="Z1245" s="57">
        <v>-92671.21</v>
      </c>
      <c r="AA1245" s="57">
        <v>0</v>
      </c>
      <c r="AB1245" s="57">
        <v>1503362.56</v>
      </c>
      <c r="AC1245" s="57">
        <v>0</v>
      </c>
      <c r="AD1245" s="56" t="s">
        <v>9255</v>
      </c>
      <c r="AE1245" s="57">
        <v>0</v>
      </c>
      <c r="AF1245" s="57">
        <v>0</v>
      </c>
      <c r="AG1245" s="57">
        <v>0</v>
      </c>
      <c r="AI1245"/>
      <c r="AJ1245"/>
    </row>
    <row r="1246" spans="1:36">
      <c r="A1246" s="56" t="s">
        <v>50</v>
      </c>
      <c r="B1246" s="56" t="s">
        <v>11427</v>
      </c>
      <c r="C1246" s="56">
        <v>2101010050</v>
      </c>
      <c r="D1246" s="56" t="s">
        <v>43</v>
      </c>
      <c r="E1246" s="56">
        <v>2101020050</v>
      </c>
      <c r="F1246" s="56">
        <v>5401010050</v>
      </c>
      <c r="G1246" s="56" t="s">
        <v>11431</v>
      </c>
      <c r="H1246" s="56">
        <v>400210</v>
      </c>
      <c r="I1246" s="56" t="s">
        <v>11433</v>
      </c>
      <c r="J1246" s="56" t="s">
        <v>2084</v>
      </c>
      <c r="K1246" s="56" t="s">
        <v>2085</v>
      </c>
      <c r="L1246" s="56" t="s">
        <v>7138</v>
      </c>
      <c r="M1246" s="73">
        <v>41475</v>
      </c>
      <c r="N1246" s="56"/>
      <c r="O1246" s="56"/>
      <c r="P1246" s="56" t="s">
        <v>7189</v>
      </c>
      <c r="Q1246" s="56"/>
      <c r="R1246" s="56" t="s">
        <v>70</v>
      </c>
      <c r="S1246" s="56" t="s">
        <v>11415</v>
      </c>
      <c r="T1246" s="56" t="s">
        <v>7140</v>
      </c>
      <c r="U1246" s="57">
        <v>1978796</v>
      </c>
      <c r="V1246" s="57">
        <v>-896749.31</v>
      </c>
      <c r="W1246" s="57">
        <v>1082046.69</v>
      </c>
      <c r="X1246" s="57">
        <v>0</v>
      </c>
      <c r="Y1246" s="73">
        <v>41475</v>
      </c>
      <c r="Z1246" s="57">
        <v>-62663.68</v>
      </c>
      <c r="AA1246" s="57">
        <v>0</v>
      </c>
      <c r="AB1246" s="57">
        <v>1019383.01</v>
      </c>
      <c r="AC1246" s="57">
        <v>0</v>
      </c>
      <c r="AD1246" s="56" t="s">
        <v>9255</v>
      </c>
      <c r="AE1246" s="57">
        <v>0</v>
      </c>
      <c r="AF1246" s="57">
        <v>0</v>
      </c>
      <c r="AG1246" s="57">
        <v>0</v>
      </c>
      <c r="AI1246"/>
      <c r="AJ1246"/>
    </row>
    <row r="1247" spans="1:36">
      <c r="A1247" s="56" t="s">
        <v>50</v>
      </c>
      <c r="B1247" s="56" t="s">
        <v>11427</v>
      </c>
      <c r="C1247" s="56">
        <v>2101010050</v>
      </c>
      <c r="D1247" s="56" t="s">
        <v>43</v>
      </c>
      <c r="E1247" s="56">
        <v>2101020050</v>
      </c>
      <c r="F1247" s="56">
        <v>5401010050</v>
      </c>
      <c r="G1247" s="56" t="s">
        <v>11431</v>
      </c>
      <c r="H1247" s="56">
        <v>400210</v>
      </c>
      <c r="I1247" s="56" t="s">
        <v>11433</v>
      </c>
      <c r="J1247" s="56" t="s">
        <v>2086</v>
      </c>
      <c r="K1247" s="56" t="s">
        <v>2087</v>
      </c>
      <c r="L1247" s="56" t="s">
        <v>7138</v>
      </c>
      <c r="M1247" s="73">
        <v>40172</v>
      </c>
      <c r="N1247" s="56"/>
      <c r="O1247" s="56"/>
      <c r="P1247" s="56" t="s">
        <v>7177</v>
      </c>
      <c r="Q1247" s="56"/>
      <c r="R1247" s="56" t="s">
        <v>70</v>
      </c>
      <c r="S1247" s="56" t="s">
        <v>11415</v>
      </c>
      <c r="T1247" s="56" t="s">
        <v>7140</v>
      </c>
      <c r="U1247" s="57">
        <v>14530</v>
      </c>
      <c r="V1247" s="57">
        <v>-7429.82</v>
      </c>
      <c r="W1247" s="57">
        <v>7100.18</v>
      </c>
      <c r="X1247" s="57">
        <v>0</v>
      </c>
      <c r="Y1247" s="73">
        <v>40172</v>
      </c>
      <c r="Z1247" s="57">
        <v>-424.66</v>
      </c>
      <c r="AA1247" s="57">
        <v>0</v>
      </c>
      <c r="AB1247" s="57">
        <v>6675.52</v>
      </c>
      <c r="AC1247" s="57">
        <v>0</v>
      </c>
      <c r="AD1247" s="56" t="s">
        <v>9255</v>
      </c>
      <c r="AE1247" s="57">
        <v>0</v>
      </c>
      <c r="AF1247" s="57">
        <v>0</v>
      </c>
      <c r="AG1247" s="57">
        <v>0</v>
      </c>
      <c r="AI1247"/>
      <c r="AJ1247"/>
    </row>
    <row r="1248" spans="1:36">
      <c r="A1248" s="56" t="s">
        <v>50</v>
      </c>
      <c r="B1248" s="56" t="s">
        <v>11427</v>
      </c>
      <c r="C1248" s="56">
        <v>2101010050</v>
      </c>
      <c r="D1248" s="56" t="s">
        <v>43</v>
      </c>
      <c r="E1248" s="56">
        <v>2101020050</v>
      </c>
      <c r="F1248" s="56">
        <v>5401010050</v>
      </c>
      <c r="G1248" s="56" t="s">
        <v>11431</v>
      </c>
      <c r="H1248" s="56">
        <v>400210</v>
      </c>
      <c r="I1248" s="56" t="s">
        <v>11433</v>
      </c>
      <c r="J1248" s="56" t="s">
        <v>2092</v>
      </c>
      <c r="K1248" s="56" t="s">
        <v>2093</v>
      </c>
      <c r="L1248" s="56" t="s">
        <v>7138</v>
      </c>
      <c r="M1248" s="73">
        <v>37463</v>
      </c>
      <c r="N1248" s="56"/>
      <c r="O1248" s="56"/>
      <c r="P1248" s="56" t="s">
        <v>7177</v>
      </c>
      <c r="Q1248" s="56"/>
      <c r="R1248" s="56" t="s">
        <v>70</v>
      </c>
      <c r="S1248" s="56" t="s">
        <v>11415</v>
      </c>
      <c r="T1248" s="56" t="s">
        <v>7140</v>
      </c>
      <c r="U1248" s="57">
        <v>47759</v>
      </c>
      <c r="V1248" s="57">
        <v>-40261.24</v>
      </c>
      <c r="W1248" s="57">
        <v>7497.76</v>
      </c>
      <c r="X1248" s="57">
        <v>0</v>
      </c>
      <c r="Y1248" s="73">
        <v>37463</v>
      </c>
      <c r="Z1248" s="57">
        <v>-740.1</v>
      </c>
      <c r="AA1248" s="57">
        <v>0</v>
      </c>
      <c r="AB1248" s="57">
        <v>6757.66</v>
      </c>
      <c r="AC1248" s="57">
        <v>0</v>
      </c>
      <c r="AD1248" s="56" t="s">
        <v>9255</v>
      </c>
      <c r="AE1248" s="57">
        <v>0</v>
      </c>
      <c r="AF1248" s="57">
        <v>0</v>
      </c>
      <c r="AG1248" s="57">
        <v>0</v>
      </c>
      <c r="AI1248"/>
      <c r="AJ1248"/>
    </row>
    <row r="1249" spans="1:36">
      <c r="A1249" s="56" t="s">
        <v>50</v>
      </c>
      <c r="B1249" s="56" t="s">
        <v>11427</v>
      </c>
      <c r="C1249" s="56">
        <v>2101010050</v>
      </c>
      <c r="D1249" s="56" t="s">
        <v>43</v>
      </c>
      <c r="E1249" s="56">
        <v>2101020050</v>
      </c>
      <c r="F1249" s="56">
        <v>5401010050</v>
      </c>
      <c r="G1249" s="56" t="s">
        <v>11431</v>
      </c>
      <c r="H1249" s="56">
        <v>400210</v>
      </c>
      <c r="I1249" s="56" t="s">
        <v>11433</v>
      </c>
      <c r="J1249" s="56" t="s">
        <v>2095</v>
      </c>
      <c r="K1249" s="56" t="s">
        <v>11470</v>
      </c>
      <c r="L1249" s="56" t="s">
        <v>7138</v>
      </c>
      <c r="M1249" s="73">
        <v>41404</v>
      </c>
      <c r="N1249" s="56"/>
      <c r="O1249" s="56"/>
      <c r="P1249" s="56" t="s">
        <v>7172</v>
      </c>
      <c r="Q1249" s="56"/>
      <c r="R1249" s="56" t="s">
        <v>70</v>
      </c>
      <c r="S1249" s="56" t="s">
        <v>11415</v>
      </c>
      <c r="T1249" s="56" t="s">
        <v>7140</v>
      </c>
      <c r="U1249" s="57">
        <v>224168</v>
      </c>
      <c r="V1249" s="57">
        <v>-103103.67</v>
      </c>
      <c r="W1249" s="57">
        <v>121064.33</v>
      </c>
      <c r="X1249" s="57">
        <v>0</v>
      </c>
      <c r="Y1249" s="73">
        <v>41404</v>
      </c>
      <c r="Z1249" s="57">
        <v>-7002.27</v>
      </c>
      <c r="AA1249" s="57">
        <v>0</v>
      </c>
      <c r="AB1249" s="57">
        <v>114062.06</v>
      </c>
      <c r="AC1249" s="57">
        <v>0</v>
      </c>
      <c r="AD1249" s="56" t="s">
        <v>9255</v>
      </c>
      <c r="AE1249" s="57">
        <v>0</v>
      </c>
      <c r="AF1249" s="57">
        <v>0</v>
      </c>
      <c r="AG1249" s="57">
        <v>0</v>
      </c>
      <c r="AI1249"/>
      <c r="AJ1249"/>
    </row>
    <row r="1250" spans="1:36">
      <c r="A1250" s="56" t="s">
        <v>50</v>
      </c>
      <c r="B1250" s="56" t="s">
        <v>11427</v>
      </c>
      <c r="C1250" s="56">
        <v>2101010050</v>
      </c>
      <c r="D1250" s="56" t="s">
        <v>43</v>
      </c>
      <c r="E1250" s="56">
        <v>2101020050</v>
      </c>
      <c r="F1250" s="56">
        <v>5401010050</v>
      </c>
      <c r="G1250" s="56" t="s">
        <v>11431</v>
      </c>
      <c r="H1250" s="56">
        <v>400210</v>
      </c>
      <c r="I1250" s="56" t="s">
        <v>11433</v>
      </c>
      <c r="J1250" s="56" t="s">
        <v>2098</v>
      </c>
      <c r="K1250" s="56" t="s">
        <v>2099</v>
      </c>
      <c r="L1250" s="56" t="s">
        <v>7138</v>
      </c>
      <c r="M1250" s="73">
        <v>40130</v>
      </c>
      <c r="N1250" s="56"/>
      <c r="O1250" s="56"/>
      <c r="P1250" s="56" t="s">
        <v>7177</v>
      </c>
      <c r="Q1250" s="56"/>
      <c r="R1250" s="56" t="s">
        <v>70</v>
      </c>
      <c r="S1250" s="56" t="s">
        <v>11415</v>
      </c>
      <c r="T1250" s="56" t="s">
        <v>7140</v>
      </c>
      <c r="U1250" s="57">
        <v>219045</v>
      </c>
      <c r="V1250" s="57">
        <v>-113227.1</v>
      </c>
      <c r="W1250" s="57">
        <v>105817.9</v>
      </c>
      <c r="X1250" s="57">
        <v>0</v>
      </c>
      <c r="Y1250" s="73">
        <v>40130</v>
      </c>
      <c r="Z1250" s="57">
        <v>-6373.99</v>
      </c>
      <c r="AA1250" s="57">
        <v>0</v>
      </c>
      <c r="AB1250" s="57">
        <v>99443.91</v>
      </c>
      <c r="AC1250" s="57">
        <v>0</v>
      </c>
      <c r="AD1250" s="56" t="s">
        <v>9255</v>
      </c>
      <c r="AE1250" s="57">
        <v>0</v>
      </c>
      <c r="AF1250" s="57">
        <v>0</v>
      </c>
      <c r="AG1250" s="57">
        <v>0</v>
      </c>
      <c r="AI1250"/>
      <c r="AJ1250"/>
    </row>
    <row r="1251" spans="1:36">
      <c r="A1251" s="56" t="s">
        <v>50</v>
      </c>
      <c r="B1251" s="56" t="s">
        <v>11427</v>
      </c>
      <c r="C1251" s="56">
        <v>2101010050</v>
      </c>
      <c r="D1251" s="56" t="s">
        <v>43</v>
      </c>
      <c r="E1251" s="56">
        <v>2101020050</v>
      </c>
      <c r="F1251" s="56">
        <v>5401010050</v>
      </c>
      <c r="G1251" s="56" t="s">
        <v>11431</v>
      </c>
      <c r="H1251" s="56">
        <v>400210</v>
      </c>
      <c r="I1251" s="56" t="s">
        <v>11433</v>
      </c>
      <c r="J1251" s="56" t="s">
        <v>2104</v>
      </c>
      <c r="K1251" s="56" t="s">
        <v>7161</v>
      </c>
      <c r="L1251" s="56" t="s">
        <v>7138</v>
      </c>
      <c r="M1251" s="73">
        <v>40631</v>
      </c>
      <c r="N1251" s="56"/>
      <c r="O1251" s="56"/>
      <c r="P1251" s="56" t="s">
        <v>7183</v>
      </c>
      <c r="Q1251" s="56"/>
      <c r="R1251" s="56" t="s">
        <v>70</v>
      </c>
      <c r="S1251" s="56" t="s">
        <v>11415</v>
      </c>
      <c r="T1251" s="56" t="s">
        <v>7140</v>
      </c>
      <c r="U1251" s="57">
        <v>241629</v>
      </c>
      <c r="V1251" s="57">
        <v>-128898.4</v>
      </c>
      <c r="W1251" s="57">
        <v>112730.6</v>
      </c>
      <c r="X1251" s="57">
        <v>0</v>
      </c>
      <c r="Y1251" s="73">
        <v>40631</v>
      </c>
      <c r="Z1251" s="57">
        <v>-6415.42</v>
      </c>
      <c r="AA1251" s="57">
        <v>0</v>
      </c>
      <c r="AB1251" s="57">
        <v>106315.18</v>
      </c>
      <c r="AC1251" s="57">
        <v>0</v>
      </c>
      <c r="AD1251" s="56" t="s">
        <v>9255</v>
      </c>
      <c r="AE1251" s="57">
        <v>0</v>
      </c>
      <c r="AF1251" s="57">
        <v>0</v>
      </c>
      <c r="AG1251" s="57">
        <v>0</v>
      </c>
      <c r="AI1251"/>
      <c r="AJ1251"/>
    </row>
    <row r="1252" spans="1:36">
      <c r="A1252" s="56" t="s">
        <v>50</v>
      </c>
      <c r="B1252" s="56" t="s">
        <v>11427</v>
      </c>
      <c r="C1252" s="56">
        <v>2101010050</v>
      </c>
      <c r="D1252" s="56" t="s">
        <v>43</v>
      </c>
      <c r="E1252" s="56">
        <v>2101020050</v>
      </c>
      <c r="F1252" s="56">
        <v>5401010050</v>
      </c>
      <c r="G1252" s="56" t="s">
        <v>11431</v>
      </c>
      <c r="H1252" s="56">
        <v>400210</v>
      </c>
      <c r="I1252" s="56" t="s">
        <v>11433</v>
      </c>
      <c r="J1252" s="56" t="s">
        <v>2107</v>
      </c>
      <c r="K1252" s="56" t="s">
        <v>2108</v>
      </c>
      <c r="L1252" s="56" t="s">
        <v>7138</v>
      </c>
      <c r="M1252" s="73">
        <v>40991</v>
      </c>
      <c r="N1252" s="56"/>
      <c r="O1252" s="56"/>
      <c r="P1252" s="56" t="s">
        <v>7199</v>
      </c>
      <c r="Q1252" s="56"/>
      <c r="R1252" s="56" t="s">
        <v>70</v>
      </c>
      <c r="S1252" s="56" t="s">
        <v>11415</v>
      </c>
      <c r="T1252" s="56" t="s">
        <v>7140</v>
      </c>
      <c r="U1252" s="57">
        <v>434538</v>
      </c>
      <c r="V1252" s="57">
        <v>-223030.75</v>
      </c>
      <c r="W1252" s="57">
        <v>211507.25</v>
      </c>
      <c r="X1252" s="57">
        <v>0</v>
      </c>
      <c r="Y1252" s="73">
        <v>40991</v>
      </c>
      <c r="Z1252" s="57">
        <v>-12096.69</v>
      </c>
      <c r="AA1252" s="57">
        <v>0</v>
      </c>
      <c r="AB1252" s="57">
        <v>199410.56</v>
      </c>
      <c r="AC1252" s="57">
        <v>0</v>
      </c>
      <c r="AD1252" s="56" t="s">
        <v>9255</v>
      </c>
      <c r="AE1252" s="57">
        <v>0</v>
      </c>
      <c r="AF1252" s="57">
        <v>0</v>
      </c>
      <c r="AG1252" s="57">
        <v>0</v>
      </c>
      <c r="AI1252"/>
      <c r="AJ1252"/>
    </row>
    <row r="1253" spans="1:36">
      <c r="A1253" s="56" t="s">
        <v>50</v>
      </c>
      <c r="B1253" s="56" t="s">
        <v>11427</v>
      </c>
      <c r="C1253" s="56">
        <v>2101010050</v>
      </c>
      <c r="D1253" s="56" t="s">
        <v>43</v>
      </c>
      <c r="E1253" s="56">
        <v>2101020050</v>
      </c>
      <c r="F1253" s="56">
        <v>5401010050</v>
      </c>
      <c r="G1253" s="56" t="s">
        <v>11431</v>
      </c>
      <c r="H1253" s="56">
        <v>400210</v>
      </c>
      <c r="I1253" s="56" t="s">
        <v>11433</v>
      </c>
      <c r="J1253" s="56" t="s">
        <v>2109</v>
      </c>
      <c r="K1253" s="56" t="s">
        <v>2110</v>
      </c>
      <c r="L1253" s="56" t="s">
        <v>7138</v>
      </c>
      <c r="M1253" s="73">
        <v>36744</v>
      </c>
      <c r="N1253" s="56"/>
      <c r="O1253" s="56"/>
      <c r="P1253" s="56" t="s">
        <v>7177</v>
      </c>
      <c r="Q1253" s="56"/>
      <c r="R1253" s="56" t="s">
        <v>70</v>
      </c>
      <c r="S1253" s="56" t="s">
        <v>11415</v>
      </c>
      <c r="T1253" s="56" t="s">
        <v>7140</v>
      </c>
      <c r="U1253" s="57">
        <v>152006</v>
      </c>
      <c r="V1253" s="57">
        <v>-130504.69</v>
      </c>
      <c r="W1253" s="57">
        <v>21501.31</v>
      </c>
      <c r="X1253" s="57">
        <v>0</v>
      </c>
      <c r="Y1253" s="73">
        <v>36744</v>
      </c>
      <c r="Z1253" s="57">
        <v>-2925.61</v>
      </c>
      <c r="AA1253" s="57">
        <v>0</v>
      </c>
      <c r="AB1253" s="57">
        <v>18575.7</v>
      </c>
      <c r="AC1253" s="57">
        <v>0</v>
      </c>
      <c r="AD1253" s="56" t="s">
        <v>9255</v>
      </c>
      <c r="AE1253" s="57">
        <v>0</v>
      </c>
      <c r="AF1253" s="57">
        <v>0</v>
      </c>
      <c r="AG1253" s="57">
        <v>0</v>
      </c>
      <c r="AI1253"/>
      <c r="AJ1253"/>
    </row>
    <row r="1254" spans="1:36">
      <c r="A1254" s="56" t="s">
        <v>50</v>
      </c>
      <c r="B1254" s="56" t="s">
        <v>11427</v>
      </c>
      <c r="C1254" s="56">
        <v>2101010050</v>
      </c>
      <c r="D1254" s="56" t="s">
        <v>43</v>
      </c>
      <c r="E1254" s="56">
        <v>2101020050</v>
      </c>
      <c r="F1254" s="56">
        <v>5401010050</v>
      </c>
      <c r="G1254" s="56" t="s">
        <v>11431</v>
      </c>
      <c r="H1254" s="56">
        <v>400210</v>
      </c>
      <c r="I1254" s="56" t="s">
        <v>11433</v>
      </c>
      <c r="J1254" s="56" t="s">
        <v>2111</v>
      </c>
      <c r="K1254" s="56" t="s">
        <v>2112</v>
      </c>
      <c r="L1254" s="56" t="s">
        <v>7138</v>
      </c>
      <c r="M1254" s="73">
        <v>37231</v>
      </c>
      <c r="N1254" s="56"/>
      <c r="O1254" s="56"/>
      <c r="P1254" s="56" t="s">
        <v>7177</v>
      </c>
      <c r="Q1254" s="56"/>
      <c r="R1254" s="56" t="s">
        <v>70</v>
      </c>
      <c r="S1254" s="56" t="s">
        <v>11415</v>
      </c>
      <c r="T1254" s="56" t="s">
        <v>7140</v>
      </c>
      <c r="U1254" s="57">
        <v>243850</v>
      </c>
      <c r="V1254" s="57">
        <v>-200025.85</v>
      </c>
      <c r="W1254" s="57">
        <v>43824.15</v>
      </c>
      <c r="X1254" s="57">
        <v>0</v>
      </c>
      <c r="Y1254" s="73">
        <v>37231</v>
      </c>
      <c r="Z1254" s="57">
        <v>-5094.01</v>
      </c>
      <c r="AA1254" s="57">
        <v>0</v>
      </c>
      <c r="AB1254" s="57">
        <v>38730.14</v>
      </c>
      <c r="AC1254" s="57">
        <v>0</v>
      </c>
      <c r="AD1254" s="56" t="s">
        <v>9255</v>
      </c>
      <c r="AE1254" s="57">
        <v>0</v>
      </c>
      <c r="AF1254" s="57">
        <v>0</v>
      </c>
      <c r="AG1254" s="57">
        <v>0</v>
      </c>
      <c r="AI1254"/>
      <c r="AJ1254"/>
    </row>
    <row r="1255" spans="1:36">
      <c r="A1255" s="56" t="s">
        <v>50</v>
      </c>
      <c r="B1255" s="56" t="s">
        <v>11427</v>
      </c>
      <c r="C1255" s="56">
        <v>2101010050</v>
      </c>
      <c r="D1255" s="56" t="s">
        <v>43</v>
      </c>
      <c r="E1255" s="56">
        <v>2101020050</v>
      </c>
      <c r="F1255" s="56">
        <v>5401010050</v>
      </c>
      <c r="G1255" s="56" t="s">
        <v>11431</v>
      </c>
      <c r="H1255" s="56">
        <v>400210</v>
      </c>
      <c r="I1255" s="56" t="s">
        <v>11433</v>
      </c>
      <c r="J1255" s="56" t="s">
        <v>2113</v>
      </c>
      <c r="K1255" s="56" t="s">
        <v>2114</v>
      </c>
      <c r="L1255" s="56" t="s">
        <v>7138</v>
      </c>
      <c r="M1255" s="73">
        <v>37244</v>
      </c>
      <c r="N1255" s="56"/>
      <c r="O1255" s="56"/>
      <c r="P1255" s="56" t="s">
        <v>7177</v>
      </c>
      <c r="Q1255" s="56"/>
      <c r="R1255" s="56" t="s">
        <v>70</v>
      </c>
      <c r="S1255" s="56" t="s">
        <v>11415</v>
      </c>
      <c r="T1255" s="56" t="s">
        <v>7140</v>
      </c>
      <c r="U1255" s="57">
        <v>10688</v>
      </c>
      <c r="V1255" s="57">
        <v>-8629.23</v>
      </c>
      <c r="W1255" s="57">
        <v>2058.77</v>
      </c>
      <c r="X1255" s="57">
        <v>0</v>
      </c>
      <c r="Y1255" s="73">
        <v>37244</v>
      </c>
      <c r="Z1255" s="57">
        <v>-243.96</v>
      </c>
      <c r="AA1255" s="57">
        <v>0</v>
      </c>
      <c r="AB1255" s="57">
        <v>1814.81</v>
      </c>
      <c r="AC1255" s="57">
        <v>0</v>
      </c>
      <c r="AD1255" s="56" t="s">
        <v>9255</v>
      </c>
      <c r="AE1255" s="57">
        <v>0</v>
      </c>
      <c r="AF1255" s="57">
        <v>0</v>
      </c>
      <c r="AG1255" s="57">
        <v>0</v>
      </c>
      <c r="AI1255"/>
      <c r="AJ1255"/>
    </row>
    <row r="1256" spans="1:36">
      <c r="A1256" s="56" t="s">
        <v>50</v>
      </c>
      <c r="B1256" s="56" t="s">
        <v>11427</v>
      </c>
      <c r="C1256" s="56">
        <v>2101010050</v>
      </c>
      <c r="D1256" s="56" t="s">
        <v>43</v>
      </c>
      <c r="E1256" s="56">
        <v>2101020050</v>
      </c>
      <c r="F1256" s="56">
        <v>5401010050</v>
      </c>
      <c r="G1256" s="56" t="s">
        <v>11431</v>
      </c>
      <c r="H1256" s="56">
        <v>400210</v>
      </c>
      <c r="I1256" s="56" t="s">
        <v>11433</v>
      </c>
      <c r="J1256" s="56" t="s">
        <v>2115</v>
      </c>
      <c r="K1256" s="56" t="s">
        <v>2116</v>
      </c>
      <c r="L1256" s="56" t="s">
        <v>7138</v>
      </c>
      <c r="M1256" s="73">
        <v>38231</v>
      </c>
      <c r="N1256" s="56"/>
      <c r="O1256" s="56"/>
      <c r="P1256" s="56" t="s">
        <v>7177</v>
      </c>
      <c r="Q1256" s="56"/>
      <c r="R1256" s="56" t="s">
        <v>70</v>
      </c>
      <c r="S1256" s="56" t="s">
        <v>11415</v>
      </c>
      <c r="T1256" s="56" t="s">
        <v>7140</v>
      </c>
      <c r="U1256" s="57">
        <v>10909</v>
      </c>
      <c r="V1256" s="57">
        <v>-8250.1200000000008</v>
      </c>
      <c r="W1256" s="57">
        <v>2658.88</v>
      </c>
      <c r="X1256" s="57">
        <v>0</v>
      </c>
      <c r="Y1256" s="73">
        <v>38231</v>
      </c>
      <c r="Z1256" s="57">
        <v>-229.71</v>
      </c>
      <c r="AA1256" s="57">
        <v>0</v>
      </c>
      <c r="AB1256" s="57">
        <v>2429.17</v>
      </c>
      <c r="AC1256" s="57">
        <v>0</v>
      </c>
      <c r="AD1256" s="56" t="s">
        <v>9255</v>
      </c>
      <c r="AE1256" s="57">
        <v>0</v>
      </c>
      <c r="AF1256" s="57">
        <v>0</v>
      </c>
      <c r="AG1256" s="57">
        <v>0</v>
      </c>
      <c r="AI1256"/>
      <c r="AJ1256"/>
    </row>
    <row r="1257" spans="1:36">
      <c r="A1257" s="56" t="s">
        <v>50</v>
      </c>
      <c r="B1257" s="56" t="s">
        <v>11427</v>
      </c>
      <c r="C1257" s="56">
        <v>2101010050</v>
      </c>
      <c r="D1257" s="56" t="s">
        <v>43</v>
      </c>
      <c r="E1257" s="56">
        <v>2101020050</v>
      </c>
      <c r="F1257" s="56">
        <v>5401010050</v>
      </c>
      <c r="G1257" s="56" t="s">
        <v>11431</v>
      </c>
      <c r="H1257" s="56">
        <v>400210</v>
      </c>
      <c r="I1257" s="56" t="s">
        <v>11433</v>
      </c>
      <c r="J1257" s="56" t="s">
        <v>2117</v>
      </c>
      <c r="K1257" s="56" t="s">
        <v>2118</v>
      </c>
      <c r="L1257" s="56" t="s">
        <v>7138</v>
      </c>
      <c r="M1257" s="73">
        <v>37068</v>
      </c>
      <c r="N1257" s="56"/>
      <c r="O1257" s="56"/>
      <c r="P1257" s="56" t="s">
        <v>7177</v>
      </c>
      <c r="Q1257" s="56"/>
      <c r="R1257" s="56" t="s">
        <v>70</v>
      </c>
      <c r="S1257" s="56" t="s">
        <v>11415</v>
      </c>
      <c r="T1257" s="56" t="s">
        <v>7140</v>
      </c>
      <c r="U1257" s="57">
        <v>15270</v>
      </c>
      <c r="V1257" s="57">
        <v>-12595.71</v>
      </c>
      <c r="W1257" s="57">
        <v>2674.29</v>
      </c>
      <c r="X1257" s="57">
        <v>0</v>
      </c>
      <c r="Y1257" s="73">
        <v>37068</v>
      </c>
      <c r="Z1257" s="57">
        <v>-333.96</v>
      </c>
      <c r="AA1257" s="57">
        <v>0</v>
      </c>
      <c r="AB1257" s="57">
        <v>2340.33</v>
      </c>
      <c r="AC1257" s="57">
        <v>0</v>
      </c>
      <c r="AD1257" s="56" t="s">
        <v>9255</v>
      </c>
      <c r="AE1257" s="57">
        <v>0</v>
      </c>
      <c r="AF1257" s="57">
        <v>0</v>
      </c>
      <c r="AG1257" s="57">
        <v>0</v>
      </c>
      <c r="AI1257"/>
      <c r="AJ1257"/>
    </row>
    <row r="1258" spans="1:36">
      <c r="A1258" s="56" t="s">
        <v>50</v>
      </c>
      <c r="B1258" s="56" t="s">
        <v>11427</v>
      </c>
      <c r="C1258" s="56">
        <v>2101010050</v>
      </c>
      <c r="D1258" s="56" t="s">
        <v>43</v>
      </c>
      <c r="E1258" s="56">
        <v>2101020050</v>
      </c>
      <c r="F1258" s="56">
        <v>5401010050</v>
      </c>
      <c r="G1258" s="56" t="s">
        <v>11431</v>
      </c>
      <c r="H1258" s="56">
        <v>400210</v>
      </c>
      <c r="I1258" s="56" t="s">
        <v>11433</v>
      </c>
      <c r="J1258" s="56" t="s">
        <v>2121</v>
      </c>
      <c r="K1258" s="56" t="s">
        <v>2122</v>
      </c>
      <c r="L1258" s="56" t="s">
        <v>7138</v>
      </c>
      <c r="M1258" s="73">
        <v>37375</v>
      </c>
      <c r="N1258" s="56"/>
      <c r="O1258" s="56"/>
      <c r="P1258" s="56" t="s">
        <v>7177</v>
      </c>
      <c r="Q1258" s="56"/>
      <c r="R1258" s="56" t="s">
        <v>70</v>
      </c>
      <c r="S1258" s="56" t="s">
        <v>11415</v>
      </c>
      <c r="T1258" s="56" t="s">
        <v>7140</v>
      </c>
      <c r="U1258" s="57">
        <v>31046</v>
      </c>
      <c r="V1258" s="57">
        <v>-26458.57</v>
      </c>
      <c r="W1258" s="57">
        <v>4587.43</v>
      </c>
      <c r="X1258" s="57">
        <v>0</v>
      </c>
      <c r="Y1258" s="73">
        <v>37375</v>
      </c>
      <c r="Z1258" s="57">
        <v>-457.05</v>
      </c>
      <c r="AA1258" s="57">
        <v>0</v>
      </c>
      <c r="AB1258" s="57">
        <v>4130.38</v>
      </c>
      <c r="AC1258" s="57">
        <v>0</v>
      </c>
      <c r="AD1258" s="56" t="s">
        <v>9255</v>
      </c>
      <c r="AE1258" s="57">
        <v>0</v>
      </c>
      <c r="AF1258" s="57">
        <v>0</v>
      </c>
      <c r="AG1258" s="57">
        <v>0</v>
      </c>
      <c r="AI1258"/>
      <c r="AJ1258"/>
    </row>
    <row r="1259" spans="1:36">
      <c r="A1259" s="56" t="s">
        <v>50</v>
      </c>
      <c r="B1259" s="56" t="s">
        <v>11427</v>
      </c>
      <c r="C1259" s="56">
        <v>2101010050</v>
      </c>
      <c r="D1259" s="56" t="s">
        <v>43</v>
      </c>
      <c r="E1259" s="56">
        <v>2101020050</v>
      </c>
      <c r="F1259" s="56">
        <v>5401010050</v>
      </c>
      <c r="G1259" s="56" t="s">
        <v>11431</v>
      </c>
      <c r="H1259" s="56">
        <v>400210</v>
      </c>
      <c r="I1259" s="56" t="s">
        <v>11433</v>
      </c>
      <c r="J1259" s="56" t="s">
        <v>2123</v>
      </c>
      <c r="K1259" s="56" t="s">
        <v>2124</v>
      </c>
      <c r="L1259" s="56" t="s">
        <v>7138</v>
      </c>
      <c r="M1259" s="73">
        <v>37068</v>
      </c>
      <c r="N1259" s="56"/>
      <c r="O1259" s="56"/>
      <c r="P1259" s="56" t="s">
        <v>7177</v>
      </c>
      <c r="Q1259" s="56"/>
      <c r="R1259" s="56" t="s">
        <v>70</v>
      </c>
      <c r="S1259" s="56" t="s">
        <v>11415</v>
      </c>
      <c r="T1259" s="56" t="s">
        <v>7140</v>
      </c>
      <c r="U1259" s="57">
        <v>35172</v>
      </c>
      <c r="V1259" s="57">
        <v>-29014.31</v>
      </c>
      <c r="W1259" s="57">
        <v>6157.69</v>
      </c>
      <c r="X1259" s="57">
        <v>0</v>
      </c>
      <c r="Y1259" s="73">
        <v>37068</v>
      </c>
      <c r="Z1259" s="57">
        <v>-768.86</v>
      </c>
      <c r="AA1259" s="57">
        <v>0</v>
      </c>
      <c r="AB1259" s="57">
        <v>5388.83</v>
      </c>
      <c r="AC1259" s="57">
        <v>0</v>
      </c>
      <c r="AD1259" s="56" t="s">
        <v>9255</v>
      </c>
      <c r="AE1259" s="57">
        <v>0</v>
      </c>
      <c r="AF1259" s="57">
        <v>0</v>
      </c>
      <c r="AG1259" s="57">
        <v>0</v>
      </c>
      <c r="AI1259"/>
      <c r="AJ1259"/>
    </row>
    <row r="1260" spans="1:36">
      <c r="A1260" s="56" t="s">
        <v>50</v>
      </c>
      <c r="B1260" s="56" t="s">
        <v>11427</v>
      </c>
      <c r="C1260" s="56">
        <v>2101010050</v>
      </c>
      <c r="D1260" s="56" t="s">
        <v>43</v>
      </c>
      <c r="E1260" s="56">
        <v>2101020050</v>
      </c>
      <c r="F1260" s="56">
        <v>5401010050</v>
      </c>
      <c r="G1260" s="56" t="s">
        <v>11431</v>
      </c>
      <c r="H1260" s="56">
        <v>400210</v>
      </c>
      <c r="I1260" s="56" t="s">
        <v>11433</v>
      </c>
      <c r="J1260" s="56" t="s">
        <v>2125</v>
      </c>
      <c r="K1260" s="56" t="s">
        <v>2126</v>
      </c>
      <c r="L1260" s="56" t="s">
        <v>7138</v>
      </c>
      <c r="M1260" s="73">
        <v>40751</v>
      </c>
      <c r="N1260" s="56"/>
      <c r="O1260" s="56"/>
      <c r="P1260" s="56" t="s">
        <v>7200</v>
      </c>
      <c r="Q1260" s="56"/>
      <c r="R1260" s="56" t="s">
        <v>70</v>
      </c>
      <c r="S1260" s="56" t="s">
        <v>11415</v>
      </c>
      <c r="T1260" s="56" t="s">
        <v>7140</v>
      </c>
      <c r="U1260" s="57">
        <v>40898</v>
      </c>
      <c r="V1260" s="57">
        <v>-21350.53</v>
      </c>
      <c r="W1260" s="57">
        <v>19547.47</v>
      </c>
      <c r="X1260" s="57">
        <v>0</v>
      </c>
      <c r="Y1260" s="73">
        <v>40751</v>
      </c>
      <c r="Z1260" s="57">
        <v>-1115.6199999999999</v>
      </c>
      <c r="AA1260" s="57">
        <v>0</v>
      </c>
      <c r="AB1260" s="57">
        <v>18431.849999999999</v>
      </c>
      <c r="AC1260" s="57">
        <v>0</v>
      </c>
      <c r="AD1260" s="56" t="s">
        <v>9255</v>
      </c>
      <c r="AE1260" s="57">
        <v>0</v>
      </c>
      <c r="AF1260" s="57">
        <v>0</v>
      </c>
      <c r="AG1260" s="57">
        <v>0</v>
      </c>
      <c r="AI1260"/>
      <c r="AJ1260"/>
    </row>
    <row r="1261" spans="1:36">
      <c r="A1261" s="56" t="s">
        <v>50</v>
      </c>
      <c r="B1261" s="56" t="s">
        <v>11427</v>
      </c>
      <c r="C1261" s="56">
        <v>2101010050</v>
      </c>
      <c r="D1261" s="56" t="s">
        <v>43</v>
      </c>
      <c r="E1261" s="56">
        <v>2101020050</v>
      </c>
      <c r="F1261" s="56">
        <v>5401010050</v>
      </c>
      <c r="G1261" s="56" t="s">
        <v>11431</v>
      </c>
      <c r="H1261" s="56">
        <v>400210</v>
      </c>
      <c r="I1261" s="56" t="s">
        <v>11433</v>
      </c>
      <c r="J1261" s="56" t="s">
        <v>2127</v>
      </c>
      <c r="K1261" s="56" t="s">
        <v>2128</v>
      </c>
      <c r="L1261" s="56" t="s">
        <v>7138</v>
      </c>
      <c r="M1261" s="73">
        <v>41493</v>
      </c>
      <c r="N1261" s="56"/>
      <c r="O1261" s="56"/>
      <c r="P1261" s="56" t="s">
        <v>7173</v>
      </c>
      <c r="Q1261" s="56"/>
      <c r="R1261" s="56" t="s">
        <v>70</v>
      </c>
      <c r="S1261" s="56" t="s">
        <v>11415</v>
      </c>
      <c r="T1261" s="56" t="s">
        <v>7140</v>
      </c>
      <c r="U1261" s="57">
        <v>78587</v>
      </c>
      <c r="V1261" s="57">
        <v>-35479.120000000003</v>
      </c>
      <c r="W1261" s="57">
        <v>43107.88</v>
      </c>
      <c r="X1261" s="57">
        <v>0</v>
      </c>
      <c r="Y1261" s="73">
        <v>41493</v>
      </c>
      <c r="Z1261" s="57">
        <v>-2497.2600000000002</v>
      </c>
      <c r="AA1261" s="57">
        <v>0</v>
      </c>
      <c r="AB1261" s="57">
        <v>40610.620000000003</v>
      </c>
      <c r="AC1261" s="57">
        <v>0</v>
      </c>
      <c r="AD1261" s="56" t="s">
        <v>9255</v>
      </c>
      <c r="AE1261" s="57">
        <v>0</v>
      </c>
      <c r="AF1261" s="57">
        <v>0</v>
      </c>
      <c r="AG1261" s="57">
        <v>0</v>
      </c>
      <c r="AI1261"/>
      <c r="AJ1261"/>
    </row>
    <row r="1262" spans="1:36">
      <c r="A1262" s="56" t="s">
        <v>50</v>
      </c>
      <c r="B1262" s="56" t="s">
        <v>11427</v>
      </c>
      <c r="C1262" s="56">
        <v>2101010050</v>
      </c>
      <c r="D1262" s="56" t="s">
        <v>43</v>
      </c>
      <c r="E1262" s="56">
        <v>2101020050</v>
      </c>
      <c r="F1262" s="56">
        <v>5401010050</v>
      </c>
      <c r="G1262" s="56" t="s">
        <v>11431</v>
      </c>
      <c r="H1262" s="56">
        <v>400210</v>
      </c>
      <c r="I1262" s="56" t="s">
        <v>11433</v>
      </c>
      <c r="J1262" s="56" t="s">
        <v>2129</v>
      </c>
      <c r="K1262" s="56" t="s">
        <v>2130</v>
      </c>
      <c r="L1262" s="56" t="s">
        <v>7138</v>
      </c>
      <c r="M1262" s="73">
        <v>37249</v>
      </c>
      <c r="N1262" s="56"/>
      <c r="O1262" s="56"/>
      <c r="P1262" s="56" t="s">
        <v>7177</v>
      </c>
      <c r="Q1262" s="56"/>
      <c r="R1262" s="56" t="s">
        <v>70</v>
      </c>
      <c r="S1262" s="56" t="s">
        <v>11415</v>
      </c>
      <c r="T1262" s="56" t="s">
        <v>7140</v>
      </c>
      <c r="U1262" s="57">
        <v>55133</v>
      </c>
      <c r="V1262" s="57">
        <v>-44492.23</v>
      </c>
      <c r="W1262" s="57">
        <v>10640.77</v>
      </c>
      <c r="X1262" s="57">
        <v>0</v>
      </c>
      <c r="Y1262" s="73">
        <v>37249</v>
      </c>
      <c r="Z1262" s="57">
        <v>-1258.75</v>
      </c>
      <c r="AA1262" s="57">
        <v>0</v>
      </c>
      <c r="AB1262" s="57">
        <v>9382.02</v>
      </c>
      <c r="AC1262" s="57">
        <v>0</v>
      </c>
      <c r="AD1262" s="56" t="s">
        <v>9255</v>
      </c>
      <c r="AE1262" s="57">
        <v>0</v>
      </c>
      <c r="AF1262" s="57">
        <v>0</v>
      </c>
      <c r="AG1262" s="57">
        <v>0</v>
      </c>
      <c r="AI1262"/>
      <c r="AJ1262"/>
    </row>
    <row r="1263" spans="1:36">
      <c r="A1263" s="56" t="s">
        <v>50</v>
      </c>
      <c r="B1263" s="56" t="s">
        <v>11427</v>
      </c>
      <c r="C1263" s="56">
        <v>2101010050</v>
      </c>
      <c r="D1263" s="56" t="s">
        <v>43</v>
      </c>
      <c r="E1263" s="56">
        <v>2101020050</v>
      </c>
      <c r="F1263" s="56">
        <v>5401010050</v>
      </c>
      <c r="G1263" s="56" t="s">
        <v>11431</v>
      </c>
      <c r="H1263" s="56">
        <v>400210</v>
      </c>
      <c r="I1263" s="56" t="s">
        <v>11433</v>
      </c>
      <c r="J1263" s="56" t="s">
        <v>2131</v>
      </c>
      <c r="K1263" s="56" t="s">
        <v>2132</v>
      </c>
      <c r="L1263" s="56" t="s">
        <v>7138</v>
      </c>
      <c r="M1263" s="73">
        <v>37301</v>
      </c>
      <c r="N1263" s="56"/>
      <c r="O1263" s="56"/>
      <c r="P1263" s="56" t="s">
        <v>7177</v>
      </c>
      <c r="Q1263" s="56"/>
      <c r="R1263" s="56" t="s">
        <v>70</v>
      </c>
      <c r="S1263" s="56" t="s">
        <v>11415</v>
      </c>
      <c r="T1263" s="56" t="s">
        <v>7140</v>
      </c>
      <c r="U1263" s="57">
        <v>71312</v>
      </c>
      <c r="V1263" s="57">
        <v>-57172.52</v>
      </c>
      <c r="W1263" s="57">
        <v>14139.48</v>
      </c>
      <c r="X1263" s="57">
        <v>0</v>
      </c>
      <c r="Y1263" s="73">
        <v>37301</v>
      </c>
      <c r="Z1263" s="57">
        <v>-1647.24</v>
      </c>
      <c r="AA1263" s="57">
        <v>0</v>
      </c>
      <c r="AB1263" s="57">
        <v>12492.24</v>
      </c>
      <c r="AC1263" s="57">
        <v>0</v>
      </c>
      <c r="AD1263" s="56" t="s">
        <v>9255</v>
      </c>
      <c r="AE1263" s="57">
        <v>0</v>
      </c>
      <c r="AF1263" s="57">
        <v>0</v>
      </c>
      <c r="AG1263" s="57">
        <v>0</v>
      </c>
      <c r="AI1263"/>
      <c r="AJ1263"/>
    </row>
    <row r="1264" spans="1:36">
      <c r="A1264" s="56" t="s">
        <v>50</v>
      </c>
      <c r="B1264" s="56" t="s">
        <v>11427</v>
      </c>
      <c r="C1264" s="56">
        <v>2101010050</v>
      </c>
      <c r="D1264" s="56" t="s">
        <v>43</v>
      </c>
      <c r="E1264" s="56">
        <v>2101020050</v>
      </c>
      <c r="F1264" s="56">
        <v>5401010050</v>
      </c>
      <c r="G1264" s="56" t="s">
        <v>11431</v>
      </c>
      <c r="H1264" s="56">
        <v>400210</v>
      </c>
      <c r="I1264" s="56" t="s">
        <v>11433</v>
      </c>
      <c r="J1264" s="56" t="s">
        <v>2133</v>
      </c>
      <c r="K1264" s="56" t="s">
        <v>2134</v>
      </c>
      <c r="L1264" s="56" t="s">
        <v>7138</v>
      </c>
      <c r="M1264" s="73">
        <v>37740</v>
      </c>
      <c r="N1264" s="56"/>
      <c r="O1264" s="56"/>
      <c r="P1264" s="56" t="s">
        <v>7177</v>
      </c>
      <c r="Q1264" s="56"/>
      <c r="R1264" s="56" t="s">
        <v>70</v>
      </c>
      <c r="S1264" s="56" t="s">
        <v>11415</v>
      </c>
      <c r="T1264" s="56" t="s">
        <v>7140</v>
      </c>
      <c r="U1264" s="57">
        <v>76276</v>
      </c>
      <c r="V1264" s="57">
        <v>-61992.33</v>
      </c>
      <c r="W1264" s="57">
        <v>14283.67</v>
      </c>
      <c r="X1264" s="57">
        <v>0</v>
      </c>
      <c r="Y1264" s="73">
        <v>37740</v>
      </c>
      <c r="Z1264" s="57">
        <v>-1354.35</v>
      </c>
      <c r="AA1264" s="57">
        <v>0</v>
      </c>
      <c r="AB1264" s="57">
        <v>12929.32</v>
      </c>
      <c r="AC1264" s="57">
        <v>0</v>
      </c>
      <c r="AD1264" s="56" t="s">
        <v>9255</v>
      </c>
      <c r="AE1264" s="57">
        <v>0</v>
      </c>
      <c r="AF1264" s="57">
        <v>0</v>
      </c>
      <c r="AG1264" s="57">
        <v>0</v>
      </c>
      <c r="AI1264"/>
      <c r="AJ1264"/>
    </row>
    <row r="1265" spans="1:36">
      <c r="A1265" s="56" t="s">
        <v>50</v>
      </c>
      <c r="B1265" s="56" t="s">
        <v>11427</v>
      </c>
      <c r="C1265" s="56">
        <v>2101010050</v>
      </c>
      <c r="D1265" s="56" t="s">
        <v>43</v>
      </c>
      <c r="E1265" s="56">
        <v>2101020050</v>
      </c>
      <c r="F1265" s="56">
        <v>5401010050</v>
      </c>
      <c r="G1265" s="56" t="s">
        <v>11431</v>
      </c>
      <c r="H1265" s="56">
        <v>400210</v>
      </c>
      <c r="I1265" s="56" t="s">
        <v>11433</v>
      </c>
      <c r="J1265" s="56" t="s">
        <v>2135</v>
      </c>
      <c r="K1265" s="56" t="s">
        <v>2136</v>
      </c>
      <c r="L1265" s="56" t="s">
        <v>7138</v>
      </c>
      <c r="M1265" s="73">
        <v>40781</v>
      </c>
      <c r="N1265" s="56"/>
      <c r="O1265" s="56"/>
      <c r="P1265" s="56" t="s">
        <v>7201</v>
      </c>
      <c r="Q1265" s="56"/>
      <c r="R1265" s="56" t="s">
        <v>70</v>
      </c>
      <c r="S1265" s="56" t="s">
        <v>11415</v>
      </c>
      <c r="T1265" s="56" t="s">
        <v>7140</v>
      </c>
      <c r="U1265" s="57">
        <v>114000</v>
      </c>
      <c r="V1265" s="57">
        <v>-59189.88</v>
      </c>
      <c r="W1265" s="57">
        <v>54810.12</v>
      </c>
      <c r="X1265" s="57">
        <v>0</v>
      </c>
      <c r="Y1265" s="73">
        <v>40781</v>
      </c>
      <c r="Z1265" s="57">
        <v>-3130.3</v>
      </c>
      <c r="AA1265" s="57">
        <v>0</v>
      </c>
      <c r="AB1265" s="57">
        <v>51679.82</v>
      </c>
      <c r="AC1265" s="57">
        <v>0</v>
      </c>
      <c r="AD1265" s="56" t="s">
        <v>9255</v>
      </c>
      <c r="AE1265" s="57">
        <v>0</v>
      </c>
      <c r="AF1265" s="57">
        <v>0</v>
      </c>
      <c r="AG1265" s="57">
        <v>0</v>
      </c>
      <c r="AI1265"/>
      <c r="AJ1265"/>
    </row>
    <row r="1266" spans="1:36">
      <c r="A1266" s="56" t="s">
        <v>50</v>
      </c>
      <c r="B1266" s="56" t="s">
        <v>11427</v>
      </c>
      <c r="C1266" s="56">
        <v>2101010050</v>
      </c>
      <c r="D1266" s="56" t="s">
        <v>43</v>
      </c>
      <c r="E1266" s="56">
        <v>2101020050</v>
      </c>
      <c r="F1266" s="56">
        <v>5401010050</v>
      </c>
      <c r="G1266" s="56" t="s">
        <v>11431</v>
      </c>
      <c r="H1266" s="56">
        <v>400210</v>
      </c>
      <c r="I1266" s="56" t="s">
        <v>11433</v>
      </c>
      <c r="J1266" s="56" t="s">
        <v>2137</v>
      </c>
      <c r="K1266" s="56" t="s">
        <v>2138</v>
      </c>
      <c r="L1266" s="56" t="s">
        <v>7138</v>
      </c>
      <c r="M1266" s="73">
        <v>37289</v>
      </c>
      <c r="N1266" s="56"/>
      <c r="O1266" s="56"/>
      <c r="P1266" s="56" t="s">
        <v>7177</v>
      </c>
      <c r="Q1266" s="56"/>
      <c r="R1266" s="56" t="s">
        <v>70</v>
      </c>
      <c r="S1266" s="56" t="s">
        <v>11415</v>
      </c>
      <c r="T1266" s="56" t="s">
        <v>7140</v>
      </c>
      <c r="U1266" s="57">
        <v>121178</v>
      </c>
      <c r="V1266" s="57">
        <v>-97300.22</v>
      </c>
      <c r="W1266" s="57">
        <v>23877.78</v>
      </c>
      <c r="X1266" s="57">
        <v>0</v>
      </c>
      <c r="Y1266" s="73">
        <v>37289</v>
      </c>
      <c r="Z1266" s="57">
        <v>-2791.51</v>
      </c>
      <c r="AA1266" s="57">
        <v>0</v>
      </c>
      <c r="AB1266" s="57">
        <v>21086.27</v>
      </c>
      <c r="AC1266" s="57">
        <v>0</v>
      </c>
      <c r="AD1266" s="56" t="s">
        <v>9255</v>
      </c>
      <c r="AE1266" s="57">
        <v>0</v>
      </c>
      <c r="AF1266" s="57">
        <v>0</v>
      </c>
      <c r="AG1266" s="57">
        <v>0</v>
      </c>
      <c r="AI1266"/>
      <c r="AJ1266"/>
    </row>
    <row r="1267" spans="1:36">
      <c r="A1267" s="56" t="s">
        <v>50</v>
      </c>
      <c r="B1267" s="56" t="s">
        <v>11427</v>
      </c>
      <c r="C1267" s="56">
        <v>2101010050</v>
      </c>
      <c r="D1267" s="56" t="s">
        <v>43</v>
      </c>
      <c r="E1267" s="56">
        <v>2101020050</v>
      </c>
      <c r="F1267" s="56">
        <v>5401010050</v>
      </c>
      <c r="G1267" s="56" t="s">
        <v>11431</v>
      </c>
      <c r="H1267" s="56">
        <v>400210</v>
      </c>
      <c r="I1267" s="56" t="s">
        <v>11433</v>
      </c>
      <c r="J1267" s="56" t="s">
        <v>2139</v>
      </c>
      <c r="K1267" s="56" t="s">
        <v>2140</v>
      </c>
      <c r="L1267" s="56" t="s">
        <v>7138</v>
      </c>
      <c r="M1267" s="73">
        <v>38148</v>
      </c>
      <c r="N1267" s="56"/>
      <c r="O1267" s="56"/>
      <c r="P1267" s="56" t="s">
        <v>7177</v>
      </c>
      <c r="Q1267" s="56"/>
      <c r="R1267" s="56" t="s">
        <v>70</v>
      </c>
      <c r="S1267" s="56" t="s">
        <v>11415</v>
      </c>
      <c r="T1267" s="56" t="s">
        <v>7140</v>
      </c>
      <c r="U1267" s="57">
        <v>149350</v>
      </c>
      <c r="V1267" s="57">
        <v>-114415.84</v>
      </c>
      <c r="W1267" s="57">
        <v>34934.160000000003</v>
      </c>
      <c r="X1267" s="57">
        <v>0</v>
      </c>
      <c r="Y1267" s="73">
        <v>38148</v>
      </c>
      <c r="Z1267" s="57">
        <v>-3068.18</v>
      </c>
      <c r="AA1267" s="57">
        <v>0</v>
      </c>
      <c r="AB1267" s="57">
        <v>31865.98</v>
      </c>
      <c r="AC1267" s="57">
        <v>0</v>
      </c>
      <c r="AD1267" s="56" t="s">
        <v>9255</v>
      </c>
      <c r="AE1267" s="57">
        <v>0</v>
      </c>
      <c r="AF1267" s="57">
        <v>0</v>
      </c>
      <c r="AG1267" s="57">
        <v>0</v>
      </c>
      <c r="AI1267"/>
      <c r="AJ1267"/>
    </row>
    <row r="1268" spans="1:36">
      <c r="A1268" s="56" t="s">
        <v>50</v>
      </c>
      <c r="B1268" s="56" t="s">
        <v>11427</v>
      </c>
      <c r="C1268" s="56">
        <v>2101010050</v>
      </c>
      <c r="D1268" s="56" t="s">
        <v>43</v>
      </c>
      <c r="E1268" s="56">
        <v>2101020050</v>
      </c>
      <c r="F1268" s="56">
        <v>5401010050</v>
      </c>
      <c r="G1268" s="56" t="s">
        <v>11431</v>
      </c>
      <c r="H1268" s="56">
        <v>400210</v>
      </c>
      <c r="I1268" s="56" t="s">
        <v>11433</v>
      </c>
      <c r="J1268" s="56" t="s">
        <v>2141</v>
      </c>
      <c r="K1268" s="56" t="s">
        <v>2142</v>
      </c>
      <c r="L1268" s="56" t="s">
        <v>7138</v>
      </c>
      <c r="M1268" s="73">
        <v>37830</v>
      </c>
      <c r="N1268" s="56"/>
      <c r="O1268" s="56"/>
      <c r="P1268" s="56" t="s">
        <v>7177</v>
      </c>
      <c r="Q1268" s="56"/>
      <c r="R1268" s="56" t="s">
        <v>70</v>
      </c>
      <c r="S1268" s="56" t="s">
        <v>11415</v>
      </c>
      <c r="T1268" s="56" t="s">
        <v>7140</v>
      </c>
      <c r="U1268" s="57">
        <v>241380</v>
      </c>
      <c r="V1268" s="57">
        <v>-193750.23</v>
      </c>
      <c r="W1268" s="57">
        <v>47629.77</v>
      </c>
      <c r="X1268" s="57">
        <v>0</v>
      </c>
      <c r="Y1268" s="73">
        <v>37830</v>
      </c>
      <c r="Z1268" s="57">
        <v>-4445.1000000000004</v>
      </c>
      <c r="AA1268" s="57">
        <v>0</v>
      </c>
      <c r="AB1268" s="57">
        <v>43184.67</v>
      </c>
      <c r="AC1268" s="57">
        <v>0</v>
      </c>
      <c r="AD1268" s="56" t="s">
        <v>9255</v>
      </c>
      <c r="AE1268" s="57">
        <v>0</v>
      </c>
      <c r="AF1268" s="57">
        <v>0</v>
      </c>
      <c r="AG1268" s="57">
        <v>0</v>
      </c>
      <c r="AI1268"/>
      <c r="AJ1268"/>
    </row>
    <row r="1269" spans="1:36">
      <c r="A1269" s="56" t="s">
        <v>50</v>
      </c>
      <c r="B1269" s="56" t="s">
        <v>11427</v>
      </c>
      <c r="C1269" s="56">
        <v>2101010050</v>
      </c>
      <c r="D1269" s="56" t="s">
        <v>43</v>
      </c>
      <c r="E1269" s="56">
        <v>2101020050</v>
      </c>
      <c r="F1269" s="56">
        <v>5401010050</v>
      </c>
      <c r="G1269" s="56" t="s">
        <v>11431</v>
      </c>
      <c r="H1269" s="56">
        <v>400210</v>
      </c>
      <c r="I1269" s="56" t="s">
        <v>11433</v>
      </c>
      <c r="J1269" s="56" t="s">
        <v>2145</v>
      </c>
      <c r="K1269" s="56" t="s">
        <v>2146</v>
      </c>
      <c r="L1269" s="56" t="s">
        <v>7138</v>
      </c>
      <c r="M1269" s="73">
        <v>37613</v>
      </c>
      <c r="N1269" s="56"/>
      <c r="O1269" s="56"/>
      <c r="P1269" s="56" t="s">
        <v>7177</v>
      </c>
      <c r="Q1269" s="56"/>
      <c r="R1269" s="56" t="s">
        <v>70</v>
      </c>
      <c r="S1269" s="56" t="s">
        <v>11415</v>
      </c>
      <c r="T1269" s="56" t="s">
        <v>7140</v>
      </c>
      <c r="U1269" s="57">
        <v>75000</v>
      </c>
      <c r="V1269" s="57">
        <v>-68898.12</v>
      </c>
      <c r="W1269" s="57">
        <v>6101.88</v>
      </c>
      <c r="X1269" s="57">
        <v>0</v>
      </c>
      <c r="Y1269" s="73">
        <v>37613</v>
      </c>
      <c r="Z1269" s="57">
        <v>-319.83999999999997</v>
      </c>
      <c r="AA1269" s="57">
        <v>0</v>
      </c>
      <c r="AB1269" s="57">
        <v>5782.04</v>
      </c>
      <c r="AC1269" s="57">
        <v>0</v>
      </c>
      <c r="AD1269" s="56" t="s">
        <v>9255</v>
      </c>
      <c r="AE1269" s="57">
        <v>0</v>
      </c>
      <c r="AF1269" s="57">
        <v>0</v>
      </c>
      <c r="AG1269" s="57">
        <v>0</v>
      </c>
      <c r="AI1269"/>
      <c r="AJ1269"/>
    </row>
    <row r="1270" spans="1:36">
      <c r="A1270" s="56" t="s">
        <v>50</v>
      </c>
      <c r="B1270" s="56" t="s">
        <v>11427</v>
      </c>
      <c r="C1270" s="56">
        <v>2101010050</v>
      </c>
      <c r="D1270" s="56" t="s">
        <v>43</v>
      </c>
      <c r="E1270" s="56">
        <v>2101020050</v>
      </c>
      <c r="F1270" s="56">
        <v>5401010050</v>
      </c>
      <c r="G1270" s="56" t="s">
        <v>11431</v>
      </c>
      <c r="H1270" s="56">
        <v>400210</v>
      </c>
      <c r="I1270" s="56" t="s">
        <v>11433</v>
      </c>
      <c r="J1270" s="56" t="s">
        <v>2147</v>
      </c>
      <c r="K1270" s="56" t="s">
        <v>2148</v>
      </c>
      <c r="L1270" s="56" t="s">
        <v>7138</v>
      </c>
      <c r="M1270" s="73">
        <v>38134</v>
      </c>
      <c r="N1270" s="56"/>
      <c r="O1270" s="56"/>
      <c r="P1270" s="56" t="s">
        <v>7177</v>
      </c>
      <c r="Q1270" s="56"/>
      <c r="R1270" s="56" t="s">
        <v>70</v>
      </c>
      <c r="S1270" s="56" t="s">
        <v>11415</v>
      </c>
      <c r="T1270" s="56" t="s">
        <v>7140</v>
      </c>
      <c r="U1270" s="57">
        <v>156202</v>
      </c>
      <c r="V1270" s="57">
        <v>-138386.81</v>
      </c>
      <c r="W1270" s="57">
        <v>17815.189999999999</v>
      </c>
      <c r="X1270" s="57">
        <v>0</v>
      </c>
      <c r="Y1270" s="73">
        <v>38134</v>
      </c>
      <c r="Z1270" s="57">
        <v>-1122.8800000000001</v>
      </c>
      <c r="AA1270" s="57">
        <v>0</v>
      </c>
      <c r="AB1270" s="57">
        <v>16692.310000000001</v>
      </c>
      <c r="AC1270" s="57">
        <v>0</v>
      </c>
      <c r="AD1270" s="56" t="s">
        <v>9255</v>
      </c>
      <c r="AE1270" s="57">
        <v>0</v>
      </c>
      <c r="AF1270" s="57">
        <v>0</v>
      </c>
      <c r="AG1270" s="57">
        <v>0</v>
      </c>
      <c r="AI1270"/>
      <c r="AJ1270"/>
    </row>
    <row r="1271" spans="1:36">
      <c r="A1271" s="56" t="s">
        <v>50</v>
      </c>
      <c r="B1271" s="56" t="s">
        <v>11427</v>
      </c>
      <c r="C1271" s="56">
        <v>2101010050</v>
      </c>
      <c r="D1271" s="56" t="s">
        <v>43</v>
      </c>
      <c r="E1271" s="56">
        <v>2101020050</v>
      </c>
      <c r="F1271" s="56">
        <v>5401010050</v>
      </c>
      <c r="G1271" s="56" t="s">
        <v>11431</v>
      </c>
      <c r="H1271" s="56">
        <v>400210</v>
      </c>
      <c r="I1271" s="56" t="s">
        <v>11433</v>
      </c>
      <c r="J1271" s="56" t="s">
        <v>2149</v>
      </c>
      <c r="K1271" s="56" t="s">
        <v>2150</v>
      </c>
      <c r="L1271" s="56" t="s">
        <v>7138</v>
      </c>
      <c r="M1271" s="73">
        <v>37670</v>
      </c>
      <c r="N1271" s="56"/>
      <c r="O1271" s="56"/>
      <c r="P1271" s="56" t="s">
        <v>7177</v>
      </c>
      <c r="Q1271" s="56"/>
      <c r="R1271" s="56" t="s">
        <v>70</v>
      </c>
      <c r="S1271" s="56" t="s">
        <v>11415</v>
      </c>
      <c r="T1271" s="56" t="s">
        <v>7140</v>
      </c>
      <c r="U1271" s="57">
        <v>167475</v>
      </c>
      <c r="V1271" s="57">
        <v>-153804.70000000001</v>
      </c>
      <c r="W1271" s="57">
        <v>13670.3</v>
      </c>
      <c r="X1271" s="57">
        <v>0</v>
      </c>
      <c r="Y1271" s="73">
        <v>37670</v>
      </c>
      <c r="Z1271" s="57">
        <v>-703.96</v>
      </c>
      <c r="AA1271" s="57">
        <v>0</v>
      </c>
      <c r="AB1271" s="57">
        <v>12966.34</v>
      </c>
      <c r="AC1271" s="57">
        <v>0</v>
      </c>
      <c r="AD1271" s="56" t="s">
        <v>9255</v>
      </c>
      <c r="AE1271" s="57">
        <v>0</v>
      </c>
      <c r="AF1271" s="57">
        <v>0</v>
      </c>
      <c r="AG1271" s="57">
        <v>0</v>
      </c>
      <c r="AI1271"/>
      <c r="AJ1271"/>
    </row>
    <row r="1272" spans="1:36">
      <c r="A1272" s="56" t="s">
        <v>50</v>
      </c>
      <c r="B1272" s="56" t="s">
        <v>11427</v>
      </c>
      <c r="C1272" s="56">
        <v>2101010050</v>
      </c>
      <c r="D1272" s="56" t="s">
        <v>43</v>
      </c>
      <c r="E1272" s="56">
        <v>2101020050</v>
      </c>
      <c r="F1272" s="56">
        <v>5401010050</v>
      </c>
      <c r="G1272" s="56" t="s">
        <v>11431</v>
      </c>
      <c r="H1272" s="56">
        <v>400210</v>
      </c>
      <c r="I1272" s="56" t="s">
        <v>11433</v>
      </c>
      <c r="J1272" s="56" t="s">
        <v>2151</v>
      </c>
      <c r="K1272" s="56" t="s">
        <v>2152</v>
      </c>
      <c r="L1272" s="56" t="s">
        <v>7138</v>
      </c>
      <c r="M1272" s="73">
        <v>39788</v>
      </c>
      <c r="N1272" s="56"/>
      <c r="O1272" s="56"/>
      <c r="P1272" s="56" t="s">
        <v>7177</v>
      </c>
      <c r="Q1272" s="56"/>
      <c r="R1272" s="56" t="s">
        <v>70</v>
      </c>
      <c r="S1272" s="56" t="s">
        <v>11415</v>
      </c>
      <c r="T1272" s="56" t="s">
        <v>7140</v>
      </c>
      <c r="U1272" s="57">
        <v>370859</v>
      </c>
      <c r="V1272" s="57">
        <v>-235136</v>
      </c>
      <c r="W1272" s="57">
        <v>135723</v>
      </c>
      <c r="X1272" s="57">
        <v>0</v>
      </c>
      <c r="Y1272" s="73">
        <v>39788</v>
      </c>
      <c r="Z1272" s="57">
        <v>-8454.99</v>
      </c>
      <c r="AA1272" s="57">
        <v>0</v>
      </c>
      <c r="AB1272" s="57">
        <v>127268.01</v>
      </c>
      <c r="AC1272" s="57">
        <v>0</v>
      </c>
      <c r="AD1272" s="56" t="s">
        <v>9255</v>
      </c>
      <c r="AE1272" s="57">
        <v>0</v>
      </c>
      <c r="AF1272" s="57">
        <v>0</v>
      </c>
      <c r="AG1272" s="57">
        <v>0</v>
      </c>
      <c r="AI1272"/>
      <c r="AJ1272"/>
    </row>
    <row r="1273" spans="1:36">
      <c r="A1273" s="56" t="s">
        <v>50</v>
      </c>
      <c r="B1273" s="56" t="s">
        <v>11427</v>
      </c>
      <c r="C1273" s="56">
        <v>2101010050</v>
      </c>
      <c r="D1273" s="56" t="s">
        <v>43</v>
      </c>
      <c r="E1273" s="56">
        <v>2101020050</v>
      </c>
      <c r="F1273" s="56">
        <v>5401010050</v>
      </c>
      <c r="G1273" s="56" t="s">
        <v>11431</v>
      </c>
      <c r="H1273" s="56">
        <v>400210</v>
      </c>
      <c r="I1273" s="56" t="s">
        <v>11433</v>
      </c>
      <c r="J1273" s="56" t="s">
        <v>2155</v>
      </c>
      <c r="K1273" s="56" t="s">
        <v>2156</v>
      </c>
      <c r="L1273" s="56" t="s">
        <v>7138</v>
      </c>
      <c r="M1273" s="73">
        <v>41746</v>
      </c>
      <c r="N1273" s="56"/>
      <c r="O1273" s="56"/>
      <c r="P1273" s="56" t="s">
        <v>7202</v>
      </c>
      <c r="Q1273" s="56"/>
      <c r="R1273" s="56" t="s">
        <v>70</v>
      </c>
      <c r="S1273" s="56" t="s">
        <v>11415</v>
      </c>
      <c r="T1273" s="56" t="s">
        <v>7140</v>
      </c>
      <c r="U1273" s="57">
        <v>450024</v>
      </c>
      <c r="V1273" s="57">
        <v>-192328.04</v>
      </c>
      <c r="W1273" s="57">
        <v>257695.96</v>
      </c>
      <c r="X1273" s="57">
        <v>0</v>
      </c>
      <c r="Y1273" s="73">
        <v>41746</v>
      </c>
      <c r="Z1273" s="57">
        <v>-14991.42</v>
      </c>
      <c r="AA1273" s="57">
        <v>0</v>
      </c>
      <c r="AB1273" s="57">
        <v>242704.54</v>
      </c>
      <c r="AC1273" s="57">
        <v>0</v>
      </c>
      <c r="AD1273" s="56" t="s">
        <v>9255</v>
      </c>
      <c r="AE1273" s="57">
        <v>0</v>
      </c>
      <c r="AF1273" s="57">
        <v>0</v>
      </c>
      <c r="AG1273" s="57">
        <v>0</v>
      </c>
      <c r="AI1273"/>
      <c r="AJ1273"/>
    </row>
    <row r="1274" spans="1:36">
      <c r="A1274" s="56" t="s">
        <v>50</v>
      </c>
      <c r="B1274" s="56" t="s">
        <v>11427</v>
      </c>
      <c r="C1274" s="56">
        <v>2101010050</v>
      </c>
      <c r="D1274" s="56" t="s">
        <v>43</v>
      </c>
      <c r="E1274" s="56">
        <v>2101020050</v>
      </c>
      <c r="F1274" s="56">
        <v>5401010050</v>
      </c>
      <c r="G1274" s="56" t="s">
        <v>11431</v>
      </c>
      <c r="H1274" s="56">
        <v>400210</v>
      </c>
      <c r="I1274" s="56" t="s">
        <v>11433</v>
      </c>
      <c r="J1274" s="56" t="s">
        <v>2157</v>
      </c>
      <c r="K1274" s="56" t="s">
        <v>2158</v>
      </c>
      <c r="L1274" s="56" t="s">
        <v>7138</v>
      </c>
      <c r="M1274" s="73">
        <v>41786</v>
      </c>
      <c r="N1274" s="56"/>
      <c r="O1274" s="56"/>
      <c r="P1274" s="56" t="s">
        <v>7177</v>
      </c>
      <c r="Q1274" s="56"/>
      <c r="R1274" s="56" t="s">
        <v>70</v>
      </c>
      <c r="S1274" s="56" t="s">
        <v>11415</v>
      </c>
      <c r="T1274" s="56" t="s">
        <v>7140</v>
      </c>
      <c r="U1274" s="57">
        <v>13260</v>
      </c>
      <c r="V1274" s="57">
        <v>-7294.98</v>
      </c>
      <c r="W1274" s="57">
        <v>5965.02</v>
      </c>
      <c r="X1274" s="57">
        <v>0</v>
      </c>
      <c r="Y1274" s="73">
        <v>41786</v>
      </c>
      <c r="Z1274" s="57">
        <v>-1212.93</v>
      </c>
      <c r="AA1274" s="57">
        <v>0</v>
      </c>
      <c r="AB1274" s="57">
        <v>4752.09</v>
      </c>
      <c r="AC1274" s="57">
        <v>0</v>
      </c>
      <c r="AD1274" s="56" t="s">
        <v>9255</v>
      </c>
      <c r="AE1274" s="57">
        <v>0</v>
      </c>
      <c r="AF1274" s="57">
        <v>0</v>
      </c>
      <c r="AG1274" s="57">
        <v>0</v>
      </c>
      <c r="AI1274"/>
      <c r="AJ1274"/>
    </row>
    <row r="1275" spans="1:36">
      <c r="A1275" s="56" t="s">
        <v>50</v>
      </c>
      <c r="B1275" s="56" t="s">
        <v>11427</v>
      </c>
      <c r="C1275" s="56">
        <v>2101010050</v>
      </c>
      <c r="D1275" s="56" t="s">
        <v>43</v>
      </c>
      <c r="E1275" s="56">
        <v>2101020050</v>
      </c>
      <c r="F1275" s="56">
        <v>5401010050</v>
      </c>
      <c r="G1275" s="56" t="s">
        <v>11431</v>
      </c>
      <c r="H1275" s="56">
        <v>400210</v>
      </c>
      <c r="I1275" s="56" t="s">
        <v>11471</v>
      </c>
      <c r="J1275" s="56" t="s">
        <v>2302</v>
      </c>
      <c r="K1275" s="56" t="s">
        <v>2303</v>
      </c>
      <c r="L1275" s="56" t="s">
        <v>7138</v>
      </c>
      <c r="M1275" s="73">
        <v>41223</v>
      </c>
      <c r="N1275" s="56"/>
      <c r="O1275" s="56"/>
      <c r="P1275" s="56" t="s">
        <v>7203</v>
      </c>
      <c r="Q1275" s="56"/>
      <c r="R1275" s="56" t="s">
        <v>70</v>
      </c>
      <c r="S1275" s="56" t="s">
        <v>11415</v>
      </c>
      <c r="T1275" s="56" t="s">
        <v>7140</v>
      </c>
      <c r="U1275" s="57">
        <v>221399</v>
      </c>
      <c r="V1275" s="57">
        <v>-101300.49</v>
      </c>
      <c r="W1275" s="57">
        <v>120098.51</v>
      </c>
      <c r="X1275" s="57">
        <v>0</v>
      </c>
      <c r="Y1275" s="73">
        <v>41223</v>
      </c>
      <c r="Z1275" s="57">
        <v>-6949.53</v>
      </c>
      <c r="AA1275" s="57">
        <v>0</v>
      </c>
      <c r="AB1275" s="57">
        <v>113148.98</v>
      </c>
      <c r="AC1275" s="57">
        <v>0</v>
      </c>
      <c r="AD1275" s="56" t="s">
        <v>9255</v>
      </c>
      <c r="AE1275" s="57">
        <v>0</v>
      </c>
      <c r="AF1275" s="57">
        <v>0</v>
      </c>
      <c r="AG1275" s="57">
        <v>0</v>
      </c>
      <c r="AI1275"/>
      <c r="AJ1275"/>
    </row>
    <row r="1276" spans="1:36">
      <c r="A1276" s="56" t="s">
        <v>50</v>
      </c>
      <c r="B1276" s="56" t="s">
        <v>11427</v>
      </c>
      <c r="C1276" s="56">
        <v>2101010050</v>
      </c>
      <c r="D1276" s="56" t="s">
        <v>43</v>
      </c>
      <c r="E1276" s="56">
        <v>2101020050</v>
      </c>
      <c r="F1276" s="56">
        <v>5401010050</v>
      </c>
      <c r="G1276" s="56" t="s">
        <v>11431</v>
      </c>
      <c r="H1276" s="56">
        <v>400210</v>
      </c>
      <c r="I1276" s="56" t="s">
        <v>11468</v>
      </c>
      <c r="J1276" s="56" t="s">
        <v>2199</v>
      </c>
      <c r="K1276" s="56" t="s">
        <v>2200</v>
      </c>
      <c r="L1276" s="56" t="s">
        <v>7138</v>
      </c>
      <c r="M1276" s="73">
        <v>41204</v>
      </c>
      <c r="N1276" s="56"/>
      <c r="O1276" s="56"/>
      <c r="P1276" s="56" t="s">
        <v>9046</v>
      </c>
      <c r="Q1276" s="56"/>
      <c r="R1276" s="56" t="s">
        <v>70</v>
      </c>
      <c r="S1276" s="56" t="s">
        <v>11415</v>
      </c>
      <c r="T1276" s="56" t="s">
        <v>7140</v>
      </c>
      <c r="U1276" s="57">
        <v>256523</v>
      </c>
      <c r="V1276" s="57">
        <v>-117942.27</v>
      </c>
      <c r="W1276" s="57">
        <v>138580.73000000001</v>
      </c>
      <c r="X1276" s="57">
        <v>0</v>
      </c>
      <c r="Y1276" s="73">
        <v>41204</v>
      </c>
      <c r="Z1276" s="57">
        <v>-8015.65</v>
      </c>
      <c r="AA1276" s="57">
        <v>0</v>
      </c>
      <c r="AB1276" s="57">
        <v>130565.08</v>
      </c>
      <c r="AC1276" s="57">
        <v>0</v>
      </c>
      <c r="AD1276" s="56" t="s">
        <v>9255</v>
      </c>
      <c r="AE1276" s="57">
        <v>0</v>
      </c>
      <c r="AF1276" s="57">
        <v>0</v>
      </c>
      <c r="AG1276" s="57">
        <v>0</v>
      </c>
      <c r="AI1276"/>
      <c r="AJ1276"/>
    </row>
    <row r="1277" spans="1:36">
      <c r="A1277" s="56" t="s">
        <v>50</v>
      </c>
      <c r="B1277" s="56" t="s">
        <v>11427</v>
      </c>
      <c r="C1277" s="56">
        <v>2101010050</v>
      </c>
      <c r="D1277" s="56" t="s">
        <v>43</v>
      </c>
      <c r="E1277" s="56">
        <v>2101020050</v>
      </c>
      <c r="F1277" s="56">
        <v>5401010050</v>
      </c>
      <c r="G1277" s="56" t="s">
        <v>11431</v>
      </c>
      <c r="H1277" s="56">
        <v>400210</v>
      </c>
      <c r="I1277" s="56" t="s">
        <v>11434</v>
      </c>
      <c r="J1277" s="56" t="s">
        <v>2509</v>
      </c>
      <c r="K1277" s="56" t="s">
        <v>2510</v>
      </c>
      <c r="L1277" s="56" t="s">
        <v>7138</v>
      </c>
      <c r="M1277" s="73">
        <v>40624</v>
      </c>
      <c r="N1277" s="56"/>
      <c r="O1277" s="56"/>
      <c r="P1277" s="56" t="s">
        <v>7183</v>
      </c>
      <c r="Q1277" s="56"/>
      <c r="R1277" s="56" t="s">
        <v>70</v>
      </c>
      <c r="S1277" s="56" t="s">
        <v>11415</v>
      </c>
      <c r="T1277" s="56" t="s">
        <v>7140</v>
      </c>
      <c r="U1277" s="57">
        <v>354394</v>
      </c>
      <c r="V1277" s="57">
        <v>-181993.44</v>
      </c>
      <c r="W1277" s="57">
        <v>172400.56</v>
      </c>
      <c r="X1277" s="57">
        <v>0</v>
      </c>
      <c r="Y1277" s="73">
        <v>40624</v>
      </c>
      <c r="Z1277" s="57">
        <v>-9859.43</v>
      </c>
      <c r="AA1277" s="57">
        <v>0</v>
      </c>
      <c r="AB1277" s="57">
        <v>162541.13</v>
      </c>
      <c r="AC1277" s="57">
        <v>0</v>
      </c>
      <c r="AD1277" s="56" t="s">
        <v>9255</v>
      </c>
      <c r="AE1277" s="57">
        <v>0</v>
      </c>
      <c r="AF1277" s="57">
        <v>0</v>
      </c>
      <c r="AG1277" s="57">
        <v>0</v>
      </c>
      <c r="AI1277"/>
      <c r="AJ1277"/>
    </row>
    <row r="1278" spans="1:36">
      <c r="A1278" s="56" t="s">
        <v>50</v>
      </c>
      <c r="B1278" s="56" t="s">
        <v>11427</v>
      </c>
      <c r="C1278" s="56">
        <v>2101010050</v>
      </c>
      <c r="D1278" s="56" t="s">
        <v>43</v>
      </c>
      <c r="E1278" s="56">
        <v>2101020050</v>
      </c>
      <c r="F1278" s="56">
        <v>5401010050</v>
      </c>
      <c r="G1278" s="56" t="s">
        <v>11431</v>
      </c>
      <c r="H1278" s="56">
        <v>400210</v>
      </c>
      <c r="I1278" s="56" t="s">
        <v>11433</v>
      </c>
      <c r="J1278" s="56" t="s">
        <v>2165</v>
      </c>
      <c r="K1278" s="56" t="s">
        <v>2166</v>
      </c>
      <c r="L1278" s="56" t="s">
        <v>7138</v>
      </c>
      <c r="M1278" s="73">
        <v>40689</v>
      </c>
      <c r="N1278" s="56"/>
      <c r="O1278" s="56"/>
      <c r="P1278" s="56" t="s">
        <v>7204</v>
      </c>
      <c r="Q1278" s="56"/>
      <c r="R1278" s="56" t="s">
        <v>70</v>
      </c>
      <c r="S1278" s="56" t="s">
        <v>11415</v>
      </c>
      <c r="T1278" s="56" t="s">
        <v>7140</v>
      </c>
      <c r="U1278" s="57">
        <v>395700</v>
      </c>
      <c r="V1278" s="57">
        <v>-200250.62</v>
      </c>
      <c r="W1278" s="57">
        <v>195449.38</v>
      </c>
      <c r="X1278" s="57">
        <v>0</v>
      </c>
      <c r="Y1278" s="73">
        <v>40689</v>
      </c>
      <c r="Z1278" s="57">
        <v>-11196.93</v>
      </c>
      <c r="AA1278" s="57">
        <v>0</v>
      </c>
      <c r="AB1278" s="57">
        <v>184252.45</v>
      </c>
      <c r="AC1278" s="57">
        <v>0</v>
      </c>
      <c r="AD1278" s="56" t="s">
        <v>9255</v>
      </c>
      <c r="AE1278" s="57">
        <v>0</v>
      </c>
      <c r="AF1278" s="57">
        <v>0</v>
      </c>
      <c r="AG1278" s="57">
        <v>0</v>
      </c>
      <c r="AI1278"/>
      <c r="AJ1278"/>
    </row>
    <row r="1279" spans="1:36">
      <c r="A1279" s="56" t="s">
        <v>50</v>
      </c>
      <c r="B1279" s="56" t="s">
        <v>11427</v>
      </c>
      <c r="C1279" s="56">
        <v>2101010050</v>
      </c>
      <c r="D1279" s="56" t="s">
        <v>43</v>
      </c>
      <c r="E1279" s="56">
        <v>2101020050</v>
      </c>
      <c r="F1279" s="56">
        <v>5401010050</v>
      </c>
      <c r="G1279" s="56" t="s">
        <v>11431</v>
      </c>
      <c r="H1279" s="56">
        <v>400210</v>
      </c>
      <c r="I1279" s="56" t="s">
        <v>11434</v>
      </c>
      <c r="J1279" s="56" t="s">
        <v>2515</v>
      </c>
      <c r="K1279" s="56" t="s">
        <v>2516</v>
      </c>
      <c r="L1279" s="56" t="s">
        <v>7138</v>
      </c>
      <c r="M1279" s="73">
        <v>40568</v>
      </c>
      <c r="N1279" s="56"/>
      <c r="O1279" s="56"/>
      <c r="P1279" s="56" t="s">
        <v>7205</v>
      </c>
      <c r="Q1279" s="56"/>
      <c r="R1279" s="56" t="s">
        <v>70</v>
      </c>
      <c r="S1279" s="56" t="s">
        <v>11415</v>
      </c>
      <c r="T1279" s="56" t="s">
        <v>7140</v>
      </c>
      <c r="U1279" s="57">
        <v>423022</v>
      </c>
      <c r="V1279" s="57">
        <v>-219977.17</v>
      </c>
      <c r="W1279" s="57">
        <v>203044.83</v>
      </c>
      <c r="X1279" s="57">
        <v>0</v>
      </c>
      <c r="Y1279" s="73">
        <v>40568</v>
      </c>
      <c r="Z1279" s="57">
        <v>-11593.99</v>
      </c>
      <c r="AA1279" s="57">
        <v>0</v>
      </c>
      <c r="AB1279" s="57">
        <v>191450.84</v>
      </c>
      <c r="AC1279" s="57">
        <v>0</v>
      </c>
      <c r="AD1279" s="56" t="s">
        <v>9255</v>
      </c>
      <c r="AE1279" s="57">
        <v>0</v>
      </c>
      <c r="AF1279" s="57">
        <v>0</v>
      </c>
      <c r="AG1279" s="57">
        <v>0</v>
      </c>
      <c r="AI1279"/>
      <c r="AJ1279"/>
    </row>
    <row r="1280" spans="1:36">
      <c r="A1280" s="56" t="s">
        <v>50</v>
      </c>
      <c r="B1280" s="56" t="s">
        <v>11427</v>
      </c>
      <c r="C1280" s="56">
        <v>2101010050</v>
      </c>
      <c r="D1280" s="56" t="s">
        <v>43</v>
      </c>
      <c r="E1280" s="56">
        <v>2101020050</v>
      </c>
      <c r="F1280" s="56">
        <v>5401010050</v>
      </c>
      <c r="G1280" s="56" t="s">
        <v>11431</v>
      </c>
      <c r="H1280" s="56">
        <v>400210</v>
      </c>
      <c r="I1280" s="56" t="s">
        <v>11434</v>
      </c>
      <c r="J1280" s="56" t="s">
        <v>2517</v>
      </c>
      <c r="K1280" s="56" t="s">
        <v>2518</v>
      </c>
      <c r="L1280" s="56" t="s">
        <v>7138</v>
      </c>
      <c r="M1280" s="73">
        <v>41422</v>
      </c>
      <c r="N1280" s="56"/>
      <c r="O1280" s="56"/>
      <c r="P1280" s="56" t="s">
        <v>7172</v>
      </c>
      <c r="Q1280" s="56"/>
      <c r="R1280" s="56" t="s">
        <v>70</v>
      </c>
      <c r="S1280" s="56" t="s">
        <v>11415</v>
      </c>
      <c r="T1280" s="56" t="s">
        <v>7140</v>
      </c>
      <c r="U1280" s="57">
        <v>554901</v>
      </c>
      <c r="V1280" s="57">
        <v>-248807.84</v>
      </c>
      <c r="W1280" s="57">
        <v>306093.15999999997</v>
      </c>
      <c r="X1280" s="57">
        <v>0</v>
      </c>
      <c r="Y1280" s="73">
        <v>41422</v>
      </c>
      <c r="Z1280" s="57">
        <v>-17742.04</v>
      </c>
      <c r="AA1280" s="57">
        <v>0</v>
      </c>
      <c r="AB1280" s="57">
        <v>288351.12</v>
      </c>
      <c r="AC1280" s="57">
        <v>0</v>
      </c>
      <c r="AD1280" s="56" t="s">
        <v>9255</v>
      </c>
      <c r="AE1280" s="57">
        <v>0</v>
      </c>
      <c r="AF1280" s="57">
        <v>0</v>
      </c>
      <c r="AG1280" s="57">
        <v>0</v>
      </c>
      <c r="AI1280"/>
      <c r="AJ1280"/>
    </row>
    <row r="1281" spans="1:36">
      <c r="A1281" s="56" t="s">
        <v>50</v>
      </c>
      <c r="B1281" s="56" t="s">
        <v>11427</v>
      </c>
      <c r="C1281" s="56">
        <v>2101010050</v>
      </c>
      <c r="D1281" s="56" t="s">
        <v>43</v>
      </c>
      <c r="E1281" s="56">
        <v>2101020050</v>
      </c>
      <c r="F1281" s="56">
        <v>5401010050</v>
      </c>
      <c r="G1281" s="56" t="s">
        <v>11431</v>
      </c>
      <c r="H1281" s="56">
        <v>400210</v>
      </c>
      <c r="I1281" s="56" t="s">
        <v>11471</v>
      </c>
      <c r="J1281" s="56" t="s">
        <v>2314</v>
      </c>
      <c r="K1281" s="56" t="s">
        <v>2315</v>
      </c>
      <c r="L1281" s="56" t="s">
        <v>7138</v>
      </c>
      <c r="M1281" s="73">
        <v>39173</v>
      </c>
      <c r="N1281" s="56"/>
      <c r="O1281" s="56"/>
      <c r="P1281" s="56" t="s">
        <v>9047</v>
      </c>
      <c r="Q1281" s="56"/>
      <c r="R1281" s="56" t="s">
        <v>70</v>
      </c>
      <c r="S1281" s="56" t="s">
        <v>11415</v>
      </c>
      <c r="T1281" s="56" t="s">
        <v>7140</v>
      </c>
      <c r="U1281" s="57">
        <v>579067</v>
      </c>
      <c r="V1281" s="57">
        <v>-362805</v>
      </c>
      <c r="W1281" s="57">
        <v>216262</v>
      </c>
      <c r="X1281" s="57">
        <v>0</v>
      </c>
      <c r="Y1281" s="73">
        <v>39173</v>
      </c>
      <c r="Z1281" s="57">
        <v>-11939.14</v>
      </c>
      <c r="AA1281" s="57">
        <v>0</v>
      </c>
      <c r="AB1281" s="57">
        <v>204322.86</v>
      </c>
      <c r="AC1281" s="57">
        <v>0</v>
      </c>
      <c r="AD1281" s="56" t="s">
        <v>9255</v>
      </c>
      <c r="AE1281" s="57">
        <v>0</v>
      </c>
      <c r="AF1281" s="57">
        <v>0</v>
      </c>
      <c r="AG1281" s="57">
        <v>0</v>
      </c>
      <c r="AI1281"/>
      <c r="AJ1281"/>
    </row>
    <row r="1282" spans="1:36">
      <c r="A1282" s="56" t="s">
        <v>50</v>
      </c>
      <c r="B1282" s="56" t="s">
        <v>11427</v>
      </c>
      <c r="C1282" s="56">
        <v>2101010050</v>
      </c>
      <c r="D1282" s="56" t="s">
        <v>43</v>
      </c>
      <c r="E1282" s="56">
        <v>2101020050</v>
      </c>
      <c r="F1282" s="56">
        <v>5401010050</v>
      </c>
      <c r="G1282" s="56" t="s">
        <v>11431</v>
      </c>
      <c r="H1282" s="56">
        <v>400210</v>
      </c>
      <c r="I1282" s="56" t="s">
        <v>11432</v>
      </c>
      <c r="J1282" s="56" t="s">
        <v>2707</v>
      </c>
      <c r="K1282" s="56" t="s">
        <v>2708</v>
      </c>
      <c r="L1282" s="56" t="s">
        <v>7138</v>
      </c>
      <c r="M1282" s="73">
        <v>40985</v>
      </c>
      <c r="N1282" s="56"/>
      <c r="O1282" s="56"/>
      <c r="P1282" s="56" t="s">
        <v>1201</v>
      </c>
      <c r="Q1282" s="56"/>
      <c r="R1282" s="56" t="s">
        <v>70</v>
      </c>
      <c r="S1282" s="56" t="s">
        <v>11415</v>
      </c>
      <c r="T1282" s="56" t="s">
        <v>7140</v>
      </c>
      <c r="U1282" s="57">
        <v>741969</v>
      </c>
      <c r="V1282" s="57">
        <v>-427239.1</v>
      </c>
      <c r="W1282" s="57">
        <v>314729.90000000002</v>
      </c>
      <c r="X1282" s="57">
        <v>0</v>
      </c>
      <c r="Y1282" s="73">
        <v>40985</v>
      </c>
      <c r="Z1282" s="57">
        <v>-42633.98</v>
      </c>
      <c r="AA1282" s="57">
        <v>0</v>
      </c>
      <c r="AB1282" s="57">
        <v>272095.92</v>
      </c>
      <c r="AC1282" s="57">
        <v>0</v>
      </c>
      <c r="AD1282" s="56" t="s">
        <v>9255</v>
      </c>
      <c r="AE1282" s="57">
        <v>0</v>
      </c>
      <c r="AF1282" s="57">
        <v>0</v>
      </c>
      <c r="AG1282" s="57">
        <v>0</v>
      </c>
      <c r="AI1282"/>
      <c r="AJ1282"/>
    </row>
    <row r="1283" spans="1:36">
      <c r="A1283" s="56" t="s">
        <v>50</v>
      </c>
      <c r="B1283" s="56" t="s">
        <v>11427</v>
      </c>
      <c r="C1283" s="56">
        <v>2101010050</v>
      </c>
      <c r="D1283" s="56" t="s">
        <v>43</v>
      </c>
      <c r="E1283" s="56">
        <v>2101020050</v>
      </c>
      <c r="F1283" s="56">
        <v>5401010050</v>
      </c>
      <c r="G1283" s="56" t="s">
        <v>11431</v>
      </c>
      <c r="H1283" s="56">
        <v>400210</v>
      </c>
      <c r="I1283" s="56" t="s">
        <v>11432</v>
      </c>
      <c r="J1283" s="56" t="s">
        <v>2715</v>
      </c>
      <c r="K1283" s="56" t="s">
        <v>2716</v>
      </c>
      <c r="L1283" s="56" t="s">
        <v>7138</v>
      </c>
      <c r="M1283" s="73">
        <v>40941</v>
      </c>
      <c r="N1283" s="56"/>
      <c r="O1283" s="56"/>
      <c r="P1283" s="56" t="s">
        <v>1201</v>
      </c>
      <c r="Q1283" s="56"/>
      <c r="R1283" s="56" t="s">
        <v>70</v>
      </c>
      <c r="S1283" s="56" t="s">
        <v>11415</v>
      </c>
      <c r="T1283" s="56" t="s">
        <v>7140</v>
      </c>
      <c r="U1283" s="57">
        <v>1133261</v>
      </c>
      <c r="V1283" s="57">
        <v>-660757.80000000005</v>
      </c>
      <c r="W1283" s="57">
        <v>472503.2</v>
      </c>
      <c r="X1283" s="57">
        <v>0</v>
      </c>
      <c r="Y1283" s="73">
        <v>40941</v>
      </c>
      <c r="Z1283" s="57">
        <v>-65176.26</v>
      </c>
      <c r="AA1283" s="57">
        <v>0</v>
      </c>
      <c r="AB1283" s="57">
        <v>407326.94</v>
      </c>
      <c r="AC1283" s="57">
        <v>0</v>
      </c>
      <c r="AD1283" s="56" t="s">
        <v>9255</v>
      </c>
      <c r="AE1283" s="57">
        <v>0</v>
      </c>
      <c r="AF1283" s="57">
        <v>0</v>
      </c>
      <c r="AG1283" s="57">
        <v>0</v>
      </c>
      <c r="AI1283"/>
      <c r="AJ1283"/>
    </row>
    <row r="1284" spans="1:36">
      <c r="A1284" s="56" t="s">
        <v>50</v>
      </c>
      <c r="B1284" s="56" t="s">
        <v>11427</v>
      </c>
      <c r="C1284" s="56">
        <v>2101010050</v>
      </c>
      <c r="D1284" s="56" t="s">
        <v>43</v>
      </c>
      <c r="E1284" s="56">
        <v>2101020050</v>
      </c>
      <c r="F1284" s="56">
        <v>5401010050</v>
      </c>
      <c r="G1284" s="56" t="s">
        <v>11431</v>
      </c>
      <c r="H1284" s="56">
        <v>400210</v>
      </c>
      <c r="I1284" s="56" t="s">
        <v>11434</v>
      </c>
      <c r="J1284" s="56" t="s">
        <v>2525</v>
      </c>
      <c r="K1284" s="56" t="s">
        <v>2526</v>
      </c>
      <c r="L1284" s="56" t="s">
        <v>7138</v>
      </c>
      <c r="M1284" s="73">
        <v>39904</v>
      </c>
      <c r="N1284" s="56"/>
      <c r="O1284" s="56"/>
      <c r="P1284" s="56" t="s">
        <v>7206</v>
      </c>
      <c r="Q1284" s="56"/>
      <c r="R1284" s="56" t="s">
        <v>70</v>
      </c>
      <c r="S1284" s="56" t="s">
        <v>11415</v>
      </c>
      <c r="T1284" s="56" t="s">
        <v>7140</v>
      </c>
      <c r="U1284" s="57">
        <v>3406283</v>
      </c>
      <c r="V1284" s="57">
        <v>-1939594.8</v>
      </c>
      <c r="W1284" s="57">
        <v>1466688.2</v>
      </c>
      <c r="X1284" s="57">
        <v>0</v>
      </c>
      <c r="Y1284" s="73">
        <v>39904</v>
      </c>
      <c r="Z1284" s="57">
        <v>-82631.48</v>
      </c>
      <c r="AA1284" s="57">
        <v>0</v>
      </c>
      <c r="AB1284" s="57">
        <v>1384056.72</v>
      </c>
      <c r="AC1284" s="57">
        <v>0</v>
      </c>
      <c r="AD1284" s="56" t="s">
        <v>9255</v>
      </c>
      <c r="AE1284" s="57">
        <v>0</v>
      </c>
      <c r="AF1284" s="57">
        <v>0</v>
      </c>
      <c r="AG1284" s="57">
        <v>0</v>
      </c>
      <c r="AI1284"/>
      <c r="AJ1284"/>
    </row>
    <row r="1285" spans="1:36">
      <c r="A1285" s="56" t="s">
        <v>50</v>
      </c>
      <c r="B1285" s="56" t="s">
        <v>11427</v>
      </c>
      <c r="C1285" s="56">
        <v>2101010050</v>
      </c>
      <c r="D1285" s="56" t="s">
        <v>43</v>
      </c>
      <c r="E1285" s="56">
        <v>2101020050</v>
      </c>
      <c r="F1285" s="56">
        <v>5401010050</v>
      </c>
      <c r="G1285" s="56" t="s">
        <v>11431</v>
      </c>
      <c r="H1285" s="56">
        <v>400210</v>
      </c>
      <c r="I1285" s="56" t="s">
        <v>11468</v>
      </c>
      <c r="J1285" s="56" t="s">
        <v>2223</v>
      </c>
      <c r="K1285" s="56" t="s">
        <v>2224</v>
      </c>
      <c r="L1285" s="56" t="s">
        <v>7138</v>
      </c>
      <c r="M1285" s="73">
        <v>36743</v>
      </c>
      <c r="N1285" s="56"/>
      <c r="O1285" s="56"/>
      <c r="P1285" s="56" t="s">
        <v>156</v>
      </c>
      <c r="Q1285" s="56"/>
      <c r="R1285" s="56" t="s">
        <v>70</v>
      </c>
      <c r="S1285" s="56" t="s">
        <v>11415</v>
      </c>
      <c r="T1285" s="56" t="s">
        <v>7140</v>
      </c>
      <c r="U1285" s="57">
        <v>223832</v>
      </c>
      <c r="V1285" s="57">
        <v>-184212.43</v>
      </c>
      <c r="W1285" s="57">
        <v>39619.57</v>
      </c>
      <c r="X1285" s="57">
        <v>0</v>
      </c>
      <c r="Y1285" s="73">
        <v>36743</v>
      </c>
      <c r="Z1285" s="57">
        <v>-2783.62</v>
      </c>
      <c r="AA1285" s="57">
        <v>0</v>
      </c>
      <c r="AB1285" s="57">
        <v>36835.949999999997</v>
      </c>
      <c r="AC1285" s="57">
        <v>0</v>
      </c>
      <c r="AD1285" s="56" t="s">
        <v>9255</v>
      </c>
      <c r="AE1285" s="57">
        <v>0</v>
      </c>
      <c r="AF1285" s="57">
        <v>0</v>
      </c>
      <c r="AG1285" s="57">
        <v>0</v>
      </c>
      <c r="AI1285"/>
      <c r="AJ1285"/>
    </row>
    <row r="1286" spans="1:36">
      <c r="A1286" s="56" t="s">
        <v>50</v>
      </c>
      <c r="B1286" s="56" t="s">
        <v>11427</v>
      </c>
      <c r="C1286" s="56">
        <v>2101010050</v>
      </c>
      <c r="D1286" s="56" t="s">
        <v>43</v>
      </c>
      <c r="E1286" s="56">
        <v>2101020050</v>
      </c>
      <c r="F1286" s="56">
        <v>5401010050</v>
      </c>
      <c r="G1286" s="56" t="s">
        <v>11431</v>
      </c>
      <c r="H1286" s="56">
        <v>400210</v>
      </c>
      <c r="I1286" s="56" t="s">
        <v>11468</v>
      </c>
      <c r="J1286" s="56" t="s">
        <v>2237</v>
      </c>
      <c r="K1286" s="56" t="s">
        <v>2238</v>
      </c>
      <c r="L1286" s="56" t="s">
        <v>7138</v>
      </c>
      <c r="M1286" s="73">
        <v>38078</v>
      </c>
      <c r="N1286" s="56"/>
      <c r="O1286" s="56"/>
      <c r="P1286" s="56" t="s">
        <v>7207</v>
      </c>
      <c r="Q1286" s="56"/>
      <c r="R1286" s="56" t="s">
        <v>70</v>
      </c>
      <c r="S1286" s="56" t="s">
        <v>11415</v>
      </c>
      <c r="T1286" s="56" t="s">
        <v>7140</v>
      </c>
      <c r="U1286" s="57">
        <v>305435</v>
      </c>
      <c r="V1286" s="57">
        <v>-212092.63</v>
      </c>
      <c r="W1286" s="57">
        <v>93342.37</v>
      </c>
      <c r="X1286" s="57">
        <v>0</v>
      </c>
      <c r="Y1286" s="73">
        <v>38078</v>
      </c>
      <c r="Z1286" s="57">
        <v>-4976.26</v>
      </c>
      <c r="AA1286" s="57">
        <v>0</v>
      </c>
      <c r="AB1286" s="57">
        <v>88366.11</v>
      </c>
      <c r="AC1286" s="57">
        <v>0</v>
      </c>
      <c r="AD1286" s="56" t="s">
        <v>9255</v>
      </c>
      <c r="AE1286" s="57">
        <v>0</v>
      </c>
      <c r="AF1286" s="57">
        <v>0</v>
      </c>
      <c r="AG1286" s="57">
        <v>0</v>
      </c>
      <c r="AI1286"/>
      <c r="AJ1286"/>
    </row>
    <row r="1287" spans="1:36">
      <c r="A1287" s="56" t="s">
        <v>50</v>
      </c>
      <c r="B1287" s="56" t="s">
        <v>11427</v>
      </c>
      <c r="C1287" s="56">
        <v>2101010050</v>
      </c>
      <c r="D1287" s="56" t="s">
        <v>43</v>
      </c>
      <c r="E1287" s="56">
        <v>2101020050</v>
      </c>
      <c r="F1287" s="56">
        <v>5401010050</v>
      </c>
      <c r="G1287" s="56" t="s">
        <v>11431</v>
      </c>
      <c r="H1287" s="56">
        <v>400210</v>
      </c>
      <c r="I1287" s="56" t="s">
        <v>11468</v>
      </c>
      <c r="J1287" s="56" t="s">
        <v>2243</v>
      </c>
      <c r="K1287" s="56" t="s">
        <v>2244</v>
      </c>
      <c r="L1287" s="56" t="s">
        <v>7138</v>
      </c>
      <c r="M1287" s="73">
        <v>36743</v>
      </c>
      <c r="N1287" s="56"/>
      <c r="O1287" s="56"/>
      <c r="P1287" s="56" t="s">
        <v>156</v>
      </c>
      <c r="Q1287" s="56"/>
      <c r="R1287" s="56" t="s">
        <v>70</v>
      </c>
      <c r="S1287" s="56" t="s">
        <v>11415</v>
      </c>
      <c r="T1287" s="56" t="s">
        <v>7140</v>
      </c>
      <c r="U1287" s="57">
        <v>401629</v>
      </c>
      <c r="V1287" s="57">
        <v>-330538.31</v>
      </c>
      <c r="W1287" s="57">
        <v>71090.69</v>
      </c>
      <c r="X1287" s="57">
        <v>0</v>
      </c>
      <c r="Y1287" s="73">
        <v>36743</v>
      </c>
      <c r="Z1287" s="57">
        <v>-4994.75</v>
      </c>
      <c r="AA1287" s="57">
        <v>0</v>
      </c>
      <c r="AB1287" s="57">
        <v>66095.94</v>
      </c>
      <c r="AC1287" s="57">
        <v>0</v>
      </c>
      <c r="AD1287" s="56" t="s">
        <v>9255</v>
      </c>
      <c r="AE1287" s="57">
        <v>0</v>
      </c>
      <c r="AF1287" s="57">
        <v>0</v>
      </c>
      <c r="AG1287" s="57">
        <v>0</v>
      </c>
      <c r="AI1287"/>
      <c r="AJ1287"/>
    </row>
    <row r="1288" spans="1:36">
      <c r="A1288" s="56" t="s">
        <v>50</v>
      </c>
      <c r="B1288" s="56" t="s">
        <v>11427</v>
      </c>
      <c r="C1288" s="56">
        <v>2101010050</v>
      </c>
      <c r="D1288" s="56" t="s">
        <v>43</v>
      </c>
      <c r="E1288" s="56">
        <v>2101020050</v>
      </c>
      <c r="F1288" s="56">
        <v>5401010050</v>
      </c>
      <c r="G1288" s="56" t="s">
        <v>11431</v>
      </c>
      <c r="H1288" s="56">
        <v>400210</v>
      </c>
      <c r="I1288" s="56" t="s">
        <v>11468</v>
      </c>
      <c r="J1288" s="56" t="s">
        <v>2245</v>
      </c>
      <c r="K1288" s="56" t="s">
        <v>2246</v>
      </c>
      <c r="L1288" s="56" t="s">
        <v>7138</v>
      </c>
      <c r="M1288" s="73">
        <v>36743</v>
      </c>
      <c r="N1288" s="56"/>
      <c r="O1288" s="56"/>
      <c r="P1288" s="56" t="s">
        <v>156</v>
      </c>
      <c r="Q1288" s="56"/>
      <c r="R1288" s="56" t="s">
        <v>70</v>
      </c>
      <c r="S1288" s="56" t="s">
        <v>11415</v>
      </c>
      <c r="T1288" s="56" t="s">
        <v>7140</v>
      </c>
      <c r="U1288" s="57">
        <v>497447</v>
      </c>
      <c r="V1288" s="57">
        <v>-409396.07</v>
      </c>
      <c r="W1288" s="57">
        <v>88050.93</v>
      </c>
      <c r="X1288" s="57">
        <v>0</v>
      </c>
      <c r="Y1288" s="73">
        <v>36743</v>
      </c>
      <c r="Z1288" s="57">
        <v>-6186.35</v>
      </c>
      <c r="AA1288" s="57">
        <v>0</v>
      </c>
      <c r="AB1288" s="57">
        <v>81864.58</v>
      </c>
      <c r="AC1288" s="57">
        <v>0</v>
      </c>
      <c r="AD1288" s="56" t="s">
        <v>9255</v>
      </c>
      <c r="AE1288" s="57">
        <v>0</v>
      </c>
      <c r="AF1288" s="57">
        <v>0</v>
      </c>
      <c r="AG1288" s="57">
        <v>0</v>
      </c>
      <c r="AI1288"/>
      <c r="AJ1288"/>
    </row>
    <row r="1289" spans="1:36">
      <c r="A1289" s="56" t="s">
        <v>50</v>
      </c>
      <c r="B1289" s="56" t="s">
        <v>11427</v>
      </c>
      <c r="C1289" s="56">
        <v>2101010050</v>
      </c>
      <c r="D1289" s="56" t="s">
        <v>43</v>
      </c>
      <c r="E1289" s="56">
        <v>2101020050</v>
      </c>
      <c r="F1289" s="56">
        <v>5401010050</v>
      </c>
      <c r="G1289" s="56" t="s">
        <v>11431</v>
      </c>
      <c r="H1289" s="56">
        <v>400210</v>
      </c>
      <c r="I1289" s="56" t="s">
        <v>11471</v>
      </c>
      <c r="J1289" s="56" t="s">
        <v>2336</v>
      </c>
      <c r="K1289" s="56" t="s">
        <v>2337</v>
      </c>
      <c r="L1289" s="56" t="s">
        <v>7138</v>
      </c>
      <c r="M1289" s="73">
        <v>36743</v>
      </c>
      <c r="N1289" s="56"/>
      <c r="O1289" s="56"/>
      <c r="P1289" s="56" t="s">
        <v>156</v>
      </c>
      <c r="Q1289" s="56"/>
      <c r="R1289" s="56" t="s">
        <v>70</v>
      </c>
      <c r="S1289" s="56" t="s">
        <v>11415</v>
      </c>
      <c r="T1289" s="56" t="s">
        <v>7140</v>
      </c>
      <c r="U1289" s="57">
        <v>551677</v>
      </c>
      <c r="V1289" s="57">
        <v>-454027.09</v>
      </c>
      <c r="W1289" s="57">
        <v>97649.91</v>
      </c>
      <c r="X1289" s="57">
        <v>0</v>
      </c>
      <c r="Y1289" s="73">
        <v>36743</v>
      </c>
      <c r="Z1289" s="57">
        <v>-6860.76</v>
      </c>
      <c r="AA1289" s="57">
        <v>0</v>
      </c>
      <c r="AB1289" s="57">
        <v>90789.15</v>
      </c>
      <c r="AC1289" s="57">
        <v>0</v>
      </c>
      <c r="AD1289" s="56" t="s">
        <v>9255</v>
      </c>
      <c r="AE1289" s="57">
        <v>0</v>
      </c>
      <c r="AF1289" s="57">
        <v>0</v>
      </c>
      <c r="AG1289" s="57">
        <v>0</v>
      </c>
      <c r="AI1289"/>
      <c r="AJ1289"/>
    </row>
    <row r="1290" spans="1:36">
      <c r="A1290" s="56" t="s">
        <v>50</v>
      </c>
      <c r="B1290" s="56" t="s">
        <v>11427</v>
      </c>
      <c r="C1290" s="56">
        <v>2101010050</v>
      </c>
      <c r="D1290" s="56" t="s">
        <v>43</v>
      </c>
      <c r="E1290" s="56">
        <v>2101020050</v>
      </c>
      <c r="F1290" s="56">
        <v>5401010050</v>
      </c>
      <c r="G1290" s="56" t="s">
        <v>11431</v>
      </c>
      <c r="H1290" s="56">
        <v>400210</v>
      </c>
      <c r="I1290" s="56" t="s">
        <v>11432</v>
      </c>
      <c r="J1290" s="56" t="s">
        <v>2721</v>
      </c>
      <c r="K1290" s="56" t="s">
        <v>2722</v>
      </c>
      <c r="L1290" s="56" t="s">
        <v>7138</v>
      </c>
      <c r="M1290" s="73">
        <v>41944</v>
      </c>
      <c r="N1290" s="56"/>
      <c r="O1290" s="56"/>
      <c r="P1290" s="56" t="s">
        <v>7208</v>
      </c>
      <c r="Q1290" s="56"/>
      <c r="R1290" s="56" t="s">
        <v>70</v>
      </c>
      <c r="S1290" s="56" t="s">
        <v>11415</v>
      </c>
      <c r="T1290" s="56" t="s">
        <v>7140</v>
      </c>
      <c r="U1290" s="57">
        <v>716295</v>
      </c>
      <c r="V1290" s="57">
        <v>-293574.32</v>
      </c>
      <c r="W1290" s="57">
        <v>422720.68</v>
      </c>
      <c r="X1290" s="57">
        <v>0</v>
      </c>
      <c r="Y1290" s="73">
        <v>41930</v>
      </c>
      <c r="Z1290" s="57">
        <v>-24661.56</v>
      </c>
      <c r="AA1290" s="57">
        <v>0</v>
      </c>
      <c r="AB1290" s="57">
        <v>398059.12</v>
      </c>
      <c r="AC1290" s="57">
        <v>0</v>
      </c>
      <c r="AD1290" s="56" t="s">
        <v>9255</v>
      </c>
      <c r="AE1290" s="57">
        <v>0</v>
      </c>
      <c r="AF1290" s="57">
        <v>0</v>
      </c>
      <c r="AG1290" s="57">
        <v>0</v>
      </c>
      <c r="AI1290"/>
      <c r="AJ1290"/>
    </row>
    <row r="1291" spans="1:36">
      <c r="A1291" s="56" t="s">
        <v>50</v>
      </c>
      <c r="B1291" s="56" t="s">
        <v>11427</v>
      </c>
      <c r="C1291" s="56">
        <v>2101010050</v>
      </c>
      <c r="D1291" s="56" t="s">
        <v>43</v>
      </c>
      <c r="E1291" s="56">
        <v>2101020050</v>
      </c>
      <c r="F1291" s="56">
        <v>5401010050</v>
      </c>
      <c r="G1291" s="56" t="s">
        <v>11431</v>
      </c>
      <c r="H1291" s="56">
        <v>400210</v>
      </c>
      <c r="I1291" s="56" t="s">
        <v>11472</v>
      </c>
      <c r="J1291" s="56" t="s">
        <v>2360</v>
      </c>
      <c r="K1291" s="56" t="s">
        <v>2361</v>
      </c>
      <c r="L1291" s="56" t="s">
        <v>7138</v>
      </c>
      <c r="M1291" s="73">
        <v>41943</v>
      </c>
      <c r="N1291" s="56"/>
      <c r="O1291" s="56"/>
      <c r="P1291" s="56" t="s">
        <v>7209</v>
      </c>
      <c r="Q1291" s="56"/>
      <c r="R1291" s="56" t="s">
        <v>70</v>
      </c>
      <c r="S1291" s="56" t="s">
        <v>11415</v>
      </c>
      <c r="T1291" s="56" t="s">
        <v>7140</v>
      </c>
      <c r="U1291" s="57">
        <v>28852392</v>
      </c>
      <c r="V1291" s="57">
        <v>-10199133.289999999</v>
      </c>
      <c r="W1291" s="57">
        <v>18653258.710000001</v>
      </c>
      <c r="X1291" s="57">
        <v>0</v>
      </c>
      <c r="Y1291" s="73">
        <v>41810</v>
      </c>
      <c r="Z1291" s="57">
        <v>-1097014.02</v>
      </c>
      <c r="AA1291" s="57">
        <v>0</v>
      </c>
      <c r="AB1291" s="57">
        <v>17556244.690000001</v>
      </c>
      <c r="AC1291" s="57">
        <v>0</v>
      </c>
      <c r="AD1291" s="56" t="s">
        <v>9255</v>
      </c>
      <c r="AE1291" s="57">
        <v>0</v>
      </c>
      <c r="AF1291" s="57">
        <v>0</v>
      </c>
      <c r="AG1291" s="57">
        <v>0</v>
      </c>
      <c r="AI1291"/>
      <c r="AJ1291"/>
    </row>
    <row r="1292" spans="1:36">
      <c r="A1292" s="56" t="s">
        <v>50</v>
      </c>
      <c r="B1292" s="56" t="s">
        <v>11427</v>
      </c>
      <c r="C1292" s="56">
        <v>2101010050</v>
      </c>
      <c r="D1292" s="56" t="s">
        <v>43</v>
      </c>
      <c r="E1292" s="56">
        <v>2101020050</v>
      </c>
      <c r="F1292" s="56">
        <v>5401010050</v>
      </c>
      <c r="G1292" s="56" t="s">
        <v>11431</v>
      </c>
      <c r="H1292" s="56">
        <v>400210</v>
      </c>
      <c r="I1292" s="56" t="s">
        <v>11472</v>
      </c>
      <c r="J1292" s="56" t="s">
        <v>2362</v>
      </c>
      <c r="K1292" s="56" t="s">
        <v>2363</v>
      </c>
      <c r="L1292" s="56" t="s">
        <v>7138</v>
      </c>
      <c r="M1292" s="73">
        <v>41913</v>
      </c>
      <c r="N1292" s="56"/>
      <c r="O1292" s="56"/>
      <c r="P1292" s="56" t="s">
        <v>1208</v>
      </c>
      <c r="Q1292" s="56"/>
      <c r="R1292" s="56" t="s">
        <v>70</v>
      </c>
      <c r="S1292" s="56" t="s">
        <v>11415</v>
      </c>
      <c r="T1292" s="56" t="s">
        <v>7140</v>
      </c>
      <c r="U1292" s="57">
        <v>4774724</v>
      </c>
      <c r="V1292" s="57">
        <v>-1584518.33</v>
      </c>
      <c r="W1292" s="57">
        <v>3190205.67</v>
      </c>
      <c r="X1292" s="57">
        <v>0</v>
      </c>
      <c r="Y1292" s="73">
        <v>41821</v>
      </c>
      <c r="Z1292" s="57">
        <v>-203844.25</v>
      </c>
      <c r="AA1292" s="57">
        <v>0</v>
      </c>
      <c r="AB1292" s="57">
        <v>2986361.42</v>
      </c>
      <c r="AC1292" s="57">
        <v>0</v>
      </c>
      <c r="AD1292" s="56" t="s">
        <v>9255</v>
      </c>
      <c r="AE1292" s="57">
        <v>0</v>
      </c>
      <c r="AF1292" s="57">
        <v>0</v>
      </c>
      <c r="AG1292" s="57">
        <v>0</v>
      </c>
      <c r="AI1292"/>
      <c r="AJ1292"/>
    </row>
    <row r="1293" spans="1:36">
      <c r="A1293" s="56" t="s">
        <v>50</v>
      </c>
      <c r="B1293" s="56" t="s">
        <v>11427</v>
      </c>
      <c r="C1293" s="56">
        <v>2101010050</v>
      </c>
      <c r="D1293" s="56" t="s">
        <v>43</v>
      </c>
      <c r="E1293" s="56">
        <v>2101020050</v>
      </c>
      <c r="F1293" s="56">
        <v>5401010050</v>
      </c>
      <c r="G1293" s="56" t="s">
        <v>11431</v>
      </c>
      <c r="H1293" s="56">
        <v>400210</v>
      </c>
      <c r="I1293" s="56" t="s">
        <v>11468</v>
      </c>
      <c r="J1293" s="56" t="s">
        <v>2257</v>
      </c>
      <c r="K1293" s="56" t="s">
        <v>2258</v>
      </c>
      <c r="L1293" s="56" t="s">
        <v>7138</v>
      </c>
      <c r="M1293" s="73">
        <v>43555</v>
      </c>
      <c r="N1293" s="56"/>
      <c r="O1293" s="56"/>
      <c r="P1293" s="56" t="s">
        <v>7210</v>
      </c>
      <c r="Q1293" s="56"/>
      <c r="R1293" s="56" t="s">
        <v>70</v>
      </c>
      <c r="S1293" s="56" t="s">
        <v>11415</v>
      </c>
      <c r="T1293" s="56" t="s">
        <v>7140</v>
      </c>
      <c r="U1293" s="57">
        <v>152589.82999999999</v>
      </c>
      <c r="V1293" s="57">
        <v>-17739.41</v>
      </c>
      <c r="W1293" s="57">
        <v>134850.42000000001</v>
      </c>
      <c r="X1293" s="57">
        <v>0</v>
      </c>
      <c r="Y1293" s="73">
        <v>43555</v>
      </c>
      <c r="Z1293" s="57">
        <v>-8109.12</v>
      </c>
      <c r="AA1293" s="57">
        <v>0</v>
      </c>
      <c r="AB1293" s="57">
        <v>126741.3</v>
      </c>
      <c r="AC1293" s="57">
        <v>0</v>
      </c>
      <c r="AD1293" s="56" t="s">
        <v>9255</v>
      </c>
      <c r="AE1293" s="57">
        <v>0</v>
      </c>
      <c r="AF1293" s="57">
        <v>0</v>
      </c>
      <c r="AG1293" s="57">
        <v>0</v>
      </c>
      <c r="AI1293"/>
      <c r="AJ1293"/>
    </row>
    <row r="1294" spans="1:36">
      <c r="A1294" s="56" t="s">
        <v>50</v>
      </c>
      <c r="B1294" s="56" t="s">
        <v>11427</v>
      </c>
      <c r="C1294" s="56">
        <v>2101010050</v>
      </c>
      <c r="D1294" s="56" t="s">
        <v>43</v>
      </c>
      <c r="E1294" s="56">
        <v>2101020050</v>
      </c>
      <c r="F1294" s="56">
        <v>5401010050</v>
      </c>
      <c r="G1294" s="56" t="s">
        <v>11431</v>
      </c>
      <c r="H1294" s="56">
        <v>400210</v>
      </c>
      <c r="I1294" s="56" t="s">
        <v>11473</v>
      </c>
      <c r="J1294" s="56" t="s">
        <v>6669</v>
      </c>
      <c r="K1294" s="56" t="s">
        <v>6670</v>
      </c>
      <c r="L1294" s="56" t="s">
        <v>7138</v>
      </c>
      <c r="M1294" s="73">
        <v>43921</v>
      </c>
      <c r="N1294" s="56"/>
      <c r="O1294" s="56"/>
      <c r="P1294" s="56" t="s">
        <v>1201</v>
      </c>
      <c r="Q1294" s="56"/>
      <c r="R1294" s="56" t="s">
        <v>70</v>
      </c>
      <c r="S1294" s="56" t="s">
        <v>11415</v>
      </c>
      <c r="T1294" s="56" t="s">
        <v>7140</v>
      </c>
      <c r="U1294" s="57">
        <v>616429.64</v>
      </c>
      <c r="V1294" s="57">
        <v>-44054.87</v>
      </c>
      <c r="W1294" s="57">
        <v>572374.77</v>
      </c>
      <c r="X1294" s="57">
        <v>0</v>
      </c>
      <c r="Y1294" s="73">
        <v>43875</v>
      </c>
      <c r="Z1294" s="57">
        <v>-35725.620000000003</v>
      </c>
      <c r="AA1294" s="57">
        <v>0</v>
      </c>
      <c r="AB1294" s="57">
        <v>536649.15</v>
      </c>
      <c r="AC1294" s="57">
        <v>0</v>
      </c>
      <c r="AD1294" s="56" t="s">
        <v>9255</v>
      </c>
      <c r="AE1294" s="57">
        <v>0</v>
      </c>
      <c r="AF1294" s="57">
        <v>0</v>
      </c>
      <c r="AG1294" s="57">
        <v>0</v>
      </c>
      <c r="AI1294"/>
      <c r="AJ1294"/>
    </row>
    <row r="1295" spans="1:36">
      <c r="A1295" s="56" t="s">
        <v>48</v>
      </c>
      <c r="B1295" s="56" t="s">
        <v>11427</v>
      </c>
      <c r="C1295" s="56">
        <v>2101010050</v>
      </c>
      <c r="D1295" s="56" t="s">
        <v>43</v>
      </c>
      <c r="E1295" s="56">
        <v>2101020050</v>
      </c>
      <c r="F1295" s="56">
        <v>5401010050</v>
      </c>
      <c r="G1295" s="56" t="s">
        <v>11428</v>
      </c>
      <c r="H1295" s="56">
        <v>400301</v>
      </c>
      <c r="I1295" s="56" t="s">
        <v>11474</v>
      </c>
      <c r="J1295" s="56" t="s">
        <v>4756</v>
      </c>
      <c r="K1295" s="56" t="s">
        <v>4757</v>
      </c>
      <c r="L1295" s="56" t="s">
        <v>7138</v>
      </c>
      <c r="M1295" s="73">
        <v>40422</v>
      </c>
      <c r="N1295" s="56"/>
      <c r="O1295" s="56"/>
      <c r="P1295" s="56" t="s">
        <v>1201</v>
      </c>
      <c r="Q1295" s="56"/>
      <c r="R1295" s="56" t="s">
        <v>70</v>
      </c>
      <c r="S1295" s="56" t="s">
        <v>11415</v>
      </c>
      <c r="T1295" s="56" t="s">
        <v>7140</v>
      </c>
      <c r="U1295" s="57">
        <v>306863128</v>
      </c>
      <c r="V1295" s="57">
        <v>-194469630.52000001</v>
      </c>
      <c r="W1295" s="57">
        <v>112393497.48</v>
      </c>
      <c r="X1295" s="57">
        <v>0</v>
      </c>
      <c r="Y1295" s="73">
        <v>40422</v>
      </c>
      <c r="Z1295" s="57">
        <v>-20095978.870000001</v>
      </c>
      <c r="AA1295" s="57">
        <v>0</v>
      </c>
      <c r="AB1295" s="57">
        <v>92297518.609999999</v>
      </c>
      <c r="AC1295" s="57">
        <v>0</v>
      </c>
      <c r="AD1295" s="56" t="s">
        <v>9255</v>
      </c>
      <c r="AE1295" s="57">
        <v>0</v>
      </c>
      <c r="AF1295" s="57">
        <v>0</v>
      </c>
      <c r="AG1295" s="57">
        <v>0</v>
      </c>
      <c r="AI1295"/>
      <c r="AJ1295"/>
    </row>
    <row r="1296" spans="1:36">
      <c r="A1296" s="56" t="s">
        <v>48</v>
      </c>
      <c r="B1296" s="56" t="s">
        <v>11427</v>
      </c>
      <c r="C1296" s="56">
        <v>2101010050</v>
      </c>
      <c r="D1296" s="56" t="s">
        <v>43</v>
      </c>
      <c r="E1296" s="56">
        <v>2101020050</v>
      </c>
      <c r="F1296" s="56">
        <v>5401010050</v>
      </c>
      <c r="G1296" s="56" t="s">
        <v>11428</v>
      </c>
      <c r="H1296" s="56">
        <v>400301</v>
      </c>
      <c r="I1296" s="56" t="s">
        <v>11475</v>
      </c>
      <c r="J1296" s="56" t="s">
        <v>4782</v>
      </c>
      <c r="K1296" s="56" t="s">
        <v>4783</v>
      </c>
      <c r="L1296" s="56" t="s">
        <v>7138</v>
      </c>
      <c r="M1296" s="73">
        <v>40422</v>
      </c>
      <c r="N1296" s="56"/>
      <c r="O1296" s="56"/>
      <c r="P1296" s="56" t="s">
        <v>1201</v>
      </c>
      <c r="Q1296" s="56"/>
      <c r="R1296" s="56" t="s">
        <v>70</v>
      </c>
      <c r="S1296" s="56" t="s">
        <v>11415</v>
      </c>
      <c r="T1296" s="56" t="s">
        <v>7140</v>
      </c>
      <c r="U1296" s="57">
        <v>2152182</v>
      </c>
      <c r="V1296" s="57">
        <v>-1363910.91</v>
      </c>
      <c r="W1296" s="57">
        <v>788271.09</v>
      </c>
      <c r="X1296" s="57">
        <v>0</v>
      </c>
      <c r="Y1296" s="73">
        <v>40422</v>
      </c>
      <c r="Z1296" s="57">
        <v>-140943.03</v>
      </c>
      <c r="AA1296" s="57">
        <v>0</v>
      </c>
      <c r="AB1296" s="57">
        <v>647328.06000000006</v>
      </c>
      <c r="AC1296" s="57">
        <v>0</v>
      </c>
      <c r="AD1296" s="56" t="s">
        <v>9255</v>
      </c>
      <c r="AE1296" s="57">
        <v>0</v>
      </c>
      <c r="AF1296" s="57">
        <v>0</v>
      </c>
      <c r="AG1296" s="57">
        <v>0</v>
      </c>
      <c r="AI1296"/>
      <c r="AJ1296"/>
    </row>
    <row r="1297" spans="1:36">
      <c r="A1297" s="56" t="s">
        <v>48</v>
      </c>
      <c r="B1297" s="56" t="s">
        <v>11427</v>
      </c>
      <c r="C1297" s="56">
        <v>2101010050</v>
      </c>
      <c r="D1297" s="56" t="s">
        <v>43</v>
      </c>
      <c r="E1297" s="56">
        <v>2101020050</v>
      </c>
      <c r="F1297" s="56">
        <v>5401010050</v>
      </c>
      <c r="G1297" s="56" t="s">
        <v>11428</v>
      </c>
      <c r="H1297" s="56">
        <v>400301</v>
      </c>
      <c r="I1297" s="56" t="s">
        <v>11475</v>
      </c>
      <c r="J1297" s="56" t="s">
        <v>4784</v>
      </c>
      <c r="K1297" s="56" t="s">
        <v>4785</v>
      </c>
      <c r="L1297" s="56" t="s">
        <v>7138</v>
      </c>
      <c r="M1297" s="73">
        <v>40422</v>
      </c>
      <c r="N1297" s="56"/>
      <c r="O1297" s="56"/>
      <c r="P1297" s="56" t="s">
        <v>1201</v>
      </c>
      <c r="Q1297" s="56"/>
      <c r="R1297" s="56" t="s">
        <v>70</v>
      </c>
      <c r="S1297" s="56" t="s">
        <v>11415</v>
      </c>
      <c r="T1297" s="56" t="s">
        <v>7140</v>
      </c>
      <c r="U1297" s="57">
        <v>2582619</v>
      </c>
      <c r="V1297" s="57">
        <v>-1636693.72</v>
      </c>
      <c r="W1297" s="57">
        <v>945925.28</v>
      </c>
      <c r="X1297" s="57">
        <v>0</v>
      </c>
      <c r="Y1297" s="73">
        <v>40422</v>
      </c>
      <c r="Z1297" s="57">
        <v>-169131.62</v>
      </c>
      <c r="AA1297" s="57">
        <v>0</v>
      </c>
      <c r="AB1297" s="57">
        <v>776793.66</v>
      </c>
      <c r="AC1297" s="57">
        <v>0</v>
      </c>
      <c r="AD1297" s="56" t="s">
        <v>9255</v>
      </c>
      <c r="AE1297" s="57">
        <v>0</v>
      </c>
      <c r="AF1297" s="57">
        <v>0</v>
      </c>
      <c r="AG1297" s="57">
        <v>0</v>
      </c>
      <c r="AI1297"/>
      <c r="AJ1297"/>
    </row>
    <row r="1298" spans="1:36">
      <c r="A1298" s="56" t="s">
        <v>48</v>
      </c>
      <c r="B1298" s="56" t="s">
        <v>11427</v>
      </c>
      <c r="C1298" s="56">
        <v>2101010050</v>
      </c>
      <c r="D1298" s="56" t="s">
        <v>43</v>
      </c>
      <c r="E1298" s="56">
        <v>2101020050</v>
      </c>
      <c r="F1298" s="56">
        <v>5401010050</v>
      </c>
      <c r="G1298" s="56" t="s">
        <v>11428</v>
      </c>
      <c r="H1298" s="56">
        <v>400301</v>
      </c>
      <c r="I1298" s="56" t="s">
        <v>11475</v>
      </c>
      <c r="J1298" s="56" t="s">
        <v>4786</v>
      </c>
      <c r="K1298" s="56" t="s">
        <v>4787</v>
      </c>
      <c r="L1298" s="56" t="s">
        <v>7138</v>
      </c>
      <c r="M1298" s="73">
        <v>40422</v>
      </c>
      <c r="N1298" s="56"/>
      <c r="O1298" s="56"/>
      <c r="P1298" s="56" t="s">
        <v>1201</v>
      </c>
      <c r="Q1298" s="56"/>
      <c r="R1298" s="56" t="s">
        <v>70</v>
      </c>
      <c r="S1298" s="56" t="s">
        <v>11415</v>
      </c>
      <c r="T1298" s="56" t="s">
        <v>7140</v>
      </c>
      <c r="U1298" s="57">
        <v>1721746</v>
      </c>
      <c r="V1298" s="57">
        <v>-1091129.1499999999</v>
      </c>
      <c r="W1298" s="57">
        <v>630616.85</v>
      </c>
      <c r="X1298" s="57">
        <v>0</v>
      </c>
      <c r="Y1298" s="73">
        <v>40422</v>
      </c>
      <c r="Z1298" s="57">
        <v>-112754.41</v>
      </c>
      <c r="AA1298" s="57">
        <v>0</v>
      </c>
      <c r="AB1298" s="57">
        <v>517862.44</v>
      </c>
      <c r="AC1298" s="57">
        <v>0</v>
      </c>
      <c r="AD1298" s="56" t="s">
        <v>9255</v>
      </c>
      <c r="AE1298" s="57">
        <v>0</v>
      </c>
      <c r="AF1298" s="57">
        <v>0</v>
      </c>
      <c r="AG1298" s="57">
        <v>0</v>
      </c>
      <c r="AI1298"/>
      <c r="AJ1298"/>
    </row>
    <row r="1299" spans="1:36">
      <c r="A1299" s="56" t="s">
        <v>48</v>
      </c>
      <c r="B1299" s="56" t="s">
        <v>11427</v>
      </c>
      <c r="C1299" s="56">
        <v>2101010050</v>
      </c>
      <c r="D1299" s="56" t="s">
        <v>43</v>
      </c>
      <c r="E1299" s="56">
        <v>2101020050</v>
      </c>
      <c r="F1299" s="56">
        <v>5401010050</v>
      </c>
      <c r="G1299" s="56" t="s">
        <v>11428</v>
      </c>
      <c r="H1299" s="56">
        <v>400301</v>
      </c>
      <c r="I1299" s="56" t="s">
        <v>11475</v>
      </c>
      <c r="J1299" s="56" t="s">
        <v>4788</v>
      </c>
      <c r="K1299" s="56" t="s">
        <v>4789</v>
      </c>
      <c r="L1299" s="56" t="s">
        <v>7138</v>
      </c>
      <c r="M1299" s="73">
        <v>40422</v>
      </c>
      <c r="N1299" s="56"/>
      <c r="O1299" s="56"/>
      <c r="P1299" s="56" t="s">
        <v>1201</v>
      </c>
      <c r="Q1299" s="56"/>
      <c r="R1299" s="56" t="s">
        <v>70</v>
      </c>
      <c r="S1299" s="56" t="s">
        <v>11415</v>
      </c>
      <c r="T1299" s="56" t="s">
        <v>7140</v>
      </c>
      <c r="U1299" s="57">
        <v>8608729</v>
      </c>
      <c r="V1299" s="57">
        <v>-5455645.1900000004</v>
      </c>
      <c r="W1299" s="57">
        <v>3153083.81</v>
      </c>
      <c r="X1299" s="57">
        <v>0</v>
      </c>
      <c r="Y1299" s="73">
        <v>40422</v>
      </c>
      <c r="Z1299" s="57">
        <v>-563771.99</v>
      </c>
      <c r="AA1299" s="57">
        <v>0</v>
      </c>
      <c r="AB1299" s="57">
        <v>2589311.8199999998</v>
      </c>
      <c r="AC1299" s="57">
        <v>0</v>
      </c>
      <c r="AD1299" s="56" t="s">
        <v>9255</v>
      </c>
      <c r="AE1299" s="57">
        <v>0</v>
      </c>
      <c r="AF1299" s="57">
        <v>0</v>
      </c>
      <c r="AG1299" s="57">
        <v>0</v>
      </c>
      <c r="AI1299"/>
      <c r="AJ1299"/>
    </row>
    <row r="1300" spans="1:36">
      <c r="A1300" s="56" t="s">
        <v>48</v>
      </c>
      <c r="B1300" s="56" t="s">
        <v>11427</v>
      </c>
      <c r="C1300" s="56">
        <v>2101010050</v>
      </c>
      <c r="D1300" s="56" t="s">
        <v>43</v>
      </c>
      <c r="E1300" s="56">
        <v>2101020050</v>
      </c>
      <c r="F1300" s="56">
        <v>5401010050</v>
      </c>
      <c r="G1300" s="56" t="s">
        <v>11428</v>
      </c>
      <c r="H1300" s="56">
        <v>400301</v>
      </c>
      <c r="I1300" s="56" t="s">
        <v>11475</v>
      </c>
      <c r="J1300" s="56" t="s">
        <v>4799</v>
      </c>
      <c r="K1300" s="56" t="s">
        <v>4800</v>
      </c>
      <c r="L1300" s="56" t="s">
        <v>7138</v>
      </c>
      <c r="M1300" s="73">
        <v>40422</v>
      </c>
      <c r="N1300" s="56"/>
      <c r="O1300" s="56"/>
      <c r="P1300" s="56" t="s">
        <v>1201</v>
      </c>
      <c r="Q1300" s="56"/>
      <c r="R1300" s="56" t="s">
        <v>70</v>
      </c>
      <c r="S1300" s="56" t="s">
        <v>11415</v>
      </c>
      <c r="T1300" s="56" t="s">
        <v>7140</v>
      </c>
      <c r="U1300" s="57">
        <v>1721746</v>
      </c>
      <c r="V1300" s="57">
        <v>-1091129.1499999999</v>
      </c>
      <c r="W1300" s="57">
        <v>630616.85</v>
      </c>
      <c r="X1300" s="57">
        <v>0</v>
      </c>
      <c r="Y1300" s="73">
        <v>40422</v>
      </c>
      <c r="Z1300" s="57">
        <v>-112754.41</v>
      </c>
      <c r="AA1300" s="57">
        <v>0</v>
      </c>
      <c r="AB1300" s="57">
        <v>517862.44</v>
      </c>
      <c r="AC1300" s="57">
        <v>0</v>
      </c>
      <c r="AD1300" s="56" t="s">
        <v>9255</v>
      </c>
      <c r="AE1300" s="57">
        <v>0</v>
      </c>
      <c r="AF1300" s="57">
        <v>0</v>
      </c>
      <c r="AG1300" s="57">
        <v>0</v>
      </c>
      <c r="AI1300"/>
      <c r="AJ1300"/>
    </row>
    <row r="1301" spans="1:36">
      <c r="A1301" s="56" t="s">
        <v>48</v>
      </c>
      <c r="B1301" s="56" t="s">
        <v>11427</v>
      </c>
      <c r="C1301" s="56">
        <v>2101010050</v>
      </c>
      <c r="D1301" s="56" t="s">
        <v>43</v>
      </c>
      <c r="E1301" s="56">
        <v>2101020050</v>
      </c>
      <c r="F1301" s="56">
        <v>5401010050</v>
      </c>
      <c r="G1301" s="56" t="s">
        <v>11428</v>
      </c>
      <c r="H1301" s="56">
        <v>400301</v>
      </c>
      <c r="I1301" s="56" t="s">
        <v>11475</v>
      </c>
      <c r="J1301" s="56" t="s">
        <v>4801</v>
      </c>
      <c r="K1301" s="56" t="s">
        <v>4802</v>
      </c>
      <c r="L1301" s="56" t="s">
        <v>7138</v>
      </c>
      <c r="M1301" s="73">
        <v>40422</v>
      </c>
      <c r="N1301" s="56"/>
      <c r="O1301" s="56"/>
      <c r="P1301" s="56" t="s">
        <v>1201</v>
      </c>
      <c r="Q1301" s="56"/>
      <c r="R1301" s="56" t="s">
        <v>70</v>
      </c>
      <c r="S1301" s="56" t="s">
        <v>11415</v>
      </c>
      <c r="T1301" s="56" t="s">
        <v>7140</v>
      </c>
      <c r="U1301" s="57">
        <v>2797837</v>
      </c>
      <c r="V1301" s="57">
        <v>-1773084.85</v>
      </c>
      <c r="W1301" s="57">
        <v>1024752.15</v>
      </c>
      <c r="X1301" s="57">
        <v>0</v>
      </c>
      <c r="Y1301" s="73">
        <v>40422</v>
      </c>
      <c r="Z1301" s="57">
        <v>-183225.88</v>
      </c>
      <c r="AA1301" s="57">
        <v>0</v>
      </c>
      <c r="AB1301" s="57">
        <v>841526.27</v>
      </c>
      <c r="AC1301" s="57">
        <v>0</v>
      </c>
      <c r="AD1301" s="56" t="s">
        <v>9255</v>
      </c>
      <c r="AE1301" s="57">
        <v>0</v>
      </c>
      <c r="AF1301" s="57">
        <v>0</v>
      </c>
      <c r="AG1301" s="57">
        <v>0</v>
      </c>
      <c r="AI1301"/>
      <c r="AJ1301"/>
    </row>
    <row r="1302" spans="1:36">
      <c r="A1302" s="56" t="s">
        <v>48</v>
      </c>
      <c r="B1302" s="56" t="s">
        <v>11427</v>
      </c>
      <c r="C1302" s="56">
        <v>2101010050</v>
      </c>
      <c r="D1302" s="56" t="s">
        <v>43</v>
      </c>
      <c r="E1302" s="56">
        <v>2101020050</v>
      </c>
      <c r="F1302" s="56">
        <v>5401010050</v>
      </c>
      <c r="G1302" s="56" t="s">
        <v>11428</v>
      </c>
      <c r="H1302" s="56">
        <v>400301</v>
      </c>
      <c r="I1302" s="56" t="s">
        <v>11475</v>
      </c>
      <c r="J1302" s="56" t="s">
        <v>4859</v>
      </c>
      <c r="K1302" s="56" t="s">
        <v>4860</v>
      </c>
      <c r="L1302" s="56" t="s">
        <v>7138</v>
      </c>
      <c r="M1302" s="73">
        <v>40422</v>
      </c>
      <c r="N1302" s="56"/>
      <c r="O1302" s="56"/>
      <c r="P1302" s="56" t="s">
        <v>1201</v>
      </c>
      <c r="Q1302" s="56"/>
      <c r="R1302" s="56" t="s">
        <v>70</v>
      </c>
      <c r="S1302" s="56" t="s">
        <v>11415</v>
      </c>
      <c r="T1302" s="56" t="s">
        <v>7140</v>
      </c>
      <c r="U1302" s="57">
        <v>7240774</v>
      </c>
      <c r="V1302" s="57">
        <v>-4588725.29</v>
      </c>
      <c r="W1302" s="57">
        <v>2652048.71</v>
      </c>
      <c r="X1302" s="57">
        <v>0</v>
      </c>
      <c r="Y1302" s="73">
        <v>40422</v>
      </c>
      <c r="Z1302" s="57">
        <v>-474186.82</v>
      </c>
      <c r="AA1302" s="57">
        <v>0</v>
      </c>
      <c r="AB1302" s="57">
        <v>2177861.89</v>
      </c>
      <c r="AC1302" s="57">
        <v>0</v>
      </c>
      <c r="AD1302" s="56" t="s">
        <v>9255</v>
      </c>
      <c r="AE1302" s="57">
        <v>0</v>
      </c>
      <c r="AF1302" s="57">
        <v>0</v>
      </c>
      <c r="AG1302" s="57">
        <v>0</v>
      </c>
      <c r="AI1302"/>
      <c r="AJ1302"/>
    </row>
    <row r="1303" spans="1:36">
      <c r="A1303" s="56" t="s">
        <v>48</v>
      </c>
      <c r="B1303" s="56" t="s">
        <v>11427</v>
      </c>
      <c r="C1303" s="56">
        <v>2101010050</v>
      </c>
      <c r="D1303" s="56" t="s">
        <v>43</v>
      </c>
      <c r="E1303" s="56">
        <v>2101020050</v>
      </c>
      <c r="F1303" s="56">
        <v>5401010050</v>
      </c>
      <c r="G1303" s="56" t="s">
        <v>11428</v>
      </c>
      <c r="H1303" s="56">
        <v>400301</v>
      </c>
      <c r="I1303" s="56" t="s">
        <v>11475</v>
      </c>
      <c r="J1303" s="56" t="s">
        <v>4861</v>
      </c>
      <c r="K1303" s="56" t="s">
        <v>4862</v>
      </c>
      <c r="L1303" s="56" t="s">
        <v>7138</v>
      </c>
      <c r="M1303" s="73">
        <v>40422</v>
      </c>
      <c r="N1303" s="56"/>
      <c r="O1303" s="56"/>
      <c r="P1303" s="56" t="s">
        <v>1201</v>
      </c>
      <c r="Q1303" s="56"/>
      <c r="R1303" s="56" t="s">
        <v>70</v>
      </c>
      <c r="S1303" s="56" t="s">
        <v>11415</v>
      </c>
      <c r="T1303" s="56" t="s">
        <v>7140</v>
      </c>
      <c r="U1303" s="57">
        <v>2821081</v>
      </c>
      <c r="V1303" s="57">
        <v>-1787815.02</v>
      </c>
      <c r="W1303" s="57">
        <v>1033265.98</v>
      </c>
      <c r="X1303" s="57">
        <v>0</v>
      </c>
      <c r="Y1303" s="73">
        <v>40422</v>
      </c>
      <c r="Z1303" s="57">
        <v>-184748.16</v>
      </c>
      <c r="AA1303" s="57">
        <v>0</v>
      </c>
      <c r="AB1303" s="57">
        <v>848517.82</v>
      </c>
      <c r="AC1303" s="57">
        <v>0</v>
      </c>
      <c r="AD1303" s="56" t="s">
        <v>9255</v>
      </c>
      <c r="AE1303" s="57">
        <v>0</v>
      </c>
      <c r="AF1303" s="57">
        <v>0</v>
      </c>
      <c r="AG1303" s="57">
        <v>0</v>
      </c>
      <c r="AI1303"/>
      <c r="AJ1303"/>
    </row>
    <row r="1304" spans="1:36">
      <c r="A1304" s="56" t="s">
        <v>48</v>
      </c>
      <c r="B1304" s="56" t="s">
        <v>11427</v>
      </c>
      <c r="C1304" s="56">
        <v>2101010050</v>
      </c>
      <c r="D1304" s="56" t="s">
        <v>43</v>
      </c>
      <c r="E1304" s="56">
        <v>2101020050</v>
      </c>
      <c r="F1304" s="56">
        <v>5401010050</v>
      </c>
      <c r="G1304" s="56" t="s">
        <v>11428</v>
      </c>
      <c r="H1304" s="56">
        <v>400301</v>
      </c>
      <c r="I1304" s="56" t="s">
        <v>11475</v>
      </c>
      <c r="J1304" s="56" t="s">
        <v>4863</v>
      </c>
      <c r="K1304" s="56" t="s">
        <v>4864</v>
      </c>
      <c r="L1304" s="56" t="s">
        <v>7138</v>
      </c>
      <c r="M1304" s="73">
        <v>40422</v>
      </c>
      <c r="N1304" s="56"/>
      <c r="O1304" s="56"/>
      <c r="P1304" s="56" t="s">
        <v>1201</v>
      </c>
      <c r="Q1304" s="56"/>
      <c r="R1304" s="56" t="s">
        <v>70</v>
      </c>
      <c r="S1304" s="56" t="s">
        <v>11415</v>
      </c>
      <c r="T1304" s="56" t="s">
        <v>7140</v>
      </c>
      <c r="U1304" s="57">
        <v>1918335</v>
      </c>
      <c r="V1304" s="57">
        <v>-1215714.53</v>
      </c>
      <c r="W1304" s="57">
        <v>702620.47</v>
      </c>
      <c r="X1304" s="57">
        <v>0</v>
      </c>
      <c r="Y1304" s="73">
        <v>40422</v>
      </c>
      <c r="Z1304" s="57">
        <v>-125628.67</v>
      </c>
      <c r="AA1304" s="57">
        <v>0</v>
      </c>
      <c r="AB1304" s="57">
        <v>576991.80000000005</v>
      </c>
      <c r="AC1304" s="57">
        <v>0</v>
      </c>
      <c r="AD1304" s="56" t="s">
        <v>9255</v>
      </c>
      <c r="AE1304" s="57">
        <v>0</v>
      </c>
      <c r="AF1304" s="57">
        <v>0</v>
      </c>
      <c r="AG1304" s="57">
        <v>0</v>
      </c>
      <c r="AI1304"/>
      <c r="AJ1304"/>
    </row>
    <row r="1305" spans="1:36">
      <c r="A1305" s="56" t="s">
        <v>48</v>
      </c>
      <c r="B1305" s="56" t="s">
        <v>11427</v>
      </c>
      <c r="C1305" s="56">
        <v>2101010050</v>
      </c>
      <c r="D1305" s="56" t="s">
        <v>43</v>
      </c>
      <c r="E1305" s="56">
        <v>2101020050</v>
      </c>
      <c r="F1305" s="56">
        <v>5401010050</v>
      </c>
      <c r="G1305" s="56" t="s">
        <v>11428</v>
      </c>
      <c r="H1305" s="56">
        <v>400301</v>
      </c>
      <c r="I1305" s="56" t="s">
        <v>11475</v>
      </c>
      <c r="J1305" s="56" t="s">
        <v>4865</v>
      </c>
      <c r="K1305" s="56" t="s">
        <v>4866</v>
      </c>
      <c r="L1305" s="56" t="s">
        <v>7138</v>
      </c>
      <c r="M1305" s="73">
        <v>40422</v>
      </c>
      <c r="N1305" s="56"/>
      <c r="O1305" s="56"/>
      <c r="P1305" s="56" t="s">
        <v>1201</v>
      </c>
      <c r="Q1305" s="56"/>
      <c r="R1305" s="56" t="s">
        <v>70</v>
      </c>
      <c r="S1305" s="56" t="s">
        <v>11415</v>
      </c>
      <c r="T1305" s="56" t="s">
        <v>7140</v>
      </c>
      <c r="U1305" s="57">
        <v>1955949</v>
      </c>
      <c r="V1305" s="57">
        <v>-1239551.49</v>
      </c>
      <c r="W1305" s="57">
        <v>716397.51</v>
      </c>
      <c r="X1305" s="57">
        <v>0</v>
      </c>
      <c r="Y1305" s="73">
        <v>40422</v>
      </c>
      <c r="Z1305" s="57">
        <v>-128092.01</v>
      </c>
      <c r="AA1305" s="57">
        <v>0</v>
      </c>
      <c r="AB1305" s="57">
        <v>588305.5</v>
      </c>
      <c r="AC1305" s="57">
        <v>0</v>
      </c>
      <c r="AD1305" s="56" t="s">
        <v>9255</v>
      </c>
      <c r="AE1305" s="57">
        <v>0</v>
      </c>
      <c r="AF1305" s="57">
        <v>0</v>
      </c>
      <c r="AG1305" s="57">
        <v>0</v>
      </c>
      <c r="AI1305"/>
      <c r="AJ1305"/>
    </row>
    <row r="1306" spans="1:36">
      <c r="A1306" s="56" t="s">
        <v>48</v>
      </c>
      <c r="B1306" s="56" t="s">
        <v>11427</v>
      </c>
      <c r="C1306" s="56">
        <v>2101010050</v>
      </c>
      <c r="D1306" s="56" t="s">
        <v>43</v>
      </c>
      <c r="E1306" s="56">
        <v>2101020050</v>
      </c>
      <c r="F1306" s="56">
        <v>5401010050</v>
      </c>
      <c r="G1306" s="56" t="s">
        <v>11428</v>
      </c>
      <c r="H1306" s="56">
        <v>400301</v>
      </c>
      <c r="I1306" s="56" t="s">
        <v>11476</v>
      </c>
      <c r="J1306" s="56" t="s">
        <v>4611</v>
      </c>
      <c r="K1306" s="56" t="s">
        <v>2182</v>
      </c>
      <c r="L1306" s="56" t="s">
        <v>7138</v>
      </c>
      <c r="M1306" s="73">
        <v>41720</v>
      </c>
      <c r="N1306" s="56"/>
      <c r="O1306" s="56"/>
      <c r="P1306" s="56" t="s">
        <v>7211</v>
      </c>
      <c r="Q1306" s="56"/>
      <c r="R1306" s="56" t="s">
        <v>70</v>
      </c>
      <c r="S1306" s="56" t="s">
        <v>11415</v>
      </c>
      <c r="T1306" s="56" t="s">
        <v>7140</v>
      </c>
      <c r="U1306" s="57">
        <v>12471544</v>
      </c>
      <c r="V1306" s="57">
        <v>-3367353.65</v>
      </c>
      <c r="W1306" s="57">
        <v>9104190.3499999996</v>
      </c>
      <c r="X1306" s="57">
        <v>0</v>
      </c>
      <c r="Y1306" s="73">
        <v>41720</v>
      </c>
      <c r="Z1306" s="57">
        <v>-318189.71000000002</v>
      </c>
      <c r="AA1306" s="57">
        <v>0</v>
      </c>
      <c r="AB1306" s="57">
        <v>8786000.6400000006</v>
      </c>
      <c r="AC1306" s="57">
        <v>0</v>
      </c>
      <c r="AD1306" s="56" t="s">
        <v>9255</v>
      </c>
      <c r="AE1306" s="57">
        <v>0</v>
      </c>
      <c r="AF1306" s="57">
        <v>0</v>
      </c>
      <c r="AG1306" s="57">
        <v>0</v>
      </c>
      <c r="AI1306"/>
      <c r="AJ1306"/>
    </row>
    <row r="1307" spans="1:36">
      <c r="A1307" s="56" t="s">
        <v>48</v>
      </c>
      <c r="B1307" s="56" t="s">
        <v>11427</v>
      </c>
      <c r="C1307" s="56">
        <v>2101010050</v>
      </c>
      <c r="D1307" s="56" t="s">
        <v>43</v>
      </c>
      <c r="E1307" s="56">
        <v>2101020050</v>
      </c>
      <c r="F1307" s="56">
        <v>5401010050</v>
      </c>
      <c r="G1307" s="56" t="s">
        <v>11428</v>
      </c>
      <c r="H1307" s="56">
        <v>400302</v>
      </c>
      <c r="I1307" s="56" t="s">
        <v>11477</v>
      </c>
      <c r="J1307" s="56" t="s">
        <v>5232</v>
      </c>
      <c r="K1307" s="56" t="s">
        <v>4783</v>
      </c>
      <c r="L1307" s="56" t="s">
        <v>7138</v>
      </c>
      <c r="M1307" s="73">
        <v>40542</v>
      </c>
      <c r="N1307" s="56"/>
      <c r="O1307" s="56"/>
      <c r="P1307" s="56" t="s">
        <v>1201</v>
      </c>
      <c r="Q1307" s="56"/>
      <c r="R1307" s="56" t="s">
        <v>70</v>
      </c>
      <c r="S1307" s="56" t="s">
        <v>11415</v>
      </c>
      <c r="T1307" s="56" t="s">
        <v>7140</v>
      </c>
      <c r="U1307" s="57">
        <v>2306919</v>
      </c>
      <c r="V1307" s="57">
        <v>-1414721.69</v>
      </c>
      <c r="W1307" s="57">
        <v>892197.31</v>
      </c>
      <c r="X1307" s="57">
        <v>0</v>
      </c>
      <c r="Y1307" s="73">
        <v>40542</v>
      </c>
      <c r="Z1307" s="57">
        <v>-149722.07</v>
      </c>
      <c r="AA1307" s="57">
        <v>0</v>
      </c>
      <c r="AB1307" s="57">
        <v>742475.24</v>
      </c>
      <c r="AC1307" s="57">
        <v>0</v>
      </c>
      <c r="AD1307" s="56" t="s">
        <v>9255</v>
      </c>
      <c r="AE1307" s="57">
        <v>0</v>
      </c>
      <c r="AF1307" s="57">
        <v>0</v>
      </c>
      <c r="AG1307" s="57">
        <v>0</v>
      </c>
      <c r="AI1307"/>
      <c r="AJ1307"/>
    </row>
    <row r="1308" spans="1:36">
      <c r="A1308" s="56" t="s">
        <v>48</v>
      </c>
      <c r="B1308" s="56" t="s">
        <v>11427</v>
      </c>
      <c r="C1308" s="56">
        <v>2101010050</v>
      </c>
      <c r="D1308" s="56" t="s">
        <v>43</v>
      </c>
      <c r="E1308" s="56">
        <v>2101020050</v>
      </c>
      <c r="F1308" s="56">
        <v>5401010050</v>
      </c>
      <c r="G1308" s="56" t="s">
        <v>11428</v>
      </c>
      <c r="H1308" s="56">
        <v>400302</v>
      </c>
      <c r="I1308" s="56" t="s">
        <v>11477</v>
      </c>
      <c r="J1308" s="56" t="s">
        <v>5233</v>
      </c>
      <c r="K1308" s="56" t="s">
        <v>4785</v>
      </c>
      <c r="L1308" s="56" t="s">
        <v>7138</v>
      </c>
      <c r="M1308" s="73">
        <v>40542</v>
      </c>
      <c r="N1308" s="56"/>
      <c r="O1308" s="56"/>
      <c r="P1308" s="56" t="s">
        <v>1201</v>
      </c>
      <c r="Q1308" s="56"/>
      <c r="R1308" s="56" t="s">
        <v>70</v>
      </c>
      <c r="S1308" s="56" t="s">
        <v>11415</v>
      </c>
      <c r="T1308" s="56" t="s">
        <v>7140</v>
      </c>
      <c r="U1308" s="57">
        <v>2768302</v>
      </c>
      <c r="V1308" s="57">
        <v>-1697665.96</v>
      </c>
      <c r="W1308" s="57">
        <v>1070636.04</v>
      </c>
      <c r="X1308" s="57">
        <v>0</v>
      </c>
      <c r="Y1308" s="73">
        <v>40542</v>
      </c>
      <c r="Z1308" s="57">
        <v>-179666.36</v>
      </c>
      <c r="AA1308" s="57">
        <v>0</v>
      </c>
      <c r="AB1308" s="57">
        <v>890969.68</v>
      </c>
      <c r="AC1308" s="57">
        <v>0</v>
      </c>
      <c r="AD1308" s="56" t="s">
        <v>9255</v>
      </c>
      <c r="AE1308" s="57">
        <v>0</v>
      </c>
      <c r="AF1308" s="57">
        <v>0</v>
      </c>
      <c r="AG1308" s="57">
        <v>0</v>
      </c>
      <c r="AI1308"/>
      <c r="AJ1308"/>
    </row>
    <row r="1309" spans="1:36">
      <c r="A1309" s="56" t="s">
        <v>48</v>
      </c>
      <c r="B1309" s="56" t="s">
        <v>11427</v>
      </c>
      <c r="C1309" s="56">
        <v>2101010050</v>
      </c>
      <c r="D1309" s="56" t="s">
        <v>43</v>
      </c>
      <c r="E1309" s="56">
        <v>2101020050</v>
      </c>
      <c r="F1309" s="56">
        <v>5401010050</v>
      </c>
      <c r="G1309" s="56" t="s">
        <v>11428</v>
      </c>
      <c r="H1309" s="56">
        <v>400302</v>
      </c>
      <c r="I1309" s="56" t="s">
        <v>11477</v>
      </c>
      <c r="J1309" s="56" t="s">
        <v>5234</v>
      </c>
      <c r="K1309" s="56" t="s">
        <v>4787</v>
      </c>
      <c r="L1309" s="56" t="s">
        <v>7138</v>
      </c>
      <c r="M1309" s="73">
        <v>40542</v>
      </c>
      <c r="N1309" s="56"/>
      <c r="O1309" s="56"/>
      <c r="P1309" s="56" t="s">
        <v>1201</v>
      </c>
      <c r="Q1309" s="56"/>
      <c r="R1309" s="56" t="s">
        <v>70</v>
      </c>
      <c r="S1309" s="56" t="s">
        <v>11415</v>
      </c>
      <c r="T1309" s="56" t="s">
        <v>7140</v>
      </c>
      <c r="U1309" s="57">
        <v>1845535</v>
      </c>
      <c r="V1309" s="57">
        <v>-1131777.47</v>
      </c>
      <c r="W1309" s="57">
        <v>713757.53</v>
      </c>
      <c r="X1309" s="57">
        <v>0</v>
      </c>
      <c r="Y1309" s="73">
        <v>40542</v>
      </c>
      <c r="Z1309" s="57">
        <v>-119777.60000000001</v>
      </c>
      <c r="AA1309" s="57">
        <v>0</v>
      </c>
      <c r="AB1309" s="57">
        <v>593979.93000000005</v>
      </c>
      <c r="AC1309" s="57">
        <v>0</v>
      </c>
      <c r="AD1309" s="56" t="s">
        <v>9255</v>
      </c>
      <c r="AE1309" s="57">
        <v>0</v>
      </c>
      <c r="AF1309" s="57">
        <v>0</v>
      </c>
      <c r="AG1309" s="57">
        <v>0</v>
      </c>
      <c r="AI1309"/>
      <c r="AJ1309"/>
    </row>
    <row r="1310" spans="1:36">
      <c r="A1310" s="56" t="s">
        <v>48</v>
      </c>
      <c r="B1310" s="56" t="s">
        <v>11427</v>
      </c>
      <c r="C1310" s="56">
        <v>2101010050</v>
      </c>
      <c r="D1310" s="56" t="s">
        <v>43</v>
      </c>
      <c r="E1310" s="56">
        <v>2101020050</v>
      </c>
      <c r="F1310" s="56">
        <v>5401010050</v>
      </c>
      <c r="G1310" s="56" t="s">
        <v>11428</v>
      </c>
      <c r="H1310" s="56">
        <v>400302</v>
      </c>
      <c r="I1310" s="56" t="s">
        <v>11477</v>
      </c>
      <c r="J1310" s="56" t="s">
        <v>5235</v>
      </c>
      <c r="K1310" s="56" t="s">
        <v>4789</v>
      </c>
      <c r="L1310" s="56" t="s">
        <v>7138</v>
      </c>
      <c r="M1310" s="73">
        <v>40542</v>
      </c>
      <c r="N1310" s="56"/>
      <c r="O1310" s="56"/>
      <c r="P1310" s="56" t="s">
        <v>1201</v>
      </c>
      <c r="Q1310" s="56"/>
      <c r="R1310" s="56" t="s">
        <v>70</v>
      </c>
      <c r="S1310" s="56" t="s">
        <v>11415</v>
      </c>
      <c r="T1310" s="56" t="s">
        <v>7140</v>
      </c>
      <c r="U1310" s="57">
        <v>9227675</v>
      </c>
      <c r="V1310" s="57">
        <v>-5658886.8099999996</v>
      </c>
      <c r="W1310" s="57">
        <v>3568788.19</v>
      </c>
      <c r="X1310" s="57">
        <v>0</v>
      </c>
      <c r="Y1310" s="73">
        <v>40542</v>
      </c>
      <c r="Z1310" s="57">
        <v>-598888.1</v>
      </c>
      <c r="AA1310" s="57">
        <v>0</v>
      </c>
      <c r="AB1310" s="57">
        <v>2969900.09</v>
      </c>
      <c r="AC1310" s="57">
        <v>0</v>
      </c>
      <c r="AD1310" s="56" t="s">
        <v>9255</v>
      </c>
      <c r="AE1310" s="57">
        <v>0</v>
      </c>
      <c r="AF1310" s="57">
        <v>0</v>
      </c>
      <c r="AG1310" s="57">
        <v>0</v>
      </c>
      <c r="AI1310"/>
      <c r="AJ1310"/>
    </row>
    <row r="1311" spans="1:36">
      <c r="A1311" s="56" t="s">
        <v>48</v>
      </c>
      <c r="B1311" s="56" t="s">
        <v>11427</v>
      </c>
      <c r="C1311" s="56">
        <v>2101010050</v>
      </c>
      <c r="D1311" s="56" t="s">
        <v>43</v>
      </c>
      <c r="E1311" s="56">
        <v>2101020050</v>
      </c>
      <c r="F1311" s="56">
        <v>5401010050</v>
      </c>
      <c r="G1311" s="56" t="s">
        <v>11428</v>
      </c>
      <c r="H1311" s="56">
        <v>400302</v>
      </c>
      <c r="I1311" s="56" t="s">
        <v>11477</v>
      </c>
      <c r="J1311" s="56" t="s">
        <v>5241</v>
      </c>
      <c r="K1311" s="56" t="s">
        <v>4800</v>
      </c>
      <c r="L1311" s="56" t="s">
        <v>7138</v>
      </c>
      <c r="M1311" s="73">
        <v>40542</v>
      </c>
      <c r="N1311" s="56"/>
      <c r="O1311" s="56"/>
      <c r="P1311" s="56" t="s">
        <v>1201</v>
      </c>
      <c r="Q1311" s="56"/>
      <c r="R1311" s="56" t="s">
        <v>70</v>
      </c>
      <c r="S1311" s="56" t="s">
        <v>11415</v>
      </c>
      <c r="T1311" s="56" t="s">
        <v>7140</v>
      </c>
      <c r="U1311" s="57">
        <v>1845535</v>
      </c>
      <c r="V1311" s="57">
        <v>-1131777.47</v>
      </c>
      <c r="W1311" s="57">
        <v>713757.53</v>
      </c>
      <c r="X1311" s="57">
        <v>0</v>
      </c>
      <c r="Y1311" s="73">
        <v>40542</v>
      </c>
      <c r="Z1311" s="57">
        <v>-119777.60000000001</v>
      </c>
      <c r="AA1311" s="57">
        <v>0</v>
      </c>
      <c r="AB1311" s="57">
        <v>593979.93000000005</v>
      </c>
      <c r="AC1311" s="57">
        <v>0</v>
      </c>
      <c r="AD1311" s="56" t="s">
        <v>9255</v>
      </c>
      <c r="AE1311" s="57">
        <v>0</v>
      </c>
      <c r="AF1311" s="57">
        <v>0</v>
      </c>
      <c r="AG1311" s="57">
        <v>0</v>
      </c>
      <c r="AI1311"/>
      <c r="AJ1311"/>
    </row>
    <row r="1312" spans="1:36">
      <c r="A1312" s="56" t="s">
        <v>48</v>
      </c>
      <c r="B1312" s="56" t="s">
        <v>11427</v>
      </c>
      <c r="C1312" s="56">
        <v>2101010050</v>
      </c>
      <c r="D1312" s="56" t="s">
        <v>43</v>
      </c>
      <c r="E1312" s="56">
        <v>2101020050</v>
      </c>
      <c r="F1312" s="56">
        <v>5401010050</v>
      </c>
      <c r="G1312" s="56" t="s">
        <v>11428</v>
      </c>
      <c r="H1312" s="56">
        <v>400302</v>
      </c>
      <c r="I1312" s="56" t="s">
        <v>11477</v>
      </c>
      <c r="J1312" s="56" t="s">
        <v>5242</v>
      </c>
      <c r="K1312" s="56" t="s">
        <v>4802</v>
      </c>
      <c r="L1312" s="56" t="s">
        <v>7138</v>
      </c>
      <c r="M1312" s="73">
        <v>40542</v>
      </c>
      <c r="N1312" s="56"/>
      <c r="O1312" s="56"/>
      <c r="P1312" s="56" t="s">
        <v>1201</v>
      </c>
      <c r="Q1312" s="56"/>
      <c r="R1312" s="56" t="s">
        <v>70</v>
      </c>
      <c r="S1312" s="56" t="s">
        <v>11415</v>
      </c>
      <c r="T1312" s="56" t="s">
        <v>7140</v>
      </c>
      <c r="U1312" s="57">
        <v>2998994</v>
      </c>
      <c r="V1312" s="57">
        <v>-1839138.05</v>
      </c>
      <c r="W1312" s="57">
        <v>1159855.95</v>
      </c>
      <c r="X1312" s="57">
        <v>0</v>
      </c>
      <c r="Y1312" s="73">
        <v>40542</v>
      </c>
      <c r="Z1312" s="57">
        <v>-194638.6</v>
      </c>
      <c r="AA1312" s="57">
        <v>0</v>
      </c>
      <c r="AB1312" s="57">
        <v>965217.35</v>
      </c>
      <c r="AC1312" s="57">
        <v>0</v>
      </c>
      <c r="AD1312" s="56" t="s">
        <v>9255</v>
      </c>
      <c r="AE1312" s="57">
        <v>0</v>
      </c>
      <c r="AF1312" s="57">
        <v>0</v>
      </c>
      <c r="AG1312" s="57">
        <v>0</v>
      </c>
      <c r="AI1312"/>
      <c r="AJ1312"/>
    </row>
    <row r="1313" spans="1:36">
      <c r="A1313" s="56" t="s">
        <v>48</v>
      </c>
      <c r="B1313" s="56" t="s">
        <v>11427</v>
      </c>
      <c r="C1313" s="56">
        <v>2101010050</v>
      </c>
      <c r="D1313" s="56" t="s">
        <v>43</v>
      </c>
      <c r="E1313" s="56">
        <v>2101020050</v>
      </c>
      <c r="F1313" s="56">
        <v>5401010050</v>
      </c>
      <c r="G1313" s="56" t="s">
        <v>11428</v>
      </c>
      <c r="H1313" s="56">
        <v>400302</v>
      </c>
      <c r="I1313" s="56" t="s">
        <v>11477</v>
      </c>
      <c r="J1313" s="56" t="s">
        <v>5278</v>
      </c>
      <c r="K1313" s="56" t="s">
        <v>4860</v>
      </c>
      <c r="L1313" s="56" t="s">
        <v>7138</v>
      </c>
      <c r="M1313" s="73">
        <v>40542</v>
      </c>
      <c r="N1313" s="56"/>
      <c r="O1313" s="56"/>
      <c r="P1313" s="56" t="s">
        <v>1201</v>
      </c>
      <c r="Q1313" s="56"/>
      <c r="R1313" s="56" t="s">
        <v>70</v>
      </c>
      <c r="S1313" s="56" t="s">
        <v>11415</v>
      </c>
      <c r="T1313" s="56" t="s">
        <v>7140</v>
      </c>
      <c r="U1313" s="57">
        <v>7516359</v>
      </c>
      <c r="V1313" s="57">
        <v>-4609379.34</v>
      </c>
      <c r="W1313" s="57">
        <v>2906979.66</v>
      </c>
      <c r="X1313" s="57">
        <v>0</v>
      </c>
      <c r="Y1313" s="73">
        <v>40542</v>
      </c>
      <c r="Z1313" s="57">
        <v>-487829.2</v>
      </c>
      <c r="AA1313" s="57">
        <v>0</v>
      </c>
      <c r="AB1313" s="57">
        <v>2419150.46</v>
      </c>
      <c r="AC1313" s="57">
        <v>0</v>
      </c>
      <c r="AD1313" s="56" t="s">
        <v>9255</v>
      </c>
      <c r="AE1313" s="57">
        <v>0</v>
      </c>
      <c r="AF1313" s="57">
        <v>0</v>
      </c>
      <c r="AG1313" s="57">
        <v>0</v>
      </c>
      <c r="AI1313"/>
      <c r="AJ1313"/>
    </row>
    <row r="1314" spans="1:36">
      <c r="A1314" s="56" t="s">
        <v>48</v>
      </c>
      <c r="B1314" s="56" t="s">
        <v>11427</v>
      </c>
      <c r="C1314" s="56">
        <v>2101010050</v>
      </c>
      <c r="D1314" s="56" t="s">
        <v>43</v>
      </c>
      <c r="E1314" s="56">
        <v>2101020050</v>
      </c>
      <c r="F1314" s="56">
        <v>5401010050</v>
      </c>
      <c r="G1314" s="56" t="s">
        <v>11428</v>
      </c>
      <c r="H1314" s="56">
        <v>400302</v>
      </c>
      <c r="I1314" s="56" t="s">
        <v>11477</v>
      </c>
      <c r="J1314" s="56" t="s">
        <v>5279</v>
      </c>
      <c r="K1314" s="56" t="s">
        <v>4862</v>
      </c>
      <c r="L1314" s="56" t="s">
        <v>7138</v>
      </c>
      <c r="M1314" s="73">
        <v>40542</v>
      </c>
      <c r="N1314" s="56"/>
      <c r="O1314" s="56"/>
      <c r="P1314" s="56" t="s">
        <v>1201</v>
      </c>
      <c r="Q1314" s="56"/>
      <c r="R1314" s="56" t="s">
        <v>70</v>
      </c>
      <c r="S1314" s="56" t="s">
        <v>11415</v>
      </c>
      <c r="T1314" s="56" t="s">
        <v>7140</v>
      </c>
      <c r="U1314" s="57">
        <v>2928452</v>
      </c>
      <c r="V1314" s="57">
        <v>-1795862.53</v>
      </c>
      <c r="W1314" s="57">
        <v>1132589.47</v>
      </c>
      <c r="X1314" s="57">
        <v>0</v>
      </c>
      <c r="Y1314" s="73">
        <v>40542</v>
      </c>
      <c r="Z1314" s="57">
        <v>-190063.32</v>
      </c>
      <c r="AA1314" s="57">
        <v>0</v>
      </c>
      <c r="AB1314" s="57">
        <v>942526.15</v>
      </c>
      <c r="AC1314" s="57">
        <v>0</v>
      </c>
      <c r="AD1314" s="56" t="s">
        <v>9255</v>
      </c>
      <c r="AE1314" s="57">
        <v>0</v>
      </c>
      <c r="AF1314" s="57">
        <v>0</v>
      </c>
      <c r="AG1314" s="57">
        <v>0</v>
      </c>
      <c r="AI1314"/>
      <c r="AJ1314"/>
    </row>
    <row r="1315" spans="1:36">
      <c r="A1315" s="56" t="s">
        <v>48</v>
      </c>
      <c r="B1315" s="56" t="s">
        <v>11427</v>
      </c>
      <c r="C1315" s="56">
        <v>2101010050</v>
      </c>
      <c r="D1315" s="56" t="s">
        <v>43</v>
      </c>
      <c r="E1315" s="56">
        <v>2101020050</v>
      </c>
      <c r="F1315" s="56">
        <v>5401010050</v>
      </c>
      <c r="G1315" s="56" t="s">
        <v>11428</v>
      </c>
      <c r="H1315" s="56">
        <v>400302</v>
      </c>
      <c r="I1315" s="56" t="s">
        <v>11477</v>
      </c>
      <c r="J1315" s="56" t="s">
        <v>5280</v>
      </c>
      <c r="K1315" s="56" t="s">
        <v>4864</v>
      </c>
      <c r="L1315" s="56" t="s">
        <v>7138</v>
      </c>
      <c r="M1315" s="73">
        <v>40542</v>
      </c>
      <c r="N1315" s="56"/>
      <c r="O1315" s="56"/>
      <c r="P1315" s="56" t="s">
        <v>1201</v>
      </c>
      <c r="Q1315" s="56"/>
      <c r="R1315" s="56" t="s">
        <v>70</v>
      </c>
      <c r="S1315" s="56" t="s">
        <v>11415</v>
      </c>
      <c r="T1315" s="56" t="s">
        <v>7140</v>
      </c>
      <c r="U1315" s="57">
        <v>1991347</v>
      </c>
      <c r="V1315" s="57">
        <v>-1221186.1100000001</v>
      </c>
      <c r="W1315" s="57">
        <v>770160.89</v>
      </c>
      <c r="X1315" s="57">
        <v>0</v>
      </c>
      <c r="Y1315" s="73">
        <v>40542</v>
      </c>
      <c r="Z1315" s="57">
        <v>-129243.07</v>
      </c>
      <c r="AA1315" s="57">
        <v>0</v>
      </c>
      <c r="AB1315" s="57">
        <v>640917.81999999995</v>
      </c>
      <c r="AC1315" s="57">
        <v>0</v>
      </c>
      <c r="AD1315" s="56" t="s">
        <v>9255</v>
      </c>
      <c r="AE1315" s="57">
        <v>0</v>
      </c>
      <c r="AF1315" s="57">
        <v>0</v>
      </c>
      <c r="AG1315" s="57">
        <v>0</v>
      </c>
      <c r="AI1315"/>
      <c r="AJ1315"/>
    </row>
    <row r="1316" spans="1:36">
      <c r="A1316" s="56" t="s">
        <v>48</v>
      </c>
      <c r="B1316" s="56" t="s">
        <v>11427</v>
      </c>
      <c r="C1316" s="56">
        <v>2101010050</v>
      </c>
      <c r="D1316" s="56" t="s">
        <v>43</v>
      </c>
      <c r="E1316" s="56">
        <v>2101020050</v>
      </c>
      <c r="F1316" s="56">
        <v>5401010050</v>
      </c>
      <c r="G1316" s="56" t="s">
        <v>11428</v>
      </c>
      <c r="H1316" s="56">
        <v>400302</v>
      </c>
      <c r="I1316" s="56" t="s">
        <v>11477</v>
      </c>
      <c r="J1316" s="56" t="s">
        <v>5281</v>
      </c>
      <c r="K1316" s="56" t="s">
        <v>4866</v>
      </c>
      <c r="L1316" s="56" t="s">
        <v>7138</v>
      </c>
      <c r="M1316" s="73">
        <v>40542</v>
      </c>
      <c r="N1316" s="56"/>
      <c r="O1316" s="56"/>
      <c r="P1316" s="56" t="s">
        <v>1201</v>
      </c>
      <c r="Q1316" s="56"/>
      <c r="R1316" s="56" t="s">
        <v>70</v>
      </c>
      <c r="S1316" s="56" t="s">
        <v>11415</v>
      </c>
      <c r="T1316" s="56" t="s">
        <v>7140</v>
      </c>
      <c r="U1316" s="57">
        <v>2030393</v>
      </c>
      <c r="V1316" s="57">
        <v>-1245131.25</v>
      </c>
      <c r="W1316" s="57">
        <v>785261.75</v>
      </c>
      <c r="X1316" s="57">
        <v>0</v>
      </c>
      <c r="Y1316" s="73">
        <v>40542</v>
      </c>
      <c r="Z1316" s="57">
        <v>-131777.18</v>
      </c>
      <c r="AA1316" s="57">
        <v>0</v>
      </c>
      <c r="AB1316" s="57">
        <v>653484.56999999995</v>
      </c>
      <c r="AC1316" s="57">
        <v>0</v>
      </c>
      <c r="AD1316" s="56" t="s">
        <v>9255</v>
      </c>
      <c r="AE1316" s="57">
        <v>0</v>
      </c>
      <c r="AF1316" s="57">
        <v>0</v>
      </c>
      <c r="AG1316" s="57">
        <v>0</v>
      </c>
      <c r="AI1316"/>
      <c r="AJ1316"/>
    </row>
    <row r="1317" spans="1:36">
      <c r="A1317" s="56" t="s">
        <v>48</v>
      </c>
      <c r="B1317" s="56" t="s">
        <v>11427</v>
      </c>
      <c r="C1317" s="56">
        <v>2101010050</v>
      </c>
      <c r="D1317" s="56" t="s">
        <v>43</v>
      </c>
      <c r="E1317" s="56">
        <v>2101020050</v>
      </c>
      <c r="F1317" s="56">
        <v>5401010050</v>
      </c>
      <c r="G1317" s="56" t="s">
        <v>11428</v>
      </c>
      <c r="H1317" s="56">
        <v>400302</v>
      </c>
      <c r="I1317" s="56" t="s">
        <v>11478</v>
      </c>
      <c r="J1317" s="56" t="s">
        <v>5128</v>
      </c>
      <c r="K1317" s="56" t="s">
        <v>2182</v>
      </c>
      <c r="L1317" s="56" t="s">
        <v>7138</v>
      </c>
      <c r="M1317" s="73">
        <v>41120</v>
      </c>
      <c r="N1317" s="56"/>
      <c r="O1317" s="56"/>
      <c r="P1317" s="56" t="s">
        <v>7167</v>
      </c>
      <c r="Q1317" s="56"/>
      <c r="R1317" s="56" t="s">
        <v>70</v>
      </c>
      <c r="S1317" s="56" t="s">
        <v>11415</v>
      </c>
      <c r="T1317" s="56" t="s">
        <v>7140</v>
      </c>
      <c r="U1317" s="57">
        <v>12621757</v>
      </c>
      <c r="V1317" s="57">
        <v>-4351017.01</v>
      </c>
      <c r="W1317" s="57">
        <v>8270739.9900000002</v>
      </c>
      <c r="X1317" s="57">
        <v>0</v>
      </c>
      <c r="Y1317" s="73">
        <v>41120</v>
      </c>
      <c r="Z1317" s="57">
        <v>-283452.99</v>
      </c>
      <c r="AA1317" s="57">
        <v>0</v>
      </c>
      <c r="AB1317" s="57">
        <v>7987287</v>
      </c>
      <c r="AC1317" s="57">
        <v>0</v>
      </c>
      <c r="AD1317" s="56" t="s">
        <v>9255</v>
      </c>
      <c r="AE1317" s="57">
        <v>0</v>
      </c>
      <c r="AF1317" s="57">
        <v>0</v>
      </c>
      <c r="AG1317" s="57">
        <v>0</v>
      </c>
      <c r="AI1317"/>
      <c r="AJ1317"/>
    </row>
    <row r="1318" spans="1:36">
      <c r="A1318" s="56" t="s">
        <v>48</v>
      </c>
      <c r="B1318" s="56" t="s">
        <v>11427</v>
      </c>
      <c r="C1318" s="56">
        <v>2101010050</v>
      </c>
      <c r="D1318" s="56" t="s">
        <v>43</v>
      </c>
      <c r="E1318" s="56">
        <v>2101020050</v>
      </c>
      <c r="F1318" s="56">
        <v>5401010050</v>
      </c>
      <c r="G1318" s="56" t="s">
        <v>11428</v>
      </c>
      <c r="H1318" s="56">
        <v>400303</v>
      </c>
      <c r="I1318" s="56" t="s">
        <v>11479</v>
      </c>
      <c r="J1318" s="56" t="s">
        <v>5490</v>
      </c>
      <c r="K1318" s="56" t="s">
        <v>4783</v>
      </c>
      <c r="L1318" s="56" t="s">
        <v>7138</v>
      </c>
      <c r="M1318" s="73">
        <v>40672</v>
      </c>
      <c r="N1318" s="56"/>
      <c r="O1318" s="56"/>
      <c r="P1318" s="56" t="s">
        <v>1201</v>
      </c>
      <c r="Q1318" s="56"/>
      <c r="R1318" s="56" t="s">
        <v>70</v>
      </c>
      <c r="S1318" s="56" t="s">
        <v>11415</v>
      </c>
      <c r="T1318" s="56" t="s">
        <v>7140</v>
      </c>
      <c r="U1318" s="57">
        <v>2767984</v>
      </c>
      <c r="V1318" s="57">
        <v>-1636790.1</v>
      </c>
      <c r="W1318" s="57">
        <v>1131193.8999999999</v>
      </c>
      <c r="X1318" s="57">
        <v>0</v>
      </c>
      <c r="Y1318" s="73">
        <v>40672</v>
      </c>
      <c r="Z1318" s="57">
        <v>-178084.55</v>
      </c>
      <c r="AA1318" s="57">
        <v>0</v>
      </c>
      <c r="AB1318" s="57">
        <v>953109.35</v>
      </c>
      <c r="AC1318" s="57">
        <v>0</v>
      </c>
      <c r="AD1318" s="56" t="s">
        <v>9255</v>
      </c>
      <c r="AE1318" s="57">
        <v>0</v>
      </c>
      <c r="AF1318" s="57">
        <v>0</v>
      </c>
      <c r="AG1318" s="57">
        <v>0</v>
      </c>
      <c r="AI1318"/>
      <c r="AJ1318"/>
    </row>
    <row r="1319" spans="1:36">
      <c r="A1319" s="56" t="s">
        <v>48</v>
      </c>
      <c r="B1319" s="56" t="s">
        <v>11427</v>
      </c>
      <c r="C1319" s="56">
        <v>2101010050</v>
      </c>
      <c r="D1319" s="56" t="s">
        <v>43</v>
      </c>
      <c r="E1319" s="56">
        <v>2101020050</v>
      </c>
      <c r="F1319" s="56">
        <v>5401010050</v>
      </c>
      <c r="G1319" s="56" t="s">
        <v>11428</v>
      </c>
      <c r="H1319" s="56">
        <v>400303</v>
      </c>
      <c r="I1319" s="56" t="s">
        <v>11479</v>
      </c>
      <c r="J1319" s="56" t="s">
        <v>5491</v>
      </c>
      <c r="K1319" s="56" t="s">
        <v>4785</v>
      </c>
      <c r="L1319" s="56" t="s">
        <v>7138</v>
      </c>
      <c r="M1319" s="73">
        <v>40672</v>
      </c>
      <c r="N1319" s="56"/>
      <c r="O1319" s="56"/>
      <c r="P1319" s="56" t="s">
        <v>1201</v>
      </c>
      <c r="Q1319" s="56"/>
      <c r="R1319" s="56" t="s">
        <v>70</v>
      </c>
      <c r="S1319" s="56" t="s">
        <v>11415</v>
      </c>
      <c r="T1319" s="56" t="s">
        <v>7140</v>
      </c>
      <c r="U1319" s="57">
        <v>3321581</v>
      </c>
      <c r="V1319" s="57">
        <v>-1964148.44</v>
      </c>
      <c r="W1319" s="57">
        <v>1357432.56</v>
      </c>
      <c r="X1319" s="57">
        <v>0</v>
      </c>
      <c r="Y1319" s="73">
        <v>40672</v>
      </c>
      <c r="Z1319" s="57">
        <v>-213701.44</v>
      </c>
      <c r="AA1319" s="57">
        <v>0</v>
      </c>
      <c r="AB1319" s="57">
        <v>1143731.1200000001</v>
      </c>
      <c r="AC1319" s="57">
        <v>0</v>
      </c>
      <c r="AD1319" s="56" t="s">
        <v>9255</v>
      </c>
      <c r="AE1319" s="57">
        <v>0</v>
      </c>
      <c r="AF1319" s="57">
        <v>0</v>
      </c>
      <c r="AG1319" s="57">
        <v>0</v>
      </c>
      <c r="AI1319"/>
      <c r="AJ1319"/>
    </row>
    <row r="1320" spans="1:36">
      <c r="A1320" s="56" t="s">
        <v>48</v>
      </c>
      <c r="B1320" s="56" t="s">
        <v>11427</v>
      </c>
      <c r="C1320" s="56">
        <v>2101010050</v>
      </c>
      <c r="D1320" s="56" t="s">
        <v>43</v>
      </c>
      <c r="E1320" s="56">
        <v>2101020050</v>
      </c>
      <c r="F1320" s="56">
        <v>5401010050</v>
      </c>
      <c r="G1320" s="56" t="s">
        <v>11428</v>
      </c>
      <c r="H1320" s="56">
        <v>400303</v>
      </c>
      <c r="I1320" s="56" t="s">
        <v>11479</v>
      </c>
      <c r="J1320" s="56" t="s">
        <v>5492</v>
      </c>
      <c r="K1320" s="56" t="s">
        <v>4787</v>
      </c>
      <c r="L1320" s="56" t="s">
        <v>7138</v>
      </c>
      <c r="M1320" s="73">
        <v>40672</v>
      </c>
      <c r="N1320" s="56"/>
      <c r="O1320" s="56"/>
      <c r="P1320" s="56" t="s">
        <v>1201</v>
      </c>
      <c r="Q1320" s="56"/>
      <c r="R1320" s="56" t="s">
        <v>70</v>
      </c>
      <c r="S1320" s="56" t="s">
        <v>11415</v>
      </c>
      <c r="T1320" s="56" t="s">
        <v>7140</v>
      </c>
      <c r="U1320" s="57">
        <v>2214387</v>
      </c>
      <c r="V1320" s="57">
        <v>-1309432.29</v>
      </c>
      <c r="W1320" s="57">
        <v>904954.71</v>
      </c>
      <c r="X1320" s="57">
        <v>0</v>
      </c>
      <c r="Y1320" s="73">
        <v>40672</v>
      </c>
      <c r="Z1320" s="57">
        <v>-142467.57</v>
      </c>
      <c r="AA1320" s="57">
        <v>0</v>
      </c>
      <c r="AB1320" s="57">
        <v>762487.14</v>
      </c>
      <c r="AC1320" s="57">
        <v>0</v>
      </c>
      <c r="AD1320" s="56" t="s">
        <v>9255</v>
      </c>
      <c r="AE1320" s="57">
        <v>0</v>
      </c>
      <c r="AF1320" s="57">
        <v>0</v>
      </c>
      <c r="AG1320" s="57">
        <v>0</v>
      </c>
      <c r="AI1320"/>
      <c r="AJ1320"/>
    </row>
    <row r="1321" spans="1:36">
      <c r="A1321" s="56" t="s">
        <v>48</v>
      </c>
      <c r="B1321" s="56" t="s">
        <v>11427</v>
      </c>
      <c r="C1321" s="56">
        <v>2101010050</v>
      </c>
      <c r="D1321" s="56" t="s">
        <v>43</v>
      </c>
      <c r="E1321" s="56">
        <v>2101020050</v>
      </c>
      <c r="F1321" s="56">
        <v>5401010050</v>
      </c>
      <c r="G1321" s="56" t="s">
        <v>11428</v>
      </c>
      <c r="H1321" s="56">
        <v>400303</v>
      </c>
      <c r="I1321" s="56" t="s">
        <v>11479</v>
      </c>
      <c r="J1321" s="56" t="s">
        <v>5493</v>
      </c>
      <c r="K1321" s="56" t="s">
        <v>4789</v>
      </c>
      <c r="L1321" s="56" t="s">
        <v>7138</v>
      </c>
      <c r="M1321" s="73">
        <v>40672</v>
      </c>
      <c r="N1321" s="56"/>
      <c r="O1321" s="56"/>
      <c r="P1321" s="56" t="s">
        <v>1201</v>
      </c>
      <c r="Q1321" s="56"/>
      <c r="R1321" s="56" t="s">
        <v>70</v>
      </c>
      <c r="S1321" s="56" t="s">
        <v>11415</v>
      </c>
      <c r="T1321" s="56" t="s">
        <v>7140</v>
      </c>
      <c r="U1321" s="57">
        <v>11071937</v>
      </c>
      <c r="V1321" s="57">
        <v>-6547161.4100000001</v>
      </c>
      <c r="W1321" s="57">
        <v>4524775.59</v>
      </c>
      <c r="X1321" s="57">
        <v>0</v>
      </c>
      <c r="Y1321" s="73">
        <v>40672</v>
      </c>
      <c r="Z1321" s="57">
        <v>-712338.18</v>
      </c>
      <c r="AA1321" s="57">
        <v>0</v>
      </c>
      <c r="AB1321" s="57">
        <v>3812437.41</v>
      </c>
      <c r="AC1321" s="57">
        <v>0</v>
      </c>
      <c r="AD1321" s="56" t="s">
        <v>9255</v>
      </c>
      <c r="AE1321" s="57">
        <v>0</v>
      </c>
      <c r="AF1321" s="57">
        <v>0</v>
      </c>
      <c r="AG1321" s="57">
        <v>0</v>
      </c>
      <c r="AI1321"/>
      <c r="AJ1321"/>
    </row>
    <row r="1322" spans="1:36">
      <c r="A1322" s="56" t="s">
        <v>48</v>
      </c>
      <c r="B1322" s="56" t="s">
        <v>11427</v>
      </c>
      <c r="C1322" s="56">
        <v>2101010050</v>
      </c>
      <c r="D1322" s="56" t="s">
        <v>43</v>
      </c>
      <c r="E1322" s="56">
        <v>2101020050</v>
      </c>
      <c r="F1322" s="56">
        <v>5401010050</v>
      </c>
      <c r="G1322" s="56" t="s">
        <v>11428</v>
      </c>
      <c r="H1322" s="56">
        <v>400303</v>
      </c>
      <c r="I1322" s="56" t="s">
        <v>11479</v>
      </c>
      <c r="J1322" s="56" t="s">
        <v>5499</v>
      </c>
      <c r="K1322" s="56" t="s">
        <v>4800</v>
      </c>
      <c r="L1322" s="56" t="s">
        <v>7138</v>
      </c>
      <c r="M1322" s="73">
        <v>40672</v>
      </c>
      <c r="N1322" s="56"/>
      <c r="O1322" s="56"/>
      <c r="P1322" s="56" t="s">
        <v>1201</v>
      </c>
      <c r="Q1322" s="56"/>
      <c r="R1322" s="56" t="s">
        <v>70</v>
      </c>
      <c r="S1322" s="56" t="s">
        <v>11415</v>
      </c>
      <c r="T1322" s="56" t="s">
        <v>7140</v>
      </c>
      <c r="U1322" s="57">
        <v>2214387</v>
      </c>
      <c r="V1322" s="57">
        <v>-1309432.29</v>
      </c>
      <c r="W1322" s="57">
        <v>904954.71</v>
      </c>
      <c r="X1322" s="57">
        <v>0</v>
      </c>
      <c r="Y1322" s="73">
        <v>40672</v>
      </c>
      <c r="Z1322" s="57">
        <v>-142467.57</v>
      </c>
      <c r="AA1322" s="57">
        <v>0</v>
      </c>
      <c r="AB1322" s="57">
        <v>762487.14</v>
      </c>
      <c r="AC1322" s="57">
        <v>0</v>
      </c>
      <c r="AD1322" s="56" t="s">
        <v>9255</v>
      </c>
      <c r="AE1322" s="57">
        <v>0</v>
      </c>
      <c r="AF1322" s="57">
        <v>0</v>
      </c>
      <c r="AG1322" s="57">
        <v>0</v>
      </c>
      <c r="AI1322"/>
      <c r="AJ1322"/>
    </row>
    <row r="1323" spans="1:36">
      <c r="A1323" s="56" t="s">
        <v>48</v>
      </c>
      <c r="B1323" s="56" t="s">
        <v>11427</v>
      </c>
      <c r="C1323" s="56">
        <v>2101010050</v>
      </c>
      <c r="D1323" s="56" t="s">
        <v>43</v>
      </c>
      <c r="E1323" s="56">
        <v>2101020050</v>
      </c>
      <c r="F1323" s="56">
        <v>5401010050</v>
      </c>
      <c r="G1323" s="56" t="s">
        <v>11428</v>
      </c>
      <c r="H1323" s="56">
        <v>400303</v>
      </c>
      <c r="I1323" s="56" t="s">
        <v>11479</v>
      </c>
      <c r="J1323" s="56" t="s">
        <v>5500</v>
      </c>
      <c r="K1323" s="56" t="s">
        <v>4802</v>
      </c>
      <c r="L1323" s="56" t="s">
        <v>7138</v>
      </c>
      <c r="M1323" s="73">
        <v>40672</v>
      </c>
      <c r="N1323" s="56"/>
      <c r="O1323" s="56"/>
      <c r="P1323" s="56" t="s">
        <v>1201</v>
      </c>
      <c r="Q1323" s="56"/>
      <c r="R1323" s="56" t="s">
        <v>70</v>
      </c>
      <c r="S1323" s="56" t="s">
        <v>11415</v>
      </c>
      <c r="T1323" s="56" t="s">
        <v>7140</v>
      </c>
      <c r="U1323" s="57">
        <v>3598380</v>
      </c>
      <c r="V1323" s="57">
        <v>-2127827.86</v>
      </c>
      <c r="W1323" s="57">
        <v>1470552.14</v>
      </c>
      <c r="X1323" s="57">
        <v>0</v>
      </c>
      <c r="Y1323" s="73">
        <v>40672</v>
      </c>
      <c r="Z1323" s="57">
        <v>-231509.92</v>
      </c>
      <c r="AA1323" s="57">
        <v>0</v>
      </c>
      <c r="AB1323" s="57">
        <v>1239042.22</v>
      </c>
      <c r="AC1323" s="57">
        <v>0</v>
      </c>
      <c r="AD1323" s="56" t="s">
        <v>9255</v>
      </c>
      <c r="AE1323" s="57">
        <v>0</v>
      </c>
      <c r="AF1323" s="57">
        <v>0</v>
      </c>
      <c r="AG1323" s="57">
        <v>0</v>
      </c>
      <c r="AI1323"/>
      <c r="AJ1323"/>
    </row>
    <row r="1324" spans="1:36">
      <c r="A1324" s="56" t="s">
        <v>48</v>
      </c>
      <c r="B1324" s="56" t="s">
        <v>11427</v>
      </c>
      <c r="C1324" s="56">
        <v>2101010050</v>
      </c>
      <c r="D1324" s="56" t="s">
        <v>43</v>
      </c>
      <c r="E1324" s="56">
        <v>2101020050</v>
      </c>
      <c r="F1324" s="56">
        <v>5401010050</v>
      </c>
      <c r="G1324" s="56" t="s">
        <v>11428</v>
      </c>
      <c r="H1324" s="56">
        <v>400303</v>
      </c>
      <c r="I1324" s="56" t="s">
        <v>11479</v>
      </c>
      <c r="J1324" s="56" t="s">
        <v>5537</v>
      </c>
      <c r="K1324" s="56" t="s">
        <v>4860</v>
      </c>
      <c r="L1324" s="56" t="s">
        <v>7138</v>
      </c>
      <c r="M1324" s="73">
        <v>40672</v>
      </c>
      <c r="N1324" s="56"/>
      <c r="O1324" s="56"/>
      <c r="P1324" s="56" t="s">
        <v>1201</v>
      </c>
      <c r="Q1324" s="56"/>
      <c r="R1324" s="56" t="s">
        <v>70</v>
      </c>
      <c r="S1324" s="56" t="s">
        <v>11415</v>
      </c>
      <c r="T1324" s="56" t="s">
        <v>7140</v>
      </c>
      <c r="U1324" s="57">
        <v>7776343</v>
      </c>
      <c r="V1324" s="57">
        <v>-4598443.7300000004</v>
      </c>
      <c r="W1324" s="57">
        <v>3177899.27</v>
      </c>
      <c r="X1324" s="57">
        <v>0</v>
      </c>
      <c r="Y1324" s="73">
        <v>40672</v>
      </c>
      <c r="Z1324" s="57">
        <v>-500297.22</v>
      </c>
      <c r="AA1324" s="57">
        <v>0</v>
      </c>
      <c r="AB1324" s="57">
        <v>2677602.0499999998</v>
      </c>
      <c r="AC1324" s="57">
        <v>0</v>
      </c>
      <c r="AD1324" s="56" t="s">
        <v>9255</v>
      </c>
      <c r="AE1324" s="57">
        <v>0</v>
      </c>
      <c r="AF1324" s="57">
        <v>0</v>
      </c>
      <c r="AG1324" s="57">
        <v>0</v>
      </c>
      <c r="AI1324"/>
      <c r="AJ1324"/>
    </row>
    <row r="1325" spans="1:36">
      <c r="A1325" s="56" t="s">
        <v>48</v>
      </c>
      <c r="B1325" s="56" t="s">
        <v>11427</v>
      </c>
      <c r="C1325" s="56">
        <v>2101010050</v>
      </c>
      <c r="D1325" s="56" t="s">
        <v>43</v>
      </c>
      <c r="E1325" s="56">
        <v>2101020050</v>
      </c>
      <c r="F1325" s="56">
        <v>5401010050</v>
      </c>
      <c r="G1325" s="56" t="s">
        <v>11428</v>
      </c>
      <c r="H1325" s="56">
        <v>400303</v>
      </c>
      <c r="I1325" s="56" t="s">
        <v>11479</v>
      </c>
      <c r="J1325" s="56" t="s">
        <v>5538</v>
      </c>
      <c r="K1325" s="56" t="s">
        <v>4862</v>
      </c>
      <c r="L1325" s="56" t="s">
        <v>7138</v>
      </c>
      <c r="M1325" s="73">
        <v>40672</v>
      </c>
      <c r="N1325" s="56"/>
      <c r="O1325" s="56"/>
      <c r="P1325" s="56" t="s">
        <v>1201</v>
      </c>
      <c r="Q1325" s="56"/>
      <c r="R1325" s="56" t="s">
        <v>70</v>
      </c>
      <c r="S1325" s="56" t="s">
        <v>11415</v>
      </c>
      <c r="T1325" s="56" t="s">
        <v>7140</v>
      </c>
      <c r="U1325" s="57">
        <v>3029744</v>
      </c>
      <c r="V1325" s="57">
        <v>-1791601.36</v>
      </c>
      <c r="W1325" s="57">
        <v>1238142.6399999999</v>
      </c>
      <c r="X1325" s="57">
        <v>0</v>
      </c>
      <c r="Y1325" s="73">
        <v>40672</v>
      </c>
      <c r="Z1325" s="57">
        <v>-194921.01</v>
      </c>
      <c r="AA1325" s="57">
        <v>0</v>
      </c>
      <c r="AB1325" s="57">
        <v>1043221.63</v>
      </c>
      <c r="AC1325" s="57">
        <v>0</v>
      </c>
      <c r="AD1325" s="56" t="s">
        <v>9255</v>
      </c>
      <c r="AE1325" s="57">
        <v>0</v>
      </c>
      <c r="AF1325" s="57">
        <v>0</v>
      </c>
      <c r="AG1325" s="57">
        <v>0</v>
      </c>
      <c r="AI1325"/>
      <c r="AJ1325"/>
    </row>
    <row r="1326" spans="1:36">
      <c r="A1326" s="56" t="s">
        <v>48</v>
      </c>
      <c r="B1326" s="56" t="s">
        <v>11427</v>
      </c>
      <c r="C1326" s="56">
        <v>2101010050</v>
      </c>
      <c r="D1326" s="56" t="s">
        <v>43</v>
      </c>
      <c r="E1326" s="56">
        <v>2101020050</v>
      </c>
      <c r="F1326" s="56">
        <v>5401010050</v>
      </c>
      <c r="G1326" s="56" t="s">
        <v>11428</v>
      </c>
      <c r="H1326" s="56">
        <v>400303</v>
      </c>
      <c r="I1326" s="56" t="s">
        <v>11479</v>
      </c>
      <c r="J1326" s="56" t="s">
        <v>5539</v>
      </c>
      <c r="K1326" s="56" t="s">
        <v>4864</v>
      </c>
      <c r="L1326" s="56" t="s">
        <v>7138</v>
      </c>
      <c r="M1326" s="73">
        <v>40672</v>
      </c>
      <c r="N1326" s="56"/>
      <c r="O1326" s="56"/>
      <c r="P1326" s="56" t="s">
        <v>1201</v>
      </c>
      <c r="Q1326" s="56"/>
      <c r="R1326" s="56" t="s">
        <v>70</v>
      </c>
      <c r="S1326" s="56" t="s">
        <v>11415</v>
      </c>
      <c r="T1326" s="56" t="s">
        <v>7140</v>
      </c>
      <c r="U1326" s="57">
        <v>2060226</v>
      </c>
      <c r="V1326" s="57">
        <v>-1218288.8500000001</v>
      </c>
      <c r="W1326" s="57">
        <v>841937.15</v>
      </c>
      <c r="X1326" s="57">
        <v>0</v>
      </c>
      <c r="Y1326" s="73">
        <v>40672</v>
      </c>
      <c r="Z1326" s="57">
        <v>-132546.31</v>
      </c>
      <c r="AA1326" s="57">
        <v>0</v>
      </c>
      <c r="AB1326" s="57">
        <v>709390.84</v>
      </c>
      <c r="AC1326" s="57">
        <v>0</v>
      </c>
      <c r="AD1326" s="56" t="s">
        <v>9255</v>
      </c>
      <c r="AE1326" s="57">
        <v>0</v>
      </c>
      <c r="AF1326" s="57">
        <v>0</v>
      </c>
      <c r="AG1326" s="57">
        <v>0</v>
      </c>
      <c r="AI1326"/>
      <c r="AJ1326"/>
    </row>
    <row r="1327" spans="1:36">
      <c r="A1327" s="56" t="s">
        <v>48</v>
      </c>
      <c r="B1327" s="56" t="s">
        <v>11427</v>
      </c>
      <c r="C1327" s="56">
        <v>2101010050</v>
      </c>
      <c r="D1327" s="56" t="s">
        <v>43</v>
      </c>
      <c r="E1327" s="56">
        <v>2101020050</v>
      </c>
      <c r="F1327" s="56">
        <v>5401010050</v>
      </c>
      <c r="G1327" s="56" t="s">
        <v>11428</v>
      </c>
      <c r="H1327" s="56">
        <v>400303</v>
      </c>
      <c r="I1327" s="56" t="s">
        <v>11479</v>
      </c>
      <c r="J1327" s="56" t="s">
        <v>5540</v>
      </c>
      <c r="K1327" s="56" t="s">
        <v>4866</v>
      </c>
      <c r="L1327" s="56" t="s">
        <v>7138</v>
      </c>
      <c r="M1327" s="73">
        <v>40672</v>
      </c>
      <c r="N1327" s="56"/>
      <c r="O1327" s="56"/>
      <c r="P1327" s="56" t="s">
        <v>1201</v>
      </c>
      <c r="Q1327" s="56"/>
      <c r="R1327" s="56" t="s">
        <v>70</v>
      </c>
      <c r="S1327" s="56" t="s">
        <v>11415</v>
      </c>
      <c r="T1327" s="56" t="s">
        <v>7140</v>
      </c>
      <c r="U1327" s="57">
        <v>2100623</v>
      </c>
      <c r="V1327" s="57">
        <v>-1242177.3500000001</v>
      </c>
      <c r="W1327" s="57">
        <v>858445.65</v>
      </c>
      <c r="X1327" s="57">
        <v>0</v>
      </c>
      <c r="Y1327" s="73">
        <v>40672</v>
      </c>
      <c r="Z1327" s="57">
        <v>-135145.24</v>
      </c>
      <c r="AA1327" s="57">
        <v>0</v>
      </c>
      <c r="AB1327" s="57">
        <v>723300.41</v>
      </c>
      <c r="AC1327" s="57">
        <v>0</v>
      </c>
      <c r="AD1327" s="56" t="s">
        <v>9255</v>
      </c>
      <c r="AE1327" s="57">
        <v>0</v>
      </c>
      <c r="AF1327" s="57">
        <v>0</v>
      </c>
      <c r="AG1327" s="57">
        <v>0</v>
      </c>
      <c r="AI1327"/>
      <c r="AJ1327"/>
    </row>
    <row r="1328" spans="1:36">
      <c r="A1328" s="56" t="s">
        <v>48</v>
      </c>
      <c r="B1328" s="56" t="s">
        <v>11427</v>
      </c>
      <c r="C1328" s="56">
        <v>2101010050</v>
      </c>
      <c r="D1328" s="56" t="s">
        <v>43</v>
      </c>
      <c r="E1328" s="56">
        <v>2101020050</v>
      </c>
      <c r="F1328" s="56">
        <v>5401010050</v>
      </c>
      <c r="G1328" s="56" t="s">
        <v>11428</v>
      </c>
      <c r="H1328" s="56">
        <v>400303</v>
      </c>
      <c r="I1328" s="56" t="s">
        <v>11480</v>
      </c>
      <c r="J1328" s="56" t="s">
        <v>5388</v>
      </c>
      <c r="K1328" s="56" t="s">
        <v>2182</v>
      </c>
      <c r="L1328" s="56" t="s">
        <v>7138</v>
      </c>
      <c r="M1328" s="73">
        <v>41120</v>
      </c>
      <c r="N1328" s="56"/>
      <c r="O1328" s="56"/>
      <c r="P1328" s="56" t="s">
        <v>7168</v>
      </c>
      <c r="Q1328" s="56"/>
      <c r="R1328" s="56" t="s">
        <v>70</v>
      </c>
      <c r="S1328" s="56" t="s">
        <v>11415</v>
      </c>
      <c r="T1328" s="56" t="s">
        <v>7140</v>
      </c>
      <c r="U1328" s="57">
        <v>12567644</v>
      </c>
      <c r="V1328" s="57">
        <v>-4316266.75</v>
      </c>
      <c r="W1328" s="57">
        <v>8251377.25</v>
      </c>
      <c r="X1328" s="57">
        <v>0</v>
      </c>
      <c r="Y1328" s="73">
        <v>41120</v>
      </c>
      <c r="Z1328" s="57">
        <v>-278138.56</v>
      </c>
      <c r="AA1328" s="57">
        <v>0</v>
      </c>
      <c r="AB1328" s="57">
        <v>7973238.6900000004</v>
      </c>
      <c r="AC1328" s="57">
        <v>0</v>
      </c>
      <c r="AD1328" s="56" t="s">
        <v>9255</v>
      </c>
      <c r="AE1328" s="57">
        <v>0</v>
      </c>
      <c r="AF1328" s="57">
        <v>0</v>
      </c>
      <c r="AG1328" s="57">
        <v>0</v>
      </c>
      <c r="AI1328"/>
      <c r="AJ1328"/>
    </row>
    <row r="1329" spans="1:36">
      <c r="A1329" s="56" t="s">
        <v>48</v>
      </c>
      <c r="B1329" s="56" t="s">
        <v>11427</v>
      </c>
      <c r="C1329" s="56">
        <v>2101010050</v>
      </c>
      <c r="D1329" s="56" t="s">
        <v>43</v>
      </c>
      <c r="E1329" s="56">
        <v>2101020050</v>
      </c>
      <c r="F1329" s="56">
        <v>5401010050</v>
      </c>
      <c r="G1329" s="56" t="s">
        <v>11428</v>
      </c>
      <c r="H1329" s="56">
        <v>400304</v>
      </c>
      <c r="I1329" s="56" t="s">
        <v>11481</v>
      </c>
      <c r="J1329" s="56" t="s">
        <v>5769</v>
      </c>
      <c r="K1329" s="56" t="s">
        <v>4783</v>
      </c>
      <c r="L1329" s="56" t="s">
        <v>7138</v>
      </c>
      <c r="M1329" s="73">
        <v>40832</v>
      </c>
      <c r="N1329" s="56"/>
      <c r="O1329" s="56"/>
      <c r="P1329" s="56" t="s">
        <v>1201</v>
      </c>
      <c r="Q1329" s="56"/>
      <c r="R1329" s="56" t="s">
        <v>70</v>
      </c>
      <c r="S1329" s="56" t="s">
        <v>11415</v>
      </c>
      <c r="T1329" s="56" t="s">
        <v>7140</v>
      </c>
      <c r="U1329" s="57">
        <v>2694201</v>
      </c>
      <c r="V1329" s="57">
        <v>-1522917.75</v>
      </c>
      <c r="W1329" s="57">
        <v>1171283.25</v>
      </c>
      <c r="X1329" s="57">
        <v>0</v>
      </c>
      <c r="Y1329" s="73">
        <v>40832</v>
      </c>
      <c r="Z1329" s="57">
        <v>-171224.26</v>
      </c>
      <c r="AA1329" s="57">
        <v>0</v>
      </c>
      <c r="AB1329" s="57">
        <v>1000058.99</v>
      </c>
      <c r="AC1329" s="57">
        <v>0</v>
      </c>
      <c r="AD1329" s="56" t="s">
        <v>9255</v>
      </c>
      <c r="AE1329" s="57">
        <v>0</v>
      </c>
      <c r="AF1329" s="57">
        <v>0</v>
      </c>
      <c r="AG1329" s="57">
        <v>0</v>
      </c>
      <c r="AI1329"/>
      <c r="AJ1329"/>
    </row>
    <row r="1330" spans="1:36">
      <c r="A1330" s="56" t="s">
        <v>48</v>
      </c>
      <c r="B1330" s="56" t="s">
        <v>11427</v>
      </c>
      <c r="C1330" s="56">
        <v>2101010050</v>
      </c>
      <c r="D1330" s="56" t="s">
        <v>43</v>
      </c>
      <c r="E1330" s="56">
        <v>2101020050</v>
      </c>
      <c r="F1330" s="56">
        <v>5401010050</v>
      </c>
      <c r="G1330" s="56" t="s">
        <v>11428</v>
      </c>
      <c r="H1330" s="56">
        <v>400304</v>
      </c>
      <c r="I1330" s="56" t="s">
        <v>11481</v>
      </c>
      <c r="J1330" s="56" t="s">
        <v>5770</v>
      </c>
      <c r="K1330" s="56" t="s">
        <v>4785</v>
      </c>
      <c r="L1330" s="56" t="s">
        <v>7138</v>
      </c>
      <c r="M1330" s="73">
        <v>40832</v>
      </c>
      <c r="N1330" s="56"/>
      <c r="O1330" s="56"/>
      <c r="P1330" s="56" t="s">
        <v>1201</v>
      </c>
      <c r="Q1330" s="56"/>
      <c r="R1330" s="56" t="s">
        <v>70</v>
      </c>
      <c r="S1330" s="56" t="s">
        <v>11415</v>
      </c>
      <c r="T1330" s="56" t="s">
        <v>7140</v>
      </c>
      <c r="U1330" s="57">
        <v>3233041</v>
      </c>
      <c r="V1330" s="57">
        <v>-1827501.08</v>
      </c>
      <c r="W1330" s="57">
        <v>1405539.92</v>
      </c>
      <c r="X1330" s="57">
        <v>0</v>
      </c>
      <c r="Y1330" s="73">
        <v>40832</v>
      </c>
      <c r="Z1330" s="57">
        <v>-205469.11</v>
      </c>
      <c r="AA1330" s="57">
        <v>0</v>
      </c>
      <c r="AB1330" s="57">
        <v>1200070.81</v>
      </c>
      <c r="AC1330" s="57">
        <v>0</v>
      </c>
      <c r="AD1330" s="56" t="s">
        <v>9255</v>
      </c>
      <c r="AE1330" s="57">
        <v>0</v>
      </c>
      <c r="AF1330" s="57">
        <v>0</v>
      </c>
      <c r="AG1330" s="57">
        <v>0</v>
      </c>
      <c r="AI1330"/>
      <c r="AJ1330"/>
    </row>
    <row r="1331" spans="1:36">
      <c r="A1331" s="56" t="s">
        <v>48</v>
      </c>
      <c r="B1331" s="56" t="s">
        <v>11427</v>
      </c>
      <c r="C1331" s="56">
        <v>2101010050</v>
      </c>
      <c r="D1331" s="56" t="s">
        <v>43</v>
      </c>
      <c r="E1331" s="56">
        <v>2101020050</v>
      </c>
      <c r="F1331" s="56">
        <v>5401010050</v>
      </c>
      <c r="G1331" s="56" t="s">
        <v>11428</v>
      </c>
      <c r="H1331" s="56">
        <v>400304</v>
      </c>
      <c r="I1331" s="56" t="s">
        <v>11481</v>
      </c>
      <c r="J1331" s="56" t="s">
        <v>5771</v>
      </c>
      <c r="K1331" s="56" t="s">
        <v>4787</v>
      </c>
      <c r="L1331" s="56" t="s">
        <v>7138</v>
      </c>
      <c r="M1331" s="73">
        <v>40832</v>
      </c>
      <c r="N1331" s="56"/>
      <c r="O1331" s="56"/>
      <c r="P1331" s="56" t="s">
        <v>1201</v>
      </c>
      <c r="Q1331" s="56"/>
      <c r="R1331" s="56" t="s">
        <v>70</v>
      </c>
      <c r="S1331" s="56" t="s">
        <v>11415</v>
      </c>
      <c r="T1331" s="56" t="s">
        <v>7140</v>
      </c>
      <c r="U1331" s="57">
        <v>2155361</v>
      </c>
      <c r="V1331" s="57">
        <v>-1218334.42</v>
      </c>
      <c r="W1331" s="57">
        <v>937026.58</v>
      </c>
      <c r="X1331" s="57">
        <v>0</v>
      </c>
      <c r="Y1331" s="73">
        <v>40832</v>
      </c>
      <c r="Z1331" s="57">
        <v>-136979.4</v>
      </c>
      <c r="AA1331" s="57">
        <v>0</v>
      </c>
      <c r="AB1331" s="57">
        <v>800047.18</v>
      </c>
      <c r="AC1331" s="57">
        <v>0</v>
      </c>
      <c r="AD1331" s="56" t="s">
        <v>9255</v>
      </c>
      <c r="AE1331" s="57">
        <v>0</v>
      </c>
      <c r="AF1331" s="57">
        <v>0</v>
      </c>
      <c r="AG1331" s="57">
        <v>0</v>
      </c>
      <c r="AI1331"/>
      <c r="AJ1331"/>
    </row>
    <row r="1332" spans="1:36">
      <c r="A1332" s="56" t="s">
        <v>48</v>
      </c>
      <c r="B1332" s="56" t="s">
        <v>11427</v>
      </c>
      <c r="C1332" s="56">
        <v>2101010050</v>
      </c>
      <c r="D1332" s="56" t="s">
        <v>43</v>
      </c>
      <c r="E1332" s="56">
        <v>2101020050</v>
      </c>
      <c r="F1332" s="56">
        <v>5401010050</v>
      </c>
      <c r="G1332" s="56" t="s">
        <v>11428</v>
      </c>
      <c r="H1332" s="56">
        <v>400304</v>
      </c>
      <c r="I1332" s="56" t="s">
        <v>11481</v>
      </c>
      <c r="J1332" s="56" t="s">
        <v>5772</v>
      </c>
      <c r="K1332" s="56" t="s">
        <v>4789</v>
      </c>
      <c r="L1332" s="56" t="s">
        <v>7138</v>
      </c>
      <c r="M1332" s="73">
        <v>40832</v>
      </c>
      <c r="N1332" s="56"/>
      <c r="O1332" s="56"/>
      <c r="P1332" s="56" t="s">
        <v>1201</v>
      </c>
      <c r="Q1332" s="56"/>
      <c r="R1332" s="56" t="s">
        <v>70</v>
      </c>
      <c r="S1332" s="56" t="s">
        <v>11415</v>
      </c>
      <c r="T1332" s="56" t="s">
        <v>7140</v>
      </c>
      <c r="U1332" s="57">
        <v>10776804</v>
      </c>
      <c r="V1332" s="57">
        <v>-6091670.4299999997</v>
      </c>
      <c r="W1332" s="57">
        <v>4685133.57</v>
      </c>
      <c r="X1332" s="57">
        <v>0</v>
      </c>
      <c r="Y1332" s="73">
        <v>40832</v>
      </c>
      <c r="Z1332" s="57">
        <v>-684897.12</v>
      </c>
      <c r="AA1332" s="57">
        <v>0</v>
      </c>
      <c r="AB1332" s="57">
        <v>4000236.45</v>
      </c>
      <c r="AC1332" s="57">
        <v>0</v>
      </c>
      <c r="AD1332" s="56" t="s">
        <v>9255</v>
      </c>
      <c r="AE1332" s="57">
        <v>0</v>
      </c>
      <c r="AF1332" s="57">
        <v>0</v>
      </c>
      <c r="AG1332" s="57">
        <v>0</v>
      </c>
      <c r="AI1332"/>
      <c r="AJ1332"/>
    </row>
    <row r="1333" spans="1:36">
      <c r="A1333" s="56" t="s">
        <v>48</v>
      </c>
      <c r="B1333" s="56" t="s">
        <v>11427</v>
      </c>
      <c r="C1333" s="56">
        <v>2101010050</v>
      </c>
      <c r="D1333" s="56" t="s">
        <v>43</v>
      </c>
      <c r="E1333" s="56">
        <v>2101020050</v>
      </c>
      <c r="F1333" s="56">
        <v>5401010050</v>
      </c>
      <c r="G1333" s="56" t="s">
        <v>11428</v>
      </c>
      <c r="H1333" s="56">
        <v>400304</v>
      </c>
      <c r="I1333" s="56" t="s">
        <v>11481</v>
      </c>
      <c r="J1333" s="56" t="s">
        <v>5778</v>
      </c>
      <c r="K1333" s="56" t="s">
        <v>4800</v>
      </c>
      <c r="L1333" s="56" t="s">
        <v>7138</v>
      </c>
      <c r="M1333" s="73">
        <v>40832</v>
      </c>
      <c r="N1333" s="56"/>
      <c r="O1333" s="56"/>
      <c r="P1333" s="56" t="s">
        <v>1201</v>
      </c>
      <c r="Q1333" s="56"/>
      <c r="R1333" s="56" t="s">
        <v>70</v>
      </c>
      <c r="S1333" s="56" t="s">
        <v>11415</v>
      </c>
      <c r="T1333" s="56" t="s">
        <v>7140</v>
      </c>
      <c r="U1333" s="57">
        <v>2155361</v>
      </c>
      <c r="V1333" s="57">
        <v>-1218334.42</v>
      </c>
      <c r="W1333" s="57">
        <v>937026.58</v>
      </c>
      <c r="X1333" s="57">
        <v>0</v>
      </c>
      <c r="Y1333" s="73">
        <v>40832</v>
      </c>
      <c r="Z1333" s="57">
        <v>-136979.4</v>
      </c>
      <c r="AA1333" s="57">
        <v>0</v>
      </c>
      <c r="AB1333" s="57">
        <v>800047.18</v>
      </c>
      <c r="AC1333" s="57">
        <v>0</v>
      </c>
      <c r="AD1333" s="56" t="s">
        <v>9255</v>
      </c>
      <c r="AE1333" s="57">
        <v>0</v>
      </c>
      <c r="AF1333" s="57">
        <v>0</v>
      </c>
      <c r="AG1333" s="57">
        <v>0</v>
      </c>
      <c r="AI1333"/>
      <c r="AJ1333"/>
    </row>
    <row r="1334" spans="1:36">
      <c r="A1334" s="56" t="s">
        <v>48</v>
      </c>
      <c r="B1334" s="56" t="s">
        <v>11427</v>
      </c>
      <c r="C1334" s="56">
        <v>2101010050</v>
      </c>
      <c r="D1334" s="56" t="s">
        <v>43</v>
      </c>
      <c r="E1334" s="56">
        <v>2101020050</v>
      </c>
      <c r="F1334" s="56">
        <v>5401010050</v>
      </c>
      <c r="G1334" s="56" t="s">
        <v>11428</v>
      </c>
      <c r="H1334" s="56">
        <v>400304</v>
      </c>
      <c r="I1334" s="56" t="s">
        <v>11481</v>
      </c>
      <c r="J1334" s="56" t="s">
        <v>5779</v>
      </c>
      <c r="K1334" s="56" t="s">
        <v>4802</v>
      </c>
      <c r="L1334" s="56" t="s">
        <v>7138</v>
      </c>
      <c r="M1334" s="73">
        <v>40832</v>
      </c>
      <c r="N1334" s="56"/>
      <c r="O1334" s="56"/>
      <c r="P1334" s="56" t="s">
        <v>1201</v>
      </c>
      <c r="Q1334" s="56"/>
      <c r="R1334" s="56" t="s">
        <v>70</v>
      </c>
      <c r="S1334" s="56" t="s">
        <v>11415</v>
      </c>
      <c r="T1334" s="56" t="s">
        <v>7140</v>
      </c>
      <c r="U1334" s="57">
        <v>3502461</v>
      </c>
      <c r="V1334" s="57">
        <v>-1979792.75</v>
      </c>
      <c r="W1334" s="57">
        <v>1522668.25</v>
      </c>
      <c r="X1334" s="57">
        <v>0</v>
      </c>
      <c r="Y1334" s="73">
        <v>40832</v>
      </c>
      <c r="Z1334" s="57">
        <v>-222591.54</v>
      </c>
      <c r="AA1334" s="57">
        <v>0</v>
      </c>
      <c r="AB1334" s="57">
        <v>1300076.71</v>
      </c>
      <c r="AC1334" s="57">
        <v>0</v>
      </c>
      <c r="AD1334" s="56" t="s">
        <v>9255</v>
      </c>
      <c r="AE1334" s="57">
        <v>0</v>
      </c>
      <c r="AF1334" s="57">
        <v>0</v>
      </c>
      <c r="AG1334" s="57">
        <v>0</v>
      </c>
      <c r="AI1334"/>
      <c r="AJ1334"/>
    </row>
    <row r="1335" spans="1:36">
      <c r="A1335" s="56" t="s">
        <v>48</v>
      </c>
      <c r="B1335" s="56" t="s">
        <v>11427</v>
      </c>
      <c r="C1335" s="56">
        <v>2101010050</v>
      </c>
      <c r="D1335" s="56" t="s">
        <v>43</v>
      </c>
      <c r="E1335" s="56">
        <v>2101020050</v>
      </c>
      <c r="F1335" s="56">
        <v>5401010050</v>
      </c>
      <c r="G1335" s="56" t="s">
        <v>11428</v>
      </c>
      <c r="H1335" s="56">
        <v>400304</v>
      </c>
      <c r="I1335" s="56" t="s">
        <v>11481</v>
      </c>
      <c r="J1335" s="56" t="s">
        <v>5814</v>
      </c>
      <c r="K1335" s="56" t="s">
        <v>4860</v>
      </c>
      <c r="L1335" s="56" t="s">
        <v>7138</v>
      </c>
      <c r="M1335" s="73">
        <v>40832</v>
      </c>
      <c r="N1335" s="56"/>
      <c r="O1335" s="56"/>
      <c r="P1335" s="56" t="s">
        <v>1201</v>
      </c>
      <c r="Q1335" s="56"/>
      <c r="R1335" s="56" t="s">
        <v>70</v>
      </c>
      <c r="S1335" s="56" t="s">
        <v>11415</v>
      </c>
      <c r="T1335" s="56" t="s">
        <v>7140</v>
      </c>
      <c r="U1335" s="57">
        <v>4837613</v>
      </c>
      <c r="V1335" s="57">
        <v>-2734543.81</v>
      </c>
      <c r="W1335" s="57">
        <v>2103069.19</v>
      </c>
      <c r="X1335" s="57">
        <v>0</v>
      </c>
      <c r="Y1335" s="73">
        <v>40832</v>
      </c>
      <c r="Z1335" s="57">
        <v>-307436.68</v>
      </c>
      <c r="AA1335" s="57">
        <v>0</v>
      </c>
      <c r="AB1335" s="57">
        <v>1795632.51</v>
      </c>
      <c r="AC1335" s="57">
        <v>0</v>
      </c>
      <c r="AD1335" s="56" t="s">
        <v>9255</v>
      </c>
      <c r="AE1335" s="57">
        <v>0</v>
      </c>
      <c r="AF1335" s="57">
        <v>0</v>
      </c>
      <c r="AG1335" s="57">
        <v>0</v>
      </c>
      <c r="AI1335"/>
      <c r="AJ1335"/>
    </row>
    <row r="1336" spans="1:36">
      <c r="A1336" s="56" t="s">
        <v>48</v>
      </c>
      <c r="B1336" s="56" t="s">
        <v>11427</v>
      </c>
      <c r="C1336" s="56">
        <v>2101010050</v>
      </c>
      <c r="D1336" s="56" t="s">
        <v>43</v>
      </c>
      <c r="E1336" s="56">
        <v>2101020050</v>
      </c>
      <c r="F1336" s="56">
        <v>5401010050</v>
      </c>
      <c r="G1336" s="56" t="s">
        <v>11428</v>
      </c>
      <c r="H1336" s="56">
        <v>400304</v>
      </c>
      <c r="I1336" s="56" t="s">
        <v>11481</v>
      </c>
      <c r="J1336" s="56" t="s">
        <v>5815</v>
      </c>
      <c r="K1336" s="56" t="s">
        <v>4862</v>
      </c>
      <c r="L1336" s="56" t="s">
        <v>7138</v>
      </c>
      <c r="M1336" s="73">
        <v>40832</v>
      </c>
      <c r="N1336" s="56"/>
      <c r="O1336" s="56"/>
      <c r="P1336" s="56" t="s">
        <v>1201</v>
      </c>
      <c r="Q1336" s="56"/>
      <c r="R1336" s="56" t="s">
        <v>70</v>
      </c>
      <c r="S1336" s="56" t="s">
        <v>11415</v>
      </c>
      <c r="T1336" s="56" t="s">
        <v>7140</v>
      </c>
      <c r="U1336" s="57">
        <v>1884784</v>
      </c>
      <c r="V1336" s="57">
        <v>-1065406.3600000001</v>
      </c>
      <c r="W1336" s="57">
        <v>819377.64</v>
      </c>
      <c r="X1336" s="57">
        <v>0</v>
      </c>
      <c r="Y1336" s="73">
        <v>40832</v>
      </c>
      <c r="Z1336" s="57">
        <v>-119780.53</v>
      </c>
      <c r="AA1336" s="57">
        <v>0</v>
      </c>
      <c r="AB1336" s="57">
        <v>699597.11</v>
      </c>
      <c r="AC1336" s="57">
        <v>0</v>
      </c>
      <c r="AD1336" s="56" t="s">
        <v>9255</v>
      </c>
      <c r="AE1336" s="57">
        <v>0</v>
      </c>
      <c r="AF1336" s="57">
        <v>0</v>
      </c>
      <c r="AG1336" s="57">
        <v>0</v>
      </c>
      <c r="AI1336"/>
      <c r="AJ1336"/>
    </row>
    <row r="1337" spans="1:36">
      <c r="A1337" s="56" t="s">
        <v>48</v>
      </c>
      <c r="B1337" s="56" t="s">
        <v>11427</v>
      </c>
      <c r="C1337" s="56">
        <v>2101010050</v>
      </c>
      <c r="D1337" s="56" t="s">
        <v>43</v>
      </c>
      <c r="E1337" s="56">
        <v>2101020050</v>
      </c>
      <c r="F1337" s="56">
        <v>5401010050</v>
      </c>
      <c r="G1337" s="56" t="s">
        <v>11428</v>
      </c>
      <c r="H1337" s="56">
        <v>400304</v>
      </c>
      <c r="I1337" s="56" t="s">
        <v>11481</v>
      </c>
      <c r="J1337" s="56" t="s">
        <v>5816</v>
      </c>
      <c r="K1337" s="56" t="s">
        <v>4864</v>
      </c>
      <c r="L1337" s="56" t="s">
        <v>7138</v>
      </c>
      <c r="M1337" s="73">
        <v>40832</v>
      </c>
      <c r="N1337" s="56"/>
      <c r="O1337" s="56"/>
      <c r="P1337" s="56" t="s">
        <v>1201</v>
      </c>
      <c r="Q1337" s="56"/>
      <c r="R1337" s="56" t="s">
        <v>70</v>
      </c>
      <c r="S1337" s="56" t="s">
        <v>11415</v>
      </c>
      <c r="T1337" s="56" t="s">
        <v>7140</v>
      </c>
      <c r="U1337" s="57">
        <v>1281653</v>
      </c>
      <c r="V1337" s="57">
        <v>-724476.15</v>
      </c>
      <c r="W1337" s="57">
        <v>557176.85</v>
      </c>
      <c r="X1337" s="57">
        <v>0</v>
      </c>
      <c r="Y1337" s="73">
        <v>40832</v>
      </c>
      <c r="Z1337" s="57">
        <v>-81450.77</v>
      </c>
      <c r="AA1337" s="57">
        <v>0</v>
      </c>
      <c r="AB1337" s="57">
        <v>475726.08000000002</v>
      </c>
      <c r="AC1337" s="57">
        <v>0</v>
      </c>
      <c r="AD1337" s="56" t="s">
        <v>9255</v>
      </c>
      <c r="AE1337" s="57">
        <v>0</v>
      </c>
      <c r="AF1337" s="57">
        <v>0</v>
      </c>
      <c r="AG1337" s="57">
        <v>0</v>
      </c>
      <c r="AI1337"/>
      <c r="AJ1337"/>
    </row>
    <row r="1338" spans="1:36">
      <c r="A1338" s="56" t="s">
        <v>48</v>
      </c>
      <c r="B1338" s="56" t="s">
        <v>11427</v>
      </c>
      <c r="C1338" s="56">
        <v>2101010050</v>
      </c>
      <c r="D1338" s="56" t="s">
        <v>43</v>
      </c>
      <c r="E1338" s="56">
        <v>2101020050</v>
      </c>
      <c r="F1338" s="56">
        <v>5401010050</v>
      </c>
      <c r="G1338" s="56" t="s">
        <v>11428</v>
      </c>
      <c r="H1338" s="56">
        <v>400304</v>
      </c>
      <c r="I1338" s="56" t="s">
        <v>11481</v>
      </c>
      <c r="J1338" s="56" t="s">
        <v>5817</v>
      </c>
      <c r="K1338" s="56" t="s">
        <v>4866</v>
      </c>
      <c r="L1338" s="56" t="s">
        <v>7138</v>
      </c>
      <c r="M1338" s="73">
        <v>40832</v>
      </c>
      <c r="N1338" s="56"/>
      <c r="O1338" s="56"/>
      <c r="P1338" s="56" t="s">
        <v>1201</v>
      </c>
      <c r="Q1338" s="56"/>
      <c r="R1338" s="56" t="s">
        <v>70</v>
      </c>
      <c r="S1338" s="56" t="s">
        <v>11415</v>
      </c>
      <c r="T1338" s="56" t="s">
        <v>7140</v>
      </c>
      <c r="U1338" s="57">
        <v>1306784</v>
      </c>
      <c r="V1338" s="57">
        <v>-738682.12</v>
      </c>
      <c r="W1338" s="57">
        <v>568101.88</v>
      </c>
      <c r="X1338" s="57">
        <v>0</v>
      </c>
      <c r="Y1338" s="73">
        <v>40832</v>
      </c>
      <c r="Z1338" s="57">
        <v>-83047.839999999997</v>
      </c>
      <c r="AA1338" s="57">
        <v>0</v>
      </c>
      <c r="AB1338" s="57">
        <v>485054.04</v>
      </c>
      <c r="AC1338" s="57">
        <v>0</v>
      </c>
      <c r="AD1338" s="56" t="s">
        <v>9255</v>
      </c>
      <c r="AE1338" s="57">
        <v>0</v>
      </c>
      <c r="AF1338" s="57">
        <v>0</v>
      </c>
      <c r="AG1338" s="57">
        <v>0</v>
      </c>
      <c r="AI1338"/>
      <c r="AJ1338"/>
    </row>
    <row r="1339" spans="1:36">
      <c r="A1339" s="56" t="s">
        <v>48</v>
      </c>
      <c r="B1339" s="56" t="s">
        <v>11427</v>
      </c>
      <c r="C1339" s="56">
        <v>2101010050</v>
      </c>
      <c r="D1339" s="56" t="s">
        <v>43</v>
      </c>
      <c r="E1339" s="56">
        <v>2101020050</v>
      </c>
      <c r="F1339" s="56">
        <v>5401010050</v>
      </c>
      <c r="G1339" s="56" t="s">
        <v>11428</v>
      </c>
      <c r="H1339" s="56">
        <v>400304</v>
      </c>
      <c r="I1339" s="56" t="s">
        <v>11482</v>
      </c>
      <c r="J1339" s="56" t="s">
        <v>5667</v>
      </c>
      <c r="K1339" s="56" t="s">
        <v>2182</v>
      </c>
      <c r="L1339" s="56" t="s">
        <v>7138</v>
      </c>
      <c r="M1339" s="73">
        <v>41723</v>
      </c>
      <c r="N1339" s="56"/>
      <c r="O1339" s="56"/>
      <c r="P1339" s="56" t="s">
        <v>7165</v>
      </c>
      <c r="Q1339" s="56"/>
      <c r="R1339" s="56" t="s">
        <v>70</v>
      </c>
      <c r="S1339" s="56" t="s">
        <v>11415</v>
      </c>
      <c r="T1339" s="56" t="s">
        <v>7140</v>
      </c>
      <c r="U1339" s="57">
        <v>12471544</v>
      </c>
      <c r="V1339" s="57">
        <v>-3311231.97</v>
      </c>
      <c r="W1339" s="57">
        <v>9160312.0299999993</v>
      </c>
      <c r="X1339" s="57">
        <v>0</v>
      </c>
      <c r="Y1339" s="73">
        <v>41723</v>
      </c>
      <c r="Z1339" s="57">
        <v>-306555.15000000002</v>
      </c>
      <c r="AA1339" s="57">
        <v>0</v>
      </c>
      <c r="AB1339" s="57">
        <v>8853756.8800000008</v>
      </c>
      <c r="AC1339" s="57">
        <v>0</v>
      </c>
      <c r="AD1339" s="56" t="s">
        <v>9255</v>
      </c>
      <c r="AE1339" s="57">
        <v>0</v>
      </c>
      <c r="AF1339" s="57">
        <v>0</v>
      </c>
      <c r="AG1339" s="57">
        <v>0</v>
      </c>
      <c r="AI1339"/>
      <c r="AJ1339"/>
    </row>
    <row r="1340" spans="1:36">
      <c r="A1340" s="56" t="s">
        <v>48</v>
      </c>
      <c r="B1340" s="56" t="s">
        <v>11427</v>
      </c>
      <c r="C1340" s="56">
        <v>2101010050</v>
      </c>
      <c r="D1340" s="56" t="s">
        <v>43</v>
      </c>
      <c r="E1340" s="56">
        <v>2101020050</v>
      </c>
      <c r="F1340" s="56">
        <v>5401010050</v>
      </c>
      <c r="G1340" s="56" t="s">
        <v>11428</v>
      </c>
      <c r="H1340" s="56">
        <v>400300</v>
      </c>
      <c r="I1340" s="56" t="s">
        <v>11429</v>
      </c>
      <c r="J1340" s="56" t="s">
        <v>4036</v>
      </c>
      <c r="K1340" s="56" t="s">
        <v>4037</v>
      </c>
      <c r="L1340" s="56" t="s">
        <v>7138</v>
      </c>
      <c r="M1340" s="73">
        <v>41000</v>
      </c>
      <c r="N1340" s="56"/>
      <c r="O1340" s="56"/>
      <c r="P1340" s="56" t="s">
        <v>7170</v>
      </c>
      <c r="Q1340" s="56"/>
      <c r="R1340" s="56" t="s">
        <v>70</v>
      </c>
      <c r="S1340" s="56" t="s">
        <v>11415</v>
      </c>
      <c r="T1340" s="56" t="s">
        <v>7140</v>
      </c>
      <c r="U1340" s="57">
        <v>9560374</v>
      </c>
      <c r="V1340" s="57">
        <v>-3402954.51</v>
      </c>
      <c r="W1340" s="57">
        <v>6157419.4900000002</v>
      </c>
      <c r="X1340" s="57">
        <v>0</v>
      </c>
      <c r="Y1340" s="73">
        <v>41000</v>
      </c>
      <c r="Z1340" s="57">
        <v>-203794.57</v>
      </c>
      <c r="AA1340" s="57">
        <v>0</v>
      </c>
      <c r="AB1340" s="57">
        <v>5953624.9199999999</v>
      </c>
      <c r="AC1340" s="57">
        <v>0</v>
      </c>
      <c r="AD1340" s="56" t="s">
        <v>9255</v>
      </c>
      <c r="AE1340" s="57">
        <v>0</v>
      </c>
      <c r="AF1340" s="57">
        <v>0</v>
      </c>
      <c r="AG1340" s="57">
        <v>0</v>
      </c>
      <c r="AI1340"/>
      <c r="AJ1340"/>
    </row>
    <row r="1341" spans="1:36">
      <c r="A1341" s="56" t="s">
        <v>48</v>
      </c>
      <c r="B1341" s="56" t="s">
        <v>11427</v>
      </c>
      <c r="C1341" s="56">
        <v>2101010050</v>
      </c>
      <c r="D1341" s="56" t="s">
        <v>43</v>
      </c>
      <c r="E1341" s="56">
        <v>2101020050</v>
      </c>
      <c r="F1341" s="56">
        <v>5401010050</v>
      </c>
      <c r="G1341" s="56" t="s">
        <v>11428</v>
      </c>
      <c r="H1341" s="56">
        <v>400301</v>
      </c>
      <c r="I1341" s="56" t="s">
        <v>11483</v>
      </c>
      <c r="J1341" s="56" t="s">
        <v>5056</v>
      </c>
      <c r="K1341" s="56" t="s">
        <v>126</v>
      </c>
      <c r="L1341" s="56" t="s">
        <v>7138</v>
      </c>
      <c r="M1341" s="73">
        <v>42825</v>
      </c>
      <c r="N1341" s="56"/>
      <c r="O1341" s="56"/>
      <c r="P1341" s="56" t="s">
        <v>7212</v>
      </c>
      <c r="Q1341" s="56"/>
      <c r="R1341" s="56" t="s">
        <v>70</v>
      </c>
      <c r="S1341" s="56" t="s">
        <v>11415</v>
      </c>
      <c r="T1341" s="56" t="s">
        <v>7140</v>
      </c>
      <c r="U1341" s="57">
        <v>3878692.8</v>
      </c>
      <c r="V1341" s="57">
        <v>-568927.69999999995</v>
      </c>
      <c r="W1341" s="57">
        <v>3309765.1</v>
      </c>
      <c r="X1341" s="57">
        <v>0</v>
      </c>
      <c r="Y1341" s="73">
        <v>42723</v>
      </c>
      <c r="Z1341" s="57">
        <v>-116931.17</v>
      </c>
      <c r="AA1341" s="57">
        <v>0</v>
      </c>
      <c r="AB1341" s="57">
        <v>3192833.93</v>
      </c>
      <c r="AC1341" s="57">
        <v>0</v>
      </c>
      <c r="AD1341" s="56" t="s">
        <v>9255</v>
      </c>
      <c r="AE1341" s="57">
        <v>0</v>
      </c>
      <c r="AF1341" s="57">
        <v>0</v>
      </c>
      <c r="AG1341" s="57">
        <v>0</v>
      </c>
      <c r="AI1341"/>
      <c r="AJ1341"/>
    </row>
    <row r="1342" spans="1:36">
      <c r="A1342" s="56" t="s">
        <v>48</v>
      </c>
      <c r="B1342" s="56" t="s">
        <v>11427</v>
      </c>
      <c r="C1342" s="56">
        <v>2101010050</v>
      </c>
      <c r="D1342" s="56" t="s">
        <v>43</v>
      </c>
      <c r="E1342" s="56">
        <v>2101020050</v>
      </c>
      <c r="F1342" s="56">
        <v>5401010050</v>
      </c>
      <c r="G1342" s="56" t="s">
        <v>11428</v>
      </c>
      <c r="H1342" s="56">
        <v>400301</v>
      </c>
      <c r="I1342" s="56" t="s">
        <v>11483</v>
      </c>
      <c r="J1342" s="56" t="s">
        <v>5057</v>
      </c>
      <c r="K1342" s="56" t="s">
        <v>5058</v>
      </c>
      <c r="L1342" s="56" t="s">
        <v>7138</v>
      </c>
      <c r="M1342" s="73">
        <v>42825</v>
      </c>
      <c r="N1342" s="56"/>
      <c r="O1342" s="56"/>
      <c r="P1342" s="56" t="s">
        <v>7212</v>
      </c>
      <c r="Q1342" s="56"/>
      <c r="R1342" s="56" t="s">
        <v>70</v>
      </c>
      <c r="S1342" s="56" t="s">
        <v>11415</v>
      </c>
      <c r="T1342" s="56" t="s">
        <v>7140</v>
      </c>
      <c r="U1342" s="57">
        <v>3878692.8</v>
      </c>
      <c r="V1342" s="57">
        <v>-568927.69999999995</v>
      </c>
      <c r="W1342" s="57">
        <v>3309765.1</v>
      </c>
      <c r="X1342" s="57">
        <v>0</v>
      </c>
      <c r="Y1342" s="73">
        <v>42723</v>
      </c>
      <c r="Z1342" s="57">
        <v>-116931.17</v>
      </c>
      <c r="AA1342" s="57">
        <v>0</v>
      </c>
      <c r="AB1342" s="57">
        <v>3192833.93</v>
      </c>
      <c r="AC1342" s="57">
        <v>0</v>
      </c>
      <c r="AD1342" s="56" t="s">
        <v>9255</v>
      </c>
      <c r="AE1342" s="57">
        <v>0</v>
      </c>
      <c r="AF1342" s="57">
        <v>0</v>
      </c>
      <c r="AG1342" s="57">
        <v>0</v>
      </c>
      <c r="AI1342"/>
      <c r="AJ1342"/>
    </row>
    <row r="1343" spans="1:36">
      <c r="A1343" s="56" t="s">
        <v>48</v>
      </c>
      <c r="B1343" s="56" t="s">
        <v>11427</v>
      </c>
      <c r="C1343" s="56">
        <v>2101010050</v>
      </c>
      <c r="D1343" s="56" t="s">
        <v>43</v>
      </c>
      <c r="E1343" s="56">
        <v>2101020050</v>
      </c>
      <c r="F1343" s="56">
        <v>5401010050</v>
      </c>
      <c r="G1343" s="56" t="s">
        <v>11428</v>
      </c>
      <c r="H1343" s="56">
        <v>400300</v>
      </c>
      <c r="I1343" s="56" t="s">
        <v>11484</v>
      </c>
      <c r="J1343" s="56" t="s">
        <v>4287</v>
      </c>
      <c r="K1343" s="56" t="s">
        <v>4288</v>
      </c>
      <c r="L1343" s="56" t="s">
        <v>7138</v>
      </c>
      <c r="M1343" s="73">
        <v>42825</v>
      </c>
      <c r="N1343" s="56"/>
      <c r="O1343" s="56"/>
      <c r="P1343" s="56" t="s">
        <v>7178</v>
      </c>
      <c r="Q1343" s="56"/>
      <c r="R1343" s="56" t="s">
        <v>70</v>
      </c>
      <c r="S1343" s="56" t="s">
        <v>11415</v>
      </c>
      <c r="T1343" s="56" t="s">
        <v>7140</v>
      </c>
      <c r="U1343" s="57">
        <v>371760.42</v>
      </c>
      <c r="V1343" s="57">
        <v>-59029.43</v>
      </c>
      <c r="W1343" s="57">
        <v>312730.99</v>
      </c>
      <c r="X1343" s="57">
        <v>0</v>
      </c>
      <c r="Y1343" s="73">
        <v>42586</v>
      </c>
      <c r="Z1343" s="57">
        <v>-10551.36</v>
      </c>
      <c r="AA1343" s="57">
        <v>0</v>
      </c>
      <c r="AB1343" s="57">
        <v>302179.63</v>
      </c>
      <c r="AC1343" s="57">
        <v>0</v>
      </c>
      <c r="AD1343" s="56" t="s">
        <v>9255</v>
      </c>
      <c r="AE1343" s="57">
        <v>0</v>
      </c>
      <c r="AF1343" s="57">
        <v>0</v>
      </c>
      <c r="AG1343" s="57">
        <v>0</v>
      </c>
      <c r="AI1343"/>
      <c r="AJ1343"/>
    </row>
    <row r="1344" spans="1:36">
      <c r="A1344" s="56" t="s">
        <v>48</v>
      </c>
      <c r="B1344" s="56" t="s">
        <v>11427</v>
      </c>
      <c r="C1344" s="56">
        <v>2101010050</v>
      </c>
      <c r="D1344" s="56" t="s">
        <v>43</v>
      </c>
      <c r="E1344" s="56">
        <v>2101020050</v>
      </c>
      <c r="F1344" s="56">
        <v>5401010050</v>
      </c>
      <c r="G1344" s="56" t="s">
        <v>11428</v>
      </c>
      <c r="H1344" s="56">
        <v>400300</v>
      </c>
      <c r="I1344" s="56" t="s">
        <v>11484</v>
      </c>
      <c r="J1344" s="56" t="s">
        <v>4289</v>
      </c>
      <c r="K1344" s="56" t="s">
        <v>4290</v>
      </c>
      <c r="L1344" s="56" t="s">
        <v>7138</v>
      </c>
      <c r="M1344" s="73">
        <v>42825</v>
      </c>
      <c r="N1344" s="56"/>
      <c r="O1344" s="56"/>
      <c r="P1344" s="56" t="s">
        <v>156</v>
      </c>
      <c r="Q1344" s="56"/>
      <c r="R1344" s="56" t="s">
        <v>70</v>
      </c>
      <c r="S1344" s="56" t="s">
        <v>11415</v>
      </c>
      <c r="T1344" s="56" t="s">
        <v>7140</v>
      </c>
      <c r="U1344" s="57">
        <v>177995</v>
      </c>
      <c r="V1344" s="57">
        <v>-27196.85</v>
      </c>
      <c r="W1344" s="57">
        <v>150798.15</v>
      </c>
      <c r="X1344" s="57">
        <v>0</v>
      </c>
      <c r="Y1344" s="73">
        <v>42635</v>
      </c>
      <c r="Z1344" s="57">
        <v>-5096.68</v>
      </c>
      <c r="AA1344" s="57">
        <v>0</v>
      </c>
      <c r="AB1344" s="57">
        <v>145701.47</v>
      </c>
      <c r="AC1344" s="57">
        <v>0</v>
      </c>
      <c r="AD1344" s="56" t="s">
        <v>9255</v>
      </c>
      <c r="AE1344" s="57">
        <v>0</v>
      </c>
      <c r="AF1344" s="57">
        <v>0</v>
      </c>
      <c r="AG1344" s="57">
        <v>0</v>
      </c>
      <c r="AI1344"/>
      <c r="AJ1344"/>
    </row>
    <row r="1345" spans="1:36">
      <c r="A1345" s="56" t="s">
        <v>48</v>
      </c>
      <c r="B1345" s="56" t="s">
        <v>11427</v>
      </c>
      <c r="C1345" s="56">
        <v>2101010050</v>
      </c>
      <c r="D1345" s="56" t="s">
        <v>43</v>
      </c>
      <c r="E1345" s="56">
        <v>2101020050</v>
      </c>
      <c r="F1345" s="56">
        <v>5401010050</v>
      </c>
      <c r="G1345" s="56" t="s">
        <v>11428</v>
      </c>
      <c r="H1345" s="56">
        <v>400300</v>
      </c>
      <c r="I1345" s="56" t="s">
        <v>11484</v>
      </c>
      <c r="J1345" s="56" t="s">
        <v>4291</v>
      </c>
      <c r="K1345" s="56" t="s">
        <v>4292</v>
      </c>
      <c r="L1345" s="56" t="s">
        <v>7138</v>
      </c>
      <c r="M1345" s="73">
        <v>42825</v>
      </c>
      <c r="N1345" s="56"/>
      <c r="O1345" s="56"/>
      <c r="P1345" s="56" t="s">
        <v>7213</v>
      </c>
      <c r="Q1345" s="56"/>
      <c r="R1345" s="56" t="s">
        <v>70</v>
      </c>
      <c r="S1345" s="56" t="s">
        <v>11415</v>
      </c>
      <c r="T1345" s="56" t="s">
        <v>7140</v>
      </c>
      <c r="U1345" s="57">
        <v>91515.42</v>
      </c>
      <c r="V1345" s="57">
        <v>-12979.51</v>
      </c>
      <c r="W1345" s="57">
        <v>78535.91</v>
      </c>
      <c r="X1345" s="57">
        <v>0</v>
      </c>
      <c r="Y1345" s="73">
        <v>42723</v>
      </c>
      <c r="Z1345" s="57">
        <v>-2657.35</v>
      </c>
      <c r="AA1345" s="57">
        <v>0</v>
      </c>
      <c r="AB1345" s="57">
        <v>75878.559999999998</v>
      </c>
      <c r="AC1345" s="57">
        <v>0</v>
      </c>
      <c r="AD1345" s="56" t="s">
        <v>9255</v>
      </c>
      <c r="AE1345" s="57">
        <v>0</v>
      </c>
      <c r="AF1345" s="57">
        <v>0</v>
      </c>
      <c r="AG1345" s="57">
        <v>0</v>
      </c>
      <c r="AI1345"/>
      <c r="AJ1345"/>
    </row>
    <row r="1346" spans="1:36">
      <c r="A1346" s="56" t="s">
        <v>48</v>
      </c>
      <c r="B1346" s="56" t="s">
        <v>11427</v>
      </c>
      <c r="C1346" s="56">
        <v>2101010050</v>
      </c>
      <c r="D1346" s="56" t="s">
        <v>43</v>
      </c>
      <c r="E1346" s="56">
        <v>2101020050</v>
      </c>
      <c r="F1346" s="56">
        <v>5401010050</v>
      </c>
      <c r="G1346" s="56" t="s">
        <v>11428</v>
      </c>
      <c r="H1346" s="56">
        <v>400300</v>
      </c>
      <c r="I1346" s="56" t="s">
        <v>11484</v>
      </c>
      <c r="J1346" s="56" t="s">
        <v>4293</v>
      </c>
      <c r="K1346" s="56" t="s">
        <v>4294</v>
      </c>
      <c r="L1346" s="56" t="s">
        <v>7138</v>
      </c>
      <c r="M1346" s="73">
        <v>42825</v>
      </c>
      <c r="N1346" s="56"/>
      <c r="O1346" s="56"/>
      <c r="P1346" s="56" t="s">
        <v>7213</v>
      </c>
      <c r="Q1346" s="56"/>
      <c r="R1346" s="56" t="s">
        <v>70</v>
      </c>
      <c r="S1346" s="56" t="s">
        <v>11415</v>
      </c>
      <c r="T1346" s="56" t="s">
        <v>7140</v>
      </c>
      <c r="U1346" s="57">
        <v>70380</v>
      </c>
      <c r="V1346" s="57">
        <v>-9981.8799999999992</v>
      </c>
      <c r="W1346" s="57">
        <v>60398.12</v>
      </c>
      <c r="X1346" s="57">
        <v>0</v>
      </c>
      <c r="Y1346" s="73">
        <v>42723</v>
      </c>
      <c r="Z1346" s="57">
        <v>-2043.63</v>
      </c>
      <c r="AA1346" s="57">
        <v>0</v>
      </c>
      <c r="AB1346" s="57">
        <v>58354.49</v>
      </c>
      <c r="AC1346" s="57">
        <v>0</v>
      </c>
      <c r="AD1346" s="56" t="s">
        <v>9255</v>
      </c>
      <c r="AE1346" s="57">
        <v>0</v>
      </c>
      <c r="AF1346" s="57">
        <v>0</v>
      </c>
      <c r="AG1346" s="57">
        <v>0</v>
      </c>
      <c r="AI1346"/>
      <c r="AJ1346"/>
    </row>
    <row r="1347" spans="1:36">
      <c r="A1347" s="56" t="s">
        <v>48</v>
      </c>
      <c r="B1347" s="56" t="s">
        <v>11427</v>
      </c>
      <c r="C1347" s="56">
        <v>2101010050</v>
      </c>
      <c r="D1347" s="56" t="s">
        <v>43</v>
      </c>
      <c r="E1347" s="56">
        <v>2101020050</v>
      </c>
      <c r="F1347" s="56">
        <v>5401010050</v>
      </c>
      <c r="G1347" s="56" t="s">
        <v>11428</v>
      </c>
      <c r="H1347" s="56">
        <v>400303</v>
      </c>
      <c r="I1347" s="56" t="s">
        <v>11479</v>
      </c>
      <c r="J1347" s="56" t="s">
        <v>5545</v>
      </c>
      <c r="K1347" s="56" t="s">
        <v>4234</v>
      </c>
      <c r="L1347" s="56" t="s">
        <v>7138</v>
      </c>
      <c r="M1347" s="73">
        <v>43100</v>
      </c>
      <c r="N1347" s="56"/>
      <c r="O1347" s="56"/>
      <c r="P1347" s="56" t="s">
        <v>7214</v>
      </c>
      <c r="Q1347" s="56"/>
      <c r="R1347" s="56" t="s">
        <v>70</v>
      </c>
      <c r="S1347" s="56" t="s">
        <v>11415</v>
      </c>
      <c r="T1347" s="56" t="s">
        <v>7140</v>
      </c>
      <c r="U1347" s="57">
        <v>9432977.9900000002</v>
      </c>
      <c r="V1347" s="57">
        <v>-1020113.28</v>
      </c>
      <c r="W1347" s="57">
        <v>8412864.7100000009</v>
      </c>
      <c r="X1347" s="57">
        <v>0</v>
      </c>
      <c r="Y1347" s="73">
        <v>43088</v>
      </c>
      <c r="Z1347" s="57">
        <v>-284405.53999999998</v>
      </c>
      <c r="AA1347" s="57">
        <v>0</v>
      </c>
      <c r="AB1347" s="57">
        <v>8128459.1699999999</v>
      </c>
      <c r="AC1347" s="57">
        <v>0</v>
      </c>
      <c r="AD1347" s="56" t="s">
        <v>9255</v>
      </c>
      <c r="AE1347" s="57">
        <v>0</v>
      </c>
      <c r="AF1347" s="57">
        <v>0</v>
      </c>
      <c r="AG1347" s="57">
        <v>0</v>
      </c>
      <c r="AI1347"/>
      <c r="AJ1347"/>
    </row>
    <row r="1348" spans="1:36">
      <c r="A1348" s="56" t="s">
        <v>48</v>
      </c>
      <c r="B1348" s="56" t="s">
        <v>11427</v>
      </c>
      <c r="C1348" s="56">
        <v>2101010050</v>
      </c>
      <c r="D1348" s="56" t="s">
        <v>43</v>
      </c>
      <c r="E1348" s="56">
        <v>2101020050</v>
      </c>
      <c r="F1348" s="56">
        <v>5401010050</v>
      </c>
      <c r="G1348" s="56" t="s">
        <v>11428</v>
      </c>
      <c r="H1348" s="56">
        <v>400300</v>
      </c>
      <c r="I1348" s="56" t="s">
        <v>11485</v>
      </c>
      <c r="J1348" s="56" t="s">
        <v>4233</v>
      </c>
      <c r="K1348" s="56" t="s">
        <v>4234</v>
      </c>
      <c r="L1348" s="56" t="s">
        <v>7138</v>
      </c>
      <c r="M1348" s="73">
        <v>43190</v>
      </c>
      <c r="N1348" s="56"/>
      <c r="O1348" s="56"/>
      <c r="P1348" s="56" t="s">
        <v>7214</v>
      </c>
      <c r="Q1348" s="56"/>
      <c r="R1348" s="56" t="s">
        <v>70</v>
      </c>
      <c r="S1348" s="56" t="s">
        <v>11415</v>
      </c>
      <c r="T1348" s="56" t="s">
        <v>7140</v>
      </c>
      <c r="U1348" s="57">
        <v>1697936.05</v>
      </c>
      <c r="V1348" s="57">
        <v>-183620.38</v>
      </c>
      <c r="W1348" s="57">
        <v>1514315.67</v>
      </c>
      <c r="X1348" s="57">
        <v>0</v>
      </c>
      <c r="Y1348" s="73">
        <v>43088</v>
      </c>
      <c r="Z1348" s="57">
        <v>-51193</v>
      </c>
      <c r="AA1348" s="57">
        <v>0</v>
      </c>
      <c r="AB1348" s="57">
        <v>1463122.67</v>
      </c>
      <c r="AC1348" s="57">
        <v>0</v>
      </c>
      <c r="AD1348" s="56" t="s">
        <v>9255</v>
      </c>
      <c r="AE1348" s="57">
        <v>0</v>
      </c>
      <c r="AF1348" s="57">
        <v>0</v>
      </c>
      <c r="AG1348" s="57">
        <v>0</v>
      </c>
      <c r="AI1348"/>
      <c r="AJ1348"/>
    </row>
    <row r="1349" spans="1:36">
      <c r="A1349" s="56" t="s">
        <v>48</v>
      </c>
      <c r="B1349" s="56" t="s">
        <v>11427</v>
      </c>
      <c r="C1349" s="56">
        <v>2101010050</v>
      </c>
      <c r="D1349" s="56" t="s">
        <v>43</v>
      </c>
      <c r="E1349" s="56">
        <v>2101020050</v>
      </c>
      <c r="F1349" s="56">
        <v>5401010050</v>
      </c>
      <c r="G1349" s="56" t="s">
        <v>11428</v>
      </c>
      <c r="H1349" s="56">
        <v>400300</v>
      </c>
      <c r="I1349" s="56" t="s">
        <v>11445</v>
      </c>
      <c r="J1349" s="56" t="s">
        <v>4345</v>
      </c>
      <c r="K1349" s="56" t="s">
        <v>4346</v>
      </c>
      <c r="L1349" s="56" t="s">
        <v>7138</v>
      </c>
      <c r="M1349" s="73">
        <v>43190</v>
      </c>
      <c r="N1349" s="56"/>
      <c r="O1349" s="56"/>
      <c r="P1349" s="56" t="s">
        <v>167</v>
      </c>
      <c r="Q1349" s="56"/>
      <c r="R1349" s="56" t="s">
        <v>70</v>
      </c>
      <c r="S1349" s="56" t="s">
        <v>11415</v>
      </c>
      <c r="T1349" s="56" t="s">
        <v>7140</v>
      </c>
      <c r="U1349" s="57">
        <v>1214779.71</v>
      </c>
      <c r="V1349" s="57">
        <v>-709497.91</v>
      </c>
      <c r="W1349" s="57">
        <v>505281.8</v>
      </c>
      <c r="X1349" s="57">
        <v>0</v>
      </c>
      <c r="Y1349" s="73">
        <v>43164</v>
      </c>
      <c r="Z1349" s="57">
        <v>-211205.26</v>
      </c>
      <c r="AA1349" s="57">
        <v>0</v>
      </c>
      <c r="AB1349" s="57">
        <v>294076.53999999998</v>
      </c>
      <c r="AC1349" s="57">
        <v>0</v>
      </c>
      <c r="AD1349" s="56" t="s">
        <v>9255</v>
      </c>
      <c r="AE1349" s="57">
        <v>0</v>
      </c>
      <c r="AF1349" s="57">
        <v>0</v>
      </c>
      <c r="AG1349" s="57">
        <v>0</v>
      </c>
      <c r="AI1349"/>
      <c r="AJ1349"/>
    </row>
    <row r="1350" spans="1:36">
      <c r="A1350" s="56" t="s">
        <v>48</v>
      </c>
      <c r="B1350" s="56" t="s">
        <v>11427</v>
      </c>
      <c r="C1350" s="56">
        <v>2101010050</v>
      </c>
      <c r="D1350" s="56" t="s">
        <v>43</v>
      </c>
      <c r="E1350" s="56">
        <v>2101020050</v>
      </c>
      <c r="F1350" s="56">
        <v>5401010050</v>
      </c>
      <c r="G1350" s="56" t="s">
        <v>11428</v>
      </c>
      <c r="H1350" s="56">
        <v>400300</v>
      </c>
      <c r="I1350" s="56" t="s">
        <v>11486</v>
      </c>
      <c r="J1350" s="56" t="s">
        <v>4546</v>
      </c>
      <c r="K1350" s="56" t="s">
        <v>3434</v>
      </c>
      <c r="L1350" s="56" t="s">
        <v>7138</v>
      </c>
      <c r="M1350" s="73">
        <v>43373</v>
      </c>
      <c r="N1350" s="56"/>
      <c r="O1350" s="56"/>
      <c r="P1350" s="56" t="s">
        <v>1037</v>
      </c>
      <c r="Q1350" s="56"/>
      <c r="R1350" s="56" t="s">
        <v>70</v>
      </c>
      <c r="S1350" s="56" t="s">
        <v>11415</v>
      </c>
      <c r="T1350" s="56" t="s">
        <v>7140</v>
      </c>
      <c r="U1350" s="57">
        <v>1168200</v>
      </c>
      <c r="V1350" s="57">
        <v>-362582.08</v>
      </c>
      <c r="W1350" s="57">
        <v>805617.92</v>
      </c>
      <c r="X1350" s="57">
        <v>0</v>
      </c>
      <c r="Y1350" s="73">
        <v>43332</v>
      </c>
      <c r="Z1350" s="57">
        <v>-126941.73</v>
      </c>
      <c r="AA1350" s="57">
        <v>0</v>
      </c>
      <c r="AB1350" s="57">
        <v>678676.19</v>
      </c>
      <c r="AC1350" s="57">
        <v>0</v>
      </c>
      <c r="AD1350" s="56" t="s">
        <v>9255</v>
      </c>
      <c r="AE1350" s="57">
        <v>0</v>
      </c>
      <c r="AF1350" s="57">
        <v>0</v>
      </c>
      <c r="AG1350" s="57">
        <v>0</v>
      </c>
      <c r="AI1350"/>
      <c r="AJ1350"/>
    </row>
    <row r="1351" spans="1:36">
      <c r="A1351" s="56" t="s">
        <v>48</v>
      </c>
      <c r="B1351" s="56" t="s">
        <v>11427</v>
      </c>
      <c r="C1351" s="56">
        <v>2101010050</v>
      </c>
      <c r="D1351" s="56" t="s">
        <v>43</v>
      </c>
      <c r="E1351" s="56">
        <v>2101020050</v>
      </c>
      <c r="F1351" s="56">
        <v>5401010050</v>
      </c>
      <c r="G1351" s="56" t="s">
        <v>11428</v>
      </c>
      <c r="H1351" s="56">
        <v>400300</v>
      </c>
      <c r="I1351" s="56" t="s">
        <v>11451</v>
      </c>
      <c r="J1351" s="56" t="s">
        <v>4540</v>
      </c>
      <c r="K1351" s="56" t="s">
        <v>4541</v>
      </c>
      <c r="L1351" s="56" t="s">
        <v>7138</v>
      </c>
      <c r="M1351" s="73">
        <v>43373</v>
      </c>
      <c r="N1351" s="56"/>
      <c r="O1351" s="56"/>
      <c r="P1351" s="56" t="s">
        <v>7215</v>
      </c>
      <c r="Q1351" s="56"/>
      <c r="R1351" s="56" t="s">
        <v>70</v>
      </c>
      <c r="S1351" s="56" t="s">
        <v>11415</v>
      </c>
      <c r="T1351" s="56" t="s">
        <v>7140</v>
      </c>
      <c r="U1351" s="57">
        <v>1581554.58</v>
      </c>
      <c r="V1351" s="57">
        <v>-142218.74</v>
      </c>
      <c r="W1351" s="57">
        <v>1439335.84</v>
      </c>
      <c r="X1351" s="57">
        <v>0</v>
      </c>
      <c r="Y1351" s="73">
        <v>43310</v>
      </c>
      <c r="Z1351" s="57">
        <v>-48669.120000000003</v>
      </c>
      <c r="AA1351" s="57">
        <v>0</v>
      </c>
      <c r="AB1351" s="57">
        <v>1390666.72</v>
      </c>
      <c r="AC1351" s="57">
        <v>0</v>
      </c>
      <c r="AD1351" s="56" t="s">
        <v>9255</v>
      </c>
      <c r="AE1351" s="57">
        <v>0</v>
      </c>
      <c r="AF1351" s="57">
        <v>0</v>
      </c>
      <c r="AG1351" s="57">
        <v>0</v>
      </c>
      <c r="AI1351"/>
      <c r="AJ1351"/>
    </row>
    <row r="1352" spans="1:36">
      <c r="A1352" s="56" t="s">
        <v>48</v>
      </c>
      <c r="B1352" s="56" t="s">
        <v>11427</v>
      </c>
      <c r="C1352" s="56">
        <v>2101010050</v>
      </c>
      <c r="D1352" s="56" t="s">
        <v>43</v>
      </c>
      <c r="E1352" s="56">
        <v>2101020050</v>
      </c>
      <c r="F1352" s="56">
        <v>5401010050</v>
      </c>
      <c r="G1352" s="56" t="s">
        <v>11428</v>
      </c>
      <c r="H1352" s="56">
        <v>400300</v>
      </c>
      <c r="I1352" s="56" t="s">
        <v>11487</v>
      </c>
      <c r="J1352" s="56" t="s">
        <v>4401</v>
      </c>
      <c r="K1352" s="56" t="s">
        <v>4402</v>
      </c>
      <c r="L1352" s="56" t="s">
        <v>7138</v>
      </c>
      <c r="M1352" s="73">
        <v>43555</v>
      </c>
      <c r="N1352" s="56"/>
      <c r="O1352" s="56"/>
      <c r="P1352" s="56" t="s">
        <v>295</v>
      </c>
      <c r="Q1352" s="56"/>
      <c r="R1352" s="56" t="s">
        <v>70</v>
      </c>
      <c r="S1352" s="56" t="s">
        <v>11415</v>
      </c>
      <c r="T1352" s="56" t="s">
        <v>7140</v>
      </c>
      <c r="U1352" s="57">
        <v>796500</v>
      </c>
      <c r="V1352" s="57">
        <v>-158176.17000000001</v>
      </c>
      <c r="W1352" s="57">
        <v>638323.82999999996</v>
      </c>
      <c r="X1352" s="57">
        <v>0</v>
      </c>
      <c r="Y1352" s="73">
        <v>43523</v>
      </c>
      <c r="Z1352" s="57">
        <v>-69240.95</v>
      </c>
      <c r="AA1352" s="57">
        <v>0</v>
      </c>
      <c r="AB1352" s="57">
        <v>569082.88</v>
      </c>
      <c r="AC1352" s="57">
        <v>0</v>
      </c>
      <c r="AD1352" s="56" t="s">
        <v>9255</v>
      </c>
      <c r="AE1352" s="57">
        <v>0</v>
      </c>
      <c r="AF1352" s="57">
        <v>0</v>
      </c>
      <c r="AG1352" s="57">
        <v>0</v>
      </c>
      <c r="AI1352"/>
      <c r="AJ1352"/>
    </row>
    <row r="1353" spans="1:36">
      <c r="A1353" s="56" t="s">
        <v>48</v>
      </c>
      <c r="B1353" s="56" t="s">
        <v>11427</v>
      </c>
      <c r="C1353" s="56">
        <v>2101010050</v>
      </c>
      <c r="D1353" s="56" t="s">
        <v>43</v>
      </c>
      <c r="E1353" s="56">
        <v>2101020050</v>
      </c>
      <c r="F1353" s="56">
        <v>5401010050</v>
      </c>
      <c r="G1353" s="56" t="s">
        <v>11428</v>
      </c>
      <c r="H1353" s="56">
        <v>400300</v>
      </c>
      <c r="I1353" s="56" t="s">
        <v>11488</v>
      </c>
      <c r="J1353" s="56" t="s">
        <v>4004</v>
      </c>
      <c r="K1353" s="56" t="s">
        <v>4005</v>
      </c>
      <c r="L1353" s="56" t="s">
        <v>7138</v>
      </c>
      <c r="M1353" s="73">
        <v>43555</v>
      </c>
      <c r="N1353" s="56"/>
      <c r="O1353" s="56"/>
      <c r="P1353" s="56" t="s">
        <v>167</v>
      </c>
      <c r="Q1353" s="56"/>
      <c r="R1353" s="56" t="s">
        <v>70</v>
      </c>
      <c r="S1353" s="56" t="s">
        <v>11415</v>
      </c>
      <c r="T1353" s="56" t="s">
        <v>7140</v>
      </c>
      <c r="U1353" s="57">
        <v>75535</v>
      </c>
      <c r="V1353" s="57">
        <v>-30865.88</v>
      </c>
      <c r="W1353" s="57">
        <v>44669.120000000003</v>
      </c>
      <c r="X1353" s="57">
        <v>0</v>
      </c>
      <c r="Y1353" s="73">
        <v>43501</v>
      </c>
      <c r="Z1353" s="57">
        <v>-13132.74</v>
      </c>
      <c r="AA1353" s="57">
        <v>0</v>
      </c>
      <c r="AB1353" s="57">
        <v>31536.38</v>
      </c>
      <c r="AC1353" s="57">
        <v>0</v>
      </c>
      <c r="AD1353" s="56" t="s">
        <v>9255</v>
      </c>
      <c r="AE1353" s="57">
        <v>0</v>
      </c>
      <c r="AF1353" s="57">
        <v>0</v>
      </c>
      <c r="AG1353" s="57">
        <v>0</v>
      </c>
      <c r="AI1353"/>
      <c r="AJ1353"/>
    </row>
    <row r="1354" spans="1:36">
      <c r="A1354" s="56" t="s">
        <v>48</v>
      </c>
      <c r="B1354" s="56" t="s">
        <v>11427</v>
      </c>
      <c r="C1354" s="56">
        <v>2101010050</v>
      </c>
      <c r="D1354" s="56" t="s">
        <v>43</v>
      </c>
      <c r="E1354" s="56">
        <v>2101020050</v>
      </c>
      <c r="F1354" s="56">
        <v>5401010050</v>
      </c>
      <c r="G1354" s="56" t="s">
        <v>11428</v>
      </c>
      <c r="H1354" s="56">
        <v>400300</v>
      </c>
      <c r="I1354" s="56" t="s">
        <v>11489</v>
      </c>
      <c r="J1354" s="56" t="s">
        <v>3994</v>
      </c>
      <c r="K1354" s="56" t="s">
        <v>3995</v>
      </c>
      <c r="L1354" s="56" t="s">
        <v>7138</v>
      </c>
      <c r="M1354" s="73">
        <v>43555</v>
      </c>
      <c r="N1354" s="56"/>
      <c r="O1354" s="56"/>
      <c r="P1354" s="56" t="s">
        <v>7216</v>
      </c>
      <c r="Q1354" s="56"/>
      <c r="R1354" s="56" t="s">
        <v>70</v>
      </c>
      <c r="S1354" s="56" t="s">
        <v>11415</v>
      </c>
      <c r="T1354" s="56" t="s">
        <v>7140</v>
      </c>
      <c r="U1354" s="57">
        <v>133013978.16</v>
      </c>
      <c r="V1354" s="57">
        <v>-9744910.4199999999</v>
      </c>
      <c r="W1354" s="57">
        <v>123269067.73999999</v>
      </c>
      <c r="X1354" s="57">
        <v>0</v>
      </c>
      <c r="Y1354" s="73">
        <v>43526</v>
      </c>
      <c r="Z1354" s="57">
        <v>-4282631.6900000004</v>
      </c>
      <c r="AA1354" s="57">
        <v>0</v>
      </c>
      <c r="AB1354" s="57">
        <v>118986436.05</v>
      </c>
      <c r="AC1354" s="57">
        <v>0</v>
      </c>
      <c r="AD1354" s="56" t="s">
        <v>9255</v>
      </c>
      <c r="AE1354" s="57">
        <v>0</v>
      </c>
      <c r="AF1354" s="57">
        <v>0</v>
      </c>
      <c r="AG1354" s="57">
        <v>0</v>
      </c>
      <c r="AI1354"/>
      <c r="AJ1354"/>
    </row>
    <row r="1355" spans="1:36">
      <c r="A1355" s="56" t="s">
        <v>48</v>
      </c>
      <c r="B1355" s="56" t="s">
        <v>11427</v>
      </c>
      <c r="C1355" s="56">
        <v>2101010050</v>
      </c>
      <c r="D1355" s="56" t="s">
        <v>43</v>
      </c>
      <c r="E1355" s="56">
        <v>2101020050</v>
      </c>
      <c r="F1355" s="56">
        <v>5401010050</v>
      </c>
      <c r="G1355" s="56" t="s">
        <v>11428</v>
      </c>
      <c r="H1355" s="56">
        <v>400300</v>
      </c>
      <c r="I1355" s="56" t="s">
        <v>11466</v>
      </c>
      <c r="J1355" s="56" t="s">
        <v>3986</v>
      </c>
      <c r="K1355" s="56" t="s">
        <v>3987</v>
      </c>
      <c r="L1355" s="56" t="s">
        <v>7138</v>
      </c>
      <c r="M1355" s="73">
        <v>43555</v>
      </c>
      <c r="N1355" s="56"/>
      <c r="O1355" s="56"/>
      <c r="P1355" s="56" t="s">
        <v>295</v>
      </c>
      <c r="Q1355" s="56"/>
      <c r="R1355" s="56" t="s">
        <v>70</v>
      </c>
      <c r="S1355" s="56" t="s">
        <v>11415</v>
      </c>
      <c r="T1355" s="56" t="s">
        <v>7140</v>
      </c>
      <c r="U1355" s="57">
        <v>933040.3</v>
      </c>
      <c r="V1355" s="57">
        <v>-184805.89</v>
      </c>
      <c r="W1355" s="57">
        <v>748234.41</v>
      </c>
      <c r="X1355" s="57">
        <v>0</v>
      </c>
      <c r="Y1355" s="73">
        <v>43525</v>
      </c>
      <c r="Z1355" s="57">
        <v>-81110.600000000006</v>
      </c>
      <c r="AA1355" s="57">
        <v>0</v>
      </c>
      <c r="AB1355" s="57">
        <v>667123.81000000006</v>
      </c>
      <c r="AC1355" s="57">
        <v>0</v>
      </c>
      <c r="AD1355" s="56" t="s">
        <v>9255</v>
      </c>
      <c r="AE1355" s="57">
        <v>0</v>
      </c>
      <c r="AF1355" s="57">
        <v>0</v>
      </c>
      <c r="AG1355" s="57">
        <v>0</v>
      </c>
      <c r="AI1355"/>
      <c r="AJ1355"/>
    </row>
    <row r="1356" spans="1:36">
      <c r="A1356" s="56" t="s">
        <v>48</v>
      </c>
      <c r="B1356" s="56" t="s">
        <v>11427</v>
      </c>
      <c r="C1356" s="56">
        <v>2101010050</v>
      </c>
      <c r="D1356" s="56" t="s">
        <v>43</v>
      </c>
      <c r="E1356" s="56">
        <v>2101020050</v>
      </c>
      <c r="F1356" s="56">
        <v>5401010050</v>
      </c>
      <c r="G1356" s="56" t="s">
        <v>11428</v>
      </c>
      <c r="H1356" s="56">
        <v>400300</v>
      </c>
      <c r="I1356" s="56" t="s">
        <v>11466</v>
      </c>
      <c r="J1356" s="56" t="s">
        <v>3988</v>
      </c>
      <c r="K1356" s="56" t="s">
        <v>3989</v>
      </c>
      <c r="L1356" s="56" t="s">
        <v>7138</v>
      </c>
      <c r="M1356" s="73">
        <v>43555</v>
      </c>
      <c r="N1356" s="56"/>
      <c r="O1356" s="56"/>
      <c r="P1356" s="56" t="s">
        <v>295</v>
      </c>
      <c r="Q1356" s="56"/>
      <c r="R1356" s="56" t="s">
        <v>70</v>
      </c>
      <c r="S1356" s="56" t="s">
        <v>11415</v>
      </c>
      <c r="T1356" s="56" t="s">
        <v>7140</v>
      </c>
      <c r="U1356" s="57">
        <v>133340</v>
      </c>
      <c r="V1356" s="57">
        <v>-26410.45</v>
      </c>
      <c r="W1356" s="57">
        <v>106929.55</v>
      </c>
      <c r="X1356" s="57">
        <v>0</v>
      </c>
      <c r="Y1356" s="73">
        <v>43525</v>
      </c>
      <c r="Z1356" s="57">
        <v>-11591.45</v>
      </c>
      <c r="AA1356" s="57">
        <v>0</v>
      </c>
      <c r="AB1356" s="57">
        <v>95338.1</v>
      </c>
      <c r="AC1356" s="57">
        <v>0</v>
      </c>
      <c r="AD1356" s="56" t="s">
        <v>9255</v>
      </c>
      <c r="AE1356" s="57">
        <v>0</v>
      </c>
      <c r="AF1356" s="57">
        <v>0</v>
      </c>
      <c r="AG1356" s="57">
        <v>0</v>
      </c>
      <c r="AI1356"/>
      <c r="AJ1356"/>
    </row>
    <row r="1357" spans="1:36">
      <c r="A1357" s="56" t="s">
        <v>48</v>
      </c>
      <c r="B1357" s="56" t="s">
        <v>11427</v>
      </c>
      <c r="C1357" s="56">
        <v>2101010050</v>
      </c>
      <c r="D1357" s="56" t="s">
        <v>43</v>
      </c>
      <c r="E1357" s="56">
        <v>2101020050</v>
      </c>
      <c r="F1357" s="56">
        <v>5401010050</v>
      </c>
      <c r="G1357" s="56" t="s">
        <v>11428</v>
      </c>
      <c r="H1357" s="56">
        <v>400300</v>
      </c>
      <c r="I1357" s="56" t="s">
        <v>11439</v>
      </c>
      <c r="J1357" s="56" t="s">
        <v>3969</v>
      </c>
      <c r="K1357" s="56" t="s">
        <v>3970</v>
      </c>
      <c r="L1357" s="56" t="s">
        <v>7138</v>
      </c>
      <c r="M1357" s="73">
        <v>43555</v>
      </c>
      <c r="N1357" s="56"/>
      <c r="O1357" s="56"/>
      <c r="P1357" s="56" t="s">
        <v>1105</v>
      </c>
      <c r="Q1357" s="56"/>
      <c r="R1357" s="56" t="s">
        <v>70</v>
      </c>
      <c r="S1357" s="56" t="s">
        <v>11415</v>
      </c>
      <c r="T1357" s="56" t="s">
        <v>7140</v>
      </c>
      <c r="U1357" s="57">
        <v>329592.53999999998</v>
      </c>
      <c r="V1357" s="57">
        <v>-104942.87</v>
      </c>
      <c r="W1357" s="57">
        <v>224649.67</v>
      </c>
      <c r="X1357" s="57">
        <v>0</v>
      </c>
      <c r="Y1357" s="73">
        <v>43552</v>
      </c>
      <c r="Z1357" s="57">
        <v>-47753.29</v>
      </c>
      <c r="AA1357" s="57">
        <v>0</v>
      </c>
      <c r="AB1357" s="57">
        <v>176896.38</v>
      </c>
      <c r="AC1357" s="57">
        <v>0</v>
      </c>
      <c r="AD1357" s="56" t="s">
        <v>9255</v>
      </c>
      <c r="AE1357" s="57">
        <v>0</v>
      </c>
      <c r="AF1357" s="57">
        <v>0</v>
      </c>
      <c r="AG1357" s="57">
        <v>0</v>
      </c>
      <c r="AI1357"/>
      <c r="AJ1357"/>
    </row>
    <row r="1358" spans="1:36">
      <c r="A1358" s="56" t="s">
        <v>48</v>
      </c>
      <c r="B1358" s="56" t="s">
        <v>11427</v>
      </c>
      <c r="C1358" s="56">
        <v>2101010050</v>
      </c>
      <c r="D1358" s="56" t="s">
        <v>43</v>
      </c>
      <c r="E1358" s="56">
        <v>2101020050</v>
      </c>
      <c r="F1358" s="56">
        <v>5401010050</v>
      </c>
      <c r="G1358" s="56" t="s">
        <v>11428</v>
      </c>
      <c r="H1358" s="56">
        <v>400300</v>
      </c>
      <c r="I1358" s="56" t="s">
        <v>11439</v>
      </c>
      <c r="J1358" s="56" t="s">
        <v>3971</v>
      </c>
      <c r="K1358" s="56" t="s">
        <v>3972</v>
      </c>
      <c r="L1358" s="56" t="s">
        <v>7138</v>
      </c>
      <c r="M1358" s="73">
        <v>43555</v>
      </c>
      <c r="N1358" s="56"/>
      <c r="O1358" s="56"/>
      <c r="P1358" s="56" t="s">
        <v>167</v>
      </c>
      <c r="Q1358" s="56"/>
      <c r="R1358" s="56" t="s">
        <v>70</v>
      </c>
      <c r="S1358" s="56" t="s">
        <v>11415</v>
      </c>
      <c r="T1358" s="56" t="s">
        <v>7140</v>
      </c>
      <c r="U1358" s="57">
        <v>125080</v>
      </c>
      <c r="V1358" s="57">
        <v>-47790.84</v>
      </c>
      <c r="W1358" s="57">
        <v>77289.16</v>
      </c>
      <c r="X1358" s="57">
        <v>0</v>
      </c>
      <c r="Y1358" s="73">
        <v>43552</v>
      </c>
      <c r="Z1358" s="57">
        <v>-21746.79</v>
      </c>
      <c r="AA1358" s="57">
        <v>0</v>
      </c>
      <c r="AB1358" s="57">
        <v>55542.37</v>
      </c>
      <c r="AC1358" s="57">
        <v>0</v>
      </c>
      <c r="AD1358" s="56" t="s">
        <v>9255</v>
      </c>
      <c r="AE1358" s="57">
        <v>0</v>
      </c>
      <c r="AF1358" s="57">
        <v>0</v>
      </c>
      <c r="AG1358" s="57">
        <v>0</v>
      </c>
      <c r="AI1358"/>
      <c r="AJ1358"/>
    </row>
    <row r="1359" spans="1:36">
      <c r="A1359" s="56" t="s">
        <v>48</v>
      </c>
      <c r="B1359" s="56" t="s">
        <v>11427</v>
      </c>
      <c r="C1359" s="56">
        <v>2101010050</v>
      </c>
      <c r="D1359" s="56" t="s">
        <v>43</v>
      </c>
      <c r="E1359" s="56">
        <v>2101020050</v>
      </c>
      <c r="F1359" s="56">
        <v>5401010050</v>
      </c>
      <c r="G1359" s="56" t="s">
        <v>11428</v>
      </c>
      <c r="H1359" s="56">
        <v>400300</v>
      </c>
      <c r="I1359" s="56" t="s">
        <v>11485</v>
      </c>
      <c r="J1359" s="56" t="s">
        <v>4237</v>
      </c>
      <c r="K1359" s="56" t="s">
        <v>4238</v>
      </c>
      <c r="L1359" s="56" t="s">
        <v>7138</v>
      </c>
      <c r="M1359" s="73">
        <v>43555</v>
      </c>
      <c r="N1359" s="56"/>
      <c r="O1359" s="56"/>
      <c r="P1359" s="56" t="s">
        <v>295</v>
      </c>
      <c r="Q1359" s="56"/>
      <c r="R1359" s="56" t="s">
        <v>70</v>
      </c>
      <c r="S1359" s="56" t="s">
        <v>11415</v>
      </c>
      <c r="T1359" s="56" t="s">
        <v>7140</v>
      </c>
      <c r="U1359" s="57">
        <v>57820</v>
      </c>
      <c r="V1359" s="57">
        <v>-11046</v>
      </c>
      <c r="W1359" s="57">
        <v>46774</v>
      </c>
      <c r="X1359" s="57">
        <v>0</v>
      </c>
      <c r="Y1359" s="73">
        <v>43552</v>
      </c>
      <c r="Z1359" s="57">
        <v>-5026.38</v>
      </c>
      <c r="AA1359" s="57">
        <v>0</v>
      </c>
      <c r="AB1359" s="57">
        <v>41747.620000000003</v>
      </c>
      <c r="AC1359" s="57">
        <v>0</v>
      </c>
      <c r="AD1359" s="56" t="s">
        <v>9255</v>
      </c>
      <c r="AE1359" s="57">
        <v>0</v>
      </c>
      <c r="AF1359" s="57">
        <v>0</v>
      </c>
      <c r="AG1359" s="57">
        <v>0</v>
      </c>
      <c r="AI1359"/>
      <c r="AJ1359"/>
    </row>
    <row r="1360" spans="1:36">
      <c r="A1360" s="56" t="s">
        <v>48</v>
      </c>
      <c r="B1360" s="56" t="s">
        <v>11427</v>
      </c>
      <c r="C1360" s="56">
        <v>2101010050</v>
      </c>
      <c r="D1360" s="56" t="s">
        <v>43</v>
      </c>
      <c r="E1360" s="56">
        <v>2101020050</v>
      </c>
      <c r="F1360" s="56">
        <v>5401010050</v>
      </c>
      <c r="G1360" s="56" t="s">
        <v>11428</v>
      </c>
      <c r="H1360" s="56">
        <v>400300</v>
      </c>
      <c r="I1360" s="56" t="s">
        <v>11490</v>
      </c>
      <c r="J1360" s="56" t="s">
        <v>4312</v>
      </c>
      <c r="K1360" s="56" t="s">
        <v>4313</v>
      </c>
      <c r="L1360" s="56" t="s">
        <v>7138</v>
      </c>
      <c r="M1360" s="73">
        <v>43555</v>
      </c>
      <c r="N1360" s="56"/>
      <c r="O1360" s="56"/>
      <c r="P1360" s="56" t="s">
        <v>7216</v>
      </c>
      <c r="Q1360" s="56"/>
      <c r="R1360" s="56" t="s">
        <v>70</v>
      </c>
      <c r="S1360" s="56" t="s">
        <v>11415</v>
      </c>
      <c r="T1360" s="56" t="s">
        <v>7140</v>
      </c>
      <c r="U1360" s="57">
        <v>4165400</v>
      </c>
      <c r="V1360" s="57">
        <v>-317212.86</v>
      </c>
      <c r="W1360" s="57">
        <v>3848187.14</v>
      </c>
      <c r="X1360" s="57">
        <v>0</v>
      </c>
      <c r="Y1360" s="73">
        <v>43496</v>
      </c>
      <c r="Z1360" s="57">
        <v>-134112.78</v>
      </c>
      <c r="AA1360" s="57">
        <v>0</v>
      </c>
      <c r="AB1360" s="57">
        <v>3714074.36</v>
      </c>
      <c r="AC1360" s="57">
        <v>0</v>
      </c>
      <c r="AD1360" s="56" t="s">
        <v>9255</v>
      </c>
      <c r="AE1360" s="57">
        <v>0</v>
      </c>
      <c r="AF1360" s="57">
        <v>0</v>
      </c>
      <c r="AG1360" s="57">
        <v>0</v>
      </c>
      <c r="AI1360"/>
      <c r="AJ1360"/>
    </row>
    <row r="1361" spans="1:36">
      <c r="A1361" s="56" t="s">
        <v>48</v>
      </c>
      <c r="B1361" s="56" t="s">
        <v>11427</v>
      </c>
      <c r="C1361" s="56">
        <v>2101010050</v>
      </c>
      <c r="D1361" s="56" t="s">
        <v>43</v>
      </c>
      <c r="E1361" s="56">
        <v>2101020050</v>
      </c>
      <c r="F1361" s="56">
        <v>5401010050</v>
      </c>
      <c r="G1361" s="56" t="s">
        <v>11428</v>
      </c>
      <c r="H1361" s="56">
        <v>400300</v>
      </c>
      <c r="I1361" s="56" t="s">
        <v>11485</v>
      </c>
      <c r="J1361" s="56" t="s">
        <v>4241</v>
      </c>
      <c r="K1361" s="56" t="s">
        <v>4242</v>
      </c>
      <c r="L1361" s="56" t="s">
        <v>7138</v>
      </c>
      <c r="M1361" s="73">
        <v>43555</v>
      </c>
      <c r="N1361" s="56"/>
      <c r="O1361" s="56"/>
      <c r="P1361" s="56" t="s">
        <v>167</v>
      </c>
      <c r="Q1361" s="56"/>
      <c r="R1361" s="56" t="s">
        <v>70</v>
      </c>
      <c r="S1361" s="56" t="s">
        <v>11415</v>
      </c>
      <c r="T1361" s="56" t="s">
        <v>7140</v>
      </c>
      <c r="U1361" s="57">
        <v>154976.48000000001</v>
      </c>
      <c r="V1361" s="57">
        <v>-67214.63</v>
      </c>
      <c r="W1361" s="57">
        <v>87761.85</v>
      </c>
      <c r="X1361" s="57">
        <v>0</v>
      </c>
      <c r="Y1361" s="73">
        <v>43330</v>
      </c>
      <c r="Z1361" s="57">
        <v>-30752.99</v>
      </c>
      <c r="AA1361" s="57">
        <v>0</v>
      </c>
      <c r="AB1361" s="57">
        <v>57008.86</v>
      </c>
      <c r="AC1361" s="57">
        <v>0</v>
      </c>
      <c r="AD1361" s="56" t="s">
        <v>9255</v>
      </c>
      <c r="AE1361" s="57">
        <v>0</v>
      </c>
      <c r="AF1361" s="57">
        <v>0</v>
      </c>
      <c r="AG1361" s="57">
        <v>0</v>
      </c>
      <c r="AI1361"/>
      <c r="AJ1361"/>
    </row>
    <row r="1362" spans="1:36">
      <c r="A1362" s="56" t="s">
        <v>48</v>
      </c>
      <c r="B1362" s="56" t="s">
        <v>11427</v>
      </c>
      <c r="C1362" s="56">
        <v>2101010050</v>
      </c>
      <c r="D1362" s="56" t="s">
        <v>43</v>
      </c>
      <c r="E1362" s="56">
        <v>2101020050</v>
      </c>
      <c r="F1362" s="56">
        <v>5401010050</v>
      </c>
      <c r="G1362" s="56" t="s">
        <v>11428</v>
      </c>
      <c r="H1362" s="56">
        <v>400300</v>
      </c>
      <c r="I1362" s="56" t="s">
        <v>11487</v>
      </c>
      <c r="J1362" s="56" t="s">
        <v>4405</v>
      </c>
      <c r="K1362" s="56" t="s">
        <v>4406</v>
      </c>
      <c r="L1362" s="56" t="s">
        <v>7138</v>
      </c>
      <c r="M1362" s="73">
        <v>43555</v>
      </c>
      <c r="N1362" s="56"/>
      <c r="O1362" s="56"/>
      <c r="P1362" s="56" t="s">
        <v>167</v>
      </c>
      <c r="Q1362" s="56"/>
      <c r="R1362" s="56" t="s">
        <v>70</v>
      </c>
      <c r="S1362" s="56" t="s">
        <v>11415</v>
      </c>
      <c r="T1362" s="56" t="s">
        <v>7140</v>
      </c>
      <c r="U1362" s="57">
        <v>309596.09999999998</v>
      </c>
      <c r="V1362" s="57">
        <v>-117968.84</v>
      </c>
      <c r="W1362" s="57">
        <v>191627.26</v>
      </c>
      <c r="X1362" s="57">
        <v>0</v>
      </c>
      <c r="Y1362" s="73">
        <v>43554</v>
      </c>
      <c r="Z1362" s="57">
        <v>-53827.31</v>
      </c>
      <c r="AA1362" s="57">
        <v>0</v>
      </c>
      <c r="AB1362" s="57">
        <v>137799.95000000001</v>
      </c>
      <c r="AC1362" s="57">
        <v>0</v>
      </c>
      <c r="AD1362" s="56" t="s">
        <v>9255</v>
      </c>
      <c r="AE1362" s="57">
        <v>0</v>
      </c>
      <c r="AF1362" s="57">
        <v>0</v>
      </c>
      <c r="AG1362" s="57">
        <v>0</v>
      </c>
      <c r="AI1362"/>
      <c r="AJ1362"/>
    </row>
    <row r="1363" spans="1:36">
      <c r="A1363" s="56" t="s">
        <v>48</v>
      </c>
      <c r="B1363" s="56" t="s">
        <v>11427</v>
      </c>
      <c r="C1363" s="56">
        <v>2101010050</v>
      </c>
      <c r="D1363" s="56" t="s">
        <v>43</v>
      </c>
      <c r="E1363" s="56">
        <v>2101020050</v>
      </c>
      <c r="F1363" s="56">
        <v>5401010050</v>
      </c>
      <c r="G1363" s="56" t="s">
        <v>11428</v>
      </c>
      <c r="H1363" s="56">
        <v>400300</v>
      </c>
      <c r="I1363" s="56" t="s">
        <v>11491</v>
      </c>
      <c r="J1363" s="56" t="s">
        <v>4261</v>
      </c>
      <c r="K1363" s="56" t="s">
        <v>4262</v>
      </c>
      <c r="L1363" s="56" t="s">
        <v>7138</v>
      </c>
      <c r="M1363" s="73">
        <v>43555</v>
      </c>
      <c r="N1363" s="56"/>
      <c r="O1363" s="56"/>
      <c r="P1363" s="56" t="s">
        <v>167</v>
      </c>
      <c r="Q1363" s="56"/>
      <c r="R1363" s="56" t="s">
        <v>70</v>
      </c>
      <c r="S1363" s="56" t="s">
        <v>11415</v>
      </c>
      <c r="T1363" s="56" t="s">
        <v>7140</v>
      </c>
      <c r="U1363" s="57">
        <v>139452.4</v>
      </c>
      <c r="V1363" s="57">
        <v>-53354.87</v>
      </c>
      <c r="W1363" s="57">
        <v>86097.53</v>
      </c>
      <c r="X1363" s="57">
        <v>0</v>
      </c>
      <c r="Y1363" s="73">
        <v>43551</v>
      </c>
      <c r="Z1363" s="57">
        <v>-24245.61</v>
      </c>
      <c r="AA1363" s="57">
        <v>0</v>
      </c>
      <c r="AB1363" s="57">
        <v>61851.92</v>
      </c>
      <c r="AC1363" s="57">
        <v>0</v>
      </c>
      <c r="AD1363" s="56" t="s">
        <v>9255</v>
      </c>
      <c r="AE1363" s="57">
        <v>0</v>
      </c>
      <c r="AF1363" s="57">
        <v>0</v>
      </c>
      <c r="AG1363" s="57">
        <v>0</v>
      </c>
      <c r="AI1363"/>
      <c r="AJ1363"/>
    </row>
    <row r="1364" spans="1:36">
      <c r="A1364" s="56" t="s">
        <v>48</v>
      </c>
      <c r="B1364" s="56" t="s">
        <v>11427</v>
      </c>
      <c r="C1364" s="56">
        <v>2101010050</v>
      </c>
      <c r="D1364" s="56" t="s">
        <v>43</v>
      </c>
      <c r="E1364" s="56">
        <v>2101020050</v>
      </c>
      <c r="F1364" s="56">
        <v>5401010050</v>
      </c>
      <c r="G1364" s="56" t="s">
        <v>11428</v>
      </c>
      <c r="H1364" s="56">
        <v>400300</v>
      </c>
      <c r="I1364" s="56" t="s">
        <v>11491</v>
      </c>
      <c r="J1364" s="56" t="s">
        <v>4263</v>
      </c>
      <c r="K1364" s="56" t="s">
        <v>4264</v>
      </c>
      <c r="L1364" s="56" t="s">
        <v>7138</v>
      </c>
      <c r="M1364" s="73">
        <v>43555</v>
      </c>
      <c r="N1364" s="56"/>
      <c r="O1364" s="56"/>
      <c r="P1364" s="56" t="s">
        <v>167</v>
      </c>
      <c r="Q1364" s="56"/>
      <c r="R1364" s="56" t="s">
        <v>70</v>
      </c>
      <c r="S1364" s="56" t="s">
        <v>11415</v>
      </c>
      <c r="T1364" s="56" t="s">
        <v>7140</v>
      </c>
      <c r="U1364" s="57">
        <v>78222</v>
      </c>
      <c r="V1364" s="57">
        <v>-33836.910000000003</v>
      </c>
      <c r="W1364" s="57">
        <v>44385.09</v>
      </c>
      <c r="X1364" s="57">
        <v>0</v>
      </c>
      <c r="Y1364" s="73">
        <v>43455</v>
      </c>
      <c r="Z1364" s="57">
        <v>-13599.91</v>
      </c>
      <c r="AA1364" s="57">
        <v>0</v>
      </c>
      <c r="AB1364" s="57">
        <v>30785.18</v>
      </c>
      <c r="AC1364" s="57">
        <v>0</v>
      </c>
      <c r="AD1364" s="56" t="s">
        <v>9255</v>
      </c>
      <c r="AE1364" s="57">
        <v>0</v>
      </c>
      <c r="AF1364" s="57">
        <v>0</v>
      </c>
      <c r="AG1364" s="57">
        <v>0</v>
      </c>
      <c r="AI1364"/>
      <c r="AJ1364"/>
    </row>
    <row r="1365" spans="1:36">
      <c r="A1365" s="56" t="s">
        <v>48</v>
      </c>
      <c r="B1365" s="56" t="s">
        <v>11427</v>
      </c>
      <c r="C1365" s="56">
        <v>2101010050</v>
      </c>
      <c r="D1365" s="56" t="s">
        <v>43</v>
      </c>
      <c r="E1365" s="56">
        <v>2101020050</v>
      </c>
      <c r="F1365" s="56">
        <v>5401010050</v>
      </c>
      <c r="G1365" s="56" t="s">
        <v>11428</v>
      </c>
      <c r="H1365" s="56">
        <v>400300</v>
      </c>
      <c r="I1365" s="56" t="s">
        <v>11491</v>
      </c>
      <c r="J1365" s="56" t="s">
        <v>4265</v>
      </c>
      <c r="K1365" s="56" t="s">
        <v>4266</v>
      </c>
      <c r="L1365" s="56" t="s">
        <v>7138</v>
      </c>
      <c r="M1365" s="73">
        <v>43555</v>
      </c>
      <c r="N1365" s="56"/>
      <c r="O1365" s="56"/>
      <c r="P1365" s="56" t="s">
        <v>167</v>
      </c>
      <c r="Q1365" s="56"/>
      <c r="R1365" s="56" t="s">
        <v>70</v>
      </c>
      <c r="S1365" s="56" t="s">
        <v>11415</v>
      </c>
      <c r="T1365" s="56" t="s">
        <v>7140</v>
      </c>
      <c r="U1365" s="57">
        <v>230100</v>
      </c>
      <c r="V1365" s="57">
        <v>-90672.01</v>
      </c>
      <c r="W1365" s="57">
        <v>139427.99</v>
      </c>
      <c r="X1365" s="57">
        <v>0</v>
      </c>
      <c r="Y1365" s="73">
        <v>43529</v>
      </c>
      <c r="Z1365" s="57">
        <v>-40005.879999999997</v>
      </c>
      <c r="AA1365" s="57">
        <v>0</v>
      </c>
      <c r="AB1365" s="57">
        <v>99422.11</v>
      </c>
      <c r="AC1365" s="57">
        <v>0</v>
      </c>
      <c r="AD1365" s="56" t="s">
        <v>9255</v>
      </c>
      <c r="AE1365" s="57">
        <v>0</v>
      </c>
      <c r="AF1365" s="57">
        <v>0</v>
      </c>
      <c r="AG1365" s="57">
        <v>0</v>
      </c>
      <c r="AI1365"/>
      <c r="AJ1365"/>
    </row>
    <row r="1366" spans="1:36">
      <c r="A1366" s="56" t="s">
        <v>48</v>
      </c>
      <c r="B1366" s="56" t="s">
        <v>11427</v>
      </c>
      <c r="C1366" s="56">
        <v>2101010050</v>
      </c>
      <c r="D1366" s="56" t="s">
        <v>43</v>
      </c>
      <c r="E1366" s="56">
        <v>2101020050</v>
      </c>
      <c r="F1366" s="56">
        <v>5401010050</v>
      </c>
      <c r="G1366" s="56" t="s">
        <v>11428</v>
      </c>
      <c r="H1366" s="56">
        <v>400300</v>
      </c>
      <c r="I1366" s="56" t="s">
        <v>11487</v>
      </c>
      <c r="J1366" s="56" t="s">
        <v>4409</v>
      </c>
      <c r="K1366" s="56" t="s">
        <v>4410</v>
      </c>
      <c r="L1366" s="56" t="s">
        <v>7138</v>
      </c>
      <c r="M1366" s="73">
        <v>43555</v>
      </c>
      <c r="N1366" s="56"/>
      <c r="O1366" s="56"/>
      <c r="P1366" s="56" t="s">
        <v>1037</v>
      </c>
      <c r="Q1366" s="56"/>
      <c r="R1366" s="56" t="s">
        <v>70</v>
      </c>
      <c r="S1366" s="56" t="s">
        <v>11415</v>
      </c>
      <c r="T1366" s="56" t="s">
        <v>7140</v>
      </c>
      <c r="U1366" s="57">
        <v>210524</v>
      </c>
      <c r="V1366" s="57">
        <v>-53766.53</v>
      </c>
      <c r="W1366" s="57">
        <v>156757.47</v>
      </c>
      <c r="X1366" s="57">
        <v>0</v>
      </c>
      <c r="Y1366" s="73">
        <v>43501</v>
      </c>
      <c r="Z1366" s="57">
        <v>-22876.46</v>
      </c>
      <c r="AA1366" s="57">
        <v>0</v>
      </c>
      <c r="AB1366" s="57">
        <v>133881.01</v>
      </c>
      <c r="AC1366" s="57">
        <v>0</v>
      </c>
      <c r="AD1366" s="56" t="s">
        <v>9255</v>
      </c>
      <c r="AE1366" s="57">
        <v>0</v>
      </c>
      <c r="AF1366" s="57">
        <v>0</v>
      </c>
      <c r="AG1366" s="57">
        <v>0</v>
      </c>
      <c r="AI1366"/>
      <c r="AJ1366"/>
    </row>
    <row r="1367" spans="1:36">
      <c r="A1367" s="56" t="s">
        <v>48</v>
      </c>
      <c r="B1367" s="56" t="s">
        <v>11427</v>
      </c>
      <c r="C1367" s="56">
        <v>2101010050</v>
      </c>
      <c r="D1367" s="56" t="s">
        <v>43</v>
      </c>
      <c r="E1367" s="56">
        <v>2101020050</v>
      </c>
      <c r="F1367" s="56">
        <v>5401010050</v>
      </c>
      <c r="G1367" s="56" t="s">
        <v>11428</v>
      </c>
      <c r="H1367" s="56">
        <v>400302</v>
      </c>
      <c r="I1367" s="56" t="s">
        <v>11492</v>
      </c>
      <c r="J1367" s="56" t="s">
        <v>5349</v>
      </c>
      <c r="K1367" s="56" t="s">
        <v>5350</v>
      </c>
      <c r="L1367" s="56" t="s">
        <v>7138</v>
      </c>
      <c r="M1367" s="73">
        <v>43646</v>
      </c>
      <c r="N1367" s="56"/>
      <c r="O1367" s="56"/>
      <c r="P1367" s="56" t="s">
        <v>1208</v>
      </c>
      <c r="Q1367" s="56"/>
      <c r="R1367" s="56" t="s">
        <v>70</v>
      </c>
      <c r="S1367" s="56" t="s">
        <v>11415</v>
      </c>
      <c r="T1367" s="56" t="s">
        <v>7140</v>
      </c>
      <c r="U1367" s="57">
        <v>11765474.869999999</v>
      </c>
      <c r="V1367" s="57">
        <v>-1026170.51</v>
      </c>
      <c r="W1367" s="57">
        <v>10739304.359999999</v>
      </c>
      <c r="X1367" s="57">
        <v>0</v>
      </c>
      <c r="Y1367" s="73">
        <v>43616</v>
      </c>
      <c r="Z1367" s="57">
        <v>-511456.36</v>
      </c>
      <c r="AA1367" s="57">
        <v>0</v>
      </c>
      <c r="AB1367" s="57">
        <v>10227848</v>
      </c>
      <c r="AC1367" s="57">
        <v>0</v>
      </c>
      <c r="AD1367" s="56" t="s">
        <v>9255</v>
      </c>
      <c r="AE1367" s="57">
        <v>0</v>
      </c>
      <c r="AF1367" s="57">
        <v>0</v>
      </c>
      <c r="AG1367" s="57">
        <v>0</v>
      </c>
      <c r="AI1367"/>
      <c r="AJ1367"/>
    </row>
    <row r="1368" spans="1:36">
      <c r="A1368" s="56" t="s">
        <v>48</v>
      </c>
      <c r="B1368" s="56" t="s">
        <v>11427</v>
      </c>
      <c r="C1368" s="56">
        <v>2101010050</v>
      </c>
      <c r="D1368" s="56" t="s">
        <v>43</v>
      </c>
      <c r="E1368" s="56">
        <v>2101020050</v>
      </c>
      <c r="F1368" s="56">
        <v>5401010050</v>
      </c>
      <c r="G1368" s="56" t="s">
        <v>11428</v>
      </c>
      <c r="H1368" s="56">
        <v>400301</v>
      </c>
      <c r="I1368" s="56" t="s">
        <v>11493</v>
      </c>
      <c r="J1368" s="56" t="s">
        <v>6763</v>
      </c>
      <c r="K1368" s="56" t="s">
        <v>6764</v>
      </c>
      <c r="L1368" s="56" t="s">
        <v>7138</v>
      </c>
      <c r="M1368" s="73">
        <v>43981</v>
      </c>
      <c r="N1368" s="56"/>
      <c r="O1368" s="56"/>
      <c r="P1368" s="56" t="s">
        <v>167</v>
      </c>
      <c r="Q1368" s="56"/>
      <c r="R1368" s="56" t="s">
        <v>70</v>
      </c>
      <c r="S1368" s="56" t="s">
        <v>11415</v>
      </c>
      <c r="T1368" s="56" t="s">
        <v>7140</v>
      </c>
      <c r="U1368" s="57">
        <v>221958</v>
      </c>
      <c r="V1368" s="57">
        <v>-40554.46</v>
      </c>
      <c r="W1368" s="57">
        <v>181403.54</v>
      </c>
      <c r="X1368" s="57">
        <v>0</v>
      </c>
      <c r="Y1368" s="73">
        <v>43936</v>
      </c>
      <c r="Z1368" s="57">
        <v>-38590.29</v>
      </c>
      <c r="AA1368" s="57">
        <v>0</v>
      </c>
      <c r="AB1368" s="57">
        <v>142813.25</v>
      </c>
      <c r="AC1368" s="57">
        <v>0</v>
      </c>
      <c r="AD1368" s="56" t="s">
        <v>9255</v>
      </c>
      <c r="AE1368" s="57">
        <v>0</v>
      </c>
      <c r="AF1368" s="57">
        <v>0</v>
      </c>
      <c r="AG1368" s="57">
        <v>0</v>
      </c>
      <c r="AI1368"/>
      <c r="AJ1368"/>
    </row>
    <row r="1369" spans="1:36">
      <c r="A1369" s="56" t="s">
        <v>48</v>
      </c>
      <c r="B1369" s="56" t="s">
        <v>11427</v>
      </c>
      <c r="C1369" s="56">
        <v>2101010050</v>
      </c>
      <c r="D1369" s="56" t="s">
        <v>43</v>
      </c>
      <c r="E1369" s="56">
        <v>2101020050</v>
      </c>
      <c r="F1369" s="56">
        <v>5401010050</v>
      </c>
      <c r="G1369" s="56" t="s">
        <v>11428</v>
      </c>
      <c r="H1369" s="56">
        <v>400304</v>
      </c>
      <c r="I1369" s="56" t="s">
        <v>11494</v>
      </c>
      <c r="J1369" s="56" t="s">
        <v>6937</v>
      </c>
      <c r="K1369" s="56" t="s">
        <v>6679</v>
      </c>
      <c r="L1369" s="56" t="s">
        <v>7138</v>
      </c>
      <c r="M1369" s="73">
        <v>44249</v>
      </c>
      <c r="N1369" s="56"/>
      <c r="O1369" s="56"/>
      <c r="P1369" s="56" t="s">
        <v>7177</v>
      </c>
      <c r="Q1369" s="56"/>
      <c r="R1369" s="56" t="s">
        <v>70</v>
      </c>
      <c r="S1369" s="56" t="s">
        <v>11415</v>
      </c>
      <c r="T1369" s="56" t="s">
        <v>7140</v>
      </c>
      <c r="U1369" s="57">
        <v>212400</v>
      </c>
      <c r="V1369" s="57">
        <v>-4621.59</v>
      </c>
      <c r="W1369" s="57">
        <v>207778.41</v>
      </c>
      <c r="X1369" s="57">
        <v>0</v>
      </c>
      <c r="Y1369" s="73">
        <v>44078</v>
      </c>
      <c r="Z1369" s="57">
        <v>-7385.7</v>
      </c>
      <c r="AA1369" s="57">
        <v>0</v>
      </c>
      <c r="AB1369" s="57">
        <v>200392.71</v>
      </c>
      <c r="AC1369" s="57">
        <v>0</v>
      </c>
      <c r="AD1369" s="56" t="s">
        <v>9255</v>
      </c>
      <c r="AE1369" s="57">
        <v>0</v>
      </c>
      <c r="AF1369" s="57">
        <v>0</v>
      </c>
      <c r="AG1369" s="57">
        <v>0</v>
      </c>
      <c r="AI1369"/>
      <c r="AJ1369"/>
    </row>
    <row r="1370" spans="1:36">
      <c r="A1370" s="56" t="s">
        <v>48</v>
      </c>
      <c r="B1370" s="56" t="s">
        <v>11427</v>
      </c>
      <c r="C1370" s="56">
        <v>2101010050</v>
      </c>
      <c r="D1370" s="56" t="s">
        <v>43</v>
      </c>
      <c r="E1370" s="56">
        <v>2101020050</v>
      </c>
      <c r="F1370" s="56">
        <v>5401010050</v>
      </c>
      <c r="G1370" s="56" t="s">
        <v>11428</v>
      </c>
      <c r="H1370" s="56">
        <v>400300</v>
      </c>
      <c r="I1370" s="56" t="s">
        <v>11495</v>
      </c>
      <c r="J1370" s="56" t="s">
        <v>6915</v>
      </c>
      <c r="K1370" s="56" t="s">
        <v>6916</v>
      </c>
      <c r="L1370" s="56" t="s">
        <v>7138</v>
      </c>
      <c r="M1370" s="73">
        <v>44255</v>
      </c>
      <c r="N1370" s="56"/>
      <c r="O1370" s="56"/>
      <c r="P1370" s="56" t="s">
        <v>1201</v>
      </c>
      <c r="Q1370" s="56"/>
      <c r="R1370" s="56" t="s">
        <v>70</v>
      </c>
      <c r="S1370" s="56" t="s">
        <v>11415</v>
      </c>
      <c r="T1370" s="56" t="s">
        <v>7140</v>
      </c>
      <c r="U1370" s="57">
        <v>4670832.0999999996</v>
      </c>
      <c r="V1370" s="57">
        <v>-55111.55</v>
      </c>
      <c r="W1370" s="57">
        <v>4615720.55</v>
      </c>
      <c r="X1370" s="57">
        <v>0</v>
      </c>
      <c r="Y1370" s="73">
        <v>44219</v>
      </c>
      <c r="Z1370" s="57">
        <v>-270694.98</v>
      </c>
      <c r="AA1370" s="57">
        <v>0</v>
      </c>
      <c r="AB1370" s="57">
        <v>4345025.57</v>
      </c>
      <c r="AC1370" s="57">
        <v>0</v>
      </c>
      <c r="AD1370" s="56" t="s">
        <v>9255</v>
      </c>
      <c r="AE1370" s="57">
        <v>0</v>
      </c>
      <c r="AF1370" s="57">
        <v>0</v>
      </c>
      <c r="AG1370" s="57">
        <v>0</v>
      </c>
      <c r="AI1370"/>
      <c r="AJ1370"/>
    </row>
    <row r="1371" spans="1:36">
      <c r="A1371" s="56" t="s">
        <v>48</v>
      </c>
      <c r="B1371" s="56" t="s">
        <v>11427</v>
      </c>
      <c r="C1371" s="56">
        <v>2101010050</v>
      </c>
      <c r="D1371" s="56" t="s">
        <v>43</v>
      </c>
      <c r="E1371" s="56">
        <v>2101020050</v>
      </c>
      <c r="F1371" s="56">
        <v>5401010050</v>
      </c>
      <c r="G1371" s="56" t="s">
        <v>11428</v>
      </c>
      <c r="H1371" s="56">
        <v>400300</v>
      </c>
      <c r="I1371" s="56" t="s">
        <v>11496</v>
      </c>
      <c r="J1371" s="56" t="s">
        <v>6877</v>
      </c>
      <c r="K1371" s="56" t="s">
        <v>6878</v>
      </c>
      <c r="L1371" s="56" t="s">
        <v>7138</v>
      </c>
      <c r="M1371" s="73">
        <v>44278</v>
      </c>
      <c r="N1371" s="56"/>
      <c r="O1371" s="56"/>
      <c r="P1371" s="56" t="s">
        <v>1201</v>
      </c>
      <c r="Q1371" s="56"/>
      <c r="R1371" s="56" t="s">
        <v>70</v>
      </c>
      <c r="S1371" s="56" t="s">
        <v>11415</v>
      </c>
      <c r="T1371" s="56" t="s">
        <v>7140</v>
      </c>
      <c r="U1371" s="57">
        <v>7641354.3200000003</v>
      </c>
      <c r="V1371" s="57">
        <v>-49058.19</v>
      </c>
      <c r="W1371" s="57">
        <v>7592296.1299999999</v>
      </c>
      <c r="X1371" s="57">
        <v>0</v>
      </c>
      <c r="Y1371" s="73">
        <v>44250</v>
      </c>
      <c r="Z1371" s="57">
        <v>-442849.63</v>
      </c>
      <c r="AA1371" s="57">
        <v>0</v>
      </c>
      <c r="AB1371" s="57">
        <v>7149446.5</v>
      </c>
      <c r="AC1371" s="57">
        <v>0</v>
      </c>
      <c r="AD1371" s="56" t="s">
        <v>9255</v>
      </c>
      <c r="AE1371" s="57">
        <v>0</v>
      </c>
      <c r="AF1371" s="57">
        <v>0</v>
      </c>
      <c r="AG1371" s="57">
        <v>0</v>
      </c>
      <c r="AI1371"/>
      <c r="AJ1371"/>
    </row>
    <row r="1372" spans="1:36">
      <c r="A1372" s="56" t="s">
        <v>48</v>
      </c>
      <c r="B1372" s="56" t="s">
        <v>11427</v>
      </c>
      <c r="C1372" s="56">
        <v>2101010050</v>
      </c>
      <c r="D1372" s="56" t="s">
        <v>43</v>
      </c>
      <c r="E1372" s="56">
        <v>2101020050</v>
      </c>
      <c r="F1372" s="56">
        <v>5401010050</v>
      </c>
      <c r="G1372" s="56" t="s">
        <v>11428</v>
      </c>
      <c r="H1372" s="56">
        <v>400300</v>
      </c>
      <c r="I1372" s="56" t="s">
        <v>11485</v>
      </c>
      <c r="J1372" s="56" t="s">
        <v>6887</v>
      </c>
      <c r="K1372" s="56" t="s">
        <v>6888</v>
      </c>
      <c r="L1372" s="56" t="s">
        <v>7138</v>
      </c>
      <c r="M1372" s="73">
        <v>44278</v>
      </c>
      <c r="N1372" s="56"/>
      <c r="O1372" s="56"/>
      <c r="P1372" s="56" t="s">
        <v>1105</v>
      </c>
      <c r="Q1372" s="56"/>
      <c r="R1372" s="56" t="s">
        <v>70</v>
      </c>
      <c r="S1372" s="56" t="s">
        <v>11415</v>
      </c>
      <c r="T1372" s="56" t="s">
        <v>7140</v>
      </c>
      <c r="U1372" s="57">
        <v>368989</v>
      </c>
      <c r="V1372" s="57">
        <v>-2721.08</v>
      </c>
      <c r="W1372" s="57">
        <v>366267.92</v>
      </c>
      <c r="X1372" s="57">
        <v>0</v>
      </c>
      <c r="Y1372" s="73">
        <v>44270</v>
      </c>
      <c r="Z1372" s="57">
        <v>-53461.279999999999</v>
      </c>
      <c r="AA1372" s="57">
        <v>0</v>
      </c>
      <c r="AB1372" s="57">
        <v>312806.64</v>
      </c>
      <c r="AC1372" s="57">
        <v>0</v>
      </c>
      <c r="AD1372" s="56" t="s">
        <v>9255</v>
      </c>
      <c r="AE1372" s="57">
        <v>0</v>
      </c>
      <c r="AF1372" s="57">
        <v>0</v>
      </c>
      <c r="AG1372" s="57">
        <v>0</v>
      </c>
      <c r="AI1372"/>
      <c r="AJ1372"/>
    </row>
    <row r="1373" spans="1:36">
      <c r="A1373" s="56" t="s">
        <v>48</v>
      </c>
      <c r="B1373" s="56" t="s">
        <v>11427</v>
      </c>
      <c r="C1373" s="56">
        <v>2101010050</v>
      </c>
      <c r="D1373" s="56" t="s">
        <v>43</v>
      </c>
      <c r="E1373" s="56">
        <v>2101020050</v>
      </c>
      <c r="F1373" s="56">
        <v>5401010050</v>
      </c>
      <c r="G1373" s="56" t="s">
        <v>11428</v>
      </c>
      <c r="H1373" s="56">
        <v>400300</v>
      </c>
      <c r="I1373" s="56" t="s">
        <v>11491</v>
      </c>
      <c r="J1373" s="56" t="s">
        <v>6907</v>
      </c>
      <c r="K1373" s="56" t="s">
        <v>6908</v>
      </c>
      <c r="L1373" s="56" t="s">
        <v>7138</v>
      </c>
      <c r="M1373" s="73">
        <v>44279</v>
      </c>
      <c r="N1373" s="56"/>
      <c r="O1373" s="56"/>
      <c r="P1373" s="56" t="s">
        <v>295</v>
      </c>
      <c r="Q1373" s="56"/>
      <c r="R1373" s="56" t="s">
        <v>70</v>
      </c>
      <c r="S1373" s="56" t="s">
        <v>11415</v>
      </c>
      <c r="T1373" s="56" t="s">
        <v>7140</v>
      </c>
      <c r="U1373" s="57">
        <v>474810.2</v>
      </c>
      <c r="V1373" s="57">
        <v>-1112.23</v>
      </c>
      <c r="W1373" s="57">
        <v>473697.97</v>
      </c>
      <c r="X1373" s="57">
        <v>0</v>
      </c>
      <c r="Y1373" s="73">
        <v>44278</v>
      </c>
      <c r="Z1373" s="57">
        <v>-41275.97</v>
      </c>
      <c r="AA1373" s="57">
        <v>0</v>
      </c>
      <c r="AB1373" s="57">
        <v>432422</v>
      </c>
      <c r="AC1373" s="57">
        <v>0</v>
      </c>
      <c r="AD1373" s="56" t="s">
        <v>9255</v>
      </c>
      <c r="AE1373" s="57">
        <v>0</v>
      </c>
      <c r="AF1373" s="57">
        <v>0</v>
      </c>
      <c r="AG1373" s="57">
        <v>0</v>
      </c>
      <c r="AI1373"/>
      <c r="AJ1373"/>
    </row>
    <row r="1374" spans="1:36">
      <c r="A1374" s="56" t="s">
        <v>48</v>
      </c>
      <c r="B1374" s="56" t="s">
        <v>11427</v>
      </c>
      <c r="C1374" s="56">
        <v>2101010050</v>
      </c>
      <c r="D1374" s="56" t="s">
        <v>43</v>
      </c>
      <c r="E1374" s="56">
        <v>2101020050</v>
      </c>
      <c r="F1374" s="56">
        <v>5401010050</v>
      </c>
      <c r="G1374" s="56" t="s">
        <v>11428</v>
      </c>
      <c r="H1374" s="56">
        <v>400300</v>
      </c>
      <c r="I1374" s="56" t="s">
        <v>11495</v>
      </c>
      <c r="J1374" s="56" t="s">
        <v>6917</v>
      </c>
      <c r="K1374" s="56" t="s">
        <v>6918</v>
      </c>
      <c r="L1374" s="56" t="s">
        <v>7138</v>
      </c>
      <c r="M1374" s="73">
        <v>44280</v>
      </c>
      <c r="N1374" s="56"/>
      <c r="O1374" s="56"/>
      <c r="P1374" s="56" t="s">
        <v>295</v>
      </c>
      <c r="Q1374" s="56"/>
      <c r="R1374" s="56" t="s">
        <v>70</v>
      </c>
      <c r="S1374" s="56" t="s">
        <v>11415</v>
      </c>
      <c r="T1374" s="56" t="s">
        <v>7140</v>
      </c>
      <c r="U1374" s="57">
        <v>779695</v>
      </c>
      <c r="V1374" s="57">
        <v>-4058.69</v>
      </c>
      <c r="W1374" s="57">
        <v>775636.31</v>
      </c>
      <c r="X1374" s="57">
        <v>0</v>
      </c>
      <c r="Y1374" s="73">
        <v>44267</v>
      </c>
      <c r="Z1374" s="57">
        <v>-67780.06</v>
      </c>
      <c r="AA1374" s="57">
        <v>0</v>
      </c>
      <c r="AB1374" s="57">
        <v>707856.25</v>
      </c>
      <c r="AC1374" s="57">
        <v>0</v>
      </c>
      <c r="AD1374" s="56" t="s">
        <v>9255</v>
      </c>
      <c r="AE1374" s="57">
        <v>0</v>
      </c>
      <c r="AF1374" s="57">
        <v>0</v>
      </c>
      <c r="AG1374" s="57">
        <v>0</v>
      </c>
      <c r="AI1374"/>
      <c r="AJ1374"/>
    </row>
    <row r="1375" spans="1:36">
      <c r="A1375" s="56" t="s">
        <v>48</v>
      </c>
      <c r="B1375" s="56" t="s">
        <v>11427</v>
      </c>
      <c r="C1375" s="56">
        <v>2101010050</v>
      </c>
      <c r="D1375" s="56" t="s">
        <v>43</v>
      </c>
      <c r="E1375" s="56">
        <v>2101020050</v>
      </c>
      <c r="F1375" s="56">
        <v>5401010050</v>
      </c>
      <c r="G1375" s="56" t="s">
        <v>11428</v>
      </c>
      <c r="H1375" s="56">
        <v>400301</v>
      </c>
      <c r="I1375" s="56" t="s">
        <v>11474</v>
      </c>
      <c r="J1375" s="56" t="s">
        <v>6929</v>
      </c>
      <c r="K1375" s="56" t="s">
        <v>6930</v>
      </c>
      <c r="L1375" s="56" t="s">
        <v>7138</v>
      </c>
      <c r="M1375" s="73">
        <v>44281</v>
      </c>
      <c r="N1375" s="56"/>
      <c r="O1375" s="56"/>
      <c r="P1375" s="56" t="s">
        <v>295</v>
      </c>
      <c r="Q1375" s="56"/>
      <c r="R1375" s="56" t="s">
        <v>70</v>
      </c>
      <c r="S1375" s="56" t="s">
        <v>11415</v>
      </c>
      <c r="T1375" s="56" t="s">
        <v>7140</v>
      </c>
      <c r="U1375" s="57">
        <v>131218.26</v>
      </c>
      <c r="V1375" s="57">
        <v>-580.6</v>
      </c>
      <c r="W1375" s="57">
        <v>130637.66</v>
      </c>
      <c r="X1375" s="57">
        <v>0</v>
      </c>
      <c r="Y1375" s="73">
        <v>44270</v>
      </c>
      <c r="Z1375" s="57">
        <v>-11407</v>
      </c>
      <c r="AA1375" s="57">
        <v>0</v>
      </c>
      <c r="AB1375" s="57">
        <v>119230.66</v>
      </c>
      <c r="AC1375" s="57">
        <v>0</v>
      </c>
      <c r="AD1375" s="56" t="s">
        <v>9255</v>
      </c>
      <c r="AE1375" s="57">
        <v>0</v>
      </c>
      <c r="AF1375" s="57">
        <v>0</v>
      </c>
      <c r="AG1375" s="57">
        <v>0</v>
      </c>
      <c r="AI1375"/>
      <c r="AJ1375"/>
    </row>
    <row r="1376" spans="1:36">
      <c r="A1376" s="56" t="s">
        <v>48</v>
      </c>
      <c r="B1376" s="56" t="s">
        <v>11427</v>
      </c>
      <c r="C1376" s="56">
        <v>2101010050</v>
      </c>
      <c r="D1376" s="56" t="s">
        <v>43</v>
      </c>
      <c r="E1376" s="56">
        <v>2101020050</v>
      </c>
      <c r="F1376" s="56">
        <v>5401010050</v>
      </c>
      <c r="G1376" s="56" t="s">
        <v>11428</v>
      </c>
      <c r="H1376" s="56">
        <v>400300</v>
      </c>
      <c r="I1376" s="56" t="s">
        <v>11488</v>
      </c>
      <c r="J1376" s="56" t="s">
        <v>6968</v>
      </c>
      <c r="K1376" s="56" t="s">
        <v>3034</v>
      </c>
      <c r="L1376" s="56" t="s">
        <v>7138</v>
      </c>
      <c r="M1376" s="73">
        <v>44286</v>
      </c>
      <c r="N1376" s="56"/>
      <c r="O1376" s="56"/>
      <c r="P1376" s="56" t="s">
        <v>295</v>
      </c>
      <c r="Q1376" s="56"/>
      <c r="R1376" s="56" t="s">
        <v>70</v>
      </c>
      <c r="S1376" s="56" t="s">
        <v>11415</v>
      </c>
      <c r="T1376" s="56" t="s">
        <v>7140</v>
      </c>
      <c r="U1376" s="57">
        <v>120874.6</v>
      </c>
      <c r="V1376" s="57">
        <v>-251.68</v>
      </c>
      <c r="W1376" s="57">
        <v>120622.92</v>
      </c>
      <c r="X1376" s="57">
        <v>0</v>
      </c>
      <c r="Y1376" s="73">
        <v>44279</v>
      </c>
      <c r="Z1376" s="57">
        <v>-10507.81</v>
      </c>
      <c r="AA1376" s="57">
        <v>0</v>
      </c>
      <c r="AB1376" s="57">
        <v>110115.11</v>
      </c>
      <c r="AC1376" s="57">
        <v>0</v>
      </c>
      <c r="AD1376" s="56" t="s">
        <v>9255</v>
      </c>
      <c r="AE1376" s="57">
        <v>0</v>
      </c>
      <c r="AF1376" s="57">
        <v>0</v>
      </c>
      <c r="AG1376" s="57">
        <v>0</v>
      </c>
      <c r="AI1376"/>
      <c r="AJ1376"/>
    </row>
    <row r="1377" spans="1:36">
      <c r="A1377" s="56" t="s">
        <v>48</v>
      </c>
      <c r="B1377" s="56" t="s">
        <v>11427</v>
      </c>
      <c r="C1377" s="56">
        <v>2101010050</v>
      </c>
      <c r="D1377" s="56" t="s">
        <v>43</v>
      </c>
      <c r="E1377" s="56">
        <v>2101020050</v>
      </c>
      <c r="F1377" s="56">
        <v>5401010050</v>
      </c>
      <c r="G1377" s="56" t="s">
        <v>11428</v>
      </c>
      <c r="H1377" s="56">
        <v>400300</v>
      </c>
      <c r="I1377" s="56" t="s">
        <v>11485</v>
      </c>
      <c r="J1377" s="56" t="s">
        <v>6960</v>
      </c>
      <c r="K1377" s="56" t="s">
        <v>6961</v>
      </c>
      <c r="L1377" s="56" t="s">
        <v>7138</v>
      </c>
      <c r="M1377" s="73">
        <v>44286</v>
      </c>
      <c r="N1377" s="56"/>
      <c r="O1377" s="56"/>
      <c r="P1377" s="56" t="s">
        <v>295</v>
      </c>
      <c r="Q1377" s="56"/>
      <c r="R1377" s="56" t="s">
        <v>70</v>
      </c>
      <c r="S1377" s="56" t="s">
        <v>11415</v>
      </c>
      <c r="T1377" s="56" t="s">
        <v>7140</v>
      </c>
      <c r="U1377" s="57">
        <v>1679558.33</v>
      </c>
      <c r="V1377" s="57">
        <v>-13551.5</v>
      </c>
      <c r="W1377" s="57">
        <v>1666006.83</v>
      </c>
      <c r="X1377" s="57">
        <v>0</v>
      </c>
      <c r="Y1377" s="73">
        <v>44256</v>
      </c>
      <c r="Z1377" s="57">
        <v>-146006.54</v>
      </c>
      <c r="AA1377" s="57">
        <v>0</v>
      </c>
      <c r="AB1377" s="57">
        <v>1520000.29</v>
      </c>
      <c r="AC1377" s="57">
        <v>0</v>
      </c>
      <c r="AD1377" s="56" t="s">
        <v>9255</v>
      </c>
      <c r="AE1377" s="57">
        <v>0</v>
      </c>
      <c r="AF1377" s="57">
        <v>0</v>
      </c>
      <c r="AG1377" s="57">
        <v>0</v>
      </c>
      <c r="AI1377"/>
      <c r="AJ1377"/>
    </row>
    <row r="1378" spans="1:36">
      <c r="A1378" s="56" t="s">
        <v>50</v>
      </c>
      <c r="B1378" s="56" t="s">
        <v>11427</v>
      </c>
      <c r="C1378" s="56">
        <v>2101010050</v>
      </c>
      <c r="D1378" s="56" t="s">
        <v>43</v>
      </c>
      <c r="E1378" s="56">
        <v>2101020050</v>
      </c>
      <c r="F1378" s="56">
        <v>5401010050</v>
      </c>
      <c r="G1378" s="56" t="s">
        <v>11431</v>
      </c>
      <c r="H1378" s="56">
        <v>400201</v>
      </c>
      <c r="I1378" s="56" t="s">
        <v>11497</v>
      </c>
      <c r="J1378" s="56" t="s">
        <v>1199</v>
      </c>
      <c r="K1378" s="56" t="s">
        <v>1200</v>
      </c>
      <c r="L1378" s="56" t="s">
        <v>7138</v>
      </c>
      <c r="M1378" s="73">
        <v>36743</v>
      </c>
      <c r="N1378" s="56"/>
      <c r="O1378" s="56"/>
      <c r="P1378" s="56" t="s">
        <v>156</v>
      </c>
      <c r="Q1378" s="56"/>
      <c r="R1378" s="56" t="s">
        <v>70</v>
      </c>
      <c r="S1378" s="56" t="s">
        <v>11415</v>
      </c>
      <c r="T1378" s="56" t="s">
        <v>7140</v>
      </c>
      <c r="U1378" s="57">
        <v>1235043</v>
      </c>
      <c r="V1378" s="57">
        <v>-1019665.51</v>
      </c>
      <c r="W1378" s="57">
        <v>215377.49</v>
      </c>
      <c r="X1378" s="57">
        <v>0</v>
      </c>
      <c r="Y1378" s="73">
        <v>36743</v>
      </c>
      <c r="Z1378" s="57">
        <v>-15042.76</v>
      </c>
      <c r="AA1378" s="57">
        <v>0</v>
      </c>
      <c r="AB1378" s="57">
        <v>200334.73</v>
      </c>
      <c r="AC1378" s="57">
        <v>0</v>
      </c>
      <c r="AD1378" s="56" t="s">
        <v>9255</v>
      </c>
      <c r="AE1378" s="57">
        <v>0</v>
      </c>
      <c r="AF1378" s="57">
        <v>0</v>
      </c>
      <c r="AG1378" s="57">
        <v>0</v>
      </c>
      <c r="AI1378"/>
      <c r="AJ1378"/>
    </row>
    <row r="1379" spans="1:36">
      <c r="A1379" s="56" t="s">
        <v>50</v>
      </c>
      <c r="B1379" s="56" t="s">
        <v>11427</v>
      </c>
      <c r="C1379" s="56">
        <v>2101010050</v>
      </c>
      <c r="D1379" s="56" t="s">
        <v>43</v>
      </c>
      <c r="E1379" s="56">
        <v>2101020050</v>
      </c>
      <c r="F1379" s="56">
        <v>5401010050</v>
      </c>
      <c r="G1379" s="56" t="s">
        <v>11431</v>
      </c>
      <c r="H1379" s="56">
        <v>400201</v>
      </c>
      <c r="I1379" s="56" t="s">
        <v>11497</v>
      </c>
      <c r="J1379" s="56" t="s">
        <v>1241</v>
      </c>
      <c r="K1379" s="56" t="s">
        <v>1242</v>
      </c>
      <c r="L1379" s="56" t="s">
        <v>7138</v>
      </c>
      <c r="M1379" s="73">
        <v>36743</v>
      </c>
      <c r="N1379" s="56"/>
      <c r="O1379" s="56"/>
      <c r="P1379" s="56" t="s">
        <v>156</v>
      </c>
      <c r="Q1379" s="56"/>
      <c r="R1379" s="56" t="s">
        <v>70</v>
      </c>
      <c r="S1379" s="56" t="s">
        <v>11415</v>
      </c>
      <c r="T1379" s="56" t="s">
        <v>7140</v>
      </c>
      <c r="U1379" s="57">
        <v>144088303</v>
      </c>
      <c r="V1379" s="57">
        <v>-118960942.72</v>
      </c>
      <c r="W1379" s="57">
        <v>25127360.280000001</v>
      </c>
      <c r="X1379" s="57">
        <v>0</v>
      </c>
      <c r="Y1379" s="73">
        <v>36743</v>
      </c>
      <c r="Z1379" s="57">
        <v>-1754987.88</v>
      </c>
      <c r="AA1379" s="57">
        <v>0</v>
      </c>
      <c r="AB1379" s="57">
        <v>23372372.399999999</v>
      </c>
      <c r="AC1379" s="57">
        <v>0</v>
      </c>
      <c r="AD1379" s="56" t="s">
        <v>9255</v>
      </c>
      <c r="AE1379" s="57">
        <v>0</v>
      </c>
      <c r="AF1379" s="57">
        <v>0</v>
      </c>
      <c r="AG1379" s="57">
        <v>0</v>
      </c>
      <c r="AI1379"/>
      <c r="AJ1379"/>
    </row>
    <row r="1380" spans="1:36">
      <c r="A1380" s="56" t="s">
        <v>50</v>
      </c>
      <c r="B1380" s="56" t="s">
        <v>11427</v>
      </c>
      <c r="C1380" s="56">
        <v>2101010050</v>
      </c>
      <c r="D1380" s="56" t="s">
        <v>43</v>
      </c>
      <c r="E1380" s="56">
        <v>2101020050</v>
      </c>
      <c r="F1380" s="56">
        <v>5401010050</v>
      </c>
      <c r="G1380" s="56" t="s">
        <v>11431</v>
      </c>
      <c r="H1380" s="56">
        <v>400201</v>
      </c>
      <c r="I1380" s="56" t="s">
        <v>11498</v>
      </c>
      <c r="J1380" s="56" t="s">
        <v>1295</v>
      </c>
      <c r="K1380" s="56" t="s">
        <v>1296</v>
      </c>
      <c r="L1380" s="56" t="s">
        <v>7138</v>
      </c>
      <c r="M1380" s="73">
        <v>36743</v>
      </c>
      <c r="N1380" s="56"/>
      <c r="O1380" s="56"/>
      <c r="P1380" s="56" t="s">
        <v>156</v>
      </c>
      <c r="Q1380" s="56"/>
      <c r="R1380" s="56" t="s">
        <v>70</v>
      </c>
      <c r="S1380" s="56" t="s">
        <v>11415</v>
      </c>
      <c r="T1380" s="56" t="s">
        <v>7140</v>
      </c>
      <c r="U1380" s="57">
        <v>597965</v>
      </c>
      <c r="V1380" s="57">
        <v>-493686.45</v>
      </c>
      <c r="W1380" s="57">
        <v>104278.55</v>
      </c>
      <c r="X1380" s="57">
        <v>0</v>
      </c>
      <c r="Y1380" s="73">
        <v>36743</v>
      </c>
      <c r="Z1380" s="57">
        <v>-7283.21</v>
      </c>
      <c r="AA1380" s="57">
        <v>0</v>
      </c>
      <c r="AB1380" s="57">
        <v>96995.34</v>
      </c>
      <c r="AC1380" s="57">
        <v>0</v>
      </c>
      <c r="AD1380" s="56" t="s">
        <v>9255</v>
      </c>
      <c r="AE1380" s="57">
        <v>0</v>
      </c>
      <c r="AF1380" s="57">
        <v>0</v>
      </c>
      <c r="AG1380" s="57">
        <v>0</v>
      </c>
      <c r="AI1380"/>
      <c r="AJ1380"/>
    </row>
    <row r="1381" spans="1:36">
      <c r="A1381" s="56" t="s">
        <v>50</v>
      </c>
      <c r="B1381" s="56" t="s">
        <v>11427</v>
      </c>
      <c r="C1381" s="56">
        <v>2101010050</v>
      </c>
      <c r="D1381" s="56" t="s">
        <v>43</v>
      </c>
      <c r="E1381" s="56">
        <v>2101020050</v>
      </c>
      <c r="F1381" s="56">
        <v>5401010050</v>
      </c>
      <c r="G1381" s="56" t="s">
        <v>11431</v>
      </c>
      <c r="H1381" s="56">
        <v>400201</v>
      </c>
      <c r="I1381" s="56" t="s">
        <v>11499</v>
      </c>
      <c r="J1381" s="56" t="s">
        <v>1175</v>
      </c>
      <c r="K1381" s="56" t="s">
        <v>7145</v>
      </c>
      <c r="L1381" s="56" t="s">
        <v>7138</v>
      </c>
      <c r="M1381" s="73">
        <v>36743</v>
      </c>
      <c r="N1381" s="56"/>
      <c r="O1381" s="56"/>
      <c r="P1381" s="56" t="s">
        <v>156</v>
      </c>
      <c r="Q1381" s="56"/>
      <c r="R1381" s="56" t="s">
        <v>70</v>
      </c>
      <c r="S1381" s="56" t="s">
        <v>11415</v>
      </c>
      <c r="T1381" s="56" t="s">
        <v>7140</v>
      </c>
      <c r="U1381" s="57">
        <v>12994617</v>
      </c>
      <c r="V1381" s="57">
        <v>-10809442.119999999</v>
      </c>
      <c r="W1381" s="57">
        <v>2185174.88</v>
      </c>
      <c r="X1381" s="57">
        <v>0</v>
      </c>
      <c r="Y1381" s="73">
        <v>36743</v>
      </c>
      <c r="Z1381" s="57">
        <v>-150348.37</v>
      </c>
      <c r="AA1381" s="57">
        <v>0</v>
      </c>
      <c r="AB1381" s="57">
        <v>2034826.51</v>
      </c>
      <c r="AC1381" s="57">
        <v>0</v>
      </c>
      <c r="AD1381" s="56" t="s">
        <v>9255</v>
      </c>
      <c r="AE1381" s="57">
        <v>0</v>
      </c>
      <c r="AF1381" s="57">
        <v>0</v>
      </c>
      <c r="AG1381" s="57">
        <v>0</v>
      </c>
      <c r="AI1381"/>
      <c r="AJ1381"/>
    </row>
    <row r="1382" spans="1:36">
      <c r="A1382" s="56" t="s">
        <v>50</v>
      </c>
      <c r="B1382" s="56" t="s">
        <v>11427</v>
      </c>
      <c r="C1382" s="56">
        <v>2101010050</v>
      </c>
      <c r="D1382" s="56" t="s">
        <v>43</v>
      </c>
      <c r="E1382" s="56">
        <v>2101020050</v>
      </c>
      <c r="F1382" s="56">
        <v>5401010050</v>
      </c>
      <c r="G1382" s="56" t="s">
        <v>11431</v>
      </c>
      <c r="H1382" s="56">
        <v>400201</v>
      </c>
      <c r="I1382" s="56" t="s">
        <v>11499</v>
      </c>
      <c r="J1382" s="56" t="s">
        <v>1177</v>
      </c>
      <c r="K1382" s="56" t="s">
        <v>1178</v>
      </c>
      <c r="L1382" s="56" t="s">
        <v>7138</v>
      </c>
      <c r="M1382" s="73">
        <v>36743</v>
      </c>
      <c r="N1382" s="56"/>
      <c r="O1382" s="56"/>
      <c r="P1382" s="56" t="s">
        <v>156</v>
      </c>
      <c r="Q1382" s="56"/>
      <c r="R1382" s="56" t="s">
        <v>70</v>
      </c>
      <c r="S1382" s="56" t="s">
        <v>11415</v>
      </c>
      <c r="T1382" s="56" t="s">
        <v>7140</v>
      </c>
      <c r="U1382" s="57">
        <v>3395368</v>
      </c>
      <c r="V1382" s="57">
        <v>-2791856.09</v>
      </c>
      <c r="W1382" s="57">
        <v>603511.91</v>
      </c>
      <c r="X1382" s="57">
        <v>0</v>
      </c>
      <c r="Y1382" s="73">
        <v>36743</v>
      </c>
      <c r="Z1382" s="57">
        <v>-42471.51</v>
      </c>
      <c r="AA1382" s="57">
        <v>0</v>
      </c>
      <c r="AB1382" s="57">
        <v>561040.4</v>
      </c>
      <c r="AC1382" s="57">
        <v>0</v>
      </c>
      <c r="AD1382" s="56" t="s">
        <v>9255</v>
      </c>
      <c r="AE1382" s="57">
        <v>0</v>
      </c>
      <c r="AF1382" s="57">
        <v>0</v>
      </c>
      <c r="AG1382" s="57">
        <v>0</v>
      </c>
      <c r="AI1382"/>
      <c r="AJ1382"/>
    </row>
    <row r="1383" spans="1:36">
      <c r="A1383" s="56" t="s">
        <v>50</v>
      </c>
      <c r="B1383" s="56" t="s">
        <v>11427</v>
      </c>
      <c r="C1383" s="56">
        <v>2101010050</v>
      </c>
      <c r="D1383" s="56" t="s">
        <v>43</v>
      </c>
      <c r="E1383" s="56">
        <v>2101020050</v>
      </c>
      <c r="F1383" s="56">
        <v>5401010050</v>
      </c>
      <c r="G1383" s="56" t="s">
        <v>11431</v>
      </c>
      <c r="H1383" s="56">
        <v>400201</v>
      </c>
      <c r="I1383" s="56" t="s">
        <v>11499</v>
      </c>
      <c r="J1383" s="56" t="s">
        <v>1183</v>
      </c>
      <c r="K1383" s="56" t="s">
        <v>1184</v>
      </c>
      <c r="L1383" s="56" t="s">
        <v>7138</v>
      </c>
      <c r="M1383" s="73">
        <v>36743</v>
      </c>
      <c r="N1383" s="56"/>
      <c r="O1383" s="56"/>
      <c r="P1383" s="56" t="s">
        <v>156</v>
      </c>
      <c r="Q1383" s="56"/>
      <c r="R1383" s="56" t="s">
        <v>70</v>
      </c>
      <c r="S1383" s="56" t="s">
        <v>11415</v>
      </c>
      <c r="T1383" s="56" t="s">
        <v>7140</v>
      </c>
      <c r="U1383" s="57">
        <v>44957184</v>
      </c>
      <c r="V1383" s="57">
        <v>-37397183.619999997</v>
      </c>
      <c r="W1383" s="57">
        <v>7560000.3799999999</v>
      </c>
      <c r="X1383" s="57">
        <v>0</v>
      </c>
      <c r="Y1383" s="73">
        <v>36743</v>
      </c>
      <c r="Z1383" s="57">
        <v>-520156.89</v>
      </c>
      <c r="AA1383" s="57">
        <v>0</v>
      </c>
      <c r="AB1383" s="57">
        <v>7039843.4900000002</v>
      </c>
      <c r="AC1383" s="57">
        <v>0</v>
      </c>
      <c r="AD1383" s="56" t="s">
        <v>9255</v>
      </c>
      <c r="AE1383" s="57">
        <v>0</v>
      </c>
      <c r="AF1383" s="57">
        <v>0</v>
      </c>
      <c r="AG1383" s="57">
        <v>0</v>
      </c>
      <c r="AI1383"/>
      <c r="AJ1383"/>
    </row>
    <row r="1384" spans="1:36">
      <c r="A1384" s="56" t="s">
        <v>50</v>
      </c>
      <c r="B1384" s="56" t="s">
        <v>11427</v>
      </c>
      <c r="C1384" s="56">
        <v>2101010050</v>
      </c>
      <c r="D1384" s="56" t="s">
        <v>43</v>
      </c>
      <c r="E1384" s="56">
        <v>2101020050</v>
      </c>
      <c r="F1384" s="56">
        <v>5401010050</v>
      </c>
      <c r="G1384" s="56" t="s">
        <v>11431</v>
      </c>
      <c r="H1384" s="56">
        <v>400201</v>
      </c>
      <c r="I1384" s="56" t="s">
        <v>11499</v>
      </c>
      <c r="J1384" s="56" t="s">
        <v>1187</v>
      </c>
      <c r="K1384" s="56" t="s">
        <v>1188</v>
      </c>
      <c r="L1384" s="56" t="s">
        <v>7138</v>
      </c>
      <c r="M1384" s="73">
        <v>36743</v>
      </c>
      <c r="N1384" s="56"/>
      <c r="O1384" s="56"/>
      <c r="P1384" s="56" t="s">
        <v>156</v>
      </c>
      <c r="Q1384" s="56"/>
      <c r="R1384" s="56" t="s">
        <v>70</v>
      </c>
      <c r="S1384" s="56" t="s">
        <v>11415</v>
      </c>
      <c r="T1384" s="56" t="s">
        <v>7140</v>
      </c>
      <c r="U1384" s="57">
        <v>35630402</v>
      </c>
      <c r="V1384" s="57">
        <v>-29638793.539999999</v>
      </c>
      <c r="W1384" s="57">
        <v>5991608.46</v>
      </c>
      <c r="X1384" s="57">
        <v>0</v>
      </c>
      <c r="Y1384" s="73">
        <v>36743</v>
      </c>
      <c r="Z1384" s="57">
        <v>-412245.53</v>
      </c>
      <c r="AA1384" s="57">
        <v>0</v>
      </c>
      <c r="AB1384" s="57">
        <v>5579362.9299999997</v>
      </c>
      <c r="AC1384" s="57">
        <v>0</v>
      </c>
      <c r="AD1384" s="56" t="s">
        <v>9255</v>
      </c>
      <c r="AE1384" s="57">
        <v>0</v>
      </c>
      <c r="AF1384" s="57">
        <v>0</v>
      </c>
      <c r="AG1384" s="57">
        <v>0</v>
      </c>
      <c r="AI1384"/>
      <c r="AJ1384"/>
    </row>
    <row r="1385" spans="1:36">
      <c r="A1385" s="56" t="s">
        <v>50</v>
      </c>
      <c r="B1385" s="56" t="s">
        <v>11427</v>
      </c>
      <c r="C1385" s="56">
        <v>2101010050</v>
      </c>
      <c r="D1385" s="56" t="s">
        <v>43</v>
      </c>
      <c r="E1385" s="56">
        <v>2101020050</v>
      </c>
      <c r="F1385" s="56">
        <v>5401010050</v>
      </c>
      <c r="G1385" s="56" t="s">
        <v>11431</v>
      </c>
      <c r="H1385" s="56">
        <v>400201</v>
      </c>
      <c r="I1385" s="56" t="s">
        <v>11500</v>
      </c>
      <c r="J1385" s="56" t="s">
        <v>1332</v>
      </c>
      <c r="K1385" s="56" t="s">
        <v>1333</v>
      </c>
      <c r="L1385" s="56" t="s">
        <v>7138</v>
      </c>
      <c r="M1385" s="73">
        <v>36743</v>
      </c>
      <c r="N1385" s="56"/>
      <c r="O1385" s="56"/>
      <c r="P1385" s="56" t="s">
        <v>156</v>
      </c>
      <c r="Q1385" s="56"/>
      <c r="R1385" s="56" t="s">
        <v>70</v>
      </c>
      <c r="S1385" s="56" t="s">
        <v>11415</v>
      </c>
      <c r="T1385" s="56" t="s">
        <v>7140</v>
      </c>
      <c r="U1385" s="57">
        <v>41805957</v>
      </c>
      <c r="V1385" s="57">
        <v>-34754938.200000003</v>
      </c>
      <c r="W1385" s="57">
        <v>7051018.7999999998</v>
      </c>
      <c r="X1385" s="57">
        <v>0</v>
      </c>
      <c r="Y1385" s="73">
        <v>36743</v>
      </c>
      <c r="Z1385" s="57">
        <v>-485746.35</v>
      </c>
      <c r="AA1385" s="57">
        <v>0</v>
      </c>
      <c r="AB1385" s="57">
        <v>6565272.4500000002</v>
      </c>
      <c r="AC1385" s="57">
        <v>0</v>
      </c>
      <c r="AD1385" s="56" t="s">
        <v>9255</v>
      </c>
      <c r="AE1385" s="57">
        <v>0</v>
      </c>
      <c r="AF1385" s="57">
        <v>0</v>
      </c>
      <c r="AG1385" s="57">
        <v>0</v>
      </c>
      <c r="AI1385"/>
      <c r="AJ1385"/>
    </row>
    <row r="1386" spans="1:36">
      <c r="A1386" s="56" t="s">
        <v>50</v>
      </c>
      <c r="B1386" s="56" t="s">
        <v>11427</v>
      </c>
      <c r="C1386" s="56">
        <v>2101010050</v>
      </c>
      <c r="D1386" s="56" t="s">
        <v>43</v>
      </c>
      <c r="E1386" s="56">
        <v>2101020050</v>
      </c>
      <c r="F1386" s="56">
        <v>5401010050</v>
      </c>
      <c r="G1386" s="56" t="s">
        <v>11431</v>
      </c>
      <c r="H1386" s="56">
        <v>400201</v>
      </c>
      <c r="I1386" s="56" t="s">
        <v>11501</v>
      </c>
      <c r="J1386" s="56" t="s">
        <v>1155</v>
      </c>
      <c r="K1386" s="56" t="s">
        <v>1156</v>
      </c>
      <c r="L1386" s="56" t="s">
        <v>7138</v>
      </c>
      <c r="M1386" s="73">
        <v>36743</v>
      </c>
      <c r="N1386" s="56"/>
      <c r="O1386" s="56"/>
      <c r="P1386" s="56" t="s">
        <v>156</v>
      </c>
      <c r="Q1386" s="56"/>
      <c r="R1386" s="56" t="s">
        <v>70</v>
      </c>
      <c r="S1386" s="56" t="s">
        <v>11415</v>
      </c>
      <c r="T1386" s="56" t="s">
        <v>7140</v>
      </c>
      <c r="U1386" s="57">
        <v>4324754</v>
      </c>
      <c r="V1386" s="57">
        <v>-3595337.84</v>
      </c>
      <c r="W1386" s="57">
        <v>729416.16</v>
      </c>
      <c r="X1386" s="57">
        <v>0</v>
      </c>
      <c r="Y1386" s="73">
        <v>36743</v>
      </c>
      <c r="Z1386" s="57">
        <v>-50249.66</v>
      </c>
      <c r="AA1386" s="57">
        <v>0</v>
      </c>
      <c r="AB1386" s="57">
        <v>679166.5</v>
      </c>
      <c r="AC1386" s="57">
        <v>0</v>
      </c>
      <c r="AD1386" s="56" t="s">
        <v>9255</v>
      </c>
      <c r="AE1386" s="57">
        <v>0</v>
      </c>
      <c r="AF1386" s="57">
        <v>0</v>
      </c>
      <c r="AG1386" s="57">
        <v>0</v>
      </c>
      <c r="AI1386"/>
      <c r="AJ1386"/>
    </row>
    <row r="1387" spans="1:36">
      <c r="A1387" s="56" t="s">
        <v>50</v>
      </c>
      <c r="B1387" s="56" t="s">
        <v>11427</v>
      </c>
      <c r="C1387" s="56">
        <v>2101010050</v>
      </c>
      <c r="D1387" s="56" t="s">
        <v>43</v>
      </c>
      <c r="E1387" s="56">
        <v>2101020050</v>
      </c>
      <c r="F1387" s="56">
        <v>5401010050</v>
      </c>
      <c r="G1387" s="56" t="s">
        <v>11431</v>
      </c>
      <c r="H1387" s="56">
        <v>400202</v>
      </c>
      <c r="I1387" s="56" t="s">
        <v>11502</v>
      </c>
      <c r="J1387" s="56" t="s">
        <v>1379</v>
      </c>
      <c r="K1387" s="56" t="s">
        <v>1200</v>
      </c>
      <c r="L1387" s="56" t="s">
        <v>7138</v>
      </c>
      <c r="M1387" s="73">
        <v>36543</v>
      </c>
      <c r="N1387" s="56"/>
      <c r="O1387" s="56"/>
      <c r="P1387" s="56" t="s">
        <v>156</v>
      </c>
      <c r="Q1387" s="56"/>
      <c r="R1387" s="56" t="s">
        <v>70</v>
      </c>
      <c r="S1387" s="56" t="s">
        <v>11415</v>
      </c>
      <c r="T1387" s="56" t="s">
        <v>7140</v>
      </c>
      <c r="U1387" s="57">
        <v>1319280</v>
      </c>
      <c r="V1387" s="57">
        <v>-1114409.32</v>
      </c>
      <c r="W1387" s="57">
        <v>204870.68</v>
      </c>
      <c r="X1387" s="57">
        <v>0</v>
      </c>
      <c r="Y1387" s="73">
        <v>36543</v>
      </c>
      <c r="Z1387" s="57">
        <v>-14448.72</v>
      </c>
      <c r="AA1387" s="57">
        <v>0</v>
      </c>
      <c r="AB1387" s="57">
        <v>190421.96</v>
      </c>
      <c r="AC1387" s="57">
        <v>0</v>
      </c>
      <c r="AD1387" s="56" t="s">
        <v>9255</v>
      </c>
      <c r="AE1387" s="57">
        <v>0</v>
      </c>
      <c r="AF1387" s="57">
        <v>0</v>
      </c>
      <c r="AG1387" s="57">
        <v>0</v>
      </c>
      <c r="AI1387"/>
      <c r="AJ1387"/>
    </row>
    <row r="1388" spans="1:36">
      <c r="A1388" s="56" t="s">
        <v>50</v>
      </c>
      <c r="B1388" s="56" t="s">
        <v>11427</v>
      </c>
      <c r="C1388" s="56">
        <v>2101010050</v>
      </c>
      <c r="D1388" s="56" t="s">
        <v>43</v>
      </c>
      <c r="E1388" s="56">
        <v>2101020050</v>
      </c>
      <c r="F1388" s="56">
        <v>5401010050</v>
      </c>
      <c r="G1388" s="56" t="s">
        <v>11431</v>
      </c>
      <c r="H1388" s="56">
        <v>400202</v>
      </c>
      <c r="I1388" s="56" t="s">
        <v>11502</v>
      </c>
      <c r="J1388" s="56" t="s">
        <v>1399</v>
      </c>
      <c r="K1388" s="56" t="s">
        <v>1242</v>
      </c>
      <c r="L1388" s="56" t="s">
        <v>7138</v>
      </c>
      <c r="M1388" s="73">
        <v>36543</v>
      </c>
      <c r="N1388" s="56"/>
      <c r="O1388" s="56"/>
      <c r="P1388" s="56" t="s">
        <v>156</v>
      </c>
      <c r="Q1388" s="56"/>
      <c r="R1388" s="56" t="s">
        <v>70</v>
      </c>
      <c r="S1388" s="56" t="s">
        <v>11415</v>
      </c>
      <c r="T1388" s="56" t="s">
        <v>7140</v>
      </c>
      <c r="U1388" s="57">
        <v>153915976</v>
      </c>
      <c r="V1388" s="57">
        <v>-130014426.84999999</v>
      </c>
      <c r="W1388" s="57">
        <v>23901549.149999999</v>
      </c>
      <c r="X1388" s="57">
        <v>0</v>
      </c>
      <c r="Y1388" s="73">
        <v>36543</v>
      </c>
      <c r="Z1388" s="57">
        <v>-1685680.67</v>
      </c>
      <c r="AA1388" s="57">
        <v>0</v>
      </c>
      <c r="AB1388" s="57">
        <v>22215868.48</v>
      </c>
      <c r="AC1388" s="57">
        <v>0</v>
      </c>
      <c r="AD1388" s="56" t="s">
        <v>9255</v>
      </c>
      <c r="AE1388" s="57">
        <v>0</v>
      </c>
      <c r="AF1388" s="57">
        <v>0</v>
      </c>
      <c r="AG1388" s="57">
        <v>0</v>
      </c>
      <c r="AI1388"/>
      <c r="AJ1388"/>
    </row>
    <row r="1389" spans="1:36">
      <c r="A1389" s="56" t="s">
        <v>50</v>
      </c>
      <c r="B1389" s="56" t="s">
        <v>11427</v>
      </c>
      <c r="C1389" s="56">
        <v>2101010050</v>
      </c>
      <c r="D1389" s="56" t="s">
        <v>43</v>
      </c>
      <c r="E1389" s="56">
        <v>2101020050</v>
      </c>
      <c r="F1389" s="56">
        <v>5401010050</v>
      </c>
      <c r="G1389" s="56" t="s">
        <v>11431</v>
      </c>
      <c r="H1389" s="56">
        <v>400202</v>
      </c>
      <c r="I1389" s="56" t="s">
        <v>11503</v>
      </c>
      <c r="J1389" s="56" t="s">
        <v>1428</v>
      </c>
      <c r="K1389" s="56" t="s">
        <v>1296</v>
      </c>
      <c r="L1389" s="56" t="s">
        <v>7138</v>
      </c>
      <c r="M1389" s="73">
        <v>36543</v>
      </c>
      <c r="N1389" s="56"/>
      <c r="O1389" s="56"/>
      <c r="P1389" s="56" t="s">
        <v>156</v>
      </c>
      <c r="Q1389" s="56"/>
      <c r="R1389" s="56" t="s">
        <v>70</v>
      </c>
      <c r="S1389" s="56" t="s">
        <v>11415</v>
      </c>
      <c r="T1389" s="56" t="s">
        <v>7140</v>
      </c>
      <c r="U1389" s="57">
        <v>649918</v>
      </c>
      <c r="V1389" s="57">
        <v>-549163.39</v>
      </c>
      <c r="W1389" s="57">
        <v>100754.61</v>
      </c>
      <c r="X1389" s="57">
        <v>0</v>
      </c>
      <c r="Y1389" s="73">
        <v>36543</v>
      </c>
      <c r="Z1389" s="57">
        <v>-7100.1</v>
      </c>
      <c r="AA1389" s="57">
        <v>0</v>
      </c>
      <c r="AB1389" s="57">
        <v>93654.51</v>
      </c>
      <c r="AC1389" s="57">
        <v>0</v>
      </c>
      <c r="AD1389" s="56" t="s">
        <v>9255</v>
      </c>
      <c r="AE1389" s="57">
        <v>0</v>
      </c>
      <c r="AF1389" s="57">
        <v>0</v>
      </c>
      <c r="AG1389" s="57">
        <v>0</v>
      </c>
      <c r="AI1389"/>
      <c r="AJ1389"/>
    </row>
    <row r="1390" spans="1:36">
      <c r="A1390" s="56" t="s">
        <v>50</v>
      </c>
      <c r="B1390" s="56" t="s">
        <v>11427</v>
      </c>
      <c r="C1390" s="56">
        <v>2101010050</v>
      </c>
      <c r="D1390" s="56" t="s">
        <v>43</v>
      </c>
      <c r="E1390" s="56">
        <v>2101020050</v>
      </c>
      <c r="F1390" s="56">
        <v>5401010050</v>
      </c>
      <c r="G1390" s="56" t="s">
        <v>11431</v>
      </c>
      <c r="H1390" s="56">
        <v>400202</v>
      </c>
      <c r="I1390" s="56" t="s">
        <v>11504</v>
      </c>
      <c r="J1390" s="56" t="s">
        <v>1365</v>
      </c>
      <c r="K1390" s="56" t="s">
        <v>7145</v>
      </c>
      <c r="L1390" s="56" t="s">
        <v>7138</v>
      </c>
      <c r="M1390" s="73">
        <v>36543</v>
      </c>
      <c r="N1390" s="56"/>
      <c r="O1390" s="56"/>
      <c r="P1390" s="56" t="s">
        <v>156</v>
      </c>
      <c r="Q1390" s="56"/>
      <c r="R1390" s="56" t="s">
        <v>70</v>
      </c>
      <c r="S1390" s="56" t="s">
        <v>11415</v>
      </c>
      <c r="T1390" s="56" t="s">
        <v>7140</v>
      </c>
      <c r="U1390" s="57">
        <v>12616904</v>
      </c>
      <c r="V1390" s="57">
        <v>-10835265.789999999</v>
      </c>
      <c r="W1390" s="57">
        <v>1781638.21</v>
      </c>
      <c r="X1390" s="57">
        <v>0</v>
      </c>
      <c r="Y1390" s="73">
        <v>36543</v>
      </c>
      <c r="Z1390" s="57">
        <v>-119702.54</v>
      </c>
      <c r="AA1390" s="57">
        <v>0</v>
      </c>
      <c r="AB1390" s="57">
        <v>1661935.67</v>
      </c>
      <c r="AC1390" s="57">
        <v>0</v>
      </c>
      <c r="AD1390" s="56" t="s">
        <v>9255</v>
      </c>
      <c r="AE1390" s="57">
        <v>0</v>
      </c>
      <c r="AF1390" s="57">
        <v>0</v>
      </c>
      <c r="AG1390" s="57">
        <v>0</v>
      </c>
      <c r="AI1390"/>
      <c r="AJ1390"/>
    </row>
    <row r="1391" spans="1:36">
      <c r="A1391" s="56" t="s">
        <v>50</v>
      </c>
      <c r="B1391" s="56" t="s">
        <v>11427</v>
      </c>
      <c r="C1391" s="56">
        <v>2101010050</v>
      </c>
      <c r="D1391" s="56" t="s">
        <v>43</v>
      </c>
      <c r="E1391" s="56">
        <v>2101020050</v>
      </c>
      <c r="F1391" s="56">
        <v>5401010050</v>
      </c>
      <c r="G1391" s="56" t="s">
        <v>11431</v>
      </c>
      <c r="H1391" s="56">
        <v>400202</v>
      </c>
      <c r="I1391" s="56" t="s">
        <v>11504</v>
      </c>
      <c r="J1391" s="56" t="s">
        <v>1366</v>
      </c>
      <c r="K1391" s="56" t="s">
        <v>1178</v>
      </c>
      <c r="L1391" s="56" t="s">
        <v>7138</v>
      </c>
      <c r="M1391" s="73">
        <v>36543</v>
      </c>
      <c r="N1391" s="56"/>
      <c r="O1391" s="56"/>
      <c r="P1391" s="56" t="s">
        <v>156</v>
      </c>
      <c r="Q1391" s="56"/>
      <c r="R1391" s="56" t="s">
        <v>70</v>
      </c>
      <c r="S1391" s="56" t="s">
        <v>11415</v>
      </c>
      <c r="T1391" s="56" t="s">
        <v>7140</v>
      </c>
      <c r="U1391" s="57">
        <v>3296675</v>
      </c>
      <c r="V1391" s="57">
        <v>-2831149.95</v>
      </c>
      <c r="W1391" s="57">
        <v>465525.05</v>
      </c>
      <c r="X1391" s="57">
        <v>0</v>
      </c>
      <c r="Y1391" s="73">
        <v>36543</v>
      </c>
      <c r="Z1391" s="57">
        <v>-31277.14</v>
      </c>
      <c r="AA1391" s="57">
        <v>0</v>
      </c>
      <c r="AB1391" s="57">
        <v>434247.91</v>
      </c>
      <c r="AC1391" s="57">
        <v>0</v>
      </c>
      <c r="AD1391" s="56" t="s">
        <v>9255</v>
      </c>
      <c r="AE1391" s="57">
        <v>0</v>
      </c>
      <c r="AF1391" s="57">
        <v>0</v>
      </c>
      <c r="AG1391" s="57">
        <v>0</v>
      </c>
      <c r="AI1391"/>
      <c r="AJ1391"/>
    </row>
    <row r="1392" spans="1:36">
      <c r="A1392" s="56" t="s">
        <v>50</v>
      </c>
      <c r="B1392" s="56" t="s">
        <v>11427</v>
      </c>
      <c r="C1392" s="56">
        <v>2101010050</v>
      </c>
      <c r="D1392" s="56" t="s">
        <v>43</v>
      </c>
      <c r="E1392" s="56">
        <v>2101020050</v>
      </c>
      <c r="F1392" s="56">
        <v>5401010050</v>
      </c>
      <c r="G1392" s="56" t="s">
        <v>11431</v>
      </c>
      <c r="H1392" s="56">
        <v>400202</v>
      </c>
      <c r="I1392" s="56" t="s">
        <v>11504</v>
      </c>
      <c r="J1392" s="56" t="s">
        <v>1371</v>
      </c>
      <c r="K1392" s="56" t="s">
        <v>1184</v>
      </c>
      <c r="L1392" s="56" t="s">
        <v>7138</v>
      </c>
      <c r="M1392" s="73">
        <v>36543</v>
      </c>
      <c r="N1392" s="56"/>
      <c r="O1392" s="56"/>
      <c r="P1392" s="56" t="s">
        <v>156</v>
      </c>
      <c r="Q1392" s="56"/>
      <c r="R1392" s="56" t="s">
        <v>70</v>
      </c>
      <c r="S1392" s="56" t="s">
        <v>11415</v>
      </c>
      <c r="T1392" s="56" t="s">
        <v>7140</v>
      </c>
      <c r="U1392" s="57">
        <v>43650417</v>
      </c>
      <c r="V1392" s="57">
        <v>-37486523.840000004</v>
      </c>
      <c r="W1392" s="57">
        <v>6163893.1600000001</v>
      </c>
      <c r="X1392" s="57">
        <v>0</v>
      </c>
      <c r="Y1392" s="73">
        <v>36543</v>
      </c>
      <c r="Z1392" s="57">
        <v>-414132.16</v>
      </c>
      <c r="AA1392" s="57">
        <v>0</v>
      </c>
      <c r="AB1392" s="57">
        <v>5749761</v>
      </c>
      <c r="AC1392" s="57">
        <v>0</v>
      </c>
      <c r="AD1392" s="56" t="s">
        <v>9255</v>
      </c>
      <c r="AE1392" s="57">
        <v>0</v>
      </c>
      <c r="AF1392" s="57">
        <v>0</v>
      </c>
      <c r="AG1392" s="57">
        <v>0</v>
      </c>
      <c r="AI1392"/>
      <c r="AJ1392"/>
    </row>
    <row r="1393" spans="1:36">
      <c r="A1393" s="56" t="s">
        <v>50</v>
      </c>
      <c r="B1393" s="56" t="s">
        <v>11427</v>
      </c>
      <c r="C1393" s="56">
        <v>2101010050</v>
      </c>
      <c r="D1393" s="56" t="s">
        <v>43</v>
      </c>
      <c r="E1393" s="56">
        <v>2101020050</v>
      </c>
      <c r="F1393" s="56">
        <v>5401010050</v>
      </c>
      <c r="G1393" s="56" t="s">
        <v>11431</v>
      </c>
      <c r="H1393" s="56">
        <v>400202</v>
      </c>
      <c r="I1393" s="56" t="s">
        <v>11504</v>
      </c>
      <c r="J1393" s="56" t="s">
        <v>1373</v>
      </c>
      <c r="K1393" s="56" t="s">
        <v>1188</v>
      </c>
      <c r="L1393" s="56" t="s">
        <v>7138</v>
      </c>
      <c r="M1393" s="73">
        <v>36543</v>
      </c>
      <c r="N1393" s="56"/>
      <c r="O1393" s="56"/>
      <c r="P1393" s="56" t="s">
        <v>156</v>
      </c>
      <c r="Q1393" s="56"/>
      <c r="R1393" s="56" t="s">
        <v>70</v>
      </c>
      <c r="S1393" s="56" t="s">
        <v>11415</v>
      </c>
      <c r="T1393" s="56" t="s">
        <v>7140</v>
      </c>
      <c r="U1393" s="57">
        <v>34594736</v>
      </c>
      <c r="V1393" s="57">
        <v>-29709599.16</v>
      </c>
      <c r="W1393" s="57">
        <v>4885136.84</v>
      </c>
      <c r="X1393" s="57">
        <v>0</v>
      </c>
      <c r="Y1393" s="73">
        <v>36543</v>
      </c>
      <c r="Z1393" s="57">
        <v>-328216.63</v>
      </c>
      <c r="AA1393" s="57">
        <v>0</v>
      </c>
      <c r="AB1393" s="57">
        <v>4556920.21</v>
      </c>
      <c r="AC1393" s="57">
        <v>0</v>
      </c>
      <c r="AD1393" s="56" t="s">
        <v>9255</v>
      </c>
      <c r="AE1393" s="57">
        <v>0</v>
      </c>
      <c r="AF1393" s="57">
        <v>0</v>
      </c>
      <c r="AG1393" s="57">
        <v>0</v>
      </c>
      <c r="AI1393"/>
      <c r="AJ1393"/>
    </row>
    <row r="1394" spans="1:36">
      <c r="A1394" s="56" t="s">
        <v>50</v>
      </c>
      <c r="B1394" s="56" t="s">
        <v>11427</v>
      </c>
      <c r="C1394" s="56">
        <v>2101010050</v>
      </c>
      <c r="D1394" s="56" t="s">
        <v>43</v>
      </c>
      <c r="E1394" s="56">
        <v>2101020050</v>
      </c>
      <c r="F1394" s="56">
        <v>5401010050</v>
      </c>
      <c r="G1394" s="56" t="s">
        <v>11431</v>
      </c>
      <c r="H1394" s="56">
        <v>400202</v>
      </c>
      <c r="I1394" s="56" t="s">
        <v>11505</v>
      </c>
      <c r="J1394" s="56" t="s">
        <v>1445</v>
      </c>
      <c r="K1394" s="56" t="s">
        <v>1319</v>
      </c>
      <c r="L1394" s="56" t="s">
        <v>7138</v>
      </c>
      <c r="M1394" s="73">
        <v>36543</v>
      </c>
      <c r="N1394" s="56"/>
      <c r="O1394" s="56"/>
      <c r="P1394" s="56" t="s">
        <v>156</v>
      </c>
      <c r="Q1394" s="56"/>
      <c r="R1394" s="56" t="s">
        <v>70</v>
      </c>
      <c r="S1394" s="56" t="s">
        <v>11415</v>
      </c>
      <c r="T1394" s="56" t="s">
        <v>7140</v>
      </c>
      <c r="U1394" s="57">
        <v>5492665</v>
      </c>
      <c r="V1394" s="57">
        <v>-4735395.53</v>
      </c>
      <c r="W1394" s="57">
        <v>757269.47</v>
      </c>
      <c r="X1394" s="57">
        <v>0</v>
      </c>
      <c r="Y1394" s="73">
        <v>36543</v>
      </c>
      <c r="Z1394" s="57">
        <v>-50202.58</v>
      </c>
      <c r="AA1394" s="57">
        <v>0</v>
      </c>
      <c r="AB1394" s="57">
        <v>707066.89</v>
      </c>
      <c r="AC1394" s="57">
        <v>0</v>
      </c>
      <c r="AD1394" s="56" t="s">
        <v>9255</v>
      </c>
      <c r="AE1394" s="57">
        <v>0</v>
      </c>
      <c r="AF1394" s="57">
        <v>0</v>
      </c>
      <c r="AG1394" s="57">
        <v>0</v>
      </c>
      <c r="AI1394"/>
      <c r="AJ1394"/>
    </row>
    <row r="1395" spans="1:36">
      <c r="A1395" s="56" t="s">
        <v>50</v>
      </c>
      <c r="B1395" s="56" t="s">
        <v>11427</v>
      </c>
      <c r="C1395" s="56">
        <v>2101010050</v>
      </c>
      <c r="D1395" s="56" t="s">
        <v>43</v>
      </c>
      <c r="E1395" s="56">
        <v>2101020050</v>
      </c>
      <c r="F1395" s="56">
        <v>5401010050</v>
      </c>
      <c r="G1395" s="56" t="s">
        <v>11431</v>
      </c>
      <c r="H1395" s="56">
        <v>400202</v>
      </c>
      <c r="I1395" s="56" t="s">
        <v>11505</v>
      </c>
      <c r="J1395" s="56" t="s">
        <v>1453</v>
      </c>
      <c r="K1395" s="56" t="s">
        <v>1454</v>
      </c>
      <c r="L1395" s="56" t="s">
        <v>7138</v>
      </c>
      <c r="M1395" s="73">
        <v>36543</v>
      </c>
      <c r="N1395" s="56"/>
      <c r="O1395" s="56"/>
      <c r="P1395" s="56" t="s">
        <v>156</v>
      </c>
      <c r="Q1395" s="56"/>
      <c r="R1395" s="56" t="s">
        <v>70</v>
      </c>
      <c r="S1395" s="56" t="s">
        <v>11415</v>
      </c>
      <c r="T1395" s="56" t="s">
        <v>7140</v>
      </c>
      <c r="U1395" s="57">
        <v>39821819</v>
      </c>
      <c r="V1395" s="57">
        <v>-34331615.560000002</v>
      </c>
      <c r="W1395" s="57">
        <v>5490203.4400000004</v>
      </c>
      <c r="X1395" s="57">
        <v>0</v>
      </c>
      <c r="Y1395" s="73">
        <v>36543</v>
      </c>
      <c r="Z1395" s="57">
        <v>-363968.72</v>
      </c>
      <c r="AA1395" s="57">
        <v>0</v>
      </c>
      <c r="AB1395" s="57">
        <v>5126234.72</v>
      </c>
      <c r="AC1395" s="57">
        <v>0</v>
      </c>
      <c r="AD1395" s="56" t="s">
        <v>9255</v>
      </c>
      <c r="AE1395" s="57">
        <v>0</v>
      </c>
      <c r="AF1395" s="57">
        <v>0</v>
      </c>
      <c r="AG1395" s="57">
        <v>0</v>
      </c>
      <c r="AI1395"/>
      <c r="AJ1395"/>
    </row>
    <row r="1396" spans="1:36">
      <c r="A1396" s="56" t="s">
        <v>50</v>
      </c>
      <c r="B1396" s="56" t="s">
        <v>11427</v>
      </c>
      <c r="C1396" s="56">
        <v>2101010050</v>
      </c>
      <c r="D1396" s="56" t="s">
        <v>43</v>
      </c>
      <c r="E1396" s="56">
        <v>2101020050</v>
      </c>
      <c r="F1396" s="56">
        <v>5401010050</v>
      </c>
      <c r="G1396" s="56" t="s">
        <v>11431</v>
      </c>
      <c r="H1396" s="56">
        <v>400202</v>
      </c>
      <c r="I1396" s="56" t="s">
        <v>11506</v>
      </c>
      <c r="J1396" s="56" t="s">
        <v>1354</v>
      </c>
      <c r="K1396" s="56" t="s">
        <v>1156</v>
      </c>
      <c r="L1396" s="56" t="s">
        <v>7138</v>
      </c>
      <c r="M1396" s="73">
        <v>36543</v>
      </c>
      <c r="N1396" s="56"/>
      <c r="O1396" s="56"/>
      <c r="P1396" s="56" t="s">
        <v>156</v>
      </c>
      <c r="Q1396" s="56"/>
      <c r="R1396" s="56" t="s">
        <v>70</v>
      </c>
      <c r="S1396" s="56" t="s">
        <v>11415</v>
      </c>
      <c r="T1396" s="56" t="s">
        <v>7140</v>
      </c>
      <c r="U1396" s="57">
        <v>4119498</v>
      </c>
      <c r="V1396" s="57">
        <v>-3551544.95</v>
      </c>
      <c r="W1396" s="57">
        <v>567953.05000000005</v>
      </c>
      <c r="X1396" s="57">
        <v>0</v>
      </c>
      <c r="Y1396" s="73">
        <v>36543</v>
      </c>
      <c r="Z1396" s="57">
        <v>-37652.04</v>
      </c>
      <c r="AA1396" s="57">
        <v>0</v>
      </c>
      <c r="AB1396" s="57">
        <v>530301.01</v>
      </c>
      <c r="AC1396" s="57">
        <v>0</v>
      </c>
      <c r="AD1396" s="56" t="s">
        <v>9255</v>
      </c>
      <c r="AE1396" s="57">
        <v>0</v>
      </c>
      <c r="AF1396" s="57">
        <v>0</v>
      </c>
      <c r="AG1396" s="57">
        <v>0</v>
      </c>
      <c r="AI1396"/>
      <c r="AJ1396"/>
    </row>
    <row r="1397" spans="1:36">
      <c r="A1397" s="56" t="s">
        <v>49</v>
      </c>
      <c r="B1397" s="56" t="s">
        <v>11427</v>
      </c>
      <c r="C1397" s="56">
        <v>2101010050</v>
      </c>
      <c r="D1397" s="56" t="s">
        <v>43</v>
      </c>
      <c r="E1397" s="56">
        <v>2101020050</v>
      </c>
      <c r="F1397" s="56">
        <v>5401010050</v>
      </c>
      <c r="G1397" s="56" t="s">
        <v>11431</v>
      </c>
      <c r="H1397" s="56">
        <v>400203</v>
      </c>
      <c r="I1397" s="56" t="s">
        <v>11507</v>
      </c>
      <c r="J1397" s="56" t="s">
        <v>1533</v>
      </c>
      <c r="K1397" s="56" t="s">
        <v>1534</v>
      </c>
      <c r="L1397" s="56" t="s">
        <v>7138</v>
      </c>
      <c r="M1397" s="73">
        <v>39995</v>
      </c>
      <c r="N1397" s="56"/>
      <c r="O1397" s="56"/>
      <c r="P1397" s="56" t="s">
        <v>1201</v>
      </c>
      <c r="Q1397" s="56"/>
      <c r="R1397" s="56" t="s">
        <v>70</v>
      </c>
      <c r="S1397" s="56" t="s">
        <v>11415</v>
      </c>
      <c r="T1397" s="56" t="s">
        <v>7140</v>
      </c>
      <c r="U1397" s="57">
        <v>284517168</v>
      </c>
      <c r="V1397" s="57">
        <v>-201329132.00999999</v>
      </c>
      <c r="W1397" s="57">
        <v>83188035.989999995</v>
      </c>
      <c r="X1397" s="57">
        <v>0</v>
      </c>
      <c r="Y1397" s="73">
        <v>39995</v>
      </c>
      <c r="Z1397" s="57">
        <v>-19421051.699999999</v>
      </c>
      <c r="AA1397" s="57">
        <v>0</v>
      </c>
      <c r="AB1397" s="57">
        <v>63766984.289999999</v>
      </c>
      <c r="AC1397" s="57">
        <v>0</v>
      </c>
      <c r="AD1397" s="56" t="s">
        <v>9255</v>
      </c>
      <c r="AE1397" s="57">
        <v>0</v>
      </c>
      <c r="AF1397" s="57">
        <v>0</v>
      </c>
      <c r="AG1397" s="57">
        <v>0</v>
      </c>
      <c r="AI1397"/>
      <c r="AJ1397"/>
    </row>
    <row r="1398" spans="1:36">
      <c r="A1398" s="56" t="s">
        <v>49</v>
      </c>
      <c r="B1398" s="56" t="s">
        <v>11427</v>
      </c>
      <c r="C1398" s="56">
        <v>2101010050</v>
      </c>
      <c r="D1398" s="56" t="s">
        <v>43</v>
      </c>
      <c r="E1398" s="56">
        <v>2101020050</v>
      </c>
      <c r="F1398" s="56">
        <v>5401010050</v>
      </c>
      <c r="G1398" s="56" t="s">
        <v>11431</v>
      </c>
      <c r="H1398" s="56">
        <v>400204</v>
      </c>
      <c r="I1398" s="56" t="s">
        <v>11508</v>
      </c>
      <c r="J1398" s="56" t="s">
        <v>1671</v>
      </c>
      <c r="K1398" s="56" t="s">
        <v>1534</v>
      </c>
      <c r="L1398" s="56" t="s">
        <v>7138</v>
      </c>
      <c r="M1398" s="73">
        <v>40057</v>
      </c>
      <c r="N1398" s="56"/>
      <c r="O1398" s="56"/>
      <c r="P1398" s="56" t="s">
        <v>1201</v>
      </c>
      <c r="Q1398" s="56"/>
      <c r="R1398" s="56" t="s">
        <v>70</v>
      </c>
      <c r="S1398" s="56" t="s">
        <v>11415</v>
      </c>
      <c r="T1398" s="56" t="s">
        <v>7140</v>
      </c>
      <c r="U1398" s="57">
        <v>285503719</v>
      </c>
      <c r="V1398" s="57">
        <v>-198896746.75</v>
      </c>
      <c r="W1398" s="57">
        <v>86606972.25</v>
      </c>
      <c r="X1398" s="57">
        <v>0</v>
      </c>
      <c r="Y1398" s="73">
        <v>40057</v>
      </c>
      <c r="Z1398" s="57">
        <v>-19358026.140000001</v>
      </c>
      <c r="AA1398" s="57">
        <v>0</v>
      </c>
      <c r="AB1398" s="57">
        <v>67248946.109999999</v>
      </c>
      <c r="AC1398" s="57">
        <v>0</v>
      </c>
      <c r="AD1398" s="56" t="s">
        <v>9255</v>
      </c>
      <c r="AE1398" s="57">
        <v>0</v>
      </c>
      <c r="AF1398" s="57">
        <v>0</v>
      </c>
      <c r="AG1398" s="57">
        <v>0</v>
      </c>
      <c r="AI1398"/>
      <c r="AJ1398"/>
    </row>
    <row r="1399" spans="1:36">
      <c r="A1399" s="56" t="s">
        <v>49</v>
      </c>
      <c r="B1399" s="56" t="s">
        <v>11427</v>
      </c>
      <c r="C1399" s="56">
        <v>2101010050</v>
      </c>
      <c r="D1399" s="56" t="s">
        <v>43</v>
      </c>
      <c r="E1399" s="56">
        <v>2101020050</v>
      </c>
      <c r="F1399" s="56">
        <v>5401010050</v>
      </c>
      <c r="G1399" s="56" t="s">
        <v>11431</v>
      </c>
      <c r="H1399" s="56">
        <v>400211</v>
      </c>
      <c r="I1399" s="56" t="s">
        <v>11509</v>
      </c>
      <c r="J1399" s="56" t="s">
        <v>6504</v>
      </c>
      <c r="K1399" s="56" t="s">
        <v>3269</v>
      </c>
      <c r="L1399" s="56" t="s">
        <v>7138</v>
      </c>
      <c r="M1399" s="73">
        <v>43830</v>
      </c>
      <c r="N1399" s="56"/>
      <c r="O1399" s="56"/>
      <c r="P1399" s="56" t="s">
        <v>7177</v>
      </c>
      <c r="Q1399" s="56"/>
      <c r="R1399" s="56" t="s">
        <v>70</v>
      </c>
      <c r="S1399" s="56" t="s">
        <v>11415</v>
      </c>
      <c r="T1399" s="56" t="s">
        <v>7140</v>
      </c>
      <c r="U1399" s="57">
        <v>586840</v>
      </c>
      <c r="V1399" s="57">
        <v>-29185.63</v>
      </c>
      <c r="W1399" s="57">
        <v>557654.37</v>
      </c>
      <c r="X1399" s="57">
        <v>0</v>
      </c>
      <c r="Y1399" s="73">
        <v>43809</v>
      </c>
      <c r="Z1399" s="57">
        <v>-20406.650000000001</v>
      </c>
      <c r="AA1399" s="57">
        <v>0</v>
      </c>
      <c r="AB1399" s="57">
        <v>537247.72</v>
      </c>
      <c r="AC1399" s="57">
        <v>0</v>
      </c>
      <c r="AD1399" s="56" t="s">
        <v>9255</v>
      </c>
      <c r="AE1399" s="57">
        <v>0</v>
      </c>
      <c r="AF1399" s="57">
        <v>0</v>
      </c>
      <c r="AG1399" s="57">
        <v>0</v>
      </c>
      <c r="AI1399"/>
      <c r="AJ1399"/>
    </row>
    <row r="1400" spans="1:36">
      <c r="A1400" s="56" t="s">
        <v>49</v>
      </c>
      <c r="B1400" s="56" t="s">
        <v>11427</v>
      </c>
      <c r="C1400" s="56">
        <v>2101010050</v>
      </c>
      <c r="D1400" s="56" t="s">
        <v>43</v>
      </c>
      <c r="E1400" s="56">
        <v>2101020050</v>
      </c>
      <c r="F1400" s="56">
        <v>5401010050</v>
      </c>
      <c r="G1400" s="56" t="s">
        <v>11431</v>
      </c>
      <c r="H1400" s="56">
        <v>400211</v>
      </c>
      <c r="I1400" s="56" t="s">
        <v>11509</v>
      </c>
      <c r="J1400" s="56" t="s">
        <v>6514</v>
      </c>
      <c r="K1400" s="56" t="s">
        <v>3247</v>
      </c>
      <c r="L1400" s="56" t="s">
        <v>7138</v>
      </c>
      <c r="M1400" s="73">
        <v>43830</v>
      </c>
      <c r="N1400" s="56"/>
      <c r="O1400" s="56"/>
      <c r="P1400" s="56" t="s">
        <v>7177</v>
      </c>
      <c r="Q1400" s="56"/>
      <c r="R1400" s="56" t="s">
        <v>70</v>
      </c>
      <c r="S1400" s="56" t="s">
        <v>11415</v>
      </c>
      <c r="T1400" s="56" t="s">
        <v>7140</v>
      </c>
      <c r="U1400" s="57">
        <v>157800.01999999999</v>
      </c>
      <c r="V1400" s="57">
        <v>-7847.96</v>
      </c>
      <c r="W1400" s="57">
        <v>149952.06</v>
      </c>
      <c r="X1400" s="57">
        <v>0</v>
      </c>
      <c r="Y1400" s="73">
        <v>43809</v>
      </c>
      <c r="Z1400" s="57">
        <v>-5487.31</v>
      </c>
      <c r="AA1400" s="57">
        <v>0</v>
      </c>
      <c r="AB1400" s="57">
        <v>144464.75</v>
      </c>
      <c r="AC1400" s="57">
        <v>0</v>
      </c>
      <c r="AD1400" s="56" t="s">
        <v>9255</v>
      </c>
      <c r="AE1400" s="57">
        <v>0</v>
      </c>
      <c r="AF1400" s="57">
        <v>0</v>
      </c>
      <c r="AG1400" s="57">
        <v>0</v>
      </c>
      <c r="AI1400"/>
      <c r="AJ1400"/>
    </row>
    <row r="1401" spans="1:36">
      <c r="A1401" s="56" t="s">
        <v>49</v>
      </c>
      <c r="B1401" s="56" t="s">
        <v>11427</v>
      </c>
      <c r="C1401" s="56">
        <v>2101010050</v>
      </c>
      <c r="D1401" s="56" t="s">
        <v>43</v>
      </c>
      <c r="E1401" s="56">
        <v>2101020050</v>
      </c>
      <c r="F1401" s="56">
        <v>5401010050</v>
      </c>
      <c r="G1401" s="56" t="s">
        <v>11431</v>
      </c>
      <c r="H1401" s="56">
        <v>400211</v>
      </c>
      <c r="I1401" s="56" t="s">
        <v>11509</v>
      </c>
      <c r="J1401" s="56" t="s">
        <v>6515</v>
      </c>
      <c r="K1401" s="56" t="s">
        <v>3249</v>
      </c>
      <c r="L1401" s="56" t="s">
        <v>7138</v>
      </c>
      <c r="M1401" s="73">
        <v>43830</v>
      </c>
      <c r="N1401" s="56"/>
      <c r="O1401" s="56"/>
      <c r="P1401" s="56" t="s">
        <v>7177</v>
      </c>
      <c r="Q1401" s="56"/>
      <c r="R1401" s="56" t="s">
        <v>70</v>
      </c>
      <c r="S1401" s="56" t="s">
        <v>11415</v>
      </c>
      <c r="T1401" s="56" t="s">
        <v>7140</v>
      </c>
      <c r="U1401" s="57">
        <v>142900.43</v>
      </c>
      <c r="V1401" s="57">
        <v>-7106.94</v>
      </c>
      <c r="W1401" s="57">
        <v>135793.49</v>
      </c>
      <c r="X1401" s="57">
        <v>0</v>
      </c>
      <c r="Y1401" s="73">
        <v>43809</v>
      </c>
      <c r="Z1401" s="57">
        <v>-4969.1899999999996</v>
      </c>
      <c r="AA1401" s="57">
        <v>0</v>
      </c>
      <c r="AB1401" s="57">
        <v>130824.3</v>
      </c>
      <c r="AC1401" s="57">
        <v>0</v>
      </c>
      <c r="AD1401" s="56" t="s">
        <v>9255</v>
      </c>
      <c r="AE1401" s="57">
        <v>0</v>
      </c>
      <c r="AF1401" s="57">
        <v>0</v>
      </c>
      <c r="AG1401" s="57">
        <v>0</v>
      </c>
      <c r="AI1401"/>
      <c r="AJ1401"/>
    </row>
    <row r="1402" spans="1:36">
      <c r="A1402" s="56" t="s">
        <v>49</v>
      </c>
      <c r="B1402" s="56" t="s">
        <v>11427</v>
      </c>
      <c r="C1402" s="56">
        <v>2101010050</v>
      </c>
      <c r="D1402" s="56" t="s">
        <v>43</v>
      </c>
      <c r="E1402" s="56">
        <v>2101020050</v>
      </c>
      <c r="F1402" s="56">
        <v>5401010050</v>
      </c>
      <c r="G1402" s="56" t="s">
        <v>11431</v>
      </c>
      <c r="H1402" s="56">
        <v>400211</v>
      </c>
      <c r="I1402" s="56" t="s">
        <v>11510</v>
      </c>
      <c r="J1402" s="56" t="s">
        <v>6494</v>
      </c>
      <c r="K1402" s="56" t="s">
        <v>6492</v>
      </c>
      <c r="L1402" s="56" t="s">
        <v>7138</v>
      </c>
      <c r="M1402" s="73">
        <v>43830</v>
      </c>
      <c r="N1402" s="56"/>
      <c r="O1402" s="56"/>
      <c r="P1402" s="56" t="s">
        <v>7177</v>
      </c>
      <c r="Q1402" s="56"/>
      <c r="R1402" s="56" t="s">
        <v>70</v>
      </c>
      <c r="S1402" s="56" t="s">
        <v>11415</v>
      </c>
      <c r="T1402" s="56" t="s">
        <v>7140</v>
      </c>
      <c r="U1402" s="57">
        <v>10774313.199999999</v>
      </c>
      <c r="V1402" s="57">
        <v>-585070.68000000005</v>
      </c>
      <c r="W1402" s="57">
        <v>10189242.52</v>
      </c>
      <c r="X1402" s="57">
        <v>0</v>
      </c>
      <c r="Y1402" s="73">
        <v>43765</v>
      </c>
      <c r="Z1402" s="57">
        <v>-374668.83</v>
      </c>
      <c r="AA1402" s="57">
        <v>0</v>
      </c>
      <c r="AB1402" s="57">
        <v>9814573.6899999995</v>
      </c>
      <c r="AC1402" s="57">
        <v>0</v>
      </c>
      <c r="AD1402" s="56" t="s">
        <v>9255</v>
      </c>
      <c r="AE1402" s="57">
        <v>0</v>
      </c>
      <c r="AF1402" s="57">
        <v>0</v>
      </c>
      <c r="AG1402" s="57">
        <v>0</v>
      </c>
      <c r="AI1402"/>
      <c r="AJ1402"/>
    </row>
    <row r="1403" spans="1:36">
      <c r="A1403" s="56" t="s">
        <v>49</v>
      </c>
      <c r="B1403" s="56" t="s">
        <v>11427</v>
      </c>
      <c r="C1403" s="56">
        <v>2101010050</v>
      </c>
      <c r="D1403" s="56" t="s">
        <v>43</v>
      </c>
      <c r="E1403" s="56">
        <v>2101020050</v>
      </c>
      <c r="F1403" s="56">
        <v>5401010050</v>
      </c>
      <c r="G1403" s="56" t="s">
        <v>11431</v>
      </c>
      <c r="H1403" s="56">
        <v>400203</v>
      </c>
      <c r="I1403" s="56" t="s">
        <v>11507</v>
      </c>
      <c r="J1403" s="56" t="s">
        <v>1542</v>
      </c>
      <c r="K1403" s="56" t="s">
        <v>1543</v>
      </c>
      <c r="L1403" s="56" t="s">
        <v>7138</v>
      </c>
      <c r="M1403" s="73">
        <v>39995</v>
      </c>
      <c r="N1403" s="56"/>
      <c r="O1403" s="56"/>
      <c r="P1403" s="56" t="s">
        <v>1304</v>
      </c>
      <c r="Q1403" s="56"/>
      <c r="R1403" s="56" t="s">
        <v>70</v>
      </c>
      <c r="S1403" s="56" t="s">
        <v>11415</v>
      </c>
      <c r="T1403" s="56" t="s">
        <v>7140</v>
      </c>
      <c r="U1403" s="57">
        <v>480665</v>
      </c>
      <c r="V1403" s="57">
        <v>-298146.81</v>
      </c>
      <c r="W1403" s="57">
        <v>182518.19</v>
      </c>
      <c r="X1403" s="57">
        <v>0</v>
      </c>
      <c r="Y1403" s="73">
        <v>39995</v>
      </c>
      <c r="Z1403" s="57">
        <v>-23206.48</v>
      </c>
      <c r="AA1403" s="57">
        <v>0</v>
      </c>
      <c r="AB1403" s="57">
        <v>159311.71</v>
      </c>
      <c r="AC1403" s="57">
        <v>0</v>
      </c>
      <c r="AD1403" s="56" t="s">
        <v>9255</v>
      </c>
      <c r="AE1403" s="57">
        <v>0</v>
      </c>
      <c r="AF1403" s="57">
        <v>0</v>
      </c>
      <c r="AG1403" s="57">
        <v>0</v>
      </c>
      <c r="AI1403"/>
      <c r="AJ1403"/>
    </row>
    <row r="1404" spans="1:36">
      <c r="A1404" s="56" t="s">
        <v>49</v>
      </c>
      <c r="B1404" s="56" t="s">
        <v>11427</v>
      </c>
      <c r="C1404" s="56">
        <v>2101010050</v>
      </c>
      <c r="D1404" s="56" t="s">
        <v>43</v>
      </c>
      <c r="E1404" s="56">
        <v>2101020050</v>
      </c>
      <c r="F1404" s="56">
        <v>5401010050</v>
      </c>
      <c r="G1404" s="56" t="s">
        <v>11431</v>
      </c>
      <c r="H1404" s="56">
        <v>400204</v>
      </c>
      <c r="I1404" s="56" t="s">
        <v>11508</v>
      </c>
      <c r="J1404" s="56" t="s">
        <v>1676</v>
      </c>
      <c r="K1404" s="56" t="s">
        <v>1543</v>
      </c>
      <c r="L1404" s="56" t="s">
        <v>7138</v>
      </c>
      <c r="M1404" s="73">
        <v>40057</v>
      </c>
      <c r="N1404" s="56"/>
      <c r="O1404" s="56"/>
      <c r="P1404" s="56" t="s">
        <v>1304</v>
      </c>
      <c r="Q1404" s="56"/>
      <c r="R1404" s="56" t="s">
        <v>70</v>
      </c>
      <c r="S1404" s="56" t="s">
        <v>11415</v>
      </c>
      <c r="T1404" s="56" t="s">
        <v>7140</v>
      </c>
      <c r="U1404" s="57">
        <v>482332</v>
      </c>
      <c r="V1404" s="57">
        <v>-294855.99</v>
      </c>
      <c r="W1404" s="57">
        <v>187476.01</v>
      </c>
      <c r="X1404" s="57">
        <v>0</v>
      </c>
      <c r="Y1404" s="73">
        <v>40057</v>
      </c>
      <c r="Z1404" s="57">
        <v>-23287.26</v>
      </c>
      <c r="AA1404" s="57">
        <v>0</v>
      </c>
      <c r="AB1404" s="57">
        <v>164188.75</v>
      </c>
      <c r="AC1404" s="57">
        <v>0</v>
      </c>
      <c r="AD1404" s="56" t="s">
        <v>9255</v>
      </c>
      <c r="AE1404" s="57">
        <v>0</v>
      </c>
      <c r="AF1404" s="57">
        <v>0</v>
      </c>
      <c r="AG1404" s="57">
        <v>0</v>
      </c>
      <c r="AI1404"/>
      <c r="AJ1404"/>
    </row>
    <row r="1405" spans="1:36">
      <c r="A1405" s="56" t="s">
        <v>49</v>
      </c>
      <c r="B1405" s="56" t="s">
        <v>11427</v>
      </c>
      <c r="C1405" s="56">
        <v>2101010050</v>
      </c>
      <c r="D1405" s="56" t="s">
        <v>43</v>
      </c>
      <c r="E1405" s="56">
        <v>2101020050</v>
      </c>
      <c r="F1405" s="56">
        <v>5401010050</v>
      </c>
      <c r="G1405" s="56" t="s">
        <v>11431</v>
      </c>
      <c r="H1405" s="56">
        <v>400204</v>
      </c>
      <c r="I1405" s="56" t="s">
        <v>11511</v>
      </c>
      <c r="J1405" s="56" t="s">
        <v>1636</v>
      </c>
      <c r="K1405" s="56" t="s">
        <v>1486</v>
      </c>
      <c r="L1405" s="56" t="s">
        <v>7138</v>
      </c>
      <c r="M1405" s="73">
        <v>40057</v>
      </c>
      <c r="N1405" s="56"/>
      <c r="O1405" s="56"/>
      <c r="P1405" s="56" t="s">
        <v>1304</v>
      </c>
      <c r="Q1405" s="56"/>
      <c r="R1405" s="56" t="s">
        <v>70</v>
      </c>
      <c r="S1405" s="56" t="s">
        <v>11415</v>
      </c>
      <c r="T1405" s="56" t="s">
        <v>7140</v>
      </c>
      <c r="U1405" s="57">
        <v>666105</v>
      </c>
      <c r="V1405" s="57">
        <v>-407199.14</v>
      </c>
      <c r="W1405" s="57">
        <v>258905.86</v>
      </c>
      <c r="X1405" s="57">
        <v>0</v>
      </c>
      <c r="Y1405" s="73">
        <v>40057</v>
      </c>
      <c r="Z1405" s="57">
        <v>-32159.88</v>
      </c>
      <c r="AA1405" s="57">
        <v>0</v>
      </c>
      <c r="AB1405" s="57">
        <v>226745.98</v>
      </c>
      <c r="AC1405" s="57">
        <v>0</v>
      </c>
      <c r="AD1405" s="56" t="s">
        <v>9255</v>
      </c>
      <c r="AE1405" s="57">
        <v>0</v>
      </c>
      <c r="AF1405" s="57">
        <v>0</v>
      </c>
      <c r="AG1405" s="57">
        <v>0</v>
      </c>
      <c r="AI1405"/>
      <c r="AJ1405"/>
    </row>
    <row r="1406" spans="1:36">
      <c r="A1406" s="56" t="s">
        <v>49</v>
      </c>
      <c r="B1406" s="56" t="s">
        <v>11427</v>
      </c>
      <c r="C1406" s="56">
        <v>2101010050</v>
      </c>
      <c r="D1406" s="56" t="s">
        <v>43</v>
      </c>
      <c r="E1406" s="56">
        <v>2101020050</v>
      </c>
      <c r="F1406" s="56">
        <v>5401010050</v>
      </c>
      <c r="G1406" s="56" t="s">
        <v>11431</v>
      </c>
      <c r="H1406" s="56">
        <v>400211</v>
      </c>
      <c r="I1406" s="56" t="s">
        <v>11512</v>
      </c>
      <c r="J1406" s="56" t="s">
        <v>2922</v>
      </c>
      <c r="K1406" s="56" t="s">
        <v>2923</v>
      </c>
      <c r="L1406" s="56" t="s">
        <v>7138</v>
      </c>
      <c r="M1406" s="73">
        <v>39995</v>
      </c>
      <c r="N1406" s="56"/>
      <c r="O1406" s="56"/>
      <c r="P1406" s="56" t="s">
        <v>1304</v>
      </c>
      <c r="Q1406" s="56"/>
      <c r="R1406" s="56" t="s">
        <v>70</v>
      </c>
      <c r="S1406" s="56" t="s">
        <v>11415</v>
      </c>
      <c r="T1406" s="56" t="s">
        <v>7140</v>
      </c>
      <c r="U1406" s="57">
        <v>16832395</v>
      </c>
      <c r="V1406" s="57">
        <v>-10440798.689999999</v>
      </c>
      <c r="W1406" s="57">
        <v>6391596.3099999996</v>
      </c>
      <c r="X1406" s="57">
        <v>0</v>
      </c>
      <c r="Y1406" s="73">
        <v>39995</v>
      </c>
      <c r="Z1406" s="57">
        <v>-812666.45</v>
      </c>
      <c r="AA1406" s="57">
        <v>0</v>
      </c>
      <c r="AB1406" s="57">
        <v>5578929.8600000003</v>
      </c>
      <c r="AC1406" s="57">
        <v>0</v>
      </c>
      <c r="AD1406" s="56" t="s">
        <v>9255</v>
      </c>
      <c r="AE1406" s="57">
        <v>0</v>
      </c>
      <c r="AF1406" s="57">
        <v>0</v>
      </c>
      <c r="AG1406" s="57">
        <v>0</v>
      </c>
      <c r="AI1406"/>
      <c r="AJ1406"/>
    </row>
    <row r="1407" spans="1:36">
      <c r="A1407" s="56" t="s">
        <v>49</v>
      </c>
      <c r="B1407" s="56" t="s">
        <v>11427</v>
      </c>
      <c r="C1407" s="56">
        <v>2101010050</v>
      </c>
      <c r="D1407" s="56" t="s">
        <v>43</v>
      </c>
      <c r="E1407" s="56">
        <v>2101020050</v>
      </c>
      <c r="F1407" s="56">
        <v>5401010050</v>
      </c>
      <c r="G1407" s="56" t="s">
        <v>11431</v>
      </c>
      <c r="H1407" s="56">
        <v>400211</v>
      </c>
      <c r="I1407" s="56" t="s">
        <v>11512</v>
      </c>
      <c r="J1407" s="56" t="s">
        <v>2947</v>
      </c>
      <c r="K1407" s="56" t="s">
        <v>2948</v>
      </c>
      <c r="L1407" s="56" t="s">
        <v>7138</v>
      </c>
      <c r="M1407" s="73">
        <v>41307</v>
      </c>
      <c r="N1407" s="56"/>
      <c r="O1407" s="56"/>
      <c r="P1407" s="56" t="s">
        <v>1304</v>
      </c>
      <c r="Q1407" s="56"/>
      <c r="R1407" s="56" t="s">
        <v>70</v>
      </c>
      <c r="S1407" s="56" t="s">
        <v>11415</v>
      </c>
      <c r="T1407" s="56" t="s">
        <v>7140</v>
      </c>
      <c r="U1407" s="57">
        <v>1549443</v>
      </c>
      <c r="V1407" s="57">
        <v>-690159.05</v>
      </c>
      <c r="W1407" s="57">
        <v>859283.95</v>
      </c>
      <c r="X1407" s="57">
        <v>0</v>
      </c>
      <c r="Y1407" s="73">
        <v>41307</v>
      </c>
      <c r="Z1407" s="57">
        <v>-72696.31</v>
      </c>
      <c r="AA1407" s="57">
        <v>0</v>
      </c>
      <c r="AB1407" s="57">
        <v>786587.64</v>
      </c>
      <c r="AC1407" s="57">
        <v>0</v>
      </c>
      <c r="AD1407" s="56" t="s">
        <v>9255</v>
      </c>
      <c r="AE1407" s="57">
        <v>0</v>
      </c>
      <c r="AF1407" s="57">
        <v>0</v>
      </c>
      <c r="AG1407" s="57">
        <v>0</v>
      </c>
      <c r="AI1407"/>
      <c r="AJ1407"/>
    </row>
    <row r="1408" spans="1:36">
      <c r="A1408" s="56" t="s">
        <v>49</v>
      </c>
      <c r="B1408" s="56" t="s">
        <v>11427</v>
      </c>
      <c r="C1408" s="56">
        <v>2101010050</v>
      </c>
      <c r="D1408" s="56" t="s">
        <v>43</v>
      </c>
      <c r="E1408" s="56">
        <v>2101020050</v>
      </c>
      <c r="F1408" s="56">
        <v>5401010050</v>
      </c>
      <c r="G1408" s="56" t="s">
        <v>11431</v>
      </c>
      <c r="H1408" s="56">
        <v>400211</v>
      </c>
      <c r="I1408" s="56" t="s">
        <v>11509</v>
      </c>
      <c r="J1408" s="56" t="s">
        <v>3175</v>
      </c>
      <c r="K1408" s="56" t="s">
        <v>3176</v>
      </c>
      <c r="L1408" s="56" t="s">
        <v>7138</v>
      </c>
      <c r="M1408" s="73">
        <v>40513</v>
      </c>
      <c r="N1408" s="56"/>
      <c r="O1408" s="56"/>
      <c r="P1408" s="56" t="s">
        <v>1304</v>
      </c>
      <c r="Q1408" s="56"/>
      <c r="R1408" s="56" t="s">
        <v>70</v>
      </c>
      <c r="S1408" s="56" t="s">
        <v>11415</v>
      </c>
      <c r="T1408" s="56" t="s">
        <v>7140</v>
      </c>
      <c r="U1408" s="57">
        <v>354567</v>
      </c>
      <c r="V1408" s="57">
        <v>-207219.62</v>
      </c>
      <c r="W1408" s="57">
        <v>147347.38</v>
      </c>
      <c r="X1408" s="57">
        <v>0</v>
      </c>
      <c r="Y1408" s="73">
        <v>40513</v>
      </c>
      <c r="Z1408" s="57">
        <v>-15467.22</v>
      </c>
      <c r="AA1408" s="57">
        <v>0</v>
      </c>
      <c r="AB1408" s="57">
        <v>131880.16</v>
      </c>
      <c r="AC1408" s="57">
        <v>0</v>
      </c>
      <c r="AD1408" s="56" t="s">
        <v>9255</v>
      </c>
      <c r="AE1408" s="57">
        <v>0</v>
      </c>
      <c r="AF1408" s="57">
        <v>0</v>
      </c>
      <c r="AG1408" s="57">
        <v>0</v>
      </c>
      <c r="AI1408"/>
      <c r="AJ1408"/>
    </row>
    <row r="1409" spans="1:36">
      <c r="A1409" s="56" t="s">
        <v>49</v>
      </c>
      <c r="B1409" s="56" t="s">
        <v>11427</v>
      </c>
      <c r="C1409" s="56">
        <v>2101010050</v>
      </c>
      <c r="D1409" s="56" t="s">
        <v>43</v>
      </c>
      <c r="E1409" s="56">
        <v>2101020050</v>
      </c>
      <c r="F1409" s="56">
        <v>5401010050</v>
      </c>
      <c r="G1409" s="56" t="s">
        <v>11431</v>
      </c>
      <c r="H1409" s="56">
        <v>400211</v>
      </c>
      <c r="I1409" s="56" t="s">
        <v>11509</v>
      </c>
      <c r="J1409" s="56" t="s">
        <v>3177</v>
      </c>
      <c r="K1409" s="56" t="s">
        <v>3178</v>
      </c>
      <c r="L1409" s="56" t="s">
        <v>7138</v>
      </c>
      <c r="M1409" s="73">
        <v>40466</v>
      </c>
      <c r="N1409" s="56"/>
      <c r="O1409" s="56"/>
      <c r="P1409" s="56" t="s">
        <v>1304</v>
      </c>
      <c r="Q1409" s="56"/>
      <c r="R1409" s="56" t="s">
        <v>70</v>
      </c>
      <c r="S1409" s="56" t="s">
        <v>11415</v>
      </c>
      <c r="T1409" s="56" t="s">
        <v>7140</v>
      </c>
      <c r="U1409" s="57">
        <v>2421039</v>
      </c>
      <c r="V1409" s="57">
        <v>-1434480.14</v>
      </c>
      <c r="W1409" s="57">
        <v>986558.86</v>
      </c>
      <c r="X1409" s="57">
        <v>0</v>
      </c>
      <c r="Y1409" s="73">
        <v>40466</v>
      </c>
      <c r="Z1409" s="57">
        <v>-105043.35</v>
      </c>
      <c r="AA1409" s="57">
        <v>0</v>
      </c>
      <c r="AB1409" s="57">
        <v>881515.51</v>
      </c>
      <c r="AC1409" s="57">
        <v>0</v>
      </c>
      <c r="AD1409" s="56" t="s">
        <v>9255</v>
      </c>
      <c r="AE1409" s="57">
        <v>0</v>
      </c>
      <c r="AF1409" s="57">
        <v>0</v>
      </c>
      <c r="AG1409" s="57">
        <v>0</v>
      </c>
      <c r="AI1409"/>
      <c r="AJ1409"/>
    </row>
    <row r="1410" spans="1:36">
      <c r="A1410" s="56" t="s">
        <v>49</v>
      </c>
      <c r="B1410" s="56" t="s">
        <v>11427</v>
      </c>
      <c r="C1410" s="56">
        <v>2101010050</v>
      </c>
      <c r="D1410" s="56" t="s">
        <v>43</v>
      </c>
      <c r="E1410" s="56">
        <v>2101020050</v>
      </c>
      <c r="F1410" s="56">
        <v>5401010050</v>
      </c>
      <c r="G1410" s="56" t="s">
        <v>11431</v>
      </c>
      <c r="H1410" s="56">
        <v>400211</v>
      </c>
      <c r="I1410" s="56" t="s">
        <v>11512</v>
      </c>
      <c r="J1410" s="56" t="s">
        <v>2963</v>
      </c>
      <c r="K1410" s="56" t="s">
        <v>2964</v>
      </c>
      <c r="L1410" s="56" t="s">
        <v>7138</v>
      </c>
      <c r="M1410" s="73">
        <v>40860</v>
      </c>
      <c r="N1410" s="56"/>
      <c r="O1410" s="56"/>
      <c r="P1410" s="56" t="s">
        <v>1304</v>
      </c>
      <c r="Q1410" s="56"/>
      <c r="R1410" s="56" t="s">
        <v>70</v>
      </c>
      <c r="S1410" s="56" t="s">
        <v>11415</v>
      </c>
      <c r="T1410" s="56" t="s">
        <v>7140</v>
      </c>
      <c r="U1410" s="57">
        <v>51783</v>
      </c>
      <c r="V1410" s="57">
        <v>-25647.38</v>
      </c>
      <c r="W1410" s="57">
        <v>26135.62</v>
      </c>
      <c r="X1410" s="57">
        <v>0</v>
      </c>
      <c r="Y1410" s="73">
        <v>40860</v>
      </c>
      <c r="Z1410" s="57">
        <v>-2500.64</v>
      </c>
      <c r="AA1410" s="57">
        <v>0</v>
      </c>
      <c r="AB1410" s="57">
        <v>23634.98</v>
      </c>
      <c r="AC1410" s="57">
        <v>0</v>
      </c>
      <c r="AD1410" s="56" t="s">
        <v>9255</v>
      </c>
      <c r="AE1410" s="57">
        <v>0</v>
      </c>
      <c r="AF1410" s="57">
        <v>0</v>
      </c>
      <c r="AG1410" s="57">
        <v>0</v>
      </c>
      <c r="AI1410"/>
      <c r="AJ1410"/>
    </row>
    <row r="1411" spans="1:36">
      <c r="A1411" s="56" t="s">
        <v>49</v>
      </c>
      <c r="B1411" s="56" t="s">
        <v>11427</v>
      </c>
      <c r="C1411" s="56">
        <v>2101010050</v>
      </c>
      <c r="D1411" s="56" t="s">
        <v>43</v>
      </c>
      <c r="E1411" s="56">
        <v>2101020050</v>
      </c>
      <c r="F1411" s="56">
        <v>5401010050</v>
      </c>
      <c r="G1411" s="56" t="s">
        <v>11431</v>
      </c>
      <c r="H1411" s="56">
        <v>400211</v>
      </c>
      <c r="I1411" s="56" t="s">
        <v>11512</v>
      </c>
      <c r="J1411" s="56" t="s">
        <v>2971</v>
      </c>
      <c r="K1411" s="56" t="s">
        <v>2972</v>
      </c>
      <c r="L1411" s="56" t="s">
        <v>7138</v>
      </c>
      <c r="M1411" s="73">
        <v>40985</v>
      </c>
      <c r="N1411" s="56"/>
      <c r="O1411" s="56"/>
      <c r="P1411" s="56" t="s">
        <v>1304</v>
      </c>
      <c r="Q1411" s="56"/>
      <c r="R1411" s="56" t="s">
        <v>70</v>
      </c>
      <c r="S1411" s="56" t="s">
        <v>11415</v>
      </c>
      <c r="T1411" s="56" t="s">
        <v>7140</v>
      </c>
      <c r="U1411" s="57">
        <v>1226718334</v>
      </c>
      <c r="V1411" s="57">
        <v>-585441875.63999999</v>
      </c>
      <c r="W1411" s="57">
        <v>641276458.36000001</v>
      </c>
      <c r="X1411" s="57">
        <v>0</v>
      </c>
      <c r="Y1411" s="73">
        <v>40985</v>
      </c>
      <c r="Z1411" s="57">
        <v>-59235517.100000001</v>
      </c>
      <c r="AA1411" s="57">
        <v>0</v>
      </c>
      <c r="AB1411" s="57">
        <v>582040941.25999999</v>
      </c>
      <c r="AC1411" s="57">
        <v>0</v>
      </c>
      <c r="AD1411" s="56" t="s">
        <v>9255</v>
      </c>
      <c r="AE1411" s="57">
        <v>0</v>
      </c>
      <c r="AF1411" s="57">
        <v>0</v>
      </c>
      <c r="AG1411" s="57">
        <v>0</v>
      </c>
      <c r="AI1411"/>
      <c r="AJ1411"/>
    </row>
    <row r="1412" spans="1:36">
      <c r="A1412" s="56" t="s">
        <v>49</v>
      </c>
      <c r="B1412" s="56" t="s">
        <v>11427</v>
      </c>
      <c r="C1412" s="56">
        <v>2101010050</v>
      </c>
      <c r="D1412" s="56" t="s">
        <v>43</v>
      </c>
      <c r="E1412" s="56">
        <v>2101020050</v>
      </c>
      <c r="F1412" s="56">
        <v>5401010050</v>
      </c>
      <c r="G1412" s="56" t="s">
        <v>11431</v>
      </c>
      <c r="H1412" s="56">
        <v>400211</v>
      </c>
      <c r="I1412" s="56" t="s">
        <v>11512</v>
      </c>
      <c r="J1412" s="56" t="s">
        <v>2978</v>
      </c>
      <c r="K1412" s="56" t="s">
        <v>2979</v>
      </c>
      <c r="L1412" s="56" t="s">
        <v>7138</v>
      </c>
      <c r="M1412" s="73">
        <v>41132</v>
      </c>
      <c r="N1412" s="56"/>
      <c r="O1412" s="56"/>
      <c r="P1412" s="56" t="s">
        <v>1304</v>
      </c>
      <c r="Q1412" s="56"/>
      <c r="R1412" s="56" t="s">
        <v>70</v>
      </c>
      <c r="S1412" s="56" t="s">
        <v>11415</v>
      </c>
      <c r="T1412" s="56" t="s">
        <v>7140</v>
      </c>
      <c r="U1412" s="57">
        <v>57424</v>
      </c>
      <c r="V1412" s="57">
        <v>-26184.17</v>
      </c>
      <c r="W1412" s="57">
        <v>31239.83</v>
      </c>
      <c r="X1412" s="57">
        <v>0</v>
      </c>
      <c r="Y1412" s="73">
        <v>41132</v>
      </c>
      <c r="Z1412" s="57">
        <v>-2772.94</v>
      </c>
      <c r="AA1412" s="57">
        <v>0</v>
      </c>
      <c r="AB1412" s="57">
        <v>28466.89</v>
      </c>
      <c r="AC1412" s="57">
        <v>0</v>
      </c>
      <c r="AD1412" s="56" t="s">
        <v>9255</v>
      </c>
      <c r="AE1412" s="57">
        <v>0</v>
      </c>
      <c r="AF1412" s="57">
        <v>0</v>
      </c>
      <c r="AG1412" s="57">
        <v>0</v>
      </c>
      <c r="AI1412"/>
      <c r="AJ1412"/>
    </row>
    <row r="1413" spans="1:36">
      <c r="A1413" s="56" t="s">
        <v>49</v>
      </c>
      <c r="B1413" s="56" t="s">
        <v>11427</v>
      </c>
      <c r="C1413" s="56">
        <v>2101010050</v>
      </c>
      <c r="D1413" s="56" t="s">
        <v>43</v>
      </c>
      <c r="E1413" s="56">
        <v>2101020050</v>
      </c>
      <c r="F1413" s="56">
        <v>5401010050</v>
      </c>
      <c r="G1413" s="56" t="s">
        <v>11431</v>
      </c>
      <c r="H1413" s="56">
        <v>400211</v>
      </c>
      <c r="I1413" s="56" t="s">
        <v>11512</v>
      </c>
      <c r="J1413" s="56" t="s">
        <v>2980</v>
      </c>
      <c r="K1413" s="56" t="s">
        <v>2979</v>
      </c>
      <c r="L1413" s="56" t="s">
        <v>7138</v>
      </c>
      <c r="M1413" s="73">
        <v>41081</v>
      </c>
      <c r="N1413" s="56"/>
      <c r="O1413" s="56"/>
      <c r="P1413" s="56" t="s">
        <v>1304</v>
      </c>
      <c r="Q1413" s="56"/>
      <c r="R1413" s="56" t="s">
        <v>70</v>
      </c>
      <c r="S1413" s="56" t="s">
        <v>11415</v>
      </c>
      <c r="T1413" s="56" t="s">
        <v>7140</v>
      </c>
      <c r="U1413" s="57">
        <v>114848</v>
      </c>
      <c r="V1413" s="57">
        <v>-53215.99</v>
      </c>
      <c r="W1413" s="57">
        <v>61632.01</v>
      </c>
      <c r="X1413" s="57">
        <v>0</v>
      </c>
      <c r="Y1413" s="73">
        <v>41081</v>
      </c>
      <c r="Z1413" s="57">
        <v>-5545.79</v>
      </c>
      <c r="AA1413" s="57">
        <v>0</v>
      </c>
      <c r="AB1413" s="57">
        <v>56086.22</v>
      </c>
      <c r="AC1413" s="57">
        <v>0</v>
      </c>
      <c r="AD1413" s="56" t="s">
        <v>9255</v>
      </c>
      <c r="AE1413" s="57">
        <v>0</v>
      </c>
      <c r="AF1413" s="57">
        <v>0</v>
      </c>
      <c r="AG1413" s="57">
        <v>0</v>
      </c>
      <c r="AI1413"/>
      <c r="AJ1413"/>
    </row>
    <row r="1414" spans="1:36">
      <c r="A1414" s="56" t="s">
        <v>49</v>
      </c>
      <c r="B1414" s="56" t="s">
        <v>11427</v>
      </c>
      <c r="C1414" s="56">
        <v>2101010050</v>
      </c>
      <c r="D1414" s="56" t="s">
        <v>43</v>
      </c>
      <c r="E1414" s="56">
        <v>2101020050</v>
      </c>
      <c r="F1414" s="56">
        <v>5401010050</v>
      </c>
      <c r="G1414" s="56" t="s">
        <v>11431</v>
      </c>
      <c r="H1414" s="56">
        <v>400211</v>
      </c>
      <c r="I1414" s="56" t="s">
        <v>11512</v>
      </c>
      <c r="J1414" s="56" t="s">
        <v>2981</v>
      </c>
      <c r="K1414" s="56" t="s">
        <v>2982</v>
      </c>
      <c r="L1414" s="56" t="s">
        <v>7138</v>
      </c>
      <c r="M1414" s="73">
        <v>41116</v>
      </c>
      <c r="N1414" s="56"/>
      <c r="O1414" s="56"/>
      <c r="P1414" s="56" t="s">
        <v>1304</v>
      </c>
      <c r="Q1414" s="56"/>
      <c r="R1414" s="56" t="s">
        <v>70</v>
      </c>
      <c r="S1414" s="56" t="s">
        <v>11415</v>
      </c>
      <c r="T1414" s="56" t="s">
        <v>7140</v>
      </c>
      <c r="U1414" s="57">
        <v>77877</v>
      </c>
      <c r="V1414" s="57">
        <v>-35691.01</v>
      </c>
      <c r="W1414" s="57">
        <v>42185.99</v>
      </c>
      <c r="X1414" s="57">
        <v>0</v>
      </c>
      <c r="Y1414" s="73">
        <v>41116</v>
      </c>
      <c r="Z1414" s="57">
        <v>-3760.53</v>
      </c>
      <c r="AA1414" s="57">
        <v>0</v>
      </c>
      <c r="AB1414" s="57">
        <v>38425.46</v>
      </c>
      <c r="AC1414" s="57">
        <v>0</v>
      </c>
      <c r="AD1414" s="56" t="s">
        <v>9255</v>
      </c>
      <c r="AE1414" s="57">
        <v>0</v>
      </c>
      <c r="AF1414" s="57">
        <v>0</v>
      </c>
      <c r="AG1414" s="57">
        <v>0</v>
      </c>
      <c r="AI1414"/>
      <c r="AJ1414"/>
    </row>
    <row r="1415" spans="1:36">
      <c r="A1415" s="56" t="s">
        <v>49</v>
      </c>
      <c r="B1415" s="56" t="s">
        <v>11427</v>
      </c>
      <c r="C1415" s="56">
        <v>2101010050</v>
      </c>
      <c r="D1415" s="56" t="s">
        <v>43</v>
      </c>
      <c r="E1415" s="56">
        <v>2101020050</v>
      </c>
      <c r="F1415" s="56">
        <v>5401010050</v>
      </c>
      <c r="G1415" s="56" t="s">
        <v>11431</v>
      </c>
      <c r="H1415" s="56">
        <v>400211</v>
      </c>
      <c r="I1415" s="56" t="s">
        <v>11512</v>
      </c>
      <c r="J1415" s="56" t="s">
        <v>2985</v>
      </c>
      <c r="K1415" s="56" t="s">
        <v>2986</v>
      </c>
      <c r="L1415" s="56" t="s">
        <v>7138</v>
      </c>
      <c r="M1415" s="73">
        <v>41248</v>
      </c>
      <c r="N1415" s="56"/>
      <c r="O1415" s="56"/>
      <c r="P1415" s="56" t="s">
        <v>1304</v>
      </c>
      <c r="Q1415" s="56"/>
      <c r="R1415" s="56" t="s">
        <v>70</v>
      </c>
      <c r="S1415" s="56" t="s">
        <v>11415</v>
      </c>
      <c r="T1415" s="56" t="s">
        <v>7140</v>
      </c>
      <c r="U1415" s="57">
        <v>69910</v>
      </c>
      <c r="V1415" s="57">
        <v>-30704.71</v>
      </c>
      <c r="W1415" s="57">
        <v>39205.29</v>
      </c>
      <c r="X1415" s="57">
        <v>0</v>
      </c>
      <c r="Y1415" s="73">
        <v>41248</v>
      </c>
      <c r="Z1415" s="57">
        <v>-3375.9</v>
      </c>
      <c r="AA1415" s="57">
        <v>0</v>
      </c>
      <c r="AB1415" s="57">
        <v>35829.39</v>
      </c>
      <c r="AC1415" s="57">
        <v>0</v>
      </c>
      <c r="AD1415" s="56" t="s">
        <v>9255</v>
      </c>
      <c r="AE1415" s="57">
        <v>0</v>
      </c>
      <c r="AF1415" s="57">
        <v>0</v>
      </c>
      <c r="AG1415" s="57">
        <v>0</v>
      </c>
      <c r="AI1415"/>
      <c r="AJ1415"/>
    </row>
    <row r="1416" spans="1:36">
      <c r="A1416" s="56" t="s">
        <v>49</v>
      </c>
      <c r="B1416" s="56" t="s">
        <v>11427</v>
      </c>
      <c r="C1416" s="56">
        <v>2101010050</v>
      </c>
      <c r="D1416" s="56" t="s">
        <v>43</v>
      </c>
      <c r="E1416" s="56">
        <v>2101020050</v>
      </c>
      <c r="F1416" s="56">
        <v>5401010050</v>
      </c>
      <c r="G1416" s="56" t="s">
        <v>11431</v>
      </c>
      <c r="H1416" s="56">
        <v>400211</v>
      </c>
      <c r="I1416" s="56" t="s">
        <v>11512</v>
      </c>
      <c r="J1416" s="56" t="s">
        <v>2987</v>
      </c>
      <c r="K1416" s="56" t="s">
        <v>2988</v>
      </c>
      <c r="L1416" s="56" t="s">
        <v>7138</v>
      </c>
      <c r="M1416" s="73">
        <v>41201</v>
      </c>
      <c r="N1416" s="56"/>
      <c r="O1416" s="56"/>
      <c r="P1416" s="56" t="s">
        <v>1304</v>
      </c>
      <c r="Q1416" s="56"/>
      <c r="R1416" s="56" t="s">
        <v>70</v>
      </c>
      <c r="S1416" s="56" t="s">
        <v>11415</v>
      </c>
      <c r="T1416" s="56" t="s">
        <v>7140</v>
      </c>
      <c r="U1416" s="57">
        <v>13958</v>
      </c>
      <c r="V1416" s="57">
        <v>-6225.26</v>
      </c>
      <c r="W1416" s="57">
        <v>7732.74</v>
      </c>
      <c r="X1416" s="57">
        <v>0</v>
      </c>
      <c r="Y1416" s="73">
        <v>41201</v>
      </c>
      <c r="Z1416" s="57">
        <v>-674.02</v>
      </c>
      <c r="AA1416" s="57">
        <v>0</v>
      </c>
      <c r="AB1416" s="57">
        <v>7058.72</v>
      </c>
      <c r="AC1416" s="57">
        <v>0</v>
      </c>
      <c r="AD1416" s="56" t="s">
        <v>9255</v>
      </c>
      <c r="AE1416" s="57">
        <v>0</v>
      </c>
      <c r="AF1416" s="57">
        <v>0</v>
      </c>
      <c r="AG1416" s="57">
        <v>0</v>
      </c>
      <c r="AI1416"/>
      <c r="AJ1416"/>
    </row>
    <row r="1417" spans="1:36">
      <c r="A1417" s="56" t="s">
        <v>49</v>
      </c>
      <c r="B1417" s="56" t="s">
        <v>11427</v>
      </c>
      <c r="C1417" s="56">
        <v>2101010050</v>
      </c>
      <c r="D1417" s="56" t="s">
        <v>43</v>
      </c>
      <c r="E1417" s="56">
        <v>2101020050</v>
      </c>
      <c r="F1417" s="56">
        <v>5401010050</v>
      </c>
      <c r="G1417" s="56" t="s">
        <v>11431</v>
      </c>
      <c r="H1417" s="56">
        <v>400211</v>
      </c>
      <c r="I1417" s="56" t="s">
        <v>11512</v>
      </c>
      <c r="J1417" s="56" t="s">
        <v>2991</v>
      </c>
      <c r="K1417" s="56" t="s">
        <v>2992</v>
      </c>
      <c r="L1417" s="56" t="s">
        <v>7138</v>
      </c>
      <c r="M1417" s="73">
        <v>41298</v>
      </c>
      <c r="N1417" s="56"/>
      <c r="O1417" s="56"/>
      <c r="P1417" s="56" t="s">
        <v>1304</v>
      </c>
      <c r="Q1417" s="56"/>
      <c r="R1417" s="56" t="s">
        <v>70</v>
      </c>
      <c r="S1417" s="56" t="s">
        <v>11415</v>
      </c>
      <c r="T1417" s="56" t="s">
        <v>7140</v>
      </c>
      <c r="U1417" s="57">
        <v>2844198</v>
      </c>
      <c r="V1417" s="57">
        <v>-1228626.1499999999</v>
      </c>
      <c r="W1417" s="57">
        <v>1615571.85</v>
      </c>
      <c r="X1417" s="57">
        <v>0</v>
      </c>
      <c r="Y1417" s="73">
        <v>41298</v>
      </c>
      <c r="Z1417" s="57">
        <v>-137343.82</v>
      </c>
      <c r="AA1417" s="57">
        <v>0</v>
      </c>
      <c r="AB1417" s="57">
        <v>1478228.03</v>
      </c>
      <c r="AC1417" s="57">
        <v>0</v>
      </c>
      <c r="AD1417" s="56" t="s">
        <v>9255</v>
      </c>
      <c r="AE1417" s="57">
        <v>0</v>
      </c>
      <c r="AF1417" s="57">
        <v>0</v>
      </c>
      <c r="AG1417" s="57">
        <v>0</v>
      </c>
      <c r="AI1417"/>
      <c r="AJ1417"/>
    </row>
    <row r="1418" spans="1:36">
      <c r="A1418" s="56" t="s">
        <v>49</v>
      </c>
      <c r="B1418" s="56" t="s">
        <v>11427</v>
      </c>
      <c r="C1418" s="56">
        <v>2101010050</v>
      </c>
      <c r="D1418" s="56" t="s">
        <v>43</v>
      </c>
      <c r="E1418" s="56">
        <v>2101020050</v>
      </c>
      <c r="F1418" s="56">
        <v>5401010050</v>
      </c>
      <c r="G1418" s="56" t="s">
        <v>11431</v>
      </c>
      <c r="H1418" s="56">
        <v>400211</v>
      </c>
      <c r="I1418" s="56" t="s">
        <v>11512</v>
      </c>
      <c r="J1418" s="56" t="s">
        <v>2995</v>
      </c>
      <c r="K1418" s="56" t="s">
        <v>2996</v>
      </c>
      <c r="L1418" s="56" t="s">
        <v>7138</v>
      </c>
      <c r="M1418" s="73">
        <v>40161</v>
      </c>
      <c r="N1418" s="56"/>
      <c r="O1418" s="56"/>
      <c r="P1418" s="56" t="s">
        <v>1304</v>
      </c>
      <c r="Q1418" s="56"/>
      <c r="R1418" s="56" t="s">
        <v>70</v>
      </c>
      <c r="S1418" s="56" t="s">
        <v>11415</v>
      </c>
      <c r="T1418" s="56" t="s">
        <v>7140</v>
      </c>
      <c r="U1418" s="57">
        <v>213681</v>
      </c>
      <c r="V1418" s="57">
        <v>-127411.23</v>
      </c>
      <c r="W1418" s="57">
        <v>86269.77</v>
      </c>
      <c r="X1418" s="57">
        <v>0</v>
      </c>
      <c r="Y1418" s="73">
        <v>40161</v>
      </c>
      <c r="Z1418" s="57">
        <v>-10316.969999999999</v>
      </c>
      <c r="AA1418" s="57">
        <v>0</v>
      </c>
      <c r="AB1418" s="57">
        <v>75952.800000000003</v>
      </c>
      <c r="AC1418" s="57">
        <v>0</v>
      </c>
      <c r="AD1418" s="56" t="s">
        <v>9255</v>
      </c>
      <c r="AE1418" s="57">
        <v>0</v>
      </c>
      <c r="AF1418" s="57">
        <v>0</v>
      </c>
      <c r="AG1418" s="57">
        <v>0</v>
      </c>
      <c r="AI1418"/>
      <c r="AJ1418"/>
    </row>
    <row r="1419" spans="1:36">
      <c r="A1419" s="56" t="s">
        <v>49</v>
      </c>
      <c r="B1419" s="56" t="s">
        <v>11427</v>
      </c>
      <c r="C1419" s="56">
        <v>2101010050</v>
      </c>
      <c r="D1419" s="56" t="s">
        <v>43</v>
      </c>
      <c r="E1419" s="56">
        <v>2101020050</v>
      </c>
      <c r="F1419" s="56">
        <v>5401010050</v>
      </c>
      <c r="G1419" s="56" t="s">
        <v>11431</v>
      </c>
      <c r="H1419" s="56">
        <v>400211</v>
      </c>
      <c r="I1419" s="56" t="s">
        <v>11512</v>
      </c>
      <c r="J1419" s="56" t="s">
        <v>2997</v>
      </c>
      <c r="K1419" s="56" t="s">
        <v>2998</v>
      </c>
      <c r="L1419" s="56" t="s">
        <v>7138</v>
      </c>
      <c r="M1419" s="73">
        <v>41323</v>
      </c>
      <c r="N1419" s="56"/>
      <c r="O1419" s="56"/>
      <c r="P1419" s="56" t="s">
        <v>1304</v>
      </c>
      <c r="Q1419" s="56"/>
      <c r="R1419" s="56" t="s">
        <v>70</v>
      </c>
      <c r="S1419" s="56" t="s">
        <v>11415</v>
      </c>
      <c r="T1419" s="56" t="s">
        <v>7140</v>
      </c>
      <c r="U1419" s="57">
        <v>363167</v>
      </c>
      <c r="V1419" s="57">
        <v>-155565.87</v>
      </c>
      <c r="W1419" s="57">
        <v>207601.13</v>
      </c>
      <c r="X1419" s="57">
        <v>0</v>
      </c>
      <c r="Y1419" s="73">
        <v>41323</v>
      </c>
      <c r="Z1419" s="57">
        <v>-17537.11</v>
      </c>
      <c r="AA1419" s="57">
        <v>0</v>
      </c>
      <c r="AB1419" s="57">
        <v>190064.02</v>
      </c>
      <c r="AC1419" s="57">
        <v>0</v>
      </c>
      <c r="AD1419" s="56" t="s">
        <v>9255</v>
      </c>
      <c r="AE1419" s="57">
        <v>0</v>
      </c>
      <c r="AF1419" s="57">
        <v>0</v>
      </c>
      <c r="AG1419" s="57">
        <v>0</v>
      </c>
      <c r="AI1419"/>
      <c r="AJ1419"/>
    </row>
    <row r="1420" spans="1:36">
      <c r="A1420" s="56" t="s">
        <v>49</v>
      </c>
      <c r="B1420" s="56" t="s">
        <v>11427</v>
      </c>
      <c r="C1420" s="56">
        <v>2101010050</v>
      </c>
      <c r="D1420" s="56" t="s">
        <v>43</v>
      </c>
      <c r="E1420" s="56">
        <v>2101020050</v>
      </c>
      <c r="F1420" s="56">
        <v>5401010050</v>
      </c>
      <c r="G1420" s="56" t="s">
        <v>11431</v>
      </c>
      <c r="H1420" s="56">
        <v>400211</v>
      </c>
      <c r="I1420" s="56" t="s">
        <v>11512</v>
      </c>
      <c r="J1420" s="56" t="s">
        <v>3001</v>
      </c>
      <c r="K1420" s="56" t="s">
        <v>3002</v>
      </c>
      <c r="L1420" s="56" t="s">
        <v>7138</v>
      </c>
      <c r="M1420" s="73">
        <v>41358</v>
      </c>
      <c r="N1420" s="56"/>
      <c r="O1420" s="56"/>
      <c r="P1420" s="56" t="s">
        <v>1304</v>
      </c>
      <c r="Q1420" s="56"/>
      <c r="R1420" s="56" t="s">
        <v>70</v>
      </c>
      <c r="S1420" s="56" t="s">
        <v>11415</v>
      </c>
      <c r="T1420" s="56" t="s">
        <v>7140</v>
      </c>
      <c r="U1420" s="57">
        <v>633299</v>
      </c>
      <c r="V1420" s="57">
        <v>-268073.96999999997</v>
      </c>
      <c r="W1420" s="57">
        <v>365225.03</v>
      </c>
      <c r="X1420" s="57">
        <v>0</v>
      </c>
      <c r="Y1420" s="73">
        <v>41358</v>
      </c>
      <c r="Z1420" s="57">
        <v>-30581.68</v>
      </c>
      <c r="AA1420" s="57">
        <v>0</v>
      </c>
      <c r="AB1420" s="57">
        <v>334643.34999999998</v>
      </c>
      <c r="AC1420" s="57">
        <v>0</v>
      </c>
      <c r="AD1420" s="56" t="s">
        <v>9255</v>
      </c>
      <c r="AE1420" s="57">
        <v>0</v>
      </c>
      <c r="AF1420" s="57">
        <v>0</v>
      </c>
      <c r="AG1420" s="57">
        <v>0</v>
      </c>
      <c r="AI1420"/>
      <c r="AJ1420"/>
    </row>
    <row r="1421" spans="1:36">
      <c r="A1421" s="56" t="s">
        <v>49</v>
      </c>
      <c r="B1421" s="56" t="s">
        <v>11427</v>
      </c>
      <c r="C1421" s="56">
        <v>2101010050</v>
      </c>
      <c r="D1421" s="56" t="s">
        <v>43</v>
      </c>
      <c r="E1421" s="56">
        <v>2101020050</v>
      </c>
      <c r="F1421" s="56">
        <v>5401010050</v>
      </c>
      <c r="G1421" s="56" t="s">
        <v>11431</v>
      </c>
      <c r="H1421" s="56">
        <v>400211</v>
      </c>
      <c r="I1421" s="56" t="s">
        <v>11509</v>
      </c>
      <c r="J1421" s="56" t="s">
        <v>3181</v>
      </c>
      <c r="K1421" s="56" t="s">
        <v>3182</v>
      </c>
      <c r="L1421" s="56" t="s">
        <v>7138</v>
      </c>
      <c r="M1421" s="73">
        <v>40537</v>
      </c>
      <c r="N1421" s="56"/>
      <c r="O1421" s="56"/>
      <c r="P1421" s="56" t="s">
        <v>1304</v>
      </c>
      <c r="Q1421" s="56"/>
      <c r="R1421" s="56" t="s">
        <v>70</v>
      </c>
      <c r="S1421" s="56" t="s">
        <v>11415</v>
      </c>
      <c r="T1421" s="56" t="s">
        <v>7140</v>
      </c>
      <c r="U1421" s="57">
        <v>10436145</v>
      </c>
      <c r="V1421" s="57">
        <v>-5654303.2999999998</v>
      </c>
      <c r="W1421" s="57">
        <v>4781841.7</v>
      </c>
      <c r="X1421" s="57">
        <v>0</v>
      </c>
      <c r="Y1421" s="73">
        <v>40537</v>
      </c>
      <c r="Z1421" s="57">
        <v>-504021.08</v>
      </c>
      <c r="AA1421" s="57">
        <v>0</v>
      </c>
      <c r="AB1421" s="57">
        <v>4277820.62</v>
      </c>
      <c r="AC1421" s="57">
        <v>0</v>
      </c>
      <c r="AD1421" s="56" t="s">
        <v>9255</v>
      </c>
      <c r="AE1421" s="57">
        <v>0</v>
      </c>
      <c r="AF1421" s="57">
        <v>0</v>
      </c>
      <c r="AG1421" s="57">
        <v>0</v>
      </c>
      <c r="AI1421"/>
      <c r="AJ1421"/>
    </row>
    <row r="1422" spans="1:36">
      <c r="A1422" s="56" t="s">
        <v>49</v>
      </c>
      <c r="B1422" s="56" t="s">
        <v>11427</v>
      </c>
      <c r="C1422" s="56">
        <v>2101010050</v>
      </c>
      <c r="D1422" s="56" t="s">
        <v>43</v>
      </c>
      <c r="E1422" s="56">
        <v>2101020050</v>
      </c>
      <c r="F1422" s="56">
        <v>5401010050</v>
      </c>
      <c r="G1422" s="56" t="s">
        <v>11431</v>
      </c>
      <c r="H1422" s="56">
        <v>400211</v>
      </c>
      <c r="I1422" s="56" t="s">
        <v>11512</v>
      </c>
      <c r="J1422" s="56" t="s">
        <v>3019</v>
      </c>
      <c r="K1422" s="56" t="s">
        <v>3020</v>
      </c>
      <c r="L1422" s="56" t="s">
        <v>7138</v>
      </c>
      <c r="M1422" s="73">
        <v>41591</v>
      </c>
      <c r="N1422" s="56"/>
      <c r="O1422" s="56"/>
      <c r="P1422" s="56" t="s">
        <v>1304</v>
      </c>
      <c r="Q1422" s="56"/>
      <c r="R1422" s="56" t="s">
        <v>70</v>
      </c>
      <c r="S1422" s="56" t="s">
        <v>11415</v>
      </c>
      <c r="T1422" s="56" t="s">
        <v>7140</v>
      </c>
      <c r="U1422" s="57">
        <v>11461</v>
      </c>
      <c r="V1422" s="57">
        <v>-4464.8599999999997</v>
      </c>
      <c r="W1422" s="57">
        <v>6996.14</v>
      </c>
      <c r="X1422" s="57">
        <v>0</v>
      </c>
      <c r="Y1422" s="73">
        <v>41591</v>
      </c>
      <c r="Z1422" s="57">
        <v>-553.49</v>
      </c>
      <c r="AA1422" s="57">
        <v>0</v>
      </c>
      <c r="AB1422" s="57">
        <v>6442.65</v>
      </c>
      <c r="AC1422" s="57">
        <v>0</v>
      </c>
      <c r="AD1422" s="56" t="s">
        <v>9255</v>
      </c>
      <c r="AE1422" s="57">
        <v>0</v>
      </c>
      <c r="AF1422" s="57">
        <v>0</v>
      </c>
      <c r="AG1422" s="57">
        <v>0</v>
      </c>
      <c r="AI1422"/>
      <c r="AJ1422"/>
    </row>
    <row r="1423" spans="1:36">
      <c r="A1423" s="56" t="s">
        <v>49</v>
      </c>
      <c r="B1423" s="56" t="s">
        <v>11427</v>
      </c>
      <c r="C1423" s="56">
        <v>2101010050</v>
      </c>
      <c r="D1423" s="56" t="s">
        <v>43</v>
      </c>
      <c r="E1423" s="56">
        <v>2101020050</v>
      </c>
      <c r="F1423" s="56">
        <v>5401010050</v>
      </c>
      <c r="G1423" s="56" t="s">
        <v>11431</v>
      </c>
      <c r="H1423" s="56">
        <v>400211</v>
      </c>
      <c r="I1423" s="56" t="s">
        <v>11509</v>
      </c>
      <c r="J1423" s="56" t="s">
        <v>3187</v>
      </c>
      <c r="K1423" s="56" t="s">
        <v>3188</v>
      </c>
      <c r="L1423" s="56" t="s">
        <v>7138</v>
      </c>
      <c r="M1423" s="73">
        <v>41557</v>
      </c>
      <c r="N1423" s="56"/>
      <c r="O1423" s="56"/>
      <c r="P1423" s="56" t="s">
        <v>1304</v>
      </c>
      <c r="Q1423" s="56"/>
      <c r="R1423" s="56" t="s">
        <v>70</v>
      </c>
      <c r="S1423" s="56" t="s">
        <v>11415</v>
      </c>
      <c r="T1423" s="56" t="s">
        <v>7140</v>
      </c>
      <c r="U1423" s="57">
        <v>371133</v>
      </c>
      <c r="V1423" s="57">
        <v>-146417.84</v>
      </c>
      <c r="W1423" s="57">
        <v>224715.16</v>
      </c>
      <c r="X1423" s="57">
        <v>0</v>
      </c>
      <c r="Y1423" s="73">
        <v>41557</v>
      </c>
      <c r="Z1423" s="57">
        <v>-17922.16</v>
      </c>
      <c r="AA1423" s="57">
        <v>0</v>
      </c>
      <c r="AB1423" s="57">
        <v>206793</v>
      </c>
      <c r="AC1423" s="57">
        <v>0</v>
      </c>
      <c r="AD1423" s="56" t="s">
        <v>9255</v>
      </c>
      <c r="AE1423" s="57">
        <v>0</v>
      </c>
      <c r="AF1423" s="57">
        <v>0</v>
      </c>
      <c r="AG1423" s="57">
        <v>0</v>
      </c>
      <c r="AI1423"/>
      <c r="AJ1423"/>
    </row>
    <row r="1424" spans="1:36">
      <c r="A1424" s="56" t="s">
        <v>49</v>
      </c>
      <c r="B1424" s="56" t="s">
        <v>11427</v>
      </c>
      <c r="C1424" s="56">
        <v>2101010050</v>
      </c>
      <c r="D1424" s="56" t="s">
        <v>43</v>
      </c>
      <c r="E1424" s="56">
        <v>2101020050</v>
      </c>
      <c r="F1424" s="56">
        <v>5401010050</v>
      </c>
      <c r="G1424" s="56" t="s">
        <v>11431</v>
      </c>
      <c r="H1424" s="56">
        <v>400211</v>
      </c>
      <c r="I1424" s="56" t="s">
        <v>11512</v>
      </c>
      <c r="J1424" s="56" t="s">
        <v>3023</v>
      </c>
      <c r="K1424" s="56" t="s">
        <v>3024</v>
      </c>
      <c r="L1424" s="56" t="s">
        <v>7138</v>
      </c>
      <c r="M1424" s="73">
        <v>41717</v>
      </c>
      <c r="N1424" s="56"/>
      <c r="O1424" s="56"/>
      <c r="P1424" s="56" t="s">
        <v>1304</v>
      </c>
      <c r="Q1424" s="56"/>
      <c r="R1424" s="56" t="s">
        <v>70</v>
      </c>
      <c r="S1424" s="56" t="s">
        <v>11415</v>
      </c>
      <c r="T1424" s="56" t="s">
        <v>7140</v>
      </c>
      <c r="U1424" s="57">
        <v>177551</v>
      </c>
      <c r="V1424" s="57">
        <v>-65937.83</v>
      </c>
      <c r="W1424" s="57">
        <v>111613.17</v>
      </c>
      <c r="X1424" s="57">
        <v>0</v>
      </c>
      <c r="Y1424" s="73">
        <v>41717</v>
      </c>
      <c r="Z1424" s="57">
        <v>-8574.14</v>
      </c>
      <c r="AA1424" s="57">
        <v>0</v>
      </c>
      <c r="AB1424" s="57">
        <v>103039.03</v>
      </c>
      <c r="AC1424" s="57">
        <v>0</v>
      </c>
      <c r="AD1424" s="56" t="s">
        <v>9255</v>
      </c>
      <c r="AE1424" s="57">
        <v>0</v>
      </c>
      <c r="AF1424" s="57">
        <v>0</v>
      </c>
      <c r="AG1424" s="57">
        <v>0</v>
      </c>
      <c r="AI1424"/>
      <c r="AJ1424"/>
    </row>
    <row r="1425" spans="1:36">
      <c r="A1425" s="56" t="s">
        <v>49</v>
      </c>
      <c r="B1425" s="56" t="s">
        <v>11427</v>
      </c>
      <c r="C1425" s="56">
        <v>2101010050</v>
      </c>
      <c r="D1425" s="56" t="s">
        <v>43</v>
      </c>
      <c r="E1425" s="56">
        <v>2101020050</v>
      </c>
      <c r="F1425" s="56">
        <v>5401010050</v>
      </c>
      <c r="G1425" s="56" t="s">
        <v>11431</v>
      </c>
      <c r="H1425" s="56">
        <v>400211</v>
      </c>
      <c r="I1425" s="56" t="s">
        <v>11512</v>
      </c>
      <c r="J1425" s="56" t="s">
        <v>3025</v>
      </c>
      <c r="K1425" s="56" t="s">
        <v>3026</v>
      </c>
      <c r="L1425" s="56" t="s">
        <v>7138</v>
      </c>
      <c r="M1425" s="73">
        <v>41652</v>
      </c>
      <c r="N1425" s="56"/>
      <c r="O1425" s="56"/>
      <c r="P1425" s="56" t="s">
        <v>1304</v>
      </c>
      <c r="Q1425" s="56"/>
      <c r="R1425" s="56" t="s">
        <v>70</v>
      </c>
      <c r="S1425" s="56" t="s">
        <v>11415</v>
      </c>
      <c r="T1425" s="56" t="s">
        <v>7140</v>
      </c>
      <c r="U1425" s="57">
        <v>58569</v>
      </c>
      <c r="V1425" s="57">
        <v>-22301.72</v>
      </c>
      <c r="W1425" s="57">
        <v>36267.279999999999</v>
      </c>
      <c r="X1425" s="57">
        <v>0</v>
      </c>
      <c r="Y1425" s="73">
        <v>41652</v>
      </c>
      <c r="Z1425" s="57">
        <v>-2828.34</v>
      </c>
      <c r="AA1425" s="57">
        <v>0</v>
      </c>
      <c r="AB1425" s="57">
        <v>33438.94</v>
      </c>
      <c r="AC1425" s="57">
        <v>0</v>
      </c>
      <c r="AD1425" s="56" t="s">
        <v>9255</v>
      </c>
      <c r="AE1425" s="57">
        <v>0</v>
      </c>
      <c r="AF1425" s="57">
        <v>0</v>
      </c>
      <c r="AG1425" s="57">
        <v>0</v>
      </c>
      <c r="AI1425"/>
      <c r="AJ1425"/>
    </row>
    <row r="1426" spans="1:36">
      <c r="A1426" s="56" t="s">
        <v>49</v>
      </c>
      <c r="B1426" s="56" t="s">
        <v>11427</v>
      </c>
      <c r="C1426" s="56">
        <v>2101010050</v>
      </c>
      <c r="D1426" s="56" t="s">
        <v>43</v>
      </c>
      <c r="E1426" s="56">
        <v>2101020050</v>
      </c>
      <c r="F1426" s="56">
        <v>5401010050</v>
      </c>
      <c r="G1426" s="56" t="s">
        <v>11431</v>
      </c>
      <c r="H1426" s="56">
        <v>400211</v>
      </c>
      <c r="I1426" s="56" t="s">
        <v>11509</v>
      </c>
      <c r="J1426" s="56" t="s">
        <v>3212</v>
      </c>
      <c r="K1426" s="56" t="s">
        <v>3213</v>
      </c>
      <c r="L1426" s="56" t="s">
        <v>7138</v>
      </c>
      <c r="M1426" s="73">
        <v>41645</v>
      </c>
      <c r="N1426" s="56"/>
      <c r="O1426" s="56"/>
      <c r="P1426" s="56" t="s">
        <v>1304</v>
      </c>
      <c r="Q1426" s="56"/>
      <c r="R1426" s="56" t="s">
        <v>70</v>
      </c>
      <c r="S1426" s="56" t="s">
        <v>11415</v>
      </c>
      <c r="T1426" s="56" t="s">
        <v>7140</v>
      </c>
      <c r="U1426" s="57">
        <v>639846</v>
      </c>
      <c r="V1426" s="57">
        <v>-244284.89</v>
      </c>
      <c r="W1426" s="57">
        <v>395561.11</v>
      </c>
      <c r="X1426" s="57">
        <v>0</v>
      </c>
      <c r="Y1426" s="73">
        <v>41645</v>
      </c>
      <c r="Z1426" s="57">
        <v>-30898.720000000001</v>
      </c>
      <c r="AA1426" s="57">
        <v>0</v>
      </c>
      <c r="AB1426" s="57">
        <v>364662.39</v>
      </c>
      <c r="AC1426" s="57">
        <v>0</v>
      </c>
      <c r="AD1426" s="56" t="s">
        <v>9255</v>
      </c>
      <c r="AE1426" s="57">
        <v>0</v>
      </c>
      <c r="AF1426" s="57">
        <v>0</v>
      </c>
      <c r="AG1426" s="57">
        <v>0</v>
      </c>
      <c r="AI1426"/>
      <c r="AJ1426"/>
    </row>
    <row r="1427" spans="1:36">
      <c r="A1427" s="56" t="s">
        <v>49</v>
      </c>
      <c r="B1427" s="56" t="s">
        <v>11427</v>
      </c>
      <c r="C1427" s="56">
        <v>2101010050</v>
      </c>
      <c r="D1427" s="56" t="s">
        <v>43</v>
      </c>
      <c r="E1427" s="56">
        <v>2101020050</v>
      </c>
      <c r="F1427" s="56">
        <v>5401010050</v>
      </c>
      <c r="G1427" s="56" t="s">
        <v>11431</v>
      </c>
      <c r="H1427" s="56">
        <v>400211</v>
      </c>
      <c r="I1427" s="56" t="s">
        <v>11510</v>
      </c>
      <c r="J1427" s="56" t="s">
        <v>3059</v>
      </c>
      <c r="K1427" s="56" t="s">
        <v>3060</v>
      </c>
      <c r="L1427" s="56" t="s">
        <v>7138</v>
      </c>
      <c r="M1427" s="73">
        <v>40296</v>
      </c>
      <c r="N1427" s="56"/>
      <c r="O1427" s="56"/>
      <c r="P1427" s="56" t="s">
        <v>1304</v>
      </c>
      <c r="Q1427" s="56"/>
      <c r="R1427" s="56" t="s">
        <v>70</v>
      </c>
      <c r="S1427" s="56" t="s">
        <v>11415</v>
      </c>
      <c r="T1427" s="56" t="s">
        <v>7140</v>
      </c>
      <c r="U1427" s="57">
        <v>203041</v>
      </c>
      <c r="V1427" s="57">
        <v>-110002.41</v>
      </c>
      <c r="W1427" s="57">
        <v>93038.59</v>
      </c>
      <c r="X1427" s="57">
        <v>0</v>
      </c>
      <c r="Y1427" s="73">
        <v>40296</v>
      </c>
      <c r="Z1427" s="57">
        <v>-10721.96</v>
      </c>
      <c r="AA1427" s="57">
        <v>0</v>
      </c>
      <c r="AB1427" s="57">
        <v>82316.63</v>
      </c>
      <c r="AC1427" s="57">
        <v>0</v>
      </c>
      <c r="AD1427" s="56" t="s">
        <v>9255</v>
      </c>
      <c r="AE1427" s="57">
        <v>0</v>
      </c>
      <c r="AF1427" s="57">
        <v>0</v>
      </c>
      <c r="AG1427" s="57">
        <v>0</v>
      </c>
      <c r="AI1427"/>
      <c r="AJ1427"/>
    </row>
    <row r="1428" spans="1:36">
      <c r="A1428" s="56" t="s">
        <v>49</v>
      </c>
      <c r="B1428" s="56" t="s">
        <v>11427</v>
      </c>
      <c r="C1428" s="56">
        <v>2101010050</v>
      </c>
      <c r="D1428" s="56" t="s">
        <v>43</v>
      </c>
      <c r="E1428" s="56">
        <v>2101020050</v>
      </c>
      <c r="F1428" s="56">
        <v>5401010050</v>
      </c>
      <c r="G1428" s="56" t="s">
        <v>11431</v>
      </c>
      <c r="H1428" s="56">
        <v>400211</v>
      </c>
      <c r="I1428" s="56" t="s">
        <v>11510</v>
      </c>
      <c r="J1428" s="56" t="s">
        <v>3065</v>
      </c>
      <c r="K1428" s="56" t="s">
        <v>3066</v>
      </c>
      <c r="L1428" s="56" t="s">
        <v>7138</v>
      </c>
      <c r="M1428" s="73">
        <v>41033</v>
      </c>
      <c r="N1428" s="56"/>
      <c r="O1428" s="56"/>
      <c r="P1428" s="56" t="s">
        <v>1304</v>
      </c>
      <c r="Q1428" s="56"/>
      <c r="R1428" s="56" t="s">
        <v>70</v>
      </c>
      <c r="S1428" s="56" t="s">
        <v>11415</v>
      </c>
      <c r="T1428" s="56" t="s">
        <v>7140</v>
      </c>
      <c r="U1428" s="57">
        <v>239688</v>
      </c>
      <c r="V1428" s="57">
        <v>-106224.33</v>
      </c>
      <c r="W1428" s="57">
        <v>133463.67000000001</v>
      </c>
      <c r="X1428" s="57">
        <v>0</v>
      </c>
      <c r="Y1428" s="73">
        <v>41033</v>
      </c>
      <c r="Z1428" s="57">
        <v>-12228.47</v>
      </c>
      <c r="AA1428" s="57">
        <v>0</v>
      </c>
      <c r="AB1428" s="57">
        <v>121235.2</v>
      </c>
      <c r="AC1428" s="57">
        <v>0</v>
      </c>
      <c r="AD1428" s="56" t="s">
        <v>9255</v>
      </c>
      <c r="AE1428" s="57">
        <v>0</v>
      </c>
      <c r="AF1428" s="57">
        <v>0</v>
      </c>
      <c r="AG1428" s="57">
        <v>0</v>
      </c>
      <c r="AI1428"/>
      <c r="AJ1428"/>
    </row>
    <row r="1429" spans="1:36">
      <c r="A1429" s="56" t="s">
        <v>49</v>
      </c>
      <c r="B1429" s="56" t="s">
        <v>11427</v>
      </c>
      <c r="C1429" s="56">
        <v>2101010050</v>
      </c>
      <c r="D1429" s="56" t="s">
        <v>43</v>
      </c>
      <c r="E1429" s="56">
        <v>2101020050</v>
      </c>
      <c r="F1429" s="56">
        <v>5401010050</v>
      </c>
      <c r="G1429" s="56" t="s">
        <v>11431</v>
      </c>
      <c r="H1429" s="56">
        <v>400211</v>
      </c>
      <c r="I1429" s="56" t="s">
        <v>11510</v>
      </c>
      <c r="J1429" s="56" t="s">
        <v>3079</v>
      </c>
      <c r="K1429" s="56" t="s">
        <v>3080</v>
      </c>
      <c r="L1429" s="56" t="s">
        <v>7138</v>
      </c>
      <c r="M1429" s="73">
        <v>41345</v>
      </c>
      <c r="N1429" s="56"/>
      <c r="O1429" s="56"/>
      <c r="P1429" s="56" t="s">
        <v>1304</v>
      </c>
      <c r="Q1429" s="56"/>
      <c r="R1429" s="56" t="s">
        <v>70</v>
      </c>
      <c r="S1429" s="56" t="s">
        <v>11415</v>
      </c>
      <c r="T1429" s="56" t="s">
        <v>7140</v>
      </c>
      <c r="U1429" s="57">
        <v>300833</v>
      </c>
      <c r="V1429" s="57">
        <v>-121169.54</v>
      </c>
      <c r="W1429" s="57">
        <v>179663.46</v>
      </c>
      <c r="X1429" s="57">
        <v>0</v>
      </c>
      <c r="Y1429" s="73">
        <v>41345</v>
      </c>
      <c r="Z1429" s="57">
        <v>-15147.02</v>
      </c>
      <c r="AA1429" s="57">
        <v>0</v>
      </c>
      <c r="AB1429" s="57">
        <v>164516.44</v>
      </c>
      <c r="AC1429" s="57">
        <v>0</v>
      </c>
      <c r="AD1429" s="56" t="s">
        <v>9255</v>
      </c>
      <c r="AE1429" s="57">
        <v>0</v>
      </c>
      <c r="AF1429" s="57">
        <v>0</v>
      </c>
      <c r="AG1429" s="57">
        <v>0</v>
      </c>
      <c r="AI1429"/>
      <c r="AJ1429"/>
    </row>
    <row r="1430" spans="1:36">
      <c r="A1430" s="56" t="s">
        <v>49</v>
      </c>
      <c r="B1430" s="56" t="s">
        <v>11427</v>
      </c>
      <c r="C1430" s="56">
        <v>2101010050</v>
      </c>
      <c r="D1430" s="56" t="s">
        <v>43</v>
      </c>
      <c r="E1430" s="56">
        <v>2101020050</v>
      </c>
      <c r="F1430" s="56">
        <v>5401010050</v>
      </c>
      <c r="G1430" s="56" t="s">
        <v>11431</v>
      </c>
      <c r="H1430" s="56">
        <v>400211</v>
      </c>
      <c r="I1430" s="56" t="s">
        <v>11509</v>
      </c>
      <c r="J1430" s="56" t="s">
        <v>3218</v>
      </c>
      <c r="K1430" s="56" t="s">
        <v>3219</v>
      </c>
      <c r="L1430" s="56" t="s">
        <v>7138</v>
      </c>
      <c r="M1430" s="73">
        <v>41142</v>
      </c>
      <c r="N1430" s="56"/>
      <c r="O1430" s="56"/>
      <c r="P1430" s="56" t="s">
        <v>1304</v>
      </c>
      <c r="Q1430" s="56"/>
      <c r="R1430" s="56" t="s">
        <v>70</v>
      </c>
      <c r="S1430" s="56" t="s">
        <v>11415</v>
      </c>
      <c r="T1430" s="56" t="s">
        <v>7140</v>
      </c>
      <c r="U1430" s="57">
        <v>310643</v>
      </c>
      <c r="V1430" s="57">
        <v>-132814.62</v>
      </c>
      <c r="W1430" s="57">
        <v>177828.38</v>
      </c>
      <c r="X1430" s="57">
        <v>0</v>
      </c>
      <c r="Y1430" s="73">
        <v>41142</v>
      </c>
      <c r="Z1430" s="57">
        <v>-15817.61</v>
      </c>
      <c r="AA1430" s="57">
        <v>0</v>
      </c>
      <c r="AB1430" s="57">
        <v>162010.76999999999</v>
      </c>
      <c r="AC1430" s="57">
        <v>0</v>
      </c>
      <c r="AD1430" s="56" t="s">
        <v>9255</v>
      </c>
      <c r="AE1430" s="57">
        <v>0</v>
      </c>
      <c r="AF1430" s="57">
        <v>0</v>
      </c>
      <c r="AG1430" s="57">
        <v>0</v>
      </c>
      <c r="AI1430"/>
      <c r="AJ1430"/>
    </row>
    <row r="1431" spans="1:36">
      <c r="A1431" s="56" t="s">
        <v>49</v>
      </c>
      <c r="B1431" s="56" t="s">
        <v>11427</v>
      </c>
      <c r="C1431" s="56">
        <v>2101010050</v>
      </c>
      <c r="D1431" s="56" t="s">
        <v>43</v>
      </c>
      <c r="E1431" s="56">
        <v>2101020050</v>
      </c>
      <c r="F1431" s="56">
        <v>5401010050</v>
      </c>
      <c r="G1431" s="56" t="s">
        <v>11431</v>
      </c>
      <c r="H1431" s="56">
        <v>400211</v>
      </c>
      <c r="I1431" s="56" t="s">
        <v>11510</v>
      </c>
      <c r="J1431" s="56" t="s">
        <v>3085</v>
      </c>
      <c r="K1431" s="56" t="s">
        <v>2166</v>
      </c>
      <c r="L1431" s="56" t="s">
        <v>7138</v>
      </c>
      <c r="M1431" s="73">
        <v>41249</v>
      </c>
      <c r="N1431" s="56"/>
      <c r="O1431" s="56"/>
      <c r="P1431" s="56" t="s">
        <v>1304</v>
      </c>
      <c r="Q1431" s="56"/>
      <c r="R1431" s="56" t="s">
        <v>70</v>
      </c>
      <c r="S1431" s="56" t="s">
        <v>11415</v>
      </c>
      <c r="T1431" s="56" t="s">
        <v>7140</v>
      </c>
      <c r="U1431" s="57">
        <v>349225</v>
      </c>
      <c r="V1431" s="57">
        <v>-143954.31</v>
      </c>
      <c r="W1431" s="57">
        <v>205270.69</v>
      </c>
      <c r="X1431" s="57">
        <v>0</v>
      </c>
      <c r="Y1431" s="73">
        <v>41249</v>
      </c>
      <c r="Z1431" s="57">
        <v>-17749.96</v>
      </c>
      <c r="AA1431" s="57">
        <v>0</v>
      </c>
      <c r="AB1431" s="57">
        <v>187520.73</v>
      </c>
      <c r="AC1431" s="57">
        <v>0</v>
      </c>
      <c r="AD1431" s="56" t="s">
        <v>9255</v>
      </c>
      <c r="AE1431" s="57">
        <v>0</v>
      </c>
      <c r="AF1431" s="57">
        <v>0</v>
      </c>
      <c r="AG1431" s="57">
        <v>0</v>
      </c>
      <c r="AI1431"/>
      <c r="AJ1431"/>
    </row>
    <row r="1432" spans="1:36">
      <c r="A1432" s="56" t="s">
        <v>49</v>
      </c>
      <c r="B1432" s="56" t="s">
        <v>11427</v>
      </c>
      <c r="C1432" s="56">
        <v>2101010050</v>
      </c>
      <c r="D1432" s="56" t="s">
        <v>43</v>
      </c>
      <c r="E1432" s="56">
        <v>2101020050</v>
      </c>
      <c r="F1432" s="56">
        <v>5401010050</v>
      </c>
      <c r="G1432" s="56" t="s">
        <v>11431</v>
      </c>
      <c r="H1432" s="56">
        <v>400211</v>
      </c>
      <c r="I1432" s="56" t="s">
        <v>11510</v>
      </c>
      <c r="J1432" s="56" t="s">
        <v>3101</v>
      </c>
      <c r="K1432" s="56" t="s">
        <v>3102</v>
      </c>
      <c r="L1432" s="56" t="s">
        <v>7138</v>
      </c>
      <c r="M1432" s="73">
        <v>40985</v>
      </c>
      <c r="N1432" s="56"/>
      <c r="O1432" s="56"/>
      <c r="P1432" s="56" t="s">
        <v>1304</v>
      </c>
      <c r="Q1432" s="56"/>
      <c r="R1432" s="56" t="s">
        <v>70</v>
      </c>
      <c r="S1432" s="56" t="s">
        <v>11415</v>
      </c>
      <c r="T1432" s="56" t="s">
        <v>7140</v>
      </c>
      <c r="U1432" s="57">
        <v>598046</v>
      </c>
      <c r="V1432" s="57">
        <v>-269157.98</v>
      </c>
      <c r="W1432" s="57">
        <v>328888.02</v>
      </c>
      <c r="X1432" s="57">
        <v>0</v>
      </c>
      <c r="Y1432" s="73">
        <v>40985</v>
      </c>
      <c r="Z1432" s="57">
        <v>-30538.6</v>
      </c>
      <c r="AA1432" s="57">
        <v>0</v>
      </c>
      <c r="AB1432" s="57">
        <v>298349.42</v>
      </c>
      <c r="AC1432" s="57">
        <v>0</v>
      </c>
      <c r="AD1432" s="56" t="s">
        <v>9255</v>
      </c>
      <c r="AE1432" s="57">
        <v>0</v>
      </c>
      <c r="AF1432" s="57">
        <v>0</v>
      </c>
      <c r="AG1432" s="57">
        <v>0</v>
      </c>
      <c r="AI1432"/>
      <c r="AJ1432"/>
    </row>
    <row r="1433" spans="1:36">
      <c r="A1433" s="56" t="s">
        <v>49</v>
      </c>
      <c r="B1433" s="56" t="s">
        <v>11427</v>
      </c>
      <c r="C1433" s="56">
        <v>2101010050</v>
      </c>
      <c r="D1433" s="56" t="s">
        <v>43</v>
      </c>
      <c r="E1433" s="56">
        <v>2101020050</v>
      </c>
      <c r="F1433" s="56">
        <v>5401010050</v>
      </c>
      <c r="G1433" s="56" t="s">
        <v>11431</v>
      </c>
      <c r="H1433" s="56">
        <v>400211</v>
      </c>
      <c r="I1433" s="56" t="s">
        <v>11510</v>
      </c>
      <c r="J1433" s="56" t="s">
        <v>3107</v>
      </c>
      <c r="K1433" s="56" t="s">
        <v>3108</v>
      </c>
      <c r="L1433" s="56" t="s">
        <v>7138</v>
      </c>
      <c r="M1433" s="73">
        <v>41345</v>
      </c>
      <c r="N1433" s="56"/>
      <c r="O1433" s="56"/>
      <c r="P1433" s="56" t="s">
        <v>1304</v>
      </c>
      <c r="Q1433" s="56"/>
      <c r="R1433" s="56" t="s">
        <v>70</v>
      </c>
      <c r="S1433" s="56" t="s">
        <v>11415</v>
      </c>
      <c r="T1433" s="56" t="s">
        <v>7140</v>
      </c>
      <c r="U1433" s="57">
        <v>794228</v>
      </c>
      <c r="V1433" s="57">
        <v>-319899.73</v>
      </c>
      <c r="W1433" s="57">
        <v>474328.27</v>
      </c>
      <c r="X1433" s="57">
        <v>0</v>
      </c>
      <c r="Y1433" s="73">
        <v>41345</v>
      </c>
      <c r="Z1433" s="57">
        <v>-39989.54</v>
      </c>
      <c r="AA1433" s="57">
        <v>0</v>
      </c>
      <c r="AB1433" s="57">
        <v>434338.73</v>
      </c>
      <c r="AC1433" s="57">
        <v>0</v>
      </c>
      <c r="AD1433" s="56" t="s">
        <v>9255</v>
      </c>
      <c r="AE1433" s="57">
        <v>0</v>
      </c>
      <c r="AF1433" s="57">
        <v>0</v>
      </c>
      <c r="AG1433" s="57">
        <v>0</v>
      </c>
      <c r="AI1433"/>
      <c r="AJ1433"/>
    </row>
    <row r="1434" spans="1:36">
      <c r="A1434" s="56" t="s">
        <v>49</v>
      </c>
      <c r="B1434" s="56" t="s">
        <v>11427</v>
      </c>
      <c r="C1434" s="56">
        <v>2101010050</v>
      </c>
      <c r="D1434" s="56" t="s">
        <v>43</v>
      </c>
      <c r="E1434" s="56">
        <v>2101020050</v>
      </c>
      <c r="F1434" s="56">
        <v>5401010050</v>
      </c>
      <c r="G1434" s="56" t="s">
        <v>11431</v>
      </c>
      <c r="H1434" s="56">
        <v>400211</v>
      </c>
      <c r="I1434" s="56" t="s">
        <v>11510</v>
      </c>
      <c r="J1434" s="56" t="s">
        <v>3115</v>
      </c>
      <c r="K1434" s="56" t="s">
        <v>2166</v>
      </c>
      <c r="L1434" s="56" t="s">
        <v>7138</v>
      </c>
      <c r="M1434" s="73">
        <v>41645</v>
      </c>
      <c r="N1434" s="56"/>
      <c r="O1434" s="56"/>
      <c r="P1434" s="56" t="s">
        <v>1304</v>
      </c>
      <c r="Q1434" s="56"/>
      <c r="R1434" s="56" t="s">
        <v>70</v>
      </c>
      <c r="S1434" s="56" t="s">
        <v>11415</v>
      </c>
      <c r="T1434" s="56" t="s">
        <v>7140</v>
      </c>
      <c r="U1434" s="57">
        <v>1277342</v>
      </c>
      <c r="V1434" s="57">
        <v>-465622.98</v>
      </c>
      <c r="W1434" s="57">
        <v>811719.02</v>
      </c>
      <c r="X1434" s="57">
        <v>0</v>
      </c>
      <c r="Y1434" s="73">
        <v>41645</v>
      </c>
      <c r="Z1434" s="57">
        <v>-63557.9</v>
      </c>
      <c r="AA1434" s="57">
        <v>0</v>
      </c>
      <c r="AB1434" s="57">
        <v>748161.12</v>
      </c>
      <c r="AC1434" s="57">
        <v>0</v>
      </c>
      <c r="AD1434" s="56" t="s">
        <v>9255</v>
      </c>
      <c r="AE1434" s="57">
        <v>0</v>
      </c>
      <c r="AF1434" s="57">
        <v>0</v>
      </c>
      <c r="AG1434" s="57">
        <v>0</v>
      </c>
      <c r="AI1434"/>
      <c r="AJ1434"/>
    </row>
    <row r="1435" spans="1:36">
      <c r="A1435" s="56" t="s">
        <v>48</v>
      </c>
      <c r="B1435" s="56" t="s">
        <v>11427</v>
      </c>
      <c r="C1435" s="56">
        <v>2101010050</v>
      </c>
      <c r="D1435" s="56" t="s">
        <v>43</v>
      </c>
      <c r="E1435" s="56">
        <v>2101020050</v>
      </c>
      <c r="F1435" s="56">
        <v>5401010050</v>
      </c>
      <c r="G1435" s="56" t="s">
        <v>11428</v>
      </c>
      <c r="H1435" s="56">
        <v>400301</v>
      </c>
      <c r="I1435" s="56" t="s">
        <v>11513</v>
      </c>
      <c r="J1435" s="56" t="s">
        <v>4625</v>
      </c>
      <c r="K1435" s="56" t="s">
        <v>4626</v>
      </c>
      <c r="L1435" s="56" t="s">
        <v>7138</v>
      </c>
      <c r="M1435" s="73">
        <v>40422</v>
      </c>
      <c r="N1435" s="56"/>
      <c r="O1435" s="56"/>
      <c r="P1435" s="56" t="s">
        <v>1304</v>
      </c>
      <c r="Q1435" s="56"/>
      <c r="R1435" s="56" t="s">
        <v>70</v>
      </c>
      <c r="S1435" s="56" t="s">
        <v>11415</v>
      </c>
      <c r="T1435" s="56" t="s">
        <v>7140</v>
      </c>
      <c r="U1435" s="57">
        <v>26326</v>
      </c>
      <c r="V1435" s="57">
        <v>-14703.53</v>
      </c>
      <c r="W1435" s="57">
        <v>11622.47</v>
      </c>
      <c r="X1435" s="57">
        <v>0</v>
      </c>
      <c r="Y1435" s="73">
        <v>40422</v>
      </c>
      <c r="Z1435" s="57">
        <v>-1271.1500000000001</v>
      </c>
      <c r="AA1435" s="57">
        <v>0</v>
      </c>
      <c r="AB1435" s="57">
        <v>10351.32</v>
      </c>
      <c r="AC1435" s="57">
        <v>0</v>
      </c>
      <c r="AD1435" s="56" t="s">
        <v>9255</v>
      </c>
      <c r="AE1435" s="57">
        <v>0</v>
      </c>
      <c r="AF1435" s="57">
        <v>0</v>
      </c>
      <c r="AG1435" s="57">
        <v>0</v>
      </c>
      <c r="AI1435"/>
      <c r="AJ1435"/>
    </row>
    <row r="1436" spans="1:36">
      <c r="A1436" s="56" t="s">
        <v>48</v>
      </c>
      <c r="B1436" s="56" t="s">
        <v>11427</v>
      </c>
      <c r="C1436" s="56">
        <v>2101010050</v>
      </c>
      <c r="D1436" s="56" t="s">
        <v>43</v>
      </c>
      <c r="E1436" s="56">
        <v>2101020050</v>
      </c>
      <c r="F1436" s="56">
        <v>5401010050</v>
      </c>
      <c r="G1436" s="56" t="s">
        <v>11428</v>
      </c>
      <c r="H1436" s="56">
        <v>400301</v>
      </c>
      <c r="I1436" s="56" t="s">
        <v>11513</v>
      </c>
      <c r="J1436" s="56" t="s">
        <v>4627</v>
      </c>
      <c r="K1436" s="56" t="s">
        <v>4628</v>
      </c>
      <c r="L1436" s="56" t="s">
        <v>7138</v>
      </c>
      <c r="M1436" s="73">
        <v>40422</v>
      </c>
      <c r="N1436" s="56"/>
      <c r="O1436" s="56"/>
      <c r="P1436" s="56" t="s">
        <v>1304</v>
      </c>
      <c r="Q1436" s="56"/>
      <c r="R1436" s="56" t="s">
        <v>70</v>
      </c>
      <c r="S1436" s="56" t="s">
        <v>11415</v>
      </c>
      <c r="T1436" s="56" t="s">
        <v>7140</v>
      </c>
      <c r="U1436" s="57">
        <v>584305</v>
      </c>
      <c r="V1436" s="57">
        <v>-326350.26</v>
      </c>
      <c r="W1436" s="57">
        <v>257954.74</v>
      </c>
      <c r="X1436" s="57">
        <v>0</v>
      </c>
      <c r="Y1436" s="73">
        <v>40422</v>
      </c>
      <c r="Z1436" s="57">
        <v>-28212.33</v>
      </c>
      <c r="AA1436" s="57">
        <v>0</v>
      </c>
      <c r="AB1436" s="57">
        <v>229742.41</v>
      </c>
      <c r="AC1436" s="57">
        <v>0</v>
      </c>
      <c r="AD1436" s="56" t="s">
        <v>9255</v>
      </c>
      <c r="AE1436" s="57">
        <v>0</v>
      </c>
      <c r="AF1436" s="57">
        <v>0</v>
      </c>
      <c r="AG1436" s="57">
        <v>0</v>
      </c>
      <c r="AI1436"/>
      <c r="AJ1436"/>
    </row>
    <row r="1437" spans="1:36">
      <c r="A1437" s="56" t="s">
        <v>48</v>
      </c>
      <c r="B1437" s="56" t="s">
        <v>11427</v>
      </c>
      <c r="C1437" s="56">
        <v>2101010050</v>
      </c>
      <c r="D1437" s="56" t="s">
        <v>43</v>
      </c>
      <c r="E1437" s="56">
        <v>2101020050</v>
      </c>
      <c r="F1437" s="56">
        <v>5401010050</v>
      </c>
      <c r="G1437" s="56" t="s">
        <v>11428</v>
      </c>
      <c r="H1437" s="56">
        <v>400301</v>
      </c>
      <c r="I1437" s="56" t="s">
        <v>11513</v>
      </c>
      <c r="J1437" s="56" t="s">
        <v>4631</v>
      </c>
      <c r="K1437" s="56" t="s">
        <v>4632</v>
      </c>
      <c r="L1437" s="56" t="s">
        <v>7138</v>
      </c>
      <c r="M1437" s="73">
        <v>40422</v>
      </c>
      <c r="N1437" s="56"/>
      <c r="O1437" s="56"/>
      <c r="P1437" s="56" t="s">
        <v>1304</v>
      </c>
      <c r="Q1437" s="56"/>
      <c r="R1437" s="56" t="s">
        <v>70</v>
      </c>
      <c r="S1437" s="56" t="s">
        <v>11415</v>
      </c>
      <c r="T1437" s="56" t="s">
        <v>7140</v>
      </c>
      <c r="U1437" s="57">
        <v>162826</v>
      </c>
      <c r="V1437" s="57">
        <v>-90942.71</v>
      </c>
      <c r="W1437" s="57">
        <v>71883.289999999994</v>
      </c>
      <c r="X1437" s="57">
        <v>0</v>
      </c>
      <c r="Y1437" s="73">
        <v>40422</v>
      </c>
      <c r="Z1437" s="57">
        <v>-7861.83</v>
      </c>
      <c r="AA1437" s="57">
        <v>0</v>
      </c>
      <c r="AB1437" s="57">
        <v>64021.46</v>
      </c>
      <c r="AC1437" s="57">
        <v>0</v>
      </c>
      <c r="AD1437" s="56" t="s">
        <v>9255</v>
      </c>
      <c r="AE1437" s="57">
        <v>0</v>
      </c>
      <c r="AF1437" s="57">
        <v>0</v>
      </c>
      <c r="AG1437" s="57">
        <v>0</v>
      </c>
      <c r="AI1437"/>
      <c r="AJ1437"/>
    </row>
    <row r="1438" spans="1:36">
      <c r="A1438" s="56" t="s">
        <v>48</v>
      </c>
      <c r="B1438" s="56" t="s">
        <v>11427</v>
      </c>
      <c r="C1438" s="56">
        <v>2101010050</v>
      </c>
      <c r="D1438" s="56" t="s">
        <v>43</v>
      </c>
      <c r="E1438" s="56">
        <v>2101020050</v>
      </c>
      <c r="F1438" s="56">
        <v>5401010050</v>
      </c>
      <c r="G1438" s="56" t="s">
        <v>11428</v>
      </c>
      <c r="H1438" s="56">
        <v>400301</v>
      </c>
      <c r="I1438" s="56" t="s">
        <v>11474</v>
      </c>
      <c r="J1438" s="56" t="s">
        <v>4737</v>
      </c>
      <c r="K1438" s="56" t="s">
        <v>4738</v>
      </c>
      <c r="L1438" s="56" t="s">
        <v>7138</v>
      </c>
      <c r="M1438" s="73">
        <v>40422</v>
      </c>
      <c r="N1438" s="56"/>
      <c r="O1438" s="56"/>
      <c r="P1438" s="56" t="s">
        <v>1304</v>
      </c>
      <c r="Q1438" s="56"/>
      <c r="R1438" s="56" t="s">
        <v>70</v>
      </c>
      <c r="S1438" s="56" t="s">
        <v>11415</v>
      </c>
      <c r="T1438" s="56" t="s">
        <v>7140</v>
      </c>
      <c r="U1438" s="57">
        <v>177023</v>
      </c>
      <c r="V1438" s="57">
        <v>-98871.99</v>
      </c>
      <c r="W1438" s="57">
        <v>78151.009999999995</v>
      </c>
      <c r="X1438" s="57">
        <v>0</v>
      </c>
      <c r="Y1438" s="73">
        <v>40422</v>
      </c>
      <c r="Z1438" s="57">
        <v>-8547.32</v>
      </c>
      <c r="AA1438" s="57">
        <v>0</v>
      </c>
      <c r="AB1438" s="57">
        <v>69603.69</v>
      </c>
      <c r="AC1438" s="57">
        <v>0</v>
      </c>
      <c r="AD1438" s="56" t="s">
        <v>9255</v>
      </c>
      <c r="AE1438" s="57">
        <v>0</v>
      </c>
      <c r="AF1438" s="57">
        <v>0</v>
      </c>
      <c r="AG1438" s="57">
        <v>0</v>
      </c>
      <c r="AI1438"/>
      <c r="AJ1438"/>
    </row>
    <row r="1439" spans="1:36">
      <c r="A1439" s="56" t="s">
        <v>48</v>
      </c>
      <c r="B1439" s="56" t="s">
        <v>11427</v>
      </c>
      <c r="C1439" s="56">
        <v>2101010050</v>
      </c>
      <c r="D1439" s="56" t="s">
        <v>43</v>
      </c>
      <c r="E1439" s="56">
        <v>2101020050</v>
      </c>
      <c r="F1439" s="56">
        <v>5401010050</v>
      </c>
      <c r="G1439" s="56" t="s">
        <v>11428</v>
      </c>
      <c r="H1439" s="56">
        <v>400301</v>
      </c>
      <c r="I1439" s="56" t="s">
        <v>11474</v>
      </c>
      <c r="J1439" s="56" t="s">
        <v>4739</v>
      </c>
      <c r="K1439" s="56" t="s">
        <v>4740</v>
      </c>
      <c r="L1439" s="56" t="s">
        <v>7138</v>
      </c>
      <c r="M1439" s="73">
        <v>40422</v>
      </c>
      <c r="N1439" s="56"/>
      <c r="O1439" s="56"/>
      <c r="P1439" s="56" t="s">
        <v>1304</v>
      </c>
      <c r="Q1439" s="56"/>
      <c r="R1439" s="56" t="s">
        <v>70</v>
      </c>
      <c r="S1439" s="56" t="s">
        <v>11415</v>
      </c>
      <c r="T1439" s="56" t="s">
        <v>7140</v>
      </c>
      <c r="U1439" s="57">
        <v>265534</v>
      </c>
      <c r="V1439" s="57">
        <v>-148308.12</v>
      </c>
      <c r="W1439" s="57">
        <v>117225.88</v>
      </c>
      <c r="X1439" s="57">
        <v>0</v>
      </c>
      <c r="Y1439" s="73">
        <v>40422</v>
      </c>
      <c r="Z1439" s="57">
        <v>-12820.91</v>
      </c>
      <c r="AA1439" s="57">
        <v>0</v>
      </c>
      <c r="AB1439" s="57">
        <v>104404.97</v>
      </c>
      <c r="AC1439" s="57">
        <v>0</v>
      </c>
      <c r="AD1439" s="56" t="s">
        <v>9255</v>
      </c>
      <c r="AE1439" s="57">
        <v>0</v>
      </c>
      <c r="AF1439" s="57">
        <v>0</v>
      </c>
      <c r="AG1439" s="57">
        <v>0</v>
      </c>
      <c r="AI1439"/>
      <c r="AJ1439"/>
    </row>
    <row r="1440" spans="1:36">
      <c r="A1440" s="56" t="s">
        <v>48</v>
      </c>
      <c r="B1440" s="56" t="s">
        <v>11427</v>
      </c>
      <c r="C1440" s="56">
        <v>2101010050</v>
      </c>
      <c r="D1440" s="56" t="s">
        <v>43</v>
      </c>
      <c r="E1440" s="56">
        <v>2101020050</v>
      </c>
      <c r="F1440" s="56">
        <v>5401010050</v>
      </c>
      <c r="G1440" s="56" t="s">
        <v>11428</v>
      </c>
      <c r="H1440" s="56">
        <v>400301</v>
      </c>
      <c r="I1440" s="56" t="s">
        <v>11474</v>
      </c>
      <c r="J1440" s="56" t="s">
        <v>4741</v>
      </c>
      <c r="K1440" s="56" t="s">
        <v>4742</v>
      </c>
      <c r="L1440" s="56" t="s">
        <v>7138</v>
      </c>
      <c r="M1440" s="73">
        <v>40422</v>
      </c>
      <c r="N1440" s="56"/>
      <c r="O1440" s="56"/>
      <c r="P1440" s="56" t="s">
        <v>1304</v>
      </c>
      <c r="Q1440" s="56"/>
      <c r="R1440" s="56" t="s">
        <v>70</v>
      </c>
      <c r="S1440" s="56" t="s">
        <v>11415</v>
      </c>
      <c r="T1440" s="56" t="s">
        <v>7140</v>
      </c>
      <c r="U1440" s="57">
        <v>318928</v>
      </c>
      <c r="V1440" s="57">
        <v>-178130.08</v>
      </c>
      <c r="W1440" s="57">
        <v>140797.92000000001</v>
      </c>
      <c r="X1440" s="57">
        <v>0</v>
      </c>
      <c r="Y1440" s="73">
        <v>40422</v>
      </c>
      <c r="Z1440" s="57">
        <v>-15398.97</v>
      </c>
      <c r="AA1440" s="57">
        <v>0</v>
      </c>
      <c r="AB1440" s="57">
        <v>125398.95</v>
      </c>
      <c r="AC1440" s="57">
        <v>0</v>
      </c>
      <c r="AD1440" s="56" t="s">
        <v>9255</v>
      </c>
      <c r="AE1440" s="57">
        <v>0</v>
      </c>
      <c r="AF1440" s="57">
        <v>0</v>
      </c>
      <c r="AG1440" s="57">
        <v>0</v>
      </c>
      <c r="AI1440"/>
      <c r="AJ1440"/>
    </row>
    <row r="1441" spans="1:36">
      <c r="A1441" s="56" t="s">
        <v>48</v>
      </c>
      <c r="B1441" s="56" t="s">
        <v>11427</v>
      </c>
      <c r="C1441" s="56">
        <v>2101010050</v>
      </c>
      <c r="D1441" s="56" t="s">
        <v>43</v>
      </c>
      <c r="E1441" s="56">
        <v>2101020050</v>
      </c>
      <c r="F1441" s="56">
        <v>5401010050</v>
      </c>
      <c r="G1441" s="56" t="s">
        <v>11428</v>
      </c>
      <c r="H1441" s="56">
        <v>400301</v>
      </c>
      <c r="I1441" s="56" t="s">
        <v>11474</v>
      </c>
      <c r="J1441" s="56" t="s">
        <v>4743</v>
      </c>
      <c r="K1441" s="56" t="s">
        <v>4744</v>
      </c>
      <c r="L1441" s="56" t="s">
        <v>7138</v>
      </c>
      <c r="M1441" s="73">
        <v>40422</v>
      </c>
      <c r="N1441" s="56"/>
      <c r="O1441" s="56"/>
      <c r="P1441" s="56" t="s">
        <v>1304</v>
      </c>
      <c r="Q1441" s="56"/>
      <c r="R1441" s="56" t="s">
        <v>70</v>
      </c>
      <c r="S1441" s="56" t="s">
        <v>11415</v>
      </c>
      <c r="T1441" s="56" t="s">
        <v>7140</v>
      </c>
      <c r="U1441" s="57">
        <v>31893</v>
      </c>
      <c r="V1441" s="57">
        <v>-17813.169999999998</v>
      </c>
      <c r="W1441" s="57">
        <v>14079.83</v>
      </c>
      <c r="X1441" s="57">
        <v>0</v>
      </c>
      <c r="Y1441" s="73">
        <v>40422</v>
      </c>
      <c r="Z1441" s="57">
        <v>-1539.9</v>
      </c>
      <c r="AA1441" s="57">
        <v>0</v>
      </c>
      <c r="AB1441" s="57">
        <v>12539.93</v>
      </c>
      <c r="AC1441" s="57">
        <v>0</v>
      </c>
      <c r="AD1441" s="56" t="s">
        <v>9255</v>
      </c>
      <c r="AE1441" s="57">
        <v>0</v>
      </c>
      <c r="AF1441" s="57">
        <v>0</v>
      </c>
      <c r="AG1441" s="57">
        <v>0</v>
      </c>
      <c r="AI1441"/>
      <c r="AJ1441"/>
    </row>
    <row r="1442" spans="1:36">
      <c r="A1442" s="56" t="s">
        <v>48</v>
      </c>
      <c r="B1442" s="56" t="s">
        <v>11427</v>
      </c>
      <c r="C1442" s="56">
        <v>2101010050</v>
      </c>
      <c r="D1442" s="56" t="s">
        <v>43</v>
      </c>
      <c r="E1442" s="56">
        <v>2101020050</v>
      </c>
      <c r="F1442" s="56">
        <v>5401010050</v>
      </c>
      <c r="G1442" s="56" t="s">
        <v>11428</v>
      </c>
      <c r="H1442" s="56">
        <v>400301</v>
      </c>
      <c r="I1442" s="56" t="s">
        <v>11474</v>
      </c>
      <c r="J1442" s="56" t="s">
        <v>4745</v>
      </c>
      <c r="K1442" s="56" t="s">
        <v>4746</v>
      </c>
      <c r="L1442" s="56" t="s">
        <v>7138</v>
      </c>
      <c r="M1442" s="73">
        <v>40422</v>
      </c>
      <c r="N1442" s="56"/>
      <c r="O1442" s="56"/>
      <c r="P1442" s="56" t="s">
        <v>1304</v>
      </c>
      <c r="Q1442" s="56"/>
      <c r="R1442" s="56" t="s">
        <v>70</v>
      </c>
      <c r="S1442" s="56" t="s">
        <v>11415</v>
      </c>
      <c r="T1442" s="56" t="s">
        <v>7140</v>
      </c>
      <c r="U1442" s="57">
        <v>1594641</v>
      </c>
      <c r="V1442" s="57">
        <v>-890650.74</v>
      </c>
      <c r="W1442" s="57">
        <v>703990.26</v>
      </c>
      <c r="X1442" s="57">
        <v>0</v>
      </c>
      <c r="Y1442" s="73">
        <v>40422</v>
      </c>
      <c r="Z1442" s="57">
        <v>-76994.92</v>
      </c>
      <c r="AA1442" s="57">
        <v>0</v>
      </c>
      <c r="AB1442" s="57">
        <v>626995.34</v>
      </c>
      <c r="AC1442" s="57">
        <v>0</v>
      </c>
      <c r="AD1442" s="56" t="s">
        <v>9255</v>
      </c>
      <c r="AE1442" s="57">
        <v>0</v>
      </c>
      <c r="AF1442" s="57">
        <v>0</v>
      </c>
      <c r="AG1442" s="57">
        <v>0</v>
      </c>
      <c r="AI1442"/>
      <c r="AJ1442"/>
    </row>
    <row r="1443" spans="1:36">
      <c r="A1443" s="56" t="s">
        <v>48</v>
      </c>
      <c r="B1443" s="56" t="s">
        <v>11427</v>
      </c>
      <c r="C1443" s="56">
        <v>2101010050</v>
      </c>
      <c r="D1443" s="56" t="s">
        <v>43</v>
      </c>
      <c r="E1443" s="56">
        <v>2101020050</v>
      </c>
      <c r="F1443" s="56">
        <v>5401010050</v>
      </c>
      <c r="G1443" s="56" t="s">
        <v>11428</v>
      </c>
      <c r="H1443" s="56">
        <v>400301</v>
      </c>
      <c r="I1443" s="56" t="s">
        <v>11474</v>
      </c>
      <c r="J1443" s="56" t="s">
        <v>4747</v>
      </c>
      <c r="K1443" s="56" t="s">
        <v>4748</v>
      </c>
      <c r="L1443" s="56" t="s">
        <v>7138</v>
      </c>
      <c r="M1443" s="73">
        <v>40422</v>
      </c>
      <c r="N1443" s="56"/>
      <c r="O1443" s="56"/>
      <c r="P1443" s="56" t="s">
        <v>1304</v>
      </c>
      <c r="Q1443" s="56"/>
      <c r="R1443" s="56" t="s">
        <v>70</v>
      </c>
      <c r="S1443" s="56" t="s">
        <v>11415</v>
      </c>
      <c r="T1443" s="56" t="s">
        <v>7140</v>
      </c>
      <c r="U1443" s="57">
        <v>318928</v>
      </c>
      <c r="V1443" s="57">
        <v>-178130.08</v>
      </c>
      <c r="W1443" s="57">
        <v>140797.92000000001</v>
      </c>
      <c r="X1443" s="57">
        <v>0</v>
      </c>
      <c r="Y1443" s="73">
        <v>40422</v>
      </c>
      <c r="Z1443" s="57">
        <v>-15398.97</v>
      </c>
      <c r="AA1443" s="57">
        <v>0</v>
      </c>
      <c r="AB1443" s="57">
        <v>125398.95</v>
      </c>
      <c r="AC1443" s="57">
        <v>0</v>
      </c>
      <c r="AD1443" s="56" t="s">
        <v>9255</v>
      </c>
      <c r="AE1443" s="57">
        <v>0</v>
      </c>
      <c r="AF1443" s="57">
        <v>0</v>
      </c>
      <c r="AG1443" s="57">
        <v>0</v>
      </c>
      <c r="AI1443"/>
      <c r="AJ1443"/>
    </row>
    <row r="1444" spans="1:36">
      <c r="A1444" s="56" t="s">
        <v>48</v>
      </c>
      <c r="B1444" s="56" t="s">
        <v>11427</v>
      </c>
      <c r="C1444" s="56">
        <v>2101010050</v>
      </c>
      <c r="D1444" s="56" t="s">
        <v>43</v>
      </c>
      <c r="E1444" s="56">
        <v>2101020050</v>
      </c>
      <c r="F1444" s="56">
        <v>5401010050</v>
      </c>
      <c r="G1444" s="56" t="s">
        <v>11428</v>
      </c>
      <c r="H1444" s="56">
        <v>400301</v>
      </c>
      <c r="I1444" s="56" t="s">
        <v>11474</v>
      </c>
      <c r="J1444" s="56" t="s">
        <v>4767</v>
      </c>
      <c r="K1444" s="56" t="s">
        <v>1543</v>
      </c>
      <c r="L1444" s="56" t="s">
        <v>7138</v>
      </c>
      <c r="M1444" s="73">
        <v>40422</v>
      </c>
      <c r="N1444" s="56"/>
      <c r="O1444" s="56"/>
      <c r="P1444" s="56" t="s">
        <v>1304</v>
      </c>
      <c r="Q1444" s="56"/>
      <c r="R1444" s="56" t="s">
        <v>70</v>
      </c>
      <c r="S1444" s="56" t="s">
        <v>11415</v>
      </c>
      <c r="T1444" s="56" t="s">
        <v>7140</v>
      </c>
      <c r="U1444" s="57">
        <v>508695</v>
      </c>
      <c r="V1444" s="57">
        <v>-284120.27</v>
      </c>
      <c r="W1444" s="57">
        <v>224574.73</v>
      </c>
      <c r="X1444" s="57">
        <v>0</v>
      </c>
      <c r="Y1444" s="73">
        <v>40422</v>
      </c>
      <c r="Z1444" s="57">
        <v>-24561.58</v>
      </c>
      <c r="AA1444" s="57">
        <v>0</v>
      </c>
      <c r="AB1444" s="57">
        <v>200013.15</v>
      </c>
      <c r="AC1444" s="57">
        <v>0</v>
      </c>
      <c r="AD1444" s="56" t="s">
        <v>9255</v>
      </c>
      <c r="AE1444" s="57">
        <v>0</v>
      </c>
      <c r="AF1444" s="57">
        <v>0</v>
      </c>
      <c r="AG1444" s="57">
        <v>0</v>
      </c>
      <c r="AI1444"/>
      <c r="AJ1444"/>
    </row>
    <row r="1445" spans="1:36">
      <c r="A1445" s="56" t="s">
        <v>48</v>
      </c>
      <c r="B1445" s="56" t="s">
        <v>11427</v>
      </c>
      <c r="C1445" s="56">
        <v>2101010050</v>
      </c>
      <c r="D1445" s="56" t="s">
        <v>43</v>
      </c>
      <c r="E1445" s="56">
        <v>2101020050</v>
      </c>
      <c r="F1445" s="56">
        <v>5401010050</v>
      </c>
      <c r="G1445" s="56" t="s">
        <v>11428</v>
      </c>
      <c r="H1445" s="56">
        <v>400301</v>
      </c>
      <c r="I1445" s="56" t="s">
        <v>11474</v>
      </c>
      <c r="J1445" s="56" t="s">
        <v>4771</v>
      </c>
      <c r="K1445" s="56" t="s">
        <v>2923</v>
      </c>
      <c r="L1445" s="56" t="s">
        <v>7138</v>
      </c>
      <c r="M1445" s="73">
        <v>40422</v>
      </c>
      <c r="N1445" s="56"/>
      <c r="O1445" s="56"/>
      <c r="P1445" s="56" t="s">
        <v>1304</v>
      </c>
      <c r="Q1445" s="56"/>
      <c r="R1445" s="56" t="s">
        <v>70</v>
      </c>
      <c r="S1445" s="56" t="s">
        <v>11415</v>
      </c>
      <c r="T1445" s="56" t="s">
        <v>7140</v>
      </c>
      <c r="U1445" s="57">
        <v>13750361</v>
      </c>
      <c r="V1445" s="57">
        <v>-7679951.7800000003</v>
      </c>
      <c r="W1445" s="57">
        <v>6070409.2199999997</v>
      </c>
      <c r="X1445" s="57">
        <v>0</v>
      </c>
      <c r="Y1445" s="73">
        <v>40422</v>
      </c>
      <c r="Z1445" s="57">
        <v>-663916.41</v>
      </c>
      <c r="AA1445" s="57">
        <v>0</v>
      </c>
      <c r="AB1445" s="57">
        <v>5406492.8099999996</v>
      </c>
      <c r="AC1445" s="57">
        <v>0</v>
      </c>
      <c r="AD1445" s="56" t="s">
        <v>9255</v>
      </c>
      <c r="AE1445" s="57">
        <v>0</v>
      </c>
      <c r="AF1445" s="57">
        <v>0</v>
      </c>
      <c r="AG1445" s="57">
        <v>0</v>
      </c>
      <c r="AI1445"/>
      <c r="AJ1445"/>
    </row>
    <row r="1446" spans="1:36">
      <c r="A1446" s="56" t="s">
        <v>48</v>
      </c>
      <c r="B1446" s="56" t="s">
        <v>11427</v>
      </c>
      <c r="C1446" s="56">
        <v>2101010050</v>
      </c>
      <c r="D1446" s="56" t="s">
        <v>43</v>
      </c>
      <c r="E1446" s="56">
        <v>2101020050</v>
      </c>
      <c r="F1446" s="56">
        <v>5401010050</v>
      </c>
      <c r="G1446" s="56" t="s">
        <v>11428</v>
      </c>
      <c r="H1446" s="56">
        <v>400301</v>
      </c>
      <c r="I1446" s="56" t="s">
        <v>11475</v>
      </c>
      <c r="J1446" s="56" t="s">
        <v>4780</v>
      </c>
      <c r="K1446" s="56" t="s">
        <v>4781</v>
      </c>
      <c r="L1446" s="56" t="s">
        <v>7138</v>
      </c>
      <c r="M1446" s="73">
        <v>40422</v>
      </c>
      <c r="N1446" s="56"/>
      <c r="O1446" s="56"/>
      <c r="P1446" s="56" t="s">
        <v>1304</v>
      </c>
      <c r="Q1446" s="56"/>
      <c r="R1446" s="56" t="s">
        <v>70</v>
      </c>
      <c r="S1446" s="56" t="s">
        <v>11415</v>
      </c>
      <c r="T1446" s="56" t="s">
        <v>7140</v>
      </c>
      <c r="U1446" s="57">
        <v>2014443</v>
      </c>
      <c r="V1446" s="57">
        <v>-1125121.05</v>
      </c>
      <c r="W1446" s="57">
        <v>889321.95</v>
      </c>
      <c r="X1446" s="57">
        <v>0</v>
      </c>
      <c r="Y1446" s="73">
        <v>40422</v>
      </c>
      <c r="Z1446" s="57">
        <v>-97264.52</v>
      </c>
      <c r="AA1446" s="57">
        <v>0</v>
      </c>
      <c r="AB1446" s="57">
        <v>792057.43</v>
      </c>
      <c r="AC1446" s="57">
        <v>0</v>
      </c>
      <c r="AD1446" s="56" t="s">
        <v>9255</v>
      </c>
      <c r="AE1446" s="57">
        <v>0</v>
      </c>
      <c r="AF1446" s="57">
        <v>0</v>
      </c>
      <c r="AG1446" s="57">
        <v>0</v>
      </c>
      <c r="AI1446"/>
      <c r="AJ1446"/>
    </row>
    <row r="1447" spans="1:36">
      <c r="A1447" s="56" t="s">
        <v>48</v>
      </c>
      <c r="B1447" s="56" t="s">
        <v>11427</v>
      </c>
      <c r="C1447" s="56">
        <v>2101010050</v>
      </c>
      <c r="D1447" s="56" t="s">
        <v>43</v>
      </c>
      <c r="E1447" s="56">
        <v>2101020050</v>
      </c>
      <c r="F1447" s="56">
        <v>5401010050</v>
      </c>
      <c r="G1447" s="56" t="s">
        <v>11428</v>
      </c>
      <c r="H1447" s="56">
        <v>400301</v>
      </c>
      <c r="I1447" s="56" t="s">
        <v>11514</v>
      </c>
      <c r="J1447" s="56" t="s">
        <v>4561</v>
      </c>
      <c r="K1447" s="56" t="s">
        <v>4562</v>
      </c>
      <c r="L1447" s="56" t="s">
        <v>7138</v>
      </c>
      <c r="M1447" s="73">
        <v>40422</v>
      </c>
      <c r="N1447" s="56"/>
      <c r="O1447" s="56"/>
      <c r="P1447" s="56" t="s">
        <v>1304</v>
      </c>
      <c r="Q1447" s="56"/>
      <c r="R1447" s="56" t="s">
        <v>70</v>
      </c>
      <c r="S1447" s="56" t="s">
        <v>11415</v>
      </c>
      <c r="T1447" s="56" t="s">
        <v>7140</v>
      </c>
      <c r="U1447" s="57">
        <v>801247</v>
      </c>
      <c r="V1447" s="57">
        <v>-447518.52</v>
      </c>
      <c r="W1447" s="57">
        <v>353728.48</v>
      </c>
      <c r="X1447" s="57">
        <v>0</v>
      </c>
      <c r="Y1447" s="73">
        <v>40422</v>
      </c>
      <c r="Z1447" s="57">
        <v>-38687.03</v>
      </c>
      <c r="AA1447" s="57">
        <v>0</v>
      </c>
      <c r="AB1447" s="57">
        <v>315041.45</v>
      </c>
      <c r="AC1447" s="57">
        <v>0</v>
      </c>
      <c r="AD1447" s="56" t="s">
        <v>9255</v>
      </c>
      <c r="AE1447" s="57">
        <v>0</v>
      </c>
      <c r="AF1447" s="57">
        <v>0</v>
      </c>
      <c r="AG1447" s="57">
        <v>0</v>
      </c>
      <c r="AI1447"/>
      <c r="AJ1447"/>
    </row>
    <row r="1448" spans="1:36">
      <c r="A1448" s="56" t="s">
        <v>48</v>
      </c>
      <c r="B1448" s="56" t="s">
        <v>11427</v>
      </c>
      <c r="C1448" s="56">
        <v>2101010050</v>
      </c>
      <c r="D1448" s="56" t="s">
        <v>43</v>
      </c>
      <c r="E1448" s="56">
        <v>2101020050</v>
      </c>
      <c r="F1448" s="56">
        <v>5401010050</v>
      </c>
      <c r="G1448" s="56" t="s">
        <v>11428</v>
      </c>
      <c r="H1448" s="56">
        <v>400301</v>
      </c>
      <c r="I1448" s="56" t="s">
        <v>11514</v>
      </c>
      <c r="J1448" s="56" t="s">
        <v>4563</v>
      </c>
      <c r="K1448" s="56" t="s">
        <v>4564</v>
      </c>
      <c r="L1448" s="56" t="s">
        <v>7138</v>
      </c>
      <c r="M1448" s="73">
        <v>40422</v>
      </c>
      <c r="N1448" s="56"/>
      <c r="O1448" s="56"/>
      <c r="P1448" s="56" t="s">
        <v>1304</v>
      </c>
      <c r="Q1448" s="56"/>
      <c r="R1448" s="56" t="s">
        <v>70</v>
      </c>
      <c r="S1448" s="56" t="s">
        <v>11415</v>
      </c>
      <c r="T1448" s="56" t="s">
        <v>7140</v>
      </c>
      <c r="U1448" s="57">
        <v>1698645</v>
      </c>
      <c r="V1448" s="57">
        <v>-948739.34</v>
      </c>
      <c r="W1448" s="57">
        <v>749905.66</v>
      </c>
      <c r="X1448" s="57">
        <v>0</v>
      </c>
      <c r="Y1448" s="73">
        <v>40422</v>
      </c>
      <c r="Z1448" s="57">
        <v>-82016.66</v>
      </c>
      <c r="AA1448" s="57">
        <v>0</v>
      </c>
      <c r="AB1448" s="57">
        <v>667889</v>
      </c>
      <c r="AC1448" s="57">
        <v>0</v>
      </c>
      <c r="AD1448" s="56" t="s">
        <v>9255</v>
      </c>
      <c r="AE1448" s="57">
        <v>0</v>
      </c>
      <c r="AF1448" s="57">
        <v>0</v>
      </c>
      <c r="AG1448" s="57">
        <v>0</v>
      </c>
      <c r="AI1448"/>
      <c r="AJ1448"/>
    </row>
    <row r="1449" spans="1:36">
      <c r="A1449" s="56" t="s">
        <v>48</v>
      </c>
      <c r="B1449" s="56" t="s">
        <v>11427</v>
      </c>
      <c r="C1449" s="56">
        <v>2101010050</v>
      </c>
      <c r="D1449" s="56" t="s">
        <v>43</v>
      </c>
      <c r="E1449" s="56">
        <v>2101020050</v>
      </c>
      <c r="F1449" s="56">
        <v>5401010050</v>
      </c>
      <c r="G1449" s="56" t="s">
        <v>11428</v>
      </c>
      <c r="H1449" s="56">
        <v>400301</v>
      </c>
      <c r="I1449" s="56" t="s">
        <v>11514</v>
      </c>
      <c r="J1449" s="56" t="s">
        <v>4571</v>
      </c>
      <c r="K1449" s="56" t="s">
        <v>4572</v>
      </c>
      <c r="L1449" s="56" t="s">
        <v>7138</v>
      </c>
      <c r="M1449" s="73">
        <v>40422</v>
      </c>
      <c r="N1449" s="56"/>
      <c r="O1449" s="56"/>
      <c r="P1449" s="56" t="s">
        <v>1304</v>
      </c>
      <c r="Q1449" s="56"/>
      <c r="R1449" s="56" t="s">
        <v>70</v>
      </c>
      <c r="S1449" s="56" t="s">
        <v>11415</v>
      </c>
      <c r="T1449" s="56" t="s">
        <v>7140</v>
      </c>
      <c r="U1449" s="57">
        <v>813824</v>
      </c>
      <c r="V1449" s="57">
        <v>-454543.17</v>
      </c>
      <c r="W1449" s="57">
        <v>359280.83</v>
      </c>
      <c r="X1449" s="57">
        <v>0</v>
      </c>
      <c r="Y1449" s="73">
        <v>40422</v>
      </c>
      <c r="Z1449" s="57">
        <v>-39294.29</v>
      </c>
      <c r="AA1449" s="57">
        <v>0</v>
      </c>
      <c r="AB1449" s="57">
        <v>319986.53999999998</v>
      </c>
      <c r="AC1449" s="57">
        <v>0</v>
      </c>
      <c r="AD1449" s="56" t="s">
        <v>9255</v>
      </c>
      <c r="AE1449" s="57">
        <v>0</v>
      </c>
      <c r="AF1449" s="57">
        <v>0</v>
      </c>
      <c r="AG1449" s="57">
        <v>0</v>
      </c>
      <c r="AI1449"/>
      <c r="AJ1449"/>
    </row>
    <row r="1450" spans="1:36">
      <c r="A1450" s="56" t="s">
        <v>48</v>
      </c>
      <c r="B1450" s="56" t="s">
        <v>11427</v>
      </c>
      <c r="C1450" s="56">
        <v>2101010050</v>
      </c>
      <c r="D1450" s="56" t="s">
        <v>43</v>
      </c>
      <c r="E1450" s="56">
        <v>2101020050</v>
      </c>
      <c r="F1450" s="56">
        <v>5401010050</v>
      </c>
      <c r="G1450" s="56" t="s">
        <v>11428</v>
      </c>
      <c r="H1450" s="56">
        <v>400301</v>
      </c>
      <c r="I1450" s="56" t="s">
        <v>11514</v>
      </c>
      <c r="J1450" s="56" t="s">
        <v>4583</v>
      </c>
      <c r="K1450" s="56" t="s">
        <v>4584</v>
      </c>
      <c r="L1450" s="56" t="s">
        <v>7138</v>
      </c>
      <c r="M1450" s="73">
        <v>40422</v>
      </c>
      <c r="N1450" s="56"/>
      <c r="O1450" s="56"/>
      <c r="P1450" s="56" t="s">
        <v>1304</v>
      </c>
      <c r="Q1450" s="56"/>
      <c r="R1450" s="56" t="s">
        <v>70</v>
      </c>
      <c r="S1450" s="56" t="s">
        <v>11415</v>
      </c>
      <c r="T1450" s="56" t="s">
        <v>7140</v>
      </c>
      <c r="U1450" s="57">
        <v>1243536</v>
      </c>
      <c r="V1450" s="57">
        <v>-694548.7</v>
      </c>
      <c r="W1450" s="57">
        <v>548987.30000000005</v>
      </c>
      <c r="X1450" s="57">
        <v>0</v>
      </c>
      <c r="Y1450" s="73">
        <v>40422</v>
      </c>
      <c r="Z1450" s="57">
        <v>-60042.36</v>
      </c>
      <c r="AA1450" s="57">
        <v>0</v>
      </c>
      <c r="AB1450" s="57">
        <v>488944.94</v>
      </c>
      <c r="AC1450" s="57">
        <v>0</v>
      </c>
      <c r="AD1450" s="56" t="s">
        <v>9255</v>
      </c>
      <c r="AE1450" s="57">
        <v>0</v>
      </c>
      <c r="AF1450" s="57">
        <v>0</v>
      </c>
      <c r="AG1450" s="57">
        <v>0</v>
      </c>
      <c r="AI1450"/>
      <c r="AJ1450"/>
    </row>
    <row r="1451" spans="1:36">
      <c r="A1451" s="56" t="s">
        <v>48</v>
      </c>
      <c r="B1451" s="56" t="s">
        <v>11427</v>
      </c>
      <c r="C1451" s="56">
        <v>2101010050</v>
      </c>
      <c r="D1451" s="56" t="s">
        <v>43</v>
      </c>
      <c r="E1451" s="56">
        <v>2101020050</v>
      </c>
      <c r="F1451" s="56">
        <v>5401010050</v>
      </c>
      <c r="G1451" s="56" t="s">
        <v>11428</v>
      </c>
      <c r="H1451" s="56">
        <v>400301</v>
      </c>
      <c r="I1451" s="56" t="s">
        <v>11515</v>
      </c>
      <c r="J1451" s="56" t="s">
        <v>4881</v>
      </c>
      <c r="K1451" s="56" t="s">
        <v>1486</v>
      </c>
      <c r="L1451" s="56" t="s">
        <v>7138</v>
      </c>
      <c r="M1451" s="73">
        <v>40422</v>
      </c>
      <c r="N1451" s="56"/>
      <c r="O1451" s="56"/>
      <c r="P1451" s="56" t="s">
        <v>1304</v>
      </c>
      <c r="Q1451" s="56"/>
      <c r="R1451" s="56" t="s">
        <v>70</v>
      </c>
      <c r="S1451" s="56" t="s">
        <v>11415</v>
      </c>
      <c r="T1451" s="56" t="s">
        <v>7140</v>
      </c>
      <c r="U1451" s="57">
        <v>1410626</v>
      </c>
      <c r="V1451" s="57">
        <v>-787872.85</v>
      </c>
      <c r="W1451" s="57">
        <v>622753.15</v>
      </c>
      <c r="X1451" s="57">
        <v>0</v>
      </c>
      <c r="Y1451" s="73">
        <v>40422</v>
      </c>
      <c r="Z1451" s="57">
        <v>-68110.080000000002</v>
      </c>
      <c r="AA1451" s="57">
        <v>0</v>
      </c>
      <c r="AB1451" s="57">
        <v>554643.06999999995</v>
      </c>
      <c r="AC1451" s="57">
        <v>0</v>
      </c>
      <c r="AD1451" s="56" t="s">
        <v>9255</v>
      </c>
      <c r="AE1451" s="57">
        <v>0</v>
      </c>
      <c r="AF1451" s="57">
        <v>0</v>
      </c>
      <c r="AG1451" s="57">
        <v>0</v>
      </c>
      <c r="AI1451"/>
      <c r="AJ1451"/>
    </row>
    <row r="1452" spans="1:36">
      <c r="A1452" s="56" t="s">
        <v>48</v>
      </c>
      <c r="B1452" s="56" t="s">
        <v>11427</v>
      </c>
      <c r="C1452" s="56">
        <v>2101010050</v>
      </c>
      <c r="D1452" s="56" t="s">
        <v>43</v>
      </c>
      <c r="E1452" s="56">
        <v>2101020050</v>
      </c>
      <c r="F1452" s="56">
        <v>5401010050</v>
      </c>
      <c r="G1452" s="56" t="s">
        <v>11428</v>
      </c>
      <c r="H1452" s="56">
        <v>400301</v>
      </c>
      <c r="I1452" s="56" t="s">
        <v>11515</v>
      </c>
      <c r="J1452" s="56" t="s">
        <v>4918</v>
      </c>
      <c r="K1452" s="56" t="s">
        <v>4919</v>
      </c>
      <c r="L1452" s="56" t="s">
        <v>7138</v>
      </c>
      <c r="M1452" s="73">
        <v>40422</v>
      </c>
      <c r="N1452" s="56"/>
      <c r="O1452" s="56"/>
      <c r="P1452" s="56" t="s">
        <v>1304</v>
      </c>
      <c r="Q1452" s="56"/>
      <c r="R1452" s="56" t="s">
        <v>70</v>
      </c>
      <c r="S1452" s="56" t="s">
        <v>11415</v>
      </c>
      <c r="T1452" s="56" t="s">
        <v>7140</v>
      </c>
      <c r="U1452" s="57">
        <v>412713</v>
      </c>
      <c r="V1452" s="57">
        <v>-230511.75</v>
      </c>
      <c r="W1452" s="57">
        <v>182201.25</v>
      </c>
      <c r="X1452" s="57">
        <v>0</v>
      </c>
      <c r="Y1452" s="73">
        <v>40422</v>
      </c>
      <c r="Z1452" s="57">
        <v>-19927.22</v>
      </c>
      <c r="AA1452" s="57">
        <v>0</v>
      </c>
      <c r="AB1452" s="57">
        <v>162274.03</v>
      </c>
      <c r="AC1452" s="57">
        <v>0</v>
      </c>
      <c r="AD1452" s="56" t="s">
        <v>9255</v>
      </c>
      <c r="AE1452" s="57">
        <v>0</v>
      </c>
      <c r="AF1452" s="57">
        <v>0</v>
      </c>
      <c r="AG1452" s="57">
        <v>0</v>
      </c>
      <c r="AI1452"/>
      <c r="AJ1452"/>
    </row>
    <row r="1453" spans="1:36">
      <c r="A1453" s="56" t="s">
        <v>48</v>
      </c>
      <c r="B1453" s="56" t="s">
        <v>11427</v>
      </c>
      <c r="C1453" s="56">
        <v>2101010050</v>
      </c>
      <c r="D1453" s="56" t="s">
        <v>43</v>
      </c>
      <c r="E1453" s="56">
        <v>2101020050</v>
      </c>
      <c r="F1453" s="56">
        <v>5401010050</v>
      </c>
      <c r="G1453" s="56" t="s">
        <v>11428</v>
      </c>
      <c r="H1453" s="56">
        <v>400301</v>
      </c>
      <c r="I1453" s="56" t="s">
        <v>11515</v>
      </c>
      <c r="J1453" s="56" t="s">
        <v>4946</v>
      </c>
      <c r="K1453" s="56" t="s">
        <v>4947</v>
      </c>
      <c r="L1453" s="56" t="s">
        <v>7138</v>
      </c>
      <c r="M1453" s="73">
        <v>40422</v>
      </c>
      <c r="N1453" s="56"/>
      <c r="O1453" s="56"/>
      <c r="P1453" s="56" t="s">
        <v>1304</v>
      </c>
      <c r="Q1453" s="56"/>
      <c r="R1453" s="56" t="s">
        <v>70</v>
      </c>
      <c r="S1453" s="56" t="s">
        <v>11415</v>
      </c>
      <c r="T1453" s="56" t="s">
        <v>7140</v>
      </c>
      <c r="U1453" s="57">
        <v>5948201</v>
      </c>
      <c r="V1453" s="57">
        <v>-3322232.61</v>
      </c>
      <c r="W1453" s="57">
        <v>2625968.39</v>
      </c>
      <c r="X1453" s="57">
        <v>0</v>
      </c>
      <c r="Y1453" s="73">
        <v>40422</v>
      </c>
      <c r="Z1453" s="57">
        <v>-287200.33</v>
      </c>
      <c r="AA1453" s="57">
        <v>0</v>
      </c>
      <c r="AB1453" s="57">
        <v>2338768.06</v>
      </c>
      <c r="AC1453" s="57">
        <v>0</v>
      </c>
      <c r="AD1453" s="56" t="s">
        <v>9255</v>
      </c>
      <c r="AE1453" s="57">
        <v>0</v>
      </c>
      <c r="AF1453" s="57">
        <v>0</v>
      </c>
      <c r="AG1453" s="57">
        <v>0</v>
      </c>
      <c r="AI1453"/>
      <c r="AJ1453"/>
    </row>
    <row r="1454" spans="1:36">
      <c r="A1454" s="56" t="s">
        <v>48</v>
      </c>
      <c r="B1454" s="56" t="s">
        <v>11427</v>
      </c>
      <c r="C1454" s="56">
        <v>2101010050</v>
      </c>
      <c r="D1454" s="56" t="s">
        <v>43</v>
      </c>
      <c r="E1454" s="56">
        <v>2101020050</v>
      </c>
      <c r="F1454" s="56">
        <v>5401010050</v>
      </c>
      <c r="G1454" s="56" t="s">
        <v>11428</v>
      </c>
      <c r="H1454" s="56">
        <v>400301</v>
      </c>
      <c r="I1454" s="56" t="s">
        <v>11515</v>
      </c>
      <c r="J1454" s="56" t="s">
        <v>4956</v>
      </c>
      <c r="K1454" s="56" t="s">
        <v>4957</v>
      </c>
      <c r="L1454" s="56" t="s">
        <v>7138</v>
      </c>
      <c r="M1454" s="73">
        <v>40422</v>
      </c>
      <c r="N1454" s="56"/>
      <c r="O1454" s="56"/>
      <c r="P1454" s="56" t="s">
        <v>1304</v>
      </c>
      <c r="Q1454" s="56"/>
      <c r="R1454" s="56" t="s">
        <v>70</v>
      </c>
      <c r="S1454" s="56" t="s">
        <v>11415</v>
      </c>
      <c r="T1454" s="56" t="s">
        <v>7140</v>
      </c>
      <c r="U1454" s="57">
        <v>68752</v>
      </c>
      <c r="V1454" s="57">
        <v>-38400.03</v>
      </c>
      <c r="W1454" s="57">
        <v>30351.97</v>
      </c>
      <c r="X1454" s="57">
        <v>0</v>
      </c>
      <c r="Y1454" s="73">
        <v>40422</v>
      </c>
      <c r="Z1454" s="57">
        <v>-3319.57</v>
      </c>
      <c r="AA1454" s="57">
        <v>0</v>
      </c>
      <c r="AB1454" s="57">
        <v>27032.400000000001</v>
      </c>
      <c r="AC1454" s="57">
        <v>0</v>
      </c>
      <c r="AD1454" s="56" t="s">
        <v>9255</v>
      </c>
      <c r="AE1454" s="57">
        <v>0</v>
      </c>
      <c r="AF1454" s="57">
        <v>0</v>
      </c>
      <c r="AG1454" s="57">
        <v>0</v>
      </c>
      <c r="AI1454"/>
      <c r="AJ1454"/>
    </row>
    <row r="1455" spans="1:36">
      <c r="A1455" s="56" t="s">
        <v>48</v>
      </c>
      <c r="B1455" s="56" t="s">
        <v>11427</v>
      </c>
      <c r="C1455" s="56">
        <v>2101010050</v>
      </c>
      <c r="D1455" s="56" t="s">
        <v>43</v>
      </c>
      <c r="E1455" s="56">
        <v>2101020050</v>
      </c>
      <c r="F1455" s="56">
        <v>5401010050</v>
      </c>
      <c r="G1455" s="56" t="s">
        <v>11428</v>
      </c>
      <c r="H1455" s="56">
        <v>400301</v>
      </c>
      <c r="I1455" s="56" t="s">
        <v>11476</v>
      </c>
      <c r="J1455" s="56" t="s">
        <v>4594</v>
      </c>
      <c r="K1455" s="56" t="s">
        <v>4595</v>
      </c>
      <c r="L1455" s="56" t="s">
        <v>7138</v>
      </c>
      <c r="M1455" s="73">
        <v>40422</v>
      </c>
      <c r="N1455" s="56"/>
      <c r="O1455" s="56"/>
      <c r="P1455" s="56" t="s">
        <v>1304</v>
      </c>
      <c r="Q1455" s="56"/>
      <c r="R1455" s="56" t="s">
        <v>70</v>
      </c>
      <c r="S1455" s="56" t="s">
        <v>11415</v>
      </c>
      <c r="T1455" s="56" t="s">
        <v>7140</v>
      </c>
      <c r="U1455" s="57">
        <v>272806</v>
      </c>
      <c r="V1455" s="57">
        <v>-152369.78</v>
      </c>
      <c r="W1455" s="57">
        <v>120436.22</v>
      </c>
      <c r="X1455" s="57">
        <v>0</v>
      </c>
      <c r="Y1455" s="73">
        <v>40422</v>
      </c>
      <c r="Z1455" s="57">
        <v>-13172.02</v>
      </c>
      <c r="AA1455" s="57">
        <v>0</v>
      </c>
      <c r="AB1455" s="57">
        <v>107264.2</v>
      </c>
      <c r="AC1455" s="57">
        <v>0</v>
      </c>
      <c r="AD1455" s="56" t="s">
        <v>9255</v>
      </c>
      <c r="AE1455" s="57">
        <v>0</v>
      </c>
      <c r="AF1455" s="57">
        <v>0</v>
      </c>
      <c r="AG1455" s="57">
        <v>0</v>
      </c>
      <c r="AI1455"/>
      <c r="AJ1455"/>
    </row>
    <row r="1456" spans="1:36">
      <c r="A1456" s="56" t="s">
        <v>48</v>
      </c>
      <c r="B1456" s="56" t="s">
        <v>11427</v>
      </c>
      <c r="C1456" s="56">
        <v>2101010050</v>
      </c>
      <c r="D1456" s="56" t="s">
        <v>43</v>
      </c>
      <c r="E1456" s="56">
        <v>2101020050</v>
      </c>
      <c r="F1456" s="56">
        <v>5401010050</v>
      </c>
      <c r="G1456" s="56" t="s">
        <v>11428</v>
      </c>
      <c r="H1456" s="56">
        <v>400301</v>
      </c>
      <c r="I1456" s="56" t="s">
        <v>11476</v>
      </c>
      <c r="J1456" s="56" t="s">
        <v>4596</v>
      </c>
      <c r="K1456" s="56" t="s">
        <v>4597</v>
      </c>
      <c r="L1456" s="56" t="s">
        <v>7138</v>
      </c>
      <c r="M1456" s="73">
        <v>40422</v>
      </c>
      <c r="N1456" s="56"/>
      <c r="O1456" s="56"/>
      <c r="P1456" s="56" t="s">
        <v>1304</v>
      </c>
      <c r="Q1456" s="56"/>
      <c r="R1456" s="56" t="s">
        <v>70</v>
      </c>
      <c r="S1456" s="56" t="s">
        <v>11415</v>
      </c>
      <c r="T1456" s="56" t="s">
        <v>7140</v>
      </c>
      <c r="U1456" s="57">
        <v>1063334</v>
      </c>
      <c r="V1456" s="57">
        <v>-593901.19999999995</v>
      </c>
      <c r="W1456" s="57">
        <v>469432.8</v>
      </c>
      <c r="X1456" s="57">
        <v>0</v>
      </c>
      <c r="Y1456" s="73">
        <v>40422</v>
      </c>
      <c r="Z1456" s="57">
        <v>-51341.54</v>
      </c>
      <c r="AA1456" s="57">
        <v>0</v>
      </c>
      <c r="AB1456" s="57">
        <v>418091.26</v>
      </c>
      <c r="AC1456" s="57">
        <v>0</v>
      </c>
      <c r="AD1456" s="56" t="s">
        <v>9255</v>
      </c>
      <c r="AE1456" s="57">
        <v>0</v>
      </c>
      <c r="AF1456" s="57">
        <v>0</v>
      </c>
      <c r="AG1456" s="57">
        <v>0</v>
      </c>
      <c r="AI1456"/>
      <c r="AJ1456"/>
    </row>
    <row r="1457" spans="1:36">
      <c r="A1457" s="56" t="s">
        <v>48</v>
      </c>
      <c r="B1457" s="56" t="s">
        <v>11427</v>
      </c>
      <c r="C1457" s="56">
        <v>2101010050</v>
      </c>
      <c r="D1457" s="56" t="s">
        <v>43</v>
      </c>
      <c r="E1457" s="56">
        <v>2101020050</v>
      </c>
      <c r="F1457" s="56">
        <v>5401010050</v>
      </c>
      <c r="G1457" s="56" t="s">
        <v>11428</v>
      </c>
      <c r="H1457" s="56">
        <v>400301</v>
      </c>
      <c r="I1457" s="56" t="s">
        <v>11476</v>
      </c>
      <c r="J1457" s="56" t="s">
        <v>4598</v>
      </c>
      <c r="K1457" s="56" t="s">
        <v>4599</v>
      </c>
      <c r="L1457" s="56" t="s">
        <v>7138</v>
      </c>
      <c r="M1457" s="73">
        <v>40422</v>
      </c>
      <c r="N1457" s="56"/>
      <c r="O1457" s="56"/>
      <c r="P1457" s="56" t="s">
        <v>1304</v>
      </c>
      <c r="Q1457" s="56"/>
      <c r="R1457" s="56" t="s">
        <v>70</v>
      </c>
      <c r="S1457" s="56" t="s">
        <v>11415</v>
      </c>
      <c r="T1457" s="56" t="s">
        <v>7140</v>
      </c>
      <c r="U1457" s="57">
        <v>72549</v>
      </c>
      <c r="V1457" s="57">
        <v>-40520.83</v>
      </c>
      <c r="W1457" s="57">
        <v>32028.17</v>
      </c>
      <c r="X1457" s="57">
        <v>0</v>
      </c>
      <c r="Y1457" s="73">
        <v>40422</v>
      </c>
      <c r="Z1457" s="57">
        <v>-3502.9</v>
      </c>
      <c r="AA1457" s="57">
        <v>0</v>
      </c>
      <c r="AB1457" s="57">
        <v>28525.27</v>
      </c>
      <c r="AC1457" s="57">
        <v>0</v>
      </c>
      <c r="AD1457" s="56" t="s">
        <v>9255</v>
      </c>
      <c r="AE1457" s="57">
        <v>0</v>
      </c>
      <c r="AF1457" s="57">
        <v>0</v>
      </c>
      <c r="AG1457" s="57">
        <v>0</v>
      </c>
      <c r="AI1457"/>
      <c r="AJ1457"/>
    </row>
    <row r="1458" spans="1:36">
      <c r="A1458" s="56" t="s">
        <v>48</v>
      </c>
      <c r="B1458" s="56" t="s">
        <v>11427</v>
      </c>
      <c r="C1458" s="56">
        <v>2101010050</v>
      </c>
      <c r="D1458" s="56" t="s">
        <v>43</v>
      </c>
      <c r="E1458" s="56">
        <v>2101020050</v>
      </c>
      <c r="F1458" s="56">
        <v>5401010050</v>
      </c>
      <c r="G1458" s="56" t="s">
        <v>11428</v>
      </c>
      <c r="H1458" s="56">
        <v>400301</v>
      </c>
      <c r="I1458" s="56" t="s">
        <v>11476</v>
      </c>
      <c r="J1458" s="56" t="s">
        <v>4600</v>
      </c>
      <c r="K1458" s="56" t="s">
        <v>4601</v>
      </c>
      <c r="L1458" s="56" t="s">
        <v>7138</v>
      </c>
      <c r="M1458" s="73">
        <v>40422</v>
      </c>
      <c r="N1458" s="56"/>
      <c r="O1458" s="56"/>
      <c r="P1458" s="56" t="s">
        <v>1304</v>
      </c>
      <c r="Q1458" s="56"/>
      <c r="R1458" s="56" t="s">
        <v>70</v>
      </c>
      <c r="S1458" s="56" t="s">
        <v>11415</v>
      </c>
      <c r="T1458" s="56" t="s">
        <v>7140</v>
      </c>
      <c r="U1458" s="57">
        <v>256733</v>
      </c>
      <c r="V1458" s="57">
        <v>-143392.49</v>
      </c>
      <c r="W1458" s="57">
        <v>113340.51</v>
      </c>
      <c r="X1458" s="57">
        <v>0</v>
      </c>
      <c r="Y1458" s="73">
        <v>40422</v>
      </c>
      <c r="Z1458" s="57">
        <v>-12395.97</v>
      </c>
      <c r="AA1458" s="57">
        <v>0</v>
      </c>
      <c r="AB1458" s="57">
        <v>100944.54</v>
      </c>
      <c r="AC1458" s="57">
        <v>0</v>
      </c>
      <c r="AD1458" s="56" t="s">
        <v>9255</v>
      </c>
      <c r="AE1458" s="57">
        <v>0</v>
      </c>
      <c r="AF1458" s="57">
        <v>0</v>
      </c>
      <c r="AG1458" s="57">
        <v>0</v>
      </c>
      <c r="AI1458"/>
      <c r="AJ1458"/>
    </row>
    <row r="1459" spans="1:36">
      <c r="A1459" s="56" t="s">
        <v>48</v>
      </c>
      <c r="B1459" s="56" t="s">
        <v>11427</v>
      </c>
      <c r="C1459" s="56">
        <v>2101010050</v>
      </c>
      <c r="D1459" s="56" t="s">
        <v>43</v>
      </c>
      <c r="E1459" s="56">
        <v>2101020050</v>
      </c>
      <c r="F1459" s="56">
        <v>5401010050</v>
      </c>
      <c r="G1459" s="56" t="s">
        <v>11428</v>
      </c>
      <c r="H1459" s="56">
        <v>400301</v>
      </c>
      <c r="I1459" s="56" t="s">
        <v>11476</v>
      </c>
      <c r="J1459" s="56" t="s">
        <v>4602</v>
      </c>
      <c r="K1459" s="56" t="s">
        <v>4603</v>
      </c>
      <c r="L1459" s="56" t="s">
        <v>7138</v>
      </c>
      <c r="M1459" s="73">
        <v>40422</v>
      </c>
      <c r="N1459" s="56"/>
      <c r="O1459" s="56"/>
      <c r="P1459" s="56" t="s">
        <v>1304</v>
      </c>
      <c r="Q1459" s="56"/>
      <c r="R1459" s="56" t="s">
        <v>70</v>
      </c>
      <c r="S1459" s="56" t="s">
        <v>11415</v>
      </c>
      <c r="T1459" s="56" t="s">
        <v>7140</v>
      </c>
      <c r="U1459" s="57">
        <v>216073</v>
      </c>
      <c r="V1459" s="57">
        <v>-120682.43</v>
      </c>
      <c r="W1459" s="57">
        <v>95390.57</v>
      </c>
      <c r="X1459" s="57">
        <v>0</v>
      </c>
      <c r="Y1459" s="73">
        <v>40422</v>
      </c>
      <c r="Z1459" s="57">
        <v>-10432.799999999999</v>
      </c>
      <c r="AA1459" s="57">
        <v>0</v>
      </c>
      <c r="AB1459" s="57">
        <v>84957.77</v>
      </c>
      <c r="AC1459" s="57">
        <v>0</v>
      </c>
      <c r="AD1459" s="56" t="s">
        <v>9255</v>
      </c>
      <c r="AE1459" s="57">
        <v>0</v>
      </c>
      <c r="AF1459" s="57">
        <v>0</v>
      </c>
      <c r="AG1459" s="57">
        <v>0</v>
      </c>
      <c r="AI1459"/>
      <c r="AJ1459"/>
    </row>
    <row r="1460" spans="1:36">
      <c r="A1460" s="56" t="s">
        <v>48</v>
      </c>
      <c r="B1460" s="56" t="s">
        <v>11427</v>
      </c>
      <c r="C1460" s="56">
        <v>2101010050</v>
      </c>
      <c r="D1460" s="56" t="s">
        <v>43</v>
      </c>
      <c r="E1460" s="56">
        <v>2101020050</v>
      </c>
      <c r="F1460" s="56">
        <v>5401010050</v>
      </c>
      <c r="G1460" s="56" t="s">
        <v>11428</v>
      </c>
      <c r="H1460" s="56">
        <v>400301</v>
      </c>
      <c r="I1460" s="56" t="s">
        <v>11476</v>
      </c>
      <c r="J1460" s="56" t="s">
        <v>4604</v>
      </c>
      <c r="K1460" s="56" t="s">
        <v>4605</v>
      </c>
      <c r="L1460" s="56" t="s">
        <v>7138</v>
      </c>
      <c r="M1460" s="73">
        <v>40422</v>
      </c>
      <c r="N1460" s="56"/>
      <c r="O1460" s="56"/>
      <c r="P1460" s="56" t="s">
        <v>1304</v>
      </c>
      <c r="Q1460" s="56"/>
      <c r="R1460" s="56" t="s">
        <v>70</v>
      </c>
      <c r="S1460" s="56" t="s">
        <v>11415</v>
      </c>
      <c r="T1460" s="56" t="s">
        <v>7140</v>
      </c>
      <c r="U1460" s="57">
        <v>663017</v>
      </c>
      <c r="V1460" s="57">
        <v>-370313.14</v>
      </c>
      <c r="W1460" s="57">
        <v>292703.86</v>
      </c>
      <c r="X1460" s="57">
        <v>0</v>
      </c>
      <c r="Y1460" s="73">
        <v>40422</v>
      </c>
      <c r="Z1460" s="57">
        <v>-32012.82</v>
      </c>
      <c r="AA1460" s="57">
        <v>0</v>
      </c>
      <c r="AB1460" s="57">
        <v>260691.04</v>
      </c>
      <c r="AC1460" s="57">
        <v>0</v>
      </c>
      <c r="AD1460" s="56" t="s">
        <v>9255</v>
      </c>
      <c r="AE1460" s="57">
        <v>0</v>
      </c>
      <c r="AF1460" s="57">
        <v>0</v>
      </c>
      <c r="AG1460" s="57">
        <v>0</v>
      </c>
      <c r="AI1460"/>
      <c r="AJ1460"/>
    </row>
    <row r="1461" spans="1:36">
      <c r="A1461" s="56" t="s">
        <v>48</v>
      </c>
      <c r="B1461" s="56" t="s">
        <v>11427</v>
      </c>
      <c r="C1461" s="56">
        <v>2101010050</v>
      </c>
      <c r="D1461" s="56" t="s">
        <v>43</v>
      </c>
      <c r="E1461" s="56">
        <v>2101020050</v>
      </c>
      <c r="F1461" s="56">
        <v>5401010050</v>
      </c>
      <c r="G1461" s="56" t="s">
        <v>11428</v>
      </c>
      <c r="H1461" s="56">
        <v>400301</v>
      </c>
      <c r="I1461" s="56" t="s">
        <v>11476</v>
      </c>
      <c r="J1461" s="56" t="s">
        <v>4606</v>
      </c>
      <c r="K1461" s="56" t="s">
        <v>4607</v>
      </c>
      <c r="L1461" s="56" t="s">
        <v>7138</v>
      </c>
      <c r="M1461" s="73">
        <v>40422</v>
      </c>
      <c r="N1461" s="56"/>
      <c r="O1461" s="56"/>
      <c r="P1461" s="56" t="s">
        <v>1304</v>
      </c>
      <c r="Q1461" s="56"/>
      <c r="R1461" s="56" t="s">
        <v>70</v>
      </c>
      <c r="S1461" s="56" t="s">
        <v>11415</v>
      </c>
      <c r="T1461" s="56" t="s">
        <v>7140</v>
      </c>
      <c r="U1461" s="57">
        <v>100638</v>
      </c>
      <c r="V1461" s="57">
        <v>-56208.83</v>
      </c>
      <c r="W1461" s="57">
        <v>44429.17</v>
      </c>
      <c r="X1461" s="57">
        <v>0</v>
      </c>
      <c r="Y1461" s="73">
        <v>40422</v>
      </c>
      <c r="Z1461" s="57">
        <v>-4859.1899999999996</v>
      </c>
      <c r="AA1461" s="57">
        <v>0</v>
      </c>
      <c r="AB1461" s="57">
        <v>39569.980000000003</v>
      </c>
      <c r="AC1461" s="57">
        <v>0</v>
      </c>
      <c r="AD1461" s="56" t="s">
        <v>9255</v>
      </c>
      <c r="AE1461" s="57">
        <v>0</v>
      </c>
      <c r="AF1461" s="57">
        <v>0</v>
      </c>
      <c r="AG1461" s="57">
        <v>0</v>
      </c>
      <c r="AI1461"/>
      <c r="AJ1461"/>
    </row>
    <row r="1462" spans="1:36">
      <c r="A1462" s="56" t="s">
        <v>48</v>
      </c>
      <c r="B1462" s="56" t="s">
        <v>11427</v>
      </c>
      <c r="C1462" s="56">
        <v>2101010050</v>
      </c>
      <c r="D1462" s="56" t="s">
        <v>43</v>
      </c>
      <c r="E1462" s="56">
        <v>2101020050</v>
      </c>
      <c r="F1462" s="56">
        <v>5401010050</v>
      </c>
      <c r="G1462" s="56" t="s">
        <v>11428</v>
      </c>
      <c r="H1462" s="56">
        <v>400302</v>
      </c>
      <c r="I1462" s="56" t="s">
        <v>11516</v>
      </c>
      <c r="J1462" s="56" t="s">
        <v>5136</v>
      </c>
      <c r="K1462" s="56" t="s">
        <v>4628</v>
      </c>
      <c r="L1462" s="56" t="s">
        <v>7138</v>
      </c>
      <c r="M1462" s="73">
        <v>40542</v>
      </c>
      <c r="N1462" s="56"/>
      <c r="O1462" s="56"/>
      <c r="P1462" s="56" t="s">
        <v>1304</v>
      </c>
      <c r="Q1462" s="56"/>
      <c r="R1462" s="56" t="s">
        <v>70</v>
      </c>
      <c r="S1462" s="56" t="s">
        <v>11415</v>
      </c>
      <c r="T1462" s="56" t="s">
        <v>7140</v>
      </c>
      <c r="U1462" s="57">
        <v>610386</v>
      </c>
      <c r="V1462" s="57">
        <v>-330324.34000000003</v>
      </c>
      <c r="W1462" s="57">
        <v>280061.65999999997</v>
      </c>
      <c r="X1462" s="57">
        <v>0</v>
      </c>
      <c r="Y1462" s="73">
        <v>40542</v>
      </c>
      <c r="Z1462" s="57">
        <v>-29472.12</v>
      </c>
      <c r="AA1462" s="57">
        <v>0</v>
      </c>
      <c r="AB1462" s="57">
        <v>250589.54</v>
      </c>
      <c r="AC1462" s="57">
        <v>0</v>
      </c>
      <c r="AD1462" s="56" t="s">
        <v>9255</v>
      </c>
      <c r="AE1462" s="57">
        <v>0</v>
      </c>
      <c r="AF1462" s="57">
        <v>0</v>
      </c>
      <c r="AG1462" s="57">
        <v>0</v>
      </c>
      <c r="AI1462"/>
      <c r="AJ1462"/>
    </row>
    <row r="1463" spans="1:36">
      <c r="A1463" s="56" t="s">
        <v>48</v>
      </c>
      <c r="B1463" s="56" t="s">
        <v>11427</v>
      </c>
      <c r="C1463" s="56">
        <v>2101010050</v>
      </c>
      <c r="D1463" s="56" t="s">
        <v>43</v>
      </c>
      <c r="E1463" s="56">
        <v>2101020050</v>
      </c>
      <c r="F1463" s="56">
        <v>5401010050</v>
      </c>
      <c r="G1463" s="56" t="s">
        <v>11428</v>
      </c>
      <c r="H1463" s="56">
        <v>400302</v>
      </c>
      <c r="I1463" s="56" t="s">
        <v>11516</v>
      </c>
      <c r="J1463" s="56" t="s">
        <v>5138</v>
      </c>
      <c r="K1463" s="56" t="s">
        <v>4632</v>
      </c>
      <c r="L1463" s="56" t="s">
        <v>7138</v>
      </c>
      <c r="M1463" s="73">
        <v>40542</v>
      </c>
      <c r="N1463" s="56"/>
      <c r="O1463" s="56"/>
      <c r="P1463" s="56" t="s">
        <v>1304</v>
      </c>
      <c r="Q1463" s="56"/>
      <c r="R1463" s="56" t="s">
        <v>70</v>
      </c>
      <c r="S1463" s="56" t="s">
        <v>11415</v>
      </c>
      <c r="T1463" s="56" t="s">
        <v>7140</v>
      </c>
      <c r="U1463" s="57">
        <v>170094</v>
      </c>
      <c r="V1463" s="57">
        <v>-92050.44</v>
      </c>
      <c r="W1463" s="57">
        <v>78043.56</v>
      </c>
      <c r="X1463" s="57">
        <v>0</v>
      </c>
      <c r="Y1463" s="73">
        <v>40542</v>
      </c>
      <c r="Z1463" s="57">
        <v>-8212.86</v>
      </c>
      <c r="AA1463" s="57">
        <v>0</v>
      </c>
      <c r="AB1463" s="57">
        <v>69830.7</v>
      </c>
      <c r="AC1463" s="57">
        <v>0</v>
      </c>
      <c r="AD1463" s="56" t="s">
        <v>9255</v>
      </c>
      <c r="AE1463" s="57">
        <v>0</v>
      </c>
      <c r="AF1463" s="57">
        <v>0</v>
      </c>
      <c r="AG1463" s="57">
        <v>0</v>
      </c>
      <c r="AI1463"/>
      <c r="AJ1463"/>
    </row>
    <row r="1464" spans="1:36">
      <c r="A1464" s="56" t="s">
        <v>48</v>
      </c>
      <c r="B1464" s="56" t="s">
        <v>11427</v>
      </c>
      <c r="C1464" s="56">
        <v>2101010050</v>
      </c>
      <c r="D1464" s="56" t="s">
        <v>43</v>
      </c>
      <c r="E1464" s="56">
        <v>2101020050</v>
      </c>
      <c r="F1464" s="56">
        <v>5401010050</v>
      </c>
      <c r="G1464" s="56" t="s">
        <v>11428</v>
      </c>
      <c r="H1464" s="56">
        <v>400302</v>
      </c>
      <c r="I1464" s="56" t="s">
        <v>11517</v>
      </c>
      <c r="J1464" s="56" t="s">
        <v>5204</v>
      </c>
      <c r="K1464" s="56" t="s">
        <v>4738</v>
      </c>
      <c r="L1464" s="56" t="s">
        <v>7138</v>
      </c>
      <c r="M1464" s="73">
        <v>40542</v>
      </c>
      <c r="N1464" s="56"/>
      <c r="O1464" s="56"/>
      <c r="P1464" s="56" t="s">
        <v>1304</v>
      </c>
      <c r="Q1464" s="56"/>
      <c r="R1464" s="56" t="s">
        <v>70</v>
      </c>
      <c r="S1464" s="56" t="s">
        <v>11415</v>
      </c>
      <c r="T1464" s="56" t="s">
        <v>7140</v>
      </c>
      <c r="U1464" s="57">
        <v>187780</v>
      </c>
      <c r="V1464" s="57">
        <v>-101551.14</v>
      </c>
      <c r="W1464" s="57">
        <v>86228.86</v>
      </c>
      <c r="X1464" s="57">
        <v>0</v>
      </c>
      <c r="Y1464" s="73">
        <v>40542</v>
      </c>
      <c r="Z1464" s="57">
        <v>-9075.15</v>
      </c>
      <c r="AA1464" s="57">
        <v>0</v>
      </c>
      <c r="AB1464" s="57">
        <v>77153.710000000006</v>
      </c>
      <c r="AC1464" s="57">
        <v>0</v>
      </c>
      <c r="AD1464" s="56" t="s">
        <v>9255</v>
      </c>
      <c r="AE1464" s="57">
        <v>0</v>
      </c>
      <c r="AF1464" s="57">
        <v>0</v>
      </c>
      <c r="AG1464" s="57">
        <v>0</v>
      </c>
      <c r="AI1464"/>
      <c r="AJ1464"/>
    </row>
    <row r="1465" spans="1:36">
      <c r="A1465" s="56" t="s">
        <v>48</v>
      </c>
      <c r="B1465" s="56" t="s">
        <v>11427</v>
      </c>
      <c r="C1465" s="56">
        <v>2101010050</v>
      </c>
      <c r="D1465" s="56" t="s">
        <v>43</v>
      </c>
      <c r="E1465" s="56">
        <v>2101020050</v>
      </c>
      <c r="F1465" s="56">
        <v>5401010050</v>
      </c>
      <c r="G1465" s="56" t="s">
        <v>11428</v>
      </c>
      <c r="H1465" s="56">
        <v>400302</v>
      </c>
      <c r="I1465" s="56" t="s">
        <v>11517</v>
      </c>
      <c r="J1465" s="56" t="s">
        <v>5205</v>
      </c>
      <c r="K1465" s="56" t="s">
        <v>4740</v>
      </c>
      <c r="L1465" s="56" t="s">
        <v>7138</v>
      </c>
      <c r="M1465" s="73">
        <v>40542</v>
      </c>
      <c r="N1465" s="56"/>
      <c r="O1465" s="56"/>
      <c r="P1465" s="56" t="s">
        <v>1304</v>
      </c>
      <c r="Q1465" s="56"/>
      <c r="R1465" s="56" t="s">
        <v>70</v>
      </c>
      <c r="S1465" s="56" t="s">
        <v>11415</v>
      </c>
      <c r="T1465" s="56" t="s">
        <v>7140</v>
      </c>
      <c r="U1465" s="57">
        <v>281669</v>
      </c>
      <c r="V1465" s="57">
        <v>-152325.96</v>
      </c>
      <c r="W1465" s="57">
        <v>129343.03999999999</v>
      </c>
      <c r="X1465" s="57">
        <v>0</v>
      </c>
      <c r="Y1465" s="73">
        <v>40542</v>
      </c>
      <c r="Z1465" s="57">
        <v>-13612.7</v>
      </c>
      <c r="AA1465" s="57">
        <v>0</v>
      </c>
      <c r="AB1465" s="57">
        <v>115730.34</v>
      </c>
      <c r="AC1465" s="57">
        <v>0</v>
      </c>
      <c r="AD1465" s="56" t="s">
        <v>9255</v>
      </c>
      <c r="AE1465" s="57">
        <v>0</v>
      </c>
      <c r="AF1465" s="57">
        <v>0</v>
      </c>
      <c r="AG1465" s="57">
        <v>0</v>
      </c>
      <c r="AI1465"/>
      <c r="AJ1465"/>
    </row>
    <row r="1466" spans="1:36">
      <c r="A1466" s="56" t="s">
        <v>48</v>
      </c>
      <c r="B1466" s="56" t="s">
        <v>11427</v>
      </c>
      <c r="C1466" s="56">
        <v>2101010050</v>
      </c>
      <c r="D1466" s="56" t="s">
        <v>43</v>
      </c>
      <c r="E1466" s="56">
        <v>2101020050</v>
      </c>
      <c r="F1466" s="56">
        <v>5401010050</v>
      </c>
      <c r="G1466" s="56" t="s">
        <v>11428</v>
      </c>
      <c r="H1466" s="56">
        <v>400302</v>
      </c>
      <c r="I1466" s="56" t="s">
        <v>11517</v>
      </c>
      <c r="J1466" s="56" t="s">
        <v>5206</v>
      </c>
      <c r="K1466" s="56" t="s">
        <v>4742</v>
      </c>
      <c r="L1466" s="56" t="s">
        <v>7138</v>
      </c>
      <c r="M1466" s="73">
        <v>40542</v>
      </c>
      <c r="N1466" s="56"/>
      <c r="O1466" s="56"/>
      <c r="P1466" s="56" t="s">
        <v>1304</v>
      </c>
      <c r="Q1466" s="56"/>
      <c r="R1466" s="56" t="s">
        <v>70</v>
      </c>
      <c r="S1466" s="56" t="s">
        <v>11415</v>
      </c>
      <c r="T1466" s="56" t="s">
        <v>7140</v>
      </c>
      <c r="U1466" s="57">
        <v>338308</v>
      </c>
      <c r="V1466" s="57">
        <v>-182956.06</v>
      </c>
      <c r="W1466" s="57">
        <v>155351.94</v>
      </c>
      <c r="X1466" s="57">
        <v>0</v>
      </c>
      <c r="Y1466" s="73">
        <v>40542</v>
      </c>
      <c r="Z1466" s="57">
        <v>-16350</v>
      </c>
      <c r="AA1466" s="57">
        <v>0</v>
      </c>
      <c r="AB1466" s="57">
        <v>139001.94</v>
      </c>
      <c r="AC1466" s="57">
        <v>0</v>
      </c>
      <c r="AD1466" s="56" t="s">
        <v>9255</v>
      </c>
      <c r="AE1466" s="57">
        <v>0</v>
      </c>
      <c r="AF1466" s="57">
        <v>0</v>
      </c>
      <c r="AG1466" s="57">
        <v>0</v>
      </c>
      <c r="AI1466"/>
      <c r="AJ1466"/>
    </row>
    <row r="1467" spans="1:36">
      <c r="A1467" s="56" t="s">
        <v>48</v>
      </c>
      <c r="B1467" s="56" t="s">
        <v>11427</v>
      </c>
      <c r="C1467" s="56">
        <v>2101010050</v>
      </c>
      <c r="D1467" s="56" t="s">
        <v>43</v>
      </c>
      <c r="E1467" s="56">
        <v>2101020050</v>
      </c>
      <c r="F1467" s="56">
        <v>5401010050</v>
      </c>
      <c r="G1467" s="56" t="s">
        <v>11428</v>
      </c>
      <c r="H1467" s="56">
        <v>400302</v>
      </c>
      <c r="I1467" s="56" t="s">
        <v>11517</v>
      </c>
      <c r="J1467" s="56" t="s">
        <v>5207</v>
      </c>
      <c r="K1467" s="56" t="s">
        <v>4744</v>
      </c>
      <c r="L1467" s="56" t="s">
        <v>7138</v>
      </c>
      <c r="M1467" s="73">
        <v>40542</v>
      </c>
      <c r="N1467" s="56"/>
      <c r="O1467" s="56"/>
      <c r="P1467" s="56" t="s">
        <v>1304</v>
      </c>
      <c r="Q1467" s="56"/>
      <c r="R1467" s="56" t="s">
        <v>70</v>
      </c>
      <c r="S1467" s="56" t="s">
        <v>11415</v>
      </c>
      <c r="T1467" s="56" t="s">
        <v>7140</v>
      </c>
      <c r="U1467" s="57">
        <v>33831</v>
      </c>
      <c r="V1467" s="57">
        <v>-18295.84</v>
      </c>
      <c r="W1467" s="57">
        <v>15535.16</v>
      </c>
      <c r="X1467" s="57">
        <v>0</v>
      </c>
      <c r="Y1467" s="73">
        <v>40542</v>
      </c>
      <c r="Z1467" s="57">
        <v>-1634.99</v>
      </c>
      <c r="AA1467" s="57">
        <v>0</v>
      </c>
      <c r="AB1467" s="57">
        <v>13900.17</v>
      </c>
      <c r="AC1467" s="57">
        <v>0</v>
      </c>
      <c r="AD1467" s="56" t="s">
        <v>9255</v>
      </c>
      <c r="AE1467" s="57">
        <v>0</v>
      </c>
      <c r="AF1467" s="57">
        <v>0</v>
      </c>
      <c r="AG1467" s="57">
        <v>0</v>
      </c>
      <c r="AI1467"/>
      <c r="AJ1467"/>
    </row>
    <row r="1468" spans="1:36">
      <c r="A1468" s="56" t="s">
        <v>48</v>
      </c>
      <c r="B1468" s="56" t="s">
        <v>11427</v>
      </c>
      <c r="C1468" s="56">
        <v>2101010050</v>
      </c>
      <c r="D1468" s="56" t="s">
        <v>43</v>
      </c>
      <c r="E1468" s="56">
        <v>2101020050</v>
      </c>
      <c r="F1468" s="56">
        <v>5401010050</v>
      </c>
      <c r="G1468" s="56" t="s">
        <v>11428</v>
      </c>
      <c r="H1468" s="56">
        <v>400302</v>
      </c>
      <c r="I1468" s="56" t="s">
        <v>11517</v>
      </c>
      <c r="J1468" s="56" t="s">
        <v>5208</v>
      </c>
      <c r="K1468" s="56" t="s">
        <v>4746</v>
      </c>
      <c r="L1468" s="56" t="s">
        <v>7138</v>
      </c>
      <c r="M1468" s="73">
        <v>40542</v>
      </c>
      <c r="N1468" s="56"/>
      <c r="O1468" s="56"/>
      <c r="P1468" s="56" t="s">
        <v>1304</v>
      </c>
      <c r="Q1468" s="56"/>
      <c r="R1468" s="56" t="s">
        <v>70</v>
      </c>
      <c r="S1468" s="56" t="s">
        <v>11415</v>
      </c>
      <c r="T1468" s="56" t="s">
        <v>7140</v>
      </c>
      <c r="U1468" s="57">
        <v>1691539</v>
      </c>
      <c r="V1468" s="57">
        <v>-914780.5</v>
      </c>
      <c r="W1468" s="57">
        <v>776758.5</v>
      </c>
      <c r="X1468" s="57">
        <v>0</v>
      </c>
      <c r="Y1468" s="73">
        <v>40542</v>
      </c>
      <c r="Z1468" s="57">
        <v>-81749.87</v>
      </c>
      <c r="AA1468" s="57">
        <v>0</v>
      </c>
      <c r="AB1468" s="57">
        <v>695008.63</v>
      </c>
      <c r="AC1468" s="57">
        <v>0</v>
      </c>
      <c r="AD1468" s="56" t="s">
        <v>9255</v>
      </c>
      <c r="AE1468" s="57">
        <v>0</v>
      </c>
      <c r="AF1468" s="57">
        <v>0</v>
      </c>
      <c r="AG1468" s="57">
        <v>0</v>
      </c>
      <c r="AI1468"/>
      <c r="AJ1468"/>
    </row>
    <row r="1469" spans="1:36">
      <c r="A1469" s="56" t="s">
        <v>48</v>
      </c>
      <c r="B1469" s="56" t="s">
        <v>11427</v>
      </c>
      <c r="C1469" s="56">
        <v>2101010050</v>
      </c>
      <c r="D1469" s="56" t="s">
        <v>43</v>
      </c>
      <c r="E1469" s="56">
        <v>2101020050</v>
      </c>
      <c r="F1469" s="56">
        <v>5401010050</v>
      </c>
      <c r="G1469" s="56" t="s">
        <v>11428</v>
      </c>
      <c r="H1469" s="56">
        <v>400302</v>
      </c>
      <c r="I1469" s="56" t="s">
        <v>11517</v>
      </c>
      <c r="J1469" s="56" t="s">
        <v>5209</v>
      </c>
      <c r="K1469" s="56" t="s">
        <v>4748</v>
      </c>
      <c r="L1469" s="56" t="s">
        <v>7138</v>
      </c>
      <c r="M1469" s="73">
        <v>40542</v>
      </c>
      <c r="N1469" s="56"/>
      <c r="O1469" s="56"/>
      <c r="P1469" s="56" t="s">
        <v>1304</v>
      </c>
      <c r="Q1469" s="56"/>
      <c r="R1469" s="56" t="s">
        <v>70</v>
      </c>
      <c r="S1469" s="56" t="s">
        <v>11415</v>
      </c>
      <c r="T1469" s="56" t="s">
        <v>7140</v>
      </c>
      <c r="U1469" s="57">
        <v>338308</v>
      </c>
      <c r="V1469" s="57">
        <v>-182956.06</v>
      </c>
      <c r="W1469" s="57">
        <v>155351.94</v>
      </c>
      <c r="X1469" s="57">
        <v>0</v>
      </c>
      <c r="Y1469" s="73">
        <v>40542</v>
      </c>
      <c r="Z1469" s="57">
        <v>-16350</v>
      </c>
      <c r="AA1469" s="57">
        <v>0</v>
      </c>
      <c r="AB1469" s="57">
        <v>139001.94</v>
      </c>
      <c r="AC1469" s="57">
        <v>0</v>
      </c>
      <c r="AD1469" s="56" t="s">
        <v>9255</v>
      </c>
      <c r="AE1469" s="57">
        <v>0</v>
      </c>
      <c r="AF1469" s="57">
        <v>0</v>
      </c>
      <c r="AG1469" s="57">
        <v>0</v>
      </c>
      <c r="AI1469"/>
      <c r="AJ1469"/>
    </row>
    <row r="1470" spans="1:36">
      <c r="A1470" s="56" t="s">
        <v>48</v>
      </c>
      <c r="B1470" s="56" t="s">
        <v>11427</v>
      </c>
      <c r="C1470" s="56">
        <v>2101010050</v>
      </c>
      <c r="D1470" s="56" t="s">
        <v>43</v>
      </c>
      <c r="E1470" s="56">
        <v>2101020050</v>
      </c>
      <c r="F1470" s="56">
        <v>5401010050</v>
      </c>
      <c r="G1470" s="56" t="s">
        <v>11428</v>
      </c>
      <c r="H1470" s="56">
        <v>400302</v>
      </c>
      <c r="I1470" s="56" t="s">
        <v>11517</v>
      </c>
      <c r="J1470" s="56" t="s">
        <v>5221</v>
      </c>
      <c r="K1470" s="56" t="s">
        <v>1543</v>
      </c>
      <c r="L1470" s="56" t="s">
        <v>7138</v>
      </c>
      <c r="M1470" s="73">
        <v>40542</v>
      </c>
      <c r="N1470" s="56"/>
      <c r="O1470" s="56"/>
      <c r="P1470" s="56" t="s">
        <v>1304</v>
      </c>
      <c r="Q1470" s="56"/>
      <c r="R1470" s="56" t="s">
        <v>70</v>
      </c>
      <c r="S1470" s="56" t="s">
        <v>11415</v>
      </c>
      <c r="T1470" s="56" t="s">
        <v>7140</v>
      </c>
      <c r="U1470" s="57">
        <v>539470</v>
      </c>
      <c r="V1470" s="57">
        <v>-291745.34000000003</v>
      </c>
      <c r="W1470" s="57">
        <v>247724.66</v>
      </c>
      <c r="X1470" s="57">
        <v>0</v>
      </c>
      <c r="Y1470" s="73">
        <v>40542</v>
      </c>
      <c r="Z1470" s="57">
        <v>-26071.74</v>
      </c>
      <c r="AA1470" s="57">
        <v>0</v>
      </c>
      <c r="AB1470" s="57">
        <v>221652.92</v>
      </c>
      <c r="AC1470" s="57">
        <v>0</v>
      </c>
      <c r="AD1470" s="56" t="s">
        <v>9255</v>
      </c>
      <c r="AE1470" s="57">
        <v>0</v>
      </c>
      <c r="AF1470" s="57">
        <v>0</v>
      </c>
      <c r="AG1470" s="57">
        <v>0</v>
      </c>
      <c r="AI1470"/>
      <c r="AJ1470"/>
    </row>
    <row r="1471" spans="1:36">
      <c r="A1471" s="56" t="s">
        <v>48</v>
      </c>
      <c r="B1471" s="56" t="s">
        <v>11427</v>
      </c>
      <c r="C1471" s="56">
        <v>2101010050</v>
      </c>
      <c r="D1471" s="56" t="s">
        <v>43</v>
      </c>
      <c r="E1471" s="56">
        <v>2101020050</v>
      </c>
      <c r="F1471" s="56">
        <v>5401010050</v>
      </c>
      <c r="G1471" s="56" t="s">
        <v>11428</v>
      </c>
      <c r="H1471" s="56">
        <v>400302</v>
      </c>
      <c r="I1471" s="56" t="s">
        <v>11517</v>
      </c>
      <c r="J1471" s="56" t="s">
        <v>5224</v>
      </c>
      <c r="K1471" s="56" t="s">
        <v>2923</v>
      </c>
      <c r="L1471" s="56" t="s">
        <v>7138</v>
      </c>
      <c r="M1471" s="73">
        <v>40542</v>
      </c>
      <c r="N1471" s="56"/>
      <c r="O1471" s="56"/>
      <c r="P1471" s="56" t="s">
        <v>1304</v>
      </c>
      <c r="Q1471" s="56"/>
      <c r="R1471" s="56" t="s">
        <v>70</v>
      </c>
      <c r="S1471" s="56" t="s">
        <v>11415</v>
      </c>
      <c r="T1471" s="56" t="s">
        <v>7140</v>
      </c>
      <c r="U1471" s="57">
        <v>14364140</v>
      </c>
      <c r="V1471" s="57">
        <v>-7773474.7699999996</v>
      </c>
      <c r="W1471" s="57">
        <v>6590665.2300000004</v>
      </c>
      <c r="X1471" s="57">
        <v>0</v>
      </c>
      <c r="Y1471" s="73">
        <v>40542</v>
      </c>
      <c r="Z1471" s="57">
        <v>-693564.73</v>
      </c>
      <c r="AA1471" s="57">
        <v>0</v>
      </c>
      <c r="AB1471" s="57">
        <v>5897100.5</v>
      </c>
      <c r="AC1471" s="57">
        <v>0</v>
      </c>
      <c r="AD1471" s="56" t="s">
        <v>9255</v>
      </c>
      <c r="AE1471" s="57">
        <v>0</v>
      </c>
      <c r="AF1471" s="57">
        <v>0</v>
      </c>
      <c r="AG1471" s="57">
        <v>0</v>
      </c>
      <c r="AI1471"/>
      <c r="AJ1471"/>
    </row>
    <row r="1472" spans="1:36">
      <c r="A1472" s="56" t="s">
        <v>48</v>
      </c>
      <c r="B1472" s="56" t="s">
        <v>11427</v>
      </c>
      <c r="C1472" s="56">
        <v>2101010050</v>
      </c>
      <c r="D1472" s="56" t="s">
        <v>43</v>
      </c>
      <c r="E1472" s="56">
        <v>2101020050</v>
      </c>
      <c r="F1472" s="56">
        <v>5401010050</v>
      </c>
      <c r="G1472" s="56" t="s">
        <v>11428</v>
      </c>
      <c r="H1472" s="56">
        <v>400302</v>
      </c>
      <c r="I1472" s="56" t="s">
        <v>11477</v>
      </c>
      <c r="J1472" s="56" t="s">
        <v>5231</v>
      </c>
      <c r="K1472" s="56" t="s">
        <v>4781</v>
      </c>
      <c r="L1472" s="56" t="s">
        <v>7138</v>
      </c>
      <c r="M1472" s="73">
        <v>40542</v>
      </c>
      <c r="N1472" s="56"/>
      <c r="O1472" s="56"/>
      <c r="P1472" s="56" t="s">
        <v>1304</v>
      </c>
      <c r="Q1472" s="56"/>
      <c r="R1472" s="56" t="s">
        <v>70</v>
      </c>
      <c r="S1472" s="56" t="s">
        <v>11415</v>
      </c>
      <c r="T1472" s="56" t="s">
        <v>7140</v>
      </c>
      <c r="U1472" s="57">
        <v>2159276</v>
      </c>
      <c r="V1472" s="57">
        <v>-1167746.95</v>
      </c>
      <c r="W1472" s="57">
        <v>991529.05</v>
      </c>
      <c r="X1472" s="57">
        <v>0</v>
      </c>
      <c r="Y1472" s="73">
        <v>40542</v>
      </c>
      <c r="Z1472" s="57">
        <v>-104353.18</v>
      </c>
      <c r="AA1472" s="57">
        <v>0</v>
      </c>
      <c r="AB1472" s="57">
        <v>887175.87</v>
      </c>
      <c r="AC1472" s="57">
        <v>0</v>
      </c>
      <c r="AD1472" s="56" t="s">
        <v>9255</v>
      </c>
      <c r="AE1472" s="57">
        <v>0</v>
      </c>
      <c r="AF1472" s="57">
        <v>0</v>
      </c>
      <c r="AG1472" s="57">
        <v>0</v>
      </c>
      <c r="AI1472"/>
      <c r="AJ1472"/>
    </row>
    <row r="1473" spans="1:36">
      <c r="A1473" s="56" t="s">
        <v>48</v>
      </c>
      <c r="B1473" s="56" t="s">
        <v>11427</v>
      </c>
      <c r="C1473" s="56">
        <v>2101010050</v>
      </c>
      <c r="D1473" s="56" t="s">
        <v>43</v>
      </c>
      <c r="E1473" s="56">
        <v>2101020050</v>
      </c>
      <c r="F1473" s="56">
        <v>5401010050</v>
      </c>
      <c r="G1473" s="56" t="s">
        <v>11428</v>
      </c>
      <c r="H1473" s="56">
        <v>400302</v>
      </c>
      <c r="I1473" s="56" t="s">
        <v>11477</v>
      </c>
      <c r="J1473" s="56" t="s">
        <v>5261</v>
      </c>
      <c r="K1473" s="56" t="s">
        <v>4829</v>
      </c>
      <c r="L1473" s="56" t="s">
        <v>7138</v>
      </c>
      <c r="M1473" s="73">
        <v>40542</v>
      </c>
      <c r="N1473" s="56"/>
      <c r="O1473" s="56"/>
      <c r="P1473" s="56" t="s">
        <v>1304</v>
      </c>
      <c r="Q1473" s="56"/>
      <c r="R1473" s="56" t="s">
        <v>70</v>
      </c>
      <c r="S1473" s="56" t="s">
        <v>11415</v>
      </c>
      <c r="T1473" s="56" t="s">
        <v>7140</v>
      </c>
      <c r="U1473" s="57">
        <v>56055750</v>
      </c>
      <c r="V1473" s="57">
        <v>-30314828.48</v>
      </c>
      <c r="W1473" s="57">
        <v>25740921.52</v>
      </c>
      <c r="X1473" s="57">
        <v>0</v>
      </c>
      <c r="Y1473" s="73">
        <v>40542</v>
      </c>
      <c r="Z1473" s="57">
        <v>-2709100.69</v>
      </c>
      <c r="AA1473" s="57">
        <v>0</v>
      </c>
      <c r="AB1473" s="57">
        <v>23031820.829999998</v>
      </c>
      <c r="AC1473" s="57">
        <v>0</v>
      </c>
      <c r="AD1473" s="56" t="s">
        <v>9255</v>
      </c>
      <c r="AE1473" s="57">
        <v>0</v>
      </c>
      <c r="AF1473" s="57">
        <v>0</v>
      </c>
      <c r="AG1473" s="57">
        <v>0</v>
      </c>
      <c r="AI1473"/>
      <c r="AJ1473"/>
    </row>
    <row r="1474" spans="1:36">
      <c r="A1474" s="56" t="s">
        <v>48</v>
      </c>
      <c r="B1474" s="56" t="s">
        <v>11427</v>
      </c>
      <c r="C1474" s="56">
        <v>2101010050</v>
      </c>
      <c r="D1474" s="56" t="s">
        <v>43</v>
      </c>
      <c r="E1474" s="56">
        <v>2101020050</v>
      </c>
      <c r="F1474" s="56">
        <v>5401010050</v>
      </c>
      <c r="G1474" s="56" t="s">
        <v>11428</v>
      </c>
      <c r="H1474" s="56">
        <v>400302</v>
      </c>
      <c r="I1474" s="56" t="s">
        <v>11477</v>
      </c>
      <c r="J1474" s="56" t="s">
        <v>5262</v>
      </c>
      <c r="K1474" s="56" t="s">
        <v>4831</v>
      </c>
      <c r="L1474" s="56" t="s">
        <v>7138</v>
      </c>
      <c r="M1474" s="73">
        <v>40542</v>
      </c>
      <c r="N1474" s="56"/>
      <c r="O1474" s="56"/>
      <c r="P1474" s="56" t="s">
        <v>1304</v>
      </c>
      <c r="Q1474" s="56"/>
      <c r="R1474" s="56" t="s">
        <v>70</v>
      </c>
      <c r="S1474" s="56" t="s">
        <v>11415</v>
      </c>
      <c r="T1474" s="56" t="s">
        <v>7140</v>
      </c>
      <c r="U1474" s="57">
        <v>8043248</v>
      </c>
      <c r="V1474" s="57">
        <v>-4349783.54</v>
      </c>
      <c r="W1474" s="57">
        <v>3693464.46</v>
      </c>
      <c r="X1474" s="57">
        <v>0</v>
      </c>
      <c r="Y1474" s="73">
        <v>40542</v>
      </c>
      <c r="Z1474" s="57">
        <v>-388718.14</v>
      </c>
      <c r="AA1474" s="57">
        <v>0</v>
      </c>
      <c r="AB1474" s="57">
        <v>3304746.32</v>
      </c>
      <c r="AC1474" s="57">
        <v>0</v>
      </c>
      <c r="AD1474" s="56" t="s">
        <v>9255</v>
      </c>
      <c r="AE1474" s="57">
        <v>0</v>
      </c>
      <c r="AF1474" s="57">
        <v>0</v>
      </c>
      <c r="AG1474" s="57">
        <v>0</v>
      </c>
      <c r="AI1474"/>
      <c r="AJ1474"/>
    </row>
    <row r="1475" spans="1:36">
      <c r="A1475" s="56" t="s">
        <v>48</v>
      </c>
      <c r="B1475" s="56" t="s">
        <v>11427</v>
      </c>
      <c r="C1475" s="56">
        <v>2101010050</v>
      </c>
      <c r="D1475" s="56" t="s">
        <v>43</v>
      </c>
      <c r="E1475" s="56">
        <v>2101020050</v>
      </c>
      <c r="F1475" s="56">
        <v>5401010050</v>
      </c>
      <c r="G1475" s="56" t="s">
        <v>11428</v>
      </c>
      <c r="H1475" s="56">
        <v>400302</v>
      </c>
      <c r="I1475" s="56" t="s">
        <v>11518</v>
      </c>
      <c r="J1475" s="56" t="s">
        <v>5289</v>
      </c>
      <c r="K1475" s="56" t="s">
        <v>1486</v>
      </c>
      <c r="L1475" s="56" t="s">
        <v>7138</v>
      </c>
      <c r="M1475" s="73">
        <v>40542</v>
      </c>
      <c r="N1475" s="56"/>
      <c r="O1475" s="56"/>
      <c r="P1475" s="56" t="s">
        <v>1304</v>
      </c>
      <c r="Q1475" s="56"/>
      <c r="R1475" s="56" t="s">
        <v>70</v>
      </c>
      <c r="S1475" s="56" t="s">
        <v>11415</v>
      </c>
      <c r="T1475" s="56" t="s">
        <v>7140</v>
      </c>
      <c r="U1475" s="57">
        <v>982395</v>
      </c>
      <c r="V1475" s="57">
        <v>-531645.26</v>
      </c>
      <c r="W1475" s="57">
        <v>450749.74</v>
      </c>
      <c r="X1475" s="57">
        <v>0</v>
      </c>
      <c r="Y1475" s="73">
        <v>40542</v>
      </c>
      <c r="Z1475" s="57">
        <v>-47434.38</v>
      </c>
      <c r="AA1475" s="57">
        <v>0</v>
      </c>
      <c r="AB1475" s="57">
        <v>403315.36</v>
      </c>
      <c r="AC1475" s="57">
        <v>0</v>
      </c>
      <c r="AD1475" s="56" t="s">
        <v>9255</v>
      </c>
      <c r="AE1475" s="57">
        <v>0</v>
      </c>
      <c r="AF1475" s="57">
        <v>0</v>
      </c>
      <c r="AG1475" s="57">
        <v>0</v>
      </c>
      <c r="AI1475"/>
      <c r="AJ1475"/>
    </row>
    <row r="1476" spans="1:36">
      <c r="A1476" s="56" t="s">
        <v>48</v>
      </c>
      <c r="B1476" s="56" t="s">
        <v>11427</v>
      </c>
      <c r="C1476" s="56">
        <v>2101010050</v>
      </c>
      <c r="D1476" s="56" t="s">
        <v>43</v>
      </c>
      <c r="E1476" s="56">
        <v>2101020050</v>
      </c>
      <c r="F1476" s="56">
        <v>5401010050</v>
      </c>
      <c r="G1476" s="56" t="s">
        <v>11428</v>
      </c>
      <c r="H1476" s="56">
        <v>400302</v>
      </c>
      <c r="I1476" s="56" t="s">
        <v>11518</v>
      </c>
      <c r="J1476" s="56" t="s">
        <v>5305</v>
      </c>
      <c r="K1476" s="56" t="s">
        <v>4957</v>
      </c>
      <c r="L1476" s="56" t="s">
        <v>7138</v>
      </c>
      <c r="M1476" s="73">
        <v>40542</v>
      </c>
      <c r="N1476" s="56"/>
      <c r="O1476" s="56"/>
      <c r="P1476" s="56" t="s">
        <v>1304</v>
      </c>
      <c r="Q1476" s="56"/>
      <c r="R1476" s="56" t="s">
        <v>70</v>
      </c>
      <c r="S1476" s="56" t="s">
        <v>11415</v>
      </c>
      <c r="T1476" s="56" t="s">
        <v>7140</v>
      </c>
      <c r="U1476" s="57">
        <v>75444</v>
      </c>
      <c r="V1476" s="57">
        <v>-40827.96</v>
      </c>
      <c r="W1476" s="57">
        <v>34616.04</v>
      </c>
      <c r="X1476" s="57">
        <v>0</v>
      </c>
      <c r="Y1476" s="73">
        <v>40542</v>
      </c>
      <c r="Z1476" s="57">
        <v>-3642.8</v>
      </c>
      <c r="AA1476" s="57">
        <v>0</v>
      </c>
      <c r="AB1476" s="57">
        <v>30973.24</v>
      </c>
      <c r="AC1476" s="57">
        <v>0</v>
      </c>
      <c r="AD1476" s="56" t="s">
        <v>9255</v>
      </c>
      <c r="AE1476" s="57">
        <v>0</v>
      </c>
      <c r="AF1476" s="57">
        <v>0</v>
      </c>
      <c r="AG1476" s="57">
        <v>0</v>
      </c>
      <c r="AI1476"/>
      <c r="AJ1476"/>
    </row>
    <row r="1477" spans="1:36">
      <c r="A1477" s="56" t="s">
        <v>48</v>
      </c>
      <c r="B1477" s="56" t="s">
        <v>11427</v>
      </c>
      <c r="C1477" s="56">
        <v>2101010050</v>
      </c>
      <c r="D1477" s="56" t="s">
        <v>43</v>
      </c>
      <c r="E1477" s="56">
        <v>2101020050</v>
      </c>
      <c r="F1477" s="56">
        <v>5401010050</v>
      </c>
      <c r="G1477" s="56" t="s">
        <v>11428</v>
      </c>
      <c r="H1477" s="56">
        <v>400303</v>
      </c>
      <c r="I1477" s="56" t="s">
        <v>11519</v>
      </c>
      <c r="J1477" s="56" t="s">
        <v>5396</v>
      </c>
      <c r="K1477" s="56" t="s">
        <v>4628</v>
      </c>
      <c r="L1477" s="56" t="s">
        <v>7138</v>
      </c>
      <c r="M1477" s="73">
        <v>40672</v>
      </c>
      <c r="N1477" s="56"/>
      <c r="O1477" s="56"/>
      <c r="P1477" s="56" t="s">
        <v>1304</v>
      </c>
      <c r="Q1477" s="56"/>
      <c r="R1477" s="56" t="s">
        <v>70</v>
      </c>
      <c r="S1477" s="56" t="s">
        <v>11415</v>
      </c>
      <c r="T1477" s="56" t="s">
        <v>7140</v>
      </c>
      <c r="U1477" s="57">
        <v>635624</v>
      </c>
      <c r="V1477" s="57">
        <v>-332061.93</v>
      </c>
      <c r="W1477" s="57">
        <v>303562.07</v>
      </c>
      <c r="X1477" s="57">
        <v>0</v>
      </c>
      <c r="Y1477" s="73">
        <v>40672</v>
      </c>
      <c r="Z1477" s="57">
        <v>-30698.28</v>
      </c>
      <c r="AA1477" s="57">
        <v>0</v>
      </c>
      <c r="AB1477" s="57">
        <v>272863.78999999998</v>
      </c>
      <c r="AC1477" s="57">
        <v>0</v>
      </c>
      <c r="AD1477" s="56" t="s">
        <v>9255</v>
      </c>
      <c r="AE1477" s="57">
        <v>0</v>
      </c>
      <c r="AF1477" s="57">
        <v>0</v>
      </c>
      <c r="AG1477" s="57">
        <v>0</v>
      </c>
      <c r="AI1477"/>
      <c r="AJ1477"/>
    </row>
    <row r="1478" spans="1:36">
      <c r="A1478" s="56" t="s">
        <v>48</v>
      </c>
      <c r="B1478" s="56" t="s">
        <v>11427</v>
      </c>
      <c r="C1478" s="56">
        <v>2101010050</v>
      </c>
      <c r="D1478" s="56" t="s">
        <v>43</v>
      </c>
      <c r="E1478" s="56">
        <v>2101020050</v>
      </c>
      <c r="F1478" s="56">
        <v>5401010050</v>
      </c>
      <c r="G1478" s="56" t="s">
        <v>11428</v>
      </c>
      <c r="H1478" s="56">
        <v>400303</v>
      </c>
      <c r="I1478" s="56" t="s">
        <v>11519</v>
      </c>
      <c r="J1478" s="56" t="s">
        <v>5398</v>
      </c>
      <c r="K1478" s="56" t="s">
        <v>4632</v>
      </c>
      <c r="L1478" s="56" t="s">
        <v>7138</v>
      </c>
      <c r="M1478" s="73">
        <v>40672</v>
      </c>
      <c r="N1478" s="56"/>
      <c r="O1478" s="56"/>
      <c r="P1478" s="56" t="s">
        <v>1304</v>
      </c>
      <c r="Q1478" s="56"/>
      <c r="R1478" s="56" t="s">
        <v>70</v>
      </c>
      <c r="S1478" s="56" t="s">
        <v>11415</v>
      </c>
      <c r="T1478" s="56" t="s">
        <v>7140</v>
      </c>
      <c r="U1478" s="57">
        <v>177127</v>
      </c>
      <c r="V1478" s="57">
        <v>-92534.29</v>
      </c>
      <c r="W1478" s="57">
        <v>84592.71</v>
      </c>
      <c r="X1478" s="57">
        <v>0</v>
      </c>
      <c r="Y1478" s="73">
        <v>40672</v>
      </c>
      <c r="Z1478" s="57">
        <v>-8554.6</v>
      </c>
      <c r="AA1478" s="57">
        <v>0</v>
      </c>
      <c r="AB1478" s="57">
        <v>76038.11</v>
      </c>
      <c r="AC1478" s="57">
        <v>0</v>
      </c>
      <c r="AD1478" s="56" t="s">
        <v>9255</v>
      </c>
      <c r="AE1478" s="57">
        <v>0</v>
      </c>
      <c r="AF1478" s="57">
        <v>0</v>
      </c>
      <c r="AG1478" s="57">
        <v>0</v>
      </c>
      <c r="AI1478"/>
      <c r="AJ1478"/>
    </row>
    <row r="1479" spans="1:36">
      <c r="A1479" s="56" t="s">
        <v>48</v>
      </c>
      <c r="B1479" s="56" t="s">
        <v>11427</v>
      </c>
      <c r="C1479" s="56">
        <v>2101010050</v>
      </c>
      <c r="D1479" s="56" t="s">
        <v>43</v>
      </c>
      <c r="E1479" s="56">
        <v>2101020050</v>
      </c>
      <c r="F1479" s="56">
        <v>5401010050</v>
      </c>
      <c r="G1479" s="56" t="s">
        <v>11428</v>
      </c>
      <c r="H1479" s="56">
        <v>400303</v>
      </c>
      <c r="I1479" s="56" t="s">
        <v>11520</v>
      </c>
      <c r="J1479" s="56" t="s">
        <v>5464</v>
      </c>
      <c r="K1479" s="56" t="s">
        <v>4738</v>
      </c>
      <c r="L1479" s="56" t="s">
        <v>7138</v>
      </c>
      <c r="M1479" s="73">
        <v>40672</v>
      </c>
      <c r="N1479" s="56"/>
      <c r="O1479" s="56"/>
      <c r="P1479" s="56" t="s">
        <v>1304</v>
      </c>
      <c r="Q1479" s="56"/>
      <c r="R1479" s="56" t="s">
        <v>70</v>
      </c>
      <c r="S1479" s="56" t="s">
        <v>11415</v>
      </c>
      <c r="T1479" s="56" t="s">
        <v>7140</v>
      </c>
      <c r="U1479" s="57">
        <v>190724</v>
      </c>
      <c r="V1479" s="57">
        <v>-99484.96</v>
      </c>
      <c r="W1479" s="57">
        <v>91239.039999999994</v>
      </c>
      <c r="X1479" s="57">
        <v>0</v>
      </c>
      <c r="Y1479" s="73">
        <v>40672</v>
      </c>
      <c r="Z1479" s="57">
        <v>-9228.5300000000007</v>
      </c>
      <c r="AA1479" s="57">
        <v>0</v>
      </c>
      <c r="AB1479" s="57">
        <v>82010.509999999995</v>
      </c>
      <c r="AC1479" s="57">
        <v>0</v>
      </c>
      <c r="AD1479" s="56" t="s">
        <v>9255</v>
      </c>
      <c r="AE1479" s="57">
        <v>0</v>
      </c>
      <c r="AF1479" s="57">
        <v>0</v>
      </c>
      <c r="AG1479" s="57">
        <v>0</v>
      </c>
      <c r="AI1479"/>
      <c r="AJ1479"/>
    </row>
    <row r="1480" spans="1:36">
      <c r="A1480" s="56" t="s">
        <v>48</v>
      </c>
      <c r="B1480" s="56" t="s">
        <v>11427</v>
      </c>
      <c r="C1480" s="56">
        <v>2101010050</v>
      </c>
      <c r="D1480" s="56" t="s">
        <v>43</v>
      </c>
      <c r="E1480" s="56">
        <v>2101020050</v>
      </c>
      <c r="F1480" s="56">
        <v>5401010050</v>
      </c>
      <c r="G1480" s="56" t="s">
        <v>11428</v>
      </c>
      <c r="H1480" s="56">
        <v>400303</v>
      </c>
      <c r="I1480" s="56" t="s">
        <v>11520</v>
      </c>
      <c r="J1480" s="56" t="s">
        <v>5465</v>
      </c>
      <c r="K1480" s="56" t="s">
        <v>4740</v>
      </c>
      <c r="L1480" s="56" t="s">
        <v>7138</v>
      </c>
      <c r="M1480" s="73">
        <v>40672</v>
      </c>
      <c r="N1480" s="56"/>
      <c r="O1480" s="56"/>
      <c r="P1480" s="56" t="s">
        <v>1304</v>
      </c>
      <c r="Q1480" s="56"/>
      <c r="R1480" s="56" t="s">
        <v>70</v>
      </c>
      <c r="S1480" s="56" t="s">
        <v>11415</v>
      </c>
      <c r="T1480" s="56" t="s">
        <v>7140</v>
      </c>
      <c r="U1480" s="57">
        <v>286086</v>
      </c>
      <c r="V1480" s="57">
        <v>-149226.74</v>
      </c>
      <c r="W1480" s="57">
        <v>136859.26</v>
      </c>
      <c r="X1480" s="57">
        <v>0</v>
      </c>
      <c r="Y1480" s="73">
        <v>40672</v>
      </c>
      <c r="Z1480" s="57">
        <v>-13842.87</v>
      </c>
      <c r="AA1480" s="57">
        <v>0</v>
      </c>
      <c r="AB1480" s="57">
        <v>123016.39</v>
      </c>
      <c r="AC1480" s="57">
        <v>0</v>
      </c>
      <c r="AD1480" s="56" t="s">
        <v>9255</v>
      </c>
      <c r="AE1480" s="57">
        <v>0</v>
      </c>
      <c r="AF1480" s="57">
        <v>0</v>
      </c>
      <c r="AG1480" s="57">
        <v>0</v>
      </c>
      <c r="AI1480"/>
      <c r="AJ1480"/>
    </row>
    <row r="1481" spans="1:36">
      <c r="A1481" s="56" t="s">
        <v>48</v>
      </c>
      <c r="B1481" s="56" t="s">
        <v>11427</v>
      </c>
      <c r="C1481" s="56">
        <v>2101010050</v>
      </c>
      <c r="D1481" s="56" t="s">
        <v>43</v>
      </c>
      <c r="E1481" s="56">
        <v>2101020050</v>
      </c>
      <c r="F1481" s="56">
        <v>5401010050</v>
      </c>
      <c r="G1481" s="56" t="s">
        <v>11428</v>
      </c>
      <c r="H1481" s="56">
        <v>400303</v>
      </c>
      <c r="I1481" s="56" t="s">
        <v>11520</v>
      </c>
      <c r="J1481" s="56" t="s">
        <v>5466</v>
      </c>
      <c r="K1481" s="56" t="s">
        <v>4742</v>
      </c>
      <c r="L1481" s="56" t="s">
        <v>7138</v>
      </c>
      <c r="M1481" s="73">
        <v>40672</v>
      </c>
      <c r="N1481" s="56"/>
      <c r="O1481" s="56"/>
      <c r="P1481" s="56" t="s">
        <v>1304</v>
      </c>
      <c r="Q1481" s="56"/>
      <c r="R1481" s="56" t="s">
        <v>70</v>
      </c>
      <c r="S1481" s="56" t="s">
        <v>11415</v>
      </c>
      <c r="T1481" s="56" t="s">
        <v>7140</v>
      </c>
      <c r="U1481" s="57">
        <v>343612</v>
      </c>
      <c r="V1481" s="57">
        <v>-179233.28</v>
      </c>
      <c r="W1481" s="57">
        <v>164378.72</v>
      </c>
      <c r="X1481" s="57">
        <v>0</v>
      </c>
      <c r="Y1481" s="73">
        <v>40672</v>
      </c>
      <c r="Z1481" s="57">
        <v>-16626.37</v>
      </c>
      <c r="AA1481" s="57">
        <v>0</v>
      </c>
      <c r="AB1481" s="57">
        <v>147752.35</v>
      </c>
      <c r="AC1481" s="57">
        <v>0</v>
      </c>
      <c r="AD1481" s="56" t="s">
        <v>9255</v>
      </c>
      <c r="AE1481" s="57">
        <v>0</v>
      </c>
      <c r="AF1481" s="57">
        <v>0</v>
      </c>
      <c r="AG1481" s="57">
        <v>0</v>
      </c>
      <c r="AI1481"/>
      <c r="AJ1481"/>
    </row>
    <row r="1482" spans="1:36">
      <c r="A1482" s="56" t="s">
        <v>48</v>
      </c>
      <c r="B1482" s="56" t="s">
        <v>11427</v>
      </c>
      <c r="C1482" s="56">
        <v>2101010050</v>
      </c>
      <c r="D1482" s="56" t="s">
        <v>43</v>
      </c>
      <c r="E1482" s="56">
        <v>2101020050</v>
      </c>
      <c r="F1482" s="56">
        <v>5401010050</v>
      </c>
      <c r="G1482" s="56" t="s">
        <v>11428</v>
      </c>
      <c r="H1482" s="56">
        <v>400303</v>
      </c>
      <c r="I1482" s="56" t="s">
        <v>11520</v>
      </c>
      <c r="J1482" s="56" t="s">
        <v>5467</v>
      </c>
      <c r="K1482" s="56" t="s">
        <v>4744</v>
      </c>
      <c r="L1482" s="56" t="s">
        <v>7138</v>
      </c>
      <c r="M1482" s="73">
        <v>40672</v>
      </c>
      <c r="N1482" s="56"/>
      <c r="O1482" s="56"/>
      <c r="P1482" s="56" t="s">
        <v>1304</v>
      </c>
      <c r="Q1482" s="56"/>
      <c r="R1482" s="56" t="s">
        <v>70</v>
      </c>
      <c r="S1482" s="56" t="s">
        <v>11415</v>
      </c>
      <c r="T1482" s="56" t="s">
        <v>7140</v>
      </c>
      <c r="U1482" s="57">
        <v>34361</v>
      </c>
      <c r="V1482" s="57">
        <v>-17923.45</v>
      </c>
      <c r="W1482" s="57">
        <v>16437.55</v>
      </c>
      <c r="X1482" s="57">
        <v>0</v>
      </c>
      <c r="Y1482" s="73">
        <v>40672</v>
      </c>
      <c r="Z1482" s="57">
        <v>-1662.6</v>
      </c>
      <c r="AA1482" s="57">
        <v>0</v>
      </c>
      <c r="AB1482" s="57">
        <v>14774.95</v>
      </c>
      <c r="AC1482" s="57">
        <v>0</v>
      </c>
      <c r="AD1482" s="56" t="s">
        <v>9255</v>
      </c>
      <c r="AE1482" s="57">
        <v>0</v>
      </c>
      <c r="AF1482" s="57">
        <v>0</v>
      </c>
      <c r="AG1482" s="57">
        <v>0</v>
      </c>
      <c r="AI1482"/>
      <c r="AJ1482"/>
    </row>
    <row r="1483" spans="1:36">
      <c r="A1483" s="56" t="s">
        <v>48</v>
      </c>
      <c r="B1483" s="56" t="s">
        <v>11427</v>
      </c>
      <c r="C1483" s="56">
        <v>2101010050</v>
      </c>
      <c r="D1483" s="56" t="s">
        <v>43</v>
      </c>
      <c r="E1483" s="56">
        <v>2101020050</v>
      </c>
      <c r="F1483" s="56">
        <v>5401010050</v>
      </c>
      <c r="G1483" s="56" t="s">
        <v>11428</v>
      </c>
      <c r="H1483" s="56">
        <v>400303</v>
      </c>
      <c r="I1483" s="56" t="s">
        <v>11520</v>
      </c>
      <c r="J1483" s="56" t="s">
        <v>5468</v>
      </c>
      <c r="K1483" s="56" t="s">
        <v>4746</v>
      </c>
      <c r="L1483" s="56" t="s">
        <v>7138</v>
      </c>
      <c r="M1483" s="73">
        <v>40672</v>
      </c>
      <c r="N1483" s="56"/>
      <c r="O1483" s="56"/>
      <c r="P1483" s="56" t="s">
        <v>1304</v>
      </c>
      <c r="Q1483" s="56"/>
      <c r="R1483" s="56" t="s">
        <v>70</v>
      </c>
      <c r="S1483" s="56" t="s">
        <v>11415</v>
      </c>
      <c r="T1483" s="56" t="s">
        <v>7140</v>
      </c>
      <c r="U1483" s="57">
        <v>1718060</v>
      </c>
      <c r="V1483" s="57">
        <v>-896167.75</v>
      </c>
      <c r="W1483" s="57">
        <v>821892.25</v>
      </c>
      <c r="X1483" s="57">
        <v>0</v>
      </c>
      <c r="Y1483" s="73">
        <v>40672</v>
      </c>
      <c r="Z1483" s="57">
        <v>-83131.69</v>
      </c>
      <c r="AA1483" s="57">
        <v>0</v>
      </c>
      <c r="AB1483" s="57">
        <v>738760.56</v>
      </c>
      <c r="AC1483" s="57">
        <v>0</v>
      </c>
      <c r="AD1483" s="56" t="s">
        <v>9255</v>
      </c>
      <c r="AE1483" s="57">
        <v>0</v>
      </c>
      <c r="AF1483" s="57">
        <v>0</v>
      </c>
      <c r="AG1483" s="57">
        <v>0</v>
      </c>
      <c r="AI1483"/>
      <c r="AJ1483"/>
    </row>
    <row r="1484" spans="1:36">
      <c r="A1484" s="56" t="s">
        <v>48</v>
      </c>
      <c r="B1484" s="56" t="s">
        <v>11427</v>
      </c>
      <c r="C1484" s="56">
        <v>2101010050</v>
      </c>
      <c r="D1484" s="56" t="s">
        <v>43</v>
      </c>
      <c r="E1484" s="56">
        <v>2101020050</v>
      </c>
      <c r="F1484" s="56">
        <v>5401010050</v>
      </c>
      <c r="G1484" s="56" t="s">
        <v>11428</v>
      </c>
      <c r="H1484" s="56">
        <v>400303</v>
      </c>
      <c r="I1484" s="56" t="s">
        <v>11520</v>
      </c>
      <c r="J1484" s="56" t="s">
        <v>5481</v>
      </c>
      <c r="K1484" s="56" t="s">
        <v>1543</v>
      </c>
      <c r="L1484" s="56" t="s">
        <v>7138</v>
      </c>
      <c r="M1484" s="73">
        <v>40672</v>
      </c>
      <c r="N1484" s="56"/>
      <c r="O1484" s="56"/>
      <c r="P1484" s="56" t="s">
        <v>1304</v>
      </c>
      <c r="Q1484" s="56"/>
      <c r="R1484" s="56" t="s">
        <v>70</v>
      </c>
      <c r="S1484" s="56" t="s">
        <v>11415</v>
      </c>
      <c r="T1484" s="56" t="s">
        <v>7140</v>
      </c>
      <c r="U1484" s="57">
        <v>508237</v>
      </c>
      <c r="V1484" s="57">
        <v>-265096.74</v>
      </c>
      <c r="W1484" s="57">
        <v>243140.26</v>
      </c>
      <c r="X1484" s="57">
        <v>0</v>
      </c>
      <c r="Y1484" s="73">
        <v>40672</v>
      </c>
      <c r="Z1484" s="57">
        <v>-24592.93</v>
      </c>
      <c r="AA1484" s="57">
        <v>0</v>
      </c>
      <c r="AB1484" s="57">
        <v>218547.33</v>
      </c>
      <c r="AC1484" s="57">
        <v>0</v>
      </c>
      <c r="AD1484" s="56" t="s">
        <v>9255</v>
      </c>
      <c r="AE1484" s="57">
        <v>0</v>
      </c>
      <c r="AF1484" s="57">
        <v>0</v>
      </c>
      <c r="AG1484" s="57">
        <v>0</v>
      </c>
      <c r="AI1484"/>
      <c r="AJ1484"/>
    </row>
    <row r="1485" spans="1:36">
      <c r="A1485" s="56" t="s">
        <v>48</v>
      </c>
      <c r="B1485" s="56" t="s">
        <v>11427</v>
      </c>
      <c r="C1485" s="56">
        <v>2101010050</v>
      </c>
      <c r="D1485" s="56" t="s">
        <v>43</v>
      </c>
      <c r="E1485" s="56">
        <v>2101020050</v>
      </c>
      <c r="F1485" s="56">
        <v>5401010050</v>
      </c>
      <c r="G1485" s="56" t="s">
        <v>11428</v>
      </c>
      <c r="H1485" s="56">
        <v>400303</v>
      </c>
      <c r="I1485" s="56" t="s">
        <v>11520</v>
      </c>
      <c r="J1485" s="56" t="s">
        <v>5484</v>
      </c>
      <c r="K1485" s="56" t="s">
        <v>2923</v>
      </c>
      <c r="L1485" s="56" t="s">
        <v>7138</v>
      </c>
      <c r="M1485" s="73">
        <v>40672</v>
      </c>
      <c r="N1485" s="56"/>
      <c r="O1485" s="56"/>
      <c r="P1485" s="56" t="s">
        <v>1304</v>
      </c>
      <c r="Q1485" s="56"/>
      <c r="R1485" s="56" t="s">
        <v>70</v>
      </c>
      <c r="S1485" s="56" t="s">
        <v>11415</v>
      </c>
      <c r="T1485" s="56" t="s">
        <v>7140</v>
      </c>
      <c r="U1485" s="57">
        <v>14925451</v>
      </c>
      <c r="V1485" s="57">
        <v>-7797333.1100000003</v>
      </c>
      <c r="W1485" s="57">
        <v>7128117.8899999997</v>
      </c>
      <c r="X1485" s="57">
        <v>0</v>
      </c>
      <c r="Y1485" s="73">
        <v>40672</v>
      </c>
      <c r="Z1485" s="57">
        <v>-720844.21</v>
      </c>
      <c r="AA1485" s="57">
        <v>0</v>
      </c>
      <c r="AB1485" s="57">
        <v>6407273.6799999997</v>
      </c>
      <c r="AC1485" s="57">
        <v>0</v>
      </c>
      <c r="AD1485" s="56" t="s">
        <v>9255</v>
      </c>
      <c r="AE1485" s="57">
        <v>0</v>
      </c>
      <c r="AF1485" s="57">
        <v>0</v>
      </c>
      <c r="AG1485" s="57">
        <v>0</v>
      </c>
      <c r="AI1485"/>
      <c r="AJ1485"/>
    </row>
    <row r="1486" spans="1:36">
      <c r="A1486" s="56" t="s">
        <v>48</v>
      </c>
      <c r="B1486" s="56" t="s">
        <v>11427</v>
      </c>
      <c r="C1486" s="56">
        <v>2101010050</v>
      </c>
      <c r="D1486" s="56" t="s">
        <v>43</v>
      </c>
      <c r="E1486" s="56">
        <v>2101020050</v>
      </c>
      <c r="F1486" s="56">
        <v>5401010050</v>
      </c>
      <c r="G1486" s="56" t="s">
        <v>11428</v>
      </c>
      <c r="H1486" s="56">
        <v>400303</v>
      </c>
      <c r="I1486" s="56" t="s">
        <v>11479</v>
      </c>
      <c r="J1486" s="56" t="s">
        <v>5489</v>
      </c>
      <c r="K1486" s="56" t="s">
        <v>4781</v>
      </c>
      <c r="L1486" s="56" t="s">
        <v>7138</v>
      </c>
      <c r="M1486" s="73">
        <v>40672</v>
      </c>
      <c r="N1486" s="56"/>
      <c r="O1486" s="56"/>
      <c r="P1486" s="56" t="s">
        <v>1304</v>
      </c>
      <c r="Q1486" s="56"/>
      <c r="R1486" s="56" t="s">
        <v>70</v>
      </c>
      <c r="S1486" s="56" t="s">
        <v>11415</v>
      </c>
      <c r="T1486" s="56" t="s">
        <v>7140</v>
      </c>
      <c r="U1486" s="57">
        <v>2590833</v>
      </c>
      <c r="V1486" s="57">
        <v>-1351403.18</v>
      </c>
      <c r="W1486" s="57">
        <v>1239429.82</v>
      </c>
      <c r="X1486" s="57">
        <v>0</v>
      </c>
      <c r="Y1486" s="73">
        <v>40672</v>
      </c>
      <c r="Z1486" s="57">
        <v>-125364.44</v>
      </c>
      <c r="AA1486" s="57">
        <v>0</v>
      </c>
      <c r="AB1486" s="57">
        <v>1114065.3799999999</v>
      </c>
      <c r="AC1486" s="57">
        <v>0</v>
      </c>
      <c r="AD1486" s="56" t="s">
        <v>9255</v>
      </c>
      <c r="AE1486" s="57">
        <v>0</v>
      </c>
      <c r="AF1486" s="57">
        <v>0</v>
      </c>
      <c r="AG1486" s="57">
        <v>0</v>
      </c>
      <c r="AI1486"/>
      <c r="AJ1486"/>
    </row>
    <row r="1487" spans="1:36">
      <c r="A1487" s="56" t="s">
        <v>48</v>
      </c>
      <c r="B1487" s="56" t="s">
        <v>11427</v>
      </c>
      <c r="C1487" s="56">
        <v>2101010050</v>
      </c>
      <c r="D1487" s="56" t="s">
        <v>43</v>
      </c>
      <c r="E1487" s="56">
        <v>2101020050</v>
      </c>
      <c r="F1487" s="56">
        <v>5401010050</v>
      </c>
      <c r="G1487" s="56" t="s">
        <v>11428</v>
      </c>
      <c r="H1487" s="56">
        <v>400303</v>
      </c>
      <c r="I1487" s="56" t="s">
        <v>11479</v>
      </c>
      <c r="J1487" s="56" t="s">
        <v>5519</v>
      </c>
      <c r="K1487" s="56" t="s">
        <v>4829</v>
      </c>
      <c r="L1487" s="56" t="s">
        <v>7138</v>
      </c>
      <c r="M1487" s="73">
        <v>40672</v>
      </c>
      <c r="N1487" s="56"/>
      <c r="O1487" s="56"/>
      <c r="P1487" s="56" t="s">
        <v>1304</v>
      </c>
      <c r="Q1487" s="56"/>
      <c r="R1487" s="56" t="s">
        <v>70</v>
      </c>
      <c r="S1487" s="56" t="s">
        <v>11415</v>
      </c>
      <c r="T1487" s="56" t="s">
        <v>7140</v>
      </c>
      <c r="U1487" s="57">
        <v>58467992</v>
      </c>
      <c r="V1487" s="57">
        <v>-30497826.699999999</v>
      </c>
      <c r="W1487" s="57">
        <v>27970165.300000001</v>
      </c>
      <c r="X1487" s="57">
        <v>0</v>
      </c>
      <c r="Y1487" s="73">
        <v>40672</v>
      </c>
      <c r="Z1487" s="57">
        <v>-2829090.21</v>
      </c>
      <c r="AA1487" s="57">
        <v>0</v>
      </c>
      <c r="AB1487" s="57">
        <v>25141075.09</v>
      </c>
      <c r="AC1487" s="57">
        <v>0</v>
      </c>
      <c r="AD1487" s="56" t="s">
        <v>9255</v>
      </c>
      <c r="AE1487" s="57">
        <v>0</v>
      </c>
      <c r="AF1487" s="57">
        <v>0</v>
      </c>
      <c r="AG1487" s="57">
        <v>0</v>
      </c>
      <c r="AI1487"/>
      <c r="AJ1487"/>
    </row>
    <row r="1488" spans="1:36">
      <c r="A1488" s="56" t="s">
        <v>48</v>
      </c>
      <c r="B1488" s="56" t="s">
        <v>11427</v>
      </c>
      <c r="C1488" s="56">
        <v>2101010050</v>
      </c>
      <c r="D1488" s="56" t="s">
        <v>43</v>
      </c>
      <c r="E1488" s="56">
        <v>2101020050</v>
      </c>
      <c r="F1488" s="56">
        <v>5401010050</v>
      </c>
      <c r="G1488" s="56" t="s">
        <v>11428</v>
      </c>
      <c r="H1488" s="56">
        <v>400303</v>
      </c>
      <c r="I1488" s="56" t="s">
        <v>11479</v>
      </c>
      <c r="J1488" s="56" t="s">
        <v>5521</v>
      </c>
      <c r="K1488" s="56" t="s">
        <v>4833</v>
      </c>
      <c r="L1488" s="56" t="s">
        <v>7138</v>
      </c>
      <c r="M1488" s="73">
        <v>40672</v>
      </c>
      <c r="N1488" s="56"/>
      <c r="O1488" s="56"/>
      <c r="P1488" s="56" t="s">
        <v>1304</v>
      </c>
      <c r="Q1488" s="56"/>
      <c r="R1488" s="56" t="s">
        <v>70</v>
      </c>
      <c r="S1488" s="56" t="s">
        <v>11415</v>
      </c>
      <c r="T1488" s="56" t="s">
        <v>7140</v>
      </c>
      <c r="U1488" s="57">
        <v>1192455</v>
      </c>
      <c r="V1488" s="57">
        <v>-622960.69999999995</v>
      </c>
      <c r="W1488" s="57">
        <v>569494.30000000005</v>
      </c>
      <c r="X1488" s="57">
        <v>0</v>
      </c>
      <c r="Y1488" s="73">
        <v>40672</v>
      </c>
      <c r="Z1488" s="57">
        <v>-57591.17</v>
      </c>
      <c r="AA1488" s="57">
        <v>0</v>
      </c>
      <c r="AB1488" s="57">
        <v>511903.13</v>
      </c>
      <c r="AC1488" s="57">
        <v>0</v>
      </c>
      <c r="AD1488" s="56" t="s">
        <v>9255</v>
      </c>
      <c r="AE1488" s="57">
        <v>0</v>
      </c>
      <c r="AF1488" s="57">
        <v>0</v>
      </c>
      <c r="AG1488" s="57">
        <v>0</v>
      </c>
      <c r="AI1488"/>
      <c r="AJ1488"/>
    </row>
    <row r="1489" spans="1:36">
      <c r="A1489" s="56" t="s">
        <v>48</v>
      </c>
      <c r="B1489" s="56" t="s">
        <v>11427</v>
      </c>
      <c r="C1489" s="56">
        <v>2101010050</v>
      </c>
      <c r="D1489" s="56" t="s">
        <v>43</v>
      </c>
      <c r="E1489" s="56">
        <v>2101020050</v>
      </c>
      <c r="F1489" s="56">
        <v>5401010050</v>
      </c>
      <c r="G1489" s="56" t="s">
        <v>11428</v>
      </c>
      <c r="H1489" s="56">
        <v>400303</v>
      </c>
      <c r="I1489" s="56" t="s">
        <v>11521</v>
      </c>
      <c r="J1489" s="56" t="s">
        <v>5549</v>
      </c>
      <c r="K1489" s="56" t="s">
        <v>1486</v>
      </c>
      <c r="L1489" s="56" t="s">
        <v>7138</v>
      </c>
      <c r="M1489" s="73">
        <v>40672</v>
      </c>
      <c r="N1489" s="56"/>
      <c r="O1489" s="56"/>
      <c r="P1489" s="56" t="s">
        <v>1304</v>
      </c>
      <c r="Q1489" s="56"/>
      <c r="R1489" s="56" t="s">
        <v>70</v>
      </c>
      <c r="S1489" s="56" t="s">
        <v>11415</v>
      </c>
      <c r="T1489" s="56" t="s">
        <v>7140</v>
      </c>
      <c r="U1489" s="57">
        <v>2557531</v>
      </c>
      <c r="V1489" s="57">
        <v>-1336101.68</v>
      </c>
      <c r="W1489" s="57">
        <v>1221429.32</v>
      </c>
      <c r="X1489" s="57">
        <v>0</v>
      </c>
      <c r="Y1489" s="73">
        <v>40672</v>
      </c>
      <c r="Z1489" s="57">
        <v>-123519.32</v>
      </c>
      <c r="AA1489" s="57">
        <v>0</v>
      </c>
      <c r="AB1489" s="57">
        <v>1097910</v>
      </c>
      <c r="AC1489" s="57">
        <v>0</v>
      </c>
      <c r="AD1489" s="56" t="s">
        <v>9255</v>
      </c>
      <c r="AE1489" s="57">
        <v>0</v>
      </c>
      <c r="AF1489" s="57">
        <v>0</v>
      </c>
      <c r="AG1489" s="57">
        <v>0</v>
      </c>
      <c r="AI1489"/>
      <c r="AJ1489"/>
    </row>
    <row r="1490" spans="1:36">
      <c r="A1490" s="56" t="s">
        <v>48</v>
      </c>
      <c r="B1490" s="56" t="s">
        <v>11427</v>
      </c>
      <c r="C1490" s="56">
        <v>2101010050</v>
      </c>
      <c r="D1490" s="56" t="s">
        <v>43</v>
      </c>
      <c r="E1490" s="56">
        <v>2101020050</v>
      </c>
      <c r="F1490" s="56">
        <v>5401010050</v>
      </c>
      <c r="G1490" s="56" t="s">
        <v>11428</v>
      </c>
      <c r="H1490" s="56">
        <v>400303</v>
      </c>
      <c r="I1490" s="56" t="s">
        <v>11521</v>
      </c>
      <c r="J1490" s="56" t="s">
        <v>5566</v>
      </c>
      <c r="K1490" s="56" t="s">
        <v>1480</v>
      </c>
      <c r="L1490" s="56" t="s">
        <v>7138</v>
      </c>
      <c r="M1490" s="73">
        <v>40672</v>
      </c>
      <c r="N1490" s="56"/>
      <c r="O1490" s="56"/>
      <c r="P1490" s="56" t="s">
        <v>1304</v>
      </c>
      <c r="Q1490" s="56"/>
      <c r="R1490" s="56" t="s">
        <v>70</v>
      </c>
      <c r="S1490" s="56" t="s">
        <v>11415</v>
      </c>
      <c r="T1490" s="56" t="s">
        <v>7140</v>
      </c>
      <c r="U1490" s="57">
        <v>328737083</v>
      </c>
      <c r="V1490" s="57">
        <v>-171738370.97999999</v>
      </c>
      <c r="W1490" s="57">
        <v>156998712.02000001</v>
      </c>
      <c r="X1490" s="57">
        <v>0</v>
      </c>
      <c r="Y1490" s="73">
        <v>40672</v>
      </c>
      <c r="Z1490" s="57">
        <v>-15876787.460000001</v>
      </c>
      <c r="AA1490" s="57">
        <v>0</v>
      </c>
      <c r="AB1490" s="57">
        <v>141121924.56</v>
      </c>
      <c r="AC1490" s="57">
        <v>0</v>
      </c>
      <c r="AD1490" s="56" t="s">
        <v>9255</v>
      </c>
      <c r="AE1490" s="57">
        <v>0</v>
      </c>
      <c r="AF1490" s="57">
        <v>0</v>
      </c>
      <c r="AG1490" s="57">
        <v>0</v>
      </c>
      <c r="AI1490"/>
      <c r="AJ1490"/>
    </row>
    <row r="1491" spans="1:36">
      <c r="A1491" s="56" t="s">
        <v>48</v>
      </c>
      <c r="B1491" s="56" t="s">
        <v>11427</v>
      </c>
      <c r="C1491" s="56">
        <v>2101010050</v>
      </c>
      <c r="D1491" s="56" t="s">
        <v>43</v>
      </c>
      <c r="E1491" s="56">
        <v>2101020050</v>
      </c>
      <c r="F1491" s="56">
        <v>5401010050</v>
      </c>
      <c r="G1491" s="56" t="s">
        <v>11428</v>
      </c>
      <c r="H1491" s="56">
        <v>400303</v>
      </c>
      <c r="I1491" s="56" t="s">
        <v>11521</v>
      </c>
      <c r="J1491" s="56" t="s">
        <v>5567</v>
      </c>
      <c r="K1491" s="56" t="s">
        <v>4947</v>
      </c>
      <c r="L1491" s="56" t="s">
        <v>7138</v>
      </c>
      <c r="M1491" s="73">
        <v>40672</v>
      </c>
      <c r="N1491" s="56"/>
      <c r="O1491" s="56"/>
      <c r="P1491" s="56" t="s">
        <v>1304</v>
      </c>
      <c r="Q1491" s="56"/>
      <c r="R1491" s="56" t="s">
        <v>70</v>
      </c>
      <c r="S1491" s="56" t="s">
        <v>11415</v>
      </c>
      <c r="T1491" s="56" t="s">
        <v>7140</v>
      </c>
      <c r="U1491" s="57">
        <v>6337219</v>
      </c>
      <c r="V1491" s="57">
        <v>-3310681.24</v>
      </c>
      <c r="W1491" s="57">
        <v>3026537.76</v>
      </c>
      <c r="X1491" s="57">
        <v>0</v>
      </c>
      <c r="Y1491" s="73">
        <v>40672</v>
      </c>
      <c r="Z1491" s="57">
        <v>-306064.27</v>
      </c>
      <c r="AA1491" s="57">
        <v>0</v>
      </c>
      <c r="AB1491" s="57">
        <v>2720473.49</v>
      </c>
      <c r="AC1491" s="57">
        <v>0</v>
      </c>
      <c r="AD1491" s="56" t="s">
        <v>9255</v>
      </c>
      <c r="AE1491" s="57">
        <v>0</v>
      </c>
      <c r="AF1491" s="57">
        <v>0</v>
      </c>
      <c r="AG1491" s="57">
        <v>0</v>
      </c>
      <c r="AI1491"/>
      <c r="AJ1491"/>
    </row>
    <row r="1492" spans="1:36">
      <c r="A1492" s="56" t="s">
        <v>48</v>
      </c>
      <c r="B1492" s="56" t="s">
        <v>11427</v>
      </c>
      <c r="C1492" s="56">
        <v>2101010050</v>
      </c>
      <c r="D1492" s="56" t="s">
        <v>43</v>
      </c>
      <c r="E1492" s="56">
        <v>2101020050</v>
      </c>
      <c r="F1492" s="56">
        <v>5401010050</v>
      </c>
      <c r="G1492" s="56" t="s">
        <v>11428</v>
      </c>
      <c r="H1492" s="56">
        <v>400303</v>
      </c>
      <c r="I1492" s="56" t="s">
        <v>11521</v>
      </c>
      <c r="J1492" s="56" t="s">
        <v>5572</v>
      </c>
      <c r="K1492" s="56" t="s">
        <v>4957</v>
      </c>
      <c r="L1492" s="56" t="s">
        <v>7138</v>
      </c>
      <c r="M1492" s="73">
        <v>40672</v>
      </c>
      <c r="N1492" s="56"/>
      <c r="O1492" s="56"/>
      <c r="P1492" s="56" t="s">
        <v>1304</v>
      </c>
      <c r="Q1492" s="56"/>
      <c r="R1492" s="56" t="s">
        <v>70</v>
      </c>
      <c r="S1492" s="56" t="s">
        <v>11415</v>
      </c>
      <c r="T1492" s="56" t="s">
        <v>7140</v>
      </c>
      <c r="U1492" s="57">
        <v>73248</v>
      </c>
      <c r="V1492" s="57">
        <v>-38266.230000000003</v>
      </c>
      <c r="W1492" s="57">
        <v>34981.769999999997</v>
      </c>
      <c r="X1492" s="57">
        <v>0</v>
      </c>
      <c r="Y1492" s="73">
        <v>40672</v>
      </c>
      <c r="Z1492" s="57">
        <v>-3537.6</v>
      </c>
      <c r="AA1492" s="57">
        <v>0</v>
      </c>
      <c r="AB1492" s="57">
        <v>31444.17</v>
      </c>
      <c r="AC1492" s="57">
        <v>0</v>
      </c>
      <c r="AD1492" s="56" t="s">
        <v>9255</v>
      </c>
      <c r="AE1492" s="57">
        <v>0</v>
      </c>
      <c r="AF1492" s="57">
        <v>0</v>
      </c>
      <c r="AG1492" s="57">
        <v>0</v>
      </c>
      <c r="AI1492"/>
      <c r="AJ1492"/>
    </row>
    <row r="1493" spans="1:36">
      <c r="A1493" s="56" t="s">
        <v>48</v>
      </c>
      <c r="B1493" s="56" t="s">
        <v>11427</v>
      </c>
      <c r="C1493" s="56">
        <v>2101010050</v>
      </c>
      <c r="D1493" s="56" t="s">
        <v>43</v>
      </c>
      <c r="E1493" s="56">
        <v>2101020050</v>
      </c>
      <c r="F1493" s="56">
        <v>5401010050</v>
      </c>
      <c r="G1493" s="56" t="s">
        <v>11428</v>
      </c>
      <c r="H1493" s="56">
        <v>400304</v>
      </c>
      <c r="I1493" s="56" t="s">
        <v>11522</v>
      </c>
      <c r="J1493" s="56" t="s">
        <v>5675</v>
      </c>
      <c r="K1493" s="56" t="s">
        <v>4628</v>
      </c>
      <c r="L1493" s="56" t="s">
        <v>7138</v>
      </c>
      <c r="M1493" s="73">
        <v>40832</v>
      </c>
      <c r="N1493" s="56"/>
      <c r="O1493" s="56"/>
      <c r="P1493" s="56" t="s">
        <v>1304</v>
      </c>
      <c r="Q1493" s="56"/>
      <c r="R1493" s="56" t="s">
        <v>70</v>
      </c>
      <c r="S1493" s="56" t="s">
        <v>11415</v>
      </c>
      <c r="T1493" s="56" t="s">
        <v>7140</v>
      </c>
      <c r="U1493" s="57">
        <v>645572</v>
      </c>
      <c r="V1493" s="57">
        <v>-322318.84000000003</v>
      </c>
      <c r="W1493" s="57">
        <v>323253.15999999997</v>
      </c>
      <c r="X1493" s="57">
        <v>0</v>
      </c>
      <c r="Y1493" s="73">
        <v>40832</v>
      </c>
      <c r="Z1493" s="57">
        <v>-31179.18</v>
      </c>
      <c r="AA1493" s="57">
        <v>0</v>
      </c>
      <c r="AB1493" s="57">
        <v>292073.98</v>
      </c>
      <c r="AC1493" s="57">
        <v>0</v>
      </c>
      <c r="AD1493" s="56" t="s">
        <v>9255</v>
      </c>
      <c r="AE1493" s="57">
        <v>0</v>
      </c>
      <c r="AF1493" s="57">
        <v>0</v>
      </c>
      <c r="AG1493" s="57">
        <v>0</v>
      </c>
      <c r="AI1493"/>
      <c r="AJ1493"/>
    </row>
    <row r="1494" spans="1:36">
      <c r="A1494" s="56" t="s">
        <v>48</v>
      </c>
      <c r="B1494" s="56" t="s">
        <v>11427</v>
      </c>
      <c r="C1494" s="56">
        <v>2101010050</v>
      </c>
      <c r="D1494" s="56" t="s">
        <v>43</v>
      </c>
      <c r="E1494" s="56">
        <v>2101020050</v>
      </c>
      <c r="F1494" s="56">
        <v>5401010050</v>
      </c>
      <c r="G1494" s="56" t="s">
        <v>11428</v>
      </c>
      <c r="H1494" s="56">
        <v>400304</v>
      </c>
      <c r="I1494" s="56" t="s">
        <v>11522</v>
      </c>
      <c r="J1494" s="56" t="s">
        <v>5677</v>
      </c>
      <c r="K1494" s="56" t="s">
        <v>4632</v>
      </c>
      <c r="L1494" s="56" t="s">
        <v>7138</v>
      </c>
      <c r="M1494" s="73">
        <v>40832</v>
      </c>
      <c r="N1494" s="56"/>
      <c r="O1494" s="56"/>
      <c r="P1494" s="56" t="s">
        <v>1304</v>
      </c>
      <c r="Q1494" s="56"/>
      <c r="R1494" s="56" t="s">
        <v>70</v>
      </c>
      <c r="S1494" s="56" t="s">
        <v>11415</v>
      </c>
      <c r="T1494" s="56" t="s">
        <v>7140</v>
      </c>
      <c r="U1494" s="57">
        <v>179899</v>
      </c>
      <c r="V1494" s="57">
        <v>-89819.13</v>
      </c>
      <c r="W1494" s="57">
        <v>90079.87</v>
      </c>
      <c r="X1494" s="57">
        <v>0</v>
      </c>
      <c r="Y1494" s="73">
        <v>40832</v>
      </c>
      <c r="Z1494" s="57">
        <v>-8688.6</v>
      </c>
      <c r="AA1494" s="57">
        <v>0</v>
      </c>
      <c r="AB1494" s="57">
        <v>81391.27</v>
      </c>
      <c r="AC1494" s="57">
        <v>0</v>
      </c>
      <c r="AD1494" s="56" t="s">
        <v>9255</v>
      </c>
      <c r="AE1494" s="57">
        <v>0</v>
      </c>
      <c r="AF1494" s="57">
        <v>0</v>
      </c>
      <c r="AG1494" s="57">
        <v>0</v>
      </c>
      <c r="AI1494"/>
      <c r="AJ1494"/>
    </row>
    <row r="1495" spans="1:36">
      <c r="A1495" s="56" t="s">
        <v>48</v>
      </c>
      <c r="B1495" s="56" t="s">
        <v>11427</v>
      </c>
      <c r="C1495" s="56">
        <v>2101010050</v>
      </c>
      <c r="D1495" s="56" t="s">
        <v>43</v>
      </c>
      <c r="E1495" s="56">
        <v>2101020050</v>
      </c>
      <c r="F1495" s="56">
        <v>5401010050</v>
      </c>
      <c r="G1495" s="56" t="s">
        <v>11428</v>
      </c>
      <c r="H1495" s="56">
        <v>400304</v>
      </c>
      <c r="I1495" s="56" t="s">
        <v>11523</v>
      </c>
      <c r="J1495" s="56" t="s">
        <v>5743</v>
      </c>
      <c r="K1495" s="56" t="s">
        <v>4738</v>
      </c>
      <c r="L1495" s="56" t="s">
        <v>7138</v>
      </c>
      <c r="M1495" s="73">
        <v>40832</v>
      </c>
      <c r="N1495" s="56"/>
      <c r="O1495" s="56"/>
      <c r="P1495" s="56" t="s">
        <v>1304</v>
      </c>
      <c r="Q1495" s="56"/>
      <c r="R1495" s="56" t="s">
        <v>70</v>
      </c>
      <c r="S1495" s="56" t="s">
        <v>11415</v>
      </c>
      <c r="T1495" s="56" t="s">
        <v>7140</v>
      </c>
      <c r="U1495" s="57">
        <v>212032</v>
      </c>
      <c r="V1495" s="57">
        <v>-105760.55</v>
      </c>
      <c r="W1495" s="57">
        <v>106271.45</v>
      </c>
      <c r="X1495" s="57">
        <v>0</v>
      </c>
      <c r="Y1495" s="73">
        <v>40832</v>
      </c>
      <c r="Z1495" s="57">
        <v>-10251.44</v>
      </c>
      <c r="AA1495" s="57">
        <v>0</v>
      </c>
      <c r="AB1495" s="57">
        <v>96020.01</v>
      </c>
      <c r="AC1495" s="57">
        <v>0</v>
      </c>
      <c r="AD1495" s="56" t="s">
        <v>9255</v>
      </c>
      <c r="AE1495" s="57">
        <v>0</v>
      </c>
      <c r="AF1495" s="57">
        <v>0</v>
      </c>
      <c r="AG1495" s="57">
        <v>0</v>
      </c>
      <c r="AI1495"/>
      <c r="AJ1495"/>
    </row>
    <row r="1496" spans="1:36">
      <c r="A1496" s="56" t="s">
        <v>48</v>
      </c>
      <c r="B1496" s="56" t="s">
        <v>11427</v>
      </c>
      <c r="C1496" s="56">
        <v>2101010050</v>
      </c>
      <c r="D1496" s="56" t="s">
        <v>43</v>
      </c>
      <c r="E1496" s="56">
        <v>2101020050</v>
      </c>
      <c r="F1496" s="56">
        <v>5401010050</v>
      </c>
      <c r="G1496" s="56" t="s">
        <v>11428</v>
      </c>
      <c r="H1496" s="56">
        <v>400304</v>
      </c>
      <c r="I1496" s="56" t="s">
        <v>11523</v>
      </c>
      <c r="J1496" s="56" t="s">
        <v>5744</v>
      </c>
      <c r="K1496" s="56" t="s">
        <v>4740</v>
      </c>
      <c r="L1496" s="56" t="s">
        <v>7138</v>
      </c>
      <c r="M1496" s="73">
        <v>40832</v>
      </c>
      <c r="N1496" s="56"/>
      <c r="O1496" s="56"/>
      <c r="P1496" s="56" t="s">
        <v>1304</v>
      </c>
      <c r="Q1496" s="56"/>
      <c r="R1496" s="56" t="s">
        <v>70</v>
      </c>
      <c r="S1496" s="56" t="s">
        <v>11415</v>
      </c>
      <c r="T1496" s="56" t="s">
        <v>7140</v>
      </c>
      <c r="U1496" s="57">
        <v>318049</v>
      </c>
      <c r="V1496" s="57">
        <v>-158640.89000000001</v>
      </c>
      <c r="W1496" s="57">
        <v>159408.10999999999</v>
      </c>
      <c r="X1496" s="57">
        <v>0</v>
      </c>
      <c r="Y1496" s="73">
        <v>40832</v>
      </c>
      <c r="Z1496" s="57">
        <v>-15377.25</v>
      </c>
      <c r="AA1496" s="57">
        <v>0</v>
      </c>
      <c r="AB1496" s="57">
        <v>144030.85999999999</v>
      </c>
      <c r="AC1496" s="57">
        <v>0</v>
      </c>
      <c r="AD1496" s="56" t="s">
        <v>9255</v>
      </c>
      <c r="AE1496" s="57">
        <v>0</v>
      </c>
      <c r="AF1496" s="57">
        <v>0</v>
      </c>
      <c r="AG1496" s="57">
        <v>0</v>
      </c>
      <c r="AI1496"/>
      <c r="AJ1496"/>
    </row>
    <row r="1497" spans="1:36">
      <c r="A1497" s="56" t="s">
        <v>48</v>
      </c>
      <c r="B1497" s="56" t="s">
        <v>11427</v>
      </c>
      <c r="C1497" s="56">
        <v>2101010050</v>
      </c>
      <c r="D1497" s="56" t="s">
        <v>43</v>
      </c>
      <c r="E1497" s="56">
        <v>2101020050</v>
      </c>
      <c r="F1497" s="56">
        <v>5401010050</v>
      </c>
      <c r="G1497" s="56" t="s">
        <v>11428</v>
      </c>
      <c r="H1497" s="56">
        <v>400304</v>
      </c>
      <c r="I1497" s="56" t="s">
        <v>11523</v>
      </c>
      <c r="J1497" s="56" t="s">
        <v>5745</v>
      </c>
      <c r="K1497" s="56" t="s">
        <v>4742</v>
      </c>
      <c r="L1497" s="56" t="s">
        <v>7138</v>
      </c>
      <c r="M1497" s="73">
        <v>40832</v>
      </c>
      <c r="N1497" s="56"/>
      <c r="O1497" s="56"/>
      <c r="P1497" s="56" t="s">
        <v>1304</v>
      </c>
      <c r="Q1497" s="56"/>
      <c r="R1497" s="56" t="s">
        <v>70</v>
      </c>
      <c r="S1497" s="56" t="s">
        <v>11415</v>
      </c>
      <c r="T1497" s="56" t="s">
        <v>7140</v>
      </c>
      <c r="U1497" s="57">
        <v>382002</v>
      </c>
      <c r="V1497" s="57">
        <v>-190540.89</v>
      </c>
      <c r="W1497" s="57">
        <v>191461.11</v>
      </c>
      <c r="X1497" s="57">
        <v>0</v>
      </c>
      <c r="Y1497" s="73">
        <v>40832</v>
      </c>
      <c r="Z1497" s="57">
        <v>-18469.23</v>
      </c>
      <c r="AA1497" s="57">
        <v>0</v>
      </c>
      <c r="AB1497" s="57">
        <v>172991.88</v>
      </c>
      <c r="AC1497" s="57">
        <v>0</v>
      </c>
      <c r="AD1497" s="56" t="s">
        <v>9255</v>
      </c>
      <c r="AE1497" s="57">
        <v>0</v>
      </c>
      <c r="AF1497" s="57">
        <v>0</v>
      </c>
      <c r="AG1497" s="57">
        <v>0</v>
      </c>
      <c r="AI1497"/>
      <c r="AJ1497"/>
    </row>
    <row r="1498" spans="1:36">
      <c r="A1498" s="56" t="s">
        <v>48</v>
      </c>
      <c r="B1498" s="56" t="s">
        <v>11427</v>
      </c>
      <c r="C1498" s="56">
        <v>2101010050</v>
      </c>
      <c r="D1498" s="56" t="s">
        <v>43</v>
      </c>
      <c r="E1498" s="56">
        <v>2101020050</v>
      </c>
      <c r="F1498" s="56">
        <v>5401010050</v>
      </c>
      <c r="G1498" s="56" t="s">
        <v>11428</v>
      </c>
      <c r="H1498" s="56">
        <v>400304</v>
      </c>
      <c r="I1498" s="56" t="s">
        <v>11523</v>
      </c>
      <c r="J1498" s="56" t="s">
        <v>5746</v>
      </c>
      <c r="K1498" s="56" t="s">
        <v>4744</v>
      </c>
      <c r="L1498" s="56" t="s">
        <v>7138</v>
      </c>
      <c r="M1498" s="73">
        <v>40832</v>
      </c>
      <c r="N1498" s="56"/>
      <c r="O1498" s="56"/>
      <c r="P1498" s="56" t="s">
        <v>1304</v>
      </c>
      <c r="Q1498" s="56"/>
      <c r="R1498" s="56" t="s">
        <v>70</v>
      </c>
      <c r="S1498" s="56" t="s">
        <v>11415</v>
      </c>
      <c r="T1498" s="56" t="s">
        <v>7140</v>
      </c>
      <c r="U1498" s="57">
        <v>38200</v>
      </c>
      <c r="V1498" s="57">
        <v>-19054.14</v>
      </c>
      <c r="W1498" s="57">
        <v>19145.86</v>
      </c>
      <c r="X1498" s="57">
        <v>0</v>
      </c>
      <c r="Y1498" s="73">
        <v>40832</v>
      </c>
      <c r="Z1498" s="57">
        <v>-1846.9</v>
      </c>
      <c r="AA1498" s="57">
        <v>0</v>
      </c>
      <c r="AB1498" s="57">
        <v>17298.96</v>
      </c>
      <c r="AC1498" s="57">
        <v>0</v>
      </c>
      <c r="AD1498" s="56" t="s">
        <v>9255</v>
      </c>
      <c r="AE1498" s="57">
        <v>0</v>
      </c>
      <c r="AF1498" s="57">
        <v>0</v>
      </c>
      <c r="AG1498" s="57">
        <v>0</v>
      </c>
      <c r="AI1498"/>
      <c r="AJ1498"/>
    </row>
    <row r="1499" spans="1:36">
      <c r="A1499" s="56" t="s">
        <v>48</v>
      </c>
      <c r="B1499" s="56" t="s">
        <v>11427</v>
      </c>
      <c r="C1499" s="56">
        <v>2101010050</v>
      </c>
      <c r="D1499" s="56" t="s">
        <v>43</v>
      </c>
      <c r="E1499" s="56">
        <v>2101020050</v>
      </c>
      <c r="F1499" s="56">
        <v>5401010050</v>
      </c>
      <c r="G1499" s="56" t="s">
        <v>11428</v>
      </c>
      <c r="H1499" s="56">
        <v>400304</v>
      </c>
      <c r="I1499" s="56" t="s">
        <v>11523</v>
      </c>
      <c r="J1499" s="56" t="s">
        <v>5747</v>
      </c>
      <c r="K1499" s="56" t="s">
        <v>4746</v>
      </c>
      <c r="L1499" s="56" t="s">
        <v>7138</v>
      </c>
      <c r="M1499" s="73">
        <v>40832</v>
      </c>
      <c r="N1499" s="56"/>
      <c r="O1499" s="56"/>
      <c r="P1499" s="56" t="s">
        <v>1304</v>
      </c>
      <c r="Q1499" s="56"/>
      <c r="R1499" s="56" t="s">
        <v>70</v>
      </c>
      <c r="S1499" s="56" t="s">
        <v>11415</v>
      </c>
      <c r="T1499" s="56" t="s">
        <v>7140</v>
      </c>
      <c r="U1499" s="57">
        <v>1910011</v>
      </c>
      <c r="V1499" s="57">
        <v>-952703.38</v>
      </c>
      <c r="W1499" s="57">
        <v>957307.62</v>
      </c>
      <c r="X1499" s="57">
        <v>0</v>
      </c>
      <c r="Y1499" s="73">
        <v>40832</v>
      </c>
      <c r="Z1499" s="57">
        <v>-92346.35</v>
      </c>
      <c r="AA1499" s="57">
        <v>0</v>
      </c>
      <c r="AB1499" s="57">
        <v>864961.27</v>
      </c>
      <c r="AC1499" s="57">
        <v>0</v>
      </c>
      <c r="AD1499" s="56" t="s">
        <v>9255</v>
      </c>
      <c r="AE1499" s="57">
        <v>0</v>
      </c>
      <c r="AF1499" s="57">
        <v>0</v>
      </c>
      <c r="AG1499" s="57">
        <v>0</v>
      </c>
      <c r="AI1499"/>
      <c r="AJ1499"/>
    </row>
    <row r="1500" spans="1:36">
      <c r="A1500" s="56" t="s">
        <v>48</v>
      </c>
      <c r="B1500" s="56" t="s">
        <v>11427</v>
      </c>
      <c r="C1500" s="56">
        <v>2101010050</v>
      </c>
      <c r="D1500" s="56" t="s">
        <v>43</v>
      </c>
      <c r="E1500" s="56">
        <v>2101020050</v>
      </c>
      <c r="F1500" s="56">
        <v>5401010050</v>
      </c>
      <c r="G1500" s="56" t="s">
        <v>11428</v>
      </c>
      <c r="H1500" s="56">
        <v>400304</v>
      </c>
      <c r="I1500" s="56" t="s">
        <v>11523</v>
      </c>
      <c r="J1500" s="56" t="s">
        <v>5748</v>
      </c>
      <c r="K1500" s="56" t="s">
        <v>4748</v>
      </c>
      <c r="L1500" s="56" t="s">
        <v>7138</v>
      </c>
      <c r="M1500" s="73">
        <v>40832</v>
      </c>
      <c r="N1500" s="56"/>
      <c r="O1500" s="56"/>
      <c r="P1500" s="56" t="s">
        <v>1304</v>
      </c>
      <c r="Q1500" s="56"/>
      <c r="R1500" s="56" t="s">
        <v>70</v>
      </c>
      <c r="S1500" s="56" t="s">
        <v>11415</v>
      </c>
      <c r="T1500" s="56" t="s">
        <v>7140</v>
      </c>
      <c r="U1500" s="57">
        <v>382002</v>
      </c>
      <c r="V1500" s="57">
        <v>-190540.89</v>
      </c>
      <c r="W1500" s="57">
        <v>191461.11</v>
      </c>
      <c r="X1500" s="57">
        <v>0</v>
      </c>
      <c r="Y1500" s="73">
        <v>40832</v>
      </c>
      <c r="Z1500" s="57">
        <v>-18469.23</v>
      </c>
      <c r="AA1500" s="57">
        <v>0</v>
      </c>
      <c r="AB1500" s="57">
        <v>172991.88</v>
      </c>
      <c r="AC1500" s="57">
        <v>0</v>
      </c>
      <c r="AD1500" s="56" t="s">
        <v>9255</v>
      </c>
      <c r="AE1500" s="57">
        <v>0</v>
      </c>
      <c r="AF1500" s="57">
        <v>0</v>
      </c>
      <c r="AG1500" s="57">
        <v>0</v>
      </c>
      <c r="AI1500"/>
      <c r="AJ1500"/>
    </row>
    <row r="1501" spans="1:36">
      <c r="A1501" s="56" t="s">
        <v>48</v>
      </c>
      <c r="B1501" s="56" t="s">
        <v>11427</v>
      </c>
      <c r="C1501" s="56">
        <v>2101010050</v>
      </c>
      <c r="D1501" s="56" t="s">
        <v>43</v>
      </c>
      <c r="E1501" s="56">
        <v>2101020050</v>
      </c>
      <c r="F1501" s="56">
        <v>5401010050</v>
      </c>
      <c r="G1501" s="56" t="s">
        <v>11428</v>
      </c>
      <c r="H1501" s="56">
        <v>400304</v>
      </c>
      <c r="I1501" s="56" t="s">
        <v>11523</v>
      </c>
      <c r="J1501" s="56" t="s">
        <v>5760</v>
      </c>
      <c r="K1501" s="56" t="s">
        <v>1543</v>
      </c>
      <c r="L1501" s="56" t="s">
        <v>7138</v>
      </c>
      <c r="M1501" s="73">
        <v>40832</v>
      </c>
      <c r="N1501" s="56"/>
      <c r="O1501" s="56"/>
      <c r="P1501" s="56" t="s">
        <v>1304</v>
      </c>
      <c r="Q1501" s="56"/>
      <c r="R1501" s="56" t="s">
        <v>70</v>
      </c>
      <c r="S1501" s="56" t="s">
        <v>11415</v>
      </c>
      <c r="T1501" s="56" t="s">
        <v>7140</v>
      </c>
      <c r="U1501" s="57">
        <v>563488</v>
      </c>
      <c r="V1501" s="57">
        <v>-281063.87</v>
      </c>
      <c r="W1501" s="57">
        <v>282424.13</v>
      </c>
      <c r="X1501" s="57">
        <v>0</v>
      </c>
      <c r="Y1501" s="73">
        <v>40832</v>
      </c>
      <c r="Z1501" s="57">
        <v>-27243.96</v>
      </c>
      <c r="AA1501" s="57">
        <v>0</v>
      </c>
      <c r="AB1501" s="57">
        <v>255180.17</v>
      </c>
      <c r="AC1501" s="57">
        <v>0</v>
      </c>
      <c r="AD1501" s="56" t="s">
        <v>9255</v>
      </c>
      <c r="AE1501" s="57">
        <v>0</v>
      </c>
      <c r="AF1501" s="57">
        <v>0</v>
      </c>
      <c r="AG1501" s="57">
        <v>0</v>
      </c>
      <c r="AI1501"/>
      <c r="AJ1501"/>
    </row>
    <row r="1502" spans="1:36">
      <c r="A1502" s="56" t="s">
        <v>48</v>
      </c>
      <c r="B1502" s="56" t="s">
        <v>11427</v>
      </c>
      <c r="C1502" s="56">
        <v>2101010050</v>
      </c>
      <c r="D1502" s="56" t="s">
        <v>43</v>
      </c>
      <c r="E1502" s="56">
        <v>2101020050</v>
      </c>
      <c r="F1502" s="56">
        <v>5401010050</v>
      </c>
      <c r="G1502" s="56" t="s">
        <v>11428</v>
      </c>
      <c r="H1502" s="56">
        <v>400304</v>
      </c>
      <c r="I1502" s="56" t="s">
        <v>11523</v>
      </c>
      <c r="J1502" s="56" t="s">
        <v>5763</v>
      </c>
      <c r="K1502" s="56" t="s">
        <v>2923</v>
      </c>
      <c r="L1502" s="56" t="s">
        <v>7138</v>
      </c>
      <c r="M1502" s="73">
        <v>40832</v>
      </c>
      <c r="N1502" s="56"/>
      <c r="O1502" s="56"/>
      <c r="P1502" s="56" t="s">
        <v>1304</v>
      </c>
      <c r="Q1502" s="56"/>
      <c r="R1502" s="56" t="s">
        <v>70</v>
      </c>
      <c r="S1502" s="56" t="s">
        <v>11415</v>
      </c>
      <c r="T1502" s="56" t="s">
        <v>7140</v>
      </c>
      <c r="U1502" s="57">
        <v>15648515</v>
      </c>
      <c r="V1502" s="57">
        <v>-7812933.5700000003</v>
      </c>
      <c r="W1502" s="57">
        <v>7835581.4299999997</v>
      </c>
      <c r="X1502" s="57">
        <v>0</v>
      </c>
      <c r="Y1502" s="73">
        <v>40832</v>
      </c>
      <c r="Z1502" s="57">
        <v>-755776.07</v>
      </c>
      <c r="AA1502" s="57">
        <v>0</v>
      </c>
      <c r="AB1502" s="57">
        <v>7079805.3600000003</v>
      </c>
      <c r="AC1502" s="57">
        <v>0</v>
      </c>
      <c r="AD1502" s="56" t="s">
        <v>9255</v>
      </c>
      <c r="AE1502" s="57">
        <v>0</v>
      </c>
      <c r="AF1502" s="57">
        <v>0</v>
      </c>
      <c r="AG1502" s="57">
        <v>0</v>
      </c>
      <c r="AI1502"/>
      <c r="AJ1502"/>
    </row>
    <row r="1503" spans="1:36">
      <c r="A1503" s="56" t="s">
        <v>48</v>
      </c>
      <c r="B1503" s="56" t="s">
        <v>11427</v>
      </c>
      <c r="C1503" s="56">
        <v>2101010050</v>
      </c>
      <c r="D1503" s="56" t="s">
        <v>43</v>
      </c>
      <c r="E1503" s="56">
        <v>2101020050</v>
      </c>
      <c r="F1503" s="56">
        <v>5401010050</v>
      </c>
      <c r="G1503" s="56" t="s">
        <v>11428</v>
      </c>
      <c r="H1503" s="56">
        <v>400304</v>
      </c>
      <c r="I1503" s="56" t="s">
        <v>11481</v>
      </c>
      <c r="J1503" s="56" t="s">
        <v>5768</v>
      </c>
      <c r="K1503" s="56" t="s">
        <v>4781</v>
      </c>
      <c r="L1503" s="56" t="s">
        <v>7138</v>
      </c>
      <c r="M1503" s="73">
        <v>40832</v>
      </c>
      <c r="N1503" s="56"/>
      <c r="O1503" s="56"/>
      <c r="P1503" s="56" t="s">
        <v>1304</v>
      </c>
      <c r="Q1503" s="56"/>
      <c r="R1503" s="56" t="s">
        <v>70</v>
      </c>
      <c r="S1503" s="56" t="s">
        <v>11415</v>
      </c>
      <c r="T1503" s="56" t="s">
        <v>7140</v>
      </c>
      <c r="U1503" s="57">
        <v>2521772</v>
      </c>
      <c r="V1503" s="57">
        <v>-1257847.8400000001</v>
      </c>
      <c r="W1503" s="57">
        <v>1263924.1599999999</v>
      </c>
      <c r="X1503" s="57">
        <v>0</v>
      </c>
      <c r="Y1503" s="73">
        <v>40832</v>
      </c>
      <c r="Z1503" s="57">
        <v>-121923.99</v>
      </c>
      <c r="AA1503" s="57">
        <v>0</v>
      </c>
      <c r="AB1503" s="57">
        <v>1142000.17</v>
      </c>
      <c r="AC1503" s="57">
        <v>0</v>
      </c>
      <c r="AD1503" s="56" t="s">
        <v>9255</v>
      </c>
      <c r="AE1503" s="57">
        <v>0</v>
      </c>
      <c r="AF1503" s="57">
        <v>0</v>
      </c>
      <c r="AG1503" s="57">
        <v>0</v>
      </c>
      <c r="AI1503"/>
      <c r="AJ1503"/>
    </row>
    <row r="1504" spans="1:36">
      <c r="A1504" s="56" t="s">
        <v>48</v>
      </c>
      <c r="B1504" s="56" t="s">
        <v>11427</v>
      </c>
      <c r="C1504" s="56">
        <v>2101010050</v>
      </c>
      <c r="D1504" s="56" t="s">
        <v>43</v>
      </c>
      <c r="E1504" s="56">
        <v>2101020050</v>
      </c>
      <c r="F1504" s="56">
        <v>5401010050</v>
      </c>
      <c r="G1504" s="56" t="s">
        <v>11428</v>
      </c>
      <c r="H1504" s="56">
        <v>400304</v>
      </c>
      <c r="I1504" s="56" t="s">
        <v>11481</v>
      </c>
      <c r="J1504" s="56" t="s">
        <v>5798</v>
      </c>
      <c r="K1504" s="56" t="s">
        <v>4829</v>
      </c>
      <c r="L1504" s="56" t="s">
        <v>7138</v>
      </c>
      <c r="M1504" s="73">
        <v>40832</v>
      </c>
      <c r="N1504" s="56"/>
      <c r="O1504" s="56"/>
      <c r="P1504" s="56" t="s">
        <v>1304</v>
      </c>
      <c r="Q1504" s="56"/>
      <c r="R1504" s="56" t="s">
        <v>70</v>
      </c>
      <c r="S1504" s="56" t="s">
        <v>11415</v>
      </c>
      <c r="T1504" s="56" t="s">
        <v>7140</v>
      </c>
      <c r="U1504" s="57">
        <v>65172123</v>
      </c>
      <c r="V1504" s="57">
        <v>-32507586.59</v>
      </c>
      <c r="W1504" s="57">
        <v>32664536.41</v>
      </c>
      <c r="X1504" s="57">
        <v>0</v>
      </c>
      <c r="Y1504" s="73">
        <v>40832</v>
      </c>
      <c r="Z1504" s="57">
        <v>-3150972.32</v>
      </c>
      <c r="AA1504" s="57">
        <v>0</v>
      </c>
      <c r="AB1504" s="57">
        <v>29513564.09</v>
      </c>
      <c r="AC1504" s="57">
        <v>0</v>
      </c>
      <c r="AD1504" s="56" t="s">
        <v>9255</v>
      </c>
      <c r="AE1504" s="57">
        <v>0</v>
      </c>
      <c r="AF1504" s="57">
        <v>0</v>
      </c>
      <c r="AG1504" s="57">
        <v>0</v>
      </c>
      <c r="AI1504"/>
      <c r="AJ1504"/>
    </row>
    <row r="1505" spans="1:36">
      <c r="A1505" s="56" t="s">
        <v>48</v>
      </c>
      <c r="B1505" s="56" t="s">
        <v>11427</v>
      </c>
      <c r="C1505" s="56">
        <v>2101010050</v>
      </c>
      <c r="D1505" s="56" t="s">
        <v>43</v>
      </c>
      <c r="E1505" s="56">
        <v>2101020050</v>
      </c>
      <c r="F1505" s="56">
        <v>5401010050</v>
      </c>
      <c r="G1505" s="56" t="s">
        <v>11428</v>
      </c>
      <c r="H1505" s="56">
        <v>400304</v>
      </c>
      <c r="I1505" s="56" t="s">
        <v>11481</v>
      </c>
      <c r="J1505" s="56" t="s">
        <v>5799</v>
      </c>
      <c r="K1505" s="56" t="s">
        <v>4831</v>
      </c>
      <c r="L1505" s="56" t="s">
        <v>7138</v>
      </c>
      <c r="M1505" s="73">
        <v>40832</v>
      </c>
      <c r="N1505" s="56"/>
      <c r="O1505" s="56"/>
      <c r="P1505" s="56" t="s">
        <v>1304</v>
      </c>
      <c r="Q1505" s="56"/>
      <c r="R1505" s="56" t="s">
        <v>70</v>
      </c>
      <c r="S1505" s="56" t="s">
        <v>11415</v>
      </c>
      <c r="T1505" s="56" t="s">
        <v>7140</v>
      </c>
      <c r="U1505" s="57">
        <v>5183406</v>
      </c>
      <c r="V1505" s="57">
        <v>-2585472.92</v>
      </c>
      <c r="W1505" s="57">
        <v>2597933.08</v>
      </c>
      <c r="X1505" s="57">
        <v>0</v>
      </c>
      <c r="Y1505" s="73">
        <v>40832</v>
      </c>
      <c r="Z1505" s="57">
        <v>-250608.52</v>
      </c>
      <c r="AA1505" s="57">
        <v>0</v>
      </c>
      <c r="AB1505" s="57">
        <v>2347324.56</v>
      </c>
      <c r="AC1505" s="57">
        <v>0</v>
      </c>
      <c r="AD1505" s="56" t="s">
        <v>9255</v>
      </c>
      <c r="AE1505" s="57">
        <v>0</v>
      </c>
      <c r="AF1505" s="57">
        <v>0</v>
      </c>
      <c r="AG1505" s="57">
        <v>0</v>
      </c>
      <c r="AI1505"/>
      <c r="AJ1505"/>
    </row>
    <row r="1506" spans="1:36">
      <c r="A1506" s="56" t="s">
        <v>48</v>
      </c>
      <c r="B1506" s="56" t="s">
        <v>11427</v>
      </c>
      <c r="C1506" s="56">
        <v>2101010050</v>
      </c>
      <c r="D1506" s="56" t="s">
        <v>43</v>
      </c>
      <c r="E1506" s="56">
        <v>2101020050</v>
      </c>
      <c r="F1506" s="56">
        <v>5401010050</v>
      </c>
      <c r="G1506" s="56" t="s">
        <v>11428</v>
      </c>
      <c r="H1506" s="56">
        <v>400304</v>
      </c>
      <c r="I1506" s="56" t="s">
        <v>11524</v>
      </c>
      <c r="J1506" s="56" t="s">
        <v>5664</v>
      </c>
      <c r="K1506" s="56" t="s">
        <v>4590</v>
      </c>
      <c r="L1506" s="56" t="s">
        <v>7138</v>
      </c>
      <c r="M1506" s="73">
        <v>40832</v>
      </c>
      <c r="N1506" s="56"/>
      <c r="O1506" s="56"/>
      <c r="P1506" s="56" t="s">
        <v>1304</v>
      </c>
      <c r="Q1506" s="56"/>
      <c r="R1506" s="56" t="s">
        <v>70</v>
      </c>
      <c r="S1506" s="56" t="s">
        <v>11415</v>
      </c>
      <c r="T1506" s="56" t="s">
        <v>7140</v>
      </c>
      <c r="U1506" s="57">
        <v>1797710</v>
      </c>
      <c r="V1506" s="57">
        <v>-897554.16</v>
      </c>
      <c r="W1506" s="57">
        <v>900155.84</v>
      </c>
      <c r="X1506" s="57">
        <v>0</v>
      </c>
      <c r="Y1506" s="73">
        <v>40832</v>
      </c>
      <c r="Z1506" s="57">
        <v>-86823.96</v>
      </c>
      <c r="AA1506" s="57">
        <v>0</v>
      </c>
      <c r="AB1506" s="57">
        <v>813331.88</v>
      </c>
      <c r="AC1506" s="57">
        <v>0</v>
      </c>
      <c r="AD1506" s="56" t="s">
        <v>9255</v>
      </c>
      <c r="AE1506" s="57">
        <v>0</v>
      </c>
      <c r="AF1506" s="57">
        <v>0</v>
      </c>
      <c r="AG1506" s="57">
        <v>0</v>
      </c>
      <c r="AI1506"/>
      <c r="AJ1506"/>
    </row>
    <row r="1507" spans="1:36">
      <c r="A1507" s="56" t="s">
        <v>48</v>
      </c>
      <c r="B1507" s="56" t="s">
        <v>11427</v>
      </c>
      <c r="C1507" s="56">
        <v>2101010050</v>
      </c>
      <c r="D1507" s="56" t="s">
        <v>43</v>
      </c>
      <c r="E1507" s="56">
        <v>2101020050</v>
      </c>
      <c r="F1507" s="56">
        <v>5401010050</v>
      </c>
      <c r="G1507" s="56" t="s">
        <v>11428</v>
      </c>
      <c r="H1507" s="56">
        <v>400304</v>
      </c>
      <c r="I1507" s="56" t="s">
        <v>11525</v>
      </c>
      <c r="J1507" s="56" t="s">
        <v>5827</v>
      </c>
      <c r="K1507" s="56" t="s">
        <v>1486</v>
      </c>
      <c r="L1507" s="56" t="s">
        <v>7138</v>
      </c>
      <c r="M1507" s="73">
        <v>40832</v>
      </c>
      <c r="N1507" s="56"/>
      <c r="O1507" s="56"/>
      <c r="P1507" s="56" t="s">
        <v>1304</v>
      </c>
      <c r="Q1507" s="56"/>
      <c r="R1507" s="56" t="s">
        <v>70</v>
      </c>
      <c r="S1507" s="56" t="s">
        <v>11415</v>
      </c>
      <c r="T1507" s="56" t="s">
        <v>7140</v>
      </c>
      <c r="U1507" s="57">
        <v>1039258</v>
      </c>
      <c r="V1507" s="57">
        <v>-518877.06</v>
      </c>
      <c r="W1507" s="57">
        <v>520380.94</v>
      </c>
      <c r="X1507" s="57">
        <v>0</v>
      </c>
      <c r="Y1507" s="73">
        <v>40832</v>
      </c>
      <c r="Z1507" s="57">
        <v>-50193.01</v>
      </c>
      <c r="AA1507" s="57">
        <v>0</v>
      </c>
      <c r="AB1507" s="57">
        <v>470187.93</v>
      </c>
      <c r="AC1507" s="57">
        <v>0</v>
      </c>
      <c r="AD1507" s="56" t="s">
        <v>9255</v>
      </c>
      <c r="AE1507" s="57">
        <v>0</v>
      </c>
      <c r="AF1507" s="57">
        <v>0</v>
      </c>
      <c r="AG1507" s="57">
        <v>0</v>
      </c>
      <c r="AI1507"/>
      <c r="AJ1507"/>
    </row>
    <row r="1508" spans="1:36">
      <c r="A1508" s="56" t="s">
        <v>48</v>
      </c>
      <c r="B1508" s="56" t="s">
        <v>11427</v>
      </c>
      <c r="C1508" s="56">
        <v>2101010050</v>
      </c>
      <c r="D1508" s="56" t="s">
        <v>43</v>
      </c>
      <c r="E1508" s="56">
        <v>2101020050</v>
      </c>
      <c r="F1508" s="56">
        <v>5401010050</v>
      </c>
      <c r="G1508" s="56" t="s">
        <v>11428</v>
      </c>
      <c r="H1508" s="56">
        <v>400304</v>
      </c>
      <c r="I1508" s="56" t="s">
        <v>11525</v>
      </c>
      <c r="J1508" s="56" t="s">
        <v>5845</v>
      </c>
      <c r="K1508" s="56" t="s">
        <v>4957</v>
      </c>
      <c r="L1508" s="56" t="s">
        <v>7138</v>
      </c>
      <c r="M1508" s="73">
        <v>40832</v>
      </c>
      <c r="N1508" s="56"/>
      <c r="O1508" s="56"/>
      <c r="P1508" s="56" t="s">
        <v>1304</v>
      </c>
      <c r="Q1508" s="56"/>
      <c r="R1508" s="56" t="s">
        <v>70</v>
      </c>
      <c r="S1508" s="56" t="s">
        <v>11415</v>
      </c>
      <c r="T1508" s="56" t="s">
        <v>7140</v>
      </c>
      <c r="U1508" s="57">
        <v>75721</v>
      </c>
      <c r="V1508" s="57">
        <v>-37805.449999999997</v>
      </c>
      <c r="W1508" s="57">
        <v>37915.550000000003</v>
      </c>
      <c r="X1508" s="57">
        <v>0</v>
      </c>
      <c r="Y1508" s="73">
        <v>40832</v>
      </c>
      <c r="Z1508" s="57">
        <v>-3657.12</v>
      </c>
      <c r="AA1508" s="57">
        <v>0</v>
      </c>
      <c r="AB1508" s="57">
        <v>34258.43</v>
      </c>
      <c r="AC1508" s="57">
        <v>0</v>
      </c>
      <c r="AD1508" s="56" t="s">
        <v>9255</v>
      </c>
      <c r="AE1508" s="57">
        <v>0</v>
      </c>
      <c r="AF1508" s="57">
        <v>0</v>
      </c>
      <c r="AG1508" s="57">
        <v>0</v>
      </c>
      <c r="AI1508"/>
      <c r="AJ1508"/>
    </row>
    <row r="1509" spans="1:36">
      <c r="A1509" s="56" t="s">
        <v>48</v>
      </c>
      <c r="B1509" s="56" t="s">
        <v>11427</v>
      </c>
      <c r="C1509" s="56">
        <v>2101010050</v>
      </c>
      <c r="D1509" s="56" t="s">
        <v>43</v>
      </c>
      <c r="E1509" s="56">
        <v>2101020050</v>
      </c>
      <c r="F1509" s="56">
        <v>5401010050</v>
      </c>
      <c r="G1509" s="56" t="s">
        <v>11428</v>
      </c>
      <c r="H1509" s="56">
        <v>400304</v>
      </c>
      <c r="I1509" s="56" t="s">
        <v>11525</v>
      </c>
      <c r="J1509" s="56" t="s">
        <v>5855</v>
      </c>
      <c r="K1509" s="56" t="s">
        <v>5856</v>
      </c>
      <c r="L1509" s="56" t="s">
        <v>7138</v>
      </c>
      <c r="M1509" s="73">
        <v>40832</v>
      </c>
      <c r="N1509" s="56"/>
      <c r="O1509" s="56"/>
      <c r="P1509" s="56" t="s">
        <v>1304</v>
      </c>
      <c r="Q1509" s="56"/>
      <c r="R1509" s="56" t="s">
        <v>70</v>
      </c>
      <c r="S1509" s="56" t="s">
        <v>11415</v>
      </c>
      <c r="T1509" s="56" t="s">
        <v>7140</v>
      </c>
      <c r="U1509" s="57">
        <v>378605</v>
      </c>
      <c r="V1509" s="57">
        <v>-189028.54</v>
      </c>
      <c r="W1509" s="57">
        <v>189576.46</v>
      </c>
      <c r="X1509" s="57">
        <v>0</v>
      </c>
      <c r="Y1509" s="73">
        <v>40832</v>
      </c>
      <c r="Z1509" s="57">
        <v>-18285.48</v>
      </c>
      <c r="AA1509" s="57">
        <v>0</v>
      </c>
      <c r="AB1509" s="57">
        <v>171290.98</v>
      </c>
      <c r="AC1509" s="57">
        <v>0</v>
      </c>
      <c r="AD1509" s="56" t="s">
        <v>9255</v>
      </c>
      <c r="AE1509" s="57">
        <v>0</v>
      </c>
      <c r="AF1509" s="57">
        <v>0</v>
      </c>
      <c r="AG1509" s="57">
        <v>0</v>
      </c>
      <c r="AI1509"/>
      <c r="AJ1509"/>
    </row>
    <row r="1510" spans="1:36">
      <c r="A1510" s="56" t="s">
        <v>48</v>
      </c>
      <c r="B1510" s="56" t="s">
        <v>11427</v>
      </c>
      <c r="C1510" s="56">
        <v>2101010050</v>
      </c>
      <c r="D1510" s="56" t="s">
        <v>43</v>
      </c>
      <c r="E1510" s="56">
        <v>2101020050</v>
      </c>
      <c r="F1510" s="56">
        <v>5401010050</v>
      </c>
      <c r="G1510" s="56" t="s">
        <v>11428</v>
      </c>
      <c r="H1510" s="56">
        <v>400300</v>
      </c>
      <c r="I1510" s="56" t="s">
        <v>11526</v>
      </c>
      <c r="J1510" s="56" t="s">
        <v>4148</v>
      </c>
      <c r="K1510" s="56" t="s">
        <v>4149</v>
      </c>
      <c r="L1510" s="56" t="s">
        <v>7138</v>
      </c>
      <c r="M1510" s="73">
        <v>41404</v>
      </c>
      <c r="N1510" s="56"/>
      <c r="O1510" s="56"/>
      <c r="P1510" s="56" t="s">
        <v>1304</v>
      </c>
      <c r="Q1510" s="56"/>
      <c r="R1510" s="56" t="s">
        <v>70</v>
      </c>
      <c r="S1510" s="56" t="s">
        <v>11415</v>
      </c>
      <c r="T1510" s="56" t="s">
        <v>7140</v>
      </c>
      <c r="U1510" s="57">
        <v>7728000</v>
      </c>
      <c r="V1510" s="57">
        <v>-3243385.52</v>
      </c>
      <c r="W1510" s="57">
        <v>4484614.4800000004</v>
      </c>
      <c r="X1510" s="57">
        <v>0</v>
      </c>
      <c r="Y1510" s="73">
        <v>41404</v>
      </c>
      <c r="Z1510" s="57">
        <v>-371050.05</v>
      </c>
      <c r="AA1510" s="57">
        <v>0</v>
      </c>
      <c r="AB1510" s="57">
        <v>4113564.43</v>
      </c>
      <c r="AC1510" s="57">
        <v>0</v>
      </c>
      <c r="AD1510" s="56" t="s">
        <v>9255</v>
      </c>
      <c r="AE1510" s="57">
        <v>0</v>
      </c>
      <c r="AF1510" s="57">
        <v>0</v>
      </c>
      <c r="AG1510" s="57">
        <v>0</v>
      </c>
      <c r="AI1510"/>
      <c r="AJ1510"/>
    </row>
    <row r="1511" spans="1:36">
      <c r="A1511" s="56" t="s">
        <v>48</v>
      </c>
      <c r="B1511" s="56" t="s">
        <v>11427</v>
      </c>
      <c r="C1511" s="56">
        <v>2101010050</v>
      </c>
      <c r="D1511" s="56" t="s">
        <v>43</v>
      </c>
      <c r="E1511" s="56">
        <v>2101020050</v>
      </c>
      <c r="F1511" s="56">
        <v>5401010050</v>
      </c>
      <c r="G1511" s="56" t="s">
        <v>11428</v>
      </c>
      <c r="H1511" s="56">
        <v>400300</v>
      </c>
      <c r="I1511" s="56" t="s">
        <v>11491</v>
      </c>
      <c r="J1511" s="56" t="s">
        <v>4243</v>
      </c>
      <c r="K1511" s="56" t="s">
        <v>4244</v>
      </c>
      <c r="L1511" s="56" t="s">
        <v>7138</v>
      </c>
      <c r="M1511" s="73">
        <v>40015</v>
      </c>
      <c r="N1511" s="56"/>
      <c r="O1511" s="56"/>
      <c r="P1511" s="56" t="s">
        <v>1304</v>
      </c>
      <c r="Q1511" s="56"/>
      <c r="R1511" s="56" t="s">
        <v>70</v>
      </c>
      <c r="S1511" s="56" t="s">
        <v>11415</v>
      </c>
      <c r="T1511" s="56" t="s">
        <v>7140</v>
      </c>
      <c r="U1511" s="57">
        <v>194801</v>
      </c>
      <c r="V1511" s="57">
        <v>-120265.58</v>
      </c>
      <c r="W1511" s="57">
        <v>74535.42</v>
      </c>
      <c r="X1511" s="57">
        <v>0</v>
      </c>
      <c r="Y1511" s="73">
        <v>40015</v>
      </c>
      <c r="Z1511" s="57">
        <v>-9405.33</v>
      </c>
      <c r="AA1511" s="57">
        <v>0</v>
      </c>
      <c r="AB1511" s="57">
        <v>65130.09</v>
      </c>
      <c r="AC1511" s="57">
        <v>0</v>
      </c>
      <c r="AD1511" s="56" t="s">
        <v>9255</v>
      </c>
      <c r="AE1511" s="57">
        <v>0</v>
      </c>
      <c r="AF1511" s="57">
        <v>0</v>
      </c>
      <c r="AG1511" s="57">
        <v>0</v>
      </c>
      <c r="AI1511"/>
      <c r="AJ1511"/>
    </row>
    <row r="1512" spans="1:36">
      <c r="A1512" s="56" t="s">
        <v>48</v>
      </c>
      <c r="B1512" s="56" t="s">
        <v>11427</v>
      </c>
      <c r="C1512" s="56">
        <v>2101010050</v>
      </c>
      <c r="D1512" s="56" t="s">
        <v>43</v>
      </c>
      <c r="E1512" s="56">
        <v>2101020050</v>
      </c>
      <c r="F1512" s="56">
        <v>5401010050</v>
      </c>
      <c r="G1512" s="56" t="s">
        <v>11428</v>
      </c>
      <c r="H1512" s="56">
        <v>400300</v>
      </c>
      <c r="I1512" s="56" t="s">
        <v>11451</v>
      </c>
      <c r="J1512" s="56" t="s">
        <v>4520</v>
      </c>
      <c r="K1512" s="56" t="s">
        <v>4521</v>
      </c>
      <c r="L1512" s="56" t="s">
        <v>7138</v>
      </c>
      <c r="M1512" s="73">
        <v>41527</v>
      </c>
      <c r="N1512" s="56"/>
      <c r="O1512" s="56"/>
      <c r="P1512" s="56" t="s">
        <v>1304</v>
      </c>
      <c r="Q1512" s="56"/>
      <c r="R1512" s="56" t="s">
        <v>70</v>
      </c>
      <c r="S1512" s="56" t="s">
        <v>11415</v>
      </c>
      <c r="T1512" s="56" t="s">
        <v>7140</v>
      </c>
      <c r="U1512" s="57">
        <v>26113</v>
      </c>
      <c r="V1512" s="57">
        <v>-10414.709999999999</v>
      </c>
      <c r="W1512" s="57">
        <v>15698.29</v>
      </c>
      <c r="X1512" s="57">
        <v>0</v>
      </c>
      <c r="Y1512" s="73">
        <v>41527</v>
      </c>
      <c r="Z1512" s="57">
        <v>-1261.06</v>
      </c>
      <c r="AA1512" s="57">
        <v>0</v>
      </c>
      <c r="AB1512" s="57">
        <v>14437.23</v>
      </c>
      <c r="AC1512" s="57">
        <v>0</v>
      </c>
      <c r="AD1512" s="56" t="s">
        <v>9255</v>
      </c>
      <c r="AE1512" s="57">
        <v>0</v>
      </c>
      <c r="AF1512" s="57">
        <v>0</v>
      </c>
      <c r="AG1512" s="57">
        <v>0</v>
      </c>
      <c r="AI1512"/>
      <c r="AJ1512"/>
    </row>
    <row r="1513" spans="1:36">
      <c r="A1513" s="56" t="s">
        <v>48</v>
      </c>
      <c r="B1513" s="56" t="s">
        <v>11427</v>
      </c>
      <c r="C1513" s="56">
        <v>2101010050</v>
      </c>
      <c r="D1513" s="56" t="s">
        <v>43</v>
      </c>
      <c r="E1513" s="56">
        <v>2101020050</v>
      </c>
      <c r="F1513" s="56">
        <v>5401010050</v>
      </c>
      <c r="G1513" s="56" t="s">
        <v>11428</v>
      </c>
      <c r="H1513" s="56">
        <v>400300</v>
      </c>
      <c r="I1513" s="56" t="s">
        <v>11491</v>
      </c>
      <c r="J1513" s="56" t="s">
        <v>4245</v>
      </c>
      <c r="K1513" s="56" t="s">
        <v>4246</v>
      </c>
      <c r="L1513" s="56" t="s">
        <v>7138</v>
      </c>
      <c r="M1513" s="73">
        <v>41121</v>
      </c>
      <c r="N1513" s="56"/>
      <c r="O1513" s="56"/>
      <c r="P1513" s="56" t="s">
        <v>1304</v>
      </c>
      <c r="Q1513" s="56"/>
      <c r="R1513" s="56" t="s">
        <v>70</v>
      </c>
      <c r="S1513" s="56" t="s">
        <v>11415</v>
      </c>
      <c r="T1513" s="56" t="s">
        <v>7140</v>
      </c>
      <c r="U1513" s="57">
        <v>2951440</v>
      </c>
      <c r="V1513" s="57">
        <v>-1358422.85</v>
      </c>
      <c r="W1513" s="57">
        <v>1593017.15</v>
      </c>
      <c r="X1513" s="57">
        <v>0</v>
      </c>
      <c r="Y1513" s="73">
        <v>41121</v>
      </c>
      <c r="Z1513" s="57">
        <v>-141743.59</v>
      </c>
      <c r="AA1513" s="57">
        <v>0</v>
      </c>
      <c r="AB1513" s="57">
        <v>1451273.56</v>
      </c>
      <c r="AC1513" s="57">
        <v>0</v>
      </c>
      <c r="AD1513" s="56" t="s">
        <v>9255</v>
      </c>
      <c r="AE1513" s="57">
        <v>0</v>
      </c>
      <c r="AF1513" s="57">
        <v>0</v>
      </c>
      <c r="AG1513" s="57">
        <v>0</v>
      </c>
      <c r="AI1513"/>
      <c r="AJ1513"/>
    </row>
    <row r="1514" spans="1:36">
      <c r="A1514" s="56" t="s">
        <v>48</v>
      </c>
      <c r="B1514" s="56" t="s">
        <v>11427</v>
      </c>
      <c r="C1514" s="56">
        <v>2101010050</v>
      </c>
      <c r="D1514" s="56" t="s">
        <v>43</v>
      </c>
      <c r="E1514" s="56">
        <v>2101020050</v>
      </c>
      <c r="F1514" s="56">
        <v>5401010050</v>
      </c>
      <c r="G1514" s="56" t="s">
        <v>11428</v>
      </c>
      <c r="H1514" s="56">
        <v>400300</v>
      </c>
      <c r="I1514" s="56" t="s">
        <v>11451</v>
      </c>
      <c r="J1514" s="56" t="s">
        <v>4522</v>
      </c>
      <c r="K1514" s="56" t="s">
        <v>4523</v>
      </c>
      <c r="L1514" s="56" t="s">
        <v>7138</v>
      </c>
      <c r="M1514" s="73">
        <v>40036</v>
      </c>
      <c r="N1514" s="56"/>
      <c r="O1514" s="56"/>
      <c r="P1514" s="56" t="s">
        <v>1304</v>
      </c>
      <c r="Q1514" s="56"/>
      <c r="R1514" s="56" t="s">
        <v>70</v>
      </c>
      <c r="S1514" s="56" t="s">
        <v>11415</v>
      </c>
      <c r="T1514" s="56" t="s">
        <v>7140</v>
      </c>
      <c r="U1514" s="57">
        <v>65280</v>
      </c>
      <c r="V1514" s="57">
        <v>-40102.71</v>
      </c>
      <c r="W1514" s="57">
        <v>25177.29</v>
      </c>
      <c r="X1514" s="57">
        <v>0</v>
      </c>
      <c r="Y1514" s="73">
        <v>40036</v>
      </c>
      <c r="Z1514" s="57">
        <v>-3152.04</v>
      </c>
      <c r="AA1514" s="57">
        <v>0</v>
      </c>
      <c r="AB1514" s="57">
        <v>22025.25</v>
      </c>
      <c r="AC1514" s="57">
        <v>0</v>
      </c>
      <c r="AD1514" s="56" t="s">
        <v>9255</v>
      </c>
      <c r="AE1514" s="57">
        <v>0</v>
      </c>
      <c r="AF1514" s="57">
        <v>0</v>
      </c>
      <c r="AG1514" s="57">
        <v>0</v>
      </c>
      <c r="AI1514"/>
      <c r="AJ1514"/>
    </row>
    <row r="1515" spans="1:36">
      <c r="A1515" s="56" t="s">
        <v>48</v>
      </c>
      <c r="B1515" s="56" t="s">
        <v>11427</v>
      </c>
      <c r="C1515" s="56">
        <v>2101010050</v>
      </c>
      <c r="D1515" s="56" t="s">
        <v>43</v>
      </c>
      <c r="E1515" s="56">
        <v>2101020050</v>
      </c>
      <c r="F1515" s="56">
        <v>5401010050</v>
      </c>
      <c r="G1515" s="56" t="s">
        <v>11428</v>
      </c>
      <c r="H1515" s="56">
        <v>400300</v>
      </c>
      <c r="I1515" s="56" t="s">
        <v>11429</v>
      </c>
      <c r="J1515" s="56" t="s">
        <v>4020</v>
      </c>
      <c r="K1515" s="56" t="s">
        <v>4021</v>
      </c>
      <c r="L1515" s="56" t="s">
        <v>7138</v>
      </c>
      <c r="M1515" s="73">
        <v>40140</v>
      </c>
      <c r="N1515" s="56"/>
      <c r="O1515" s="56"/>
      <c r="P1515" s="56" t="s">
        <v>1304</v>
      </c>
      <c r="Q1515" s="56"/>
      <c r="R1515" s="56" t="s">
        <v>70</v>
      </c>
      <c r="S1515" s="56" t="s">
        <v>11415</v>
      </c>
      <c r="T1515" s="56" t="s">
        <v>7140</v>
      </c>
      <c r="U1515" s="57">
        <v>53825</v>
      </c>
      <c r="V1515" s="57">
        <v>-32255.85</v>
      </c>
      <c r="W1515" s="57">
        <v>21569.15</v>
      </c>
      <c r="X1515" s="57">
        <v>0</v>
      </c>
      <c r="Y1515" s="73">
        <v>40140</v>
      </c>
      <c r="Z1515" s="57">
        <v>-2599.02</v>
      </c>
      <c r="AA1515" s="57">
        <v>0</v>
      </c>
      <c r="AB1515" s="57">
        <v>18970.13</v>
      </c>
      <c r="AC1515" s="57">
        <v>0</v>
      </c>
      <c r="AD1515" s="56" t="s">
        <v>9255</v>
      </c>
      <c r="AE1515" s="57">
        <v>0</v>
      </c>
      <c r="AF1515" s="57">
        <v>0</v>
      </c>
      <c r="AG1515" s="57">
        <v>0</v>
      </c>
      <c r="AI1515"/>
      <c r="AJ1515"/>
    </row>
    <row r="1516" spans="1:36">
      <c r="A1516" s="56" t="s">
        <v>48</v>
      </c>
      <c r="B1516" s="56" t="s">
        <v>11427</v>
      </c>
      <c r="C1516" s="56">
        <v>2101010050</v>
      </c>
      <c r="D1516" s="56" t="s">
        <v>43</v>
      </c>
      <c r="E1516" s="56">
        <v>2101020050</v>
      </c>
      <c r="F1516" s="56">
        <v>5401010050</v>
      </c>
      <c r="G1516" s="56" t="s">
        <v>11428</v>
      </c>
      <c r="H1516" s="56">
        <v>400300</v>
      </c>
      <c r="I1516" s="56" t="s">
        <v>11429</v>
      </c>
      <c r="J1516" s="56" t="s">
        <v>4022</v>
      </c>
      <c r="K1516" s="56" t="s">
        <v>4023</v>
      </c>
      <c r="L1516" s="56" t="s">
        <v>7138</v>
      </c>
      <c r="M1516" s="73">
        <v>40143</v>
      </c>
      <c r="N1516" s="56"/>
      <c r="O1516" s="56"/>
      <c r="P1516" s="56" t="s">
        <v>1304</v>
      </c>
      <c r="Q1516" s="56"/>
      <c r="R1516" s="56" t="s">
        <v>70</v>
      </c>
      <c r="S1516" s="56" t="s">
        <v>11415</v>
      </c>
      <c r="T1516" s="56" t="s">
        <v>7140</v>
      </c>
      <c r="U1516" s="57">
        <v>27952</v>
      </c>
      <c r="V1516" s="57">
        <v>-16737.349999999999</v>
      </c>
      <c r="W1516" s="57">
        <v>11214.65</v>
      </c>
      <c r="X1516" s="57">
        <v>0</v>
      </c>
      <c r="Y1516" s="73">
        <v>40143</v>
      </c>
      <c r="Z1516" s="57">
        <v>-1349.89</v>
      </c>
      <c r="AA1516" s="57">
        <v>0</v>
      </c>
      <c r="AB1516" s="57">
        <v>9864.76</v>
      </c>
      <c r="AC1516" s="57">
        <v>0</v>
      </c>
      <c r="AD1516" s="56" t="s">
        <v>9255</v>
      </c>
      <c r="AE1516" s="57">
        <v>0</v>
      </c>
      <c r="AF1516" s="57">
        <v>0</v>
      </c>
      <c r="AG1516" s="57">
        <v>0</v>
      </c>
      <c r="AI1516"/>
      <c r="AJ1516"/>
    </row>
    <row r="1517" spans="1:36">
      <c r="A1517" s="56" t="s">
        <v>48</v>
      </c>
      <c r="B1517" s="56" t="s">
        <v>11427</v>
      </c>
      <c r="C1517" s="56">
        <v>2101010050</v>
      </c>
      <c r="D1517" s="56" t="s">
        <v>43</v>
      </c>
      <c r="E1517" s="56">
        <v>2101020050</v>
      </c>
      <c r="F1517" s="56">
        <v>5401010050</v>
      </c>
      <c r="G1517" s="56" t="s">
        <v>11428</v>
      </c>
      <c r="H1517" s="56">
        <v>400300</v>
      </c>
      <c r="I1517" s="56" t="s">
        <v>11429</v>
      </c>
      <c r="J1517" s="56" t="s">
        <v>4031</v>
      </c>
      <c r="K1517" s="56" t="s">
        <v>4032</v>
      </c>
      <c r="L1517" s="56" t="s">
        <v>7138</v>
      </c>
      <c r="M1517" s="73">
        <v>39529</v>
      </c>
      <c r="N1517" s="56"/>
      <c r="O1517" s="56"/>
      <c r="P1517" s="56" t="s">
        <v>1304</v>
      </c>
      <c r="Q1517" s="56"/>
      <c r="R1517" s="56" t="s">
        <v>70</v>
      </c>
      <c r="S1517" s="56" t="s">
        <v>11415</v>
      </c>
      <c r="T1517" s="56" t="s">
        <v>7140</v>
      </c>
      <c r="U1517" s="57">
        <v>872109</v>
      </c>
      <c r="V1517" s="57">
        <v>-599719.07999999996</v>
      </c>
      <c r="W1517" s="57">
        <v>272389.92</v>
      </c>
      <c r="X1517" s="57">
        <v>0</v>
      </c>
      <c r="Y1517" s="73">
        <v>39529</v>
      </c>
      <c r="Z1517" s="57">
        <v>-42101.38</v>
      </c>
      <c r="AA1517" s="57">
        <v>0</v>
      </c>
      <c r="AB1517" s="57">
        <v>230288.54</v>
      </c>
      <c r="AC1517" s="57">
        <v>0</v>
      </c>
      <c r="AD1517" s="56" t="s">
        <v>9255</v>
      </c>
      <c r="AE1517" s="57">
        <v>0</v>
      </c>
      <c r="AF1517" s="57">
        <v>0</v>
      </c>
      <c r="AG1517" s="57">
        <v>0</v>
      </c>
      <c r="AI1517"/>
      <c r="AJ1517"/>
    </row>
    <row r="1518" spans="1:36">
      <c r="A1518" s="56" t="s">
        <v>48</v>
      </c>
      <c r="B1518" s="56" t="s">
        <v>11427</v>
      </c>
      <c r="C1518" s="56">
        <v>2101010050</v>
      </c>
      <c r="D1518" s="56" t="s">
        <v>43</v>
      </c>
      <c r="E1518" s="56">
        <v>2101020050</v>
      </c>
      <c r="F1518" s="56">
        <v>5401010050</v>
      </c>
      <c r="G1518" s="56" t="s">
        <v>11428</v>
      </c>
      <c r="H1518" s="56">
        <v>400300</v>
      </c>
      <c r="I1518" s="56" t="s">
        <v>11429</v>
      </c>
      <c r="J1518" s="56" t="s">
        <v>4033</v>
      </c>
      <c r="K1518" s="56" t="s">
        <v>7164</v>
      </c>
      <c r="L1518" s="56" t="s">
        <v>7138</v>
      </c>
      <c r="M1518" s="73">
        <v>39539</v>
      </c>
      <c r="N1518" s="56"/>
      <c r="O1518" s="56"/>
      <c r="P1518" s="56" t="s">
        <v>1304</v>
      </c>
      <c r="Q1518" s="56"/>
      <c r="R1518" s="56" t="s">
        <v>70</v>
      </c>
      <c r="S1518" s="56" t="s">
        <v>11415</v>
      </c>
      <c r="T1518" s="56" t="s">
        <v>7140</v>
      </c>
      <c r="U1518" s="57">
        <v>869619</v>
      </c>
      <c r="V1518" s="57">
        <v>-596748.38</v>
      </c>
      <c r="W1518" s="57">
        <v>272870.62</v>
      </c>
      <c r="X1518" s="57">
        <v>0</v>
      </c>
      <c r="Y1518" s="73">
        <v>39539</v>
      </c>
      <c r="Z1518" s="57">
        <v>-41981.45</v>
      </c>
      <c r="AA1518" s="57">
        <v>0</v>
      </c>
      <c r="AB1518" s="57">
        <v>230889.17</v>
      </c>
      <c r="AC1518" s="57">
        <v>0</v>
      </c>
      <c r="AD1518" s="56" t="s">
        <v>9255</v>
      </c>
      <c r="AE1518" s="57">
        <v>0</v>
      </c>
      <c r="AF1518" s="57">
        <v>0</v>
      </c>
      <c r="AG1518" s="57">
        <v>0</v>
      </c>
      <c r="AI1518"/>
      <c r="AJ1518"/>
    </row>
    <row r="1519" spans="1:36">
      <c r="A1519" s="56" t="s">
        <v>48</v>
      </c>
      <c r="B1519" s="56" t="s">
        <v>11427</v>
      </c>
      <c r="C1519" s="56">
        <v>2101010050</v>
      </c>
      <c r="D1519" s="56" t="s">
        <v>43</v>
      </c>
      <c r="E1519" s="56">
        <v>2101020050</v>
      </c>
      <c r="F1519" s="56">
        <v>5401010050</v>
      </c>
      <c r="G1519" s="56" t="s">
        <v>11428</v>
      </c>
      <c r="H1519" s="56">
        <v>400300</v>
      </c>
      <c r="I1519" s="56" t="s">
        <v>11429</v>
      </c>
      <c r="J1519" s="56" t="s">
        <v>4034</v>
      </c>
      <c r="K1519" s="56" t="s">
        <v>4035</v>
      </c>
      <c r="L1519" s="56" t="s">
        <v>7138</v>
      </c>
      <c r="M1519" s="73">
        <v>39647</v>
      </c>
      <c r="N1519" s="56"/>
      <c r="O1519" s="56"/>
      <c r="P1519" s="56" t="s">
        <v>1304</v>
      </c>
      <c r="Q1519" s="56"/>
      <c r="R1519" s="56" t="s">
        <v>70</v>
      </c>
      <c r="S1519" s="56" t="s">
        <v>11415</v>
      </c>
      <c r="T1519" s="56" t="s">
        <v>7140</v>
      </c>
      <c r="U1519" s="57">
        <v>113220</v>
      </c>
      <c r="V1519" s="57">
        <v>-75925.740000000005</v>
      </c>
      <c r="W1519" s="57">
        <v>37294.26</v>
      </c>
      <c r="X1519" s="57">
        <v>0</v>
      </c>
      <c r="Y1519" s="73">
        <v>39647</v>
      </c>
      <c r="Z1519" s="57">
        <v>-5465.86</v>
      </c>
      <c r="AA1519" s="57">
        <v>0</v>
      </c>
      <c r="AB1519" s="57">
        <v>31828.400000000001</v>
      </c>
      <c r="AC1519" s="57">
        <v>0</v>
      </c>
      <c r="AD1519" s="56" t="s">
        <v>9255</v>
      </c>
      <c r="AE1519" s="57">
        <v>0</v>
      </c>
      <c r="AF1519" s="57">
        <v>0</v>
      </c>
      <c r="AG1519" s="57">
        <v>0</v>
      </c>
      <c r="AI1519"/>
      <c r="AJ1519"/>
    </row>
    <row r="1520" spans="1:36">
      <c r="A1520" s="56" t="s">
        <v>48</v>
      </c>
      <c r="B1520" s="56" t="s">
        <v>11427</v>
      </c>
      <c r="C1520" s="56">
        <v>2101010050</v>
      </c>
      <c r="D1520" s="56" t="s">
        <v>43</v>
      </c>
      <c r="E1520" s="56">
        <v>2101020050</v>
      </c>
      <c r="F1520" s="56">
        <v>5401010050</v>
      </c>
      <c r="G1520" s="56" t="s">
        <v>11428</v>
      </c>
      <c r="H1520" s="56">
        <v>400300</v>
      </c>
      <c r="I1520" s="56" t="s">
        <v>11451</v>
      </c>
      <c r="J1520" s="56" t="s">
        <v>4526</v>
      </c>
      <c r="K1520" s="56" t="s">
        <v>4527</v>
      </c>
      <c r="L1520" s="56" t="s">
        <v>7138</v>
      </c>
      <c r="M1520" s="73">
        <v>42185</v>
      </c>
      <c r="N1520" s="56"/>
      <c r="O1520" s="56"/>
      <c r="P1520" s="56" t="s">
        <v>1304</v>
      </c>
      <c r="Q1520" s="56"/>
      <c r="R1520" s="56" t="s">
        <v>70</v>
      </c>
      <c r="S1520" s="56" t="s">
        <v>11415</v>
      </c>
      <c r="T1520" s="56" t="s">
        <v>7140</v>
      </c>
      <c r="U1520" s="57">
        <v>647700</v>
      </c>
      <c r="V1520" s="57">
        <v>-212863.96</v>
      </c>
      <c r="W1520" s="57">
        <v>434836.04</v>
      </c>
      <c r="X1520" s="57">
        <v>0</v>
      </c>
      <c r="Y1520" s="73">
        <v>42185</v>
      </c>
      <c r="Z1520" s="57">
        <v>-30078.01</v>
      </c>
      <c r="AA1520" s="57">
        <v>0</v>
      </c>
      <c r="AB1520" s="57">
        <v>404758.03</v>
      </c>
      <c r="AC1520" s="57">
        <v>0</v>
      </c>
      <c r="AD1520" s="56" t="s">
        <v>9255</v>
      </c>
      <c r="AE1520" s="57">
        <v>0</v>
      </c>
      <c r="AF1520" s="57">
        <v>0</v>
      </c>
      <c r="AG1520" s="57">
        <v>0</v>
      </c>
      <c r="AI1520"/>
      <c r="AJ1520"/>
    </row>
    <row r="1521" spans="1:36">
      <c r="A1521" s="56" t="s">
        <v>48</v>
      </c>
      <c r="B1521" s="56" t="s">
        <v>11427</v>
      </c>
      <c r="C1521" s="56">
        <v>2101010050</v>
      </c>
      <c r="D1521" s="56" t="s">
        <v>43</v>
      </c>
      <c r="E1521" s="56">
        <v>2101020050</v>
      </c>
      <c r="F1521" s="56">
        <v>5401010050</v>
      </c>
      <c r="G1521" s="56" t="s">
        <v>11428</v>
      </c>
      <c r="H1521" s="56">
        <v>400300</v>
      </c>
      <c r="I1521" s="56" t="s">
        <v>11485</v>
      </c>
      <c r="J1521" s="56" t="s">
        <v>4205</v>
      </c>
      <c r="K1521" s="56" t="s">
        <v>4206</v>
      </c>
      <c r="L1521" s="56" t="s">
        <v>7138</v>
      </c>
      <c r="M1521" s="73">
        <v>42455</v>
      </c>
      <c r="N1521" s="56"/>
      <c r="O1521" s="56"/>
      <c r="P1521" s="56" t="s">
        <v>1304</v>
      </c>
      <c r="Q1521" s="56"/>
      <c r="R1521" s="56" t="s">
        <v>70</v>
      </c>
      <c r="S1521" s="56" t="s">
        <v>11415</v>
      </c>
      <c r="T1521" s="56" t="s">
        <v>7140</v>
      </c>
      <c r="U1521" s="57">
        <v>4808992.49</v>
      </c>
      <c r="V1521" s="57">
        <v>-1362136.02</v>
      </c>
      <c r="W1521" s="57">
        <v>3446856.47</v>
      </c>
      <c r="X1521" s="57">
        <v>0</v>
      </c>
      <c r="Y1521" s="73">
        <v>42327</v>
      </c>
      <c r="Z1521" s="57">
        <v>-232257.62</v>
      </c>
      <c r="AA1521" s="57">
        <v>0</v>
      </c>
      <c r="AB1521" s="57">
        <v>3214598.85</v>
      </c>
      <c r="AC1521" s="57">
        <v>0</v>
      </c>
      <c r="AD1521" s="56" t="s">
        <v>9255</v>
      </c>
      <c r="AE1521" s="57">
        <v>0</v>
      </c>
      <c r="AF1521" s="57">
        <v>0</v>
      </c>
      <c r="AG1521" s="57">
        <v>0</v>
      </c>
      <c r="AI1521"/>
      <c r="AJ1521"/>
    </row>
    <row r="1522" spans="1:36">
      <c r="A1522" s="56" t="s">
        <v>48</v>
      </c>
      <c r="B1522" s="56" t="s">
        <v>11427</v>
      </c>
      <c r="C1522" s="56">
        <v>2101010050</v>
      </c>
      <c r="D1522" s="56" t="s">
        <v>43</v>
      </c>
      <c r="E1522" s="56">
        <v>2101020050</v>
      </c>
      <c r="F1522" s="56">
        <v>5401010050</v>
      </c>
      <c r="G1522" s="56" t="s">
        <v>11428</v>
      </c>
      <c r="H1522" s="56">
        <v>400300</v>
      </c>
      <c r="I1522" s="56" t="s">
        <v>11527</v>
      </c>
      <c r="J1522" s="56" t="s">
        <v>4161</v>
      </c>
      <c r="K1522" s="56" t="s">
        <v>4162</v>
      </c>
      <c r="L1522" s="56" t="s">
        <v>7138</v>
      </c>
      <c r="M1522" s="73">
        <v>42643</v>
      </c>
      <c r="N1522" s="56"/>
      <c r="O1522" s="56"/>
      <c r="P1522" s="56" t="s">
        <v>1304</v>
      </c>
      <c r="Q1522" s="56"/>
      <c r="R1522" s="56" t="s">
        <v>70</v>
      </c>
      <c r="S1522" s="56" t="s">
        <v>11415</v>
      </c>
      <c r="T1522" s="56" t="s">
        <v>7140</v>
      </c>
      <c r="U1522" s="57">
        <v>30176.400000000001</v>
      </c>
      <c r="V1522" s="57">
        <v>-7243.53</v>
      </c>
      <c r="W1522" s="57">
        <v>22932.87</v>
      </c>
      <c r="X1522" s="57">
        <v>0</v>
      </c>
      <c r="Y1522" s="73">
        <v>42626</v>
      </c>
      <c r="Z1522" s="57">
        <v>-1457.36</v>
      </c>
      <c r="AA1522" s="57">
        <v>0</v>
      </c>
      <c r="AB1522" s="57">
        <v>21475.51</v>
      </c>
      <c r="AC1522" s="57">
        <v>0</v>
      </c>
      <c r="AD1522" s="56" t="s">
        <v>9255</v>
      </c>
      <c r="AE1522" s="57">
        <v>0</v>
      </c>
      <c r="AF1522" s="57">
        <v>0</v>
      </c>
      <c r="AG1522" s="57">
        <v>0</v>
      </c>
      <c r="AI1522"/>
      <c r="AJ1522"/>
    </row>
    <row r="1523" spans="1:36">
      <c r="A1523" s="56" t="s">
        <v>48</v>
      </c>
      <c r="B1523" s="56" t="s">
        <v>11427</v>
      </c>
      <c r="C1523" s="56">
        <v>2101010050</v>
      </c>
      <c r="D1523" s="56" t="s">
        <v>43</v>
      </c>
      <c r="E1523" s="56">
        <v>2101020050</v>
      </c>
      <c r="F1523" s="56">
        <v>5401010050</v>
      </c>
      <c r="G1523" s="56" t="s">
        <v>11428</v>
      </c>
      <c r="H1523" s="56">
        <v>400300</v>
      </c>
      <c r="I1523" s="56" t="s">
        <v>11528</v>
      </c>
      <c r="J1523" s="56" t="s">
        <v>4417</v>
      </c>
      <c r="K1523" s="56" t="s">
        <v>4418</v>
      </c>
      <c r="L1523" s="56" t="s">
        <v>7138</v>
      </c>
      <c r="M1523" s="73">
        <v>42825</v>
      </c>
      <c r="N1523" s="56"/>
      <c r="O1523" s="56"/>
      <c r="P1523" s="56" t="s">
        <v>1304</v>
      </c>
      <c r="Q1523" s="56"/>
      <c r="R1523" s="56" t="s">
        <v>70</v>
      </c>
      <c r="S1523" s="56" t="s">
        <v>11415</v>
      </c>
      <c r="T1523" s="56" t="s">
        <v>7140</v>
      </c>
      <c r="U1523" s="57">
        <v>550800</v>
      </c>
      <c r="V1523" s="57">
        <v>-116359.67999999999</v>
      </c>
      <c r="W1523" s="57">
        <v>434440.32</v>
      </c>
      <c r="X1523" s="57">
        <v>0</v>
      </c>
      <c r="Y1523" s="73">
        <v>42825</v>
      </c>
      <c r="Z1523" s="57">
        <v>-26601.040000000001</v>
      </c>
      <c r="AA1523" s="57">
        <v>0</v>
      </c>
      <c r="AB1523" s="57">
        <v>407839.28</v>
      </c>
      <c r="AC1523" s="57">
        <v>0</v>
      </c>
      <c r="AD1523" s="56" t="s">
        <v>9255</v>
      </c>
      <c r="AE1523" s="57">
        <v>0</v>
      </c>
      <c r="AF1523" s="57">
        <v>0</v>
      </c>
      <c r="AG1523" s="57">
        <v>0</v>
      </c>
      <c r="AI1523"/>
      <c r="AJ1523"/>
    </row>
    <row r="1524" spans="1:36">
      <c r="A1524" s="56" t="s">
        <v>48</v>
      </c>
      <c r="B1524" s="56" t="s">
        <v>11427</v>
      </c>
      <c r="C1524" s="56">
        <v>2101010050</v>
      </c>
      <c r="D1524" s="56" t="s">
        <v>43</v>
      </c>
      <c r="E1524" s="56">
        <v>2101020050</v>
      </c>
      <c r="F1524" s="56">
        <v>5401010050</v>
      </c>
      <c r="G1524" s="56" t="s">
        <v>11428</v>
      </c>
      <c r="H1524" s="56">
        <v>400300</v>
      </c>
      <c r="I1524" s="56" t="s">
        <v>11529</v>
      </c>
      <c r="J1524" s="56" t="s">
        <v>4281</v>
      </c>
      <c r="K1524" s="56" t="s">
        <v>4282</v>
      </c>
      <c r="L1524" s="56" t="s">
        <v>7138</v>
      </c>
      <c r="M1524" s="73">
        <v>42825</v>
      </c>
      <c r="N1524" s="56"/>
      <c r="O1524" s="56"/>
      <c r="P1524" s="56" t="s">
        <v>1304</v>
      </c>
      <c r="Q1524" s="56"/>
      <c r="R1524" s="56" t="s">
        <v>70</v>
      </c>
      <c r="S1524" s="56" t="s">
        <v>11415</v>
      </c>
      <c r="T1524" s="56" t="s">
        <v>7140</v>
      </c>
      <c r="U1524" s="57">
        <v>199835.32</v>
      </c>
      <c r="V1524" s="57">
        <v>-44124.09</v>
      </c>
      <c r="W1524" s="57">
        <v>155711.23000000001</v>
      </c>
      <c r="X1524" s="57">
        <v>0</v>
      </c>
      <c r="Y1524" s="73">
        <v>42759</v>
      </c>
      <c r="Z1524" s="57">
        <v>-9651.06</v>
      </c>
      <c r="AA1524" s="57">
        <v>0</v>
      </c>
      <c r="AB1524" s="57">
        <v>146060.17000000001</v>
      </c>
      <c r="AC1524" s="57">
        <v>0</v>
      </c>
      <c r="AD1524" s="56" t="s">
        <v>9255</v>
      </c>
      <c r="AE1524" s="57">
        <v>0</v>
      </c>
      <c r="AF1524" s="57">
        <v>0</v>
      </c>
      <c r="AG1524" s="57">
        <v>0</v>
      </c>
      <c r="AI1524"/>
      <c r="AJ1524"/>
    </row>
    <row r="1525" spans="1:36">
      <c r="A1525" s="56" t="s">
        <v>48</v>
      </c>
      <c r="B1525" s="56" t="s">
        <v>11427</v>
      </c>
      <c r="C1525" s="56">
        <v>2101010050</v>
      </c>
      <c r="D1525" s="56" t="s">
        <v>43</v>
      </c>
      <c r="E1525" s="56">
        <v>2101020050</v>
      </c>
      <c r="F1525" s="56">
        <v>5401010050</v>
      </c>
      <c r="G1525" s="56" t="s">
        <v>11428</v>
      </c>
      <c r="H1525" s="56">
        <v>400300</v>
      </c>
      <c r="I1525" s="56" t="s">
        <v>11530</v>
      </c>
      <c r="J1525" s="56" t="s">
        <v>4014</v>
      </c>
      <c r="K1525" s="56" t="s">
        <v>4015</v>
      </c>
      <c r="L1525" s="56" t="s">
        <v>7138</v>
      </c>
      <c r="M1525" s="73">
        <v>43100</v>
      </c>
      <c r="N1525" s="56"/>
      <c r="O1525" s="56"/>
      <c r="P1525" s="56" t="s">
        <v>1304</v>
      </c>
      <c r="Q1525" s="56"/>
      <c r="R1525" s="56" t="s">
        <v>70</v>
      </c>
      <c r="S1525" s="56" t="s">
        <v>11415</v>
      </c>
      <c r="T1525" s="56" t="s">
        <v>7140</v>
      </c>
      <c r="U1525" s="57">
        <v>157589</v>
      </c>
      <c r="V1525" s="57">
        <v>-28825.360000000001</v>
      </c>
      <c r="W1525" s="57">
        <v>128763.64</v>
      </c>
      <c r="X1525" s="57">
        <v>0</v>
      </c>
      <c r="Y1525" s="73">
        <v>43021</v>
      </c>
      <c r="Z1525" s="57">
        <v>-7610.8</v>
      </c>
      <c r="AA1525" s="57">
        <v>0</v>
      </c>
      <c r="AB1525" s="57">
        <v>121152.84</v>
      </c>
      <c r="AC1525" s="57">
        <v>0</v>
      </c>
      <c r="AD1525" s="56" t="s">
        <v>9255</v>
      </c>
      <c r="AE1525" s="57">
        <v>0</v>
      </c>
      <c r="AF1525" s="57">
        <v>0</v>
      </c>
      <c r="AG1525" s="57">
        <v>0</v>
      </c>
      <c r="AI1525"/>
      <c r="AJ1525"/>
    </row>
    <row r="1526" spans="1:36">
      <c r="A1526" s="56" t="s">
        <v>48</v>
      </c>
      <c r="B1526" s="56" t="s">
        <v>11427</v>
      </c>
      <c r="C1526" s="56">
        <v>2101010050</v>
      </c>
      <c r="D1526" s="56" t="s">
        <v>43</v>
      </c>
      <c r="E1526" s="56">
        <v>2101020050</v>
      </c>
      <c r="F1526" s="56">
        <v>5401010050</v>
      </c>
      <c r="G1526" s="56" t="s">
        <v>11428</v>
      </c>
      <c r="H1526" s="56">
        <v>400300</v>
      </c>
      <c r="I1526" s="56" t="s">
        <v>11487</v>
      </c>
      <c r="J1526" s="56" t="s">
        <v>4395</v>
      </c>
      <c r="K1526" s="56" t="s">
        <v>4396</v>
      </c>
      <c r="L1526" s="56" t="s">
        <v>7138</v>
      </c>
      <c r="M1526" s="73">
        <v>43190</v>
      </c>
      <c r="N1526" s="56"/>
      <c r="O1526" s="56"/>
      <c r="P1526" s="56" t="s">
        <v>1304</v>
      </c>
      <c r="Q1526" s="56"/>
      <c r="R1526" s="56" t="s">
        <v>70</v>
      </c>
      <c r="S1526" s="56" t="s">
        <v>11415</v>
      </c>
      <c r="T1526" s="56" t="s">
        <v>7140</v>
      </c>
      <c r="U1526" s="57">
        <v>1856317.48</v>
      </c>
      <c r="V1526" s="57">
        <v>-305995.71000000002</v>
      </c>
      <c r="W1526" s="57">
        <v>1550321.77</v>
      </c>
      <c r="X1526" s="57">
        <v>0</v>
      </c>
      <c r="Y1526" s="73">
        <v>43146</v>
      </c>
      <c r="Z1526" s="57">
        <v>-89651.38</v>
      </c>
      <c r="AA1526" s="57">
        <v>0</v>
      </c>
      <c r="AB1526" s="57">
        <v>1460670.39</v>
      </c>
      <c r="AC1526" s="57">
        <v>0</v>
      </c>
      <c r="AD1526" s="56" t="s">
        <v>9255</v>
      </c>
      <c r="AE1526" s="57">
        <v>0</v>
      </c>
      <c r="AF1526" s="57">
        <v>0</v>
      </c>
      <c r="AG1526" s="57">
        <v>0</v>
      </c>
      <c r="AI1526"/>
      <c r="AJ1526"/>
    </row>
    <row r="1527" spans="1:36">
      <c r="A1527" s="56" t="s">
        <v>48</v>
      </c>
      <c r="B1527" s="56" t="s">
        <v>11427</v>
      </c>
      <c r="C1527" s="56">
        <v>2101010050</v>
      </c>
      <c r="D1527" s="56" t="s">
        <v>43</v>
      </c>
      <c r="E1527" s="56">
        <v>2101020050</v>
      </c>
      <c r="F1527" s="56">
        <v>5401010050</v>
      </c>
      <c r="G1527" s="56" t="s">
        <v>11428</v>
      </c>
      <c r="H1527" s="56">
        <v>400300</v>
      </c>
      <c r="I1527" s="56" t="s">
        <v>11491</v>
      </c>
      <c r="J1527" s="56" t="s">
        <v>4259</v>
      </c>
      <c r="K1527" s="56" t="s">
        <v>4260</v>
      </c>
      <c r="L1527" s="56" t="s">
        <v>7138</v>
      </c>
      <c r="M1527" s="73">
        <v>43190</v>
      </c>
      <c r="N1527" s="56"/>
      <c r="O1527" s="56"/>
      <c r="P1527" s="56" t="s">
        <v>1304</v>
      </c>
      <c r="Q1527" s="56"/>
      <c r="R1527" s="56" t="s">
        <v>70</v>
      </c>
      <c r="S1527" s="56" t="s">
        <v>11415</v>
      </c>
      <c r="T1527" s="56" t="s">
        <v>7140</v>
      </c>
      <c r="U1527" s="57">
        <v>106302664.19</v>
      </c>
      <c r="V1527" s="57">
        <v>-17476837.559999999</v>
      </c>
      <c r="W1527" s="57">
        <v>88825826.629999995</v>
      </c>
      <c r="X1527" s="57">
        <v>0</v>
      </c>
      <c r="Y1527" s="73">
        <v>43149</v>
      </c>
      <c r="Z1527" s="57">
        <v>-5133917.0999999996</v>
      </c>
      <c r="AA1527" s="57">
        <v>0</v>
      </c>
      <c r="AB1527" s="57">
        <v>83691909.530000001</v>
      </c>
      <c r="AC1527" s="57">
        <v>0</v>
      </c>
      <c r="AD1527" s="56" t="s">
        <v>9255</v>
      </c>
      <c r="AE1527" s="57">
        <v>0</v>
      </c>
      <c r="AF1527" s="57">
        <v>0</v>
      </c>
      <c r="AG1527" s="57">
        <v>0</v>
      </c>
      <c r="AI1527"/>
      <c r="AJ1527"/>
    </row>
    <row r="1528" spans="1:36">
      <c r="A1528" s="56" t="s">
        <v>48</v>
      </c>
      <c r="B1528" s="56" t="s">
        <v>11427</v>
      </c>
      <c r="C1528" s="56">
        <v>2101010050</v>
      </c>
      <c r="D1528" s="56" t="s">
        <v>43</v>
      </c>
      <c r="E1528" s="56">
        <v>2101020050</v>
      </c>
      <c r="F1528" s="56">
        <v>5401010050</v>
      </c>
      <c r="G1528" s="56" t="s">
        <v>11428</v>
      </c>
      <c r="H1528" s="56">
        <v>400300</v>
      </c>
      <c r="I1528" s="56" t="s">
        <v>11486</v>
      </c>
      <c r="J1528" s="56" t="s">
        <v>4547</v>
      </c>
      <c r="K1528" s="56" t="s">
        <v>4548</v>
      </c>
      <c r="L1528" s="56" t="s">
        <v>7138</v>
      </c>
      <c r="M1528" s="73">
        <v>43465</v>
      </c>
      <c r="N1528" s="56"/>
      <c r="O1528" s="56"/>
      <c r="P1528" s="56" t="s">
        <v>1304</v>
      </c>
      <c r="Q1528" s="56"/>
      <c r="R1528" s="56" t="s">
        <v>70</v>
      </c>
      <c r="S1528" s="56" t="s">
        <v>11415</v>
      </c>
      <c r="T1528" s="56" t="s">
        <v>7140</v>
      </c>
      <c r="U1528" s="57">
        <v>1958800</v>
      </c>
      <c r="V1528" s="57">
        <v>-252646.44</v>
      </c>
      <c r="W1528" s="57">
        <v>1706153.56</v>
      </c>
      <c r="X1528" s="57">
        <v>0</v>
      </c>
      <c r="Y1528" s="73">
        <v>43394</v>
      </c>
      <c r="Z1528" s="57">
        <v>-94600.8</v>
      </c>
      <c r="AA1528" s="57">
        <v>0</v>
      </c>
      <c r="AB1528" s="57">
        <v>1611552.76</v>
      </c>
      <c r="AC1528" s="57">
        <v>0</v>
      </c>
      <c r="AD1528" s="56" t="s">
        <v>9255</v>
      </c>
      <c r="AE1528" s="57">
        <v>0</v>
      </c>
      <c r="AF1528" s="57">
        <v>0</v>
      </c>
      <c r="AG1528" s="57">
        <v>0</v>
      </c>
      <c r="AI1528"/>
      <c r="AJ1528"/>
    </row>
    <row r="1529" spans="1:36">
      <c r="A1529" s="56" t="s">
        <v>48</v>
      </c>
      <c r="B1529" s="56" t="s">
        <v>11427</v>
      </c>
      <c r="C1529" s="56">
        <v>2101010050</v>
      </c>
      <c r="D1529" s="56" t="s">
        <v>43</v>
      </c>
      <c r="E1529" s="56">
        <v>2101020050</v>
      </c>
      <c r="F1529" s="56">
        <v>5401010050</v>
      </c>
      <c r="G1529" s="56" t="s">
        <v>11428</v>
      </c>
      <c r="H1529" s="56">
        <v>400300</v>
      </c>
      <c r="I1529" s="56" t="s">
        <v>11487</v>
      </c>
      <c r="J1529" s="56" t="s">
        <v>6792</v>
      </c>
      <c r="K1529" s="56" t="s">
        <v>6793</v>
      </c>
      <c r="L1529" s="56" t="s">
        <v>7138</v>
      </c>
      <c r="M1529" s="73">
        <v>44104</v>
      </c>
      <c r="N1529" s="56"/>
      <c r="O1529" s="56"/>
      <c r="P1529" s="56" t="s">
        <v>1304</v>
      </c>
      <c r="Q1529" s="56"/>
      <c r="R1529" s="56" t="s">
        <v>70</v>
      </c>
      <c r="S1529" s="56" t="s">
        <v>11415</v>
      </c>
      <c r="T1529" s="56" t="s">
        <v>7140</v>
      </c>
      <c r="U1529" s="57">
        <v>737368</v>
      </c>
      <c r="V1529" s="57">
        <v>-21644.05</v>
      </c>
      <c r="W1529" s="57">
        <v>715723.95</v>
      </c>
      <c r="X1529" s="57">
        <v>0</v>
      </c>
      <c r="Y1529" s="73">
        <v>44084</v>
      </c>
      <c r="Z1529" s="57">
        <v>-35611.4</v>
      </c>
      <c r="AA1529" s="57">
        <v>0</v>
      </c>
      <c r="AB1529" s="57">
        <v>680112.55</v>
      </c>
      <c r="AC1529" s="57">
        <v>0</v>
      </c>
      <c r="AD1529" s="56" t="s">
        <v>9255</v>
      </c>
      <c r="AE1529" s="57">
        <v>0</v>
      </c>
      <c r="AF1529" s="57">
        <v>0</v>
      </c>
      <c r="AG1529" s="57">
        <v>0</v>
      </c>
      <c r="AI1529"/>
      <c r="AJ1529"/>
    </row>
    <row r="1530" spans="1:36">
      <c r="A1530" s="56" t="s">
        <v>48</v>
      </c>
      <c r="B1530" s="56" t="s">
        <v>11427</v>
      </c>
      <c r="C1530" s="56">
        <v>2101010050</v>
      </c>
      <c r="D1530" s="56" t="s">
        <v>43</v>
      </c>
      <c r="E1530" s="56">
        <v>2101020050</v>
      </c>
      <c r="F1530" s="56">
        <v>5401010050</v>
      </c>
      <c r="G1530" s="56" t="s">
        <v>11428</v>
      </c>
      <c r="H1530" s="56">
        <v>400303</v>
      </c>
      <c r="I1530" s="56" t="s">
        <v>11520</v>
      </c>
      <c r="J1530" s="56" t="s">
        <v>6800</v>
      </c>
      <c r="K1530" s="56" t="s">
        <v>6801</v>
      </c>
      <c r="L1530" s="56" t="s">
        <v>7138</v>
      </c>
      <c r="M1530" s="73">
        <v>44104</v>
      </c>
      <c r="N1530" s="56"/>
      <c r="O1530" s="56"/>
      <c r="P1530" s="56" t="s">
        <v>1304</v>
      </c>
      <c r="Q1530" s="56"/>
      <c r="R1530" s="56" t="s">
        <v>70</v>
      </c>
      <c r="S1530" s="56" t="s">
        <v>11415</v>
      </c>
      <c r="T1530" s="56" t="s">
        <v>7140</v>
      </c>
      <c r="U1530" s="57">
        <v>310000</v>
      </c>
      <c r="V1530" s="57">
        <v>-10444.219999999999</v>
      </c>
      <c r="W1530" s="57">
        <v>299555.78000000003</v>
      </c>
      <c r="X1530" s="57">
        <v>0</v>
      </c>
      <c r="Y1530" s="73">
        <v>44054</v>
      </c>
      <c r="Z1530" s="57">
        <v>-14971.54</v>
      </c>
      <c r="AA1530" s="57">
        <v>0</v>
      </c>
      <c r="AB1530" s="57">
        <v>284584.24</v>
      </c>
      <c r="AC1530" s="57">
        <v>0</v>
      </c>
      <c r="AD1530" s="56" t="s">
        <v>9255</v>
      </c>
      <c r="AE1530" s="57">
        <v>0</v>
      </c>
      <c r="AF1530" s="57">
        <v>0</v>
      </c>
      <c r="AG1530" s="57">
        <v>0</v>
      </c>
      <c r="AI1530"/>
      <c r="AJ1530"/>
    </row>
    <row r="1531" spans="1:36">
      <c r="A1531" s="56" t="s">
        <v>48</v>
      </c>
      <c r="B1531" s="56" t="s">
        <v>11427</v>
      </c>
      <c r="C1531" s="56">
        <v>2101010050</v>
      </c>
      <c r="D1531" s="56" t="s">
        <v>43</v>
      </c>
      <c r="E1531" s="56">
        <v>2101020050</v>
      </c>
      <c r="F1531" s="56">
        <v>5401010050</v>
      </c>
      <c r="G1531" s="56" t="s">
        <v>11428</v>
      </c>
      <c r="H1531" s="56">
        <v>400301</v>
      </c>
      <c r="I1531" s="56" t="s">
        <v>11474</v>
      </c>
      <c r="J1531" s="56" t="s">
        <v>6798</v>
      </c>
      <c r="K1531" s="56" t="s">
        <v>6799</v>
      </c>
      <c r="L1531" s="56" t="s">
        <v>7138</v>
      </c>
      <c r="M1531" s="73">
        <v>44104</v>
      </c>
      <c r="N1531" s="56"/>
      <c r="O1531" s="56"/>
      <c r="P1531" s="56" t="s">
        <v>1304</v>
      </c>
      <c r="Q1531" s="56"/>
      <c r="R1531" s="56" t="s">
        <v>70</v>
      </c>
      <c r="S1531" s="56" t="s">
        <v>11415</v>
      </c>
      <c r="T1531" s="56" t="s">
        <v>7140</v>
      </c>
      <c r="U1531" s="57">
        <v>7495665.2300000004</v>
      </c>
      <c r="V1531" s="57">
        <v>-200511.9</v>
      </c>
      <c r="W1531" s="57">
        <v>7295153.3300000001</v>
      </c>
      <c r="X1531" s="57">
        <v>0</v>
      </c>
      <c r="Y1531" s="73">
        <v>44102</v>
      </c>
      <c r="Z1531" s="57">
        <v>-362005.26</v>
      </c>
      <c r="AA1531" s="57">
        <v>0</v>
      </c>
      <c r="AB1531" s="57">
        <v>6933148.0700000003</v>
      </c>
      <c r="AC1531" s="57">
        <v>0</v>
      </c>
      <c r="AD1531" s="56" t="s">
        <v>9255</v>
      </c>
      <c r="AE1531" s="57">
        <v>0</v>
      </c>
      <c r="AF1531" s="57">
        <v>0</v>
      </c>
      <c r="AG1531" s="57">
        <v>0</v>
      </c>
      <c r="AI1531"/>
      <c r="AJ1531"/>
    </row>
    <row r="1532" spans="1:36">
      <c r="A1532" s="56" t="s">
        <v>48</v>
      </c>
      <c r="B1532" s="56" t="s">
        <v>11427</v>
      </c>
      <c r="C1532" s="56">
        <v>2101010050</v>
      </c>
      <c r="D1532" s="56" t="s">
        <v>43</v>
      </c>
      <c r="E1532" s="56">
        <v>2101020050</v>
      </c>
      <c r="F1532" s="56">
        <v>5401010050</v>
      </c>
      <c r="G1532" s="56" t="s">
        <v>11428</v>
      </c>
      <c r="H1532" s="56">
        <v>400301</v>
      </c>
      <c r="I1532" s="56" t="s">
        <v>11513</v>
      </c>
      <c r="J1532" s="56" t="s">
        <v>4612</v>
      </c>
      <c r="K1532" s="56" t="s">
        <v>4613</v>
      </c>
      <c r="L1532" s="56" t="s">
        <v>7138</v>
      </c>
      <c r="M1532" s="73">
        <v>40422</v>
      </c>
      <c r="N1532" s="56"/>
      <c r="O1532" s="56"/>
      <c r="P1532" s="56" t="s">
        <v>1476</v>
      </c>
      <c r="Q1532" s="56"/>
      <c r="R1532" s="56" t="s">
        <v>70</v>
      </c>
      <c r="S1532" s="56" t="s">
        <v>11415</v>
      </c>
      <c r="T1532" s="56" t="s">
        <v>7140</v>
      </c>
      <c r="U1532" s="57">
        <v>340667</v>
      </c>
      <c r="V1532" s="57">
        <v>-269879.24</v>
      </c>
      <c r="W1532" s="57">
        <v>70787.759999999995</v>
      </c>
      <c r="X1532" s="57">
        <v>0</v>
      </c>
      <c r="Y1532" s="73">
        <v>40422</v>
      </c>
      <c r="Z1532" s="57">
        <v>-34660.18</v>
      </c>
      <c r="AA1532" s="57">
        <v>0</v>
      </c>
      <c r="AB1532" s="57">
        <v>36127.58</v>
      </c>
      <c r="AC1532" s="57">
        <v>0</v>
      </c>
      <c r="AD1532" s="56" t="s">
        <v>9255</v>
      </c>
      <c r="AE1532" s="57">
        <v>0</v>
      </c>
      <c r="AF1532" s="57">
        <v>0</v>
      </c>
      <c r="AG1532" s="57">
        <v>0</v>
      </c>
      <c r="AI1532"/>
      <c r="AJ1532"/>
    </row>
    <row r="1533" spans="1:36">
      <c r="A1533" s="56" t="s">
        <v>48</v>
      </c>
      <c r="B1533" s="56" t="s">
        <v>11427</v>
      </c>
      <c r="C1533" s="56">
        <v>2101010050</v>
      </c>
      <c r="D1533" s="56" t="s">
        <v>43</v>
      </c>
      <c r="E1533" s="56">
        <v>2101020050</v>
      </c>
      <c r="F1533" s="56">
        <v>5401010050</v>
      </c>
      <c r="G1533" s="56" t="s">
        <v>11428</v>
      </c>
      <c r="H1533" s="56">
        <v>400301</v>
      </c>
      <c r="I1533" s="56" t="s">
        <v>11513</v>
      </c>
      <c r="J1533" s="56" t="s">
        <v>4614</v>
      </c>
      <c r="K1533" s="56" t="s">
        <v>4615</v>
      </c>
      <c r="L1533" s="56" t="s">
        <v>7138</v>
      </c>
      <c r="M1533" s="73">
        <v>40422</v>
      </c>
      <c r="N1533" s="56"/>
      <c r="O1533" s="56"/>
      <c r="P1533" s="56" t="s">
        <v>1476</v>
      </c>
      <c r="Q1533" s="56"/>
      <c r="R1533" s="56" t="s">
        <v>70</v>
      </c>
      <c r="S1533" s="56" t="s">
        <v>11415</v>
      </c>
      <c r="T1533" s="56" t="s">
        <v>7140</v>
      </c>
      <c r="U1533" s="57">
        <v>12075385</v>
      </c>
      <c r="V1533" s="57">
        <v>-9566220.9100000001</v>
      </c>
      <c r="W1533" s="57">
        <v>2509164.09</v>
      </c>
      <c r="X1533" s="57">
        <v>0</v>
      </c>
      <c r="Y1533" s="73">
        <v>40422</v>
      </c>
      <c r="Z1533" s="57">
        <v>-1228575.05</v>
      </c>
      <c r="AA1533" s="57">
        <v>0</v>
      </c>
      <c r="AB1533" s="57">
        <v>1280589.04</v>
      </c>
      <c r="AC1533" s="57">
        <v>0</v>
      </c>
      <c r="AD1533" s="56" t="s">
        <v>9255</v>
      </c>
      <c r="AE1533" s="57">
        <v>0</v>
      </c>
      <c r="AF1533" s="57">
        <v>0</v>
      </c>
      <c r="AG1533" s="57">
        <v>0</v>
      </c>
      <c r="AI1533"/>
      <c r="AJ1533"/>
    </row>
    <row r="1534" spans="1:36">
      <c r="A1534" s="56" t="s">
        <v>48</v>
      </c>
      <c r="B1534" s="56" t="s">
        <v>11427</v>
      </c>
      <c r="C1534" s="56">
        <v>2101010050</v>
      </c>
      <c r="D1534" s="56" t="s">
        <v>43</v>
      </c>
      <c r="E1534" s="56">
        <v>2101020050</v>
      </c>
      <c r="F1534" s="56">
        <v>5401010050</v>
      </c>
      <c r="G1534" s="56" t="s">
        <v>11428</v>
      </c>
      <c r="H1534" s="56">
        <v>400301</v>
      </c>
      <c r="I1534" s="56" t="s">
        <v>11513</v>
      </c>
      <c r="J1534" s="56" t="s">
        <v>4616</v>
      </c>
      <c r="K1534" s="56" t="s">
        <v>4617</v>
      </c>
      <c r="L1534" s="56" t="s">
        <v>7138</v>
      </c>
      <c r="M1534" s="73">
        <v>40422</v>
      </c>
      <c r="N1534" s="56"/>
      <c r="O1534" s="56"/>
      <c r="P1534" s="56" t="s">
        <v>1476</v>
      </c>
      <c r="Q1534" s="56"/>
      <c r="R1534" s="56" t="s">
        <v>70</v>
      </c>
      <c r="S1534" s="56" t="s">
        <v>11415</v>
      </c>
      <c r="T1534" s="56" t="s">
        <v>7140</v>
      </c>
      <c r="U1534" s="57">
        <v>12075385</v>
      </c>
      <c r="V1534" s="57">
        <v>-9566220.9100000001</v>
      </c>
      <c r="W1534" s="57">
        <v>2509164.09</v>
      </c>
      <c r="X1534" s="57">
        <v>0</v>
      </c>
      <c r="Y1534" s="73">
        <v>40422</v>
      </c>
      <c r="Z1534" s="57">
        <v>-1228575.05</v>
      </c>
      <c r="AA1534" s="57">
        <v>0</v>
      </c>
      <c r="AB1534" s="57">
        <v>1280589.04</v>
      </c>
      <c r="AC1534" s="57">
        <v>0</v>
      </c>
      <c r="AD1534" s="56" t="s">
        <v>9255</v>
      </c>
      <c r="AE1534" s="57">
        <v>0</v>
      </c>
      <c r="AF1534" s="57">
        <v>0</v>
      </c>
      <c r="AG1534" s="57">
        <v>0</v>
      </c>
      <c r="AI1534"/>
      <c r="AJ1534"/>
    </row>
    <row r="1535" spans="1:36">
      <c r="A1535" s="56" t="s">
        <v>48</v>
      </c>
      <c r="B1535" s="56" t="s">
        <v>11427</v>
      </c>
      <c r="C1535" s="56">
        <v>2101010050</v>
      </c>
      <c r="D1535" s="56" t="s">
        <v>43</v>
      </c>
      <c r="E1535" s="56">
        <v>2101020050</v>
      </c>
      <c r="F1535" s="56">
        <v>5401010050</v>
      </c>
      <c r="G1535" s="56" t="s">
        <v>11428</v>
      </c>
      <c r="H1535" s="56">
        <v>400301</v>
      </c>
      <c r="I1535" s="56" t="s">
        <v>11474</v>
      </c>
      <c r="J1535" s="56" t="s">
        <v>4708</v>
      </c>
      <c r="K1535" s="56" t="s">
        <v>4709</v>
      </c>
      <c r="L1535" s="56" t="s">
        <v>7138</v>
      </c>
      <c r="M1535" s="73">
        <v>40422</v>
      </c>
      <c r="N1535" s="56"/>
      <c r="O1535" s="56"/>
      <c r="P1535" s="56" t="s">
        <v>1476</v>
      </c>
      <c r="Q1535" s="56"/>
      <c r="R1535" s="56" t="s">
        <v>70</v>
      </c>
      <c r="S1535" s="56" t="s">
        <v>11415</v>
      </c>
      <c r="T1535" s="56" t="s">
        <v>7140</v>
      </c>
      <c r="U1535" s="57">
        <v>3298009</v>
      </c>
      <c r="V1535" s="57">
        <v>-2612710.27</v>
      </c>
      <c r="W1535" s="57">
        <v>685298.73</v>
      </c>
      <c r="X1535" s="57">
        <v>0</v>
      </c>
      <c r="Y1535" s="73">
        <v>40422</v>
      </c>
      <c r="Z1535" s="57">
        <v>-335546.38</v>
      </c>
      <c r="AA1535" s="57">
        <v>0</v>
      </c>
      <c r="AB1535" s="57">
        <v>349752.35</v>
      </c>
      <c r="AC1535" s="57">
        <v>0</v>
      </c>
      <c r="AD1535" s="56" t="s">
        <v>9255</v>
      </c>
      <c r="AE1535" s="57">
        <v>0</v>
      </c>
      <c r="AF1535" s="57">
        <v>0</v>
      </c>
      <c r="AG1535" s="57">
        <v>0</v>
      </c>
      <c r="AI1535"/>
      <c r="AJ1535"/>
    </row>
    <row r="1536" spans="1:36">
      <c r="A1536" s="56" t="s">
        <v>48</v>
      </c>
      <c r="B1536" s="56" t="s">
        <v>11427</v>
      </c>
      <c r="C1536" s="56">
        <v>2101010050</v>
      </c>
      <c r="D1536" s="56" t="s">
        <v>43</v>
      </c>
      <c r="E1536" s="56">
        <v>2101020050</v>
      </c>
      <c r="F1536" s="56">
        <v>5401010050</v>
      </c>
      <c r="G1536" s="56" t="s">
        <v>11428</v>
      </c>
      <c r="H1536" s="56">
        <v>400301</v>
      </c>
      <c r="I1536" s="56" t="s">
        <v>11474</v>
      </c>
      <c r="J1536" s="56" t="s">
        <v>4710</v>
      </c>
      <c r="K1536" s="56" t="s">
        <v>4711</v>
      </c>
      <c r="L1536" s="56" t="s">
        <v>7138</v>
      </c>
      <c r="M1536" s="73">
        <v>40422</v>
      </c>
      <c r="N1536" s="56"/>
      <c r="O1536" s="56"/>
      <c r="P1536" s="56" t="s">
        <v>1476</v>
      </c>
      <c r="Q1536" s="56"/>
      <c r="R1536" s="56" t="s">
        <v>70</v>
      </c>
      <c r="S1536" s="56" t="s">
        <v>11415</v>
      </c>
      <c r="T1536" s="56" t="s">
        <v>7140</v>
      </c>
      <c r="U1536" s="57">
        <v>3298009</v>
      </c>
      <c r="V1536" s="57">
        <v>-2612710.27</v>
      </c>
      <c r="W1536" s="57">
        <v>685298.73</v>
      </c>
      <c r="X1536" s="57">
        <v>0</v>
      </c>
      <c r="Y1536" s="73">
        <v>40422</v>
      </c>
      <c r="Z1536" s="57">
        <v>-335546.38</v>
      </c>
      <c r="AA1536" s="57">
        <v>0</v>
      </c>
      <c r="AB1536" s="57">
        <v>349752.35</v>
      </c>
      <c r="AC1536" s="57">
        <v>0</v>
      </c>
      <c r="AD1536" s="56" t="s">
        <v>9255</v>
      </c>
      <c r="AE1536" s="57">
        <v>0</v>
      </c>
      <c r="AF1536" s="57">
        <v>0</v>
      </c>
      <c r="AG1536" s="57">
        <v>0</v>
      </c>
      <c r="AI1536"/>
      <c r="AJ1536"/>
    </row>
    <row r="1537" spans="1:36">
      <c r="A1537" s="56" t="s">
        <v>48</v>
      </c>
      <c r="B1537" s="56" t="s">
        <v>11427</v>
      </c>
      <c r="C1537" s="56">
        <v>2101010050</v>
      </c>
      <c r="D1537" s="56" t="s">
        <v>43</v>
      </c>
      <c r="E1537" s="56">
        <v>2101020050</v>
      </c>
      <c r="F1537" s="56">
        <v>5401010050</v>
      </c>
      <c r="G1537" s="56" t="s">
        <v>11428</v>
      </c>
      <c r="H1537" s="56">
        <v>400301</v>
      </c>
      <c r="I1537" s="56" t="s">
        <v>11474</v>
      </c>
      <c r="J1537" s="56" t="s">
        <v>4752</v>
      </c>
      <c r="K1537" s="56" t="s">
        <v>4753</v>
      </c>
      <c r="L1537" s="56" t="s">
        <v>7138</v>
      </c>
      <c r="M1537" s="73">
        <v>40422</v>
      </c>
      <c r="N1537" s="56"/>
      <c r="O1537" s="56"/>
      <c r="P1537" s="56" t="s">
        <v>1476</v>
      </c>
      <c r="Q1537" s="56"/>
      <c r="R1537" s="56" t="s">
        <v>70</v>
      </c>
      <c r="S1537" s="56" t="s">
        <v>11415</v>
      </c>
      <c r="T1537" s="56" t="s">
        <v>7140</v>
      </c>
      <c r="U1537" s="57">
        <v>2821546</v>
      </c>
      <c r="V1537" s="57">
        <v>-2235252.21</v>
      </c>
      <c r="W1537" s="57">
        <v>586293.79</v>
      </c>
      <c r="X1537" s="57">
        <v>0</v>
      </c>
      <c r="Y1537" s="73">
        <v>40422</v>
      </c>
      <c r="Z1537" s="57">
        <v>-287070.09000000003</v>
      </c>
      <c r="AA1537" s="57">
        <v>0</v>
      </c>
      <c r="AB1537" s="57">
        <v>299223.7</v>
      </c>
      <c r="AC1537" s="57">
        <v>0</v>
      </c>
      <c r="AD1537" s="56" t="s">
        <v>9255</v>
      </c>
      <c r="AE1537" s="57">
        <v>0</v>
      </c>
      <c r="AF1537" s="57">
        <v>0</v>
      </c>
      <c r="AG1537" s="57">
        <v>0</v>
      </c>
      <c r="AI1537"/>
      <c r="AJ1537"/>
    </row>
    <row r="1538" spans="1:36">
      <c r="A1538" s="56" t="s">
        <v>48</v>
      </c>
      <c r="B1538" s="56" t="s">
        <v>11427</v>
      </c>
      <c r="C1538" s="56">
        <v>2101010050</v>
      </c>
      <c r="D1538" s="56" t="s">
        <v>43</v>
      </c>
      <c r="E1538" s="56">
        <v>2101020050</v>
      </c>
      <c r="F1538" s="56">
        <v>5401010050</v>
      </c>
      <c r="G1538" s="56" t="s">
        <v>11428</v>
      </c>
      <c r="H1538" s="56">
        <v>400301</v>
      </c>
      <c r="I1538" s="56" t="s">
        <v>11475</v>
      </c>
      <c r="J1538" s="56" t="s">
        <v>4797</v>
      </c>
      <c r="K1538" s="56" t="s">
        <v>4798</v>
      </c>
      <c r="L1538" s="56" t="s">
        <v>7138</v>
      </c>
      <c r="M1538" s="73">
        <v>40422</v>
      </c>
      <c r="N1538" s="56"/>
      <c r="O1538" s="56"/>
      <c r="P1538" s="56" t="s">
        <v>1476</v>
      </c>
      <c r="Q1538" s="56"/>
      <c r="R1538" s="56" t="s">
        <v>70</v>
      </c>
      <c r="S1538" s="56" t="s">
        <v>11415</v>
      </c>
      <c r="T1538" s="56" t="s">
        <v>7140</v>
      </c>
      <c r="U1538" s="57">
        <v>2479314</v>
      </c>
      <c r="V1538" s="57">
        <v>-1964133.14</v>
      </c>
      <c r="W1538" s="57">
        <v>515180.86</v>
      </c>
      <c r="X1538" s="57">
        <v>0</v>
      </c>
      <c r="Y1538" s="73">
        <v>40422</v>
      </c>
      <c r="Z1538" s="57">
        <v>-252250.7</v>
      </c>
      <c r="AA1538" s="57">
        <v>0</v>
      </c>
      <c r="AB1538" s="57">
        <v>262930.15999999997</v>
      </c>
      <c r="AC1538" s="57">
        <v>0</v>
      </c>
      <c r="AD1538" s="56" t="s">
        <v>9255</v>
      </c>
      <c r="AE1538" s="57">
        <v>0</v>
      </c>
      <c r="AF1538" s="57">
        <v>0</v>
      </c>
      <c r="AG1538" s="57">
        <v>0</v>
      </c>
      <c r="AI1538"/>
      <c r="AJ1538"/>
    </row>
    <row r="1539" spans="1:36">
      <c r="A1539" s="56" t="s">
        <v>48</v>
      </c>
      <c r="B1539" s="56" t="s">
        <v>11427</v>
      </c>
      <c r="C1539" s="56">
        <v>2101010050</v>
      </c>
      <c r="D1539" s="56" t="s">
        <v>43</v>
      </c>
      <c r="E1539" s="56">
        <v>2101020050</v>
      </c>
      <c r="F1539" s="56">
        <v>5401010050</v>
      </c>
      <c r="G1539" s="56" t="s">
        <v>11428</v>
      </c>
      <c r="H1539" s="56">
        <v>400301</v>
      </c>
      <c r="I1539" s="56" t="s">
        <v>11475</v>
      </c>
      <c r="J1539" s="56" t="s">
        <v>4803</v>
      </c>
      <c r="K1539" s="56" t="s">
        <v>4804</v>
      </c>
      <c r="L1539" s="56" t="s">
        <v>7138</v>
      </c>
      <c r="M1539" s="73">
        <v>40422</v>
      </c>
      <c r="N1539" s="56"/>
      <c r="O1539" s="56"/>
      <c r="P1539" s="56" t="s">
        <v>1476</v>
      </c>
      <c r="Q1539" s="56"/>
      <c r="R1539" s="56" t="s">
        <v>70</v>
      </c>
      <c r="S1539" s="56" t="s">
        <v>11415</v>
      </c>
      <c r="T1539" s="56" t="s">
        <v>7140</v>
      </c>
      <c r="U1539" s="57">
        <v>7747856</v>
      </c>
      <c r="V1539" s="57">
        <v>-6137916.21</v>
      </c>
      <c r="W1539" s="57">
        <v>1609939.79</v>
      </c>
      <c r="X1539" s="57">
        <v>0</v>
      </c>
      <c r="Y1539" s="73">
        <v>40422</v>
      </c>
      <c r="Z1539" s="57">
        <v>-788283.19</v>
      </c>
      <c r="AA1539" s="57">
        <v>0</v>
      </c>
      <c r="AB1539" s="57">
        <v>821656.6</v>
      </c>
      <c r="AC1539" s="57">
        <v>0</v>
      </c>
      <c r="AD1539" s="56" t="s">
        <v>9255</v>
      </c>
      <c r="AE1539" s="57">
        <v>0</v>
      </c>
      <c r="AF1539" s="57">
        <v>0</v>
      </c>
      <c r="AG1539" s="57">
        <v>0</v>
      </c>
      <c r="AI1539"/>
      <c r="AJ1539"/>
    </row>
    <row r="1540" spans="1:36">
      <c r="A1540" s="56" t="s">
        <v>48</v>
      </c>
      <c r="B1540" s="56" t="s">
        <v>11427</v>
      </c>
      <c r="C1540" s="56">
        <v>2101010050</v>
      </c>
      <c r="D1540" s="56" t="s">
        <v>43</v>
      </c>
      <c r="E1540" s="56">
        <v>2101020050</v>
      </c>
      <c r="F1540" s="56">
        <v>5401010050</v>
      </c>
      <c r="G1540" s="56" t="s">
        <v>11428</v>
      </c>
      <c r="H1540" s="56">
        <v>400301</v>
      </c>
      <c r="I1540" s="56" t="s">
        <v>11531</v>
      </c>
      <c r="J1540" s="56" t="s">
        <v>4633</v>
      </c>
      <c r="K1540" s="56" t="s">
        <v>7145</v>
      </c>
      <c r="L1540" s="56" t="s">
        <v>7138</v>
      </c>
      <c r="M1540" s="73">
        <v>40422</v>
      </c>
      <c r="N1540" s="56"/>
      <c r="O1540" s="56"/>
      <c r="P1540" s="56" t="s">
        <v>1476</v>
      </c>
      <c r="Q1540" s="56"/>
      <c r="R1540" s="56" t="s">
        <v>70</v>
      </c>
      <c r="S1540" s="56" t="s">
        <v>11415</v>
      </c>
      <c r="T1540" s="56" t="s">
        <v>7140</v>
      </c>
      <c r="U1540" s="57">
        <v>127109514</v>
      </c>
      <c r="V1540" s="57">
        <v>-100697218.06999999</v>
      </c>
      <c r="W1540" s="57">
        <v>26412295.93</v>
      </c>
      <c r="X1540" s="57">
        <v>0</v>
      </c>
      <c r="Y1540" s="73">
        <v>40422</v>
      </c>
      <c r="Z1540" s="57">
        <v>-12932389.880000001</v>
      </c>
      <c r="AA1540" s="57">
        <v>0</v>
      </c>
      <c r="AB1540" s="57">
        <v>13479906.050000001</v>
      </c>
      <c r="AC1540" s="57">
        <v>0</v>
      </c>
      <c r="AD1540" s="56" t="s">
        <v>9255</v>
      </c>
      <c r="AE1540" s="57">
        <v>0</v>
      </c>
      <c r="AF1540" s="57">
        <v>0</v>
      </c>
      <c r="AG1540" s="57">
        <v>0</v>
      </c>
      <c r="AI1540"/>
      <c r="AJ1540"/>
    </row>
    <row r="1541" spans="1:36">
      <c r="A1541" s="56" t="s">
        <v>48</v>
      </c>
      <c r="B1541" s="56" t="s">
        <v>11427</v>
      </c>
      <c r="C1541" s="56">
        <v>2101010050</v>
      </c>
      <c r="D1541" s="56" t="s">
        <v>43</v>
      </c>
      <c r="E1541" s="56">
        <v>2101020050</v>
      </c>
      <c r="F1541" s="56">
        <v>5401010050</v>
      </c>
      <c r="G1541" s="56" t="s">
        <v>11428</v>
      </c>
      <c r="H1541" s="56">
        <v>400301</v>
      </c>
      <c r="I1541" s="56" t="s">
        <v>11531</v>
      </c>
      <c r="J1541" s="56" t="s">
        <v>4636</v>
      </c>
      <c r="K1541" s="56" t="s">
        <v>1178</v>
      </c>
      <c r="L1541" s="56" t="s">
        <v>7138</v>
      </c>
      <c r="M1541" s="73">
        <v>40422</v>
      </c>
      <c r="N1541" s="56"/>
      <c r="O1541" s="56"/>
      <c r="P1541" s="56" t="s">
        <v>1476</v>
      </c>
      <c r="Q1541" s="56"/>
      <c r="R1541" s="56" t="s">
        <v>70</v>
      </c>
      <c r="S1541" s="56" t="s">
        <v>11415</v>
      </c>
      <c r="T1541" s="56" t="s">
        <v>7140</v>
      </c>
      <c r="U1541" s="57">
        <v>6738783</v>
      </c>
      <c r="V1541" s="57">
        <v>-5338520.0999999996</v>
      </c>
      <c r="W1541" s="57">
        <v>1400262.9</v>
      </c>
      <c r="X1541" s="57">
        <v>0</v>
      </c>
      <c r="Y1541" s="73">
        <v>40422</v>
      </c>
      <c r="Z1541" s="57">
        <v>-685618.02</v>
      </c>
      <c r="AA1541" s="57">
        <v>0</v>
      </c>
      <c r="AB1541" s="57">
        <v>714644.88</v>
      </c>
      <c r="AC1541" s="57">
        <v>0</v>
      </c>
      <c r="AD1541" s="56" t="s">
        <v>9255</v>
      </c>
      <c r="AE1541" s="57">
        <v>0</v>
      </c>
      <c r="AF1541" s="57">
        <v>0</v>
      </c>
      <c r="AG1541" s="57">
        <v>0</v>
      </c>
      <c r="AI1541"/>
      <c r="AJ1541"/>
    </row>
    <row r="1542" spans="1:36">
      <c r="A1542" s="56" t="s">
        <v>48</v>
      </c>
      <c r="B1542" s="56" t="s">
        <v>11427</v>
      </c>
      <c r="C1542" s="56">
        <v>2101010050</v>
      </c>
      <c r="D1542" s="56" t="s">
        <v>43</v>
      </c>
      <c r="E1542" s="56">
        <v>2101020050</v>
      </c>
      <c r="F1542" s="56">
        <v>5401010050</v>
      </c>
      <c r="G1542" s="56" t="s">
        <v>11428</v>
      </c>
      <c r="H1542" s="56">
        <v>400301</v>
      </c>
      <c r="I1542" s="56" t="s">
        <v>11531</v>
      </c>
      <c r="J1542" s="56" t="s">
        <v>4645</v>
      </c>
      <c r="K1542" s="56" t="s">
        <v>1186</v>
      </c>
      <c r="L1542" s="56" t="s">
        <v>7138</v>
      </c>
      <c r="M1542" s="73">
        <v>40422</v>
      </c>
      <c r="N1542" s="56"/>
      <c r="O1542" s="56"/>
      <c r="P1542" s="56" t="s">
        <v>1476</v>
      </c>
      <c r="Q1542" s="56"/>
      <c r="R1542" s="56" t="s">
        <v>70</v>
      </c>
      <c r="S1542" s="56" t="s">
        <v>11415</v>
      </c>
      <c r="T1542" s="56" t="s">
        <v>7140</v>
      </c>
      <c r="U1542" s="57">
        <v>3650174</v>
      </c>
      <c r="V1542" s="57">
        <v>-2891698.34</v>
      </c>
      <c r="W1542" s="57">
        <v>758475.66</v>
      </c>
      <c r="X1542" s="57">
        <v>0</v>
      </c>
      <c r="Y1542" s="73">
        <v>40422</v>
      </c>
      <c r="Z1542" s="57">
        <v>-371376.38</v>
      </c>
      <c r="AA1542" s="57">
        <v>0</v>
      </c>
      <c r="AB1542" s="57">
        <v>387099.28</v>
      </c>
      <c r="AC1542" s="57">
        <v>0</v>
      </c>
      <c r="AD1542" s="56" t="s">
        <v>9255</v>
      </c>
      <c r="AE1542" s="57">
        <v>0</v>
      </c>
      <c r="AF1542" s="57">
        <v>0</v>
      </c>
      <c r="AG1542" s="57">
        <v>0</v>
      </c>
      <c r="AI1542"/>
      <c r="AJ1542"/>
    </row>
    <row r="1543" spans="1:36">
      <c r="A1543" s="56" t="s">
        <v>48</v>
      </c>
      <c r="B1543" s="56" t="s">
        <v>11427</v>
      </c>
      <c r="C1543" s="56">
        <v>2101010050</v>
      </c>
      <c r="D1543" s="56" t="s">
        <v>43</v>
      </c>
      <c r="E1543" s="56">
        <v>2101020050</v>
      </c>
      <c r="F1543" s="56">
        <v>5401010050</v>
      </c>
      <c r="G1543" s="56" t="s">
        <v>11428</v>
      </c>
      <c r="H1543" s="56">
        <v>400301</v>
      </c>
      <c r="I1543" s="56" t="s">
        <v>11531</v>
      </c>
      <c r="J1543" s="56" t="s">
        <v>4648</v>
      </c>
      <c r="K1543" s="56" t="s">
        <v>4649</v>
      </c>
      <c r="L1543" s="56" t="s">
        <v>7138</v>
      </c>
      <c r="M1543" s="73">
        <v>40422</v>
      </c>
      <c r="N1543" s="56"/>
      <c r="O1543" s="56"/>
      <c r="P1543" s="56" t="s">
        <v>1476</v>
      </c>
      <c r="Q1543" s="56"/>
      <c r="R1543" s="56" t="s">
        <v>70</v>
      </c>
      <c r="S1543" s="56" t="s">
        <v>11415</v>
      </c>
      <c r="T1543" s="56" t="s">
        <v>7140</v>
      </c>
      <c r="U1543" s="57">
        <v>8423479</v>
      </c>
      <c r="V1543" s="57">
        <v>-6673150.3099999996</v>
      </c>
      <c r="W1543" s="57">
        <v>1750328.69</v>
      </c>
      <c r="X1543" s="57">
        <v>0</v>
      </c>
      <c r="Y1543" s="73">
        <v>40422</v>
      </c>
      <c r="Z1543" s="57">
        <v>-857022.55</v>
      </c>
      <c r="AA1543" s="57">
        <v>0</v>
      </c>
      <c r="AB1543" s="57">
        <v>893306.14</v>
      </c>
      <c r="AC1543" s="57">
        <v>0</v>
      </c>
      <c r="AD1543" s="56" t="s">
        <v>9255</v>
      </c>
      <c r="AE1543" s="57">
        <v>0</v>
      </c>
      <c r="AF1543" s="57">
        <v>0</v>
      </c>
      <c r="AG1543" s="57">
        <v>0</v>
      </c>
      <c r="AI1543"/>
      <c r="AJ1543"/>
    </row>
    <row r="1544" spans="1:36">
      <c r="A1544" s="56" t="s">
        <v>48</v>
      </c>
      <c r="B1544" s="56" t="s">
        <v>11427</v>
      </c>
      <c r="C1544" s="56">
        <v>2101010050</v>
      </c>
      <c r="D1544" s="56" t="s">
        <v>43</v>
      </c>
      <c r="E1544" s="56">
        <v>2101020050</v>
      </c>
      <c r="F1544" s="56">
        <v>5401010050</v>
      </c>
      <c r="G1544" s="56" t="s">
        <v>11428</v>
      </c>
      <c r="H1544" s="56">
        <v>400301</v>
      </c>
      <c r="I1544" s="56" t="s">
        <v>11532</v>
      </c>
      <c r="J1544" s="56" t="s">
        <v>5020</v>
      </c>
      <c r="K1544" s="56" t="s">
        <v>5021</v>
      </c>
      <c r="L1544" s="56" t="s">
        <v>7138</v>
      </c>
      <c r="M1544" s="73">
        <v>40422</v>
      </c>
      <c r="N1544" s="56"/>
      <c r="O1544" s="56"/>
      <c r="P1544" s="56" t="s">
        <v>1476</v>
      </c>
      <c r="Q1544" s="56"/>
      <c r="R1544" s="56" t="s">
        <v>70</v>
      </c>
      <c r="S1544" s="56" t="s">
        <v>11415</v>
      </c>
      <c r="T1544" s="56" t="s">
        <v>7140</v>
      </c>
      <c r="U1544" s="57">
        <v>2187550</v>
      </c>
      <c r="V1544" s="57">
        <v>-1732995.27</v>
      </c>
      <c r="W1544" s="57">
        <v>454554.73</v>
      </c>
      <c r="X1544" s="57">
        <v>0</v>
      </c>
      <c r="Y1544" s="73">
        <v>40422</v>
      </c>
      <c r="Z1544" s="57">
        <v>-222566.01</v>
      </c>
      <c r="AA1544" s="57">
        <v>0</v>
      </c>
      <c r="AB1544" s="57">
        <v>231988.72</v>
      </c>
      <c r="AC1544" s="57">
        <v>0</v>
      </c>
      <c r="AD1544" s="56" t="s">
        <v>9255</v>
      </c>
      <c r="AE1544" s="57">
        <v>0</v>
      </c>
      <c r="AF1544" s="57">
        <v>0</v>
      </c>
      <c r="AG1544" s="57">
        <v>0</v>
      </c>
      <c r="AI1544"/>
      <c r="AJ1544"/>
    </row>
    <row r="1545" spans="1:36">
      <c r="A1545" s="56" t="s">
        <v>48</v>
      </c>
      <c r="B1545" s="56" t="s">
        <v>11427</v>
      </c>
      <c r="C1545" s="56">
        <v>2101010050</v>
      </c>
      <c r="D1545" s="56" t="s">
        <v>43</v>
      </c>
      <c r="E1545" s="56">
        <v>2101020050</v>
      </c>
      <c r="F1545" s="56">
        <v>5401010050</v>
      </c>
      <c r="G1545" s="56" t="s">
        <v>11428</v>
      </c>
      <c r="H1545" s="56">
        <v>400301</v>
      </c>
      <c r="I1545" s="56" t="s">
        <v>11533</v>
      </c>
      <c r="J1545" s="56" t="s">
        <v>5040</v>
      </c>
      <c r="K1545" s="56" t="s">
        <v>5041</v>
      </c>
      <c r="L1545" s="56" t="s">
        <v>7138</v>
      </c>
      <c r="M1545" s="73">
        <v>40422</v>
      </c>
      <c r="N1545" s="56"/>
      <c r="O1545" s="56"/>
      <c r="P1545" s="56" t="s">
        <v>1476</v>
      </c>
      <c r="Q1545" s="56"/>
      <c r="R1545" s="56" t="s">
        <v>70</v>
      </c>
      <c r="S1545" s="56" t="s">
        <v>11415</v>
      </c>
      <c r="T1545" s="56" t="s">
        <v>7140</v>
      </c>
      <c r="U1545" s="57">
        <v>1999964</v>
      </c>
      <c r="V1545" s="57">
        <v>-1584388.18</v>
      </c>
      <c r="W1545" s="57">
        <v>415575.82</v>
      </c>
      <c r="X1545" s="57">
        <v>0</v>
      </c>
      <c r="Y1545" s="73">
        <v>40422</v>
      </c>
      <c r="Z1545" s="57">
        <v>-203480.55</v>
      </c>
      <c r="AA1545" s="57">
        <v>0</v>
      </c>
      <c r="AB1545" s="57">
        <v>212095.27</v>
      </c>
      <c r="AC1545" s="57">
        <v>0</v>
      </c>
      <c r="AD1545" s="56" t="s">
        <v>9255</v>
      </c>
      <c r="AE1545" s="57">
        <v>0</v>
      </c>
      <c r="AF1545" s="57">
        <v>0</v>
      </c>
      <c r="AG1545" s="57">
        <v>0</v>
      </c>
      <c r="AI1545"/>
      <c r="AJ1545"/>
    </row>
    <row r="1546" spans="1:36">
      <c r="A1546" s="56" t="s">
        <v>48</v>
      </c>
      <c r="B1546" s="56" t="s">
        <v>11427</v>
      </c>
      <c r="C1546" s="56">
        <v>2101010050</v>
      </c>
      <c r="D1546" s="56" t="s">
        <v>43</v>
      </c>
      <c r="E1546" s="56">
        <v>2101020050</v>
      </c>
      <c r="F1546" s="56">
        <v>5401010050</v>
      </c>
      <c r="G1546" s="56" t="s">
        <v>11428</v>
      </c>
      <c r="H1546" s="56">
        <v>400301</v>
      </c>
      <c r="I1546" s="56" t="s">
        <v>11515</v>
      </c>
      <c r="J1546" s="56" t="s">
        <v>4882</v>
      </c>
      <c r="K1546" s="56" t="s">
        <v>4883</v>
      </c>
      <c r="L1546" s="56" t="s">
        <v>7138</v>
      </c>
      <c r="M1546" s="73">
        <v>40422</v>
      </c>
      <c r="N1546" s="56"/>
      <c r="O1546" s="56"/>
      <c r="P1546" s="56" t="s">
        <v>1476</v>
      </c>
      <c r="Q1546" s="56"/>
      <c r="R1546" s="56" t="s">
        <v>70</v>
      </c>
      <c r="S1546" s="56" t="s">
        <v>11415</v>
      </c>
      <c r="T1546" s="56" t="s">
        <v>7140</v>
      </c>
      <c r="U1546" s="57">
        <v>273685</v>
      </c>
      <c r="V1546" s="57">
        <v>-216815.57</v>
      </c>
      <c r="W1546" s="57">
        <v>56869.43</v>
      </c>
      <c r="X1546" s="57">
        <v>0</v>
      </c>
      <c r="Y1546" s="73">
        <v>40422</v>
      </c>
      <c r="Z1546" s="57">
        <v>-27845.27</v>
      </c>
      <c r="AA1546" s="57">
        <v>0</v>
      </c>
      <c r="AB1546" s="57">
        <v>29024.16</v>
      </c>
      <c r="AC1546" s="57">
        <v>0</v>
      </c>
      <c r="AD1546" s="56" t="s">
        <v>9255</v>
      </c>
      <c r="AE1546" s="57">
        <v>0</v>
      </c>
      <c r="AF1546" s="57">
        <v>0</v>
      </c>
      <c r="AG1546" s="57">
        <v>0</v>
      </c>
      <c r="AI1546"/>
      <c r="AJ1546"/>
    </row>
    <row r="1547" spans="1:36">
      <c r="A1547" s="56" t="s">
        <v>48</v>
      </c>
      <c r="B1547" s="56" t="s">
        <v>11427</v>
      </c>
      <c r="C1547" s="56">
        <v>2101010050</v>
      </c>
      <c r="D1547" s="56" t="s">
        <v>43</v>
      </c>
      <c r="E1547" s="56">
        <v>2101020050</v>
      </c>
      <c r="F1547" s="56">
        <v>5401010050</v>
      </c>
      <c r="G1547" s="56" t="s">
        <v>11428</v>
      </c>
      <c r="H1547" s="56">
        <v>400301</v>
      </c>
      <c r="I1547" s="56" t="s">
        <v>11515</v>
      </c>
      <c r="J1547" s="56" t="s">
        <v>4914</v>
      </c>
      <c r="K1547" s="56" t="s">
        <v>4915</v>
      </c>
      <c r="L1547" s="56" t="s">
        <v>7138</v>
      </c>
      <c r="M1547" s="73">
        <v>40422</v>
      </c>
      <c r="N1547" s="56"/>
      <c r="O1547" s="56"/>
      <c r="P1547" s="56" t="s">
        <v>1476</v>
      </c>
      <c r="Q1547" s="56"/>
      <c r="R1547" s="56" t="s">
        <v>70</v>
      </c>
      <c r="S1547" s="56" t="s">
        <v>11415</v>
      </c>
      <c r="T1547" s="56" t="s">
        <v>7140</v>
      </c>
      <c r="U1547" s="57">
        <v>150030</v>
      </c>
      <c r="V1547" s="57">
        <v>-118855.07</v>
      </c>
      <c r="W1547" s="57">
        <v>31174.93</v>
      </c>
      <c r="X1547" s="57">
        <v>0</v>
      </c>
      <c r="Y1547" s="73">
        <v>40422</v>
      </c>
      <c r="Z1547" s="57">
        <v>-15264.34</v>
      </c>
      <c r="AA1547" s="57">
        <v>0</v>
      </c>
      <c r="AB1547" s="57">
        <v>15910.59</v>
      </c>
      <c r="AC1547" s="57">
        <v>0</v>
      </c>
      <c r="AD1547" s="56" t="s">
        <v>9255</v>
      </c>
      <c r="AE1547" s="57">
        <v>0</v>
      </c>
      <c r="AF1547" s="57">
        <v>0</v>
      </c>
      <c r="AG1547" s="57">
        <v>0</v>
      </c>
      <c r="AI1547"/>
      <c r="AJ1547"/>
    </row>
    <row r="1548" spans="1:36">
      <c r="A1548" s="56" t="s">
        <v>48</v>
      </c>
      <c r="B1548" s="56" t="s">
        <v>11427</v>
      </c>
      <c r="C1548" s="56">
        <v>2101010050</v>
      </c>
      <c r="D1548" s="56" t="s">
        <v>43</v>
      </c>
      <c r="E1548" s="56">
        <v>2101020050</v>
      </c>
      <c r="F1548" s="56">
        <v>5401010050</v>
      </c>
      <c r="G1548" s="56" t="s">
        <v>11428</v>
      </c>
      <c r="H1548" s="56">
        <v>400301</v>
      </c>
      <c r="I1548" s="56" t="s">
        <v>11476</v>
      </c>
      <c r="J1548" s="56" t="s">
        <v>4593</v>
      </c>
      <c r="K1548" s="56" t="s">
        <v>4030</v>
      </c>
      <c r="L1548" s="56" t="s">
        <v>7138</v>
      </c>
      <c r="M1548" s="73">
        <v>40422</v>
      </c>
      <c r="N1548" s="56"/>
      <c r="O1548" s="56"/>
      <c r="P1548" s="56" t="s">
        <v>1476</v>
      </c>
      <c r="Q1548" s="56"/>
      <c r="R1548" s="56" t="s">
        <v>70</v>
      </c>
      <c r="S1548" s="56" t="s">
        <v>11415</v>
      </c>
      <c r="T1548" s="56" t="s">
        <v>7140</v>
      </c>
      <c r="U1548" s="57">
        <v>112665</v>
      </c>
      <c r="V1548" s="57">
        <v>-89254.080000000002</v>
      </c>
      <c r="W1548" s="57">
        <v>23410.92</v>
      </c>
      <c r="X1548" s="57">
        <v>0</v>
      </c>
      <c r="Y1548" s="73">
        <v>40422</v>
      </c>
      <c r="Z1548" s="57">
        <v>-11462.82</v>
      </c>
      <c r="AA1548" s="57">
        <v>0</v>
      </c>
      <c r="AB1548" s="57">
        <v>11948.1</v>
      </c>
      <c r="AC1548" s="57">
        <v>0</v>
      </c>
      <c r="AD1548" s="56" t="s">
        <v>9255</v>
      </c>
      <c r="AE1548" s="57">
        <v>0</v>
      </c>
      <c r="AF1548" s="57">
        <v>0</v>
      </c>
      <c r="AG1548" s="57">
        <v>0</v>
      </c>
      <c r="AI1548"/>
      <c r="AJ1548"/>
    </row>
    <row r="1549" spans="1:36">
      <c r="A1549" s="56" t="s">
        <v>48</v>
      </c>
      <c r="B1549" s="56" t="s">
        <v>11427</v>
      </c>
      <c r="C1549" s="56">
        <v>2101010050</v>
      </c>
      <c r="D1549" s="56" t="s">
        <v>43</v>
      </c>
      <c r="E1549" s="56">
        <v>2101020050</v>
      </c>
      <c r="F1549" s="56">
        <v>5401010050</v>
      </c>
      <c r="G1549" s="56" t="s">
        <v>11428</v>
      </c>
      <c r="H1549" s="56">
        <v>400302</v>
      </c>
      <c r="I1549" s="56" t="s">
        <v>11516</v>
      </c>
      <c r="J1549" s="56" t="s">
        <v>5129</v>
      </c>
      <c r="K1549" s="56" t="s">
        <v>4613</v>
      </c>
      <c r="L1549" s="56" t="s">
        <v>7138</v>
      </c>
      <c r="M1549" s="73">
        <v>40542</v>
      </c>
      <c r="N1549" s="56"/>
      <c r="O1549" s="56"/>
      <c r="P1549" s="56" t="s">
        <v>1476</v>
      </c>
      <c r="Q1549" s="56"/>
      <c r="R1549" s="56" t="s">
        <v>70</v>
      </c>
      <c r="S1549" s="56" t="s">
        <v>11415</v>
      </c>
      <c r="T1549" s="56" t="s">
        <v>7140</v>
      </c>
      <c r="U1549" s="57">
        <v>355873</v>
      </c>
      <c r="V1549" s="57">
        <v>-270994.15000000002</v>
      </c>
      <c r="W1549" s="57">
        <v>84878.85</v>
      </c>
      <c r="X1549" s="57">
        <v>0</v>
      </c>
      <c r="Y1549" s="73">
        <v>40542</v>
      </c>
      <c r="Z1549" s="57">
        <v>-35119.839999999997</v>
      </c>
      <c r="AA1549" s="57">
        <v>0</v>
      </c>
      <c r="AB1549" s="57">
        <v>49759.01</v>
      </c>
      <c r="AC1549" s="57">
        <v>0</v>
      </c>
      <c r="AD1549" s="56" t="s">
        <v>9255</v>
      </c>
      <c r="AE1549" s="57">
        <v>0</v>
      </c>
      <c r="AF1549" s="57">
        <v>0</v>
      </c>
      <c r="AG1549" s="57">
        <v>0</v>
      </c>
      <c r="AI1549"/>
      <c r="AJ1549"/>
    </row>
    <row r="1550" spans="1:36">
      <c r="A1550" s="56" t="s">
        <v>48</v>
      </c>
      <c r="B1550" s="56" t="s">
        <v>11427</v>
      </c>
      <c r="C1550" s="56">
        <v>2101010050</v>
      </c>
      <c r="D1550" s="56" t="s">
        <v>43</v>
      </c>
      <c r="E1550" s="56">
        <v>2101020050</v>
      </c>
      <c r="F1550" s="56">
        <v>5401010050</v>
      </c>
      <c r="G1550" s="56" t="s">
        <v>11428</v>
      </c>
      <c r="H1550" s="56">
        <v>400302</v>
      </c>
      <c r="I1550" s="56" t="s">
        <v>11516</v>
      </c>
      <c r="J1550" s="56" t="s">
        <v>5130</v>
      </c>
      <c r="K1550" s="56" t="s">
        <v>4615</v>
      </c>
      <c r="L1550" s="56" t="s">
        <v>7138</v>
      </c>
      <c r="M1550" s="73">
        <v>40542</v>
      </c>
      <c r="N1550" s="56"/>
      <c r="O1550" s="56"/>
      <c r="P1550" s="56" t="s">
        <v>1476</v>
      </c>
      <c r="Q1550" s="56"/>
      <c r="R1550" s="56" t="s">
        <v>70</v>
      </c>
      <c r="S1550" s="56" t="s">
        <v>11415</v>
      </c>
      <c r="T1550" s="56" t="s">
        <v>7140</v>
      </c>
      <c r="U1550" s="57">
        <v>12614398</v>
      </c>
      <c r="V1550" s="57">
        <v>-9605757.0700000003</v>
      </c>
      <c r="W1550" s="57">
        <v>3008640.93</v>
      </c>
      <c r="X1550" s="57">
        <v>0</v>
      </c>
      <c r="Y1550" s="73">
        <v>40542</v>
      </c>
      <c r="Z1550" s="57">
        <v>-1244867.75</v>
      </c>
      <c r="AA1550" s="57">
        <v>0</v>
      </c>
      <c r="AB1550" s="57">
        <v>1763773.18</v>
      </c>
      <c r="AC1550" s="57">
        <v>0</v>
      </c>
      <c r="AD1550" s="56" t="s">
        <v>9255</v>
      </c>
      <c r="AE1550" s="57">
        <v>0</v>
      </c>
      <c r="AF1550" s="57">
        <v>0</v>
      </c>
      <c r="AG1550" s="57">
        <v>0</v>
      </c>
      <c r="AI1550"/>
      <c r="AJ1550"/>
    </row>
    <row r="1551" spans="1:36">
      <c r="A1551" s="56" t="s">
        <v>48</v>
      </c>
      <c r="B1551" s="56" t="s">
        <v>11427</v>
      </c>
      <c r="C1551" s="56">
        <v>2101010050</v>
      </c>
      <c r="D1551" s="56" t="s">
        <v>43</v>
      </c>
      <c r="E1551" s="56">
        <v>2101020050</v>
      </c>
      <c r="F1551" s="56">
        <v>5401010050</v>
      </c>
      <c r="G1551" s="56" t="s">
        <v>11428</v>
      </c>
      <c r="H1551" s="56">
        <v>400302</v>
      </c>
      <c r="I1551" s="56" t="s">
        <v>11516</v>
      </c>
      <c r="J1551" s="56" t="s">
        <v>5131</v>
      </c>
      <c r="K1551" s="56" t="s">
        <v>4617</v>
      </c>
      <c r="L1551" s="56" t="s">
        <v>7138</v>
      </c>
      <c r="M1551" s="73">
        <v>40542</v>
      </c>
      <c r="N1551" s="56"/>
      <c r="O1551" s="56"/>
      <c r="P1551" s="56" t="s">
        <v>1476</v>
      </c>
      <c r="Q1551" s="56"/>
      <c r="R1551" s="56" t="s">
        <v>70</v>
      </c>
      <c r="S1551" s="56" t="s">
        <v>11415</v>
      </c>
      <c r="T1551" s="56" t="s">
        <v>7140</v>
      </c>
      <c r="U1551" s="57">
        <v>12614398</v>
      </c>
      <c r="V1551" s="57">
        <v>-9605757.0700000003</v>
      </c>
      <c r="W1551" s="57">
        <v>3008640.93</v>
      </c>
      <c r="X1551" s="57">
        <v>0</v>
      </c>
      <c r="Y1551" s="73">
        <v>40542</v>
      </c>
      <c r="Z1551" s="57">
        <v>-1244867.75</v>
      </c>
      <c r="AA1551" s="57">
        <v>0</v>
      </c>
      <c r="AB1551" s="57">
        <v>1763773.18</v>
      </c>
      <c r="AC1551" s="57">
        <v>0</v>
      </c>
      <c r="AD1551" s="56" t="s">
        <v>9255</v>
      </c>
      <c r="AE1551" s="57">
        <v>0</v>
      </c>
      <c r="AF1551" s="57">
        <v>0</v>
      </c>
      <c r="AG1551" s="57">
        <v>0</v>
      </c>
      <c r="AI1551"/>
      <c r="AJ1551"/>
    </row>
    <row r="1552" spans="1:36">
      <c r="A1552" s="56" t="s">
        <v>48</v>
      </c>
      <c r="B1552" s="56" t="s">
        <v>11427</v>
      </c>
      <c r="C1552" s="56">
        <v>2101010050</v>
      </c>
      <c r="D1552" s="56" t="s">
        <v>43</v>
      </c>
      <c r="E1552" s="56">
        <v>2101020050</v>
      </c>
      <c r="F1552" s="56">
        <v>5401010050</v>
      </c>
      <c r="G1552" s="56" t="s">
        <v>11428</v>
      </c>
      <c r="H1552" s="56">
        <v>400302</v>
      </c>
      <c r="I1552" s="56" t="s">
        <v>11517</v>
      </c>
      <c r="J1552" s="56" t="s">
        <v>5188</v>
      </c>
      <c r="K1552" s="56" t="s">
        <v>4709</v>
      </c>
      <c r="L1552" s="56" t="s">
        <v>7138</v>
      </c>
      <c r="M1552" s="73">
        <v>40542</v>
      </c>
      <c r="N1552" s="56"/>
      <c r="O1552" s="56"/>
      <c r="P1552" s="56" t="s">
        <v>1476</v>
      </c>
      <c r="Q1552" s="56"/>
      <c r="R1552" s="56" t="s">
        <v>70</v>
      </c>
      <c r="S1552" s="56" t="s">
        <v>11415</v>
      </c>
      <c r="T1552" s="56" t="s">
        <v>7140</v>
      </c>
      <c r="U1552" s="57">
        <v>1387047</v>
      </c>
      <c r="V1552" s="57">
        <v>-1056001.71</v>
      </c>
      <c r="W1552" s="57">
        <v>331045.28999999998</v>
      </c>
      <c r="X1552" s="57">
        <v>0</v>
      </c>
      <c r="Y1552" s="73">
        <v>40542</v>
      </c>
      <c r="Z1552" s="57">
        <v>-136999.13</v>
      </c>
      <c r="AA1552" s="57">
        <v>0</v>
      </c>
      <c r="AB1552" s="57">
        <v>194046.16</v>
      </c>
      <c r="AC1552" s="57">
        <v>0</v>
      </c>
      <c r="AD1552" s="56" t="s">
        <v>9255</v>
      </c>
      <c r="AE1552" s="57">
        <v>0</v>
      </c>
      <c r="AF1552" s="57">
        <v>0</v>
      </c>
      <c r="AG1552" s="57">
        <v>0</v>
      </c>
      <c r="AI1552"/>
      <c r="AJ1552"/>
    </row>
    <row r="1553" spans="1:36">
      <c r="A1553" s="56" t="s">
        <v>48</v>
      </c>
      <c r="B1553" s="56" t="s">
        <v>11427</v>
      </c>
      <c r="C1553" s="56">
        <v>2101010050</v>
      </c>
      <c r="D1553" s="56" t="s">
        <v>43</v>
      </c>
      <c r="E1553" s="56">
        <v>2101020050</v>
      </c>
      <c r="F1553" s="56">
        <v>5401010050</v>
      </c>
      <c r="G1553" s="56" t="s">
        <v>11428</v>
      </c>
      <c r="H1553" s="56">
        <v>400302</v>
      </c>
      <c r="I1553" s="56" t="s">
        <v>11517</v>
      </c>
      <c r="J1553" s="56" t="s">
        <v>5189</v>
      </c>
      <c r="K1553" s="56" t="s">
        <v>4711</v>
      </c>
      <c r="L1553" s="56" t="s">
        <v>7138</v>
      </c>
      <c r="M1553" s="73">
        <v>40542</v>
      </c>
      <c r="N1553" s="56"/>
      <c r="O1553" s="56"/>
      <c r="P1553" s="56" t="s">
        <v>1476</v>
      </c>
      <c r="Q1553" s="56"/>
      <c r="R1553" s="56" t="s">
        <v>70</v>
      </c>
      <c r="S1553" s="56" t="s">
        <v>11415</v>
      </c>
      <c r="T1553" s="56" t="s">
        <v>7140</v>
      </c>
      <c r="U1553" s="57">
        <v>1387047</v>
      </c>
      <c r="V1553" s="57">
        <v>-1056001.71</v>
      </c>
      <c r="W1553" s="57">
        <v>331045.28999999998</v>
      </c>
      <c r="X1553" s="57">
        <v>0</v>
      </c>
      <c r="Y1553" s="73">
        <v>40542</v>
      </c>
      <c r="Z1553" s="57">
        <v>-136999.13</v>
      </c>
      <c r="AA1553" s="57">
        <v>0</v>
      </c>
      <c r="AB1553" s="57">
        <v>194046.16</v>
      </c>
      <c r="AC1553" s="57">
        <v>0</v>
      </c>
      <c r="AD1553" s="56" t="s">
        <v>9255</v>
      </c>
      <c r="AE1553" s="57">
        <v>0</v>
      </c>
      <c r="AF1553" s="57">
        <v>0</v>
      </c>
      <c r="AG1553" s="57">
        <v>0</v>
      </c>
      <c r="AI1553"/>
      <c r="AJ1553"/>
    </row>
    <row r="1554" spans="1:36">
      <c r="A1554" s="56" t="s">
        <v>48</v>
      </c>
      <c r="B1554" s="56" t="s">
        <v>11427</v>
      </c>
      <c r="C1554" s="56">
        <v>2101010050</v>
      </c>
      <c r="D1554" s="56" t="s">
        <v>43</v>
      </c>
      <c r="E1554" s="56">
        <v>2101020050</v>
      </c>
      <c r="F1554" s="56">
        <v>5401010050</v>
      </c>
      <c r="G1554" s="56" t="s">
        <v>11428</v>
      </c>
      <c r="H1554" s="56">
        <v>400302</v>
      </c>
      <c r="I1554" s="56" t="s">
        <v>11477</v>
      </c>
      <c r="J1554" s="56" t="s">
        <v>5240</v>
      </c>
      <c r="K1554" s="56" t="s">
        <v>4798</v>
      </c>
      <c r="L1554" s="56" t="s">
        <v>7138</v>
      </c>
      <c r="M1554" s="73">
        <v>40542</v>
      </c>
      <c r="N1554" s="56"/>
      <c r="O1554" s="56"/>
      <c r="P1554" s="56" t="s">
        <v>1476</v>
      </c>
      <c r="Q1554" s="56"/>
      <c r="R1554" s="56" t="s">
        <v>70</v>
      </c>
      <c r="S1554" s="56" t="s">
        <v>11415</v>
      </c>
      <c r="T1554" s="56" t="s">
        <v>7140</v>
      </c>
      <c r="U1554" s="57">
        <v>2657570</v>
      </c>
      <c r="V1554" s="57">
        <v>-2023266.86</v>
      </c>
      <c r="W1554" s="57">
        <v>634303.14</v>
      </c>
      <c r="X1554" s="57">
        <v>0</v>
      </c>
      <c r="Y1554" s="73">
        <v>40542</v>
      </c>
      <c r="Z1554" s="57">
        <v>-262501.3</v>
      </c>
      <c r="AA1554" s="57">
        <v>0</v>
      </c>
      <c r="AB1554" s="57">
        <v>371801.84</v>
      </c>
      <c r="AC1554" s="57">
        <v>0</v>
      </c>
      <c r="AD1554" s="56" t="s">
        <v>9255</v>
      </c>
      <c r="AE1554" s="57">
        <v>0</v>
      </c>
      <c r="AF1554" s="57">
        <v>0</v>
      </c>
      <c r="AG1554" s="57">
        <v>0</v>
      </c>
      <c r="AI1554"/>
      <c r="AJ1554"/>
    </row>
    <row r="1555" spans="1:36">
      <c r="A1555" s="56" t="s">
        <v>48</v>
      </c>
      <c r="B1555" s="56" t="s">
        <v>11427</v>
      </c>
      <c r="C1555" s="56">
        <v>2101010050</v>
      </c>
      <c r="D1555" s="56" t="s">
        <v>43</v>
      </c>
      <c r="E1555" s="56">
        <v>2101020050</v>
      </c>
      <c r="F1555" s="56">
        <v>5401010050</v>
      </c>
      <c r="G1555" s="56" t="s">
        <v>11428</v>
      </c>
      <c r="H1555" s="56">
        <v>400302</v>
      </c>
      <c r="I1555" s="56" t="s">
        <v>11477</v>
      </c>
      <c r="J1555" s="56" t="s">
        <v>5243</v>
      </c>
      <c r="K1555" s="56" t="s">
        <v>4804</v>
      </c>
      <c r="L1555" s="56" t="s">
        <v>7138</v>
      </c>
      <c r="M1555" s="73">
        <v>40542</v>
      </c>
      <c r="N1555" s="56"/>
      <c r="O1555" s="56"/>
      <c r="P1555" s="56" t="s">
        <v>1476</v>
      </c>
      <c r="Q1555" s="56"/>
      <c r="R1555" s="56" t="s">
        <v>70</v>
      </c>
      <c r="S1555" s="56" t="s">
        <v>11415</v>
      </c>
      <c r="T1555" s="56" t="s">
        <v>7140</v>
      </c>
      <c r="U1555" s="57">
        <v>8304907</v>
      </c>
      <c r="V1555" s="57">
        <v>-6322709.2000000002</v>
      </c>
      <c r="W1555" s="57">
        <v>1982197.8</v>
      </c>
      <c r="X1555" s="57">
        <v>0</v>
      </c>
      <c r="Y1555" s="73">
        <v>40542</v>
      </c>
      <c r="Z1555" s="57">
        <v>-820316.8</v>
      </c>
      <c r="AA1555" s="57">
        <v>0</v>
      </c>
      <c r="AB1555" s="57">
        <v>1161881</v>
      </c>
      <c r="AC1555" s="57">
        <v>0</v>
      </c>
      <c r="AD1555" s="56" t="s">
        <v>9255</v>
      </c>
      <c r="AE1555" s="57">
        <v>0</v>
      </c>
      <c r="AF1555" s="57">
        <v>0</v>
      </c>
      <c r="AG1555" s="57">
        <v>0</v>
      </c>
      <c r="AI1555"/>
      <c r="AJ1555"/>
    </row>
    <row r="1556" spans="1:36">
      <c r="A1556" s="56" t="s">
        <v>48</v>
      </c>
      <c r="B1556" s="56" t="s">
        <v>11427</v>
      </c>
      <c r="C1556" s="56">
        <v>2101010050</v>
      </c>
      <c r="D1556" s="56" t="s">
        <v>43</v>
      </c>
      <c r="E1556" s="56">
        <v>2101020050</v>
      </c>
      <c r="F1556" s="56">
        <v>5401010050</v>
      </c>
      <c r="G1556" s="56" t="s">
        <v>11428</v>
      </c>
      <c r="H1556" s="56">
        <v>400302</v>
      </c>
      <c r="I1556" s="56" t="s">
        <v>11534</v>
      </c>
      <c r="J1556" s="56" t="s">
        <v>5139</v>
      </c>
      <c r="K1556" s="56" t="s">
        <v>7145</v>
      </c>
      <c r="L1556" s="56" t="s">
        <v>7138</v>
      </c>
      <c r="M1556" s="73">
        <v>40542</v>
      </c>
      <c r="N1556" s="56"/>
      <c r="O1556" s="56"/>
      <c r="P1556" s="56" t="s">
        <v>1476</v>
      </c>
      <c r="Q1556" s="56"/>
      <c r="R1556" s="56" t="s">
        <v>70</v>
      </c>
      <c r="S1556" s="56" t="s">
        <v>11415</v>
      </c>
      <c r="T1556" s="56" t="s">
        <v>7140</v>
      </c>
      <c r="U1556" s="57">
        <v>150025637</v>
      </c>
      <c r="V1556" s="57">
        <v>-114243251.03</v>
      </c>
      <c r="W1556" s="57">
        <v>35782385.969999999</v>
      </c>
      <c r="X1556" s="57">
        <v>0</v>
      </c>
      <c r="Y1556" s="73">
        <v>40542</v>
      </c>
      <c r="Z1556" s="57">
        <v>-14805468.300000001</v>
      </c>
      <c r="AA1556" s="57">
        <v>0</v>
      </c>
      <c r="AB1556" s="57">
        <v>20976917.670000002</v>
      </c>
      <c r="AC1556" s="57">
        <v>0</v>
      </c>
      <c r="AD1556" s="56" t="s">
        <v>9255</v>
      </c>
      <c r="AE1556" s="57">
        <v>0</v>
      </c>
      <c r="AF1556" s="57">
        <v>0</v>
      </c>
      <c r="AG1556" s="57">
        <v>0</v>
      </c>
      <c r="AI1556"/>
      <c r="AJ1556"/>
    </row>
    <row r="1557" spans="1:36">
      <c r="A1557" s="56" t="s">
        <v>48</v>
      </c>
      <c r="B1557" s="56" t="s">
        <v>11427</v>
      </c>
      <c r="C1557" s="56">
        <v>2101010050</v>
      </c>
      <c r="D1557" s="56" t="s">
        <v>43</v>
      </c>
      <c r="E1557" s="56">
        <v>2101020050</v>
      </c>
      <c r="F1557" s="56">
        <v>5401010050</v>
      </c>
      <c r="G1557" s="56" t="s">
        <v>11428</v>
      </c>
      <c r="H1557" s="56">
        <v>400302</v>
      </c>
      <c r="I1557" s="56" t="s">
        <v>11534</v>
      </c>
      <c r="J1557" s="56" t="s">
        <v>5165</v>
      </c>
      <c r="K1557" s="56" t="s">
        <v>7146</v>
      </c>
      <c r="L1557" s="56" t="s">
        <v>7138</v>
      </c>
      <c r="M1557" s="73">
        <v>40542</v>
      </c>
      <c r="N1557" s="56"/>
      <c r="O1557" s="56"/>
      <c r="P1557" s="56" t="s">
        <v>1476</v>
      </c>
      <c r="Q1557" s="56"/>
      <c r="R1557" s="56" t="s">
        <v>70</v>
      </c>
      <c r="S1557" s="56" t="s">
        <v>11415</v>
      </c>
      <c r="T1557" s="56" t="s">
        <v>7140</v>
      </c>
      <c r="U1557" s="57">
        <v>468825</v>
      </c>
      <c r="V1557" s="57">
        <v>-357006.2</v>
      </c>
      <c r="W1557" s="57">
        <v>111818.8</v>
      </c>
      <c r="X1557" s="57">
        <v>0</v>
      </c>
      <c r="Y1557" s="73">
        <v>40542</v>
      </c>
      <c r="Z1557" s="57">
        <v>-46266.62</v>
      </c>
      <c r="AA1557" s="57">
        <v>0</v>
      </c>
      <c r="AB1557" s="57">
        <v>65552.179999999993</v>
      </c>
      <c r="AC1557" s="57">
        <v>0</v>
      </c>
      <c r="AD1557" s="56" t="s">
        <v>9255</v>
      </c>
      <c r="AE1557" s="57">
        <v>0</v>
      </c>
      <c r="AF1557" s="57">
        <v>0</v>
      </c>
      <c r="AG1557" s="57">
        <v>0</v>
      </c>
      <c r="AI1557"/>
      <c r="AJ1557"/>
    </row>
    <row r="1558" spans="1:36">
      <c r="A1558" s="56" t="s">
        <v>48</v>
      </c>
      <c r="B1558" s="56" t="s">
        <v>11427</v>
      </c>
      <c r="C1558" s="56">
        <v>2101010050</v>
      </c>
      <c r="D1558" s="56" t="s">
        <v>43</v>
      </c>
      <c r="E1558" s="56">
        <v>2101020050</v>
      </c>
      <c r="F1558" s="56">
        <v>5401010050</v>
      </c>
      <c r="G1558" s="56" t="s">
        <v>11428</v>
      </c>
      <c r="H1558" s="56">
        <v>400302</v>
      </c>
      <c r="I1558" s="56" t="s">
        <v>11478</v>
      </c>
      <c r="J1558" s="56" t="s">
        <v>5124</v>
      </c>
      <c r="K1558" s="56" t="s">
        <v>5125</v>
      </c>
      <c r="L1558" s="56" t="s">
        <v>7138</v>
      </c>
      <c r="M1558" s="73">
        <v>40542</v>
      </c>
      <c r="N1558" s="56"/>
      <c r="O1558" s="56"/>
      <c r="P1558" s="56" t="s">
        <v>1476</v>
      </c>
      <c r="Q1558" s="56"/>
      <c r="R1558" s="56" t="s">
        <v>70</v>
      </c>
      <c r="S1558" s="56" t="s">
        <v>11415</v>
      </c>
      <c r="T1558" s="56" t="s">
        <v>7140</v>
      </c>
      <c r="U1558" s="57">
        <v>1497241</v>
      </c>
      <c r="V1558" s="57">
        <v>-1140136.32</v>
      </c>
      <c r="W1558" s="57">
        <v>357104.68</v>
      </c>
      <c r="X1558" s="57">
        <v>0</v>
      </c>
      <c r="Y1558" s="73">
        <v>40542</v>
      </c>
      <c r="Z1558" s="57">
        <v>-147757.10999999999</v>
      </c>
      <c r="AA1558" s="57">
        <v>0</v>
      </c>
      <c r="AB1558" s="57">
        <v>209347.57</v>
      </c>
      <c r="AC1558" s="57">
        <v>0</v>
      </c>
      <c r="AD1558" s="56" t="s">
        <v>9255</v>
      </c>
      <c r="AE1558" s="57">
        <v>0</v>
      </c>
      <c r="AF1558" s="57">
        <v>0</v>
      </c>
      <c r="AG1558" s="57">
        <v>0</v>
      </c>
      <c r="AI1558"/>
      <c r="AJ1558"/>
    </row>
    <row r="1559" spans="1:36">
      <c r="A1559" s="56" t="s">
        <v>48</v>
      </c>
      <c r="B1559" s="56" t="s">
        <v>11427</v>
      </c>
      <c r="C1559" s="56">
        <v>2101010050</v>
      </c>
      <c r="D1559" s="56" t="s">
        <v>43</v>
      </c>
      <c r="E1559" s="56">
        <v>2101020050</v>
      </c>
      <c r="F1559" s="56">
        <v>5401010050</v>
      </c>
      <c r="G1559" s="56" t="s">
        <v>11428</v>
      </c>
      <c r="H1559" s="56">
        <v>400303</v>
      </c>
      <c r="I1559" s="56" t="s">
        <v>11519</v>
      </c>
      <c r="J1559" s="56" t="s">
        <v>5389</v>
      </c>
      <c r="K1559" s="56" t="s">
        <v>4613</v>
      </c>
      <c r="L1559" s="56" t="s">
        <v>7138</v>
      </c>
      <c r="M1559" s="73">
        <v>40672</v>
      </c>
      <c r="N1559" s="56"/>
      <c r="O1559" s="56"/>
      <c r="P1559" s="56" t="s">
        <v>1476</v>
      </c>
      <c r="Q1559" s="56"/>
      <c r="R1559" s="56" t="s">
        <v>70</v>
      </c>
      <c r="S1559" s="56" t="s">
        <v>11415</v>
      </c>
      <c r="T1559" s="56" t="s">
        <v>7140</v>
      </c>
      <c r="U1559" s="57">
        <v>370587</v>
      </c>
      <c r="V1559" s="57">
        <v>-270538.44</v>
      </c>
      <c r="W1559" s="57">
        <v>100048.56</v>
      </c>
      <c r="X1559" s="57">
        <v>0</v>
      </c>
      <c r="Y1559" s="73">
        <v>40672</v>
      </c>
      <c r="Z1559" s="57">
        <v>-35498.589999999997</v>
      </c>
      <c r="AA1559" s="57">
        <v>0</v>
      </c>
      <c r="AB1559" s="57">
        <v>64549.97</v>
      </c>
      <c r="AC1559" s="57">
        <v>0</v>
      </c>
      <c r="AD1559" s="56" t="s">
        <v>9255</v>
      </c>
      <c r="AE1559" s="57">
        <v>0</v>
      </c>
      <c r="AF1559" s="57">
        <v>0</v>
      </c>
      <c r="AG1559" s="57">
        <v>0</v>
      </c>
      <c r="AI1559"/>
      <c r="AJ1559"/>
    </row>
    <row r="1560" spans="1:36">
      <c r="A1560" s="56" t="s">
        <v>48</v>
      </c>
      <c r="B1560" s="56" t="s">
        <v>11427</v>
      </c>
      <c r="C1560" s="56">
        <v>2101010050</v>
      </c>
      <c r="D1560" s="56" t="s">
        <v>43</v>
      </c>
      <c r="E1560" s="56">
        <v>2101020050</v>
      </c>
      <c r="F1560" s="56">
        <v>5401010050</v>
      </c>
      <c r="G1560" s="56" t="s">
        <v>11428</v>
      </c>
      <c r="H1560" s="56">
        <v>400303</v>
      </c>
      <c r="I1560" s="56" t="s">
        <v>11519</v>
      </c>
      <c r="J1560" s="56" t="s">
        <v>5390</v>
      </c>
      <c r="K1560" s="56" t="s">
        <v>4615</v>
      </c>
      <c r="L1560" s="56" t="s">
        <v>7138</v>
      </c>
      <c r="M1560" s="73">
        <v>40672</v>
      </c>
      <c r="N1560" s="56"/>
      <c r="O1560" s="56"/>
      <c r="P1560" s="56" t="s">
        <v>1476</v>
      </c>
      <c r="Q1560" s="56"/>
      <c r="R1560" s="56" t="s">
        <v>70</v>
      </c>
      <c r="S1560" s="56" t="s">
        <v>11415</v>
      </c>
      <c r="T1560" s="56" t="s">
        <v>7140</v>
      </c>
      <c r="U1560" s="57">
        <v>18431263</v>
      </c>
      <c r="V1560" s="57">
        <v>-13455313.82</v>
      </c>
      <c r="W1560" s="57">
        <v>4975949.18</v>
      </c>
      <c r="X1560" s="57">
        <v>0</v>
      </c>
      <c r="Y1560" s="73">
        <v>40672</v>
      </c>
      <c r="Z1560" s="57">
        <v>-1765534.46</v>
      </c>
      <c r="AA1560" s="57">
        <v>0</v>
      </c>
      <c r="AB1560" s="57">
        <v>3210414.72</v>
      </c>
      <c r="AC1560" s="57">
        <v>0</v>
      </c>
      <c r="AD1560" s="56" t="s">
        <v>9255</v>
      </c>
      <c r="AE1560" s="57">
        <v>0</v>
      </c>
      <c r="AF1560" s="57">
        <v>0</v>
      </c>
      <c r="AG1560" s="57">
        <v>0</v>
      </c>
      <c r="AI1560"/>
      <c r="AJ1560"/>
    </row>
    <row r="1561" spans="1:36">
      <c r="A1561" s="56" t="s">
        <v>48</v>
      </c>
      <c r="B1561" s="56" t="s">
        <v>11427</v>
      </c>
      <c r="C1561" s="56">
        <v>2101010050</v>
      </c>
      <c r="D1561" s="56" t="s">
        <v>43</v>
      </c>
      <c r="E1561" s="56">
        <v>2101020050</v>
      </c>
      <c r="F1561" s="56">
        <v>5401010050</v>
      </c>
      <c r="G1561" s="56" t="s">
        <v>11428</v>
      </c>
      <c r="H1561" s="56">
        <v>400303</v>
      </c>
      <c r="I1561" s="56" t="s">
        <v>11519</v>
      </c>
      <c r="J1561" s="56" t="s">
        <v>5391</v>
      </c>
      <c r="K1561" s="56" t="s">
        <v>4617</v>
      </c>
      <c r="L1561" s="56" t="s">
        <v>7138</v>
      </c>
      <c r="M1561" s="73">
        <v>40672</v>
      </c>
      <c r="N1561" s="56"/>
      <c r="O1561" s="56"/>
      <c r="P1561" s="56" t="s">
        <v>1476</v>
      </c>
      <c r="Q1561" s="56"/>
      <c r="R1561" s="56" t="s">
        <v>70</v>
      </c>
      <c r="S1561" s="56" t="s">
        <v>11415</v>
      </c>
      <c r="T1561" s="56" t="s">
        <v>7140</v>
      </c>
      <c r="U1561" s="57">
        <v>18431263</v>
      </c>
      <c r="V1561" s="57">
        <v>-13455313.82</v>
      </c>
      <c r="W1561" s="57">
        <v>4975949.18</v>
      </c>
      <c r="X1561" s="57">
        <v>0</v>
      </c>
      <c r="Y1561" s="73">
        <v>40672</v>
      </c>
      <c r="Z1561" s="57">
        <v>-1765534.46</v>
      </c>
      <c r="AA1561" s="57">
        <v>0</v>
      </c>
      <c r="AB1561" s="57">
        <v>3210414.72</v>
      </c>
      <c r="AC1561" s="57">
        <v>0</v>
      </c>
      <c r="AD1561" s="56" t="s">
        <v>9255</v>
      </c>
      <c r="AE1561" s="57">
        <v>0</v>
      </c>
      <c r="AF1561" s="57">
        <v>0</v>
      </c>
      <c r="AG1561" s="57">
        <v>0</v>
      </c>
      <c r="AI1561"/>
      <c r="AJ1561"/>
    </row>
    <row r="1562" spans="1:36">
      <c r="A1562" s="56" t="s">
        <v>48</v>
      </c>
      <c r="B1562" s="56" t="s">
        <v>11427</v>
      </c>
      <c r="C1562" s="56">
        <v>2101010050</v>
      </c>
      <c r="D1562" s="56" t="s">
        <v>43</v>
      </c>
      <c r="E1562" s="56">
        <v>2101020050</v>
      </c>
      <c r="F1562" s="56">
        <v>5401010050</v>
      </c>
      <c r="G1562" s="56" t="s">
        <v>11428</v>
      </c>
      <c r="H1562" s="56">
        <v>400303</v>
      </c>
      <c r="I1562" s="56" t="s">
        <v>11520</v>
      </c>
      <c r="J1562" s="56" t="s">
        <v>5448</v>
      </c>
      <c r="K1562" s="56" t="s">
        <v>4709</v>
      </c>
      <c r="L1562" s="56" t="s">
        <v>7138</v>
      </c>
      <c r="M1562" s="73">
        <v>40672</v>
      </c>
      <c r="N1562" s="56"/>
      <c r="O1562" s="56"/>
      <c r="P1562" s="56" t="s">
        <v>1476</v>
      </c>
      <c r="Q1562" s="56"/>
      <c r="R1562" s="56" t="s">
        <v>70</v>
      </c>
      <c r="S1562" s="56" t="s">
        <v>11415</v>
      </c>
      <c r="T1562" s="56" t="s">
        <v>7140</v>
      </c>
      <c r="U1562" s="57">
        <v>1334134</v>
      </c>
      <c r="V1562" s="57">
        <v>-973442.28</v>
      </c>
      <c r="W1562" s="57">
        <v>360691.72</v>
      </c>
      <c r="X1562" s="57">
        <v>0</v>
      </c>
      <c r="Y1562" s="73">
        <v>40672</v>
      </c>
      <c r="Z1562" s="57">
        <v>-128019.55</v>
      </c>
      <c r="AA1562" s="57">
        <v>0</v>
      </c>
      <c r="AB1562" s="57">
        <v>232672.17</v>
      </c>
      <c r="AC1562" s="57">
        <v>0</v>
      </c>
      <c r="AD1562" s="56" t="s">
        <v>9255</v>
      </c>
      <c r="AE1562" s="57">
        <v>0</v>
      </c>
      <c r="AF1562" s="57">
        <v>0</v>
      </c>
      <c r="AG1562" s="57">
        <v>0</v>
      </c>
      <c r="AI1562"/>
      <c r="AJ1562"/>
    </row>
    <row r="1563" spans="1:36">
      <c r="A1563" s="56" t="s">
        <v>48</v>
      </c>
      <c r="B1563" s="56" t="s">
        <v>11427</v>
      </c>
      <c r="C1563" s="56">
        <v>2101010050</v>
      </c>
      <c r="D1563" s="56" t="s">
        <v>43</v>
      </c>
      <c r="E1563" s="56">
        <v>2101020050</v>
      </c>
      <c r="F1563" s="56">
        <v>5401010050</v>
      </c>
      <c r="G1563" s="56" t="s">
        <v>11428</v>
      </c>
      <c r="H1563" s="56">
        <v>400303</v>
      </c>
      <c r="I1563" s="56" t="s">
        <v>11520</v>
      </c>
      <c r="J1563" s="56" t="s">
        <v>5449</v>
      </c>
      <c r="K1563" s="56" t="s">
        <v>4711</v>
      </c>
      <c r="L1563" s="56" t="s">
        <v>7138</v>
      </c>
      <c r="M1563" s="73">
        <v>40672</v>
      </c>
      <c r="N1563" s="56"/>
      <c r="O1563" s="56"/>
      <c r="P1563" s="56" t="s">
        <v>1476</v>
      </c>
      <c r="Q1563" s="56"/>
      <c r="R1563" s="56" t="s">
        <v>70</v>
      </c>
      <c r="S1563" s="56" t="s">
        <v>11415</v>
      </c>
      <c r="T1563" s="56" t="s">
        <v>7140</v>
      </c>
      <c r="U1563" s="57">
        <v>1334134</v>
      </c>
      <c r="V1563" s="57">
        <v>-973442.28</v>
      </c>
      <c r="W1563" s="57">
        <v>360691.72</v>
      </c>
      <c r="X1563" s="57">
        <v>0</v>
      </c>
      <c r="Y1563" s="73">
        <v>40672</v>
      </c>
      <c r="Z1563" s="57">
        <v>-128019.55</v>
      </c>
      <c r="AA1563" s="57">
        <v>0</v>
      </c>
      <c r="AB1563" s="57">
        <v>232672.17</v>
      </c>
      <c r="AC1563" s="57">
        <v>0</v>
      </c>
      <c r="AD1563" s="56" t="s">
        <v>9255</v>
      </c>
      <c r="AE1563" s="57">
        <v>0</v>
      </c>
      <c r="AF1563" s="57">
        <v>0</v>
      </c>
      <c r="AG1563" s="57">
        <v>0</v>
      </c>
      <c r="AI1563"/>
      <c r="AJ1563"/>
    </row>
    <row r="1564" spans="1:36">
      <c r="A1564" s="56" t="s">
        <v>48</v>
      </c>
      <c r="B1564" s="56" t="s">
        <v>11427</v>
      </c>
      <c r="C1564" s="56">
        <v>2101010050</v>
      </c>
      <c r="D1564" s="56" t="s">
        <v>43</v>
      </c>
      <c r="E1564" s="56">
        <v>2101020050</v>
      </c>
      <c r="F1564" s="56">
        <v>5401010050</v>
      </c>
      <c r="G1564" s="56" t="s">
        <v>11428</v>
      </c>
      <c r="H1564" s="56">
        <v>400303</v>
      </c>
      <c r="I1564" s="56" t="s">
        <v>11479</v>
      </c>
      <c r="J1564" s="56" t="s">
        <v>5498</v>
      </c>
      <c r="K1564" s="56" t="s">
        <v>4798</v>
      </c>
      <c r="L1564" s="56" t="s">
        <v>7138</v>
      </c>
      <c r="M1564" s="73">
        <v>40672</v>
      </c>
      <c r="N1564" s="56"/>
      <c r="O1564" s="56"/>
      <c r="P1564" s="56" t="s">
        <v>1476</v>
      </c>
      <c r="Q1564" s="56"/>
      <c r="R1564" s="56" t="s">
        <v>70</v>
      </c>
      <c r="S1564" s="56" t="s">
        <v>11415</v>
      </c>
      <c r="T1564" s="56" t="s">
        <v>7140</v>
      </c>
      <c r="U1564" s="57">
        <v>3188718</v>
      </c>
      <c r="V1564" s="57">
        <v>-2326522</v>
      </c>
      <c r="W1564" s="57">
        <v>862196</v>
      </c>
      <c r="X1564" s="57">
        <v>0</v>
      </c>
      <c r="Y1564" s="73">
        <v>40672</v>
      </c>
      <c r="Z1564" s="57">
        <v>-306025.90999999997</v>
      </c>
      <c r="AA1564" s="57">
        <v>0</v>
      </c>
      <c r="AB1564" s="57">
        <v>556170.09</v>
      </c>
      <c r="AC1564" s="57">
        <v>0</v>
      </c>
      <c r="AD1564" s="56" t="s">
        <v>9255</v>
      </c>
      <c r="AE1564" s="57">
        <v>0</v>
      </c>
      <c r="AF1564" s="57">
        <v>0</v>
      </c>
      <c r="AG1564" s="57">
        <v>0</v>
      </c>
      <c r="AI1564"/>
      <c r="AJ1564"/>
    </row>
    <row r="1565" spans="1:36">
      <c r="A1565" s="56" t="s">
        <v>48</v>
      </c>
      <c r="B1565" s="56" t="s">
        <v>11427</v>
      </c>
      <c r="C1565" s="56">
        <v>2101010050</v>
      </c>
      <c r="D1565" s="56" t="s">
        <v>43</v>
      </c>
      <c r="E1565" s="56">
        <v>2101020050</v>
      </c>
      <c r="F1565" s="56">
        <v>5401010050</v>
      </c>
      <c r="G1565" s="56" t="s">
        <v>11428</v>
      </c>
      <c r="H1565" s="56">
        <v>400303</v>
      </c>
      <c r="I1565" s="56" t="s">
        <v>11479</v>
      </c>
      <c r="J1565" s="56" t="s">
        <v>5501</v>
      </c>
      <c r="K1565" s="56" t="s">
        <v>4804</v>
      </c>
      <c r="L1565" s="56" t="s">
        <v>7138</v>
      </c>
      <c r="M1565" s="73">
        <v>40672</v>
      </c>
      <c r="N1565" s="56"/>
      <c r="O1565" s="56"/>
      <c r="P1565" s="56" t="s">
        <v>1476</v>
      </c>
      <c r="Q1565" s="56"/>
      <c r="R1565" s="56" t="s">
        <v>70</v>
      </c>
      <c r="S1565" s="56" t="s">
        <v>11415</v>
      </c>
      <c r="T1565" s="56" t="s">
        <v>7140</v>
      </c>
      <c r="U1565" s="57">
        <v>9964743</v>
      </c>
      <c r="V1565" s="57">
        <v>-7270381.1100000003</v>
      </c>
      <c r="W1565" s="57">
        <v>2694361.89</v>
      </c>
      <c r="X1565" s="57">
        <v>0</v>
      </c>
      <c r="Y1565" s="73">
        <v>40672</v>
      </c>
      <c r="Z1565" s="57">
        <v>-956330.72</v>
      </c>
      <c r="AA1565" s="57">
        <v>0</v>
      </c>
      <c r="AB1565" s="57">
        <v>1738031.17</v>
      </c>
      <c r="AC1565" s="57">
        <v>0</v>
      </c>
      <c r="AD1565" s="56" t="s">
        <v>9255</v>
      </c>
      <c r="AE1565" s="57">
        <v>0</v>
      </c>
      <c r="AF1565" s="57">
        <v>0</v>
      </c>
      <c r="AG1565" s="57">
        <v>0</v>
      </c>
      <c r="AI1565"/>
      <c r="AJ1565"/>
    </row>
    <row r="1566" spans="1:36">
      <c r="A1566" s="56" t="s">
        <v>48</v>
      </c>
      <c r="B1566" s="56" t="s">
        <v>11427</v>
      </c>
      <c r="C1566" s="56">
        <v>2101010050</v>
      </c>
      <c r="D1566" s="56" t="s">
        <v>43</v>
      </c>
      <c r="E1566" s="56">
        <v>2101020050</v>
      </c>
      <c r="F1566" s="56">
        <v>5401010050</v>
      </c>
      <c r="G1566" s="56" t="s">
        <v>11428</v>
      </c>
      <c r="H1566" s="56">
        <v>400303</v>
      </c>
      <c r="I1566" s="56" t="s">
        <v>11535</v>
      </c>
      <c r="J1566" s="56" t="s">
        <v>5399</v>
      </c>
      <c r="K1566" s="56" t="s">
        <v>7145</v>
      </c>
      <c r="L1566" s="56" t="s">
        <v>7138</v>
      </c>
      <c r="M1566" s="73">
        <v>40672</v>
      </c>
      <c r="N1566" s="56"/>
      <c r="O1566" s="56"/>
      <c r="P1566" s="56" t="s">
        <v>1476</v>
      </c>
      <c r="Q1566" s="56"/>
      <c r="R1566" s="56" t="s">
        <v>70</v>
      </c>
      <c r="S1566" s="56" t="s">
        <v>11415</v>
      </c>
      <c r="T1566" s="56" t="s">
        <v>7140</v>
      </c>
      <c r="U1566" s="57">
        <v>144018520</v>
      </c>
      <c r="V1566" s="57">
        <v>-105137361.79000001</v>
      </c>
      <c r="W1566" s="57">
        <v>38881158.210000001</v>
      </c>
      <c r="X1566" s="57">
        <v>0</v>
      </c>
      <c r="Y1566" s="73">
        <v>40672</v>
      </c>
      <c r="Z1566" s="57">
        <v>-13795563.960000001</v>
      </c>
      <c r="AA1566" s="57">
        <v>0</v>
      </c>
      <c r="AB1566" s="57">
        <v>25085594.25</v>
      </c>
      <c r="AC1566" s="57">
        <v>0</v>
      </c>
      <c r="AD1566" s="56" t="s">
        <v>9255</v>
      </c>
      <c r="AE1566" s="57">
        <v>0</v>
      </c>
      <c r="AF1566" s="57">
        <v>0</v>
      </c>
      <c r="AG1566" s="57">
        <v>0</v>
      </c>
      <c r="AI1566"/>
      <c r="AJ1566"/>
    </row>
    <row r="1567" spans="1:36">
      <c r="A1567" s="56" t="s">
        <v>48</v>
      </c>
      <c r="B1567" s="56" t="s">
        <v>11427</v>
      </c>
      <c r="C1567" s="56">
        <v>2101010050</v>
      </c>
      <c r="D1567" s="56" t="s">
        <v>43</v>
      </c>
      <c r="E1567" s="56">
        <v>2101020050</v>
      </c>
      <c r="F1567" s="56">
        <v>5401010050</v>
      </c>
      <c r="G1567" s="56" t="s">
        <v>11428</v>
      </c>
      <c r="H1567" s="56">
        <v>400303</v>
      </c>
      <c r="I1567" s="56" t="s">
        <v>11535</v>
      </c>
      <c r="J1567" s="56" t="s">
        <v>5412</v>
      </c>
      <c r="K1567" s="56" t="s">
        <v>4654</v>
      </c>
      <c r="L1567" s="56" t="s">
        <v>7138</v>
      </c>
      <c r="M1567" s="73">
        <v>40672</v>
      </c>
      <c r="N1567" s="56"/>
      <c r="O1567" s="56"/>
      <c r="P1567" s="56" t="s">
        <v>1476</v>
      </c>
      <c r="Q1567" s="56"/>
      <c r="R1567" s="56" t="s">
        <v>70</v>
      </c>
      <c r="S1567" s="56" t="s">
        <v>11415</v>
      </c>
      <c r="T1567" s="56" t="s">
        <v>7140</v>
      </c>
      <c r="U1567" s="57">
        <v>5319840</v>
      </c>
      <c r="V1567" s="57">
        <v>-3883625.27</v>
      </c>
      <c r="W1567" s="57">
        <v>1436214.73</v>
      </c>
      <c r="X1567" s="57">
        <v>0</v>
      </c>
      <c r="Y1567" s="73">
        <v>40672</v>
      </c>
      <c r="Z1567" s="57">
        <v>-509588.52</v>
      </c>
      <c r="AA1567" s="57">
        <v>0</v>
      </c>
      <c r="AB1567" s="57">
        <v>926626.21</v>
      </c>
      <c r="AC1567" s="57">
        <v>0</v>
      </c>
      <c r="AD1567" s="56" t="s">
        <v>9255</v>
      </c>
      <c r="AE1567" s="57">
        <v>0</v>
      </c>
      <c r="AF1567" s="57">
        <v>0</v>
      </c>
      <c r="AG1567" s="57">
        <v>0</v>
      </c>
      <c r="AI1567"/>
      <c r="AJ1567"/>
    </row>
    <row r="1568" spans="1:36">
      <c r="A1568" s="56" t="s">
        <v>48</v>
      </c>
      <c r="B1568" s="56" t="s">
        <v>11427</v>
      </c>
      <c r="C1568" s="56">
        <v>2101010050</v>
      </c>
      <c r="D1568" s="56" t="s">
        <v>43</v>
      </c>
      <c r="E1568" s="56">
        <v>2101020050</v>
      </c>
      <c r="F1568" s="56">
        <v>5401010050</v>
      </c>
      <c r="G1568" s="56" t="s">
        <v>11428</v>
      </c>
      <c r="H1568" s="56">
        <v>400303</v>
      </c>
      <c r="I1568" s="56" t="s">
        <v>11535</v>
      </c>
      <c r="J1568" s="56" t="s">
        <v>5413</v>
      </c>
      <c r="K1568" s="56" t="s">
        <v>4656</v>
      </c>
      <c r="L1568" s="56" t="s">
        <v>7138</v>
      </c>
      <c r="M1568" s="73">
        <v>40672</v>
      </c>
      <c r="N1568" s="56"/>
      <c r="O1568" s="56"/>
      <c r="P1568" s="56" t="s">
        <v>1476</v>
      </c>
      <c r="Q1568" s="56"/>
      <c r="R1568" s="56" t="s">
        <v>70</v>
      </c>
      <c r="S1568" s="56" t="s">
        <v>11415</v>
      </c>
      <c r="T1568" s="56" t="s">
        <v>7140</v>
      </c>
      <c r="U1568" s="57">
        <v>4772015</v>
      </c>
      <c r="V1568" s="57">
        <v>-3483698.09</v>
      </c>
      <c r="W1568" s="57">
        <v>1288316.9099999999</v>
      </c>
      <c r="X1568" s="57">
        <v>0</v>
      </c>
      <c r="Y1568" s="73">
        <v>40672</v>
      </c>
      <c r="Z1568" s="57">
        <v>-457112.38</v>
      </c>
      <c r="AA1568" s="57">
        <v>0</v>
      </c>
      <c r="AB1568" s="57">
        <v>831204.53</v>
      </c>
      <c r="AC1568" s="57">
        <v>0</v>
      </c>
      <c r="AD1568" s="56" t="s">
        <v>9255</v>
      </c>
      <c r="AE1568" s="57">
        <v>0</v>
      </c>
      <c r="AF1568" s="57">
        <v>0</v>
      </c>
      <c r="AG1568" s="57">
        <v>0</v>
      </c>
      <c r="AI1568"/>
      <c r="AJ1568"/>
    </row>
    <row r="1569" spans="1:36">
      <c r="A1569" s="56" t="s">
        <v>48</v>
      </c>
      <c r="B1569" s="56" t="s">
        <v>11427</v>
      </c>
      <c r="C1569" s="56">
        <v>2101010050</v>
      </c>
      <c r="D1569" s="56" t="s">
        <v>43</v>
      </c>
      <c r="E1569" s="56">
        <v>2101020050</v>
      </c>
      <c r="F1569" s="56">
        <v>5401010050</v>
      </c>
      <c r="G1569" s="56" t="s">
        <v>11428</v>
      </c>
      <c r="H1569" s="56">
        <v>400303</v>
      </c>
      <c r="I1569" s="56" t="s">
        <v>11535</v>
      </c>
      <c r="J1569" s="56" t="s">
        <v>5425</v>
      </c>
      <c r="K1569" s="56" t="s">
        <v>7146</v>
      </c>
      <c r="L1569" s="56" t="s">
        <v>7138</v>
      </c>
      <c r="M1569" s="73">
        <v>40672</v>
      </c>
      <c r="N1569" s="56"/>
      <c r="O1569" s="56"/>
      <c r="P1569" s="56" t="s">
        <v>1476</v>
      </c>
      <c r="Q1569" s="56"/>
      <c r="R1569" s="56" t="s">
        <v>70</v>
      </c>
      <c r="S1569" s="56" t="s">
        <v>11415</v>
      </c>
      <c r="T1569" s="56" t="s">
        <v>7140</v>
      </c>
      <c r="U1569" s="57">
        <v>488095</v>
      </c>
      <c r="V1569" s="57">
        <v>-356322.3</v>
      </c>
      <c r="W1569" s="57">
        <v>131772.70000000001</v>
      </c>
      <c r="X1569" s="57">
        <v>0</v>
      </c>
      <c r="Y1569" s="73">
        <v>40672</v>
      </c>
      <c r="Z1569" s="57">
        <v>-46754.75</v>
      </c>
      <c r="AA1569" s="57">
        <v>0</v>
      </c>
      <c r="AB1569" s="57">
        <v>85017.95</v>
      </c>
      <c r="AC1569" s="57">
        <v>0</v>
      </c>
      <c r="AD1569" s="56" t="s">
        <v>9255</v>
      </c>
      <c r="AE1569" s="57">
        <v>0</v>
      </c>
      <c r="AF1569" s="57">
        <v>0</v>
      </c>
      <c r="AG1569" s="57">
        <v>0</v>
      </c>
      <c r="AI1569"/>
      <c r="AJ1569"/>
    </row>
    <row r="1570" spans="1:36">
      <c r="A1570" s="56" t="s">
        <v>48</v>
      </c>
      <c r="B1570" s="56" t="s">
        <v>11427</v>
      </c>
      <c r="C1570" s="56">
        <v>2101010050</v>
      </c>
      <c r="D1570" s="56" t="s">
        <v>43</v>
      </c>
      <c r="E1570" s="56">
        <v>2101020050</v>
      </c>
      <c r="F1570" s="56">
        <v>5401010050</v>
      </c>
      <c r="G1570" s="56" t="s">
        <v>11428</v>
      </c>
      <c r="H1570" s="56">
        <v>400303</v>
      </c>
      <c r="I1570" s="56" t="s">
        <v>11521</v>
      </c>
      <c r="J1570" s="56" t="s">
        <v>5550</v>
      </c>
      <c r="K1570" s="56" t="s">
        <v>4883</v>
      </c>
      <c r="L1570" s="56" t="s">
        <v>7138</v>
      </c>
      <c r="M1570" s="73">
        <v>40672</v>
      </c>
      <c r="N1570" s="56"/>
      <c r="O1570" s="56"/>
      <c r="P1570" s="56" t="s">
        <v>1476</v>
      </c>
      <c r="Q1570" s="56"/>
      <c r="R1570" s="56" t="s">
        <v>70</v>
      </c>
      <c r="S1570" s="56" t="s">
        <v>11415</v>
      </c>
      <c r="T1570" s="56" t="s">
        <v>7140</v>
      </c>
      <c r="U1570" s="57">
        <v>159277</v>
      </c>
      <c r="V1570" s="57">
        <v>-116276.49</v>
      </c>
      <c r="W1570" s="57">
        <v>43000.51</v>
      </c>
      <c r="X1570" s="57">
        <v>0</v>
      </c>
      <c r="Y1570" s="73">
        <v>40672</v>
      </c>
      <c r="Z1570" s="57">
        <v>-15257.16</v>
      </c>
      <c r="AA1570" s="57">
        <v>0</v>
      </c>
      <c r="AB1570" s="57">
        <v>27743.35</v>
      </c>
      <c r="AC1570" s="57">
        <v>0</v>
      </c>
      <c r="AD1570" s="56" t="s">
        <v>9255</v>
      </c>
      <c r="AE1570" s="57">
        <v>0</v>
      </c>
      <c r="AF1570" s="57">
        <v>0</v>
      </c>
      <c r="AG1570" s="57">
        <v>0</v>
      </c>
      <c r="AI1570"/>
      <c r="AJ1570"/>
    </row>
    <row r="1571" spans="1:36">
      <c r="A1571" s="56" t="s">
        <v>48</v>
      </c>
      <c r="B1571" s="56" t="s">
        <v>11427</v>
      </c>
      <c r="C1571" s="56">
        <v>2101010050</v>
      </c>
      <c r="D1571" s="56" t="s">
        <v>43</v>
      </c>
      <c r="E1571" s="56">
        <v>2101020050</v>
      </c>
      <c r="F1571" s="56">
        <v>5401010050</v>
      </c>
      <c r="G1571" s="56" t="s">
        <v>11428</v>
      </c>
      <c r="H1571" s="56">
        <v>400303</v>
      </c>
      <c r="I1571" s="56" t="s">
        <v>11521</v>
      </c>
      <c r="J1571" s="56" t="s">
        <v>5557</v>
      </c>
      <c r="K1571" s="56" t="s">
        <v>4915</v>
      </c>
      <c r="L1571" s="56" t="s">
        <v>7138</v>
      </c>
      <c r="M1571" s="73">
        <v>40672</v>
      </c>
      <c r="N1571" s="56"/>
      <c r="O1571" s="56"/>
      <c r="P1571" s="56" t="s">
        <v>1476</v>
      </c>
      <c r="Q1571" s="56"/>
      <c r="R1571" s="56" t="s">
        <v>70</v>
      </c>
      <c r="S1571" s="56" t="s">
        <v>11415</v>
      </c>
      <c r="T1571" s="56" t="s">
        <v>7140</v>
      </c>
      <c r="U1571" s="57">
        <v>304754</v>
      </c>
      <c r="V1571" s="57">
        <v>-222478.62</v>
      </c>
      <c r="W1571" s="57">
        <v>82275.38</v>
      </c>
      <c r="X1571" s="57">
        <v>0</v>
      </c>
      <c r="Y1571" s="73">
        <v>40672</v>
      </c>
      <c r="Z1571" s="57">
        <v>-29192.42</v>
      </c>
      <c r="AA1571" s="57">
        <v>0</v>
      </c>
      <c r="AB1571" s="57">
        <v>53082.96</v>
      </c>
      <c r="AC1571" s="57">
        <v>0</v>
      </c>
      <c r="AD1571" s="56" t="s">
        <v>9255</v>
      </c>
      <c r="AE1571" s="57">
        <v>0</v>
      </c>
      <c r="AF1571" s="57">
        <v>0</v>
      </c>
      <c r="AG1571" s="57">
        <v>0</v>
      </c>
      <c r="AI1571"/>
      <c r="AJ1571"/>
    </row>
    <row r="1572" spans="1:36">
      <c r="A1572" s="56" t="s">
        <v>48</v>
      </c>
      <c r="B1572" s="56" t="s">
        <v>11427</v>
      </c>
      <c r="C1572" s="56">
        <v>2101010050</v>
      </c>
      <c r="D1572" s="56" t="s">
        <v>43</v>
      </c>
      <c r="E1572" s="56">
        <v>2101020050</v>
      </c>
      <c r="F1572" s="56">
        <v>5401010050</v>
      </c>
      <c r="G1572" s="56" t="s">
        <v>11428</v>
      </c>
      <c r="H1572" s="56">
        <v>400303</v>
      </c>
      <c r="I1572" s="56" t="s">
        <v>11521</v>
      </c>
      <c r="J1572" s="56" t="s">
        <v>5582</v>
      </c>
      <c r="K1572" s="56" t="s">
        <v>5583</v>
      </c>
      <c r="L1572" s="56" t="s">
        <v>7138</v>
      </c>
      <c r="M1572" s="73">
        <v>40672</v>
      </c>
      <c r="N1572" s="56"/>
      <c r="O1572" s="56"/>
      <c r="P1572" s="56" t="s">
        <v>1476</v>
      </c>
      <c r="Q1572" s="56"/>
      <c r="R1572" s="56" t="s">
        <v>70</v>
      </c>
      <c r="S1572" s="56" t="s">
        <v>11415</v>
      </c>
      <c r="T1572" s="56" t="s">
        <v>7140</v>
      </c>
      <c r="U1572" s="57">
        <v>28073496</v>
      </c>
      <c r="V1572" s="57">
        <v>-20494400.969999999</v>
      </c>
      <c r="W1572" s="57">
        <v>7579095.0300000003</v>
      </c>
      <c r="X1572" s="57">
        <v>0</v>
      </c>
      <c r="Y1572" s="73">
        <v>40672</v>
      </c>
      <c r="Z1572" s="57">
        <v>-2689166.05</v>
      </c>
      <c r="AA1572" s="57">
        <v>0</v>
      </c>
      <c r="AB1572" s="57">
        <v>4889928.9800000004</v>
      </c>
      <c r="AC1572" s="57">
        <v>0</v>
      </c>
      <c r="AD1572" s="56" t="s">
        <v>9255</v>
      </c>
      <c r="AE1572" s="57">
        <v>0</v>
      </c>
      <c r="AF1572" s="57">
        <v>0</v>
      </c>
      <c r="AG1572" s="57">
        <v>0</v>
      </c>
      <c r="AI1572"/>
      <c r="AJ1572"/>
    </row>
    <row r="1573" spans="1:36">
      <c r="A1573" s="56" t="s">
        <v>48</v>
      </c>
      <c r="B1573" s="56" t="s">
        <v>11427</v>
      </c>
      <c r="C1573" s="56">
        <v>2101010050</v>
      </c>
      <c r="D1573" s="56" t="s">
        <v>43</v>
      </c>
      <c r="E1573" s="56">
        <v>2101020050</v>
      </c>
      <c r="F1573" s="56">
        <v>5401010050</v>
      </c>
      <c r="G1573" s="56" t="s">
        <v>11428</v>
      </c>
      <c r="H1573" s="56">
        <v>400304</v>
      </c>
      <c r="I1573" s="56" t="s">
        <v>11522</v>
      </c>
      <c r="J1573" s="56" t="s">
        <v>5668</v>
      </c>
      <c r="K1573" s="56" t="s">
        <v>4613</v>
      </c>
      <c r="L1573" s="56" t="s">
        <v>7138</v>
      </c>
      <c r="M1573" s="73">
        <v>40832</v>
      </c>
      <c r="N1573" s="56"/>
      <c r="O1573" s="56"/>
      <c r="P1573" s="56" t="s">
        <v>1476</v>
      </c>
      <c r="Q1573" s="56"/>
      <c r="R1573" s="56" t="s">
        <v>70</v>
      </c>
      <c r="S1573" s="56" t="s">
        <v>11415</v>
      </c>
      <c r="T1573" s="56" t="s">
        <v>7140</v>
      </c>
      <c r="U1573" s="57">
        <v>376387</v>
      </c>
      <c r="V1573" s="57">
        <v>-260825.29</v>
      </c>
      <c r="W1573" s="57">
        <v>115561.71</v>
      </c>
      <c r="X1573" s="57">
        <v>0</v>
      </c>
      <c r="Y1573" s="73">
        <v>40832</v>
      </c>
      <c r="Z1573" s="57">
        <v>-34856.47</v>
      </c>
      <c r="AA1573" s="57">
        <v>0</v>
      </c>
      <c r="AB1573" s="57">
        <v>80705.240000000005</v>
      </c>
      <c r="AC1573" s="57">
        <v>0</v>
      </c>
      <c r="AD1573" s="56" t="s">
        <v>9255</v>
      </c>
      <c r="AE1573" s="57">
        <v>0</v>
      </c>
      <c r="AF1573" s="57">
        <v>0</v>
      </c>
      <c r="AG1573" s="57">
        <v>0</v>
      </c>
      <c r="AI1573"/>
      <c r="AJ1573"/>
    </row>
    <row r="1574" spans="1:36">
      <c r="A1574" s="56" t="s">
        <v>48</v>
      </c>
      <c r="B1574" s="56" t="s">
        <v>11427</v>
      </c>
      <c r="C1574" s="56">
        <v>2101010050</v>
      </c>
      <c r="D1574" s="56" t="s">
        <v>43</v>
      </c>
      <c r="E1574" s="56">
        <v>2101020050</v>
      </c>
      <c r="F1574" s="56">
        <v>5401010050</v>
      </c>
      <c r="G1574" s="56" t="s">
        <v>11428</v>
      </c>
      <c r="H1574" s="56">
        <v>400304</v>
      </c>
      <c r="I1574" s="56" t="s">
        <v>11522</v>
      </c>
      <c r="J1574" s="56" t="s">
        <v>5669</v>
      </c>
      <c r="K1574" s="56" t="s">
        <v>4615</v>
      </c>
      <c r="L1574" s="56" t="s">
        <v>7138</v>
      </c>
      <c r="M1574" s="73">
        <v>40832</v>
      </c>
      <c r="N1574" s="56"/>
      <c r="O1574" s="56"/>
      <c r="P1574" s="56" t="s">
        <v>1476</v>
      </c>
      <c r="Q1574" s="56"/>
      <c r="R1574" s="56" t="s">
        <v>70</v>
      </c>
      <c r="S1574" s="56" t="s">
        <v>11415</v>
      </c>
      <c r="T1574" s="56" t="s">
        <v>7140</v>
      </c>
      <c r="U1574" s="57">
        <v>15519878</v>
      </c>
      <c r="V1574" s="57">
        <v>-10754828.560000001</v>
      </c>
      <c r="W1574" s="57">
        <v>4765049.4400000004</v>
      </c>
      <c r="X1574" s="57">
        <v>0</v>
      </c>
      <c r="Y1574" s="73">
        <v>40832</v>
      </c>
      <c r="Z1574" s="57">
        <v>-1437264.89</v>
      </c>
      <c r="AA1574" s="57">
        <v>0</v>
      </c>
      <c r="AB1574" s="57">
        <v>3327784.55</v>
      </c>
      <c r="AC1574" s="57">
        <v>0</v>
      </c>
      <c r="AD1574" s="56" t="s">
        <v>9255</v>
      </c>
      <c r="AE1574" s="57">
        <v>0</v>
      </c>
      <c r="AF1574" s="57">
        <v>0</v>
      </c>
      <c r="AG1574" s="57">
        <v>0</v>
      </c>
      <c r="AI1574"/>
      <c r="AJ1574"/>
    </row>
    <row r="1575" spans="1:36">
      <c r="A1575" s="56" t="s">
        <v>48</v>
      </c>
      <c r="B1575" s="56" t="s">
        <v>11427</v>
      </c>
      <c r="C1575" s="56">
        <v>2101010050</v>
      </c>
      <c r="D1575" s="56" t="s">
        <v>43</v>
      </c>
      <c r="E1575" s="56">
        <v>2101020050</v>
      </c>
      <c r="F1575" s="56">
        <v>5401010050</v>
      </c>
      <c r="G1575" s="56" t="s">
        <v>11428</v>
      </c>
      <c r="H1575" s="56">
        <v>400304</v>
      </c>
      <c r="I1575" s="56" t="s">
        <v>11522</v>
      </c>
      <c r="J1575" s="56" t="s">
        <v>5670</v>
      </c>
      <c r="K1575" s="56" t="s">
        <v>4617</v>
      </c>
      <c r="L1575" s="56" t="s">
        <v>7138</v>
      </c>
      <c r="M1575" s="73">
        <v>40832</v>
      </c>
      <c r="N1575" s="56"/>
      <c r="O1575" s="56"/>
      <c r="P1575" s="56" t="s">
        <v>1476</v>
      </c>
      <c r="Q1575" s="56"/>
      <c r="R1575" s="56" t="s">
        <v>70</v>
      </c>
      <c r="S1575" s="56" t="s">
        <v>11415</v>
      </c>
      <c r="T1575" s="56" t="s">
        <v>7140</v>
      </c>
      <c r="U1575" s="57">
        <v>15519878</v>
      </c>
      <c r="V1575" s="57">
        <v>-10754828.560000001</v>
      </c>
      <c r="W1575" s="57">
        <v>4765049.4400000004</v>
      </c>
      <c r="X1575" s="57">
        <v>0</v>
      </c>
      <c r="Y1575" s="73">
        <v>40832</v>
      </c>
      <c r="Z1575" s="57">
        <v>-1437264.89</v>
      </c>
      <c r="AA1575" s="57">
        <v>0</v>
      </c>
      <c r="AB1575" s="57">
        <v>3327784.55</v>
      </c>
      <c r="AC1575" s="57">
        <v>0</v>
      </c>
      <c r="AD1575" s="56" t="s">
        <v>9255</v>
      </c>
      <c r="AE1575" s="57">
        <v>0</v>
      </c>
      <c r="AF1575" s="57">
        <v>0</v>
      </c>
      <c r="AG1575" s="57">
        <v>0</v>
      </c>
      <c r="AI1575"/>
      <c r="AJ1575"/>
    </row>
    <row r="1576" spans="1:36">
      <c r="A1576" s="56" t="s">
        <v>48</v>
      </c>
      <c r="B1576" s="56" t="s">
        <v>11427</v>
      </c>
      <c r="C1576" s="56">
        <v>2101010050</v>
      </c>
      <c r="D1576" s="56" t="s">
        <v>43</v>
      </c>
      <c r="E1576" s="56">
        <v>2101020050</v>
      </c>
      <c r="F1576" s="56">
        <v>5401010050</v>
      </c>
      <c r="G1576" s="56" t="s">
        <v>11428</v>
      </c>
      <c r="H1576" s="56">
        <v>400304</v>
      </c>
      <c r="I1576" s="56" t="s">
        <v>11523</v>
      </c>
      <c r="J1576" s="56" t="s">
        <v>5727</v>
      </c>
      <c r="K1576" s="56" t="s">
        <v>4709</v>
      </c>
      <c r="L1576" s="56" t="s">
        <v>7138</v>
      </c>
      <c r="M1576" s="73">
        <v>40832</v>
      </c>
      <c r="N1576" s="56"/>
      <c r="O1576" s="56"/>
      <c r="P1576" s="56" t="s">
        <v>1476</v>
      </c>
      <c r="Q1576" s="56"/>
      <c r="R1576" s="56" t="s">
        <v>70</v>
      </c>
      <c r="S1576" s="56" t="s">
        <v>11415</v>
      </c>
      <c r="T1576" s="56" t="s">
        <v>7140</v>
      </c>
      <c r="U1576" s="57">
        <v>1544253</v>
      </c>
      <c r="V1576" s="57">
        <v>-1069653.01</v>
      </c>
      <c r="W1576" s="57">
        <v>474599.99</v>
      </c>
      <c r="X1576" s="57">
        <v>0</v>
      </c>
      <c r="Y1576" s="73">
        <v>40832</v>
      </c>
      <c r="Z1576" s="57">
        <v>-143179.47</v>
      </c>
      <c r="AA1576" s="57">
        <v>0</v>
      </c>
      <c r="AB1576" s="57">
        <v>331420.52</v>
      </c>
      <c r="AC1576" s="57">
        <v>0</v>
      </c>
      <c r="AD1576" s="56" t="s">
        <v>9255</v>
      </c>
      <c r="AE1576" s="57">
        <v>0</v>
      </c>
      <c r="AF1576" s="57">
        <v>0</v>
      </c>
      <c r="AG1576" s="57">
        <v>0</v>
      </c>
      <c r="AI1576"/>
      <c r="AJ1576"/>
    </row>
    <row r="1577" spans="1:36">
      <c r="A1577" s="56" t="s">
        <v>48</v>
      </c>
      <c r="B1577" s="56" t="s">
        <v>11427</v>
      </c>
      <c r="C1577" s="56">
        <v>2101010050</v>
      </c>
      <c r="D1577" s="56" t="s">
        <v>43</v>
      </c>
      <c r="E1577" s="56">
        <v>2101020050</v>
      </c>
      <c r="F1577" s="56">
        <v>5401010050</v>
      </c>
      <c r="G1577" s="56" t="s">
        <v>11428</v>
      </c>
      <c r="H1577" s="56">
        <v>400304</v>
      </c>
      <c r="I1577" s="56" t="s">
        <v>11523</v>
      </c>
      <c r="J1577" s="56" t="s">
        <v>5728</v>
      </c>
      <c r="K1577" s="56" t="s">
        <v>4711</v>
      </c>
      <c r="L1577" s="56" t="s">
        <v>7138</v>
      </c>
      <c r="M1577" s="73">
        <v>40832</v>
      </c>
      <c r="N1577" s="56"/>
      <c r="O1577" s="56"/>
      <c r="P1577" s="56" t="s">
        <v>1476</v>
      </c>
      <c r="Q1577" s="56"/>
      <c r="R1577" s="56" t="s">
        <v>70</v>
      </c>
      <c r="S1577" s="56" t="s">
        <v>11415</v>
      </c>
      <c r="T1577" s="56" t="s">
        <v>7140</v>
      </c>
      <c r="U1577" s="57">
        <v>1544253</v>
      </c>
      <c r="V1577" s="57">
        <v>-1069653.01</v>
      </c>
      <c r="W1577" s="57">
        <v>474599.99</v>
      </c>
      <c r="X1577" s="57">
        <v>0</v>
      </c>
      <c r="Y1577" s="73">
        <v>40832</v>
      </c>
      <c r="Z1577" s="57">
        <v>-143179.47</v>
      </c>
      <c r="AA1577" s="57">
        <v>0</v>
      </c>
      <c r="AB1577" s="57">
        <v>331420.52</v>
      </c>
      <c r="AC1577" s="57">
        <v>0</v>
      </c>
      <c r="AD1577" s="56" t="s">
        <v>9255</v>
      </c>
      <c r="AE1577" s="57">
        <v>0</v>
      </c>
      <c r="AF1577" s="57">
        <v>0</v>
      </c>
      <c r="AG1577" s="57">
        <v>0</v>
      </c>
      <c r="AI1577"/>
      <c r="AJ1577"/>
    </row>
    <row r="1578" spans="1:36">
      <c r="A1578" s="56" t="s">
        <v>48</v>
      </c>
      <c r="B1578" s="56" t="s">
        <v>11427</v>
      </c>
      <c r="C1578" s="56">
        <v>2101010050</v>
      </c>
      <c r="D1578" s="56" t="s">
        <v>43</v>
      </c>
      <c r="E1578" s="56">
        <v>2101020050</v>
      </c>
      <c r="F1578" s="56">
        <v>5401010050</v>
      </c>
      <c r="G1578" s="56" t="s">
        <v>11428</v>
      </c>
      <c r="H1578" s="56">
        <v>400304</v>
      </c>
      <c r="I1578" s="56" t="s">
        <v>11523</v>
      </c>
      <c r="J1578" s="56" t="s">
        <v>5751</v>
      </c>
      <c r="K1578" s="56" t="s">
        <v>4753</v>
      </c>
      <c r="L1578" s="56" t="s">
        <v>7138</v>
      </c>
      <c r="M1578" s="73">
        <v>40832</v>
      </c>
      <c r="N1578" s="56"/>
      <c r="O1578" s="56"/>
      <c r="P1578" s="56" t="s">
        <v>1476</v>
      </c>
      <c r="Q1578" s="56"/>
      <c r="R1578" s="56" t="s">
        <v>70</v>
      </c>
      <c r="S1578" s="56" t="s">
        <v>11415</v>
      </c>
      <c r="T1578" s="56" t="s">
        <v>7140</v>
      </c>
      <c r="U1578" s="57">
        <v>2448195</v>
      </c>
      <c r="V1578" s="57">
        <v>-1695853.94</v>
      </c>
      <c r="W1578" s="57">
        <v>752341.06</v>
      </c>
      <c r="X1578" s="57">
        <v>0</v>
      </c>
      <c r="Y1578" s="73">
        <v>40832</v>
      </c>
      <c r="Z1578" s="57">
        <v>-226965.54</v>
      </c>
      <c r="AA1578" s="57">
        <v>0</v>
      </c>
      <c r="AB1578" s="57">
        <v>525375.52</v>
      </c>
      <c r="AC1578" s="57">
        <v>0</v>
      </c>
      <c r="AD1578" s="56" t="s">
        <v>9255</v>
      </c>
      <c r="AE1578" s="57">
        <v>0</v>
      </c>
      <c r="AF1578" s="57">
        <v>0</v>
      </c>
      <c r="AG1578" s="57">
        <v>0</v>
      </c>
      <c r="AI1578"/>
      <c r="AJ1578"/>
    </row>
    <row r="1579" spans="1:36">
      <c r="A1579" s="56" t="s">
        <v>48</v>
      </c>
      <c r="B1579" s="56" t="s">
        <v>11427</v>
      </c>
      <c r="C1579" s="56">
        <v>2101010050</v>
      </c>
      <c r="D1579" s="56" t="s">
        <v>43</v>
      </c>
      <c r="E1579" s="56">
        <v>2101020050</v>
      </c>
      <c r="F1579" s="56">
        <v>5401010050</v>
      </c>
      <c r="G1579" s="56" t="s">
        <v>11428</v>
      </c>
      <c r="H1579" s="56">
        <v>400304</v>
      </c>
      <c r="I1579" s="56" t="s">
        <v>11481</v>
      </c>
      <c r="J1579" s="56" t="s">
        <v>5777</v>
      </c>
      <c r="K1579" s="56" t="s">
        <v>4798</v>
      </c>
      <c r="L1579" s="56" t="s">
        <v>7138</v>
      </c>
      <c r="M1579" s="73">
        <v>40832</v>
      </c>
      <c r="N1579" s="56"/>
      <c r="O1579" s="56"/>
      <c r="P1579" s="56" t="s">
        <v>1476</v>
      </c>
      <c r="Q1579" s="56"/>
      <c r="R1579" s="56" t="s">
        <v>70</v>
      </c>
      <c r="S1579" s="56" t="s">
        <v>11415</v>
      </c>
      <c r="T1579" s="56" t="s">
        <v>7140</v>
      </c>
      <c r="U1579" s="57">
        <v>3103720</v>
      </c>
      <c r="V1579" s="57">
        <v>-2149937.38</v>
      </c>
      <c r="W1579" s="57">
        <v>953782.62</v>
      </c>
      <c r="X1579" s="57">
        <v>0</v>
      </c>
      <c r="Y1579" s="73">
        <v>40832</v>
      </c>
      <c r="Z1579" s="57">
        <v>-287736</v>
      </c>
      <c r="AA1579" s="57">
        <v>0</v>
      </c>
      <c r="AB1579" s="57">
        <v>666046.62</v>
      </c>
      <c r="AC1579" s="57">
        <v>0</v>
      </c>
      <c r="AD1579" s="56" t="s">
        <v>9255</v>
      </c>
      <c r="AE1579" s="57">
        <v>0</v>
      </c>
      <c r="AF1579" s="57">
        <v>0</v>
      </c>
      <c r="AG1579" s="57">
        <v>0</v>
      </c>
      <c r="AI1579"/>
      <c r="AJ1579"/>
    </row>
    <row r="1580" spans="1:36">
      <c r="A1580" s="56" t="s">
        <v>48</v>
      </c>
      <c r="B1580" s="56" t="s">
        <v>11427</v>
      </c>
      <c r="C1580" s="56">
        <v>2101010050</v>
      </c>
      <c r="D1580" s="56" t="s">
        <v>43</v>
      </c>
      <c r="E1580" s="56">
        <v>2101020050</v>
      </c>
      <c r="F1580" s="56">
        <v>5401010050</v>
      </c>
      <c r="G1580" s="56" t="s">
        <v>11428</v>
      </c>
      <c r="H1580" s="56">
        <v>400304</v>
      </c>
      <c r="I1580" s="56" t="s">
        <v>11481</v>
      </c>
      <c r="J1580" s="56" t="s">
        <v>5780</v>
      </c>
      <c r="K1580" s="56" t="s">
        <v>4804</v>
      </c>
      <c r="L1580" s="56" t="s">
        <v>7138</v>
      </c>
      <c r="M1580" s="73">
        <v>40832</v>
      </c>
      <c r="N1580" s="56"/>
      <c r="O1580" s="56"/>
      <c r="P1580" s="56" t="s">
        <v>1476</v>
      </c>
      <c r="Q1580" s="56"/>
      <c r="R1580" s="56" t="s">
        <v>70</v>
      </c>
      <c r="S1580" s="56" t="s">
        <v>11415</v>
      </c>
      <c r="T1580" s="56" t="s">
        <v>7140</v>
      </c>
      <c r="U1580" s="57">
        <v>9699124</v>
      </c>
      <c r="V1580" s="57">
        <v>-6718553.0899999999</v>
      </c>
      <c r="W1580" s="57">
        <v>2980570.91</v>
      </c>
      <c r="X1580" s="57">
        <v>0</v>
      </c>
      <c r="Y1580" s="73">
        <v>40832</v>
      </c>
      <c r="Z1580" s="57">
        <v>-899175.1</v>
      </c>
      <c r="AA1580" s="57">
        <v>0</v>
      </c>
      <c r="AB1580" s="57">
        <v>2081395.81</v>
      </c>
      <c r="AC1580" s="57">
        <v>0</v>
      </c>
      <c r="AD1580" s="56" t="s">
        <v>9255</v>
      </c>
      <c r="AE1580" s="57">
        <v>0</v>
      </c>
      <c r="AF1580" s="57">
        <v>0</v>
      </c>
      <c r="AG1580" s="57">
        <v>0</v>
      </c>
      <c r="AI1580"/>
      <c r="AJ1580"/>
    </row>
    <row r="1581" spans="1:36">
      <c r="A1581" s="56" t="s">
        <v>48</v>
      </c>
      <c r="B1581" s="56" t="s">
        <v>11427</v>
      </c>
      <c r="C1581" s="56">
        <v>2101010050</v>
      </c>
      <c r="D1581" s="56" t="s">
        <v>43</v>
      </c>
      <c r="E1581" s="56">
        <v>2101020050</v>
      </c>
      <c r="F1581" s="56">
        <v>5401010050</v>
      </c>
      <c r="G1581" s="56" t="s">
        <v>11428</v>
      </c>
      <c r="H1581" s="56">
        <v>400304</v>
      </c>
      <c r="I1581" s="56" t="s">
        <v>11536</v>
      </c>
      <c r="J1581" s="56" t="s">
        <v>5678</v>
      </c>
      <c r="K1581" s="56" t="s">
        <v>7145</v>
      </c>
      <c r="L1581" s="56" t="s">
        <v>7138</v>
      </c>
      <c r="M1581" s="73">
        <v>40832</v>
      </c>
      <c r="N1581" s="56"/>
      <c r="O1581" s="56"/>
      <c r="P1581" s="56" t="s">
        <v>1476</v>
      </c>
      <c r="Q1581" s="56"/>
      <c r="R1581" s="56" t="s">
        <v>70</v>
      </c>
      <c r="S1581" s="56" t="s">
        <v>11415</v>
      </c>
      <c r="T1581" s="56" t="s">
        <v>7140</v>
      </c>
      <c r="U1581" s="57">
        <v>229733224</v>
      </c>
      <c r="V1581" s="57">
        <v>-159198511.33000001</v>
      </c>
      <c r="W1581" s="57">
        <v>70534712.670000002</v>
      </c>
      <c r="X1581" s="57">
        <v>0</v>
      </c>
      <c r="Y1581" s="73">
        <v>40832</v>
      </c>
      <c r="Z1581" s="57">
        <v>-21275133.969999999</v>
      </c>
      <c r="AA1581" s="57">
        <v>0</v>
      </c>
      <c r="AB1581" s="57">
        <v>49259578.700000003</v>
      </c>
      <c r="AC1581" s="57">
        <v>0</v>
      </c>
      <c r="AD1581" s="56" t="s">
        <v>9255</v>
      </c>
      <c r="AE1581" s="57">
        <v>0</v>
      </c>
      <c r="AF1581" s="57">
        <v>0</v>
      </c>
      <c r="AG1581" s="57">
        <v>0</v>
      </c>
      <c r="AI1581"/>
      <c r="AJ1581"/>
    </row>
    <row r="1582" spans="1:36">
      <c r="A1582" s="56" t="s">
        <v>48</v>
      </c>
      <c r="B1582" s="56" t="s">
        <v>11427</v>
      </c>
      <c r="C1582" s="56">
        <v>2101010050</v>
      </c>
      <c r="D1582" s="56" t="s">
        <v>43</v>
      </c>
      <c r="E1582" s="56">
        <v>2101020050</v>
      </c>
      <c r="F1582" s="56">
        <v>5401010050</v>
      </c>
      <c r="G1582" s="56" t="s">
        <v>11428</v>
      </c>
      <c r="H1582" s="56">
        <v>400304</v>
      </c>
      <c r="I1582" s="56" t="s">
        <v>11536</v>
      </c>
      <c r="J1582" s="56" t="s">
        <v>5704</v>
      </c>
      <c r="K1582" s="56" t="s">
        <v>7146</v>
      </c>
      <c r="L1582" s="56" t="s">
        <v>7138</v>
      </c>
      <c r="M1582" s="73">
        <v>40832</v>
      </c>
      <c r="N1582" s="56"/>
      <c r="O1582" s="56"/>
      <c r="P1582" s="56" t="s">
        <v>1476</v>
      </c>
      <c r="Q1582" s="56"/>
      <c r="R1582" s="56" t="s">
        <v>70</v>
      </c>
      <c r="S1582" s="56" t="s">
        <v>11415</v>
      </c>
      <c r="T1582" s="56" t="s">
        <v>7140</v>
      </c>
      <c r="U1582" s="57">
        <v>447812</v>
      </c>
      <c r="V1582" s="57">
        <v>-310320.78000000003</v>
      </c>
      <c r="W1582" s="57">
        <v>137491.22</v>
      </c>
      <c r="X1582" s="57">
        <v>0</v>
      </c>
      <c r="Y1582" s="73">
        <v>40832</v>
      </c>
      <c r="Z1582" s="57">
        <v>-41470.99</v>
      </c>
      <c r="AA1582" s="57">
        <v>0</v>
      </c>
      <c r="AB1582" s="57">
        <v>96020.23</v>
      </c>
      <c r="AC1582" s="57">
        <v>0</v>
      </c>
      <c r="AD1582" s="56" t="s">
        <v>9255</v>
      </c>
      <c r="AE1582" s="57">
        <v>0</v>
      </c>
      <c r="AF1582" s="57">
        <v>0</v>
      </c>
      <c r="AG1582" s="57">
        <v>0</v>
      </c>
      <c r="AI1582"/>
      <c r="AJ1582"/>
    </row>
    <row r="1583" spans="1:36">
      <c r="A1583" s="56" t="s">
        <v>49</v>
      </c>
      <c r="B1583" s="56" t="s">
        <v>11427</v>
      </c>
      <c r="C1583" s="56">
        <v>2101010050</v>
      </c>
      <c r="D1583" s="56" t="s">
        <v>43</v>
      </c>
      <c r="E1583" s="56">
        <v>2101020050</v>
      </c>
      <c r="F1583" s="56">
        <v>5401010050</v>
      </c>
      <c r="G1583" s="56" t="s">
        <v>11431</v>
      </c>
      <c r="H1583" s="56">
        <v>400203</v>
      </c>
      <c r="I1583" s="56" t="s">
        <v>11507</v>
      </c>
      <c r="J1583" s="56" t="s">
        <v>1518</v>
      </c>
      <c r="K1583" s="56" t="s">
        <v>1519</v>
      </c>
      <c r="L1583" s="56" t="s">
        <v>7138</v>
      </c>
      <c r="M1583" s="73">
        <v>39995</v>
      </c>
      <c r="N1583" s="56"/>
      <c r="O1583" s="56"/>
      <c r="P1583" s="56" t="s">
        <v>1476</v>
      </c>
      <c r="Q1583" s="56"/>
      <c r="R1583" s="56" t="s">
        <v>70</v>
      </c>
      <c r="S1583" s="56" t="s">
        <v>11415</v>
      </c>
      <c r="T1583" s="56" t="s">
        <v>7140</v>
      </c>
      <c r="U1583" s="57">
        <v>2893784</v>
      </c>
      <c r="V1583" s="57">
        <v>-2657282</v>
      </c>
      <c r="W1583" s="57">
        <v>236502</v>
      </c>
      <c r="X1583" s="57">
        <v>0</v>
      </c>
      <c r="Y1583" s="73">
        <v>39995</v>
      </c>
      <c r="Z1583" s="57">
        <v>-91812.800000000003</v>
      </c>
      <c r="AA1583" s="57">
        <v>0</v>
      </c>
      <c r="AB1583" s="57">
        <v>144689.20000000001</v>
      </c>
      <c r="AC1583" s="57">
        <v>0</v>
      </c>
      <c r="AD1583" s="56" t="s">
        <v>9255</v>
      </c>
      <c r="AE1583" s="57">
        <v>0</v>
      </c>
      <c r="AF1583" s="57">
        <v>0</v>
      </c>
      <c r="AG1583" s="57">
        <v>0</v>
      </c>
      <c r="AI1583"/>
      <c r="AJ1583"/>
    </row>
    <row r="1584" spans="1:36">
      <c r="A1584" s="56" t="s">
        <v>49</v>
      </c>
      <c r="B1584" s="56" t="s">
        <v>11427</v>
      </c>
      <c r="C1584" s="56">
        <v>2101010050</v>
      </c>
      <c r="D1584" s="56" t="s">
        <v>43</v>
      </c>
      <c r="E1584" s="56">
        <v>2101020050</v>
      </c>
      <c r="F1584" s="56">
        <v>5401010050</v>
      </c>
      <c r="G1584" s="56" t="s">
        <v>11431</v>
      </c>
      <c r="H1584" s="56">
        <v>400203</v>
      </c>
      <c r="I1584" s="56" t="s">
        <v>11507</v>
      </c>
      <c r="J1584" s="56" t="s">
        <v>1525</v>
      </c>
      <c r="K1584" s="56" t="s">
        <v>1226</v>
      </c>
      <c r="L1584" s="56" t="s">
        <v>7138</v>
      </c>
      <c r="M1584" s="73">
        <v>39995</v>
      </c>
      <c r="N1584" s="56"/>
      <c r="O1584" s="56"/>
      <c r="P1584" s="56" t="s">
        <v>1476</v>
      </c>
      <c r="Q1584" s="56"/>
      <c r="R1584" s="56" t="s">
        <v>70</v>
      </c>
      <c r="S1584" s="56" t="s">
        <v>11415</v>
      </c>
      <c r="T1584" s="56" t="s">
        <v>7140</v>
      </c>
      <c r="U1584" s="57">
        <v>197337160</v>
      </c>
      <c r="V1584" s="57">
        <v>-181209267.31999999</v>
      </c>
      <c r="W1584" s="57">
        <v>16127892.68</v>
      </c>
      <c r="X1584" s="57">
        <v>0</v>
      </c>
      <c r="Y1584" s="73">
        <v>39995</v>
      </c>
      <c r="Z1584" s="57">
        <v>-6261034.6799999997</v>
      </c>
      <c r="AA1584" s="57">
        <v>0</v>
      </c>
      <c r="AB1584" s="57">
        <v>9866858</v>
      </c>
      <c r="AC1584" s="57">
        <v>0</v>
      </c>
      <c r="AD1584" s="56" t="s">
        <v>9255</v>
      </c>
      <c r="AE1584" s="57">
        <v>0</v>
      </c>
      <c r="AF1584" s="57">
        <v>0</v>
      </c>
      <c r="AG1584" s="57">
        <v>0</v>
      </c>
      <c r="AI1584"/>
      <c r="AJ1584"/>
    </row>
    <row r="1585" spans="1:36">
      <c r="A1585" s="56" t="s">
        <v>49</v>
      </c>
      <c r="B1585" s="56" t="s">
        <v>11427</v>
      </c>
      <c r="C1585" s="56">
        <v>2101010050</v>
      </c>
      <c r="D1585" s="56" t="s">
        <v>43</v>
      </c>
      <c r="E1585" s="56">
        <v>2101020050</v>
      </c>
      <c r="F1585" s="56">
        <v>5401010050</v>
      </c>
      <c r="G1585" s="56" t="s">
        <v>11431</v>
      </c>
      <c r="H1585" s="56">
        <v>400203</v>
      </c>
      <c r="I1585" s="56" t="s">
        <v>11537</v>
      </c>
      <c r="J1585" s="56" t="s">
        <v>1553</v>
      </c>
      <c r="K1585" s="56" t="s">
        <v>1254</v>
      </c>
      <c r="L1585" s="56" t="s">
        <v>7138</v>
      </c>
      <c r="M1585" s="73">
        <v>39995</v>
      </c>
      <c r="N1585" s="56"/>
      <c r="O1585" s="56"/>
      <c r="P1585" s="56" t="s">
        <v>1476</v>
      </c>
      <c r="Q1585" s="56"/>
      <c r="R1585" s="56" t="s">
        <v>70</v>
      </c>
      <c r="S1585" s="56" t="s">
        <v>11415</v>
      </c>
      <c r="T1585" s="56" t="s">
        <v>7140</v>
      </c>
      <c r="U1585" s="57">
        <v>19484749</v>
      </c>
      <c r="V1585" s="57">
        <v>-17892307.23</v>
      </c>
      <c r="W1585" s="57">
        <v>1592441.77</v>
      </c>
      <c r="X1585" s="57">
        <v>0</v>
      </c>
      <c r="Y1585" s="73">
        <v>39995</v>
      </c>
      <c r="Z1585" s="57">
        <v>-618204.31999999995</v>
      </c>
      <c r="AA1585" s="57">
        <v>0</v>
      </c>
      <c r="AB1585" s="57">
        <v>974237.45</v>
      </c>
      <c r="AC1585" s="57">
        <v>0</v>
      </c>
      <c r="AD1585" s="56" t="s">
        <v>9255</v>
      </c>
      <c r="AE1585" s="57">
        <v>0</v>
      </c>
      <c r="AF1585" s="57">
        <v>0</v>
      </c>
      <c r="AG1585" s="57">
        <v>0</v>
      </c>
      <c r="AI1585"/>
      <c r="AJ1585"/>
    </row>
    <row r="1586" spans="1:36">
      <c r="A1586" s="56" t="s">
        <v>49</v>
      </c>
      <c r="B1586" s="56" t="s">
        <v>11427</v>
      </c>
      <c r="C1586" s="56">
        <v>2101010050</v>
      </c>
      <c r="D1586" s="56" t="s">
        <v>43</v>
      </c>
      <c r="E1586" s="56">
        <v>2101020050</v>
      </c>
      <c r="F1586" s="56">
        <v>5401010050</v>
      </c>
      <c r="G1586" s="56" t="s">
        <v>11431</v>
      </c>
      <c r="H1586" s="56">
        <v>400203</v>
      </c>
      <c r="I1586" s="56" t="s">
        <v>11538</v>
      </c>
      <c r="J1586" s="56" t="s">
        <v>1623</v>
      </c>
      <c r="K1586" s="56" t="s">
        <v>1624</v>
      </c>
      <c r="L1586" s="56" t="s">
        <v>7138</v>
      </c>
      <c r="M1586" s="73">
        <v>39995</v>
      </c>
      <c r="N1586" s="56"/>
      <c r="O1586" s="56"/>
      <c r="P1586" s="56" t="s">
        <v>1476</v>
      </c>
      <c r="Q1586" s="56"/>
      <c r="R1586" s="56" t="s">
        <v>70</v>
      </c>
      <c r="S1586" s="56" t="s">
        <v>11415</v>
      </c>
      <c r="T1586" s="56" t="s">
        <v>7140</v>
      </c>
      <c r="U1586" s="57">
        <v>29269614</v>
      </c>
      <c r="V1586" s="57">
        <v>-26877478.690000001</v>
      </c>
      <c r="W1586" s="57">
        <v>2392135.31</v>
      </c>
      <c r="X1586" s="57">
        <v>0</v>
      </c>
      <c r="Y1586" s="73">
        <v>39995</v>
      </c>
      <c r="Z1586" s="57">
        <v>-928654.61</v>
      </c>
      <c r="AA1586" s="57">
        <v>0</v>
      </c>
      <c r="AB1586" s="57">
        <v>1463480.7</v>
      </c>
      <c r="AC1586" s="57">
        <v>0</v>
      </c>
      <c r="AD1586" s="56" t="s">
        <v>9255</v>
      </c>
      <c r="AE1586" s="57">
        <v>0</v>
      </c>
      <c r="AF1586" s="57">
        <v>0</v>
      </c>
      <c r="AG1586" s="57">
        <v>0</v>
      </c>
      <c r="AI1586"/>
      <c r="AJ1586"/>
    </row>
    <row r="1587" spans="1:36">
      <c r="A1587" s="56" t="s">
        <v>49</v>
      </c>
      <c r="B1587" s="56" t="s">
        <v>11427</v>
      </c>
      <c r="C1587" s="56">
        <v>2101010050</v>
      </c>
      <c r="D1587" s="56" t="s">
        <v>43</v>
      </c>
      <c r="E1587" s="56">
        <v>2101020050</v>
      </c>
      <c r="F1587" s="56">
        <v>5401010050</v>
      </c>
      <c r="G1587" s="56" t="s">
        <v>11431</v>
      </c>
      <c r="H1587" s="56">
        <v>400203</v>
      </c>
      <c r="I1587" s="56" t="s">
        <v>11538</v>
      </c>
      <c r="J1587" s="56" t="s">
        <v>1625</v>
      </c>
      <c r="K1587" s="56" t="s">
        <v>1626</v>
      </c>
      <c r="L1587" s="56" t="s">
        <v>7138</v>
      </c>
      <c r="M1587" s="73">
        <v>39995</v>
      </c>
      <c r="N1587" s="56"/>
      <c r="O1587" s="56"/>
      <c r="P1587" s="56" t="s">
        <v>1476</v>
      </c>
      <c r="Q1587" s="56"/>
      <c r="R1587" s="56" t="s">
        <v>70</v>
      </c>
      <c r="S1587" s="56" t="s">
        <v>11415</v>
      </c>
      <c r="T1587" s="56" t="s">
        <v>7140</v>
      </c>
      <c r="U1587" s="57">
        <v>37368138</v>
      </c>
      <c r="V1587" s="57">
        <v>-34314129.770000003</v>
      </c>
      <c r="W1587" s="57">
        <v>3054008.23</v>
      </c>
      <c r="X1587" s="57">
        <v>0</v>
      </c>
      <c r="Y1587" s="73">
        <v>39995</v>
      </c>
      <c r="Z1587" s="57">
        <v>-1185601.33</v>
      </c>
      <c r="AA1587" s="57">
        <v>0</v>
      </c>
      <c r="AB1587" s="57">
        <v>1868406.9</v>
      </c>
      <c r="AC1587" s="57">
        <v>0</v>
      </c>
      <c r="AD1587" s="56" t="s">
        <v>9255</v>
      </c>
      <c r="AE1587" s="57">
        <v>0</v>
      </c>
      <c r="AF1587" s="57">
        <v>0</v>
      </c>
      <c r="AG1587" s="57">
        <v>0</v>
      </c>
      <c r="AI1587"/>
      <c r="AJ1587"/>
    </row>
    <row r="1588" spans="1:36">
      <c r="A1588" s="56" t="s">
        <v>49</v>
      </c>
      <c r="B1588" s="56" t="s">
        <v>11427</v>
      </c>
      <c r="C1588" s="56">
        <v>2101010050</v>
      </c>
      <c r="D1588" s="56" t="s">
        <v>43</v>
      </c>
      <c r="E1588" s="56">
        <v>2101020050</v>
      </c>
      <c r="F1588" s="56">
        <v>5401010050</v>
      </c>
      <c r="G1588" s="56" t="s">
        <v>11431</v>
      </c>
      <c r="H1588" s="56">
        <v>400204</v>
      </c>
      <c r="I1588" s="56" t="s">
        <v>11508</v>
      </c>
      <c r="J1588" s="56" t="s">
        <v>1659</v>
      </c>
      <c r="K1588" s="56" t="s">
        <v>1519</v>
      </c>
      <c r="L1588" s="56" t="s">
        <v>7138</v>
      </c>
      <c r="M1588" s="73">
        <v>40057</v>
      </c>
      <c r="N1588" s="56"/>
      <c r="O1588" s="56"/>
      <c r="P1588" s="56" t="s">
        <v>1476</v>
      </c>
      <c r="Q1588" s="56"/>
      <c r="R1588" s="56" t="s">
        <v>70</v>
      </c>
      <c r="S1588" s="56" t="s">
        <v>11415</v>
      </c>
      <c r="T1588" s="56" t="s">
        <v>7140</v>
      </c>
      <c r="U1588" s="57">
        <v>2903818</v>
      </c>
      <c r="V1588" s="57">
        <v>-2607208.9500000002</v>
      </c>
      <c r="W1588" s="57">
        <v>296609.05</v>
      </c>
      <c r="X1588" s="57">
        <v>0</v>
      </c>
      <c r="Y1588" s="73">
        <v>40057</v>
      </c>
      <c r="Z1588" s="57">
        <v>-151418.15</v>
      </c>
      <c r="AA1588" s="57">
        <v>0</v>
      </c>
      <c r="AB1588" s="57">
        <v>145190.9</v>
      </c>
      <c r="AC1588" s="57">
        <v>0</v>
      </c>
      <c r="AD1588" s="56" t="s">
        <v>9255</v>
      </c>
      <c r="AE1588" s="57">
        <v>0</v>
      </c>
      <c r="AF1588" s="57">
        <v>0</v>
      </c>
      <c r="AG1588" s="57">
        <v>0</v>
      </c>
      <c r="AI1588"/>
      <c r="AJ1588"/>
    </row>
    <row r="1589" spans="1:36">
      <c r="A1589" s="56" t="s">
        <v>49</v>
      </c>
      <c r="B1589" s="56" t="s">
        <v>11427</v>
      </c>
      <c r="C1589" s="56">
        <v>2101010050</v>
      </c>
      <c r="D1589" s="56" t="s">
        <v>43</v>
      </c>
      <c r="E1589" s="56">
        <v>2101020050</v>
      </c>
      <c r="F1589" s="56">
        <v>5401010050</v>
      </c>
      <c r="G1589" s="56" t="s">
        <v>11431</v>
      </c>
      <c r="H1589" s="56">
        <v>400204</v>
      </c>
      <c r="I1589" s="56" t="s">
        <v>11508</v>
      </c>
      <c r="J1589" s="56" t="s">
        <v>1664</v>
      </c>
      <c r="K1589" s="56" t="s">
        <v>1226</v>
      </c>
      <c r="L1589" s="56" t="s">
        <v>7138</v>
      </c>
      <c r="M1589" s="73">
        <v>40057</v>
      </c>
      <c r="N1589" s="56"/>
      <c r="O1589" s="56"/>
      <c r="P1589" s="56" t="s">
        <v>1476</v>
      </c>
      <c r="Q1589" s="56"/>
      <c r="R1589" s="56" t="s">
        <v>70</v>
      </c>
      <c r="S1589" s="56" t="s">
        <v>11415</v>
      </c>
      <c r="T1589" s="56" t="s">
        <v>7140</v>
      </c>
      <c r="U1589" s="57">
        <v>198021418</v>
      </c>
      <c r="V1589" s="57">
        <v>-177794618.08000001</v>
      </c>
      <c r="W1589" s="57">
        <v>20226799.920000002</v>
      </c>
      <c r="X1589" s="57">
        <v>0</v>
      </c>
      <c r="Y1589" s="73">
        <v>40057</v>
      </c>
      <c r="Z1589" s="57">
        <v>-10325729.02</v>
      </c>
      <c r="AA1589" s="57">
        <v>0</v>
      </c>
      <c r="AB1589" s="57">
        <v>9901070.9000000004</v>
      </c>
      <c r="AC1589" s="57">
        <v>0</v>
      </c>
      <c r="AD1589" s="56" t="s">
        <v>9255</v>
      </c>
      <c r="AE1589" s="57">
        <v>0</v>
      </c>
      <c r="AF1589" s="57">
        <v>0</v>
      </c>
      <c r="AG1589" s="57">
        <v>0</v>
      </c>
      <c r="AI1589"/>
      <c r="AJ1589"/>
    </row>
    <row r="1590" spans="1:36">
      <c r="A1590" s="56" t="s">
        <v>49</v>
      </c>
      <c r="B1590" s="56" t="s">
        <v>11427</v>
      </c>
      <c r="C1590" s="56">
        <v>2101010050</v>
      </c>
      <c r="D1590" s="56" t="s">
        <v>43</v>
      </c>
      <c r="E1590" s="56">
        <v>2101020050</v>
      </c>
      <c r="F1590" s="56">
        <v>5401010050</v>
      </c>
      <c r="G1590" s="56" t="s">
        <v>11431</v>
      </c>
      <c r="H1590" s="56">
        <v>400204</v>
      </c>
      <c r="I1590" s="56" t="s">
        <v>11539</v>
      </c>
      <c r="J1590" s="56" t="s">
        <v>1682</v>
      </c>
      <c r="K1590" s="56" t="s">
        <v>1254</v>
      </c>
      <c r="L1590" s="56" t="s">
        <v>7138</v>
      </c>
      <c r="M1590" s="73">
        <v>40057</v>
      </c>
      <c r="N1590" s="56"/>
      <c r="O1590" s="56"/>
      <c r="P1590" s="56" t="s">
        <v>1476</v>
      </c>
      <c r="Q1590" s="56"/>
      <c r="R1590" s="56" t="s">
        <v>70</v>
      </c>
      <c r="S1590" s="56" t="s">
        <v>11415</v>
      </c>
      <c r="T1590" s="56" t="s">
        <v>7140</v>
      </c>
      <c r="U1590" s="57">
        <v>19553875</v>
      </c>
      <c r="V1590" s="57">
        <v>-17556554.109999999</v>
      </c>
      <c r="W1590" s="57">
        <v>1997320.89</v>
      </c>
      <c r="X1590" s="57">
        <v>0</v>
      </c>
      <c r="Y1590" s="73">
        <v>40057</v>
      </c>
      <c r="Z1590" s="57">
        <v>-1019627.14</v>
      </c>
      <c r="AA1590" s="57">
        <v>0</v>
      </c>
      <c r="AB1590" s="57">
        <v>977693.75</v>
      </c>
      <c r="AC1590" s="57">
        <v>0</v>
      </c>
      <c r="AD1590" s="56" t="s">
        <v>9255</v>
      </c>
      <c r="AE1590" s="57">
        <v>0</v>
      </c>
      <c r="AF1590" s="57">
        <v>0</v>
      </c>
      <c r="AG1590" s="57">
        <v>0</v>
      </c>
      <c r="AI1590"/>
      <c r="AJ1590"/>
    </row>
    <row r="1591" spans="1:36">
      <c r="A1591" s="56" t="s">
        <v>49</v>
      </c>
      <c r="B1591" s="56" t="s">
        <v>11427</v>
      </c>
      <c r="C1591" s="56">
        <v>2101010050</v>
      </c>
      <c r="D1591" s="56" t="s">
        <v>43</v>
      </c>
      <c r="E1591" s="56">
        <v>2101020050</v>
      </c>
      <c r="F1591" s="56">
        <v>5401010050</v>
      </c>
      <c r="G1591" s="56" t="s">
        <v>11431</v>
      </c>
      <c r="H1591" s="56">
        <v>400204</v>
      </c>
      <c r="I1591" s="56" t="s">
        <v>11540</v>
      </c>
      <c r="J1591" s="56" t="s">
        <v>1725</v>
      </c>
      <c r="K1591" s="56" t="s">
        <v>1624</v>
      </c>
      <c r="L1591" s="56" t="s">
        <v>7138</v>
      </c>
      <c r="M1591" s="73">
        <v>40057</v>
      </c>
      <c r="N1591" s="56"/>
      <c r="O1591" s="56"/>
      <c r="P1591" s="56" t="s">
        <v>1476</v>
      </c>
      <c r="Q1591" s="56"/>
      <c r="R1591" s="56" t="s">
        <v>70</v>
      </c>
      <c r="S1591" s="56" t="s">
        <v>11415</v>
      </c>
      <c r="T1591" s="56" t="s">
        <v>7140</v>
      </c>
      <c r="U1591" s="57">
        <v>29369196</v>
      </c>
      <c r="V1591" s="57">
        <v>-26369293.98</v>
      </c>
      <c r="W1591" s="57">
        <v>2999902.02</v>
      </c>
      <c r="X1591" s="57">
        <v>0</v>
      </c>
      <c r="Y1591" s="73">
        <v>40057</v>
      </c>
      <c r="Z1591" s="57">
        <v>-1531442.22</v>
      </c>
      <c r="AA1591" s="57">
        <v>0</v>
      </c>
      <c r="AB1591" s="57">
        <v>1468459.8</v>
      </c>
      <c r="AC1591" s="57">
        <v>0</v>
      </c>
      <c r="AD1591" s="56" t="s">
        <v>9255</v>
      </c>
      <c r="AE1591" s="57">
        <v>0</v>
      </c>
      <c r="AF1591" s="57">
        <v>0</v>
      </c>
      <c r="AG1591" s="57">
        <v>0</v>
      </c>
      <c r="AI1591"/>
      <c r="AJ1591"/>
    </row>
    <row r="1592" spans="1:36">
      <c r="A1592" s="56" t="s">
        <v>49</v>
      </c>
      <c r="B1592" s="56" t="s">
        <v>11427</v>
      </c>
      <c r="C1592" s="56">
        <v>2101010050</v>
      </c>
      <c r="D1592" s="56" t="s">
        <v>43</v>
      </c>
      <c r="E1592" s="56">
        <v>2101020050</v>
      </c>
      <c r="F1592" s="56">
        <v>5401010050</v>
      </c>
      <c r="G1592" s="56" t="s">
        <v>11431</v>
      </c>
      <c r="H1592" s="56">
        <v>400204</v>
      </c>
      <c r="I1592" s="56" t="s">
        <v>11540</v>
      </c>
      <c r="J1592" s="56" t="s">
        <v>1726</v>
      </c>
      <c r="K1592" s="56" t="s">
        <v>1626</v>
      </c>
      <c r="L1592" s="56" t="s">
        <v>7138</v>
      </c>
      <c r="M1592" s="73">
        <v>40057</v>
      </c>
      <c r="N1592" s="56"/>
      <c r="O1592" s="56"/>
      <c r="P1592" s="56" t="s">
        <v>1476</v>
      </c>
      <c r="Q1592" s="56"/>
      <c r="R1592" s="56" t="s">
        <v>70</v>
      </c>
      <c r="S1592" s="56" t="s">
        <v>11415</v>
      </c>
      <c r="T1592" s="56" t="s">
        <v>7140</v>
      </c>
      <c r="U1592" s="57">
        <v>37495273</v>
      </c>
      <c r="V1592" s="57">
        <v>-33665336.850000001</v>
      </c>
      <c r="W1592" s="57">
        <v>3829936.15</v>
      </c>
      <c r="X1592" s="57">
        <v>0</v>
      </c>
      <c r="Y1592" s="73">
        <v>40057</v>
      </c>
      <c r="Z1592" s="57">
        <v>-1955172.5</v>
      </c>
      <c r="AA1592" s="57">
        <v>0</v>
      </c>
      <c r="AB1592" s="57">
        <v>1874763.65</v>
      </c>
      <c r="AC1592" s="57">
        <v>0</v>
      </c>
      <c r="AD1592" s="56" t="s">
        <v>9255</v>
      </c>
      <c r="AE1592" s="57">
        <v>0</v>
      </c>
      <c r="AF1592" s="57">
        <v>0</v>
      </c>
      <c r="AG1592" s="57">
        <v>0</v>
      </c>
      <c r="AI1592"/>
      <c r="AJ1592"/>
    </row>
    <row r="1593" spans="1:36">
      <c r="A1593" s="56" t="s">
        <v>49</v>
      </c>
      <c r="B1593" s="56" t="s">
        <v>11427</v>
      </c>
      <c r="C1593" s="56">
        <v>2101010050</v>
      </c>
      <c r="D1593" s="56" t="s">
        <v>43</v>
      </c>
      <c r="E1593" s="56">
        <v>2101020050</v>
      </c>
      <c r="F1593" s="56">
        <v>5401010050</v>
      </c>
      <c r="G1593" s="56" t="s">
        <v>11431</v>
      </c>
      <c r="H1593" s="56">
        <v>400211</v>
      </c>
      <c r="I1593" s="56" t="s">
        <v>11512</v>
      </c>
      <c r="J1593" s="56" t="s">
        <v>2924</v>
      </c>
      <c r="K1593" s="56" t="s">
        <v>7145</v>
      </c>
      <c r="L1593" s="56" t="s">
        <v>7138</v>
      </c>
      <c r="M1593" s="73">
        <v>39995</v>
      </c>
      <c r="N1593" s="56"/>
      <c r="O1593" s="56"/>
      <c r="P1593" s="56" t="s">
        <v>1476</v>
      </c>
      <c r="Q1593" s="56"/>
      <c r="R1593" s="56" t="s">
        <v>70</v>
      </c>
      <c r="S1593" s="56" t="s">
        <v>11415</v>
      </c>
      <c r="T1593" s="56" t="s">
        <v>7140</v>
      </c>
      <c r="U1593" s="57">
        <v>56382732</v>
      </c>
      <c r="V1593" s="57">
        <v>-51774706.57</v>
      </c>
      <c r="W1593" s="57">
        <v>4608025.43</v>
      </c>
      <c r="X1593" s="57">
        <v>0</v>
      </c>
      <c r="Y1593" s="73">
        <v>39995</v>
      </c>
      <c r="Z1593" s="57">
        <v>-1788888.83</v>
      </c>
      <c r="AA1593" s="57">
        <v>0</v>
      </c>
      <c r="AB1593" s="57">
        <v>2819136.6</v>
      </c>
      <c r="AC1593" s="57">
        <v>0</v>
      </c>
      <c r="AD1593" s="56" t="s">
        <v>9255</v>
      </c>
      <c r="AE1593" s="57">
        <v>0</v>
      </c>
      <c r="AF1593" s="57">
        <v>0</v>
      </c>
      <c r="AG1593" s="57">
        <v>0</v>
      </c>
      <c r="AI1593"/>
      <c r="AJ1593"/>
    </row>
    <row r="1594" spans="1:36">
      <c r="A1594" s="56" t="s">
        <v>49</v>
      </c>
      <c r="B1594" s="56" t="s">
        <v>11427</v>
      </c>
      <c r="C1594" s="56">
        <v>2101010050</v>
      </c>
      <c r="D1594" s="56" t="s">
        <v>43</v>
      </c>
      <c r="E1594" s="56">
        <v>2101020050</v>
      </c>
      <c r="F1594" s="56">
        <v>5401010050</v>
      </c>
      <c r="G1594" s="56" t="s">
        <v>11431</v>
      </c>
      <c r="H1594" s="56">
        <v>400211</v>
      </c>
      <c r="I1594" s="56" t="s">
        <v>11512</v>
      </c>
      <c r="J1594" s="56" t="s">
        <v>2931</v>
      </c>
      <c r="K1594" s="56" t="s">
        <v>1186</v>
      </c>
      <c r="L1594" s="56" t="s">
        <v>7138</v>
      </c>
      <c r="M1594" s="73">
        <v>39995</v>
      </c>
      <c r="N1594" s="56"/>
      <c r="O1594" s="56"/>
      <c r="P1594" s="56" t="s">
        <v>1476</v>
      </c>
      <c r="Q1594" s="56"/>
      <c r="R1594" s="56" t="s">
        <v>70</v>
      </c>
      <c r="S1594" s="56" t="s">
        <v>11415</v>
      </c>
      <c r="T1594" s="56" t="s">
        <v>7140</v>
      </c>
      <c r="U1594" s="57">
        <v>1619130</v>
      </c>
      <c r="V1594" s="57">
        <v>-1486802.37</v>
      </c>
      <c r="W1594" s="57">
        <v>132327.63</v>
      </c>
      <c r="X1594" s="57">
        <v>0</v>
      </c>
      <c r="Y1594" s="73">
        <v>39995</v>
      </c>
      <c r="Z1594" s="57">
        <v>-51371.13</v>
      </c>
      <c r="AA1594" s="57">
        <v>0</v>
      </c>
      <c r="AB1594" s="57">
        <v>80956.5</v>
      </c>
      <c r="AC1594" s="57">
        <v>0</v>
      </c>
      <c r="AD1594" s="56" t="s">
        <v>9255</v>
      </c>
      <c r="AE1594" s="57">
        <v>0</v>
      </c>
      <c r="AF1594" s="57">
        <v>0</v>
      </c>
      <c r="AG1594" s="57">
        <v>0</v>
      </c>
      <c r="AI1594"/>
      <c r="AJ1594"/>
    </row>
    <row r="1595" spans="1:36">
      <c r="A1595" s="56" t="s">
        <v>49</v>
      </c>
      <c r="B1595" s="56" t="s">
        <v>11427</v>
      </c>
      <c r="C1595" s="56">
        <v>2101010050</v>
      </c>
      <c r="D1595" s="56" t="s">
        <v>43</v>
      </c>
      <c r="E1595" s="56">
        <v>2101020050</v>
      </c>
      <c r="F1595" s="56">
        <v>5401010050</v>
      </c>
      <c r="G1595" s="56" t="s">
        <v>11431</v>
      </c>
      <c r="H1595" s="56">
        <v>400211</v>
      </c>
      <c r="I1595" s="56" t="s">
        <v>11512</v>
      </c>
      <c r="J1595" s="56" t="s">
        <v>2936</v>
      </c>
      <c r="K1595" s="56" t="s">
        <v>2937</v>
      </c>
      <c r="L1595" s="56" t="s">
        <v>7138</v>
      </c>
      <c r="M1595" s="73">
        <v>40082</v>
      </c>
      <c r="N1595" s="56"/>
      <c r="O1595" s="56"/>
      <c r="P1595" s="56" t="s">
        <v>1476</v>
      </c>
      <c r="Q1595" s="56"/>
      <c r="R1595" s="56" t="s">
        <v>70</v>
      </c>
      <c r="S1595" s="56" t="s">
        <v>11415</v>
      </c>
      <c r="T1595" s="56" t="s">
        <v>7140</v>
      </c>
      <c r="U1595" s="57">
        <v>291033</v>
      </c>
      <c r="V1595" s="57">
        <v>-261529.27</v>
      </c>
      <c r="W1595" s="57">
        <v>29503.73</v>
      </c>
      <c r="X1595" s="57">
        <v>0</v>
      </c>
      <c r="Y1595" s="73">
        <v>40082</v>
      </c>
      <c r="Z1595" s="57">
        <v>-14952.08</v>
      </c>
      <c r="AA1595" s="57">
        <v>0</v>
      </c>
      <c r="AB1595" s="57">
        <v>14551.65</v>
      </c>
      <c r="AC1595" s="57">
        <v>0</v>
      </c>
      <c r="AD1595" s="56" t="s">
        <v>9255</v>
      </c>
      <c r="AE1595" s="57">
        <v>0</v>
      </c>
      <c r="AF1595" s="57">
        <v>0</v>
      </c>
      <c r="AG1595" s="57">
        <v>0</v>
      </c>
      <c r="AI1595"/>
      <c r="AJ1595"/>
    </row>
    <row r="1596" spans="1:36">
      <c r="A1596" s="56" t="s">
        <v>49</v>
      </c>
      <c r="B1596" s="56" t="s">
        <v>11427</v>
      </c>
      <c r="C1596" s="56">
        <v>2101010050</v>
      </c>
      <c r="D1596" s="56" t="s">
        <v>43</v>
      </c>
      <c r="E1596" s="56">
        <v>2101020050</v>
      </c>
      <c r="F1596" s="56">
        <v>5401010050</v>
      </c>
      <c r="G1596" s="56" t="s">
        <v>11431</v>
      </c>
      <c r="H1596" s="56">
        <v>400211</v>
      </c>
      <c r="I1596" s="56" t="s">
        <v>11512</v>
      </c>
      <c r="J1596" s="56" t="s">
        <v>2938</v>
      </c>
      <c r="K1596" s="56" t="s">
        <v>2937</v>
      </c>
      <c r="L1596" s="56" t="s">
        <v>7138</v>
      </c>
      <c r="M1596" s="73">
        <v>40526</v>
      </c>
      <c r="N1596" s="56"/>
      <c r="O1596" s="56"/>
      <c r="P1596" s="56" t="s">
        <v>1476</v>
      </c>
      <c r="Q1596" s="56"/>
      <c r="R1596" s="56" t="s">
        <v>70</v>
      </c>
      <c r="S1596" s="56" t="s">
        <v>11415</v>
      </c>
      <c r="T1596" s="56" t="s">
        <v>7140</v>
      </c>
      <c r="U1596" s="57">
        <v>875935</v>
      </c>
      <c r="V1596" s="57">
        <v>-685914.73</v>
      </c>
      <c r="W1596" s="57">
        <v>190020.27</v>
      </c>
      <c r="X1596" s="57">
        <v>0</v>
      </c>
      <c r="Y1596" s="73">
        <v>40526</v>
      </c>
      <c r="Z1596" s="57">
        <v>-78518.740000000005</v>
      </c>
      <c r="AA1596" s="57">
        <v>0</v>
      </c>
      <c r="AB1596" s="57">
        <v>111501.53</v>
      </c>
      <c r="AC1596" s="57">
        <v>0</v>
      </c>
      <c r="AD1596" s="56" t="s">
        <v>9255</v>
      </c>
      <c r="AE1596" s="57">
        <v>0</v>
      </c>
      <c r="AF1596" s="57">
        <v>0</v>
      </c>
      <c r="AG1596" s="57">
        <v>0</v>
      </c>
      <c r="AI1596"/>
      <c r="AJ1596"/>
    </row>
    <row r="1597" spans="1:36">
      <c r="A1597" s="56" t="s">
        <v>49</v>
      </c>
      <c r="B1597" s="56" t="s">
        <v>11427</v>
      </c>
      <c r="C1597" s="56">
        <v>2101010050</v>
      </c>
      <c r="D1597" s="56" t="s">
        <v>43</v>
      </c>
      <c r="E1597" s="56">
        <v>2101020050</v>
      </c>
      <c r="F1597" s="56">
        <v>5401010050</v>
      </c>
      <c r="G1597" s="56" t="s">
        <v>11431</v>
      </c>
      <c r="H1597" s="56">
        <v>400211</v>
      </c>
      <c r="I1597" s="56" t="s">
        <v>11541</v>
      </c>
      <c r="J1597" s="56" t="s">
        <v>3433</v>
      </c>
      <c r="K1597" s="56" t="s">
        <v>3434</v>
      </c>
      <c r="L1597" s="56" t="s">
        <v>7138</v>
      </c>
      <c r="M1597" s="73">
        <v>40749</v>
      </c>
      <c r="N1597" s="56"/>
      <c r="O1597" s="56"/>
      <c r="P1597" s="56" t="s">
        <v>1476</v>
      </c>
      <c r="Q1597" s="56"/>
      <c r="R1597" s="56" t="s">
        <v>70</v>
      </c>
      <c r="S1597" s="56" t="s">
        <v>11415</v>
      </c>
      <c r="T1597" s="56" t="s">
        <v>7140</v>
      </c>
      <c r="U1597" s="57">
        <v>1642393</v>
      </c>
      <c r="V1597" s="57">
        <v>-1198257.32</v>
      </c>
      <c r="W1597" s="57">
        <v>444135.67999999999</v>
      </c>
      <c r="X1597" s="57">
        <v>0</v>
      </c>
      <c r="Y1597" s="73">
        <v>40749</v>
      </c>
      <c r="Z1597" s="57">
        <v>-143262.26999999999</v>
      </c>
      <c r="AA1597" s="57">
        <v>0</v>
      </c>
      <c r="AB1597" s="57">
        <v>300873.40999999997</v>
      </c>
      <c r="AC1597" s="57">
        <v>0</v>
      </c>
      <c r="AD1597" s="56" t="s">
        <v>9255</v>
      </c>
      <c r="AE1597" s="57">
        <v>0</v>
      </c>
      <c r="AF1597" s="57">
        <v>0</v>
      </c>
      <c r="AG1597" s="57">
        <v>0</v>
      </c>
      <c r="AI1597"/>
      <c r="AJ1597"/>
    </row>
    <row r="1598" spans="1:36">
      <c r="A1598" s="56" t="s">
        <v>49</v>
      </c>
      <c r="B1598" s="56" t="s">
        <v>11427</v>
      </c>
      <c r="C1598" s="56">
        <v>2101010050</v>
      </c>
      <c r="D1598" s="56" t="s">
        <v>43</v>
      </c>
      <c r="E1598" s="56">
        <v>2101020050</v>
      </c>
      <c r="F1598" s="56">
        <v>5401010050</v>
      </c>
      <c r="G1598" s="56" t="s">
        <v>11431</v>
      </c>
      <c r="H1598" s="56">
        <v>400211</v>
      </c>
      <c r="I1598" s="56" t="s">
        <v>11541</v>
      </c>
      <c r="J1598" s="56" t="s">
        <v>3435</v>
      </c>
      <c r="K1598" s="56" t="s">
        <v>3436</v>
      </c>
      <c r="L1598" s="56" t="s">
        <v>7138</v>
      </c>
      <c r="M1598" s="73">
        <v>40803</v>
      </c>
      <c r="N1598" s="56"/>
      <c r="O1598" s="56"/>
      <c r="P1598" s="56" t="s">
        <v>1476</v>
      </c>
      <c r="Q1598" s="56"/>
      <c r="R1598" s="56" t="s">
        <v>70</v>
      </c>
      <c r="S1598" s="56" t="s">
        <v>11415</v>
      </c>
      <c r="T1598" s="56" t="s">
        <v>7140</v>
      </c>
      <c r="U1598" s="57">
        <v>170184</v>
      </c>
      <c r="V1598" s="57">
        <v>-122000.7</v>
      </c>
      <c r="W1598" s="57">
        <v>48183.3</v>
      </c>
      <c r="X1598" s="57">
        <v>0</v>
      </c>
      <c r="Y1598" s="73">
        <v>40803</v>
      </c>
      <c r="Z1598" s="57">
        <v>-14756.29</v>
      </c>
      <c r="AA1598" s="57">
        <v>0</v>
      </c>
      <c r="AB1598" s="57">
        <v>33427.01</v>
      </c>
      <c r="AC1598" s="57">
        <v>0</v>
      </c>
      <c r="AD1598" s="56" t="s">
        <v>9255</v>
      </c>
      <c r="AE1598" s="57">
        <v>0</v>
      </c>
      <c r="AF1598" s="57">
        <v>0</v>
      </c>
      <c r="AG1598" s="57">
        <v>0</v>
      </c>
      <c r="AI1598"/>
      <c r="AJ1598"/>
    </row>
    <row r="1599" spans="1:36">
      <c r="A1599" s="56" t="s">
        <v>49</v>
      </c>
      <c r="B1599" s="56" t="s">
        <v>11427</v>
      </c>
      <c r="C1599" s="56">
        <v>2101010050</v>
      </c>
      <c r="D1599" s="56" t="s">
        <v>43</v>
      </c>
      <c r="E1599" s="56">
        <v>2101020050</v>
      </c>
      <c r="F1599" s="56">
        <v>5401010050</v>
      </c>
      <c r="G1599" s="56" t="s">
        <v>11431</v>
      </c>
      <c r="H1599" s="56">
        <v>400211</v>
      </c>
      <c r="I1599" s="56" t="s">
        <v>11512</v>
      </c>
      <c r="J1599" s="56" t="s">
        <v>2941</v>
      </c>
      <c r="K1599" s="56" t="s">
        <v>2942</v>
      </c>
      <c r="L1599" s="56" t="s">
        <v>7138</v>
      </c>
      <c r="M1599" s="73">
        <v>41074</v>
      </c>
      <c r="N1599" s="56"/>
      <c r="O1599" s="56"/>
      <c r="P1599" s="56" t="s">
        <v>1476</v>
      </c>
      <c r="Q1599" s="56"/>
      <c r="R1599" s="56" t="s">
        <v>70</v>
      </c>
      <c r="S1599" s="56" t="s">
        <v>11415</v>
      </c>
      <c r="T1599" s="56" t="s">
        <v>7140</v>
      </c>
      <c r="U1599" s="57">
        <v>368196</v>
      </c>
      <c r="V1599" s="57">
        <v>-240988.29</v>
      </c>
      <c r="W1599" s="57">
        <v>127207.71</v>
      </c>
      <c r="X1599" s="57">
        <v>0</v>
      </c>
      <c r="Y1599" s="73">
        <v>41074</v>
      </c>
      <c r="Z1599" s="57">
        <v>-31085.119999999999</v>
      </c>
      <c r="AA1599" s="57">
        <v>0</v>
      </c>
      <c r="AB1599" s="57">
        <v>96122.59</v>
      </c>
      <c r="AC1599" s="57">
        <v>0</v>
      </c>
      <c r="AD1599" s="56" t="s">
        <v>9255</v>
      </c>
      <c r="AE1599" s="57">
        <v>0</v>
      </c>
      <c r="AF1599" s="57">
        <v>0</v>
      </c>
      <c r="AG1599" s="57">
        <v>0</v>
      </c>
      <c r="AI1599"/>
      <c r="AJ1599"/>
    </row>
    <row r="1600" spans="1:36">
      <c r="A1600" s="56" t="s">
        <v>49</v>
      </c>
      <c r="B1600" s="56" t="s">
        <v>11427</v>
      </c>
      <c r="C1600" s="56">
        <v>2101010050</v>
      </c>
      <c r="D1600" s="56" t="s">
        <v>43</v>
      </c>
      <c r="E1600" s="56">
        <v>2101020050</v>
      </c>
      <c r="F1600" s="56">
        <v>5401010050</v>
      </c>
      <c r="G1600" s="56" t="s">
        <v>11431</v>
      </c>
      <c r="H1600" s="56">
        <v>400211</v>
      </c>
      <c r="I1600" s="56" t="s">
        <v>11512</v>
      </c>
      <c r="J1600" s="56" t="s">
        <v>2943</v>
      </c>
      <c r="K1600" s="56" t="s">
        <v>2944</v>
      </c>
      <c r="L1600" s="56" t="s">
        <v>7138</v>
      </c>
      <c r="M1600" s="73">
        <v>41282</v>
      </c>
      <c r="N1600" s="56"/>
      <c r="O1600" s="56"/>
      <c r="P1600" s="56" t="s">
        <v>1476</v>
      </c>
      <c r="Q1600" s="56"/>
      <c r="R1600" s="56" t="s">
        <v>70</v>
      </c>
      <c r="S1600" s="56" t="s">
        <v>11415</v>
      </c>
      <c r="T1600" s="56" t="s">
        <v>7140</v>
      </c>
      <c r="U1600" s="57">
        <v>2681085</v>
      </c>
      <c r="V1600" s="57">
        <v>-1628438.33</v>
      </c>
      <c r="W1600" s="57">
        <v>1052646.67</v>
      </c>
      <c r="X1600" s="57">
        <v>0</v>
      </c>
      <c r="Y1600" s="73">
        <v>41282</v>
      </c>
      <c r="Z1600" s="57">
        <v>-222810.36</v>
      </c>
      <c r="AA1600" s="57">
        <v>0</v>
      </c>
      <c r="AB1600" s="57">
        <v>829836.31</v>
      </c>
      <c r="AC1600" s="57">
        <v>0</v>
      </c>
      <c r="AD1600" s="56" t="s">
        <v>9255</v>
      </c>
      <c r="AE1600" s="57">
        <v>0</v>
      </c>
      <c r="AF1600" s="57">
        <v>0</v>
      </c>
      <c r="AG1600" s="57">
        <v>0</v>
      </c>
      <c r="AI1600"/>
      <c r="AJ1600"/>
    </row>
    <row r="1601" spans="1:36">
      <c r="A1601" s="56" t="s">
        <v>49</v>
      </c>
      <c r="B1601" s="56" t="s">
        <v>11427</v>
      </c>
      <c r="C1601" s="56">
        <v>2101010050</v>
      </c>
      <c r="D1601" s="56" t="s">
        <v>43</v>
      </c>
      <c r="E1601" s="56">
        <v>2101020050</v>
      </c>
      <c r="F1601" s="56">
        <v>5401010050</v>
      </c>
      <c r="G1601" s="56" t="s">
        <v>11431</v>
      </c>
      <c r="H1601" s="56">
        <v>400211</v>
      </c>
      <c r="I1601" s="56" t="s">
        <v>11512</v>
      </c>
      <c r="J1601" s="56" t="s">
        <v>2945</v>
      </c>
      <c r="K1601" s="56" t="s">
        <v>2946</v>
      </c>
      <c r="L1601" s="56" t="s">
        <v>7138</v>
      </c>
      <c r="M1601" s="73">
        <v>41282</v>
      </c>
      <c r="N1601" s="56"/>
      <c r="O1601" s="56"/>
      <c r="P1601" s="56" t="s">
        <v>1476</v>
      </c>
      <c r="Q1601" s="56"/>
      <c r="R1601" s="56" t="s">
        <v>70</v>
      </c>
      <c r="S1601" s="56" t="s">
        <v>11415</v>
      </c>
      <c r="T1601" s="56" t="s">
        <v>7140</v>
      </c>
      <c r="U1601" s="57">
        <v>408737</v>
      </c>
      <c r="V1601" s="57">
        <v>-248470.72</v>
      </c>
      <c r="W1601" s="57">
        <v>160266.28</v>
      </c>
      <c r="X1601" s="57">
        <v>0</v>
      </c>
      <c r="Y1601" s="73">
        <v>41282</v>
      </c>
      <c r="Z1601" s="57">
        <v>-33916.51</v>
      </c>
      <c r="AA1601" s="57">
        <v>0</v>
      </c>
      <c r="AB1601" s="57">
        <v>126349.77</v>
      </c>
      <c r="AC1601" s="57">
        <v>0</v>
      </c>
      <c r="AD1601" s="56" t="s">
        <v>9255</v>
      </c>
      <c r="AE1601" s="57">
        <v>0</v>
      </c>
      <c r="AF1601" s="57">
        <v>0</v>
      </c>
      <c r="AG1601" s="57">
        <v>0</v>
      </c>
      <c r="AI1601"/>
      <c r="AJ1601"/>
    </row>
    <row r="1602" spans="1:36">
      <c r="A1602" s="56" t="s">
        <v>49</v>
      </c>
      <c r="B1602" s="56" t="s">
        <v>11427</v>
      </c>
      <c r="C1602" s="56">
        <v>2101010050</v>
      </c>
      <c r="D1602" s="56" t="s">
        <v>43</v>
      </c>
      <c r="E1602" s="56">
        <v>2101020050</v>
      </c>
      <c r="F1602" s="56">
        <v>5401010050</v>
      </c>
      <c r="G1602" s="56" t="s">
        <v>11431</v>
      </c>
      <c r="H1602" s="56">
        <v>400211</v>
      </c>
      <c r="I1602" s="56" t="s">
        <v>11512</v>
      </c>
      <c r="J1602" s="56" t="s">
        <v>2949</v>
      </c>
      <c r="K1602" s="56" t="s">
        <v>2950</v>
      </c>
      <c r="L1602" s="56" t="s">
        <v>7138</v>
      </c>
      <c r="M1602" s="73">
        <v>41328</v>
      </c>
      <c r="N1602" s="56"/>
      <c r="O1602" s="56"/>
      <c r="P1602" s="56" t="s">
        <v>1476</v>
      </c>
      <c r="Q1602" s="56"/>
      <c r="R1602" s="56" t="s">
        <v>70</v>
      </c>
      <c r="S1602" s="56" t="s">
        <v>11415</v>
      </c>
      <c r="T1602" s="56" t="s">
        <v>7140</v>
      </c>
      <c r="U1602" s="57">
        <v>392168</v>
      </c>
      <c r="V1602" s="57">
        <v>-234404.13</v>
      </c>
      <c r="W1602" s="57">
        <v>157763.87</v>
      </c>
      <c r="X1602" s="57">
        <v>0</v>
      </c>
      <c r="Y1602" s="73">
        <v>41328</v>
      </c>
      <c r="Z1602" s="57">
        <v>-32427.22</v>
      </c>
      <c r="AA1602" s="57">
        <v>0</v>
      </c>
      <c r="AB1602" s="57">
        <v>125336.65</v>
      </c>
      <c r="AC1602" s="57">
        <v>0</v>
      </c>
      <c r="AD1602" s="56" t="s">
        <v>9255</v>
      </c>
      <c r="AE1602" s="57">
        <v>0</v>
      </c>
      <c r="AF1602" s="57">
        <v>0</v>
      </c>
      <c r="AG1602" s="57">
        <v>0</v>
      </c>
      <c r="AI1602"/>
      <c r="AJ1602"/>
    </row>
    <row r="1603" spans="1:36">
      <c r="A1603" s="56" t="s">
        <v>49</v>
      </c>
      <c r="B1603" s="56" t="s">
        <v>11427</v>
      </c>
      <c r="C1603" s="56">
        <v>2101010050</v>
      </c>
      <c r="D1603" s="56" t="s">
        <v>43</v>
      </c>
      <c r="E1603" s="56">
        <v>2101020050</v>
      </c>
      <c r="F1603" s="56">
        <v>5401010050</v>
      </c>
      <c r="G1603" s="56" t="s">
        <v>11431</v>
      </c>
      <c r="H1603" s="56">
        <v>400211</v>
      </c>
      <c r="I1603" s="56" t="s">
        <v>11541</v>
      </c>
      <c r="J1603" s="56" t="s">
        <v>3439</v>
      </c>
      <c r="K1603" s="56" t="s">
        <v>3440</v>
      </c>
      <c r="L1603" s="56" t="s">
        <v>7138</v>
      </c>
      <c r="M1603" s="73">
        <v>40457</v>
      </c>
      <c r="N1603" s="56"/>
      <c r="O1603" s="56"/>
      <c r="P1603" s="56" t="s">
        <v>1476</v>
      </c>
      <c r="Q1603" s="56"/>
      <c r="R1603" s="56" t="s">
        <v>70</v>
      </c>
      <c r="S1603" s="56" t="s">
        <v>11415</v>
      </c>
      <c r="T1603" s="56" t="s">
        <v>7140</v>
      </c>
      <c r="U1603" s="57">
        <v>60686</v>
      </c>
      <c r="V1603" s="57">
        <v>-48558.92</v>
      </c>
      <c r="W1603" s="57">
        <v>12127.08</v>
      </c>
      <c r="X1603" s="57">
        <v>0</v>
      </c>
      <c r="Y1603" s="73">
        <v>40457</v>
      </c>
      <c r="Z1603" s="57">
        <v>-5491.84</v>
      </c>
      <c r="AA1603" s="57">
        <v>0</v>
      </c>
      <c r="AB1603" s="57">
        <v>6635.24</v>
      </c>
      <c r="AC1603" s="57">
        <v>0</v>
      </c>
      <c r="AD1603" s="56" t="s">
        <v>9255</v>
      </c>
      <c r="AE1603" s="57">
        <v>0</v>
      </c>
      <c r="AF1603" s="57">
        <v>0</v>
      </c>
      <c r="AG1603" s="57">
        <v>0</v>
      </c>
      <c r="AI1603"/>
      <c r="AJ1603"/>
    </row>
    <row r="1604" spans="1:36">
      <c r="A1604" s="56" t="s">
        <v>49</v>
      </c>
      <c r="B1604" s="56" t="s">
        <v>11427</v>
      </c>
      <c r="C1604" s="56">
        <v>2101010050</v>
      </c>
      <c r="D1604" s="56" t="s">
        <v>43</v>
      </c>
      <c r="E1604" s="56">
        <v>2101020050</v>
      </c>
      <c r="F1604" s="56">
        <v>5401010050</v>
      </c>
      <c r="G1604" s="56" t="s">
        <v>11431</v>
      </c>
      <c r="H1604" s="56">
        <v>400211</v>
      </c>
      <c r="I1604" s="56" t="s">
        <v>11541</v>
      </c>
      <c r="J1604" s="56" t="s">
        <v>3441</v>
      </c>
      <c r="K1604" s="56" t="s">
        <v>3442</v>
      </c>
      <c r="L1604" s="56" t="s">
        <v>7138</v>
      </c>
      <c r="M1604" s="73">
        <v>40563</v>
      </c>
      <c r="N1604" s="56"/>
      <c r="O1604" s="56"/>
      <c r="P1604" s="56" t="s">
        <v>1476</v>
      </c>
      <c r="Q1604" s="56"/>
      <c r="R1604" s="56" t="s">
        <v>70</v>
      </c>
      <c r="S1604" s="56" t="s">
        <v>11415</v>
      </c>
      <c r="T1604" s="56" t="s">
        <v>7140</v>
      </c>
      <c r="U1604" s="57">
        <v>273228</v>
      </c>
      <c r="V1604" s="57">
        <v>-211476.92</v>
      </c>
      <c r="W1604" s="57">
        <v>61751.08</v>
      </c>
      <c r="X1604" s="57">
        <v>0</v>
      </c>
      <c r="Y1604" s="73">
        <v>40563</v>
      </c>
      <c r="Z1604" s="57">
        <v>-24373.22</v>
      </c>
      <c r="AA1604" s="57">
        <v>0</v>
      </c>
      <c r="AB1604" s="57">
        <v>37377.86</v>
      </c>
      <c r="AC1604" s="57">
        <v>0</v>
      </c>
      <c r="AD1604" s="56" t="s">
        <v>9255</v>
      </c>
      <c r="AE1604" s="57">
        <v>0</v>
      </c>
      <c r="AF1604" s="57">
        <v>0</v>
      </c>
      <c r="AG1604" s="57">
        <v>0</v>
      </c>
      <c r="AI1604"/>
      <c r="AJ1604"/>
    </row>
    <row r="1605" spans="1:36">
      <c r="A1605" s="56" t="s">
        <v>49</v>
      </c>
      <c r="B1605" s="56" t="s">
        <v>11427</v>
      </c>
      <c r="C1605" s="56">
        <v>2101010050</v>
      </c>
      <c r="D1605" s="56" t="s">
        <v>43</v>
      </c>
      <c r="E1605" s="56">
        <v>2101020050</v>
      </c>
      <c r="F1605" s="56">
        <v>5401010050</v>
      </c>
      <c r="G1605" s="56" t="s">
        <v>11431</v>
      </c>
      <c r="H1605" s="56">
        <v>400211</v>
      </c>
      <c r="I1605" s="56" t="s">
        <v>11512</v>
      </c>
      <c r="J1605" s="56" t="s">
        <v>2951</v>
      </c>
      <c r="K1605" s="56" t="s">
        <v>2952</v>
      </c>
      <c r="L1605" s="56" t="s">
        <v>7138</v>
      </c>
      <c r="M1605" s="73">
        <v>41486</v>
      </c>
      <c r="N1605" s="56"/>
      <c r="O1605" s="56"/>
      <c r="P1605" s="56" t="s">
        <v>1476</v>
      </c>
      <c r="Q1605" s="56"/>
      <c r="R1605" s="56" t="s">
        <v>70</v>
      </c>
      <c r="S1605" s="56" t="s">
        <v>11415</v>
      </c>
      <c r="T1605" s="56" t="s">
        <v>7140</v>
      </c>
      <c r="U1605" s="57">
        <v>8923837</v>
      </c>
      <c r="V1605" s="57">
        <v>-5024324</v>
      </c>
      <c r="W1605" s="57">
        <v>3899513</v>
      </c>
      <c r="X1605" s="57">
        <v>0</v>
      </c>
      <c r="Y1605" s="73">
        <v>41486</v>
      </c>
      <c r="Z1605" s="57">
        <v>-729544.13</v>
      </c>
      <c r="AA1605" s="57">
        <v>0</v>
      </c>
      <c r="AB1605" s="57">
        <v>3169968.87</v>
      </c>
      <c r="AC1605" s="57">
        <v>0</v>
      </c>
      <c r="AD1605" s="56" t="s">
        <v>9255</v>
      </c>
      <c r="AE1605" s="57">
        <v>0</v>
      </c>
      <c r="AF1605" s="57">
        <v>0</v>
      </c>
      <c r="AG1605" s="57">
        <v>0</v>
      </c>
      <c r="AI1605"/>
      <c r="AJ1605"/>
    </row>
    <row r="1606" spans="1:36">
      <c r="A1606" s="56" t="s">
        <v>49</v>
      </c>
      <c r="B1606" s="56" t="s">
        <v>11427</v>
      </c>
      <c r="C1606" s="56">
        <v>2101010050</v>
      </c>
      <c r="D1606" s="56" t="s">
        <v>43</v>
      </c>
      <c r="E1606" s="56">
        <v>2101020050</v>
      </c>
      <c r="F1606" s="56">
        <v>5401010050</v>
      </c>
      <c r="G1606" s="56" t="s">
        <v>11431</v>
      </c>
      <c r="H1606" s="56">
        <v>400211</v>
      </c>
      <c r="I1606" s="56" t="s">
        <v>11512</v>
      </c>
      <c r="J1606" s="56" t="s">
        <v>2953</v>
      </c>
      <c r="K1606" s="56" t="s">
        <v>2954</v>
      </c>
      <c r="L1606" s="56" t="s">
        <v>7138</v>
      </c>
      <c r="M1606" s="73">
        <v>41491</v>
      </c>
      <c r="N1606" s="56"/>
      <c r="O1606" s="56"/>
      <c r="P1606" s="56" t="s">
        <v>1476</v>
      </c>
      <c r="Q1606" s="56"/>
      <c r="R1606" s="56" t="s">
        <v>70</v>
      </c>
      <c r="S1606" s="56" t="s">
        <v>11415</v>
      </c>
      <c r="T1606" s="56" t="s">
        <v>7140</v>
      </c>
      <c r="U1606" s="57">
        <v>3291684</v>
      </c>
      <c r="V1606" s="57">
        <v>-1849702.27</v>
      </c>
      <c r="W1606" s="57">
        <v>1441981.73</v>
      </c>
      <c r="X1606" s="57">
        <v>0</v>
      </c>
      <c r="Y1606" s="73">
        <v>41491</v>
      </c>
      <c r="Z1606" s="57">
        <v>-269010.58</v>
      </c>
      <c r="AA1606" s="57">
        <v>0</v>
      </c>
      <c r="AB1606" s="57">
        <v>1172971.1499999999</v>
      </c>
      <c r="AC1606" s="57">
        <v>0</v>
      </c>
      <c r="AD1606" s="56" t="s">
        <v>9255</v>
      </c>
      <c r="AE1606" s="57">
        <v>0</v>
      </c>
      <c r="AF1606" s="57">
        <v>0</v>
      </c>
      <c r="AG1606" s="57">
        <v>0</v>
      </c>
      <c r="AI1606"/>
      <c r="AJ1606"/>
    </row>
    <row r="1607" spans="1:36">
      <c r="A1607" s="56" t="s">
        <v>49</v>
      </c>
      <c r="B1607" s="56" t="s">
        <v>11427</v>
      </c>
      <c r="C1607" s="56">
        <v>2101010050</v>
      </c>
      <c r="D1607" s="56" t="s">
        <v>43</v>
      </c>
      <c r="E1607" s="56">
        <v>2101020050</v>
      </c>
      <c r="F1607" s="56">
        <v>5401010050</v>
      </c>
      <c r="G1607" s="56" t="s">
        <v>11431</v>
      </c>
      <c r="H1607" s="56">
        <v>400211</v>
      </c>
      <c r="I1607" s="56" t="s">
        <v>11512</v>
      </c>
      <c r="J1607" s="56" t="s">
        <v>2955</v>
      </c>
      <c r="K1607" s="56" t="s">
        <v>2956</v>
      </c>
      <c r="L1607" s="56" t="s">
        <v>7138</v>
      </c>
      <c r="M1607" s="73">
        <v>41666</v>
      </c>
      <c r="N1607" s="56"/>
      <c r="O1607" s="56"/>
      <c r="P1607" s="56" t="s">
        <v>1476</v>
      </c>
      <c r="Q1607" s="56"/>
      <c r="R1607" s="56" t="s">
        <v>70</v>
      </c>
      <c r="S1607" s="56" t="s">
        <v>11415</v>
      </c>
      <c r="T1607" s="56" t="s">
        <v>7140</v>
      </c>
      <c r="U1607" s="57">
        <v>574827</v>
      </c>
      <c r="V1607" s="57">
        <v>-301203.84999999998</v>
      </c>
      <c r="W1607" s="57">
        <v>273623.15000000002</v>
      </c>
      <c r="X1607" s="57">
        <v>0</v>
      </c>
      <c r="Y1607" s="73">
        <v>41666</v>
      </c>
      <c r="Z1607" s="57">
        <v>-46445.5</v>
      </c>
      <c r="AA1607" s="57">
        <v>0</v>
      </c>
      <c r="AB1607" s="57">
        <v>227177.65</v>
      </c>
      <c r="AC1607" s="57">
        <v>0</v>
      </c>
      <c r="AD1607" s="56" t="s">
        <v>9255</v>
      </c>
      <c r="AE1607" s="57">
        <v>0</v>
      </c>
      <c r="AF1607" s="57">
        <v>0</v>
      </c>
      <c r="AG1607" s="57">
        <v>0</v>
      </c>
      <c r="AI1607"/>
      <c r="AJ1607"/>
    </row>
    <row r="1608" spans="1:36">
      <c r="A1608" s="56" t="s">
        <v>49</v>
      </c>
      <c r="B1608" s="56" t="s">
        <v>11427</v>
      </c>
      <c r="C1608" s="56">
        <v>2101010050</v>
      </c>
      <c r="D1608" s="56" t="s">
        <v>43</v>
      </c>
      <c r="E1608" s="56">
        <v>2101020050</v>
      </c>
      <c r="F1608" s="56">
        <v>5401010050</v>
      </c>
      <c r="G1608" s="56" t="s">
        <v>11431</v>
      </c>
      <c r="H1608" s="56">
        <v>400211</v>
      </c>
      <c r="I1608" s="56" t="s">
        <v>11512</v>
      </c>
      <c r="J1608" s="56" t="s">
        <v>2957</v>
      </c>
      <c r="K1608" s="56" t="s">
        <v>7146</v>
      </c>
      <c r="L1608" s="56" t="s">
        <v>7138</v>
      </c>
      <c r="M1608" s="73">
        <v>40831</v>
      </c>
      <c r="N1608" s="56"/>
      <c r="O1608" s="56"/>
      <c r="P1608" s="56" t="s">
        <v>1476</v>
      </c>
      <c r="Q1608" s="56"/>
      <c r="R1608" s="56" t="s">
        <v>70</v>
      </c>
      <c r="S1608" s="56" t="s">
        <v>11415</v>
      </c>
      <c r="T1608" s="56" t="s">
        <v>7140</v>
      </c>
      <c r="U1608" s="57">
        <v>82516267</v>
      </c>
      <c r="V1608" s="57">
        <v>-57202523.859999999</v>
      </c>
      <c r="W1608" s="57">
        <v>25313743.140000001</v>
      </c>
      <c r="X1608" s="57">
        <v>0</v>
      </c>
      <c r="Y1608" s="73">
        <v>40831</v>
      </c>
      <c r="Z1608" s="57">
        <v>-7642298.6500000004</v>
      </c>
      <c r="AA1608" s="57">
        <v>0</v>
      </c>
      <c r="AB1608" s="57">
        <v>17671444.489999998</v>
      </c>
      <c r="AC1608" s="57">
        <v>0</v>
      </c>
      <c r="AD1608" s="56" t="s">
        <v>9255</v>
      </c>
      <c r="AE1608" s="57">
        <v>0</v>
      </c>
      <c r="AF1608" s="57">
        <v>0</v>
      </c>
      <c r="AG1608" s="57">
        <v>0</v>
      </c>
      <c r="AI1608"/>
      <c r="AJ1608"/>
    </row>
    <row r="1609" spans="1:36">
      <c r="A1609" s="56" t="s">
        <v>49</v>
      </c>
      <c r="B1609" s="56" t="s">
        <v>11427</v>
      </c>
      <c r="C1609" s="56">
        <v>2101010050</v>
      </c>
      <c r="D1609" s="56" t="s">
        <v>43</v>
      </c>
      <c r="E1609" s="56">
        <v>2101020050</v>
      </c>
      <c r="F1609" s="56">
        <v>5401010050</v>
      </c>
      <c r="G1609" s="56" t="s">
        <v>11431</v>
      </c>
      <c r="H1609" s="56">
        <v>400211</v>
      </c>
      <c r="I1609" s="56" t="s">
        <v>11541</v>
      </c>
      <c r="J1609" s="56" t="s">
        <v>3443</v>
      </c>
      <c r="K1609" s="56" t="s">
        <v>3444</v>
      </c>
      <c r="L1609" s="56" t="s">
        <v>7138</v>
      </c>
      <c r="M1609" s="73">
        <v>40039</v>
      </c>
      <c r="N1609" s="56"/>
      <c r="O1609" s="56"/>
      <c r="P1609" s="56" t="s">
        <v>1476</v>
      </c>
      <c r="Q1609" s="56"/>
      <c r="R1609" s="56" t="s">
        <v>70</v>
      </c>
      <c r="S1609" s="56" t="s">
        <v>11415</v>
      </c>
      <c r="T1609" s="56" t="s">
        <v>7140</v>
      </c>
      <c r="U1609" s="57">
        <v>1019577</v>
      </c>
      <c r="V1609" s="57">
        <v>-921383.01</v>
      </c>
      <c r="W1609" s="57">
        <v>98193.99</v>
      </c>
      <c r="X1609" s="57">
        <v>0</v>
      </c>
      <c r="Y1609" s="73">
        <v>40039</v>
      </c>
      <c r="Z1609" s="57">
        <v>-47215.14</v>
      </c>
      <c r="AA1609" s="57">
        <v>0</v>
      </c>
      <c r="AB1609" s="57">
        <v>50978.85</v>
      </c>
      <c r="AC1609" s="57">
        <v>0</v>
      </c>
      <c r="AD1609" s="56" t="s">
        <v>9255</v>
      </c>
      <c r="AE1609" s="57">
        <v>0</v>
      </c>
      <c r="AF1609" s="57">
        <v>0</v>
      </c>
      <c r="AG1609" s="57">
        <v>0</v>
      </c>
      <c r="AI1609"/>
      <c r="AJ1609"/>
    </row>
    <row r="1610" spans="1:36">
      <c r="A1610" s="56" t="s">
        <v>49</v>
      </c>
      <c r="B1610" s="56" t="s">
        <v>11427</v>
      </c>
      <c r="C1610" s="56">
        <v>2101010050</v>
      </c>
      <c r="D1610" s="56" t="s">
        <v>43</v>
      </c>
      <c r="E1610" s="56">
        <v>2101020050</v>
      </c>
      <c r="F1610" s="56">
        <v>5401010050</v>
      </c>
      <c r="G1610" s="56" t="s">
        <v>11431</v>
      </c>
      <c r="H1610" s="56">
        <v>400211</v>
      </c>
      <c r="I1610" s="56" t="s">
        <v>11541</v>
      </c>
      <c r="J1610" s="56" t="s">
        <v>3445</v>
      </c>
      <c r="K1610" s="56" t="s">
        <v>3446</v>
      </c>
      <c r="L1610" s="56" t="s">
        <v>7138</v>
      </c>
      <c r="M1610" s="73">
        <v>40459</v>
      </c>
      <c r="N1610" s="56"/>
      <c r="O1610" s="56"/>
      <c r="P1610" s="56" t="s">
        <v>1476</v>
      </c>
      <c r="Q1610" s="56"/>
      <c r="R1610" s="56" t="s">
        <v>70</v>
      </c>
      <c r="S1610" s="56" t="s">
        <v>11415</v>
      </c>
      <c r="T1610" s="56" t="s">
        <v>7140</v>
      </c>
      <c r="U1610" s="57">
        <v>614992</v>
      </c>
      <c r="V1610" s="57">
        <v>-481248.82</v>
      </c>
      <c r="W1610" s="57">
        <v>133743.18</v>
      </c>
      <c r="X1610" s="57">
        <v>0</v>
      </c>
      <c r="Y1610" s="73">
        <v>40459</v>
      </c>
      <c r="Z1610" s="57">
        <v>-61981.72</v>
      </c>
      <c r="AA1610" s="57">
        <v>0</v>
      </c>
      <c r="AB1610" s="57">
        <v>71761.460000000006</v>
      </c>
      <c r="AC1610" s="57">
        <v>0</v>
      </c>
      <c r="AD1610" s="56" t="s">
        <v>9255</v>
      </c>
      <c r="AE1610" s="57">
        <v>0</v>
      </c>
      <c r="AF1610" s="57">
        <v>0</v>
      </c>
      <c r="AG1610" s="57">
        <v>0</v>
      </c>
      <c r="AI1610"/>
      <c r="AJ1610"/>
    </row>
    <row r="1611" spans="1:36">
      <c r="A1611" s="56" t="s">
        <v>49</v>
      </c>
      <c r="B1611" s="56" t="s">
        <v>11427</v>
      </c>
      <c r="C1611" s="56">
        <v>2101010050</v>
      </c>
      <c r="D1611" s="56" t="s">
        <v>43</v>
      </c>
      <c r="E1611" s="56">
        <v>2101020050</v>
      </c>
      <c r="F1611" s="56">
        <v>5401010050</v>
      </c>
      <c r="G1611" s="56" t="s">
        <v>11431</v>
      </c>
      <c r="H1611" s="56">
        <v>400211</v>
      </c>
      <c r="I1611" s="56" t="s">
        <v>11541</v>
      </c>
      <c r="J1611" s="56" t="s">
        <v>3447</v>
      </c>
      <c r="K1611" s="56" t="s">
        <v>11542</v>
      </c>
      <c r="L1611" s="56" t="s">
        <v>7138</v>
      </c>
      <c r="M1611" s="73">
        <v>40900</v>
      </c>
      <c r="N1611" s="56"/>
      <c r="O1611" s="56"/>
      <c r="P1611" s="56" t="s">
        <v>1476</v>
      </c>
      <c r="Q1611" s="56"/>
      <c r="R1611" s="56" t="s">
        <v>70</v>
      </c>
      <c r="S1611" s="56" t="s">
        <v>11415</v>
      </c>
      <c r="T1611" s="56" t="s">
        <v>7140</v>
      </c>
      <c r="U1611" s="57">
        <v>36902</v>
      </c>
      <c r="V1611" s="57">
        <v>-25012.21</v>
      </c>
      <c r="W1611" s="57">
        <v>11889.79</v>
      </c>
      <c r="X1611" s="57">
        <v>0</v>
      </c>
      <c r="Y1611" s="73">
        <v>40900</v>
      </c>
      <c r="Z1611" s="57">
        <v>-3371.79</v>
      </c>
      <c r="AA1611" s="57">
        <v>0</v>
      </c>
      <c r="AB1611" s="57">
        <v>8518</v>
      </c>
      <c r="AC1611" s="57">
        <v>0</v>
      </c>
      <c r="AD1611" s="56" t="s">
        <v>9255</v>
      </c>
      <c r="AE1611" s="57">
        <v>0</v>
      </c>
      <c r="AF1611" s="57">
        <v>0</v>
      </c>
      <c r="AG1611" s="57">
        <v>0</v>
      </c>
      <c r="AI1611"/>
      <c r="AJ1611"/>
    </row>
    <row r="1612" spans="1:36">
      <c r="A1612" s="56" t="s">
        <v>49</v>
      </c>
      <c r="B1612" s="56" t="s">
        <v>11427</v>
      </c>
      <c r="C1612" s="56">
        <v>2101010050</v>
      </c>
      <c r="D1612" s="56" t="s">
        <v>43</v>
      </c>
      <c r="E1612" s="56">
        <v>2101020050</v>
      </c>
      <c r="F1612" s="56">
        <v>5401010050</v>
      </c>
      <c r="G1612" s="56" t="s">
        <v>11431</v>
      </c>
      <c r="H1612" s="56">
        <v>400211</v>
      </c>
      <c r="I1612" s="56" t="s">
        <v>11541</v>
      </c>
      <c r="J1612" s="56" t="s">
        <v>3448</v>
      </c>
      <c r="K1612" s="56" t="s">
        <v>3449</v>
      </c>
      <c r="L1612" s="56" t="s">
        <v>7138</v>
      </c>
      <c r="M1612" s="73">
        <v>40039</v>
      </c>
      <c r="N1612" s="56"/>
      <c r="O1612" s="56"/>
      <c r="P1612" s="56" t="s">
        <v>1476</v>
      </c>
      <c r="Q1612" s="56"/>
      <c r="R1612" s="56" t="s">
        <v>70</v>
      </c>
      <c r="S1612" s="56" t="s">
        <v>11415</v>
      </c>
      <c r="T1612" s="56" t="s">
        <v>7140</v>
      </c>
      <c r="U1612" s="57">
        <v>221371</v>
      </c>
      <c r="V1612" s="57">
        <v>-200050.89</v>
      </c>
      <c r="W1612" s="57">
        <v>21320.11</v>
      </c>
      <c r="X1612" s="57">
        <v>0</v>
      </c>
      <c r="Y1612" s="73">
        <v>40039</v>
      </c>
      <c r="Z1612" s="57">
        <v>-10251.56</v>
      </c>
      <c r="AA1612" s="57">
        <v>0</v>
      </c>
      <c r="AB1612" s="57">
        <v>11068.55</v>
      </c>
      <c r="AC1612" s="57">
        <v>0</v>
      </c>
      <c r="AD1612" s="56" t="s">
        <v>9255</v>
      </c>
      <c r="AE1612" s="57">
        <v>0</v>
      </c>
      <c r="AF1612" s="57">
        <v>0</v>
      </c>
      <c r="AG1612" s="57">
        <v>0</v>
      </c>
      <c r="AI1612"/>
      <c r="AJ1612"/>
    </row>
    <row r="1613" spans="1:36">
      <c r="A1613" s="56" t="s">
        <v>49</v>
      </c>
      <c r="B1613" s="56" t="s">
        <v>11427</v>
      </c>
      <c r="C1613" s="56">
        <v>2101010050</v>
      </c>
      <c r="D1613" s="56" t="s">
        <v>43</v>
      </c>
      <c r="E1613" s="56">
        <v>2101020050</v>
      </c>
      <c r="F1613" s="56">
        <v>5401010050</v>
      </c>
      <c r="G1613" s="56" t="s">
        <v>11431</v>
      </c>
      <c r="H1613" s="56">
        <v>400211</v>
      </c>
      <c r="I1613" s="56" t="s">
        <v>11541</v>
      </c>
      <c r="J1613" s="56" t="s">
        <v>3450</v>
      </c>
      <c r="K1613" s="56" t="s">
        <v>3451</v>
      </c>
      <c r="L1613" s="56" t="s">
        <v>7138</v>
      </c>
      <c r="M1613" s="73">
        <v>41129</v>
      </c>
      <c r="N1613" s="56"/>
      <c r="O1613" s="56"/>
      <c r="P1613" s="56" t="s">
        <v>1476</v>
      </c>
      <c r="Q1613" s="56"/>
      <c r="R1613" s="56" t="s">
        <v>70</v>
      </c>
      <c r="S1613" s="56" t="s">
        <v>11415</v>
      </c>
      <c r="T1613" s="56" t="s">
        <v>7140</v>
      </c>
      <c r="U1613" s="57">
        <v>1379896</v>
      </c>
      <c r="V1613" s="57">
        <v>-867470.41</v>
      </c>
      <c r="W1613" s="57">
        <v>512425.59</v>
      </c>
      <c r="X1613" s="57">
        <v>0</v>
      </c>
      <c r="Y1613" s="73">
        <v>41129</v>
      </c>
      <c r="Z1613" s="57">
        <v>-121001.54</v>
      </c>
      <c r="AA1613" s="57">
        <v>0</v>
      </c>
      <c r="AB1613" s="57">
        <v>391424.05</v>
      </c>
      <c r="AC1613" s="57">
        <v>0</v>
      </c>
      <c r="AD1613" s="56" t="s">
        <v>9255</v>
      </c>
      <c r="AE1613" s="57">
        <v>0</v>
      </c>
      <c r="AF1613" s="57">
        <v>0</v>
      </c>
      <c r="AG1613" s="57">
        <v>0</v>
      </c>
      <c r="AI1613"/>
      <c r="AJ1613"/>
    </row>
    <row r="1614" spans="1:36">
      <c r="A1614" s="56" t="s">
        <v>49</v>
      </c>
      <c r="B1614" s="56" t="s">
        <v>11427</v>
      </c>
      <c r="C1614" s="56">
        <v>2101010050</v>
      </c>
      <c r="D1614" s="56" t="s">
        <v>43</v>
      </c>
      <c r="E1614" s="56">
        <v>2101020050</v>
      </c>
      <c r="F1614" s="56">
        <v>5401010050</v>
      </c>
      <c r="G1614" s="56" t="s">
        <v>11431</v>
      </c>
      <c r="H1614" s="56">
        <v>400211</v>
      </c>
      <c r="I1614" s="56" t="s">
        <v>11541</v>
      </c>
      <c r="J1614" s="56" t="s">
        <v>3452</v>
      </c>
      <c r="K1614" s="56" t="s">
        <v>3453</v>
      </c>
      <c r="L1614" s="56" t="s">
        <v>7138</v>
      </c>
      <c r="M1614" s="73">
        <v>40039</v>
      </c>
      <c r="N1614" s="56"/>
      <c r="O1614" s="56"/>
      <c r="P1614" s="56" t="s">
        <v>1476</v>
      </c>
      <c r="Q1614" s="56"/>
      <c r="R1614" s="56" t="s">
        <v>70</v>
      </c>
      <c r="S1614" s="56" t="s">
        <v>11415</v>
      </c>
      <c r="T1614" s="56" t="s">
        <v>7140</v>
      </c>
      <c r="U1614" s="57">
        <v>30290</v>
      </c>
      <c r="V1614" s="57">
        <v>-27372.720000000001</v>
      </c>
      <c r="W1614" s="57">
        <v>2917.28</v>
      </c>
      <c r="X1614" s="57">
        <v>0</v>
      </c>
      <c r="Y1614" s="73">
        <v>40039</v>
      </c>
      <c r="Z1614" s="57">
        <v>-1402.78</v>
      </c>
      <c r="AA1614" s="57">
        <v>0</v>
      </c>
      <c r="AB1614" s="57">
        <v>1514.5</v>
      </c>
      <c r="AC1614" s="57">
        <v>0</v>
      </c>
      <c r="AD1614" s="56" t="s">
        <v>9255</v>
      </c>
      <c r="AE1614" s="57">
        <v>0</v>
      </c>
      <c r="AF1614" s="57">
        <v>0</v>
      </c>
      <c r="AG1614" s="57">
        <v>0</v>
      </c>
      <c r="AI1614"/>
      <c r="AJ1614"/>
    </row>
    <row r="1615" spans="1:36">
      <c r="A1615" s="56" t="s">
        <v>49</v>
      </c>
      <c r="B1615" s="56" t="s">
        <v>11427</v>
      </c>
      <c r="C1615" s="56">
        <v>2101010050</v>
      </c>
      <c r="D1615" s="56" t="s">
        <v>43</v>
      </c>
      <c r="E1615" s="56">
        <v>2101020050</v>
      </c>
      <c r="F1615" s="56">
        <v>5401010050</v>
      </c>
      <c r="G1615" s="56" t="s">
        <v>11431</v>
      </c>
      <c r="H1615" s="56">
        <v>400211</v>
      </c>
      <c r="I1615" s="56" t="s">
        <v>11541</v>
      </c>
      <c r="J1615" s="56" t="s">
        <v>3454</v>
      </c>
      <c r="K1615" s="56" t="s">
        <v>3455</v>
      </c>
      <c r="L1615" s="56" t="s">
        <v>7138</v>
      </c>
      <c r="M1615" s="73">
        <v>41200</v>
      </c>
      <c r="N1615" s="56"/>
      <c r="O1615" s="56"/>
      <c r="P1615" s="56" t="s">
        <v>1476</v>
      </c>
      <c r="Q1615" s="56"/>
      <c r="R1615" s="56" t="s">
        <v>70</v>
      </c>
      <c r="S1615" s="56" t="s">
        <v>11415</v>
      </c>
      <c r="T1615" s="56" t="s">
        <v>7140</v>
      </c>
      <c r="U1615" s="57">
        <v>848566</v>
      </c>
      <c r="V1615" s="57">
        <v>-520971.24</v>
      </c>
      <c r="W1615" s="57">
        <v>327594.76</v>
      </c>
      <c r="X1615" s="57">
        <v>0</v>
      </c>
      <c r="Y1615" s="73">
        <v>41200</v>
      </c>
      <c r="Z1615" s="57">
        <v>-73548.72</v>
      </c>
      <c r="AA1615" s="57">
        <v>0</v>
      </c>
      <c r="AB1615" s="57">
        <v>254046.04</v>
      </c>
      <c r="AC1615" s="57">
        <v>0</v>
      </c>
      <c r="AD1615" s="56" t="s">
        <v>9255</v>
      </c>
      <c r="AE1615" s="57">
        <v>0</v>
      </c>
      <c r="AF1615" s="57">
        <v>0</v>
      </c>
      <c r="AG1615" s="57">
        <v>0</v>
      </c>
      <c r="AI1615"/>
      <c r="AJ1615"/>
    </row>
    <row r="1616" spans="1:36">
      <c r="A1616" s="56" t="s">
        <v>49</v>
      </c>
      <c r="B1616" s="56" t="s">
        <v>11427</v>
      </c>
      <c r="C1616" s="56">
        <v>2101010050</v>
      </c>
      <c r="D1616" s="56" t="s">
        <v>43</v>
      </c>
      <c r="E1616" s="56">
        <v>2101020050</v>
      </c>
      <c r="F1616" s="56">
        <v>5401010050</v>
      </c>
      <c r="G1616" s="56" t="s">
        <v>11431</v>
      </c>
      <c r="H1616" s="56">
        <v>400211</v>
      </c>
      <c r="I1616" s="56" t="s">
        <v>11541</v>
      </c>
      <c r="J1616" s="56" t="s">
        <v>3456</v>
      </c>
      <c r="K1616" s="56" t="s">
        <v>3457</v>
      </c>
      <c r="L1616" s="56" t="s">
        <v>7138</v>
      </c>
      <c r="M1616" s="73">
        <v>41296</v>
      </c>
      <c r="N1616" s="56"/>
      <c r="O1616" s="56"/>
      <c r="P1616" s="56" t="s">
        <v>1476</v>
      </c>
      <c r="Q1616" s="56"/>
      <c r="R1616" s="56" t="s">
        <v>70</v>
      </c>
      <c r="S1616" s="56" t="s">
        <v>11415</v>
      </c>
      <c r="T1616" s="56" t="s">
        <v>7140</v>
      </c>
      <c r="U1616" s="57">
        <v>858406</v>
      </c>
      <c r="V1616" s="57">
        <v>-510245.28</v>
      </c>
      <c r="W1616" s="57">
        <v>348160.72</v>
      </c>
      <c r="X1616" s="57">
        <v>0</v>
      </c>
      <c r="Y1616" s="73">
        <v>41296</v>
      </c>
      <c r="Z1616" s="57">
        <v>-73292.81</v>
      </c>
      <c r="AA1616" s="57">
        <v>0</v>
      </c>
      <c r="AB1616" s="57">
        <v>274867.90999999997</v>
      </c>
      <c r="AC1616" s="57">
        <v>0</v>
      </c>
      <c r="AD1616" s="56" t="s">
        <v>9255</v>
      </c>
      <c r="AE1616" s="57">
        <v>0</v>
      </c>
      <c r="AF1616" s="57">
        <v>0</v>
      </c>
      <c r="AG1616" s="57">
        <v>0</v>
      </c>
      <c r="AI1616"/>
      <c r="AJ1616"/>
    </row>
    <row r="1617" spans="1:36">
      <c r="A1617" s="56" t="s">
        <v>49</v>
      </c>
      <c r="B1617" s="56" t="s">
        <v>11427</v>
      </c>
      <c r="C1617" s="56">
        <v>2101010050</v>
      </c>
      <c r="D1617" s="56" t="s">
        <v>43</v>
      </c>
      <c r="E1617" s="56">
        <v>2101020050</v>
      </c>
      <c r="F1617" s="56">
        <v>5401010050</v>
      </c>
      <c r="G1617" s="56" t="s">
        <v>11431</v>
      </c>
      <c r="H1617" s="56">
        <v>400211</v>
      </c>
      <c r="I1617" s="56" t="s">
        <v>11512</v>
      </c>
      <c r="J1617" s="56" t="s">
        <v>2999</v>
      </c>
      <c r="K1617" s="56" t="s">
        <v>3000</v>
      </c>
      <c r="L1617" s="56" t="s">
        <v>7138</v>
      </c>
      <c r="M1617" s="73">
        <v>41361</v>
      </c>
      <c r="N1617" s="56"/>
      <c r="O1617" s="56"/>
      <c r="P1617" s="56" t="s">
        <v>1476</v>
      </c>
      <c r="Q1617" s="56"/>
      <c r="R1617" s="56" t="s">
        <v>70</v>
      </c>
      <c r="S1617" s="56" t="s">
        <v>11415</v>
      </c>
      <c r="T1617" s="56" t="s">
        <v>7140</v>
      </c>
      <c r="U1617" s="57">
        <v>9009959</v>
      </c>
      <c r="V1617" s="57">
        <v>-5238176.4800000004</v>
      </c>
      <c r="W1617" s="57">
        <v>3771782.52</v>
      </c>
      <c r="X1617" s="57">
        <v>0</v>
      </c>
      <c r="Y1617" s="73">
        <v>41361</v>
      </c>
      <c r="Z1617" s="57">
        <v>-761888.08</v>
      </c>
      <c r="AA1617" s="57">
        <v>0</v>
      </c>
      <c r="AB1617" s="57">
        <v>3009894.44</v>
      </c>
      <c r="AC1617" s="57">
        <v>0</v>
      </c>
      <c r="AD1617" s="56" t="s">
        <v>9255</v>
      </c>
      <c r="AE1617" s="57">
        <v>0</v>
      </c>
      <c r="AF1617" s="57">
        <v>0</v>
      </c>
      <c r="AG1617" s="57">
        <v>0</v>
      </c>
      <c r="AI1617"/>
      <c r="AJ1617"/>
    </row>
    <row r="1618" spans="1:36">
      <c r="A1618" s="56" t="s">
        <v>49</v>
      </c>
      <c r="B1618" s="56" t="s">
        <v>11427</v>
      </c>
      <c r="C1618" s="56">
        <v>2101010050</v>
      </c>
      <c r="D1618" s="56" t="s">
        <v>43</v>
      </c>
      <c r="E1618" s="56">
        <v>2101020050</v>
      </c>
      <c r="F1618" s="56">
        <v>5401010050</v>
      </c>
      <c r="G1618" s="56" t="s">
        <v>11431</v>
      </c>
      <c r="H1618" s="56">
        <v>400211</v>
      </c>
      <c r="I1618" s="56" t="s">
        <v>11512</v>
      </c>
      <c r="J1618" s="56" t="s">
        <v>3003</v>
      </c>
      <c r="K1618" s="56" t="s">
        <v>3004</v>
      </c>
      <c r="L1618" s="56" t="s">
        <v>7138</v>
      </c>
      <c r="M1618" s="73">
        <v>40217</v>
      </c>
      <c r="N1618" s="56"/>
      <c r="O1618" s="56"/>
      <c r="P1618" s="56" t="s">
        <v>1476</v>
      </c>
      <c r="Q1618" s="56"/>
      <c r="R1618" s="56" t="s">
        <v>70</v>
      </c>
      <c r="S1618" s="56" t="s">
        <v>11415</v>
      </c>
      <c r="T1618" s="56" t="s">
        <v>7140</v>
      </c>
      <c r="U1618" s="57">
        <v>118125</v>
      </c>
      <c r="V1618" s="57">
        <v>-100272.36</v>
      </c>
      <c r="W1618" s="57">
        <v>17852.64</v>
      </c>
      <c r="X1618" s="57">
        <v>0</v>
      </c>
      <c r="Y1618" s="73">
        <v>40217</v>
      </c>
      <c r="Z1618" s="57">
        <v>-11946.39</v>
      </c>
      <c r="AA1618" s="57">
        <v>0</v>
      </c>
      <c r="AB1618" s="57">
        <v>5906.25</v>
      </c>
      <c r="AC1618" s="57">
        <v>0</v>
      </c>
      <c r="AD1618" s="56" t="s">
        <v>9255</v>
      </c>
      <c r="AE1618" s="57">
        <v>0</v>
      </c>
      <c r="AF1618" s="57">
        <v>0</v>
      </c>
      <c r="AG1618" s="57">
        <v>0</v>
      </c>
      <c r="AI1618"/>
      <c r="AJ1618"/>
    </row>
    <row r="1619" spans="1:36">
      <c r="A1619" s="56" t="s">
        <v>49</v>
      </c>
      <c r="B1619" s="56" t="s">
        <v>11427</v>
      </c>
      <c r="C1619" s="56">
        <v>2101010050</v>
      </c>
      <c r="D1619" s="56" t="s">
        <v>43</v>
      </c>
      <c r="E1619" s="56">
        <v>2101020050</v>
      </c>
      <c r="F1619" s="56">
        <v>5401010050</v>
      </c>
      <c r="G1619" s="56" t="s">
        <v>11431</v>
      </c>
      <c r="H1619" s="56">
        <v>400211</v>
      </c>
      <c r="I1619" s="56" t="s">
        <v>11541</v>
      </c>
      <c r="J1619" s="56" t="s">
        <v>3458</v>
      </c>
      <c r="K1619" s="56" t="s">
        <v>3459</v>
      </c>
      <c r="L1619" s="56" t="s">
        <v>7138</v>
      </c>
      <c r="M1619" s="73">
        <v>41510</v>
      </c>
      <c r="N1619" s="56"/>
      <c r="O1619" s="56"/>
      <c r="P1619" s="56" t="s">
        <v>1476</v>
      </c>
      <c r="Q1619" s="56"/>
      <c r="R1619" s="56" t="s">
        <v>70</v>
      </c>
      <c r="S1619" s="56" t="s">
        <v>11415</v>
      </c>
      <c r="T1619" s="56" t="s">
        <v>7140</v>
      </c>
      <c r="U1619" s="57">
        <v>39168</v>
      </c>
      <c r="V1619" s="57">
        <v>-21626.49</v>
      </c>
      <c r="W1619" s="57">
        <v>17541.509999999998</v>
      </c>
      <c r="X1619" s="57">
        <v>0</v>
      </c>
      <c r="Y1619" s="73">
        <v>41510</v>
      </c>
      <c r="Z1619" s="57">
        <v>-3242.84</v>
      </c>
      <c r="AA1619" s="57">
        <v>0</v>
      </c>
      <c r="AB1619" s="57">
        <v>14298.67</v>
      </c>
      <c r="AC1619" s="57">
        <v>0</v>
      </c>
      <c r="AD1619" s="56" t="s">
        <v>9255</v>
      </c>
      <c r="AE1619" s="57">
        <v>0</v>
      </c>
      <c r="AF1619" s="57">
        <v>0</v>
      </c>
      <c r="AG1619" s="57">
        <v>0</v>
      </c>
      <c r="AI1619"/>
      <c r="AJ1619"/>
    </row>
    <row r="1620" spans="1:36">
      <c r="A1620" s="56" t="s">
        <v>49</v>
      </c>
      <c r="B1620" s="56" t="s">
        <v>11427</v>
      </c>
      <c r="C1620" s="56">
        <v>2101010050</v>
      </c>
      <c r="D1620" s="56" t="s">
        <v>43</v>
      </c>
      <c r="E1620" s="56">
        <v>2101020050</v>
      </c>
      <c r="F1620" s="56">
        <v>5401010050</v>
      </c>
      <c r="G1620" s="56" t="s">
        <v>11431</v>
      </c>
      <c r="H1620" s="56">
        <v>400211</v>
      </c>
      <c r="I1620" s="56" t="s">
        <v>11541</v>
      </c>
      <c r="J1620" s="56" t="s">
        <v>3460</v>
      </c>
      <c r="K1620" s="56" t="s">
        <v>3461</v>
      </c>
      <c r="L1620" s="56" t="s">
        <v>7138</v>
      </c>
      <c r="M1620" s="73">
        <v>41552</v>
      </c>
      <c r="N1620" s="56"/>
      <c r="O1620" s="56"/>
      <c r="P1620" s="56" t="s">
        <v>1476</v>
      </c>
      <c r="Q1620" s="56"/>
      <c r="R1620" s="56" t="s">
        <v>70</v>
      </c>
      <c r="S1620" s="56" t="s">
        <v>11415</v>
      </c>
      <c r="T1620" s="56" t="s">
        <v>7140</v>
      </c>
      <c r="U1620" s="57">
        <v>24597</v>
      </c>
      <c r="V1620" s="57">
        <v>-13381.25</v>
      </c>
      <c r="W1620" s="57">
        <v>11215.75</v>
      </c>
      <c r="X1620" s="57">
        <v>0</v>
      </c>
      <c r="Y1620" s="73">
        <v>41552</v>
      </c>
      <c r="Z1620" s="57">
        <v>-2025.07</v>
      </c>
      <c r="AA1620" s="57">
        <v>0</v>
      </c>
      <c r="AB1620" s="57">
        <v>9190.68</v>
      </c>
      <c r="AC1620" s="57">
        <v>0</v>
      </c>
      <c r="AD1620" s="56" t="s">
        <v>9255</v>
      </c>
      <c r="AE1620" s="57">
        <v>0</v>
      </c>
      <c r="AF1620" s="57">
        <v>0</v>
      </c>
      <c r="AG1620" s="57">
        <v>0</v>
      </c>
      <c r="AI1620"/>
      <c r="AJ1620"/>
    </row>
    <row r="1621" spans="1:36">
      <c r="A1621" s="56" t="s">
        <v>49</v>
      </c>
      <c r="B1621" s="56" t="s">
        <v>11427</v>
      </c>
      <c r="C1621" s="56">
        <v>2101010050</v>
      </c>
      <c r="D1621" s="56" t="s">
        <v>43</v>
      </c>
      <c r="E1621" s="56">
        <v>2101020050</v>
      </c>
      <c r="F1621" s="56">
        <v>5401010050</v>
      </c>
      <c r="G1621" s="56" t="s">
        <v>11431</v>
      </c>
      <c r="H1621" s="56">
        <v>400211</v>
      </c>
      <c r="I1621" s="56" t="s">
        <v>11512</v>
      </c>
      <c r="J1621" s="56" t="s">
        <v>3021</v>
      </c>
      <c r="K1621" s="56" t="s">
        <v>3022</v>
      </c>
      <c r="L1621" s="56" t="s">
        <v>7138</v>
      </c>
      <c r="M1621" s="73">
        <v>41542</v>
      </c>
      <c r="N1621" s="56"/>
      <c r="O1621" s="56"/>
      <c r="P1621" s="56" t="s">
        <v>1476</v>
      </c>
      <c r="Q1621" s="56"/>
      <c r="R1621" s="56" t="s">
        <v>70</v>
      </c>
      <c r="S1621" s="56" t="s">
        <v>11415</v>
      </c>
      <c r="T1621" s="56" t="s">
        <v>7140</v>
      </c>
      <c r="U1621" s="57">
        <v>12158859</v>
      </c>
      <c r="V1621" s="57">
        <v>-6638179.7999999998</v>
      </c>
      <c r="W1621" s="57">
        <v>5520679.2000000002</v>
      </c>
      <c r="X1621" s="57">
        <v>0</v>
      </c>
      <c r="Y1621" s="73">
        <v>41542</v>
      </c>
      <c r="Z1621" s="57">
        <v>-1002354.25</v>
      </c>
      <c r="AA1621" s="57">
        <v>0</v>
      </c>
      <c r="AB1621" s="57">
        <v>4518324.95</v>
      </c>
      <c r="AC1621" s="57">
        <v>0</v>
      </c>
      <c r="AD1621" s="56" t="s">
        <v>9255</v>
      </c>
      <c r="AE1621" s="57">
        <v>0</v>
      </c>
      <c r="AF1621" s="57">
        <v>0</v>
      </c>
      <c r="AG1621" s="57">
        <v>0</v>
      </c>
      <c r="AI1621"/>
      <c r="AJ1621"/>
    </row>
    <row r="1622" spans="1:36">
      <c r="A1622" s="56" t="s">
        <v>49</v>
      </c>
      <c r="B1622" s="56" t="s">
        <v>11427</v>
      </c>
      <c r="C1622" s="56">
        <v>2101010050</v>
      </c>
      <c r="D1622" s="56" t="s">
        <v>43</v>
      </c>
      <c r="E1622" s="56">
        <v>2101020050</v>
      </c>
      <c r="F1622" s="56">
        <v>5401010050</v>
      </c>
      <c r="G1622" s="56" t="s">
        <v>11431</v>
      </c>
      <c r="H1622" s="56">
        <v>400211</v>
      </c>
      <c r="I1622" s="56" t="s">
        <v>11509</v>
      </c>
      <c r="J1622" s="56" t="s">
        <v>3210</v>
      </c>
      <c r="K1622" s="56" t="s">
        <v>3211</v>
      </c>
      <c r="L1622" s="56" t="s">
        <v>7138</v>
      </c>
      <c r="M1622" s="73">
        <v>41647</v>
      </c>
      <c r="N1622" s="56"/>
      <c r="O1622" s="56"/>
      <c r="P1622" s="56" t="s">
        <v>1476</v>
      </c>
      <c r="Q1622" s="56"/>
      <c r="R1622" s="56" t="s">
        <v>70</v>
      </c>
      <c r="S1622" s="56" t="s">
        <v>11415</v>
      </c>
      <c r="T1622" s="56" t="s">
        <v>7140</v>
      </c>
      <c r="U1622" s="57">
        <v>25681</v>
      </c>
      <c r="V1622" s="57">
        <v>-13504.8</v>
      </c>
      <c r="W1622" s="57">
        <v>12176.2</v>
      </c>
      <c r="X1622" s="57">
        <v>0</v>
      </c>
      <c r="Y1622" s="73">
        <v>41647</v>
      </c>
      <c r="Z1622" s="57">
        <v>-2088.39</v>
      </c>
      <c r="AA1622" s="57">
        <v>0</v>
      </c>
      <c r="AB1622" s="57">
        <v>10087.81</v>
      </c>
      <c r="AC1622" s="57">
        <v>0</v>
      </c>
      <c r="AD1622" s="56" t="s">
        <v>9255</v>
      </c>
      <c r="AE1622" s="57">
        <v>0</v>
      </c>
      <c r="AF1622" s="57">
        <v>0</v>
      </c>
      <c r="AG1622" s="57">
        <v>0</v>
      </c>
      <c r="AI1622"/>
      <c r="AJ1622"/>
    </row>
    <row r="1623" spans="1:36">
      <c r="A1623" s="56" t="s">
        <v>49</v>
      </c>
      <c r="B1623" s="56" t="s">
        <v>11427</v>
      </c>
      <c r="C1623" s="56">
        <v>2101010050</v>
      </c>
      <c r="D1623" s="56" t="s">
        <v>43</v>
      </c>
      <c r="E1623" s="56">
        <v>2101020050</v>
      </c>
      <c r="F1623" s="56">
        <v>5401010050</v>
      </c>
      <c r="G1623" s="56" t="s">
        <v>11431</v>
      </c>
      <c r="H1623" s="56">
        <v>400211</v>
      </c>
      <c r="I1623" s="56" t="s">
        <v>11512</v>
      </c>
      <c r="J1623" s="56" t="s">
        <v>3027</v>
      </c>
      <c r="K1623" s="56" t="s">
        <v>3028</v>
      </c>
      <c r="L1623" s="56" t="s">
        <v>7138</v>
      </c>
      <c r="M1623" s="73">
        <v>41660</v>
      </c>
      <c r="N1623" s="56"/>
      <c r="O1623" s="56"/>
      <c r="P1623" s="56" t="s">
        <v>1476</v>
      </c>
      <c r="Q1623" s="56"/>
      <c r="R1623" s="56" t="s">
        <v>70</v>
      </c>
      <c r="S1623" s="56" t="s">
        <v>11415</v>
      </c>
      <c r="T1623" s="56" t="s">
        <v>7140</v>
      </c>
      <c r="U1623" s="57">
        <v>2436781</v>
      </c>
      <c r="V1623" s="57">
        <v>-1275435.6200000001</v>
      </c>
      <c r="W1623" s="57">
        <v>1161345.3799999999</v>
      </c>
      <c r="X1623" s="57">
        <v>0</v>
      </c>
      <c r="Y1623" s="73">
        <v>41660</v>
      </c>
      <c r="Z1623" s="57">
        <v>-197831.97</v>
      </c>
      <c r="AA1623" s="57">
        <v>0</v>
      </c>
      <c r="AB1623" s="57">
        <v>963513.41</v>
      </c>
      <c r="AC1623" s="57">
        <v>0</v>
      </c>
      <c r="AD1623" s="56" t="s">
        <v>9255</v>
      </c>
      <c r="AE1623" s="57">
        <v>0</v>
      </c>
      <c r="AF1623" s="57">
        <v>0</v>
      </c>
      <c r="AG1623" s="57">
        <v>0</v>
      </c>
      <c r="AI1623"/>
      <c r="AJ1623"/>
    </row>
    <row r="1624" spans="1:36">
      <c r="A1624" s="56" t="s">
        <v>49</v>
      </c>
      <c r="B1624" s="56" t="s">
        <v>11427</v>
      </c>
      <c r="C1624" s="56">
        <v>2101010050</v>
      </c>
      <c r="D1624" s="56" t="s">
        <v>43</v>
      </c>
      <c r="E1624" s="56">
        <v>2101020050</v>
      </c>
      <c r="F1624" s="56">
        <v>5401010050</v>
      </c>
      <c r="G1624" s="56" t="s">
        <v>11431</v>
      </c>
      <c r="H1624" s="56">
        <v>400211</v>
      </c>
      <c r="I1624" s="56" t="s">
        <v>11512</v>
      </c>
      <c r="J1624" s="56" t="s">
        <v>3033</v>
      </c>
      <c r="K1624" s="56" t="s">
        <v>3034</v>
      </c>
      <c r="L1624" s="56" t="s">
        <v>7138</v>
      </c>
      <c r="M1624" s="73">
        <v>40617</v>
      </c>
      <c r="N1624" s="56"/>
      <c r="O1624" s="56"/>
      <c r="P1624" s="56" t="s">
        <v>1476</v>
      </c>
      <c r="Q1624" s="56"/>
      <c r="R1624" s="56" t="s">
        <v>70</v>
      </c>
      <c r="S1624" s="56" t="s">
        <v>11415</v>
      </c>
      <c r="T1624" s="56" t="s">
        <v>7140</v>
      </c>
      <c r="U1624" s="57">
        <v>90288</v>
      </c>
      <c r="V1624" s="57">
        <v>-67083.360000000001</v>
      </c>
      <c r="W1624" s="57">
        <v>23204.639999999999</v>
      </c>
      <c r="X1624" s="57">
        <v>0</v>
      </c>
      <c r="Y1624" s="73">
        <v>40617</v>
      </c>
      <c r="Z1624" s="57">
        <v>-8755.32</v>
      </c>
      <c r="AA1624" s="57">
        <v>0</v>
      </c>
      <c r="AB1624" s="57">
        <v>14449.32</v>
      </c>
      <c r="AC1624" s="57">
        <v>0</v>
      </c>
      <c r="AD1624" s="56" t="s">
        <v>9255</v>
      </c>
      <c r="AE1624" s="57">
        <v>0</v>
      </c>
      <c r="AF1624" s="57">
        <v>0</v>
      </c>
      <c r="AG1624" s="57">
        <v>0</v>
      </c>
      <c r="AI1624"/>
      <c r="AJ1624"/>
    </row>
    <row r="1625" spans="1:36">
      <c r="A1625" s="56" t="s">
        <v>49</v>
      </c>
      <c r="B1625" s="56" t="s">
        <v>11427</v>
      </c>
      <c r="C1625" s="56">
        <v>2101010050</v>
      </c>
      <c r="D1625" s="56" t="s">
        <v>43</v>
      </c>
      <c r="E1625" s="56">
        <v>2101020050</v>
      </c>
      <c r="F1625" s="56">
        <v>5401010050</v>
      </c>
      <c r="G1625" s="56" t="s">
        <v>11431</v>
      </c>
      <c r="H1625" s="56">
        <v>400211</v>
      </c>
      <c r="I1625" s="56" t="s">
        <v>11541</v>
      </c>
      <c r="J1625" s="56" t="s">
        <v>3462</v>
      </c>
      <c r="K1625" s="56" t="s">
        <v>3463</v>
      </c>
      <c r="L1625" s="56" t="s">
        <v>7138</v>
      </c>
      <c r="M1625" s="73">
        <v>40841</v>
      </c>
      <c r="N1625" s="56"/>
      <c r="O1625" s="56"/>
      <c r="P1625" s="56" t="s">
        <v>1476</v>
      </c>
      <c r="Q1625" s="56"/>
      <c r="R1625" s="56" t="s">
        <v>70</v>
      </c>
      <c r="S1625" s="56" t="s">
        <v>11415</v>
      </c>
      <c r="T1625" s="56" t="s">
        <v>7140</v>
      </c>
      <c r="U1625" s="57">
        <v>227541</v>
      </c>
      <c r="V1625" s="57">
        <v>-157224.68</v>
      </c>
      <c r="W1625" s="57">
        <v>70316.320000000007</v>
      </c>
      <c r="X1625" s="57">
        <v>0</v>
      </c>
      <c r="Y1625" s="73">
        <v>40841</v>
      </c>
      <c r="Z1625" s="57">
        <v>-21031.75</v>
      </c>
      <c r="AA1625" s="57">
        <v>0</v>
      </c>
      <c r="AB1625" s="57">
        <v>49284.57</v>
      </c>
      <c r="AC1625" s="57">
        <v>0</v>
      </c>
      <c r="AD1625" s="56" t="s">
        <v>9255</v>
      </c>
      <c r="AE1625" s="57">
        <v>0</v>
      </c>
      <c r="AF1625" s="57">
        <v>0</v>
      </c>
      <c r="AG1625" s="57">
        <v>0</v>
      </c>
      <c r="AI1625"/>
      <c r="AJ1625"/>
    </row>
    <row r="1626" spans="1:36">
      <c r="A1626" s="56" t="s">
        <v>49</v>
      </c>
      <c r="B1626" s="56" t="s">
        <v>11427</v>
      </c>
      <c r="C1626" s="56">
        <v>2101010050</v>
      </c>
      <c r="D1626" s="56" t="s">
        <v>43</v>
      </c>
      <c r="E1626" s="56">
        <v>2101020050</v>
      </c>
      <c r="F1626" s="56">
        <v>5401010050</v>
      </c>
      <c r="G1626" s="56" t="s">
        <v>11431</v>
      </c>
      <c r="H1626" s="56">
        <v>400211</v>
      </c>
      <c r="I1626" s="56" t="s">
        <v>11512</v>
      </c>
      <c r="J1626" s="56" t="s">
        <v>3035</v>
      </c>
      <c r="K1626" s="56" t="s">
        <v>3036</v>
      </c>
      <c r="L1626" s="56" t="s">
        <v>7138</v>
      </c>
      <c r="M1626" s="73">
        <v>40988</v>
      </c>
      <c r="N1626" s="56"/>
      <c r="O1626" s="56"/>
      <c r="P1626" s="56" t="s">
        <v>1476</v>
      </c>
      <c r="Q1626" s="56"/>
      <c r="R1626" s="56" t="s">
        <v>70</v>
      </c>
      <c r="S1626" s="56" t="s">
        <v>11415</v>
      </c>
      <c r="T1626" s="56" t="s">
        <v>7140</v>
      </c>
      <c r="U1626" s="57">
        <v>80316</v>
      </c>
      <c r="V1626" s="57">
        <v>-53438.32</v>
      </c>
      <c r="W1626" s="57">
        <v>26877.68</v>
      </c>
      <c r="X1626" s="57">
        <v>0</v>
      </c>
      <c r="Y1626" s="73">
        <v>40988</v>
      </c>
      <c r="Z1626" s="57">
        <v>-7050.66</v>
      </c>
      <c r="AA1626" s="57">
        <v>0</v>
      </c>
      <c r="AB1626" s="57">
        <v>19827.02</v>
      </c>
      <c r="AC1626" s="57">
        <v>0</v>
      </c>
      <c r="AD1626" s="56" t="s">
        <v>9255</v>
      </c>
      <c r="AE1626" s="57">
        <v>0</v>
      </c>
      <c r="AF1626" s="57">
        <v>0</v>
      </c>
      <c r="AG1626" s="57">
        <v>0</v>
      </c>
      <c r="AI1626"/>
      <c r="AJ1626"/>
    </row>
    <row r="1627" spans="1:36">
      <c r="A1627" s="56" t="s">
        <v>49</v>
      </c>
      <c r="B1627" s="56" t="s">
        <v>11427</v>
      </c>
      <c r="C1627" s="56">
        <v>2101010050</v>
      </c>
      <c r="D1627" s="56" t="s">
        <v>43</v>
      </c>
      <c r="E1627" s="56">
        <v>2101020050</v>
      </c>
      <c r="F1627" s="56">
        <v>5401010050</v>
      </c>
      <c r="G1627" s="56" t="s">
        <v>11431</v>
      </c>
      <c r="H1627" s="56">
        <v>400211</v>
      </c>
      <c r="I1627" s="56" t="s">
        <v>11541</v>
      </c>
      <c r="J1627" s="56" t="s">
        <v>3466</v>
      </c>
      <c r="K1627" s="56" t="s">
        <v>3467</v>
      </c>
      <c r="L1627" s="56" t="s">
        <v>7138</v>
      </c>
      <c r="M1627" s="73">
        <v>41246</v>
      </c>
      <c r="N1627" s="56"/>
      <c r="O1627" s="56"/>
      <c r="P1627" s="56" t="s">
        <v>1476</v>
      </c>
      <c r="Q1627" s="56"/>
      <c r="R1627" s="56" t="s">
        <v>70</v>
      </c>
      <c r="S1627" s="56" t="s">
        <v>11415</v>
      </c>
      <c r="T1627" s="56" t="s">
        <v>7140</v>
      </c>
      <c r="U1627" s="57">
        <v>458000</v>
      </c>
      <c r="V1627" s="57">
        <v>-276876.93</v>
      </c>
      <c r="W1627" s="57">
        <v>181123.07</v>
      </c>
      <c r="X1627" s="57">
        <v>0</v>
      </c>
      <c r="Y1627" s="73">
        <v>41246</v>
      </c>
      <c r="Z1627" s="57">
        <v>-39408.28</v>
      </c>
      <c r="AA1627" s="57">
        <v>0</v>
      </c>
      <c r="AB1627" s="57">
        <v>141714.79</v>
      </c>
      <c r="AC1627" s="57">
        <v>0</v>
      </c>
      <c r="AD1627" s="56" t="s">
        <v>9255</v>
      </c>
      <c r="AE1627" s="57">
        <v>0</v>
      </c>
      <c r="AF1627" s="57">
        <v>0</v>
      </c>
      <c r="AG1627" s="57">
        <v>0</v>
      </c>
      <c r="AI1627"/>
      <c r="AJ1627"/>
    </row>
    <row r="1628" spans="1:36">
      <c r="A1628" s="56" t="s">
        <v>49</v>
      </c>
      <c r="B1628" s="56" t="s">
        <v>11427</v>
      </c>
      <c r="C1628" s="56">
        <v>2101010050</v>
      </c>
      <c r="D1628" s="56" t="s">
        <v>43</v>
      </c>
      <c r="E1628" s="56">
        <v>2101020050</v>
      </c>
      <c r="F1628" s="56">
        <v>5401010050</v>
      </c>
      <c r="G1628" s="56" t="s">
        <v>11431</v>
      </c>
      <c r="H1628" s="56">
        <v>400211</v>
      </c>
      <c r="I1628" s="56" t="s">
        <v>11541</v>
      </c>
      <c r="J1628" s="56" t="s">
        <v>3468</v>
      </c>
      <c r="K1628" s="56" t="s">
        <v>3469</v>
      </c>
      <c r="L1628" s="56" t="s">
        <v>7138</v>
      </c>
      <c r="M1628" s="73">
        <v>41282</v>
      </c>
      <c r="N1628" s="56"/>
      <c r="O1628" s="56"/>
      <c r="P1628" s="56" t="s">
        <v>1476</v>
      </c>
      <c r="Q1628" s="56"/>
      <c r="R1628" s="56" t="s">
        <v>70</v>
      </c>
      <c r="S1628" s="56" t="s">
        <v>11415</v>
      </c>
      <c r="T1628" s="56" t="s">
        <v>7140</v>
      </c>
      <c r="U1628" s="57">
        <v>126342</v>
      </c>
      <c r="V1628" s="57">
        <v>-75455.960000000006</v>
      </c>
      <c r="W1628" s="57">
        <v>50886.04</v>
      </c>
      <c r="X1628" s="57">
        <v>0</v>
      </c>
      <c r="Y1628" s="73">
        <v>41282</v>
      </c>
      <c r="Z1628" s="57">
        <v>-10810.48</v>
      </c>
      <c r="AA1628" s="57">
        <v>0</v>
      </c>
      <c r="AB1628" s="57">
        <v>40075.56</v>
      </c>
      <c r="AC1628" s="57">
        <v>0</v>
      </c>
      <c r="AD1628" s="56" t="s">
        <v>9255</v>
      </c>
      <c r="AE1628" s="57">
        <v>0</v>
      </c>
      <c r="AF1628" s="57">
        <v>0</v>
      </c>
      <c r="AG1628" s="57">
        <v>0</v>
      </c>
      <c r="AI1628"/>
      <c r="AJ1628"/>
    </row>
    <row r="1629" spans="1:36">
      <c r="A1629" s="56" t="s">
        <v>49</v>
      </c>
      <c r="B1629" s="56" t="s">
        <v>11427</v>
      </c>
      <c r="C1629" s="56">
        <v>2101010050</v>
      </c>
      <c r="D1629" s="56" t="s">
        <v>43</v>
      </c>
      <c r="E1629" s="56">
        <v>2101020050</v>
      </c>
      <c r="F1629" s="56">
        <v>5401010050</v>
      </c>
      <c r="G1629" s="56" t="s">
        <v>11431</v>
      </c>
      <c r="H1629" s="56">
        <v>400211</v>
      </c>
      <c r="I1629" s="56" t="s">
        <v>11541</v>
      </c>
      <c r="J1629" s="56" t="s">
        <v>3470</v>
      </c>
      <c r="K1629" s="56" t="s">
        <v>3471</v>
      </c>
      <c r="L1629" s="56" t="s">
        <v>7138</v>
      </c>
      <c r="M1629" s="73">
        <v>41400</v>
      </c>
      <c r="N1629" s="56"/>
      <c r="O1629" s="56"/>
      <c r="P1629" s="56" t="s">
        <v>1476</v>
      </c>
      <c r="Q1629" s="56"/>
      <c r="R1629" s="56" t="s">
        <v>70</v>
      </c>
      <c r="S1629" s="56" t="s">
        <v>11415</v>
      </c>
      <c r="T1629" s="56" t="s">
        <v>7140</v>
      </c>
      <c r="U1629" s="57">
        <v>194513</v>
      </c>
      <c r="V1629" s="57">
        <v>-111584.72</v>
      </c>
      <c r="W1629" s="57">
        <v>82928.28</v>
      </c>
      <c r="X1629" s="57">
        <v>0</v>
      </c>
      <c r="Y1629" s="73">
        <v>41400</v>
      </c>
      <c r="Z1629" s="57">
        <v>-16354.3</v>
      </c>
      <c r="AA1629" s="57">
        <v>0</v>
      </c>
      <c r="AB1629" s="57">
        <v>66573.98</v>
      </c>
      <c r="AC1629" s="57">
        <v>0</v>
      </c>
      <c r="AD1629" s="56" t="s">
        <v>9255</v>
      </c>
      <c r="AE1629" s="57">
        <v>0</v>
      </c>
      <c r="AF1629" s="57">
        <v>0</v>
      </c>
      <c r="AG1629" s="57">
        <v>0</v>
      </c>
      <c r="AI1629"/>
      <c r="AJ1629"/>
    </row>
    <row r="1630" spans="1:36">
      <c r="A1630" s="56" t="s">
        <v>49</v>
      </c>
      <c r="B1630" s="56" t="s">
        <v>11427</v>
      </c>
      <c r="C1630" s="56">
        <v>2101010050</v>
      </c>
      <c r="D1630" s="56" t="s">
        <v>43</v>
      </c>
      <c r="E1630" s="56">
        <v>2101020050</v>
      </c>
      <c r="F1630" s="56">
        <v>5401010050</v>
      </c>
      <c r="G1630" s="56" t="s">
        <v>11431</v>
      </c>
      <c r="H1630" s="56">
        <v>400211</v>
      </c>
      <c r="I1630" s="56" t="s">
        <v>11512</v>
      </c>
      <c r="J1630" s="56" t="s">
        <v>3037</v>
      </c>
      <c r="K1630" s="56" t="s">
        <v>3038</v>
      </c>
      <c r="L1630" s="56" t="s">
        <v>7138</v>
      </c>
      <c r="M1630" s="73">
        <v>41425</v>
      </c>
      <c r="N1630" s="56"/>
      <c r="O1630" s="56"/>
      <c r="P1630" s="56" t="s">
        <v>1476</v>
      </c>
      <c r="Q1630" s="56"/>
      <c r="R1630" s="56" t="s">
        <v>70</v>
      </c>
      <c r="S1630" s="56" t="s">
        <v>11415</v>
      </c>
      <c r="T1630" s="56" t="s">
        <v>7140</v>
      </c>
      <c r="U1630" s="57">
        <v>44655</v>
      </c>
      <c r="V1630" s="57">
        <v>-25396.77</v>
      </c>
      <c r="W1630" s="57">
        <v>19258.23</v>
      </c>
      <c r="X1630" s="57">
        <v>0</v>
      </c>
      <c r="Y1630" s="73">
        <v>41425</v>
      </c>
      <c r="Z1630" s="57">
        <v>-3741.13</v>
      </c>
      <c r="AA1630" s="57">
        <v>0</v>
      </c>
      <c r="AB1630" s="57">
        <v>15517.1</v>
      </c>
      <c r="AC1630" s="57">
        <v>0</v>
      </c>
      <c r="AD1630" s="56" t="s">
        <v>9255</v>
      </c>
      <c r="AE1630" s="57">
        <v>0</v>
      </c>
      <c r="AF1630" s="57">
        <v>0</v>
      </c>
      <c r="AG1630" s="57">
        <v>0</v>
      </c>
      <c r="AI1630"/>
      <c r="AJ1630"/>
    </row>
    <row r="1631" spans="1:36">
      <c r="A1631" s="56" t="s">
        <v>49</v>
      </c>
      <c r="B1631" s="56" t="s">
        <v>11427</v>
      </c>
      <c r="C1631" s="56">
        <v>2101010050</v>
      </c>
      <c r="D1631" s="56" t="s">
        <v>43</v>
      </c>
      <c r="E1631" s="56">
        <v>2101020050</v>
      </c>
      <c r="F1631" s="56">
        <v>5401010050</v>
      </c>
      <c r="G1631" s="56" t="s">
        <v>11431</v>
      </c>
      <c r="H1631" s="56">
        <v>400211</v>
      </c>
      <c r="I1631" s="56" t="s">
        <v>11512</v>
      </c>
      <c r="J1631" s="56" t="s">
        <v>3039</v>
      </c>
      <c r="K1631" s="56" t="s">
        <v>3040</v>
      </c>
      <c r="L1631" s="56" t="s">
        <v>7138</v>
      </c>
      <c r="M1631" s="73">
        <v>41425</v>
      </c>
      <c r="N1631" s="56"/>
      <c r="O1631" s="56"/>
      <c r="P1631" s="56" t="s">
        <v>1476</v>
      </c>
      <c r="Q1631" s="56"/>
      <c r="R1631" s="56" t="s">
        <v>70</v>
      </c>
      <c r="S1631" s="56" t="s">
        <v>11415</v>
      </c>
      <c r="T1631" s="56" t="s">
        <v>7140</v>
      </c>
      <c r="U1631" s="57">
        <v>69845</v>
      </c>
      <c r="V1631" s="57">
        <v>-39723.54</v>
      </c>
      <c r="W1631" s="57">
        <v>30121.46</v>
      </c>
      <c r="X1631" s="57">
        <v>0</v>
      </c>
      <c r="Y1631" s="73">
        <v>41425</v>
      </c>
      <c r="Z1631" s="57">
        <v>-5851.42</v>
      </c>
      <c r="AA1631" s="57">
        <v>0</v>
      </c>
      <c r="AB1631" s="57">
        <v>24270.04</v>
      </c>
      <c r="AC1631" s="57">
        <v>0</v>
      </c>
      <c r="AD1631" s="56" t="s">
        <v>9255</v>
      </c>
      <c r="AE1631" s="57">
        <v>0</v>
      </c>
      <c r="AF1631" s="57">
        <v>0</v>
      </c>
      <c r="AG1631" s="57">
        <v>0</v>
      </c>
      <c r="AI1631"/>
      <c r="AJ1631"/>
    </row>
    <row r="1632" spans="1:36">
      <c r="A1632" s="56" t="s">
        <v>49</v>
      </c>
      <c r="B1632" s="56" t="s">
        <v>11427</v>
      </c>
      <c r="C1632" s="56">
        <v>2101010050</v>
      </c>
      <c r="D1632" s="56" t="s">
        <v>43</v>
      </c>
      <c r="E1632" s="56">
        <v>2101020050</v>
      </c>
      <c r="F1632" s="56">
        <v>5401010050</v>
      </c>
      <c r="G1632" s="56" t="s">
        <v>11431</v>
      </c>
      <c r="H1632" s="56">
        <v>400211</v>
      </c>
      <c r="I1632" s="56" t="s">
        <v>11512</v>
      </c>
      <c r="J1632" s="56" t="s">
        <v>3041</v>
      </c>
      <c r="K1632" s="56" t="s">
        <v>3042</v>
      </c>
      <c r="L1632" s="56" t="s">
        <v>7138</v>
      </c>
      <c r="M1632" s="73">
        <v>41425</v>
      </c>
      <c r="N1632" s="56"/>
      <c r="O1632" s="56"/>
      <c r="P1632" s="56" t="s">
        <v>1476</v>
      </c>
      <c r="Q1632" s="56"/>
      <c r="R1632" s="56" t="s">
        <v>70</v>
      </c>
      <c r="S1632" s="56" t="s">
        <v>11415</v>
      </c>
      <c r="T1632" s="56" t="s">
        <v>7140</v>
      </c>
      <c r="U1632" s="57">
        <v>19465</v>
      </c>
      <c r="V1632" s="57">
        <v>-11070.53</v>
      </c>
      <c r="W1632" s="57">
        <v>8394.4699999999993</v>
      </c>
      <c r="X1632" s="57">
        <v>0</v>
      </c>
      <c r="Y1632" s="73">
        <v>41425</v>
      </c>
      <c r="Z1632" s="57">
        <v>-1630.72</v>
      </c>
      <c r="AA1632" s="57">
        <v>0</v>
      </c>
      <c r="AB1632" s="57">
        <v>6763.75</v>
      </c>
      <c r="AC1632" s="57">
        <v>0</v>
      </c>
      <c r="AD1632" s="56" t="s">
        <v>9255</v>
      </c>
      <c r="AE1632" s="57">
        <v>0</v>
      </c>
      <c r="AF1632" s="57">
        <v>0</v>
      </c>
      <c r="AG1632" s="57">
        <v>0</v>
      </c>
      <c r="AI1632"/>
      <c r="AJ1632"/>
    </row>
    <row r="1633" spans="1:36">
      <c r="A1633" s="56" t="s">
        <v>49</v>
      </c>
      <c r="B1633" s="56" t="s">
        <v>11427</v>
      </c>
      <c r="C1633" s="56">
        <v>2101010050</v>
      </c>
      <c r="D1633" s="56" t="s">
        <v>43</v>
      </c>
      <c r="E1633" s="56">
        <v>2101020050</v>
      </c>
      <c r="F1633" s="56">
        <v>5401010050</v>
      </c>
      <c r="G1633" s="56" t="s">
        <v>11431</v>
      </c>
      <c r="H1633" s="56">
        <v>400211</v>
      </c>
      <c r="I1633" s="56" t="s">
        <v>11437</v>
      </c>
      <c r="J1633" s="56" t="s">
        <v>3350</v>
      </c>
      <c r="K1633" s="56" t="s">
        <v>3351</v>
      </c>
      <c r="L1633" s="56" t="s">
        <v>7138</v>
      </c>
      <c r="M1633" s="73">
        <v>41733</v>
      </c>
      <c r="N1633" s="56"/>
      <c r="O1633" s="56"/>
      <c r="P1633" s="56" t="s">
        <v>1476</v>
      </c>
      <c r="Q1633" s="56"/>
      <c r="R1633" s="56" t="s">
        <v>70</v>
      </c>
      <c r="S1633" s="56" t="s">
        <v>11415</v>
      </c>
      <c r="T1633" s="56" t="s">
        <v>7140</v>
      </c>
      <c r="U1633" s="57">
        <v>1660250</v>
      </c>
      <c r="V1633" s="57">
        <v>-846162.93</v>
      </c>
      <c r="W1633" s="57">
        <v>814087.07</v>
      </c>
      <c r="X1633" s="57">
        <v>0</v>
      </c>
      <c r="Y1633" s="73">
        <v>41733</v>
      </c>
      <c r="Z1633" s="57">
        <v>-133577.07999999999</v>
      </c>
      <c r="AA1633" s="57">
        <v>0</v>
      </c>
      <c r="AB1633" s="57">
        <v>680509.99</v>
      </c>
      <c r="AC1633" s="57">
        <v>0</v>
      </c>
      <c r="AD1633" s="56" t="s">
        <v>9255</v>
      </c>
      <c r="AE1633" s="57">
        <v>0</v>
      </c>
      <c r="AF1633" s="57">
        <v>0</v>
      </c>
      <c r="AG1633" s="57">
        <v>0</v>
      </c>
      <c r="AI1633"/>
      <c r="AJ1633"/>
    </row>
    <row r="1634" spans="1:36">
      <c r="A1634" s="56" t="s">
        <v>49</v>
      </c>
      <c r="B1634" s="56" t="s">
        <v>11427</v>
      </c>
      <c r="C1634" s="56">
        <v>2101010050</v>
      </c>
      <c r="D1634" s="56" t="s">
        <v>43</v>
      </c>
      <c r="E1634" s="56">
        <v>2101020050</v>
      </c>
      <c r="F1634" s="56">
        <v>5401010050</v>
      </c>
      <c r="G1634" s="56" t="s">
        <v>11431</v>
      </c>
      <c r="H1634" s="56">
        <v>400211</v>
      </c>
      <c r="I1634" s="56" t="s">
        <v>11437</v>
      </c>
      <c r="J1634" s="56" t="s">
        <v>3352</v>
      </c>
      <c r="K1634" s="56" t="s">
        <v>3353</v>
      </c>
      <c r="L1634" s="56" t="s">
        <v>7138</v>
      </c>
      <c r="M1634" s="73">
        <v>41733</v>
      </c>
      <c r="N1634" s="56"/>
      <c r="O1634" s="56"/>
      <c r="P1634" s="56" t="s">
        <v>1476</v>
      </c>
      <c r="Q1634" s="56"/>
      <c r="R1634" s="56" t="s">
        <v>70</v>
      </c>
      <c r="S1634" s="56" t="s">
        <v>11415</v>
      </c>
      <c r="T1634" s="56" t="s">
        <v>7140</v>
      </c>
      <c r="U1634" s="57">
        <v>830125</v>
      </c>
      <c r="V1634" s="57">
        <v>-423081.47</v>
      </c>
      <c r="W1634" s="57">
        <v>407043.53</v>
      </c>
      <c r="X1634" s="57">
        <v>0</v>
      </c>
      <c r="Y1634" s="73">
        <v>41733</v>
      </c>
      <c r="Z1634" s="57">
        <v>-66788.539999999994</v>
      </c>
      <c r="AA1634" s="57">
        <v>0</v>
      </c>
      <c r="AB1634" s="57">
        <v>340254.99</v>
      </c>
      <c r="AC1634" s="57">
        <v>0</v>
      </c>
      <c r="AD1634" s="56" t="s">
        <v>9255</v>
      </c>
      <c r="AE1634" s="57">
        <v>0</v>
      </c>
      <c r="AF1634" s="57">
        <v>0</v>
      </c>
      <c r="AG1634" s="57">
        <v>0</v>
      </c>
      <c r="AI1634"/>
      <c r="AJ1634"/>
    </row>
    <row r="1635" spans="1:36">
      <c r="A1635" s="56" t="s">
        <v>49</v>
      </c>
      <c r="B1635" s="56" t="s">
        <v>11427</v>
      </c>
      <c r="C1635" s="56">
        <v>2101010050</v>
      </c>
      <c r="D1635" s="56" t="s">
        <v>43</v>
      </c>
      <c r="E1635" s="56">
        <v>2101020050</v>
      </c>
      <c r="F1635" s="56">
        <v>5401010050</v>
      </c>
      <c r="G1635" s="56" t="s">
        <v>11431</v>
      </c>
      <c r="H1635" s="56">
        <v>400211</v>
      </c>
      <c r="I1635" s="56" t="s">
        <v>11437</v>
      </c>
      <c r="J1635" s="56" t="s">
        <v>3358</v>
      </c>
      <c r="K1635" s="56" t="s">
        <v>3359</v>
      </c>
      <c r="L1635" s="56" t="s">
        <v>7138</v>
      </c>
      <c r="M1635" s="73">
        <v>41519</v>
      </c>
      <c r="N1635" s="56"/>
      <c r="O1635" s="56"/>
      <c r="P1635" s="56" t="s">
        <v>1476</v>
      </c>
      <c r="Q1635" s="56"/>
      <c r="R1635" s="56" t="s">
        <v>70</v>
      </c>
      <c r="S1635" s="56" t="s">
        <v>11415</v>
      </c>
      <c r="T1635" s="56" t="s">
        <v>7140</v>
      </c>
      <c r="U1635" s="57">
        <v>1205072</v>
      </c>
      <c r="V1635" s="57">
        <v>-649695.93000000005</v>
      </c>
      <c r="W1635" s="57">
        <v>555376.06999999995</v>
      </c>
      <c r="X1635" s="57">
        <v>0</v>
      </c>
      <c r="Y1635" s="73">
        <v>41519</v>
      </c>
      <c r="Z1635" s="57">
        <v>-102460.29</v>
      </c>
      <c r="AA1635" s="57">
        <v>0</v>
      </c>
      <c r="AB1635" s="57">
        <v>452915.78</v>
      </c>
      <c r="AC1635" s="57">
        <v>0</v>
      </c>
      <c r="AD1635" s="56" t="s">
        <v>9255</v>
      </c>
      <c r="AE1635" s="57">
        <v>0</v>
      </c>
      <c r="AF1635" s="57">
        <v>0</v>
      </c>
      <c r="AG1635" s="57">
        <v>0</v>
      </c>
      <c r="AI1635"/>
      <c r="AJ1635"/>
    </row>
    <row r="1636" spans="1:36">
      <c r="A1636" s="56" t="s">
        <v>49</v>
      </c>
      <c r="B1636" s="56" t="s">
        <v>11427</v>
      </c>
      <c r="C1636" s="56">
        <v>2101010050</v>
      </c>
      <c r="D1636" s="56" t="s">
        <v>43</v>
      </c>
      <c r="E1636" s="56">
        <v>2101020050</v>
      </c>
      <c r="F1636" s="56">
        <v>5401010050</v>
      </c>
      <c r="G1636" s="56" t="s">
        <v>11431</v>
      </c>
      <c r="H1636" s="56">
        <v>400211</v>
      </c>
      <c r="I1636" s="56" t="s">
        <v>11510</v>
      </c>
      <c r="J1636" s="56" t="s">
        <v>3057</v>
      </c>
      <c r="K1636" s="56" t="s">
        <v>3058</v>
      </c>
      <c r="L1636" s="56" t="s">
        <v>7138</v>
      </c>
      <c r="M1636" s="73">
        <v>41498</v>
      </c>
      <c r="N1636" s="56"/>
      <c r="O1636" s="56"/>
      <c r="P1636" s="56" t="s">
        <v>1476</v>
      </c>
      <c r="Q1636" s="56"/>
      <c r="R1636" s="56" t="s">
        <v>70</v>
      </c>
      <c r="S1636" s="56" t="s">
        <v>11415</v>
      </c>
      <c r="T1636" s="56" t="s">
        <v>7140</v>
      </c>
      <c r="U1636" s="57">
        <v>1292880</v>
      </c>
      <c r="V1636" s="57">
        <v>-702948.24</v>
      </c>
      <c r="W1636" s="57">
        <v>589931.76</v>
      </c>
      <c r="X1636" s="57">
        <v>0</v>
      </c>
      <c r="Y1636" s="73">
        <v>41498</v>
      </c>
      <c r="Z1636" s="57">
        <v>-110135.66</v>
      </c>
      <c r="AA1636" s="57">
        <v>0</v>
      </c>
      <c r="AB1636" s="57">
        <v>479796.1</v>
      </c>
      <c r="AC1636" s="57">
        <v>0</v>
      </c>
      <c r="AD1636" s="56" t="s">
        <v>9255</v>
      </c>
      <c r="AE1636" s="57">
        <v>0</v>
      </c>
      <c r="AF1636" s="57">
        <v>0</v>
      </c>
      <c r="AG1636" s="57">
        <v>0</v>
      </c>
      <c r="AI1636"/>
      <c r="AJ1636"/>
    </row>
    <row r="1637" spans="1:36">
      <c r="A1637" s="56" t="s">
        <v>49</v>
      </c>
      <c r="B1637" s="56" t="s">
        <v>11427</v>
      </c>
      <c r="C1637" s="56">
        <v>2101010050</v>
      </c>
      <c r="D1637" s="56" t="s">
        <v>43</v>
      </c>
      <c r="E1637" s="56">
        <v>2101020050</v>
      </c>
      <c r="F1637" s="56">
        <v>5401010050</v>
      </c>
      <c r="G1637" s="56" t="s">
        <v>11431</v>
      </c>
      <c r="H1637" s="56">
        <v>400211</v>
      </c>
      <c r="I1637" s="56" t="s">
        <v>11437</v>
      </c>
      <c r="J1637" s="56" t="s">
        <v>3360</v>
      </c>
      <c r="K1637" s="56" t="s">
        <v>3361</v>
      </c>
      <c r="L1637" s="56" t="s">
        <v>7138</v>
      </c>
      <c r="M1637" s="73">
        <v>41163</v>
      </c>
      <c r="N1637" s="56"/>
      <c r="O1637" s="56"/>
      <c r="P1637" s="56" t="s">
        <v>1476</v>
      </c>
      <c r="Q1637" s="56"/>
      <c r="R1637" s="56" t="s">
        <v>70</v>
      </c>
      <c r="S1637" s="56" t="s">
        <v>11415</v>
      </c>
      <c r="T1637" s="56" t="s">
        <v>7140</v>
      </c>
      <c r="U1637" s="57">
        <v>219559</v>
      </c>
      <c r="V1637" s="57">
        <v>-132572.41</v>
      </c>
      <c r="W1637" s="57">
        <v>86986.59</v>
      </c>
      <c r="X1637" s="57">
        <v>0</v>
      </c>
      <c r="Y1637" s="73">
        <v>41163</v>
      </c>
      <c r="Z1637" s="57">
        <v>-20180.349999999999</v>
      </c>
      <c r="AA1637" s="57">
        <v>0</v>
      </c>
      <c r="AB1637" s="57">
        <v>66806.240000000005</v>
      </c>
      <c r="AC1637" s="57">
        <v>0</v>
      </c>
      <c r="AD1637" s="56" t="s">
        <v>9255</v>
      </c>
      <c r="AE1637" s="57">
        <v>0</v>
      </c>
      <c r="AF1637" s="57">
        <v>0</v>
      </c>
      <c r="AG1637" s="57">
        <v>0</v>
      </c>
      <c r="AI1637"/>
      <c r="AJ1637"/>
    </row>
    <row r="1638" spans="1:36">
      <c r="A1638" s="56" t="s">
        <v>49</v>
      </c>
      <c r="B1638" s="56" t="s">
        <v>11427</v>
      </c>
      <c r="C1638" s="56">
        <v>2101010050</v>
      </c>
      <c r="D1638" s="56" t="s">
        <v>43</v>
      </c>
      <c r="E1638" s="56">
        <v>2101020050</v>
      </c>
      <c r="F1638" s="56">
        <v>5401010050</v>
      </c>
      <c r="G1638" s="56" t="s">
        <v>11431</v>
      </c>
      <c r="H1638" s="56">
        <v>400211</v>
      </c>
      <c r="I1638" s="56" t="s">
        <v>11437</v>
      </c>
      <c r="J1638" s="56" t="s">
        <v>3362</v>
      </c>
      <c r="K1638" s="56" t="s">
        <v>3363</v>
      </c>
      <c r="L1638" s="56" t="s">
        <v>7138</v>
      </c>
      <c r="M1638" s="73">
        <v>41163</v>
      </c>
      <c r="N1638" s="56"/>
      <c r="O1638" s="56"/>
      <c r="P1638" s="56" t="s">
        <v>1476</v>
      </c>
      <c r="Q1638" s="56"/>
      <c r="R1638" s="56" t="s">
        <v>70</v>
      </c>
      <c r="S1638" s="56" t="s">
        <v>11415</v>
      </c>
      <c r="T1638" s="56" t="s">
        <v>7140</v>
      </c>
      <c r="U1638" s="57">
        <v>219559</v>
      </c>
      <c r="V1638" s="57">
        <v>-132572.41</v>
      </c>
      <c r="W1638" s="57">
        <v>86986.59</v>
      </c>
      <c r="X1638" s="57">
        <v>0</v>
      </c>
      <c r="Y1638" s="73">
        <v>41163</v>
      </c>
      <c r="Z1638" s="57">
        <v>-20180.349999999999</v>
      </c>
      <c r="AA1638" s="57">
        <v>0</v>
      </c>
      <c r="AB1638" s="57">
        <v>66806.240000000005</v>
      </c>
      <c r="AC1638" s="57">
        <v>0</v>
      </c>
      <c r="AD1638" s="56" t="s">
        <v>9255</v>
      </c>
      <c r="AE1638" s="57">
        <v>0</v>
      </c>
      <c r="AF1638" s="57">
        <v>0</v>
      </c>
      <c r="AG1638" s="57">
        <v>0</v>
      </c>
      <c r="AI1638"/>
      <c r="AJ1638"/>
    </row>
    <row r="1639" spans="1:36">
      <c r="A1639" s="56" t="s">
        <v>49</v>
      </c>
      <c r="B1639" s="56" t="s">
        <v>11427</v>
      </c>
      <c r="C1639" s="56">
        <v>2101010050</v>
      </c>
      <c r="D1639" s="56" t="s">
        <v>43</v>
      </c>
      <c r="E1639" s="56">
        <v>2101020050</v>
      </c>
      <c r="F1639" s="56">
        <v>5401010050</v>
      </c>
      <c r="G1639" s="56" t="s">
        <v>11431</v>
      </c>
      <c r="H1639" s="56">
        <v>400211</v>
      </c>
      <c r="I1639" s="56" t="s">
        <v>11510</v>
      </c>
      <c r="J1639" s="56" t="s">
        <v>3069</v>
      </c>
      <c r="K1639" s="56" t="s">
        <v>3070</v>
      </c>
      <c r="L1639" s="56" t="s">
        <v>7138</v>
      </c>
      <c r="M1639" s="73">
        <v>41156</v>
      </c>
      <c r="N1639" s="56"/>
      <c r="O1639" s="56"/>
      <c r="P1639" s="56" t="s">
        <v>1476</v>
      </c>
      <c r="Q1639" s="56"/>
      <c r="R1639" s="56" t="s">
        <v>70</v>
      </c>
      <c r="S1639" s="56" t="s">
        <v>11415</v>
      </c>
      <c r="T1639" s="56" t="s">
        <v>7140</v>
      </c>
      <c r="U1639" s="57">
        <v>259426</v>
      </c>
      <c r="V1639" s="57">
        <v>-157030.79999999999</v>
      </c>
      <c r="W1639" s="57">
        <v>102395.2</v>
      </c>
      <c r="X1639" s="57">
        <v>0</v>
      </c>
      <c r="Y1639" s="73">
        <v>41156</v>
      </c>
      <c r="Z1639" s="57">
        <v>-23874.97</v>
      </c>
      <c r="AA1639" s="57">
        <v>0</v>
      </c>
      <c r="AB1639" s="57">
        <v>78520.23</v>
      </c>
      <c r="AC1639" s="57">
        <v>0</v>
      </c>
      <c r="AD1639" s="56" t="s">
        <v>9255</v>
      </c>
      <c r="AE1639" s="57">
        <v>0</v>
      </c>
      <c r="AF1639" s="57">
        <v>0</v>
      </c>
      <c r="AG1639" s="57">
        <v>0</v>
      </c>
      <c r="AI1639"/>
      <c r="AJ1639"/>
    </row>
    <row r="1640" spans="1:36">
      <c r="A1640" s="56" t="s">
        <v>49</v>
      </c>
      <c r="B1640" s="56" t="s">
        <v>11427</v>
      </c>
      <c r="C1640" s="56">
        <v>2101010050</v>
      </c>
      <c r="D1640" s="56" t="s">
        <v>43</v>
      </c>
      <c r="E1640" s="56">
        <v>2101020050</v>
      </c>
      <c r="F1640" s="56">
        <v>5401010050</v>
      </c>
      <c r="G1640" s="56" t="s">
        <v>11431</v>
      </c>
      <c r="H1640" s="56">
        <v>400211</v>
      </c>
      <c r="I1640" s="56" t="s">
        <v>11437</v>
      </c>
      <c r="J1640" s="56" t="s">
        <v>3364</v>
      </c>
      <c r="K1640" s="56" t="s">
        <v>3365</v>
      </c>
      <c r="L1640" s="56" t="s">
        <v>7138</v>
      </c>
      <c r="M1640" s="73">
        <v>40554</v>
      </c>
      <c r="N1640" s="56"/>
      <c r="O1640" s="56"/>
      <c r="P1640" s="56" t="s">
        <v>1476</v>
      </c>
      <c r="Q1640" s="56"/>
      <c r="R1640" s="56" t="s">
        <v>70</v>
      </c>
      <c r="S1640" s="56" t="s">
        <v>11415</v>
      </c>
      <c r="T1640" s="56" t="s">
        <v>7140</v>
      </c>
      <c r="U1640" s="57">
        <v>266709</v>
      </c>
      <c r="V1640" s="57">
        <v>-198392.14</v>
      </c>
      <c r="W1640" s="57">
        <v>68316.86</v>
      </c>
      <c r="X1640" s="57">
        <v>0</v>
      </c>
      <c r="Y1640" s="73">
        <v>40554</v>
      </c>
      <c r="Z1640" s="57">
        <v>-28251.99</v>
      </c>
      <c r="AA1640" s="57">
        <v>0</v>
      </c>
      <c r="AB1640" s="57">
        <v>40064.870000000003</v>
      </c>
      <c r="AC1640" s="57">
        <v>0</v>
      </c>
      <c r="AD1640" s="56" t="s">
        <v>9255</v>
      </c>
      <c r="AE1640" s="57">
        <v>0</v>
      </c>
      <c r="AF1640" s="57">
        <v>0</v>
      </c>
      <c r="AG1640" s="57">
        <v>0</v>
      </c>
      <c r="AI1640"/>
      <c r="AJ1640"/>
    </row>
    <row r="1641" spans="1:36">
      <c r="A1641" s="56" t="s">
        <v>49</v>
      </c>
      <c r="B1641" s="56" t="s">
        <v>11427</v>
      </c>
      <c r="C1641" s="56">
        <v>2101010050</v>
      </c>
      <c r="D1641" s="56" t="s">
        <v>43</v>
      </c>
      <c r="E1641" s="56">
        <v>2101020050</v>
      </c>
      <c r="F1641" s="56">
        <v>5401010050</v>
      </c>
      <c r="G1641" s="56" t="s">
        <v>11431</v>
      </c>
      <c r="H1641" s="56">
        <v>400211</v>
      </c>
      <c r="I1641" s="56" t="s">
        <v>11437</v>
      </c>
      <c r="J1641" s="56" t="s">
        <v>3368</v>
      </c>
      <c r="K1641" s="56" t="s">
        <v>3369</v>
      </c>
      <c r="L1641" s="56" t="s">
        <v>7138</v>
      </c>
      <c r="M1641" s="73">
        <v>40577</v>
      </c>
      <c r="N1641" s="56"/>
      <c r="O1641" s="56"/>
      <c r="P1641" s="56" t="s">
        <v>1476</v>
      </c>
      <c r="Q1641" s="56"/>
      <c r="R1641" s="56" t="s">
        <v>70</v>
      </c>
      <c r="S1641" s="56" t="s">
        <v>11415</v>
      </c>
      <c r="T1641" s="56" t="s">
        <v>7140</v>
      </c>
      <c r="U1641" s="57">
        <v>355112</v>
      </c>
      <c r="V1641" s="57">
        <v>-262021.96</v>
      </c>
      <c r="W1641" s="57">
        <v>93090.04</v>
      </c>
      <c r="X1641" s="57">
        <v>0</v>
      </c>
      <c r="Y1641" s="73">
        <v>40577</v>
      </c>
      <c r="Z1641" s="57">
        <v>-37387.370000000003</v>
      </c>
      <c r="AA1641" s="57">
        <v>0</v>
      </c>
      <c r="AB1641" s="57">
        <v>55702.67</v>
      </c>
      <c r="AC1641" s="57">
        <v>0</v>
      </c>
      <c r="AD1641" s="56" t="s">
        <v>9255</v>
      </c>
      <c r="AE1641" s="57">
        <v>0</v>
      </c>
      <c r="AF1641" s="57">
        <v>0</v>
      </c>
      <c r="AG1641" s="57">
        <v>0</v>
      </c>
      <c r="AI1641"/>
      <c r="AJ1641"/>
    </row>
    <row r="1642" spans="1:36">
      <c r="A1642" s="56" t="s">
        <v>49</v>
      </c>
      <c r="B1642" s="56" t="s">
        <v>11427</v>
      </c>
      <c r="C1642" s="56">
        <v>2101010050</v>
      </c>
      <c r="D1642" s="56" t="s">
        <v>43</v>
      </c>
      <c r="E1642" s="56">
        <v>2101020050</v>
      </c>
      <c r="F1642" s="56">
        <v>5401010050</v>
      </c>
      <c r="G1642" s="56" t="s">
        <v>11431</v>
      </c>
      <c r="H1642" s="56">
        <v>400211</v>
      </c>
      <c r="I1642" s="56" t="s">
        <v>11437</v>
      </c>
      <c r="J1642" s="56" t="s">
        <v>3370</v>
      </c>
      <c r="K1642" s="56" t="s">
        <v>3371</v>
      </c>
      <c r="L1642" s="56" t="s">
        <v>7138</v>
      </c>
      <c r="M1642" s="73">
        <v>41163</v>
      </c>
      <c r="N1642" s="56"/>
      <c r="O1642" s="56"/>
      <c r="P1642" s="56" t="s">
        <v>1476</v>
      </c>
      <c r="Q1642" s="56"/>
      <c r="R1642" s="56" t="s">
        <v>70</v>
      </c>
      <c r="S1642" s="56" t="s">
        <v>11415</v>
      </c>
      <c r="T1642" s="56" t="s">
        <v>7140</v>
      </c>
      <c r="U1642" s="57">
        <v>382143</v>
      </c>
      <c r="V1642" s="57">
        <v>-230743.04000000001</v>
      </c>
      <c r="W1642" s="57">
        <v>151399.96</v>
      </c>
      <c r="X1642" s="57">
        <v>0</v>
      </c>
      <c r="Y1642" s="73">
        <v>41163</v>
      </c>
      <c r="Z1642" s="57">
        <v>-35123.85</v>
      </c>
      <c r="AA1642" s="57">
        <v>0</v>
      </c>
      <c r="AB1642" s="57">
        <v>116276.11</v>
      </c>
      <c r="AC1642" s="57">
        <v>0</v>
      </c>
      <c r="AD1642" s="56" t="s">
        <v>9255</v>
      </c>
      <c r="AE1642" s="57">
        <v>0</v>
      </c>
      <c r="AF1642" s="57">
        <v>0</v>
      </c>
      <c r="AG1642" s="57">
        <v>0</v>
      </c>
      <c r="AI1642"/>
      <c r="AJ1642"/>
    </row>
    <row r="1643" spans="1:36">
      <c r="A1643" s="56" t="s">
        <v>49</v>
      </c>
      <c r="B1643" s="56" t="s">
        <v>11427</v>
      </c>
      <c r="C1643" s="56">
        <v>2101010050</v>
      </c>
      <c r="D1643" s="56" t="s">
        <v>43</v>
      </c>
      <c r="E1643" s="56">
        <v>2101020050</v>
      </c>
      <c r="F1643" s="56">
        <v>5401010050</v>
      </c>
      <c r="G1643" s="56" t="s">
        <v>11431</v>
      </c>
      <c r="H1643" s="56">
        <v>400211</v>
      </c>
      <c r="I1643" s="56" t="s">
        <v>11541</v>
      </c>
      <c r="J1643" s="56" t="s">
        <v>3474</v>
      </c>
      <c r="K1643" s="56" t="s">
        <v>3475</v>
      </c>
      <c r="L1643" s="56" t="s">
        <v>7138</v>
      </c>
      <c r="M1643" s="73">
        <v>40460</v>
      </c>
      <c r="N1643" s="56"/>
      <c r="O1643" s="56"/>
      <c r="P1643" s="56" t="s">
        <v>1476</v>
      </c>
      <c r="Q1643" s="56"/>
      <c r="R1643" s="56" t="s">
        <v>70</v>
      </c>
      <c r="S1643" s="56" t="s">
        <v>11415</v>
      </c>
      <c r="T1643" s="56" t="s">
        <v>7140</v>
      </c>
      <c r="U1643" s="57">
        <v>450686</v>
      </c>
      <c r="V1643" s="57">
        <v>-345919.57</v>
      </c>
      <c r="W1643" s="57">
        <v>104766.43</v>
      </c>
      <c r="X1643" s="57">
        <v>0</v>
      </c>
      <c r="Y1643" s="73">
        <v>40460</v>
      </c>
      <c r="Z1643" s="57">
        <v>-49398.44</v>
      </c>
      <c r="AA1643" s="57">
        <v>0</v>
      </c>
      <c r="AB1643" s="57">
        <v>55367.99</v>
      </c>
      <c r="AC1643" s="57">
        <v>0</v>
      </c>
      <c r="AD1643" s="56" t="s">
        <v>9255</v>
      </c>
      <c r="AE1643" s="57">
        <v>0</v>
      </c>
      <c r="AF1643" s="57">
        <v>0</v>
      </c>
      <c r="AG1643" s="57">
        <v>0</v>
      </c>
      <c r="AI1643"/>
      <c r="AJ1643"/>
    </row>
    <row r="1644" spans="1:36">
      <c r="A1644" s="56" t="s">
        <v>49</v>
      </c>
      <c r="B1644" s="56" t="s">
        <v>11427</v>
      </c>
      <c r="C1644" s="56">
        <v>2101010050</v>
      </c>
      <c r="D1644" s="56" t="s">
        <v>43</v>
      </c>
      <c r="E1644" s="56">
        <v>2101020050</v>
      </c>
      <c r="F1644" s="56">
        <v>5401010050</v>
      </c>
      <c r="G1644" s="56" t="s">
        <v>11431</v>
      </c>
      <c r="H1644" s="56">
        <v>400211</v>
      </c>
      <c r="I1644" s="56" t="s">
        <v>11541</v>
      </c>
      <c r="J1644" s="56" t="s">
        <v>3476</v>
      </c>
      <c r="K1644" s="56" t="s">
        <v>3477</v>
      </c>
      <c r="L1644" s="56" t="s">
        <v>7138</v>
      </c>
      <c r="M1644" s="73">
        <v>40897</v>
      </c>
      <c r="N1644" s="56"/>
      <c r="O1644" s="56"/>
      <c r="P1644" s="56" t="s">
        <v>1476</v>
      </c>
      <c r="Q1644" s="56"/>
      <c r="R1644" s="56" t="s">
        <v>70</v>
      </c>
      <c r="S1644" s="56" t="s">
        <v>11415</v>
      </c>
      <c r="T1644" s="56" t="s">
        <v>7140</v>
      </c>
      <c r="U1644" s="57">
        <v>463646</v>
      </c>
      <c r="V1644" s="57">
        <v>-306041.59000000003</v>
      </c>
      <c r="W1644" s="57">
        <v>157604.41</v>
      </c>
      <c r="X1644" s="57">
        <v>0</v>
      </c>
      <c r="Y1644" s="73">
        <v>40897</v>
      </c>
      <c r="Z1644" s="57">
        <v>-45259.06</v>
      </c>
      <c r="AA1644" s="57">
        <v>0</v>
      </c>
      <c r="AB1644" s="57">
        <v>112345.35</v>
      </c>
      <c r="AC1644" s="57">
        <v>0</v>
      </c>
      <c r="AD1644" s="56" t="s">
        <v>9255</v>
      </c>
      <c r="AE1644" s="57">
        <v>0</v>
      </c>
      <c r="AF1644" s="57">
        <v>0</v>
      </c>
      <c r="AG1644" s="57">
        <v>0</v>
      </c>
      <c r="AI1644"/>
      <c r="AJ1644"/>
    </row>
    <row r="1645" spans="1:36">
      <c r="A1645" s="56" t="s">
        <v>49</v>
      </c>
      <c r="B1645" s="56" t="s">
        <v>11427</v>
      </c>
      <c r="C1645" s="56">
        <v>2101010050</v>
      </c>
      <c r="D1645" s="56" t="s">
        <v>43</v>
      </c>
      <c r="E1645" s="56">
        <v>2101020050</v>
      </c>
      <c r="F1645" s="56">
        <v>5401010050</v>
      </c>
      <c r="G1645" s="56" t="s">
        <v>11431</v>
      </c>
      <c r="H1645" s="56">
        <v>400211</v>
      </c>
      <c r="I1645" s="56" t="s">
        <v>11541</v>
      </c>
      <c r="J1645" s="56" t="s">
        <v>3478</v>
      </c>
      <c r="K1645" s="56" t="s">
        <v>3479</v>
      </c>
      <c r="L1645" s="56" t="s">
        <v>7138</v>
      </c>
      <c r="M1645" s="73">
        <v>41400</v>
      </c>
      <c r="N1645" s="56"/>
      <c r="O1645" s="56"/>
      <c r="P1645" s="56" t="s">
        <v>1476</v>
      </c>
      <c r="Q1645" s="56"/>
      <c r="R1645" s="56" t="s">
        <v>70</v>
      </c>
      <c r="S1645" s="56" t="s">
        <v>11415</v>
      </c>
      <c r="T1645" s="56" t="s">
        <v>7140</v>
      </c>
      <c r="U1645" s="57">
        <v>473395</v>
      </c>
      <c r="V1645" s="57">
        <v>-264103.74</v>
      </c>
      <c r="W1645" s="57">
        <v>209291.26</v>
      </c>
      <c r="X1645" s="57">
        <v>0</v>
      </c>
      <c r="Y1645" s="73">
        <v>41400</v>
      </c>
      <c r="Z1645" s="57">
        <v>-41469.96</v>
      </c>
      <c r="AA1645" s="57">
        <v>0</v>
      </c>
      <c r="AB1645" s="57">
        <v>167821.3</v>
      </c>
      <c r="AC1645" s="57">
        <v>0</v>
      </c>
      <c r="AD1645" s="56" t="s">
        <v>9255</v>
      </c>
      <c r="AE1645" s="57">
        <v>0</v>
      </c>
      <c r="AF1645" s="57">
        <v>0</v>
      </c>
      <c r="AG1645" s="57">
        <v>0</v>
      </c>
      <c r="AI1645"/>
      <c r="AJ1645"/>
    </row>
    <row r="1646" spans="1:36">
      <c r="A1646" s="56" t="s">
        <v>49</v>
      </c>
      <c r="B1646" s="56" t="s">
        <v>11427</v>
      </c>
      <c r="C1646" s="56">
        <v>2101010050</v>
      </c>
      <c r="D1646" s="56" t="s">
        <v>43</v>
      </c>
      <c r="E1646" s="56">
        <v>2101020050</v>
      </c>
      <c r="F1646" s="56">
        <v>5401010050</v>
      </c>
      <c r="G1646" s="56" t="s">
        <v>11431</v>
      </c>
      <c r="H1646" s="56">
        <v>400211</v>
      </c>
      <c r="I1646" s="56" t="s">
        <v>11437</v>
      </c>
      <c r="J1646" s="56" t="s">
        <v>3385</v>
      </c>
      <c r="K1646" s="56" t="s">
        <v>3386</v>
      </c>
      <c r="L1646" s="56" t="s">
        <v>7138</v>
      </c>
      <c r="M1646" s="73">
        <v>41071</v>
      </c>
      <c r="N1646" s="56"/>
      <c r="O1646" s="56"/>
      <c r="P1646" s="56" t="s">
        <v>1476</v>
      </c>
      <c r="Q1646" s="56"/>
      <c r="R1646" s="56" t="s">
        <v>70</v>
      </c>
      <c r="S1646" s="56" t="s">
        <v>11415</v>
      </c>
      <c r="T1646" s="56" t="s">
        <v>7140</v>
      </c>
      <c r="U1646" s="57">
        <v>883966</v>
      </c>
      <c r="V1646" s="57">
        <v>-551228.32999999996</v>
      </c>
      <c r="W1646" s="57">
        <v>332737.67</v>
      </c>
      <c r="X1646" s="57">
        <v>0</v>
      </c>
      <c r="Y1646" s="73">
        <v>41071</v>
      </c>
      <c r="Z1646" s="57">
        <v>-82651.929999999993</v>
      </c>
      <c r="AA1646" s="57">
        <v>0</v>
      </c>
      <c r="AB1646" s="57">
        <v>250085.74</v>
      </c>
      <c r="AC1646" s="57">
        <v>0</v>
      </c>
      <c r="AD1646" s="56" t="s">
        <v>9255</v>
      </c>
      <c r="AE1646" s="57">
        <v>0</v>
      </c>
      <c r="AF1646" s="57">
        <v>0</v>
      </c>
      <c r="AG1646" s="57">
        <v>0</v>
      </c>
      <c r="AI1646"/>
      <c r="AJ1646"/>
    </row>
    <row r="1647" spans="1:36">
      <c r="A1647" s="56" t="s">
        <v>49</v>
      </c>
      <c r="B1647" s="56" t="s">
        <v>11427</v>
      </c>
      <c r="C1647" s="56">
        <v>2101010050</v>
      </c>
      <c r="D1647" s="56" t="s">
        <v>43</v>
      </c>
      <c r="E1647" s="56">
        <v>2101020050</v>
      </c>
      <c r="F1647" s="56">
        <v>5401010050</v>
      </c>
      <c r="G1647" s="56" t="s">
        <v>11431</v>
      </c>
      <c r="H1647" s="56">
        <v>400211</v>
      </c>
      <c r="I1647" s="56" t="s">
        <v>11437</v>
      </c>
      <c r="J1647" s="56" t="s">
        <v>3387</v>
      </c>
      <c r="K1647" s="56" t="s">
        <v>3388</v>
      </c>
      <c r="L1647" s="56" t="s">
        <v>7138</v>
      </c>
      <c r="M1647" s="73">
        <v>41092</v>
      </c>
      <c r="N1647" s="56"/>
      <c r="O1647" s="56"/>
      <c r="P1647" s="56" t="s">
        <v>1476</v>
      </c>
      <c r="Q1647" s="56"/>
      <c r="R1647" s="56" t="s">
        <v>70</v>
      </c>
      <c r="S1647" s="56" t="s">
        <v>11415</v>
      </c>
      <c r="T1647" s="56" t="s">
        <v>7140</v>
      </c>
      <c r="U1647" s="57">
        <v>1033505</v>
      </c>
      <c r="V1647" s="57">
        <v>-639770.79</v>
      </c>
      <c r="W1647" s="57">
        <v>393734.21</v>
      </c>
      <c r="X1647" s="57">
        <v>0</v>
      </c>
      <c r="Y1647" s="73">
        <v>41092</v>
      </c>
      <c r="Z1647" s="57">
        <v>-96249.11</v>
      </c>
      <c r="AA1647" s="57">
        <v>0</v>
      </c>
      <c r="AB1647" s="57">
        <v>297485.09999999998</v>
      </c>
      <c r="AC1647" s="57">
        <v>0</v>
      </c>
      <c r="AD1647" s="56" t="s">
        <v>9255</v>
      </c>
      <c r="AE1647" s="57">
        <v>0</v>
      </c>
      <c r="AF1647" s="57">
        <v>0</v>
      </c>
      <c r="AG1647" s="57">
        <v>0</v>
      </c>
      <c r="AI1647"/>
      <c r="AJ1647"/>
    </row>
    <row r="1648" spans="1:36">
      <c r="A1648" s="56" t="s">
        <v>49</v>
      </c>
      <c r="B1648" s="56" t="s">
        <v>11427</v>
      </c>
      <c r="C1648" s="56">
        <v>2101010050</v>
      </c>
      <c r="D1648" s="56" t="s">
        <v>43</v>
      </c>
      <c r="E1648" s="56">
        <v>2101020050</v>
      </c>
      <c r="F1648" s="56">
        <v>5401010050</v>
      </c>
      <c r="G1648" s="56" t="s">
        <v>11431</v>
      </c>
      <c r="H1648" s="56">
        <v>400211</v>
      </c>
      <c r="I1648" s="56" t="s">
        <v>11437</v>
      </c>
      <c r="J1648" s="56" t="s">
        <v>3389</v>
      </c>
      <c r="K1648" s="56" t="s">
        <v>3390</v>
      </c>
      <c r="L1648" s="56" t="s">
        <v>7138</v>
      </c>
      <c r="M1648" s="73">
        <v>41163</v>
      </c>
      <c r="N1648" s="56"/>
      <c r="O1648" s="56"/>
      <c r="P1648" s="56" t="s">
        <v>1476</v>
      </c>
      <c r="Q1648" s="56"/>
      <c r="R1648" s="56" t="s">
        <v>70</v>
      </c>
      <c r="S1648" s="56" t="s">
        <v>11415</v>
      </c>
      <c r="T1648" s="56" t="s">
        <v>7140</v>
      </c>
      <c r="U1648" s="57">
        <v>1591249</v>
      </c>
      <c r="V1648" s="57">
        <v>-960816.95</v>
      </c>
      <c r="W1648" s="57">
        <v>630432.05000000005</v>
      </c>
      <c r="X1648" s="57">
        <v>0</v>
      </c>
      <c r="Y1648" s="73">
        <v>41163</v>
      </c>
      <c r="Z1648" s="57">
        <v>-146256.32000000001</v>
      </c>
      <c r="AA1648" s="57">
        <v>0</v>
      </c>
      <c r="AB1648" s="57">
        <v>484175.73</v>
      </c>
      <c r="AC1648" s="57">
        <v>0</v>
      </c>
      <c r="AD1648" s="56" t="s">
        <v>9255</v>
      </c>
      <c r="AE1648" s="57">
        <v>0</v>
      </c>
      <c r="AF1648" s="57">
        <v>0</v>
      </c>
      <c r="AG1648" s="57">
        <v>0</v>
      </c>
      <c r="AI1648"/>
      <c r="AJ1648"/>
    </row>
    <row r="1649" spans="1:36">
      <c r="A1649" s="56" t="s">
        <v>49</v>
      </c>
      <c r="B1649" s="56" t="s">
        <v>11427</v>
      </c>
      <c r="C1649" s="56">
        <v>2101010050</v>
      </c>
      <c r="D1649" s="56" t="s">
        <v>43</v>
      </c>
      <c r="E1649" s="56">
        <v>2101020050</v>
      </c>
      <c r="F1649" s="56">
        <v>5401010050</v>
      </c>
      <c r="G1649" s="56" t="s">
        <v>11431</v>
      </c>
      <c r="H1649" s="56">
        <v>400211</v>
      </c>
      <c r="I1649" s="56" t="s">
        <v>11437</v>
      </c>
      <c r="J1649" s="56" t="s">
        <v>3395</v>
      </c>
      <c r="K1649" s="56" t="s">
        <v>3396</v>
      </c>
      <c r="L1649" s="56" t="s">
        <v>7138</v>
      </c>
      <c r="M1649" s="73">
        <v>41163</v>
      </c>
      <c r="N1649" s="56"/>
      <c r="O1649" s="56"/>
      <c r="P1649" s="56" t="s">
        <v>1476</v>
      </c>
      <c r="Q1649" s="56"/>
      <c r="R1649" s="56" t="s">
        <v>70</v>
      </c>
      <c r="S1649" s="56" t="s">
        <v>11415</v>
      </c>
      <c r="T1649" s="56" t="s">
        <v>7140</v>
      </c>
      <c r="U1649" s="57">
        <v>2931836</v>
      </c>
      <c r="V1649" s="57">
        <v>-1770280.75</v>
      </c>
      <c r="W1649" s="57">
        <v>1161555.25</v>
      </c>
      <c r="X1649" s="57">
        <v>0</v>
      </c>
      <c r="Y1649" s="73">
        <v>41163</v>
      </c>
      <c r="Z1649" s="57">
        <v>-269473.59999999998</v>
      </c>
      <c r="AA1649" s="57">
        <v>0</v>
      </c>
      <c r="AB1649" s="57">
        <v>892081.65</v>
      </c>
      <c r="AC1649" s="57">
        <v>0</v>
      </c>
      <c r="AD1649" s="56" t="s">
        <v>9255</v>
      </c>
      <c r="AE1649" s="57">
        <v>0</v>
      </c>
      <c r="AF1649" s="57">
        <v>0</v>
      </c>
      <c r="AG1649" s="57">
        <v>0</v>
      </c>
      <c r="AI1649"/>
      <c r="AJ1649"/>
    </row>
    <row r="1650" spans="1:36">
      <c r="A1650" s="56" t="s">
        <v>49</v>
      </c>
      <c r="B1650" s="56" t="s">
        <v>11427</v>
      </c>
      <c r="C1650" s="56">
        <v>2101010050</v>
      </c>
      <c r="D1650" s="56" t="s">
        <v>43</v>
      </c>
      <c r="E1650" s="56">
        <v>2101020050</v>
      </c>
      <c r="F1650" s="56">
        <v>5401010050</v>
      </c>
      <c r="G1650" s="56" t="s">
        <v>11431</v>
      </c>
      <c r="H1650" s="56">
        <v>400211</v>
      </c>
      <c r="I1650" s="56" t="s">
        <v>11510</v>
      </c>
      <c r="J1650" s="56" t="s">
        <v>3128</v>
      </c>
      <c r="K1650" s="56" t="s">
        <v>3129</v>
      </c>
      <c r="L1650" s="56" t="s">
        <v>7138</v>
      </c>
      <c r="M1650" s="73">
        <v>41594</v>
      </c>
      <c r="N1650" s="56"/>
      <c r="O1650" s="56"/>
      <c r="P1650" s="56" t="s">
        <v>1476</v>
      </c>
      <c r="Q1650" s="56"/>
      <c r="R1650" s="56" t="s">
        <v>70</v>
      </c>
      <c r="S1650" s="56" t="s">
        <v>11415</v>
      </c>
      <c r="T1650" s="56" t="s">
        <v>7140</v>
      </c>
      <c r="U1650" s="57">
        <v>6299679</v>
      </c>
      <c r="V1650" s="57">
        <v>-3273823.46</v>
      </c>
      <c r="W1650" s="57">
        <v>3025855.54</v>
      </c>
      <c r="X1650" s="57">
        <v>0</v>
      </c>
      <c r="Y1650" s="73">
        <v>41594</v>
      </c>
      <c r="Z1650" s="57">
        <v>-536075.26</v>
      </c>
      <c r="AA1650" s="57">
        <v>0</v>
      </c>
      <c r="AB1650" s="57">
        <v>2489780.2799999998</v>
      </c>
      <c r="AC1650" s="57">
        <v>0</v>
      </c>
      <c r="AD1650" s="56" t="s">
        <v>9255</v>
      </c>
      <c r="AE1650" s="57">
        <v>0</v>
      </c>
      <c r="AF1650" s="57">
        <v>0</v>
      </c>
      <c r="AG1650" s="57">
        <v>0</v>
      </c>
      <c r="AI1650"/>
      <c r="AJ1650"/>
    </row>
    <row r="1651" spans="1:36">
      <c r="A1651" s="56" t="s">
        <v>49</v>
      </c>
      <c r="B1651" s="56" t="s">
        <v>11427</v>
      </c>
      <c r="C1651" s="56">
        <v>2101010050</v>
      </c>
      <c r="D1651" s="56" t="s">
        <v>43</v>
      </c>
      <c r="E1651" s="56">
        <v>2101020050</v>
      </c>
      <c r="F1651" s="56">
        <v>5401010050</v>
      </c>
      <c r="G1651" s="56" t="s">
        <v>11431</v>
      </c>
      <c r="H1651" s="56">
        <v>400211</v>
      </c>
      <c r="I1651" s="56" t="s">
        <v>11510</v>
      </c>
      <c r="J1651" s="56" t="s">
        <v>3138</v>
      </c>
      <c r="K1651" s="56" t="s">
        <v>3058</v>
      </c>
      <c r="L1651" s="56" t="s">
        <v>7138</v>
      </c>
      <c r="M1651" s="73">
        <v>40990</v>
      </c>
      <c r="N1651" s="56"/>
      <c r="O1651" s="56"/>
      <c r="P1651" s="56" t="s">
        <v>1476</v>
      </c>
      <c r="Q1651" s="56"/>
      <c r="R1651" s="56" t="s">
        <v>70</v>
      </c>
      <c r="S1651" s="56" t="s">
        <v>11415</v>
      </c>
      <c r="T1651" s="56" t="s">
        <v>7140</v>
      </c>
      <c r="U1651" s="57">
        <v>815900</v>
      </c>
      <c r="V1651" s="57">
        <v>-523322.23</v>
      </c>
      <c r="W1651" s="57">
        <v>292577.77</v>
      </c>
      <c r="X1651" s="57">
        <v>0</v>
      </c>
      <c r="Y1651" s="73">
        <v>40990</v>
      </c>
      <c r="Z1651" s="57">
        <v>-77507.320000000007</v>
      </c>
      <c r="AA1651" s="57">
        <v>0</v>
      </c>
      <c r="AB1651" s="57">
        <v>215070.45</v>
      </c>
      <c r="AC1651" s="57">
        <v>0</v>
      </c>
      <c r="AD1651" s="56" t="s">
        <v>9255</v>
      </c>
      <c r="AE1651" s="57">
        <v>0</v>
      </c>
      <c r="AF1651" s="57">
        <v>0</v>
      </c>
      <c r="AG1651" s="57">
        <v>0</v>
      </c>
      <c r="AI1651"/>
      <c r="AJ1651"/>
    </row>
    <row r="1652" spans="1:36">
      <c r="A1652" s="56" t="s">
        <v>48</v>
      </c>
      <c r="B1652" s="56" t="s">
        <v>11427</v>
      </c>
      <c r="C1652" s="56">
        <v>2101010050</v>
      </c>
      <c r="D1652" s="56" t="s">
        <v>43</v>
      </c>
      <c r="E1652" s="56">
        <v>2101020050</v>
      </c>
      <c r="F1652" s="56">
        <v>5401010050</v>
      </c>
      <c r="G1652" s="56" t="s">
        <v>11428</v>
      </c>
      <c r="H1652" s="56">
        <v>400303</v>
      </c>
      <c r="I1652" s="56" t="s">
        <v>11543</v>
      </c>
      <c r="J1652" s="56" t="s">
        <v>5635</v>
      </c>
      <c r="K1652" s="56" t="s">
        <v>5636</v>
      </c>
      <c r="L1652" s="56" t="s">
        <v>7138</v>
      </c>
      <c r="M1652" s="73">
        <v>42825</v>
      </c>
      <c r="N1652" s="56"/>
      <c r="O1652" s="56"/>
      <c r="P1652" s="56" t="s">
        <v>1476</v>
      </c>
      <c r="Q1652" s="56"/>
      <c r="R1652" s="56" t="s">
        <v>70</v>
      </c>
      <c r="S1652" s="56" t="s">
        <v>11415</v>
      </c>
      <c r="T1652" s="56" t="s">
        <v>7140</v>
      </c>
      <c r="U1652" s="57">
        <v>413064.47</v>
      </c>
      <c r="V1652" s="57">
        <v>-146111.73000000001</v>
      </c>
      <c r="W1652" s="57">
        <v>266952.74</v>
      </c>
      <c r="X1652" s="57">
        <v>0</v>
      </c>
      <c r="Y1652" s="73">
        <v>42608</v>
      </c>
      <c r="Z1652" s="57">
        <v>-30445.61</v>
      </c>
      <c r="AA1652" s="57">
        <v>0</v>
      </c>
      <c r="AB1652" s="57">
        <v>236507.13</v>
      </c>
      <c r="AC1652" s="57">
        <v>0</v>
      </c>
      <c r="AD1652" s="56" t="s">
        <v>9255</v>
      </c>
      <c r="AE1652" s="57">
        <v>0</v>
      </c>
      <c r="AF1652" s="57">
        <v>0</v>
      </c>
      <c r="AG1652" s="57">
        <v>0</v>
      </c>
      <c r="AI1652"/>
      <c r="AJ1652"/>
    </row>
    <row r="1653" spans="1:36">
      <c r="A1653" s="56" t="s">
        <v>48</v>
      </c>
      <c r="B1653" s="56" t="s">
        <v>11427</v>
      </c>
      <c r="C1653" s="56">
        <v>2101010050</v>
      </c>
      <c r="D1653" s="56" t="s">
        <v>43</v>
      </c>
      <c r="E1653" s="56">
        <v>2101020050</v>
      </c>
      <c r="F1653" s="56">
        <v>5401010050</v>
      </c>
      <c r="G1653" s="56" t="s">
        <v>11428</v>
      </c>
      <c r="H1653" s="56">
        <v>400303</v>
      </c>
      <c r="I1653" s="56" t="s">
        <v>11543</v>
      </c>
      <c r="J1653" s="56" t="s">
        <v>5637</v>
      </c>
      <c r="K1653" s="56" t="s">
        <v>5634</v>
      </c>
      <c r="L1653" s="56" t="s">
        <v>7138</v>
      </c>
      <c r="M1653" s="73">
        <v>43008</v>
      </c>
      <c r="N1653" s="56"/>
      <c r="O1653" s="56"/>
      <c r="P1653" s="56" t="s">
        <v>1476</v>
      </c>
      <c r="Q1653" s="56"/>
      <c r="R1653" s="56" t="s">
        <v>70</v>
      </c>
      <c r="S1653" s="56" t="s">
        <v>11415</v>
      </c>
      <c r="T1653" s="56" t="s">
        <v>7140</v>
      </c>
      <c r="U1653" s="57">
        <v>2150063.75</v>
      </c>
      <c r="V1653" s="57">
        <v>-623960.28</v>
      </c>
      <c r="W1653" s="57">
        <v>1526103.47</v>
      </c>
      <c r="X1653" s="57">
        <v>0</v>
      </c>
      <c r="Y1653" s="73">
        <v>42948</v>
      </c>
      <c r="Z1653" s="57">
        <v>-155756.9</v>
      </c>
      <c r="AA1653" s="57">
        <v>0</v>
      </c>
      <c r="AB1653" s="57">
        <v>1370346.57</v>
      </c>
      <c r="AC1653" s="57">
        <v>0</v>
      </c>
      <c r="AD1653" s="56" t="s">
        <v>9255</v>
      </c>
      <c r="AE1653" s="57">
        <v>0</v>
      </c>
      <c r="AF1653" s="57">
        <v>0</v>
      </c>
      <c r="AG1653" s="57">
        <v>0</v>
      </c>
      <c r="AI1653"/>
      <c r="AJ1653"/>
    </row>
    <row r="1654" spans="1:36">
      <c r="A1654" s="56" t="s">
        <v>48</v>
      </c>
      <c r="B1654" s="56" t="s">
        <v>11427</v>
      </c>
      <c r="C1654" s="56">
        <v>2101010050</v>
      </c>
      <c r="D1654" s="56" t="s">
        <v>43</v>
      </c>
      <c r="E1654" s="56">
        <v>2101020050</v>
      </c>
      <c r="F1654" s="56">
        <v>5401010050</v>
      </c>
      <c r="G1654" s="56" t="s">
        <v>11428</v>
      </c>
      <c r="H1654" s="56">
        <v>400301</v>
      </c>
      <c r="I1654" s="56" t="s">
        <v>11474</v>
      </c>
      <c r="J1654" s="56" t="s">
        <v>4772</v>
      </c>
      <c r="K1654" s="56" t="s">
        <v>4773</v>
      </c>
      <c r="L1654" s="56" t="s">
        <v>7138</v>
      </c>
      <c r="M1654" s="73">
        <v>43281</v>
      </c>
      <c r="N1654" s="56"/>
      <c r="O1654" s="56"/>
      <c r="P1654" s="56" t="s">
        <v>1476</v>
      </c>
      <c r="Q1654" s="56"/>
      <c r="R1654" s="56" t="s">
        <v>70</v>
      </c>
      <c r="S1654" s="56" t="s">
        <v>11415</v>
      </c>
      <c r="T1654" s="56" t="s">
        <v>7140</v>
      </c>
      <c r="U1654" s="57">
        <v>11780357.25</v>
      </c>
      <c r="V1654" s="57">
        <v>-2762063.45</v>
      </c>
      <c r="W1654" s="57">
        <v>9018293.8000000007</v>
      </c>
      <c r="X1654" s="57">
        <v>0</v>
      </c>
      <c r="Y1654" s="73">
        <v>43205</v>
      </c>
      <c r="Z1654" s="57">
        <v>-853403.51</v>
      </c>
      <c r="AA1654" s="57">
        <v>0</v>
      </c>
      <c r="AB1654" s="57">
        <v>8164890.29</v>
      </c>
      <c r="AC1654" s="57">
        <v>0</v>
      </c>
      <c r="AD1654" s="56" t="s">
        <v>9255</v>
      </c>
      <c r="AE1654" s="57">
        <v>0</v>
      </c>
      <c r="AF1654" s="57">
        <v>0</v>
      </c>
      <c r="AG1654" s="57">
        <v>0</v>
      </c>
      <c r="AI1654"/>
      <c r="AJ1654"/>
    </row>
    <row r="1655" spans="1:36">
      <c r="A1655" s="56" t="s">
        <v>48</v>
      </c>
      <c r="B1655" s="56" t="s">
        <v>11427</v>
      </c>
      <c r="C1655" s="56">
        <v>2101010050</v>
      </c>
      <c r="D1655" s="56" t="s">
        <v>43</v>
      </c>
      <c r="E1655" s="56">
        <v>2101020050</v>
      </c>
      <c r="F1655" s="56">
        <v>5401010050</v>
      </c>
      <c r="G1655" s="56" t="s">
        <v>11428</v>
      </c>
      <c r="H1655" s="56">
        <v>400302</v>
      </c>
      <c r="I1655" s="56" t="s">
        <v>11517</v>
      </c>
      <c r="J1655" s="56" t="s">
        <v>5225</v>
      </c>
      <c r="K1655" s="56" t="s">
        <v>5226</v>
      </c>
      <c r="L1655" s="56" t="s">
        <v>7138</v>
      </c>
      <c r="M1655" s="73">
        <v>43373</v>
      </c>
      <c r="N1655" s="56"/>
      <c r="O1655" s="56"/>
      <c r="P1655" s="56" t="s">
        <v>1476</v>
      </c>
      <c r="Q1655" s="56"/>
      <c r="R1655" s="56" t="s">
        <v>70</v>
      </c>
      <c r="S1655" s="56" t="s">
        <v>11415</v>
      </c>
      <c r="T1655" s="56" t="s">
        <v>7140</v>
      </c>
      <c r="U1655" s="57">
        <v>21915405.039999999</v>
      </c>
      <c r="V1655" s="57">
        <v>-4420607.3899999997</v>
      </c>
      <c r="W1655" s="57">
        <v>17494797.649999999</v>
      </c>
      <c r="X1655" s="57">
        <v>0</v>
      </c>
      <c r="Y1655" s="73">
        <v>43356</v>
      </c>
      <c r="Z1655" s="57">
        <v>-1587615.99</v>
      </c>
      <c r="AA1655" s="57">
        <v>0</v>
      </c>
      <c r="AB1655" s="57">
        <v>15907181.66</v>
      </c>
      <c r="AC1655" s="57">
        <v>0</v>
      </c>
      <c r="AD1655" s="56" t="s">
        <v>9255</v>
      </c>
      <c r="AE1655" s="57">
        <v>0</v>
      </c>
      <c r="AF1655" s="57">
        <v>0</v>
      </c>
      <c r="AG1655" s="57">
        <v>0</v>
      </c>
      <c r="AI1655"/>
      <c r="AJ1655"/>
    </row>
    <row r="1656" spans="1:36">
      <c r="A1656" s="56" t="s">
        <v>48</v>
      </c>
      <c r="B1656" s="56" t="s">
        <v>11427</v>
      </c>
      <c r="C1656" s="56">
        <v>2101010050</v>
      </c>
      <c r="D1656" s="56" t="s">
        <v>43</v>
      </c>
      <c r="E1656" s="56">
        <v>2101020050</v>
      </c>
      <c r="F1656" s="56">
        <v>5401010050</v>
      </c>
      <c r="G1656" s="56" t="s">
        <v>11428</v>
      </c>
      <c r="H1656" s="56">
        <v>400301</v>
      </c>
      <c r="I1656" s="56" t="s">
        <v>11544</v>
      </c>
      <c r="J1656" s="56" t="s">
        <v>6935</v>
      </c>
      <c r="K1656" s="56" t="s">
        <v>6936</v>
      </c>
      <c r="L1656" s="56" t="s">
        <v>7138</v>
      </c>
      <c r="M1656" s="73">
        <v>44221</v>
      </c>
      <c r="N1656" s="56"/>
      <c r="O1656" s="56"/>
      <c r="P1656" s="56" t="s">
        <v>1476</v>
      </c>
      <c r="Q1656" s="56"/>
      <c r="R1656" s="56" t="s">
        <v>70</v>
      </c>
      <c r="S1656" s="56" t="s">
        <v>11415</v>
      </c>
      <c r="T1656" s="56" t="s">
        <v>7140</v>
      </c>
      <c r="U1656" s="57">
        <v>758000</v>
      </c>
      <c r="V1656" s="57">
        <v>-16605.05</v>
      </c>
      <c r="W1656" s="57">
        <v>741394.95</v>
      </c>
      <c r="X1656" s="57">
        <v>0</v>
      </c>
      <c r="Y1656" s="73">
        <v>44186</v>
      </c>
      <c r="Z1656" s="57">
        <v>-54911.73</v>
      </c>
      <c r="AA1656" s="57">
        <v>0</v>
      </c>
      <c r="AB1656" s="57">
        <v>686483.22</v>
      </c>
      <c r="AC1656" s="57">
        <v>0</v>
      </c>
      <c r="AD1656" s="56" t="s">
        <v>9255</v>
      </c>
      <c r="AE1656" s="57">
        <v>0</v>
      </c>
      <c r="AF1656" s="57">
        <v>0</v>
      </c>
      <c r="AG1656" s="57">
        <v>0</v>
      </c>
      <c r="AI1656"/>
      <c r="AJ1656"/>
    </row>
    <row r="1657" spans="1:36">
      <c r="A1657" s="56" t="s">
        <v>48</v>
      </c>
      <c r="B1657" s="56" t="s">
        <v>11427</v>
      </c>
      <c r="C1657" s="56">
        <v>2101010050</v>
      </c>
      <c r="D1657" s="56" t="s">
        <v>43</v>
      </c>
      <c r="E1657" s="56">
        <v>2101020050</v>
      </c>
      <c r="F1657" s="56">
        <v>5401010050</v>
      </c>
      <c r="G1657" s="56" t="s">
        <v>11428</v>
      </c>
      <c r="H1657" s="56">
        <v>400300</v>
      </c>
      <c r="I1657" s="56" t="s">
        <v>11545</v>
      </c>
      <c r="J1657" s="56" t="s">
        <v>4143</v>
      </c>
      <c r="K1657" s="56" t="s">
        <v>11546</v>
      </c>
      <c r="L1657" s="56" t="s">
        <v>7138</v>
      </c>
      <c r="M1657" s="73">
        <v>41502</v>
      </c>
      <c r="N1657" s="56"/>
      <c r="O1657" s="56"/>
      <c r="P1657" s="56" t="s">
        <v>1476</v>
      </c>
      <c r="Q1657" s="56"/>
      <c r="R1657" s="56" t="s">
        <v>70</v>
      </c>
      <c r="S1657" s="56" t="s">
        <v>11415</v>
      </c>
      <c r="T1657" s="56" t="s">
        <v>7140</v>
      </c>
      <c r="U1657" s="57">
        <v>162969800</v>
      </c>
      <c r="V1657" s="57">
        <v>-90235099.730000004</v>
      </c>
      <c r="W1657" s="57">
        <v>72734700.269999996</v>
      </c>
      <c r="X1657" s="57">
        <v>0</v>
      </c>
      <c r="Y1657" s="73">
        <v>41502</v>
      </c>
      <c r="Z1657" s="57">
        <v>-13507698.33</v>
      </c>
      <c r="AA1657" s="57">
        <v>0</v>
      </c>
      <c r="AB1657" s="57">
        <v>59227001.939999998</v>
      </c>
      <c r="AC1657" s="57">
        <v>0</v>
      </c>
      <c r="AD1657" s="56" t="s">
        <v>9255</v>
      </c>
      <c r="AE1657" s="57">
        <v>0</v>
      </c>
      <c r="AF1657" s="57">
        <v>0</v>
      </c>
      <c r="AG1657" s="57">
        <v>0</v>
      </c>
      <c r="AI1657"/>
      <c r="AJ1657"/>
    </row>
    <row r="1658" spans="1:36">
      <c r="A1658" s="56" t="s">
        <v>48</v>
      </c>
      <c r="B1658" s="56" t="s">
        <v>11427</v>
      </c>
      <c r="C1658" s="56">
        <v>2101010050</v>
      </c>
      <c r="D1658" s="56" t="s">
        <v>43</v>
      </c>
      <c r="E1658" s="56">
        <v>2101020050</v>
      </c>
      <c r="F1658" s="56">
        <v>5401010050</v>
      </c>
      <c r="G1658" s="56" t="s">
        <v>11428</v>
      </c>
      <c r="H1658" s="56">
        <v>400300</v>
      </c>
      <c r="I1658" s="56" t="s">
        <v>11451</v>
      </c>
      <c r="J1658" s="56" t="s">
        <v>4510</v>
      </c>
      <c r="K1658" s="56" t="s">
        <v>4511</v>
      </c>
      <c r="L1658" s="56" t="s">
        <v>7138</v>
      </c>
      <c r="M1658" s="73">
        <v>40166</v>
      </c>
      <c r="N1658" s="56"/>
      <c r="O1658" s="56"/>
      <c r="P1658" s="56" t="s">
        <v>1476</v>
      </c>
      <c r="Q1658" s="56"/>
      <c r="R1658" s="56" t="s">
        <v>70</v>
      </c>
      <c r="S1658" s="56" t="s">
        <v>11415</v>
      </c>
      <c r="T1658" s="56" t="s">
        <v>7140</v>
      </c>
      <c r="U1658" s="57">
        <v>52909</v>
      </c>
      <c r="V1658" s="57">
        <v>-45710.69</v>
      </c>
      <c r="W1658" s="57">
        <v>7198.31</v>
      </c>
      <c r="X1658" s="57">
        <v>0</v>
      </c>
      <c r="Y1658" s="73">
        <v>40166</v>
      </c>
      <c r="Z1658" s="57">
        <v>-4552.8599999999997</v>
      </c>
      <c r="AA1658" s="57">
        <v>0</v>
      </c>
      <c r="AB1658" s="57">
        <v>2645.45</v>
      </c>
      <c r="AC1658" s="57">
        <v>0</v>
      </c>
      <c r="AD1658" s="56" t="s">
        <v>9255</v>
      </c>
      <c r="AE1658" s="57">
        <v>0</v>
      </c>
      <c r="AF1658" s="57">
        <v>0</v>
      </c>
      <c r="AG1658" s="57">
        <v>0</v>
      </c>
      <c r="AI1658"/>
      <c r="AJ1658"/>
    </row>
    <row r="1659" spans="1:36">
      <c r="A1659" s="56" t="s">
        <v>48</v>
      </c>
      <c r="B1659" s="56" t="s">
        <v>11427</v>
      </c>
      <c r="C1659" s="56">
        <v>2101010050</v>
      </c>
      <c r="D1659" s="56" t="s">
        <v>43</v>
      </c>
      <c r="E1659" s="56">
        <v>2101020050</v>
      </c>
      <c r="F1659" s="56">
        <v>5401010050</v>
      </c>
      <c r="G1659" s="56" t="s">
        <v>11428</v>
      </c>
      <c r="H1659" s="56">
        <v>400300</v>
      </c>
      <c r="I1659" s="56" t="s">
        <v>11451</v>
      </c>
      <c r="J1659" s="56" t="s">
        <v>4512</v>
      </c>
      <c r="K1659" s="56" t="s">
        <v>4513</v>
      </c>
      <c r="L1659" s="56" t="s">
        <v>7138</v>
      </c>
      <c r="M1659" s="73">
        <v>40166</v>
      </c>
      <c r="N1659" s="56"/>
      <c r="O1659" s="56"/>
      <c r="P1659" s="56" t="s">
        <v>1476</v>
      </c>
      <c r="Q1659" s="56"/>
      <c r="R1659" s="56" t="s">
        <v>70</v>
      </c>
      <c r="S1659" s="56" t="s">
        <v>11415</v>
      </c>
      <c r="T1659" s="56" t="s">
        <v>7140</v>
      </c>
      <c r="U1659" s="57">
        <v>125768</v>
      </c>
      <c r="V1659" s="57">
        <v>-108658.03</v>
      </c>
      <c r="W1659" s="57">
        <v>17109.97</v>
      </c>
      <c r="X1659" s="57">
        <v>0</v>
      </c>
      <c r="Y1659" s="73">
        <v>40166</v>
      </c>
      <c r="Z1659" s="57">
        <v>-10821.57</v>
      </c>
      <c r="AA1659" s="57">
        <v>0</v>
      </c>
      <c r="AB1659" s="57">
        <v>6288.4</v>
      </c>
      <c r="AC1659" s="57">
        <v>0</v>
      </c>
      <c r="AD1659" s="56" t="s">
        <v>9255</v>
      </c>
      <c r="AE1659" s="57">
        <v>0</v>
      </c>
      <c r="AF1659" s="57">
        <v>0</v>
      </c>
      <c r="AG1659" s="57">
        <v>0</v>
      </c>
      <c r="AI1659"/>
      <c r="AJ1659"/>
    </row>
    <row r="1660" spans="1:36">
      <c r="A1660" s="56" t="s">
        <v>48</v>
      </c>
      <c r="B1660" s="56" t="s">
        <v>11427</v>
      </c>
      <c r="C1660" s="56">
        <v>2101010050</v>
      </c>
      <c r="D1660" s="56" t="s">
        <v>43</v>
      </c>
      <c r="E1660" s="56">
        <v>2101020050</v>
      </c>
      <c r="F1660" s="56">
        <v>5401010050</v>
      </c>
      <c r="G1660" s="56" t="s">
        <v>11428</v>
      </c>
      <c r="H1660" s="56">
        <v>400300</v>
      </c>
      <c r="I1660" s="56" t="s">
        <v>11451</v>
      </c>
      <c r="J1660" s="56" t="s">
        <v>4514</v>
      </c>
      <c r="K1660" s="56" t="s">
        <v>4515</v>
      </c>
      <c r="L1660" s="56" t="s">
        <v>7138</v>
      </c>
      <c r="M1660" s="73">
        <v>40166</v>
      </c>
      <c r="N1660" s="56"/>
      <c r="O1660" s="56"/>
      <c r="P1660" s="56" t="s">
        <v>1476</v>
      </c>
      <c r="Q1660" s="56"/>
      <c r="R1660" s="56" t="s">
        <v>70</v>
      </c>
      <c r="S1660" s="56" t="s">
        <v>11415</v>
      </c>
      <c r="T1660" s="56" t="s">
        <v>7140</v>
      </c>
      <c r="U1660" s="57">
        <v>82272</v>
      </c>
      <c r="V1660" s="57">
        <v>-71079.3</v>
      </c>
      <c r="W1660" s="57">
        <v>11192.7</v>
      </c>
      <c r="X1660" s="57">
        <v>0</v>
      </c>
      <c r="Y1660" s="73">
        <v>40166</v>
      </c>
      <c r="Z1660" s="57">
        <v>-7079.1</v>
      </c>
      <c r="AA1660" s="57">
        <v>0</v>
      </c>
      <c r="AB1660" s="57">
        <v>4113.6000000000004</v>
      </c>
      <c r="AC1660" s="57">
        <v>0</v>
      </c>
      <c r="AD1660" s="56" t="s">
        <v>9255</v>
      </c>
      <c r="AE1660" s="57">
        <v>0</v>
      </c>
      <c r="AF1660" s="57">
        <v>0</v>
      </c>
      <c r="AG1660" s="57">
        <v>0</v>
      </c>
      <c r="AI1660"/>
      <c r="AJ1660"/>
    </row>
    <row r="1661" spans="1:36">
      <c r="A1661" s="56" t="s">
        <v>48</v>
      </c>
      <c r="B1661" s="56" t="s">
        <v>11427</v>
      </c>
      <c r="C1661" s="56">
        <v>2101010050</v>
      </c>
      <c r="D1661" s="56" t="s">
        <v>43</v>
      </c>
      <c r="E1661" s="56">
        <v>2101020050</v>
      </c>
      <c r="F1661" s="56">
        <v>5401010050</v>
      </c>
      <c r="G1661" s="56" t="s">
        <v>11428</v>
      </c>
      <c r="H1661" s="56">
        <v>400300</v>
      </c>
      <c r="I1661" s="56" t="s">
        <v>11451</v>
      </c>
      <c r="J1661" s="56" t="s">
        <v>4516</v>
      </c>
      <c r="K1661" s="56" t="s">
        <v>4517</v>
      </c>
      <c r="L1661" s="56" t="s">
        <v>7138</v>
      </c>
      <c r="M1661" s="73">
        <v>40191</v>
      </c>
      <c r="N1661" s="56"/>
      <c r="O1661" s="56"/>
      <c r="P1661" s="56" t="s">
        <v>1476</v>
      </c>
      <c r="Q1661" s="56"/>
      <c r="R1661" s="56" t="s">
        <v>70</v>
      </c>
      <c r="S1661" s="56" t="s">
        <v>11415</v>
      </c>
      <c r="T1661" s="56" t="s">
        <v>7140</v>
      </c>
      <c r="U1661" s="57">
        <v>54157</v>
      </c>
      <c r="V1661" s="57">
        <v>-46385.55</v>
      </c>
      <c r="W1661" s="57">
        <v>7771.45</v>
      </c>
      <c r="X1661" s="57">
        <v>0</v>
      </c>
      <c r="Y1661" s="73">
        <v>40191</v>
      </c>
      <c r="Z1661" s="57">
        <v>-5063.6000000000004</v>
      </c>
      <c r="AA1661" s="57">
        <v>0</v>
      </c>
      <c r="AB1661" s="57">
        <v>2707.85</v>
      </c>
      <c r="AC1661" s="57">
        <v>0</v>
      </c>
      <c r="AD1661" s="56" t="s">
        <v>9255</v>
      </c>
      <c r="AE1661" s="57">
        <v>0</v>
      </c>
      <c r="AF1661" s="57">
        <v>0</v>
      </c>
      <c r="AG1661" s="57">
        <v>0</v>
      </c>
      <c r="AI1661"/>
      <c r="AJ1661"/>
    </row>
    <row r="1662" spans="1:36">
      <c r="A1662" s="56" t="s">
        <v>48</v>
      </c>
      <c r="B1662" s="56" t="s">
        <v>11427</v>
      </c>
      <c r="C1662" s="56">
        <v>2101010050</v>
      </c>
      <c r="D1662" s="56" t="s">
        <v>43</v>
      </c>
      <c r="E1662" s="56">
        <v>2101020050</v>
      </c>
      <c r="F1662" s="56">
        <v>5401010050</v>
      </c>
      <c r="G1662" s="56" t="s">
        <v>11428</v>
      </c>
      <c r="H1662" s="56">
        <v>400300</v>
      </c>
      <c r="I1662" s="56" t="s">
        <v>11451</v>
      </c>
      <c r="J1662" s="56" t="s">
        <v>4518</v>
      </c>
      <c r="K1662" s="56" t="s">
        <v>4519</v>
      </c>
      <c r="L1662" s="56" t="s">
        <v>7138</v>
      </c>
      <c r="M1662" s="73">
        <v>41365</v>
      </c>
      <c r="N1662" s="56"/>
      <c r="O1662" s="56"/>
      <c r="P1662" s="56" t="s">
        <v>1476</v>
      </c>
      <c r="Q1662" s="56"/>
      <c r="R1662" s="56" t="s">
        <v>70</v>
      </c>
      <c r="S1662" s="56" t="s">
        <v>11415</v>
      </c>
      <c r="T1662" s="56" t="s">
        <v>7140</v>
      </c>
      <c r="U1662" s="57">
        <v>48208</v>
      </c>
      <c r="V1662" s="57">
        <v>-27989.38</v>
      </c>
      <c r="W1662" s="57">
        <v>20218.62</v>
      </c>
      <c r="X1662" s="57">
        <v>0</v>
      </c>
      <c r="Y1662" s="73">
        <v>41365</v>
      </c>
      <c r="Z1662" s="57">
        <v>-4073.94</v>
      </c>
      <c r="AA1662" s="57">
        <v>0</v>
      </c>
      <c r="AB1662" s="57">
        <v>16144.68</v>
      </c>
      <c r="AC1662" s="57">
        <v>0</v>
      </c>
      <c r="AD1662" s="56" t="s">
        <v>9255</v>
      </c>
      <c r="AE1662" s="57">
        <v>0</v>
      </c>
      <c r="AF1662" s="57">
        <v>0</v>
      </c>
      <c r="AG1662" s="57">
        <v>0</v>
      </c>
      <c r="AI1662"/>
      <c r="AJ1662"/>
    </row>
    <row r="1663" spans="1:36">
      <c r="A1663" s="56" t="s">
        <v>48</v>
      </c>
      <c r="B1663" s="56" t="s">
        <v>11427</v>
      </c>
      <c r="C1663" s="56">
        <v>2101010050</v>
      </c>
      <c r="D1663" s="56" t="s">
        <v>43</v>
      </c>
      <c r="E1663" s="56">
        <v>2101020050</v>
      </c>
      <c r="F1663" s="56">
        <v>5401010050</v>
      </c>
      <c r="G1663" s="56" t="s">
        <v>11428</v>
      </c>
      <c r="H1663" s="56">
        <v>400300</v>
      </c>
      <c r="I1663" s="56" t="s">
        <v>11547</v>
      </c>
      <c r="J1663" s="56" t="s">
        <v>4437</v>
      </c>
      <c r="K1663" s="56" t="s">
        <v>4438</v>
      </c>
      <c r="L1663" s="56" t="s">
        <v>7138</v>
      </c>
      <c r="M1663" s="73">
        <v>40143</v>
      </c>
      <c r="N1663" s="56"/>
      <c r="O1663" s="56"/>
      <c r="P1663" s="56" t="s">
        <v>1476</v>
      </c>
      <c r="Q1663" s="56"/>
      <c r="R1663" s="56" t="s">
        <v>70</v>
      </c>
      <c r="S1663" s="56" t="s">
        <v>11415</v>
      </c>
      <c r="T1663" s="56" t="s">
        <v>7140</v>
      </c>
      <c r="U1663" s="57">
        <v>27200</v>
      </c>
      <c r="V1663" s="57">
        <v>-23688.92</v>
      </c>
      <c r="W1663" s="57">
        <v>3511.08</v>
      </c>
      <c r="X1663" s="57">
        <v>0</v>
      </c>
      <c r="Y1663" s="73">
        <v>40143</v>
      </c>
      <c r="Z1663" s="57">
        <v>-2151.08</v>
      </c>
      <c r="AA1663" s="57">
        <v>0</v>
      </c>
      <c r="AB1663" s="57">
        <v>1360</v>
      </c>
      <c r="AC1663" s="57">
        <v>0</v>
      </c>
      <c r="AD1663" s="56" t="s">
        <v>9255</v>
      </c>
      <c r="AE1663" s="57">
        <v>0</v>
      </c>
      <c r="AF1663" s="57">
        <v>0</v>
      </c>
      <c r="AG1663" s="57">
        <v>0</v>
      </c>
      <c r="AI1663"/>
      <c r="AJ1663"/>
    </row>
    <row r="1664" spans="1:36">
      <c r="A1664" s="56" t="s">
        <v>48</v>
      </c>
      <c r="B1664" s="56" t="s">
        <v>11427</v>
      </c>
      <c r="C1664" s="56">
        <v>2101010050</v>
      </c>
      <c r="D1664" s="56" t="s">
        <v>43</v>
      </c>
      <c r="E1664" s="56">
        <v>2101020050</v>
      </c>
      <c r="F1664" s="56">
        <v>5401010050</v>
      </c>
      <c r="G1664" s="56" t="s">
        <v>11428</v>
      </c>
      <c r="H1664" s="56">
        <v>400300</v>
      </c>
      <c r="I1664" s="56" t="s">
        <v>11547</v>
      </c>
      <c r="J1664" s="56" t="s">
        <v>4439</v>
      </c>
      <c r="K1664" s="56" t="s">
        <v>4440</v>
      </c>
      <c r="L1664" s="56" t="s">
        <v>7138</v>
      </c>
      <c r="M1664" s="73">
        <v>40551</v>
      </c>
      <c r="N1664" s="56"/>
      <c r="O1664" s="56"/>
      <c r="P1664" s="56" t="s">
        <v>1476</v>
      </c>
      <c r="Q1664" s="56"/>
      <c r="R1664" s="56" t="s">
        <v>70</v>
      </c>
      <c r="S1664" s="56" t="s">
        <v>11415</v>
      </c>
      <c r="T1664" s="56" t="s">
        <v>7140</v>
      </c>
      <c r="U1664" s="57">
        <v>23854</v>
      </c>
      <c r="V1664" s="57">
        <v>-18110.55</v>
      </c>
      <c r="W1664" s="57">
        <v>5743.45</v>
      </c>
      <c r="X1664" s="57">
        <v>0</v>
      </c>
      <c r="Y1664" s="73">
        <v>40551</v>
      </c>
      <c r="Z1664" s="57">
        <v>-2349.23</v>
      </c>
      <c r="AA1664" s="57">
        <v>0</v>
      </c>
      <c r="AB1664" s="57">
        <v>3394.22</v>
      </c>
      <c r="AC1664" s="57">
        <v>0</v>
      </c>
      <c r="AD1664" s="56" t="s">
        <v>9255</v>
      </c>
      <c r="AE1664" s="57">
        <v>0</v>
      </c>
      <c r="AF1664" s="57">
        <v>0</v>
      </c>
      <c r="AG1664" s="57">
        <v>0</v>
      </c>
      <c r="AI1664"/>
      <c r="AJ1664"/>
    </row>
    <row r="1665" spans="1:36">
      <c r="A1665" s="56" t="s">
        <v>48</v>
      </c>
      <c r="B1665" s="56" t="s">
        <v>11427</v>
      </c>
      <c r="C1665" s="56">
        <v>2101010050</v>
      </c>
      <c r="D1665" s="56" t="s">
        <v>43</v>
      </c>
      <c r="E1665" s="56">
        <v>2101020050</v>
      </c>
      <c r="F1665" s="56">
        <v>5401010050</v>
      </c>
      <c r="G1665" s="56" t="s">
        <v>11428</v>
      </c>
      <c r="H1665" s="56">
        <v>400300</v>
      </c>
      <c r="I1665" s="56" t="s">
        <v>11429</v>
      </c>
      <c r="J1665" s="56" t="s">
        <v>4024</v>
      </c>
      <c r="K1665" s="56" t="s">
        <v>2551</v>
      </c>
      <c r="L1665" s="56" t="s">
        <v>7138</v>
      </c>
      <c r="M1665" s="73">
        <v>40282</v>
      </c>
      <c r="N1665" s="56"/>
      <c r="O1665" s="56"/>
      <c r="P1665" s="56" t="s">
        <v>1476</v>
      </c>
      <c r="Q1665" s="56"/>
      <c r="R1665" s="56" t="s">
        <v>70</v>
      </c>
      <c r="S1665" s="56" t="s">
        <v>11415</v>
      </c>
      <c r="T1665" s="56" t="s">
        <v>7140</v>
      </c>
      <c r="U1665" s="57">
        <v>74460</v>
      </c>
      <c r="V1665" s="57">
        <v>-61819.95</v>
      </c>
      <c r="W1665" s="57">
        <v>12640.05</v>
      </c>
      <c r="X1665" s="57">
        <v>0</v>
      </c>
      <c r="Y1665" s="73">
        <v>40282</v>
      </c>
      <c r="Z1665" s="57">
        <v>-7879.09</v>
      </c>
      <c r="AA1665" s="57">
        <v>0</v>
      </c>
      <c r="AB1665" s="57">
        <v>4760.96</v>
      </c>
      <c r="AC1665" s="57">
        <v>0</v>
      </c>
      <c r="AD1665" s="56" t="s">
        <v>9255</v>
      </c>
      <c r="AE1665" s="57">
        <v>0</v>
      </c>
      <c r="AF1665" s="57">
        <v>0</v>
      </c>
      <c r="AG1665" s="57">
        <v>0</v>
      </c>
      <c r="AI1665"/>
      <c r="AJ1665"/>
    </row>
    <row r="1666" spans="1:36">
      <c r="A1666" s="56" t="s">
        <v>48</v>
      </c>
      <c r="B1666" s="56" t="s">
        <v>11427</v>
      </c>
      <c r="C1666" s="56">
        <v>2101010050</v>
      </c>
      <c r="D1666" s="56" t="s">
        <v>43</v>
      </c>
      <c r="E1666" s="56">
        <v>2101020050</v>
      </c>
      <c r="F1666" s="56">
        <v>5401010050</v>
      </c>
      <c r="G1666" s="56" t="s">
        <v>11428</v>
      </c>
      <c r="H1666" s="56">
        <v>400300</v>
      </c>
      <c r="I1666" s="56" t="s">
        <v>11429</v>
      </c>
      <c r="J1666" s="56" t="s">
        <v>4025</v>
      </c>
      <c r="K1666" s="56" t="s">
        <v>4026</v>
      </c>
      <c r="L1666" s="56" t="s">
        <v>7138</v>
      </c>
      <c r="M1666" s="73">
        <v>40400</v>
      </c>
      <c r="N1666" s="56"/>
      <c r="O1666" s="56"/>
      <c r="P1666" s="56" t="s">
        <v>1476</v>
      </c>
      <c r="Q1666" s="56"/>
      <c r="R1666" s="56" t="s">
        <v>70</v>
      </c>
      <c r="S1666" s="56" t="s">
        <v>11415</v>
      </c>
      <c r="T1666" s="56" t="s">
        <v>7140</v>
      </c>
      <c r="U1666" s="57">
        <v>36469</v>
      </c>
      <c r="V1666" s="57">
        <v>-29102.36</v>
      </c>
      <c r="W1666" s="57">
        <v>7366.64</v>
      </c>
      <c r="X1666" s="57">
        <v>0</v>
      </c>
      <c r="Y1666" s="73">
        <v>40400</v>
      </c>
      <c r="Z1666" s="57">
        <v>-3732.71</v>
      </c>
      <c r="AA1666" s="57">
        <v>0</v>
      </c>
      <c r="AB1666" s="57">
        <v>3633.93</v>
      </c>
      <c r="AC1666" s="57">
        <v>0</v>
      </c>
      <c r="AD1666" s="56" t="s">
        <v>9255</v>
      </c>
      <c r="AE1666" s="57">
        <v>0</v>
      </c>
      <c r="AF1666" s="57">
        <v>0</v>
      </c>
      <c r="AG1666" s="57">
        <v>0</v>
      </c>
      <c r="AI1666"/>
      <c r="AJ1666"/>
    </row>
    <row r="1667" spans="1:36">
      <c r="A1667" s="56" t="s">
        <v>48</v>
      </c>
      <c r="B1667" s="56" t="s">
        <v>11427</v>
      </c>
      <c r="C1667" s="56">
        <v>2101010050</v>
      </c>
      <c r="D1667" s="56" t="s">
        <v>43</v>
      </c>
      <c r="E1667" s="56">
        <v>2101020050</v>
      </c>
      <c r="F1667" s="56">
        <v>5401010050</v>
      </c>
      <c r="G1667" s="56" t="s">
        <v>11428</v>
      </c>
      <c r="H1667" s="56">
        <v>400300</v>
      </c>
      <c r="I1667" s="56" t="s">
        <v>11429</v>
      </c>
      <c r="J1667" s="56" t="s">
        <v>4027</v>
      </c>
      <c r="K1667" s="56" t="s">
        <v>4028</v>
      </c>
      <c r="L1667" s="56" t="s">
        <v>7138</v>
      </c>
      <c r="M1667" s="73">
        <v>41560</v>
      </c>
      <c r="N1667" s="56"/>
      <c r="O1667" s="56"/>
      <c r="P1667" s="56" t="s">
        <v>1476</v>
      </c>
      <c r="Q1667" s="56"/>
      <c r="R1667" s="56" t="s">
        <v>70</v>
      </c>
      <c r="S1667" s="56" t="s">
        <v>11415</v>
      </c>
      <c r="T1667" s="56" t="s">
        <v>7140</v>
      </c>
      <c r="U1667" s="57">
        <v>12681</v>
      </c>
      <c r="V1667" s="57">
        <v>-6878.84</v>
      </c>
      <c r="W1667" s="57">
        <v>5802.16</v>
      </c>
      <c r="X1667" s="57">
        <v>0</v>
      </c>
      <c r="Y1667" s="73">
        <v>41560</v>
      </c>
      <c r="Z1667" s="57">
        <v>-1042.99</v>
      </c>
      <c r="AA1667" s="57">
        <v>0</v>
      </c>
      <c r="AB1667" s="57">
        <v>4759.17</v>
      </c>
      <c r="AC1667" s="57">
        <v>0</v>
      </c>
      <c r="AD1667" s="56" t="s">
        <v>9255</v>
      </c>
      <c r="AE1667" s="57">
        <v>0</v>
      </c>
      <c r="AF1667" s="57">
        <v>0</v>
      </c>
      <c r="AG1667" s="57">
        <v>0</v>
      </c>
      <c r="AI1667"/>
      <c r="AJ1667"/>
    </row>
    <row r="1668" spans="1:36">
      <c r="A1668" s="56" t="s">
        <v>48</v>
      </c>
      <c r="B1668" s="56" t="s">
        <v>11427</v>
      </c>
      <c r="C1668" s="56">
        <v>2101010050</v>
      </c>
      <c r="D1668" s="56" t="s">
        <v>43</v>
      </c>
      <c r="E1668" s="56">
        <v>2101020050</v>
      </c>
      <c r="F1668" s="56">
        <v>5401010050</v>
      </c>
      <c r="G1668" s="56" t="s">
        <v>11428</v>
      </c>
      <c r="H1668" s="56">
        <v>400300</v>
      </c>
      <c r="I1668" s="56" t="s">
        <v>11429</v>
      </c>
      <c r="J1668" s="56" t="s">
        <v>4029</v>
      </c>
      <c r="K1668" s="56" t="s">
        <v>4030</v>
      </c>
      <c r="L1668" s="56" t="s">
        <v>7138</v>
      </c>
      <c r="M1668" s="73">
        <v>41596</v>
      </c>
      <c r="N1668" s="56"/>
      <c r="O1668" s="56"/>
      <c r="P1668" s="56" t="s">
        <v>1476</v>
      </c>
      <c r="Q1668" s="56"/>
      <c r="R1668" s="56" t="s">
        <v>70</v>
      </c>
      <c r="S1668" s="56" t="s">
        <v>11415</v>
      </c>
      <c r="T1668" s="56" t="s">
        <v>7140</v>
      </c>
      <c r="U1668" s="57">
        <v>29785</v>
      </c>
      <c r="V1668" s="57">
        <v>-15952.26</v>
      </c>
      <c r="W1668" s="57">
        <v>13832.74</v>
      </c>
      <c r="X1668" s="57">
        <v>0</v>
      </c>
      <c r="Y1668" s="73">
        <v>41596</v>
      </c>
      <c r="Z1668" s="57">
        <v>-2438.04</v>
      </c>
      <c r="AA1668" s="57">
        <v>0</v>
      </c>
      <c r="AB1668" s="57">
        <v>11394.7</v>
      </c>
      <c r="AC1668" s="57">
        <v>0</v>
      </c>
      <c r="AD1668" s="56" t="s">
        <v>9255</v>
      </c>
      <c r="AE1668" s="57">
        <v>0</v>
      </c>
      <c r="AF1668" s="57">
        <v>0</v>
      </c>
      <c r="AG1668" s="57">
        <v>0</v>
      </c>
      <c r="AI1668"/>
      <c r="AJ1668"/>
    </row>
    <row r="1669" spans="1:36">
      <c r="A1669" s="56" t="s">
        <v>48</v>
      </c>
      <c r="B1669" s="56" t="s">
        <v>11427</v>
      </c>
      <c r="C1669" s="56">
        <v>2101010050</v>
      </c>
      <c r="D1669" s="56" t="s">
        <v>43</v>
      </c>
      <c r="E1669" s="56">
        <v>2101020050</v>
      </c>
      <c r="F1669" s="56">
        <v>5401010050</v>
      </c>
      <c r="G1669" s="56" t="s">
        <v>11428</v>
      </c>
      <c r="H1669" s="56">
        <v>400300</v>
      </c>
      <c r="I1669" s="56" t="s">
        <v>11429</v>
      </c>
      <c r="J1669" s="56" t="s">
        <v>4038</v>
      </c>
      <c r="K1669" s="56" t="s">
        <v>4039</v>
      </c>
      <c r="L1669" s="56" t="s">
        <v>7138</v>
      </c>
      <c r="M1669" s="73">
        <v>40393</v>
      </c>
      <c r="N1669" s="56"/>
      <c r="O1669" s="56"/>
      <c r="P1669" s="56" t="s">
        <v>1476</v>
      </c>
      <c r="Q1669" s="56"/>
      <c r="R1669" s="56" t="s">
        <v>70</v>
      </c>
      <c r="S1669" s="56" t="s">
        <v>11415</v>
      </c>
      <c r="T1669" s="56" t="s">
        <v>7140</v>
      </c>
      <c r="U1669" s="57">
        <v>63999</v>
      </c>
      <c r="V1669" s="57">
        <v>-51191.01</v>
      </c>
      <c r="W1669" s="57">
        <v>12807.99</v>
      </c>
      <c r="X1669" s="57">
        <v>0</v>
      </c>
      <c r="Y1669" s="73">
        <v>40393</v>
      </c>
      <c r="Z1669" s="57">
        <v>-6562.55</v>
      </c>
      <c r="AA1669" s="57">
        <v>0</v>
      </c>
      <c r="AB1669" s="57">
        <v>6245.44</v>
      </c>
      <c r="AC1669" s="57">
        <v>0</v>
      </c>
      <c r="AD1669" s="56" t="s">
        <v>9255</v>
      </c>
      <c r="AE1669" s="57">
        <v>0</v>
      </c>
      <c r="AF1669" s="57">
        <v>0</v>
      </c>
      <c r="AG1669" s="57">
        <v>0</v>
      </c>
      <c r="AI1669"/>
      <c r="AJ1669"/>
    </row>
    <row r="1670" spans="1:36">
      <c r="A1670" s="56" t="s">
        <v>48</v>
      </c>
      <c r="B1670" s="56" t="s">
        <v>11427</v>
      </c>
      <c r="C1670" s="56">
        <v>2101010050</v>
      </c>
      <c r="D1670" s="56" t="s">
        <v>43</v>
      </c>
      <c r="E1670" s="56">
        <v>2101020050</v>
      </c>
      <c r="F1670" s="56">
        <v>5401010050</v>
      </c>
      <c r="G1670" s="56" t="s">
        <v>11428</v>
      </c>
      <c r="H1670" s="56">
        <v>400300</v>
      </c>
      <c r="I1670" s="56" t="s">
        <v>11429</v>
      </c>
      <c r="J1670" s="56" t="s">
        <v>4040</v>
      </c>
      <c r="K1670" s="56" t="s">
        <v>4041</v>
      </c>
      <c r="L1670" s="56" t="s">
        <v>7138</v>
      </c>
      <c r="M1670" s="73">
        <v>40393</v>
      </c>
      <c r="N1670" s="56"/>
      <c r="O1670" s="56"/>
      <c r="P1670" s="56" t="s">
        <v>1476</v>
      </c>
      <c r="Q1670" s="56"/>
      <c r="R1670" s="56" t="s">
        <v>70</v>
      </c>
      <c r="S1670" s="56" t="s">
        <v>11415</v>
      </c>
      <c r="T1670" s="56" t="s">
        <v>7140</v>
      </c>
      <c r="U1670" s="57">
        <v>227066</v>
      </c>
      <c r="V1670" s="57">
        <v>-181625.35</v>
      </c>
      <c r="W1670" s="57">
        <v>45440.65</v>
      </c>
      <c r="X1670" s="57">
        <v>0</v>
      </c>
      <c r="Y1670" s="73">
        <v>40393</v>
      </c>
      <c r="Z1670" s="57">
        <v>-23282.57</v>
      </c>
      <c r="AA1670" s="57">
        <v>0</v>
      </c>
      <c r="AB1670" s="57">
        <v>22158.080000000002</v>
      </c>
      <c r="AC1670" s="57">
        <v>0</v>
      </c>
      <c r="AD1670" s="56" t="s">
        <v>9255</v>
      </c>
      <c r="AE1670" s="57">
        <v>0</v>
      </c>
      <c r="AF1670" s="57">
        <v>0</v>
      </c>
      <c r="AG1670" s="57">
        <v>0</v>
      </c>
      <c r="AI1670"/>
      <c r="AJ1670"/>
    </row>
    <row r="1671" spans="1:36">
      <c r="A1671" s="56" t="s">
        <v>48</v>
      </c>
      <c r="B1671" s="56" t="s">
        <v>11427</v>
      </c>
      <c r="C1671" s="56">
        <v>2101010050</v>
      </c>
      <c r="D1671" s="56" t="s">
        <v>43</v>
      </c>
      <c r="E1671" s="56">
        <v>2101020050</v>
      </c>
      <c r="F1671" s="56">
        <v>5401010050</v>
      </c>
      <c r="G1671" s="56" t="s">
        <v>11428</v>
      </c>
      <c r="H1671" s="56">
        <v>400300</v>
      </c>
      <c r="I1671" s="56" t="s">
        <v>11429</v>
      </c>
      <c r="J1671" s="56" t="s">
        <v>4042</v>
      </c>
      <c r="K1671" s="56" t="s">
        <v>4043</v>
      </c>
      <c r="L1671" s="56" t="s">
        <v>7138</v>
      </c>
      <c r="M1671" s="73">
        <v>40005</v>
      </c>
      <c r="N1671" s="56"/>
      <c r="O1671" s="56"/>
      <c r="P1671" s="56" t="s">
        <v>1476</v>
      </c>
      <c r="Q1671" s="56"/>
      <c r="R1671" s="56" t="s">
        <v>70</v>
      </c>
      <c r="S1671" s="56" t="s">
        <v>11415</v>
      </c>
      <c r="T1671" s="56" t="s">
        <v>7140</v>
      </c>
      <c r="U1671" s="57">
        <v>31358</v>
      </c>
      <c r="V1671" s="57">
        <v>-28689.71</v>
      </c>
      <c r="W1671" s="57">
        <v>2668.29</v>
      </c>
      <c r="X1671" s="57">
        <v>0</v>
      </c>
      <c r="Y1671" s="73">
        <v>40005</v>
      </c>
      <c r="Z1671" s="57">
        <v>-1100.3900000000001</v>
      </c>
      <c r="AA1671" s="57">
        <v>0</v>
      </c>
      <c r="AB1671" s="57">
        <v>1567.9</v>
      </c>
      <c r="AC1671" s="57">
        <v>0</v>
      </c>
      <c r="AD1671" s="56" t="s">
        <v>9255</v>
      </c>
      <c r="AE1671" s="57">
        <v>0</v>
      </c>
      <c r="AF1671" s="57">
        <v>0</v>
      </c>
      <c r="AG1671" s="57">
        <v>0</v>
      </c>
      <c r="AI1671"/>
      <c r="AJ1671"/>
    </row>
    <row r="1672" spans="1:36">
      <c r="A1672" s="56" t="s">
        <v>48</v>
      </c>
      <c r="B1672" s="56" t="s">
        <v>11427</v>
      </c>
      <c r="C1672" s="56">
        <v>2101010050</v>
      </c>
      <c r="D1672" s="56" t="s">
        <v>43</v>
      </c>
      <c r="E1672" s="56">
        <v>2101020050</v>
      </c>
      <c r="F1672" s="56">
        <v>5401010050</v>
      </c>
      <c r="G1672" s="56" t="s">
        <v>11428</v>
      </c>
      <c r="H1672" s="56">
        <v>400300</v>
      </c>
      <c r="I1672" s="56" t="s">
        <v>11429</v>
      </c>
      <c r="J1672" s="56" t="s">
        <v>4044</v>
      </c>
      <c r="K1672" s="56" t="s">
        <v>4045</v>
      </c>
      <c r="L1672" s="56" t="s">
        <v>7138</v>
      </c>
      <c r="M1672" s="73">
        <v>40126</v>
      </c>
      <c r="N1672" s="56"/>
      <c r="O1672" s="56"/>
      <c r="P1672" s="56" t="s">
        <v>1476</v>
      </c>
      <c r="Q1672" s="56"/>
      <c r="R1672" s="56" t="s">
        <v>70</v>
      </c>
      <c r="S1672" s="56" t="s">
        <v>11415</v>
      </c>
      <c r="T1672" s="56" t="s">
        <v>7140</v>
      </c>
      <c r="U1672" s="57">
        <v>122400</v>
      </c>
      <c r="V1672" s="57">
        <v>-107237.28</v>
      </c>
      <c r="W1672" s="57">
        <v>15162.72</v>
      </c>
      <c r="X1672" s="57">
        <v>0</v>
      </c>
      <c r="Y1672" s="73">
        <v>40126</v>
      </c>
      <c r="Z1672" s="57">
        <v>-9042.7199999999993</v>
      </c>
      <c r="AA1672" s="57">
        <v>0</v>
      </c>
      <c r="AB1672" s="57">
        <v>6120</v>
      </c>
      <c r="AC1672" s="57">
        <v>0</v>
      </c>
      <c r="AD1672" s="56" t="s">
        <v>9255</v>
      </c>
      <c r="AE1672" s="57">
        <v>0</v>
      </c>
      <c r="AF1672" s="57">
        <v>0</v>
      </c>
      <c r="AG1672" s="57">
        <v>0</v>
      </c>
      <c r="AI1672"/>
      <c r="AJ1672"/>
    </row>
    <row r="1673" spans="1:36">
      <c r="A1673" s="56" t="s">
        <v>48</v>
      </c>
      <c r="B1673" s="56" t="s">
        <v>11427</v>
      </c>
      <c r="C1673" s="56">
        <v>2101010050</v>
      </c>
      <c r="D1673" s="56" t="s">
        <v>43</v>
      </c>
      <c r="E1673" s="56">
        <v>2101020050</v>
      </c>
      <c r="F1673" s="56">
        <v>5401010050</v>
      </c>
      <c r="G1673" s="56" t="s">
        <v>11428</v>
      </c>
      <c r="H1673" s="56">
        <v>400300</v>
      </c>
      <c r="I1673" s="56" t="s">
        <v>11429</v>
      </c>
      <c r="J1673" s="56" t="s">
        <v>4046</v>
      </c>
      <c r="K1673" s="56" t="s">
        <v>4047</v>
      </c>
      <c r="L1673" s="56" t="s">
        <v>7138</v>
      </c>
      <c r="M1673" s="73">
        <v>40164</v>
      </c>
      <c r="N1673" s="56"/>
      <c r="O1673" s="56"/>
      <c r="P1673" s="56" t="s">
        <v>1476</v>
      </c>
      <c r="Q1673" s="56"/>
      <c r="R1673" s="56" t="s">
        <v>70</v>
      </c>
      <c r="S1673" s="56" t="s">
        <v>11415</v>
      </c>
      <c r="T1673" s="56" t="s">
        <v>7140</v>
      </c>
      <c r="U1673" s="57">
        <v>17742</v>
      </c>
      <c r="V1673" s="57">
        <v>-15338.5</v>
      </c>
      <c r="W1673" s="57">
        <v>2403.5</v>
      </c>
      <c r="X1673" s="57">
        <v>0</v>
      </c>
      <c r="Y1673" s="73">
        <v>40164</v>
      </c>
      <c r="Z1673" s="57">
        <v>-1516.4</v>
      </c>
      <c r="AA1673" s="57">
        <v>0</v>
      </c>
      <c r="AB1673" s="57">
        <v>887.1</v>
      </c>
      <c r="AC1673" s="57">
        <v>0</v>
      </c>
      <c r="AD1673" s="56" t="s">
        <v>9255</v>
      </c>
      <c r="AE1673" s="57">
        <v>0</v>
      </c>
      <c r="AF1673" s="57">
        <v>0</v>
      </c>
      <c r="AG1673" s="57">
        <v>0</v>
      </c>
      <c r="AI1673"/>
      <c r="AJ1673"/>
    </row>
    <row r="1674" spans="1:36">
      <c r="A1674" s="56" t="s">
        <v>48</v>
      </c>
      <c r="B1674" s="56" t="s">
        <v>11427</v>
      </c>
      <c r="C1674" s="56">
        <v>2101010050</v>
      </c>
      <c r="D1674" s="56" t="s">
        <v>43</v>
      </c>
      <c r="E1674" s="56">
        <v>2101020050</v>
      </c>
      <c r="F1674" s="56">
        <v>5401010050</v>
      </c>
      <c r="G1674" s="56" t="s">
        <v>11428</v>
      </c>
      <c r="H1674" s="56">
        <v>400300</v>
      </c>
      <c r="I1674" s="56" t="s">
        <v>11429</v>
      </c>
      <c r="J1674" s="56" t="s">
        <v>4048</v>
      </c>
      <c r="K1674" s="56" t="s">
        <v>4049</v>
      </c>
      <c r="L1674" s="56" t="s">
        <v>7138</v>
      </c>
      <c r="M1674" s="73">
        <v>40164</v>
      </c>
      <c r="N1674" s="56"/>
      <c r="O1674" s="56"/>
      <c r="P1674" s="56" t="s">
        <v>1476</v>
      </c>
      <c r="Q1674" s="56"/>
      <c r="R1674" s="56" t="s">
        <v>70</v>
      </c>
      <c r="S1674" s="56" t="s">
        <v>11415</v>
      </c>
      <c r="T1674" s="56" t="s">
        <v>7140</v>
      </c>
      <c r="U1674" s="57">
        <v>57680</v>
      </c>
      <c r="V1674" s="57">
        <v>-49867.42</v>
      </c>
      <c r="W1674" s="57">
        <v>7812.58</v>
      </c>
      <c r="X1674" s="57">
        <v>0</v>
      </c>
      <c r="Y1674" s="73">
        <v>40164</v>
      </c>
      <c r="Z1674" s="57">
        <v>-4928.58</v>
      </c>
      <c r="AA1674" s="57">
        <v>0</v>
      </c>
      <c r="AB1674" s="57">
        <v>2884</v>
      </c>
      <c r="AC1674" s="57">
        <v>0</v>
      </c>
      <c r="AD1674" s="56" t="s">
        <v>9255</v>
      </c>
      <c r="AE1674" s="57">
        <v>0</v>
      </c>
      <c r="AF1674" s="57">
        <v>0</v>
      </c>
      <c r="AG1674" s="57">
        <v>0</v>
      </c>
      <c r="AI1674"/>
      <c r="AJ1674"/>
    </row>
    <row r="1675" spans="1:36">
      <c r="A1675" s="56" t="s">
        <v>48</v>
      </c>
      <c r="B1675" s="56" t="s">
        <v>11427</v>
      </c>
      <c r="C1675" s="56">
        <v>2101010050</v>
      </c>
      <c r="D1675" s="56" t="s">
        <v>43</v>
      </c>
      <c r="E1675" s="56">
        <v>2101020050</v>
      </c>
      <c r="F1675" s="56">
        <v>5401010050</v>
      </c>
      <c r="G1675" s="56" t="s">
        <v>11428</v>
      </c>
      <c r="H1675" s="56">
        <v>400300</v>
      </c>
      <c r="I1675" s="56" t="s">
        <v>11429</v>
      </c>
      <c r="J1675" s="56" t="s">
        <v>4050</v>
      </c>
      <c r="K1675" s="56" t="s">
        <v>4051</v>
      </c>
      <c r="L1675" s="56" t="s">
        <v>7138</v>
      </c>
      <c r="M1675" s="73">
        <v>40168</v>
      </c>
      <c r="N1675" s="56"/>
      <c r="O1675" s="56"/>
      <c r="P1675" s="56" t="s">
        <v>1476</v>
      </c>
      <c r="Q1675" s="56"/>
      <c r="R1675" s="56" t="s">
        <v>70</v>
      </c>
      <c r="S1675" s="56" t="s">
        <v>11415</v>
      </c>
      <c r="T1675" s="56" t="s">
        <v>7140</v>
      </c>
      <c r="U1675" s="57">
        <v>245861</v>
      </c>
      <c r="V1675" s="57">
        <v>-212266.25</v>
      </c>
      <c r="W1675" s="57">
        <v>33594.75</v>
      </c>
      <c r="X1675" s="57">
        <v>0</v>
      </c>
      <c r="Y1675" s="73">
        <v>40168</v>
      </c>
      <c r="Z1675" s="57">
        <v>-21301.7</v>
      </c>
      <c r="AA1675" s="57">
        <v>0</v>
      </c>
      <c r="AB1675" s="57">
        <v>12293.05</v>
      </c>
      <c r="AC1675" s="57">
        <v>0</v>
      </c>
      <c r="AD1675" s="56" t="s">
        <v>9255</v>
      </c>
      <c r="AE1675" s="57">
        <v>0</v>
      </c>
      <c r="AF1675" s="57">
        <v>0</v>
      </c>
      <c r="AG1675" s="57">
        <v>0</v>
      </c>
      <c r="AI1675"/>
      <c r="AJ1675"/>
    </row>
    <row r="1676" spans="1:36">
      <c r="A1676" s="56" t="s">
        <v>48</v>
      </c>
      <c r="B1676" s="56" t="s">
        <v>11427</v>
      </c>
      <c r="C1676" s="56">
        <v>2101010050</v>
      </c>
      <c r="D1676" s="56" t="s">
        <v>43</v>
      </c>
      <c r="E1676" s="56">
        <v>2101020050</v>
      </c>
      <c r="F1676" s="56">
        <v>5401010050</v>
      </c>
      <c r="G1676" s="56" t="s">
        <v>11428</v>
      </c>
      <c r="H1676" s="56">
        <v>400300</v>
      </c>
      <c r="I1676" s="56" t="s">
        <v>11429</v>
      </c>
      <c r="J1676" s="56" t="s">
        <v>4052</v>
      </c>
      <c r="K1676" s="56" t="s">
        <v>4053</v>
      </c>
      <c r="L1676" s="56" t="s">
        <v>7138</v>
      </c>
      <c r="M1676" s="73">
        <v>40182</v>
      </c>
      <c r="N1676" s="56"/>
      <c r="O1676" s="56"/>
      <c r="P1676" s="56" t="s">
        <v>1476</v>
      </c>
      <c r="Q1676" s="56"/>
      <c r="R1676" s="56" t="s">
        <v>70</v>
      </c>
      <c r="S1676" s="56" t="s">
        <v>11415</v>
      </c>
      <c r="T1676" s="56" t="s">
        <v>7140</v>
      </c>
      <c r="U1676" s="57">
        <v>7365</v>
      </c>
      <c r="V1676" s="57">
        <v>-6327.16</v>
      </c>
      <c r="W1676" s="57">
        <v>1037.8399999999999</v>
      </c>
      <c r="X1676" s="57">
        <v>0</v>
      </c>
      <c r="Y1676" s="73">
        <v>40182</v>
      </c>
      <c r="Z1676" s="57">
        <v>-669.59</v>
      </c>
      <c r="AA1676" s="57">
        <v>0</v>
      </c>
      <c r="AB1676" s="57">
        <v>368.25</v>
      </c>
      <c r="AC1676" s="57">
        <v>0</v>
      </c>
      <c r="AD1676" s="56" t="s">
        <v>9255</v>
      </c>
      <c r="AE1676" s="57">
        <v>0</v>
      </c>
      <c r="AF1676" s="57">
        <v>0</v>
      </c>
      <c r="AG1676" s="57">
        <v>0</v>
      </c>
      <c r="AI1676"/>
      <c r="AJ1676"/>
    </row>
    <row r="1677" spans="1:36">
      <c r="A1677" s="56" t="s">
        <v>48</v>
      </c>
      <c r="B1677" s="56" t="s">
        <v>11427</v>
      </c>
      <c r="C1677" s="56">
        <v>2101010050</v>
      </c>
      <c r="D1677" s="56" t="s">
        <v>43</v>
      </c>
      <c r="E1677" s="56">
        <v>2101020050</v>
      </c>
      <c r="F1677" s="56">
        <v>5401010050</v>
      </c>
      <c r="G1677" s="56" t="s">
        <v>11428</v>
      </c>
      <c r="H1677" s="56">
        <v>400300</v>
      </c>
      <c r="I1677" s="56" t="s">
        <v>11429</v>
      </c>
      <c r="J1677" s="56" t="s">
        <v>4054</v>
      </c>
      <c r="K1677" s="56" t="s">
        <v>4055</v>
      </c>
      <c r="L1677" s="56" t="s">
        <v>7138</v>
      </c>
      <c r="M1677" s="73">
        <v>40182</v>
      </c>
      <c r="N1677" s="56"/>
      <c r="O1677" s="56"/>
      <c r="P1677" s="56" t="s">
        <v>1476</v>
      </c>
      <c r="Q1677" s="56"/>
      <c r="R1677" s="56" t="s">
        <v>70</v>
      </c>
      <c r="S1677" s="56" t="s">
        <v>11415</v>
      </c>
      <c r="T1677" s="56" t="s">
        <v>7140</v>
      </c>
      <c r="U1677" s="57">
        <v>7956</v>
      </c>
      <c r="V1677" s="57">
        <v>-6835.53</v>
      </c>
      <c r="W1677" s="57">
        <v>1120.47</v>
      </c>
      <c r="X1677" s="57">
        <v>0</v>
      </c>
      <c r="Y1677" s="73">
        <v>40182</v>
      </c>
      <c r="Z1677" s="57">
        <v>-722.67</v>
      </c>
      <c r="AA1677" s="57">
        <v>0</v>
      </c>
      <c r="AB1677" s="57">
        <v>397.8</v>
      </c>
      <c r="AC1677" s="57">
        <v>0</v>
      </c>
      <c r="AD1677" s="56" t="s">
        <v>9255</v>
      </c>
      <c r="AE1677" s="57">
        <v>0</v>
      </c>
      <c r="AF1677" s="57">
        <v>0</v>
      </c>
      <c r="AG1677" s="57">
        <v>0</v>
      </c>
      <c r="AI1677"/>
      <c r="AJ1677"/>
    </row>
    <row r="1678" spans="1:36">
      <c r="A1678" s="56" t="s">
        <v>48</v>
      </c>
      <c r="B1678" s="56" t="s">
        <v>11427</v>
      </c>
      <c r="C1678" s="56">
        <v>2101010050</v>
      </c>
      <c r="D1678" s="56" t="s">
        <v>43</v>
      </c>
      <c r="E1678" s="56">
        <v>2101020050</v>
      </c>
      <c r="F1678" s="56">
        <v>5401010050</v>
      </c>
      <c r="G1678" s="56" t="s">
        <v>11428</v>
      </c>
      <c r="H1678" s="56">
        <v>400300</v>
      </c>
      <c r="I1678" s="56" t="s">
        <v>11429</v>
      </c>
      <c r="J1678" s="56" t="s">
        <v>4056</v>
      </c>
      <c r="K1678" s="56" t="s">
        <v>4057</v>
      </c>
      <c r="L1678" s="56" t="s">
        <v>7138</v>
      </c>
      <c r="M1678" s="73">
        <v>40505</v>
      </c>
      <c r="N1678" s="56"/>
      <c r="O1678" s="56"/>
      <c r="P1678" s="56" t="s">
        <v>1476</v>
      </c>
      <c r="Q1678" s="56"/>
      <c r="R1678" s="56" t="s">
        <v>70</v>
      </c>
      <c r="S1678" s="56" t="s">
        <v>11415</v>
      </c>
      <c r="T1678" s="56" t="s">
        <v>7140</v>
      </c>
      <c r="U1678" s="57">
        <v>7140</v>
      </c>
      <c r="V1678" s="57">
        <v>-5502.55</v>
      </c>
      <c r="W1678" s="57">
        <v>1637.45</v>
      </c>
      <c r="X1678" s="57">
        <v>0</v>
      </c>
      <c r="Y1678" s="73">
        <v>40505</v>
      </c>
      <c r="Z1678" s="57">
        <v>-711.6</v>
      </c>
      <c r="AA1678" s="57">
        <v>0</v>
      </c>
      <c r="AB1678" s="57">
        <v>925.85</v>
      </c>
      <c r="AC1678" s="57">
        <v>0</v>
      </c>
      <c r="AD1678" s="56" t="s">
        <v>9255</v>
      </c>
      <c r="AE1678" s="57">
        <v>0</v>
      </c>
      <c r="AF1678" s="57">
        <v>0</v>
      </c>
      <c r="AG1678" s="57">
        <v>0</v>
      </c>
      <c r="AI1678"/>
      <c r="AJ1678"/>
    </row>
    <row r="1679" spans="1:36">
      <c r="A1679" s="56" t="s">
        <v>48</v>
      </c>
      <c r="B1679" s="56" t="s">
        <v>11427</v>
      </c>
      <c r="C1679" s="56">
        <v>2101010050</v>
      </c>
      <c r="D1679" s="56" t="s">
        <v>43</v>
      </c>
      <c r="E1679" s="56">
        <v>2101020050</v>
      </c>
      <c r="F1679" s="56">
        <v>5401010050</v>
      </c>
      <c r="G1679" s="56" t="s">
        <v>11428</v>
      </c>
      <c r="H1679" s="56">
        <v>400300</v>
      </c>
      <c r="I1679" s="56" t="s">
        <v>11429</v>
      </c>
      <c r="J1679" s="56" t="s">
        <v>4058</v>
      </c>
      <c r="K1679" s="56" t="s">
        <v>4059</v>
      </c>
      <c r="L1679" s="56" t="s">
        <v>7138</v>
      </c>
      <c r="M1679" s="73">
        <v>40182</v>
      </c>
      <c r="N1679" s="56"/>
      <c r="O1679" s="56"/>
      <c r="P1679" s="56" t="s">
        <v>1476</v>
      </c>
      <c r="Q1679" s="56"/>
      <c r="R1679" s="56" t="s">
        <v>70</v>
      </c>
      <c r="S1679" s="56" t="s">
        <v>11415</v>
      </c>
      <c r="T1679" s="56" t="s">
        <v>7140</v>
      </c>
      <c r="U1679" s="57">
        <v>29291</v>
      </c>
      <c r="V1679" s="57">
        <v>-25165.65</v>
      </c>
      <c r="W1679" s="57">
        <v>4125.3500000000004</v>
      </c>
      <c r="X1679" s="57">
        <v>0</v>
      </c>
      <c r="Y1679" s="73">
        <v>40182</v>
      </c>
      <c r="Z1679" s="57">
        <v>-2660.8</v>
      </c>
      <c r="AA1679" s="57">
        <v>0</v>
      </c>
      <c r="AB1679" s="57">
        <v>1464.55</v>
      </c>
      <c r="AC1679" s="57">
        <v>0</v>
      </c>
      <c r="AD1679" s="56" t="s">
        <v>9255</v>
      </c>
      <c r="AE1679" s="57">
        <v>0</v>
      </c>
      <c r="AF1679" s="57">
        <v>0</v>
      </c>
      <c r="AG1679" s="57">
        <v>0</v>
      </c>
      <c r="AI1679"/>
      <c r="AJ1679"/>
    </row>
    <row r="1680" spans="1:36">
      <c r="A1680" s="56" t="s">
        <v>48</v>
      </c>
      <c r="B1680" s="56" t="s">
        <v>11427</v>
      </c>
      <c r="C1680" s="56">
        <v>2101010050</v>
      </c>
      <c r="D1680" s="56" t="s">
        <v>43</v>
      </c>
      <c r="E1680" s="56">
        <v>2101020050</v>
      </c>
      <c r="F1680" s="56">
        <v>5401010050</v>
      </c>
      <c r="G1680" s="56" t="s">
        <v>11428</v>
      </c>
      <c r="H1680" s="56">
        <v>400300</v>
      </c>
      <c r="I1680" s="56" t="s">
        <v>11429</v>
      </c>
      <c r="J1680" s="56" t="s">
        <v>4060</v>
      </c>
      <c r="K1680" s="56" t="s">
        <v>4061</v>
      </c>
      <c r="L1680" s="56" t="s">
        <v>7138</v>
      </c>
      <c r="M1680" s="73">
        <v>40414</v>
      </c>
      <c r="N1680" s="56"/>
      <c r="O1680" s="56"/>
      <c r="P1680" s="56" t="s">
        <v>1476</v>
      </c>
      <c r="Q1680" s="56"/>
      <c r="R1680" s="56" t="s">
        <v>70</v>
      </c>
      <c r="S1680" s="56" t="s">
        <v>11415</v>
      </c>
      <c r="T1680" s="56" t="s">
        <v>7140</v>
      </c>
      <c r="U1680" s="57">
        <v>21528</v>
      </c>
      <c r="V1680" s="57">
        <v>-16957.560000000001</v>
      </c>
      <c r="W1680" s="57">
        <v>4570.4399999999996</v>
      </c>
      <c r="X1680" s="57">
        <v>0</v>
      </c>
      <c r="Y1680" s="73">
        <v>40414</v>
      </c>
      <c r="Z1680" s="57">
        <v>-2288.25</v>
      </c>
      <c r="AA1680" s="57">
        <v>0</v>
      </c>
      <c r="AB1680" s="57">
        <v>2282.19</v>
      </c>
      <c r="AC1680" s="57">
        <v>0</v>
      </c>
      <c r="AD1680" s="56" t="s">
        <v>9255</v>
      </c>
      <c r="AE1680" s="57">
        <v>0</v>
      </c>
      <c r="AF1680" s="57">
        <v>0</v>
      </c>
      <c r="AG1680" s="57">
        <v>0</v>
      </c>
      <c r="AI1680"/>
      <c r="AJ1680"/>
    </row>
    <row r="1681" spans="1:36">
      <c r="A1681" s="56" t="s">
        <v>48</v>
      </c>
      <c r="B1681" s="56" t="s">
        <v>11427</v>
      </c>
      <c r="C1681" s="56">
        <v>2101010050</v>
      </c>
      <c r="D1681" s="56" t="s">
        <v>43</v>
      </c>
      <c r="E1681" s="56">
        <v>2101020050</v>
      </c>
      <c r="F1681" s="56">
        <v>5401010050</v>
      </c>
      <c r="G1681" s="56" t="s">
        <v>11428</v>
      </c>
      <c r="H1681" s="56">
        <v>400300</v>
      </c>
      <c r="I1681" s="56" t="s">
        <v>11429</v>
      </c>
      <c r="J1681" s="56" t="s">
        <v>4062</v>
      </c>
      <c r="K1681" s="56" t="s">
        <v>4063</v>
      </c>
      <c r="L1681" s="56" t="s">
        <v>7138</v>
      </c>
      <c r="M1681" s="73">
        <v>40193</v>
      </c>
      <c r="N1681" s="56"/>
      <c r="O1681" s="56"/>
      <c r="P1681" s="56" t="s">
        <v>1476</v>
      </c>
      <c r="Q1681" s="56"/>
      <c r="R1681" s="56" t="s">
        <v>70</v>
      </c>
      <c r="S1681" s="56" t="s">
        <v>11415</v>
      </c>
      <c r="T1681" s="56" t="s">
        <v>7140</v>
      </c>
      <c r="U1681" s="57">
        <v>302175</v>
      </c>
      <c r="V1681" s="57">
        <v>-258634.91</v>
      </c>
      <c r="W1681" s="57">
        <v>43540.09</v>
      </c>
      <c r="X1681" s="57">
        <v>0</v>
      </c>
      <c r="Y1681" s="73">
        <v>40193</v>
      </c>
      <c r="Z1681" s="57">
        <v>-28431.34</v>
      </c>
      <c r="AA1681" s="57">
        <v>0</v>
      </c>
      <c r="AB1681" s="57">
        <v>15108.75</v>
      </c>
      <c r="AC1681" s="57">
        <v>0</v>
      </c>
      <c r="AD1681" s="56" t="s">
        <v>9255</v>
      </c>
      <c r="AE1681" s="57">
        <v>0</v>
      </c>
      <c r="AF1681" s="57">
        <v>0</v>
      </c>
      <c r="AG1681" s="57">
        <v>0</v>
      </c>
      <c r="AI1681"/>
      <c r="AJ1681"/>
    </row>
    <row r="1682" spans="1:36">
      <c r="A1682" s="56" t="s">
        <v>48</v>
      </c>
      <c r="B1682" s="56" t="s">
        <v>11427</v>
      </c>
      <c r="C1682" s="56">
        <v>2101010050</v>
      </c>
      <c r="D1682" s="56" t="s">
        <v>43</v>
      </c>
      <c r="E1682" s="56">
        <v>2101020050</v>
      </c>
      <c r="F1682" s="56">
        <v>5401010050</v>
      </c>
      <c r="G1682" s="56" t="s">
        <v>11428</v>
      </c>
      <c r="H1682" s="56">
        <v>400300</v>
      </c>
      <c r="I1682" s="56" t="s">
        <v>11429</v>
      </c>
      <c r="J1682" s="56" t="s">
        <v>4064</v>
      </c>
      <c r="K1682" s="56" t="s">
        <v>4065</v>
      </c>
      <c r="L1682" s="56" t="s">
        <v>7138</v>
      </c>
      <c r="M1682" s="73">
        <v>40200</v>
      </c>
      <c r="N1682" s="56"/>
      <c r="O1682" s="56"/>
      <c r="P1682" s="56" t="s">
        <v>1476</v>
      </c>
      <c r="Q1682" s="56"/>
      <c r="R1682" s="56" t="s">
        <v>70</v>
      </c>
      <c r="S1682" s="56" t="s">
        <v>11415</v>
      </c>
      <c r="T1682" s="56" t="s">
        <v>7140</v>
      </c>
      <c r="U1682" s="57">
        <v>17784</v>
      </c>
      <c r="V1682" s="57">
        <v>-15184.07</v>
      </c>
      <c r="W1682" s="57">
        <v>2599.9299999999998</v>
      </c>
      <c r="X1682" s="57">
        <v>0</v>
      </c>
      <c r="Y1682" s="73">
        <v>40200</v>
      </c>
      <c r="Z1682" s="57">
        <v>-1710.73</v>
      </c>
      <c r="AA1682" s="57">
        <v>0</v>
      </c>
      <c r="AB1682" s="57">
        <v>889.2</v>
      </c>
      <c r="AC1682" s="57">
        <v>0</v>
      </c>
      <c r="AD1682" s="56" t="s">
        <v>9255</v>
      </c>
      <c r="AE1682" s="57">
        <v>0</v>
      </c>
      <c r="AF1682" s="57">
        <v>0</v>
      </c>
      <c r="AG1682" s="57">
        <v>0</v>
      </c>
      <c r="AI1682"/>
      <c r="AJ1682"/>
    </row>
    <row r="1683" spans="1:36">
      <c r="A1683" s="56" t="s">
        <v>48</v>
      </c>
      <c r="B1683" s="56" t="s">
        <v>11427</v>
      </c>
      <c r="C1683" s="56">
        <v>2101010050</v>
      </c>
      <c r="D1683" s="56" t="s">
        <v>43</v>
      </c>
      <c r="E1683" s="56">
        <v>2101020050</v>
      </c>
      <c r="F1683" s="56">
        <v>5401010050</v>
      </c>
      <c r="G1683" s="56" t="s">
        <v>11428</v>
      </c>
      <c r="H1683" s="56">
        <v>400300</v>
      </c>
      <c r="I1683" s="56" t="s">
        <v>11429</v>
      </c>
      <c r="J1683" s="56" t="s">
        <v>4066</v>
      </c>
      <c r="K1683" s="56" t="s">
        <v>4067</v>
      </c>
      <c r="L1683" s="56" t="s">
        <v>7138</v>
      </c>
      <c r="M1683" s="73">
        <v>40200</v>
      </c>
      <c r="N1683" s="56"/>
      <c r="O1683" s="56"/>
      <c r="P1683" s="56" t="s">
        <v>1476</v>
      </c>
      <c r="Q1683" s="56"/>
      <c r="R1683" s="56" t="s">
        <v>70</v>
      </c>
      <c r="S1683" s="56" t="s">
        <v>11415</v>
      </c>
      <c r="T1683" s="56" t="s">
        <v>7140</v>
      </c>
      <c r="U1683" s="57">
        <v>16120</v>
      </c>
      <c r="V1683" s="57">
        <v>-13764.12</v>
      </c>
      <c r="W1683" s="57">
        <v>2355.88</v>
      </c>
      <c r="X1683" s="57">
        <v>0</v>
      </c>
      <c r="Y1683" s="73">
        <v>40200</v>
      </c>
      <c r="Z1683" s="57">
        <v>-1549.88</v>
      </c>
      <c r="AA1683" s="57">
        <v>0</v>
      </c>
      <c r="AB1683" s="57">
        <v>806</v>
      </c>
      <c r="AC1683" s="57">
        <v>0</v>
      </c>
      <c r="AD1683" s="56" t="s">
        <v>9255</v>
      </c>
      <c r="AE1683" s="57">
        <v>0</v>
      </c>
      <c r="AF1683" s="57">
        <v>0</v>
      </c>
      <c r="AG1683" s="57">
        <v>0</v>
      </c>
      <c r="AI1683"/>
      <c r="AJ1683"/>
    </row>
    <row r="1684" spans="1:36">
      <c r="A1684" s="56" t="s">
        <v>48</v>
      </c>
      <c r="B1684" s="56" t="s">
        <v>11427</v>
      </c>
      <c r="C1684" s="56">
        <v>2101010050</v>
      </c>
      <c r="D1684" s="56" t="s">
        <v>43</v>
      </c>
      <c r="E1684" s="56">
        <v>2101020050</v>
      </c>
      <c r="F1684" s="56">
        <v>5401010050</v>
      </c>
      <c r="G1684" s="56" t="s">
        <v>11428</v>
      </c>
      <c r="H1684" s="56">
        <v>400300</v>
      </c>
      <c r="I1684" s="56" t="s">
        <v>11429</v>
      </c>
      <c r="J1684" s="56" t="s">
        <v>4068</v>
      </c>
      <c r="K1684" s="56" t="s">
        <v>4069</v>
      </c>
      <c r="L1684" s="56" t="s">
        <v>7138</v>
      </c>
      <c r="M1684" s="73">
        <v>40749</v>
      </c>
      <c r="N1684" s="56"/>
      <c r="O1684" s="56"/>
      <c r="P1684" s="56" t="s">
        <v>1476</v>
      </c>
      <c r="Q1684" s="56"/>
      <c r="R1684" s="56" t="s">
        <v>70</v>
      </c>
      <c r="S1684" s="56" t="s">
        <v>11415</v>
      </c>
      <c r="T1684" s="56" t="s">
        <v>7140</v>
      </c>
      <c r="U1684" s="57">
        <v>20976</v>
      </c>
      <c r="V1684" s="57">
        <v>-14933.67</v>
      </c>
      <c r="W1684" s="57">
        <v>6042.33</v>
      </c>
      <c r="X1684" s="57">
        <v>0</v>
      </c>
      <c r="Y1684" s="73">
        <v>40749</v>
      </c>
      <c r="Z1684" s="57">
        <v>-1976.11</v>
      </c>
      <c r="AA1684" s="57">
        <v>0</v>
      </c>
      <c r="AB1684" s="57">
        <v>4066.22</v>
      </c>
      <c r="AC1684" s="57">
        <v>0</v>
      </c>
      <c r="AD1684" s="56" t="s">
        <v>9255</v>
      </c>
      <c r="AE1684" s="57">
        <v>0</v>
      </c>
      <c r="AF1684" s="57">
        <v>0</v>
      </c>
      <c r="AG1684" s="57">
        <v>0</v>
      </c>
      <c r="AI1684"/>
      <c r="AJ1684"/>
    </row>
    <row r="1685" spans="1:36">
      <c r="A1685" s="56" t="s">
        <v>48</v>
      </c>
      <c r="B1685" s="56" t="s">
        <v>11427</v>
      </c>
      <c r="C1685" s="56">
        <v>2101010050</v>
      </c>
      <c r="D1685" s="56" t="s">
        <v>43</v>
      </c>
      <c r="E1685" s="56">
        <v>2101020050</v>
      </c>
      <c r="F1685" s="56">
        <v>5401010050</v>
      </c>
      <c r="G1685" s="56" t="s">
        <v>11428</v>
      </c>
      <c r="H1685" s="56">
        <v>400300</v>
      </c>
      <c r="I1685" s="56" t="s">
        <v>11429</v>
      </c>
      <c r="J1685" s="56" t="s">
        <v>4070</v>
      </c>
      <c r="K1685" s="56" t="s">
        <v>4071</v>
      </c>
      <c r="L1685" s="56" t="s">
        <v>7138</v>
      </c>
      <c r="M1685" s="73">
        <v>40226</v>
      </c>
      <c r="N1685" s="56"/>
      <c r="O1685" s="56"/>
      <c r="P1685" s="56" t="s">
        <v>1476</v>
      </c>
      <c r="Q1685" s="56"/>
      <c r="R1685" s="56" t="s">
        <v>70</v>
      </c>
      <c r="S1685" s="56" t="s">
        <v>11415</v>
      </c>
      <c r="T1685" s="56" t="s">
        <v>7140</v>
      </c>
      <c r="U1685" s="57">
        <v>20391</v>
      </c>
      <c r="V1685" s="57">
        <v>-17255.400000000001</v>
      </c>
      <c r="W1685" s="57">
        <v>3135.6</v>
      </c>
      <c r="X1685" s="57">
        <v>0</v>
      </c>
      <c r="Y1685" s="73">
        <v>40226</v>
      </c>
      <c r="Z1685" s="57">
        <v>-2116.0500000000002</v>
      </c>
      <c r="AA1685" s="57">
        <v>0</v>
      </c>
      <c r="AB1685" s="57">
        <v>1019.55</v>
      </c>
      <c r="AC1685" s="57">
        <v>0</v>
      </c>
      <c r="AD1685" s="56" t="s">
        <v>9255</v>
      </c>
      <c r="AE1685" s="57">
        <v>0</v>
      </c>
      <c r="AF1685" s="57">
        <v>0</v>
      </c>
      <c r="AG1685" s="57">
        <v>0</v>
      </c>
      <c r="AI1685"/>
      <c r="AJ1685"/>
    </row>
    <row r="1686" spans="1:36">
      <c r="A1686" s="56" t="s">
        <v>48</v>
      </c>
      <c r="B1686" s="56" t="s">
        <v>11427</v>
      </c>
      <c r="C1686" s="56">
        <v>2101010050</v>
      </c>
      <c r="D1686" s="56" t="s">
        <v>43</v>
      </c>
      <c r="E1686" s="56">
        <v>2101020050</v>
      </c>
      <c r="F1686" s="56">
        <v>5401010050</v>
      </c>
      <c r="G1686" s="56" t="s">
        <v>11428</v>
      </c>
      <c r="H1686" s="56">
        <v>400300</v>
      </c>
      <c r="I1686" s="56" t="s">
        <v>11429</v>
      </c>
      <c r="J1686" s="56" t="s">
        <v>4072</v>
      </c>
      <c r="K1686" s="56" t="s">
        <v>4073</v>
      </c>
      <c r="L1686" s="56" t="s">
        <v>7138</v>
      </c>
      <c r="M1686" s="73">
        <v>40226</v>
      </c>
      <c r="N1686" s="56"/>
      <c r="O1686" s="56"/>
      <c r="P1686" s="56" t="s">
        <v>1476</v>
      </c>
      <c r="Q1686" s="56"/>
      <c r="R1686" s="56" t="s">
        <v>70</v>
      </c>
      <c r="S1686" s="56" t="s">
        <v>11415</v>
      </c>
      <c r="T1686" s="56" t="s">
        <v>7140</v>
      </c>
      <c r="U1686" s="57">
        <v>7091</v>
      </c>
      <c r="V1686" s="57">
        <v>-6000.43</v>
      </c>
      <c r="W1686" s="57">
        <v>1090.57</v>
      </c>
      <c r="X1686" s="57">
        <v>0</v>
      </c>
      <c r="Y1686" s="73">
        <v>40226</v>
      </c>
      <c r="Z1686" s="57">
        <v>-736.02</v>
      </c>
      <c r="AA1686" s="57">
        <v>0</v>
      </c>
      <c r="AB1686" s="57">
        <v>354.55</v>
      </c>
      <c r="AC1686" s="57">
        <v>0</v>
      </c>
      <c r="AD1686" s="56" t="s">
        <v>9255</v>
      </c>
      <c r="AE1686" s="57">
        <v>0</v>
      </c>
      <c r="AF1686" s="57">
        <v>0</v>
      </c>
      <c r="AG1686" s="57">
        <v>0</v>
      </c>
      <c r="AI1686"/>
      <c r="AJ1686"/>
    </row>
    <row r="1687" spans="1:36">
      <c r="A1687" s="56" t="s">
        <v>48</v>
      </c>
      <c r="B1687" s="56" t="s">
        <v>11427</v>
      </c>
      <c r="C1687" s="56">
        <v>2101010050</v>
      </c>
      <c r="D1687" s="56" t="s">
        <v>43</v>
      </c>
      <c r="E1687" s="56">
        <v>2101020050</v>
      </c>
      <c r="F1687" s="56">
        <v>5401010050</v>
      </c>
      <c r="G1687" s="56" t="s">
        <v>11428</v>
      </c>
      <c r="H1687" s="56">
        <v>400300</v>
      </c>
      <c r="I1687" s="56" t="s">
        <v>11429</v>
      </c>
      <c r="J1687" s="56" t="s">
        <v>4074</v>
      </c>
      <c r="K1687" s="56" t="s">
        <v>4075</v>
      </c>
      <c r="L1687" s="56" t="s">
        <v>7138</v>
      </c>
      <c r="M1687" s="73">
        <v>40239</v>
      </c>
      <c r="N1687" s="56"/>
      <c r="O1687" s="56"/>
      <c r="P1687" s="56" t="s">
        <v>1476</v>
      </c>
      <c r="Q1687" s="56"/>
      <c r="R1687" s="56" t="s">
        <v>70</v>
      </c>
      <c r="S1687" s="56" t="s">
        <v>11415</v>
      </c>
      <c r="T1687" s="56" t="s">
        <v>7140</v>
      </c>
      <c r="U1687" s="57">
        <v>264000</v>
      </c>
      <c r="V1687" s="57">
        <v>-222417.49</v>
      </c>
      <c r="W1687" s="57">
        <v>41582.51</v>
      </c>
      <c r="X1687" s="57">
        <v>0</v>
      </c>
      <c r="Y1687" s="73">
        <v>40239</v>
      </c>
      <c r="Z1687" s="57">
        <v>-28297.79</v>
      </c>
      <c r="AA1687" s="57">
        <v>0</v>
      </c>
      <c r="AB1687" s="57">
        <v>13284.72</v>
      </c>
      <c r="AC1687" s="57">
        <v>0</v>
      </c>
      <c r="AD1687" s="56" t="s">
        <v>9255</v>
      </c>
      <c r="AE1687" s="57">
        <v>0</v>
      </c>
      <c r="AF1687" s="57">
        <v>0</v>
      </c>
      <c r="AG1687" s="57">
        <v>0</v>
      </c>
      <c r="AI1687"/>
      <c r="AJ1687"/>
    </row>
    <row r="1688" spans="1:36">
      <c r="A1688" s="56" t="s">
        <v>48</v>
      </c>
      <c r="B1688" s="56" t="s">
        <v>11427</v>
      </c>
      <c r="C1688" s="56">
        <v>2101010050</v>
      </c>
      <c r="D1688" s="56" t="s">
        <v>43</v>
      </c>
      <c r="E1688" s="56">
        <v>2101020050</v>
      </c>
      <c r="F1688" s="56">
        <v>5401010050</v>
      </c>
      <c r="G1688" s="56" t="s">
        <v>11428</v>
      </c>
      <c r="H1688" s="56">
        <v>400300</v>
      </c>
      <c r="I1688" s="56" t="s">
        <v>11429</v>
      </c>
      <c r="J1688" s="56" t="s">
        <v>4076</v>
      </c>
      <c r="K1688" s="56" t="s">
        <v>4077</v>
      </c>
      <c r="L1688" s="56" t="s">
        <v>7138</v>
      </c>
      <c r="M1688" s="73">
        <v>40239</v>
      </c>
      <c r="N1688" s="56"/>
      <c r="O1688" s="56"/>
      <c r="P1688" s="56" t="s">
        <v>1476</v>
      </c>
      <c r="Q1688" s="56"/>
      <c r="R1688" s="56" t="s">
        <v>70</v>
      </c>
      <c r="S1688" s="56" t="s">
        <v>11415</v>
      </c>
      <c r="T1688" s="56" t="s">
        <v>7140</v>
      </c>
      <c r="U1688" s="57">
        <v>1132127</v>
      </c>
      <c r="V1688" s="57">
        <v>-953805.59</v>
      </c>
      <c r="W1688" s="57">
        <v>178321.41</v>
      </c>
      <c r="X1688" s="57">
        <v>0</v>
      </c>
      <c r="Y1688" s="73">
        <v>40239</v>
      </c>
      <c r="Z1688" s="57">
        <v>-121351.73</v>
      </c>
      <c r="AA1688" s="57">
        <v>0</v>
      </c>
      <c r="AB1688" s="57">
        <v>56969.68</v>
      </c>
      <c r="AC1688" s="57">
        <v>0</v>
      </c>
      <c r="AD1688" s="56" t="s">
        <v>9255</v>
      </c>
      <c r="AE1688" s="57">
        <v>0</v>
      </c>
      <c r="AF1688" s="57">
        <v>0</v>
      </c>
      <c r="AG1688" s="57">
        <v>0</v>
      </c>
      <c r="AI1688"/>
      <c r="AJ1688"/>
    </row>
    <row r="1689" spans="1:36">
      <c r="A1689" s="56" t="s">
        <v>48</v>
      </c>
      <c r="B1689" s="56" t="s">
        <v>11427</v>
      </c>
      <c r="C1689" s="56">
        <v>2101010050</v>
      </c>
      <c r="D1689" s="56" t="s">
        <v>43</v>
      </c>
      <c r="E1689" s="56">
        <v>2101020050</v>
      </c>
      <c r="F1689" s="56">
        <v>5401010050</v>
      </c>
      <c r="G1689" s="56" t="s">
        <v>11428</v>
      </c>
      <c r="H1689" s="56">
        <v>400300</v>
      </c>
      <c r="I1689" s="56" t="s">
        <v>11429</v>
      </c>
      <c r="J1689" s="56" t="s">
        <v>4078</v>
      </c>
      <c r="K1689" s="56" t="s">
        <v>4079</v>
      </c>
      <c r="L1689" s="56" t="s">
        <v>7138</v>
      </c>
      <c r="M1689" s="73">
        <v>40248</v>
      </c>
      <c r="N1689" s="56"/>
      <c r="O1689" s="56"/>
      <c r="P1689" s="56" t="s">
        <v>1476</v>
      </c>
      <c r="Q1689" s="56"/>
      <c r="R1689" s="56" t="s">
        <v>70</v>
      </c>
      <c r="S1689" s="56" t="s">
        <v>11415</v>
      </c>
      <c r="T1689" s="56" t="s">
        <v>7140</v>
      </c>
      <c r="U1689" s="57">
        <v>27922</v>
      </c>
      <c r="V1689" s="57">
        <v>-23451.63</v>
      </c>
      <c r="W1689" s="57">
        <v>4470.37</v>
      </c>
      <c r="X1689" s="57">
        <v>0</v>
      </c>
      <c r="Y1689" s="73">
        <v>40248</v>
      </c>
      <c r="Z1689" s="57">
        <v>-2984.9</v>
      </c>
      <c r="AA1689" s="57">
        <v>0</v>
      </c>
      <c r="AB1689" s="57">
        <v>1485.47</v>
      </c>
      <c r="AC1689" s="57">
        <v>0</v>
      </c>
      <c r="AD1689" s="56" t="s">
        <v>9255</v>
      </c>
      <c r="AE1689" s="57">
        <v>0</v>
      </c>
      <c r="AF1689" s="57">
        <v>0</v>
      </c>
      <c r="AG1689" s="57">
        <v>0</v>
      </c>
      <c r="AI1689"/>
      <c r="AJ1689"/>
    </row>
    <row r="1690" spans="1:36">
      <c r="A1690" s="56" t="s">
        <v>48</v>
      </c>
      <c r="B1690" s="56" t="s">
        <v>11427</v>
      </c>
      <c r="C1690" s="56">
        <v>2101010050</v>
      </c>
      <c r="D1690" s="56" t="s">
        <v>43</v>
      </c>
      <c r="E1690" s="56">
        <v>2101020050</v>
      </c>
      <c r="F1690" s="56">
        <v>5401010050</v>
      </c>
      <c r="G1690" s="56" t="s">
        <v>11428</v>
      </c>
      <c r="H1690" s="56">
        <v>400300</v>
      </c>
      <c r="I1690" s="56" t="s">
        <v>11429</v>
      </c>
      <c r="J1690" s="56" t="s">
        <v>4080</v>
      </c>
      <c r="K1690" s="56" t="s">
        <v>4081</v>
      </c>
      <c r="L1690" s="56" t="s">
        <v>7138</v>
      </c>
      <c r="M1690" s="73">
        <v>40248</v>
      </c>
      <c r="N1690" s="56"/>
      <c r="O1690" s="56"/>
      <c r="P1690" s="56" t="s">
        <v>1476</v>
      </c>
      <c r="Q1690" s="56"/>
      <c r="R1690" s="56" t="s">
        <v>70</v>
      </c>
      <c r="S1690" s="56" t="s">
        <v>11415</v>
      </c>
      <c r="T1690" s="56" t="s">
        <v>7140</v>
      </c>
      <c r="U1690" s="57">
        <v>16769</v>
      </c>
      <c r="V1690" s="57">
        <v>-14083.87</v>
      </c>
      <c r="W1690" s="57">
        <v>2685.13</v>
      </c>
      <c r="X1690" s="57">
        <v>0</v>
      </c>
      <c r="Y1690" s="73">
        <v>40248</v>
      </c>
      <c r="Z1690" s="57">
        <v>-1793</v>
      </c>
      <c r="AA1690" s="57">
        <v>0</v>
      </c>
      <c r="AB1690" s="57">
        <v>892.13</v>
      </c>
      <c r="AC1690" s="57">
        <v>0</v>
      </c>
      <c r="AD1690" s="56" t="s">
        <v>9255</v>
      </c>
      <c r="AE1690" s="57">
        <v>0</v>
      </c>
      <c r="AF1690" s="57">
        <v>0</v>
      </c>
      <c r="AG1690" s="57">
        <v>0</v>
      </c>
      <c r="AI1690"/>
      <c r="AJ1690"/>
    </row>
    <row r="1691" spans="1:36">
      <c r="A1691" s="56" t="s">
        <v>48</v>
      </c>
      <c r="B1691" s="56" t="s">
        <v>11427</v>
      </c>
      <c r="C1691" s="56">
        <v>2101010050</v>
      </c>
      <c r="D1691" s="56" t="s">
        <v>43</v>
      </c>
      <c r="E1691" s="56">
        <v>2101020050</v>
      </c>
      <c r="F1691" s="56">
        <v>5401010050</v>
      </c>
      <c r="G1691" s="56" t="s">
        <v>11428</v>
      </c>
      <c r="H1691" s="56">
        <v>400300</v>
      </c>
      <c r="I1691" s="56" t="s">
        <v>11429</v>
      </c>
      <c r="J1691" s="56" t="s">
        <v>4082</v>
      </c>
      <c r="K1691" s="56" t="s">
        <v>4083</v>
      </c>
      <c r="L1691" s="56" t="s">
        <v>7138</v>
      </c>
      <c r="M1691" s="73">
        <v>40275</v>
      </c>
      <c r="N1691" s="56"/>
      <c r="O1691" s="56"/>
      <c r="P1691" s="56" t="s">
        <v>1476</v>
      </c>
      <c r="Q1691" s="56"/>
      <c r="R1691" s="56" t="s">
        <v>70</v>
      </c>
      <c r="S1691" s="56" t="s">
        <v>11415</v>
      </c>
      <c r="T1691" s="56" t="s">
        <v>7140</v>
      </c>
      <c r="U1691" s="57">
        <v>35000</v>
      </c>
      <c r="V1691" s="57">
        <v>-29127.87</v>
      </c>
      <c r="W1691" s="57">
        <v>5872.13</v>
      </c>
      <c r="X1691" s="57">
        <v>0</v>
      </c>
      <c r="Y1691" s="73">
        <v>40275</v>
      </c>
      <c r="Z1691" s="57">
        <v>-3711.03</v>
      </c>
      <c r="AA1691" s="57">
        <v>0</v>
      </c>
      <c r="AB1691" s="57">
        <v>2161.1</v>
      </c>
      <c r="AC1691" s="57">
        <v>0</v>
      </c>
      <c r="AD1691" s="56" t="s">
        <v>9255</v>
      </c>
      <c r="AE1691" s="57">
        <v>0</v>
      </c>
      <c r="AF1691" s="57">
        <v>0</v>
      </c>
      <c r="AG1691" s="57">
        <v>0</v>
      </c>
      <c r="AI1691"/>
      <c r="AJ1691"/>
    </row>
    <row r="1692" spans="1:36">
      <c r="A1692" s="56" t="s">
        <v>48</v>
      </c>
      <c r="B1692" s="56" t="s">
        <v>11427</v>
      </c>
      <c r="C1692" s="56">
        <v>2101010050</v>
      </c>
      <c r="D1692" s="56" t="s">
        <v>43</v>
      </c>
      <c r="E1692" s="56">
        <v>2101020050</v>
      </c>
      <c r="F1692" s="56">
        <v>5401010050</v>
      </c>
      <c r="G1692" s="56" t="s">
        <v>11428</v>
      </c>
      <c r="H1692" s="56">
        <v>400300</v>
      </c>
      <c r="I1692" s="56" t="s">
        <v>11429</v>
      </c>
      <c r="J1692" s="56" t="s">
        <v>4084</v>
      </c>
      <c r="K1692" s="56" t="s">
        <v>2551</v>
      </c>
      <c r="L1692" s="56" t="s">
        <v>7138</v>
      </c>
      <c r="M1692" s="73">
        <v>41452</v>
      </c>
      <c r="N1692" s="56"/>
      <c r="O1692" s="56"/>
      <c r="P1692" s="56" t="s">
        <v>1476</v>
      </c>
      <c r="Q1692" s="56"/>
      <c r="R1692" s="56" t="s">
        <v>70</v>
      </c>
      <c r="S1692" s="56" t="s">
        <v>11415</v>
      </c>
      <c r="T1692" s="56" t="s">
        <v>7140</v>
      </c>
      <c r="U1692" s="57">
        <v>43050</v>
      </c>
      <c r="V1692" s="57">
        <v>-24255.360000000001</v>
      </c>
      <c r="W1692" s="57">
        <v>18794.64</v>
      </c>
      <c r="X1692" s="57">
        <v>0</v>
      </c>
      <c r="Y1692" s="73">
        <v>41452</v>
      </c>
      <c r="Z1692" s="57">
        <v>-3593.07</v>
      </c>
      <c r="AA1692" s="57">
        <v>0</v>
      </c>
      <c r="AB1692" s="57">
        <v>15201.57</v>
      </c>
      <c r="AC1692" s="57">
        <v>0</v>
      </c>
      <c r="AD1692" s="56" t="s">
        <v>9255</v>
      </c>
      <c r="AE1692" s="57">
        <v>0</v>
      </c>
      <c r="AF1692" s="57">
        <v>0</v>
      </c>
      <c r="AG1692" s="57">
        <v>0</v>
      </c>
      <c r="AI1692"/>
      <c r="AJ1692"/>
    </row>
    <row r="1693" spans="1:36">
      <c r="A1693" s="56" t="s">
        <v>48</v>
      </c>
      <c r="B1693" s="56" t="s">
        <v>11427</v>
      </c>
      <c r="C1693" s="56">
        <v>2101010050</v>
      </c>
      <c r="D1693" s="56" t="s">
        <v>43</v>
      </c>
      <c r="E1693" s="56">
        <v>2101020050</v>
      </c>
      <c r="F1693" s="56">
        <v>5401010050</v>
      </c>
      <c r="G1693" s="56" t="s">
        <v>11428</v>
      </c>
      <c r="H1693" s="56">
        <v>400300</v>
      </c>
      <c r="I1693" s="56" t="s">
        <v>11429</v>
      </c>
      <c r="J1693" s="56" t="s">
        <v>4085</v>
      </c>
      <c r="K1693" s="56" t="s">
        <v>4086</v>
      </c>
      <c r="L1693" s="56" t="s">
        <v>7138</v>
      </c>
      <c r="M1693" s="73">
        <v>40294</v>
      </c>
      <c r="N1693" s="56"/>
      <c r="O1693" s="56"/>
      <c r="P1693" s="56" t="s">
        <v>1476</v>
      </c>
      <c r="Q1693" s="56"/>
      <c r="R1693" s="56" t="s">
        <v>70</v>
      </c>
      <c r="S1693" s="56" t="s">
        <v>11415</v>
      </c>
      <c r="T1693" s="56" t="s">
        <v>7140</v>
      </c>
      <c r="U1693" s="57">
        <v>55194</v>
      </c>
      <c r="V1693" s="57">
        <v>-45638.69</v>
      </c>
      <c r="W1693" s="57">
        <v>9555.31</v>
      </c>
      <c r="X1693" s="57">
        <v>0</v>
      </c>
      <c r="Y1693" s="73">
        <v>40294</v>
      </c>
      <c r="Z1693" s="57">
        <v>-5819.83</v>
      </c>
      <c r="AA1693" s="57">
        <v>0</v>
      </c>
      <c r="AB1693" s="57">
        <v>3735.48</v>
      </c>
      <c r="AC1693" s="57">
        <v>0</v>
      </c>
      <c r="AD1693" s="56" t="s">
        <v>9255</v>
      </c>
      <c r="AE1693" s="57">
        <v>0</v>
      </c>
      <c r="AF1693" s="57">
        <v>0</v>
      </c>
      <c r="AG1693" s="57">
        <v>0</v>
      </c>
      <c r="AI1693"/>
      <c r="AJ1693"/>
    </row>
    <row r="1694" spans="1:36">
      <c r="A1694" s="56" t="s">
        <v>48</v>
      </c>
      <c r="B1694" s="56" t="s">
        <v>11427</v>
      </c>
      <c r="C1694" s="56">
        <v>2101010050</v>
      </c>
      <c r="D1694" s="56" t="s">
        <v>43</v>
      </c>
      <c r="E1694" s="56">
        <v>2101020050</v>
      </c>
      <c r="F1694" s="56">
        <v>5401010050</v>
      </c>
      <c r="G1694" s="56" t="s">
        <v>11428</v>
      </c>
      <c r="H1694" s="56">
        <v>400300</v>
      </c>
      <c r="I1694" s="56" t="s">
        <v>11429</v>
      </c>
      <c r="J1694" s="56" t="s">
        <v>4087</v>
      </c>
      <c r="K1694" s="56" t="s">
        <v>4088</v>
      </c>
      <c r="L1694" s="56" t="s">
        <v>7138</v>
      </c>
      <c r="M1694" s="73">
        <v>40320</v>
      </c>
      <c r="N1694" s="56"/>
      <c r="O1694" s="56"/>
      <c r="P1694" s="56" t="s">
        <v>1476</v>
      </c>
      <c r="Q1694" s="56"/>
      <c r="R1694" s="56" t="s">
        <v>70</v>
      </c>
      <c r="S1694" s="56" t="s">
        <v>11415</v>
      </c>
      <c r="T1694" s="56" t="s">
        <v>7140</v>
      </c>
      <c r="U1694" s="57">
        <v>116280</v>
      </c>
      <c r="V1694" s="57">
        <v>-95309.440000000002</v>
      </c>
      <c r="W1694" s="57">
        <v>20970.560000000001</v>
      </c>
      <c r="X1694" s="57">
        <v>0</v>
      </c>
      <c r="Y1694" s="73">
        <v>40320</v>
      </c>
      <c r="Z1694" s="57">
        <v>-12168.97</v>
      </c>
      <c r="AA1694" s="57">
        <v>0</v>
      </c>
      <c r="AB1694" s="57">
        <v>8801.59</v>
      </c>
      <c r="AC1694" s="57">
        <v>0</v>
      </c>
      <c r="AD1694" s="56" t="s">
        <v>9255</v>
      </c>
      <c r="AE1694" s="57">
        <v>0</v>
      </c>
      <c r="AF1694" s="57">
        <v>0</v>
      </c>
      <c r="AG1694" s="57">
        <v>0</v>
      </c>
      <c r="AI1694"/>
      <c r="AJ1694"/>
    </row>
    <row r="1695" spans="1:36">
      <c r="A1695" s="56" t="s">
        <v>48</v>
      </c>
      <c r="B1695" s="56" t="s">
        <v>11427</v>
      </c>
      <c r="C1695" s="56">
        <v>2101010050</v>
      </c>
      <c r="D1695" s="56" t="s">
        <v>43</v>
      </c>
      <c r="E1695" s="56">
        <v>2101020050</v>
      </c>
      <c r="F1695" s="56">
        <v>5401010050</v>
      </c>
      <c r="G1695" s="56" t="s">
        <v>11428</v>
      </c>
      <c r="H1695" s="56">
        <v>400300</v>
      </c>
      <c r="I1695" s="56" t="s">
        <v>11429</v>
      </c>
      <c r="J1695" s="56" t="s">
        <v>4089</v>
      </c>
      <c r="K1695" s="56" t="s">
        <v>4090</v>
      </c>
      <c r="L1695" s="56" t="s">
        <v>7138</v>
      </c>
      <c r="M1695" s="73">
        <v>40334</v>
      </c>
      <c r="N1695" s="56"/>
      <c r="O1695" s="56"/>
      <c r="P1695" s="56" t="s">
        <v>1476</v>
      </c>
      <c r="Q1695" s="56"/>
      <c r="R1695" s="56" t="s">
        <v>70</v>
      </c>
      <c r="S1695" s="56" t="s">
        <v>11415</v>
      </c>
      <c r="T1695" s="56" t="s">
        <v>7140</v>
      </c>
      <c r="U1695" s="57">
        <v>9000</v>
      </c>
      <c r="V1695" s="57">
        <v>-7342.04</v>
      </c>
      <c r="W1695" s="57">
        <v>1657.96</v>
      </c>
      <c r="X1695" s="57">
        <v>0</v>
      </c>
      <c r="Y1695" s="73">
        <v>40334</v>
      </c>
      <c r="Z1695" s="57">
        <v>-938.28</v>
      </c>
      <c r="AA1695" s="57">
        <v>0</v>
      </c>
      <c r="AB1695" s="57">
        <v>719.68</v>
      </c>
      <c r="AC1695" s="57">
        <v>0</v>
      </c>
      <c r="AD1695" s="56" t="s">
        <v>9255</v>
      </c>
      <c r="AE1695" s="57">
        <v>0</v>
      </c>
      <c r="AF1695" s="57">
        <v>0</v>
      </c>
      <c r="AG1695" s="57">
        <v>0</v>
      </c>
      <c r="AI1695"/>
      <c r="AJ1695"/>
    </row>
    <row r="1696" spans="1:36">
      <c r="A1696" s="56" t="s">
        <v>48</v>
      </c>
      <c r="B1696" s="56" t="s">
        <v>11427</v>
      </c>
      <c r="C1696" s="56">
        <v>2101010050</v>
      </c>
      <c r="D1696" s="56" t="s">
        <v>43</v>
      </c>
      <c r="E1696" s="56">
        <v>2101020050</v>
      </c>
      <c r="F1696" s="56">
        <v>5401010050</v>
      </c>
      <c r="G1696" s="56" t="s">
        <v>11428</v>
      </c>
      <c r="H1696" s="56">
        <v>400300</v>
      </c>
      <c r="I1696" s="56" t="s">
        <v>11429</v>
      </c>
      <c r="J1696" s="56" t="s">
        <v>4091</v>
      </c>
      <c r="K1696" s="56" t="s">
        <v>4092</v>
      </c>
      <c r="L1696" s="56" t="s">
        <v>7138</v>
      </c>
      <c r="M1696" s="73">
        <v>40334</v>
      </c>
      <c r="N1696" s="56"/>
      <c r="O1696" s="56"/>
      <c r="P1696" s="56" t="s">
        <v>1476</v>
      </c>
      <c r="Q1696" s="56"/>
      <c r="R1696" s="56" t="s">
        <v>70</v>
      </c>
      <c r="S1696" s="56" t="s">
        <v>11415</v>
      </c>
      <c r="T1696" s="56" t="s">
        <v>7140</v>
      </c>
      <c r="U1696" s="57">
        <v>9000</v>
      </c>
      <c r="V1696" s="57">
        <v>-7342.04</v>
      </c>
      <c r="W1696" s="57">
        <v>1657.96</v>
      </c>
      <c r="X1696" s="57">
        <v>0</v>
      </c>
      <c r="Y1696" s="73">
        <v>40334</v>
      </c>
      <c r="Z1696" s="57">
        <v>-938.28</v>
      </c>
      <c r="AA1696" s="57">
        <v>0</v>
      </c>
      <c r="AB1696" s="57">
        <v>719.68</v>
      </c>
      <c r="AC1696" s="57">
        <v>0</v>
      </c>
      <c r="AD1696" s="56" t="s">
        <v>9255</v>
      </c>
      <c r="AE1696" s="57">
        <v>0</v>
      </c>
      <c r="AF1696" s="57">
        <v>0</v>
      </c>
      <c r="AG1696" s="57">
        <v>0</v>
      </c>
      <c r="AI1696"/>
      <c r="AJ1696"/>
    </row>
    <row r="1697" spans="1:36">
      <c r="A1697" s="56" t="s">
        <v>48</v>
      </c>
      <c r="B1697" s="56" t="s">
        <v>11427</v>
      </c>
      <c r="C1697" s="56">
        <v>2101010050</v>
      </c>
      <c r="D1697" s="56" t="s">
        <v>43</v>
      </c>
      <c r="E1697" s="56">
        <v>2101020050</v>
      </c>
      <c r="F1697" s="56">
        <v>5401010050</v>
      </c>
      <c r="G1697" s="56" t="s">
        <v>11428</v>
      </c>
      <c r="H1697" s="56">
        <v>400300</v>
      </c>
      <c r="I1697" s="56" t="s">
        <v>11429</v>
      </c>
      <c r="J1697" s="56" t="s">
        <v>4093</v>
      </c>
      <c r="K1697" s="56" t="s">
        <v>4094</v>
      </c>
      <c r="L1697" s="56" t="s">
        <v>7138</v>
      </c>
      <c r="M1697" s="73">
        <v>40343</v>
      </c>
      <c r="N1697" s="56"/>
      <c r="O1697" s="56"/>
      <c r="P1697" s="56" t="s">
        <v>1476</v>
      </c>
      <c r="Q1697" s="56"/>
      <c r="R1697" s="56" t="s">
        <v>70</v>
      </c>
      <c r="S1697" s="56" t="s">
        <v>11415</v>
      </c>
      <c r="T1697" s="56" t="s">
        <v>7140</v>
      </c>
      <c r="U1697" s="57">
        <v>12240</v>
      </c>
      <c r="V1697" s="57">
        <v>-9955.18</v>
      </c>
      <c r="W1697" s="57">
        <v>2284.8200000000002</v>
      </c>
      <c r="X1697" s="57">
        <v>0</v>
      </c>
      <c r="Y1697" s="73">
        <v>40343</v>
      </c>
      <c r="Z1697" s="57">
        <v>-1272.71</v>
      </c>
      <c r="AA1697" s="57">
        <v>0</v>
      </c>
      <c r="AB1697" s="57">
        <v>1012.11</v>
      </c>
      <c r="AC1697" s="57">
        <v>0</v>
      </c>
      <c r="AD1697" s="56" t="s">
        <v>9255</v>
      </c>
      <c r="AE1697" s="57">
        <v>0</v>
      </c>
      <c r="AF1697" s="57">
        <v>0</v>
      </c>
      <c r="AG1697" s="57">
        <v>0</v>
      </c>
      <c r="AI1697"/>
      <c r="AJ1697"/>
    </row>
    <row r="1698" spans="1:36">
      <c r="A1698" s="56" t="s">
        <v>48</v>
      </c>
      <c r="B1698" s="56" t="s">
        <v>11427</v>
      </c>
      <c r="C1698" s="56">
        <v>2101010050</v>
      </c>
      <c r="D1698" s="56" t="s">
        <v>43</v>
      </c>
      <c r="E1698" s="56">
        <v>2101020050</v>
      </c>
      <c r="F1698" s="56">
        <v>5401010050</v>
      </c>
      <c r="G1698" s="56" t="s">
        <v>11428</v>
      </c>
      <c r="H1698" s="56">
        <v>400300</v>
      </c>
      <c r="I1698" s="56" t="s">
        <v>11429</v>
      </c>
      <c r="J1698" s="56" t="s">
        <v>4095</v>
      </c>
      <c r="K1698" s="56" t="s">
        <v>4096</v>
      </c>
      <c r="L1698" s="56" t="s">
        <v>7138</v>
      </c>
      <c r="M1698" s="73">
        <v>40350</v>
      </c>
      <c r="N1698" s="56"/>
      <c r="O1698" s="56"/>
      <c r="P1698" s="56" t="s">
        <v>1476</v>
      </c>
      <c r="Q1698" s="56"/>
      <c r="R1698" s="56" t="s">
        <v>70</v>
      </c>
      <c r="S1698" s="56" t="s">
        <v>11415</v>
      </c>
      <c r="T1698" s="56" t="s">
        <v>7140</v>
      </c>
      <c r="U1698" s="57">
        <v>354153</v>
      </c>
      <c r="V1698" s="57">
        <v>-287375.40000000002</v>
      </c>
      <c r="W1698" s="57">
        <v>66777.600000000006</v>
      </c>
      <c r="X1698" s="57">
        <v>0</v>
      </c>
      <c r="Y1698" s="73">
        <v>40350</v>
      </c>
      <c r="Z1698" s="57">
        <v>-36747.449999999997</v>
      </c>
      <c r="AA1698" s="57">
        <v>0</v>
      </c>
      <c r="AB1698" s="57">
        <v>30030.15</v>
      </c>
      <c r="AC1698" s="57">
        <v>0</v>
      </c>
      <c r="AD1698" s="56" t="s">
        <v>9255</v>
      </c>
      <c r="AE1698" s="57">
        <v>0</v>
      </c>
      <c r="AF1698" s="57">
        <v>0</v>
      </c>
      <c r="AG1698" s="57">
        <v>0</v>
      </c>
      <c r="AI1698"/>
      <c r="AJ1698"/>
    </row>
    <row r="1699" spans="1:36">
      <c r="A1699" s="56" t="s">
        <v>48</v>
      </c>
      <c r="B1699" s="56" t="s">
        <v>11427</v>
      </c>
      <c r="C1699" s="56">
        <v>2101010050</v>
      </c>
      <c r="D1699" s="56" t="s">
        <v>43</v>
      </c>
      <c r="E1699" s="56">
        <v>2101020050</v>
      </c>
      <c r="F1699" s="56">
        <v>5401010050</v>
      </c>
      <c r="G1699" s="56" t="s">
        <v>11428</v>
      </c>
      <c r="H1699" s="56">
        <v>400300</v>
      </c>
      <c r="I1699" s="56" t="s">
        <v>11429</v>
      </c>
      <c r="J1699" s="56" t="s">
        <v>4097</v>
      </c>
      <c r="K1699" s="56" t="s">
        <v>4098</v>
      </c>
      <c r="L1699" s="56" t="s">
        <v>7138</v>
      </c>
      <c r="M1699" s="73">
        <v>40357</v>
      </c>
      <c r="N1699" s="56"/>
      <c r="O1699" s="56"/>
      <c r="P1699" s="56" t="s">
        <v>1476</v>
      </c>
      <c r="Q1699" s="56"/>
      <c r="R1699" s="56" t="s">
        <v>70</v>
      </c>
      <c r="S1699" s="56" t="s">
        <v>11415</v>
      </c>
      <c r="T1699" s="56" t="s">
        <v>7140</v>
      </c>
      <c r="U1699" s="57">
        <v>33296</v>
      </c>
      <c r="V1699" s="57">
        <v>-26954.36</v>
      </c>
      <c r="W1699" s="57">
        <v>6341.64</v>
      </c>
      <c r="X1699" s="57">
        <v>0</v>
      </c>
      <c r="Y1699" s="73">
        <v>40357</v>
      </c>
      <c r="Z1699" s="57">
        <v>-3448.27</v>
      </c>
      <c r="AA1699" s="57">
        <v>0</v>
      </c>
      <c r="AB1699" s="57">
        <v>2893.37</v>
      </c>
      <c r="AC1699" s="57">
        <v>0</v>
      </c>
      <c r="AD1699" s="56" t="s">
        <v>9255</v>
      </c>
      <c r="AE1699" s="57">
        <v>0</v>
      </c>
      <c r="AF1699" s="57">
        <v>0</v>
      </c>
      <c r="AG1699" s="57">
        <v>0</v>
      </c>
      <c r="AI1699"/>
      <c r="AJ1699"/>
    </row>
    <row r="1700" spans="1:36">
      <c r="A1700" s="56" t="s">
        <v>48</v>
      </c>
      <c r="B1700" s="56" t="s">
        <v>11427</v>
      </c>
      <c r="C1700" s="56">
        <v>2101010050</v>
      </c>
      <c r="D1700" s="56" t="s">
        <v>43</v>
      </c>
      <c r="E1700" s="56">
        <v>2101020050</v>
      </c>
      <c r="F1700" s="56">
        <v>5401010050</v>
      </c>
      <c r="G1700" s="56" t="s">
        <v>11428</v>
      </c>
      <c r="H1700" s="56">
        <v>400300</v>
      </c>
      <c r="I1700" s="56" t="s">
        <v>11429</v>
      </c>
      <c r="J1700" s="56" t="s">
        <v>4099</v>
      </c>
      <c r="K1700" s="56" t="s">
        <v>4100</v>
      </c>
      <c r="L1700" s="56" t="s">
        <v>7138</v>
      </c>
      <c r="M1700" s="73">
        <v>40361</v>
      </c>
      <c r="N1700" s="56"/>
      <c r="O1700" s="56"/>
      <c r="P1700" s="56" t="s">
        <v>1476</v>
      </c>
      <c r="Q1700" s="56"/>
      <c r="R1700" s="56" t="s">
        <v>70</v>
      </c>
      <c r="S1700" s="56" t="s">
        <v>11415</v>
      </c>
      <c r="T1700" s="56" t="s">
        <v>7140</v>
      </c>
      <c r="U1700" s="57">
        <v>326400</v>
      </c>
      <c r="V1700" s="57">
        <v>-263881.94</v>
      </c>
      <c r="W1700" s="57">
        <v>62518.06</v>
      </c>
      <c r="X1700" s="57">
        <v>0</v>
      </c>
      <c r="Y1700" s="73">
        <v>40361</v>
      </c>
      <c r="Z1700" s="57">
        <v>-33764.01</v>
      </c>
      <c r="AA1700" s="57">
        <v>0</v>
      </c>
      <c r="AB1700" s="57">
        <v>28754.05</v>
      </c>
      <c r="AC1700" s="57">
        <v>0</v>
      </c>
      <c r="AD1700" s="56" t="s">
        <v>9255</v>
      </c>
      <c r="AE1700" s="57">
        <v>0</v>
      </c>
      <c r="AF1700" s="57">
        <v>0</v>
      </c>
      <c r="AG1700" s="57">
        <v>0</v>
      </c>
      <c r="AI1700"/>
      <c r="AJ1700"/>
    </row>
    <row r="1701" spans="1:36">
      <c r="A1701" s="56" t="s">
        <v>48</v>
      </c>
      <c r="B1701" s="56" t="s">
        <v>11427</v>
      </c>
      <c r="C1701" s="56">
        <v>2101010050</v>
      </c>
      <c r="D1701" s="56" t="s">
        <v>43</v>
      </c>
      <c r="E1701" s="56">
        <v>2101020050</v>
      </c>
      <c r="F1701" s="56">
        <v>5401010050</v>
      </c>
      <c r="G1701" s="56" t="s">
        <v>11428</v>
      </c>
      <c r="H1701" s="56">
        <v>400300</v>
      </c>
      <c r="I1701" s="56" t="s">
        <v>11429</v>
      </c>
      <c r="J1701" s="56" t="s">
        <v>4101</v>
      </c>
      <c r="K1701" s="56" t="s">
        <v>4102</v>
      </c>
      <c r="L1701" s="56" t="s">
        <v>7138</v>
      </c>
      <c r="M1701" s="73">
        <v>40393</v>
      </c>
      <c r="N1701" s="56"/>
      <c r="O1701" s="56"/>
      <c r="P1701" s="56" t="s">
        <v>1476</v>
      </c>
      <c r="Q1701" s="56"/>
      <c r="R1701" s="56" t="s">
        <v>70</v>
      </c>
      <c r="S1701" s="56" t="s">
        <v>11415</v>
      </c>
      <c r="T1701" s="56" t="s">
        <v>7140</v>
      </c>
      <c r="U1701" s="57">
        <v>28295</v>
      </c>
      <c r="V1701" s="57">
        <v>-22631.22</v>
      </c>
      <c r="W1701" s="57">
        <v>5663.78</v>
      </c>
      <c r="X1701" s="57">
        <v>0</v>
      </c>
      <c r="Y1701" s="73">
        <v>40393</v>
      </c>
      <c r="Z1701" s="57">
        <v>-2902.2</v>
      </c>
      <c r="AA1701" s="57">
        <v>0</v>
      </c>
      <c r="AB1701" s="57">
        <v>2761.58</v>
      </c>
      <c r="AC1701" s="57">
        <v>0</v>
      </c>
      <c r="AD1701" s="56" t="s">
        <v>9255</v>
      </c>
      <c r="AE1701" s="57">
        <v>0</v>
      </c>
      <c r="AF1701" s="57">
        <v>0</v>
      </c>
      <c r="AG1701" s="57">
        <v>0</v>
      </c>
      <c r="AI1701"/>
      <c r="AJ1701"/>
    </row>
    <row r="1702" spans="1:36">
      <c r="A1702" s="56" t="s">
        <v>48</v>
      </c>
      <c r="B1702" s="56" t="s">
        <v>11427</v>
      </c>
      <c r="C1702" s="56">
        <v>2101010050</v>
      </c>
      <c r="D1702" s="56" t="s">
        <v>43</v>
      </c>
      <c r="E1702" s="56">
        <v>2101020050</v>
      </c>
      <c r="F1702" s="56">
        <v>5401010050</v>
      </c>
      <c r="G1702" s="56" t="s">
        <v>11428</v>
      </c>
      <c r="H1702" s="56">
        <v>400300</v>
      </c>
      <c r="I1702" s="56" t="s">
        <v>11429</v>
      </c>
      <c r="J1702" s="56" t="s">
        <v>4103</v>
      </c>
      <c r="K1702" s="56" t="s">
        <v>4104</v>
      </c>
      <c r="L1702" s="56" t="s">
        <v>7138</v>
      </c>
      <c r="M1702" s="73">
        <v>40399</v>
      </c>
      <c r="N1702" s="56"/>
      <c r="O1702" s="56"/>
      <c r="P1702" s="56" t="s">
        <v>1476</v>
      </c>
      <c r="Q1702" s="56"/>
      <c r="R1702" s="56" t="s">
        <v>70</v>
      </c>
      <c r="S1702" s="56" t="s">
        <v>11415</v>
      </c>
      <c r="T1702" s="56" t="s">
        <v>7140</v>
      </c>
      <c r="U1702" s="57">
        <v>4923466</v>
      </c>
      <c r="V1702" s="57">
        <v>-3930319.29</v>
      </c>
      <c r="W1702" s="57">
        <v>993146.71</v>
      </c>
      <c r="X1702" s="57">
        <v>0</v>
      </c>
      <c r="Y1702" s="73">
        <v>40399</v>
      </c>
      <c r="Z1702" s="57">
        <v>-504018.42</v>
      </c>
      <c r="AA1702" s="57">
        <v>0</v>
      </c>
      <c r="AB1702" s="57">
        <v>489128.29</v>
      </c>
      <c r="AC1702" s="57">
        <v>0</v>
      </c>
      <c r="AD1702" s="56" t="s">
        <v>9255</v>
      </c>
      <c r="AE1702" s="57">
        <v>0</v>
      </c>
      <c r="AF1702" s="57">
        <v>0</v>
      </c>
      <c r="AG1702" s="57">
        <v>0</v>
      </c>
      <c r="AI1702"/>
      <c r="AJ1702"/>
    </row>
    <row r="1703" spans="1:36">
      <c r="A1703" s="56" t="s">
        <v>48</v>
      </c>
      <c r="B1703" s="56" t="s">
        <v>11427</v>
      </c>
      <c r="C1703" s="56">
        <v>2101010050</v>
      </c>
      <c r="D1703" s="56" t="s">
        <v>43</v>
      </c>
      <c r="E1703" s="56">
        <v>2101020050</v>
      </c>
      <c r="F1703" s="56">
        <v>5401010050</v>
      </c>
      <c r="G1703" s="56" t="s">
        <v>11428</v>
      </c>
      <c r="H1703" s="56">
        <v>400300</v>
      </c>
      <c r="I1703" s="56" t="s">
        <v>11429</v>
      </c>
      <c r="J1703" s="56" t="s">
        <v>4105</v>
      </c>
      <c r="K1703" s="56" t="s">
        <v>4106</v>
      </c>
      <c r="L1703" s="56" t="s">
        <v>7138</v>
      </c>
      <c r="M1703" s="73">
        <v>40564</v>
      </c>
      <c r="N1703" s="56"/>
      <c r="O1703" s="56"/>
      <c r="P1703" s="56" t="s">
        <v>1476</v>
      </c>
      <c r="Q1703" s="56"/>
      <c r="R1703" s="56" t="s">
        <v>70</v>
      </c>
      <c r="S1703" s="56" t="s">
        <v>11415</v>
      </c>
      <c r="T1703" s="56" t="s">
        <v>7140</v>
      </c>
      <c r="U1703" s="57">
        <v>4379286</v>
      </c>
      <c r="V1703" s="57">
        <v>-3310845.73</v>
      </c>
      <c r="W1703" s="57">
        <v>1068440.27</v>
      </c>
      <c r="X1703" s="57">
        <v>0</v>
      </c>
      <c r="Y1703" s="73">
        <v>40564</v>
      </c>
      <c r="Z1703" s="57">
        <v>-429886.32</v>
      </c>
      <c r="AA1703" s="57">
        <v>0</v>
      </c>
      <c r="AB1703" s="57">
        <v>638553.94999999995</v>
      </c>
      <c r="AC1703" s="57">
        <v>0</v>
      </c>
      <c r="AD1703" s="56" t="s">
        <v>9255</v>
      </c>
      <c r="AE1703" s="57">
        <v>0</v>
      </c>
      <c r="AF1703" s="57">
        <v>0</v>
      </c>
      <c r="AG1703" s="57">
        <v>0</v>
      </c>
      <c r="AI1703"/>
      <c r="AJ1703"/>
    </row>
    <row r="1704" spans="1:36">
      <c r="A1704" s="56" t="s">
        <v>48</v>
      </c>
      <c r="B1704" s="56" t="s">
        <v>11427</v>
      </c>
      <c r="C1704" s="56">
        <v>2101010050</v>
      </c>
      <c r="D1704" s="56" t="s">
        <v>43</v>
      </c>
      <c r="E1704" s="56">
        <v>2101020050</v>
      </c>
      <c r="F1704" s="56">
        <v>5401010050</v>
      </c>
      <c r="G1704" s="56" t="s">
        <v>11428</v>
      </c>
      <c r="H1704" s="56">
        <v>400300</v>
      </c>
      <c r="I1704" s="56" t="s">
        <v>11429</v>
      </c>
      <c r="J1704" s="56" t="s">
        <v>4107</v>
      </c>
      <c r="K1704" s="56" t="s">
        <v>4108</v>
      </c>
      <c r="L1704" s="56" t="s">
        <v>7138</v>
      </c>
      <c r="M1704" s="73">
        <v>40633</v>
      </c>
      <c r="N1704" s="56"/>
      <c r="O1704" s="56"/>
      <c r="P1704" s="56" t="s">
        <v>1476</v>
      </c>
      <c r="Q1704" s="56"/>
      <c r="R1704" s="56" t="s">
        <v>70</v>
      </c>
      <c r="S1704" s="56" t="s">
        <v>11415</v>
      </c>
      <c r="T1704" s="56" t="s">
        <v>7140</v>
      </c>
      <c r="U1704" s="57">
        <v>4379286</v>
      </c>
      <c r="V1704" s="57">
        <v>-3237055.42</v>
      </c>
      <c r="W1704" s="57">
        <v>1142230.58</v>
      </c>
      <c r="X1704" s="57">
        <v>0</v>
      </c>
      <c r="Y1704" s="73">
        <v>40633</v>
      </c>
      <c r="Z1704" s="57">
        <v>-423005.4</v>
      </c>
      <c r="AA1704" s="57">
        <v>0</v>
      </c>
      <c r="AB1704" s="57">
        <v>719225.18</v>
      </c>
      <c r="AC1704" s="57">
        <v>0</v>
      </c>
      <c r="AD1704" s="56" t="s">
        <v>9255</v>
      </c>
      <c r="AE1704" s="57">
        <v>0</v>
      </c>
      <c r="AF1704" s="57">
        <v>0</v>
      </c>
      <c r="AG1704" s="57">
        <v>0</v>
      </c>
      <c r="AI1704"/>
      <c r="AJ1704"/>
    </row>
    <row r="1705" spans="1:36">
      <c r="A1705" s="56" t="s">
        <v>48</v>
      </c>
      <c r="B1705" s="56" t="s">
        <v>11427</v>
      </c>
      <c r="C1705" s="56">
        <v>2101010050</v>
      </c>
      <c r="D1705" s="56" t="s">
        <v>43</v>
      </c>
      <c r="E1705" s="56">
        <v>2101020050</v>
      </c>
      <c r="F1705" s="56">
        <v>5401010050</v>
      </c>
      <c r="G1705" s="56" t="s">
        <v>11428</v>
      </c>
      <c r="H1705" s="56">
        <v>400300</v>
      </c>
      <c r="I1705" s="56" t="s">
        <v>11488</v>
      </c>
      <c r="J1705" s="56" t="s">
        <v>3996</v>
      </c>
      <c r="K1705" s="56" t="s">
        <v>3997</v>
      </c>
      <c r="L1705" s="56" t="s">
        <v>7138</v>
      </c>
      <c r="M1705" s="73">
        <v>40414</v>
      </c>
      <c r="N1705" s="56"/>
      <c r="O1705" s="56"/>
      <c r="P1705" s="56" t="s">
        <v>1476</v>
      </c>
      <c r="Q1705" s="56"/>
      <c r="R1705" s="56" t="s">
        <v>70</v>
      </c>
      <c r="S1705" s="56" t="s">
        <v>11415</v>
      </c>
      <c r="T1705" s="56" t="s">
        <v>7140</v>
      </c>
      <c r="U1705" s="57">
        <v>42309</v>
      </c>
      <c r="V1705" s="57">
        <v>-33605.54</v>
      </c>
      <c r="W1705" s="57">
        <v>8703.4599999999991</v>
      </c>
      <c r="X1705" s="57">
        <v>0</v>
      </c>
      <c r="Y1705" s="73">
        <v>40414</v>
      </c>
      <c r="Z1705" s="57">
        <v>-4314.5</v>
      </c>
      <c r="AA1705" s="57">
        <v>0</v>
      </c>
      <c r="AB1705" s="57">
        <v>4388.96</v>
      </c>
      <c r="AC1705" s="57">
        <v>0</v>
      </c>
      <c r="AD1705" s="56" t="s">
        <v>9255</v>
      </c>
      <c r="AE1705" s="57">
        <v>0</v>
      </c>
      <c r="AF1705" s="57">
        <v>0</v>
      </c>
      <c r="AG1705" s="57">
        <v>0</v>
      </c>
      <c r="AI1705"/>
      <c r="AJ1705"/>
    </row>
    <row r="1706" spans="1:36">
      <c r="A1706" s="56" t="s">
        <v>48</v>
      </c>
      <c r="B1706" s="56" t="s">
        <v>11427</v>
      </c>
      <c r="C1706" s="56">
        <v>2101010050</v>
      </c>
      <c r="D1706" s="56" t="s">
        <v>43</v>
      </c>
      <c r="E1706" s="56">
        <v>2101020050</v>
      </c>
      <c r="F1706" s="56">
        <v>5401010050</v>
      </c>
      <c r="G1706" s="56" t="s">
        <v>11428</v>
      </c>
      <c r="H1706" s="56">
        <v>400300</v>
      </c>
      <c r="I1706" s="56" t="s">
        <v>11429</v>
      </c>
      <c r="J1706" s="56" t="s">
        <v>4109</v>
      </c>
      <c r="K1706" s="56" t="s">
        <v>1339</v>
      </c>
      <c r="L1706" s="56" t="s">
        <v>7138</v>
      </c>
      <c r="M1706" s="73">
        <v>40416</v>
      </c>
      <c r="N1706" s="56"/>
      <c r="O1706" s="56"/>
      <c r="P1706" s="56" t="s">
        <v>1476</v>
      </c>
      <c r="Q1706" s="56"/>
      <c r="R1706" s="56" t="s">
        <v>70</v>
      </c>
      <c r="S1706" s="56" t="s">
        <v>11415</v>
      </c>
      <c r="T1706" s="56" t="s">
        <v>7140</v>
      </c>
      <c r="U1706" s="57">
        <v>111245</v>
      </c>
      <c r="V1706" s="57">
        <v>-88303.7</v>
      </c>
      <c r="W1706" s="57">
        <v>22941.3</v>
      </c>
      <c r="X1706" s="57">
        <v>0</v>
      </c>
      <c r="Y1706" s="73">
        <v>40416</v>
      </c>
      <c r="Z1706" s="57">
        <v>-11337.11</v>
      </c>
      <c r="AA1706" s="57">
        <v>0</v>
      </c>
      <c r="AB1706" s="57">
        <v>11604.19</v>
      </c>
      <c r="AC1706" s="57">
        <v>0</v>
      </c>
      <c r="AD1706" s="56" t="s">
        <v>9255</v>
      </c>
      <c r="AE1706" s="57">
        <v>0</v>
      </c>
      <c r="AF1706" s="57">
        <v>0</v>
      </c>
      <c r="AG1706" s="57">
        <v>0</v>
      </c>
      <c r="AI1706"/>
      <c r="AJ1706"/>
    </row>
    <row r="1707" spans="1:36">
      <c r="A1707" s="56" t="s">
        <v>48</v>
      </c>
      <c r="B1707" s="56" t="s">
        <v>11427</v>
      </c>
      <c r="C1707" s="56">
        <v>2101010050</v>
      </c>
      <c r="D1707" s="56" t="s">
        <v>43</v>
      </c>
      <c r="E1707" s="56">
        <v>2101020050</v>
      </c>
      <c r="F1707" s="56">
        <v>5401010050</v>
      </c>
      <c r="G1707" s="56" t="s">
        <v>11428</v>
      </c>
      <c r="H1707" s="56">
        <v>400300</v>
      </c>
      <c r="I1707" s="56" t="s">
        <v>11429</v>
      </c>
      <c r="J1707" s="56" t="s">
        <v>4110</v>
      </c>
      <c r="K1707" s="56" t="s">
        <v>4111</v>
      </c>
      <c r="L1707" s="56" t="s">
        <v>7138</v>
      </c>
      <c r="M1707" s="73">
        <v>40437</v>
      </c>
      <c r="N1707" s="56"/>
      <c r="O1707" s="56"/>
      <c r="P1707" s="56" t="s">
        <v>1476</v>
      </c>
      <c r="Q1707" s="56"/>
      <c r="R1707" s="56" t="s">
        <v>70</v>
      </c>
      <c r="S1707" s="56" t="s">
        <v>11415</v>
      </c>
      <c r="T1707" s="56" t="s">
        <v>7140</v>
      </c>
      <c r="U1707" s="57">
        <v>18646</v>
      </c>
      <c r="V1707" s="57">
        <v>-14697.77</v>
      </c>
      <c r="W1707" s="57">
        <v>3948.23</v>
      </c>
      <c r="X1707" s="57">
        <v>0</v>
      </c>
      <c r="Y1707" s="73">
        <v>40437</v>
      </c>
      <c r="Z1707" s="57">
        <v>-1889.91</v>
      </c>
      <c r="AA1707" s="57">
        <v>0</v>
      </c>
      <c r="AB1707" s="57">
        <v>2058.3200000000002</v>
      </c>
      <c r="AC1707" s="57">
        <v>0</v>
      </c>
      <c r="AD1707" s="56" t="s">
        <v>9255</v>
      </c>
      <c r="AE1707" s="57">
        <v>0</v>
      </c>
      <c r="AF1707" s="57">
        <v>0</v>
      </c>
      <c r="AG1707" s="57">
        <v>0</v>
      </c>
      <c r="AI1707"/>
      <c r="AJ1707"/>
    </row>
    <row r="1708" spans="1:36">
      <c r="A1708" s="56" t="s">
        <v>48</v>
      </c>
      <c r="B1708" s="56" t="s">
        <v>11427</v>
      </c>
      <c r="C1708" s="56">
        <v>2101010050</v>
      </c>
      <c r="D1708" s="56" t="s">
        <v>43</v>
      </c>
      <c r="E1708" s="56">
        <v>2101020050</v>
      </c>
      <c r="F1708" s="56">
        <v>5401010050</v>
      </c>
      <c r="G1708" s="56" t="s">
        <v>11428</v>
      </c>
      <c r="H1708" s="56">
        <v>400300</v>
      </c>
      <c r="I1708" s="56" t="s">
        <v>11429</v>
      </c>
      <c r="J1708" s="56" t="s">
        <v>4112</v>
      </c>
      <c r="K1708" s="56" t="s">
        <v>4113</v>
      </c>
      <c r="L1708" s="56" t="s">
        <v>7138</v>
      </c>
      <c r="M1708" s="73">
        <v>40668</v>
      </c>
      <c r="N1708" s="56"/>
      <c r="O1708" s="56"/>
      <c r="P1708" s="56" t="s">
        <v>1476</v>
      </c>
      <c r="Q1708" s="56"/>
      <c r="R1708" s="56" t="s">
        <v>70</v>
      </c>
      <c r="S1708" s="56" t="s">
        <v>11415</v>
      </c>
      <c r="T1708" s="56" t="s">
        <v>7140</v>
      </c>
      <c r="U1708" s="57">
        <v>66861</v>
      </c>
      <c r="V1708" s="57">
        <v>-48873.98</v>
      </c>
      <c r="W1708" s="57">
        <v>17987.02</v>
      </c>
      <c r="X1708" s="57">
        <v>0</v>
      </c>
      <c r="Y1708" s="73">
        <v>40668</v>
      </c>
      <c r="Z1708" s="57">
        <v>-6410.34</v>
      </c>
      <c r="AA1708" s="57">
        <v>0</v>
      </c>
      <c r="AB1708" s="57">
        <v>11576.68</v>
      </c>
      <c r="AC1708" s="57">
        <v>0</v>
      </c>
      <c r="AD1708" s="56" t="s">
        <v>9255</v>
      </c>
      <c r="AE1708" s="57">
        <v>0</v>
      </c>
      <c r="AF1708" s="57">
        <v>0</v>
      </c>
      <c r="AG1708" s="57">
        <v>0</v>
      </c>
      <c r="AI1708"/>
      <c r="AJ1708"/>
    </row>
    <row r="1709" spans="1:36">
      <c r="A1709" s="56" t="s">
        <v>48</v>
      </c>
      <c r="B1709" s="56" t="s">
        <v>11427</v>
      </c>
      <c r="C1709" s="56">
        <v>2101010050</v>
      </c>
      <c r="D1709" s="56" t="s">
        <v>43</v>
      </c>
      <c r="E1709" s="56">
        <v>2101020050</v>
      </c>
      <c r="F1709" s="56">
        <v>5401010050</v>
      </c>
      <c r="G1709" s="56" t="s">
        <v>11428</v>
      </c>
      <c r="H1709" s="56">
        <v>400300</v>
      </c>
      <c r="I1709" s="56" t="s">
        <v>11429</v>
      </c>
      <c r="J1709" s="56" t="s">
        <v>4114</v>
      </c>
      <c r="K1709" s="56" t="s">
        <v>4115</v>
      </c>
      <c r="L1709" s="56" t="s">
        <v>7138</v>
      </c>
      <c r="M1709" s="73">
        <v>41067</v>
      </c>
      <c r="N1709" s="56"/>
      <c r="O1709" s="56"/>
      <c r="P1709" s="56" t="s">
        <v>1476</v>
      </c>
      <c r="Q1709" s="56"/>
      <c r="R1709" s="56" t="s">
        <v>70</v>
      </c>
      <c r="S1709" s="56" t="s">
        <v>11415</v>
      </c>
      <c r="T1709" s="56" t="s">
        <v>7140</v>
      </c>
      <c r="U1709" s="57">
        <v>212950</v>
      </c>
      <c r="V1709" s="57">
        <v>-136646.75</v>
      </c>
      <c r="W1709" s="57">
        <v>76303.25</v>
      </c>
      <c r="X1709" s="57">
        <v>0</v>
      </c>
      <c r="Y1709" s="73">
        <v>41067</v>
      </c>
      <c r="Z1709" s="57">
        <v>-18871.79</v>
      </c>
      <c r="AA1709" s="57">
        <v>0</v>
      </c>
      <c r="AB1709" s="57">
        <v>57431.46</v>
      </c>
      <c r="AC1709" s="57">
        <v>0</v>
      </c>
      <c r="AD1709" s="56" t="s">
        <v>9255</v>
      </c>
      <c r="AE1709" s="57">
        <v>0</v>
      </c>
      <c r="AF1709" s="57">
        <v>0</v>
      </c>
      <c r="AG1709" s="57">
        <v>0</v>
      </c>
      <c r="AI1709"/>
      <c r="AJ1709"/>
    </row>
    <row r="1710" spans="1:36">
      <c r="A1710" s="56" t="s">
        <v>48</v>
      </c>
      <c r="B1710" s="56" t="s">
        <v>11427</v>
      </c>
      <c r="C1710" s="56">
        <v>2101010050</v>
      </c>
      <c r="D1710" s="56" t="s">
        <v>43</v>
      </c>
      <c r="E1710" s="56">
        <v>2101020050</v>
      </c>
      <c r="F1710" s="56">
        <v>5401010050</v>
      </c>
      <c r="G1710" s="56" t="s">
        <v>11428</v>
      </c>
      <c r="H1710" s="56">
        <v>400300</v>
      </c>
      <c r="I1710" s="56" t="s">
        <v>11429</v>
      </c>
      <c r="J1710" s="56" t="s">
        <v>4116</v>
      </c>
      <c r="K1710" s="56" t="s">
        <v>4117</v>
      </c>
      <c r="L1710" s="56" t="s">
        <v>7138</v>
      </c>
      <c r="M1710" s="73">
        <v>41429</v>
      </c>
      <c r="N1710" s="56"/>
      <c r="O1710" s="56"/>
      <c r="P1710" s="56" t="s">
        <v>1476</v>
      </c>
      <c r="Q1710" s="56"/>
      <c r="R1710" s="56" t="s">
        <v>70</v>
      </c>
      <c r="S1710" s="56" t="s">
        <v>11415</v>
      </c>
      <c r="T1710" s="56" t="s">
        <v>7140</v>
      </c>
      <c r="U1710" s="57">
        <v>102052</v>
      </c>
      <c r="V1710" s="57">
        <v>-57960.05</v>
      </c>
      <c r="W1710" s="57">
        <v>44091.95</v>
      </c>
      <c r="X1710" s="57">
        <v>0</v>
      </c>
      <c r="Y1710" s="73">
        <v>41429</v>
      </c>
      <c r="Z1710" s="57">
        <v>-8544.91</v>
      </c>
      <c r="AA1710" s="57">
        <v>0</v>
      </c>
      <c r="AB1710" s="57">
        <v>35547.040000000001</v>
      </c>
      <c r="AC1710" s="57">
        <v>0</v>
      </c>
      <c r="AD1710" s="56" t="s">
        <v>9255</v>
      </c>
      <c r="AE1710" s="57">
        <v>0</v>
      </c>
      <c r="AF1710" s="57">
        <v>0</v>
      </c>
      <c r="AG1710" s="57">
        <v>0</v>
      </c>
      <c r="AI1710"/>
      <c r="AJ1710"/>
    </row>
    <row r="1711" spans="1:36">
      <c r="A1711" s="56" t="s">
        <v>48</v>
      </c>
      <c r="B1711" s="56" t="s">
        <v>11427</v>
      </c>
      <c r="C1711" s="56">
        <v>2101010050</v>
      </c>
      <c r="D1711" s="56" t="s">
        <v>43</v>
      </c>
      <c r="E1711" s="56">
        <v>2101020050</v>
      </c>
      <c r="F1711" s="56">
        <v>5401010050</v>
      </c>
      <c r="G1711" s="56" t="s">
        <v>11428</v>
      </c>
      <c r="H1711" s="56">
        <v>400300</v>
      </c>
      <c r="I1711" s="56" t="s">
        <v>11429</v>
      </c>
      <c r="J1711" s="56" t="s">
        <v>4118</v>
      </c>
      <c r="K1711" s="56" t="s">
        <v>4119</v>
      </c>
      <c r="L1711" s="56" t="s">
        <v>7138</v>
      </c>
      <c r="M1711" s="73">
        <v>40801</v>
      </c>
      <c r="N1711" s="56"/>
      <c r="O1711" s="56"/>
      <c r="P1711" s="56" t="s">
        <v>1476</v>
      </c>
      <c r="Q1711" s="56"/>
      <c r="R1711" s="56" t="s">
        <v>70</v>
      </c>
      <c r="S1711" s="56" t="s">
        <v>11415</v>
      </c>
      <c r="T1711" s="56" t="s">
        <v>7140</v>
      </c>
      <c r="U1711" s="57">
        <v>176674</v>
      </c>
      <c r="V1711" s="57">
        <v>-123676.13</v>
      </c>
      <c r="W1711" s="57">
        <v>52997.87</v>
      </c>
      <c r="X1711" s="57">
        <v>0</v>
      </c>
      <c r="Y1711" s="73">
        <v>40801</v>
      </c>
      <c r="Z1711" s="57">
        <v>-16462.98</v>
      </c>
      <c r="AA1711" s="57">
        <v>0</v>
      </c>
      <c r="AB1711" s="57">
        <v>36534.89</v>
      </c>
      <c r="AC1711" s="57">
        <v>0</v>
      </c>
      <c r="AD1711" s="56" t="s">
        <v>9255</v>
      </c>
      <c r="AE1711" s="57">
        <v>0</v>
      </c>
      <c r="AF1711" s="57">
        <v>0</v>
      </c>
      <c r="AG1711" s="57">
        <v>0</v>
      </c>
      <c r="AI1711"/>
      <c r="AJ1711"/>
    </row>
    <row r="1712" spans="1:36">
      <c r="A1712" s="56" t="s">
        <v>48</v>
      </c>
      <c r="B1712" s="56" t="s">
        <v>11427</v>
      </c>
      <c r="C1712" s="56">
        <v>2101010050</v>
      </c>
      <c r="D1712" s="56" t="s">
        <v>43</v>
      </c>
      <c r="E1712" s="56">
        <v>2101020050</v>
      </c>
      <c r="F1712" s="56">
        <v>5401010050</v>
      </c>
      <c r="G1712" s="56" t="s">
        <v>11428</v>
      </c>
      <c r="H1712" s="56">
        <v>400300</v>
      </c>
      <c r="I1712" s="56" t="s">
        <v>11429</v>
      </c>
      <c r="J1712" s="56" t="s">
        <v>4120</v>
      </c>
      <c r="K1712" s="56" t="s">
        <v>4121</v>
      </c>
      <c r="L1712" s="56" t="s">
        <v>7138</v>
      </c>
      <c r="M1712" s="73">
        <v>40808</v>
      </c>
      <c r="N1712" s="56"/>
      <c r="O1712" s="56"/>
      <c r="P1712" s="56" t="s">
        <v>1476</v>
      </c>
      <c r="Q1712" s="56"/>
      <c r="R1712" s="56" t="s">
        <v>70</v>
      </c>
      <c r="S1712" s="56" t="s">
        <v>11415</v>
      </c>
      <c r="T1712" s="56" t="s">
        <v>7140</v>
      </c>
      <c r="U1712" s="57">
        <v>17350</v>
      </c>
      <c r="V1712" s="57">
        <v>-12117.58</v>
      </c>
      <c r="W1712" s="57">
        <v>5232.42</v>
      </c>
      <c r="X1712" s="57">
        <v>0</v>
      </c>
      <c r="Y1712" s="73">
        <v>40808</v>
      </c>
      <c r="Z1712" s="57">
        <v>-1614.49</v>
      </c>
      <c r="AA1712" s="57">
        <v>0</v>
      </c>
      <c r="AB1712" s="57">
        <v>3617.93</v>
      </c>
      <c r="AC1712" s="57">
        <v>0</v>
      </c>
      <c r="AD1712" s="56" t="s">
        <v>9255</v>
      </c>
      <c r="AE1712" s="57">
        <v>0</v>
      </c>
      <c r="AF1712" s="57">
        <v>0</v>
      </c>
      <c r="AG1712" s="57">
        <v>0</v>
      </c>
      <c r="AI1712"/>
      <c r="AJ1712"/>
    </row>
    <row r="1713" spans="1:36">
      <c r="A1713" s="56" t="s">
        <v>48</v>
      </c>
      <c r="B1713" s="56" t="s">
        <v>11427</v>
      </c>
      <c r="C1713" s="56">
        <v>2101010050</v>
      </c>
      <c r="D1713" s="56" t="s">
        <v>43</v>
      </c>
      <c r="E1713" s="56">
        <v>2101020050</v>
      </c>
      <c r="F1713" s="56">
        <v>5401010050</v>
      </c>
      <c r="G1713" s="56" t="s">
        <v>11428</v>
      </c>
      <c r="H1713" s="56">
        <v>400300</v>
      </c>
      <c r="I1713" s="56" t="s">
        <v>11429</v>
      </c>
      <c r="J1713" s="56" t="s">
        <v>4122</v>
      </c>
      <c r="K1713" s="56" t="s">
        <v>4123</v>
      </c>
      <c r="L1713" s="56" t="s">
        <v>7138</v>
      </c>
      <c r="M1713" s="73">
        <v>40847</v>
      </c>
      <c r="N1713" s="56"/>
      <c r="O1713" s="56"/>
      <c r="P1713" s="56" t="s">
        <v>1476</v>
      </c>
      <c r="Q1713" s="56"/>
      <c r="R1713" s="56" t="s">
        <v>70</v>
      </c>
      <c r="S1713" s="56" t="s">
        <v>11415</v>
      </c>
      <c r="T1713" s="56" t="s">
        <v>7140</v>
      </c>
      <c r="U1713" s="57">
        <v>150960</v>
      </c>
      <c r="V1713" s="57">
        <v>-104105.3</v>
      </c>
      <c r="W1713" s="57">
        <v>46854.7</v>
      </c>
      <c r="X1713" s="57">
        <v>0</v>
      </c>
      <c r="Y1713" s="73">
        <v>40847</v>
      </c>
      <c r="Z1713" s="57">
        <v>-13936.77</v>
      </c>
      <c r="AA1713" s="57">
        <v>0</v>
      </c>
      <c r="AB1713" s="57">
        <v>32917.93</v>
      </c>
      <c r="AC1713" s="57">
        <v>0</v>
      </c>
      <c r="AD1713" s="56" t="s">
        <v>9255</v>
      </c>
      <c r="AE1713" s="57">
        <v>0</v>
      </c>
      <c r="AF1713" s="57">
        <v>0</v>
      </c>
      <c r="AG1713" s="57">
        <v>0</v>
      </c>
      <c r="AI1713"/>
      <c r="AJ1713"/>
    </row>
    <row r="1714" spans="1:36">
      <c r="A1714" s="56" t="s">
        <v>48</v>
      </c>
      <c r="B1714" s="56" t="s">
        <v>11427</v>
      </c>
      <c r="C1714" s="56">
        <v>2101010050</v>
      </c>
      <c r="D1714" s="56" t="s">
        <v>43</v>
      </c>
      <c r="E1714" s="56">
        <v>2101020050</v>
      </c>
      <c r="F1714" s="56">
        <v>5401010050</v>
      </c>
      <c r="G1714" s="56" t="s">
        <v>11428</v>
      </c>
      <c r="H1714" s="56">
        <v>400300</v>
      </c>
      <c r="I1714" s="56" t="s">
        <v>11429</v>
      </c>
      <c r="J1714" s="56" t="s">
        <v>4124</v>
      </c>
      <c r="K1714" s="56" t="s">
        <v>4125</v>
      </c>
      <c r="L1714" s="56" t="s">
        <v>7138</v>
      </c>
      <c r="M1714" s="73">
        <v>40882</v>
      </c>
      <c r="N1714" s="56"/>
      <c r="O1714" s="56"/>
      <c r="P1714" s="56" t="s">
        <v>1476</v>
      </c>
      <c r="Q1714" s="56"/>
      <c r="R1714" s="56" t="s">
        <v>70</v>
      </c>
      <c r="S1714" s="56" t="s">
        <v>11415</v>
      </c>
      <c r="T1714" s="56" t="s">
        <v>7140</v>
      </c>
      <c r="U1714" s="57">
        <v>300900</v>
      </c>
      <c r="V1714" s="57">
        <v>-205154.71</v>
      </c>
      <c r="W1714" s="57">
        <v>95745.29</v>
      </c>
      <c r="X1714" s="57">
        <v>0</v>
      </c>
      <c r="Y1714" s="73">
        <v>40882</v>
      </c>
      <c r="Z1714" s="57">
        <v>-27588.43</v>
      </c>
      <c r="AA1714" s="57">
        <v>0</v>
      </c>
      <c r="AB1714" s="57">
        <v>68156.86</v>
      </c>
      <c r="AC1714" s="57">
        <v>0</v>
      </c>
      <c r="AD1714" s="56" t="s">
        <v>9255</v>
      </c>
      <c r="AE1714" s="57">
        <v>0</v>
      </c>
      <c r="AF1714" s="57">
        <v>0</v>
      </c>
      <c r="AG1714" s="57">
        <v>0</v>
      </c>
      <c r="AI1714"/>
      <c r="AJ1714"/>
    </row>
    <row r="1715" spans="1:36">
      <c r="A1715" s="56" t="s">
        <v>48</v>
      </c>
      <c r="B1715" s="56" t="s">
        <v>11427</v>
      </c>
      <c r="C1715" s="56">
        <v>2101010050</v>
      </c>
      <c r="D1715" s="56" t="s">
        <v>43</v>
      </c>
      <c r="E1715" s="56">
        <v>2101020050</v>
      </c>
      <c r="F1715" s="56">
        <v>5401010050</v>
      </c>
      <c r="G1715" s="56" t="s">
        <v>11428</v>
      </c>
      <c r="H1715" s="56">
        <v>400300</v>
      </c>
      <c r="I1715" s="56" t="s">
        <v>11429</v>
      </c>
      <c r="J1715" s="56" t="s">
        <v>4126</v>
      </c>
      <c r="K1715" s="56" t="s">
        <v>4127</v>
      </c>
      <c r="L1715" s="56" t="s">
        <v>7138</v>
      </c>
      <c r="M1715" s="73">
        <v>40966</v>
      </c>
      <c r="N1715" s="56"/>
      <c r="O1715" s="56"/>
      <c r="P1715" s="56" t="s">
        <v>1476</v>
      </c>
      <c r="Q1715" s="56"/>
      <c r="R1715" s="56" t="s">
        <v>70</v>
      </c>
      <c r="S1715" s="56" t="s">
        <v>11415</v>
      </c>
      <c r="T1715" s="56" t="s">
        <v>7140</v>
      </c>
      <c r="U1715" s="57">
        <v>44917</v>
      </c>
      <c r="V1715" s="57">
        <v>-29795.1</v>
      </c>
      <c r="W1715" s="57">
        <v>15121.9</v>
      </c>
      <c r="X1715" s="57">
        <v>0</v>
      </c>
      <c r="Y1715" s="73">
        <v>40966</v>
      </c>
      <c r="Z1715" s="57">
        <v>-4053.35</v>
      </c>
      <c r="AA1715" s="57">
        <v>0</v>
      </c>
      <c r="AB1715" s="57">
        <v>11068.55</v>
      </c>
      <c r="AC1715" s="57">
        <v>0</v>
      </c>
      <c r="AD1715" s="56" t="s">
        <v>9255</v>
      </c>
      <c r="AE1715" s="57">
        <v>0</v>
      </c>
      <c r="AF1715" s="57">
        <v>0</v>
      </c>
      <c r="AG1715" s="57">
        <v>0</v>
      </c>
      <c r="AI1715"/>
      <c r="AJ1715"/>
    </row>
    <row r="1716" spans="1:36">
      <c r="A1716" s="56" t="s">
        <v>48</v>
      </c>
      <c r="B1716" s="56" t="s">
        <v>11427</v>
      </c>
      <c r="C1716" s="56">
        <v>2101010050</v>
      </c>
      <c r="D1716" s="56" t="s">
        <v>43</v>
      </c>
      <c r="E1716" s="56">
        <v>2101020050</v>
      </c>
      <c r="F1716" s="56">
        <v>5401010050</v>
      </c>
      <c r="G1716" s="56" t="s">
        <v>11428</v>
      </c>
      <c r="H1716" s="56">
        <v>400300</v>
      </c>
      <c r="I1716" s="56" t="s">
        <v>11429</v>
      </c>
      <c r="J1716" s="56" t="s">
        <v>4128</v>
      </c>
      <c r="K1716" s="56" t="s">
        <v>4129</v>
      </c>
      <c r="L1716" s="56" t="s">
        <v>7138</v>
      </c>
      <c r="M1716" s="73">
        <v>41104</v>
      </c>
      <c r="N1716" s="56"/>
      <c r="O1716" s="56"/>
      <c r="P1716" s="56" t="s">
        <v>1476</v>
      </c>
      <c r="Q1716" s="56"/>
      <c r="R1716" s="56" t="s">
        <v>70</v>
      </c>
      <c r="S1716" s="56" t="s">
        <v>11415</v>
      </c>
      <c r="T1716" s="56" t="s">
        <v>7140</v>
      </c>
      <c r="U1716" s="57">
        <v>44600</v>
      </c>
      <c r="V1716" s="57">
        <v>-28270.43</v>
      </c>
      <c r="W1716" s="57">
        <v>16329.57</v>
      </c>
      <c r="X1716" s="57">
        <v>0</v>
      </c>
      <c r="Y1716" s="73">
        <v>41104</v>
      </c>
      <c r="Z1716" s="57">
        <v>-3927.65</v>
      </c>
      <c r="AA1716" s="57">
        <v>0</v>
      </c>
      <c r="AB1716" s="57">
        <v>12401.92</v>
      </c>
      <c r="AC1716" s="57">
        <v>0</v>
      </c>
      <c r="AD1716" s="56" t="s">
        <v>9255</v>
      </c>
      <c r="AE1716" s="57">
        <v>0</v>
      </c>
      <c r="AF1716" s="57">
        <v>0</v>
      </c>
      <c r="AG1716" s="57">
        <v>0</v>
      </c>
      <c r="AI1716"/>
      <c r="AJ1716"/>
    </row>
    <row r="1717" spans="1:36">
      <c r="A1717" s="56" t="s">
        <v>48</v>
      </c>
      <c r="B1717" s="56" t="s">
        <v>11427</v>
      </c>
      <c r="C1717" s="56">
        <v>2101010050</v>
      </c>
      <c r="D1717" s="56" t="s">
        <v>43</v>
      </c>
      <c r="E1717" s="56">
        <v>2101020050</v>
      </c>
      <c r="F1717" s="56">
        <v>5401010050</v>
      </c>
      <c r="G1717" s="56" t="s">
        <v>11428</v>
      </c>
      <c r="H1717" s="56">
        <v>400300</v>
      </c>
      <c r="I1717" s="56" t="s">
        <v>11429</v>
      </c>
      <c r="J1717" s="56" t="s">
        <v>4130</v>
      </c>
      <c r="K1717" s="56" t="s">
        <v>4131</v>
      </c>
      <c r="L1717" s="56" t="s">
        <v>7138</v>
      </c>
      <c r="M1717" s="73">
        <v>41195</v>
      </c>
      <c r="N1717" s="56"/>
      <c r="O1717" s="56"/>
      <c r="P1717" s="56" t="s">
        <v>1476</v>
      </c>
      <c r="Q1717" s="56"/>
      <c r="R1717" s="56" t="s">
        <v>70</v>
      </c>
      <c r="S1717" s="56" t="s">
        <v>11415</v>
      </c>
      <c r="T1717" s="56" t="s">
        <v>7140</v>
      </c>
      <c r="U1717" s="57">
        <v>98748</v>
      </c>
      <c r="V1717" s="57">
        <v>-60726.59</v>
      </c>
      <c r="W1717" s="57">
        <v>38021.410000000003</v>
      </c>
      <c r="X1717" s="57">
        <v>0</v>
      </c>
      <c r="Y1717" s="73">
        <v>41195</v>
      </c>
      <c r="Z1717" s="57">
        <v>-8565.94</v>
      </c>
      <c r="AA1717" s="57">
        <v>0</v>
      </c>
      <c r="AB1717" s="57">
        <v>29455.47</v>
      </c>
      <c r="AC1717" s="57">
        <v>0</v>
      </c>
      <c r="AD1717" s="56" t="s">
        <v>9255</v>
      </c>
      <c r="AE1717" s="57">
        <v>0</v>
      </c>
      <c r="AF1717" s="57">
        <v>0</v>
      </c>
      <c r="AG1717" s="57">
        <v>0</v>
      </c>
      <c r="AI1717"/>
      <c r="AJ1717"/>
    </row>
    <row r="1718" spans="1:36">
      <c r="A1718" s="56" t="s">
        <v>48</v>
      </c>
      <c r="B1718" s="56" t="s">
        <v>11427</v>
      </c>
      <c r="C1718" s="56">
        <v>2101010050</v>
      </c>
      <c r="D1718" s="56" t="s">
        <v>43</v>
      </c>
      <c r="E1718" s="56">
        <v>2101020050</v>
      </c>
      <c r="F1718" s="56">
        <v>5401010050</v>
      </c>
      <c r="G1718" s="56" t="s">
        <v>11428</v>
      </c>
      <c r="H1718" s="56">
        <v>400300</v>
      </c>
      <c r="I1718" s="56" t="s">
        <v>11445</v>
      </c>
      <c r="J1718" s="56" t="s">
        <v>4321</v>
      </c>
      <c r="K1718" s="56" t="s">
        <v>4322</v>
      </c>
      <c r="L1718" s="56" t="s">
        <v>7138</v>
      </c>
      <c r="M1718" s="73">
        <v>41283</v>
      </c>
      <c r="N1718" s="56"/>
      <c r="O1718" s="56"/>
      <c r="P1718" s="56" t="s">
        <v>1476</v>
      </c>
      <c r="Q1718" s="56"/>
      <c r="R1718" s="56" t="s">
        <v>70</v>
      </c>
      <c r="S1718" s="56" t="s">
        <v>11415</v>
      </c>
      <c r="T1718" s="56" t="s">
        <v>7140</v>
      </c>
      <c r="U1718" s="57">
        <v>522266</v>
      </c>
      <c r="V1718" s="57">
        <v>-311809.62</v>
      </c>
      <c r="W1718" s="57">
        <v>210456.38</v>
      </c>
      <c r="X1718" s="57">
        <v>0</v>
      </c>
      <c r="Y1718" s="73">
        <v>41283</v>
      </c>
      <c r="Z1718" s="57">
        <v>-44681.120000000003</v>
      </c>
      <c r="AA1718" s="57">
        <v>0</v>
      </c>
      <c r="AB1718" s="57">
        <v>165775.26</v>
      </c>
      <c r="AC1718" s="57">
        <v>0</v>
      </c>
      <c r="AD1718" s="56" t="s">
        <v>9255</v>
      </c>
      <c r="AE1718" s="57">
        <v>0</v>
      </c>
      <c r="AF1718" s="57">
        <v>0</v>
      </c>
      <c r="AG1718" s="57">
        <v>0</v>
      </c>
      <c r="AI1718"/>
      <c r="AJ1718"/>
    </row>
    <row r="1719" spans="1:36">
      <c r="A1719" s="56" t="s">
        <v>48</v>
      </c>
      <c r="B1719" s="56" t="s">
        <v>11427</v>
      </c>
      <c r="C1719" s="56">
        <v>2101010050</v>
      </c>
      <c r="D1719" s="56" t="s">
        <v>43</v>
      </c>
      <c r="E1719" s="56">
        <v>2101020050</v>
      </c>
      <c r="F1719" s="56">
        <v>5401010050</v>
      </c>
      <c r="G1719" s="56" t="s">
        <v>11428</v>
      </c>
      <c r="H1719" s="56">
        <v>400300</v>
      </c>
      <c r="I1719" s="56" t="s">
        <v>11429</v>
      </c>
      <c r="J1719" s="56" t="s">
        <v>4132</v>
      </c>
      <c r="K1719" s="56" t="s">
        <v>4133</v>
      </c>
      <c r="L1719" s="56" t="s">
        <v>7138</v>
      </c>
      <c r="M1719" s="73">
        <v>41411</v>
      </c>
      <c r="N1719" s="56"/>
      <c r="O1719" s="56"/>
      <c r="P1719" s="56" t="s">
        <v>1476</v>
      </c>
      <c r="Q1719" s="56"/>
      <c r="R1719" s="56" t="s">
        <v>70</v>
      </c>
      <c r="S1719" s="56" t="s">
        <v>11415</v>
      </c>
      <c r="T1719" s="56" t="s">
        <v>7140</v>
      </c>
      <c r="U1719" s="57">
        <v>37791</v>
      </c>
      <c r="V1719" s="57">
        <v>-21596.799999999999</v>
      </c>
      <c r="W1719" s="57">
        <v>16194.2</v>
      </c>
      <c r="X1719" s="57">
        <v>0</v>
      </c>
      <c r="Y1719" s="73">
        <v>41411</v>
      </c>
      <c r="Z1719" s="57">
        <v>-3172.48</v>
      </c>
      <c r="AA1719" s="57">
        <v>0</v>
      </c>
      <c r="AB1719" s="57">
        <v>13021.72</v>
      </c>
      <c r="AC1719" s="57">
        <v>0</v>
      </c>
      <c r="AD1719" s="56" t="s">
        <v>9255</v>
      </c>
      <c r="AE1719" s="57">
        <v>0</v>
      </c>
      <c r="AF1719" s="57">
        <v>0</v>
      </c>
      <c r="AG1719" s="57">
        <v>0</v>
      </c>
      <c r="AI1719"/>
      <c r="AJ1719"/>
    </row>
    <row r="1720" spans="1:36">
      <c r="A1720" s="56" t="s">
        <v>48</v>
      </c>
      <c r="B1720" s="56" t="s">
        <v>11427</v>
      </c>
      <c r="C1720" s="56">
        <v>2101010050</v>
      </c>
      <c r="D1720" s="56" t="s">
        <v>43</v>
      </c>
      <c r="E1720" s="56">
        <v>2101020050</v>
      </c>
      <c r="F1720" s="56">
        <v>5401010050</v>
      </c>
      <c r="G1720" s="56" t="s">
        <v>11428</v>
      </c>
      <c r="H1720" s="56">
        <v>400300</v>
      </c>
      <c r="I1720" s="56" t="s">
        <v>11429</v>
      </c>
      <c r="J1720" s="56" t="s">
        <v>4134</v>
      </c>
      <c r="K1720" s="56" t="s">
        <v>7161</v>
      </c>
      <c r="L1720" s="56" t="s">
        <v>7138</v>
      </c>
      <c r="M1720" s="73">
        <v>41452</v>
      </c>
      <c r="N1720" s="56"/>
      <c r="O1720" s="56"/>
      <c r="P1720" s="56" t="s">
        <v>1476</v>
      </c>
      <c r="Q1720" s="56"/>
      <c r="R1720" s="56" t="s">
        <v>70</v>
      </c>
      <c r="S1720" s="56" t="s">
        <v>11415</v>
      </c>
      <c r="T1720" s="56" t="s">
        <v>7140</v>
      </c>
      <c r="U1720" s="57">
        <v>33705</v>
      </c>
      <c r="V1720" s="57">
        <v>-18990.43</v>
      </c>
      <c r="W1720" s="57">
        <v>14714.57</v>
      </c>
      <c r="X1720" s="57">
        <v>0</v>
      </c>
      <c r="Y1720" s="73">
        <v>41452</v>
      </c>
      <c r="Z1720" s="57">
        <v>-2813.05</v>
      </c>
      <c r="AA1720" s="57">
        <v>0</v>
      </c>
      <c r="AB1720" s="57">
        <v>11901.52</v>
      </c>
      <c r="AC1720" s="57">
        <v>0</v>
      </c>
      <c r="AD1720" s="56" t="s">
        <v>9255</v>
      </c>
      <c r="AE1720" s="57">
        <v>0</v>
      </c>
      <c r="AF1720" s="57">
        <v>0</v>
      </c>
      <c r="AG1720" s="57">
        <v>0</v>
      </c>
      <c r="AI1720"/>
      <c r="AJ1720"/>
    </row>
    <row r="1721" spans="1:36">
      <c r="A1721" s="56" t="s">
        <v>48</v>
      </c>
      <c r="B1721" s="56" t="s">
        <v>11427</v>
      </c>
      <c r="C1721" s="56">
        <v>2101010050</v>
      </c>
      <c r="D1721" s="56" t="s">
        <v>43</v>
      </c>
      <c r="E1721" s="56">
        <v>2101020050</v>
      </c>
      <c r="F1721" s="56">
        <v>5401010050</v>
      </c>
      <c r="G1721" s="56" t="s">
        <v>11428</v>
      </c>
      <c r="H1721" s="56">
        <v>400300</v>
      </c>
      <c r="I1721" s="56" t="s">
        <v>11429</v>
      </c>
      <c r="J1721" s="56" t="s">
        <v>4135</v>
      </c>
      <c r="K1721" s="56" t="s">
        <v>4136</v>
      </c>
      <c r="L1721" s="56" t="s">
        <v>7138</v>
      </c>
      <c r="M1721" s="73">
        <v>41491</v>
      </c>
      <c r="N1721" s="56"/>
      <c r="O1721" s="56"/>
      <c r="P1721" s="56" t="s">
        <v>1476</v>
      </c>
      <c r="Q1721" s="56"/>
      <c r="R1721" s="56" t="s">
        <v>70</v>
      </c>
      <c r="S1721" s="56" t="s">
        <v>11415</v>
      </c>
      <c r="T1721" s="56" t="s">
        <v>7140</v>
      </c>
      <c r="U1721" s="57">
        <v>39900</v>
      </c>
      <c r="V1721" s="57">
        <v>-22177.33</v>
      </c>
      <c r="W1721" s="57">
        <v>17722.669999999998</v>
      </c>
      <c r="X1721" s="57">
        <v>0</v>
      </c>
      <c r="Y1721" s="73">
        <v>41491</v>
      </c>
      <c r="Z1721" s="57">
        <v>-3312.13</v>
      </c>
      <c r="AA1721" s="57">
        <v>0</v>
      </c>
      <c r="AB1721" s="57">
        <v>14410.54</v>
      </c>
      <c r="AC1721" s="57">
        <v>0</v>
      </c>
      <c r="AD1721" s="56" t="s">
        <v>9255</v>
      </c>
      <c r="AE1721" s="57">
        <v>0</v>
      </c>
      <c r="AF1721" s="57">
        <v>0</v>
      </c>
      <c r="AG1721" s="57">
        <v>0</v>
      </c>
      <c r="AI1721"/>
      <c r="AJ1721"/>
    </row>
    <row r="1722" spans="1:36">
      <c r="A1722" s="56" t="s">
        <v>48</v>
      </c>
      <c r="B1722" s="56" t="s">
        <v>11427</v>
      </c>
      <c r="C1722" s="56">
        <v>2101010050</v>
      </c>
      <c r="D1722" s="56" t="s">
        <v>43</v>
      </c>
      <c r="E1722" s="56">
        <v>2101020050</v>
      </c>
      <c r="F1722" s="56">
        <v>5401010050</v>
      </c>
      <c r="G1722" s="56" t="s">
        <v>11428</v>
      </c>
      <c r="H1722" s="56">
        <v>400300</v>
      </c>
      <c r="I1722" s="56" t="s">
        <v>11429</v>
      </c>
      <c r="J1722" s="56" t="s">
        <v>4137</v>
      </c>
      <c r="K1722" s="56" t="s">
        <v>4138</v>
      </c>
      <c r="L1722" s="56" t="s">
        <v>7138</v>
      </c>
      <c r="M1722" s="73">
        <v>41494</v>
      </c>
      <c r="N1722" s="56"/>
      <c r="O1722" s="56"/>
      <c r="P1722" s="56" t="s">
        <v>1476</v>
      </c>
      <c r="Q1722" s="56"/>
      <c r="R1722" s="56" t="s">
        <v>70</v>
      </c>
      <c r="S1722" s="56" t="s">
        <v>11415</v>
      </c>
      <c r="T1722" s="56" t="s">
        <v>7140</v>
      </c>
      <c r="U1722" s="57">
        <v>127908</v>
      </c>
      <c r="V1722" s="57">
        <v>-71020.039999999994</v>
      </c>
      <c r="W1722" s="57">
        <v>56887.96</v>
      </c>
      <c r="X1722" s="57">
        <v>0</v>
      </c>
      <c r="Y1722" s="73">
        <v>41494</v>
      </c>
      <c r="Z1722" s="57">
        <v>-10613.29</v>
      </c>
      <c r="AA1722" s="57">
        <v>0</v>
      </c>
      <c r="AB1722" s="57">
        <v>46274.67</v>
      </c>
      <c r="AC1722" s="57">
        <v>0</v>
      </c>
      <c r="AD1722" s="56" t="s">
        <v>9255</v>
      </c>
      <c r="AE1722" s="57">
        <v>0</v>
      </c>
      <c r="AF1722" s="57">
        <v>0</v>
      </c>
      <c r="AG1722" s="57">
        <v>0</v>
      </c>
      <c r="AI1722"/>
      <c r="AJ1722"/>
    </row>
    <row r="1723" spans="1:36">
      <c r="A1723" s="56" t="s">
        <v>48</v>
      </c>
      <c r="B1723" s="56" t="s">
        <v>11427</v>
      </c>
      <c r="C1723" s="56">
        <v>2101010050</v>
      </c>
      <c r="D1723" s="56" t="s">
        <v>43</v>
      </c>
      <c r="E1723" s="56">
        <v>2101020050</v>
      </c>
      <c r="F1723" s="56">
        <v>5401010050</v>
      </c>
      <c r="G1723" s="56" t="s">
        <v>11428</v>
      </c>
      <c r="H1723" s="56">
        <v>400300</v>
      </c>
      <c r="I1723" s="56" t="s">
        <v>11429</v>
      </c>
      <c r="J1723" s="56" t="s">
        <v>4139</v>
      </c>
      <c r="K1723" s="56" t="s">
        <v>4140</v>
      </c>
      <c r="L1723" s="56" t="s">
        <v>7138</v>
      </c>
      <c r="M1723" s="73">
        <v>41557</v>
      </c>
      <c r="N1723" s="56"/>
      <c r="O1723" s="56"/>
      <c r="P1723" s="56" t="s">
        <v>1476</v>
      </c>
      <c r="Q1723" s="56"/>
      <c r="R1723" s="56" t="s">
        <v>70</v>
      </c>
      <c r="S1723" s="56" t="s">
        <v>11415</v>
      </c>
      <c r="T1723" s="56" t="s">
        <v>7140</v>
      </c>
      <c r="U1723" s="57">
        <v>30117</v>
      </c>
      <c r="V1723" s="57">
        <v>-16355.14</v>
      </c>
      <c r="W1723" s="57">
        <v>13761.86</v>
      </c>
      <c r="X1723" s="57">
        <v>0</v>
      </c>
      <c r="Y1723" s="73">
        <v>41557</v>
      </c>
      <c r="Z1723" s="57">
        <v>-2477.91</v>
      </c>
      <c r="AA1723" s="57">
        <v>0</v>
      </c>
      <c r="AB1723" s="57">
        <v>11283.95</v>
      </c>
      <c r="AC1723" s="57">
        <v>0</v>
      </c>
      <c r="AD1723" s="56" t="s">
        <v>9255</v>
      </c>
      <c r="AE1723" s="57">
        <v>0</v>
      </c>
      <c r="AF1723" s="57">
        <v>0</v>
      </c>
      <c r="AG1723" s="57">
        <v>0</v>
      </c>
      <c r="AI1723"/>
      <c r="AJ1723"/>
    </row>
    <row r="1724" spans="1:36">
      <c r="A1724" s="56" t="s">
        <v>48</v>
      </c>
      <c r="B1724" s="56" t="s">
        <v>11427</v>
      </c>
      <c r="C1724" s="56">
        <v>2101010050</v>
      </c>
      <c r="D1724" s="56" t="s">
        <v>43</v>
      </c>
      <c r="E1724" s="56">
        <v>2101020050</v>
      </c>
      <c r="F1724" s="56">
        <v>5401010050</v>
      </c>
      <c r="G1724" s="56" t="s">
        <v>11428</v>
      </c>
      <c r="H1724" s="56">
        <v>400300</v>
      </c>
      <c r="I1724" s="56" t="s">
        <v>11429</v>
      </c>
      <c r="J1724" s="56" t="s">
        <v>4141</v>
      </c>
      <c r="K1724" s="56" t="s">
        <v>4142</v>
      </c>
      <c r="L1724" s="56" t="s">
        <v>7138</v>
      </c>
      <c r="M1724" s="73">
        <v>41608</v>
      </c>
      <c r="N1724" s="56"/>
      <c r="O1724" s="56"/>
      <c r="P1724" s="56" t="s">
        <v>1476</v>
      </c>
      <c r="Q1724" s="56"/>
      <c r="R1724" s="56" t="s">
        <v>70</v>
      </c>
      <c r="S1724" s="56" t="s">
        <v>11415</v>
      </c>
      <c r="T1724" s="56" t="s">
        <v>7140</v>
      </c>
      <c r="U1724" s="57">
        <v>30027</v>
      </c>
      <c r="V1724" s="57">
        <v>-16012.73</v>
      </c>
      <c r="W1724" s="57">
        <v>14014.27</v>
      </c>
      <c r="X1724" s="57">
        <v>0</v>
      </c>
      <c r="Y1724" s="73">
        <v>41608</v>
      </c>
      <c r="Z1724" s="57">
        <v>-2454.09</v>
      </c>
      <c r="AA1724" s="57">
        <v>0</v>
      </c>
      <c r="AB1724" s="57">
        <v>11560.18</v>
      </c>
      <c r="AC1724" s="57">
        <v>0</v>
      </c>
      <c r="AD1724" s="56" t="s">
        <v>9255</v>
      </c>
      <c r="AE1724" s="57">
        <v>0</v>
      </c>
      <c r="AF1724" s="57">
        <v>0</v>
      </c>
      <c r="AG1724" s="57">
        <v>0</v>
      </c>
      <c r="AI1724"/>
      <c r="AJ1724"/>
    </row>
    <row r="1725" spans="1:36">
      <c r="A1725" s="56" t="s">
        <v>48</v>
      </c>
      <c r="B1725" s="56" t="s">
        <v>11427</v>
      </c>
      <c r="C1725" s="56">
        <v>2101010050</v>
      </c>
      <c r="D1725" s="56" t="s">
        <v>43</v>
      </c>
      <c r="E1725" s="56">
        <v>2101020050</v>
      </c>
      <c r="F1725" s="56">
        <v>5401010050</v>
      </c>
      <c r="G1725" s="56" t="s">
        <v>11428</v>
      </c>
      <c r="H1725" s="56">
        <v>400300</v>
      </c>
      <c r="I1725" s="56" t="s">
        <v>11548</v>
      </c>
      <c r="J1725" s="56" t="s">
        <v>4006</v>
      </c>
      <c r="K1725" s="56" t="s">
        <v>4007</v>
      </c>
      <c r="L1725" s="56" t="s">
        <v>7138</v>
      </c>
      <c r="M1725" s="73">
        <v>41801</v>
      </c>
      <c r="N1725" s="56"/>
      <c r="O1725" s="56"/>
      <c r="P1725" s="56" t="s">
        <v>1476</v>
      </c>
      <c r="Q1725" s="56"/>
      <c r="R1725" s="56" t="s">
        <v>70</v>
      </c>
      <c r="S1725" s="56" t="s">
        <v>11415</v>
      </c>
      <c r="T1725" s="56" t="s">
        <v>7140</v>
      </c>
      <c r="U1725" s="57">
        <v>5881193</v>
      </c>
      <c r="V1725" s="57">
        <v>-2922814.8</v>
      </c>
      <c r="W1725" s="57">
        <v>2958378.2</v>
      </c>
      <c r="X1725" s="57">
        <v>0</v>
      </c>
      <c r="Y1725" s="73">
        <v>41801</v>
      </c>
      <c r="Z1725" s="57">
        <v>-469347.26</v>
      </c>
      <c r="AA1725" s="57">
        <v>0</v>
      </c>
      <c r="AB1725" s="57">
        <v>2489030.94</v>
      </c>
      <c r="AC1725" s="57">
        <v>0</v>
      </c>
      <c r="AD1725" s="56" t="s">
        <v>9255</v>
      </c>
      <c r="AE1725" s="57">
        <v>0</v>
      </c>
      <c r="AF1725" s="57">
        <v>0</v>
      </c>
      <c r="AG1725" s="57">
        <v>0</v>
      </c>
      <c r="AI1725"/>
      <c r="AJ1725"/>
    </row>
    <row r="1726" spans="1:36">
      <c r="A1726" s="56" t="s">
        <v>48</v>
      </c>
      <c r="B1726" s="56" t="s">
        <v>11427</v>
      </c>
      <c r="C1726" s="56">
        <v>2101010050</v>
      </c>
      <c r="D1726" s="56" t="s">
        <v>43</v>
      </c>
      <c r="E1726" s="56">
        <v>2101020050</v>
      </c>
      <c r="F1726" s="56">
        <v>5401010050</v>
      </c>
      <c r="G1726" s="56" t="s">
        <v>11428</v>
      </c>
      <c r="H1726" s="56">
        <v>400300</v>
      </c>
      <c r="I1726" s="56" t="s">
        <v>11485</v>
      </c>
      <c r="J1726" s="56" t="s">
        <v>4187</v>
      </c>
      <c r="K1726" s="56" t="s">
        <v>4188</v>
      </c>
      <c r="L1726" s="56" t="s">
        <v>7138</v>
      </c>
      <c r="M1726" s="73">
        <v>41730</v>
      </c>
      <c r="N1726" s="56"/>
      <c r="O1726" s="56"/>
      <c r="P1726" s="56" t="s">
        <v>1476</v>
      </c>
      <c r="Q1726" s="56"/>
      <c r="R1726" s="56" t="s">
        <v>70</v>
      </c>
      <c r="S1726" s="56" t="s">
        <v>11415</v>
      </c>
      <c r="T1726" s="56" t="s">
        <v>7140</v>
      </c>
      <c r="U1726" s="57">
        <v>2725457</v>
      </c>
      <c r="V1726" s="57">
        <v>-1390588.73</v>
      </c>
      <c r="W1726" s="57">
        <v>1334868.27</v>
      </c>
      <c r="X1726" s="57">
        <v>0</v>
      </c>
      <c r="Y1726" s="73">
        <v>41730</v>
      </c>
      <c r="Z1726" s="57">
        <v>-219359.38</v>
      </c>
      <c r="AA1726" s="57">
        <v>0</v>
      </c>
      <c r="AB1726" s="57">
        <v>1115508.8899999999</v>
      </c>
      <c r="AC1726" s="57">
        <v>0</v>
      </c>
      <c r="AD1726" s="56" t="s">
        <v>9255</v>
      </c>
      <c r="AE1726" s="57">
        <v>0</v>
      </c>
      <c r="AF1726" s="57">
        <v>0</v>
      </c>
      <c r="AG1726" s="57">
        <v>0</v>
      </c>
      <c r="AI1726"/>
      <c r="AJ1726"/>
    </row>
    <row r="1727" spans="1:36">
      <c r="A1727" s="56" t="s">
        <v>48</v>
      </c>
      <c r="B1727" s="56" t="s">
        <v>11427</v>
      </c>
      <c r="C1727" s="56">
        <v>2101010050</v>
      </c>
      <c r="D1727" s="56" t="s">
        <v>43</v>
      </c>
      <c r="E1727" s="56">
        <v>2101020050</v>
      </c>
      <c r="F1727" s="56">
        <v>5401010050</v>
      </c>
      <c r="G1727" s="56" t="s">
        <v>11428</v>
      </c>
      <c r="H1727" s="56">
        <v>400300</v>
      </c>
      <c r="I1727" s="56" t="s">
        <v>11488</v>
      </c>
      <c r="J1727" s="56" t="s">
        <v>3998</v>
      </c>
      <c r="K1727" s="56" t="s">
        <v>3999</v>
      </c>
      <c r="L1727" s="56" t="s">
        <v>7138</v>
      </c>
      <c r="M1727" s="73">
        <v>41811</v>
      </c>
      <c r="N1727" s="56"/>
      <c r="O1727" s="56"/>
      <c r="P1727" s="56" t="s">
        <v>1476</v>
      </c>
      <c r="Q1727" s="56"/>
      <c r="R1727" s="56" t="s">
        <v>70</v>
      </c>
      <c r="S1727" s="56" t="s">
        <v>11415</v>
      </c>
      <c r="T1727" s="56" t="s">
        <v>7140</v>
      </c>
      <c r="U1727" s="57">
        <v>160140</v>
      </c>
      <c r="V1727" s="57">
        <v>-79288.679999999993</v>
      </c>
      <c r="W1727" s="57">
        <v>80851.320000000007</v>
      </c>
      <c r="X1727" s="57">
        <v>0</v>
      </c>
      <c r="Y1727" s="73">
        <v>41811</v>
      </c>
      <c r="Z1727" s="57">
        <v>-12764.95</v>
      </c>
      <c r="AA1727" s="57">
        <v>0</v>
      </c>
      <c r="AB1727" s="57">
        <v>68086.37</v>
      </c>
      <c r="AC1727" s="57">
        <v>0</v>
      </c>
      <c r="AD1727" s="56" t="s">
        <v>9255</v>
      </c>
      <c r="AE1727" s="57">
        <v>0</v>
      </c>
      <c r="AF1727" s="57">
        <v>0</v>
      </c>
      <c r="AG1727" s="57">
        <v>0</v>
      </c>
      <c r="AI1727"/>
      <c r="AJ1727"/>
    </row>
    <row r="1728" spans="1:36">
      <c r="A1728" s="56" t="s">
        <v>48</v>
      </c>
      <c r="B1728" s="56" t="s">
        <v>11427</v>
      </c>
      <c r="C1728" s="56">
        <v>2101010050</v>
      </c>
      <c r="D1728" s="56" t="s">
        <v>43</v>
      </c>
      <c r="E1728" s="56">
        <v>2101020050</v>
      </c>
      <c r="F1728" s="56">
        <v>5401010050</v>
      </c>
      <c r="G1728" s="56" t="s">
        <v>11428</v>
      </c>
      <c r="H1728" s="56">
        <v>400300</v>
      </c>
      <c r="I1728" s="56" t="s">
        <v>11488</v>
      </c>
      <c r="J1728" s="56" t="s">
        <v>4000</v>
      </c>
      <c r="K1728" s="56" t="s">
        <v>4001</v>
      </c>
      <c r="L1728" s="56" t="s">
        <v>7138</v>
      </c>
      <c r="M1728" s="73">
        <v>41859</v>
      </c>
      <c r="N1728" s="56"/>
      <c r="O1728" s="56"/>
      <c r="P1728" s="56" t="s">
        <v>1476</v>
      </c>
      <c r="Q1728" s="56"/>
      <c r="R1728" s="56" t="s">
        <v>70</v>
      </c>
      <c r="S1728" s="56" t="s">
        <v>11415</v>
      </c>
      <c r="T1728" s="56" t="s">
        <v>7140</v>
      </c>
      <c r="U1728" s="57">
        <v>318613</v>
      </c>
      <c r="V1728" s="57">
        <v>-154924.91</v>
      </c>
      <c r="W1728" s="57">
        <v>163688.09</v>
      </c>
      <c r="X1728" s="57">
        <v>0</v>
      </c>
      <c r="Y1728" s="73">
        <v>41859</v>
      </c>
      <c r="Z1728" s="57">
        <v>-25256.39</v>
      </c>
      <c r="AA1728" s="57">
        <v>0</v>
      </c>
      <c r="AB1728" s="57">
        <v>138431.70000000001</v>
      </c>
      <c r="AC1728" s="57">
        <v>0</v>
      </c>
      <c r="AD1728" s="56" t="s">
        <v>9255</v>
      </c>
      <c r="AE1728" s="57">
        <v>0</v>
      </c>
      <c r="AF1728" s="57">
        <v>0</v>
      </c>
      <c r="AG1728" s="57">
        <v>0</v>
      </c>
      <c r="AI1728"/>
      <c r="AJ1728"/>
    </row>
    <row r="1729" spans="1:36">
      <c r="A1729" s="56" t="s">
        <v>48</v>
      </c>
      <c r="B1729" s="56" t="s">
        <v>11427</v>
      </c>
      <c r="C1729" s="56">
        <v>2101010050</v>
      </c>
      <c r="D1729" s="56" t="s">
        <v>43</v>
      </c>
      <c r="E1729" s="56">
        <v>2101020050</v>
      </c>
      <c r="F1729" s="56">
        <v>5401010050</v>
      </c>
      <c r="G1729" s="56" t="s">
        <v>11428</v>
      </c>
      <c r="H1729" s="56">
        <v>400300</v>
      </c>
      <c r="I1729" s="56" t="s">
        <v>11491</v>
      </c>
      <c r="J1729" s="56" t="s">
        <v>4249</v>
      </c>
      <c r="K1729" s="56" t="s">
        <v>7147</v>
      </c>
      <c r="L1729" s="56" t="s">
        <v>7138</v>
      </c>
      <c r="M1729" s="73">
        <v>41008</v>
      </c>
      <c r="N1729" s="56"/>
      <c r="O1729" s="56"/>
      <c r="P1729" s="56" t="s">
        <v>1476</v>
      </c>
      <c r="Q1729" s="56"/>
      <c r="R1729" s="56" t="s">
        <v>70</v>
      </c>
      <c r="S1729" s="56" t="s">
        <v>11415</v>
      </c>
      <c r="T1729" s="56" t="s">
        <v>7140</v>
      </c>
      <c r="U1729" s="57">
        <v>264383</v>
      </c>
      <c r="V1729" s="57">
        <v>-161096.74</v>
      </c>
      <c r="W1729" s="57">
        <v>103286.26</v>
      </c>
      <c r="X1729" s="57">
        <v>0</v>
      </c>
      <c r="Y1729" s="73">
        <v>41008</v>
      </c>
      <c r="Z1729" s="57">
        <v>-27273.27</v>
      </c>
      <c r="AA1729" s="57">
        <v>0</v>
      </c>
      <c r="AB1729" s="57">
        <v>76012.990000000005</v>
      </c>
      <c r="AC1729" s="57">
        <v>0</v>
      </c>
      <c r="AD1729" s="56" t="s">
        <v>9255</v>
      </c>
      <c r="AE1729" s="57">
        <v>0</v>
      </c>
      <c r="AF1729" s="57">
        <v>0</v>
      </c>
      <c r="AG1729" s="57">
        <v>0</v>
      </c>
      <c r="AI1729"/>
      <c r="AJ1729"/>
    </row>
    <row r="1730" spans="1:36">
      <c r="A1730" s="56" t="s">
        <v>48</v>
      </c>
      <c r="B1730" s="56" t="s">
        <v>11427</v>
      </c>
      <c r="C1730" s="56">
        <v>2101010050</v>
      </c>
      <c r="D1730" s="56" t="s">
        <v>43</v>
      </c>
      <c r="E1730" s="56">
        <v>2101020050</v>
      </c>
      <c r="F1730" s="56">
        <v>5401010050</v>
      </c>
      <c r="G1730" s="56" t="s">
        <v>11428</v>
      </c>
      <c r="H1730" s="56">
        <v>400300</v>
      </c>
      <c r="I1730" s="56" t="s">
        <v>11451</v>
      </c>
      <c r="J1730" s="56" t="s">
        <v>4524</v>
      </c>
      <c r="K1730" s="56" t="s">
        <v>4525</v>
      </c>
      <c r="L1730" s="56" t="s">
        <v>7138</v>
      </c>
      <c r="M1730" s="73">
        <v>42185</v>
      </c>
      <c r="N1730" s="56"/>
      <c r="O1730" s="56"/>
      <c r="P1730" s="56" t="s">
        <v>1476</v>
      </c>
      <c r="Q1730" s="56"/>
      <c r="R1730" s="56" t="s">
        <v>70</v>
      </c>
      <c r="S1730" s="56" t="s">
        <v>11415</v>
      </c>
      <c r="T1730" s="56" t="s">
        <v>7140</v>
      </c>
      <c r="U1730" s="57">
        <v>64260</v>
      </c>
      <c r="V1730" s="57">
        <v>-28758.98</v>
      </c>
      <c r="W1730" s="57">
        <v>35501.019999999997</v>
      </c>
      <c r="X1730" s="57">
        <v>0</v>
      </c>
      <c r="Y1730" s="73">
        <v>42185</v>
      </c>
      <c r="Z1730" s="57">
        <v>-4731.99</v>
      </c>
      <c r="AA1730" s="57">
        <v>0</v>
      </c>
      <c r="AB1730" s="57">
        <v>30769.03</v>
      </c>
      <c r="AC1730" s="57">
        <v>0</v>
      </c>
      <c r="AD1730" s="56" t="s">
        <v>9255</v>
      </c>
      <c r="AE1730" s="57">
        <v>0</v>
      </c>
      <c r="AF1730" s="57">
        <v>0</v>
      </c>
      <c r="AG1730" s="57">
        <v>0</v>
      </c>
      <c r="AI1730"/>
      <c r="AJ1730"/>
    </row>
    <row r="1731" spans="1:36">
      <c r="A1731" s="56" t="s">
        <v>48</v>
      </c>
      <c r="B1731" s="56" t="s">
        <v>11427</v>
      </c>
      <c r="C1731" s="56">
        <v>2101010050</v>
      </c>
      <c r="D1731" s="56" t="s">
        <v>43</v>
      </c>
      <c r="E1731" s="56">
        <v>2101020050</v>
      </c>
      <c r="F1731" s="56">
        <v>5401010050</v>
      </c>
      <c r="G1731" s="56" t="s">
        <v>11428</v>
      </c>
      <c r="H1731" s="56">
        <v>400300</v>
      </c>
      <c r="I1731" s="56" t="s">
        <v>11451</v>
      </c>
      <c r="J1731" s="56" t="s">
        <v>4528</v>
      </c>
      <c r="K1731" s="56" t="s">
        <v>4529</v>
      </c>
      <c r="L1731" s="56" t="s">
        <v>7138</v>
      </c>
      <c r="M1731" s="73">
        <v>42248</v>
      </c>
      <c r="N1731" s="56"/>
      <c r="O1731" s="56"/>
      <c r="P1731" s="56" t="s">
        <v>1476</v>
      </c>
      <c r="Q1731" s="56"/>
      <c r="R1731" s="56" t="s">
        <v>70</v>
      </c>
      <c r="S1731" s="56" t="s">
        <v>11415</v>
      </c>
      <c r="T1731" s="56" t="s">
        <v>7140</v>
      </c>
      <c r="U1731" s="57">
        <v>50525.71</v>
      </c>
      <c r="V1731" s="57">
        <v>-21228.11</v>
      </c>
      <c r="W1731" s="57">
        <v>29297.599999999999</v>
      </c>
      <c r="X1731" s="57">
        <v>0</v>
      </c>
      <c r="Y1731" s="73">
        <v>42226</v>
      </c>
      <c r="Z1731" s="57">
        <v>-3854.15</v>
      </c>
      <c r="AA1731" s="57">
        <v>0</v>
      </c>
      <c r="AB1731" s="57">
        <v>25443.45</v>
      </c>
      <c r="AC1731" s="57">
        <v>0</v>
      </c>
      <c r="AD1731" s="56" t="s">
        <v>9255</v>
      </c>
      <c r="AE1731" s="57">
        <v>0</v>
      </c>
      <c r="AF1731" s="57">
        <v>0</v>
      </c>
      <c r="AG1731" s="57">
        <v>0</v>
      </c>
      <c r="AI1731"/>
      <c r="AJ1731"/>
    </row>
    <row r="1732" spans="1:36">
      <c r="A1732" s="56" t="s">
        <v>48</v>
      </c>
      <c r="B1732" s="56" t="s">
        <v>11427</v>
      </c>
      <c r="C1732" s="56">
        <v>2101010050</v>
      </c>
      <c r="D1732" s="56" t="s">
        <v>43</v>
      </c>
      <c r="E1732" s="56">
        <v>2101020050</v>
      </c>
      <c r="F1732" s="56">
        <v>5401010050</v>
      </c>
      <c r="G1732" s="56" t="s">
        <v>11428</v>
      </c>
      <c r="H1732" s="56">
        <v>400300</v>
      </c>
      <c r="I1732" s="56" t="s">
        <v>11451</v>
      </c>
      <c r="J1732" s="56" t="s">
        <v>4530</v>
      </c>
      <c r="K1732" s="56" t="s">
        <v>4529</v>
      </c>
      <c r="L1732" s="56" t="s">
        <v>7138</v>
      </c>
      <c r="M1732" s="73">
        <v>42248</v>
      </c>
      <c r="N1732" s="56"/>
      <c r="O1732" s="56"/>
      <c r="P1732" s="56" t="s">
        <v>1476</v>
      </c>
      <c r="Q1732" s="56"/>
      <c r="R1732" s="56" t="s">
        <v>70</v>
      </c>
      <c r="S1732" s="56" t="s">
        <v>11415</v>
      </c>
      <c r="T1732" s="56" t="s">
        <v>7140</v>
      </c>
      <c r="U1732" s="57">
        <v>52172.5</v>
      </c>
      <c r="V1732" s="57">
        <v>-21818.62</v>
      </c>
      <c r="W1732" s="57">
        <v>30353.88</v>
      </c>
      <c r="X1732" s="57">
        <v>0</v>
      </c>
      <c r="Y1732" s="73">
        <v>42237</v>
      </c>
      <c r="Z1732" s="57">
        <v>-3975.51</v>
      </c>
      <c r="AA1732" s="57">
        <v>0</v>
      </c>
      <c r="AB1732" s="57">
        <v>26378.37</v>
      </c>
      <c r="AC1732" s="57">
        <v>0</v>
      </c>
      <c r="AD1732" s="56" t="s">
        <v>9255</v>
      </c>
      <c r="AE1732" s="57">
        <v>0</v>
      </c>
      <c r="AF1732" s="57">
        <v>0</v>
      </c>
      <c r="AG1732" s="57">
        <v>0</v>
      </c>
      <c r="AI1732"/>
      <c r="AJ1732"/>
    </row>
    <row r="1733" spans="1:36">
      <c r="A1733" s="56" t="s">
        <v>48</v>
      </c>
      <c r="B1733" s="56" t="s">
        <v>11427</v>
      </c>
      <c r="C1733" s="56">
        <v>2101010050</v>
      </c>
      <c r="D1733" s="56" t="s">
        <v>43</v>
      </c>
      <c r="E1733" s="56">
        <v>2101020050</v>
      </c>
      <c r="F1733" s="56">
        <v>5401010050</v>
      </c>
      <c r="G1733" s="56" t="s">
        <v>11428</v>
      </c>
      <c r="H1733" s="56">
        <v>400300</v>
      </c>
      <c r="I1733" s="56" t="s">
        <v>11451</v>
      </c>
      <c r="J1733" s="56" t="s">
        <v>4531</v>
      </c>
      <c r="K1733" s="56" t="s">
        <v>4529</v>
      </c>
      <c r="L1733" s="56" t="s">
        <v>7138</v>
      </c>
      <c r="M1733" s="73">
        <v>42248</v>
      </c>
      <c r="N1733" s="56"/>
      <c r="O1733" s="56"/>
      <c r="P1733" s="56" t="s">
        <v>1476</v>
      </c>
      <c r="Q1733" s="56"/>
      <c r="R1733" s="56" t="s">
        <v>70</v>
      </c>
      <c r="S1733" s="56" t="s">
        <v>11415</v>
      </c>
      <c r="T1733" s="56" t="s">
        <v>7140</v>
      </c>
      <c r="U1733" s="57">
        <v>52172.5</v>
      </c>
      <c r="V1733" s="57">
        <v>-21818.62</v>
      </c>
      <c r="W1733" s="57">
        <v>30353.88</v>
      </c>
      <c r="X1733" s="57">
        <v>0</v>
      </c>
      <c r="Y1733" s="73">
        <v>42237</v>
      </c>
      <c r="Z1733" s="57">
        <v>-3975.51</v>
      </c>
      <c r="AA1733" s="57">
        <v>0</v>
      </c>
      <c r="AB1733" s="57">
        <v>26378.37</v>
      </c>
      <c r="AC1733" s="57">
        <v>0</v>
      </c>
      <c r="AD1733" s="56" t="s">
        <v>9255</v>
      </c>
      <c r="AE1733" s="57">
        <v>0</v>
      </c>
      <c r="AF1733" s="57">
        <v>0</v>
      </c>
      <c r="AG1733" s="57">
        <v>0</v>
      </c>
      <c r="AI1733"/>
      <c r="AJ1733"/>
    </row>
    <row r="1734" spans="1:36">
      <c r="A1734" s="56" t="s">
        <v>48</v>
      </c>
      <c r="B1734" s="56" t="s">
        <v>11427</v>
      </c>
      <c r="C1734" s="56">
        <v>2101010050</v>
      </c>
      <c r="D1734" s="56" t="s">
        <v>43</v>
      </c>
      <c r="E1734" s="56">
        <v>2101020050</v>
      </c>
      <c r="F1734" s="56">
        <v>5401010050</v>
      </c>
      <c r="G1734" s="56" t="s">
        <v>11428</v>
      </c>
      <c r="H1734" s="56">
        <v>400300</v>
      </c>
      <c r="I1734" s="56" t="s">
        <v>11451</v>
      </c>
      <c r="J1734" s="56" t="s">
        <v>4532</v>
      </c>
      <c r="K1734" s="56" t="s">
        <v>4529</v>
      </c>
      <c r="L1734" s="56" t="s">
        <v>7138</v>
      </c>
      <c r="M1734" s="73">
        <v>42248</v>
      </c>
      <c r="N1734" s="56"/>
      <c r="O1734" s="56"/>
      <c r="P1734" s="56" t="s">
        <v>1476</v>
      </c>
      <c r="Q1734" s="56"/>
      <c r="R1734" s="56" t="s">
        <v>70</v>
      </c>
      <c r="S1734" s="56" t="s">
        <v>11415</v>
      </c>
      <c r="T1734" s="56" t="s">
        <v>7140</v>
      </c>
      <c r="U1734" s="57">
        <v>52172.5</v>
      </c>
      <c r="V1734" s="57">
        <v>-21818.62</v>
      </c>
      <c r="W1734" s="57">
        <v>30353.88</v>
      </c>
      <c r="X1734" s="57">
        <v>0</v>
      </c>
      <c r="Y1734" s="73">
        <v>42237</v>
      </c>
      <c r="Z1734" s="57">
        <v>-3975.51</v>
      </c>
      <c r="AA1734" s="57">
        <v>0</v>
      </c>
      <c r="AB1734" s="57">
        <v>26378.37</v>
      </c>
      <c r="AC1734" s="57">
        <v>0</v>
      </c>
      <c r="AD1734" s="56" t="s">
        <v>9255</v>
      </c>
      <c r="AE1734" s="57">
        <v>0</v>
      </c>
      <c r="AF1734" s="57">
        <v>0</v>
      </c>
      <c r="AG1734" s="57">
        <v>0</v>
      </c>
      <c r="AI1734"/>
      <c r="AJ1734"/>
    </row>
    <row r="1735" spans="1:36">
      <c r="A1735" s="56" t="s">
        <v>48</v>
      </c>
      <c r="B1735" s="56" t="s">
        <v>11427</v>
      </c>
      <c r="C1735" s="56">
        <v>2101010050</v>
      </c>
      <c r="D1735" s="56" t="s">
        <v>43</v>
      </c>
      <c r="E1735" s="56">
        <v>2101020050</v>
      </c>
      <c r="F1735" s="56">
        <v>5401010050</v>
      </c>
      <c r="G1735" s="56" t="s">
        <v>11428</v>
      </c>
      <c r="H1735" s="56">
        <v>400300</v>
      </c>
      <c r="I1735" s="56" t="s">
        <v>11451</v>
      </c>
      <c r="J1735" s="56" t="s">
        <v>4533</v>
      </c>
      <c r="K1735" s="56" t="s">
        <v>4529</v>
      </c>
      <c r="L1735" s="56" t="s">
        <v>7138</v>
      </c>
      <c r="M1735" s="73">
        <v>42248</v>
      </c>
      <c r="N1735" s="56"/>
      <c r="O1735" s="56"/>
      <c r="P1735" s="56" t="s">
        <v>1476</v>
      </c>
      <c r="Q1735" s="56"/>
      <c r="R1735" s="56" t="s">
        <v>70</v>
      </c>
      <c r="S1735" s="56" t="s">
        <v>11415</v>
      </c>
      <c r="T1735" s="56" t="s">
        <v>7140</v>
      </c>
      <c r="U1735" s="57">
        <v>52172.46</v>
      </c>
      <c r="V1735" s="57">
        <v>-21818.61</v>
      </c>
      <c r="W1735" s="57">
        <v>30353.85</v>
      </c>
      <c r="X1735" s="57">
        <v>0</v>
      </c>
      <c r="Y1735" s="73">
        <v>42237</v>
      </c>
      <c r="Z1735" s="57">
        <v>-3975.51</v>
      </c>
      <c r="AA1735" s="57">
        <v>0</v>
      </c>
      <c r="AB1735" s="57">
        <v>26378.34</v>
      </c>
      <c r="AC1735" s="57">
        <v>0</v>
      </c>
      <c r="AD1735" s="56" t="s">
        <v>9255</v>
      </c>
      <c r="AE1735" s="57">
        <v>0</v>
      </c>
      <c r="AF1735" s="57">
        <v>0</v>
      </c>
      <c r="AG1735" s="57">
        <v>0</v>
      </c>
      <c r="AI1735"/>
      <c r="AJ1735"/>
    </row>
    <row r="1736" spans="1:36">
      <c r="A1736" s="56" t="s">
        <v>48</v>
      </c>
      <c r="B1736" s="56" t="s">
        <v>11427</v>
      </c>
      <c r="C1736" s="56">
        <v>2101010050</v>
      </c>
      <c r="D1736" s="56" t="s">
        <v>43</v>
      </c>
      <c r="E1736" s="56">
        <v>2101020050</v>
      </c>
      <c r="F1736" s="56">
        <v>5401010050</v>
      </c>
      <c r="G1736" s="56" t="s">
        <v>11428</v>
      </c>
      <c r="H1736" s="56">
        <v>400300</v>
      </c>
      <c r="I1736" s="56" t="s">
        <v>11527</v>
      </c>
      <c r="J1736" s="56" t="s">
        <v>4159</v>
      </c>
      <c r="K1736" s="56" t="s">
        <v>4160</v>
      </c>
      <c r="L1736" s="56" t="s">
        <v>7138</v>
      </c>
      <c r="M1736" s="73">
        <v>42461</v>
      </c>
      <c r="N1736" s="56"/>
      <c r="O1736" s="56"/>
      <c r="P1736" s="56" t="s">
        <v>1476</v>
      </c>
      <c r="Q1736" s="56"/>
      <c r="R1736" s="56" t="s">
        <v>70</v>
      </c>
      <c r="S1736" s="56" t="s">
        <v>11415</v>
      </c>
      <c r="T1736" s="56" t="s">
        <v>7140</v>
      </c>
      <c r="U1736" s="57">
        <v>2532073.5</v>
      </c>
      <c r="V1736" s="57">
        <v>-959793.96</v>
      </c>
      <c r="W1736" s="57">
        <v>1572279.54</v>
      </c>
      <c r="X1736" s="57">
        <v>0</v>
      </c>
      <c r="Y1736" s="73">
        <v>42461</v>
      </c>
      <c r="Z1736" s="57">
        <v>-188984.63</v>
      </c>
      <c r="AA1736" s="57">
        <v>0</v>
      </c>
      <c r="AB1736" s="57">
        <v>1383294.91</v>
      </c>
      <c r="AC1736" s="57">
        <v>0</v>
      </c>
      <c r="AD1736" s="56" t="s">
        <v>9255</v>
      </c>
      <c r="AE1736" s="57">
        <v>0</v>
      </c>
      <c r="AF1736" s="57">
        <v>0</v>
      </c>
      <c r="AG1736" s="57">
        <v>0</v>
      </c>
      <c r="AI1736"/>
      <c r="AJ1736"/>
    </row>
    <row r="1737" spans="1:36">
      <c r="A1737" s="56" t="s">
        <v>48</v>
      </c>
      <c r="B1737" s="56" t="s">
        <v>11427</v>
      </c>
      <c r="C1737" s="56">
        <v>2101010050</v>
      </c>
      <c r="D1737" s="56" t="s">
        <v>43</v>
      </c>
      <c r="E1737" s="56">
        <v>2101020050</v>
      </c>
      <c r="F1737" s="56">
        <v>5401010050</v>
      </c>
      <c r="G1737" s="56" t="s">
        <v>11428</v>
      </c>
      <c r="H1737" s="56">
        <v>400300</v>
      </c>
      <c r="I1737" s="56" t="s">
        <v>11549</v>
      </c>
      <c r="J1737" s="56" t="s">
        <v>4427</v>
      </c>
      <c r="K1737" s="56" t="s">
        <v>4428</v>
      </c>
      <c r="L1737" s="56" t="s">
        <v>7138</v>
      </c>
      <c r="M1737" s="73">
        <v>42825</v>
      </c>
      <c r="N1737" s="56"/>
      <c r="O1737" s="56"/>
      <c r="P1737" s="56" t="s">
        <v>1476</v>
      </c>
      <c r="Q1737" s="56"/>
      <c r="R1737" s="56" t="s">
        <v>70</v>
      </c>
      <c r="S1737" s="56" t="s">
        <v>11415</v>
      </c>
      <c r="T1737" s="56" t="s">
        <v>7140</v>
      </c>
      <c r="U1737" s="57">
        <v>60618.29</v>
      </c>
      <c r="V1737" s="57">
        <v>-19410.75</v>
      </c>
      <c r="W1737" s="57">
        <v>41207.54</v>
      </c>
      <c r="X1737" s="57">
        <v>0</v>
      </c>
      <c r="Y1737" s="73">
        <v>42805</v>
      </c>
      <c r="Z1737" s="57">
        <v>-4398.41</v>
      </c>
      <c r="AA1737" s="57">
        <v>0</v>
      </c>
      <c r="AB1737" s="57">
        <v>36809.129999999997</v>
      </c>
      <c r="AC1737" s="57">
        <v>0</v>
      </c>
      <c r="AD1737" s="56" t="s">
        <v>9255</v>
      </c>
      <c r="AE1737" s="57">
        <v>0</v>
      </c>
      <c r="AF1737" s="57">
        <v>0</v>
      </c>
      <c r="AG1737" s="57">
        <v>0</v>
      </c>
      <c r="AI1737"/>
      <c r="AJ1737"/>
    </row>
    <row r="1738" spans="1:36">
      <c r="A1738" s="56" t="s">
        <v>48</v>
      </c>
      <c r="B1738" s="56" t="s">
        <v>11427</v>
      </c>
      <c r="C1738" s="56">
        <v>2101010050</v>
      </c>
      <c r="D1738" s="56" t="s">
        <v>43</v>
      </c>
      <c r="E1738" s="56">
        <v>2101020050</v>
      </c>
      <c r="F1738" s="56">
        <v>5401010050</v>
      </c>
      <c r="G1738" s="56" t="s">
        <v>11428</v>
      </c>
      <c r="H1738" s="56">
        <v>400300</v>
      </c>
      <c r="I1738" s="56" t="s">
        <v>11527</v>
      </c>
      <c r="J1738" s="56" t="s">
        <v>4163</v>
      </c>
      <c r="K1738" s="56" t="s">
        <v>4164</v>
      </c>
      <c r="L1738" s="56" t="s">
        <v>7138</v>
      </c>
      <c r="M1738" s="73">
        <v>42825</v>
      </c>
      <c r="N1738" s="56"/>
      <c r="O1738" s="56"/>
      <c r="P1738" s="56" t="s">
        <v>1476</v>
      </c>
      <c r="Q1738" s="56"/>
      <c r="R1738" s="56" t="s">
        <v>70</v>
      </c>
      <c r="S1738" s="56" t="s">
        <v>11415</v>
      </c>
      <c r="T1738" s="56" t="s">
        <v>7140</v>
      </c>
      <c r="U1738" s="57">
        <v>170127.26</v>
      </c>
      <c r="V1738" s="57">
        <v>-64487.519999999997</v>
      </c>
      <c r="W1738" s="57">
        <v>105639.74</v>
      </c>
      <c r="X1738" s="57">
        <v>0</v>
      </c>
      <c r="Y1738" s="73">
        <v>42461</v>
      </c>
      <c r="Z1738" s="57">
        <v>-12697.67</v>
      </c>
      <c r="AA1738" s="57">
        <v>0</v>
      </c>
      <c r="AB1738" s="57">
        <v>92942.07</v>
      </c>
      <c r="AC1738" s="57">
        <v>0</v>
      </c>
      <c r="AD1738" s="56" t="s">
        <v>9255</v>
      </c>
      <c r="AE1738" s="57">
        <v>0</v>
      </c>
      <c r="AF1738" s="57">
        <v>0</v>
      </c>
      <c r="AG1738" s="57">
        <v>0</v>
      </c>
      <c r="AI1738"/>
      <c r="AJ1738"/>
    </row>
    <row r="1739" spans="1:36">
      <c r="A1739" s="56" t="s">
        <v>48</v>
      </c>
      <c r="B1739" s="56" t="s">
        <v>11427</v>
      </c>
      <c r="C1739" s="56">
        <v>2101010050</v>
      </c>
      <c r="D1739" s="56" t="s">
        <v>43</v>
      </c>
      <c r="E1739" s="56">
        <v>2101020050</v>
      </c>
      <c r="F1739" s="56">
        <v>5401010050</v>
      </c>
      <c r="G1739" s="56" t="s">
        <v>11428</v>
      </c>
      <c r="H1739" s="56">
        <v>400300</v>
      </c>
      <c r="I1739" s="56" t="s">
        <v>11527</v>
      </c>
      <c r="J1739" s="56" t="s">
        <v>4165</v>
      </c>
      <c r="K1739" s="56" t="s">
        <v>4166</v>
      </c>
      <c r="L1739" s="56" t="s">
        <v>7138</v>
      </c>
      <c r="M1739" s="73">
        <v>42825</v>
      </c>
      <c r="N1739" s="56"/>
      <c r="O1739" s="56"/>
      <c r="P1739" s="56" t="s">
        <v>1476</v>
      </c>
      <c r="Q1739" s="56"/>
      <c r="R1739" s="56" t="s">
        <v>70</v>
      </c>
      <c r="S1739" s="56" t="s">
        <v>11415</v>
      </c>
      <c r="T1739" s="56" t="s">
        <v>7140</v>
      </c>
      <c r="U1739" s="57">
        <v>356882.7</v>
      </c>
      <c r="V1739" s="57">
        <v>-129854.27</v>
      </c>
      <c r="W1739" s="57">
        <v>227028.43</v>
      </c>
      <c r="X1739" s="57">
        <v>0</v>
      </c>
      <c r="Y1739" s="73">
        <v>42549</v>
      </c>
      <c r="Z1739" s="57">
        <v>-26434.94</v>
      </c>
      <c r="AA1739" s="57">
        <v>0</v>
      </c>
      <c r="AB1739" s="57">
        <v>200593.49</v>
      </c>
      <c r="AC1739" s="57">
        <v>0</v>
      </c>
      <c r="AD1739" s="56" t="s">
        <v>9255</v>
      </c>
      <c r="AE1739" s="57">
        <v>0</v>
      </c>
      <c r="AF1739" s="57">
        <v>0</v>
      </c>
      <c r="AG1739" s="57">
        <v>0</v>
      </c>
      <c r="AI1739"/>
      <c r="AJ1739"/>
    </row>
    <row r="1740" spans="1:36">
      <c r="A1740" s="56" t="s">
        <v>48</v>
      </c>
      <c r="B1740" s="56" t="s">
        <v>11427</v>
      </c>
      <c r="C1740" s="56">
        <v>2101010050</v>
      </c>
      <c r="D1740" s="56" t="s">
        <v>43</v>
      </c>
      <c r="E1740" s="56">
        <v>2101020050</v>
      </c>
      <c r="F1740" s="56">
        <v>5401010050</v>
      </c>
      <c r="G1740" s="56" t="s">
        <v>11428</v>
      </c>
      <c r="H1740" s="56">
        <v>400300</v>
      </c>
      <c r="I1740" s="56" t="s">
        <v>11527</v>
      </c>
      <c r="J1740" s="56" t="s">
        <v>4167</v>
      </c>
      <c r="K1740" s="56" t="s">
        <v>4168</v>
      </c>
      <c r="L1740" s="56" t="s">
        <v>7138</v>
      </c>
      <c r="M1740" s="73">
        <v>42825</v>
      </c>
      <c r="N1740" s="56"/>
      <c r="O1740" s="56"/>
      <c r="P1740" s="56" t="s">
        <v>1476</v>
      </c>
      <c r="Q1740" s="56"/>
      <c r="R1740" s="56" t="s">
        <v>70</v>
      </c>
      <c r="S1740" s="56" t="s">
        <v>11415</v>
      </c>
      <c r="T1740" s="56" t="s">
        <v>7140</v>
      </c>
      <c r="U1740" s="57">
        <v>199614</v>
      </c>
      <c r="V1740" s="57">
        <v>-74489.97</v>
      </c>
      <c r="W1740" s="57">
        <v>125124.03</v>
      </c>
      <c r="X1740" s="57">
        <v>0</v>
      </c>
      <c r="Y1740" s="73">
        <v>42495</v>
      </c>
      <c r="Z1740" s="57">
        <v>-14854.33</v>
      </c>
      <c r="AA1740" s="57">
        <v>0</v>
      </c>
      <c r="AB1740" s="57">
        <v>110269.7</v>
      </c>
      <c r="AC1740" s="57">
        <v>0</v>
      </c>
      <c r="AD1740" s="56" t="s">
        <v>9255</v>
      </c>
      <c r="AE1740" s="57">
        <v>0</v>
      </c>
      <c r="AF1740" s="57">
        <v>0</v>
      </c>
      <c r="AG1740" s="57">
        <v>0</v>
      </c>
      <c r="AI1740"/>
      <c r="AJ1740"/>
    </row>
    <row r="1741" spans="1:36">
      <c r="A1741" s="56" t="s">
        <v>48</v>
      </c>
      <c r="B1741" s="56" t="s">
        <v>11427</v>
      </c>
      <c r="C1741" s="56">
        <v>2101010050</v>
      </c>
      <c r="D1741" s="56" t="s">
        <v>43</v>
      </c>
      <c r="E1741" s="56">
        <v>2101020050</v>
      </c>
      <c r="F1741" s="56">
        <v>5401010050</v>
      </c>
      <c r="G1741" s="56" t="s">
        <v>11428</v>
      </c>
      <c r="H1741" s="56">
        <v>400300</v>
      </c>
      <c r="I1741" s="56" t="s">
        <v>11528</v>
      </c>
      <c r="J1741" s="56" t="s">
        <v>4419</v>
      </c>
      <c r="K1741" s="56" t="s">
        <v>4420</v>
      </c>
      <c r="L1741" s="56" t="s">
        <v>7138</v>
      </c>
      <c r="M1741" s="73">
        <v>42825</v>
      </c>
      <c r="N1741" s="56"/>
      <c r="O1741" s="56"/>
      <c r="P1741" s="56" t="s">
        <v>1476</v>
      </c>
      <c r="Q1741" s="56"/>
      <c r="R1741" s="56" t="s">
        <v>70</v>
      </c>
      <c r="S1741" s="56" t="s">
        <v>11415</v>
      </c>
      <c r="T1741" s="56" t="s">
        <v>7140</v>
      </c>
      <c r="U1741" s="57">
        <v>96148.53</v>
      </c>
      <c r="V1741" s="57">
        <v>-30609.33</v>
      </c>
      <c r="W1741" s="57">
        <v>65539.199999999997</v>
      </c>
      <c r="X1741" s="57">
        <v>0</v>
      </c>
      <c r="Y1741" s="73">
        <v>42816</v>
      </c>
      <c r="Z1741" s="57">
        <v>-6970.59</v>
      </c>
      <c r="AA1741" s="57">
        <v>0</v>
      </c>
      <c r="AB1741" s="57">
        <v>58568.61</v>
      </c>
      <c r="AC1741" s="57">
        <v>0</v>
      </c>
      <c r="AD1741" s="56" t="s">
        <v>9255</v>
      </c>
      <c r="AE1741" s="57">
        <v>0</v>
      </c>
      <c r="AF1741" s="57">
        <v>0</v>
      </c>
      <c r="AG1741" s="57">
        <v>0</v>
      </c>
      <c r="AI1741"/>
      <c r="AJ1741"/>
    </row>
    <row r="1742" spans="1:36">
      <c r="A1742" s="56" t="s">
        <v>48</v>
      </c>
      <c r="B1742" s="56" t="s">
        <v>11427</v>
      </c>
      <c r="C1742" s="56">
        <v>2101010050</v>
      </c>
      <c r="D1742" s="56" t="s">
        <v>43</v>
      </c>
      <c r="E1742" s="56">
        <v>2101020050</v>
      </c>
      <c r="F1742" s="56">
        <v>5401010050</v>
      </c>
      <c r="G1742" s="56" t="s">
        <v>11428</v>
      </c>
      <c r="H1742" s="56">
        <v>400300</v>
      </c>
      <c r="I1742" s="56" t="s">
        <v>11549</v>
      </c>
      <c r="J1742" s="56" t="s">
        <v>4429</v>
      </c>
      <c r="K1742" s="56" t="s">
        <v>4430</v>
      </c>
      <c r="L1742" s="56" t="s">
        <v>7138</v>
      </c>
      <c r="M1742" s="73">
        <v>42825</v>
      </c>
      <c r="N1742" s="56"/>
      <c r="O1742" s="56"/>
      <c r="P1742" s="56" t="s">
        <v>1476</v>
      </c>
      <c r="Q1742" s="56"/>
      <c r="R1742" s="56" t="s">
        <v>70</v>
      </c>
      <c r="S1742" s="56" t="s">
        <v>11415</v>
      </c>
      <c r="T1742" s="56" t="s">
        <v>7140</v>
      </c>
      <c r="U1742" s="57">
        <v>18580.3</v>
      </c>
      <c r="V1742" s="57">
        <v>-5886.89</v>
      </c>
      <c r="W1742" s="57">
        <v>12693.41</v>
      </c>
      <c r="X1742" s="57">
        <v>0</v>
      </c>
      <c r="Y1742" s="73">
        <v>42825</v>
      </c>
      <c r="Z1742" s="57">
        <v>-1346.11</v>
      </c>
      <c r="AA1742" s="57">
        <v>0</v>
      </c>
      <c r="AB1742" s="57">
        <v>11347.3</v>
      </c>
      <c r="AC1742" s="57">
        <v>0</v>
      </c>
      <c r="AD1742" s="56" t="s">
        <v>9255</v>
      </c>
      <c r="AE1742" s="57">
        <v>0</v>
      </c>
      <c r="AF1742" s="57">
        <v>0</v>
      </c>
      <c r="AG1742" s="57">
        <v>0</v>
      </c>
      <c r="AI1742"/>
      <c r="AJ1742"/>
    </row>
    <row r="1743" spans="1:36">
      <c r="A1743" s="56" t="s">
        <v>48</v>
      </c>
      <c r="B1743" s="56" t="s">
        <v>11427</v>
      </c>
      <c r="C1743" s="56">
        <v>2101010050</v>
      </c>
      <c r="D1743" s="56" t="s">
        <v>43</v>
      </c>
      <c r="E1743" s="56">
        <v>2101020050</v>
      </c>
      <c r="F1743" s="56">
        <v>5401010050</v>
      </c>
      <c r="G1743" s="56" t="s">
        <v>11428</v>
      </c>
      <c r="H1743" s="56">
        <v>400300</v>
      </c>
      <c r="I1743" s="56" t="s">
        <v>11527</v>
      </c>
      <c r="J1743" s="56" t="s">
        <v>4173</v>
      </c>
      <c r="K1743" s="56" t="s">
        <v>4174</v>
      </c>
      <c r="L1743" s="56" t="s">
        <v>7138</v>
      </c>
      <c r="M1743" s="73">
        <v>43008</v>
      </c>
      <c r="N1743" s="56"/>
      <c r="O1743" s="56"/>
      <c r="P1743" s="56" t="s">
        <v>1476</v>
      </c>
      <c r="Q1743" s="56"/>
      <c r="R1743" s="56" t="s">
        <v>70</v>
      </c>
      <c r="S1743" s="56" t="s">
        <v>11415</v>
      </c>
      <c r="T1743" s="56" t="s">
        <v>7140</v>
      </c>
      <c r="U1743" s="57">
        <v>2581875</v>
      </c>
      <c r="V1743" s="57">
        <v>-808073.83</v>
      </c>
      <c r="W1743" s="57">
        <v>1773801.17</v>
      </c>
      <c r="X1743" s="57">
        <v>0</v>
      </c>
      <c r="Y1743" s="73">
        <v>42843</v>
      </c>
      <c r="Z1743" s="57">
        <v>-187038.57</v>
      </c>
      <c r="AA1743" s="57">
        <v>0</v>
      </c>
      <c r="AB1743" s="57">
        <v>1586762.6</v>
      </c>
      <c r="AC1743" s="57">
        <v>0</v>
      </c>
      <c r="AD1743" s="56" t="s">
        <v>9255</v>
      </c>
      <c r="AE1743" s="57">
        <v>0</v>
      </c>
      <c r="AF1743" s="57">
        <v>0</v>
      </c>
      <c r="AG1743" s="57">
        <v>0</v>
      </c>
      <c r="AI1743"/>
      <c r="AJ1743"/>
    </row>
    <row r="1744" spans="1:36">
      <c r="A1744" s="56" t="s">
        <v>48</v>
      </c>
      <c r="B1744" s="56" t="s">
        <v>11427</v>
      </c>
      <c r="C1744" s="56">
        <v>2101010050</v>
      </c>
      <c r="D1744" s="56" t="s">
        <v>43</v>
      </c>
      <c r="E1744" s="56">
        <v>2101020050</v>
      </c>
      <c r="F1744" s="56">
        <v>5401010050</v>
      </c>
      <c r="G1744" s="56" t="s">
        <v>11428</v>
      </c>
      <c r="H1744" s="56">
        <v>400300</v>
      </c>
      <c r="I1744" s="56" t="s">
        <v>11445</v>
      </c>
      <c r="J1744" s="56" t="s">
        <v>4347</v>
      </c>
      <c r="K1744" s="56" t="s">
        <v>4348</v>
      </c>
      <c r="L1744" s="56" t="s">
        <v>7138</v>
      </c>
      <c r="M1744" s="73">
        <v>43190</v>
      </c>
      <c r="N1744" s="56"/>
      <c r="O1744" s="56"/>
      <c r="P1744" s="56" t="s">
        <v>1476</v>
      </c>
      <c r="Q1744" s="56"/>
      <c r="R1744" s="56" t="s">
        <v>70</v>
      </c>
      <c r="S1744" s="56" t="s">
        <v>11415</v>
      </c>
      <c r="T1744" s="56" t="s">
        <v>7140</v>
      </c>
      <c r="U1744" s="57">
        <v>412144</v>
      </c>
      <c r="V1744" s="57">
        <v>-107449.15</v>
      </c>
      <c r="W1744" s="57">
        <v>304694.84999999998</v>
      </c>
      <c r="X1744" s="57">
        <v>0</v>
      </c>
      <c r="Y1744" s="73">
        <v>43084</v>
      </c>
      <c r="Z1744" s="57">
        <v>-29856.91</v>
      </c>
      <c r="AA1744" s="57">
        <v>0</v>
      </c>
      <c r="AB1744" s="57">
        <v>274837.94</v>
      </c>
      <c r="AC1744" s="57">
        <v>0</v>
      </c>
      <c r="AD1744" s="56" t="s">
        <v>9255</v>
      </c>
      <c r="AE1744" s="57">
        <v>0</v>
      </c>
      <c r="AF1744" s="57">
        <v>0</v>
      </c>
      <c r="AG1744" s="57">
        <v>0</v>
      </c>
      <c r="AI1744"/>
      <c r="AJ1744"/>
    </row>
    <row r="1745" spans="1:36">
      <c r="A1745" s="56" t="s">
        <v>48</v>
      </c>
      <c r="B1745" s="56" t="s">
        <v>11427</v>
      </c>
      <c r="C1745" s="56">
        <v>2101010050</v>
      </c>
      <c r="D1745" s="56" t="s">
        <v>43</v>
      </c>
      <c r="E1745" s="56">
        <v>2101020050</v>
      </c>
      <c r="F1745" s="56">
        <v>5401010050</v>
      </c>
      <c r="G1745" s="56" t="s">
        <v>11428</v>
      </c>
      <c r="H1745" s="56">
        <v>400300</v>
      </c>
      <c r="I1745" s="56" t="s">
        <v>11527</v>
      </c>
      <c r="J1745" s="56" t="s">
        <v>4179</v>
      </c>
      <c r="K1745" s="56" t="s">
        <v>4180</v>
      </c>
      <c r="L1745" s="56" t="s">
        <v>7138</v>
      </c>
      <c r="M1745" s="73">
        <v>43190</v>
      </c>
      <c r="N1745" s="56"/>
      <c r="O1745" s="56"/>
      <c r="P1745" s="56" t="s">
        <v>1476</v>
      </c>
      <c r="Q1745" s="56"/>
      <c r="R1745" s="56" t="s">
        <v>70</v>
      </c>
      <c r="S1745" s="56" t="s">
        <v>11415</v>
      </c>
      <c r="T1745" s="56" t="s">
        <v>7140</v>
      </c>
      <c r="U1745" s="57">
        <v>2581875</v>
      </c>
      <c r="V1745" s="57">
        <v>-808073.83</v>
      </c>
      <c r="W1745" s="57">
        <v>1773801.17</v>
      </c>
      <c r="X1745" s="57">
        <v>0</v>
      </c>
      <c r="Y1745" s="73">
        <v>42843</v>
      </c>
      <c r="Z1745" s="57">
        <v>-187038.57</v>
      </c>
      <c r="AA1745" s="57">
        <v>0</v>
      </c>
      <c r="AB1745" s="57">
        <v>1586762.6</v>
      </c>
      <c r="AC1745" s="57">
        <v>0</v>
      </c>
      <c r="AD1745" s="56" t="s">
        <v>9255</v>
      </c>
      <c r="AE1745" s="57">
        <v>0</v>
      </c>
      <c r="AF1745" s="57">
        <v>0</v>
      </c>
      <c r="AG1745" s="57">
        <v>0</v>
      </c>
      <c r="AI1745"/>
      <c r="AJ1745"/>
    </row>
    <row r="1746" spans="1:36">
      <c r="A1746" s="56" t="s">
        <v>48</v>
      </c>
      <c r="B1746" s="56" t="s">
        <v>11427</v>
      </c>
      <c r="C1746" s="56">
        <v>2101010050</v>
      </c>
      <c r="D1746" s="56" t="s">
        <v>43</v>
      </c>
      <c r="E1746" s="56">
        <v>2101020050</v>
      </c>
      <c r="F1746" s="56">
        <v>5401010050</v>
      </c>
      <c r="G1746" s="56" t="s">
        <v>11428</v>
      </c>
      <c r="H1746" s="56">
        <v>400300</v>
      </c>
      <c r="I1746" s="56" t="s">
        <v>11528</v>
      </c>
      <c r="J1746" s="56" t="s">
        <v>4423</v>
      </c>
      <c r="K1746" s="56" t="s">
        <v>4424</v>
      </c>
      <c r="L1746" s="56" t="s">
        <v>7138</v>
      </c>
      <c r="M1746" s="73">
        <v>43190</v>
      </c>
      <c r="N1746" s="56"/>
      <c r="O1746" s="56"/>
      <c r="P1746" s="56" t="s">
        <v>1476</v>
      </c>
      <c r="Q1746" s="56"/>
      <c r="R1746" s="56" t="s">
        <v>70</v>
      </c>
      <c r="S1746" s="56" t="s">
        <v>11415</v>
      </c>
      <c r="T1746" s="56" t="s">
        <v>7140</v>
      </c>
      <c r="U1746" s="57">
        <v>361141</v>
      </c>
      <c r="V1746" s="57">
        <v>-113891.34</v>
      </c>
      <c r="W1746" s="57">
        <v>247249.66</v>
      </c>
      <c r="X1746" s="57">
        <v>0</v>
      </c>
      <c r="Y1746" s="73">
        <v>42832</v>
      </c>
      <c r="Z1746" s="57">
        <v>-26162.11</v>
      </c>
      <c r="AA1746" s="57">
        <v>0</v>
      </c>
      <c r="AB1746" s="57">
        <v>221087.55</v>
      </c>
      <c r="AC1746" s="57">
        <v>0</v>
      </c>
      <c r="AD1746" s="56" t="s">
        <v>9255</v>
      </c>
      <c r="AE1746" s="57">
        <v>0</v>
      </c>
      <c r="AF1746" s="57">
        <v>0</v>
      </c>
      <c r="AG1746" s="57">
        <v>0</v>
      </c>
      <c r="AI1746"/>
      <c r="AJ1746"/>
    </row>
    <row r="1747" spans="1:36">
      <c r="A1747" s="56" t="s">
        <v>48</v>
      </c>
      <c r="B1747" s="56" t="s">
        <v>11427</v>
      </c>
      <c r="C1747" s="56">
        <v>2101010050</v>
      </c>
      <c r="D1747" s="56" t="s">
        <v>43</v>
      </c>
      <c r="E1747" s="56">
        <v>2101020050</v>
      </c>
      <c r="F1747" s="56">
        <v>5401010050</v>
      </c>
      <c r="G1747" s="56" t="s">
        <v>11428</v>
      </c>
      <c r="H1747" s="56">
        <v>400300</v>
      </c>
      <c r="I1747" s="56" t="s">
        <v>11496</v>
      </c>
      <c r="J1747" s="56" t="s">
        <v>4018</v>
      </c>
      <c r="K1747" s="56" t="s">
        <v>4019</v>
      </c>
      <c r="L1747" s="56" t="s">
        <v>7138</v>
      </c>
      <c r="M1747" s="73">
        <v>43281</v>
      </c>
      <c r="N1747" s="56"/>
      <c r="O1747" s="56"/>
      <c r="P1747" s="56" t="s">
        <v>1476</v>
      </c>
      <c r="Q1747" s="56"/>
      <c r="R1747" s="56" t="s">
        <v>70</v>
      </c>
      <c r="S1747" s="56" t="s">
        <v>11415</v>
      </c>
      <c r="T1747" s="56" t="s">
        <v>7140</v>
      </c>
      <c r="U1747" s="57">
        <v>11219.44</v>
      </c>
      <c r="V1747" s="57">
        <v>-2516.19</v>
      </c>
      <c r="W1747" s="57">
        <v>8703.25</v>
      </c>
      <c r="X1747" s="57">
        <v>0</v>
      </c>
      <c r="Y1747" s="73">
        <v>43252</v>
      </c>
      <c r="Z1747" s="57">
        <v>-812.77</v>
      </c>
      <c r="AA1747" s="57">
        <v>0</v>
      </c>
      <c r="AB1747" s="57">
        <v>7890.48</v>
      </c>
      <c r="AC1747" s="57">
        <v>0</v>
      </c>
      <c r="AD1747" s="56" t="s">
        <v>9255</v>
      </c>
      <c r="AE1747" s="57">
        <v>0</v>
      </c>
      <c r="AF1747" s="57">
        <v>0</v>
      </c>
      <c r="AG1747" s="57">
        <v>0</v>
      </c>
      <c r="AI1747"/>
      <c r="AJ1747"/>
    </row>
    <row r="1748" spans="1:36">
      <c r="A1748" s="56" t="s">
        <v>48</v>
      </c>
      <c r="B1748" s="56" t="s">
        <v>11427</v>
      </c>
      <c r="C1748" s="56">
        <v>2101010050</v>
      </c>
      <c r="D1748" s="56" t="s">
        <v>43</v>
      </c>
      <c r="E1748" s="56">
        <v>2101020050</v>
      </c>
      <c r="F1748" s="56">
        <v>5401010050</v>
      </c>
      <c r="G1748" s="56" t="s">
        <v>11428</v>
      </c>
      <c r="H1748" s="56">
        <v>400300</v>
      </c>
      <c r="I1748" s="56" t="s">
        <v>11487</v>
      </c>
      <c r="J1748" s="56" t="s">
        <v>4397</v>
      </c>
      <c r="K1748" s="56" t="s">
        <v>4398</v>
      </c>
      <c r="L1748" s="56" t="s">
        <v>7138</v>
      </c>
      <c r="M1748" s="73">
        <v>43281</v>
      </c>
      <c r="N1748" s="56"/>
      <c r="O1748" s="56"/>
      <c r="P1748" s="56" t="s">
        <v>1476</v>
      </c>
      <c r="Q1748" s="56"/>
      <c r="R1748" s="56" t="s">
        <v>70</v>
      </c>
      <c r="S1748" s="56" t="s">
        <v>11415</v>
      </c>
      <c r="T1748" s="56" t="s">
        <v>7140</v>
      </c>
      <c r="U1748" s="57">
        <v>775024</v>
      </c>
      <c r="V1748" s="57">
        <v>-169443.61</v>
      </c>
      <c r="W1748" s="57">
        <v>605580.39</v>
      </c>
      <c r="X1748" s="57">
        <v>0</v>
      </c>
      <c r="Y1748" s="73">
        <v>43278</v>
      </c>
      <c r="Z1748" s="57">
        <v>-56145</v>
      </c>
      <c r="AA1748" s="57">
        <v>0</v>
      </c>
      <c r="AB1748" s="57">
        <v>549435.39</v>
      </c>
      <c r="AC1748" s="57">
        <v>0</v>
      </c>
      <c r="AD1748" s="56" t="s">
        <v>9255</v>
      </c>
      <c r="AE1748" s="57">
        <v>0</v>
      </c>
      <c r="AF1748" s="57">
        <v>0</v>
      </c>
      <c r="AG1748" s="57">
        <v>0</v>
      </c>
      <c r="AI1748"/>
      <c r="AJ1748"/>
    </row>
    <row r="1749" spans="1:36">
      <c r="A1749" s="56" t="s">
        <v>48</v>
      </c>
      <c r="B1749" s="56" t="s">
        <v>11427</v>
      </c>
      <c r="C1749" s="56">
        <v>2101010050</v>
      </c>
      <c r="D1749" s="56" t="s">
        <v>43</v>
      </c>
      <c r="E1749" s="56">
        <v>2101020050</v>
      </c>
      <c r="F1749" s="56">
        <v>5401010050</v>
      </c>
      <c r="G1749" s="56" t="s">
        <v>11428</v>
      </c>
      <c r="H1749" s="56">
        <v>400300</v>
      </c>
      <c r="I1749" s="56" t="s">
        <v>11485</v>
      </c>
      <c r="J1749" s="56" t="s">
        <v>4235</v>
      </c>
      <c r="K1749" s="56" t="s">
        <v>4236</v>
      </c>
      <c r="L1749" s="56" t="s">
        <v>7138</v>
      </c>
      <c r="M1749" s="73">
        <v>43465</v>
      </c>
      <c r="N1749" s="56"/>
      <c r="O1749" s="56"/>
      <c r="P1749" s="56" t="s">
        <v>1476</v>
      </c>
      <c r="Q1749" s="56"/>
      <c r="R1749" s="56" t="s">
        <v>70</v>
      </c>
      <c r="S1749" s="56" t="s">
        <v>11415</v>
      </c>
      <c r="T1749" s="56" t="s">
        <v>7140</v>
      </c>
      <c r="U1749" s="57">
        <v>1219349.46</v>
      </c>
      <c r="V1749" s="57">
        <v>-220568.62</v>
      </c>
      <c r="W1749" s="57">
        <v>998780.84</v>
      </c>
      <c r="X1749" s="57">
        <v>0</v>
      </c>
      <c r="Y1749" s="73">
        <v>43452</v>
      </c>
      <c r="Z1749" s="57">
        <v>-88333.24</v>
      </c>
      <c r="AA1749" s="57">
        <v>0</v>
      </c>
      <c r="AB1749" s="57">
        <v>910447.6</v>
      </c>
      <c r="AC1749" s="57">
        <v>0</v>
      </c>
      <c r="AD1749" s="56" t="s">
        <v>9255</v>
      </c>
      <c r="AE1749" s="57">
        <v>0</v>
      </c>
      <c r="AF1749" s="57">
        <v>0</v>
      </c>
      <c r="AG1749" s="57">
        <v>0</v>
      </c>
      <c r="AI1749"/>
      <c r="AJ1749"/>
    </row>
    <row r="1750" spans="1:36">
      <c r="A1750" s="56" t="s">
        <v>48</v>
      </c>
      <c r="B1750" s="56" t="s">
        <v>11427</v>
      </c>
      <c r="C1750" s="56">
        <v>2101010050</v>
      </c>
      <c r="D1750" s="56" t="s">
        <v>43</v>
      </c>
      <c r="E1750" s="56">
        <v>2101020050</v>
      </c>
      <c r="F1750" s="56">
        <v>5401010050</v>
      </c>
      <c r="G1750" s="56" t="s">
        <v>11428</v>
      </c>
      <c r="H1750" s="56">
        <v>400300</v>
      </c>
      <c r="I1750" s="56" t="s">
        <v>11549</v>
      </c>
      <c r="J1750" s="56" t="s">
        <v>4433</v>
      </c>
      <c r="K1750" s="56" t="s">
        <v>4434</v>
      </c>
      <c r="L1750" s="56" t="s">
        <v>7138</v>
      </c>
      <c r="M1750" s="73">
        <v>43465</v>
      </c>
      <c r="N1750" s="56"/>
      <c r="O1750" s="56"/>
      <c r="P1750" s="56" t="s">
        <v>1476</v>
      </c>
      <c r="Q1750" s="56"/>
      <c r="R1750" s="56" t="s">
        <v>70</v>
      </c>
      <c r="S1750" s="56" t="s">
        <v>11415</v>
      </c>
      <c r="T1750" s="56" t="s">
        <v>7140</v>
      </c>
      <c r="U1750" s="57">
        <v>18580.3</v>
      </c>
      <c r="V1750" s="57">
        <v>-3352.94</v>
      </c>
      <c r="W1750" s="57">
        <v>15227.36</v>
      </c>
      <c r="X1750" s="57">
        <v>0</v>
      </c>
      <c r="Y1750" s="73">
        <v>43454</v>
      </c>
      <c r="Z1750" s="57">
        <v>-1346.01</v>
      </c>
      <c r="AA1750" s="57">
        <v>0</v>
      </c>
      <c r="AB1750" s="57">
        <v>13881.35</v>
      </c>
      <c r="AC1750" s="57">
        <v>0</v>
      </c>
      <c r="AD1750" s="56" t="s">
        <v>9255</v>
      </c>
      <c r="AE1750" s="57">
        <v>0</v>
      </c>
      <c r="AF1750" s="57">
        <v>0</v>
      </c>
      <c r="AG1750" s="57">
        <v>0</v>
      </c>
      <c r="AI1750"/>
      <c r="AJ1750"/>
    </row>
    <row r="1751" spans="1:36">
      <c r="A1751" s="56" t="s">
        <v>48</v>
      </c>
      <c r="B1751" s="56" t="s">
        <v>11427</v>
      </c>
      <c r="C1751" s="56">
        <v>2101010050</v>
      </c>
      <c r="D1751" s="56" t="s">
        <v>43</v>
      </c>
      <c r="E1751" s="56">
        <v>2101020050</v>
      </c>
      <c r="F1751" s="56">
        <v>5401010050</v>
      </c>
      <c r="G1751" s="56" t="s">
        <v>11428</v>
      </c>
      <c r="H1751" s="56">
        <v>400300</v>
      </c>
      <c r="I1751" s="56" t="s">
        <v>11491</v>
      </c>
      <c r="J1751" s="56" t="s">
        <v>4267</v>
      </c>
      <c r="K1751" s="56" t="s">
        <v>4268</v>
      </c>
      <c r="L1751" s="56" t="s">
        <v>7138</v>
      </c>
      <c r="M1751" s="73">
        <v>43555</v>
      </c>
      <c r="N1751" s="56"/>
      <c r="O1751" s="56"/>
      <c r="P1751" s="56" t="s">
        <v>1476</v>
      </c>
      <c r="Q1751" s="56"/>
      <c r="R1751" s="56" t="s">
        <v>70</v>
      </c>
      <c r="S1751" s="56" t="s">
        <v>11415</v>
      </c>
      <c r="T1751" s="56" t="s">
        <v>7140</v>
      </c>
      <c r="U1751" s="57">
        <v>4640460.9800000004</v>
      </c>
      <c r="V1751" s="57">
        <v>-737759.14</v>
      </c>
      <c r="W1751" s="57">
        <v>3902701.84</v>
      </c>
      <c r="X1751" s="57">
        <v>0</v>
      </c>
      <c r="Y1751" s="73">
        <v>43553</v>
      </c>
      <c r="Z1751" s="57">
        <v>-336168.55</v>
      </c>
      <c r="AA1751" s="57">
        <v>0</v>
      </c>
      <c r="AB1751" s="57">
        <v>3566533.29</v>
      </c>
      <c r="AC1751" s="57">
        <v>0</v>
      </c>
      <c r="AD1751" s="56" t="s">
        <v>9255</v>
      </c>
      <c r="AE1751" s="57">
        <v>0</v>
      </c>
      <c r="AF1751" s="57">
        <v>0</v>
      </c>
      <c r="AG1751" s="57">
        <v>0</v>
      </c>
      <c r="AI1751"/>
      <c r="AJ1751"/>
    </row>
    <row r="1752" spans="1:36">
      <c r="A1752" s="56" t="s">
        <v>48</v>
      </c>
      <c r="B1752" s="56" t="s">
        <v>11427</v>
      </c>
      <c r="C1752" s="56">
        <v>2101010050</v>
      </c>
      <c r="D1752" s="56" t="s">
        <v>43</v>
      </c>
      <c r="E1752" s="56">
        <v>2101020050</v>
      </c>
      <c r="F1752" s="56">
        <v>5401010050</v>
      </c>
      <c r="G1752" s="56" t="s">
        <v>11428</v>
      </c>
      <c r="H1752" s="56">
        <v>400301</v>
      </c>
      <c r="I1752" s="56" t="s">
        <v>11474</v>
      </c>
      <c r="J1752" s="56" t="s">
        <v>4754</v>
      </c>
      <c r="K1752" s="56" t="s">
        <v>4755</v>
      </c>
      <c r="L1752" s="56" t="s">
        <v>7138</v>
      </c>
      <c r="M1752" s="73">
        <v>40422</v>
      </c>
      <c r="N1752" s="56"/>
      <c r="O1752" s="56"/>
      <c r="P1752" s="56" t="s">
        <v>7139</v>
      </c>
      <c r="Q1752" s="56"/>
      <c r="R1752" s="56" t="s">
        <v>70</v>
      </c>
      <c r="S1752" s="56" t="s">
        <v>11415</v>
      </c>
      <c r="T1752" s="56" t="s">
        <v>7140</v>
      </c>
      <c r="U1752" s="57">
        <v>28286943</v>
      </c>
      <c r="V1752" s="57">
        <v>-12227706.73</v>
      </c>
      <c r="W1752" s="57">
        <v>16059236.27</v>
      </c>
      <c r="X1752" s="57">
        <v>0</v>
      </c>
      <c r="Y1752" s="73">
        <v>40422</v>
      </c>
      <c r="Z1752" s="57">
        <v>-548793.11</v>
      </c>
      <c r="AA1752" s="57">
        <v>0</v>
      </c>
      <c r="AB1752" s="57">
        <v>15510443.16</v>
      </c>
      <c r="AC1752" s="57">
        <v>0</v>
      </c>
      <c r="AD1752" s="56" t="s">
        <v>9255</v>
      </c>
      <c r="AE1752" s="57">
        <v>0</v>
      </c>
      <c r="AF1752" s="57">
        <v>0</v>
      </c>
      <c r="AG1752" s="57">
        <v>0</v>
      </c>
      <c r="AI1752"/>
      <c r="AJ1752"/>
    </row>
    <row r="1753" spans="1:36">
      <c r="A1753" s="56" t="s">
        <v>48</v>
      </c>
      <c r="B1753" s="56" t="s">
        <v>11427</v>
      </c>
      <c r="C1753" s="56">
        <v>2101010050</v>
      </c>
      <c r="D1753" s="56" t="s">
        <v>43</v>
      </c>
      <c r="E1753" s="56">
        <v>2101020050</v>
      </c>
      <c r="F1753" s="56">
        <v>5401010050</v>
      </c>
      <c r="G1753" s="56" t="s">
        <v>11428</v>
      </c>
      <c r="H1753" s="56">
        <v>400301</v>
      </c>
      <c r="I1753" s="56" t="s">
        <v>11474</v>
      </c>
      <c r="J1753" s="56" t="s">
        <v>4763</v>
      </c>
      <c r="K1753" s="56" t="s">
        <v>4764</v>
      </c>
      <c r="L1753" s="56" t="s">
        <v>7138</v>
      </c>
      <c r="M1753" s="73">
        <v>40422</v>
      </c>
      <c r="N1753" s="56"/>
      <c r="O1753" s="56"/>
      <c r="P1753" s="56" t="s">
        <v>7139</v>
      </c>
      <c r="Q1753" s="56"/>
      <c r="R1753" s="56" t="s">
        <v>70</v>
      </c>
      <c r="S1753" s="56" t="s">
        <v>11415</v>
      </c>
      <c r="T1753" s="56" t="s">
        <v>7140</v>
      </c>
      <c r="U1753" s="57">
        <v>5369995</v>
      </c>
      <c r="V1753" s="57">
        <v>-2321308.58</v>
      </c>
      <c r="W1753" s="57">
        <v>3048686.42</v>
      </c>
      <c r="X1753" s="57">
        <v>0</v>
      </c>
      <c r="Y1753" s="73">
        <v>40422</v>
      </c>
      <c r="Z1753" s="57">
        <v>-104182.92</v>
      </c>
      <c r="AA1753" s="57">
        <v>0</v>
      </c>
      <c r="AB1753" s="57">
        <v>2944503.5</v>
      </c>
      <c r="AC1753" s="57">
        <v>0</v>
      </c>
      <c r="AD1753" s="56" t="s">
        <v>9255</v>
      </c>
      <c r="AE1753" s="57">
        <v>0</v>
      </c>
      <c r="AF1753" s="57">
        <v>0</v>
      </c>
      <c r="AG1753" s="57">
        <v>0</v>
      </c>
      <c r="AI1753"/>
      <c r="AJ1753"/>
    </row>
    <row r="1754" spans="1:36">
      <c r="A1754" s="56" t="s">
        <v>48</v>
      </c>
      <c r="B1754" s="56" t="s">
        <v>11427</v>
      </c>
      <c r="C1754" s="56">
        <v>2101010050</v>
      </c>
      <c r="D1754" s="56" t="s">
        <v>43</v>
      </c>
      <c r="E1754" s="56">
        <v>2101020050</v>
      </c>
      <c r="F1754" s="56">
        <v>5401010050</v>
      </c>
      <c r="G1754" s="56" t="s">
        <v>11428</v>
      </c>
      <c r="H1754" s="56">
        <v>400301</v>
      </c>
      <c r="I1754" s="56" t="s">
        <v>11474</v>
      </c>
      <c r="J1754" s="56" t="s">
        <v>4770</v>
      </c>
      <c r="K1754" s="56" t="s">
        <v>1244</v>
      </c>
      <c r="L1754" s="56" t="s">
        <v>7138</v>
      </c>
      <c r="M1754" s="73">
        <v>40422</v>
      </c>
      <c r="N1754" s="56"/>
      <c r="O1754" s="56"/>
      <c r="P1754" s="56" t="s">
        <v>7139</v>
      </c>
      <c r="Q1754" s="56"/>
      <c r="R1754" s="56" t="s">
        <v>70</v>
      </c>
      <c r="S1754" s="56" t="s">
        <v>11415</v>
      </c>
      <c r="T1754" s="56" t="s">
        <v>7140</v>
      </c>
      <c r="U1754" s="57">
        <v>240196580</v>
      </c>
      <c r="V1754" s="57">
        <v>-103830706.34</v>
      </c>
      <c r="W1754" s="57">
        <v>136365873.66</v>
      </c>
      <c r="X1754" s="57">
        <v>0</v>
      </c>
      <c r="Y1754" s="73">
        <v>40422</v>
      </c>
      <c r="Z1754" s="57">
        <v>-4660038.0199999996</v>
      </c>
      <c r="AA1754" s="57">
        <v>0</v>
      </c>
      <c r="AB1754" s="57">
        <v>131705835.64</v>
      </c>
      <c r="AC1754" s="57">
        <v>0</v>
      </c>
      <c r="AD1754" s="56" t="s">
        <v>9255</v>
      </c>
      <c r="AE1754" s="57">
        <v>0</v>
      </c>
      <c r="AF1754" s="57">
        <v>0</v>
      </c>
      <c r="AG1754" s="57">
        <v>0</v>
      </c>
      <c r="AI1754"/>
      <c r="AJ1754"/>
    </row>
    <row r="1755" spans="1:36">
      <c r="A1755" s="56" t="s">
        <v>48</v>
      </c>
      <c r="B1755" s="56" t="s">
        <v>11427</v>
      </c>
      <c r="C1755" s="56">
        <v>2101010050</v>
      </c>
      <c r="D1755" s="56" t="s">
        <v>43</v>
      </c>
      <c r="E1755" s="56">
        <v>2101020050</v>
      </c>
      <c r="F1755" s="56">
        <v>5401010050</v>
      </c>
      <c r="G1755" s="56" t="s">
        <v>11428</v>
      </c>
      <c r="H1755" s="56">
        <v>400301</v>
      </c>
      <c r="I1755" s="56" t="s">
        <v>11475</v>
      </c>
      <c r="J1755" s="56" t="s">
        <v>4776</v>
      </c>
      <c r="K1755" s="56" t="s">
        <v>1250</v>
      </c>
      <c r="L1755" s="56" t="s">
        <v>7138</v>
      </c>
      <c r="M1755" s="73">
        <v>40422</v>
      </c>
      <c r="N1755" s="56"/>
      <c r="O1755" s="56"/>
      <c r="P1755" s="56" t="s">
        <v>7139</v>
      </c>
      <c r="Q1755" s="56"/>
      <c r="R1755" s="56" t="s">
        <v>70</v>
      </c>
      <c r="S1755" s="56" t="s">
        <v>11415</v>
      </c>
      <c r="T1755" s="56" t="s">
        <v>7140</v>
      </c>
      <c r="U1755" s="57">
        <v>574359131</v>
      </c>
      <c r="V1755" s="57">
        <v>-248280447.56</v>
      </c>
      <c r="W1755" s="57">
        <v>326078683.44</v>
      </c>
      <c r="X1755" s="57">
        <v>0</v>
      </c>
      <c r="Y1755" s="73">
        <v>40422</v>
      </c>
      <c r="Z1755" s="57">
        <v>-11143103.640000001</v>
      </c>
      <c r="AA1755" s="57">
        <v>0</v>
      </c>
      <c r="AB1755" s="57">
        <v>314935579.80000001</v>
      </c>
      <c r="AC1755" s="57">
        <v>0</v>
      </c>
      <c r="AD1755" s="56" t="s">
        <v>9255</v>
      </c>
      <c r="AE1755" s="57">
        <v>0</v>
      </c>
      <c r="AF1755" s="57">
        <v>0</v>
      </c>
      <c r="AG1755" s="57">
        <v>0</v>
      </c>
      <c r="AI1755"/>
      <c r="AJ1755"/>
    </row>
    <row r="1756" spans="1:36">
      <c r="A1756" s="56" t="s">
        <v>48</v>
      </c>
      <c r="B1756" s="56" t="s">
        <v>11427</v>
      </c>
      <c r="C1756" s="56">
        <v>2101010050</v>
      </c>
      <c r="D1756" s="56" t="s">
        <v>43</v>
      </c>
      <c r="E1756" s="56">
        <v>2101020050</v>
      </c>
      <c r="F1756" s="56">
        <v>5401010050</v>
      </c>
      <c r="G1756" s="56" t="s">
        <v>11428</v>
      </c>
      <c r="H1756" s="56">
        <v>400301</v>
      </c>
      <c r="I1756" s="56" t="s">
        <v>11475</v>
      </c>
      <c r="J1756" s="56" t="s">
        <v>4795</v>
      </c>
      <c r="K1756" s="56" t="s">
        <v>4796</v>
      </c>
      <c r="L1756" s="56" t="s">
        <v>7138</v>
      </c>
      <c r="M1756" s="73">
        <v>40422</v>
      </c>
      <c r="N1756" s="56"/>
      <c r="O1756" s="56"/>
      <c r="P1756" s="56" t="s">
        <v>7139</v>
      </c>
      <c r="Q1756" s="56"/>
      <c r="R1756" s="56" t="s">
        <v>70</v>
      </c>
      <c r="S1756" s="56" t="s">
        <v>11415</v>
      </c>
      <c r="T1756" s="56" t="s">
        <v>7140</v>
      </c>
      <c r="U1756" s="57">
        <v>4527174</v>
      </c>
      <c r="V1756" s="57">
        <v>-1956979.05</v>
      </c>
      <c r="W1756" s="57">
        <v>2570194.9500000002</v>
      </c>
      <c r="X1756" s="57">
        <v>0</v>
      </c>
      <c r="Y1756" s="73">
        <v>40422</v>
      </c>
      <c r="Z1756" s="57">
        <v>-87831.4</v>
      </c>
      <c r="AA1756" s="57">
        <v>0</v>
      </c>
      <c r="AB1756" s="57">
        <v>2482363.5499999998</v>
      </c>
      <c r="AC1756" s="57">
        <v>0</v>
      </c>
      <c r="AD1756" s="56" t="s">
        <v>9255</v>
      </c>
      <c r="AE1756" s="57">
        <v>0</v>
      </c>
      <c r="AF1756" s="57">
        <v>0</v>
      </c>
      <c r="AG1756" s="57">
        <v>0</v>
      </c>
      <c r="AI1756"/>
      <c r="AJ1756"/>
    </row>
    <row r="1757" spans="1:36">
      <c r="A1757" s="56" t="s">
        <v>48</v>
      </c>
      <c r="B1757" s="56" t="s">
        <v>11427</v>
      </c>
      <c r="C1757" s="56">
        <v>2101010050</v>
      </c>
      <c r="D1757" s="56" t="s">
        <v>43</v>
      </c>
      <c r="E1757" s="56">
        <v>2101020050</v>
      </c>
      <c r="F1757" s="56">
        <v>5401010050</v>
      </c>
      <c r="G1757" s="56" t="s">
        <v>11428</v>
      </c>
      <c r="H1757" s="56">
        <v>400301</v>
      </c>
      <c r="I1757" s="56" t="s">
        <v>11475</v>
      </c>
      <c r="J1757" s="56" t="s">
        <v>4805</v>
      </c>
      <c r="K1757" s="56" t="s">
        <v>4806</v>
      </c>
      <c r="L1757" s="56" t="s">
        <v>7138</v>
      </c>
      <c r="M1757" s="73">
        <v>40422</v>
      </c>
      <c r="N1757" s="56"/>
      <c r="O1757" s="56"/>
      <c r="P1757" s="56" t="s">
        <v>7139</v>
      </c>
      <c r="Q1757" s="56"/>
      <c r="R1757" s="56" t="s">
        <v>70</v>
      </c>
      <c r="S1757" s="56" t="s">
        <v>11415</v>
      </c>
      <c r="T1757" s="56" t="s">
        <v>7140</v>
      </c>
      <c r="U1757" s="57">
        <v>1506528</v>
      </c>
      <c r="V1757" s="57">
        <v>-651232.42000000004</v>
      </c>
      <c r="W1757" s="57">
        <v>855295.58</v>
      </c>
      <c r="X1757" s="57">
        <v>0</v>
      </c>
      <c r="Y1757" s="73">
        <v>40422</v>
      </c>
      <c r="Z1757" s="57">
        <v>-29228.06</v>
      </c>
      <c r="AA1757" s="57">
        <v>0</v>
      </c>
      <c r="AB1757" s="57">
        <v>826067.52</v>
      </c>
      <c r="AC1757" s="57">
        <v>0</v>
      </c>
      <c r="AD1757" s="56" t="s">
        <v>9255</v>
      </c>
      <c r="AE1757" s="57">
        <v>0</v>
      </c>
      <c r="AF1757" s="57">
        <v>0</v>
      </c>
      <c r="AG1757" s="57">
        <v>0</v>
      </c>
      <c r="AI1757"/>
      <c r="AJ1757"/>
    </row>
    <row r="1758" spans="1:36">
      <c r="A1758" s="56" t="s">
        <v>48</v>
      </c>
      <c r="B1758" s="56" t="s">
        <v>11427</v>
      </c>
      <c r="C1758" s="56">
        <v>2101010050</v>
      </c>
      <c r="D1758" s="56" t="s">
        <v>43</v>
      </c>
      <c r="E1758" s="56">
        <v>2101020050</v>
      </c>
      <c r="F1758" s="56">
        <v>5401010050</v>
      </c>
      <c r="G1758" s="56" t="s">
        <v>11428</v>
      </c>
      <c r="H1758" s="56">
        <v>400301</v>
      </c>
      <c r="I1758" s="56" t="s">
        <v>11475</v>
      </c>
      <c r="J1758" s="56" t="s">
        <v>4809</v>
      </c>
      <c r="K1758" s="56" t="s">
        <v>1556</v>
      </c>
      <c r="L1758" s="56" t="s">
        <v>7138</v>
      </c>
      <c r="M1758" s="73">
        <v>40422</v>
      </c>
      <c r="N1758" s="56"/>
      <c r="O1758" s="56"/>
      <c r="P1758" s="56" t="s">
        <v>7139</v>
      </c>
      <c r="Q1758" s="56"/>
      <c r="R1758" s="56" t="s">
        <v>70</v>
      </c>
      <c r="S1758" s="56" t="s">
        <v>11415</v>
      </c>
      <c r="T1758" s="56" t="s">
        <v>7140</v>
      </c>
      <c r="U1758" s="57">
        <v>40526852</v>
      </c>
      <c r="V1758" s="57">
        <v>-17518699.010000002</v>
      </c>
      <c r="W1758" s="57">
        <v>23008152.989999998</v>
      </c>
      <c r="X1758" s="57">
        <v>0</v>
      </c>
      <c r="Y1758" s="73">
        <v>40422</v>
      </c>
      <c r="Z1758" s="57">
        <v>-786258.8</v>
      </c>
      <c r="AA1758" s="57">
        <v>0</v>
      </c>
      <c r="AB1758" s="57">
        <v>22221894.190000001</v>
      </c>
      <c r="AC1758" s="57">
        <v>0</v>
      </c>
      <c r="AD1758" s="56" t="s">
        <v>9255</v>
      </c>
      <c r="AE1758" s="57">
        <v>0</v>
      </c>
      <c r="AF1758" s="57">
        <v>0</v>
      </c>
      <c r="AG1758" s="57">
        <v>0</v>
      </c>
      <c r="AI1758"/>
      <c r="AJ1758"/>
    </row>
    <row r="1759" spans="1:36">
      <c r="A1759" s="56" t="s">
        <v>48</v>
      </c>
      <c r="B1759" s="56" t="s">
        <v>11427</v>
      </c>
      <c r="C1759" s="56">
        <v>2101010050</v>
      </c>
      <c r="D1759" s="56" t="s">
        <v>43</v>
      </c>
      <c r="E1759" s="56">
        <v>2101020050</v>
      </c>
      <c r="F1759" s="56">
        <v>5401010050</v>
      </c>
      <c r="G1759" s="56" t="s">
        <v>11428</v>
      </c>
      <c r="H1759" s="56">
        <v>400301</v>
      </c>
      <c r="I1759" s="56" t="s">
        <v>11475</v>
      </c>
      <c r="J1759" s="56" t="s">
        <v>4810</v>
      </c>
      <c r="K1759" s="56" t="s">
        <v>1558</v>
      </c>
      <c r="L1759" s="56" t="s">
        <v>7138</v>
      </c>
      <c r="M1759" s="73">
        <v>40422</v>
      </c>
      <c r="N1759" s="56"/>
      <c r="O1759" s="56"/>
      <c r="P1759" s="56" t="s">
        <v>7139</v>
      </c>
      <c r="Q1759" s="56"/>
      <c r="R1759" s="56" t="s">
        <v>70</v>
      </c>
      <c r="S1759" s="56" t="s">
        <v>11415</v>
      </c>
      <c r="T1759" s="56" t="s">
        <v>7140</v>
      </c>
      <c r="U1759" s="57">
        <v>40526852</v>
      </c>
      <c r="V1759" s="57">
        <v>-17518699.010000002</v>
      </c>
      <c r="W1759" s="57">
        <v>23008152.989999998</v>
      </c>
      <c r="X1759" s="57">
        <v>0</v>
      </c>
      <c r="Y1759" s="73">
        <v>40422</v>
      </c>
      <c r="Z1759" s="57">
        <v>-786258.8</v>
      </c>
      <c r="AA1759" s="57">
        <v>0</v>
      </c>
      <c r="AB1759" s="57">
        <v>22221894.190000001</v>
      </c>
      <c r="AC1759" s="57">
        <v>0</v>
      </c>
      <c r="AD1759" s="56" t="s">
        <v>9255</v>
      </c>
      <c r="AE1759" s="57">
        <v>0</v>
      </c>
      <c r="AF1759" s="57">
        <v>0</v>
      </c>
      <c r="AG1759" s="57">
        <v>0</v>
      </c>
      <c r="AI1759"/>
      <c r="AJ1759"/>
    </row>
    <row r="1760" spans="1:36">
      <c r="A1760" s="56" t="s">
        <v>48</v>
      </c>
      <c r="B1760" s="56" t="s">
        <v>11427</v>
      </c>
      <c r="C1760" s="56">
        <v>2101010050</v>
      </c>
      <c r="D1760" s="56" t="s">
        <v>43</v>
      </c>
      <c r="E1760" s="56">
        <v>2101020050</v>
      </c>
      <c r="F1760" s="56">
        <v>5401010050</v>
      </c>
      <c r="G1760" s="56" t="s">
        <v>11428</v>
      </c>
      <c r="H1760" s="56">
        <v>400301</v>
      </c>
      <c r="I1760" s="56" t="s">
        <v>11475</v>
      </c>
      <c r="J1760" s="56" t="s">
        <v>4811</v>
      </c>
      <c r="K1760" s="56" t="s">
        <v>1560</v>
      </c>
      <c r="L1760" s="56" t="s">
        <v>7138</v>
      </c>
      <c r="M1760" s="73">
        <v>40422</v>
      </c>
      <c r="N1760" s="56"/>
      <c r="O1760" s="56"/>
      <c r="P1760" s="56" t="s">
        <v>7139</v>
      </c>
      <c r="Q1760" s="56"/>
      <c r="R1760" s="56" t="s">
        <v>70</v>
      </c>
      <c r="S1760" s="56" t="s">
        <v>11415</v>
      </c>
      <c r="T1760" s="56" t="s">
        <v>7140</v>
      </c>
      <c r="U1760" s="57">
        <v>40526852</v>
      </c>
      <c r="V1760" s="57">
        <v>-17518699.010000002</v>
      </c>
      <c r="W1760" s="57">
        <v>23008152.989999998</v>
      </c>
      <c r="X1760" s="57">
        <v>0</v>
      </c>
      <c r="Y1760" s="73">
        <v>40422</v>
      </c>
      <c r="Z1760" s="57">
        <v>-786258.8</v>
      </c>
      <c r="AA1760" s="57">
        <v>0</v>
      </c>
      <c r="AB1760" s="57">
        <v>22221894.190000001</v>
      </c>
      <c r="AC1760" s="57">
        <v>0</v>
      </c>
      <c r="AD1760" s="56" t="s">
        <v>9255</v>
      </c>
      <c r="AE1760" s="57">
        <v>0</v>
      </c>
      <c r="AF1760" s="57">
        <v>0</v>
      </c>
      <c r="AG1760" s="57">
        <v>0</v>
      </c>
      <c r="AI1760"/>
      <c r="AJ1760"/>
    </row>
    <row r="1761" spans="1:36">
      <c r="A1761" s="56" t="s">
        <v>48</v>
      </c>
      <c r="B1761" s="56" t="s">
        <v>11427</v>
      </c>
      <c r="C1761" s="56">
        <v>2101010050</v>
      </c>
      <c r="D1761" s="56" t="s">
        <v>43</v>
      </c>
      <c r="E1761" s="56">
        <v>2101020050</v>
      </c>
      <c r="F1761" s="56">
        <v>5401010050</v>
      </c>
      <c r="G1761" s="56" t="s">
        <v>11428</v>
      </c>
      <c r="H1761" s="56">
        <v>400301</v>
      </c>
      <c r="I1761" s="56" t="s">
        <v>11475</v>
      </c>
      <c r="J1761" s="56" t="s">
        <v>4812</v>
      </c>
      <c r="K1761" s="56" t="s">
        <v>1562</v>
      </c>
      <c r="L1761" s="56" t="s">
        <v>7138</v>
      </c>
      <c r="M1761" s="73">
        <v>40422</v>
      </c>
      <c r="N1761" s="56"/>
      <c r="O1761" s="56"/>
      <c r="P1761" s="56" t="s">
        <v>7139</v>
      </c>
      <c r="Q1761" s="56"/>
      <c r="R1761" s="56" t="s">
        <v>70</v>
      </c>
      <c r="S1761" s="56" t="s">
        <v>11415</v>
      </c>
      <c r="T1761" s="56" t="s">
        <v>7140</v>
      </c>
      <c r="U1761" s="57">
        <v>20179856</v>
      </c>
      <c r="V1761" s="57">
        <v>-8723224.6899999995</v>
      </c>
      <c r="W1761" s="57">
        <v>11456631.310000001</v>
      </c>
      <c r="X1761" s="57">
        <v>0</v>
      </c>
      <c r="Y1761" s="73">
        <v>40422</v>
      </c>
      <c r="Z1761" s="57">
        <v>-391508.05</v>
      </c>
      <c r="AA1761" s="57">
        <v>0</v>
      </c>
      <c r="AB1761" s="57">
        <v>11065123.26</v>
      </c>
      <c r="AC1761" s="57">
        <v>0</v>
      </c>
      <c r="AD1761" s="56" t="s">
        <v>9255</v>
      </c>
      <c r="AE1761" s="57">
        <v>0</v>
      </c>
      <c r="AF1761" s="57">
        <v>0</v>
      </c>
      <c r="AG1761" s="57">
        <v>0</v>
      </c>
      <c r="AI1761"/>
      <c r="AJ1761"/>
    </row>
    <row r="1762" spans="1:36">
      <c r="A1762" s="56" t="s">
        <v>48</v>
      </c>
      <c r="B1762" s="56" t="s">
        <v>11427</v>
      </c>
      <c r="C1762" s="56">
        <v>2101010050</v>
      </c>
      <c r="D1762" s="56" t="s">
        <v>43</v>
      </c>
      <c r="E1762" s="56">
        <v>2101020050</v>
      </c>
      <c r="F1762" s="56">
        <v>5401010050</v>
      </c>
      <c r="G1762" s="56" t="s">
        <v>11428</v>
      </c>
      <c r="H1762" s="56">
        <v>400301</v>
      </c>
      <c r="I1762" s="56" t="s">
        <v>11475</v>
      </c>
      <c r="J1762" s="56" t="s">
        <v>4813</v>
      </c>
      <c r="K1762" s="56" t="s">
        <v>1564</v>
      </c>
      <c r="L1762" s="56" t="s">
        <v>7138</v>
      </c>
      <c r="M1762" s="73">
        <v>40422</v>
      </c>
      <c r="N1762" s="56"/>
      <c r="O1762" s="56"/>
      <c r="P1762" s="56" t="s">
        <v>7139</v>
      </c>
      <c r="Q1762" s="56"/>
      <c r="R1762" s="56" t="s">
        <v>70</v>
      </c>
      <c r="S1762" s="56" t="s">
        <v>11415</v>
      </c>
      <c r="T1762" s="56" t="s">
        <v>7140</v>
      </c>
      <c r="U1762" s="57">
        <v>20179856</v>
      </c>
      <c r="V1762" s="57">
        <v>-8723224.6899999995</v>
      </c>
      <c r="W1762" s="57">
        <v>11456631.310000001</v>
      </c>
      <c r="X1762" s="57">
        <v>0</v>
      </c>
      <c r="Y1762" s="73">
        <v>40422</v>
      </c>
      <c r="Z1762" s="57">
        <v>-391508.05</v>
      </c>
      <c r="AA1762" s="57">
        <v>0</v>
      </c>
      <c r="AB1762" s="57">
        <v>11065123.26</v>
      </c>
      <c r="AC1762" s="57">
        <v>0</v>
      </c>
      <c r="AD1762" s="56" t="s">
        <v>9255</v>
      </c>
      <c r="AE1762" s="57">
        <v>0</v>
      </c>
      <c r="AF1762" s="57">
        <v>0</v>
      </c>
      <c r="AG1762" s="57">
        <v>0</v>
      </c>
      <c r="AI1762"/>
      <c r="AJ1762"/>
    </row>
    <row r="1763" spans="1:36">
      <c r="A1763" s="56" t="s">
        <v>48</v>
      </c>
      <c r="B1763" s="56" t="s">
        <v>11427</v>
      </c>
      <c r="C1763" s="56">
        <v>2101010050</v>
      </c>
      <c r="D1763" s="56" t="s">
        <v>43</v>
      </c>
      <c r="E1763" s="56">
        <v>2101020050</v>
      </c>
      <c r="F1763" s="56">
        <v>5401010050</v>
      </c>
      <c r="G1763" s="56" t="s">
        <v>11428</v>
      </c>
      <c r="H1763" s="56">
        <v>400301</v>
      </c>
      <c r="I1763" s="56" t="s">
        <v>11475</v>
      </c>
      <c r="J1763" s="56" t="s">
        <v>4814</v>
      </c>
      <c r="K1763" s="56" t="s">
        <v>1566</v>
      </c>
      <c r="L1763" s="56" t="s">
        <v>7138</v>
      </c>
      <c r="M1763" s="73">
        <v>40422</v>
      </c>
      <c r="N1763" s="56"/>
      <c r="O1763" s="56"/>
      <c r="P1763" s="56" t="s">
        <v>7139</v>
      </c>
      <c r="Q1763" s="56"/>
      <c r="R1763" s="56" t="s">
        <v>70</v>
      </c>
      <c r="S1763" s="56" t="s">
        <v>11415</v>
      </c>
      <c r="T1763" s="56" t="s">
        <v>7140</v>
      </c>
      <c r="U1763" s="57">
        <v>20179856</v>
      </c>
      <c r="V1763" s="57">
        <v>-8723224.6899999995</v>
      </c>
      <c r="W1763" s="57">
        <v>11456631.310000001</v>
      </c>
      <c r="X1763" s="57">
        <v>0</v>
      </c>
      <c r="Y1763" s="73">
        <v>40422</v>
      </c>
      <c r="Z1763" s="57">
        <v>-391508.05</v>
      </c>
      <c r="AA1763" s="57">
        <v>0</v>
      </c>
      <c r="AB1763" s="57">
        <v>11065123.26</v>
      </c>
      <c r="AC1763" s="57">
        <v>0</v>
      </c>
      <c r="AD1763" s="56" t="s">
        <v>9255</v>
      </c>
      <c r="AE1763" s="57">
        <v>0</v>
      </c>
      <c r="AF1763" s="57">
        <v>0</v>
      </c>
      <c r="AG1763" s="57">
        <v>0</v>
      </c>
      <c r="AI1763"/>
      <c r="AJ1763"/>
    </row>
    <row r="1764" spans="1:36">
      <c r="A1764" s="56" t="s">
        <v>48</v>
      </c>
      <c r="B1764" s="56" t="s">
        <v>11427</v>
      </c>
      <c r="C1764" s="56">
        <v>2101010050</v>
      </c>
      <c r="D1764" s="56" t="s">
        <v>43</v>
      </c>
      <c r="E1764" s="56">
        <v>2101020050</v>
      </c>
      <c r="F1764" s="56">
        <v>5401010050</v>
      </c>
      <c r="G1764" s="56" t="s">
        <v>11428</v>
      </c>
      <c r="H1764" s="56">
        <v>400301</v>
      </c>
      <c r="I1764" s="56" t="s">
        <v>11475</v>
      </c>
      <c r="J1764" s="56" t="s">
        <v>4815</v>
      </c>
      <c r="K1764" s="56" t="s">
        <v>1568</v>
      </c>
      <c r="L1764" s="56" t="s">
        <v>7138</v>
      </c>
      <c r="M1764" s="73">
        <v>40422</v>
      </c>
      <c r="N1764" s="56"/>
      <c r="O1764" s="56"/>
      <c r="P1764" s="56" t="s">
        <v>7139</v>
      </c>
      <c r="Q1764" s="56"/>
      <c r="R1764" s="56" t="s">
        <v>70</v>
      </c>
      <c r="S1764" s="56" t="s">
        <v>11415</v>
      </c>
      <c r="T1764" s="56" t="s">
        <v>7140</v>
      </c>
      <c r="U1764" s="57">
        <v>20179856</v>
      </c>
      <c r="V1764" s="57">
        <v>-8723224.6899999995</v>
      </c>
      <c r="W1764" s="57">
        <v>11456631.310000001</v>
      </c>
      <c r="X1764" s="57">
        <v>0</v>
      </c>
      <c r="Y1764" s="73">
        <v>40422</v>
      </c>
      <c r="Z1764" s="57">
        <v>-391508.05</v>
      </c>
      <c r="AA1764" s="57">
        <v>0</v>
      </c>
      <c r="AB1764" s="57">
        <v>11065123.26</v>
      </c>
      <c r="AC1764" s="57">
        <v>0</v>
      </c>
      <c r="AD1764" s="56" t="s">
        <v>9255</v>
      </c>
      <c r="AE1764" s="57">
        <v>0</v>
      </c>
      <c r="AF1764" s="57">
        <v>0</v>
      </c>
      <c r="AG1764" s="57">
        <v>0</v>
      </c>
      <c r="AI1764"/>
      <c r="AJ1764"/>
    </row>
    <row r="1765" spans="1:36">
      <c r="A1765" s="56" t="s">
        <v>48</v>
      </c>
      <c r="B1765" s="56" t="s">
        <v>11427</v>
      </c>
      <c r="C1765" s="56">
        <v>2101010050</v>
      </c>
      <c r="D1765" s="56" t="s">
        <v>43</v>
      </c>
      <c r="E1765" s="56">
        <v>2101020050</v>
      </c>
      <c r="F1765" s="56">
        <v>5401010050</v>
      </c>
      <c r="G1765" s="56" t="s">
        <v>11428</v>
      </c>
      <c r="H1765" s="56">
        <v>400301</v>
      </c>
      <c r="I1765" s="56" t="s">
        <v>11475</v>
      </c>
      <c r="J1765" s="56" t="s">
        <v>4816</v>
      </c>
      <c r="K1765" s="56" t="s">
        <v>1266</v>
      </c>
      <c r="L1765" s="56" t="s">
        <v>7138</v>
      </c>
      <c r="M1765" s="73">
        <v>40422</v>
      </c>
      <c r="N1765" s="56"/>
      <c r="O1765" s="56"/>
      <c r="P1765" s="56" t="s">
        <v>7139</v>
      </c>
      <c r="Q1765" s="56"/>
      <c r="R1765" s="56" t="s">
        <v>70</v>
      </c>
      <c r="S1765" s="56" t="s">
        <v>11415</v>
      </c>
      <c r="T1765" s="56" t="s">
        <v>7140</v>
      </c>
      <c r="U1765" s="57">
        <v>44644794</v>
      </c>
      <c r="V1765" s="57">
        <v>-19298778.120000001</v>
      </c>
      <c r="W1765" s="57">
        <v>25346015.879999999</v>
      </c>
      <c r="X1765" s="57">
        <v>0</v>
      </c>
      <c r="Y1765" s="73">
        <v>40422</v>
      </c>
      <c r="Z1765" s="57">
        <v>-866150.71</v>
      </c>
      <c r="AA1765" s="57">
        <v>0</v>
      </c>
      <c r="AB1765" s="57">
        <v>24479865.170000002</v>
      </c>
      <c r="AC1765" s="57">
        <v>0</v>
      </c>
      <c r="AD1765" s="56" t="s">
        <v>9255</v>
      </c>
      <c r="AE1765" s="57">
        <v>0</v>
      </c>
      <c r="AF1765" s="57">
        <v>0</v>
      </c>
      <c r="AG1765" s="57">
        <v>0</v>
      </c>
      <c r="AI1765"/>
      <c r="AJ1765"/>
    </row>
    <row r="1766" spans="1:36">
      <c r="A1766" s="56" t="s">
        <v>48</v>
      </c>
      <c r="B1766" s="56" t="s">
        <v>11427</v>
      </c>
      <c r="C1766" s="56">
        <v>2101010050</v>
      </c>
      <c r="D1766" s="56" t="s">
        <v>43</v>
      </c>
      <c r="E1766" s="56">
        <v>2101020050</v>
      </c>
      <c r="F1766" s="56">
        <v>5401010050</v>
      </c>
      <c r="G1766" s="56" t="s">
        <v>11428</v>
      </c>
      <c r="H1766" s="56">
        <v>400301</v>
      </c>
      <c r="I1766" s="56" t="s">
        <v>11475</v>
      </c>
      <c r="J1766" s="56" t="s">
        <v>4819</v>
      </c>
      <c r="K1766" s="56" t="s">
        <v>1268</v>
      </c>
      <c r="L1766" s="56" t="s">
        <v>7138</v>
      </c>
      <c r="M1766" s="73">
        <v>40422</v>
      </c>
      <c r="N1766" s="56"/>
      <c r="O1766" s="56"/>
      <c r="P1766" s="56" t="s">
        <v>7139</v>
      </c>
      <c r="Q1766" s="56"/>
      <c r="R1766" s="56" t="s">
        <v>70</v>
      </c>
      <c r="S1766" s="56" t="s">
        <v>11415</v>
      </c>
      <c r="T1766" s="56" t="s">
        <v>7140</v>
      </c>
      <c r="U1766" s="57">
        <v>358794776</v>
      </c>
      <c r="V1766" s="57">
        <v>-155097607.99000001</v>
      </c>
      <c r="W1766" s="57">
        <v>203697168.00999999</v>
      </c>
      <c r="X1766" s="57">
        <v>0</v>
      </c>
      <c r="Y1766" s="73">
        <v>40422</v>
      </c>
      <c r="Z1766" s="57">
        <v>-6960953.8200000003</v>
      </c>
      <c r="AA1766" s="57">
        <v>0</v>
      </c>
      <c r="AB1766" s="57">
        <v>196736214.19</v>
      </c>
      <c r="AC1766" s="57">
        <v>0</v>
      </c>
      <c r="AD1766" s="56" t="s">
        <v>9255</v>
      </c>
      <c r="AE1766" s="57">
        <v>0</v>
      </c>
      <c r="AF1766" s="57">
        <v>0</v>
      </c>
      <c r="AG1766" s="57">
        <v>0</v>
      </c>
      <c r="AI1766"/>
      <c r="AJ1766"/>
    </row>
    <row r="1767" spans="1:36">
      <c r="A1767" s="56" t="s">
        <v>48</v>
      </c>
      <c r="B1767" s="56" t="s">
        <v>11427</v>
      </c>
      <c r="C1767" s="56">
        <v>2101010050</v>
      </c>
      <c r="D1767" s="56" t="s">
        <v>43</v>
      </c>
      <c r="E1767" s="56">
        <v>2101020050</v>
      </c>
      <c r="F1767" s="56">
        <v>5401010050</v>
      </c>
      <c r="G1767" s="56" t="s">
        <v>11428</v>
      </c>
      <c r="H1767" s="56">
        <v>400301</v>
      </c>
      <c r="I1767" s="56" t="s">
        <v>11475</v>
      </c>
      <c r="J1767" s="56" t="s">
        <v>4855</v>
      </c>
      <c r="K1767" s="56" t="s">
        <v>1599</v>
      </c>
      <c r="L1767" s="56" t="s">
        <v>7138</v>
      </c>
      <c r="M1767" s="73">
        <v>40422</v>
      </c>
      <c r="N1767" s="56"/>
      <c r="O1767" s="56"/>
      <c r="P1767" s="56" t="s">
        <v>7139</v>
      </c>
      <c r="Q1767" s="56"/>
      <c r="R1767" s="56" t="s">
        <v>70</v>
      </c>
      <c r="S1767" s="56" t="s">
        <v>11415</v>
      </c>
      <c r="T1767" s="56" t="s">
        <v>7140</v>
      </c>
      <c r="U1767" s="57">
        <v>290296323</v>
      </c>
      <c r="V1767" s="57">
        <v>-125487516.43000001</v>
      </c>
      <c r="W1767" s="57">
        <v>164808806.56999999</v>
      </c>
      <c r="X1767" s="57">
        <v>0</v>
      </c>
      <c r="Y1767" s="73">
        <v>40422</v>
      </c>
      <c r="Z1767" s="57">
        <v>-5632019.8399999999</v>
      </c>
      <c r="AA1767" s="57">
        <v>0</v>
      </c>
      <c r="AB1767" s="57">
        <v>159176786.72999999</v>
      </c>
      <c r="AC1767" s="57">
        <v>0</v>
      </c>
      <c r="AD1767" s="56" t="s">
        <v>9255</v>
      </c>
      <c r="AE1767" s="57">
        <v>0</v>
      </c>
      <c r="AF1767" s="57">
        <v>0</v>
      </c>
      <c r="AG1767" s="57">
        <v>0</v>
      </c>
      <c r="AI1767"/>
      <c r="AJ1767"/>
    </row>
    <row r="1768" spans="1:36">
      <c r="A1768" s="56" t="s">
        <v>48</v>
      </c>
      <c r="B1768" s="56" t="s">
        <v>11427</v>
      </c>
      <c r="C1768" s="56">
        <v>2101010050</v>
      </c>
      <c r="D1768" s="56" t="s">
        <v>43</v>
      </c>
      <c r="E1768" s="56">
        <v>2101020050</v>
      </c>
      <c r="F1768" s="56">
        <v>5401010050</v>
      </c>
      <c r="G1768" s="56" t="s">
        <v>11428</v>
      </c>
      <c r="H1768" s="56">
        <v>400301</v>
      </c>
      <c r="I1768" s="56" t="s">
        <v>11475</v>
      </c>
      <c r="J1768" s="56" t="s">
        <v>4871</v>
      </c>
      <c r="K1768" s="56" t="s">
        <v>4872</v>
      </c>
      <c r="L1768" s="56" t="s">
        <v>7138</v>
      </c>
      <c r="M1768" s="73">
        <v>40422</v>
      </c>
      <c r="N1768" s="56"/>
      <c r="O1768" s="56"/>
      <c r="P1768" s="56" t="s">
        <v>7139</v>
      </c>
      <c r="Q1768" s="56"/>
      <c r="R1768" s="56" t="s">
        <v>70</v>
      </c>
      <c r="S1768" s="56" t="s">
        <v>11415</v>
      </c>
      <c r="T1768" s="56" t="s">
        <v>7140</v>
      </c>
      <c r="U1768" s="57">
        <v>61173437</v>
      </c>
      <c r="V1768" s="57">
        <v>-26443679.09</v>
      </c>
      <c r="W1768" s="57">
        <v>34729757.909999996</v>
      </c>
      <c r="X1768" s="57">
        <v>0</v>
      </c>
      <c r="Y1768" s="73">
        <v>40422</v>
      </c>
      <c r="Z1768" s="57">
        <v>-1186821.8</v>
      </c>
      <c r="AA1768" s="57">
        <v>0</v>
      </c>
      <c r="AB1768" s="57">
        <v>33542936.109999999</v>
      </c>
      <c r="AC1768" s="57">
        <v>0</v>
      </c>
      <c r="AD1768" s="56" t="s">
        <v>9255</v>
      </c>
      <c r="AE1768" s="57">
        <v>0</v>
      </c>
      <c r="AF1768" s="57">
        <v>0</v>
      </c>
      <c r="AG1768" s="57">
        <v>0</v>
      </c>
      <c r="AI1768"/>
      <c r="AJ1768"/>
    </row>
    <row r="1769" spans="1:36">
      <c r="A1769" s="56" t="s">
        <v>48</v>
      </c>
      <c r="B1769" s="56" t="s">
        <v>11427</v>
      </c>
      <c r="C1769" s="56">
        <v>2101010050</v>
      </c>
      <c r="D1769" s="56" t="s">
        <v>43</v>
      </c>
      <c r="E1769" s="56">
        <v>2101020050</v>
      </c>
      <c r="F1769" s="56">
        <v>5401010050</v>
      </c>
      <c r="G1769" s="56" t="s">
        <v>11428</v>
      </c>
      <c r="H1769" s="56">
        <v>400301</v>
      </c>
      <c r="I1769" s="56" t="s">
        <v>11531</v>
      </c>
      <c r="J1769" s="56" t="s">
        <v>4634</v>
      </c>
      <c r="K1769" s="56" t="s">
        <v>4635</v>
      </c>
      <c r="L1769" s="56" t="s">
        <v>7138</v>
      </c>
      <c r="M1769" s="73">
        <v>40422</v>
      </c>
      <c r="N1769" s="56"/>
      <c r="O1769" s="56"/>
      <c r="P1769" s="56" t="s">
        <v>7139</v>
      </c>
      <c r="Q1769" s="56"/>
      <c r="R1769" s="56" t="s">
        <v>70</v>
      </c>
      <c r="S1769" s="56" t="s">
        <v>11415</v>
      </c>
      <c r="T1769" s="56" t="s">
        <v>7140</v>
      </c>
      <c r="U1769" s="57">
        <v>4211740</v>
      </c>
      <c r="V1769" s="57">
        <v>-1820625.41</v>
      </c>
      <c r="W1769" s="57">
        <v>2391114.59</v>
      </c>
      <c r="X1769" s="57">
        <v>0</v>
      </c>
      <c r="Y1769" s="73">
        <v>40422</v>
      </c>
      <c r="Z1769" s="57">
        <v>-81711.679999999993</v>
      </c>
      <c r="AA1769" s="57">
        <v>0</v>
      </c>
      <c r="AB1769" s="57">
        <v>2309402.91</v>
      </c>
      <c r="AC1769" s="57">
        <v>0</v>
      </c>
      <c r="AD1769" s="56" t="s">
        <v>9255</v>
      </c>
      <c r="AE1769" s="57">
        <v>0</v>
      </c>
      <c r="AF1769" s="57">
        <v>0</v>
      </c>
      <c r="AG1769" s="57">
        <v>0</v>
      </c>
      <c r="AI1769"/>
      <c r="AJ1769"/>
    </row>
    <row r="1770" spans="1:36">
      <c r="A1770" s="56" t="s">
        <v>48</v>
      </c>
      <c r="B1770" s="56" t="s">
        <v>11427</v>
      </c>
      <c r="C1770" s="56">
        <v>2101010050</v>
      </c>
      <c r="D1770" s="56" t="s">
        <v>43</v>
      </c>
      <c r="E1770" s="56">
        <v>2101020050</v>
      </c>
      <c r="F1770" s="56">
        <v>5401010050</v>
      </c>
      <c r="G1770" s="56" t="s">
        <v>11428</v>
      </c>
      <c r="H1770" s="56">
        <v>400301</v>
      </c>
      <c r="I1770" s="56" t="s">
        <v>11531</v>
      </c>
      <c r="J1770" s="56" t="s">
        <v>4637</v>
      </c>
      <c r="K1770" s="56" t="s">
        <v>2927</v>
      </c>
      <c r="L1770" s="56" t="s">
        <v>7138</v>
      </c>
      <c r="M1770" s="73">
        <v>40422</v>
      </c>
      <c r="N1770" s="56"/>
      <c r="O1770" s="56"/>
      <c r="P1770" s="56" t="s">
        <v>7139</v>
      </c>
      <c r="Q1770" s="56"/>
      <c r="R1770" s="56" t="s">
        <v>70</v>
      </c>
      <c r="S1770" s="56" t="s">
        <v>11415</v>
      </c>
      <c r="T1770" s="56" t="s">
        <v>7140</v>
      </c>
      <c r="U1770" s="57">
        <v>11231306</v>
      </c>
      <c r="V1770" s="57">
        <v>-4855000.3600000003</v>
      </c>
      <c r="W1770" s="57">
        <v>6376305.6399999997</v>
      </c>
      <c r="X1770" s="57">
        <v>0</v>
      </c>
      <c r="Y1770" s="73">
        <v>40422</v>
      </c>
      <c r="Z1770" s="57">
        <v>-217897.82</v>
      </c>
      <c r="AA1770" s="57">
        <v>0</v>
      </c>
      <c r="AB1770" s="57">
        <v>6158407.8200000003</v>
      </c>
      <c r="AC1770" s="57">
        <v>0</v>
      </c>
      <c r="AD1770" s="56" t="s">
        <v>9255</v>
      </c>
      <c r="AE1770" s="57">
        <v>0</v>
      </c>
      <c r="AF1770" s="57">
        <v>0</v>
      </c>
      <c r="AG1770" s="57">
        <v>0</v>
      </c>
      <c r="AI1770"/>
      <c r="AJ1770"/>
    </row>
    <row r="1771" spans="1:36">
      <c r="A1771" s="56" t="s">
        <v>48</v>
      </c>
      <c r="B1771" s="56" t="s">
        <v>11427</v>
      </c>
      <c r="C1771" s="56">
        <v>2101010050</v>
      </c>
      <c r="D1771" s="56" t="s">
        <v>43</v>
      </c>
      <c r="E1771" s="56">
        <v>2101020050</v>
      </c>
      <c r="F1771" s="56">
        <v>5401010050</v>
      </c>
      <c r="G1771" s="56" t="s">
        <v>11428</v>
      </c>
      <c r="H1771" s="56">
        <v>400301</v>
      </c>
      <c r="I1771" s="56" t="s">
        <v>11483</v>
      </c>
      <c r="J1771" s="56" t="s">
        <v>5050</v>
      </c>
      <c r="K1771" s="56" t="s">
        <v>5051</v>
      </c>
      <c r="L1771" s="56" t="s">
        <v>7138</v>
      </c>
      <c r="M1771" s="73">
        <v>40422</v>
      </c>
      <c r="N1771" s="56"/>
      <c r="O1771" s="56"/>
      <c r="P1771" s="56" t="s">
        <v>7139</v>
      </c>
      <c r="Q1771" s="56"/>
      <c r="R1771" s="56" t="s">
        <v>70</v>
      </c>
      <c r="S1771" s="56" t="s">
        <v>11415</v>
      </c>
      <c r="T1771" s="56" t="s">
        <v>7140</v>
      </c>
      <c r="U1771" s="57">
        <v>49171787</v>
      </c>
      <c r="V1771" s="57">
        <v>-21255679.120000001</v>
      </c>
      <c r="W1771" s="57">
        <v>27916107.879999999</v>
      </c>
      <c r="X1771" s="57">
        <v>0</v>
      </c>
      <c r="Y1771" s="73">
        <v>40422</v>
      </c>
      <c r="Z1771" s="57">
        <v>-953978.59</v>
      </c>
      <c r="AA1771" s="57">
        <v>0</v>
      </c>
      <c r="AB1771" s="57">
        <v>26962129.289999999</v>
      </c>
      <c r="AC1771" s="57">
        <v>0</v>
      </c>
      <c r="AD1771" s="56" t="s">
        <v>9255</v>
      </c>
      <c r="AE1771" s="57">
        <v>0</v>
      </c>
      <c r="AF1771" s="57">
        <v>0</v>
      </c>
      <c r="AG1771" s="57">
        <v>0</v>
      </c>
      <c r="AI1771"/>
      <c r="AJ1771"/>
    </row>
    <row r="1772" spans="1:36">
      <c r="A1772" s="56" t="s">
        <v>48</v>
      </c>
      <c r="B1772" s="56" t="s">
        <v>11427</v>
      </c>
      <c r="C1772" s="56">
        <v>2101010050</v>
      </c>
      <c r="D1772" s="56" t="s">
        <v>43</v>
      </c>
      <c r="E1772" s="56">
        <v>2101020050</v>
      </c>
      <c r="F1772" s="56">
        <v>5401010050</v>
      </c>
      <c r="G1772" s="56" t="s">
        <v>11428</v>
      </c>
      <c r="H1772" s="56">
        <v>400301</v>
      </c>
      <c r="I1772" s="56" t="s">
        <v>11483</v>
      </c>
      <c r="J1772" s="56" t="s">
        <v>5052</v>
      </c>
      <c r="K1772" s="56" t="s">
        <v>5053</v>
      </c>
      <c r="L1772" s="56" t="s">
        <v>7138</v>
      </c>
      <c r="M1772" s="73">
        <v>40422</v>
      </c>
      <c r="N1772" s="56"/>
      <c r="O1772" s="56"/>
      <c r="P1772" s="56" t="s">
        <v>7139</v>
      </c>
      <c r="Q1772" s="56"/>
      <c r="R1772" s="56" t="s">
        <v>70</v>
      </c>
      <c r="S1772" s="56" t="s">
        <v>11415</v>
      </c>
      <c r="T1772" s="56" t="s">
        <v>7140</v>
      </c>
      <c r="U1772" s="57">
        <v>266100175</v>
      </c>
      <c r="V1772" s="57">
        <v>-115028154.39</v>
      </c>
      <c r="W1772" s="57">
        <v>151072020.61000001</v>
      </c>
      <c r="X1772" s="57">
        <v>0</v>
      </c>
      <c r="Y1772" s="73">
        <v>40422</v>
      </c>
      <c r="Z1772" s="57">
        <v>-5162591.9400000004</v>
      </c>
      <c r="AA1772" s="57">
        <v>0</v>
      </c>
      <c r="AB1772" s="57">
        <v>145909428.66999999</v>
      </c>
      <c r="AC1772" s="57">
        <v>0</v>
      </c>
      <c r="AD1772" s="56" t="s">
        <v>9255</v>
      </c>
      <c r="AE1772" s="57">
        <v>0</v>
      </c>
      <c r="AF1772" s="57">
        <v>0</v>
      </c>
      <c r="AG1772" s="57">
        <v>0</v>
      </c>
      <c r="AI1772"/>
      <c r="AJ1772"/>
    </row>
    <row r="1773" spans="1:36">
      <c r="A1773" s="56" t="s">
        <v>48</v>
      </c>
      <c r="B1773" s="56" t="s">
        <v>11427</v>
      </c>
      <c r="C1773" s="56">
        <v>2101010050</v>
      </c>
      <c r="D1773" s="56" t="s">
        <v>43</v>
      </c>
      <c r="E1773" s="56">
        <v>2101020050</v>
      </c>
      <c r="F1773" s="56">
        <v>5401010050</v>
      </c>
      <c r="G1773" s="56" t="s">
        <v>11428</v>
      </c>
      <c r="H1773" s="56">
        <v>400301</v>
      </c>
      <c r="I1773" s="56" t="s">
        <v>11532</v>
      </c>
      <c r="J1773" s="56" t="s">
        <v>5026</v>
      </c>
      <c r="K1773" s="56" t="s">
        <v>7141</v>
      </c>
      <c r="L1773" s="56" t="s">
        <v>7138</v>
      </c>
      <c r="M1773" s="73">
        <v>40422</v>
      </c>
      <c r="N1773" s="56"/>
      <c r="O1773" s="56"/>
      <c r="P1773" s="56" t="s">
        <v>7139</v>
      </c>
      <c r="Q1773" s="56"/>
      <c r="R1773" s="56" t="s">
        <v>70</v>
      </c>
      <c r="S1773" s="56" t="s">
        <v>11415</v>
      </c>
      <c r="T1773" s="56" t="s">
        <v>7140</v>
      </c>
      <c r="U1773" s="57">
        <v>324453826</v>
      </c>
      <c r="V1773" s="57">
        <v>-140252912.47</v>
      </c>
      <c r="W1773" s="57">
        <v>184200913.53</v>
      </c>
      <c r="X1773" s="57">
        <v>0</v>
      </c>
      <c r="Y1773" s="73">
        <v>40422</v>
      </c>
      <c r="Z1773" s="57">
        <v>-6294707.3099999996</v>
      </c>
      <c r="AA1773" s="57">
        <v>0</v>
      </c>
      <c r="AB1773" s="57">
        <v>177906206.22</v>
      </c>
      <c r="AC1773" s="57">
        <v>0</v>
      </c>
      <c r="AD1773" s="56" t="s">
        <v>9255</v>
      </c>
      <c r="AE1773" s="57">
        <v>0</v>
      </c>
      <c r="AF1773" s="57">
        <v>0</v>
      </c>
      <c r="AG1773" s="57">
        <v>0</v>
      </c>
      <c r="AI1773"/>
      <c r="AJ1773"/>
    </row>
    <row r="1774" spans="1:36">
      <c r="A1774" s="56" t="s">
        <v>48</v>
      </c>
      <c r="B1774" s="56" t="s">
        <v>11427</v>
      </c>
      <c r="C1774" s="56">
        <v>2101010050</v>
      </c>
      <c r="D1774" s="56" t="s">
        <v>43</v>
      </c>
      <c r="E1774" s="56">
        <v>2101020050</v>
      </c>
      <c r="F1774" s="56">
        <v>5401010050</v>
      </c>
      <c r="G1774" s="56" t="s">
        <v>11428</v>
      </c>
      <c r="H1774" s="56">
        <v>400302</v>
      </c>
      <c r="I1774" s="56" t="s">
        <v>11517</v>
      </c>
      <c r="J1774" s="56" t="s">
        <v>5197</v>
      </c>
      <c r="K1774" s="56" t="s">
        <v>4727</v>
      </c>
      <c r="L1774" s="56" t="s">
        <v>7138</v>
      </c>
      <c r="M1774" s="73">
        <v>40542</v>
      </c>
      <c r="N1774" s="56"/>
      <c r="O1774" s="56"/>
      <c r="P1774" s="56" t="s">
        <v>7139</v>
      </c>
      <c r="Q1774" s="56"/>
      <c r="R1774" s="56" t="s">
        <v>70</v>
      </c>
      <c r="S1774" s="56" t="s">
        <v>11415</v>
      </c>
      <c r="T1774" s="56" t="s">
        <v>7140</v>
      </c>
      <c r="U1774" s="57">
        <v>172609501</v>
      </c>
      <c r="V1774" s="57">
        <v>-71847628.989999995</v>
      </c>
      <c r="W1774" s="57">
        <v>100761872.01000001</v>
      </c>
      <c r="X1774" s="57">
        <v>0</v>
      </c>
      <c r="Y1774" s="73">
        <v>40542</v>
      </c>
      <c r="Z1774" s="57">
        <v>-3406607.61</v>
      </c>
      <c r="AA1774" s="57">
        <v>0</v>
      </c>
      <c r="AB1774" s="57">
        <v>97355264.400000006</v>
      </c>
      <c r="AC1774" s="57">
        <v>0</v>
      </c>
      <c r="AD1774" s="56" t="s">
        <v>9255</v>
      </c>
      <c r="AE1774" s="57">
        <v>0</v>
      </c>
      <c r="AF1774" s="57">
        <v>0</v>
      </c>
      <c r="AG1774" s="57">
        <v>0</v>
      </c>
      <c r="AI1774"/>
      <c r="AJ1774"/>
    </row>
    <row r="1775" spans="1:36">
      <c r="A1775" s="56" t="s">
        <v>48</v>
      </c>
      <c r="B1775" s="56" t="s">
        <v>11427</v>
      </c>
      <c r="C1775" s="56">
        <v>2101010050</v>
      </c>
      <c r="D1775" s="56" t="s">
        <v>43</v>
      </c>
      <c r="E1775" s="56">
        <v>2101020050</v>
      </c>
      <c r="F1775" s="56">
        <v>5401010050</v>
      </c>
      <c r="G1775" s="56" t="s">
        <v>11428</v>
      </c>
      <c r="H1775" s="56">
        <v>400302</v>
      </c>
      <c r="I1775" s="56" t="s">
        <v>11517</v>
      </c>
      <c r="J1775" s="56" t="s">
        <v>5218</v>
      </c>
      <c r="K1775" s="56" t="s">
        <v>4764</v>
      </c>
      <c r="L1775" s="56" t="s">
        <v>7138</v>
      </c>
      <c r="M1775" s="73">
        <v>40542</v>
      </c>
      <c r="N1775" s="56"/>
      <c r="O1775" s="56"/>
      <c r="P1775" s="56" t="s">
        <v>7139</v>
      </c>
      <c r="Q1775" s="56"/>
      <c r="R1775" s="56" t="s">
        <v>70</v>
      </c>
      <c r="S1775" s="56" t="s">
        <v>11415</v>
      </c>
      <c r="T1775" s="56" t="s">
        <v>7140</v>
      </c>
      <c r="U1775" s="57">
        <v>5741671</v>
      </c>
      <c r="V1775" s="57">
        <v>-2390604.89</v>
      </c>
      <c r="W1775" s="57">
        <v>3351066.11</v>
      </c>
      <c r="X1775" s="57">
        <v>0</v>
      </c>
      <c r="Y1775" s="73">
        <v>40542</v>
      </c>
      <c r="Z1775" s="57">
        <v>-113292.39</v>
      </c>
      <c r="AA1775" s="57">
        <v>0</v>
      </c>
      <c r="AB1775" s="57">
        <v>3237773.72</v>
      </c>
      <c r="AC1775" s="57">
        <v>0</v>
      </c>
      <c r="AD1775" s="56" t="s">
        <v>9255</v>
      </c>
      <c r="AE1775" s="57">
        <v>0</v>
      </c>
      <c r="AF1775" s="57">
        <v>0</v>
      </c>
      <c r="AG1775" s="57">
        <v>0</v>
      </c>
      <c r="AI1775"/>
      <c r="AJ1775"/>
    </row>
    <row r="1776" spans="1:36">
      <c r="A1776" s="56" t="s">
        <v>48</v>
      </c>
      <c r="B1776" s="56" t="s">
        <v>11427</v>
      </c>
      <c r="C1776" s="56">
        <v>2101010050</v>
      </c>
      <c r="D1776" s="56" t="s">
        <v>43</v>
      </c>
      <c r="E1776" s="56">
        <v>2101020050</v>
      </c>
      <c r="F1776" s="56">
        <v>5401010050</v>
      </c>
      <c r="G1776" s="56" t="s">
        <v>11428</v>
      </c>
      <c r="H1776" s="56">
        <v>400302</v>
      </c>
      <c r="I1776" s="56" t="s">
        <v>11517</v>
      </c>
      <c r="J1776" s="56" t="s">
        <v>5223</v>
      </c>
      <c r="K1776" s="56" t="s">
        <v>1244</v>
      </c>
      <c r="L1776" s="56" t="s">
        <v>7138</v>
      </c>
      <c r="M1776" s="73">
        <v>40542</v>
      </c>
      <c r="N1776" s="56"/>
      <c r="O1776" s="56"/>
      <c r="P1776" s="56" t="s">
        <v>7139</v>
      </c>
      <c r="Q1776" s="56"/>
      <c r="R1776" s="56" t="s">
        <v>70</v>
      </c>
      <c r="S1776" s="56" t="s">
        <v>11415</v>
      </c>
      <c r="T1776" s="56" t="s">
        <v>7140</v>
      </c>
      <c r="U1776" s="57">
        <v>249921218</v>
      </c>
      <c r="V1776" s="57">
        <v>-104057306.65000001</v>
      </c>
      <c r="W1776" s="57">
        <v>145863911.34999999</v>
      </c>
      <c r="X1776" s="57">
        <v>0</v>
      </c>
      <c r="Y1776" s="73">
        <v>40542</v>
      </c>
      <c r="Z1776" s="57">
        <v>-4931347.51</v>
      </c>
      <c r="AA1776" s="57">
        <v>0</v>
      </c>
      <c r="AB1776" s="57">
        <v>140932563.84</v>
      </c>
      <c r="AC1776" s="57">
        <v>0</v>
      </c>
      <c r="AD1776" s="56" t="s">
        <v>9255</v>
      </c>
      <c r="AE1776" s="57">
        <v>0</v>
      </c>
      <c r="AF1776" s="57">
        <v>0</v>
      </c>
      <c r="AG1776" s="57">
        <v>0</v>
      </c>
      <c r="AI1776"/>
      <c r="AJ1776"/>
    </row>
    <row r="1777" spans="1:36">
      <c r="A1777" s="56" t="s">
        <v>48</v>
      </c>
      <c r="B1777" s="56" t="s">
        <v>11427</v>
      </c>
      <c r="C1777" s="56">
        <v>2101010050</v>
      </c>
      <c r="D1777" s="56" t="s">
        <v>43</v>
      </c>
      <c r="E1777" s="56">
        <v>2101020050</v>
      </c>
      <c r="F1777" s="56">
        <v>5401010050</v>
      </c>
      <c r="G1777" s="56" t="s">
        <v>11428</v>
      </c>
      <c r="H1777" s="56">
        <v>400302</v>
      </c>
      <c r="I1777" s="56" t="s">
        <v>11477</v>
      </c>
      <c r="J1777" s="56" t="s">
        <v>5228</v>
      </c>
      <c r="K1777" s="56" t="s">
        <v>1250</v>
      </c>
      <c r="L1777" s="56" t="s">
        <v>7138</v>
      </c>
      <c r="M1777" s="73">
        <v>40542</v>
      </c>
      <c r="N1777" s="56"/>
      <c r="O1777" s="56"/>
      <c r="P1777" s="56" t="s">
        <v>7139</v>
      </c>
      <c r="Q1777" s="56"/>
      <c r="R1777" s="56" t="s">
        <v>70</v>
      </c>
      <c r="S1777" s="56" t="s">
        <v>11415</v>
      </c>
      <c r="T1777" s="56" t="s">
        <v>7140</v>
      </c>
      <c r="U1777" s="57">
        <v>601767077</v>
      </c>
      <c r="V1777" s="57">
        <v>-250258909.61000001</v>
      </c>
      <c r="W1777" s="57">
        <v>351508167.38999999</v>
      </c>
      <c r="X1777" s="57">
        <v>0</v>
      </c>
      <c r="Y1777" s="73">
        <v>40542</v>
      </c>
      <c r="Z1777" s="57">
        <v>-11884669.289999999</v>
      </c>
      <c r="AA1777" s="57">
        <v>0</v>
      </c>
      <c r="AB1777" s="57">
        <v>339623498.10000002</v>
      </c>
      <c r="AC1777" s="57">
        <v>0</v>
      </c>
      <c r="AD1777" s="56" t="s">
        <v>9255</v>
      </c>
      <c r="AE1777" s="57">
        <v>0</v>
      </c>
      <c r="AF1777" s="57">
        <v>0</v>
      </c>
      <c r="AG1777" s="57">
        <v>0</v>
      </c>
      <c r="AI1777"/>
      <c r="AJ1777"/>
    </row>
    <row r="1778" spans="1:36">
      <c r="A1778" s="56" t="s">
        <v>48</v>
      </c>
      <c r="B1778" s="56" t="s">
        <v>11427</v>
      </c>
      <c r="C1778" s="56">
        <v>2101010050</v>
      </c>
      <c r="D1778" s="56" t="s">
        <v>43</v>
      </c>
      <c r="E1778" s="56">
        <v>2101020050</v>
      </c>
      <c r="F1778" s="56">
        <v>5401010050</v>
      </c>
      <c r="G1778" s="56" t="s">
        <v>11428</v>
      </c>
      <c r="H1778" s="56">
        <v>400302</v>
      </c>
      <c r="I1778" s="56" t="s">
        <v>11477</v>
      </c>
      <c r="J1778" s="56" t="s">
        <v>5239</v>
      </c>
      <c r="K1778" s="56" t="s">
        <v>4796</v>
      </c>
      <c r="L1778" s="56" t="s">
        <v>7138</v>
      </c>
      <c r="M1778" s="73">
        <v>40542</v>
      </c>
      <c r="N1778" s="56"/>
      <c r="O1778" s="56"/>
      <c r="P1778" s="56" t="s">
        <v>7139</v>
      </c>
      <c r="Q1778" s="56"/>
      <c r="R1778" s="56" t="s">
        <v>70</v>
      </c>
      <c r="S1778" s="56" t="s">
        <v>11415</v>
      </c>
      <c r="T1778" s="56" t="s">
        <v>7140</v>
      </c>
      <c r="U1778" s="57">
        <v>2452452</v>
      </c>
      <c r="V1778" s="57">
        <v>-1019908.41</v>
      </c>
      <c r="W1778" s="57">
        <v>1432543.59</v>
      </c>
      <c r="X1778" s="57">
        <v>0</v>
      </c>
      <c r="Y1778" s="73">
        <v>40542</v>
      </c>
      <c r="Z1778" s="57">
        <v>-48435.03</v>
      </c>
      <c r="AA1778" s="57">
        <v>0</v>
      </c>
      <c r="AB1778" s="57">
        <v>1384108.56</v>
      </c>
      <c r="AC1778" s="57">
        <v>0</v>
      </c>
      <c r="AD1778" s="56" t="s">
        <v>9255</v>
      </c>
      <c r="AE1778" s="57">
        <v>0</v>
      </c>
      <c r="AF1778" s="57">
        <v>0</v>
      </c>
      <c r="AG1778" s="57">
        <v>0</v>
      </c>
      <c r="AI1778"/>
      <c r="AJ1778"/>
    </row>
    <row r="1779" spans="1:36">
      <c r="A1779" s="56" t="s">
        <v>48</v>
      </c>
      <c r="B1779" s="56" t="s">
        <v>11427</v>
      </c>
      <c r="C1779" s="56">
        <v>2101010050</v>
      </c>
      <c r="D1779" s="56" t="s">
        <v>43</v>
      </c>
      <c r="E1779" s="56">
        <v>2101020050</v>
      </c>
      <c r="F1779" s="56">
        <v>5401010050</v>
      </c>
      <c r="G1779" s="56" t="s">
        <v>11428</v>
      </c>
      <c r="H1779" s="56">
        <v>400302</v>
      </c>
      <c r="I1779" s="56" t="s">
        <v>11477</v>
      </c>
      <c r="J1779" s="56" t="s">
        <v>5244</v>
      </c>
      <c r="K1779" s="56" t="s">
        <v>4806</v>
      </c>
      <c r="L1779" s="56" t="s">
        <v>7138</v>
      </c>
      <c r="M1779" s="73">
        <v>40542</v>
      </c>
      <c r="N1779" s="56"/>
      <c r="O1779" s="56"/>
      <c r="P1779" s="56" t="s">
        <v>7139</v>
      </c>
      <c r="Q1779" s="56"/>
      <c r="R1779" s="56" t="s">
        <v>70</v>
      </c>
      <c r="S1779" s="56" t="s">
        <v>11415</v>
      </c>
      <c r="T1779" s="56" t="s">
        <v>7140</v>
      </c>
      <c r="U1779" s="57">
        <v>1614843</v>
      </c>
      <c r="V1779" s="57">
        <v>-671582.61</v>
      </c>
      <c r="W1779" s="57">
        <v>943260.39</v>
      </c>
      <c r="X1779" s="57">
        <v>0</v>
      </c>
      <c r="Y1779" s="73">
        <v>40542</v>
      </c>
      <c r="Z1779" s="57">
        <v>-31892.07</v>
      </c>
      <c r="AA1779" s="57">
        <v>0</v>
      </c>
      <c r="AB1779" s="57">
        <v>911368.32</v>
      </c>
      <c r="AC1779" s="57">
        <v>0</v>
      </c>
      <c r="AD1779" s="56" t="s">
        <v>9255</v>
      </c>
      <c r="AE1779" s="57">
        <v>0</v>
      </c>
      <c r="AF1779" s="57">
        <v>0</v>
      </c>
      <c r="AG1779" s="57">
        <v>0</v>
      </c>
      <c r="AI1779"/>
      <c r="AJ1779"/>
    </row>
    <row r="1780" spans="1:36">
      <c r="A1780" s="56" t="s">
        <v>48</v>
      </c>
      <c r="B1780" s="56" t="s">
        <v>11427</v>
      </c>
      <c r="C1780" s="56">
        <v>2101010050</v>
      </c>
      <c r="D1780" s="56" t="s">
        <v>43</v>
      </c>
      <c r="E1780" s="56">
        <v>2101020050</v>
      </c>
      <c r="F1780" s="56">
        <v>5401010050</v>
      </c>
      <c r="G1780" s="56" t="s">
        <v>11428</v>
      </c>
      <c r="H1780" s="56">
        <v>400302</v>
      </c>
      <c r="I1780" s="56" t="s">
        <v>11477</v>
      </c>
      <c r="J1780" s="56" t="s">
        <v>5246</v>
      </c>
      <c r="K1780" s="56" t="s">
        <v>1556</v>
      </c>
      <c r="L1780" s="56" t="s">
        <v>7138</v>
      </c>
      <c r="M1780" s="73">
        <v>40542</v>
      </c>
      <c r="N1780" s="56"/>
      <c r="O1780" s="56"/>
      <c r="P1780" s="56" t="s">
        <v>7139</v>
      </c>
      <c r="Q1780" s="56"/>
      <c r="R1780" s="56" t="s">
        <v>70</v>
      </c>
      <c r="S1780" s="56" t="s">
        <v>11415</v>
      </c>
      <c r="T1780" s="56" t="s">
        <v>7140</v>
      </c>
      <c r="U1780" s="57">
        <v>44053755</v>
      </c>
      <c r="V1780" s="57">
        <v>-18320844.780000001</v>
      </c>
      <c r="W1780" s="57">
        <v>25732910.219999999</v>
      </c>
      <c r="X1780" s="57">
        <v>0</v>
      </c>
      <c r="Y1780" s="73">
        <v>40542</v>
      </c>
      <c r="Z1780" s="57">
        <v>-870042.54</v>
      </c>
      <c r="AA1780" s="57">
        <v>0</v>
      </c>
      <c r="AB1780" s="57">
        <v>24862867.68</v>
      </c>
      <c r="AC1780" s="57">
        <v>0</v>
      </c>
      <c r="AD1780" s="56" t="s">
        <v>9255</v>
      </c>
      <c r="AE1780" s="57">
        <v>0</v>
      </c>
      <c r="AF1780" s="57">
        <v>0</v>
      </c>
      <c r="AG1780" s="57">
        <v>0</v>
      </c>
      <c r="AI1780"/>
      <c r="AJ1780"/>
    </row>
    <row r="1781" spans="1:36">
      <c r="A1781" s="56" t="s">
        <v>48</v>
      </c>
      <c r="B1781" s="56" t="s">
        <v>11427</v>
      </c>
      <c r="C1781" s="56">
        <v>2101010050</v>
      </c>
      <c r="D1781" s="56" t="s">
        <v>43</v>
      </c>
      <c r="E1781" s="56">
        <v>2101020050</v>
      </c>
      <c r="F1781" s="56">
        <v>5401010050</v>
      </c>
      <c r="G1781" s="56" t="s">
        <v>11428</v>
      </c>
      <c r="H1781" s="56">
        <v>400302</v>
      </c>
      <c r="I1781" s="56" t="s">
        <v>11477</v>
      </c>
      <c r="J1781" s="56" t="s">
        <v>5247</v>
      </c>
      <c r="K1781" s="56" t="s">
        <v>1558</v>
      </c>
      <c r="L1781" s="56" t="s">
        <v>7138</v>
      </c>
      <c r="M1781" s="73">
        <v>40542</v>
      </c>
      <c r="N1781" s="56"/>
      <c r="O1781" s="56"/>
      <c r="P1781" s="56" t="s">
        <v>7139</v>
      </c>
      <c r="Q1781" s="56"/>
      <c r="R1781" s="56" t="s">
        <v>70</v>
      </c>
      <c r="S1781" s="56" t="s">
        <v>11415</v>
      </c>
      <c r="T1781" s="56" t="s">
        <v>7140</v>
      </c>
      <c r="U1781" s="57">
        <v>44053755</v>
      </c>
      <c r="V1781" s="57">
        <v>-18320844.780000001</v>
      </c>
      <c r="W1781" s="57">
        <v>25732910.219999999</v>
      </c>
      <c r="X1781" s="57">
        <v>0</v>
      </c>
      <c r="Y1781" s="73">
        <v>40542</v>
      </c>
      <c r="Z1781" s="57">
        <v>-870042.54</v>
      </c>
      <c r="AA1781" s="57">
        <v>0</v>
      </c>
      <c r="AB1781" s="57">
        <v>24862867.68</v>
      </c>
      <c r="AC1781" s="57">
        <v>0</v>
      </c>
      <c r="AD1781" s="56" t="s">
        <v>9255</v>
      </c>
      <c r="AE1781" s="57">
        <v>0</v>
      </c>
      <c r="AF1781" s="57">
        <v>0</v>
      </c>
      <c r="AG1781" s="57">
        <v>0</v>
      </c>
      <c r="AI1781"/>
      <c r="AJ1781"/>
    </row>
    <row r="1782" spans="1:36">
      <c r="A1782" s="56" t="s">
        <v>48</v>
      </c>
      <c r="B1782" s="56" t="s">
        <v>11427</v>
      </c>
      <c r="C1782" s="56">
        <v>2101010050</v>
      </c>
      <c r="D1782" s="56" t="s">
        <v>43</v>
      </c>
      <c r="E1782" s="56">
        <v>2101020050</v>
      </c>
      <c r="F1782" s="56">
        <v>5401010050</v>
      </c>
      <c r="G1782" s="56" t="s">
        <v>11428</v>
      </c>
      <c r="H1782" s="56">
        <v>400302</v>
      </c>
      <c r="I1782" s="56" t="s">
        <v>11477</v>
      </c>
      <c r="J1782" s="56" t="s">
        <v>5248</v>
      </c>
      <c r="K1782" s="56" t="s">
        <v>1560</v>
      </c>
      <c r="L1782" s="56" t="s">
        <v>7138</v>
      </c>
      <c r="M1782" s="73">
        <v>40542</v>
      </c>
      <c r="N1782" s="56"/>
      <c r="O1782" s="56"/>
      <c r="P1782" s="56" t="s">
        <v>7139</v>
      </c>
      <c r="Q1782" s="56"/>
      <c r="R1782" s="56" t="s">
        <v>70</v>
      </c>
      <c r="S1782" s="56" t="s">
        <v>11415</v>
      </c>
      <c r="T1782" s="56" t="s">
        <v>7140</v>
      </c>
      <c r="U1782" s="57">
        <v>44053755</v>
      </c>
      <c r="V1782" s="57">
        <v>-18320844.780000001</v>
      </c>
      <c r="W1782" s="57">
        <v>25732910.219999999</v>
      </c>
      <c r="X1782" s="57">
        <v>0</v>
      </c>
      <c r="Y1782" s="73">
        <v>40542</v>
      </c>
      <c r="Z1782" s="57">
        <v>-870042.54</v>
      </c>
      <c r="AA1782" s="57">
        <v>0</v>
      </c>
      <c r="AB1782" s="57">
        <v>24862867.68</v>
      </c>
      <c r="AC1782" s="57">
        <v>0</v>
      </c>
      <c r="AD1782" s="56" t="s">
        <v>9255</v>
      </c>
      <c r="AE1782" s="57">
        <v>0</v>
      </c>
      <c r="AF1782" s="57">
        <v>0</v>
      </c>
      <c r="AG1782" s="57">
        <v>0</v>
      </c>
      <c r="AI1782"/>
      <c r="AJ1782"/>
    </row>
    <row r="1783" spans="1:36">
      <c r="A1783" s="56" t="s">
        <v>48</v>
      </c>
      <c r="B1783" s="56" t="s">
        <v>11427</v>
      </c>
      <c r="C1783" s="56">
        <v>2101010050</v>
      </c>
      <c r="D1783" s="56" t="s">
        <v>43</v>
      </c>
      <c r="E1783" s="56">
        <v>2101020050</v>
      </c>
      <c r="F1783" s="56">
        <v>5401010050</v>
      </c>
      <c r="G1783" s="56" t="s">
        <v>11428</v>
      </c>
      <c r="H1783" s="56">
        <v>400302</v>
      </c>
      <c r="I1783" s="56" t="s">
        <v>11477</v>
      </c>
      <c r="J1783" s="56" t="s">
        <v>5249</v>
      </c>
      <c r="K1783" s="56" t="s">
        <v>1562</v>
      </c>
      <c r="L1783" s="56" t="s">
        <v>7138</v>
      </c>
      <c r="M1783" s="73">
        <v>40542</v>
      </c>
      <c r="N1783" s="56"/>
      <c r="O1783" s="56"/>
      <c r="P1783" s="56" t="s">
        <v>7139</v>
      </c>
      <c r="Q1783" s="56"/>
      <c r="R1783" s="56" t="s">
        <v>70</v>
      </c>
      <c r="S1783" s="56" t="s">
        <v>11415</v>
      </c>
      <c r="T1783" s="56" t="s">
        <v>7140</v>
      </c>
      <c r="U1783" s="57">
        <v>21925209</v>
      </c>
      <c r="V1783" s="57">
        <v>-9118091.9600000009</v>
      </c>
      <c r="W1783" s="57">
        <v>12807117.039999999</v>
      </c>
      <c r="X1783" s="57">
        <v>0</v>
      </c>
      <c r="Y1783" s="73">
        <v>40542</v>
      </c>
      <c r="Z1783" s="57">
        <v>-433015.18</v>
      </c>
      <c r="AA1783" s="57">
        <v>0</v>
      </c>
      <c r="AB1783" s="57">
        <v>12374101.859999999</v>
      </c>
      <c r="AC1783" s="57">
        <v>0</v>
      </c>
      <c r="AD1783" s="56" t="s">
        <v>9255</v>
      </c>
      <c r="AE1783" s="57">
        <v>0</v>
      </c>
      <c r="AF1783" s="57">
        <v>0</v>
      </c>
      <c r="AG1783" s="57">
        <v>0</v>
      </c>
      <c r="AI1783"/>
      <c r="AJ1783"/>
    </row>
    <row r="1784" spans="1:36">
      <c r="A1784" s="56" t="s">
        <v>48</v>
      </c>
      <c r="B1784" s="56" t="s">
        <v>11427</v>
      </c>
      <c r="C1784" s="56">
        <v>2101010050</v>
      </c>
      <c r="D1784" s="56" t="s">
        <v>43</v>
      </c>
      <c r="E1784" s="56">
        <v>2101020050</v>
      </c>
      <c r="F1784" s="56">
        <v>5401010050</v>
      </c>
      <c r="G1784" s="56" t="s">
        <v>11428</v>
      </c>
      <c r="H1784" s="56">
        <v>400302</v>
      </c>
      <c r="I1784" s="56" t="s">
        <v>11477</v>
      </c>
      <c r="J1784" s="56" t="s">
        <v>5250</v>
      </c>
      <c r="K1784" s="56" t="s">
        <v>1564</v>
      </c>
      <c r="L1784" s="56" t="s">
        <v>7138</v>
      </c>
      <c r="M1784" s="73">
        <v>40542</v>
      </c>
      <c r="N1784" s="56"/>
      <c r="O1784" s="56"/>
      <c r="P1784" s="56" t="s">
        <v>7139</v>
      </c>
      <c r="Q1784" s="56"/>
      <c r="R1784" s="56" t="s">
        <v>70</v>
      </c>
      <c r="S1784" s="56" t="s">
        <v>11415</v>
      </c>
      <c r="T1784" s="56" t="s">
        <v>7140</v>
      </c>
      <c r="U1784" s="57">
        <v>21925209</v>
      </c>
      <c r="V1784" s="57">
        <v>-9118091.9600000009</v>
      </c>
      <c r="W1784" s="57">
        <v>12807117.039999999</v>
      </c>
      <c r="X1784" s="57">
        <v>0</v>
      </c>
      <c r="Y1784" s="73">
        <v>40542</v>
      </c>
      <c r="Z1784" s="57">
        <v>-433015.18</v>
      </c>
      <c r="AA1784" s="57">
        <v>0</v>
      </c>
      <c r="AB1784" s="57">
        <v>12374101.859999999</v>
      </c>
      <c r="AC1784" s="57">
        <v>0</v>
      </c>
      <c r="AD1784" s="56" t="s">
        <v>9255</v>
      </c>
      <c r="AE1784" s="57">
        <v>0</v>
      </c>
      <c r="AF1784" s="57">
        <v>0</v>
      </c>
      <c r="AG1784" s="57">
        <v>0</v>
      </c>
      <c r="AI1784"/>
      <c r="AJ1784"/>
    </row>
    <row r="1785" spans="1:36">
      <c r="A1785" s="56" t="s">
        <v>48</v>
      </c>
      <c r="B1785" s="56" t="s">
        <v>11427</v>
      </c>
      <c r="C1785" s="56">
        <v>2101010050</v>
      </c>
      <c r="D1785" s="56" t="s">
        <v>43</v>
      </c>
      <c r="E1785" s="56">
        <v>2101020050</v>
      </c>
      <c r="F1785" s="56">
        <v>5401010050</v>
      </c>
      <c r="G1785" s="56" t="s">
        <v>11428</v>
      </c>
      <c r="H1785" s="56">
        <v>400302</v>
      </c>
      <c r="I1785" s="56" t="s">
        <v>11477</v>
      </c>
      <c r="J1785" s="56" t="s">
        <v>5251</v>
      </c>
      <c r="K1785" s="56" t="s">
        <v>1566</v>
      </c>
      <c r="L1785" s="56" t="s">
        <v>7138</v>
      </c>
      <c r="M1785" s="73">
        <v>40542</v>
      </c>
      <c r="N1785" s="56"/>
      <c r="O1785" s="56"/>
      <c r="P1785" s="56" t="s">
        <v>7139</v>
      </c>
      <c r="Q1785" s="56"/>
      <c r="R1785" s="56" t="s">
        <v>70</v>
      </c>
      <c r="S1785" s="56" t="s">
        <v>11415</v>
      </c>
      <c r="T1785" s="56" t="s">
        <v>7140</v>
      </c>
      <c r="U1785" s="57">
        <v>21925209</v>
      </c>
      <c r="V1785" s="57">
        <v>-9118091.9600000009</v>
      </c>
      <c r="W1785" s="57">
        <v>12807117.039999999</v>
      </c>
      <c r="X1785" s="57">
        <v>0</v>
      </c>
      <c r="Y1785" s="73">
        <v>40542</v>
      </c>
      <c r="Z1785" s="57">
        <v>-433015.18</v>
      </c>
      <c r="AA1785" s="57">
        <v>0</v>
      </c>
      <c r="AB1785" s="57">
        <v>12374101.859999999</v>
      </c>
      <c r="AC1785" s="57">
        <v>0</v>
      </c>
      <c r="AD1785" s="56" t="s">
        <v>9255</v>
      </c>
      <c r="AE1785" s="57">
        <v>0</v>
      </c>
      <c r="AF1785" s="57">
        <v>0</v>
      </c>
      <c r="AG1785" s="57">
        <v>0</v>
      </c>
      <c r="AI1785"/>
      <c r="AJ1785"/>
    </row>
    <row r="1786" spans="1:36">
      <c r="A1786" s="56" t="s">
        <v>48</v>
      </c>
      <c r="B1786" s="56" t="s">
        <v>11427</v>
      </c>
      <c r="C1786" s="56">
        <v>2101010050</v>
      </c>
      <c r="D1786" s="56" t="s">
        <v>43</v>
      </c>
      <c r="E1786" s="56">
        <v>2101020050</v>
      </c>
      <c r="F1786" s="56">
        <v>5401010050</v>
      </c>
      <c r="G1786" s="56" t="s">
        <v>11428</v>
      </c>
      <c r="H1786" s="56">
        <v>400302</v>
      </c>
      <c r="I1786" s="56" t="s">
        <v>11477</v>
      </c>
      <c r="J1786" s="56" t="s">
        <v>5252</v>
      </c>
      <c r="K1786" s="56" t="s">
        <v>1568</v>
      </c>
      <c r="L1786" s="56" t="s">
        <v>7138</v>
      </c>
      <c r="M1786" s="73">
        <v>40542</v>
      </c>
      <c r="N1786" s="56"/>
      <c r="O1786" s="56"/>
      <c r="P1786" s="56" t="s">
        <v>7139</v>
      </c>
      <c r="Q1786" s="56"/>
      <c r="R1786" s="56" t="s">
        <v>70</v>
      </c>
      <c r="S1786" s="56" t="s">
        <v>11415</v>
      </c>
      <c r="T1786" s="56" t="s">
        <v>7140</v>
      </c>
      <c r="U1786" s="57">
        <v>21925209</v>
      </c>
      <c r="V1786" s="57">
        <v>-9118091.9600000009</v>
      </c>
      <c r="W1786" s="57">
        <v>12807117.039999999</v>
      </c>
      <c r="X1786" s="57">
        <v>0</v>
      </c>
      <c r="Y1786" s="73">
        <v>40542</v>
      </c>
      <c r="Z1786" s="57">
        <v>-433015.18</v>
      </c>
      <c r="AA1786" s="57">
        <v>0</v>
      </c>
      <c r="AB1786" s="57">
        <v>12374101.859999999</v>
      </c>
      <c r="AC1786" s="57">
        <v>0</v>
      </c>
      <c r="AD1786" s="56" t="s">
        <v>9255</v>
      </c>
      <c r="AE1786" s="57">
        <v>0</v>
      </c>
      <c r="AF1786" s="57">
        <v>0</v>
      </c>
      <c r="AG1786" s="57">
        <v>0</v>
      </c>
      <c r="AI1786"/>
      <c r="AJ1786"/>
    </row>
    <row r="1787" spans="1:36">
      <c r="A1787" s="56" t="s">
        <v>48</v>
      </c>
      <c r="B1787" s="56" t="s">
        <v>11427</v>
      </c>
      <c r="C1787" s="56">
        <v>2101010050</v>
      </c>
      <c r="D1787" s="56" t="s">
        <v>43</v>
      </c>
      <c r="E1787" s="56">
        <v>2101020050</v>
      </c>
      <c r="F1787" s="56">
        <v>5401010050</v>
      </c>
      <c r="G1787" s="56" t="s">
        <v>11428</v>
      </c>
      <c r="H1787" s="56">
        <v>400302</v>
      </c>
      <c r="I1787" s="56" t="s">
        <v>11477</v>
      </c>
      <c r="J1787" s="56" t="s">
        <v>5253</v>
      </c>
      <c r="K1787" s="56" t="s">
        <v>1266</v>
      </c>
      <c r="L1787" s="56" t="s">
        <v>7138</v>
      </c>
      <c r="M1787" s="73">
        <v>40542</v>
      </c>
      <c r="N1787" s="56"/>
      <c r="O1787" s="56"/>
      <c r="P1787" s="56" t="s">
        <v>7139</v>
      </c>
      <c r="Q1787" s="56"/>
      <c r="R1787" s="56" t="s">
        <v>70</v>
      </c>
      <c r="S1787" s="56" t="s">
        <v>11415</v>
      </c>
      <c r="T1787" s="56" t="s">
        <v>7140</v>
      </c>
      <c r="U1787" s="57">
        <v>45506389</v>
      </c>
      <c r="V1787" s="57">
        <v>-18925035.16</v>
      </c>
      <c r="W1787" s="57">
        <v>26581353.84</v>
      </c>
      <c r="X1787" s="57">
        <v>0</v>
      </c>
      <c r="Y1787" s="73">
        <v>40542</v>
      </c>
      <c r="Z1787" s="57">
        <v>-898728.6</v>
      </c>
      <c r="AA1787" s="57">
        <v>0</v>
      </c>
      <c r="AB1787" s="57">
        <v>25682625.239999998</v>
      </c>
      <c r="AC1787" s="57">
        <v>0</v>
      </c>
      <c r="AD1787" s="56" t="s">
        <v>9255</v>
      </c>
      <c r="AE1787" s="57">
        <v>0</v>
      </c>
      <c r="AF1787" s="57">
        <v>0</v>
      </c>
      <c r="AG1787" s="57">
        <v>0</v>
      </c>
      <c r="AI1787"/>
      <c r="AJ1787"/>
    </row>
    <row r="1788" spans="1:36">
      <c r="A1788" s="56" t="s">
        <v>48</v>
      </c>
      <c r="B1788" s="56" t="s">
        <v>11427</v>
      </c>
      <c r="C1788" s="56">
        <v>2101010050</v>
      </c>
      <c r="D1788" s="56" t="s">
        <v>43</v>
      </c>
      <c r="E1788" s="56">
        <v>2101020050</v>
      </c>
      <c r="F1788" s="56">
        <v>5401010050</v>
      </c>
      <c r="G1788" s="56" t="s">
        <v>11428</v>
      </c>
      <c r="H1788" s="56">
        <v>400302</v>
      </c>
      <c r="I1788" s="56" t="s">
        <v>11477</v>
      </c>
      <c r="J1788" s="56" t="s">
        <v>5255</v>
      </c>
      <c r="K1788" s="56" t="s">
        <v>1268</v>
      </c>
      <c r="L1788" s="56" t="s">
        <v>7138</v>
      </c>
      <c r="M1788" s="73">
        <v>40542</v>
      </c>
      <c r="N1788" s="56"/>
      <c r="O1788" s="56"/>
      <c r="P1788" s="56" t="s">
        <v>7139</v>
      </c>
      <c r="Q1788" s="56"/>
      <c r="R1788" s="56" t="s">
        <v>70</v>
      </c>
      <c r="S1788" s="56" t="s">
        <v>11415</v>
      </c>
      <c r="T1788" s="56" t="s">
        <v>7140</v>
      </c>
      <c r="U1788" s="57">
        <v>363946093</v>
      </c>
      <c r="V1788" s="57">
        <v>-151357946.37</v>
      </c>
      <c r="W1788" s="57">
        <v>212588146.63</v>
      </c>
      <c r="X1788" s="57">
        <v>0</v>
      </c>
      <c r="Y1788" s="73">
        <v>40542</v>
      </c>
      <c r="Z1788" s="57">
        <v>-7187705.2199999997</v>
      </c>
      <c r="AA1788" s="57">
        <v>0</v>
      </c>
      <c r="AB1788" s="57">
        <v>205400441.41</v>
      </c>
      <c r="AC1788" s="57">
        <v>0</v>
      </c>
      <c r="AD1788" s="56" t="s">
        <v>9255</v>
      </c>
      <c r="AE1788" s="57">
        <v>0</v>
      </c>
      <c r="AF1788" s="57">
        <v>0</v>
      </c>
      <c r="AG1788" s="57">
        <v>0</v>
      </c>
      <c r="AI1788"/>
      <c r="AJ1788"/>
    </row>
    <row r="1789" spans="1:36">
      <c r="A1789" s="56" t="s">
        <v>48</v>
      </c>
      <c r="B1789" s="56" t="s">
        <v>11427</v>
      </c>
      <c r="C1789" s="56">
        <v>2101010050</v>
      </c>
      <c r="D1789" s="56" t="s">
        <v>43</v>
      </c>
      <c r="E1789" s="56">
        <v>2101020050</v>
      </c>
      <c r="F1789" s="56">
        <v>5401010050</v>
      </c>
      <c r="G1789" s="56" t="s">
        <v>11428</v>
      </c>
      <c r="H1789" s="56">
        <v>400302</v>
      </c>
      <c r="I1789" s="56" t="s">
        <v>11477</v>
      </c>
      <c r="J1789" s="56" t="s">
        <v>5256</v>
      </c>
      <c r="K1789" s="56" t="s">
        <v>4821</v>
      </c>
      <c r="L1789" s="56" t="s">
        <v>7138</v>
      </c>
      <c r="M1789" s="73">
        <v>40542</v>
      </c>
      <c r="N1789" s="56"/>
      <c r="O1789" s="56"/>
      <c r="P1789" s="56" t="s">
        <v>7139</v>
      </c>
      <c r="Q1789" s="56"/>
      <c r="R1789" s="56" t="s">
        <v>70</v>
      </c>
      <c r="S1789" s="56" t="s">
        <v>11415</v>
      </c>
      <c r="T1789" s="56" t="s">
        <v>7140</v>
      </c>
      <c r="U1789" s="57">
        <v>6611522</v>
      </c>
      <c r="V1789" s="57">
        <v>-2749576.8</v>
      </c>
      <c r="W1789" s="57">
        <v>3861945.2</v>
      </c>
      <c r="X1789" s="57">
        <v>0</v>
      </c>
      <c r="Y1789" s="73">
        <v>40542</v>
      </c>
      <c r="Z1789" s="57">
        <v>-130574.26</v>
      </c>
      <c r="AA1789" s="57">
        <v>0</v>
      </c>
      <c r="AB1789" s="57">
        <v>3731370.94</v>
      </c>
      <c r="AC1789" s="57">
        <v>0</v>
      </c>
      <c r="AD1789" s="56" t="s">
        <v>9255</v>
      </c>
      <c r="AE1789" s="57">
        <v>0</v>
      </c>
      <c r="AF1789" s="57">
        <v>0</v>
      </c>
      <c r="AG1789" s="57">
        <v>0</v>
      </c>
      <c r="AI1789"/>
      <c r="AJ1789"/>
    </row>
    <row r="1790" spans="1:36">
      <c r="A1790" s="56" t="s">
        <v>48</v>
      </c>
      <c r="B1790" s="56" t="s">
        <v>11427</v>
      </c>
      <c r="C1790" s="56">
        <v>2101010050</v>
      </c>
      <c r="D1790" s="56" t="s">
        <v>43</v>
      </c>
      <c r="E1790" s="56">
        <v>2101020050</v>
      </c>
      <c r="F1790" s="56">
        <v>5401010050</v>
      </c>
      <c r="G1790" s="56" t="s">
        <v>11428</v>
      </c>
      <c r="H1790" s="56">
        <v>400302</v>
      </c>
      <c r="I1790" s="56" t="s">
        <v>11477</v>
      </c>
      <c r="J1790" s="56" t="s">
        <v>5257</v>
      </c>
      <c r="K1790" s="56" t="s">
        <v>4823</v>
      </c>
      <c r="L1790" s="56" t="s">
        <v>7138</v>
      </c>
      <c r="M1790" s="73">
        <v>40542</v>
      </c>
      <c r="N1790" s="56"/>
      <c r="O1790" s="56"/>
      <c r="P1790" s="56" t="s">
        <v>7139</v>
      </c>
      <c r="Q1790" s="56"/>
      <c r="R1790" s="56" t="s">
        <v>70</v>
      </c>
      <c r="S1790" s="56" t="s">
        <v>11415</v>
      </c>
      <c r="T1790" s="56" t="s">
        <v>7140</v>
      </c>
      <c r="U1790" s="57">
        <v>5194632</v>
      </c>
      <c r="V1790" s="57">
        <v>-2160306.19</v>
      </c>
      <c r="W1790" s="57">
        <v>3034325.81</v>
      </c>
      <c r="X1790" s="57">
        <v>0</v>
      </c>
      <c r="Y1790" s="73">
        <v>40542</v>
      </c>
      <c r="Z1790" s="57">
        <v>-102592.1</v>
      </c>
      <c r="AA1790" s="57">
        <v>0</v>
      </c>
      <c r="AB1790" s="57">
        <v>2931733.71</v>
      </c>
      <c r="AC1790" s="57">
        <v>0</v>
      </c>
      <c r="AD1790" s="56" t="s">
        <v>9255</v>
      </c>
      <c r="AE1790" s="57">
        <v>0</v>
      </c>
      <c r="AF1790" s="57">
        <v>0</v>
      </c>
      <c r="AG1790" s="57">
        <v>0</v>
      </c>
      <c r="AI1790"/>
      <c r="AJ1790"/>
    </row>
    <row r="1791" spans="1:36">
      <c r="A1791" s="56" t="s">
        <v>48</v>
      </c>
      <c r="B1791" s="56" t="s">
        <v>11427</v>
      </c>
      <c r="C1791" s="56">
        <v>2101010050</v>
      </c>
      <c r="D1791" s="56" t="s">
        <v>43</v>
      </c>
      <c r="E1791" s="56">
        <v>2101020050</v>
      </c>
      <c r="F1791" s="56">
        <v>5401010050</v>
      </c>
      <c r="G1791" s="56" t="s">
        <v>11428</v>
      </c>
      <c r="H1791" s="56">
        <v>400302</v>
      </c>
      <c r="I1791" s="56" t="s">
        <v>11477</v>
      </c>
      <c r="J1791" s="56" t="s">
        <v>5258</v>
      </c>
      <c r="K1791" s="56" t="s">
        <v>4825</v>
      </c>
      <c r="L1791" s="56" t="s">
        <v>7138</v>
      </c>
      <c r="M1791" s="73">
        <v>40542</v>
      </c>
      <c r="N1791" s="56"/>
      <c r="O1791" s="56"/>
      <c r="P1791" s="56" t="s">
        <v>7139</v>
      </c>
      <c r="Q1791" s="56"/>
      <c r="R1791" s="56" t="s">
        <v>70</v>
      </c>
      <c r="S1791" s="56" t="s">
        <v>11415</v>
      </c>
      <c r="T1791" s="56" t="s">
        <v>7140</v>
      </c>
      <c r="U1791" s="57">
        <v>59912976</v>
      </c>
      <c r="V1791" s="57">
        <v>-24917333.030000001</v>
      </c>
      <c r="W1791" s="57">
        <v>34995642.969999999</v>
      </c>
      <c r="X1791" s="57">
        <v>0</v>
      </c>
      <c r="Y1791" s="73">
        <v>40542</v>
      </c>
      <c r="Z1791" s="57">
        <v>-1183216.8799999999</v>
      </c>
      <c r="AA1791" s="57">
        <v>0</v>
      </c>
      <c r="AB1791" s="57">
        <v>33812426.090000004</v>
      </c>
      <c r="AC1791" s="57">
        <v>0</v>
      </c>
      <c r="AD1791" s="56" t="s">
        <v>9255</v>
      </c>
      <c r="AE1791" s="57">
        <v>0</v>
      </c>
      <c r="AF1791" s="57">
        <v>0</v>
      </c>
      <c r="AG1791" s="57">
        <v>0</v>
      </c>
      <c r="AI1791"/>
      <c r="AJ1791"/>
    </row>
    <row r="1792" spans="1:36">
      <c r="A1792" s="56" t="s">
        <v>48</v>
      </c>
      <c r="B1792" s="56" t="s">
        <v>11427</v>
      </c>
      <c r="C1792" s="56">
        <v>2101010050</v>
      </c>
      <c r="D1792" s="56" t="s">
        <v>43</v>
      </c>
      <c r="E1792" s="56">
        <v>2101020050</v>
      </c>
      <c r="F1792" s="56">
        <v>5401010050</v>
      </c>
      <c r="G1792" s="56" t="s">
        <v>11428</v>
      </c>
      <c r="H1792" s="56">
        <v>400302</v>
      </c>
      <c r="I1792" s="56" t="s">
        <v>11477</v>
      </c>
      <c r="J1792" s="56" t="s">
        <v>5284</v>
      </c>
      <c r="K1792" s="56" t="s">
        <v>4872</v>
      </c>
      <c r="L1792" s="56" t="s">
        <v>7138</v>
      </c>
      <c r="M1792" s="73">
        <v>40542</v>
      </c>
      <c r="N1792" s="56"/>
      <c r="O1792" s="56"/>
      <c r="P1792" s="56" t="s">
        <v>7139</v>
      </c>
      <c r="Q1792" s="56"/>
      <c r="R1792" s="56" t="s">
        <v>70</v>
      </c>
      <c r="S1792" s="56" t="s">
        <v>11415</v>
      </c>
      <c r="T1792" s="56" t="s">
        <v>7140</v>
      </c>
      <c r="U1792" s="57">
        <v>62570588</v>
      </c>
      <c r="V1792" s="57">
        <v>-26021302.870000001</v>
      </c>
      <c r="W1792" s="57">
        <v>36549285.130000003</v>
      </c>
      <c r="X1792" s="57">
        <v>0</v>
      </c>
      <c r="Y1792" s="73">
        <v>40542</v>
      </c>
      <c r="Z1792" s="57">
        <v>-1235750.29</v>
      </c>
      <c r="AA1792" s="57">
        <v>0</v>
      </c>
      <c r="AB1792" s="57">
        <v>35313534.840000004</v>
      </c>
      <c r="AC1792" s="57">
        <v>0</v>
      </c>
      <c r="AD1792" s="56" t="s">
        <v>9255</v>
      </c>
      <c r="AE1792" s="57">
        <v>0</v>
      </c>
      <c r="AF1792" s="57">
        <v>0</v>
      </c>
      <c r="AG1792" s="57">
        <v>0</v>
      </c>
      <c r="AI1792"/>
      <c r="AJ1792"/>
    </row>
    <row r="1793" spans="1:36">
      <c r="A1793" s="56" t="s">
        <v>48</v>
      </c>
      <c r="B1793" s="56" t="s">
        <v>11427</v>
      </c>
      <c r="C1793" s="56">
        <v>2101010050</v>
      </c>
      <c r="D1793" s="56" t="s">
        <v>43</v>
      </c>
      <c r="E1793" s="56">
        <v>2101020050</v>
      </c>
      <c r="F1793" s="56">
        <v>5401010050</v>
      </c>
      <c r="G1793" s="56" t="s">
        <v>11428</v>
      </c>
      <c r="H1793" s="56">
        <v>400302</v>
      </c>
      <c r="I1793" s="56" t="s">
        <v>11477</v>
      </c>
      <c r="J1793" s="56" t="s">
        <v>5285</v>
      </c>
      <c r="K1793" s="56" t="s">
        <v>1595</v>
      </c>
      <c r="L1793" s="56" t="s">
        <v>7138</v>
      </c>
      <c r="M1793" s="73">
        <v>40542</v>
      </c>
      <c r="N1793" s="56"/>
      <c r="O1793" s="56"/>
      <c r="P1793" s="56" t="s">
        <v>7139</v>
      </c>
      <c r="Q1793" s="56"/>
      <c r="R1793" s="56" t="s">
        <v>70</v>
      </c>
      <c r="S1793" s="56" t="s">
        <v>11415</v>
      </c>
      <c r="T1793" s="56" t="s">
        <v>7140</v>
      </c>
      <c r="U1793" s="57">
        <v>22731333</v>
      </c>
      <c r="V1793" s="57">
        <v>-9453316.5800000001</v>
      </c>
      <c r="W1793" s="57">
        <v>13278016.42</v>
      </c>
      <c r="X1793" s="57">
        <v>0</v>
      </c>
      <c r="Y1793" s="73">
        <v>40542</v>
      </c>
      <c r="Z1793" s="57">
        <v>-448936.59</v>
      </c>
      <c r="AA1793" s="57">
        <v>0</v>
      </c>
      <c r="AB1793" s="57">
        <v>12829079.83</v>
      </c>
      <c r="AC1793" s="57">
        <v>0</v>
      </c>
      <c r="AD1793" s="56" t="s">
        <v>9255</v>
      </c>
      <c r="AE1793" s="57">
        <v>0</v>
      </c>
      <c r="AF1793" s="57">
        <v>0</v>
      </c>
      <c r="AG1793" s="57">
        <v>0</v>
      </c>
      <c r="AI1793"/>
      <c r="AJ1793"/>
    </row>
    <row r="1794" spans="1:36">
      <c r="A1794" s="56" t="s">
        <v>48</v>
      </c>
      <c r="B1794" s="56" t="s">
        <v>11427</v>
      </c>
      <c r="C1794" s="56">
        <v>2101010050</v>
      </c>
      <c r="D1794" s="56" t="s">
        <v>43</v>
      </c>
      <c r="E1794" s="56">
        <v>2101020050</v>
      </c>
      <c r="F1794" s="56">
        <v>5401010050</v>
      </c>
      <c r="G1794" s="56" t="s">
        <v>11428</v>
      </c>
      <c r="H1794" s="56">
        <v>400302</v>
      </c>
      <c r="I1794" s="56" t="s">
        <v>11534</v>
      </c>
      <c r="J1794" s="56" t="s">
        <v>5140</v>
      </c>
      <c r="K1794" s="56" t="s">
        <v>4635</v>
      </c>
      <c r="L1794" s="56" t="s">
        <v>7138</v>
      </c>
      <c r="M1794" s="73">
        <v>40542</v>
      </c>
      <c r="N1794" s="56"/>
      <c r="O1794" s="56"/>
      <c r="P1794" s="56" t="s">
        <v>7139</v>
      </c>
      <c r="Q1794" s="56"/>
      <c r="R1794" s="56" t="s">
        <v>70</v>
      </c>
      <c r="S1794" s="56" t="s">
        <v>11415</v>
      </c>
      <c r="T1794" s="56" t="s">
        <v>7140</v>
      </c>
      <c r="U1794" s="57">
        <v>4971059</v>
      </c>
      <c r="V1794" s="57">
        <v>-2069752.24</v>
      </c>
      <c r="W1794" s="57">
        <v>2901306.76</v>
      </c>
      <c r="X1794" s="57">
        <v>0</v>
      </c>
      <c r="Y1794" s="73">
        <v>40542</v>
      </c>
      <c r="Z1794" s="57">
        <v>-98086.99</v>
      </c>
      <c r="AA1794" s="57">
        <v>0</v>
      </c>
      <c r="AB1794" s="57">
        <v>2803219.77</v>
      </c>
      <c r="AC1794" s="57">
        <v>0</v>
      </c>
      <c r="AD1794" s="56" t="s">
        <v>9255</v>
      </c>
      <c r="AE1794" s="57">
        <v>0</v>
      </c>
      <c r="AF1794" s="57">
        <v>0</v>
      </c>
      <c r="AG1794" s="57">
        <v>0</v>
      </c>
      <c r="AI1794"/>
      <c r="AJ1794"/>
    </row>
    <row r="1795" spans="1:36">
      <c r="A1795" s="56" t="s">
        <v>48</v>
      </c>
      <c r="B1795" s="56" t="s">
        <v>11427</v>
      </c>
      <c r="C1795" s="56">
        <v>2101010050</v>
      </c>
      <c r="D1795" s="56" t="s">
        <v>43</v>
      </c>
      <c r="E1795" s="56">
        <v>2101020050</v>
      </c>
      <c r="F1795" s="56">
        <v>5401010050</v>
      </c>
      <c r="G1795" s="56" t="s">
        <v>11428</v>
      </c>
      <c r="H1795" s="56">
        <v>400302</v>
      </c>
      <c r="I1795" s="56" t="s">
        <v>11534</v>
      </c>
      <c r="J1795" s="56" t="s">
        <v>5142</v>
      </c>
      <c r="K1795" s="56" t="s">
        <v>2927</v>
      </c>
      <c r="L1795" s="56" t="s">
        <v>7138</v>
      </c>
      <c r="M1795" s="73">
        <v>40542</v>
      </c>
      <c r="N1795" s="56"/>
      <c r="O1795" s="56"/>
      <c r="P1795" s="56" t="s">
        <v>7139</v>
      </c>
      <c r="Q1795" s="56"/>
      <c r="R1795" s="56" t="s">
        <v>70</v>
      </c>
      <c r="S1795" s="56" t="s">
        <v>11415</v>
      </c>
      <c r="T1795" s="56" t="s">
        <v>7140</v>
      </c>
      <c r="U1795" s="57">
        <v>13256158</v>
      </c>
      <c r="V1795" s="57">
        <v>-5519339.7400000002</v>
      </c>
      <c r="W1795" s="57">
        <v>7736818.2599999998</v>
      </c>
      <c r="X1795" s="57">
        <v>0</v>
      </c>
      <c r="Y1795" s="73">
        <v>40542</v>
      </c>
      <c r="Z1795" s="57">
        <v>-261565.31</v>
      </c>
      <c r="AA1795" s="57">
        <v>0</v>
      </c>
      <c r="AB1795" s="57">
        <v>7475252.9500000002</v>
      </c>
      <c r="AC1795" s="57">
        <v>0</v>
      </c>
      <c r="AD1795" s="56" t="s">
        <v>9255</v>
      </c>
      <c r="AE1795" s="57">
        <v>0</v>
      </c>
      <c r="AF1795" s="57">
        <v>0</v>
      </c>
      <c r="AG1795" s="57">
        <v>0</v>
      </c>
      <c r="AI1795"/>
      <c r="AJ1795"/>
    </row>
    <row r="1796" spans="1:36">
      <c r="A1796" s="56" t="s">
        <v>48</v>
      </c>
      <c r="B1796" s="56" t="s">
        <v>11427</v>
      </c>
      <c r="C1796" s="56">
        <v>2101010050</v>
      </c>
      <c r="D1796" s="56" t="s">
        <v>43</v>
      </c>
      <c r="E1796" s="56">
        <v>2101020050</v>
      </c>
      <c r="F1796" s="56">
        <v>5401010050</v>
      </c>
      <c r="G1796" s="56" t="s">
        <v>11428</v>
      </c>
      <c r="H1796" s="56">
        <v>400303</v>
      </c>
      <c r="I1796" s="56" t="s">
        <v>11520</v>
      </c>
      <c r="J1796" s="56" t="s">
        <v>5469</v>
      </c>
      <c r="K1796" s="56" t="s">
        <v>4748</v>
      </c>
      <c r="L1796" s="56" t="s">
        <v>7138</v>
      </c>
      <c r="M1796" s="73">
        <v>40672</v>
      </c>
      <c r="N1796" s="56"/>
      <c r="O1796" s="56"/>
      <c r="P1796" s="56" t="s">
        <v>7139</v>
      </c>
      <c r="Q1796" s="56"/>
      <c r="R1796" s="56" t="s">
        <v>70</v>
      </c>
      <c r="S1796" s="56" t="s">
        <v>11415</v>
      </c>
      <c r="T1796" s="56" t="s">
        <v>7140</v>
      </c>
      <c r="U1796" s="57">
        <v>343612</v>
      </c>
      <c r="V1796" s="57">
        <v>-136777.25</v>
      </c>
      <c r="W1796" s="57">
        <v>206834.75</v>
      </c>
      <c r="X1796" s="57">
        <v>0</v>
      </c>
      <c r="Y1796" s="73">
        <v>40672</v>
      </c>
      <c r="Z1796" s="57">
        <v>-6913.83</v>
      </c>
      <c r="AA1796" s="57">
        <v>0</v>
      </c>
      <c r="AB1796" s="57">
        <v>199920.92</v>
      </c>
      <c r="AC1796" s="57">
        <v>0</v>
      </c>
      <c r="AD1796" s="56" t="s">
        <v>9255</v>
      </c>
      <c r="AE1796" s="57">
        <v>0</v>
      </c>
      <c r="AF1796" s="57">
        <v>0</v>
      </c>
      <c r="AG1796" s="57">
        <v>0</v>
      </c>
      <c r="AI1796"/>
      <c r="AJ1796"/>
    </row>
    <row r="1797" spans="1:36">
      <c r="A1797" s="56" t="s">
        <v>48</v>
      </c>
      <c r="B1797" s="56" t="s">
        <v>11427</v>
      </c>
      <c r="C1797" s="56">
        <v>2101010050</v>
      </c>
      <c r="D1797" s="56" t="s">
        <v>43</v>
      </c>
      <c r="E1797" s="56">
        <v>2101020050</v>
      </c>
      <c r="F1797" s="56">
        <v>5401010050</v>
      </c>
      <c r="G1797" s="56" t="s">
        <v>11428</v>
      </c>
      <c r="H1797" s="56">
        <v>400303</v>
      </c>
      <c r="I1797" s="56" t="s">
        <v>11520</v>
      </c>
      <c r="J1797" s="56" t="s">
        <v>5478</v>
      </c>
      <c r="K1797" s="56" t="s">
        <v>4764</v>
      </c>
      <c r="L1797" s="56" t="s">
        <v>7138</v>
      </c>
      <c r="M1797" s="73">
        <v>40672</v>
      </c>
      <c r="N1797" s="56"/>
      <c r="O1797" s="56"/>
      <c r="P1797" s="56" t="s">
        <v>7139</v>
      </c>
      <c r="Q1797" s="56"/>
      <c r="R1797" s="56" t="s">
        <v>70</v>
      </c>
      <c r="S1797" s="56" t="s">
        <v>11415</v>
      </c>
      <c r="T1797" s="56" t="s">
        <v>7140</v>
      </c>
      <c r="U1797" s="57">
        <v>5928559</v>
      </c>
      <c r="V1797" s="57">
        <v>-2366042.56</v>
      </c>
      <c r="W1797" s="57">
        <v>3562516.44</v>
      </c>
      <c r="X1797" s="57">
        <v>0</v>
      </c>
      <c r="Y1797" s="73">
        <v>40672</v>
      </c>
      <c r="Z1797" s="57">
        <v>-119065</v>
      </c>
      <c r="AA1797" s="57">
        <v>0</v>
      </c>
      <c r="AB1797" s="57">
        <v>3443451.44</v>
      </c>
      <c r="AC1797" s="57">
        <v>0</v>
      </c>
      <c r="AD1797" s="56" t="s">
        <v>9255</v>
      </c>
      <c r="AE1797" s="57">
        <v>0</v>
      </c>
      <c r="AF1797" s="57">
        <v>0</v>
      </c>
      <c r="AG1797" s="57">
        <v>0</v>
      </c>
      <c r="AI1797"/>
      <c r="AJ1797"/>
    </row>
    <row r="1798" spans="1:36">
      <c r="A1798" s="56" t="s">
        <v>48</v>
      </c>
      <c r="B1798" s="56" t="s">
        <v>11427</v>
      </c>
      <c r="C1798" s="56">
        <v>2101010050</v>
      </c>
      <c r="D1798" s="56" t="s">
        <v>43</v>
      </c>
      <c r="E1798" s="56">
        <v>2101020050</v>
      </c>
      <c r="F1798" s="56">
        <v>5401010050</v>
      </c>
      <c r="G1798" s="56" t="s">
        <v>11428</v>
      </c>
      <c r="H1798" s="56">
        <v>400303</v>
      </c>
      <c r="I1798" s="56" t="s">
        <v>11520</v>
      </c>
      <c r="J1798" s="56" t="s">
        <v>5483</v>
      </c>
      <c r="K1798" s="56" t="s">
        <v>1244</v>
      </c>
      <c r="L1798" s="56" t="s">
        <v>7138</v>
      </c>
      <c r="M1798" s="73">
        <v>40672</v>
      </c>
      <c r="N1798" s="56"/>
      <c r="O1798" s="56"/>
      <c r="P1798" s="56" t="s">
        <v>7139</v>
      </c>
      <c r="Q1798" s="56"/>
      <c r="R1798" s="56" t="s">
        <v>70</v>
      </c>
      <c r="S1798" s="56" t="s">
        <v>11415</v>
      </c>
      <c r="T1798" s="56" t="s">
        <v>7140</v>
      </c>
      <c r="U1798" s="57">
        <v>259687451</v>
      </c>
      <c r="V1798" s="57">
        <v>-103639257.34</v>
      </c>
      <c r="W1798" s="57">
        <v>156048193.66</v>
      </c>
      <c r="X1798" s="57">
        <v>0</v>
      </c>
      <c r="Y1798" s="73">
        <v>40672</v>
      </c>
      <c r="Z1798" s="57">
        <v>-5215380.51</v>
      </c>
      <c r="AA1798" s="57">
        <v>0</v>
      </c>
      <c r="AB1798" s="57">
        <v>150832813.15000001</v>
      </c>
      <c r="AC1798" s="57">
        <v>0</v>
      </c>
      <c r="AD1798" s="56" t="s">
        <v>9255</v>
      </c>
      <c r="AE1798" s="57">
        <v>0</v>
      </c>
      <c r="AF1798" s="57">
        <v>0</v>
      </c>
      <c r="AG1798" s="57">
        <v>0</v>
      </c>
      <c r="AI1798"/>
      <c r="AJ1798"/>
    </row>
    <row r="1799" spans="1:36">
      <c r="A1799" s="56" t="s">
        <v>48</v>
      </c>
      <c r="B1799" s="56" t="s">
        <v>11427</v>
      </c>
      <c r="C1799" s="56">
        <v>2101010050</v>
      </c>
      <c r="D1799" s="56" t="s">
        <v>43</v>
      </c>
      <c r="E1799" s="56">
        <v>2101020050</v>
      </c>
      <c r="F1799" s="56">
        <v>5401010050</v>
      </c>
      <c r="G1799" s="56" t="s">
        <v>11428</v>
      </c>
      <c r="H1799" s="56">
        <v>400303</v>
      </c>
      <c r="I1799" s="56" t="s">
        <v>11479</v>
      </c>
      <c r="J1799" s="56" t="s">
        <v>5486</v>
      </c>
      <c r="K1799" s="56" t="s">
        <v>1250</v>
      </c>
      <c r="L1799" s="56" t="s">
        <v>7138</v>
      </c>
      <c r="M1799" s="73">
        <v>40672</v>
      </c>
      <c r="N1799" s="56"/>
      <c r="O1799" s="56"/>
      <c r="P1799" s="56" t="s">
        <v>7139</v>
      </c>
      <c r="Q1799" s="56"/>
      <c r="R1799" s="56" t="s">
        <v>70</v>
      </c>
      <c r="S1799" s="56" t="s">
        <v>11415</v>
      </c>
      <c r="T1799" s="56" t="s">
        <v>7140</v>
      </c>
      <c r="U1799" s="57">
        <v>608627763</v>
      </c>
      <c r="V1799" s="57">
        <v>-242267874.5</v>
      </c>
      <c r="W1799" s="57">
        <v>366359888.5</v>
      </c>
      <c r="X1799" s="57">
        <v>0</v>
      </c>
      <c r="Y1799" s="73">
        <v>40672</v>
      </c>
      <c r="Z1799" s="57">
        <v>-12246247.449999999</v>
      </c>
      <c r="AA1799" s="57">
        <v>0</v>
      </c>
      <c r="AB1799" s="57">
        <v>354113641.05000001</v>
      </c>
      <c r="AC1799" s="57">
        <v>0</v>
      </c>
      <c r="AD1799" s="56" t="s">
        <v>9255</v>
      </c>
      <c r="AE1799" s="57">
        <v>0</v>
      </c>
      <c r="AF1799" s="57">
        <v>0</v>
      </c>
      <c r="AG1799" s="57">
        <v>0</v>
      </c>
      <c r="AI1799"/>
      <c r="AJ1799"/>
    </row>
    <row r="1800" spans="1:36">
      <c r="A1800" s="56" t="s">
        <v>48</v>
      </c>
      <c r="B1800" s="56" t="s">
        <v>11427</v>
      </c>
      <c r="C1800" s="56">
        <v>2101010050</v>
      </c>
      <c r="D1800" s="56" t="s">
        <v>43</v>
      </c>
      <c r="E1800" s="56">
        <v>2101020050</v>
      </c>
      <c r="F1800" s="56">
        <v>5401010050</v>
      </c>
      <c r="G1800" s="56" t="s">
        <v>11428</v>
      </c>
      <c r="H1800" s="56">
        <v>400303</v>
      </c>
      <c r="I1800" s="56" t="s">
        <v>11479</v>
      </c>
      <c r="J1800" s="56" t="s">
        <v>5497</v>
      </c>
      <c r="K1800" s="56" t="s">
        <v>4796</v>
      </c>
      <c r="L1800" s="56" t="s">
        <v>7138</v>
      </c>
      <c r="M1800" s="73">
        <v>40672</v>
      </c>
      <c r="N1800" s="56"/>
      <c r="O1800" s="56"/>
      <c r="P1800" s="56" t="s">
        <v>7139</v>
      </c>
      <c r="Q1800" s="56"/>
      <c r="R1800" s="56" t="s">
        <v>70</v>
      </c>
      <c r="S1800" s="56" t="s">
        <v>11415</v>
      </c>
      <c r="T1800" s="56" t="s">
        <v>7140</v>
      </c>
      <c r="U1800" s="57">
        <v>2642382</v>
      </c>
      <c r="V1800" s="57">
        <v>-1051824.99</v>
      </c>
      <c r="W1800" s="57">
        <v>1590557.01</v>
      </c>
      <c r="X1800" s="57">
        <v>0</v>
      </c>
      <c r="Y1800" s="73">
        <v>40672</v>
      </c>
      <c r="Z1800" s="57">
        <v>-53167.24</v>
      </c>
      <c r="AA1800" s="57">
        <v>0</v>
      </c>
      <c r="AB1800" s="57">
        <v>1537389.77</v>
      </c>
      <c r="AC1800" s="57">
        <v>0</v>
      </c>
      <c r="AD1800" s="56" t="s">
        <v>9255</v>
      </c>
      <c r="AE1800" s="57">
        <v>0</v>
      </c>
      <c r="AF1800" s="57">
        <v>0</v>
      </c>
      <c r="AG1800" s="57">
        <v>0</v>
      </c>
      <c r="AI1800"/>
      <c r="AJ1800"/>
    </row>
    <row r="1801" spans="1:36">
      <c r="A1801" s="56" t="s">
        <v>48</v>
      </c>
      <c r="B1801" s="56" t="s">
        <v>11427</v>
      </c>
      <c r="C1801" s="56">
        <v>2101010050</v>
      </c>
      <c r="D1801" s="56" t="s">
        <v>43</v>
      </c>
      <c r="E1801" s="56">
        <v>2101020050</v>
      </c>
      <c r="F1801" s="56">
        <v>5401010050</v>
      </c>
      <c r="G1801" s="56" t="s">
        <v>11428</v>
      </c>
      <c r="H1801" s="56">
        <v>400303</v>
      </c>
      <c r="I1801" s="56" t="s">
        <v>11479</v>
      </c>
      <c r="J1801" s="56" t="s">
        <v>5502</v>
      </c>
      <c r="K1801" s="56" t="s">
        <v>4806</v>
      </c>
      <c r="L1801" s="56" t="s">
        <v>7138</v>
      </c>
      <c r="M1801" s="73">
        <v>40672</v>
      </c>
      <c r="N1801" s="56"/>
      <c r="O1801" s="56"/>
      <c r="P1801" s="56" t="s">
        <v>7139</v>
      </c>
      <c r="Q1801" s="56"/>
      <c r="R1801" s="56" t="s">
        <v>70</v>
      </c>
      <c r="S1801" s="56" t="s">
        <v>11415</v>
      </c>
      <c r="T1801" s="56" t="s">
        <v>7140</v>
      </c>
      <c r="U1801" s="57">
        <v>1937589</v>
      </c>
      <c r="V1801" s="57">
        <v>-771257.42</v>
      </c>
      <c r="W1801" s="57">
        <v>1166331.58</v>
      </c>
      <c r="X1801" s="57">
        <v>0</v>
      </c>
      <c r="Y1801" s="73">
        <v>40672</v>
      </c>
      <c r="Z1801" s="57">
        <v>-38986.79</v>
      </c>
      <c r="AA1801" s="57">
        <v>0</v>
      </c>
      <c r="AB1801" s="57">
        <v>1127344.79</v>
      </c>
      <c r="AC1801" s="57">
        <v>0</v>
      </c>
      <c r="AD1801" s="56" t="s">
        <v>9255</v>
      </c>
      <c r="AE1801" s="57">
        <v>0</v>
      </c>
      <c r="AF1801" s="57">
        <v>0</v>
      </c>
      <c r="AG1801" s="57">
        <v>0</v>
      </c>
      <c r="AI1801"/>
      <c r="AJ1801"/>
    </row>
    <row r="1802" spans="1:36">
      <c r="A1802" s="56" t="s">
        <v>48</v>
      </c>
      <c r="B1802" s="56" t="s">
        <v>11427</v>
      </c>
      <c r="C1802" s="56">
        <v>2101010050</v>
      </c>
      <c r="D1802" s="56" t="s">
        <v>43</v>
      </c>
      <c r="E1802" s="56">
        <v>2101020050</v>
      </c>
      <c r="F1802" s="56">
        <v>5401010050</v>
      </c>
      <c r="G1802" s="56" t="s">
        <v>11428</v>
      </c>
      <c r="H1802" s="56">
        <v>400303</v>
      </c>
      <c r="I1802" s="56" t="s">
        <v>11479</v>
      </c>
      <c r="J1802" s="56" t="s">
        <v>5504</v>
      </c>
      <c r="K1802" s="56" t="s">
        <v>1556</v>
      </c>
      <c r="L1802" s="56" t="s">
        <v>7138</v>
      </c>
      <c r="M1802" s="73">
        <v>40672</v>
      </c>
      <c r="N1802" s="56"/>
      <c r="O1802" s="56"/>
      <c r="P1802" s="56" t="s">
        <v>7139</v>
      </c>
      <c r="Q1802" s="56"/>
      <c r="R1802" s="56" t="s">
        <v>70</v>
      </c>
      <c r="S1802" s="56" t="s">
        <v>11415</v>
      </c>
      <c r="T1802" s="56" t="s">
        <v>7140</v>
      </c>
      <c r="U1802" s="57">
        <v>44739221</v>
      </c>
      <c r="V1802" s="57">
        <v>-17809132.609999999</v>
      </c>
      <c r="W1802" s="57">
        <v>26930088.390000001</v>
      </c>
      <c r="X1802" s="57">
        <v>0</v>
      </c>
      <c r="Y1802" s="73">
        <v>40672</v>
      </c>
      <c r="Z1802" s="57">
        <v>-900186.04</v>
      </c>
      <c r="AA1802" s="57">
        <v>0</v>
      </c>
      <c r="AB1802" s="57">
        <v>26029902.350000001</v>
      </c>
      <c r="AC1802" s="57">
        <v>0</v>
      </c>
      <c r="AD1802" s="56" t="s">
        <v>9255</v>
      </c>
      <c r="AE1802" s="57">
        <v>0</v>
      </c>
      <c r="AF1802" s="57">
        <v>0</v>
      </c>
      <c r="AG1802" s="57">
        <v>0</v>
      </c>
      <c r="AI1802"/>
      <c r="AJ1802"/>
    </row>
    <row r="1803" spans="1:36">
      <c r="A1803" s="56" t="s">
        <v>48</v>
      </c>
      <c r="B1803" s="56" t="s">
        <v>11427</v>
      </c>
      <c r="C1803" s="56">
        <v>2101010050</v>
      </c>
      <c r="D1803" s="56" t="s">
        <v>43</v>
      </c>
      <c r="E1803" s="56">
        <v>2101020050</v>
      </c>
      <c r="F1803" s="56">
        <v>5401010050</v>
      </c>
      <c r="G1803" s="56" t="s">
        <v>11428</v>
      </c>
      <c r="H1803" s="56">
        <v>400303</v>
      </c>
      <c r="I1803" s="56" t="s">
        <v>11479</v>
      </c>
      <c r="J1803" s="56" t="s">
        <v>5505</v>
      </c>
      <c r="K1803" s="56" t="s">
        <v>1558</v>
      </c>
      <c r="L1803" s="56" t="s">
        <v>7138</v>
      </c>
      <c r="M1803" s="73">
        <v>40672</v>
      </c>
      <c r="N1803" s="56"/>
      <c r="O1803" s="56"/>
      <c r="P1803" s="56" t="s">
        <v>7139</v>
      </c>
      <c r="Q1803" s="56"/>
      <c r="R1803" s="56" t="s">
        <v>70</v>
      </c>
      <c r="S1803" s="56" t="s">
        <v>11415</v>
      </c>
      <c r="T1803" s="56" t="s">
        <v>7140</v>
      </c>
      <c r="U1803" s="57">
        <v>44739221</v>
      </c>
      <c r="V1803" s="57">
        <v>-17809132.609999999</v>
      </c>
      <c r="W1803" s="57">
        <v>26930088.390000001</v>
      </c>
      <c r="X1803" s="57">
        <v>0</v>
      </c>
      <c r="Y1803" s="73">
        <v>40672</v>
      </c>
      <c r="Z1803" s="57">
        <v>-900186.04</v>
      </c>
      <c r="AA1803" s="57">
        <v>0</v>
      </c>
      <c r="AB1803" s="57">
        <v>26029902.350000001</v>
      </c>
      <c r="AC1803" s="57">
        <v>0</v>
      </c>
      <c r="AD1803" s="56" t="s">
        <v>9255</v>
      </c>
      <c r="AE1803" s="57">
        <v>0</v>
      </c>
      <c r="AF1803" s="57">
        <v>0</v>
      </c>
      <c r="AG1803" s="57">
        <v>0</v>
      </c>
      <c r="AI1803"/>
      <c r="AJ1803"/>
    </row>
    <row r="1804" spans="1:36">
      <c r="A1804" s="56" t="s">
        <v>48</v>
      </c>
      <c r="B1804" s="56" t="s">
        <v>11427</v>
      </c>
      <c r="C1804" s="56">
        <v>2101010050</v>
      </c>
      <c r="D1804" s="56" t="s">
        <v>43</v>
      </c>
      <c r="E1804" s="56">
        <v>2101020050</v>
      </c>
      <c r="F1804" s="56">
        <v>5401010050</v>
      </c>
      <c r="G1804" s="56" t="s">
        <v>11428</v>
      </c>
      <c r="H1804" s="56">
        <v>400303</v>
      </c>
      <c r="I1804" s="56" t="s">
        <v>11479</v>
      </c>
      <c r="J1804" s="56" t="s">
        <v>5506</v>
      </c>
      <c r="K1804" s="56" t="s">
        <v>1560</v>
      </c>
      <c r="L1804" s="56" t="s">
        <v>7138</v>
      </c>
      <c r="M1804" s="73">
        <v>40672</v>
      </c>
      <c r="N1804" s="56"/>
      <c r="O1804" s="56"/>
      <c r="P1804" s="56" t="s">
        <v>7139</v>
      </c>
      <c r="Q1804" s="56"/>
      <c r="R1804" s="56" t="s">
        <v>70</v>
      </c>
      <c r="S1804" s="56" t="s">
        <v>11415</v>
      </c>
      <c r="T1804" s="56" t="s">
        <v>7140</v>
      </c>
      <c r="U1804" s="57">
        <v>44739221</v>
      </c>
      <c r="V1804" s="57">
        <v>-17809132.609999999</v>
      </c>
      <c r="W1804" s="57">
        <v>26930088.390000001</v>
      </c>
      <c r="X1804" s="57">
        <v>0</v>
      </c>
      <c r="Y1804" s="73">
        <v>40672</v>
      </c>
      <c r="Z1804" s="57">
        <v>-900186.04</v>
      </c>
      <c r="AA1804" s="57">
        <v>0</v>
      </c>
      <c r="AB1804" s="57">
        <v>26029902.350000001</v>
      </c>
      <c r="AC1804" s="57">
        <v>0</v>
      </c>
      <c r="AD1804" s="56" t="s">
        <v>9255</v>
      </c>
      <c r="AE1804" s="57">
        <v>0</v>
      </c>
      <c r="AF1804" s="57">
        <v>0</v>
      </c>
      <c r="AG1804" s="57">
        <v>0</v>
      </c>
      <c r="AI1804"/>
      <c r="AJ1804"/>
    </row>
    <row r="1805" spans="1:36">
      <c r="A1805" s="56" t="s">
        <v>48</v>
      </c>
      <c r="B1805" s="56" t="s">
        <v>11427</v>
      </c>
      <c r="C1805" s="56">
        <v>2101010050</v>
      </c>
      <c r="D1805" s="56" t="s">
        <v>43</v>
      </c>
      <c r="E1805" s="56">
        <v>2101020050</v>
      </c>
      <c r="F1805" s="56">
        <v>5401010050</v>
      </c>
      <c r="G1805" s="56" t="s">
        <v>11428</v>
      </c>
      <c r="H1805" s="56">
        <v>400303</v>
      </c>
      <c r="I1805" s="56" t="s">
        <v>11479</v>
      </c>
      <c r="J1805" s="56" t="s">
        <v>5507</v>
      </c>
      <c r="K1805" s="56" t="s">
        <v>1562</v>
      </c>
      <c r="L1805" s="56" t="s">
        <v>7138</v>
      </c>
      <c r="M1805" s="73">
        <v>40672</v>
      </c>
      <c r="N1805" s="56"/>
      <c r="O1805" s="56"/>
      <c r="P1805" s="56" t="s">
        <v>7139</v>
      </c>
      <c r="Q1805" s="56"/>
      <c r="R1805" s="56" t="s">
        <v>70</v>
      </c>
      <c r="S1805" s="56" t="s">
        <v>11415</v>
      </c>
      <c r="T1805" s="56" t="s">
        <v>7140</v>
      </c>
      <c r="U1805" s="57">
        <v>22261618</v>
      </c>
      <c r="V1805" s="57">
        <v>-8861467.2100000009</v>
      </c>
      <c r="W1805" s="57">
        <v>13400150.789999999</v>
      </c>
      <c r="X1805" s="57">
        <v>0</v>
      </c>
      <c r="Y1805" s="73">
        <v>40672</v>
      </c>
      <c r="Z1805" s="57">
        <v>-447924.18</v>
      </c>
      <c r="AA1805" s="57">
        <v>0</v>
      </c>
      <c r="AB1805" s="57">
        <v>12952226.609999999</v>
      </c>
      <c r="AC1805" s="57">
        <v>0</v>
      </c>
      <c r="AD1805" s="56" t="s">
        <v>9255</v>
      </c>
      <c r="AE1805" s="57">
        <v>0</v>
      </c>
      <c r="AF1805" s="57">
        <v>0</v>
      </c>
      <c r="AG1805" s="57">
        <v>0</v>
      </c>
      <c r="AI1805"/>
      <c r="AJ1805"/>
    </row>
    <row r="1806" spans="1:36">
      <c r="A1806" s="56" t="s">
        <v>48</v>
      </c>
      <c r="B1806" s="56" t="s">
        <v>11427</v>
      </c>
      <c r="C1806" s="56">
        <v>2101010050</v>
      </c>
      <c r="D1806" s="56" t="s">
        <v>43</v>
      </c>
      <c r="E1806" s="56">
        <v>2101020050</v>
      </c>
      <c r="F1806" s="56">
        <v>5401010050</v>
      </c>
      <c r="G1806" s="56" t="s">
        <v>11428</v>
      </c>
      <c r="H1806" s="56">
        <v>400303</v>
      </c>
      <c r="I1806" s="56" t="s">
        <v>11479</v>
      </c>
      <c r="J1806" s="56" t="s">
        <v>5508</v>
      </c>
      <c r="K1806" s="56" t="s">
        <v>1564</v>
      </c>
      <c r="L1806" s="56" t="s">
        <v>7138</v>
      </c>
      <c r="M1806" s="73">
        <v>40672</v>
      </c>
      <c r="N1806" s="56"/>
      <c r="O1806" s="56"/>
      <c r="P1806" s="56" t="s">
        <v>7139</v>
      </c>
      <c r="Q1806" s="56"/>
      <c r="R1806" s="56" t="s">
        <v>70</v>
      </c>
      <c r="S1806" s="56" t="s">
        <v>11415</v>
      </c>
      <c r="T1806" s="56" t="s">
        <v>7140</v>
      </c>
      <c r="U1806" s="57">
        <v>22261618</v>
      </c>
      <c r="V1806" s="57">
        <v>-8861467.2100000009</v>
      </c>
      <c r="W1806" s="57">
        <v>13400150.789999999</v>
      </c>
      <c r="X1806" s="57">
        <v>0</v>
      </c>
      <c r="Y1806" s="73">
        <v>40672</v>
      </c>
      <c r="Z1806" s="57">
        <v>-447924.18</v>
      </c>
      <c r="AA1806" s="57">
        <v>0</v>
      </c>
      <c r="AB1806" s="57">
        <v>12952226.609999999</v>
      </c>
      <c r="AC1806" s="57">
        <v>0</v>
      </c>
      <c r="AD1806" s="56" t="s">
        <v>9255</v>
      </c>
      <c r="AE1806" s="57">
        <v>0</v>
      </c>
      <c r="AF1806" s="57">
        <v>0</v>
      </c>
      <c r="AG1806" s="57">
        <v>0</v>
      </c>
      <c r="AI1806"/>
      <c r="AJ1806"/>
    </row>
    <row r="1807" spans="1:36">
      <c r="A1807" s="56" t="s">
        <v>48</v>
      </c>
      <c r="B1807" s="56" t="s">
        <v>11427</v>
      </c>
      <c r="C1807" s="56">
        <v>2101010050</v>
      </c>
      <c r="D1807" s="56" t="s">
        <v>43</v>
      </c>
      <c r="E1807" s="56">
        <v>2101020050</v>
      </c>
      <c r="F1807" s="56">
        <v>5401010050</v>
      </c>
      <c r="G1807" s="56" t="s">
        <v>11428</v>
      </c>
      <c r="H1807" s="56">
        <v>400303</v>
      </c>
      <c r="I1807" s="56" t="s">
        <v>11479</v>
      </c>
      <c r="J1807" s="56" t="s">
        <v>5509</v>
      </c>
      <c r="K1807" s="56" t="s">
        <v>1566</v>
      </c>
      <c r="L1807" s="56" t="s">
        <v>7138</v>
      </c>
      <c r="M1807" s="73">
        <v>40672</v>
      </c>
      <c r="N1807" s="56"/>
      <c r="O1807" s="56"/>
      <c r="P1807" s="56" t="s">
        <v>7139</v>
      </c>
      <c r="Q1807" s="56"/>
      <c r="R1807" s="56" t="s">
        <v>70</v>
      </c>
      <c r="S1807" s="56" t="s">
        <v>11415</v>
      </c>
      <c r="T1807" s="56" t="s">
        <v>7140</v>
      </c>
      <c r="U1807" s="57">
        <v>22261618</v>
      </c>
      <c r="V1807" s="57">
        <v>-8861467.2100000009</v>
      </c>
      <c r="W1807" s="57">
        <v>13400150.789999999</v>
      </c>
      <c r="X1807" s="57">
        <v>0</v>
      </c>
      <c r="Y1807" s="73">
        <v>40672</v>
      </c>
      <c r="Z1807" s="57">
        <v>-447924.18</v>
      </c>
      <c r="AA1807" s="57">
        <v>0</v>
      </c>
      <c r="AB1807" s="57">
        <v>12952226.609999999</v>
      </c>
      <c r="AC1807" s="57">
        <v>0</v>
      </c>
      <c r="AD1807" s="56" t="s">
        <v>9255</v>
      </c>
      <c r="AE1807" s="57">
        <v>0</v>
      </c>
      <c r="AF1807" s="57">
        <v>0</v>
      </c>
      <c r="AG1807" s="57">
        <v>0</v>
      </c>
      <c r="AI1807"/>
      <c r="AJ1807"/>
    </row>
    <row r="1808" spans="1:36">
      <c r="A1808" s="56" t="s">
        <v>48</v>
      </c>
      <c r="B1808" s="56" t="s">
        <v>11427</v>
      </c>
      <c r="C1808" s="56">
        <v>2101010050</v>
      </c>
      <c r="D1808" s="56" t="s">
        <v>43</v>
      </c>
      <c r="E1808" s="56">
        <v>2101020050</v>
      </c>
      <c r="F1808" s="56">
        <v>5401010050</v>
      </c>
      <c r="G1808" s="56" t="s">
        <v>11428</v>
      </c>
      <c r="H1808" s="56">
        <v>400303</v>
      </c>
      <c r="I1808" s="56" t="s">
        <v>11479</v>
      </c>
      <c r="J1808" s="56" t="s">
        <v>5510</v>
      </c>
      <c r="K1808" s="56" t="s">
        <v>1568</v>
      </c>
      <c r="L1808" s="56" t="s">
        <v>7138</v>
      </c>
      <c r="M1808" s="73">
        <v>40672</v>
      </c>
      <c r="N1808" s="56"/>
      <c r="O1808" s="56"/>
      <c r="P1808" s="56" t="s">
        <v>7139</v>
      </c>
      <c r="Q1808" s="56"/>
      <c r="R1808" s="56" t="s">
        <v>70</v>
      </c>
      <c r="S1808" s="56" t="s">
        <v>11415</v>
      </c>
      <c r="T1808" s="56" t="s">
        <v>7140</v>
      </c>
      <c r="U1808" s="57">
        <v>22261618</v>
      </c>
      <c r="V1808" s="57">
        <v>-8861467.2100000009</v>
      </c>
      <c r="W1808" s="57">
        <v>13400150.789999999</v>
      </c>
      <c r="X1808" s="57">
        <v>0</v>
      </c>
      <c r="Y1808" s="73">
        <v>40672</v>
      </c>
      <c r="Z1808" s="57">
        <v>-447924.18</v>
      </c>
      <c r="AA1808" s="57">
        <v>0</v>
      </c>
      <c r="AB1808" s="57">
        <v>12952226.609999999</v>
      </c>
      <c r="AC1808" s="57">
        <v>0</v>
      </c>
      <c r="AD1808" s="56" t="s">
        <v>9255</v>
      </c>
      <c r="AE1808" s="57">
        <v>0</v>
      </c>
      <c r="AF1808" s="57">
        <v>0</v>
      </c>
      <c r="AG1808" s="57">
        <v>0</v>
      </c>
      <c r="AI1808"/>
      <c r="AJ1808"/>
    </row>
    <row r="1809" spans="1:36">
      <c r="A1809" s="56" t="s">
        <v>48</v>
      </c>
      <c r="B1809" s="56" t="s">
        <v>11427</v>
      </c>
      <c r="C1809" s="56">
        <v>2101010050</v>
      </c>
      <c r="D1809" s="56" t="s">
        <v>43</v>
      </c>
      <c r="E1809" s="56">
        <v>2101020050</v>
      </c>
      <c r="F1809" s="56">
        <v>5401010050</v>
      </c>
      <c r="G1809" s="56" t="s">
        <v>11428</v>
      </c>
      <c r="H1809" s="56">
        <v>400303</v>
      </c>
      <c r="I1809" s="56" t="s">
        <v>11479</v>
      </c>
      <c r="J1809" s="56" t="s">
        <v>5511</v>
      </c>
      <c r="K1809" s="56" t="s">
        <v>1266</v>
      </c>
      <c r="L1809" s="56" t="s">
        <v>7138</v>
      </c>
      <c r="M1809" s="73">
        <v>40672</v>
      </c>
      <c r="N1809" s="56"/>
      <c r="O1809" s="56"/>
      <c r="P1809" s="56" t="s">
        <v>7139</v>
      </c>
      <c r="Q1809" s="56"/>
      <c r="R1809" s="56" t="s">
        <v>70</v>
      </c>
      <c r="S1809" s="56" t="s">
        <v>11415</v>
      </c>
      <c r="T1809" s="56" t="s">
        <v>7140</v>
      </c>
      <c r="U1809" s="57">
        <v>46223486</v>
      </c>
      <c r="V1809" s="57">
        <v>-18400140.02</v>
      </c>
      <c r="W1809" s="57">
        <v>27823345.98</v>
      </c>
      <c r="X1809" s="57">
        <v>0</v>
      </c>
      <c r="Y1809" s="73">
        <v>40672</v>
      </c>
      <c r="Z1809" s="57">
        <v>-930044.24</v>
      </c>
      <c r="AA1809" s="57">
        <v>0</v>
      </c>
      <c r="AB1809" s="57">
        <v>26893301.739999998</v>
      </c>
      <c r="AC1809" s="57">
        <v>0</v>
      </c>
      <c r="AD1809" s="56" t="s">
        <v>9255</v>
      </c>
      <c r="AE1809" s="57">
        <v>0</v>
      </c>
      <c r="AF1809" s="57">
        <v>0</v>
      </c>
      <c r="AG1809" s="57">
        <v>0</v>
      </c>
      <c r="AI1809"/>
      <c r="AJ1809"/>
    </row>
    <row r="1810" spans="1:36">
      <c r="A1810" s="56" t="s">
        <v>48</v>
      </c>
      <c r="B1810" s="56" t="s">
        <v>11427</v>
      </c>
      <c r="C1810" s="56">
        <v>2101010050</v>
      </c>
      <c r="D1810" s="56" t="s">
        <v>43</v>
      </c>
      <c r="E1810" s="56">
        <v>2101020050</v>
      </c>
      <c r="F1810" s="56">
        <v>5401010050</v>
      </c>
      <c r="G1810" s="56" t="s">
        <v>11428</v>
      </c>
      <c r="H1810" s="56">
        <v>400303</v>
      </c>
      <c r="I1810" s="56" t="s">
        <v>11479</v>
      </c>
      <c r="J1810" s="56" t="s">
        <v>5513</v>
      </c>
      <c r="K1810" s="56" t="s">
        <v>1268</v>
      </c>
      <c r="L1810" s="56" t="s">
        <v>7138</v>
      </c>
      <c r="M1810" s="73">
        <v>40672</v>
      </c>
      <c r="N1810" s="56"/>
      <c r="O1810" s="56"/>
      <c r="P1810" s="56" t="s">
        <v>7139</v>
      </c>
      <c r="Q1810" s="56"/>
      <c r="R1810" s="56" t="s">
        <v>70</v>
      </c>
      <c r="S1810" s="56" t="s">
        <v>11415</v>
      </c>
      <c r="T1810" s="56" t="s">
        <v>7140</v>
      </c>
      <c r="U1810" s="57">
        <v>346120823</v>
      </c>
      <c r="V1810" s="57">
        <v>-137777986.71000001</v>
      </c>
      <c r="W1810" s="57">
        <v>208342836.28999999</v>
      </c>
      <c r="X1810" s="57">
        <v>0</v>
      </c>
      <c r="Y1810" s="73">
        <v>40672</v>
      </c>
      <c r="Z1810" s="57">
        <v>-6964231.5599999996</v>
      </c>
      <c r="AA1810" s="57">
        <v>0</v>
      </c>
      <c r="AB1810" s="57">
        <v>201378604.72999999</v>
      </c>
      <c r="AC1810" s="57">
        <v>0</v>
      </c>
      <c r="AD1810" s="56" t="s">
        <v>9255</v>
      </c>
      <c r="AE1810" s="57">
        <v>0</v>
      </c>
      <c r="AF1810" s="57">
        <v>0</v>
      </c>
      <c r="AG1810" s="57">
        <v>0</v>
      </c>
      <c r="AI1810"/>
      <c r="AJ1810"/>
    </row>
    <row r="1811" spans="1:36">
      <c r="A1811" s="56" t="s">
        <v>48</v>
      </c>
      <c r="B1811" s="56" t="s">
        <v>11427</v>
      </c>
      <c r="C1811" s="56">
        <v>2101010050</v>
      </c>
      <c r="D1811" s="56" t="s">
        <v>43</v>
      </c>
      <c r="E1811" s="56">
        <v>2101020050</v>
      </c>
      <c r="F1811" s="56">
        <v>5401010050</v>
      </c>
      <c r="G1811" s="56" t="s">
        <v>11428</v>
      </c>
      <c r="H1811" s="56">
        <v>400303</v>
      </c>
      <c r="I1811" s="56" t="s">
        <v>11479</v>
      </c>
      <c r="J1811" s="56" t="s">
        <v>5514</v>
      </c>
      <c r="K1811" s="56" t="s">
        <v>4821</v>
      </c>
      <c r="L1811" s="56" t="s">
        <v>7138</v>
      </c>
      <c r="M1811" s="73">
        <v>40672</v>
      </c>
      <c r="N1811" s="56"/>
      <c r="O1811" s="56"/>
      <c r="P1811" s="56" t="s">
        <v>7139</v>
      </c>
      <c r="Q1811" s="56"/>
      <c r="R1811" s="56" t="s">
        <v>70</v>
      </c>
      <c r="S1811" s="56" t="s">
        <v>11415</v>
      </c>
      <c r="T1811" s="56" t="s">
        <v>7140</v>
      </c>
      <c r="U1811" s="57">
        <v>3952121</v>
      </c>
      <c r="V1811" s="57">
        <v>-1573277.57</v>
      </c>
      <c r="W1811" s="57">
        <v>2378843.4300000002</v>
      </c>
      <c r="X1811" s="57">
        <v>0</v>
      </c>
      <c r="Y1811" s="73">
        <v>40672</v>
      </c>
      <c r="Z1811" s="57">
        <v>-79516.84</v>
      </c>
      <c r="AA1811" s="57">
        <v>0</v>
      </c>
      <c r="AB1811" s="57">
        <v>2299326.59</v>
      </c>
      <c r="AC1811" s="57">
        <v>0</v>
      </c>
      <c r="AD1811" s="56" t="s">
        <v>9255</v>
      </c>
      <c r="AE1811" s="57">
        <v>0</v>
      </c>
      <c r="AF1811" s="57">
        <v>0</v>
      </c>
      <c r="AG1811" s="57">
        <v>0</v>
      </c>
      <c r="AI1811"/>
      <c r="AJ1811"/>
    </row>
    <row r="1812" spans="1:36">
      <c r="A1812" s="56" t="s">
        <v>48</v>
      </c>
      <c r="B1812" s="56" t="s">
        <v>11427</v>
      </c>
      <c r="C1812" s="56">
        <v>2101010050</v>
      </c>
      <c r="D1812" s="56" t="s">
        <v>43</v>
      </c>
      <c r="E1812" s="56">
        <v>2101020050</v>
      </c>
      <c r="F1812" s="56">
        <v>5401010050</v>
      </c>
      <c r="G1812" s="56" t="s">
        <v>11428</v>
      </c>
      <c r="H1812" s="56">
        <v>400303</v>
      </c>
      <c r="I1812" s="56" t="s">
        <v>11479</v>
      </c>
      <c r="J1812" s="56" t="s">
        <v>5515</v>
      </c>
      <c r="K1812" s="56" t="s">
        <v>4823</v>
      </c>
      <c r="L1812" s="56" t="s">
        <v>7138</v>
      </c>
      <c r="M1812" s="73">
        <v>40672</v>
      </c>
      <c r="N1812" s="56"/>
      <c r="O1812" s="56"/>
      <c r="P1812" s="56" t="s">
        <v>7139</v>
      </c>
      <c r="Q1812" s="56"/>
      <c r="R1812" s="56" t="s">
        <v>70</v>
      </c>
      <c r="S1812" s="56" t="s">
        <v>11415</v>
      </c>
      <c r="T1812" s="56" t="s">
        <v>7140</v>
      </c>
      <c r="U1812" s="57">
        <v>3093199</v>
      </c>
      <c r="V1812" s="57">
        <v>-1231277.45</v>
      </c>
      <c r="W1812" s="57">
        <v>1861921.55</v>
      </c>
      <c r="X1812" s="57">
        <v>0</v>
      </c>
      <c r="Y1812" s="73">
        <v>40672</v>
      </c>
      <c r="Z1812" s="57">
        <v>-62238.09</v>
      </c>
      <c r="AA1812" s="57">
        <v>0</v>
      </c>
      <c r="AB1812" s="57">
        <v>1799683.46</v>
      </c>
      <c r="AC1812" s="57">
        <v>0</v>
      </c>
      <c r="AD1812" s="56" t="s">
        <v>9255</v>
      </c>
      <c r="AE1812" s="57">
        <v>0</v>
      </c>
      <c r="AF1812" s="57">
        <v>0</v>
      </c>
      <c r="AG1812" s="57">
        <v>0</v>
      </c>
      <c r="AI1812"/>
      <c r="AJ1812"/>
    </row>
    <row r="1813" spans="1:36">
      <c r="A1813" s="56" t="s">
        <v>48</v>
      </c>
      <c r="B1813" s="56" t="s">
        <v>11427</v>
      </c>
      <c r="C1813" s="56">
        <v>2101010050</v>
      </c>
      <c r="D1813" s="56" t="s">
        <v>43</v>
      </c>
      <c r="E1813" s="56">
        <v>2101020050</v>
      </c>
      <c r="F1813" s="56">
        <v>5401010050</v>
      </c>
      <c r="G1813" s="56" t="s">
        <v>11428</v>
      </c>
      <c r="H1813" s="56">
        <v>400303</v>
      </c>
      <c r="I1813" s="56" t="s">
        <v>11479</v>
      </c>
      <c r="J1813" s="56" t="s">
        <v>5516</v>
      </c>
      <c r="K1813" s="56" t="s">
        <v>4825</v>
      </c>
      <c r="L1813" s="56" t="s">
        <v>7138</v>
      </c>
      <c r="M1813" s="73">
        <v>40672</v>
      </c>
      <c r="N1813" s="56"/>
      <c r="O1813" s="56"/>
      <c r="P1813" s="56" t="s">
        <v>7139</v>
      </c>
      <c r="Q1813" s="56"/>
      <c r="R1813" s="56" t="s">
        <v>70</v>
      </c>
      <c r="S1813" s="56" t="s">
        <v>11415</v>
      </c>
      <c r="T1813" s="56" t="s">
        <v>7140</v>
      </c>
      <c r="U1813" s="57">
        <v>63217897</v>
      </c>
      <c r="V1813" s="57">
        <v>-25166598.190000001</v>
      </c>
      <c r="W1813" s="57">
        <v>38051298.810000002</v>
      </c>
      <c r="X1813" s="57">
        <v>0</v>
      </c>
      <c r="Y1813" s="73">
        <v>40672</v>
      </c>
      <c r="Z1813" s="57">
        <v>-1271926.97</v>
      </c>
      <c r="AA1813" s="57">
        <v>0</v>
      </c>
      <c r="AB1813" s="57">
        <v>36779371.840000004</v>
      </c>
      <c r="AC1813" s="57">
        <v>0</v>
      </c>
      <c r="AD1813" s="56" t="s">
        <v>9255</v>
      </c>
      <c r="AE1813" s="57">
        <v>0</v>
      </c>
      <c r="AF1813" s="57">
        <v>0</v>
      </c>
      <c r="AG1813" s="57">
        <v>0</v>
      </c>
      <c r="AI1813"/>
      <c r="AJ1813"/>
    </row>
    <row r="1814" spans="1:36">
      <c r="A1814" s="56" t="s">
        <v>48</v>
      </c>
      <c r="B1814" s="56" t="s">
        <v>11427</v>
      </c>
      <c r="C1814" s="56">
        <v>2101010050</v>
      </c>
      <c r="D1814" s="56" t="s">
        <v>43</v>
      </c>
      <c r="E1814" s="56">
        <v>2101020050</v>
      </c>
      <c r="F1814" s="56">
        <v>5401010050</v>
      </c>
      <c r="G1814" s="56" t="s">
        <v>11428</v>
      </c>
      <c r="H1814" s="56">
        <v>400303</v>
      </c>
      <c r="I1814" s="56" t="s">
        <v>11479</v>
      </c>
      <c r="J1814" s="56" t="s">
        <v>5543</v>
      </c>
      <c r="K1814" s="56" t="s">
        <v>4872</v>
      </c>
      <c r="L1814" s="56" t="s">
        <v>7138</v>
      </c>
      <c r="M1814" s="73">
        <v>40672</v>
      </c>
      <c r="N1814" s="56"/>
      <c r="O1814" s="56"/>
      <c r="P1814" s="56" t="s">
        <v>7139</v>
      </c>
      <c r="Q1814" s="56"/>
      <c r="R1814" s="56" t="s">
        <v>70</v>
      </c>
      <c r="S1814" s="56" t="s">
        <v>11415</v>
      </c>
      <c r="T1814" s="56" t="s">
        <v>7140</v>
      </c>
      <c r="U1814" s="57">
        <v>64736492</v>
      </c>
      <c r="V1814" s="57">
        <v>-25768738.539999999</v>
      </c>
      <c r="W1814" s="57">
        <v>38967753.460000001</v>
      </c>
      <c r="X1814" s="57">
        <v>0</v>
      </c>
      <c r="Y1814" s="73">
        <v>40672</v>
      </c>
      <c r="Z1814" s="57">
        <v>-1302568.24</v>
      </c>
      <c r="AA1814" s="57">
        <v>0</v>
      </c>
      <c r="AB1814" s="57">
        <v>37665185.219999999</v>
      </c>
      <c r="AC1814" s="57">
        <v>0</v>
      </c>
      <c r="AD1814" s="56" t="s">
        <v>9255</v>
      </c>
      <c r="AE1814" s="57">
        <v>0</v>
      </c>
      <c r="AF1814" s="57">
        <v>0</v>
      </c>
      <c r="AG1814" s="57">
        <v>0</v>
      </c>
      <c r="AI1814"/>
      <c r="AJ1814"/>
    </row>
    <row r="1815" spans="1:36">
      <c r="A1815" s="56" t="s">
        <v>48</v>
      </c>
      <c r="B1815" s="56" t="s">
        <v>11427</v>
      </c>
      <c r="C1815" s="56">
        <v>2101010050</v>
      </c>
      <c r="D1815" s="56" t="s">
        <v>43</v>
      </c>
      <c r="E1815" s="56">
        <v>2101020050</v>
      </c>
      <c r="F1815" s="56">
        <v>5401010050</v>
      </c>
      <c r="G1815" s="56" t="s">
        <v>11428</v>
      </c>
      <c r="H1815" s="56">
        <v>400303</v>
      </c>
      <c r="I1815" s="56" t="s">
        <v>11479</v>
      </c>
      <c r="J1815" s="56" t="s">
        <v>5544</v>
      </c>
      <c r="K1815" s="56" t="s">
        <v>1595</v>
      </c>
      <c r="L1815" s="56" t="s">
        <v>7138</v>
      </c>
      <c r="M1815" s="73">
        <v>40672</v>
      </c>
      <c r="N1815" s="56"/>
      <c r="O1815" s="56"/>
      <c r="P1815" s="56" t="s">
        <v>7139</v>
      </c>
      <c r="Q1815" s="56"/>
      <c r="R1815" s="56" t="s">
        <v>70</v>
      </c>
      <c r="S1815" s="56" t="s">
        <v>11415</v>
      </c>
      <c r="T1815" s="56" t="s">
        <v>7140</v>
      </c>
      <c r="U1815" s="57">
        <v>23737361</v>
      </c>
      <c r="V1815" s="57">
        <v>-9448506.0600000005</v>
      </c>
      <c r="W1815" s="57">
        <v>14288854.939999999</v>
      </c>
      <c r="X1815" s="57">
        <v>0</v>
      </c>
      <c r="Y1815" s="73">
        <v>40672</v>
      </c>
      <c r="Z1815" s="57">
        <v>-477631.92</v>
      </c>
      <c r="AA1815" s="57">
        <v>0</v>
      </c>
      <c r="AB1815" s="57">
        <v>13811223.02</v>
      </c>
      <c r="AC1815" s="57">
        <v>0</v>
      </c>
      <c r="AD1815" s="56" t="s">
        <v>9255</v>
      </c>
      <c r="AE1815" s="57">
        <v>0</v>
      </c>
      <c r="AF1815" s="57">
        <v>0</v>
      </c>
      <c r="AG1815" s="57">
        <v>0</v>
      </c>
      <c r="AI1815"/>
      <c r="AJ1815"/>
    </row>
    <row r="1816" spans="1:36">
      <c r="A1816" s="56" t="s">
        <v>48</v>
      </c>
      <c r="B1816" s="56" t="s">
        <v>11427</v>
      </c>
      <c r="C1816" s="56">
        <v>2101010050</v>
      </c>
      <c r="D1816" s="56" t="s">
        <v>43</v>
      </c>
      <c r="E1816" s="56">
        <v>2101020050</v>
      </c>
      <c r="F1816" s="56">
        <v>5401010050</v>
      </c>
      <c r="G1816" s="56" t="s">
        <v>11428</v>
      </c>
      <c r="H1816" s="56">
        <v>400303</v>
      </c>
      <c r="I1816" s="56" t="s">
        <v>11535</v>
      </c>
      <c r="J1816" s="56" t="s">
        <v>5400</v>
      </c>
      <c r="K1816" s="56" t="s">
        <v>4635</v>
      </c>
      <c r="L1816" s="56" t="s">
        <v>7138</v>
      </c>
      <c r="M1816" s="73">
        <v>40672</v>
      </c>
      <c r="N1816" s="56"/>
      <c r="O1816" s="56"/>
      <c r="P1816" s="56" t="s">
        <v>7139</v>
      </c>
      <c r="Q1816" s="56"/>
      <c r="R1816" s="56" t="s">
        <v>70</v>
      </c>
      <c r="S1816" s="56" t="s">
        <v>11415</v>
      </c>
      <c r="T1816" s="56" t="s">
        <v>7140</v>
      </c>
      <c r="U1816" s="57">
        <v>4772015</v>
      </c>
      <c r="V1816" s="57">
        <v>-1904473.93</v>
      </c>
      <c r="W1816" s="57">
        <v>2867541.07</v>
      </c>
      <c r="X1816" s="57">
        <v>0</v>
      </c>
      <c r="Y1816" s="73">
        <v>40672</v>
      </c>
      <c r="Z1816" s="57">
        <v>-95837.82</v>
      </c>
      <c r="AA1816" s="57">
        <v>0</v>
      </c>
      <c r="AB1816" s="57">
        <v>2771703.25</v>
      </c>
      <c r="AC1816" s="57">
        <v>0</v>
      </c>
      <c r="AD1816" s="56" t="s">
        <v>9255</v>
      </c>
      <c r="AE1816" s="57">
        <v>0</v>
      </c>
      <c r="AF1816" s="57">
        <v>0</v>
      </c>
      <c r="AG1816" s="57">
        <v>0</v>
      </c>
      <c r="AI1816"/>
      <c r="AJ1816"/>
    </row>
    <row r="1817" spans="1:36">
      <c r="A1817" s="56" t="s">
        <v>48</v>
      </c>
      <c r="B1817" s="56" t="s">
        <v>11427</v>
      </c>
      <c r="C1817" s="56">
        <v>2101010050</v>
      </c>
      <c r="D1817" s="56" t="s">
        <v>43</v>
      </c>
      <c r="E1817" s="56">
        <v>2101020050</v>
      </c>
      <c r="F1817" s="56">
        <v>5401010050</v>
      </c>
      <c r="G1817" s="56" t="s">
        <v>11428</v>
      </c>
      <c r="H1817" s="56">
        <v>400303</v>
      </c>
      <c r="I1817" s="56" t="s">
        <v>11535</v>
      </c>
      <c r="J1817" s="56" t="s">
        <v>5402</v>
      </c>
      <c r="K1817" s="56" t="s">
        <v>2927</v>
      </c>
      <c r="L1817" s="56" t="s">
        <v>7138</v>
      </c>
      <c r="M1817" s="73">
        <v>40672</v>
      </c>
      <c r="N1817" s="56"/>
      <c r="O1817" s="56"/>
      <c r="P1817" s="56" t="s">
        <v>7139</v>
      </c>
      <c r="Q1817" s="56"/>
      <c r="R1817" s="56" t="s">
        <v>70</v>
      </c>
      <c r="S1817" s="56" t="s">
        <v>11415</v>
      </c>
      <c r="T1817" s="56" t="s">
        <v>7140</v>
      </c>
      <c r="U1817" s="57">
        <v>12725373</v>
      </c>
      <c r="V1817" s="57">
        <v>-5078598.2300000004</v>
      </c>
      <c r="W1817" s="57">
        <v>7646774.7699999996</v>
      </c>
      <c r="X1817" s="57">
        <v>0</v>
      </c>
      <c r="Y1817" s="73">
        <v>40672</v>
      </c>
      <c r="Z1817" s="57">
        <v>-255567.46</v>
      </c>
      <c r="AA1817" s="57">
        <v>0</v>
      </c>
      <c r="AB1817" s="57">
        <v>7391207.3099999996</v>
      </c>
      <c r="AC1817" s="57">
        <v>0</v>
      </c>
      <c r="AD1817" s="56" t="s">
        <v>9255</v>
      </c>
      <c r="AE1817" s="57">
        <v>0</v>
      </c>
      <c r="AF1817" s="57">
        <v>0</v>
      </c>
      <c r="AG1817" s="57">
        <v>0</v>
      </c>
      <c r="AI1817"/>
      <c r="AJ1817"/>
    </row>
    <row r="1818" spans="1:36">
      <c r="A1818" s="56" t="s">
        <v>48</v>
      </c>
      <c r="B1818" s="56" t="s">
        <v>11427</v>
      </c>
      <c r="C1818" s="56">
        <v>2101010050</v>
      </c>
      <c r="D1818" s="56" t="s">
        <v>43</v>
      </c>
      <c r="E1818" s="56">
        <v>2101020050</v>
      </c>
      <c r="F1818" s="56">
        <v>5401010050</v>
      </c>
      <c r="G1818" s="56" t="s">
        <v>11428</v>
      </c>
      <c r="H1818" s="56">
        <v>400303</v>
      </c>
      <c r="I1818" s="56" t="s">
        <v>11550</v>
      </c>
      <c r="J1818" s="56" t="s">
        <v>5384</v>
      </c>
      <c r="K1818" s="56" t="s">
        <v>5385</v>
      </c>
      <c r="L1818" s="56" t="s">
        <v>7138</v>
      </c>
      <c r="M1818" s="73">
        <v>40672</v>
      </c>
      <c r="N1818" s="56"/>
      <c r="O1818" s="56"/>
      <c r="P1818" s="56" t="s">
        <v>7139</v>
      </c>
      <c r="Q1818" s="56"/>
      <c r="R1818" s="56" t="s">
        <v>70</v>
      </c>
      <c r="S1818" s="56" t="s">
        <v>11415</v>
      </c>
      <c r="T1818" s="56" t="s">
        <v>7140</v>
      </c>
      <c r="U1818" s="57">
        <v>1267261</v>
      </c>
      <c r="V1818" s="57">
        <v>-505754.06</v>
      </c>
      <c r="W1818" s="57">
        <v>761506.94</v>
      </c>
      <c r="X1818" s="57">
        <v>0</v>
      </c>
      <c r="Y1818" s="73">
        <v>40672</v>
      </c>
      <c r="Z1818" s="57">
        <v>-25450.78</v>
      </c>
      <c r="AA1818" s="57">
        <v>0</v>
      </c>
      <c r="AB1818" s="57">
        <v>736056.16</v>
      </c>
      <c r="AC1818" s="57">
        <v>0</v>
      </c>
      <c r="AD1818" s="56" t="s">
        <v>9255</v>
      </c>
      <c r="AE1818" s="57">
        <v>0</v>
      </c>
      <c r="AF1818" s="57">
        <v>0</v>
      </c>
      <c r="AG1818" s="57">
        <v>0</v>
      </c>
      <c r="AI1818"/>
      <c r="AJ1818"/>
    </row>
    <row r="1819" spans="1:36">
      <c r="A1819" s="56" t="s">
        <v>48</v>
      </c>
      <c r="B1819" s="56" t="s">
        <v>11427</v>
      </c>
      <c r="C1819" s="56">
        <v>2101010050</v>
      </c>
      <c r="D1819" s="56" t="s">
        <v>43</v>
      </c>
      <c r="E1819" s="56">
        <v>2101020050</v>
      </c>
      <c r="F1819" s="56">
        <v>5401010050</v>
      </c>
      <c r="G1819" s="56" t="s">
        <v>11428</v>
      </c>
      <c r="H1819" s="56">
        <v>400304</v>
      </c>
      <c r="I1819" s="56" t="s">
        <v>11523</v>
      </c>
      <c r="J1819" s="56" t="s">
        <v>5757</v>
      </c>
      <c r="K1819" s="56" t="s">
        <v>4764</v>
      </c>
      <c r="L1819" s="56" t="s">
        <v>7138</v>
      </c>
      <c r="M1819" s="73">
        <v>40832</v>
      </c>
      <c r="N1819" s="56"/>
      <c r="O1819" s="56"/>
      <c r="P1819" s="56" t="s">
        <v>7139</v>
      </c>
      <c r="Q1819" s="56"/>
      <c r="R1819" s="56" t="s">
        <v>70</v>
      </c>
      <c r="S1819" s="56" t="s">
        <v>11415</v>
      </c>
      <c r="T1819" s="56" t="s">
        <v>7140</v>
      </c>
      <c r="U1819" s="57">
        <v>5750485</v>
      </c>
      <c r="V1819" s="57">
        <v>-2172408.9500000002</v>
      </c>
      <c r="W1819" s="57">
        <v>3578076.05</v>
      </c>
      <c r="X1819" s="57">
        <v>0</v>
      </c>
      <c r="Y1819" s="73">
        <v>40832</v>
      </c>
      <c r="Z1819" s="57">
        <v>-117897.91</v>
      </c>
      <c r="AA1819" s="57">
        <v>0</v>
      </c>
      <c r="AB1819" s="57">
        <v>3460178.14</v>
      </c>
      <c r="AC1819" s="57">
        <v>0</v>
      </c>
      <c r="AD1819" s="56" t="s">
        <v>9255</v>
      </c>
      <c r="AE1819" s="57">
        <v>0</v>
      </c>
      <c r="AF1819" s="57">
        <v>0</v>
      </c>
      <c r="AG1819" s="57">
        <v>0</v>
      </c>
      <c r="AI1819"/>
      <c r="AJ1819"/>
    </row>
    <row r="1820" spans="1:36">
      <c r="A1820" s="56" t="s">
        <v>48</v>
      </c>
      <c r="B1820" s="56" t="s">
        <v>11427</v>
      </c>
      <c r="C1820" s="56">
        <v>2101010050</v>
      </c>
      <c r="D1820" s="56" t="s">
        <v>43</v>
      </c>
      <c r="E1820" s="56">
        <v>2101020050</v>
      </c>
      <c r="F1820" s="56">
        <v>5401010050</v>
      </c>
      <c r="G1820" s="56" t="s">
        <v>11428</v>
      </c>
      <c r="H1820" s="56">
        <v>400304</v>
      </c>
      <c r="I1820" s="56" t="s">
        <v>11523</v>
      </c>
      <c r="J1820" s="56" t="s">
        <v>5762</v>
      </c>
      <c r="K1820" s="56" t="s">
        <v>1244</v>
      </c>
      <c r="L1820" s="56" t="s">
        <v>7138</v>
      </c>
      <c r="M1820" s="73">
        <v>40832</v>
      </c>
      <c r="N1820" s="56"/>
      <c r="O1820" s="56"/>
      <c r="P1820" s="56" t="s">
        <v>7139</v>
      </c>
      <c r="Q1820" s="56"/>
      <c r="R1820" s="56" t="s">
        <v>70</v>
      </c>
      <c r="S1820" s="56" t="s">
        <v>11415</v>
      </c>
      <c r="T1820" s="56" t="s">
        <v>7140</v>
      </c>
      <c r="U1820" s="57">
        <v>272268018</v>
      </c>
      <c r="V1820" s="57">
        <v>-102856985.56999999</v>
      </c>
      <c r="W1820" s="57">
        <v>169411032.43000001</v>
      </c>
      <c r="X1820" s="57">
        <v>0</v>
      </c>
      <c r="Y1820" s="73">
        <v>40832</v>
      </c>
      <c r="Z1820" s="57">
        <v>-5582107.7999999998</v>
      </c>
      <c r="AA1820" s="57">
        <v>0</v>
      </c>
      <c r="AB1820" s="57">
        <v>163828924.63</v>
      </c>
      <c r="AC1820" s="57">
        <v>0</v>
      </c>
      <c r="AD1820" s="56" t="s">
        <v>9255</v>
      </c>
      <c r="AE1820" s="57">
        <v>0</v>
      </c>
      <c r="AF1820" s="57">
        <v>0</v>
      </c>
      <c r="AG1820" s="57">
        <v>0</v>
      </c>
      <c r="AI1820"/>
      <c r="AJ1820"/>
    </row>
    <row r="1821" spans="1:36">
      <c r="A1821" s="56" t="s">
        <v>48</v>
      </c>
      <c r="B1821" s="56" t="s">
        <v>11427</v>
      </c>
      <c r="C1821" s="56">
        <v>2101010050</v>
      </c>
      <c r="D1821" s="56" t="s">
        <v>43</v>
      </c>
      <c r="E1821" s="56">
        <v>2101020050</v>
      </c>
      <c r="F1821" s="56">
        <v>5401010050</v>
      </c>
      <c r="G1821" s="56" t="s">
        <v>11428</v>
      </c>
      <c r="H1821" s="56">
        <v>400304</v>
      </c>
      <c r="I1821" s="56" t="s">
        <v>11481</v>
      </c>
      <c r="J1821" s="56" t="s">
        <v>5765</v>
      </c>
      <c r="K1821" s="56" t="s">
        <v>1250</v>
      </c>
      <c r="L1821" s="56" t="s">
        <v>7138</v>
      </c>
      <c r="M1821" s="73">
        <v>40832</v>
      </c>
      <c r="N1821" s="56"/>
      <c r="O1821" s="56"/>
      <c r="P1821" s="56" t="s">
        <v>7139</v>
      </c>
      <c r="Q1821" s="56"/>
      <c r="R1821" s="56" t="s">
        <v>70</v>
      </c>
      <c r="S1821" s="56" t="s">
        <v>11415</v>
      </c>
      <c r="T1821" s="56" t="s">
        <v>7140</v>
      </c>
      <c r="U1821" s="57">
        <v>379597174</v>
      </c>
      <c r="V1821" s="57">
        <v>-143175487.00999999</v>
      </c>
      <c r="W1821" s="57">
        <v>236421686.99000001</v>
      </c>
      <c r="X1821" s="57">
        <v>0</v>
      </c>
      <c r="Y1821" s="73">
        <v>40832</v>
      </c>
      <c r="Z1821" s="57">
        <v>-7790771.3600000003</v>
      </c>
      <c r="AA1821" s="57">
        <v>0</v>
      </c>
      <c r="AB1821" s="57">
        <v>228630915.63</v>
      </c>
      <c r="AC1821" s="57">
        <v>0</v>
      </c>
      <c r="AD1821" s="56" t="s">
        <v>9255</v>
      </c>
      <c r="AE1821" s="57">
        <v>0</v>
      </c>
      <c r="AF1821" s="57">
        <v>0</v>
      </c>
      <c r="AG1821" s="57">
        <v>0</v>
      </c>
      <c r="AI1821"/>
      <c r="AJ1821"/>
    </row>
    <row r="1822" spans="1:36">
      <c r="A1822" s="56" t="s">
        <v>48</v>
      </c>
      <c r="B1822" s="56" t="s">
        <v>11427</v>
      </c>
      <c r="C1822" s="56">
        <v>2101010050</v>
      </c>
      <c r="D1822" s="56" t="s">
        <v>43</v>
      </c>
      <c r="E1822" s="56">
        <v>2101020050</v>
      </c>
      <c r="F1822" s="56">
        <v>5401010050</v>
      </c>
      <c r="G1822" s="56" t="s">
        <v>11428</v>
      </c>
      <c r="H1822" s="56">
        <v>400304</v>
      </c>
      <c r="I1822" s="56" t="s">
        <v>11481</v>
      </c>
      <c r="J1822" s="56" t="s">
        <v>5776</v>
      </c>
      <c r="K1822" s="56" t="s">
        <v>4796</v>
      </c>
      <c r="L1822" s="56" t="s">
        <v>7138</v>
      </c>
      <c r="M1822" s="73">
        <v>40832</v>
      </c>
      <c r="N1822" s="56"/>
      <c r="O1822" s="56"/>
      <c r="P1822" s="56" t="s">
        <v>7139</v>
      </c>
      <c r="Q1822" s="56"/>
      <c r="R1822" s="56" t="s">
        <v>70</v>
      </c>
      <c r="S1822" s="56" t="s">
        <v>11415</v>
      </c>
      <c r="T1822" s="56" t="s">
        <v>7140</v>
      </c>
      <c r="U1822" s="57">
        <v>3012718</v>
      </c>
      <c r="V1822" s="57">
        <v>-1136317.6100000001</v>
      </c>
      <c r="W1822" s="57">
        <v>1876400.39</v>
      </c>
      <c r="X1822" s="57">
        <v>0</v>
      </c>
      <c r="Y1822" s="73">
        <v>40832</v>
      </c>
      <c r="Z1822" s="57">
        <v>-61832.800000000003</v>
      </c>
      <c r="AA1822" s="57">
        <v>0</v>
      </c>
      <c r="AB1822" s="57">
        <v>1814567.59</v>
      </c>
      <c r="AC1822" s="57">
        <v>0</v>
      </c>
      <c r="AD1822" s="56" t="s">
        <v>9255</v>
      </c>
      <c r="AE1822" s="57">
        <v>0</v>
      </c>
      <c r="AF1822" s="57">
        <v>0</v>
      </c>
      <c r="AG1822" s="57">
        <v>0</v>
      </c>
      <c r="AI1822"/>
      <c r="AJ1822"/>
    </row>
    <row r="1823" spans="1:36">
      <c r="A1823" s="56" t="s">
        <v>48</v>
      </c>
      <c r="B1823" s="56" t="s">
        <v>11427</v>
      </c>
      <c r="C1823" s="56">
        <v>2101010050</v>
      </c>
      <c r="D1823" s="56" t="s">
        <v>43</v>
      </c>
      <c r="E1823" s="56">
        <v>2101020050</v>
      </c>
      <c r="F1823" s="56">
        <v>5401010050</v>
      </c>
      <c r="G1823" s="56" t="s">
        <v>11428</v>
      </c>
      <c r="H1823" s="56">
        <v>400304</v>
      </c>
      <c r="I1823" s="56" t="s">
        <v>11481</v>
      </c>
      <c r="J1823" s="56" t="s">
        <v>5781</v>
      </c>
      <c r="K1823" s="56" t="s">
        <v>4806</v>
      </c>
      <c r="L1823" s="56" t="s">
        <v>7138</v>
      </c>
      <c r="M1823" s="73">
        <v>40832</v>
      </c>
      <c r="N1823" s="56"/>
      <c r="O1823" s="56"/>
      <c r="P1823" s="56" t="s">
        <v>7139</v>
      </c>
      <c r="Q1823" s="56"/>
      <c r="R1823" s="56" t="s">
        <v>70</v>
      </c>
      <c r="S1823" s="56" t="s">
        <v>11415</v>
      </c>
      <c r="T1823" s="56" t="s">
        <v>7140</v>
      </c>
      <c r="U1823" s="57">
        <v>1885941</v>
      </c>
      <c r="V1823" s="57">
        <v>-711315.71</v>
      </c>
      <c r="W1823" s="57">
        <v>1174625.29</v>
      </c>
      <c r="X1823" s="57">
        <v>0</v>
      </c>
      <c r="Y1823" s="73">
        <v>40832</v>
      </c>
      <c r="Z1823" s="57">
        <v>-38707.32</v>
      </c>
      <c r="AA1823" s="57">
        <v>0</v>
      </c>
      <c r="AB1823" s="57">
        <v>1135917.97</v>
      </c>
      <c r="AC1823" s="57">
        <v>0</v>
      </c>
      <c r="AD1823" s="56" t="s">
        <v>9255</v>
      </c>
      <c r="AE1823" s="57">
        <v>0</v>
      </c>
      <c r="AF1823" s="57">
        <v>0</v>
      </c>
      <c r="AG1823" s="57">
        <v>0</v>
      </c>
      <c r="AI1823"/>
      <c r="AJ1823"/>
    </row>
    <row r="1824" spans="1:36">
      <c r="A1824" s="56" t="s">
        <v>48</v>
      </c>
      <c r="B1824" s="56" t="s">
        <v>11427</v>
      </c>
      <c r="C1824" s="56">
        <v>2101010050</v>
      </c>
      <c r="D1824" s="56" t="s">
        <v>43</v>
      </c>
      <c r="E1824" s="56">
        <v>2101020050</v>
      </c>
      <c r="F1824" s="56">
        <v>5401010050</v>
      </c>
      <c r="G1824" s="56" t="s">
        <v>11428</v>
      </c>
      <c r="H1824" s="56">
        <v>400304</v>
      </c>
      <c r="I1824" s="56" t="s">
        <v>11481</v>
      </c>
      <c r="J1824" s="56" t="s">
        <v>5783</v>
      </c>
      <c r="K1824" s="56" t="s">
        <v>1556</v>
      </c>
      <c r="L1824" s="56" t="s">
        <v>7138</v>
      </c>
      <c r="M1824" s="73">
        <v>40832</v>
      </c>
      <c r="N1824" s="56"/>
      <c r="O1824" s="56"/>
      <c r="P1824" s="56" t="s">
        <v>7139</v>
      </c>
      <c r="Q1824" s="56"/>
      <c r="R1824" s="56" t="s">
        <v>70</v>
      </c>
      <c r="S1824" s="56" t="s">
        <v>11415</v>
      </c>
      <c r="T1824" s="56" t="s">
        <v>7140</v>
      </c>
      <c r="U1824" s="57">
        <v>27269018</v>
      </c>
      <c r="V1824" s="57">
        <v>-10285174.779999999</v>
      </c>
      <c r="W1824" s="57">
        <v>16983843.219999999</v>
      </c>
      <c r="X1824" s="57">
        <v>0</v>
      </c>
      <c r="Y1824" s="73">
        <v>40832</v>
      </c>
      <c r="Z1824" s="57">
        <v>-559666.49</v>
      </c>
      <c r="AA1824" s="57">
        <v>0</v>
      </c>
      <c r="AB1824" s="57">
        <v>16424176.73</v>
      </c>
      <c r="AC1824" s="57">
        <v>0</v>
      </c>
      <c r="AD1824" s="56" t="s">
        <v>9255</v>
      </c>
      <c r="AE1824" s="57">
        <v>0</v>
      </c>
      <c r="AF1824" s="57">
        <v>0</v>
      </c>
      <c r="AG1824" s="57">
        <v>0</v>
      </c>
      <c r="AI1824"/>
      <c r="AJ1824"/>
    </row>
    <row r="1825" spans="1:36">
      <c r="A1825" s="56" t="s">
        <v>48</v>
      </c>
      <c r="B1825" s="56" t="s">
        <v>11427</v>
      </c>
      <c r="C1825" s="56">
        <v>2101010050</v>
      </c>
      <c r="D1825" s="56" t="s">
        <v>43</v>
      </c>
      <c r="E1825" s="56">
        <v>2101020050</v>
      </c>
      <c r="F1825" s="56">
        <v>5401010050</v>
      </c>
      <c r="G1825" s="56" t="s">
        <v>11428</v>
      </c>
      <c r="H1825" s="56">
        <v>400304</v>
      </c>
      <c r="I1825" s="56" t="s">
        <v>11481</v>
      </c>
      <c r="J1825" s="56" t="s">
        <v>5784</v>
      </c>
      <c r="K1825" s="56" t="s">
        <v>1558</v>
      </c>
      <c r="L1825" s="56" t="s">
        <v>7138</v>
      </c>
      <c r="M1825" s="73">
        <v>40832</v>
      </c>
      <c r="N1825" s="56"/>
      <c r="O1825" s="56"/>
      <c r="P1825" s="56" t="s">
        <v>7139</v>
      </c>
      <c r="Q1825" s="56"/>
      <c r="R1825" s="56" t="s">
        <v>70</v>
      </c>
      <c r="S1825" s="56" t="s">
        <v>11415</v>
      </c>
      <c r="T1825" s="56" t="s">
        <v>7140</v>
      </c>
      <c r="U1825" s="57">
        <v>27269018</v>
      </c>
      <c r="V1825" s="57">
        <v>-10285174.779999999</v>
      </c>
      <c r="W1825" s="57">
        <v>16983843.219999999</v>
      </c>
      <c r="X1825" s="57">
        <v>0</v>
      </c>
      <c r="Y1825" s="73">
        <v>40832</v>
      </c>
      <c r="Z1825" s="57">
        <v>-559666.49</v>
      </c>
      <c r="AA1825" s="57">
        <v>0</v>
      </c>
      <c r="AB1825" s="57">
        <v>16424176.73</v>
      </c>
      <c r="AC1825" s="57">
        <v>0</v>
      </c>
      <c r="AD1825" s="56" t="s">
        <v>9255</v>
      </c>
      <c r="AE1825" s="57">
        <v>0</v>
      </c>
      <c r="AF1825" s="57">
        <v>0</v>
      </c>
      <c r="AG1825" s="57">
        <v>0</v>
      </c>
      <c r="AI1825"/>
      <c r="AJ1825"/>
    </row>
    <row r="1826" spans="1:36">
      <c r="A1826" s="56" t="s">
        <v>48</v>
      </c>
      <c r="B1826" s="56" t="s">
        <v>11427</v>
      </c>
      <c r="C1826" s="56">
        <v>2101010050</v>
      </c>
      <c r="D1826" s="56" t="s">
        <v>43</v>
      </c>
      <c r="E1826" s="56">
        <v>2101020050</v>
      </c>
      <c r="F1826" s="56">
        <v>5401010050</v>
      </c>
      <c r="G1826" s="56" t="s">
        <v>11428</v>
      </c>
      <c r="H1826" s="56">
        <v>400304</v>
      </c>
      <c r="I1826" s="56" t="s">
        <v>11481</v>
      </c>
      <c r="J1826" s="56" t="s">
        <v>5785</v>
      </c>
      <c r="K1826" s="56" t="s">
        <v>1560</v>
      </c>
      <c r="L1826" s="56" t="s">
        <v>7138</v>
      </c>
      <c r="M1826" s="73">
        <v>40832</v>
      </c>
      <c r="N1826" s="56"/>
      <c r="O1826" s="56"/>
      <c r="P1826" s="56" t="s">
        <v>7139</v>
      </c>
      <c r="Q1826" s="56"/>
      <c r="R1826" s="56" t="s">
        <v>70</v>
      </c>
      <c r="S1826" s="56" t="s">
        <v>11415</v>
      </c>
      <c r="T1826" s="56" t="s">
        <v>7140</v>
      </c>
      <c r="U1826" s="57">
        <v>27269018</v>
      </c>
      <c r="V1826" s="57">
        <v>-10285174.779999999</v>
      </c>
      <c r="W1826" s="57">
        <v>16983843.219999999</v>
      </c>
      <c r="X1826" s="57">
        <v>0</v>
      </c>
      <c r="Y1826" s="73">
        <v>40832</v>
      </c>
      <c r="Z1826" s="57">
        <v>-559666.49</v>
      </c>
      <c r="AA1826" s="57">
        <v>0</v>
      </c>
      <c r="AB1826" s="57">
        <v>16424176.73</v>
      </c>
      <c r="AC1826" s="57">
        <v>0</v>
      </c>
      <c r="AD1826" s="56" t="s">
        <v>9255</v>
      </c>
      <c r="AE1826" s="57">
        <v>0</v>
      </c>
      <c r="AF1826" s="57">
        <v>0</v>
      </c>
      <c r="AG1826" s="57">
        <v>0</v>
      </c>
      <c r="AI1826"/>
      <c r="AJ1826"/>
    </row>
    <row r="1827" spans="1:36">
      <c r="A1827" s="56" t="s">
        <v>48</v>
      </c>
      <c r="B1827" s="56" t="s">
        <v>11427</v>
      </c>
      <c r="C1827" s="56">
        <v>2101010050</v>
      </c>
      <c r="D1827" s="56" t="s">
        <v>43</v>
      </c>
      <c r="E1827" s="56">
        <v>2101020050</v>
      </c>
      <c r="F1827" s="56">
        <v>5401010050</v>
      </c>
      <c r="G1827" s="56" t="s">
        <v>11428</v>
      </c>
      <c r="H1827" s="56">
        <v>400304</v>
      </c>
      <c r="I1827" s="56" t="s">
        <v>11481</v>
      </c>
      <c r="J1827" s="56" t="s">
        <v>5786</v>
      </c>
      <c r="K1827" s="56" t="s">
        <v>1562</v>
      </c>
      <c r="L1827" s="56" t="s">
        <v>7138</v>
      </c>
      <c r="M1827" s="73">
        <v>40832</v>
      </c>
      <c r="N1827" s="56"/>
      <c r="O1827" s="56"/>
      <c r="P1827" s="56" t="s">
        <v>7139</v>
      </c>
      <c r="Q1827" s="56"/>
      <c r="R1827" s="56" t="s">
        <v>70</v>
      </c>
      <c r="S1827" s="56" t="s">
        <v>11415</v>
      </c>
      <c r="T1827" s="56" t="s">
        <v>7140</v>
      </c>
      <c r="U1827" s="57">
        <v>13523371</v>
      </c>
      <c r="V1827" s="57">
        <v>-5100601.8899999997</v>
      </c>
      <c r="W1827" s="57">
        <v>8422769.1099999994</v>
      </c>
      <c r="X1827" s="57">
        <v>0</v>
      </c>
      <c r="Y1827" s="73">
        <v>40832</v>
      </c>
      <c r="Z1827" s="57">
        <v>-277554.65999999997</v>
      </c>
      <c r="AA1827" s="57">
        <v>0</v>
      </c>
      <c r="AB1827" s="57">
        <v>8145214.4500000002</v>
      </c>
      <c r="AC1827" s="57">
        <v>0</v>
      </c>
      <c r="AD1827" s="56" t="s">
        <v>9255</v>
      </c>
      <c r="AE1827" s="57">
        <v>0</v>
      </c>
      <c r="AF1827" s="57">
        <v>0</v>
      </c>
      <c r="AG1827" s="57">
        <v>0</v>
      </c>
      <c r="AI1827"/>
      <c r="AJ1827"/>
    </row>
    <row r="1828" spans="1:36">
      <c r="A1828" s="56" t="s">
        <v>48</v>
      </c>
      <c r="B1828" s="56" t="s">
        <v>11427</v>
      </c>
      <c r="C1828" s="56">
        <v>2101010050</v>
      </c>
      <c r="D1828" s="56" t="s">
        <v>43</v>
      </c>
      <c r="E1828" s="56">
        <v>2101020050</v>
      </c>
      <c r="F1828" s="56">
        <v>5401010050</v>
      </c>
      <c r="G1828" s="56" t="s">
        <v>11428</v>
      </c>
      <c r="H1828" s="56">
        <v>400304</v>
      </c>
      <c r="I1828" s="56" t="s">
        <v>11481</v>
      </c>
      <c r="J1828" s="56" t="s">
        <v>5787</v>
      </c>
      <c r="K1828" s="56" t="s">
        <v>1564</v>
      </c>
      <c r="L1828" s="56" t="s">
        <v>7138</v>
      </c>
      <c r="M1828" s="73">
        <v>40832</v>
      </c>
      <c r="N1828" s="56"/>
      <c r="O1828" s="56"/>
      <c r="P1828" s="56" t="s">
        <v>7139</v>
      </c>
      <c r="Q1828" s="56"/>
      <c r="R1828" s="56" t="s">
        <v>70</v>
      </c>
      <c r="S1828" s="56" t="s">
        <v>11415</v>
      </c>
      <c r="T1828" s="56" t="s">
        <v>7140</v>
      </c>
      <c r="U1828" s="57">
        <v>13523371</v>
      </c>
      <c r="V1828" s="57">
        <v>-5100601.8899999997</v>
      </c>
      <c r="W1828" s="57">
        <v>8422769.1099999994</v>
      </c>
      <c r="X1828" s="57">
        <v>0</v>
      </c>
      <c r="Y1828" s="73">
        <v>40832</v>
      </c>
      <c r="Z1828" s="57">
        <v>-277554.65999999997</v>
      </c>
      <c r="AA1828" s="57">
        <v>0</v>
      </c>
      <c r="AB1828" s="57">
        <v>8145214.4500000002</v>
      </c>
      <c r="AC1828" s="57">
        <v>0</v>
      </c>
      <c r="AD1828" s="56" t="s">
        <v>9255</v>
      </c>
      <c r="AE1828" s="57">
        <v>0</v>
      </c>
      <c r="AF1828" s="57">
        <v>0</v>
      </c>
      <c r="AG1828" s="57">
        <v>0</v>
      </c>
      <c r="AI1828"/>
      <c r="AJ1828"/>
    </row>
    <row r="1829" spans="1:36">
      <c r="A1829" s="56" t="s">
        <v>48</v>
      </c>
      <c r="B1829" s="56" t="s">
        <v>11427</v>
      </c>
      <c r="C1829" s="56">
        <v>2101010050</v>
      </c>
      <c r="D1829" s="56" t="s">
        <v>43</v>
      </c>
      <c r="E1829" s="56">
        <v>2101020050</v>
      </c>
      <c r="F1829" s="56">
        <v>5401010050</v>
      </c>
      <c r="G1829" s="56" t="s">
        <v>11428</v>
      </c>
      <c r="H1829" s="56">
        <v>400304</v>
      </c>
      <c r="I1829" s="56" t="s">
        <v>11481</v>
      </c>
      <c r="J1829" s="56" t="s">
        <v>5788</v>
      </c>
      <c r="K1829" s="56" t="s">
        <v>1566</v>
      </c>
      <c r="L1829" s="56" t="s">
        <v>7138</v>
      </c>
      <c r="M1829" s="73">
        <v>40832</v>
      </c>
      <c r="N1829" s="56"/>
      <c r="O1829" s="56"/>
      <c r="P1829" s="56" t="s">
        <v>7139</v>
      </c>
      <c r="Q1829" s="56"/>
      <c r="R1829" s="56" t="s">
        <v>70</v>
      </c>
      <c r="S1829" s="56" t="s">
        <v>11415</v>
      </c>
      <c r="T1829" s="56" t="s">
        <v>7140</v>
      </c>
      <c r="U1829" s="57">
        <v>13523371</v>
      </c>
      <c r="V1829" s="57">
        <v>-5100601.8899999997</v>
      </c>
      <c r="W1829" s="57">
        <v>8422769.1099999994</v>
      </c>
      <c r="X1829" s="57">
        <v>0</v>
      </c>
      <c r="Y1829" s="73">
        <v>40832</v>
      </c>
      <c r="Z1829" s="57">
        <v>-277554.65999999997</v>
      </c>
      <c r="AA1829" s="57">
        <v>0</v>
      </c>
      <c r="AB1829" s="57">
        <v>8145214.4500000002</v>
      </c>
      <c r="AC1829" s="57">
        <v>0</v>
      </c>
      <c r="AD1829" s="56" t="s">
        <v>9255</v>
      </c>
      <c r="AE1829" s="57">
        <v>0</v>
      </c>
      <c r="AF1829" s="57">
        <v>0</v>
      </c>
      <c r="AG1829" s="57">
        <v>0</v>
      </c>
      <c r="AI1829"/>
      <c r="AJ1829"/>
    </row>
    <row r="1830" spans="1:36">
      <c r="A1830" s="56" t="s">
        <v>48</v>
      </c>
      <c r="B1830" s="56" t="s">
        <v>11427</v>
      </c>
      <c r="C1830" s="56">
        <v>2101010050</v>
      </c>
      <c r="D1830" s="56" t="s">
        <v>43</v>
      </c>
      <c r="E1830" s="56">
        <v>2101020050</v>
      </c>
      <c r="F1830" s="56">
        <v>5401010050</v>
      </c>
      <c r="G1830" s="56" t="s">
        <v>11428</v>
      </c>
      <c r="H1830" s="56">
        <v>400304</v>
      </c>
      <c r="I1830" s="56" t="s">
        <v>11481</v>
      </c>
      <c r="J1830" s="56" t="s">
        <v>5789</v>
      </c>
      <c r="K1830" s="56" t="s">
        <v>1568</v>
      </c>
      <c r="L1830" s="56" t="s">
        <v>7138</v>
      </c>
      <c r="M1830" s="73">
        <v>40832</v>
      </c>
      <c r="N1830" s="56"/>
      <c r="O1830" s="56"/>
      <c r="P1830" s="56" t="s">
        <v>7139</v>
      </c>
      <c r="Q1830" s="56"/>
      <c r="R1830" s="56" t="s">
        <v>70</v>
      </c>
      <c r="S1830" s="56" t="s">
        <v>11415</v>
      </c>
      <c r="T1830" s="56" t="s">
        <v>7140</v>
      </c>
      <c r="U1830" s="57">
        <v>13523371</v>
      </c>
      <c r="V1830" s="57">
        <v>-5100601.8899999997</v>
      </c>
      <c r="W1830" s="57">
        <v>8422769.1099999994</v>
      </c>
      <c r="X1830" s="57">
        <v>0</v>
      </c>
      <c r="Y1830" s="73">
        <v>40832</v>
      </c>
      <c r="Z1830" s="57">
        <v>-277554.65999999997</v>
      </c>
      <c r="AA1830" s="57">
        <v>0</v>
      </c>
      <c r="AB1830" s="57">
        <v>8145214.4500000002</v>
      </c>
      <c r="AC1830" s="57">
        <v>0</v>
      </c>
      <c r="AD1830" s="56" t="s">
        <v>9255</v>
      </c>
      <c r="AE1830" s="57">
        <v>0</v>
      </c>
      <c r="AF1830" s="57">
        <v>0</v>
      </c>
      <c r="AG1830" s="57">
        <v>0</v>
      </c>
      <c r="AI1830"/>
      <c r="AJ1830"/>
    </row>
    <row r="1831" spans="1:36">
      <c r="A1831" s="56" t="s">
        <v>48</v>
      </c>
      <c r="B1831" s="56" t="s">
        <v>11427</v>
      </c>
      <c r="C1831" s="56">
        <v>2101010050</v>
      </c>
      <c r="D1831" s="56" t="s">
        <v>43</v>
      </c>
      <c r="E1831" s="56">
        <v>2101020050</v>
      </c>
      <c r="F1831" s="56">
        <v>5401010050</v>
      </c>
      <c r="G1831" s="56" t="s">
        <v>11428</v>
      </c>
      <c r="H1831" s="56">
        <v>400304</v>
      </c>
      <c r="I1831" s="56" t="s">
        <v>11481</v>
      </c>
      <c r="J1831" s="56" t="s">
        <v>5790</v>
      </c>
      <c r="K1831" s="56" t="s">
        <v>1266</v>
      </c>
      <c r="L1831" s="56" t="s">
        <v>7138</v>
      </c>
      <c r="M1831" s="73">
        <v>40832</v>
      </c>
      <c r="N1831" s="56"/>
      <c r="O1831" s="56"/>
      <c r="P1831" s="56" t="s">
        <v>7139</v>
      </c>
      <c r="Q1831" s="56"/>
      <c r="R1831" s="56" t="s">
        <v>70</v>
      </c>
      <c r="S1831" s="56" t="s">
        <v>11415</v>
      </c>
      <c r="T1831" s="56" t="s">
        <v>7140</v>
      </c>
      <c r="U1831" s="57">
        <v>28283408</v>
      </c>
      <c r="V1831" s="57">
        <v>-10667905.26</v>
      </c>
      <c r="W1831" s="57">
        <v>17615502.739999998</v>
      </c>
      <c r="X1831" s="57">
        <v>0</v>
      </c>
      <c r="Y1831" s="73">
        <v>40832</v>
      </c>
      <c r="Z1831" s="57">
        <v>-580481.12</v>
      </c>
      <c r="AA1831" s="57">
        <v>0</v>
      </c>
      <c r="AB1831" s="57">
        <v>17035021.620000001</v>
      </c>
      <c r="AC1831" s="57">
        <v>0</v>
      </c>
      <c r="AD1831" s="56" t="s">
        <v>9255</v>
      </c>
      <c r="AE1831" s="57">
        <v>0</v>
      </c>
      <c r="AF1831" s="57">
        <v>0</v>
      </c>
      <c r="AG1831" s="57">
        <v>0</v>
      </c>
      <c r="AI1831"/>
      <c r="AJ1831"/>
    </row>
    <row r="1832" spans="1:36">
      <c r="A1832" s="56" t="s">
        <v>48</v>
      </c>
      <c r="B1832" s="56" t="s">
        <v>11427</v>
      </c>
      <c r="C1832" s="56">
        <v>2101010050</v>
      </c>
      <c r="D1832" s="56" t="s">
        <v>43</v>
      </c>
      <c r="E1832" s="56">
        <v>2101020050</v>
      </c>
      <c r="F1832" s="56">
        <v>5401010050</v>
      </c>
      <c r="G1832" s="56" t="s">
        <v>11428</v>
      </c>
      <c r="H1832" s="56">
        <v>400304</v>
      </c>
      <c r="I1832" s="56" t="s">
        <v>11481</v>
      </c>
      <c r="J1832" s="56" t="s">
        <v>5792</v>
      </c>
      <c r="K1832" s="56" t="s">
        <v>1268</v>
      </c>
      <c r="L1832" s="56" t="s">
        <v>7138</v>
      </c>
      <c r="M1832" s="73">
        <v>40832</v>
      </c>
      <c r="N1832" s="56"/>
      <c r="O1832" s="56"/>
      <c r="P1832" s="56" t="s">
        <v>7139</v>
      </c>
      <c r="Q1832" s="56"/>
      <c r="R1832" s="56" t="s">
        <v>70</v>
      </c>
      <c r="S1832" s="56" t="s">
        <v>11415</v>
      </c>
      <c r="T1832" s="56" t="s">
        <v>7140</v>
      </c>
      <c r="U1832" s="57">
        <v>231976454</v>
      </c>
      <c r="V1832" s="57">
        <v>-87495309.599999994</v>
      </c>
      <c r="W1832" s="57">
        <v>144481144.40000001</v>
      </c>
      <c r="X1832" s="57">
        <v>0</v>
      </c>
      <c r="Y1832" s="73">
        <v>40832</v>
      </c>
      <c r="Z1832" s="57">
        <v>-4761070.0999999996</v>
      </c>
      <c r="AA1832" s="57">
        <v>0</v>
      </c>
      <c r="AB1832" s="57">
        <v>139720074.30000001</v>
      </c>
      <c r="AC1832" s="57">
        <v>0</v>
      </c>
      <c r="AD1832" s="56" t="s">
        <v>9255</v>
      </c>
      <c r="AE1832" s="57">
        <v>0</v>
      </c>
      <c r="AF1832" s="57">
        <v>0</v>
      </c>
      <c r="AG1832" s="57">
        <v>0</v>
      </c>
      <c r="AI1832"/>
      <c r="AJ1832"/>
    </row>
    <row r="1833" spans="1:36">
      <c r="A1833" s="56" t="s">
        <v>48</v>
      </c>
      <c r="B1833" s="56" t="s">
        <v>11427</v>
      </c>
      <c r="C1833" s="56">
        <v>2101010050</v>
      </c>
      <c r="D1833" s="56" t="s">
        <v>43</v>
      </c>
      <c r="E1833" s="56">
        <v>2101020050</v>
      </c>
      <c r="F1833" s="56">
        <v>5401010050</v>
      </c>
      <c r="G1833" s="56" t="s">
        <v>11428</v>
      </c>
      <c r="H1833" s="56">
        <v>400304</v>
      </c>
      <c r="I1833" s="56" t="s">
        <v>11481</v>
      </c>
      <c r="J1833" s="56" t="s">
        <v>5793</v>
      </c>
      <c r="K1833" s="56" t="s">
        <v>4821</v>
      </c>
      <c r="L1833" s="56" t="s">
        <v>7138</v>
      </c>
      <c r="M1833" s="73">
        <v>40832</v>
      </c>
      <c r="N1833" s="56"/>
      <c r="O1833" s="56"/>
      <c r="P1833" s="56" t="s">
        <v>7139</v>
      </c>
      <c r="Q1833" s="56"/>
      <c r="R1833" s="56" t="s">
        <v>70</v>
      </c>
      <c r="S1833" s="56" t="s">
        <v>11415</v>
      </c>
      <c r="T1833" s="56" t="s">
        <v>7140</v>
      </c>
      <c r="U1833" s="57">
        <v>4372858</v>
      </c>
      <c r="V1833" s="57">
        <v>-1649353.06</v>
      </c>
      <c r="W1833" s="57">
        <v>2723504.94</v>
      </c>
      <c r="X1833" s="57">
        <v>0</v>
      </c>
      <c r="Y1833" s="73">
        <v>40832</v>
      </c>
      <c r="Z1833" s="57">
        <v>-89747.26</v>
      </c>
      <c r="AA1833" s="57">
        <v>0</v>
      </c>
      <c r="AB1833" s="57">
        <v>2633757.6800000002</v>
      </c>
      <c r="AC1833" s="57">
        <v>0</v>
      </c>
      <c r="AD1833" s="56" t="s">
        <v>9255</v>
      </c>
      <c r="AE1833" s="57">
        <v>0</v>
      </c>
      <c r="AF1833" s="57">
        <v>0</v>
      </c>
      <c r="AG1833" s="57">
        <v>0</v>
      </c>
      <c r="AI1833"/>
      <c r="AJ1833"/>
    </row>
    <row r="1834" spans="1:36">
      <c r="A1834" s="56" t="s">
        <v>48</v>
      </c>
      <c r="B1834" s="56" t="s">
        <v>11427</v>
      </c>
      <c r="C1834" s="56">
        <v>2101010050</v>
      </c>
      <c r="D1834" s="56" t="s">
        <v>43</v>
      </c>
      <c r="E1834" s="56">
        <v>2101020050</v>
      </c>
      <c r="F1834" s="56">
        <v>5401010050</v>
      </c>
      <c r="G1834" s="56" t="s">
        <v>11428</v>
      </c>
      <c r="H1834" s="56">
        <v>400304</v>
      </c>
      <c r="I1834" s="56" t="s">
        <v>11481</v>
      </c>
      <c r="J1834" s="56" t="s">
        <v>5794</v>
      </c>
      <c r="K1834" s="56" t="s">
        <v>4823</v>
      </c>
      <c r="L1834" s="56" t="s">
        <v>7138</v>
      </c>
      <c r="M1834" s="73">
        <v>40832</v>
      </c>
      <c r="N1834" s="56"/>
      <c r="O1834" s="56"/>
      <c r="P1834" s="56" t="s">
        <v>7139</v>
      </c>
      <c r="Q1834" s="56"/>
      <c r="R1834" s="56" t="s">
        <v>70</v>
      </c>
      <c r="S1834" s="56" t="s">
        <v>11415</v>
      </c>
      <c r="T1834" s="56" t="s">
        <v>7140</v>
      </c>
      <c r="U1834" s="57">
        <v>3442496</v>
      </c>
      <c r="V1834" s="57">
        <v>-1298400.8899999999</v>
      </c>
      <c r="W1834" s="57">
        <v>2144095.11</v>
      </c>
      <c r="X1834" s="57">
        <v>0</v>
      </c>
      <c r="Y1834" s="73">
        <v>40832</v>
      </c>
      <c r="Z1834" s="57">
        <v>-70654.16</v>
      </c>
      <c r="AA1834" s="57">
        <v>0</v>
      </c>
      <c r="AB1834" s="57">
        <v>2073440.95</v>
      </c>
      <c r="AC1834" s="57">
        <v>0</v>
      </c>
      <c r="AD1834" s="56" t="s">
        <v>9255</v>
      </c>
      <c r="AE1834" s="57">
        <v>0</v>
      </c>
      <c r="AF1834" s="57">
        <v>0</v>
      </c>
      <c r="AG1834" s="57">
        <v>0</v>
      </c>
      <c r="AI1834"/>
      <c r="AJ1834"/>
    </row>
    <row r="1835" spans="1:36">
      <c r="A1835" s="56" t="s">
        <v>48</v>
      </c>
      <c r="B1835" s="56" t="s">
        <v>11427</v>
      </c>
      <c r="C1835" s="56">
        <v>2101010050</v>
      </c>
      <c r="D1835" s="56" t="s">
        <v>43</v>
      </c>
      <c r="E1835" s="56">
        <v>2101020050</v>
      </c>
      <c r="F1835" s="56">
        <v>5401010050</v>
      </c>
      <c r="G1835" s="56" t="s">
        <v>11428</v>
      </c>
      <c r="H1835" s="56">
        <v>400304</v>
      </c>
      <c r="I1835" s="56" t="s">
        <v>11481</v>
      </c>
      <c r="J1835" s="56" t="s">
        <v>5795</v>
      </c>
      <c r="K1835" s="56" t="s">
        <v>4825</v>
      </c>
      <c r="L1835" s="56" t="s">
        <v>7138</v>
      </c>
      <c r="M1835" s="73">
        <v>40832</v>
      </c>
      <c r="N1835" s="56"/>
      <c r="O1835" s="56"/>
      <c r="P1835" s="56" t="s">
        <v>7139</v>
      </c>
      <c r="Q1835" s="56"/>
      <c r="R1835" s="56" t="s">
        <v>70</v>
      </c>
      <c r="S1835" s="56" t="s">
        <v>11415</v>
      </c>
      <c r="T1835" s="56" t="s">
        <v>7140</v>
      </c>
      <c r="U1835" s="57">
        <v>83207888</v>
      </c>
      <c r="V1835" s="57">
        <v>-31384723.07</v>
      </c>
      <c r="W1835" s="57">
        <v>51823164.93</v>
      </c>
      <c r="X1835" s="57">
        <v>0</v>
      </c>
      <c r="Y1835" s="73">
        <v>40832</v>
      </c>
      <c r="Z1835" s="57">
        <v>-1707719.95</v>
      </c>
      <c r="AA1835" s="57">
        <v>0</v>
      </c>
      <c r="AB1835" s="57">
        <v>50115444.979999997</v>
      </c>
      <c r="AC1835" s="57">
        <v>0</v>
      </c>
      <c r="AD1835" s="56" t="s">
        <v>9255</v>
      </c>
      <c r="AE1835" s="57">
        <v>0</v>
      </c>
      <c r="AF1835" s="57">
        <v>0</v>
      </c>
      <c r="AG1835" s="57">
        <v>0</v>
      </c>
      <c r="AI1835"/>
      <c r="AJ1835"/>
    </row>
    <row r="1836" spans="1:36">
      <c r="A1836" s="56" t="s">
        <v>48</v>
      </c>
      <c r="B1836" s="56" t="s">
        <v>11427</v>
      </c>
      <c r="C1836" s="56">
        <v>2101010050</v>
      </c>
      <c r="D1836" s="56" t="s">
        <v>43</v>
      </c>
      <c r="E1836" s="56">
        <v>2101020050</v>
      </c>
      <c r="F1836" s="56">
        <v>5401010050</v>
      </c>
      <c r="G1836" s="56" t="s">
        <v>11428</v>
      </c>
      <c r="H1836" s="56">
        <v>400304</v>
      </c>
      <c r="I1836" s="56" t="s">
        <v>11481</v>
      </c>
      <c r="J1836" s="56" t="s">
        <v>5820</v>
      </c>
      <c r="K1836" s="56" t="s">
        <v>4872</v>
      </c>
      <c r="L1836" s="56" t="s">
        <v>7138</v>
      </c>
      <c r="M1836" s="73">
        <v>40832</v>
      </c>
      <c r="N1836" s="56"/>
      <c r="O1836" s="56"/>
      <c r="P1836" s="56" t="s">
        <v>7139</v>
      </c>
      <c r="Q1836" s="56"/>
      <c r="R1836" s="56" t="s">
        <v>70</v>
      </c>
      <c r="S1836" s="56" t="s">
        <v>11415</v>
      </c>
      <c r="T1836" s="56" t="s">
        <v>7140</v>
      </c>
      <c r="U1836" s="57">
        <v>39656924</v>
      </c>
      <c r="V1836" s="57">
        <v>-14957490.33</v>
      </c>
      <c r="W1836" s="57">
        <v>24699433.670000002</v>
      </c>
      <c r="X1836" s="57">
        <v>0</v>
      </c>
      <c r="Y1836" s="73">
        <v>40832</v>
      </c>
      <c r="Z1836" s="57">
        <v>-813917.64</v>
      </c>
      <c r="AA1836" s="57">
        <v>0</v>
      </c>
      <c r="AB1836" s="57">
        <v>23885516.030000001</v>
      </c>
      <c r="AC1836" s="57">
        <v>0</v>
      </c>
      <c r="AD1836" s="56" t="s">
        <v>9255</v>
      </c>
      <c r="AE1836" s="57">
        <v>0</v>
      </c>
      <c r="AF1836" s="57">
        <v>0</v>
      </c>
      <c r="AG1836" s="57">
        <v>0</v>
      </c>
      <c r="AI1836"/>
      <c r="AJ1836"/>
    </row>
    <row r="1837" spans="1:36">
      <c r="A1837" s="56" t="s">
        <v>48</v>
      </c>
      <c r="B1837" s="56" t="s">
        <v>11427</v>
      </c>
      <c r="C1837" s="56">
        <v>2101010050</v>
      </c>
      <c r="D1837" s="56" t="s">
        <v>43</v>
      </c>
      <c r="E1837" s="56">
        <v>2101020050</v>
      </c>
      <c r="F1837" s="56">
        <v>5401010050</v>
      </c>
      <c r="G1837" s="56" t="s">
        <v>11428</v>
      </c>
      <c r="H1837" s="56">
        <v>400304</v>
      </c>
      <c r="I1837" s="56" t="s">
        <v>11481</v>
      </c>
      <c r="J1837" s="56" t="s">
        <v>5821</v>
      </c>
      <c r="K1837" s="56" t="s">
        <v>1595</v>
      </c>
      <c r="L1837" s="56" t="s">
        <v>7138</v>
      </c>
      <c r="M1837" s="73">
        <v>40832</v>
      </c>
      <c r="N1837" s="56"/>
      <c r="O1837" s="56"/>
      <c r="P1837" s="56" t="s">
        <v>7139</v>
      </c>
      <c r="Q1837" s="56"/>
      <c r="R1837" s="56" t="s">
        <v>70</v>
      </c>
      <c r="S1837" s="56" t="s">
        <v>11415</v>
      </c>
      <c r="T1837" s="56" t="s">
        <v>7140</v>
      </c>
      <c r="U1837" s="57">
        <v>14556428</v>
      </c>
      <c r="V1837" s="57">
        <v>-5490380.7199999997</v>
      </c>
      <c r="W1837" s="57">
        <v>9066047.2799999993</v>
      </c>
      <c r="X1837" s="57">
        <v>0</v>
      </c>
      <c r="Y1837" s="73">
        <v>40832</v>
      </c>
      <c r="Z1837" s="57">
        <v>-298752.14</v>
      </c>
      <c r="AA1837" s="57">
        <v>0</v>
      </c>
      <c r="AB1837" s="57">
        <v>8767295.1400000006</v>
      </c>
      <c r="AC1837" s="57">
        <v>0</v>
      </c>
      <c r="AD1837" s="56" t="s">
        <v>9255</v>
      </c>
      <c r="AE1837" s="57">
        <v>0</v>
      </c>
      <c r="AF1837" s="57">
        <v>0</v>
      </c>
      <c r="AG1837" s="57">
        <v>0</v>
      </c>
      <c r="AI1837"/>
      <c r="AJ1837"/>
    </row>
    <row r="1838" spans="1:36">
      <c r="A1838" s="56" t="s">
        <v>48</v>
      </c>
      <c r="B1838" s="56" t="s">
        <v>11427</v>
      </c>
      <c r="C1838" s="56">
        <v>2101010050</v>
      </c>
      <c r="D1838" s="56" t="s">
        <v>43</v>
      </c>
      <c r="E1838" s="56">
        <v>2101020050</v>
      </c>
      <c r="F1838" s="56">
        <v>5401010050</v>
      </c>
      <c r="G1838" s="56" t="s">
        <v>11428</v>
      </c>
      <c r="H1838" s="56">
        <v>400304</v>
      </c>
      <c r="I1838" s="56" t="s">
        <v>11536</v>
      </c>
      <c r="J1838" s="56" t="s">
        <v>5679</v>
      </c>
      <c r="K1838" s="56" t="s">
        <v>4635</v>
      </c>
      <c r="L1838" s="56" t="s">
        <v>7138</v>
      </c>
      <c r="M1838" s="73">
        <v>40832</v>
      </c>
      <c r="N1838" s="56"/>
      <c r="O1838" s="56"/>
      <c r="P1838" s="56" t="s">
        <v>7139</v>
      </c>
      <c r="Q1838" s="56"/>
      <c r="R1838" s="56" t="s">
        <v>70</v>
      </c>
      <c r="S1838" s="56" t="s">
        <v>11415</v>
      </c>
      <c r="T1838" s="56" t="s">
        <v>7140</v>
      </c>
      <c r="U1838" s="57">
        <v>7612149</v>
      </c>
      <c r="V1838" s="57">
        <v>-2875705.93</v>
      </c>
      <c r="W1838" s="57">
        <v>4736443.07</v>
      </c>
      <c r="X1838" s="57">
        <v>0</v>
      </c>
      <c r="Y1838" s="73">
        <v>40832</v>
      </c>
      <c r="Z1838" s="57">
        <v>-156066.20000000001</v>
      </c>
      <c r="AA1838" s="57">
        <v>0</v>
      </c>
      <c r="AB1838" s="57">
        <v>4580376.87</v>
      </c>
      <c r="AC1838" s="57">
        <v>0</v>
      </c>
      <c r="AD1838" s="56" t="s">
        <v>9255</v>
      </c>
      <c r="AE1838" s="57">
        <v>0</v>
      </c>
      <c r="AF1838" s="57">
        <v>0</v>
      </c>
      <c r="AG1838" s="57">
        <v>0</v>
      </c>
      <c r="AI1838"/>
      <c r="AJ1838"/>
    </row>
    <row r="1839" spans="1:36">
      <c r="A1839" s="56" t="s">
        <v>48</v>
      </c>
      <c r="B1839" s="56" t="s">
        <v>11427</v>
      </c>
      <c r="C1839" s="56">
        <v>2101010050</v>
      </c>
      <c r="D1839" s="56" t="s">
        <v>43</v>
      </c>
      <c r="E1839" s="56">
        <v>2101020050</v>
      </c>
      <c r="F1839" s="56">
        <v>5401010050</v>
      </c>
      <c r="G1839" s="56" t="s">
        <v>11428</v>
      </c>
      <c r="H1839" s="56">
        <v>400304</v>
      </c>
      <c r="I1839" s="56" t="s">
        <v>11536</v>
      </c>
      <c r="J1839" s="56" t="s">
        <v>5681</v>
      </c>
      <c r="K1839" s="56" t="s">
        <v>2927</v>
      </c>
      <c r="L1839" s="56" t="s">
        <v>7138</v>
      </c>
      <c r="M1839" s="73">
        <v>40832</v>
      </c>
      <c r="N1839" s="56"/>
      <c r="O1839" s="56"/>
      <c r="P1839" s="56" t="s">
        <v>7139</v>
      </c>
      <c r="Q1839" s="56"/>
      <c r="R1839" s="56" t="s">
        <v>70</v>
      </c>
      <c r="S1839" s="56" t="s">
        <v>11415</v>
      </c>
      <c r="T1839" s="56" t="s">
        <v>7140</v>
      </c>
      <c r="U1839" s="57">
        <v>20299063</v>
      </c>
      <c r="V1839" s="57">
        <v>-7668548.3399999999</v>
      </c>
      <c r="W1839" s="57">
        <v>12630514.66</v>
      </c>
      <c r="X1839" s="57">
        <v>0</v>
      </c>
      <c r="Y1839" s="73">
        <v>40832</v>
      </c>
      <c r="Z1839" s="57">
        <v>-416176.52</v>
      </c>
      <c r="AA1839" s="57">
        <v>0</v>
      </c>
      <c r="AB1839" s="57">
        <v>12214338.140000001</v>
      </c>
      <c r="AC1839" s="57">
        <v>0</v>
      </c>
      <c r="AD1839" s="56" t="s">
        <v>9255</v>
      </c>
      <c r="AE1839" s="57">
        <v>0</v>
      </c>
      <c r="AF1839" s="57">
        <v>0</v>
      </c>
      <c r="AG1839" s="57">
        <v>0</v>
      </c>
      <c r="AI1839"/>
      <c r="AJ1839"/>
    </row>
    <row r="1840" spans="1:36">
      <c r="A1840" s="56" t="s">
        <v>50</v>
      </c>
      <c r="B1840" s="56" t="s">
        <v>11427</v>
      </c>
      <c r="C1840" s="56">
        <v>2101010050</v>
      </c>
      <c r="D1840" s="56" t="s">
        <v>43</v>
      </c>
      <c r="E1840" s="56">
        <v>2101020050</v>
      </c>
      <c r="F1840" s="56">
        <v>5401010050</v>
      </c>
      <c r="G1840" s="56" t="s">
        <v>11431</v>
      </c>
      <c r="H1840" s="56">
        <v>400201</v>
      </c>
      <c r="I1840" s="56" t="s">
        <v>11551</v>
      </c>
      <c r="J1840" s="56" t="s">
        <v>1169</v>
      </c>
      <c r="K1840" s="56" t="s">
        <v>1170</v>
      </c>
      <c r="L1840" s="56" t="s">
        <v>7138</v>
      </c>
      <c r="M1840" s="73">
        <v>36743</v>
      </c>
      <c r="N1840" s="56"/>
      <c r="O1840" s="56"/>
      <c r="P1840" s="56" t="s">
        <v>7139</v>
      </c>
      <c r="Q1840" s="56"/>
      <c r="R1840" s="56" t="s">
        <v>70</v>
      </c>
      <c r="S1840" s="56" t="s">
        <v>11415</v>
      </c>
      <c r="T1840" s="56" t="s">
        <v>7140</v>
      </c>
      <c r="U1840" s="57">
        <v>28960407</v>
      </c>
      <c r="V1840" s="57">
        <v>-23674417.280000001</v>
      </c>
      <c r="W1840" s="57">
        <v>5285989.72</v>
      </c>
      <c r="X1840" s="57">
        <v>0</v>
      </c>
      <c r="Y1840" s="73">
        <v>36743</v>
      </c>
      <c r="Z1840" s="57">
        <v>-244820.81</v>
      </c>
      <c r="AA1840" s="57">
        <v>0</v>
      </c>
      <c r="AB1840" s="57">
        <v>5041168.91</v>
      </c>
      <c r="AC1840" s="57">
        <v>0</v>
      </c>
      <c r="AD1840" s="56" t="s">
        <v>9255</v>
      </c>
      <c r="AE1840" s="57">
        <v>0</v>
      </c>
      <c r="AF1840" s="57">
        <v>0</v>
      </c>
      <c r="AG1840" s="57">
        <v>0</v>
      </c>
      <c r="AI1840"/>
      <c r="AJ1840"/>
    </row>
    <row r="1841" spans="1:36">
      <c r="A1841" s="56" t="s">
        <v>50</v>
      </c>
      <c r="B1841" s="56" t="s">
        <v>11427</v>
      </c>
      <c r="C1841" s="56">
        <v>2101010050</v>
      </c>
      <c r="D1841" s="56" t="s">
        <v>43</v>
      </c>
      <c r="E1841" s="56">
        <v>2101020050</v>
      </c>
      <c r="F1841" s="56">
        <v>5401010050</v>
      </c>
      <c r="G1841" s="56" t="s">
        <v>11431</v>
      </c>
      <c r="H1841" s="56">
        <v>400201</v>
      </c>
      <c r="I1841" s="56" t="s">
        <v>11497</v>
      </c>
      <c r="J1841" s="56" t="s">
        <v>1243</v>
      </c>
      <c r="K1841" s="56" t="s">
        <v>1244</v>
      </c>
      <c r="L1841" s="56" t="s">
        <v>7138</v>
      </c>
      <c r="M1841" s="73">
        <v>36743</v>
      </c>
      <c r="N1841" s="56"/>
      <c r="O1841" s="56"/>
      <c r="P1841" s="56" t="s">
        <v>7139</v>
      </c>
      <c r="Q1841" s="56"/>
      <c r="R1841" s="56" t="s">
        <v>70</v>
      </c>
      <c r="S1841" s="56" t="s">
        <v>11415</v>
      </c>
      <c r="T1841" s="56" t="s">
        <v>7140</v>
      </c>
      <c r="U1841" s="57">
        <v>82090965</v>
      </c>
      <c r="V1841" s="57">
        <v>-66563312.32</v>
      </c>
      <c r="W1841" s="57">
        <v>15527652.68</v>
      </c>
      <c r="X1841" s="57">
        <v>0</v>
      </c>
      <c r="Y1841" s="73">
        <v>36743</v>
      </c>
      <c r="Z1841" s="57">
        <v>-728670.15</v>
      </c>
      <c r="AA1841" s="57">
        <v>0</v>
      </c>
      <c r="AB1841" s="57">
        <v>14798982.529999999</v>
      </c>
      <c r="AC1841" s="57">
        <v>0</v>
      </c>
      <c r="AD1841" s="56" t="s">
        <v>9255</v>
      </c>
      <c r="AE1841" s="57">
        <v>0</v>
      </c>
      <c r="AF1841" s="57">
        <v>0</v>
      </c>
      <c r="AG1841" s="57">
        <v>0</v>
      </c>
      <c r="AI1841"/>
      <c r="AJ1841"/>
    </row>
    <row r="1842" spans="1:36">
      <c r="A1842" s="56" t="s">
        <v>50</v>
      </c>
      <c r="B1842" s="56" t="s">
        <v>11427</v>
      </c>
      <c r="C1842" s="56">
        <v>2101010050</v>
      </c>
      <c r="D1842" s="56" t="s">
        <v>43</v>
      </c>
      <c r="E1842" s="56">
        <v>2101020050</v>
      </c>
      <c r="F1842" s="56">
        <v>5401010050</v>
      </c>
      <c r="G1842" s="56" t="s">
        <v>11431</v>
      </c>
      <c r="H1842" s="56">
        <v>400201</v>
      </c>
      <c r="I1842" s="56" t="s">
        <v>11498</v>
      </c>
      <c r="J1842" s="56" t="s">
        <v>1247</v>
      </c>
      <c r="K1842" s="56" t="s">
        <v>1248</v>
      </c>
      <c r="L1842" s="56" t="s">
        <v>7138</v>
      </c>
      <c r="M1842" s="73">
        <v>36743</v>
      </c>
      <c r="N1842" s="56"/>
      <c r="O1842" s="56"/>
      <c r="P1842" s="56" t="s">
        <v>7139</v>
      </c>
      <c r="Q1842" s="56"/>
      <c r="R1842" s="56" t="s">
        <v>70</v>
      </c>
      <c r="S1842" s="56" t="s">
        <v>11415</v>
      </c>
      <c r="T1842" s="56" t="s">
        <v>7140</v>
      </c>
      <c r="U1842" s="57">
        <v>212180979</v>
      </c>
      <c r="V1842" s="57">
        <v>-172100060.47</v>
      </c>
      <c r="W1842" s="57">
        <v>40080918.530000001</v>
      </c>
      <c r="X1842" s="57">
        <v>0</v>
      </c>
      <c r="Y1842" s="73">
        <v>36743</v>
      </c>
      <c r="Z1842" s="57">
        <v>-1879985.57</v>
      </c>
      <c r="AA1842" s="57">
        <v>0</v>
      </c>
      <c r="AB1842" s="57">
        <v>38200932.960000001</v>
      </c>
      <c r="AC1842" s="57">
        <v>0</v>
      </c>
      <c r="AD1842" s="56" t="s">
        <v>9255</v>
      </c>
      <c r="AE1842" s="57">
        <v>0</v>
      </c>
      <c r="AF1842" s="57">
        <v>0</v>
      </c>
      <c r="AG1842" s="57">
        <v>0</v>
      </c>
      <c r="AI1842"/>
      <c r="AJ1842"/>
    </row>
    <row r="1843" spans="1:36">
      <c r="A1843" s="56" t="s">
        <v>50</v>
      </c>
      <c r="B1843" s="56" t="s">
        <v>11427</v>
      </c>
      <c r="C1843" s="56">
        <v>2101010050</v>
      </c>
      <c r="D1843" s="56" t="s">
        <v>43</v>
      </c>
      <c r="E1843" s="56">
        <v>2101020050</v>
      </c>
      <c r="F1843" s="56">
        <v>5401010050</v>
      </c>
      <c r="G1843" s="56" t="s">
        <v>11431</v>
      </c>
      <c r="H1843" s="56">
        <v>400201</v>
      </c>
      <c r="I1843" s="56" t="s">
        <v>11498</v>
      </c>
      <c r="J1843" s="56" t="s">
        <v>1249</v>
      </c>
      <c r="K1843" s="56" t="s">
        <v>1250</v>
      </c>
      <c r="L1843" s="56" t="s">
        <v>7138</v>
      </c>
      <c r="M1843" s="73">
        <v>36743</v>
      </c>
      <c r="N1843" s="56"/>
      <c r="O1843" s="56"/>
      <c r="P1843" s="56" t="s">
        <v>7139</v>
      </c>
      <c r="Q1843" s="56"/>
      <c r="R1843" s="56" t="s">
        <v>70</v>
      </c>
      <c r="S1843" s="56" t="s">
        <v>11415</v>
      </c>
      <c r="T1843" s="56" t="s">
        <v>7140</v>
      </c>
      <c r="U1843" s="57">
        <v>72334424</v>
      </c>
      <c r="V1843" s="57">
        <v>-58670474.880000003</v>
      </c>
      <c r="W1843" s="57">
        <v>13663949.119999999</v>
      </c>
      <c r="X1843" s="57">
        <v>0</v>
      </c>
      <c r="Y1843" s="73">
        <v>36743</v>
      </c>
      <c r="Z1843" s="57">
        <v>-640904.15</v>
      </c>
      <c r="AA1843" s="57">
        <v>0</v>
      </c>
      <c r="AB1843" s="57">
        <v>13023044.970000001</v>
      </c>
      <c r="AC1843" s="57">
        <v>0</v>
      </c>
      <c r="AD1843" s="56" t="s">
        <v>9255</v>
      </c>
      <c r="AE1843" s="57">
        <v>0</v>
      </c>
      <c r="AF1843" s="57">
        <v>0</v>
      </c>
      <c r="AG1843" s="57">
        <v>0</v>
      </c>
      <c r="AI1843"/>
      <c r="AJ1843"/>
    </row>
    <row r="1844" spans="1:36">
      <c r="A1844" s="56" t="s">
        <v>50</v>
      </c>
      <c r="B1844" s="56" t="s">
        <v>11427</v>
      </c>
      <c r="C1844" s="56">
        <v>2101010050</v>
      </c>
      <c r="D1844" s="56" t="s">
        <v>43</v>
      </c>
      <c r="E1844" s="56">
        <v>2101020050</v>
      </c>
      <c r="F1844" s="56">
        <v>5401010050</v>
      </c>
      <c r="G1844" s="56" t="s">
        <v>11431</v>
      </c>
      <c r="H1844" s="56">
        <v>400201</v>
      </c>
      <c r="I1844" s="56" t="s">
        <v>11498</v>
      </c>
      <c r="J1844" s="56" t="s">
        <v>1259</v>
      </c>
      <c r="K1844" s="56" t="s">
        <v>1260</v>
      </c>
      <c r="L1844" s="56" t="s">
        <v>7138</v>
      </c>
      <c r="M1844" s="73">
        <v>36743</v>
      </c>
      <c r="N1844" s="56"/>
      <c r="O1844" s="56"/>
      <c r="P1844" s="56" t="s">
        <v>7139</v>
      </c>
      <c r="Q1844" s="56"/>
      <c r="R1844" s="56" t="s">
        <v>70</v>
      </c>
      <c r="S1844" s="56" t="s">
        <v>11415</v>
      </c>
      <c r="T1844" s="56" t="s">
        <v>7140</v>
      </c>
      <c r="U1844" s="57">
        <v>5593862</v>
      </c>
      <c r="V1844" s="57">
        <v>-4517107.2300000004</v>
      </c>
      <c r="W1844" s="57">
        <v>1076754.77</v>
      </c>
      <c r="X1844" s="57">
        <v>0</v>
      </c>
      <c r="Y1844" s="73">
        <v>36743</v>
      </c>
      <c r="Z1844" s="57">
        <v>-50843.89</v>
      </c>
      <c r="AA1844" s="57">
        <v>0</v>
      </c>
      <c r="AB1844" s="57">
        <v>1025910.88</v>
      </c>
      <c r="AC1844" s="57">
        <v>0</v>
      </c>
      <c r="AD1844" s="56" t="s">
        <v>9255</v>
      </c>
      <c r="AE1844" s="57">
        <v>0</v>
      </c>
      <c r="AF1844" s="57">
        <v>0</v>
      </c>
      <c r="AG1844" s="57">
        <v>0</v>
      </c>
      <c r="AI1844"/>
      <c r="AJ1844"/>
    </row>
    <row r="1845" spans="1:36">
      <c r="A1845" s="56" t="s">
        <v>50</v>
      </c>
      <c r="B1845" s="56" t="s">
        <v>11427</v>
      </c>
      <c r="C1845" s="56">
        <v>2101010050</v>
      </c>
      <c r="D1845" s="56" t="s">
        <v>43</v>
      </c>
      <c r="E1845" s="56">
        <v>2101020050</v>
      </c>
      <c r="F1845" s="56">
        <v>5401010050</v>
      </c>
      <c r="G1845" s="56" t="s">
        <v>11431</v>
      </c>
      <c r="H1845" s="56">
        <v>400201</v>
      </c>
      <c r="I1845" s="56" t="s">
        <v>11498</v>
      </c>
      <c r="J1845" s="56" t="s">
        <v>1261</v>
      </c>
      <c r="K1845" s="56" t="s">
        <v>1262</v>
      </c>
      <c r="L1845" s="56" t="s">
        <v>7138</v>
      </c>
      <c r="M1845" s="73">
        <v>36743</v>
      </c>
      <c r="N1845" s="56"/>
      <c r="O1845" s="56"/>
      <c r="P1845" s="56" t="s">
        <v>7139</v>
      </c>
      <c r="Q1845" s="56"/>
      <c r="R1845" s="56" t="s">
        <v>70</v>
      </c>
      <c r="S1845" s="56" t="s">
        <v>11415</v>
      </c>
      <c r="T1845" s="56" t="s">
        <v>7140</v>
      </c>
      <c r="U1845" s="57">
        <v>8680131</v>
      </c>
      <c r="V1845" s="57">
        <v>-7009304.1399999997</v>
      </c>
      <c r="W1845" s="57">
        <v>1670826.86</v>
      </c>
      <c r="X1845" s="57">
        <v>0</v>
      </c>
      <c r="Y1845" s="73">
        <v>36743</v>
      </c>
      <c r="Z1845" s="57">
        <v>-78895.72</v>
      </c>
      <c r="AA1845" s="57">
        <v>0</v>
      </c>
      <c r="AB1845" s="57">
        <v>1591931.14</v>
      </c>
      <c r="AC1845" s="57">
        <v>0</v>
      </c>
      <c r="AD1845" s="56" t="s">
        <v>9255</v>
      </c>
      <c r="AE1845" s="57">
        <v>0</v>
      </c>
      <c r="AF1845" s="57">
        <v>0</v>
      </c>
      <c r="AG1845" s="57">
        <v>0</v>
      </c>
      <c r="AI1845"/>
      <c r="AJ1845"/>
    </row>
    <row r="1846" spans="1:36">
      <c r="A1846" s="56" t="s">
        <v>50</v>
      </c>
      <c r="B1846" s="56" t="s">
        <v>11427</v>
      </c>
      <c r="C1846" s="56">
        <v>2101010050</v>
      </c>
      <c r="D1846" s="56" t="s">
        <v>43</v>
      </c>
      <c r="E1846" s="56">
        <v>2101020050</v>
      </c>
      <c r="F1846" s="56">
        <v>5401010050</v>
      </c>
      <c r="G1846" s="56" t="s">
        <v>11431</v>
      </c>
      <c r="H1846" s="56">
        <v>400201</v>
      </c>
      <c r="I1846" s="56" t="s">
        <v>11498</v>
      </c>
      <c r="J1846" s="56" t="s">
        <v>1263</v>
      </c>
      <c r="K1846" s="56" t="s">
        <v>1264</v>
      </c>
      <c r="L1846" s="56" t="s">
        <v>7138</v>
      </c>
      <c r="M1846" s="73">
        <v>36743</v>
      </c>
      <c r="N1846" s="56"/>
      <c r="O1846" s="56"/>
      <c r="P1846" s="56" t="s">
        <v>7139</v>
      </c>
      <c r="Q1846" s="56"/>
      <c r="R1846" s="56" t="s">
        <v>70</v>
      </c>
      <c r="S1846" s="56" t="s">
        <v>11415</v>
      </c>
      <c r="T1846" s="56" t="s">
        <v>7140</v>
      </c>
      <c r="U1846" s="57">
        <v>14702529</v>
      </c>
      <c r="V1846" s="57">
        <v>-12091558.949999999</v>
      </c>
      <c r="W1846" s="57">
        <v>2610970.0499999998</v>
      </c>
      <c r="X1846" s="57">
        <v>0</v>
      </c>
      <c r="Y1846" s="73">
        <v>36743</v>
      </c>
      <c r="Z1846" s="57">
        <v>-119658.47</v>
      </c>
      <c r="AA1846" s="57">
        <v>0</v>
      </c>
      <c r="AB1846" s="57">
        <v>2491311.58</v>
      </c>
      <c r="AC1846" s="57">
        <v>0</v>
      </c>
      <c r="AD1846" s="56" t="s">
        <v>9255</v>
      </c>
      <c r="AE1846" s="57">
        <v>0</v>
      </c>
      <c r="AF1846" s="57">
        <v>0</v>
      </c>
      <c r="AG1846" s="57">
        <v>0</v>
      </c>
      <c r="AI1846"/>
      <c r="AJ1846"/>
    </row>
    <row r="1847" spans="1:36">
      <c r="A1847" s="56" t="s">
        <v>50</v>
      </c>
      <c r="B1847" s="56" t="s">
        <v>11427</v>
      </c>
      <c r="C1847" s="56">
        <v>2101010050</v>
      </c>
      <c r="D1847" s="56" t="s">
        <v>43</v>
      </c>
      <c r="E1847" s="56">
        <v>2101020050</v>
      </c>
      <c r="F1847" s="56">
        <v>5401010050</v>
      </c>
      <c r="G1847" s="56" t="s">
        <v>11431</v>
      </c>
      <c r="H1847" s="56">
        <v>400201</v>
      </c>
      <c r="I1847" s="56" t="s">
        <v>11498</v>
      </c>
      <c r="J1847" s="56" t="s">
        <v>1265</v>
      </c>
      <c r="K1847" s="56" t="s">
        <v>1266</v>
      </c>
      <c r="L1847" s="56" t="s">
        <v>7138</v>
      </c>
      <c r="M1847" s="73">
        <v>36743</v>
      </c>
      <c r="N1847" s="56"/>
      <c r="O1847" s="56"/>
      <c r="P1847" s="56" t="s">
        <v>7139</v>
      </c>
      <c r="Q1847" s="56"/>
      <c r="R1847" s="56" t="s">
        <v>70</v>
      </c>
      <c r="S1847" s="56" t="s">
        <v>11415</v>
      </c>
      <c r="T1847" s="56" t="s">
        <v>7140</v>
      </c>
      <c r="U1847" s="57">
        <v>10609049</v>
      </c>
      <c r="V1847" s="57">
        <v>-8605002.7799999993</v>
      </c>
      <c r="W1847" s="57">
        <v>2004046.22</v>
      </c>
      <c r="X1847" s="57">
        <v>0</v>
      </c>
      <c r="Y1847" s="73">
        <v>36743</v>
      </c>
      <c r="Z1847" s="57">
        <v>-93999.3</v>
      </c>
      <c r="AA1847" s="57">
        <v>0</v>
      </c>
      <c r="AB1847" s="57">
        <v>1910046.92</v>
      </c>
      <c r="AC1847" s="57">
        <v>0</v>
      </c>
      <c r="AD1847" s="56" t="s">
        <v>9255</v>
      </c>
      <c r="AE1847" s="57">
        <v>0</v>
      </c>
      <c r="AF1847" s="57">
        <v>0</v>
      </c>
      <c r="AG1847" s="57">
        <v>0</v>
      </c>
      <c r="AI1847"/>
      <c r="AJ1847"/>
    </row>
    <row r="1848" spans="1:36">
      <c r="A1848" s="56" t="s">
        <v>50</v>
      </c>
      <c r="B1848" s="56" t="s">
        <v>11427</v>
      </c>
      <c r="C1848" s="56">
        <v>2101010050</v>
      </c>
      <c r="D1848" s="56" t="s">
        <v>43</v>
      </c>
      <c r="E1848" s="56">
        <v>2101020050</v>
      </c>
      <c r="F1848" s="56">
        <v>5401010050</v>
      </c>
      <c r="G1848" s="56" t="s">
        <v>11431</v>
      </c>
      <c r="H1848" s="56">
        <v>400201</v>
      </c>
      <c r="I1848" s="56" t="s">
        <v>11498</v>
      </c>
      <c r="J1848" s="56" t="s">
        <v>1267</v>
      </c>
      <c r="K1848" s="56" t="s">
        <v>1268</v>
      </c>
      <c r="L1848" s="56" t="s">
        <v>7138</v>
      </c>
      <c r="M1848" s="73">
        <v>36743</v>
      </c>
      <c r="N1848" s="56"/>
      <c r="O1848" s="56"/>
      <c r="P1848" s="56" t="s">
        <v>7139</v>
      </c>
      <c r="Q1848" s="56"/>
      <c r="R1848" s="56" t="s">
        <v>70</v>
      </c>
      <c r="S1848" s="56" t="s">
        <v>11415</v>
      </c>
      <c r="T1848" s="56" t="s">
        <v>7140</v>
      </c>
      <c r="U1848" s="57">
        <v>53569119</v>
      </c>
      <c r="V1848" s="57">
        <v>-43325653.880000003</v>
      </c>
      <c r="W1848" s="57">
        <v>10243465.119999999</v>
      </c>
      <c r="X1848" s="57">
        <v>0</v>
      </c>
      <c r="Y1848" s="73">
        <v>36743</v>
      </c>
      <c r="Z1848" s="57">
        <v>-482565.52</v>
      </c>
      <c r="AA1848" s="57">
        <v>0</v>
      </c>
      <c r="AB1848" s="57">
        <v>9760899.5999999996</v>
      </c>
      <c r="AC1848" s="57">
        <v>0</v>
      </c>
      <c r="AD1848" s="56" t="s">
        <v>9255</v>
      </c>
      <c r="AE1848" s="57">
        <v>0</v>
      </c>
      <c r="AF1848" s="57">
        <v>0</v>
      </c>
      <c r="AG1848" s="57">
        <v>0</v>
      </c>
      <c r="AI1848"/>
      <c r="AJ1848"/>
    </row>
    <row r="1849" spans="1:36">
      <c r="A1849" s="56" t="s">
        <v>50</v>
      </c>
      <c r="B1849" s="56" t="s">
        <v>11427</v>
      </c>
      <c r="C1849" s="56">
        <v>2101010050</v>
      </c>
      <c r="D1849" s="56" t="s">
        <v>43</v>
      </c>
      <c r="E1849" s="56">
        <v>2101020050</v>
      </c>
      <c r="F1849" s="56">
        <v>5401010050</v>
      </c>
      <c r="G1849" s="56" t="s">
        <v>11431</v>
      </c>
      <c r="H1849" s="56">
        <v>400201</v>
      </c>
      <c r="I1849" s="56" t="s">
        <v>11500</v>
      </c>
      <c r="J1849" s="56" t="s">
        <v>1305</v>
      </c>
      <c r="K1849" s="56" t="s">
        <v>1306</v>
      </c>
      <c r="L1849" s="56" t="s">
        <v>7138</v>
      </c>
      <c r="M1849" s="73">
        <v>36743</v>
      </c>
      <c r="N1849" s="56"/>
      <c r="O1849" s="56"/>
      <c r="P1849" s="56" t="s">
        <v>7139</v>
      </c>
      <c r="Q1849" s="56"/>
      <c r="R1849" s="56" t="s">
        <v>70</v>
      </c>
      <c r="S1849" s="56" t="s">
        <v>11415</v>
      </c>
      <c r="T1849" s="56" t="s">
        <v>7140</v>
      </c>
      <c r="U1849" s="57">
        <v>192891799</v>
      </c>
      <c r="V1849" s="57">
        <v>-156454600.28</v>
      </c>
      <c r="W1849" s="57">
        <v>36437198.719999999</v>
      </c>
      <c r="X1849" s="57">
        <v>0</v>
      </c>
      <c r="Y1849" s="73">
        <v>36743</v>
      </c>
      <c r="Z1849" s="57">
        <v>-1709077.79</v>
      </c>
      <c r="AA1849" s="57">
        <v>0</v>
      </c>
      <c r="AB1849" s="57">
        <v>34728120.93</v>
      </c>
      <c r="AC1849" s="57">
        <v>0</v>
      </c>
      <c r="AD1849" s="56" t="s">
        <v>9255</v>
      </c>
      <c r="AE1849" s="57">
        <v>0</v>
      </c>
      <c r="AF1849" s="57">
        <v>0</v>
      </c>
      <c r="AG1849" s="57">
        <v>0</v>
      </c>
      <c r="AI1849"/>
      <c r="AJ1849"/>
    </row>
    <row r="1850" spans="1:36">
      <c r="A1850" s="56" t="s">
        <v>50</v>
      </c>
      <c r="B1850" s="56" t="s">
        <v>11427</v>
      </c>
      <c r="C1850" s="56">
        <v>2101010050</v>
      </c>
      <c r="D1850" s="56" t="s">
        <v>43</v>
      </c>
      <c r="E1850" s="56">
        <v>2101020050</v>
      </c>
      <c r="F1850" s="56">
        <v>5401010050</v>
      </c>
      <c r="G1850" s="56" t="s">
        <v>11431</v>
      </c>
      <c r="H1850" s="56">
        <v>400201</v>
      </c>
      <c r="I1850" s="56" t="s">
        <v>11498</v>
      </c>
      <c r="J1850" s="56" t="s">
        <v>1297</v>
      </c>
      <c r="K1850" s="56" t="s">
        <v>1298</v>
      </c>
      <c r="L1850" s="56" t="s">
        <v>7138</v>
      </c>
      <c r="M1850" s="73">
        <v>36743</v>
      </c>
      <c r="N1850" s="56"/>
      <c r="O1850" s="56"/>
      <c r="P1850" s="56" t="s">
        <v>7139</v>
      </c>
      <c r="Q1850" s="56"/>
      <c r="R1850" s="56" t="s">
        <v>70</v>
      </c>
      <c r="S1850" s="56" t="s">
        <v>11415</v>
      </c>
      <c r="T1850" s="56" t="s">
        <v>7140</v>
      </c>
      <c r="U1850" s="57">
        <v>1350243</v>
      </c>
      <c r="V1850" s="57">
        <v>-1095182.22</v>
      </c>
      <c r="W1850" s="57">
        <v>255060.78</v>
      </c>
      <c r="X1850" s="57">
        <v>0</v>
      </c>
      <c r="Y1850" s="73">
        <v>36743</v>
      </c>
      <c r="Z1850" s="57">
        <v>-11963.57</v>
      </c>
      <c r="AA1850" s="57">
        <v>0</v>
      </c>
      <c r="AB1850" s="57">
        <v>243097.21</v>
      </c>
      <c r="AC1850" s="57">
        <v>0</v>
      </c>
      <c r="AD1850" s="56" t="s">
        <v>9255</v>
      </c>
      <c r="AE1850" s="57">
        <v>0</v>
      </c>
      <c r="AF1850" s="57">
        <v>0</v>
      </c>
      <c r="AG1850" s="57">
        <v>0</v>
      </c>
      <c r="AI1850"/>
      <c r="AJ1850"/>
    </row>
    <row r="1851" spans="1:36">
      <c r="A1851" s="56" t="s">
        <v>50</v>
      </c>
      <c r="B1851" s="56" t="s">
        <v>11427</v>
      </c>
      <c r="C1851" s="56">
        <v>2101010050</v>
      </c>
      <c r="D1851" s="56" t="s">
        <v>43</v>
      </c>
      <c r="E1851" s="56">
        <v>2101020050</v>
      </c>
      <c r="F1851" s="56">
        <v>5401010050</v>
      </c>
      <c r="G1851" s="56" t="s">
        <v>11431</v>
      </c>
      <c r="H1851" s="56">
        <v>400201</v>
      </c>
      <c r="I1851" s="56" t="s">
        <v>11500</v>
      </c>
      <c r="J1851" s="56" t="s">
        <v>1318</v>
      </c>
      <c r="K1851" s="56" t="s">
        <v>1319</v>
      </c>
      <c r="L1851" s="56" t="s">
        <v>7138</v>
      </c>
      <c r="M1851" s="73">
        <v>36743</v>
      </c>
      <c r="N1851" s="56"/>
      <c r="O1851" s="56"/>
      <c r="P1851" s="56" t="s">
        <v>7139</v>
      </c>
      <c r="Q1851" s="56"/>
      <c r="R1851" s="56" t="s">
        <v>70</v>
      </c>
      <c r="S1851" s="56" t="s">
        <v>11415</v>
      </c>
      <c r="T1851" s="56" t="s">
        <v>7140</v>
      </c>
      <c r="U1851" s="57">
        <v>5766339</v>
      </c>
      <c r="V1851" s="57">
        <v>-4713961.55</v>
      </c>
      <c r="W1851" s="57">
        <v>1052377.45</v>
      </c>
      <c r="X1851" s="57">
        <v>0</v>
      </c>
      <c r="Y1851" s="73">
        <v>36743</v>
      </c>
      <c r="Z1851" s="57">
        <v>-48738.77</v>
      </c>
      <c r="AA1851" s="57">
        <v>0</v>
      </c>
      <c r="AB1851" s="57">
        <v>1003638.68</v>
      </c>
      <c r="AC1851" s="57">
        <v>0</v>
      </c>
      <c r="AD1851" s="56" t="s">
        <v>9255</v>
      </c>
      <c r="AE1851" s="57">
        <v>0</v>
      </c>
      <c r="AF1851" s="57">
        <v>0</v>
      </c>
      <c r="AG1851" s="57">
        <v>0</v>
      </c>
      <c r="AI1851"/>
      <c r="AJ1851"/>
    </row>
    <row r="1852" spans="1:36">
      <c r="A1852" s="56" t="s">
        <v>50</v>
      </c>
      <c r="B1852" s="56" t="s">
        <v>11427</v>
      </c>
      <c r="C1852" s="56">
        <v>2101010050</v>
      </c>
      <c r="D1852" s="56" t="s">
        <v>43</v>
      </c>
      <c r="E1852" s="56">
        <v>2101020050</v>
      </c>
      <c r="F1852" s="56">
        <v>5401010050</v>
      </c>
      <c r="G1852" s="56" t="s">
        <v>11431</v>
      </c>
      <c r="H1852" s="56">
        <v>400201</v>
      </c>
      <c r="I1852" s="56" t="s">
        <v>11500</v>
      </c>
      <c r="J1852" s="56" t="s">
        <v>1320</v>
      </c>
      <c r="K1852" s="56" t="s">
        <v>1321</v>
      </c>
      <c r="L1852" s="56" t="s">
        <v>7138</v>
      </c>
      <c r="M1852" s="73">
        <v>36743</v>
      </c>
      <c r="N1852" s="56"/>
      <c r="O1852" s="56"/>
      <c r="P1852" s="56" t="s">
        <v>7139</v>
      </c>
      <c r="Q1852" s="56"/>
      <c r="R1852" s="56" t="s">
        <v>70</v>
      </c>
      <c r="S1852" s="56" t="s">
        <v>11415</v>
      </c>
      <c r="T1852" s="56" t="s">
        <v>7140</v>
      </c>
      <c r="U1852" s="57">
        <v>15136640</v>
      </c>
      <c r="V1852" s="57">
        <v>-12374148.58</v>
      </c>
      <c r="W1852" s="57">
        <v>2762491.42</v>
      </c>
      <c r="X1852" s="57">
        <v>0</v>
      </c>
      <c r="Y1852" s="73">
        <v>36743</v>
      </c>
      <c r="Z1852" s="57">
        <v>-127939.31</v>
      </c>
      <c r="AA1852" s="57">
        <v>0</v>
      </c>
      <c r="AB1852" s="57">
        <v>2634552.11</v>
      </c>
      <c r="AC1852" s="57">
        <v>0</v>
      </c>
      <c r="AD1852" s="56" t="s">
        <v>9255</v>
      </c>
      <c r="AE1852" s="57">
        <v>0</v>
      </c>
      <c r="AF1852" s="57">
        <v>0</v>
      </c>
      <c r="AG1852" s="57">
        <v>0</v>
      </c>
      <c r="AI1852"/>
      <c r="AJ1852"/>
    </row>
    <row r="1853" spans="1:36">
      <c r="A1853" s="56" t="s">
        <v>50</v>
      </c>
      <c r="B1853" s="56" t="s">
        <v>11427</v>
      </c>
      <c r="C1853" s="56">
        <v>2101010050</v>
      </c>
      <c r="D1853" s="56" t="s">
        <v>43</v>
      </c>
      <c r="E1853" s="56">
        <v>2101020050</v>
      </c>
      <c r="F1853" s="56">
        <v>5401010050</v>
      </c>
      <c r="G1853" s="56" t="s">
        <v>11431</v>
      </c>
      <c r="H1853" s="56">
        <v>400201</v>
      </c>
      <c r="I1853" s="56" t="s">
        <v>11501</v>
      </c>
      <c r="J1853" s="56" t="s">
        <v>1153</v>
      </c>
      <c r="K1853" s="56" t="s">
        <v>1154</v>
      </c>
      <c r="L1853" s="56" t="s">
        <v>7138</v>
      </c>
      <c r="M1853" s="73">
        <v>36743</v>
      </c>
      <c r="N1853" s="56"/>
      <c r="O1853" s="56"/>
      <c r="P1853" s="56" t="s">
        <v>7139</v>
      </c>
      <c r="Q1853" s="56"/>
      <c r="R1853" s="56" t="s">
        <v>70</v>
      </c>
      <c r="S1853" s="56" t="s">
        <v>11415</v>
      </c>
      <c r="T1853" s="56" t="s">
        <v>7140</v>
      </c>
      <c r="U1853" s="57">
        <v>26042651</v>
      </c>
      <c r="V1853" s="57">
        <v>-21116635.370000001</v>
      </c>
      <c r="W1853" s="57">
        <v>4926015.63</v>
      </c>
      <c r="X1853" s="57">
        <v>0</v>
      </c>
      <c r="Y1853" s="73">
        <v>36743</v>
      </c>
      <c r="Z1853" s="57">
        <v>-231164.43</v>
      </c>
      <c r="AA1853" s="57">
        <v>0</v>
      </c>
      <c r="AB1853" s="57">
        <v>4694851.2</v>
      </c>
      <c r="AC1853" s="57">
        <v>0</v>
      </c>
      <c r="AD1853" s="56" t="s">
        <v>9255</v>
      </c>
      <c r="AE1853" s="57">
        <v>0</v>
      </c>
      <c r="AF1853" s="57">
        <v>0</v>
      </c>
      <c r="AG1853" s="57">
        <v>0</v>
      </c>
      <c r="AI1853"/>
      <c r="AJ1853"/>
    </row>
    <row r="1854" spans="1:36">
      <c r="A1854" s="56" t="s">
        <v>50</v>
      </c>
      <c r="B1854" s="56" t="s">
        <v>11427</v>
      </c>
      <c r="C1854" s="56">
        <v>2101010050</v>
      </c>
      <c r="D1854" s="56" t="s">
        <v>43</v>
      </c>
      <c r="E1854" s="56">
        <v>2101020050</v>
      </c>
      <c r="F1854" s="56">
        <v>5401010050</v>
      </c>
      <c r="G1854" s="56" t="s">
        <v>11431</v>
      </c>
      <c r="H1854" s="56">
        <v>400201</v>
      </c>
      <c r="I1854" s="56" t="s">
        <v>11501</v>
      </c>
      <c r="J1854" s="56" t="s">
        <v>1157</v>
      </c>
      <c r="K1854" s="56" t="s">
        <v>1158</v>
      </c>
      <c r="L1854" s="56" t="s">
        <v>7138</v>
      </c>
      <c r="M1854" s="73">
        <v>36743</v>
      </c>
      <c r="N1854" s="56"/>
      <c r="O1854" s="56"/>
      <c r="P1854" s="56" t="s">
        <v>7139</v>
      </c>
      <c r="Q1854" s="56"/>
      <c r="R1854" s="56" t="s">
        <v>70</v>
      </c>
      <c r="S1854" s="56" t="s">
        <v>11415</v>
      </c>
      <c r="T1854" s="56" t="s">
        <v>7140</v>
      </c>
      <c r="U1854" s="57">
        <v>4327863</v>
      </c>
      <c r="V1854" s="57">
        <v>-3536693.48</v>
      </c>
      <c r="W1854" s="57">
        <v>791169.52</v>
      </c>
      <c r="X1854" s="57">
        <v>0</v>
      </c>
      <c r="Y1854" s="73">
        <v>36743</v>
      </c>
      <c r="Z1854" s="57">
        <v>-36664.5</v>
      </c>
      <c r="AA1854" s="57">
        <v>0</v>
      </c>
      <c r="AB1854" s="57">
        <v>754505.02</v>
      </c>
      <c r="AC1854" s="57">
        <v>0</v>
      </c>
      <c r="AD1854" s="56" t="s">
        <v>9255</v>
      </c>
      <c r="AE1854" s="57">
        <v>0</v>
      </c>
      <c r="AF1854" s="57">
        <v>0</v>
      </c>
      <c r="AG1854" s="57">
        <v>0</v>
      </c>
      <c r="AI1854"/>
      <c r="AJ1854"/>
    </row>
    <row r="1855" spans="1:36">
      <c r="A1855" s="56" t="s">
        <v>50</v>
      </c>
      <c r="B1855" s="56" t="s">
        <v>11427</v>
      </c>
      <c r="C1855" s="56">
        <v>2101010050</v>
      </c>
      <c r="D1855" s="56" t="s">
        <v>43</v>
      </c>
      <c r="E1855" s="56">
        <v>2101020050</v>
      </c>
      <c r="F1855" s="56">
        <v>5401010050</v>
      </c>
      <c r="G1855" s="56" t="s">
        <v>11431</v>
      </c>
      <c r="H1855" s="56">
        <v>400201</v>
      </c>
      <c r="I1855" s="56" t="s">
        <v>11501</v>
      </c>
      <c r="J1855" s="56" t="s">
        <v>1159</v>
      </c>
      <c r="K1855" s="56" t="s">
        <v>1160</v>
      </c>
      <c r="L1855" s="56" t="s">
        <v>7138</v>
      </c>
      <c r="M1855" s="73">
        <v>36743</v>
      </c>
      <c r="N1855" s="56"/>
      <c r="O1855" s="56"/>
      <c r="P1855" s="56" t="s">
        <v>7139</v>
      </c>
      <c r="Q1855" s="56"/>
      <c r="R1855" s="56" t="s">
        <v>70</v>
      </c>
      <c r="S1855" s="56" t="s">
        <v>11415</v>
      </c>
      <c r="T1855" s="56" t="s">
        <v>7140</v>
      </c>
      <c r="U1855" s="57">
        <v>6916498</v>
      </c>
      <c r="V1855" s="57">
        <v>-5655532.6399999997</v>
      </c>
      <c r="W1855" s="57">
        <v>1260965.3600000001</v>
      </c>
      <c r="X1855" s="57">
        <v>0</v>
      </c>
      <c r="Y1855" s="73">
        <v>36743</v>
      </c>
      <c r="Z1855" s="57">
        <v>-58376.03</v>
      </c>
      <c r="AA1855" s="57">
        <v>0</v>
      </c>
      <c r="AB1855" s="57">
        <v>1202589.33</v>
      </c>
      <c r="AC1855" s="57">
        <v>0</v>
      </c>
      <c r="AD1855" s="56" t="s">
        <v>9255</v>
      </c>
      <c r="AE1855" s="57">
        <v>0</v>
      </c>
      <c r="AF1855" s="57">
        <v>0</v>
      </c>
      <c r="AG1855" s="57">
        <v>0</v>
      </c>
      <c r="AI1855"/>
      <c r="AJ1855"/>
    </row>
    <row r="1856" spans="1:36">
      <c r="A1856" s="56" t="s">
        <v>50</v>
      </c>
      <c r="B1856" s="56" t="s">
        <v>11427</v>
      </c>
      <c r="C1856" s="56">
        <v>2101010050</v>
      </c>
      <c r="D1856" s="56" t="s">
        <v>43</v>
      </c>
      <c r="E1856" s="56">
        <v>2101020050</v>
      </c>
      <c r="F1856" s="56">
        <v>5401010050</v>
      </c>
      <c r="G1856" s="56" t="s">
        <v>11431</v>
      </c>
      <c r="H1856" s="56">
        <v>400202</v>
      </c>
      <c r="I1856" s="56" t="s">
        <v>11552</v>
      </c>
      <c r="J1856" s="56" t="s">
        <v>1361</v>
      </c>
      <c r="K1856" s="56" t="s">
        <v>1362</v>
      </c>
      <c r="L1856" s="56" t="s">
        <v>7138</v>
      </c>
      <c r="M1856" s="73">
        <v>36543</v>
      </c>
      <c r="N1856" s="56"/>
      <c r="O1856" s="56"/>
      <c r="P1856" s="56" t="s">
        <v>7139</v>
      </c>
      <c r="Q1856" s="56"/>
      <c r="R1856" s="56" t="s">
        <v>70</v>
      </c>
      <c r="S1856" s="56" t="s">
        <v>11415</v>
      </c>
      <c r="T1856" s="56" t="s">
        <v>7140</v>
      </c>
      <c r="U1856" s="57">
        <v>27321394</v>
      </c>
      <c r="V1856" s="57">
        <v>-22968664.43</v>
      </c>
      <c r="W1856" s="57">
        <v>4352729.57</v>
      </c>
      <c r="X1856" s="57">
        <v>0</v>
      </c>
      <c r="Y1856" s="73">
        <v>36543</v>
      </c>
      <c r="Z1856" s="57">
        <v>-198082.68</v>
      </c>
      <c r="AA1856" s="57">
        <v>0</v>
      </c>
      <c r="AB1856" s="57">
        <v>4154646.89</v>
      </c>
      <c r="AC1856" s="57">
        <v>0</v>
      </c>
      <c r="AD1856" s="56" t="s">
        <v>9255</v>
      </c>
      <c r="AE1856" s="57">
        <v>0</v>
      </c>
      <c r="AF1856" s="57">
        <v>0</v>
      </c>
      <c r="AG1856" s="57">
        <v>0</v>
      </c>
      <c r="AI1856"/>
      <c r="AJ1856"/>
    </row>
    <row r="1857" spans="1:36">
      <c r="A1857" s="56" t="s">
        <v>50</v>
      </c>
      <c r="B1857" s="56" t="s">
        <v>11427</v>
      </c>
      <c r="C1857" s="56">
        <v>2101010050</v>
      </c>
      <c r="D1857" s="56" t="s">
        <v>43</v>
      </c>
      <c r="E1857" s="56">
        <v>2101020050</v>
      </c>
      <c r="F1857" s="56">
        <v>5401010050</v>
      </c>
      <c r="G1857" s="56" t="s">
        <v>11431</v>
      </c>
      <c r="H1857" s="56">
        <v>400202</v>
      </c>
      <c r="I1857" s="56" t="s">
        <v>11502</v>
      </c>
      <c r="J1857" s="56" t="s">
        <v>1400</v>
      </c>
      <c r="K1857" s="56" t="s">
        <v>1244</v>
      </c>
      <c r="L1857" s="56" t="s">
        <v>7138</v>
      </c>
      <c r="M1857" s="73">
        <v>36543</v>
      </c>
      <c r="N1857" s="56"/>
      <c r="O1857" s="56"/>
      <c r="P1857" s="56" t="s">
        <v>7139</v>
      </c>
      <c r="Q1857" s="56"/>
      <c r="R1857" s="56" t="s">
        <v>70</v>
      </c>
      <c r="S1857" s="56" t="s">
        <v>11415</v>
      </c>
      <c r="T1857" s="56" t="s">
        <v>7140</v>
      </c>
      <c r="U1857" s="57">
        <v>87426804</v>
      </c>
      <c r="V1857" s="57">
        <v>-72671679.469999999</v>
      </c>
      <c r="W1857" s="57">
        <v>14755124.529999999</v>
      </c>
      <c r="X1857" s="57">
        <v>0</v>
      </c>
      <c r="Y1857" s="73">
        <v>36543</v>
      </c>
      <c r="Z1857" s="57">
        <v>-688678.31</v>
      </c>
      <c r="AA1857" s="57">
        <v>0</v>
      </c>
      <c r="AB1857" s="57">
        <v>14066446.220000001</v>
      </c>
      <c r="AC1857" s="57">
        <v>0</v>
      </c>
      <c r="AD1857" s="56" t="s">
        <v>9255</v>
      </c>
      <c r="AE1857" s="57">
        <v>0</v>
      </c>
      <c r="AF1857" s="57">
        <v>0</v>
      </c>
      <c r="AG1857" s="57">
        <v>0</v>
      </c>
      <c r="AI1857"/>
      <c r="AJ1857"/>
    </row>
    <row r="1858" spans="1:36">
      <c r="A1858" s="56" t="s">
        <v>50</v>
      </c>
      <c r="B1858" s="56" t="s">
        <v>11427</v>
      </c>
      <c r="C1858" s="56">
        <v>2101010050</v>
      </c>
      <c r="D1858" s="56" t="s">
        <v>43</v>
      </c>
      <c r="E1858" s="56">
        <v>2101020050</v>
      </c>
      <c r="F1858" s="56">
        <v>5401010050</v>
      </c>
      <c r="G1858" s="56" t="s">
        <v>11431</v>
      </c>
      <c r="H1858" s="56">
        <v>400202</v>
      </c>
      <c r="I1858" s="56" t="s">
        <v>11503</v>
      </c>
      <c r="J1858" s="56" t="s">
        <v>1404</v>
      </c>
      <c r="K1858" s="56" t="s">
        <v>1248</v>
      </c>
      <c r="L1858" s="56" t="s">
        <v>7138</v>
      </c>
      <c r="M1858" s="73">
        <v>36543</v>
      </c>
      <c r="N1858" s="56"/>
      <c r="O1858" s="56"/>
      <c r="P1858" s="56" t="s">
        <v>7139</v>
      </c>
      <c r="Q1858" s="56"/>
      <c r="R1858" s="56" t="s">
        <v>70</v>
      </c>
      <c r="S1858" s="56" t="s">
        <v>11415</v>
      </c>
      <c r="T1858" s="56" t="s">
        <v>7140</v>
      </c>
      <c r="U1858" s="57">
        <v>230616063</v>
      </c>
      <c r="V1858" s="57">
        <v>-191770517.97</v>
      </c>
      <c r="W1858" s="57">
        <v>38845545.030000001</v>
      </c>
      <c r="X1858" s="57">
        <v>0</v>
      </c>
      <c r="Y1858" s="73">
        <v>36543</v>
      </c>
      <c r="Z1858" s="57">
        <v>-1811581.37</v>
      </c>
      <c r="AA1858" s="57">
        <v>0</v>
      </c>
      <c r="AB1858" s="57">
        <v>37033963.659999996</v>
      </c>
      <c r="AC1858" s="57">
        <v>0</v>
      </c>
      <c r="AD1858" s="56" t="s">
        <v>9255</v>
      </c>
      <c r="AE1858" s="57">
        <v>0</v>
      </c>
      <c r="AF1858" s="57">
        <v>0</v>
      </c>
      <c r="AG1858" s="57">
        <v>0</v>
      </c>
      <c r="AI1858"/>
      <c r="AJ1858"/>
    </row>
    <row r="1859" spans="1:36">
      <c r="A1859" s="56" t="s">
        <v>50</v>
      </c>
      <c r="B1859" s="56" t="s">
        <v>11427</v>
      </c>
      <c r="C1859" s="56">
        <v>2101010050</v>
      </c>
      <c r="D1859" s="56" t="s">
        <v>43</v>
      </c>
      <c r="E1859" s="56">
        <v>2101020050</v>
      </c>
      <c r="F1859" s="56">
        <v>5401010050</v>
      </c>
      <c r="G1859" s="56" t="s">
        <v>11431</v>
      </c>
      <c r="H1859" s="56">
        <v>400202</v>
      </c>
      <c r="I1859" s="56" t="s">
        <v>11503</v>
      </c>
      <c r="J1859" s="56" t="s">
        <v>1405</v>
      </c>
      <c r="K1859" s="56" t="s">
        <v>1250</v>
      </c>
      <c r="L1859" s="56" t="s">
        <v>7138</v>
      </c>
      <c r="M1859" s="73">
        <v>36543</v>
      </c>
      <c r="N1859" s="56"/>
      <c r="O1859" s="56"/>
      <c r="P1859" s="56" t="s">
        <v>7139</v>
      </c>
      <c r="Q1859" s="56"/>
      <c r="R1859" s="56" t="s">
        <v>70</v>
      </c>
      <c r="S1859" s="56" t="s">
        <v>11415</v>
      </c>
      <c r="T1859" s="56" t="s">
        <v>7140</v>
      </c>
      <c r="U1859" s="57">
        <v>78619112</v>
      </c>
      <c r="V1859" s="57">
        <v>-65376313.009999998</v>
      </c>
      <c r="W1859" s="57">
        <v>13242798.99</v>
      </c>
      <c r="X1859" s="57">
        <v>0</v>
      </c>
      <c r="Y1859" s="73">
        <v>36543</v>
      </c>
      <c r="Z1859" s="57">
        <v>-617584.53</v>
      </c>
      <c r="AA1859" s="57">
        <v>0</v>
      </c>
      <c r="AB1859" s="57">
        <v>12625214.460000001</v>
      </c>
      <c r="AC1859" s="57">
        <v>0</v>
      </c>
      <c r="AD1859" s="56" t="s">
        <v>9255</v>
      </c>
      <c r="AE1859" s="57">
        <v>0</v>
      </c>
      <c r="AF1859" s="57">
        <v>0</v>
      </c>
      <c r="AG1859" s="57">
        <v>0</v>
      </c>
      <c r="AI1859"/>
      <c r="AJ1859"/>
    </row>
    <row r="1860" spans="1:36">
      <c r="A1860" s="56" t="s">
        <v>50</v>
      </c>
      <c r="B1860" s="56" t="s">
        <v>11427</v>
      </c>
      <c r="C1860" s="56">
        <v>2101010050</v>
      </c>
      <c r="D1860" s="56" t="s">
        <v>43</v>
      </c>
      <c r="E1860" s="56">
        <v>2101020050</v>
      </c>
      <c r="F1860" s="56">
        <v>5401010050</v>
      </c>
      <c r="G1860" s="56" t="s">
        <v>11431</v>
      </c>
      <c r="H1860" s="56">
        <v>400202</v>
      </c>
      <c r="I1860" s="56" t="s">
        <v>11503</v>
      </c>
      <c r="J1860" s="56" t="s">
        <v>1410</v>
      </c>
      <c r="K1860" s="56" t="s">
        <v>1260</v>
      </c>
      <c r="L1860" s="56" t="s">
        <v>7138</v>
      </c>
      <c r="M1860" s="73">
        <v>36543</v>
      </c>
      <c r="N1860" s="56"/>
      <c r="O1860" s="56"/>
      <c r="P1860" s="56" t="s">
        <v>7139</v>
      </c>
      <c r="Q1860" s="56"/>
      <c r="R1860" s="56" t="s">
        <v>70</v>
      </c>
      <c r="S1860" s="56" t="s">
        <v>11415</v>
      </c>
      <c r="T1860" s="56" t="s">
        <v>7140</v>
      </c>
      <c r="U1860" s="57">
        <v>6079878</v>
      </c>
      <c r="V1860" s="57">
        <v>-4975285.55</v>
      </c>
      <c r="W1860" s="57">
        <v>1104592.45</v>
      </c>
      <c r="X1860" s="57">
        <v>0</v>
      </c>
      <c r="Y1860" s="73">
        <v>36543</v>
      </c>
      <c r="Z1860" s="57">
        <v>-53097.68</v>
      </c>
      <c r="AA1860" s="57">
        <v>0</v>
      </c>
      <c r="AB1860" s="57">
        <v>1051494.77</v>
      </c>
      <c r="AC1860" s="57">
        <v>0</v>
      </c>
      <c r="AD1860" s="56" t="s">
        <v>9255</v>
      </c>
      <c r="AE1860" s="57">
        <v>0</v>
      </c>
      <c r="AF1860" s="57">
        <v>0</v>
      </c>
      <c r="AG1860" s="57">
        <v>0</v>
      </c>
      <c r="AI1860"/>
      <c r="AJ1860"/>
    </row>
    <row r="1861" spans="1:36">
      <c r="A1861" s="56" t="s">
        <v>50</v>
      </c>
      <c r="B1861" s="56" t="s">
        <v>11427</v>
      </c>
      <c r="C1861" s="56">
        <v>2101010050</v>
      </c>
      <c r="D1861" s="56" t="s">
        <v>43</v>
      </c>
      <c r="E1861" s="56">
        <v>2101020050</v>
      </c>
      <c r="F1861" s="56">
        <v>5401010050</v>
      </c>
      <c r="G1861" s="56" t="s">
        <v>11431</v>
      </c>
      <c r="H1861" s="56">
        <v>400202</v>
      </c>
      <c r="I1861" s="56" t="s">
        <v>11503</v>
      </c>
      <c r="J1861" s="56" t="s">
        <v>1411</v>
      </c>
      <c r="K1861" s="56" t="s">
        <v>1262</v>
      </c>
      <c r="L1861" s="56" t="s">
        <v>7138</v>
      </c>
      <c r="M1861" s="73">
        <v>36543</v>
      </c>
      <c r="N1861" s="56"/>
      <c r="O1861" s="56"/>
      <c r="P1861" s="56" t="s">
        <v>7139</v>
      </c>
      <c r="Q1861" s="56"/>
      <c r="R1861" s="56" t="s">
        <v>70</v>
      </c>
      <c r="S1861" s="56" t="s">
        <v>11415</v>
      </c>
      <c r="T1861" s="56" t="s">
        <v>7140</v>
      </c>
      <c r="U1861" s="57">
        <v>9434293</v>
      </c>
      <c r="V1861" s="57">
        <v>-7720270.7300000004</v>
      </c>
      <c r="W1861" s="57">
        <v>1714022.27</v>
      </c>
      <c r="X1861" s="57">
        <v>0</v>
      </c>
      <c r="Y1861" s="73">
        <v>36543</v>
      </c>
      <c r="Z1861" s="57">
        <v>-82392.92</v>
      </c>
      <c r="AA1861" s="57">
        <v>0</v>
      </c>
      <c r="AB1861" s="57">
        <v>1631629.35</v>
      </c>
      <c r="AC1861" s="57">
        <v>0</v>
      </c>
      <c r="AD1861" s="56" t="s">
        <v>9255</v>
      </c>
      <c r="AE1861" s="57">
        <v>0</v>
      </c>
      <c r="AF1861" s="57">
        <v>0</v>
      </c>
      <c r="AG1861" s="57">
        <v>0</v>
      </c>
      <c r="AI1861"/>
      <c r="AJ1861"/>
    </row>
    <row r="1862" spans="1:36">
      <c r="A1862" s="56" t="s">
        <v>50</v>
      </c>
      <c r="B1862" s="56" t="s">
        <v>11427</v>
      </c>
      <c r="C1862" s="56">
        <v>2101010050</v>
      </c>
      <c r="D1862" s="56" t="s">
        <v>43</v>
      </c>
      <c r="E1862" s="56">
        <v>2101020050</v>
      </c>
      <c r="F1862" s="56">
        <v>5401010050</v>
      </c>
      <c r="G1862" s="56" t="s">
        <v>11431</v>
      </c>
      <c r="H1862" s="56">
        <v>400202</v>
      </c>
      <c r="I1862" s="56" t="s">
        <v>11503</v>
      </c>
      <c r="J1862" s="56" t="s">
        <v>1412</v>
      </c>
      <c r="K1862" s="56" t="s">
        <v>1264</v>
      </c>
      <c r="L1862" s="56" t="s">
        <v>7138</v>
      </c>
      <c r="M1862" s="73">
        <v>36543</v>
      </c>
      <c r="N1862" s="56"/>
      <c r="O1862" s="56"/>
      <c r="P1862" s="56" t="s">
        <v>7139</v>
      </c>
      <c r="Q1862" s="56"/>
      <c r="R1862" s="56" t="s">
        <v>70</v>
      </c>
      <c r="S1862" s="56" t="s">
        <v>11415</v>
      </c>
      <c r="T1862" s="56" t="s">
        <v>7140</v>
      </c>
      <c r="U1862" s="57">
        <v>16772077</v>
      </c>
      <c r="V1862" s="57">
        <v>-13724925.640000001</v>
      </c>
      <c r="W1862" s="57">
        <v>3047151.36</v>
      </c>
      <c r="X1862" s="57">
        <v>0</v>
      </c>
      <c r="Y1862" s="73">
        <v>36543</v>
      </c>
      <c r="Z1862" s="57">
        <v>-146476.34</v>
      </c>
      <c r="AA1862" s="57">
        <v>0</v>
      </c>
      <c r="AB1862" s="57">
        <v>2900675.02</v>
      </c>
      <c r="AC1862" s="57">
        <v>0</v>
      </c>
      <c r="AD1862" s="56" t="s">
        <v>9255</v>
      </c>
      <c r="AE1862" s="57">
        <v>0</v>
      </c>
      <c r="AF1862" s="57">
        <v>0</v>
      </c>
      <c r="AG1862" s="57">
        <v>0</v>
      </c>
      <c r="AI1862"/>
      <c r="AJ1862"/>
    </row>
    <row r="1863" spans="1:36">
      <c r="A1863" s="56" t="s">
        <v>50</v>
      </c>
      <c r="B1863" s="56" t="s">
        <v>11427</v>
      </c>
      <c r="C1863" s="56">
        <v>2101010050</v>
      </c>
      <c r="D1863" s="56" t="s">
        <v>43</v>
      </c>
      <c r="E1863" s="56">
        <v>2101020050</v>
      </c>
      <c r="F1863" s="56">
        <v>5401010050</v>
      </c>
      <c r="G1863" s="56" t="s">
        <v>11431</v>
      </c>
      <c r="H1863" s="56">
        <v>400202</v>
      </c>
      <c r="I1863" s="56" t="s">
        <v>11503</v>
      </c>
      <c r="J1863" s="56" t="s">
        <v>1413</v>
      </c>
      <c r="K1863" s="56" t="s">
        <v>1266</v>
      </c>
      <c r="L1863" s="56" t="s">
        <v>7138</v>
      </c>
      <c r="M1863" s="73">
        <v>36543</v>
      </c>
      <c r="N1863" s="56"/>
      <c r="O1863" s="56"/>
      <c r="P1863" s="56" t="s">
        <v>7139</v>
      </c>
      <c r="Q1863" s="56"/>
      <c r="R1863" s="56" t="s">
        <v>70</v>
      </c>
      <c r="S1863" s="56" t="s">
        <v>11415</v>
      </c>
      <c r="T1863" s="56" t="s">
        <v>7140</v>
      </c>
      <c r="U1863" s="57">
        <v>11530803</v>
      </c>
      <c r="V1863" s="57">
        <v>-9588526.0099999998</v>
      </c>
      <c r="W1863" s="57">
        <v>1942276.99</v>
      </c>
      <c r="X1863" s="57">
        <v>0</v>
      </c>
      <c r="Y1863" s="73">
        <v>36543</v>
      </c>
      <c r="Z1863" s="57">
        <v>-90579.05</v>
      </c>
      <c r="AA1863" s="57">
        <v>0</v>
      </c>
      <c r="AB1863" s="57">
        <v>1851697.94</v>
      </c>
      <c r="AC1863" s="57">
        <v>0</v>
      </c>
      <c r="AD1863" s="56" t="s">
        <v>9255</v>
      </c>
      <c r="AE1863" s="57">
        <v>0</v>
      </c>
      <c r="AF1863" s="57">
        <v>0</v>
      </c>
      <c r="AG1863" s="57">
        <v>0</v>
      </c>
      <c r="AI1863"/>
      <c r="AJ1863"/>
    </row>
    <row r="1864" spans="1:36">
      <c r="A1864" s="56" t="s">
        <v>50</v>
      </c>
      <c r="B1864" s="56" t="s">
        <v>11427</v>
      </c>
      <c r="C1864" s="56">
        <v>2101010050</v>
      </c>
      <c r="D1864" s="56" t="s">
        <v>43</v>
      </c>
      <c r="E1864" s="56">
        <v>2101020050</v>
      </c>
      <c r="F1864" s="56">
        <v>5401010050</v>
      </c>
      <c r="G1864" s="56" t="s">
        <v>11431</v>
      </c>
      <c r="H1864" s="56">
        <v>400202</v>
      </c>
      <c r="I1864" s="56" t="s">
        <v>11503</v>
      </c>
      <c r="J1864" s="56" t="s">
        <v>1414</v>
      </c>
      <c r="K1864" s="56" t="s">
        <v>1268</v>
      </c>
      <c r="L1864" s="56" t="s">
        <v>7138</v>
      </c>
      <c r="M1864" s="73">
        <v>36543</v>
      </c>
      <c r="N1864" s="56"/>
      <c r="O1864" s="56"/>
      <c r="P1864" s="56" t="s">
        <v>7139</v>
      </c>
      <c r="Q1864" s="56"/>
      <c r="R1864" s="56" t="s">
        <v>70</v>
      </c>
      <c r="S1864" s="56" t="s">
        <v>11415</v>
      </c>
      <c r="T1864" s="56" t="s">
        <v>7140</v>
      </c>
      <c r="U1864" s="57">
        <v>57654016</v>
      </c>
      <c r="V1864" s="57">
        <v>-47942629.880000003</v>
      </c>
      <c r="W1864" s="57">
        <v>9711386.1199999992</v>
      </c>
      <c r="X1864" s="57">
        <v>0</v>
      </c>
      <c r="Y1864" s="73">
        <v>36543</v>
      </c>
      <c r="Z1864" s="57">
        <v>-452895.33</v>
      </c>
      <c r="AA1864" s="57">
        <v>0</v>
      </c>
      <c r="AB1864" s="57">
        <v>9258490.7899999991</v>
      </c>
      <c r="AC1864" s="57">
        <v>0</v>
      </c>
      <c r="AD1864" s="56" t="s">
        <v>9255</v>
      </c>
      <c r="AE1864" s="57">
        <v>0</v>
      </c>
      <c r="AF1864" s="57">
        <v>0</v>
      </c>
      <c r="AG1864" s="57">
        <v>0</v>
      </c>
      <c r="AI1864"/>
      <c r="AJ1864"/>
    </row>
    <row r="1865" spans="1:36">
      <c r="A1865" s="56" t="s">
        <v>50</v>
      </c>
      <c r="B1865" s="56" t="s">
        <v>11427</v>
      </c>
      <c r="C1865" s="56">
        <v>2101010050</v>
      </c>
      <c r="D1865" s="56" t="s">
        <v>43</v>
      </c>
      <c r="E1865" s="56">
        <v>2101020050</v>
      </c>
      <c r="F1865" s="56">
        <v>5401010050</v>
      </c>
      <c r="G1865" s="56" t="s">
        <v>11431</v>
      </c>
      <c r="H1865" s="56">
        <v>400202</v>
      </c>
      <c r="I1865" s="56" t="s">
        <v>11505</v>
      </c>
      <c r="J1865" s="56" t="s">
        <v>1438</v>
      </c>
      <c r="K1865" s="56" t="s">
        <v>1306</v>
      </c>
      <c r="L1865" s="56" t="s">
        <v>7138</v>
      </c>
      <c r="M1865" s="73">
        <v>36543</v>
      </c>
      <c r="N1865" s="56"/>
      <c r="O1865" s="56"/>
      <c r="P1865" s="56" t="s">
        <v>7139</v>
      </c>
      <c r="Q1865" s="56"/>
      <c r="R1865" s="56" t="s">
        <v>70</v>
      </c>
      <c r="S1865" s="56" t="s">
        <v>11415</v>
      </c>
      <c r="T1865" s="56" t="s">
        <v>7140</v>
      </c>
      <c r="U1865" s="57">
        <v>209650966</v>
      </c>
      <c r="V1865" s="57">
        <v>-174336834.41999999</v>
      </c>
      <c r="W1865" s="57">
        <v>35314131.579999998</v>
      </c>
      <c r="X1865" s="57">
        <v>0</v>
      </c>
      <c r="Y1865" s="73">
        <v>36543</v>
      </c>
      <c r="Z1865" s="57">
        <v>-1646892.14</v>
      </c>
      <c r="AA1865" s="57">
        <v>0</v>
      </c>
      <c r="AB1865" s="57">
        <v>33667239.439999998</v>
      </c>
      <c r="AC1865" s="57">
        <v>0</v>
      </c>
      <c r="AD1865" s="56" t="s">
        <v>9255</v>
      </c>
      <c r="AE1865" s="57">
        <v>0</v>
      </c>
      <c r="AF1865" s="57">
        <v>0</v>
      </c>
      <c r="AG1865" s="57">
        <v>0</v>
      </c>
      <c r="AI1865"/>
      <c r="AJ1865"/>
    </row>
    <row r="1866" spans="1:36">
      <c r="A1866" s="56" t="s">
        <v>50</v>
      </c>
      <c r="B1866" s="56" t="s">
        <v>11427</v>
      </c>
      <c r="C1866" s="56">
        <v>2101010050</v>
      </c>
      <c r="D1866" s="56" t="s">
        <v>43</v>
      </c>
      <c r="E1866" s="56">
        <v>2101020050</v>
      </c>
      <c r="F1866" s="56">
        <v>5401010050</v>
      </c>
      <c r="G1866" s="56" t="s">
        <v>11431</v>
      </c>
      <c r="H1866" s="56">
        <v>400202</v>
      </c>
      <c r="I1866" s="56" t="s">
        <v>11503</v>
      </c>
      <c r="J1866" s="56" t="s">
        <v>1429</v>
      </c>
      <c r="K1866" s="56" t="s">
        <v>1298</v>
      </c>
      <c r="L1866" s="56" t="s">
        <v>7138</v>
      </c>
      <c r="M1866" s="73">
        <v>36543</v>
      </c>
      <c r="N1866" s="56"/>
      <c r="O1866" s="56"/>
      <c r="P1866" s="56" t="s">
        <v>7139</v>
      </c>
      <c r="Q1866" s="56"/>
      <c r="R1866" s="56" t="s">
        <v>70</v>
      </c>
      <c r="S1866" s="56" t="s">
        <v>11415</v>
      </c>
      <c r="T1866" s="56" t="s">
        <v>7140</v>
      </c>
      <c r="U1866" s="57">
        <v>1467557</v>
      </c>
      <c r="V1866" s="57">
        <v>-1220358.1599999999</v>
      </c>
      <c r="W1866" s="57">
        <v>247198.84</v>
      </c>
      <c r="X1866" s="57">
        <v>0</v>
      </c>
      <c r="Y1866" s="73">
        <v>36543</v>
      </c>
      <c r="Z1866" s="57">
        <v>-11528.24</v>
      </c>
      <c r="AA1866" s="57">
        <v>0</v>
      </c>
      <c r="AB1866" s="57">
        <v>235670.6</v>
      </c>
      <c r="AC1866" s="57">
        <v>0</v>
      </c>
      <c r="AD1866" s="56" t="s">
        <v>9255</v>
      </c>
      <c r="AE1866" s="57">
        <v>0</v>
      </c>
      <c r="AF1866" s="57">
        <v>0</v>
      </c>
      <c r="AG1866" s="57">
        <v>0</v>
      </c>
      <c r="AI1866"/>
      <c r="AJ1866"/>
    </row>
    <row r="1867" spans="1:36">
      <c r="A1867" s="56" t="s">
        <v>50</v>
      </c>
      <c r="B1867" s="56" t="s">
        <v>11427</v>
      </c>
      <c r="C1867" s="56">
        <v>2101010050</v>
      </c>
      <c r="D1867" s="56" t="s">
        <v>43</v>
      </c>
      <c r="E1867" s="56">
        <v>2101020050</v>
      </c>
      <c r="F1867" s="56">
        <v>5401010050</v>
      </c>
      <c r="G1867" s="56" t="s">
        <v>11431</v>
      </c>
      <c r="H1867" s="56">
        <v>400202</v>
      </c>
      <c r="I1867" s="56" t="s">
        <v>11505</v>
      </c>
      <c r="J1867" s="56" t="s">
        <v>1444</v>
      </c>
      <c r="K1867" s="56" t="s">
        <v>1317</v>
      </c>
      <c r="L1867" s="56" t="s">
        <v>7138</v>
      </c>
      <c r="M1867" s="73">
        <v>41519</v>
      </c>
      <c r="N1867" s="56"/>
      <c r="O1867" s="56"/>
      <c r="P1867" s="56" t="s">
        <v>7139</v>
      </c>
      <c r="Q1867" s="56"/>
      <c r="R1867" s="56" t="s">
        <v>70</v>
      </c>
      <c r="S1867" s="56" t="s">
        <v>11415</v>
      </c>
      <c r="T1867" s="56" t="s">
        <v>7140</v>
      </c>
      <c r="U1867" s="57">
        <v>6700682</v>
      </c>
      <c r="V1867" s="57">
        <v>-2652757.39</v>
      </c>
      <c r="W1867" s="57">
        <v>4047924.61</v>
      </c>
      <c r="X1867" s="57">
        <v>0</v>
      </c>
      <c r="Y1867" s="73">
        <v>41519</v>
      </c>
      <c r="Z1867" s="57">
        <v>-242682.08</v>
      </c>
      <c r="AA1867" s="57">
        <v>0</v>
      </c>
      <c r="AB1867" s="57">
        <v>3805242.53</v>
      </c>
      <c r="AC1867" s="57">
        <v>0</v>
      </c>
      <c r="AD1867" s="56" t="s">
        <v>9255</v>
      </c>
      <c r="AE1867" s="57">
        <v>0</v>
      </c>
      <c r="AF1867" s="57">
        <v>0</v>
      </c>
      <c r="AG1867" s="57">
        <v>0</v>
      </c>
      <c r="AI1867"/>
      <c r="AJ1867"/>
    </row>
    <row r="1868" spans="1:36">
      <c r="A1868" s="56" t="s">
        <v>50</v>
      </c>
      <c r="B1868" s="56" t="s">
        <v>11427</v>
      </c>
      <c r="C1868" s="56">
        <v>2101010050</v>
      </c>
      <c r="D1868" s="56" t="s">
        <v>43</v>
      </c>
      <c r="E1868" s="56">
        <v>2101020050</v>
      </c>
      <c r="F1868" s="56">
        <v>5401010050</v>
      </c>
      <c r="G1868" s="56" t="s">
        <v>11431</v>
      </c>
      <c r="H1868" s="56">
        <v>400202</v>
      </c>
      <c r="I1868" s="56" t="s">
        <v>11505</v>
      </c>
      <c r="J1868" s="56" t="s">
        <v>1446</v>
      </c>
      <c r="K1868" s="56" t="s">
        <v>1321</v>
      </c>
      <c r="L1868" s="56" t="s">
        <v>7138</v>
      </c>
      <c r="M1868" s="73">
        <v>36543</v>
      </c>
      <c r="N1868" s="56"/>
      <c r="O1868" s="56"/>
      <c r="P1868" s="56" t="s">
        <v>7139</v>
      </c>
      <c r="Q1868" s="56"/>
      <c r="R1868" s="56" t="s">
        <v>70</v>
      </c>
      <c r="S1868" s="56" t="s">
        <v>11415</v>
      </c>
      <c r="T1868" s="56" t="s">
        <v>7140</v>
      </c>
      <c r="U1868" s="57">
        <v>14418245</v>
      </c>
      <c r="V1868" s="57">
        <v>-12268575.710000001</v>
      </c>
      <c r="W1868" s="57">
        <v>2149669.29</v>
      </c>
      <c r="X1868" s="57">
        <v>0</v>
      </c>
      <c r="Y1868" s="73">
        <v>36543</v>
      </c>
      <c r="Z1868" s="57">
        <v>-94758.71</v>
      </c>
      <c r="AA1868" s="57">
        <v>0</v>
      </c>
      <c r="AB1868" s="57">
        <v>2054910.58</v>
      </c>
      <c r="AC1868" s="57">
        <v>0</v>
      </c>
      <c r="AD1868" s="56" t="s">
        <v>9255</v>
      </c>
      <c r="AE1868" s="57">
        <v>0</v>
      </c>
      <c r="AF1868" s="57">
        <v>0</v>
      </c>
      <c r="AG1868" s="57">
        <v>0</v>
      </c>
      <c r="AI1868"/>
      <c r="AJ1868"/>
    </row>
    <row r="1869" spans="1:36">
      <c r="A1869" s="56" t="s">
        <v>50</v>
      </c>
      <c r="B1869" s="56" t="s">
        <v>11427</v>
      </c>
      <c r="C1869" s="56">
        <v>2101010050</v>
      </c>
      <c r="D1869" s="56" t="s">
        <v>43</v>
      </c>
      <c r="E1869" s="56">
        <v>2101020050</v>
      </c>
      <c r="F1869" s="56">
        <v>5401010050</v>
      </c>
      <c r="G1869" s="56" t="s">
        <v>11431</v>
      </c>
      <c r="H1869" s="56">
        <v>400202</v>
      </c>
      <c r="I1869" s="56" t="s">
        <v>11506</v>
      </c>
      <c r="J1869" s="56" t="s">
        <v>1353</v>
      </c>
      <c r="K1869" s="56" t="s">
        <v>1154</v>
      </c>
      <c r="L1869" s="56" t="s">
        <v>7138</v>
      </c>
      <c r="M1869" s="73">
        <v>36543</v>
      </c>
      <c r="N1869" s="56"/>
      <c r="O1869" s="56"/>
      <c r="P1869" s="56" t="s">
        <v>7139</v>
      </c>
      <c r="Q1869" s="56"/>
      <c r="R1869" s="56" t="s">
        <v>70</v>
      </c>
      <c r="S1869" s="56" t="s">
        <v>11415</v>
      </c>
      <c r="T1869" s="56" t="s">
        <v>7140</v>
      </c>
      <c r="U1869" s="57">
        <v>27735400</v>
      </c>
      <c r="V1869" s="57">
        <v>-23054463.16</v>
      </c>
      <c r="W1869" s="57">
        <v>4680936.84</v>
      </c>
      <c r="X1869" s="57">
        <v>0</v>
      </c>
      <c r="Y1869" s="73">
        <v>36543</v>
      </c>
      <c r="Z1869" s="57">
        <v>-218477.31</v>
      </c>
      <c r="AA1869" s="57">
        <v>0</v>
      </c>
      <c r="AB1869" s="57">
        <v>4462459.53</v>
      </c>
      <c r="AC1869" s="57">
        <v>0</v>
      </c>
      <c r="AD1869" s="56" t="s">
        <v>9255</v>
      </c>
      <c r="AE1869" s="57">
        <v>0</v>
      </c>
      <c r="AF1869" s="57">
        <v>0</v>
      </c>
      <c r="AG1869" s="57">
        <v>0</v>
      </c>
      <c r="AI1869"/>
      <c r="AJ1869"/>
    </row>
    <row r="1870" spans="1:36">
      <c r="A1870" s="56" t="s">
        <v>50</v>
      </c>
      <c r="B1870" s="56" t="s">
        <v>11427</v>
      </c>
      <c r="C1870" s="56">
        <v>2101010050</v>
      </c>
      <c r="D1870" s="56" t="s">
        <v>43</v>
      </c>
      <c r="E1870" s="56">
        <v>2101020050</v>
      </c>
      <c r="F1870" s="56">
        <v>5401010050</v>
      </c>
      <c r="G1870" s="56" t="s">
        <v>11431</v>
      </c>
      <c r="H1870" s="56">
        <v>400202</v>
      </c>
      <c r="I1870" s="56" t="s">
        <v>11506</v>
      </c>
      <c r="J1870" s="56" t="s">
        <v>1355</v>
      </c>
      <c r="K1870" s="56" t="s">
        <v>1158</v>
      </c>
      <c r="L1870" s="56" t="s">
        <v>7138</v>
      </c>
      <c r="M1870" s="73">
        <v>36543</v>
      </c>
      <c r="N1870" s="56"/>
      <c r="O1870" s="56"/>
      <c r="P1870" s="56" t="s">
        <v>7139</v>
      </c>
      <c r="Q1870" s="56"/>
      <c r="R1870" s="56" t="s">
        <v>70</v>
      </c>
      <c r="S1870" s="56" t="s">
        <v>11415</v>
      </c>
      <c r="T1870" s="56" t="s">
        <v>7140</v>
      </c>
      <c r="U1870" s="57">
        <v>4124140</v>
      </c>
      <c r="V1870" s="57">
        <v>-3507196.63</v>
      </c>
      <c r="W1870" s="57">
        <v>616943.37</v>
      </c>
      <c r="X1870" s="57">
        <v>0</v>
      </c>
      <c r="Y1870" s="73">
        <v>36543</v>
      </c>
      <c r="Z1870" s="57">
        <v>-27241.05</v>
      </c>
      <c r="AA1870" s="57">
        <v>0</v>
      </c>
      <c r="AB1870" s="57">
        <v>589702.31999999995</v>
      </c>
      <c r="AC1870" s="57">
        <v>0</v>
      </c>
      <c r="AD1870" s="56" t="s">
        <v>9255</v>
      </c>
      <c r="AE1870" s="57">
        <v>0</v>
      </c>
      <c r="AF1870" s="57">
        <v>0</v>
      </c>
      <c r="AG1870" s="57">
        <v>0</v>
      </c>
      <c r="AI1870"/>
      <c r="AJ1870"/>
    </row>
    <row r="1871" spans="1:36">
      <c r="A1871" s="56" t="s">
        <v>50</v>
      </c>
      <c r="B1871" s="56" t="s">
        <v>11427</v>
      </c>
      <c r="C1871" s="56">
        <v>2101010050</v>
      </c>
      <c r="D1871" s="56" t="s">
        <v>43</v>
      </c>
      <c r="E1871" s="56">
        <v>2101020050</v>
      </c>
      <c r="F1871" s="56">
        <v>5401010050</v>
      </c>
      <c r="G1871" s="56" t="s">
        <v>11431</v>
      </c>
      <c r="H1871" s="56">
        <v>400202</v>
      </c>
      <c r="I1871" s="56" t="s">
        <v>11506</v>
      </c>
      <c r="J1871" s="56" t="s">
        <v>1356</v>
      </c>
      <c r="K1871" s="56" t="s">
        <v>1160</v>
      </c>
      <c r="L1871" s="56" t="s">
        <v>7138</v>
      </c>
      <c r="M1871" s="73">
        <v>36543</v>
      </c>
      <c r="N1871" s="56"/>
      <c r="O1871" s="56"/>
      <c r="P1871" s="56" t="s">
        <v>7139</v>
      </c>
      <c r="Q1871" s="56"/>
      <c r="R1871" s="56" t="s">
        <v>70</v>
      </c>
      <c r="S1871" s="56" t="s">
        <v>11415</v>
      </c>
      <c r="T1871" s="56" t="s">
        <v>7140</v>
      </c>
      <c r="U1871" s="57">
        <v>6586556</v>
      </c>
      <c r="V1871" s="57">
        <v>-5606602.54</v>
      </c>
      <c r="W1871" s="57">
        <v>979953.46</v>
      </c>
      <c r="X1871" s="57">
        <v>0</v>
      </c>
      <c r="Y1871" s="73">
        <v>36543</v>
      </c>
      <c r="Z1871" s="57">
        <v>-43151.11</v>
      </c>
      <c r="AA1871" s="57">
        <v>0</v>
      </c>
      <c r="AB1871" s="57">
        <v>936802.35</v>
      </c>
      <c r="AC1871" s="57">
        <v>0</v>
      </c>
      <c r="AD1871" s="56" t="s">
        <v>9255</v>
      </c>
      <c r="AE1871" s="57">
        <v>0</v>
      </c>
      <c r="AF1871" s="57">
        <v>0</v>
      </c>
      <c r="AG1871" s="57">
        <v>0</v>
      </c>
      <c r="AI1871"/>
      <c r="AJ1871"/>
    </row>
    <row r="1872" spans="1:36">
      <c r="A1872" s="56" t="s">
        <v>50</v>
      </c>
      <c r="B1872" s="56" t="s">
        <v>11427</v>
      </c>
      <c r="C1872" s="56">
        <v>2101010050</v>
      </c>
      <c r="D1872" s="56" t="s">
        <v>43</v>
      </c>
      <c r="E1872" s="56">
        <v>2101020050</v>
      </c>
      <c r="F1872" s="56">
        <v>5401010050</v>
      </c>
      <c r="G1872" s="56" t="s">
        <v>11431</v>
      </c>
      <c r="H1872" s="56">
        <v>400202</v>
      </c>
      <c r="I1872" s="56" t="s">
        <v>11506</v>
      </c>
      <c r="J1872" s="56" t="s">
        <v>1357</v>
      </c>
      <c r="K1872" s="56" t="s">
        <v>1162</v>
      </c>
      <c r="L1872" s="56" t="s">
        <v>7138</v>
      </c>
      <c r="M1872" s="73">
        <v>36543</v>
      </c>
      <c r="N1872" s="56"/>
      <c r="O1872" s="56"/>
      <c r="P1872" s="56" t="s">
        <v>7139</v>
      </c>
      <c r="Q1872" s="56"/>
      <c r="R1872" s="56" t="s">
        <v>70</v>
      </c>
      <c r="S1872" s="56" t="s">
        <v>11415</v>
      </c>
      <c r="T1872" s="56" t="s">
        <v>7140</v>
      </c>
      <c r="U1872" s="57">
        <v>4124140</v>
      </c>
      <c r="V1872" s="57">
        <v>-3507196.63</v>
      </c>
      <c r="W1872" s="57">
        <v>616943.37</v>
      </c>
      <c r="X1872" s="57">
        <v>0</v>
      </c>
      <c r="Y1872" s="73">
        <v>36543</v>
      </c>
      <c r="Z1872" s="57">
        <v>-27241.05</v>
      </c>
      <c r="AA1872" s="57">
        <v>0</v>
      </c>
      <c r="AB1872" s="57">
        <v>589702.31999999995</v>
      </c>
      <c r="AC1872" s="57">
        <v>0</v>
      </c>
      <c r="AD1872" s="56" t="s">
        <v>9255</v>
      </c>
      <c r="AE1872" s="57">
        <v>0</v>
      </c>
      <c r="AF1872" s="57">
        <v>0</v>
      </c>
      <c r="AG1872" s="57">
        <v>0</v>
      </c>
      <c r="AI1872"/>
      <c r="AJ1872"/>
    </row>
    <row r="1873" spans="1:36">
      <c r="A1873" s="56" t="s">
        <v>50</v>
      </c>
      <c r="B1873" s="56" t="s">
        <v>11427</v>
      </c>
      <c r="C1873" s="56">
        <v>2101010050</v>
      </c>
      <c r="D1873" s="56" t="s">
        <v>43</v>
      </c>
      <c r="E1873" s="56">
        <v>2101020050</v>
      </c>
      <c r="F1873" s="56">
        <v>5401010050</v>
      </c>
      <c r="G1873" s="56" t="s">
        <v>11431</v>
      </c>
      <c r="H1873" s="56">
        <v>400202</v>
      </c>
      <c r="I1873" s="56" t="s">
        <v>11506</v>
      </c>
      <c r="J1873" s="56" t="s">
        <v>1358</v>
      </c>
      <c r="K1873" s="56" t="s">
        <v>1164</v>
      </c>
      <c r="L1873" s="56" t="s">
        <v>7138</v>
      </c>
      <c r="M1873" s="73">
        <v>36543</v>
      </c>
      <c r="N1873" s="56"/>
      <c r="O1873" s="56"/>
      <c r="P1873" s="56" t="s">
        <v>7139</v>
      </c>
      <c r="Q1873" s="56"/>
      <c r="R1873" s="56" t="s">
        <v>70</v>
      </c>
      <c r="S1873" s="56" t="s">
        <v>11415</v>
      </c>
      <c r="T1873" s="56" t="s">
        <v>7140</v>
      </c>
      <c r="U1873" s="57">
        <v>17328691</v>
      </c>
      <c r="V1873" s="57">
        <v>-14407063.960000001</v>
      </c>
      <c r="W1873" s="57">
        <v>2921627.04</v>
      </c>
      <c r="X1873" s="57">
        <v>0</v>
      </c>
      <c r="Y1873" s="73">
        <v>36543</v>
      </c>
      <c r="Z1873" s="57">
        <v>-136305.46</v>
      </c>
      <c r="AA1873" s="57">
        <v>0</v>
      </c>
      <c r="AB1873" s="57">
        <v>2785321.58</v>
      </c>
      <c r="AC1873" s="57">
        <v>0</v>
      </c>
      <c r="AD1873" s="56" t="s">
        <v>9255</v>
      </c>
      <c r="AE1873" s="57">
        <v>0</v>
      </c>
      <c r="AF1873" s="57">
        <v>0</v>
      </c>
      <c r="AG1873" s="57">
        <v>0</v>
      </c>
      <c r="AI1873"/>
      <c r="AJ1873"/>
    </row>
    <row r="1874" spans="1:36">
      <c r="A1874" s="56" t="s">
        <v>50</v>
      </c>
      <c r="B1874" s="56" t="s">
        <v>11427</v>
      </c>
      <c r="C1874" s="56">
        <v>2101010050</v>
      </c>
      <c r="D1874" s="56" t="s">
        <v>43</v>
      </c>
      <c r="E1874" s="56">
        <v>2101020050</v>
      </c>
      <c r="F1874" s="56">
        <v>5401010050</v>
      </c>
      <c r="G1874" s="56" t="s">
        <v>11431</v>
      </c>
      <c r="H1874" s="56">
        <v>400202</v>
      </c>
      <c r="I1874" s="56" t="s">
        <v>11506</v>
      </c>
      <c r="J1874" s="56" t="s">
        <v>1359</v>
      </c>
      <c r="K1874" s="56" t="s">
        <v>1166</v>
      </c>
      <c r="L1874" s="56" t="s">
        <v>7138</v>
      </c>
      <c r="M1874" s="73">
        <v>36543</v>
      </c>
      <c r="N1874" s="56"/>
      <c r="O1874" s="56"/>
      <c r="P1874" s="56" t="s">
        <v>7139</v>
      </c>
      <c r="Q1874" s="56"/>
      <c r="R1874" s="56" t="s">
        <v>70</v>
      </c>
      <c r="S1874" s="56" t="s">
        <v>11415</v>
      </c>
      <c r="T1874" s="56" t="s">
        <v>7140</v>
      </c>
      <c r="U1874" s="57">
        <v>8665802</v>
      </c>
      <c r="V1874" s="57">
        <v>-7204125.8700000001</v>
      </c>
      <c r="W1874" s="57">
        <v>1461676.13</v>
      </c>
      <c r="X1874" s="57">
        <v>0</v>
      </c>
      <c r="Y1874" s="73">
        <v>36543</v>
      </c>
      <c r="Z1874" s="57">
        <v>-68205.11</v>
      </c>
      <c r="AA1874" s="57">
        <v>0</v>
      </c>
      <c r="AB1874" s="57">
        <v>1393471.02</v>
      </c>
      <c r="AC1874" s="57">
        <v>0</v>
      </c>
      <c r="AD1874" s="56" t="s">
        <v>9255</v>
      </c>
      <c r="AE1874" s="57">
        <v>0</v>
      </c>
      <c r="AF1874" s="57">
        <v>0</v>
      </c>
      <c r="AG1874" s="57">
        <v>0</v>
      </c>
      <c r="AI1874"/>
      <c r="AJ1874"/>
    </row>
    <row r="1875" spans="1:36">
      <c r="A1875" s="56" t="s">
        <v>50</v>
      </c>
      <c r="B1875" s="56" t="s">
        <v>11427</v>
      </c>
      <c r="C1875" s="56">
        <v>2101010050</v>
      </c>
      <c r="D1875" s="56" t="s">
        <v>43</v>
      </c>
      <c r="E1875" s="56">
        <v>2101020050</v>
      </c>
      <c r="F1875" s="56">
        <v>5401010050</v>
      </c>
      <c r="G1875" s="56" t="s">
        <v>11431</v>
      </c>
      <c r="H1875" s="56">
        <v>400202</v>
      </c>
      <c r="I1875" s="56" t="s">
        <v>11506</v>
      </c>
      <c r="J1875" s="56" t="s">
        <v>1360</v>
      </c>
      <c r="K1875" s="56" t="s">
        <v>1168</v>
      </c>
      <c r="L1875" s="56" t="s">
        <v>7138</v>
      </c>
      <c r="M1875" s="73">
        <v>36543</v>
      </c>
      <c r="N1875" s="56"/>
      <c r="O1875" s="56"/>
      <c r="P1875" s="56" t="s">
        <v>7139</v>
      </c>
      <c r="Q1875" s="56"/>
      <c r="R1875" s="56" t="s">
        <v>70</v>
      </c>
      <c r="S1875" s="56" t="s">
        <v>11415</v>
      </c>
      <c r="T1875" s="56" t="s">
        <v>7140</v>
      </c>
      <c r="U1875" s="57">
        <v>11556419</v>
      </c>
      <c r="V1875" s="57">
        <v>-9606321.6500000004</v>
      </c>
      <c r="W1875" s="57">
        <v>1950097.35</v>
      </c>
      <c r="X1875" s="57">
        <v>0</v>
      </c>
      <c r="Y1875" s="73">
        <v>36543</v>
      </c>
      <c r="Z1875" s="57">
        <v>-91012.77</v>
      </c>
      <c r="AA1875" s="57">
        <v>0</v>
      </c>
      <c r="AB1875" s="57">
        <v>1859084.58</v>
      </c>
      <c r="AC1875" s="57">
        <v>0</v>
      </c>
      <c r="AD1875" s="56" t="s">
        <v>9255</v>
      </c>
      <c r="AE1875" s="57">
        <v>0</v>
      </c>
      <c r="AF1875" s="57">
        <v>0</v>
      </c>
      <c r="AG1875" s="57">
        <v>0</v>
      </c>
      <c r="AI1875"/>
      <c r="AJ1875"/>
    </row>
    <row r="1876" spans="1:36">
      <c r="A1876" s="56" t="s">
        <v>50</v>
      </c>
      <c r="B1876" s="56" t="s">
        <v>11427</v>
      </c>
      <c r="C1876" s="56">
        <v>2101010050</v>
      </c>
      <c r="D1876" s="56" t="s">
        <v>43</v>
      </c>
      <c r="E1876" s="56">
        <v>2101020050</v>
      </c>
      <c r="F1876" s="56">
        <v>5401010050</v>
      </c>
      <c r="G1876" s="56" t="s">
        <v>11431</v>
      </c>
      <c r="H1876" s="56">
        <v>400209</v>
      </c>
      <c r="I1876" s="56" t="s">
        <v>11441</v>
      </c>
      <c r="J1876" s="56" t="s">
        <v>1729</v>
      </c>
      <c r="K1876" s="56" t="s">
        <v>1730</v>
      </c>
      <c r="L1876" s="56" t="s">
        <v>7138</v>
      </c>
      <c r="M1876" s="73">
        <v>40507</v>
      </c>
      <c r="N1876" s="56"/>
      <c r="O1876" s="56"/>
      <c r="P1876" s="56" t="s">
        <v>7139</v>
      </c>
      <c r="Q1876" s="56"/>
      <c r="R1876" s="56" t="s">
        <v>70</v>
      </c>
      <c r="S1876" s="56" t="s">
        <v>11415</v>
      </c>
      <c r="T1876" s="56" t="s">
        <v>7140</v>
      </c>
      <c r="U1876" s="57">
        <v>6535274</v>
      </c>
      <c r="V1876" s="57">
        <v>-3073967.93</v>
      </c>
      <c r="W1876" s="57">
        <v>3461306.07</v>
      </c>
      <c r="X1876" s="57">
        <v>0</v>
      </c>
      <c r="Y1876" s="73">
        <v>40507</v>
      </c>
      <c r="Z1876" s="57">
        <v>-204880.07</v>
      </c>
      <c r="AA1876" s="57">
        <v>0</v>
      </c>
      <c r="AB1876" s="57">
        <v>3256426</v>
      </c>
      <c r="AC1876" s="57">
        <v>0</v>
      </c>
      <c r="AD1876" s="56" t="s">
        <v>9255</v>
      </c>
      <c r="AE1876" s="57">
        <v>0</v>
      </c>
      <c r="AF1876" s="57">
        <v>0</v>
      </c>
      <c r="AG1876" s="57">
        <v>0</v>
      </c>
      <c r="AI1876"/>
      <c r="AJ1876"/>
    </row>
    <row r="1877" spans="1:36">
      <c r="A1877" s="56" t="s">
        <v>50</v>
      </c>
      <c r="B1877" s="56" t="s">
        <v>11427</v>
      </c>
      <c r="C1877" s="56">
        <v>2101010050</v>
      </c>
      <c r="D1877" s="56" t="s">
        <v>43</v>
      </c>
      <c r="E1877" s="56">
        <v>2101020050</v>
      </c>
      <c r="F1877" s="56">
        <v>5401010050</v>
      </c>
      <c r="G1877" s="56" t="s">
        <v>11431</v>
      </c>
      <c r="H1877" s="56">
        <v>400209</v>
      </c>
      <c r="I1877" s="56" t="s">
        <v>11441</v>
      </c>
      <c r="J1877" s="56" t="s">
        <v>1731</v>
      </c>
      <c r="K1877" s="56" t="s">
        <v>1732</v>
      </c>
      <c r="L1877" s="56" t="s">
        <v>7138</v>
      </c>
      <c r="M1877" s="73">
        <v>39820</v>
      </c>
      <c r="N1877" s="56"/>
      <c r="O1877" s="56"/>
      <c r="P1877" s="56" t="s">
        <v>7139</v>
      </c>
      <c r="Q1877" s="56"/>
      <c r="R1877" s="56" t="s">
        <v>70</v>
      </c>
      <c r="S1877" s="56" t="s">
        <v>11415</v>
      </c>
      <c r="T1877" s="56" t="s">
        <v>7140</v>
      </c>
      <c r="U1877" s="57">
        <v>15014518</v>
      </c>
      <c r="V1877" s="57">
        <v>-8182511.4100000001</v>
      </c>
      <c r="W1877" s="57">
        <v>6832006.5899999999</v>
      </c>
      <c r="X1877" s="57">
        <v>0</v>
      </c>
      <c r="Y1877" s="73">
        <v>39820</v>
      </c>
      <c r="Z1877" s="57">
        <v>-397484.88</v>
      </c>
      <c r="AA1877" s="57">
        <v>0</v>
      </c>
      <c r="AB1877" s="57">
        <v>6434521.71</v>
      </c>
      <c r="AC1877" s="57">
        <v>0</v>
      </c>
      <c r="AD1877" s="56" t="s">
        <v>9255</v>
      </c>
      <c r="AE1877" s="57">
        <v>0</v>
      </c>
      <c r="AF1877" s="57">
        <v>0</v>
      </c>
      <c r="AG1877" s="57">
        <v>0</v>
      </c>
      <c r="AI1877"/>
      <c r="AJ1877"/>
    </row>
    <row r="1878" spans="1:36">
      <c r="A1878" s="56" t="s">
        <v>49</v>
      </c>
      <c r="B1878" s="56" t="s">
        <v>11427</v>
      </c>
      <c r="C1878" s="56">
        <v>2101010050</v>
      </c>
      <c r="D1878" s="56" t="s">
        <v>43</v>
      </c>
      <c r="E1878" s="56">
        <v>2101020050</v>
      </c>
      <c r="F1878" s="56">
        <v>5401010050</v>
      </c>
      <c r="G1878" s="56" t="s">
        <v>11431</v>
      </c>
      <c r="H1878" s="56">
        <v>400203</v>
      </c>
      <c r="I1878" s="56" t="s">
        <v>11537</v>
      </c>
      <c r="J1878" s="56" t="s">
        <v>1548</v>
      </c>
      <c r="K1878" s="56" t="s">
        <v>1549</v>
      </c>
      <c r="L1878" s="56" t="s">
        <v>7138</v>
      </c>
      <c r="M1878" s="73">
        <v>39995</v>
      </c>
      <c r="N1878" s="56"/>
      <c r="O1878" s="56"/>
      <c r="P1878" s="56" t="s">
        <v>7139</v>
      </c>
      <c r="Q1878" s="56"/>
      <c r="R1878" s="56" t="s">
        <v>70</v>
      </c>
      <c r="S1878" s="56" t="s">
        <v>11415</v>
      </c>
      <c r="T1878" s="56" t="s">
        <v>7140</v>
      </c>
      <c r="U1878" s="57">
        <v>538613054</v>
      </c>
      <c r="V1878" s="57">
        <v>-263175137.19</v>
      </c>
      <c r="W1878" s="57">
        <v>275437916.81</v>
      </c>
      <c r="X1878" s="57">
        <v>0</v>
      </c>
      <c r="Y1878" s="73">
        <v>39995</v>
      </c>
      <c r="Z1878" s="57">
        <v>-9780983.5299999993</v>
      </c>
      <c r="AA1878" s="57">
        <v>0</v>
      </c>
      <c r="AB1878" s="57">
        <v>265656933.28</v>
      </c>
      <c r="AC1878" s="57">
        <v>0</v>
      </c>
      <c r="AD1878" s="56" t="s">
        <v>9255</v>
      </c>
      <c r="AE1878" s="57">
        <v>0</v>
      </c>
      <c r="AF1878" s="57">
        <v>0</v>
      </c>
      <c r="AG1878" s="57">
        <v>0</v>
      </c>
      <c r="AI1878"/>
      <c r="AJ1878"/>
    </row>
    <row r="1879" spans="1:36">
      <c r="A1879" s="56" t="s">
        <v>49</v>
      </c>
      <c r="B1879" s="56" t="s">
        <v>11427</v>
      </c>
      <c r="C1879" s="56">
        <v>2101010050</v>
      </c>
      <c r="D1879" s="56" t="s">
        <v>43</v>
      </c>
      <c r="E1879" s="56">
        <v>2101020050</v>
      </c>
      <c r="F1879" s="56">
        <v>5401010050</v>
      </c>
      <c r="G1879" s="56" t="s">
        <v>11431</v>
      </c>
      <c r="H1879" s="56">
        <v>400203</v>
      </c>
      <c r="I1879" s="56" t="s">
        <v>11537</v>
      </c>
      <c r="J1879" s="56" t="s">
        <v>1550</v>
      </c>
      <c r="K1879" s="56" t="s">
        <v>1250</v>
      </c>
      <c r="L1879" s="56" t="s">
        <v>7138</v>
      </c>
      <c r="M1879" s="73">
        <v>39995</v>
      </c>
      <c r="N1879" s="56"/>
      <c r="O1879" s="56"/>
      <c r="P1879" s="56" t="s">
        <v>7139</v>
      </c>
      <c r="Q1879" s="56"/>
      <c r="R1879" s="56" t="s">
        <v>70</v>
      </c>
      <c r="S1879" s="56" t="s">
        <v>11415</v>
      </c>
      <c r="T1879" s="56" t="s">
        <v>7140</v>
      </c>
      <c r="U1879" s="57">
        <v>568307365</v>
      </c>
      <c r="V1879" s="57">
        <v>-277684262.61000001</v>
      </c>
      <c r="W1879" s="57">
        <v>290623102.38999999</v>
      </c>
      <c r="X1879" s="57">
        <v>0</v>
      </c>
      <c r="Y1879" s="73">
        <v>39995</v>
      </c>
      <c r="Z1879" s="57">
        <v>-10320219.560000001</v>
      </c>
      <c r="AA1879" s="57">
        <v>0</v>
      </c>
      <c r="AB1879" s="57">
        <v>280302882.82999998</v>
      </c>
      <c r="AC1879" s="57">
        <v>0</v>
      </c>
      <c r="AD1879" s="56" t="s">
        <v>9255</v>
      </c>
      <c r="AE1879" s="57">
        <v>0</v>
      </c>
      <c r="AF1879" s="57">
        <v>0</v>
      </c>
      <c r="AG1879" s="57">
        <v>0</v>
      </c>
      <c r="AI1879"/>
      <c r="AJ1879"/>
    </row>
    <row r="1880" spans="1:36">
      <c r="A1880" s="56" t="s">
        <v>49</v>
      </c>
      <c r="B1880" s="56" t="s">
        <v>11427</v>
      </c>
      <c r="C1880" s="56">
        <v>2101010050</v>
      </c>
      <c r="D1880" s="56" t="s">
        <v>43</v>
      </c>
      <c r="E1880" s="56">
        <v>2101020050</v>
      </c>
      <c r="F1880" s="56">
        <v>5401010050</v>
      </c>
      <c r="G1880" s="56" t="s">
        <v>11431</v>
      </c>
      <c r="H1880" s="56">
        <v>400203</v>
      </c>
      <c r="I1880" s="56" t="s">
        <v>11537</v>
      </c>
      <c r="J1880" s="56" t="s">
        <v>1551</v>
      </c>
      <c r="K1880" s="56" t="s">
        <v>1552</v>
      </c>
      <c r="L1880" s="56" t="s">
        <v>7138</v>
      </c>
      <c r="M1880" s="73">
        <v>39995</v>
      </c>
      <c r="N1880" s="56"/>
      <c r="O1880" s="56"/>
      <c r="P1880" s="56" t="s">
        <v>7139</v>
      </c>
      <c r="Q1880" s="56"/>
      <c r="R1880" s="56" t="s">
        <v>70</v>
      </c>
      <c r="S1880" s="56" t="s">
        <v>11415</v>
      </c>
      <c r="T1880" s="56" t="s">
        <v>7140</v>
      </c>
      <c r="U1880" s="57">
        <v>24848586</v>
      </c>
      <c r="V1880" s="57">
        <v>-12141425.060000001</v>
      </c>
      <c r="W1880" s="57">
        <v>12707160.939999999</v>
      </c>
      <c r="X1880" s="57">
        <v>0</v>
      </c>
      <c r="Y1880" s="73">
        <v>39995</v>
      </c>
      <c r="Z1880" s="57">
        <v>-451239.73</v>
      </c>
      <c r="AA1880" s="57">
        <v>0</v>
      </c>
      <c r="AB1880" s="57">
        <v>12255921.210000001</v>
      </c>
      <c r="AC1880" s="57">
        <v>0</v>
      </c>
      <c r="AD1880" s="56" t="s">
        <v>9255</v>
      </c>
      <c r="AE1880" s="57">
        <v>0</v>
      </c>
      <c r="AF1880" s="57">
        <v>0</v>
      </c>
      <c r="AG1880" s="57">
        <v>0</v>
      </c>
      <c r="AI1880"/>
      <c r="AJ1880"/>
    </row>
    <row r="1881" spans="1:36">
      <c r="A1881" s="56" t="s">
        <v>49</v>
      </c>
      <c r="B1881" s="56" t="s">
        <v>11427</v>
      </c>
      <c r="C1881" s="56">
        <v>2101010050</v>
      </c>
      <c r="D1881" s="56" t="s">
        <v>43</v>
      </c>
      <c r="E1881" s="56">
        <v>2101020050</v>
      </c>
      <c r="F1881" s="56">
        <v>5401010050</v>
      </c>
      <c r="G1881" s="56" t="s">
        <v>11431</v>
      </c>
      <c r="H1881" s="56">
        <v>400203</v>
      </c>
      <c r="I1881" s="56" t="s">
        <v>11537</v>
      </c>
      <c r="J1881" s="56" t="s">
        <v>1554</v>
      </c>
      <c r="K1881" s="56" t="s">
        <v>1256</v>
      </c>
      <c r="L1881" s="56" t="s">
        <v>7138</v>
      </c>
      <c r="M1881" s="73">
        <v>39995</v>
      </c>
      <c r="N1881" s="56"/>
      <c r="O1881" s="56"/>
      <c r="P1881" s="56" t="s">
        <v>7139</v>
      </c>
      <c r="Q1881" s="56"/>
      <c r="R1881" s="56" t="s">
        <v>70</v>
      </c>
      <c r="S1881" s="56" t="s">
        <v>11415</v>
      </c>
      <c r="T1881" s="56" t="s">
        <v>7140</v>
      </c>
      <c r="U1881" s="57">
        <v>11921213</v>
      </c>
      <c r="V1881" s="57">
        <v>-5824899.1500000004</v>
      </c>
      <c r="W1881" s="57">
        <v>6096313.8499999996</v>
      </c>
      <c r="X1881" s="57">
        <v>0</v>
      </c>
      <c r="Y1881" s="73">
        <v>39995</v>
      </c>
      <c r="Z1881" s="57">
        <v>-216484.16</v>
      </c>
      <c r="AA1881" s="57">
        <v>0</v>
      </c>
      <c r="AB1881" s="57">
        <v>5879829.6900000004</v>
      </c>
      <c r="AC1881" s="57">
        <v>0</v>
      </c>
      <c r="AD1881" s="56" t="s">
        <v>9255</v>
      </c>
      <c r="AE1881" s="57">
        <v>0</v>
      </c>
      <c r="AF1881" s="57">
        <v>0</v>
      </c>
      <c r="AG1881" s="57">
        <v>0</v>
      </c>
      <c r="AI1881"/>
      <c r="AJ1881"/>
    </row>
    <row r="1882" spans="1:36">
      <c r="A1882" s="56" t="s">
        <v>49</v>
      </c>
      <c r="B1882" s="56" t="s">
        <v>11427</v>
      </c>
      <c r="C1882" s="56">
        <v>2101010050</v>
      </c>
      <c r="D1882" s="56" t="s">
        <v>43</v>
      </c>
      <c r="E1882" s="56">
        <v>2101020050</v>
      </c>
      <c r="F1882" s="56">
        <v>5401010050</v>
      </c>
      <c r="G1882" s="56" t="s">
        <v>11431</v>
      </c>
      <c r="H1882" s="56">
        <v>400203</v>
      </c>
      <c r="I1882" s="56" t="s">
        <v>11537</v>
      </c>
      <c r="J1882" s="56" t="s">
        <v>1555</v>
      </c>
      <c r="K1882" s="56" t="s">
        <v>1556</v>
      </c>
      <c r="L1882" s="56" t="s">
        <v>7138</v>
      </c>
      <c r="M1882" s="73">
        <v>39995</v>
      </c>
      <c r="N1882" s="56"/>
      <c r="O1882" s="56"/>
      <c r="P1882" s="56" t="s">
        <v>7139</v>
      </c>
      <c r="Q1882" s="56"/>
      <c r="R1882" s="56" t="s">
        <v>70</v>
      </c>
      <c r="S1882" s="56" t="s">
        <v>11415</v>
      </c>
      <c r="T1882" s="56" t="s">
        <v>7140</v>
      </c>
      <c r="U1882" s="57">
        <v>24403033</v>
      </c>
      <c r="V1882" s="57">
        <v>-11923720.42</v>
      </c>
      <c r="W1882" s="57">
        <v>12479312.58</v>
      </c>
      <c r="X1882" s="57">
        <v>0</v>
      </c>
      <c r="Y1882" s="73">
        <v>39995</v>
      </c>
      <c r="Z1882" s="57">
        <v>-443148.69</v>
      </c>
      <c r="AA1882" s="57">
        <v>0</v>
      </c>
      <c r="AB1882" s="57">
        <v>12036163.890000001</v>
      </c>
      <c r="AC1882" s="57">
        <v>0</v>
      </c>
      <c r="AD1882" s="56" t="s">
        <v>9255</v>
      </c>
      <c r="AE1882" s="57">
        <v>0</v>
      </c>
      <c r="AF1882" s="57">
        <v>0</v>
      </c>
      <c r="AG1882" s="57">
        <v>0</v>
      </c>
      <c r="AI1882"/>
      <c r="AJ1882"/>
    </row>
    <row r="1883" spans="1:36">
      <c r="A1883" s="56" t="s">
        <v>49</v>
      </c>
      <c r="B1883" s="56" t="s">
        <v>11427</v>
      </c>
      <c r="C1883" s="56">
        <v>2101010050</v>
      </c>
      <c r="D1883" s="56" t="s">
        <v>43</v>
      </c>
      <c r="E1883" s="56">
        <v>2101020050</v>
      </c>
      <c r="F1883" s="56">
        <v>5401010050</v>
      </c>
      <c r="G1883" s="56" t="s">
        <v>11431</v>
      </c>
      <c r="H1883" s="56">
        <v>400203</v>
      </c>
      <c r="I1883" s="56" t="s">
        <v>11537</v>
      </c>
      <c r="J1883" s="56" t="s">
        <v>1557</v>
      </c>
      <c r="K1883" s="56" t="s">
        <v>1558</v>
      </c>
      <c r="L1883" s="56" t="s">
        <v>7138</v>
      </c>
      <c r="M1883" s="73">
        <v>39995</v>
      </c>
      <c r="N1883" s="56"/>
      <c r="O1883" s="56"/>
      <c r="P1883" s="56" t="s">
        <v>7139</v>
      </c>
      <c r="Q1883" s="56"/>
      <c r="R1883" s="56" t="s">
        <v>70</v>
      </c>
      <c r="S1883" s="56" t="s">
        <v>11415</v>
      </c>
      <c r="T1883" s="56" t="s">
        <v>7140</v>
      </c>
      <c r="U1883" s="57">
        <v>43927913</v>
      </c>
      <c r="V1883" s="57">
        <v>-21463895.789999999</v>
      </c>
      <c r="W1883" s="57">
        <v>22464017.210000001</v>
      </c>
      <c r="X1883" s="57">
        <v>0</v>
      </c>
      <c r="Y1883" s="73">
        <v>39995</v>
      </c>
      <c r="Z1883" s="57">
        <v>-797712.18</v>
      </c>
      <c r="AA1883" s="57">
        <v>0</v>
      </c>
      <c r="AB1883" s="57">
        <v>21666305.030000001</v>
      </c>
      <c r="AC1883" s="57">
        <v>0</v>
      </c>
      <c r="AD1883" s="56" t="s">
        <v>9255</v>
      </c>
      <c r="AE1883" s="57">
        <v>0</v>
      </c>
      <c r="AF1883" s="57">
        <v>0</v>
      </c>
      <c r="AG1883" s="57">
        <v>0</v>
      </c>
      <c r="AI1883"/>
      <c r="AJ1883"/>
    </row>
    <row r="1884" spans="1:36">
      <c r="A1884" s="56" t="s">
        <v>49</v>
      </c>
      <c r="B1884" s="56" t="s">
        <v>11427</v>
      </c>
      <c r="C1884" s="56">
        <v>2101010050</v>
      </c>
      <c r="D1884" s="56" t="s">
        <v>43</v>
      </c>
      <c r="E1884" s="56">
        <v>2101020050</v>
      </c>
      <c r="F1884" s="56">
        <v>5401010050</v>
      </c>
      <c r="G1884" s="56" t="s">
        <v>11431</v>
      </c>
      <c r="H1884" s="56">
        <v>400203</v>
      </c>
      <c r="I1884" s="56" t="s">
        <v>11537</v>
      </c>
      <c r="J1884" s="56" t="s">
        <v>1559</v>
      </c>
      <c r="K1884" s="56" t="s">
        <v>1560</v>
      </c>
      <c r="L1884" s="56" t="s">
        <v>7138</v>
      </c>
      <c r="M1884" s="73">
        <v>39995</v>
      </c>
      <c r="N1884" s="56"/>
      <c r="O1884" s="56"/>
      <c r="P1884" s="56" t="s">
        <v>7139</v>
      </c>
      <c r="Q1884" s="56"/>
      <c r="R1884" s="56" t="s">
        <v>70</v>
      </c>
      <c r="S1884" s="56" t="s">
        <v>11415</v>
      </c>
      <c r="T1884" s="56" t="s">
        <v>7140</v>
      </c>
      <c r="U1884" s="57">
        <v>52154794</v>
      </c>
      <c r="V1884" s="57">
        <v>-25483684</v>
      </c>
      <c r="W1884" s="57">
        <v>26671110</v>
      </c>
      <c r="X1884" s="57">
        <v>0</v>
      </c>
      <c r="Y1884" s="73">
        <v>39995</v>
      </c>
      <c r="Z1884" s="57">
        <v>-947108.85</v>
      </c>
      <c r="AA1884" s="57">
        <v>0</v>
      </c>
      <c r="AB1884" s="57">
        <v>25724001.149999999</v>
      </c>
      <c r="AC1884" s="57">
        <v>0</v>
      </c>
      <c r="AD1884" s="56" t="s">
        <v>9255</v>
      </c>
      <c r="AE1884" s="57">
        <v>0</v>
      </c>
      <c r="AF1884" s="57">
        <v>0</v>
      </c>
      <c r="AG1884" s="57">
        <v>0</v>
      </c>
      <c r="AI1884"/>
      <c r="AJ1884"/>
    </row>
    <row r="1885" spans="1:36">
      <c r="A1885" s="56" t="s">
        <v>49</v>
      </c>
      <c r="B1885" s="56" t="s">
        <v>11427</v>
      </c>
      <c r="C1885" s="56">
        <v>2101010050</v>
      </c>
      <c r="D1885" s="56" t="s">
        <v>43</v>
      </c>
      <c r="E1885" s="56">
        <v>2101020050</v>
      </c>
      <c r="F1885" s="56">
        <v>5401010050</v>
      </c>
      <c r="G1885" s="56" t="s">
        <v>11431</v>
      </c>
      <c r="H1885" s="56">
        <v>400203</v>
      </c>
      <c r="I1885" s="56" t="s">
        <v>11537</v>
      </c>
      <c r="J1885" s="56" t="s">
        <v>1561</v>
      </c>
      <c r="K1885" s="56" t="s">
        <v>1562</v>
      </c>
      <c r="L1885" s="56" t="s">
        <v>7138</v>
      </c>
      <c r="M1885" s="73">
        <v>39995</v>
      </c>
      <c r="N1885" s="56"/>
      <c r="O1885" s="56"/>
      <c r="P1885" s="56" t="s">
        <v>7139</v>
      </c>
      <c r="Q1885" s="56"/>
      <c r="R1885" s="56" t="s">
        <v>70</v>
      </c>
      <c r="S1885" s="56" t="s">
        <v>11415</v>
      </c>
      <c r="T1885" s="56" t="s">
        <v>7140</v>
      </c>
      <c r="U1885" s="57">
        <v>10543505</v>
      </c>
      <c r="V1885" s="57">
        <v>-5151728.5</v>
      </c>
      <c r="W1885" s="57">
        <v>5391776.5</v>
      </c>
      <c r="X1885" s="57">
        <v>0</v>
      </c>
      <c r="Y1885" s="73">
        <v>39995</v>
      </c>
      <c r="Z1885" s="57">
        <v>-191465.57</v>
      </c>
      <c r="AA1885" s="57">
        <v>0</v>
      </c>
      <c r="AB1885" s="57">
        <v>5200310.93</v>
      </c>
      <c r="AC1885" s="57">
        <v>0</v>
      </c>
      <c r="AD1885" s="56" t="s">
        <v>9255</v>
      </c>
      <c r="AE1885" s="57">
        <v>0</v>
      </c>
      <c r="AF1885" s="57">
        <v>0</v>
      </c>
      <c r="AG1885" s="57">
        <v>0</v>
      </c>
      <c r="AI1885"/>
      <c r="AJ1885"/>
    </row>
    <row r="1886" spans="1:36">
      <c r="A1886" s="56" t="s">
        <v>49</v>
      </c>
      <c r="B1886" s="56" t="s">
        <v>11427</v>
      </c>
      <c r="C1886" s="56">
        <v>2101010050</v>
      </c>
      <c r="D1886" s="56" t="s">
        <v>43</v>
      </c>
      <c r="E1886" s="56">
        <v>2101020050</v>
      </c>
      <c r="F1886" s="56">
        <v>5401010050</v>
      </c>
      <c r="G1886" s="56" t="s">
        <v>11431</v>
      </c>
      <c r="H1886" s="56">
        <v>400203</v>
      </c>
      <c r="I1886" s="56" t="s">
        <v>11537</v>
      </c>
      <c r="J1886" s="56" t="s">
        <v>1563</v>
      </c>
      <c r="K1886" s="56" t="s">
        <v>1564</v>
      </c>
      <c r="L1886" s="56" t="s">
        <v>7138</v>
      </c>
      <c r="M1886" s="73">
        <v>39995</v>
      </c>
      <c r="N1886" s="56"/>
      <c r="O1886" s="56"/>
      <c r="P1886" s="56" t="s">
        <v>7139</v>
      </c>
      <c r="Q1886" s="56"/>
      <c r="R1886" s="56" t="s">
        <v>70</v>
      </c>
      <c r="S1886" s="56" t="s">
        <v>11415</v>
      </c>
      <c r="T1886" s="56" t="s">
        <v>7140</v>
      </c>
      <c r="U1886" s="57">
        <v>23074781</v>
      </c>
      <c r="V1886" s="57">
        <v>-11274715.359999999</v>
      </c>
      <c r="W1886" s="57">
        <v>11800065.640000001</v>
      </c>
      <c r="X1886" s="57">
        <v>0</v>
      </c>
      <c r="Y1886" s="73">
        <v>39995</v>
      </c>
      <c r="Z1886" s="57">
        <v>-419028.17</v>
      </c>
      <c r="AA1886" s="57">
        <v>0</v>
      </c>
      <c r="AB1886" s="57">
        <v>11381037.470000001</v>
      </c>
      <c r="AC1886" s="57">
        <v>0</v>
      </c>
      <c r="AD1886" s="56" t="s">
        <v>9255</v>
      </c>
      <c r="AE1886" s="57">
        <v>0</v>
      </c>
      <c r="AF1886" s="57">
        <v>0</v>
      </c>
      <c r="AG1886" s="57">
        <v>0</v>
      </c>
      <c r="AI1886"/>
      <c r="AJ1886"/>
    </row>
    <row r="1887" spans="1:36">
      <c r="A1887" s="56" t="s">
        <v>49</v>
      </c>
      <c r="B1887" s="56" t="s">
        <v>11427</v>
      </c>
      <c r="C1887" s="56">
        <v>2101010050</v>
      </c>
      <c r="D1887" s="56" t="s">
        <v>43</v>
      </c>
      <c r="E1887" s="56">
        <v>2101020050</v>
      </c>
      <c r="F1887" s="56">
        <v>5401010050</v>
      </c>
      <c r="G1887" s="56" t="s">
        <v>11431</v>
      </c>
      <c r="H1887" s="56">
        <v>400203</v>
      </c>
      <c r="I1887" s="56" t="s">
        <v>11537</v>
      </c>
      <c r="J1887" s="56" t="s">
        <v>1565</v>
      </c>
      <c r="K1887" s="56" t="s">
        <v>1566</v>
      </c>
      <c r="L1887" s="56" t="s">
        <v>7138</v>
      </c>
      <c r="M1887" s="73">
        <v>39995</v>
      </c>
      <c r="N1887" s="56"/>
      <c r="O1887" s="56"/>
      <c r="P1887" s="56" t="s">
        <v>7139</v>
      </c>
      <c r="Q1887" s="56"/>
      <c r="R1887" s="56" t="s">
        <v>70</v>
      </c>
      <c r="S1887" s="56" t="s">
        <v>11415</v>
      </c>
      <c r="T1887" s="56" t="s">
        <v>7140</v>
      </c>
      <c r="U1887" s="57">
        <v>18515892</v>
      </c>
      <c r="V1887" s="57">
        <v>-9047167.0600000005</v>
      </c>
      <c r="W1887" s="57">
        <v>9468724.9399999995</v>
      </c>
      <c r="X1887" s="57">
        <v>0</v>
      </c>
      <c r="Y1887" s="73">
        <v>39995</v>
      </c>
      <c r="Z1887" s="57">
        <v>-336240.72</v>
      </c>
      <c r="AA1887" s="57">
        <v>0</v>
      </c>
      <c r="AB1887" s="57">
        <v>9132484.2200000007</v>
      </c>
      <c r="AC1887" s="57">
        <v>0</v>
      </c>
      <c r="AD1887" s="56" t="s">
        <v>9255</v>
      </c>
      <c r="AE1887" s="57">
        <v>0</v>
      </c>
      <c r="AF1887" s="57">
        <v>0</v>
      </c>
      <c r="AG1887" s="57">
        <v>0</v>
      </c>
      <c r="AI1887"/>
      <c r="AJ1887"/>
    </row>
    <row r="1888" spans="1:36">
      <c r="A1888" s="56" t="s">
        <v>49</v>
      </c>
      <c r="B1888" s="56" t="s">
        <v>11427</v>
      </c>
      <c r="C1888" s="56">
        <v>2101010050</v>
      </c>
      <c r="D1888" s="56" t="s">
        <v>43</v>
      </c>
      <c r="E1888" s="56">
        <v>2101020050</v>
      </c>
      <c r="F1888" s="56">
        <v>5401010050</v>
      </c>
      <c r="G1888" s="56" t="s">
        <v>11431</v>
      </c>
      <c r="H1888" s="56">
        <v>400203</v>
      </c>
      <c r="I1888" s="56" t="s">
        <v>11537</v>
      </c>
      <c r="J1888" s="56" t="s">
        <v>1567</v>
      </c>
      <c r="K1888" s="56" t="s">
        <v>1568</v>
      </c>
      <c r="L1888" s="56" t="s">
        <v>7138</v>
      </c>
      <c r="M1888" s="73">
        <v>39995</v>
      </c>
      <c r="N1888" s="56"/>
      <c r="O1888" s="56"/>
      <c r="P1888" s="56" t="s">
        <v>7139</v>
      </c>
      <c r="Q1888" s="56"/>
      <c r="R1888" s="56" t="s">
        <v>70</v>
      </c>
      <c r="S1888" s="56" t="s">
        <v>11415</v>
      </c>
      <c r="T1888" s="56" t="s">
        <v>7140</v>
      </c>
      <c r="U1888" s="57">
        <v>27882399</v>
      </c>
      <c r="V1888" s="57">
        <v>-13623795.65</v>
      </c>
      <c r="W1888" s="57">
        <v>14258603.35</v>
      </c>
      <c r="X1888" s="57">
        <v>0</v>
      </c>
      <c r="Y1888" s="73">
        <v>39995</v>
      </c>
      <c r="Z1888" s="57">
        <v>-506332.48</v>
      </c>
      <c r="AA1888" s="57">
        <v>0</v>
      </c>
      <c r="AB1888" s="57">
        <v>13752270.869999999</v>
      </c>
      <c r="AC1888" s="57">
        <v>0</v>
      </c>
      <c r="AD1888" s="56" t="s">
        <v>9255</v>
      </c>
      <c r="AE1888" s="57">
        <v>0</v>
      </c>
      <c r="AF1888" s="57">
        <v>0</v>
      </c>
      <c r="AG1888" s="57">
        <v>0</v>
      </c>
      <c r="AI1888"/>
      <c r="AJ1888"/>
    </row>
    <row r="1889" spans="1:36">
      <c r="A1889" s="56" t="s">
        <v>49</v>
      </c>
      <c r="B1889" s="56" t="s">
        <v>11427</v>
      </c>
      <c r="C1889" s="56">
        <v>2101010050</v>
      </c>
      <c r="D1889" s="56" t="s">
        <v>43</v>
      </c>
      <c r="E1889" s="56">
        <v>2101020050</v>
      </c>
      <c r="F1889" s="56">
        <v>5401010050</v>
      </c>
      <c r="G1889" s="56" t="s">
        <v>11431</v>
      </c>
      <c r="H1889" s="56">
        <v>400203</v>
      </c>
      <c r="I1889" s="56" t="s">
        <v>11537</v>
      </c>
      <c r="J1889" s="56" t="s">
        <v>1569</v>
      </c>
      <c r="K1889" s="56" t="s">
        <v>1266</v>
      </c>
      <c r="L1889" s="56" t="s">
        <v>7138</v>
      </c>
      <c r="M1889" s="73">
        <v>39995</v>
      </c>
      <c r="N1889" s="56"/>
      <c r="O1889" s="56"/>
      <c r="P1889" s="56" t="s">
        <v>7139</v>
      </c>
      <c r="Q1889" s="56"/>
      <c r="R1889" s="56" t="s">
        <v>70</v>
      </c>
      <c r="S1889" s="56" t="s">
        <v>11415</v>
      </c>
      <c r="T1889" s="56" t="s">
        <v>7140</v>
      </c>
      <c r="U1889" s="57">
        <v>44117514</v>
      </c>
      <c r="V1889" s="57">
        <v>-21556538.100000001</v>
      </c>
      <c r="W1889" s="57">
        <v>22560975.899999999</v>
      </c>
      <c r="X1889" s="57">
        <v>0</v>
      </c>
      <c r="Y1889" s="73">
        <v>39995</v>
      </c>
      <c r="Z1889" s="57">
        <v>-801155.25</v>
      </c>
      <c r="AA1889" s="57">
        <v>0</v>
      </c>
      <c r="AB1889" s="57">
        <v>21759820.649999999</v>
      </c>
      <c r="AC1889" s="57">
        <v>0</v>
      </c>
      <c r="AD1889" s="56" t="s">
        <v>9255</v>
      </c>
      <c r="AE1889" s="57">
        <v>0</v>
      </c>
      <c r="AF1889" s="57">
        <v>0</v>
      </c>
      <c r="AG1889" s="57">
        <v>0</v>
      </c>
      <c r="AI1889"/>
      <c r="AJ1889"/>
    </row>
    <row r="1890" spans="1:36">
      <c r="A1890" s="56" t="s">
        <v>49</v>
      </c>
      <c r="B1890" s="56" t="s">
        <v>11427</v>
      </c>
      <c r="C1890" s="56">
        <v>2101010050</v>
      </c>
      <c r="D1890" s="56" t="s">
        <v>43</v>
      </c>
      <c r="E1890" s="56">
        <v>2101020050</v>
      </c>
      <c r="F1890" s="56">
        <v>5401010050</v>
      </c>
      <c r="G1890" s="56" t="s">
        <v>11431</v>
      </c>
      <c r="H1890" s="56">
        <v>400203</v>
      </c>
      <c r="I1890" s="56" t="s">
        <v>11537</v>
      </c>
      <c r="J1890" s="56" t="s">
        <v>1570</v>
      </c>
      <c r="K1890" s="56" t="s">
        <v>1268</v>
      </c>
      <c r="L1890" s="56" t="s">
        <v>7138</v>
      </c>
      <c r="M1890" s="73">
        <v>39995</v>
      </c>
      <c r="N1890" s="56"/>
      <c r="O1890" s="56"/>
      <c r="P1890" s="56" t="s">
        <v>7139</v>
      </c>
      <c r="Q1890" s="56"/>
      <c r="R1890" s="56" t="s">
        <v>70</v>
      </c>
      <c r="S1890" s="56" t="s">
        <v>11415</v>
      </c>
      <c r="T1890" s="56" t="s">
        <v>7140</v>
      </c>
      <c r="U1890" s="57">
        <v>123134476</v>
      </c>
      <c r="V1890" s="57">
        <v>-60165516.950000003</v>
      </c>
      <c r="W1890" s="57">
        <v>62968959.049999997</v>
      </c>
      <c r="X1890" s="57">
        <v>0</v>
      </c>
      <c r="Y1890" s="73">
        <v>39995</v>
      </c>
      <c r="Z1890" s="57">
        <v>-2236069.59</v>
      </c>
      <c r="AA1890" s="57">
        <v>0</v>
      </c>
      <c r="AB1890" s="57">
        <v>60732889.460000001</v>
      </c>
      <c r="AC1890" s="57">
        <v>0</v>
      </c>
      <c r="AD1890" s="56" t="s">
        <v>9255</v>
      </c>
      <c r="AE1890" s="57">
        <v>0</v>
      </c>
      <c r="AF1890" s="57">
        <v>0</v>
      </c>
      <c r="AG1890" s="57">
        <v>0</v>
      </c>
      <c r="AI1890"/>
      <c r="AJ1890"/>
    </row>
    <row r="1891" spans="1:36">
      <c r="A1891" s="56" t="s">
        <v>49</v>
      </c>
      <c r="B1891" s="56" t="s">
        <v>11427</v>
      </c>
      <c r="C1891" s="56">
        <v>2101010050</v>
      </c>
      <c r="D1891" s="56" t="s">
        <v>43</v>
      </c>
      <c r="E1891" s="56">
        <v>2101020050</v>
      </c>
      <c r="F1891" s="56">
        <v>5401010050</v>
      </c>
      <c r="G1891" s="56" t="s">
        <v>11431</v>
      </c>
      <c r="H1891" s="56">
        <v>400203</v>
      </c>
      <c r="I1891" s="56" t="s">
        <v>11537</v>
      </c>
      <c r="J1891" s="56" t="s">
        <v>1571</v>
      </c>
      <c r="K1891" s="56" t="s">
        <v>1572</v>
      </c>
      <c r="L1891" s="56" t="s">
        <v>7138</v>
      </c>
      <c r="M1891" s="73">
        <v>39995</v>
      </c>
      <c r="N1891" s="56"/>
      <c r="O1891" s="56"/>
      <c r="P1891" s="56" t="s">
        <v>7139</v>
      </c>
      <c r="Q1891" s="56"/>
      <c r="R1891" s="56" t="s">
        <v>70</v>
      </c>
      <c r="S1891" s="56" t="s">
        <v>11415</v>
      </c>
      <c r="T1891" s="56" t="s">
        <v>7140</v>
      </c>
      <c r="U1891" s="57">
        <v>24439269</v>
      </c>
      <c r="V1891" s="57">
        <v>-11941425.68</v>
      </c>
      <c r="W1891" s="57">
        <v>12497843.32</v>
      </c>
      <c r="X1891" s="57">
        <v>0</v>
      </c>
      <c r="Y1891" s="73">
        <v>39995</v>
      </c>
      <c r="Z1891" s="57">
        <v>-443806.73</v>
      </c>
      <c r="AA1891" s="57">
        <v>0</v>
      </c>
      <c r="AB1891" s="57">
        <v>12054036.59</v>
      </c>
      <c r="AC1891" s="57">
        <v>0</v>
      </c>
      <c r="AD1891" s="56" t="s">
        <v>9255</v>
      </c>
      <c r="AE1891" s="57">
        <v>0</v>
      </c>
      <c r="AF1891" s="57">
        <v>0</v>
      </c>
      <c r="AG1891" s="57">
        <v>0</v>
      </c>
      <c r="AI1891"/>
      <c r="AJ1891"/>
    </row>
    <row r="1892" spans="1:36">
      <c r="A1892" s="56" t="s">
        <v>49</v>
      </c>
      <c r="B1892" s="56" t="s">
        <v>11427</v>
      </c>
      <c r="C1892" s="56">
        <v>2101010050</v>
      </c>
      <c r="D1892" s="56" t="s">
        <v>43</v>
      </c>
      <c r="E1892" s="56">
        <v>2101020050</v>
      </c>
      <c r="F1892" s="56">
        <v>5401010050</v>
      </c>
      <c r="G1892" s="56" t="s">
        <v>11431</v>
      </c>
      <c r="H1892" s="56">
        <v>400203</v>
      </c>
      <c r="I1892" s="56" t="s">
        <v>11537</v>
      </c>
      <c r="J1892" s="56" t="s">
        <v>1589</v>
      </c>
      <c r="K1892" s="56" t="s">
        <v>1306</v>
      </c>
      <c r="L1892" s="56" t="s">
        <v>7138</v>
      </c>
      <c r="M1892" s="73">
        <v>39995</v>
      </c>
      <c r="N1892" s="56"/>
      <c r="O1892" s="56"/>
      <c r="P1892" s="56" t="s">
        <v>7139</v>
      </c>
      <c r="Q1892" s="56"/>
      <c r="R1892" s="56" t="s">
        <v>70</v>
      </c>
      <c r="S1892" s="56" t="s">
        <v>11415</v>
      </c>
      <c r="T1892" s="56" t="s">
        <v>7140</v>
      </c>
      <c r="U1892" s="57">
        <v>453495596</v>
      </c>
      <c r="V1892" s="57">
        <v>-221585356.81999999</v>
      </c>
      <c r="W1892" s="57">
        <v>231910239.18000001</v>
      </c>
      <c r="X1892" s="57">
        <v>0</v>
      </c>
      <c r="Y1892" s="73">
        <v>39995</v>
      </c>
      <c r="Z1892" s="57">
        <v>-8235286.7599999998</v>
      </c>
      <c r="AA1892" s="57">
        <v>0</v>
      </c>
      <c r="AB1892" s="57">
        <v>223674952.41999999</v>
      </c>
      <c r="AC1892" s="57">
        <v>0</v>
      </c>
      <c r="AD1892" s="56" t="s">
        <v>9255</v>
      </c>
      <c r="AE1892" s="57">
        <v>0</v>
      </c>
      <c r="AF1892" s="57">
        <v>0</v>
      </c>
      <c r="AG1892" s="57">
        <v>0</v>
      </c>
      <c r="AI1892"/>
      <c r="AJ1892"/>
    </row>
    <row r="1893" spans="1:36">
      <c r="A1893" s="56" t="s">
        <v>49</v>
      </c>
      <c r="B1893" s="56" t="s">
        <v>11427</v>
      </c>
      <c r="C1893" s="56">
        <v>2101010050</v>
      </c>
      <c r="D1893" s="56" t="s">
        <v>43</v>
      </c>
      <c r="E1893" s="56">
        <v>2101020050</v>
      </c>
      <c r="F1893" s="56">
        <v>5401010050</v>
      </c>
      <c r="G1893" s="56" t="s">
        <v>11431</v>
      </c>
      <c r="H1893" s="56">
        <v>400203</v>
      </c>
      <c r="I1893" s="56" t="s">
        <v>11537</v>
      </c>
      <c r="J1893" s="56" t="s">
        <v>1594</v>
      </c>
      <c r="K1893" s="56" t="s">
        <v>1595</v>
      </c>
      <c r="L1893" s="56" t="s">
        <v>7138</v>
      </c>
      <c r="M1893" s="73">
        <v>39995</v>
      </c>
      <c r="N1893" s="56"/>
      <c r="O1893" s="56"/>
      <c r="P1893" s="56" t="s">
        <v>7139</v>
      </c>
      <c r="Q1893" s="56"/>
      <c r="R1893" s="56" t="s">
        <v>70</v>
      </c>
      <c r="S1893" s="56" t="s">
        <v>11415</v>
      </c>
      <c r="T1893" s="56" t="s">
        <v>7140</v>
      </c>
      <c r="U1893" s="57">
        <v>19323851</v>
      </c>
      <c r="V1893" s="57">
        <v>-9441949.5899999999</v>
      </c>
      <c r="W1893" s="57">
        <v>9881901.4100000001</v>
      </c>
      <c r="X1893" s="57">
        <v>0</v>
      </c>
      <c r="Y1893" s="73">
        <v>39995</v>
      </c>
      <c r="Z1893" s="57">
        <v>-350912.89</v>
      </c>
      <c r="AA1893" s="57">
        <v>0</v>
      </c>
      <c r="AB1893" s="57">
        <v>9530988.5199999996</v>
      </c>
      <c r="AC1893" s="57">
        <v>0</v>
      </c>
      <c r="AD1893" s="56" t="s">
        <v>9255</v>
      </c>
      <c r="AE1893" s="57">
        <v>0</v>
      </c>
      <c r="AF1893" s="57">
        <v>0</v>
      </c>
      <c r="AG1893" s="57">
        <v>0</v>
      </c>
      <c r="AI1893"/>
      <c r="AJ1893"/>
    </row>
    <row r="1894" spans="1:36">
      <c r="A1894" s="56" t="s">
        <v>49</v>
      </c>
      <c r="B1894" s="56" t="s">
        <v>11427</v>
      </c>
      <c r="C1894" s="56">
        <v>2101010050</v>
      </c>
      <c r="D1894" s="56" t="s">
        <v>43</v>
      </c>
      <c r="E1894" s="56">
        <v>2101020050</v>
      </c>
      <c r="F1894" s="56">
        <v>5401010050</v>
      </c>
      <c r="G1894" s="56" t="s">
        <v>11431</v>
      </c>
      <c r="H1894" s="56">
        <v>400203</v>
      </c>
      <c r="I1894" s="56" t="s">
        <v>11537</v>
      </c>
      <c r="J1894" s="56" t="s">
        <v>1596</v>
      </c>
      <c r="K1894" s="56" t="s">
        <v>1597</v>
      </c>
      <c r="L1894" s="56" t="s">
        <v>7138</v>
      </c>
      <c r="M1894" s="73">
        <v>41498</v>
      </c>
      <c r="N1894" s="56"/>
      <c r="O1894" s="56"/>
      <c r="P1894" s="56" t="s">
        <v>7139</v>
      </c>
      <c r="Q1894" s="56"/>
      <c r="R1894" s="56" t="s">
        <v>70</v>
      </c>
      <c r="S1894" s="56" t="s">
        <v>11415</v>
      </c>
      <c r="T1894" s="56" t="s">
        <v>7140</v>
      </c>
      <c r="U1894" s="57">
        <v>1292880</v>
      </c>
      <c r="V1894" s="57">
        <v>-404280.86</v>
      </c>
      <c r="W1894" s="57">
        <v>888599.14</v>
      </c>
      <c r="X1894" s="57">
        <v>0</v>
      </c>
      <c r="Y1894" s="73">
        <v>41498</v>
      </c>
      <c r="Z1894" s="57">
        <v>-32194.78</v>
      </c>
      <c r="AA1894" s="57">
        <v>0</v>
      </c>
      <c r="AB1894" s="57">
        <v>856404.36</v>
      </c>
      <c r="AC1894" s="57">
        <v>0</v>
      </c>
      <c r="AD1894" s="56" t="s">
        <v>9255</v>
      </c>
      <c r="AE1894" s="57">
        <v>0</v>
      </c>
      <c r="AF1894" s="57">
        <v>0</v>
      </c>
      <c r="AG1894" s="57">
        <v>0</v>
      </c>
      <c r="AI1894"/>
      <c r="AJ1894"/>
    </row>
    <row r="1895" spans="1:36">
      <c r="A1895" s="56" t="s">
        <v>49</v>
      </c>
      <c r="B1895" s="56" t="s">
        <v>11427</v>
      </c>
      <c r="C1895" s="56">
        <v>2101010050</v>
      </c>
      <c r="D1895" s="56" t="s">
        <v>43</v>
      </c>
      <c r="E1895" s="56">
        <v>2101020050</v>
      </c>
      <c r="F1895" s="56">
        <v>5401010050</v>
      </c>
      <c r="G1895" s="56" t="s">
        <v>11431</v>
      </c>
      <c r="H1895" s="56">
        <v>400203</v>
      </c>
      <c r="I1895" s="56" t="s">
        <v>11553</v>
      </c>
      <c r="J1895" s="56" t="s">
        <v>1471</v>
      </c>
      <c r="K1895" s="56" t="s">
        <v>1472</v>
      </c>
      <c r="L1895" s="56" t="s">
        <v>7138</v>
      </c>
      <c r="M1895" s="73">
        <v>39995</v>
      </c>
      <c r="N1895" s="56"/>
      <c r="O1895" s="56"/>
      <c r="P1895" s="56" t="s">
        <v>7139</v>
      </c>
      <c r="Q1895" s="56"/>
      <c r="R1895" s="56" t="s">
        <v>70</v>
      </c>
      <c r="S1895" s="56" t="s">
        <v>11415</v>
      </c>
      <c r="T1895" s="56" t="s">
        <v>7140</v>
      </c>
      <c r="U1895" s="57">
        <v>277578571</v>
      </c>
      <c r="V1895" s="57">
        <v>-135629425.49000001</v>
      </c>
      <c r="W1895" s="57">
        <v>141949145.50999999</v>
      </c>
      <c r="X1895" s="57">
        <v>0</v>
      </c>
      <c r="Y1895" s="73">
        <v>39995</v>
      </c>
      <c r="Z1895" s="57">
        <v>-5040708.5199999996</v>
      </c>
      <c r="AA1895" s="57">
        <v>0</v>
      </c>
      <c r="AB1895" s="57">
        <v>136908436.99000001</v>
      </c>
      <c r="AC1895" s="57">
        <v>0</v>
      </c>
      <c r="AD1895" s="56" t="s">
        <v>9255</v>
      </c>
      <c r="AE1895" s="57">
        <v>0</v>
      </c>
      <c r="AF1895" s="57">
        <v>0</v>
      </c>
      <c r="AG1895" s="57">
        <v>0</v>
      </c>
      <c r="AI1895"/>
      <c r="AJ1895"/>
    </row>
    <row r="1896" spans="1:36">
      <c r="A1896" s="56" t="s">
        <v>49</v>
      </c>
      <c r="B1896" s="56" t="s">
        <v>11427</v>
      </c>
      <c r="C1896" s="56">
        <v>2101010050</v>
      </c>
      <c r="D1896" s="56" t="s">
        <v>43</v>
      </c>
      <c r="E1896" s="56">
        <v>2101020050</v>
      </c>
      <c r="F1896" s="56">
        <v>5401010050</v>
      </c>
      <c r="G1896" s="56" t="s">
        <v>11431</v>
      </c>
      <c r="H1896" s="56">
        <v>400203</v>
      </c>
      <c r="I1896" s="56" t="s">
        <v>11507</v>
      </c>
      <c r="J1896" s="56" t="s">
        <v>1546</v>
      </c>
      <c r="K1896" s="56" t="s">
        <v>1547</v>
      </c>
      <c r="L1896" s="56" t="s">
        <v>7138</v>
      </c>
      <c r="M1896" s="73">
        <v>39995</v>
      </c>
      <c r="N1896" s="56"/>
      <c r="O1896" s="56"/>
      <c r="P1896" s="56" t="s">
        <v>7139</v>
      </c>
      <c r="Q1896" s="56"/>
      <c r="R1896" s="56" t="s">
        <v>70</v>
      </c>
      <c r="S1896" s="56" t="s">
        <v>11415</v>
      </c>
      <c r="T1896" s="56" t="s">
        <v>7140</v>
      </c>
      <c r="U1896" s="57">
        <v>29598971</v>
      </c>
      <c r="V1896" s="57">
        <v>-14462541.359999999</v>
      </c>
      <c r="W1896" s="57">
        <v>15136429.640000001</v>
      </c>
      <c r="X1896" s="57">
        <v>0</v>
      </c>
      <c r="Y1896" s="73">
        <v>39995</v>
      </c>
      <c r="Z1896" s="57">
        <v>-537504.68000000005</v>
      </c>
      <c r="AA1896" s="57">
        <v>0</v>
      </c>
      <c r="AB1896" s="57">
        <v>14598924.960000001</v>
      </c>
      <c r="AC1896" s="57">
        <v>0</v>
      </c>
      <c r="AD1896" s="56" t="s">
        <v>9255</v>
      </c>
      <c r="AE1896" s="57">
        <v>0</v>
      </c>
      <c r="AF1896" s="57">
        <v>0</v>
      </c>
      <c r="AG1896" s="57">
        <v>0</v>
      </c>
      <c r="AI1896"/>
      <c r="AJ1896"/>
    </row>
    <row r="1897" spans="1:36">
      <c r="A1897" s="56" t="s">
        <v>49</v>
      </c>
      <c r="B1897" s="56" t="s">
        <v>11427</v>
      </c>
      <c r="C1897" s="56">
        <v>2101010050</v>
      </c>
      <c r="D1897" s="56" t="s">
        <v>43</v>
      </c>
      <c r="E1897" s="56">
        <v>2101020050</v>
      </c>
      <c r="F1897" s="56">
        <v>5401010050</v>
      </c>
      <c r="G1897" s="56" t="s">
        <v>11431</v>
      </c>
      <c r="H1897" s="56">
        <v>400203</v>
      </c>
      <c r="I1897" s="56" t="s">
        <v>11537</v>
      </c>
      <c r="J1897" s="56" t="s">
        <v>1598</v>
      </c>
      <c r="K1897" s="56" t="s">
        <v>1599</v>
      </c>
      <c r="L1897" s="56" t="s">
        <v>7138</v>
      </c>
      <c r="M1897" s="73">
        <v>39995</v>
      </c>
      <c r="N1897" s="56"/>
      <c r="O1897" s="56"/>
      <c r="P1897" s="56" t="s">
        <v>7139</v>
      </c>
      <c r="Q1897" s="56"/>
      <c r="R1897" s="56" t="s">
        <v>70</v>
      </c>
      <c r="S1897" s="56" t="s">
        <v>11415</v>
      </c>
      <c r="T1897" s="56" t="s">
        <v>7140</v>
      </c>
      <c r="U1897" s="57">
        <v>24154364</v>
      </c>
      <c r="V1897" s="57">
        <v>-11802216.859999999</v>
      </c>
      <c r="W1897" s="57">
        <v>12352147.140000001</v>
      </c>
      <c r="X1897" s="57">
        <v>0</v>
      </c>
      <c r="Y1897" s="73">
        <v>39995</v>
      </c>
      <c r="Z1897" s="57">
        <v>-438632.96000000002</v>
      </c>
      <c r="AA1897" s="57">
        <v>0</v>
      </c>
      <c r="AB1897" s="57">
        <v>11913514.18</v>
      </c>
      <c r="AC1897" s="57">
        <v>0</v>
      </c>
      <c r="AD1897" s="56" t="s">
        <v>9255</v>
      </c>
      <c r="AE1897" s="57">
        <v>0</v>
      </c>
      <c r="AF1897" s="57">
        <v>0</v>
      </c>
      <c r="AG1897" s="57">
        <v>0</v>
      </c>
      <c r="AI1897"/>
      <c r="AJ1897"/>
    </row>
    <row r="1898" spans="1:36">
      <c r="A1898" s="56" t="s">
        <v>49</v>
      </c>
      <c r="B1898" s="56" t="s">
        <v>11427</v>
      </c>
      <c r="C1898" s="56">
        <v>2101010050</v>
      </c>
      <c r="D1898" s="56" t="s">
        <v>43</v>
      </c>
      <c r="E1898" s="56">
        <v>2101020050</v>
      </c>
      <c r="F1898" s="56">
        <v>5401010050</v>
      </c>
      <c r="G1898" s="56" t="s">
        <v>11431</v>
      </c>
      <c r="H1898" s="56">
        <v>400203</v>
      </c>
      <c r="I1898" s="56" t="s">
        <v>11554</v>
      </c>
      <c r="J1898" s="56" t="s">
        <v>1606</v>
      </c>
      <c r="K1898" s="56" t="s">
        <v>1607</v>
      </c>
      <c r="L1898" s="56" t="s">
        <v>7138</v>
      </c>
      <c r="M1898" s="73">
        <v>39995</v>
      </c>
      <c r="N1898" s="56"/>
      <c r="O1898" s="56"/>
      <c r="P1898" s="56" t="s">
        <v>7139</v>
      </c>
      <c r="Q1898" s="56"/>
      <c r="R1898" s="56" t="s">
        <v>70</v>
      </c>
      <c r="S1898" s="56" t="s">
        <v>11415</v>
      </c>
      <c r="T1898" s="56" t="s">
        <v>7140</v>
      </c>
      <c r="U1898" s="57">
        <v>343568690</v>
      </c>
      <c r="V1898" s="57">
        <v>-167872756.69</v>
      </c>
      <c r="W1898" s="57">
        <v>175695933.31</v>
      </c>
      <c r="X1898" s="57">
        <v>0</v>
      </c>
      <c r="Y1898" s="73">
        <v>39995</v>
      </c>
      <c r="Z1898" s="57">
        <v>-6239081.3799999999</v>
      </c>
      <c r="AA1898" s="57">
        <v>0</v>
      </c>
      <c r="AB1898" s="57">
        <v>169456851.93000001</v>
      </c>
      <c r="AC1898" s="57">
        <v>0</v>
      </c>
      <c r="AD1898" s="56" t="s">
        <v>9255</v>
      </c>
      <c r="AE1898" s="57">
        <v>0</v>
      </c>
      <c r="AF1898" s="57">
        <v>0</v>
      </c>
      <c r="AG1898" s="57">
        <v>0</v>
      </c>
      <c r="AI1898"/>
      <c r="AJ1898"/>
    </row>
    <row r="1899" spans="1:36">
      <c r="A1899" s="56" t="s">
        <v>49</v>
      </c>
      <c r="B1899" s="56" t="s">
        <v>11427</v>
      </c>
      <c r="C1899" s="56">
        <v>2101010050</v>
      </c>
      <c r="D1899" s="56" t="s">
        <v>43</v>
      </c>
      <c r="E1899" s="56">
        <v>2101020050</v>
      </c>
      <c r="F1899" s="56">
        <v>5401010050</v>
      </c>
      <c r="G1899" s="56" t="s">
        <v>11431</v>
      </c>
      <c r="H1899" s="56">
        <v>400204</v>
      </c>
      <c r="I1899" s="56" t="s">
        <v>11539</v>
      </c>
      <c r="J1899" s="56" t="s">
        <v>1679</v>
      </c>
      <c r="K1899" s="56" t="s">
        <v>1549</v>
      </c>
      <c r="L1899" s="56" t="s">
        <v>7138</v>
      </c>
      <c r="M1899" s="73">
        <v>40057</v>
      </c>
      <c r="N1899" s="56"/>
      <c r="O1899" s="56"/>
      <c r="P1899" s="56" t="s">
        <v>7139</v>
      </c>
      <c r="Q1899" s="56"/>
      <c r="R1899" s="56" t="s">
        <v>70</v>
      </c>
      <c r="S1899" s="56" t="s">
        <v>11415</v>
      </c>
      <c r="T1899" s="56" t="s">
        <v>7140</v>
      </c>
      <c r="U1899" s="57">
        <v>540523890</v>
      </c>
      <c r="V1899" s="57">
        <v>-259702378.77000001</v>
      </c>
      <c r="W1899" s="57">
        <v>280821511.23000002</v>
      </c>
      <c r="X1899" s="57">
        <v>0</v>
      </c>
      <c r="Y1899" s="73">
        <v>40057</v>
      </c>
      <c r="Z1899" s="57">
        <v>-9916663.0500000007</v>
      </c>
      <c r="AA1899" s="57">
        <v>0</v>
      </c>
      <c r="AB1899" s="57">
        <v>270904848.18000001</v>
      </c>
      <c r="AC1899" s="57">
        <v>0</v>
      </c>
      <c r="AD1899" s="56" t="s">
        <v>9255</v>
      </c>
      <c r="AE1899" s="57">
        <v>0</v>
      </c>
      <c r="AF1899" s="57">
        <v>0</v>
      </c>
      <c r="AG1899" s="57">
        <v>0</v>
      </c>
      <c r="AI1899"/>
      <c r="AJ1899"/>
    </row>
    <row r="1900" spans="1:36">
      <c r="A1900" s="56" t="s">
        <v>49</v>
      </c>
      <c r="B1900" s="56" t="s">
        <v>11427</v>
      </c>
      <c r="C1900" s="56">
        <v>2101010050</v>
      </c>
      <c r="D1900" s="56" t="s">
        <v>43</v>
      </c>
      <c r="E1900" s="56">
        <v>2101020050</v>
      </c>
      <c r="F1900" s="56">
        <v>5401010050</v>
      </c>
      <c r="G1900" s="56" t="s">
        <v>11431</v>
      </c>
      <c r="H1900" s="56">
        <v>400204</v>
      </c>
      <c r="I1900" s="56" t="s">
        <v>11539</v>
      </c>
      <c r="J1900" s="56" t="s">
        <v>1680</v>
      </c>
      <c r="K1900" s="56" t="s">
        <v>1250</v>
      </c>
      <c r="L1900" s="56" t="s">
        <v>7138</v>
      </c>
      <c r="M1900" s="73">
        <v>40057</v>
      </c>
      <c r="N1900" s="56"/>
      <c r="O1900" s="56"/>
      <c r="P1900" s="56" t="s">
        <v>7139</v>
      </c>
      <c r="Q1900" s="56"/>
      <c r="R1900" s="56" t="s">
        <v>70</v>
      </c>
      <c r="S1900" s="56" t="s">
        <v>11415</v>
      </c>
      <c r="T1900" s="56" t="s">
        <v>7140</v>
      </c>
      <c r="U1900" s="57">
        <v>570323546</v>
      </c>
      <c r="V1900" s="57">
        <v>-274020046.44999999</v>
      </c>
      <c r="W1900" s="57">
        <v>296303499.55000001</v>
      </c>
      <c r="X1900" s="57">
        <v>0</v>
      </c>
      <c r="Y1900" s="73">
        <v>40057</v>
      </c>
      <c r="Z1900" s="57">
        <v>-10463379.23</v>
      </c>
      <c r="AA1900" s="57">
        <v>0</v>
      </c>
      <c r="AB1900" s="57">
        <v>285840120.31999999</v>
      </c>
      <c r="AC1900" s="57">
        <v>0</v>
      </c>
      <c r="AD1900" s="56" t="s">
        <v>9255</v>
      </c>
      <c r="AE1900" s="57">
        <v>0</v>
      </c>
      <c r="AF1900" s="57">
        <v>0</v>
      </c>
      <c r="AG1900" s="57">
        <v>0</v>
      </c>
      <c r="AI1900"/>
      <c r="AJ1900"/>
    </row>
    <row r="1901" spans="1:36">
      <c r="A1901" s="56" t="s">
        <v>49</v>
      </c>
      <c r="B1901" s="56" t="s">
        <v>11427</v>
      </c>
      <c r="C1901" s="56">
        <v>2101010050</v>
      </c>
      <c r="D1901" s="56" t="s">
        <v>43</v>
      </c>
      <c r="E1901" s="56">
        <v>2101020050</v>
      </c>
      <c r="F1901" s="56">
        <v>5401010050</v>
      </c>
      <c r="G1901" s="56" t="s">
        <v>11431</v>
      </c>
      <c r="H1901" s="56">
        <v>400204</v>
      </c>
      <c r="I1901" s="56" t="s">
        <v>11539</v>
      </c>
      <c r="J1901" s="56" t="s">
        <v>1681</v>
      </c>
      <c r="K1901" s="56" t="s">
        <v>1552</v>
      </c>
      <c r="L1901" s="56" t="s">
        <v>7138</v>
      </c>
      <c r="M1901" s="73">
        <v>40057</v>
      </c>
      <c r="N1901" s="56"/>
      <c r="O1901" s="56"/>
      <c r="P1901" s="56" t="s">
        <v>7139</v>
      </c>
      <c r="Q1901" s="56"/>
      <c r="R1901" s="56" t="s">
        <v>70</v>
      </c>
      <c r="S1901" s="56" t="s">
        <v>11415</v>
      </c>
      <c r="T1901" s="56" t="s">
        <v>7140</v>
      </c>
      <c r="U1901" s="57">
        <v>24936742</v>
      </c>
      <c r="V1901" s="57">
        <v>-11981211.9</v>
      </c>
      <c r="W1901" s="57">
        <v>12955530.1</v>
      </c>
      <c r="X1901" s="57">
        <v>0</v>
      </c>
      <c r="Y1901" s="73">
        <v>40057</v>
      </c>
      <c r="Z1901" s="57">
        <v>-457499.24</v>
      </c>
      <c r="AA1901" s="57">
        <v>0</v>
      </c>
      <c r="AB1901" s="57">
        <v>12498030.859999999</v>
      </c>
      <c r="AC1901" s="57">
        <v>0</v>
      </c>
      <c r="AD1901" s="56" t="s">
        <v>9255</v>
      </c>
      <c r="AE1901" s="57">
        <v>0</v>
      </c>
      <c r="AF1901" s="57">
        <v>0</v>
      </c>
      <c r="AG1901" s="57">
        <v>0</v>
      </c>
      <c r="AI1901"/>
      <c r="AJ1901"/>
    </row>
    <row r="1902" spans="1:36">
      <c r="A1902" s="56" t="s">
        <v>49</v>
      </c>
      <c r="B1902" s="56" t="s">
        <v>11427</v>
      </c>
      <c r="C1902" s="56">
        <v>2101010050</v>
      </c>
      <c r="D1902" s="56" t="s">
        <v>43</v>
      </c>
      <c r="E1902" s="56">
        <v>2101020050</v>
      </c>
      <c r="F1902" s="56">
        <v>5401010050</v>
      </c>
      <c r="G1902" s="56" t="s">
        <v>11431</v>
      </c>
      <c r="H1902" s="56">
        <v>400204</v>
      </c>
      <c r="I1902" s="56" t="s">
        <v>11539</v>
      </c>
      <c r="J1902" s="56" t="s">
        <v>1683</v>
      </c>
      <c r="K1902" s="56" t="s">
        <v>1256</v>
      </c>
      <c r="L1902" s="56" t="s">
        <v>7138</v>
      </c>
      <c r="M1902" s="73">
        <v>40057</v>
      </c>
      <c r="N1902" s="56"/>
      <c r="O1902" s="56"/>
      <c r="P1902" s="56" t="s">
        <v>7139</v>
      </c>
      <c r="Q1902" s="56"/>
      <c r="R1902" s="56" t="s">
        <v>70</v>
      </c>
      <c r="S1902" s="56" t="s">
        <v>11415</v>
      </c>
      <c r="T1902" s="56" t="s">
        <v>7140</v>
      </c>
      <c r="U1902" s="57">
        <v>11963506</v>
      </c>
      <c r="V1902" s="57">
        <v>-5748036.2800000003</v>
      </c>
      <c r="W1902" s="57">
        <v>6215469.7199999997</v>
      </c>
      <c r="X1902" s="57">
        <v>0</v>
      </c>
      <c r="Y1902" s="73">
        <v>40057</v>
      </c>
      <c r="Z1902" s="57">
        <v>-219487.17</v>
      </c>
      <c r="AA1902" s="57">
        <v>0</v>
      </c>
      <c r="AB1902" s="57">
        <v>5995982.5499999998</v>
      </c>
      <c r="AC1902" s="57">
        <v>0</v>
      </c>
      <c r="AD1902" s="56" t="s">
        <v>9255</v>
      </c>
      <c r="AE1902" s="57">
        <v>0</v>
      </c>
      <c r="AF1902" s="57">
        <v>0</v>
      </c>
      <c r="AG1902" s="57">
        <v>0</v>
      </c>
      <c r="AI1902"/>
      <c r="AJ1902"/>
    </row>
    <row r="1903" spans="1:36">
      <c r="A1903" s="56" t="s">
        <v>49</v>
      </c>
      <c r="B1903" s="56" t="s">
        <v>11427</v>
      </c>
      <c r="C1903" s="56">
        <v>2101010050</v>
      </c>
      <c r="D1903" s="56" t="s">
        <v>43</v>
      </c>
      <c r="E1903" s="56">
        <v>2101020050</v>
      </c>
      <c r="F1903" s="56">
        <v>5401010050</v>
      </c>
      <c r="G1903" s="56" t="s">
        <v>11431</v>
      </c>
      <c r="H1903" s="56">
        <v>400204</v>
      </c>
      <c r="I1903" s="56" t="s">
        <v>11539</v>
      </c>
      <c r="J1903" s="56" t="s">
        <v>1684</v>
      </c>
      <c r="K1903" s="56" t="s">
        <v>1556</v>
      </c>
      <c r="L1903" s="56" t="s">
        <v>7138</v>
      </c>
      <c r="M1903" s="73">
        <v>40057</v>
      </c>
      <c r="N1903" s="56"/>
      <c r="O1903" s="56"/>
      <c r="P1903" s="56" t="s">
        <v>7139</v>
      </c>
      <c r="Q1903" s="56"/>
      <c r="R1903" s="56" t="s">
        <v>70</v>
      </c>
      <c r="S1903" s="56" t="s">
        <v>11415</v>
      </c>
      <c r="T1903" s="56" t="s">
        <v>7140</v>
      </c>
      <c r="U1903" s="57">
        <v>24489608</v>
      </c>
      <c r="V1903" s="57">
        <v>-11766380.130000001</v>
      </c>
      <c r="W1903" s="57">
        <v>12723227.869999999</v>
      </c>
      <c r="X1903" s="57">
        <v>0</v>
      </c>
      <c r="Y1903" s="73">
        <v>40057</v>
      </c>
      <c r="Z1903" s="57">
        <v>-449295.94</v>
      </c>
      <c r="AA1903" s="57">
        <v>0</v>
      </c>
      <c r="AB1903" s="57">
        <v>12273931.93</v>
      </c>
      <c r="AC1903" s="57">
        <v>0</v>
      </c>
      <c r="AD1903" s="56" t="s">
        <v>9255</v>
      </c>
      <c r="AE1903" s="57">
        <v>0</v>
      </c>
      <c r="AF1903" s="57">
        <v>0</v>
      </c>
      <c r="AG1903" s="57">
        <v>0</v>
      </c>
      <c r="AI1903"/>
      <c r="AJ1903"/>
    </row>
    <row r="1904" spans="1:36">
      <c r="A1904" s="56" t="s">
        <v>49</v>
      </c>
      <c r="B1904" s="56" t="s">
        <v>11427</v>
      </c>
      <c r="C1904" s="56">
        <v>2101010050</v>
      </c>
      <c r="D1904" s="56" t="s">
        <v>43</v>
      </c>
      <c r="E1904" s="56">
        <v>2101020050</v>
      </c>
      <c r="F1904" s="56">
        <v>5401010050</v>
      </c>
      <c r="G1904" s="56" t="s">
        <v>11431</v>
      </c>
      <c r="H1904" s="56">
        <v>400204</v>
      </c>
      <c r="I1904" s="56" t="s">
        <v>11539</v>
      </c>
      <c r="J1904" s="56" t="s">
        <v>1685</v>
      </c>
      <c r="K1904" s="56" t="s">
        <v>1558</v>
      </c>
      <c r="L1904" s="56" t="s">
        <v>7138</v>
      </c>
      <c r="M1904" s="73">
        <v>40057</v>
      </c>
      <c r="N1904" s="56"/>
      <c r="O1904" s="56"/>
      <c r="P1904" s="56" t="s">
        <v>7139</v>
      </c>
      <c r="Q1904" s="56"/>
      <c r="R1904" s="56" t="s">
        <v>70</v>
      </c>
      <c r="S1904" s="56" t="s">
        <v>11415</v>
      </c>
      <c r="T1904" s="56" t="s">
        <v>7140</v>
      </c>
      <c r="U1904" s="57">
        <v>44083756</v>
      </c>
      <c r="V1904" s="57">
        <v>-21180666.280000001</v>
      </c>
      <c r="W1904" s="57">
        <v>22903089.719999999</v>
      </c>
      <c r="X1904" s="57">
        <v>0</v>
      </c>
      <c r="Y1904" s="73">
        <v>40057</v>
      </c>
      <c r="Z1904" s="57">
        <v>-808777.87</v>
      </c>
      <c r="AA1904" s="57">
        <v>0</v>
      </c>
      <c r="AB1904" s="57">
        <v>22094311.850000001</v>
      </c>
      <c r="AC1904" s="57">
        <v>0</v>
      </c>
      <c r="AD1904" s="56" t="s">
        <v>9255</v>
      </c>
      <c r="AE1904" s="57">
        <v>0</v>
      </c>
      <c r="AF1904" s="57">
        <v>0</v>
      </c>
      <c r="AG1904" s="57">
        <v>0</v>
      </c>
      <c r="AI1904"/>
      <c r="AJ1904"/>
    </row>
    <row r="1905" spans="1:36">
      <c r="A1905" s="56" t="s">
        <v>49</v>
      </c>
      <c r="B1905" s="56" t="s">
        <v>11427</v>
      </c>
      <c r="C1905" s="56">
        <v>2101010050</v>
      </c>
      <c r="D1905" s="56" t="s">
        <v>43</v>
      </c>
      <c r="E1905" s="56">
        <v>2101020050</v>
      </c>
      <c r="F1905" s="56">
        <v>5401010050</v>
      </c>
      <c r="G1905" s="56" t="s">
        <v>11431</v>
      </c>
      <c r="H1905" s="56">
        <v>400204</v>
      </c>
      <c r="I1905" s="56" t="s">
        <v>11539</v>
      </c>
      <c r="J1905" s="56" t="s">
        <v>1686</v>
      </c>
      <c r="K1905" s="56" t="s">
        <v>1560</v>
      </c>
      <c r="L1905" s="56" t="s">
        <v>7138</v>
      </c>
      <c r="M1905" s="73">
        <v>40057</v>
      </c>
      <c r="N1905" s="56"/>
      <c r="O1905" s="56"/>
      <c r="P1905" s="56" t="s">
        <v>7139</v>
      </c>
      <c r="Q1905" s="56"/>
      <c r="R1905" s="56" t="s">
        <v>70</v>
      </c>
      <c r="S1905" s="56" t="s">
        <v>11415</v>
      </c>
      <c r="T1905" s="56" t="s">
        <v>7140</v>
      </c>
      <c r="U1905" s="57">
        <v>52339823</v>
      </c>
      <c r="V1905" s="57">
        <v>-25147411.359999999</v>
      </c>
      <c r="W1905" s="57">
        <v>27192411.640000001</v>
      </c>
      <c r="X1905" s="57">
        <v>0</v>
      </c>
      <c r="Y1905" s="73">
        <v>40057</v>
      </c>
      <c r="Z1905" s="57">
        <v>-960246.89</v>
      </c>
      <c r="AA1905" s="57">
        <v>0</v>
      </c>
      <c r="AB1905" s="57">
        <v>26232164.75</v>
      </c>
      <c r="AC1905" s="57">
        <v>0</v>
      </c>
      <c r="AD1905" s="56" t="s">
        <v>9255</v>
      </c>
      <c r="AE1905" s="57">
        <v>0</v>
      </c>
      <c r="AF1905" s="57">
        <v>0</v>
      </c>
      <c r="AG1905" s="57">
        <v>0</v>
      </c>
      <c r="AI1905"/>
      <c r="AJ1905"/>
    </row>
    <row r="1906" spans="1:36">
      <c r="A1906" s="56" t="s">
        <v>49</v>
      </c>
      <c r="B1906" s="56" t="s">
        <v>11427</v>
      </c>
      <c r="C1906" s="56">
        <v>2101010050</v>
      </c>
      <c r="D1906" s="56" t="s">
        <v>43</v>
      </c>
      <c r="E1906" s="56">
        <v>2101020050</v>
      </c>
      <c r="F1906" s="56">
        <v>5401010050</v>
      </c>
      <c r="G1906" s="56" t="s">
        <v>11431</v>
      </c>
      <c r="H1906" s="56">
        <v>400204</v>
      </c>
      <c r="I1906" s="56" t="s">
        <v>11539</v>
      </c>
      <c r="J1906" s="56" t="s">
        <v>1687</v>
      </c>
      <c r="K1906" s="56" t="s">
        <v>1562</v>
      </c>
      <c r="L1906" s="56" t="s">
        <v>7138</v>
      </c>
      <c r="M1906" s="73">
        <v>40057</v>
      </c>
      <c r="N1906" s="56"/>
      <c r="O1906" s="56"/>
      <c r="P1906" s="56" t="s">
        <v>7139</v>
      </c>
      <c r="Q1906" s="56"/>
      <c r="R1906" s="56" t="s">
        <v>70</v>
      </c>
      <c r="S1906" s="56" t="s">
        <v>11415</v>
      </c>
      <c r="T1906" s="56" t="s">
        <v>7140</v>
      </c>
      <c r="U1906" s="57">
        <v>10580910</v>
      </c>
      <c r="V1906" s="57">
        <v>-5083748.3099999996</v>
      </c>
      <c r="W1906" s="57">
        <v>5497161.6900000004</v>
      </c>
      <c r="X1906" s="57">
        <v>0</v>
      </c>
      <c r="Y1906" s="73">
        <v>40057</v>
      </c>
      <c r="Z1906" s="57">
        <v>-194121.53</v>
      </c>
      <c r="AA1906" s="57">
        <v>0</v>
      </c>
      <c r="AB1906" s="57">
        <v>5303040.16</v>
      </c>
      <c r="AC1906" s="57">
        <v>0</v>
      </c>
      <c r="AD1906" s="56" t="s">
        <v>9255</v>
      </c>
      <c r="AE1906" s="57">
        <v>0</v>
      </c>
      <c r="AF1906" s="57">
        <v>0</v>
      </c>
      <c r="AG1906" s="57">
        <v>0</v>
      </c>
      <c r="AI1906"/>
      <c r="AJ1906"/>
    </row>
    <row r="1907" spans="1:36">
      <c r="A1907" s="56" t="s">
        <v>49</v>
      </c>
      <c r="B1907" s="56" t="s">
        <v>11427</v>
      </c>
      <c r="C1907" s="56">
        <v>2101010050</v>
      </c>
      <c r="D1907" s="56" t="s">
        <v>43</v>
      </c>
      <c r="E1907" s="56">
        <v>2101020050</v>
      </c>
      <c r="F1907" s="56">
        <v>5401010050</v>
      </c>
      <c r="G1907" s="56" t="s">
        <v>11431</v>
      </c>
      <c r="H1907" s="56">
        <v>400204</v>
      </c>
      <c r="I1907" s="56" t="s">
        <v>11539</v>
      </c>
      <c r="J1907" s="56" t="s">
        <v>1688</v>
      </c>
      <c r="K1907" s="56" t="s">
        <v>1564</v>
      </c>
      <c r="L1907" s="56" t="s">
        <v>7138</v>
      </c>
      <c r="M1907" s="73">
        <v>40057</v>
      </c>
      <c r="N1907" s="56"/>
      <c r="O1907" s="56"/>
      <c r="P1907" s="56" t="s">
        <v>7139</v>
      </c>
      <c r="Q1907" s="56"/>
      <c r="R1907" s="56" t="s">
        <v>70</v>
      </c>
      <c r="S1907" s="56" t="s">
        <v>11415</v>
      </c>
      <c r="T1907" s="56" t="s">
        <v>7140</v>
      </c>
      <c r="U1907" s="57">
        <v>23156643</v>
      </c>
      <c r="V1907" s="57">
        <v>-11125937.970000001</v>
      </c>
      <c r="W1907" s="57">
        <v>12030705.029999999</v>
      </c>
      <c r="X1907" s="57">
        <v>0</v>
      </c>
      <c r="Y1907" s="73">
        <v>40057</v>
      </c>
      <c r="Z1907" s="57">
        <v>-424840.84</v>
      </c>
      <c r="AA1907" s="57">
        <v>0</v>
      </c>
      <c r="AB1907" s="57">
        <v>11605864.189999999</v>
      </c>
      <c r="AC1907" s="57">
        <v>0</v>
      </c>
      <c r="AD1907" s="56" t="s">
        <v>9255</v>
      </c>
      <c r="AE1907" s="57">
        <v>0</v>
      </c>
      <c r="AF1907" s="57">
        <v>0</v>
      </c>
      <c r="AG1907" s="57">
        <v>0</v>
      </c>
      <c r="AI1907"/>
      <c r="AJ1907"/>
    </row>
    <row r="1908" spans="1:36">
      <c r="A1908" s="56" t="s">
        <v>49</v>
      </c>
      <c r="B1908" s="56" t="s">
        <v>11427</v>
      </c>
      <c r="C1908" s="56">
        <v>2101010050</v>
      </c>
      <c r="D1908" s="56" t="s">
        <v>43</v>
      </c>
      <c r="E1908" s="56">
        <v>2101020050</v>
      </c>
      <c r="F1908" s="56">
        <v>5401010050</v>
      </c>
      <c r="G1908" s="56" t="s">
        <v>11431</v>
      </c>
      <c r="H1908" s="56">
        <v>400204</v>
      </c>
      <c r="I1908" s="56" t="s">
        <v>11539</v>
      </c>
      <c r="J1908" s="56" t="s">
        <v>1689</v>
      </c>
      <c r="K1908" s="56" t="s">
        <v>1566</v>
      </c>
      <c r="L1908" s="56" t="s">
        <v>7138</v>
      </c>
      <c r="M1908" s="73">
        <v>40057</v>
      </c>
      <c r="N1908" s="56"/>
      <c r="O1908" s="56"/>
      <c r="P1908" s="56" t="s">
        <v>7139</v>
      </c>
      <c r="Q1908" s="56"/>
      <c r="R1908" s="56" t="s">
        <v>70</v>
      </c>
      <c r="S1908" s="56" t="s">
        <v>11415</v>
      </c>
      <c r="T1908" s="56" t="s">
        <v>7140</v>
      </c>
      <c r="U1908" s="57">
        <v>18581581</v>
      </c>
      <c r="V1908" s="57">
        <v>-8927784.7599999998</v>
      </c>
      <c r="W1908" s="57">
        <v>9653796.2400000002</v>
      </c>
      <c r="X1908" s="57">
        <v>0</v>
      </c>
      <c r="Y1908" s="73">
        <v>40057</v>
      </c>
      <c r="Z1908" s="57">
        <v>-340904.95</v>
      </c>
      <c r="AA1908" s="57">
        <v>0</v>
      </c>
      <c r="AB1908" s="57">
        <v>9312891.2899999991</v>
      </c>
      <c r="AC1908" s="57">
        <v>0</v>
      </c>
      <c r="AD1908" s="56" t="s">
        <v>9255</v>
      </c>
      <c r="AE1908" s="57">
        <v>0</v>
      </c>
      <c r="AF1908" s="57">
        <v>0</v>
      </c>
      <c r="AG1908" s="57">
        <v>0</v>
      </c>
      <c r="AI1908"/>
      <c r="AJ1908"/>
    </row>
    <row r="1909" spans="1:36">
      <c r="A1909" s="56" t="s">
        <v>49</v>
      </c>
      <c r="B1909" s="56" t="s">
        <v>11427</v>
      </c>
      <c r="C1909" s="56">
        <v>2101010050</v>
      </c>
      <c r="D1909" s="56" t="s">
        <v>43</v>
      </c>
      <c r="E1909" s="56">
        <v>2101020050</v>
      </c>
      <c r="F1909" s="56">
        <v>5401010050</v>
      </c>
      <c r="G1909" s="56" t="s">
        <v>11431</v>
      </c>
      <c r="H1909" s="56">
        <v>400204</v>
      </c>
      <c r="I1909" s="56" t="s">
        <v>11539</v>
      </c>
      <c r="J1909" s="56" t="s">
        <v>1690</v>
      </c>
      <c r="K1909" s="56" t="s">
        <v>1568</v>
      </c>
      <c r="L1909" s="56" t="s">
        <v>7138</v>
      </c>
      <c r="M1909" s="73">
        <v>40057</v>
      </c>
      <c r="N1909" s="56"/>
      <c r="O1909" s="56"/>
      <c r="P1909" s="56" t="s">
        <v>7139</v>
      </c>
      <c r="Q1909" s="56"/>
      <c r="R1909" s="56" t="s">
        <v>70</v>
      </c>
      <c r="S1909" s="56" t="s">
        <v>11415</v>
      </c>
      <c r="T1909" s="56" t="s">
        <v>7140</v>
      </c>
      <c r="U1909" s="57">
        <v>27981317</v>
      </c>
      <c r="V1909" s="57">
        <v>-13444020.82</v>
      </c>
      <c r="W1909" s="57">
        <v>14537296.18</v>
      </c>
      <c r="X1909" s="57">
        <v>0</v>
      </c>
      <c r="Y1909" s="73">
        <v>40057</v>
      </c>
      <c r="Z1909" s="57">
        <v>-513356.22</v>
      </c>
      <c r="AA1909" s="57">
        <v>0</v>
      </c>
      <c r="AB1909" s="57">
        <v>14023939.960000001</v>
      </c>
      <c r="AC1909" s="57">
        <v>0</v>
      </c>
      <c r="AD1909" s="56" t="s">
        <v>9255</v>
      </c>
      <c r="AE1909" s="57">
        <v>0</v>
      </c>
      <c r="AF1909" s="57">
        <v>0</v>
      </c>
      <c r="AG1909" s="57">
        <v>0</v>
      </c>
      <c r="AI1909"/>
      <c r="AJ1909"/>
    </row>
    <row r="1910" spans="1:36">
      <c r="A1910" s="56" t="s">
        <v>49</v>
      </c>
      <c r="B1910" s="56" t="s">
        <v>11427</v>
      </c>
      <c r="C1910" s="56">
        <v>2101010050</v>
      </c>
      <c r="D1910" s="56" t="s">
        <v>43</v>
      </c>
      <c r="E1910" s="56">
        <v>2101020050</v>
      </c>
      <c r="F1910" s="56">
        <v>5401010050</v>
      </c>
      <c r="G1910" s="56" t="s">
        <v>11431</v>
      </c>
      <c r="H1910" s="56">
        <v>400204</v>
      </c>
      <c r="I1910" s="56" t="s">
        <v>11539</v>
      </c>
      <c r="J1910" s="56" t="s">
        <v>1691</v>
      </c>
      <c r="K1910" s="56" t="s">
        <v>1266</v>
      </c>
      <c r="L1910" s="56" t="s">
        <v>7138</v>
      </c>
      <c r="M1910" s="73">
        <v>40057</v>
      </c>
      <c r="N1910" s="56"/>
      <c r="O1910" s="56"/>
      <c r="P1910" s="56" t="s">
        <v>7139</v>
      </c>
      <c r="Q1910" s="56"/>
      <c r="R1910" s="56" t="s">
        <v>70</v>
      </c>
      <c r="S1910" s="56" t="s">
        <v>11415</v>
      </c>
      <c r="T1910" s="56" t="s">
        <v>7140</v>
      </c>
      <c r="U1910" s="57">
        <v>44274029</v>
      </c>
      <c r="V1910" s="57">
        <v>-21272085.789999999</v>
      </c>
      <c r="W1910" s="57">
        <v>23001943.210000001</v>
      </c>
      <c r="X1910" s="57">
        <v>0</v>
      </c>
      <c r="Y1910" s="73">
        <v>40057</v>
      </c>
      <c r="Z1910" s="57">
        <v>-812268.69</v>
      </c>
      <c r="AA1910" s="57">
        <v>0</v>
      </c>
      <c r="AB1910" s="57">
        <v>22189674.52</v>
      </c>
      <c r="AC1910" s="57">
        <v>0</v>
      </c>
      <c r="AD1910" s="56" t="s">
        <v>9255</v>
      </c>
      <c r="AE1910" s="57">
        <v>0</v>
      </c>
      <c r="AF1910" s="57">
        <v>0</v>
      </c>
      <c r="AG1910" s="57">
        <v>0</v>
      </c>
      <c r="AI1910"/>
      <c r="AJ1910"/>
    </row>
    <row r="1911" spans="1:36">
      <c r="A1911" s="56" t="s">
        <v>49</v>
      </c>
      <c r="B1911" s="56" t="s">
        <v>11427</v>
      </c>
      <c r="C1911" s="56">
        <v>2101010050</v>
      </c>
      <c r="D1911" s="56" t="s">
        <v>43</v>
      </c>
      <c r="E1911" s="56">
        <v>2101020050</v>
      </c>
      <c r="F1911" s="56">
        <v>5401010050</v>
      </c>
      <c r="G1911" s="56" t="s">
        <v>11431</v>
      </c>
      <c r="H1911" s="56">
        <v>400204</v>
      </c>
      <c r="I1911" s="56" t="s">
        <v>11539</v>
      </c>
      <c r="J1911" s="56" t="s">
        <v>1692</v>
      </c>
      <c r="K1911" s="56" t="s">
        <v>1268</v>
      </c>
      <c r="L1911" s="56" t="s">
        <v>7138</v>
      </c>
      <c r="M1911" s="73">
        <v>40057</v>
      </c>
      <c r="N1911" s="56"/>
      <c r="O1911" s="56"/>
      <c r="P1911" s="56" t="s">
        <v>7139</v>
      </c>
      <c r="Q1911" s="56"/>
      <c r="R1911" s="56" t="s">
        <v>70</v>
      </c>
      <c r="S1911" s="56" t="s">
        <v>11415</v>
      </c>
      <c r="T1911" s="56" t="s">
        <v>7140</v>
      </c>
      <c r="U1911" s="57">
        <v>123571319</v>
      </c>
      <c r="V1911" s="57">
        <v>-59371594.640000001</v>
      </c>
      <c r="W1911" s="57">
        <v>64199724.359999999</v>
      </c>
      <c r="X1911" s="57">
        <v>0</v>
      </c>
      <c r="Y1911" s="73">
        <v>40057</v>
      </c>
      <c r="Z1911" s="57">
        <v>-2267087.85</v>
      </c>
      <c r="AA1911" s="57">
        <v>0</v>
      </c>
      <c r="AB1911" s="57">
        <v>61932636.509999998</v>
      </c>
      <c r="AC1911" s="57">
        <v>0</v>
      </c>
      <c r="AD1911" s="56" t="s">
        <v>9255</v>
      </c>
      <c r="AE1911" s="57">
        <v>0</v>
      </c>
      <c r="AF1911" s="57">
        <v>0</v>
      </c>
      <c r="AG1911" s="57">
        <v>0</v>
      </c>
      <c r="AI1911"/>
      <c r="AJ1911"/>
    </row>
    <row r="1912" spans="1:36">
      <c r="A1912" s="56" t="s">
        <v>49</v>
      </c>
      <c r="B1912" s="56" t="s">
        <v>11427</v>
      </c>
      <c r="C1912" s="56">
        <v>2101010050</v>
      </c>
      <c r="D1912" s="56" t="s">
        <v>43</v>
      </c>
      <c r="E1912" s="56">
        <v>2101020050</v>
      </c>
      <c r="F1912" s="56">
        <v>5401010050</v>
      </c>
      <c r="G1912" s="56" t="s">
        <v>11431</v>
      </c>
      <c r="H1912" s="56">
        <v>400204</v>
      </c>
      <c r="I1912" s="56" t="s">
        <v>11539</v>
      </c>
      <c r="J1912" s="56" t="s">
        <v>1693</v>
      </c>
      <c r="K1912" s="56" t="s">
        <v>1572</v>
      </c>
      <c r="L1912" s="56" t="s">
        <v>7138</v>
      </c>
      <c r="M1912" s="73">
        <v>40057</v>
      </c>
      <c r="N1912" s="56"/>
      <c r="O1912" s="56"/>
      <c r="P1912" s="56" t="s">
        <v>7139</v>
      </c>
      <c r="Q1912" s="56"/>
      <c r="R1912" s="56" t="s">
        <v>70</v>
      </c>
      <c r="S1912" s="56" t="s">
        <v>11415</v>
      </c>
      <c r="T1912" s="56" t="s">
        <v>7140</v>
      </c>
      <c r="U1912" s="57">
        <v>24525972</v>
      </c>
      <c r="V1912" s="57">
        <v>-11783851.48</v>
      </c>
      <c r="W1912" s="57">
        <v>12742120.52</v>
      </c>
      <c r="X1912" s="57">
        <v>0</v>
      </c>
      <c r="Y1912" s="73">
        <v>40057</v>
      </c>
      <c r="Z1912" s="57">
        <v>-449963.09</v>
      </c>
      <c r="AA1912" s="57">
        <v>0</v>
      </c>
      <c r="AB1912" s="57">
        <v>12292157.43</v>
      </c>
      <c r="AC1912" s="57">
        <v>0</v>
      </c>
      <c r="AD1912" s="56" t="s">
        <v>9255</v>
      </c>
      <c r="AE1912" s="57">
        <v>0</v>
      </c>
      <c r="AF1912" s="57">
        <v>0</v>
      </c>
      <c r="AG1912" s="57">
        <v>0</v>
      </c>
      <c r="AI1912"/>
      <c r="AJ1912"/>
    </row>
    <row r="1913" spans="1:36">
      <c r="A1913" s="56" t="s">
        <v>49</v>
      </c>
      <c r="B1913" s="56" t="s">
        <v>11427</v>
      </c>
      <c r="C1913" s="56">
        <v>2101010050</v>
      </c>
      <c r="D1913" s="56" t="s">
        <v>43</v>
      </c>
      <c r="E1913" s="56">
        <v>2101020050</v>
      </c>
      <c r="F1913" s="56">
        <v>5401010050</v>
      </c>
      <c r="G1913" s="56" t="s">
        <v>11431</v>
      </c>
      <c r="H1913" s="56">
        <v>400204</v>
      </c>
      <c r="I1913" s="56" t="s">
        <v>11539</v>
      </c>
      <c r="J1913" s="56" t="s">
        <v>1708</v>
      </c>
      <c r="K1913" s="56" t="s">
        <v>1306</v>
      </c>
      <c r="L1913" s="56" t="s">
        <v>7138</v>
      </c>
      <c r="M1913" s="73">
        <v>40057</v>
      </c>
      <c r="N1913" s="56"/>
      <c r="O1913" s="56"/>
      <c r="P1913" s="56" t="s">
        <v>7139</v>
      </c>
      <c r="Q1913" s="56"/>
      <c r="R1913" s="56" t="s">
        <v>70</v>
      </c>
      <c r="S1913" s="56" t="s">
        <v>11415</v>
      </c>
      <c r="T1913" s="56" t="s">
        <v>7140</v>
      </c>
      <c r="U1913" s="57">
        <v>455014023</v>
      </c>
      <c r="V1913" s="57">
        <v>-218617949.34</v>
      </c>
      <c r="W1913" s="57">
        <v>236396073.66</v>
      </c>
      <c r="X1913" s="57">
        <v>0</v>
      </c>
      <c r="Y1913" s="73">
        <v>40057</v>
      </c>
      <c r="Z1913" s="57">
        <v>-8347865.5099999998</v>
      </c>
      <c r="AA1913" s="57">
        <v>0</v>
      </c>
      <c r="AB1913" s="57">
        <v>228048208.15000001</v>
      </c>
      <c r="AC1913" s="57">
        <v>0</v>
      </c>
      <c r="AD1913" s="56" t="s">
        <v>9255</v>
      </c>
      <c r="AE1913" s="57">
        <v>0</v>
      </c>
      <c r="AF1913" s="57">
        <v>0</v>
      </c>
      <c r="AG1913" s="57">
        <v>0</v>
      </c>
      <c r="AI1913"/>
      <c r="AJ1913"/>
    </row>
    <row r="1914" spans="1:36">
      <c r="A1914" s="56" t="s">
        <v>49</v>
      </c>
      <c r="B1914" s="56" t="s">
        <v>11427</v>
      </c>
      <c r="C1914" s="56">
        <v>2101010050</v>
      </c>
      <c r="D1914" s="56" t="s">
        <v>43</v>
      </c>
      <c r="E1914" s="56">
        <v>2101020050</v>
      </c>
      <c r="F1914" s="56">
        <v>5401010050</v>
      </c>
      <c r="G1914" s="56" t="s">
        <v>11431</v>
      </c>
      <c r="H1914" s="56">
        <v>400204</v>
      </c>
      <c r="I1914" s="56" t="s">
        <v>11539</v>
      </c>
      <c r="J1914" s="56" t="s">
        <v>1711</v>
      </c>
      <c r="K1914" s="56" t="s">
        <v>1595</v>
      </c>
      <c r="L1914" s="56" t="s">
        <v>7138</v>
      </c>
      <c r="M1914" s="73">
        <v>40057</v>
      </c>
      <c r="N1914" s="56"/>
      <c r="O1914" s="56"/>
      <c r="P1914" s="56" t="s">
        <v>7139</v>
      </c>
      <c r="Q1914" s="56"/>
      <c r="R1914" s="56" t="s">
        <v>70</v>
      </c>
      <c r="S1914" s="56" t="s">
        <v>11415</v>
      </c>
      <c r="T1914" s="56" t="s">
        <v>7140</v>
      </c>
      <c r="U1914" s="57">
        <v>19392857</v>
      </c>
      <c r="V1914" s="57">
        <v>-9317573.6600000001</v>
      </c>
      <c r="W1914" s="57">
        <v>10075283.34</v>
      </c>
      <c r="X1914" s="57">
        <v>0</v>
      </c>
      <c r="Y1914" s="73">
        <v>40057</v>
      </c>
      <c r="Z1914" s="57">
        <v>-355788.95</v>
      </c>
      <c r="AA1914" s="57">
        <v>0</v>
      </c>
      <c r="AB1914" s="57">
        <v>9719494.3900000006</v>
      </c>
      <c r="AC1914" s="57">
        <v>0</v>
      </c>
      <c r="AD1914" s="56" t="s">
        <v>9255</v>
      </c>
      <c r="AE1914" s="57">
        <v>0</v>
      </c>
      <c r="AF1914" s="57">
        <v>0</v>
      </c>
      <c r="AG1914" s="57">
        <v>0</v>
      </c>
      <c r="AI1914"/>
      <c r="AJ1914"/>
    </row>
    <row r="1915" spans="1:36">
      <c r="A1915" s="56" t="s">
        <v>49</v>
      </c>
      <c r="B1915" s="56" t="s">
        <v>11427</v>
      </c>
      <c r="C1915" s="56">
        <v>2101010050</v>
      </c>
      <c r="D1915" s="56" t="s">
        <v>43</v>
      </c>
      <c r="E1915" s="56">
        <v>2101020050</v>
      </c>
      <c r="F1915" s="56">
        <v>5401010050</v>
      </c>
      <c r="G1915" s="56" t="s">
        <v>11431</v>
      </c>
      <c r="H1915" s="56">
        <v>400204</v>
      </c>
      <c r="I1915" s="56" t="s">
        <v>11511</v>
      </c>
      <c r="J1915" s="56" t="s">
        <v>1628</v>
      </c>
      <c r="K1915" s="56" t="s">
        <v>1629</v>
      </c>
      <c r="L1915" s="56" t="s">
        <v>7138</v>
      </c>
      <c r="M1915" s="73">
        <v>40057</v>
      </c>
      <c r="N1915" s="56"/>
      <c r="O1915" s="56"/>
      <c r="P1915" s="56" t="s">
        <v>7139</v>
      </c>
      <c r="Q1915" s="56"/>
      <c r="R1915" s="56" t="s">
        <v>70</v>
      </c>
      <c r="S1915" s="56" t="s">
        <v>11415</v>
      </c>
      <c r="T1915" s="56" t="s">
        <v>7140</v>
      </c>
      <c r="U1915" s="57">
        <v>278146145</v>
      </c>
      <c r="V1915" s="57">
        <v>-133639264.86</v>
      </c>
      <c r="W1915" s="57">
        <v>144506880.13999999</v>
      </c>
      <c r="X1915" s="57">
        <v>0</v>
      </c>
      <c r="Y1915" s="73">
        <v>40057</v>
      </c>
      <c r="Z1915" s="57">
        <v>-5102978.16</v>
      </c>
      <c r="AA1915" s="57">
        <v>0</v>
      </c>
      <c r="AB1915" s="57">
        <v>139403901.97999999</v>
      </c>
      <c r="AC1915" s="57">
        <v>0</v>
      </c>
      <c r="AD1915" s="56" t="s">
        <v>9255</v>
      </c>
      <c r="AE1915" s="57">
        <v>0</v>
      </c>
      <c r="AF1915" s="57">
        <v>0</v>
      </c>
      <c r="AG1915" s="57">
        <v>0</v>
      </c>
      <c r="AI1915"/>
      <c r="AJ1915"/>
    </row>
    <row r="1916" spans="1:36">
      <c r="A1916" s="56" t="s">
        <v>49</v>
      </c>
      <c r="B1916" s="56" t="s">
        <v>11427</v>
      </c>
      <c r="C1916" s="56">
        <v>2101010050</v>
      </c>
      <c r="D1916" s="56" t="s">
        <v>43</v>
      </c>
      <c r="E1916" s="56">
        <v>2101020050</v>
      </c>
      <c r="F1916" s="56">
        <v>5401010050</v>
      </c>
      <c r="G1916" s="56" t="s">
        <v>11431</v>
      </c>
      <c r="H1916" s="56">
        <v>400204</v>
      </c>
      <c r="I1916" s="56" t="s">
        <v>11508</v>
      </c>
      <c r="J1916" s="56" t="s">
        <v>1678</v>
      </c>
      <c r="K1916" s="56" t="s">
        <v>1547</v>
      </c>
      <c r="L1916" s="56" t="s">
        <v>7138</v>
      </c>
      <c r="M1916" s="73">
        <v>40057</v>
      </c>
      <c r="N1916" s="56"/>
      <c r="O1916" s="56"/>
      <c r="P1916" s="56" t="s">
        <v>7139</v>
      </c>
      <c r="Q1916" s="56"/>
      <c r="R1916" s="56" t="s">
        <v>70</v>
      </c>
      <c r="S1916" s="56" t="s">
        <v>11415</v>
      </c>
      <c r="T1916" s="56" t="s">
        <v>7140</v>
      </c>
      <c r="U1916" s="57">
        <v>29659493</v>
      </c>
      <c r="V1916" s="57">
        <v>-14250324.25</v>
      </c>
      <c r="W1916" s="57">
        <v>15409168.75</v>
      </c>
      <c r="X1916" s="57">
        <v>0</v>
      </c>
      <c r="Y1916" s="73">
        <v>40057</v>
      </c>
      <c r="Z1916" s="57">
        <v>-544144.68999999994</v>
      </c>
      <c r="AA1916" s="57">
        <v>0</v>
      </c>
      <c r="AB1916" s="57">
        <v>14865024.060000001</v>
      </c>
      <c r="AC1916" s="57">
        <v>0</v>
      </c>
      <c r="AD1916" s="56" t="s">
        <v>9255</v>
      </c>
      <c r="AE1916" s="57">
        <v>0</v>
      </c>
      <c r="AF1916" s="57">
        <v>0</v>
      </c>
      <c r="AG1916" s="57">
        <v>0</v>
      </c>
      <c r="AI1916"/>
      <c r="AJ1916"/>
    </row>
    <row r="1917" spans="1:36">
      <c r="A1917" s="56" t="s">
        <v>49</v>
      </c>
      <c r="B1917" s="56" t="s">
        <v>11427</v>
      </c>
      <c r="C1917" s="56">
        <v>2101010050</v>
      </c>
      <c r="D1917" s="56" t="s">
        <v>43</v>
      </c>
      <c r="E1917" s="56">
        <v>2101020050</v>
      </c>
      <c r="F1917" s="56">
        <v>5401010050</v>
      </c>
      <c r="G1917" s="56" t="s">
        <v>11431</v>
      </c>
      <c r="H1917" s="56">
        <v>400204</v>
      </c>
      <c r="I1917" s="56" t="s">
        <v>11539</v>
      </c>
      <c r="J1917" s="56" t="s">
        <v>1712</v>
      </c>
      <c r="K1917" s="56" t="s">
        <v>1599</v>
      </c>
      <c r="L1917" s="56" t="s">
        <v>7138</v>
      </c>
      <c r="M1917" s="73">
        <v>40057</v>
      </c>
      <c r="N1917" s="56"/>
      <c r="O1917" s="56"/>
      <c r="P1917" s="56" t="s">
        <v>7139</v>
      </c>
      <c r="Q1917" s="56"/>
      <c r="R1917" s="56" t="s">
        <v>70</v>
      </c>
      <c r="S1917" s="56" t="s">
        <v>11415</v>
      </c>
      <c r="T1917" s="56" t="s">
        <v>7140</v>
      </c>
      <c r="U1917" s="57">
        <v>24203753</v>
      </c>
      <c r="V1917" s="57">
        <v>-11629037.039999999</v>
      </c>
      <c r="W1917" s="57">
        <v>12574715.960000001</v>
      </c>
      <c r="X1917" s="57">
        <v>0</v>
      </c>
      <c r="Y1917" s="73">
        <v>40057</v>
      </c>
      <c r="Z1917" s="57">
        <v>-444051.53</v>
      </c>
      <c r="AA1917" s="57">
        <v>0</v>
      </c>
      <c r="AB1917" s="57">
        <v>12130664.43</v>
      </c>
      <c r="AC1917" s="57">
        <v>0</v>
      </c>
      <c r="AD1917" s="56" t="s">
        <v>9255</v>
      </c>
      <c r="AE1917" s="57">
        <v>0</v>
      </c>
      <c r="AF1917" s="57">
        <v>0</v>
      </c>
      <c r="AG1917" s="57">
        <v>0</v>
      </c>
      <c r="AI1917"/>
      <c r="AJ1917"/>
    </row>
    <row r="1918" spans="1:36">
      <c r="A1918" s="56" t="s">
        <v>49</v>
      </c>
      <c r="B1918" s="56" t="s">
        <v>11427</v>
      </c>
      <c r="C1918" s="56">
        <v>2101010050</v>
      </c>
      <c r="D1918" s="56" t="s">
        <v>43</v>
      </c>
      <c r="E1918" s="56">
        <v>2101020050</v>
      </c>
      <c r="F1918" s="56">
        <v>5401010050</v>
      </c>
      <c r="G1918" s="56" t="s">
        <v>11431</v>
      </c>
      <c r="H1918" s="56">
        <v>400204</v>
      </c>
      <c r="I1918" s="56" t="s">
        <v>11555</v>
      </c>
      <c r="J1918" s="56" t="s">
        <v>1716</v>
      </c>
      <c r="K1918" s="56" t="s">
        <v>1607</v>
      </c>
      <c r="L1918" s="56" t="s">
        <v>7138</v>
      </c>
      <c r="M1918" s="73">
        <v>40057</v>
      </c>
      <c r="N1918" s="56"/>
      <c r="O1918" s="56"/>
      <c r="P1918" s="56" t="s">
        <v>7139</v>
      </c>
      <c r="Q1918" s="56"/>
      <c r="R1918" s="56" t="s">
        <v>70</v>
      </c>
      <c r="S1918" s="56" t="s">
        <v>11415</v>
      </c>
      <c r="T1918" s="56" t="s">
        <v>7140</v>
      </c>
      <c r="U1918" s="57">
        <v>348477055</v>
      </c>
      <c r="V1918" s="57">
        <v>-167430749.13</v>
      </c>
      <c r="W1918" s="57">
        <v>181046305.87</v>
      </c>
      <c r="X1918" s="57">
        <v>0</v>
      </c>
      <c r="Y1918" s="73">
        <v>40057</v>
      </c>
      <c r="Z1918" s="57">
        <v>-6393296.5999999996</v>
      </c>
      <c r="AA1918" s="57">
        <v>0</v>
      </c>
      <c r="AB1918" s="57">
        <v>174653009.27000001</v>
      </c>
      <c r="AC1918" s="57">
        <v>0</v>
      </c>
      <c r="AD1918" s="56" t="s">
        <v>9255</v>
      </c>
      <c r="AE1918" s="57">
        <v>0</v>
      </c>
      <c r="AF1918" s="57">
        <v>0</v>
      </c>
      <c r="AG1918" s="57">
        <v>0</v>
      </c>
      <c r="AI1918"/>
      <c r="AJ1918"/>
    </row>
    <row r="1919" spans="1:36">
      <c r="A1919" s="56" t="s">
        <v>49</v>
      </c>
      <c r="B1919" s="56" t="s">
        <v>11427</v>
      </c>
      <c r="C1919" s="56">
        <v>2101010050</v>
      </c>
      <c r="D1919" s="56" t="s">
        <v>43</v>
      </c>
      <c r="E1919" s="56">
        <v>2101020050</v>
      </c>
      <c r="F1919" s="56">
        <v>5401010050</v>
      </c>
      <c r="G1919" s="56" t="s">
        <v>11431</v>
      </c>
      <c r="H1919" s="56">
        <v>400211</v>
      </c>
      <c r="I1919" s="56" t="s">
        <v>11512</v>
      </c>
      <c r="J1919" s="56" t="s">
        <v>2921</v>
      </c>
      <c r="K1919" s="56" t="s">
        <v>1244</v>
      </c>
      <c r="L1919" s="56" t="s">
        <v>7138</v>
      </c>
      <c r="M1919" s="73">
        <v>39995</v>
      </c>
      <c r="N1919" s="56"/>
      <c r="O1919" s="56"/>
      <c r="P1919" s="56" t="s">
        <v>7139</v>
      </c>
      <c r="Q1919" s="56"/>
      <c r="R1919" s="56" t="s">
        <v>70</v>
      </c>
      <c r="S1919" s="56" t="s">
        <v>11415</v>
      </c>
      <c r="T1919" s="56" t="s">
        <v>7140</v>
      </c>
      <c r="U1919" s="57">
        <v>294034736</v>
      </c>
      <c r="V1919" s="57">
        <v>-144144505.78999999</v>
      </c>
      <c r="W1919" s="57">
        <v>149890230.21000001</v>
      </c>
      <c r="X1919" s="57">
        <v>0</v>
      </c>
      <c r="Y1919" s="73">
        <v>39995</v>
      </c>
      <c r="Z1919" s="57">
        <v>-5320876.3600000003</v>
      </c>
      <c r="AA1919" s="57">
        <v>0</v>
      </c>
      <c r="AB1919" s="57">
        <v>144569353.84999999</v>
      </c>
      <c r="AC1919" s="57">
        <v>0</v>
      </c>
      <c r="AD1919" s="56" t="s">
        <v>9255</v>
      </c>
      <c r="AE1919" s="57">
        <v>0</v>
      </c>
      <c r="AF1919" s="57">
        <v>0</v>
      </c>
      <c r="AG1919" s="57">
        <v>0</v>
      </c>
      <c r="AI1919"/>
      <c r="AJ1919"/>
    </row>
    <row r="1920" spans="1:36">
      <c r="A1920" s="56" t="s">
        <v>49</v>
      </c>
      <c r="B1920" s="56" t="s">
        <v>11427</v>
      </c>
      <c r="C1920" s="56">
        <v>2101010050</v>
      </c>
      <c r="D1920" s="56" t="s">
        <v>43</v>
      </c>
      <c r="E1920" s="56">
        <v>2101020050</v>
      </c>
      <c r="F1920" s="56">
        <v>5401010050</v>
      </c>
      <c r="G1920" s="56" t="s">
        <v>11431</v>
      </c>
      <c r="H1920" s="56">
        <v>400211</v>
      </c>
      <c r="I1920" s="56" t="s">
        <v>11512</v>
      </c>
      <c r="J1920" s="56" t="s">
        <v>2926</v>
      </c>
      <c r="K1920" s="56" t="s">
        <v>2927</v>
      </c>
      <c r="L1920" s="56" t="s">
        <v>7138</v>
      </c>
      <c r="M1920" s="73">
        <v>39995</v>
      </c>
      <c r="N1920" s="56"/>
      <c r="O1920" s="56"/>
      <c r="P1920" s="56" t="s">
        <v>7139</v>
      </c>
      <c r="Q1920" s="56"/>
      <c r="R1920" s="56" t="s">
        <v>70</v>
      </c>
      <c r="S1920" s="56" t="s">
        <v>11415</v>
      </c>
      <c r="T1920" s="56" t="s">
        <v>7140</v>
      </c>
      <c r="U1920" s="57">
        <v>4981938</v>
      </c>
      <c r="V1920" s="57">
        <v>-2434256.11</v>
      </c>
      <c r="W1920" s="57">
        <v>2547681.89</v>
      </c>
      <c r="X1920" s="57">
        <v>0</v>
      </c>
      <c r="Y1920" s="73">
        <v>39995</v>
      </c>
      <c r="Z1920" s="57">
        <v>-90469.88</v>
      </c>
      <c r="AA1920" s="57">
        <v>0</v>
      </c>
      <c r="AB1920" s="57">
        <v>2457212.0099999998</v>
      </c>
      <c r="AC1920" s="57">
        <v>0</v>
      </c>
      <c r="AD1920" s="56" t="s">
        <v>9255</v>
      </c>
      <c r="AE1920" s="57">
        <v>0</v>
      </c>
      <c r="AF1920" s="57">
        <v>0</v>
      </c>
      <c r="AG1920" s="57">
        <v>0</v>
      </c>
      <c r="AI1920"/>
      <c r="AJ1920"/>
    </row>
    <row r="1921" spans="1:36">
      <c r="A1921" s="56" t="s">
        <v>49</v>
      </c>
      <c r="B1921" s="56" t="s">
        <v>11427</v>
      </c>
      <c r="C1921" s="56">
        <v>2101010050</v>
      </c>
      <c r="D1921" s="56" t="s">
        <v>43</v>
      </c>
      <c r="E1921" s="56">
        <v>2101020050</v>
      </c>
      <c r="F1921" s="56">
        <v>5401010050</v>
      </c>
      <c r="G1921" s="56" t="s">
        <v>11431</v>
      </c>
      <c r="H1921" s="56">
        <v>400211</v>
      </c>
      <c r="I1921" s="56" t="s">
        <v>11512</v>
      </c>
      <c r="J1921" s="56" t="s">
        <v>2932</v>
      </c>
      <c r="K1921" s="56" t="s">
        <v>2933</v>
      </c>
      <c r="L1921" s="56" t="s">
        <v>7138</v>
      </c>
      <c r="M1921" s="73">
        <v>39995</v>
      </c>
      <c r="N1921" s="56"/>
      <c r="O1921" s="56"/>
      <c r="P1921" s="56" t="s">
        <v>7139</v>
      </c>
      <c r="Q1921" s="56"/>
      <c r="R1921" s="56" t="s">
        <v>70</v>
      </c>
      <c r="S1921" s="56" t="s">
        <v>11415</v>
      </c>
      <c r="T1921" s="56" t="s">
        <v>7140</v>
      </c>
      <c r="U1921" s="57">
        <v>8141209</v>
      </c>
      <c r="V1921" s="57">
        <v>-3977928.04</v>
      </c>
      <c r="W1921" s="57">
        <v>4163280.96</v>
      </c>
      <c r="X1921" s="57">
        <v>0</v>
      </c>
      <c r="Y1921" s="73">
        <v>39995</v>
      </c>
      <c r="Z1921" s="57">
        <v>-147840.87</v>
      </c>
      <c r="AA1921" s="57">
        <v>0</v>
      </c>
      <c r="AB1921" s="57">
        <v>4015440.09</v>
      </c>
      <c r="AC1921" s="57">
        <v>0</v>
      </c>
      <c r="AD1921" s="56" t="s">
        <v>9255</v>
      </c>
      <c r="AE1921" s="57">
        <v>0</v>
      </c>
      <c r="AF1921" s="57">
        <v>0</v>
      </c>
      <c r="AG1921" s="57">
        <v>0</v>
      </c>
      <c r="AI1921"/>
      <c r="AJ1921"/>
    </row>
    <row r="1922" spans="1:36">
      <c r="A1922" s="56" t="s">
        <v>49</v>
      </c>
      <c r="B1922" s="56" t="s">
        <v>11427</v>
      </c>
      <c r="C1922" s="56">
        <v>2101010050</v>
      </c>
      <c r="D1922" s="56" t="s">
        <v>43</v>
      </c>
      <c r="E1922" s="56">
        <v>2101020050</v>
      </c>
      <c r="F1922" s="56">
        <v>5401010050</v>
      </c>
      <c r="G1922" s="56" t="s">
        <v>11431</v>
      </c>
      <c r="H1922" s="56">
        <v>400211</v>
      </c>
      <c r="I1922" s="56" t="s">
        <v>11437</v>
      </c>
      <c r="J1922" s="56" t="s">
        <v>3322</v>
      </c>
      <c r="K1922" s="56" t="s">
        <v>3323</v>
      </c>
      <c r="L1922" s="56" t="s">
        <v>7138</v>
      </c>
      <c r="M1922" s="73">
        <v>40419</v>
      </c>
      <c r="N1922" s="56"/>
      <c r="O1922" s="56"/>
      <c r="P1922" s="56" t="s">
        <v>7139</v>
      </c>
      <c r="Q1922" s="56"/>
      <c r="R1922" s="56" t="s">
        <v>70</v>
      </c>
      <c r="S1922" s="56" t="s">
        <v>11415</v>
      </c>
      <c r="T1922" s="56" t="s">
        <v>7140</v>
      </c>
      <c r="U1922" s="57">
        <v>423150</v>
      </c>
      <c r="V1922" s="57">
        <v>-207531.88</v>
      </c>
      <c r="W1922" s="57">
        <v>215618.12</v>
      </c>
      <c r="X1922" s="57">
        <v>0</v>
      </c>
      <c r="Y1922" s="73">
        <v>40419</v>
      </c>
      <c r="Z1922" s="57">
        <v>-7598.25</v>
      </c>
      <c r="AA1922" s="57">
        <v>0</v>
      </c>
      <c r="AB1922" s="57">
        <v>208019.87</v>
      </c>
      <c r="AC1922" s="57">
        <v>0</v>
      </c>
      <c r="AD1922" s="56" t="s">
        <v>9255</v>
      </c>
      <c r="AE1922" s="57">
        <v>0</v>
      </c>
      <c r="AF1922" s="57">
        <v>0</v>
      </c>
      <c r="AG1922" s="57">
        <v>0</v>
      </c>
      <c r="AI1922"/>
      <c r="AJ1922"/>
    </row>
    <row r="1923" spans="1:36">
      <c r="A1923" s="56" t="s">
        <v>49</v>
      </c>
      <c r="B1923" s="56" t="s">
        <v>11427</v>
      </c>
      <c r="C1923" s="56">
        <v>2101010050</v>
      </c>
      <c r="D1923" s="56" t="s">
        <v>43</v>
      </c>
      <c r="E1923" s="56">
        <v>2101020050</v>
      </c>
      <c r="F1923" s="56">
        <v>5401010050</v>
      </c>
      <c r="G1923" s="56" t="s">
        <v>11431</v>
      </c>
      <c r="H1923" s="56">
        <v>400211</v>
      </c>
      <c r="I1923" s="56" t="s">
        <v>11437</v>
      </c>
      <c r="J1923" s="56" t="s">
        <v>3324</v>
      </c>
      <c r="K1923" s="56" t="s">
        <v>3325</v>
      </c>
      <c r="L1923" s="56" t="s">
        <v>7138</v>
      </c>
      <c r="M1923" s="73">
        <v>40441</v>
      </c>
      <c r="N1923" s="56"/>
      <c r="O1923" s="56"/>
      <c r="P1923" s="56" t="s">
        <v>7139</v>
      </c>
      <c r="Q1923" s="56"/>
      <c r="R1923" s="56" t="s">
        <v>70</v>
      </c>
      <c r="S1923" s="56" t="s">
        <v>11415</v>
      </c>
      <c r="T1923" s="56" t="s">
        <v>7140</v>
      </c>
      <c r="U1923" s="57">
        <v>278075</v>
      </c>
      <c r="V1923" s="57">
        <v>-135368.6</v>
      </c>
      <c r="W1923" s="57">
        <v>142706.4</v>
      </c>
      <c r="X1923" s="57">
        <v>0</v>
      </c>
      <c r="Y1923" s="73">
        <v>40441</v>
      </c>
      <c r="Z1923" s="57">
        <v>-5032.7700000000004</v>
      </c>
      <c r="AA1923" s="57">
        <v>0</v>
      </c>
      <c r="AB1923" s="57">
        <v>137673.63</v>
      </c>
      <c r="AC1923" s="57">
        <v>0</v>
      </c>
      <c r="AD1923" s="56" t="s">
        <v>9255</v>
      </c>
      <c r="AE1923" s="57">
        <v>0</v>
      </c>
      <c r="AF1923" s="57">
        <v>0</v>
      </c>
      <c r="AG1923" s="57">
        <v>0</v>
      </c>
      <c r="AI1923"/>
      <c r="AJ1923"/>
    </row>
    <row r="1924" spans="1:36">
      <c r="A1924" s="56" t="s">
        <v>49</v>
      </c>
      <c r="B1924" s="56" t="s">
        <v>11427</v>
      </c>
      <c r="C1924" s="56">
        <v>2101010050</v>
      </c>
      <c r="D1924" s="56" t="s">
        <v>43</v>
      </c>
      <c r="E1924" s="56">
        <v>2101020050</v>
      </c>
      <c r="F1924" s="56">
        <v>5401010050</v>
      </c>
      <c r="G1924" s="56" t="s">
        <v>11431</v>
      </c>
      <c r="H1924" s="56">
        <v>400211</v>
      </c>
      <c r="I1924" s="56" t="s">
        <v>11509</v>
      </c>
      <c r="J1924" s="56" t="s">
        <v>3173</v>
      </c>
      <c r="K1924" s="56" t="s">
        <v>3174</v>
      </c>
      <c r="L1924" s="56" t="s">
        <v>7138</v>
      </c>
      <c r="M1924" s="73">
        <v>40504</v>
      </c>
      <c r="N1924" s="56"/>
      <c r="O1924" s="56"/>
      <c r="P1924" s="56" t="s">
        <v>7139</v>
      </c>
      <c r="Q1924" s="56"/>
      <c r="R1924" s="56" t="s">
        <v>70</v>
      </c>
      <c r="S1924" s="56" t="s">
        <v>11415</v>
      </c>
      <c r="T1924" s="56" t="s">
        <v>7140</v>
      </c>
      <c r="U1924" s="57">
        <v>886358</v>
      </c>
      <c r="V1924" s="57">
        <v>-422244.3</v>
      </c>
      <c r="W1924" s="57">
        <v>464113.7</v>
      </c>
      <c r="X1924" s="57">
        <v>0</v>
      </c>
      <c r="Y1924" s="73">
        <v>40504</v>
      </c>
      <c r="Z1924" s="57">
        <v>-16402.88</v>
      </c>
      <c r="AA1924" s="57">
        <v>0</v>
      </c>
      <c r="AB1924" s="57">
        <v>447710.82</v>
      </c>
      <c r="AC1924" s="57">
        <v>0</v>
      </c>
      <c r="AD1924" s="56" t="s">
        <v>9255</v>
      </c>
      <c r="AE1924" s="57">
        <v>0</v>
      </c>
      <c r="AF1924" s="57">
        <v>0</v>
      </c>
      <c r="AG1924" s="57">
        <v>0</v>
      </c>
      <c r="AI1924"/>
      <c r="AJ1924"/>
    </row>
    <row r="1925" spans="1:36">
      <c r="A1925" s="56" t="s">
        <v>49</v>
      </c>
      <c r="B1925" s="56" t="s">
        <v>11427</v>
      </c>
      <c r="C1925" s="56">
        <v>2101010050</v>
      </c>
      <c r="D1925" s="56" t="s">
        <v>43</v>
      </c>
      <c r="E1925" s="56">
        <v>2101020050</v>
      </c>
      <c r="F1925" s="56">
        <v>5401010050</v>
      </c>
      <c r="G1925" s="56" t="s">
        <v>11431</v>
      </c>
      <c r="H1925" s="56">
        <v>400211</v>
      </c>
      <c r="I1925" s="56" t="s">
        <v>11437</v>
      </c>
      <c r="J1925" s="56" t="s">
        <v>3326</v>
      </c>
      <c r="K1925" s="56" t="s">
        <v>3327</v>
      </c>
      <c r="L1925" s="56" t="s">
        <v>7138</v>
      </c>
      <c r="M1925" s="73">
        <v>40459</v>
      </c>
      <c r="N1925" s="56"/>
      <c r="O1925" s="56"/>
      <c r="P1925" s="56" t="s">
        <v>7139</v>
      </c>
      <c r="Q1925" s="56"/>
      <c r="R1925" s="56" t="s">
        <v>70</v>
      </c>
      <c r="S1925" s="56" t="s">
        <v>11415</v>
      </c>
      <c r="T1925" s="56" t="s">
        <v>7140</v>
      </c>
      <c r="U1925" s="57">
        <v>887283</v>
      </c>
      <c r="V1925" s="57">
        <v>-382126.97</v>
      </c>
      <c r="W1925" s="57">
        <v>505156.03</v>
      </c>
      <c r="X1925" s="57">
        <v>0</v>
      </c>
      <c r="Y1925" s="73">
        <v>40459</v>
      </c>
      <c r="Z1925" s="57">
        <v>-18004.740000000002</v>
      </c>
      <c r="AA1925" s="57">
        <v>0</v>
      </c>
      <c r="AB1925" s="57">
        <v>487151.29</v>
      </c>
      <c r="AC1925" s="57">
        <v>0</v>
      </c>
      <c r="AD1925" s="56" t="s">
        <v>9255</v>
      </c>
      <c r="AE1925" s="57">
        <v>0</v>
      </c>
      <c r="AF1925" s="57">
        <v>0</v>
      </c>
      <c r="AG1925" s="57">
        <v>0</v>
      </c>
      <c r="AI1925"/>
      <c r="AJ1925"/>
    </row>
    <row r="1926" spans="1:36">
      <c r="A1926" s="56" t="s">
        <v>49</v>
      </c>
      <c r="B1926" s="56" t="s">
        <v>11427</v>
      </c>
      <c r="C1926" s="56">
        <v>2101010050</v>
      </c>
      <c r="D1926" s="56" t="s">
        <v>43</v>
      </c>
      <c r="E1926" s="56">
        <v>2101020050</v>
      </c>
      <c r="F1926" s="56">
        <v>5401010050</v>
      </c>
      <c r="G1926" s="56" t="s">
        <v>11431</v>
      </c>
      <c r="H1926" s="56">
        <v>400211</v>
      </c>
      <c r="I1926" s="56" t="s">
        <v>11509</v>
      </c>
      <c r="J1926" s="56" t="s">
        <v>3179</v>
      </c>
      <c r="K1926" s="56" t="s">
        <v>3180</v>
      </c>
      <c r="L1926" s="56" t="s">
        <v>7138</v>
      </c>
      <c r="M1926" s="73">
        <v>40627</v>
      </c>
      <c r="N1926" s="56"/>
      <c r="O1926" s="56"/>
      <c r="P1926" s="56" t="s">
        <v>7139</v>
      </c>
      <c r="Q1926" s="56"/>
      <c r="R1926" s="56" t="s">
        <v>70</v>
      </c>
      <c r="S1926" s="56" t="s">
        <v>11415</v>
      </c>
      <c r="T1926" s="56" t="s">
        <v>7140</v>
      </c>
      <c r="U1926" s="57">
        <v>816000</v>
      </c>
      <c r="V1926" s="57">
        <v>-334490.64</v>
      </c>
      <c r="W1926" s="57">
        <v>481509.36</v>
      </c>
      <c r="X1926" s="57">
        <v>0</v>
      </c>
      <c r="Y1926" s="73">
        <v>40627</v>
      </c>
      <c r="Z1926" s="57">
        <v>-17220.04</v>
      </c>
      <c r="AA1926" s="57">
        <v>0</v>
      </c>
      <c r="AB1926" s="57">
        <v>464289.32</v>
      </c>
      <c r="AC1926" s="57">
        <v>0</v>
      </c>
      <c r="AD1926" s="56" t="s">
        <v>9255</v>
      </c>
      <c r="AE1926" s="57">
        <v>0</v>
      </c>
      <c r="AF1926" s="57">
        <v>0</v>
      </c>
      <c r="AG1926" s="57">
        <v>0</v>
      </c>
      <c r="AI1926"/>
      <c r="AJ1926"/>
    </row>
    <row r="1927" spans="1:36">
      <c r="A1927" s="56" t="s">
        <v>49</v>
      </c>
      <c r="B1927" s="56" t="s">
        <v>11427</v>
      </c>
      <c r="C1927" s="56">
        <v>2101010050</v>
      </c>
      <c r="D1927" s="56" t="s">
        <v>43</v>
      </c>
      <c r="E1927" s="56">
        <v>2101020050</v>
      </c>
      <c r="F1927" s="56">
        <v>5401010050</v>
      </c>
      <c r="G1927" s="56" t="s">
        <v>11431</v>
      </c>
      <c r="H1927" s="56">
        <v>400211</v>
      </c>
      <c r="I1927" s="56" t="s">
        <v>11512</v>
      </c>
      <c r="J1927" s="56" t="s">
        <v>2960</v>
      </c>
      <c r="K1927" s="56" t="s">
        <v>21</v>
      </c>
      <c r="L1927" s="56" t="s">
        <v>7138</v>
      </c>
      <c r="M1927" s="73">
        <v>40907</v>
      </c>
      <c r="N1927" s="56"/>
      <c r="O1927" s="56"/>
      <c r="P1927" s="56" t="s">
        <v>7139</v>
      </c>
      <c r="Q1927" s="56"/>
      <c r="R1927" s="56" t="s">
        <v>70</v>
      </c>
      <c r="S1927" s="56" t="s">
        <v>11415</v>
      </c>
      <c r="T1927" s="56" t="s">
        <v>7140</v>
      </c>
      <c r="U1927" s="57">
        <v>91653809</v>
      </c>
      <c r="V1927" s="57">
        <v>-34419222.969999999</v>
      </c>
      <c r="W1927" s="57">
        <v>57234586.030000001</v>
      </c>
      <c r="X1927" s="57">
        <v>0</v>
      </c>
      <c r="Y1927" s="73">
        <v>40907</v>
      </c>
      <c r="Z1927" s="57">
        <v>-2057292.13</v>
      </c>
      <c r="AA1927" s="57">
        <v>0</v>
      </c>
      <c r="AB1927" s="57">
        <v>55177293.899999999</v>
      </c>
      <c r="AC1927" s="57">
        <v>0</v>
      </c>
      <c r="AD1927" s="56" t="s">
        <v>9255</v>
      </c>
      <c r="AE1927" s="57">
        <v>0</v>
      </c>
      <c r="AF1927" s="57">
        <v>0</v>
      </c>
      <c r="AG1927" s="57">
        <v>0</v>
      </c>
      <c r="AI1927"/>
      <c r="AJ1927"/>
    </row>
    <row r="1928" spans="1:36">
      <c r="A1928" s="56" t="s">
        <v>49</v>
      </c>
      <c r="B1928" s="56" t="s">
        <v>11427</v>
      </c>
      <c r="C1928" s="56">
        <v>2101010050</v>
      </c>
      <c r="D1928" s="56" t="s">
        <v>43</v>
      </c>
      <c r="E1928" s="56">
        <v>2101020050</v>
      </c>
      <c r="F1928" s="56">
        <v>5401010050</v>
      </c>
      <c r="G1928" s="56" t="s">
        <v>11431</v>
      </c>
      <c r="H1928" s="56">
        <v>400211</v>
      </c>
      <c r="I1928" s="56" t="s">
        <v>11512</v>
      </c>
      <c r="J1928" s="56" t="s">
        <v>2961</v>
      </c>
      <c r="K1928" s="56" t="s">
        <v>2962</v>
      </c>
      <c r="L1928" s="56" t="s">
        <v>7138</v>
      </c>
      <c r="M1928" s="73">
        <v>40879</v>
      </c>
      <c r="N1928" s="56"/>
      <c r="O1928" s="56"/>
      <c r="P1928" s="56" t="s">
        <v>7139</v>
      </c>
      <c r="Q1928" s="56"/>
      <c r="R1928" s="56" t="s">
        <v>70</v>
      </c>
      <c r="S1928" s="56" t="s">
        <v>11415</v>
      </c>
      <c r="T1928" s="56" t="s">
        <v>7140</v>
      </c>
      <c r="U1928" s="57">
        <v>2112466</v>
      </c>
      <c r="V1928" s="57">
        <v>-800593.24</v>
      </c>
      <c r="W1928" s="57">
        <v>1311872.76</v>
      </c>
      <c r="X1928" s="57">
        <v>0</v>
      </c>
      <c r="Y1928" s="73">
        <v>40879</v>
      </c>
      <c r="Z1928" s="57">
        <v>-47132.35</v>
      </c>
      <c r="AA1928" s="57">
        <v>0</v>
      </c>
      <c r="AB1928" s="57">
        <v>1264740.4099999999</v>
      </c>
      <c r="AC1928" s="57">
        <v>0</v>
      </c>
      <c r="AD1928" s="56" t="s">
        <v>9255</v>
      </c>
      <c r="AE1928" s="57">
        <v>0</v>
      </c>
      <c r="AF1928" s="57">
        <v>0</v>
      </c>
      <c r="AG1928" s="57">
        <v>0</v>
      </c>
      <c r="AI1928"/>
      <c r="AJ1928"/>
    </row>
    <row r="1929" spans="1:36">
      <c r="A1929" s="56" t="s">
        <v>49</v>
      </c>
      <c r="B1929" s="56" t="s">
        <v>11427</v>
      </c>
      <c r="C1929" s="56">
        <v>2101010050</v>
      </c>
      <c r="D1929" s="56" t="s">
        <v>43</v>
      </c>
      <c r="E1929" s="56">
        <v>2101020050</v>
      </c>
      <c r="F1929" s="56">
        <v>5401010050</v>
      </c>
      <c r="G1929" s="56" t="s">
        <v>11431</v>
      </c>
      <c r="H1929" s="56">
        <v>400211</v>
      </c>
      <c r="I1929" s="56" t="s">
        <v>11512</v>
      </c>
      <c r="J1929" s="56" t="s">
        <v>2965</v>
      </c>
      <c r="K1929" s="56" t="s">
        <v>2966</v>
      </c>
      <c r="L1929" s="56" t="s">
        <v>7138</v>
      </c>
      <c r="M1929" s="73">
        <v>40938</v>
      </c>
      <c r="N1929" s="56"/>
      <c r="O1929" s="56"/>
      <c r="P1929" s="56" t="s">
        <v>7139</v>
      </c>
      <c r="Q1929" s="56"/>
      <c r="R1929" s="56" t="s">
        <v>70</v>
      </c>
      <c r="S1929" s="56" t="s">
        <v>11415</v>
      </c>
      <c r="T1929" s="56" t="s">
        <v>7140</v>
      </c>
      <c r="U1929" s="57">
        <v>8475362</v>
      </c>
      <c r="V1929" s="57">
        <v>-3150422.34</v>
      </c>
      <c r="W1929" s="57">
        <v>5324939.66</v>
      </c>
      <c r="X1929" s="57">
        <v>0</v>
      </c>
      <c r="Y1929" s="73">
        <v>40938</v>
      </c>
      <c r="Z1929" s="57">
        <v>-191505.77</v>
      </c>
      <c r="AA1929" s="57">
        <v>0</v>
      </c>
      <c r="AB1929" s="57">
        <v>5133433.8899999997</v>
      </c>
      <c r="AC1929" s="57">
        <v>0</v>
      </c>
      <c r="AD1929" s="56" t="s">
        <v>9255</v>
      </c>
      <c r="AE1929" s="57">
        <v>0</v>
      </c>
      <c r="AF1929" s="57">
        <v>0</v>
      </c>
      <c r="AG1929" s="57">
        <v>0</v>
      </c>
      <c r="AI1929"/>
      <c r="AJ1929"/>
    </row>
    <row r="1930" spans="1:36">
      <c r="A1930" s="56" t="s">
        <v>49</v>
      </c>
      <c r="B1930" s="56" t="s">
        <v>11427</v>
      </c>
      <c r="C1930" s="56">
        <v>2101010050</v>
      </c>
      <c r="D1930" s="56" t="s">
        <v>43</v>
      </c>
      <c r="E1930" s="56">
        <v>2101020050</v>
      </c>
      <c r="F1930" s="56">
        <v>5401010050</v>
      </c>
      <c r="G1930" s="56" t="s">
        <v>11431</v>
      </c>
      <c r="H1930" s="56">
        <v>400211</v>
      </c>
      <c r="I1930" s="56" t="s">
        <v>11512</v>
      </c>
      <c r="J1930" s="56" t="s">
        <v>2973</v>
      </c>
      <c r="K1930" s="56" t="s">
        <v>2974</v>
      </c>
      <c r="L1930" s="56" t="s">
        <v>7138</v>
      </c>
      <c r="M1930" s="73">
        <v>40985</v>
      </c>
      <c r="N1930" s="56"/>
      <c r="O1930" s="56"/>
      <c r="P1930" s="56" t="s">
        <v>7139</v>
      </c>
      <c r="Q1930" s="56"/>
      <c r="R1930" s="56" t="s">
        <v>70</v>
      </c>
      <c r="S1930" s="56" t="s">
        <v>11415</v>
      </c>
      <c r="T1930" s="56" t="s">
        <v>7140</v>
      </c>
      <c r="U1930" s="57">
        <v>84942347</v>
      </c>
      <c r="V1930" s="57">
        <v>-31082460.079999998</v>
      </c>
      <c r="W1930" s="57">
        <v>53859886.920000002</v>
      </c>
      <c r="X1930" s="57">
        <v>0</v>
      </c>
      <c r="Y1930" s="73">
        <v>40985</v>
      </c>
      <c r="Z1930" s="57">
        <v>-1938542.94</v>
      </c>
      <c r="AA1930" s="57">
        <v>0</v>
      </c>
      <c r="AB1930" s="57">
        <v>51921343.979999997</v>
      </c>
      <c r="AC1930" s="57">
        <v>0</v>
      </c>
      <c r="AD1930" s="56" t="s">
        <v>9255</v>
      </c>
      <c r="AE1930" s="57">
        <v>0</v>
      </c>
      <c r="AF1930" s="57">
        <v>0</v>
      </c>
      <c r="AG1930" s="57">
        <v>0</v>
      </c>
      <c r="AI1930"/>
      <c r="AJ1930"/>
    </row>
    <row r="1931" spans="1:36">
      <c r="A1931" s="56" t="s">
        <v>49</v>
      </c>
      <c r="B1931" s="56" t="s">
        <v>11427</v>
      </c>
      <c r="C1931" s="56">
        <v>2101010050</v>
      </c>
      <c r="D1931" s="56" t="s">
        <v>43</v>
      </c>
      <c r="E1931" s="56">
        <v>2101020050</v>
      </c>
      <c r="F1931" s="56">
        <v>5401010050</v>
      </c>
      <c r="G1931" s="56" t="s">
        <v>11431</v>
      </c>
      <c r="H1931" s="56">
        <v>400211</v>
      </c>
      <c r="I1931" s="56" t="s">
        <v>11512</v>
      </c>
      <c r="J1931" s="56" t="s">
        <v>2975</v>
      </c>
      <c r="K1931" s="56" t="s">
        <v>2976</v>
      </c>
      <c r="L1931" s="56" t="s">
        <v>7138</v>
      </c>
      <c r="M1931" s="73">
        <v>41059</v>
      </c>
      <c r="N1931" s="56"/>
      <c r="O1931" s="56"/>
      <c r="P1931" s="56" t="s">
        <v>7139</v>
      </c>
      <c r="Q1931" s="56"/>
      <c r="R1931" s="56" t="s">
        <v>70</v>
      </c>
      <c r="S1931" s="56" t="s">
        <v>11415</v>
      </c>
      <c r="T1931" s="56" t="s">
        <v>7140</v>
      </c>
      <c r="U1931" s="57">
        <v>996223</v>
      </c>
      <c r="V1931" s="57">
        <v>-355438.99</v>
      </c>
      <c r="W1931" s="57">
        <v>640784.01</v>
      </c>
      <c r="X1931" s="57">
        <v>0</v>
      </c>
      <c r="Y1931" s="73">
        <v>41059</v>
      </c>
      <c r="Z1931" s="57">
        <v>-23091.360000000001</v>
      </c>
      <c r="AA1931" s="57">
        <v>0</v>
      </c>
      <c r="AB1931" s="57">
        <v>617692.65</v>
      </c>
      <c r="AC1931" s="57">
        <v>0</v>
      </c>
      <c r="AD1931" s="56" t="s">
        <v>9255</v>
      </c>
      <c r="AE1931" s="57">
        <v>0</v>
      </c>
      <c r="AF1931" s="57">
        <v>0</v>
      </c>
      <c r="AG1931" s="57">
        <v>0</v>
      </c>
      <c r="AI1931"/>
      <c r="AJ1931"/>
    </row>
    <row r="1932" spans="1:36">
      <c r="A1932" s="56" t="s">
        <v>49</v>
      </c>
      <c r="B1932" s="56" t="s">
        <v>11427</v>
      </c>
      <c r="C1932" s="56">
        <v>2101010050</v>
      </c>
      <c r="D1932" s="56" t="s">
        <v>43</v>
      </c>
      <c r="E1932" s="56">
        <v>2101020050</v>
      </c>
      <c r="F1932" s="56">
        <v>5401010050</v>
      </c>
      <c r="G1932" s="56" t="s">
        <v>11431</v>
      </c>
      <c r="H1932" s="56">
        <v>400211</v>
      </c>
      <c r="I1932" s="56" t="s">
        <v>11512</v>
      </c>
      <c r="J1932" s="56" t="s">
        <v>2977</v>
      </c>
      <c r="K1932" s="56" t="s">
        <v>2976</v>
      </c>
      <c r="L1932" s="56" t="s">
        <v>7138</v>
      </c>
      <c r="M1932" s="73">
        <v>41064</v>
      </c>
      <c r="N1932" s="56"/>
      <c r="O1932" s="56"/>
      <c r="P1932" s="56" t="s">
        <v>7139</v>
      </c>
      <c r="Q1932" s="56"/>
      <c r="R1932" s="56" t="s">
        <v>70</v>
      </c>
      <c r="S1932" s="56" t="s">
        <v>11415</v>
      </c>
      <c r="T1932" s="56" t="s">
        <v>7140</v>
      </c>
      <c r="U1932" s="57">
        <v>996223</v>
      </c>
      <c r="V1932" s="57">
        <v>-354823.15</v>
      </c>
      <c r="W1932" s="57">
        <v>641399.85</v>
      </c>
      <c r="X1932" s="57">
        <v>0</v>
      </c>
      <c r="Y1932" s="73">
        <v>41064</v>
      </c>
      <c r="Z1932" s="57">
        <v>-23115.42</v>
      </c>
      <c r="AA1932" s="57">
        <v>0</v>
      </c>
      <c r="AB1932" s="57">
        <v>618284.43000000005</v>
      </c>
      <c r="AC1932" s="57">
        <v>0</v>
      </c>
      <c r="AD1932" s="56" t="s">
        <v>9255</v>
      </c>
      <c r="AE1932" s="57">
        <v>0</v>
      </c>
      <c r="AF1932" s="57">
        <v>0</v>
      </c>
      <c r="AG1932" s="57">
        <v>0</v>
      </c>
      <c r="AI1932"/>
      <c r="AJ1932"/>
    </row>
    <row r="1933" spans="1:36">
      <c r="A1933" s="56" t="s">
        <v>49</v>
      </c>
      <c r="B1933" s="56" t="s">
        <v>11427</v>
      </c>
      <c r="C1933" s="56">
        <v>2101010050</v>
      </c>
      <c r="D1933" s="56" t="s">
        <v>43</v>
      </c>
      <c r="E1933" s="56">
        <v>2101020050</v>
      </c>
      <c r="F1933" s="56">
        <v>5401010050</v>
      </c>
      <c r="G1933" s="56" t="s">
        <v>11431</v>
      </c>
      <c r="H1933" s="56">
        <v>400211</v>
      </c>
      <c r="I1933" s="56" t="s">
        <v>11437</v>
      </c>
      <c r="J1933" s="56" t="s">
        <v>3328</v>
      </c>
      <c r="K1933" s="56" t="s">
        <v>3329</v>
      </c>
      <c r="L1933" s="56" t="s">
        <v>7138</v>
      </c>
      <c r="M1933" s="73">
        <v>41121</v>
      </c>
      <c r="N1933" s="56"/>
      <c r="O1933" s="56"/>
      <c r="P1933" s="56" t="s">
        <v>7139</v>
      </c>
      <c r="Q1933" s="56"/>
      <c r="R1933" s="56" t="s">
        <v>70</v>
      </c>
      <c r="S1933" s="56" t="s">
        <v>11415</v>
      </c>
      <c r="T1933" s="56" t="s">
        <v>7140</v>
      </c>
      <c r="U1933" s="57">
        <v>3522486</v>
      </c>
      <c r="V1933" s="57">
        <v>-1229790.54</v>
      </c>
      <c r="W1933" s="57">
        <v>2292695.46</v>
      </c>
      <c r="X1933" s="57">
        <v>0</v>
      </c>
      <c r="Y1933" s="73">
        <v>41121</v>
      </c>
      <c r="Z1933" s="57">
        <v>-82701.77</v>
      </c>
      <c r="AA1933" s="57">
        <v>0</v>
      </c>
      <c r="AB1933" s="57">
        <v>2209993.69</v>
      </c>
      <c r="AC1933" s="57">
        <v>0</v>
      </c>
      <c r="AD1933" s="56" t="s">
        <v>9255</v>
      </c>
      <c r="AE1933" s="57">
        <v>0</v>
      </c>
      <c r="AF1933" s="57">
        <v>0</v>
      </c>
      <c r="AG1933" s="57">
        <v>0</v>
      </c>
      <c r="AI1933"/>
      <c r="AJ1933"/>
    </row>
    <row r="1934" spans="1:36">
      <c r="A1934" s="56" t="s">
        <v>49</v>
      </c>
      <c r="B1934" s="56" t="s">
        <v>11427</v>
      </c>
      <c r="C1934" s="56">
        <v>2101010050</v>
      </c>
      <c r="D1934" s="56" t="s">
        <v>43</v>
      </c>
      <c r="E1934" s="56">
        <v>2101020050</v>
      </c>
      <c r="F1934" s="56">
        <v>5401010050</v>
      </c>
      <c r="G1934" s="56" t="s">
        <v>11431</v>
      </c>
      <c r="H1934" s="56">
        <v>400211</v>
      </c>
      <c r="I1934" s="56" t="s">
        <v>11512</v>
      </c>
      <c r="J1934" s="56" t="s">
        <v>2983</v>
      </c>
      <c r="K1934" s="56" t="s">
        <v>2984</v>
      </c>
      <c r="L1934" s="56" t="s">
        <v>7138</v>
      </c>
      <c r="M1934" s="73">
        <v>41209</v>
      </c>
      <c r="N1934" s="56"/>
      <c r="O1934" s="56"/>
      <c r="P1934" s="56" t="s">
        <v>7139</v>
      </c>
      <c r="Q1934" s="56"/>
      <c r="R1934" s="56" t="s">
        <v>70</v>
      </c>
      <c r="S1934" s="56" t="s">
        <v>11415</v>
      </c>
      <c r="T1934" s="56" t="s">
        <v>7140</v>
      </c>
      <c r="U1934" s="57">
        <v>243813</v>
      </c>
      <c r="V1934" s="57">
        <v>-82470.19</v>
      </c>
      <c r="W1934" s="57">
        <v>161342.81</v>
      </c>
      <c r="X1934" s="57">
        <v>0</v>
      </c>
      <c r="Y1934" s="73">
        <v>41209</v>
      </c>
      <c r="Z1934" s="57">
        <v>-5827.89</v>
      </c>
      <c r="AA1934" s="57">
        <v>0</v>
      </c>
      <c r="AB1934" s="57">
        <v>155514.92000000001</v>
      </c>
      <c r="AC1934" s="57">
        <v>0</v>
      </c>
      <c r="AD1934" s="56" t="s">
        <v>9255</v>
      </c>
      <c r="AE1934" s="57">
        <v>0</v>
      </c>
      <c r="AF1934" s="57">
        <v>0</v>
      </c>
      <c r="AG1934" s="57">
        <v>0</v>
      </c>
      <c r="AI1934"/>
      <c r="AJ1934"/>
    </row>
    <row r="1935" spans="1:36">
      <c r="A1935" s="56" t="s">
        <v>49</v>
      </c>
      <c r="B1935" s="56" t="s">
        <v>11427</v>
      </c>
      <c r="C1935" s="56">
        <v>2101010050</v>
      </c>
      <c r="D1935" s="56" t="s">
        <v>43</v>
      </c>
      <c r="E1935" s="56">
        <v>2101020050</v>
      </c>
      <c r="F1935" s="56">
        <v>5401010050</v>
      </c>
      <c r="G1935" s="56" t="s">
        <v>11431</v>
      </c>
      <c r="H1935" s="56">
        <v>400211</v>
      </c>
      <c r="I1935" s="56" t="s">
        <v>11512</v>
      </c>
      <c r="J1935" s="56" t="s">
        <v>2989</v>
      </c>
      <c r="K1935" s="56" t="s">
        <v>2990</v>
      </c>
      <c r="L1935" s="56" t="s">
        <v>7138</v>
      </c>
      <c r="M1935" s="73">
        <v>41192</v>
      </c>
      <c r="N1935" s="56"/>
      <c r="O1935" s="56"/>
      <c r="P1935" s="56" t="s">
        <v>7139</v>
      </c>
      <c r="Q1935" s="56"/>
      <c r="R1935" s="56" t="s">
        <v>70</v>
      </c>
      <c r="S1935" s="56" t="s">
        <v>11415</v>
      </c>
      <c r="T1935" s="56" t="s">
        <v>7140</v>
      </c>
      <c r="U1935" s="57">
        <v>2113472</v>
      </c>
      <c r="V1935" s="57">
        <v>-719327.1</v>
      </c>
      <c r="W1935" s="57">
        <v>1394144.9</v>
      </c>
      <c r="X1935" s="57">
        <v>0</v>
      </c>
      <c r="Y1935" s="73">
        <v>41192</v>
      </c>
      <c r="Z1935" s="57">
        <v>-50345.04</v>
      </c>
      <c r="AA1935" s="57">
        <v>0</v>
      </c>
      <c r="AB1935" s="57">
        <v>1343799.86</v>
      </c>
      <c r="AC1935" s="57">
        <v>0</v>
      </c>
      <c r="AD1935" s="56" t="s">
        <v>9255</v>
      </c>
      <c r="AE1935" s="57">
        <v>0</v>
      </c>
      <c r="AF1935" s="57">
        <v>0</v>
      </c>
      <c r="AG1935" s="57">
        <v>0</v>
      </c>
      <c r="AI1935"/>
      <c r="AJ1935"/>
    </row>
    <row r="1936" spans="1:36">
      <c r="A1936" s="56" t="s">
        <v>49</v>
      </c>
      <c r="B1936" s="56" t="s">
        <v>11427</v>
      </c>
      <c r="C1936" s="56">
        <v>2101010050</v>
      </c>
      <c r="D1936" s="56" t="s">
        <v>43</v>
      </c>
      <c r="E1936" s="56">
        <v>2101020050</v>
      </c>
      <c r="F1936" s="56">
        <v>5401010050</v>
      </c>
      <c r="G1936" s="56" t="s">
        <v>11431</v>
      </c>
      <c r="H1936" s="56">
        <v>400211</v>
      </c>
      <c r="I1936" s="56" t="s">
        <v>11437</v>
      </c>
      <c r="J1936" s="56" t="s">
        <v>3330</v>
      </c>
      <c r="K1936" s="56" t="s">
        <v>3331</v>
      </c>
      <c r="L1936" s="56" t="s">
        <v>7138</v>
      </c>
      <c r="M1936" s="73">
        <v>41279</v>
      </c>
      <c r="N1936" s="56"/>
      <c r="O1936" s="56"/>
      <c r="P1936" s="56" t="s">
        <v>7139</v>
      </c>
      <c r="Q1936" s="56"/>
      <c r="R1936" s="56" t="s">
        <v>70</v>
      </c>
      <c r="S1936" s="56" t="s">
        <v>11415</v>
      </c>
      <c r="T1936" s="56" t="s">
        <v>7140</v>
      </c>
      <c r="U1936" s="57">
        <v>41412</v>
      </c>
      <c r="V1936" s="57">
        <v>-13649.77</v>
      </c>
      <c r="W1936" s="57">
        <v>27762.23</v>
      </c>
      <c r="X1936" s="57">
        <v>0</v>
      </c>
      <c r="Y1936" s="73">
        <v>41279</v>
      </c>
      <c r="Z1936" s="57">
        <v>-1003.86</v>
      </c>
      <c r="AA1936" s="57">
        <v>0</v>
      </c>
      <c r="AB1936" s="57">
        <v>26758.37</v>
      </c>
      <c r="AC1936" s="57">
        <v>0</v>
      </c>
      <c r="AD1936" s="56" t="s">
        <v>9255</v>
      </c>
      <c r="AE1936" s="57">
        <v>0</v>
      </c>
      <c r="AF1936" s="57">
        <v>0</v>
      </c>
      <c r="AG1936" s="57">
        <v>0</v>
      </c>
      <c r="AI1936"/>
      <c r="AJ1936"/>
    </row>
    <row r="1937" spans="1:36">
      <c r="A1937" s="56" t="s">
        <v>49</v>
      </c>
      <c r="B1937" s="56" t="s">
        <v>11427</v>
      </c>
      <c r="C1937" s="56">
        <v>2101010050</v>
      </c>
      <c r="D1937" s="56" t="s">
        <v>43</v>
      </c>
      <c r="E1937" s="56">
        <v>2101020050</v>
      </c>
      <c r="F1937" s="56">
        <v>5401010050</v>
      </c>
      <c r="G1937" s="56" t="s">
        <v>11431</v>
      </c>
      <c r="H1937" s="56">
        <v>400211</v>
      </c>
      <c r="I1937" s="56" t="s">
        <v>11509</v>
      </c>
      <c r="J1937" s="56" t="s">
        <v>3183</v>
      </c>
      <c r="K1937" s="56" t="s">
        <v>3184</v>
      </c>
      <c r="L1937" s="56" t="s">
        <v>7138</v>
      </c>
      <c r="M1937" s="73">
        <v>40560</v>
      </c>
      <c r="N1937" s="56"/>
      <c r="O1937" s="56"/>
      <c r="P1937" s="56" t="s">
        <v>7139</v>
      </c>
      <c r="Q1937" s="56"/>
      <c r="R1937" s="56" t="s">
        <v>70</v>
      </c>
      <c r="S1937" s="56" t="s">
        <v>11415</v>
      </c>
      <c r="T1937" s="56" t="s">
        <v>7140</v>
      </c>
      <c r="U1937" s="57">
        <v>675036</v>
      </c>
      <c r="V1937" s="57">
        <v>-282295.09999999998</v>
      </c>
      <c r="W1937" s="57">
        <v>392740.9</v>
      </c>
      <c r="X1937" s="57">
        <v>0</v>
      </c>
      <c r="Y1937" s="73">
        <v>40560</v>
      </c>
      <c r="Z1937" s="57">
        <v>-14026.95</v>
      </c>
      <c r="AA1937" s="57">
        <v>0</v>
      </c>
      <c r="AB1937" s="57">
        <v>378713.95</v>
      </c>
      <c r="AC1937" s="57">
        <v>0</v>
      </c>
      <c r="AD1937" s="56" t="s">
        <v>9255</v>
      </c>
      <c r="AE1937" s="57">
        <v>0</v>
      </c>
      <c r="AF1937" s="57">
        <v>0</v>
      </c>
      <c r="AG1937" s="57">
        <v>0</v>
      </c>
      <c r="AI1937"/>
      <c r="AJ1937"/>
    </row>
    <row r="1938" spans="1:36">
      <c r="A1938" s="56" t="s">
        <v>49</v>
      </c>
      <c r="B1938" s="56" t="s">
        <v>11427</v>
      </c>
      <c r="C1938" s="56">
        <v>2101010050</v>
      </c>
      <c r="D1938" s="56" t="s">
        <v>43</v>
      </c>
      <c r="E1938" s="56">
        <v>2101020050</v>
      </c>
      <c r="F1938" s="56">
        <v>5401010050</v>
      </c>
      <c r="G1938" s="56" t="s">
        <v>11431</v>
      </c>
      <c r="H1938" s="56">
        <v>400211</v>
      </c>
      <c r="I1938" s="56" t="s">
        <v>11512</v>
      </c>
      <c r="J1938" s="56" t="s">
        <v>3007</v>
      </c>
      <c r="K1938" s="56" t="s">
        <v>3008</v>
      </c>
      <c r="L1938" s="56" t="s">
        <v>7138</v>
      </c>
      <c r="M1938" s="73">
        <v>40466</v>
      </c>
      <c r="N1938" s="56"/>
      <c r="O1938" s="56"/>
      <c r="P1938" s="56" t="s">
        <v>7139</v>
      </c>
      <c r="Q1938" s="56"/>
      <c r="R1938" s="56" t="s">
        <v>70</v>
      </c>
      <c r="S1938" s="56" t="s">
        <v>11415</v>
      </c>
      <c r="T1938" s="56" t="s">
        <v>7140</v>
      </c>
      <c r="U1938" s="57">
        <v>2391666</v>
      </c>
      <c r="V1938" s="57">
        <v>-1027954.24</v>
      </c>
      <c r="W1938" s="57">
        <v>1363711.76</v>
      </c>
      <c r="X1938" s="57">
        <v>0</v>
      </c>
      <c r="Y1938" s="73">
        <v>40466</v>
      </c>
      <c r="Z1938" s="57">
        <v>-48612.41</v>
      </c>
      <c r="AA1938" s="57">
        <v>0</v>
      </c>
      <c r="AB1938" s="57">
        <v>1315099.3500000001</v>
      </c>
      <c r="AC1938" s="57">
        <v>0</v>
      </c>
      <c r="AD1938" s="56" t="s">
        <v>9255</v>
      </c>
      <c r="AE1938" s="57">
        <v>0</v>
      </c>
      <c r="AF1938" s="57">
        <v>0</v>
      </c>
      <c r="AG1938" s="57">
        <v>0</v>
      </c>
      <c r="AI1938"/>
      <c r="AJ1938"/>
    </row>
    <row r="1939" spans="1:36">
      <c r="A1939" s="56" t="s">
        <v>49</v>
      </c>
      <c r="B1939" s="56" t="s">
        <v>11427</v>
      </c>
      <c r="C1939" s="56">
        <v>2101010050</v>
      </c>
      <c r="D1939" s="56" t="s">
        <v>43</v>
      </c>
      <c r="E1939" s="56">
        <v>2101020050</v>
      </c>
      <c r="F1939" s="56">
        <v>5401010050</v>
      </c>
      <c r="G1939" s="56" t="s">
        <v>11431</v>
      </c>
      <c r="H1939" s="56">
        <v>400211</v>
      </c>
      <c r="I1939" s="56" t="s">
        <v>11512</v>
      </c>
      <c r="J1939" s="56" t="s">
        <v>3009</v>
      </c>
      <c r="K1939" s="56" t="s">
        <v>3010</v>
      </c>
      <c r="L1939" s="56" t="s">
        <v>7138</v>
      </c>
      <c r="M1939" s="73">
        <v>41423</v>
      </c>
      <c r="N1939" s="56"/>
      <c r="O1939" s="56"/>
      <c r="P1939" s="56" t="s">
        <v>7139</v>
      </c>
      <c r="Q1939" s="56"/>
      <c r="R1939" s="56" t="s">
        <v>70</v>
      </c>
      <c r="S1939" s="56" t="s">
        <v>11415</v>
      </c>
      <c r="T1939" s="56" t="s">
        <v>7140</v>
      </c>
      <c r="U1939" s="57">
        <v>33778</v>
      </c>
      <c r="V1939" s="57">
        <v>-10532.33</v>
      </c>
      <c r="W1939" s="57">
        <v>23245.67</v>
      </c>
      <c r="X1939" s="57">
        <v>0</v>
      </c>
      <c r="Y1939" s="73">
        <v>41423</v>
      </c>
      <c r="Z1939" s="57">
        <v>-842.3</v>
      </c>
      <c r="AA1939" s="57">
        <v>0</v>
      </c>
      <c r="AB1939" s="57">
        <v>22403.37</v>
      </c>
      <c r="AC1939" s="57">
        <v>0</v>
      </c>
      <c r="AD1939" s="56" t="s">
        <v>9255</v>
      </c>
      <c r="AE1939" s="57">
        <v>0</v>
      </c>
      <c r="AF1939" s="57">
        <v>0</v>
      </c>
      <c r="AG1939" s="57">
        <v>0</v>
      </c>
      <c r="AI1939"/>
      <c r="AJ1939"/>
    </row>
    <row r="1940" spans="1:36">
      <c r="A1940" s="56" t="s">
        <v>49</v>
      </c>
      <c r="B1940" s="56" t="s">
        <v>11427</v>
      </c>
      <c r="C1940" s="56">
        <v>2101010050</v>
      </c>
      <c r="D1940" s="56" t="s">
        <v>43</v>
      </c>
      <c r="E1940" s="56">
        <v>2101020050</v>
      </c>
      <c r="F1940" s="56">
        <v>5401010050</v>
      </c>
      <c r="G1940" s="56" t="s">
        <v>11431</v>
      </c>
      <c r="H1940" s="56">
        <v>400211</v>
      </c>
      <c r="I1940" s="56" t="s">
        <v>11512</v>
      </c>
      <c r="J1940" s="56" t="s">
        <v>3011</v>
      </c>
      <c r="K1940" s="56" t="s">
        <v>3012</v>
      </c>
      <c r="L1940" s="56" t="s">
        <v>7138</v>
      </c>
      <c r="M1940" s="73">
        <v>41440</v>
      </c>
      <c r="N1940" s="56"/>
      <c r="O1940" s="56"/>
      <c r="P1940" s="56" t="s">
        <v>7139</v>
      </c>
      <c r="Q1940" s="56"/>
      <c r="R1940" s="56" t="s">
        <v>70</v>
      </c>
      <c r="S1940" s="56" t="s">
        <v>11415</v>
      </c>
      <c r="T1940" s="56" t="s">
        <v>7140</v>
      </c>
      <c r="U1940" s="57">
        <v>2080796</v>
      </c>
      <c r="V1940" s="57">
        <v>-644447.65</v>
      </c>
      <c r="W1940" s="57">
        <v>1436348.35</v>
      </c>
      <c r="X1940" s="57">
        <v>0</v>
      </c>
      <c r="Y1940" s="73">
        <v>41440</v>
      </c>
      <c r="Z1940" s="57">
        <v>-52057.91</v>
      </c>
      <c r="AA1940" s="57">
        <v>0</v>
      </c>
      <c r="AB1940" s="57">
        <v>1384290.44</v>
      </c>
      <c r="AC1940" s="57">
        <v>0</v>
      </c>
      <c r="AD1940" s="56" t="s">
        <v>9255</v>
      </c>
      <c r="AE1940" s="57">
        <v>0</v>
      </c>
      <c r="AF1940" s="57">
        <v>0</v>
      </c>
      <c r="AG1940" s="57">
        <v>0</v>
      </c>
      <c r="AI1940"/>
      <c r="AJ1940"/>
    </row>
    <row r="1941" spans="1:36">
      <c r="A1941" s="56" t="s">
        <v>49</v>
      </c>
      <c r="B1941" s="56" t="s">
        <v>11427</v>
      </c>
      <c r="C1941" s="56">
        <v>2101010050</v>
      </c>
      <c r="D1941" s="56" t="s">
        <v>43</v>
      </c>
      <c r="E1941" s="56">
        <v>2101020050</v>
      </c>
      <c r="F1941" s="56">
        <v>5401010050</v>
      </c>
      <c r="G1941" s="56" t="s">
        <v>11431</v>
      </c>
      <c r="H1941" s="56">
        <v>400211</v>
      </c>
      <c r="I1941" s="56" t="s">
        <v>11437</v>
      </c>
      <c r="J1941" s="56" t="s">
        <v>3332</v>
      </c>
      <c r="K1941" s="56" t="s">
        <v>3333</v>
      </c>
      <c r="L1941" s="56" t="s">
        <v>7138</v>
      </c>
      <c r="M1941" s="73">
        <v>41490</v>
      </c>
      <c r="N1941" s="56"/>
      <c r="O1941" s="56"/>
      <c r="P1941" s="56" t="s">
        <v>7139</v>
      </c>
      <c r="Q1941" s="56"/>
      <c r="R1941" s="56" t="s">
        <v>70</v>
      </c>
      <c r="S1941" s="56" t="s">
        <v>11415</v>
      </c>
      <c r="T1941" s="56" t="s">
        <v>7140</v>
      </c>
      <c r="U1941" s="57">
        <v>3409283</v>
      </c>
      <c r="V1941" s="57">
        <v>-1034834.38</v>
      </c>
      <c r="W1941" s="57">
        <v>2374448.62</v>
      </c>
      <c r="X1941" s="57">
        <v>0</v>
      </c>
      <c r="Y1941" s="73">
        <v>41490</v>
      </c>
      <c r="Z1941" s="57">
        <v>-86117.32</v>
      </c>
      <c r="AA1941" s="57">
        <v>0</v>
      </c>
      <c r="AB1941" s="57">
        <v>2288331.2999999998</v>
      </c>
      <c r="AC1941" s="57">
        <v>0</v>
      </c>
      <c r="AD1941" s="56" t="s">
        <v>9255</v>
      </c>
      <c r="AE1941" s="57">
        <v>0</v>
      </c>
      <c r="AF1941" s="57">
        <v>0</v>
      </c>
      <c r="AG1941" s="57">
        <v>0</v>
      </c>
      <c r="AI1941"/>
      <c r="AJ1941"/>
    </row>
    <row r="1942" spans="1:36">
      <c r="A1942" s="56" t="s">
        <v>49</v>
      </c>
      <c r="B1942" s="56" t="s">
        <v>11427</v>
      </c>
      <c r="C1942" s="56">
        <v>2101010050</v>
      </c>
      <c r="D1942" s="56" t="s">
        <v>43</v>
      </c>
      <c r="E1942" s="56">
        <v>2101020050</v>
      </c>
      <c r="F1942" s="56">
        <v>5401010050</v>
      </c>
      <c r="G1942" s="56" t="s">
        <v>11431</v>
      </c>
      <c r="H1942" s="56">
        <v>400211</v>
      </c>
      <c r="I1942" s="56" t="s">
        <v>11509</v>
      </c>
      <c r="J1942" s="56" t="s">
        <v>3185</v>
      </c>
      <c r="K1942" s="56" t="s">
        <v>3186</v>
      </c>
      <c r="L1942" s="56" t="s">
        <v>7138</v>
      </c>
      <c r="M1942" s="73">
        <v>41500</v>
      </c>
      <c r="N1942" s="56"/>
      <c r="O1942" s="56"/>
      <c r="P1942" s="56" t="s">
        <v>7139</v>
      </c>
      <c r="Q1942" s="56"/>
      <c r="R1942" s="56" t="s">
        <v>70</v>
      </c>
      <c r="S1942" s="56" t="s">
        <v>11415</v>
      </c>
      <c r="T1942" s="56" t="s">
        <v>7140</v>
      </c>
      <c r="U1942" s="57">
        <v>722025</v>
      </c>
      <c r="V1942" s="57">
        <v>-218267.51999999999</v>
      </c>
      <c r="W1942" s="57">
        <v>503757.48</v>
      </c>
      <c r="X1942" s="57">
        <v>0</v>
      </c>
      <c r="Y1942" s="73">
        <v>41500</v>
      </c>
      <c r="Z1942" s="57">
        <v>-18272.95</v>
      </c>
      <c r="AA1942" s="57">
        <v>0</v>
      </c>
      <c r="AB1942" s="57">
        <v>485484.53</v>
      </c>
      <c r="AC1942" s="57">
        <v>0</v>
      </c>
      <c r="AD1942" s="56" t="s">
        <v>9255</v>
      </c>
      <c r="AE1942" s="57">
        <v>0</v>
      </c>
      <c r="AF1942" s="57">
        <v>0</v>
      </c>
      <c r="AG1942" s="57">
        <v>0</v>
      </c>
      <c r="AI1942"/>
      <c r="AJ1942"/>
    </row>
    <row r="1943" spans="1:36">
      <c r="A1943" s="56" t="s">
        <v>49</v>
      </c>
      <c r="B1943" s="56" t="s">
        <v>11427</v>
      </c>
      <c r="C1943" s="56">
        <v>2101010050</v>
      </c>
      <c r="D1943" s="56" t="s">
        <v>43</v>
      </c>
      <c r="E1943" s="56">
        <v>2101020050</v>
      </c>
      <c r="F1943" s="56">
        <v>5401010050</v>
      </c>
      <c r="G1943" s="56" t="s">
        <v>11431</v>
      </c>
      <c r="H1943" s="56">
        <v>400211</v>
      </c>
      <c r="I1943" s="56" t="s">
        <v>11512</v>
      </c>
      <c r="J1943" s="56" t="s">
        <v>3013</v>
      </c>
      <c r="K1943" s="56" t="s">
        <v>3014</v>
      </c>
      <c r="L1943" s="56" t="s">
        <v>7138</v>
      </c>
      <c r="M1943" s="73">
        <v>41480</v>
      </c>
      <c r="N1943" s="56"/>
      <c r="O1943" s="56"/>
      <c r="P1943" s="56" t="s">
        <v>7139</v>
      </c>
      <c r="Q1943" s="56"/>
      <c r="R1943" s="56" t="s">
        <v>70</v>
      </c>
      <c r="S1943" s="56" t="s">
        <v>11415</v>
      </c>
      <c r="T1943" s="56" t="s">
        <v>7140</v>
      </c>
      <c r="U1943" s="57">
        <v>3946143</v>
      </c>
      <c r="V1943" s="57">
        <v>-1202665.45</v>
      </c>
      <c r="W1943" s="57">
        <v>2743477.55</v>
      </c>
      <c r="X1943" s="57">
        <v>0</v>
      </c>
      <c r="Y1943" s="73">
        <v>41480</v>
      </c>
      <c r="Z1943" s="57">
        <v>-99487.71</v>
      </c>
      <c r="AA1943" s="57">
        <v>0</v>
      </c>
      <c r="AB1943" s="57">
        <v>2643989.84</v>
      </c>
      <c r="AC1943" s="57">
        <v>0</v>
      </c>
      <c r="AD1943" s="56" t="s">
        <v>9255</v>
      </c>
      <c r="AE1943" s="57">
        <v>0</v>
      </c>
      <c r="AF1943" s="57">
        <v>0</v>
      </c>
      <c r="AG1943" s="57">
        <v>0</v>
      </c>
      <c r="AI1943"/>
      <c r="AJ1943"/>
    </row>
    <row r="1944" spans="1:36">
      <c r="A1944" s="56" t="s">
        <v>49</v>
      </c>
      <c r="B1944" s="56" t="s">
        <v>11427</v>
      </c>
      <c r="C1944" s="56">
        <v>2101010050</v>
      </c>
      <c r="D1944" s="56" t="s">
        <v>43</v>
      </c>
      <c r="E1944" s="56">
        <v>2101020050</v>
      </c>
      <c r="F1944" s="56">
        <v>5401010050</v>
      </c>
      <c r="G1944" s="56" t="s">
        <v>11431</v>
      </c>
      <c r="H1944" s="56">
        <v>400211</v>
      </c>
      <c r="I1944" s="56" t="s">
        <v>11437</v>
      </c>
      <c r="J1944" s="56" t="s">
        <v>3334</v>
      </c>
      <c r="K1944" s="56" t="s">
        <v>3335</v>
      </c>
      <c r="L1944" s="56" t="s">
        <v>7138</v>
      </c>
      <c r="M1944" s="73">
        <v>41532</v>
      </c>
      <c r="N1944" s="56"/>
      <c r="O1944" s="56"/>
      <c r="P1944" s="56" t="s">
        <v>7139</v>
      </c>
      <c r="Q1944" s="56"/>
      <c r="R1944" s="56" t="s">
        <v>70</v>
      </c>
      <c r="S1944" s="56" t="s">
        <v>11415</v>
      </c>
      <c r="T1944" s="56" t="s">
        <v>7140</v>
      </c>
      <c r="U1944" s="57">
        <v>416835</v>
      </c>
      <c r="V1944" s="57">
        <v>-124360.59</v>
      </c>
      <c r="W1944" s="57">
        <v>292474.40999999997</v>
      </c>
      <c r="X1944" s="57">
        <v>0</v>
      </c>
      <c r="Y1944" s="73">
        <v>41532</v>
      </c>
      <c r="Z1944" s="57">
        <v>-10613.63</v>
      </c>
      <c r="AA1944" s="57">
        <v>0</v>
      </c>
      <c r="AB1944" s="57">
        <v>281860.78000000003</v>
      </c>
      <c r="AC1944" s="57">
        <v>0</v>
      </c>
      <c r="AD1944" s="56" t="s">
        <v>9255</v>
      </c>
      <c r="AE1944" s="57">
        <v>0</v>
      </c>
      <c r="AF1944" s="57">
        <v>0</v>
      </c>
      <c r="AG1944" s="57">
        <v>0</v>
      </c>
      <c r="AI1944"/>
      <c r="AJ1944"/>
    </row>
    <row r="1945" spans="1:36">
      <c r="A1945" s="56" t="s">
        <v>49</v>
      </c>
      <c r="B1945" s="56" t="s">
        <v>11427</v>
      </c>
      <c r="C1945" s="56">
        <v>2101010050</v>
      </c>
      <c r="D1945" s="56" t="s">
        <v>43</v>
      </c>
      <c r="E1945" s="56">
        <v>2101020050</v>
      </c>
      <c r="F1945" s="56">
        <v>5401010050</v>
      </c>
      <c r="G1945" s="56" t="s">
        <v>11431</v>
      </c>
      <c r="H1945" s="56">
        <v>400211</v>
      </c>
      <c r="I1945" s="56" t="s">
        <v>11437</v>
      </c>
      <c r="J1945" s="56" t="s">
        <v>3336</v>
      </c>
      <c r="K1945" s="56" t="s">
        <v>3337</v>
      </c>
      <c r="L1945" s="56" t="s">
        <v>7138</v>
      </c>
      <c r="M1945" s="73">
        <v>41615</v>
      </c>
      <c r="N1945" s="56"/>
      <c r="O1945" s="56"/>
      <c r="P1945" s="56" t="s">
        <v>7139</v>
      </c>
      <c r="Q1945" s="56"/>
      <c r="R1945" s="56" t="s">
        <v>70</v>
      </c>
      <c r="S1945" s="56" t="s">
        <v>11415</v>
      </c>
      <c r="T1945" s="56" t="s">
        <v>7140</v>
      </c>
      <c r="U1945" s="57">
        <v>470973</v>
      </c>
      <c r="V1945" s="57">
        <v>-135682.65</v>
      </c>
      <c r="W1945" s="57">
        <v>335290.34999999998</v>
      </c>
      <c r="X1945" s="57">
        <v>0</v>
      </c>
      <c r="Y1945" s="73">
        <v>41615</v>
      </c>
      <c r="Z1945" s="57">
        <v>-12180.83</v>
      </c>
      <c r="AA1945" s="57">
        <v>0</v>
      </c>
      <c r="AB1945" s="57">
        <v>323109.52</v>
      </c>
      <c r="AC1945" s="57">
        <v>0</v>
      </c>
      <c r="AD1945" s="56" t="s">
        <v>9255</v>
      </c>
      <c r="AE1945" s="57">
        <v>0</v>
      </c>
      <c r="AF1945" s="57">
        <v>0</v>
      </c>
      <c r="AG1945" s="57">
        <v>0</v>
      </c>
      <c r="AI1945"/>
      <c r="AJ1945"/>
    </row>
    <row r="1946" spans="1:36">
      <c r="A1946" s="56" t="s">
        <v>49</v>
      </c>
      <c r="B1946" s="56" t="s">
        <v>11427</v>
      </c>
      <c r="C1946" s="56">
        <v>2101010050</v>
      </c>
      <c r="D1946" s="56" t="s">
        <v>43</v>
      </c>
      <c r="E1946" s="56">
        <v>2101020050</v>
      </c>
      <c r="F1946" s="56">
        <v>5401010050</v>
      </c>
      <c r="G1946" s="56" t="s">
        <v>11431</v>
      </c>
      <c r="H1946" s="56">
        <v>400211</v>
      </c>
      <c r="I1946" s="56" t="s">
        <v>11509</v>
      </c>
      <c r="J1946" s="56" t="s">
        <v>3191</v>
      </c>
      <c r="K1946" s="56" t="s">
        <v>3192</v>
      </c>
      <c r="L1946" s="56" t="s">
        <v>7138</v>
      </c>
      <c r="M1946" s="73">
        <v>41593</v>
      </c>
      <c r="N1946" s="56"/>
      <c r="O1946" s="56"/>
      <c r="P1946" s="56" t="s">
        <v>7139</v>
      </c>
      <c r="Q1946" s="56"/>
      <c r="R1946" s="56" t="s">
        <v>70</v>
      </c>
      <c r="S1946" s="56" t="s">
        <v>11415</v>
      </c>
      <c r="T1946" s="56" t="s">
        <v>7140</v>
      </c>
      <c r="U1946" s="57">
        <v>211794</v>
      </c>
      <c r="V1946" s="57">
        <v>-61591.12</v>
      </c>
      <c r="W1946" s="57">
        <v>150202.88</v>
      </c>
      <c r="X1946" s="57">
        <v>0</v>
      </c>
      <c r="Y1946" s="73">
        <v>41593</v>
      </c>
      <c r="Z1946" s="57">
        <v>-5455.17</v>
      </c>
      <c r="AA1946" s="57">
        <v>0</v>
      </c>
      <c r="AB1946" s="57">
        <v>144747.71</v>
      </c>
      <c r="AC1946" s="57">
        <v>0</v>
      </c>
      <c r="AD1946" s="56" t="s">
        <v>9255</v>
      </c>
      <c r="AE1946" s="57">
        <v>0</v>
      </c>
      <c r="AF1946" s="57">
        <v>0</v>
      </c>
      <c r="AG1946" s="57">
        <v>0</v>
      </c>
      <c r="AI1946"/>
      <c r="AJ1946"/>
    </row>
    <row r="1947" spans="1:36">
      <c r="A1947" s="56" t="s">
        <v>49</v>
      </c>
      <c r="B1947" s="56" t="s">
        <v>11427</v>
      </c>
      <c r="C1947" s="56">
        <v>2101010050</v>
      </c>
      <c r="D1947" s="56" t="s">
        <v>43</v>
      </c>
      <c r="E1947" s="56">
        <v>2101020050</v>
      </c>
      <c r="F1947" s="56">
        <v>5401010050</v>
      </c>
      <c r="G1947" s="56" t="s">
        <v>11431</v>
      </c>
      <c r="H1947" s="56">
        <v>400211</v>
      </c>
      <c r="I1947" s="56" t="s">
        <v>11509</v>
      </c>
      <c r="J1947" s="56" t="s">
        <v>3193</v>
      </c>
      <c r="K1947" s="56" t="s">
        <v>3194</v>
      </c>
      <c r="L1947" s="56" t="s">
        <v>7138</v>
      </c>
      <c r="M1947" s="73">
        <v>41664</v>
      </c>
      <c r="N1947" s="56"/>
      <c r="O1947" s="56"/>
      <c r="P1947" s="56" t="s">
        <v>7139</v>
      </c>
      <c r="Q1947" s="56"/>
      <c r="R1947" s="56" t="s">
        <v>70</v>
      </c>
      <c r="S1947" s="56" t="s">
        <v>11415</v>
      </c>
      <c r="T1947" s="56" t="s">
        <v>7140</v>
      </c>
      <c r="U1947" s="57">
        <v>39780</v>
      </c>
      <c r="V1947" s="57">
        <v>-11219.54</v>
      </c>
      <c r="W1947" s="57">
        <v>28560.46</v>
      </c>
      <c r="X1947" s="57">
        <v>0</v>
      </c>
      <c r="Y1947" s="73">
        <v>41664</v>
      </c>
      <c r="Z1947" s="57">
        <v>-1038.24</v>
      </c>
      <c r="AA1947" s="57">
        <v>0</v>
      </c>
      <c r="AB1947" s="57">
        <v>27522.22</v>
      </c>
      <c r="AC1947" s="57">
        <v>0</v>
      </c>
      <c r="AD1947" s="56" t="s">
        <v>9255</v>
      </c>
      <c r="AE1947" s="57">
        <v>0</v>
      </c>
      <c r="AF1947" s="57">
        <v>0</v>
      </c>
      <c r="AG1947" s="57">
        <v>0</v>
      </c>
      <c r="AI1947"/>
      <c r="AJ1947"/>
    </row>
    <row r="1948" spans="1:36">
      <c r="A1948" s="56" t="s">
        <v>49</v>
      </c>
      <c r="B1948" s="56" t="s">
        <v>11427</v>
      </c>
      <c r="C1948" s="56">
        <v>2101010050</v>
      </c>
      <c r="D1948" s="56" t="s">
        <v>43</v>
      </c>
      <c r="E1948" s="56">
        <v>2101020050</v>
      </c>
      <c r="F1948" s="56">
        <v>5401010050</v>
      </c>
      <c r="G1948" s="56" t="s">
        <v>11431</v>
      </c>
      <c r="H1948" s="56">
        <v>400211</v>
      </c>
      <c r="I1948" s="56" t="s">
        <v>11509</v>
      </c>
      <c r="J1948" s="56" t="s">
        <v>3195</v>
      </c>
      <c r="K1948" s="56" t="s">
        <v>3196</v>
      </c>
      <c r="L1948" s="56" t="s">
        <v>7138</v>
      </c>
      <c r="M1948" s="73">
        <v>41674</v>
      </c>
      <c r="N1948" s="56"/>
      <c r="O1948" s="56"/>
      <c r="P1948" s="56" t="s">
        <v>7139</v>
      </c>
      <c r="Q1948" s="56"/>
      <c r="R1948" s="56" t="s">
        <v>70</v>
      </c>
      <c r="S1948" s="56" t="s">
        <v>11415</v>
      </c>
      <c r="T1948" s="56" t="s">
        <v>7140</v>
      </c>
      <c r="U1948" s="57">
        <v>240675</v>
      </c>
      <c r="V1948" s="57">
        <v>-67581.88</v>
      </c>
      <c r="W1948" s="57">
        <v>173093.12</v>
      </c>
      <c r="X1948" s="57">
        <v>0</v>
      </c>
      <c r="Y1948" s="73">
        <v>41674</v>
      </c>
      <c r="Z1948" s="57">
        <v>-6293.15</v>
      </c>
      <c r="AA1948" s="57">
        <v>0</v>
      </c>
      <c r="AB1948" s="57">
        <v>166799.97</v>
      </c>
      <c r="AC1948" s="57">
        <v>0</v>
      </c>
      <c r="AD1948" s="56" t="s">
        <v>9255</v>
      </c>
      <c r="AE1948" s="57">
        <v>0</v>
      </c>
      <c r="AF1948" s="57">
        <v>0</v>
      </c>
      <c r="AG1948" s="57">
        <v>0</v>
      </c>
      <c r="AI1948"/>
      <c r="AJ1948"/>
    </row>
    <row r="1949" spans="1:36">
      <c r="A1949" s="56" t="s">
        <v>49</v>
      </c>
      <c r="B1949" s="56" t="s">
        <v>11427</v>
      </c>
      <c r="C1949" s="56">
        <v>2101010050</v>
      </c>
      <c r="D1949" s="56" t="s">
        <v>43</v>
      </c>
      <c r="E1949" s="56">
        <v>2101020050</v>
      </c>
      <c r="F1949" s="56">
        <v>5401010050</v>
      </c>
      <c r="G1949" s="56" t="s">
        <v>11431</v>
      </c>
      <c r="H1949" s="56">
        <v>400211</v>
      </c>
      <c r="I1949" s="56" t="s">
        <v>11509</v>
      </c>
      <c r="J1949" s="56" t="s">
        <v>3199</v>
      </c>
      <c r="K1949" s="56" t="s">
        <v>3200</v>
      </c>
      <c r="L1949" s="56" t="s">
        <v>7138</v>
      </c>
      <c r="M1949" s="73">
        <v>41655</v>
      </c>
      <c r="N1949" s="56"/>
      <c r="O1949" s="56"/>
      <c r="P1949" s="56" t="s">
        <v>7139</v>
      </c>
      <c r="Q1949" s="56"/>
      <c r="R1949" s="56" t="s">
        <v>70</v>
      </c>
      <c r="S1949" s="56" t="s">
        <v>11415</v>
      </c>
      <c r="T1949" s="56" t="s">
        <v>7140</v>
      </c>
      <c r="U1949" s="57">
        <v>317763</v>
      </c>
      <c r="V1949" s="57">
        <v>-89974.31</v>
      </c>
      <c r="W1949" s="57">
        <v>227788.69</v>
      </c>
      <c r="X1949" s="57">
        <v>0</v>
      </c>
      <c r="Y1949" s="73">
        <v>41655</v>
      </c>
      <c r="Z1949" s="57">
        <v>-8279.69</v>
      </c>
      <c r="AA1949" s="57">
        <v>0</v>
      </c>
      <c r="AB1949" s="57">
        <v>219509</v>
      </c>
      <c r="AC1949" s="57">
        <v>0</v>
      </c>
      <c r="AD1949" s="56" t="s">
        <v>9255</v>
      </c>
      <c r="AE1949" s="57">
        <v>0</v>
      </c>
      <c r="AF1949" s="57">
        <v>0</v>
      </c>
      <c r="AG1949" s="57">
        <v>0</v>
      </c>
      <c r="AI1949"/>
      <c r="AJ1949"/>
    </row>
    <row r="1950" spans="1:36">
      <c r="A1950" s="56" t="s">
        <v>49</v>
      </c>
      <c r="B1950" s="56" t="s">
        <v>11427</v>
      </c>
      <c r="C1950" s="56">
        <v>2101010050</v>
      </c>
      <c r="D1950" s="56" t="s">
        <v>43</v>
      </c>
      <c r="E1950" s="56">
        <v>2101020050</v>
      </c>
      <c r="F1950" s="56">
        <v>5401010050</v>
      </c>
      <c r="G1950" s="56" t="s">
        <v>11431</v>
      </c>
      <c r="H1950" s="56">
        <v>400211</v>
      </c>
      <c r="I1950" s="56" t="s">
        <v>11509</v>
      </c>
      <c r="J1950" s="56" t="s">
        <v>3203</v>
      </c>
      <c r="K1950" s="56" t="s">
        <v>3204</v>
      </c>
      <c r="L1950" s="56" t="s">
        <v>7138</v>
      </c>
      <c r="M1950" s="73">
        <v>41713</v>
      </c>
      <c r="N1950" s="56"/>
      <c r="O1950" s="56"/>
      <c r="P1950" s="56" t="s">
        <v>7139</v>
      </c>
      <c r="Q1950" s="56"/>
      <c r="R1950" s="56" t="s">
        <v>70</v>
      </c>
      <c r="S1950" s="56" t="s">
        <v>11415</v>
      </c>
      <c r="T1950" s="56" t="s">
        <v>7140</v>
      </c>
      <c r="U1950" s="57">
        <v>95717</v>
      </c>
      <c r="V1950" s="57">
        <v>-26415.82</v>
      </c>
      <c r="W1950" s="57">
        <v>69301.179999999993</v>
      </c>
      <c r="X1950" s="57">
        <v>0</v>
      </c>
      <c r="Y1950" s="73">
        <v>41713</v>
      </c>
      <c r="Z1950" s="57">
        <v>-2520.84</v>
      </c>
      <c r="AA1950" s="57">
        <v>0</v>
      </c>
      <c r="AB1950" s="57">
        <v>66780.34</v>
      </c>
      <c r="AC1950" s="57">
        <v>0</v>
      </c>
      <c r="AD1950" s="56" t="s">
        <v>9255</v>
      </c>
      <c r="AE1950" s="57">
        <v>0</v>
      </c>
      <c r="AF1950" s="57">
        <v>0</v>
      </c>
      <c r="AG1950" s="57">
        <v>0</v>
      </c>
      <c r="AI1950"/>
      <c r="AJ1950"/>
    </row>
    <row r="1951" spans="1:36">
      <c r="A1951" s="56" t="s">
        <v>49</v>
      </c>
      <c r="B1951" s="56" t="s">
        <v>11427</v>
      </c>
      <c r="C1951" s="56">
        <v>2101010050</v>
      </c>
      <c r="D1951" s="56" t="s">
        <v>43</v>
      </c>
      <c r="E1951" s="56">
        <v>2101020050</v>
      </c>
      <c r="F1951" s="56">
        <v>5401010050</v>
      </c>
      <c r="G1951" s="56" t="s">
        <v>11431</v>
      </c>
      <c r="H1951" s="56">
        <v>400211</v>
      </c>
      <c r="I1951" s="56" t="s">
        <v>11509</v>
      </c>
      <c r="J1951" s="56" t="s">
        <v>3205</v>
      </c>
      <c r="K1951" s="56" t="s">
        <v>3204</v>
      </c>
      <c r="L1951" s="56" t="s">
        <v>7138</v>
      </c>
      <c r="M1951" s="73">
        <v>41713</v>
      </c>
      <c r="N1951" s="56"/>
      <c r="O1951" s="56"/>
      <c r="P1951" s="56" t="s">
        <v>7139</v>
      </c>
      <c r="Q1951" s="56"/>
      <c r="R1951" s="56" t="s">
        <v>70</v>
      </c>
      <c r="S1951" s="56" t="s">
        <v>11415</v>
      </c>
      <c r="T1951" s="56" t="s">
        <v>7140</v>
      </c>
      <c r="U1951" s="57">
        <v>187039</v>
      </c>
      <c r="V1951" s="57">
        <v>-51619.38</v>
      </c>
      <c r="W1951" s="57">
        <v>135419.62</v>
      </c>
      <c r="X1951" s="57">
        <v>0</v>
      </c>
      <c r="Y1951" s="73">
        <v>41713</v>
      </c>
      <c r="Z1951" s="57">
        <v>-4925.8999999999996</v>
      </c>
      <c r="AA1951" s="57">
        <v>0</v>
      </c>
      <c r="AB1951" s="57">
        <v>130493.72</v>
      </c>
      <c r="AC1951" s="57">
        <v>0</v>
      </c>
      <c r="AD1951" s="56" t="s">
        <v>9255</v>
      </c>
      <c r="AE1951" s="57">
        <v>0</v>
      </c>
      <c r="AF1951" s="57">
        <v>0</v>
      </c>
      <c r="AG1951" s="57">
        <v>0</v>
      </c>
      <c r="AI1951"/>
      <c r="AJ1951"/>
    </row>
    <row r="1952" spans="1:36">
      <c r="A1952" s="56" t="s">
        <v>49</v>
      </c>
      <c r="B1952" s="56" t="s">
        <v>11427</v>
      </c>
      <c r="C1952" s="56">
        <v>2101010050</v>
      </c>
      <c r="D1952" s="56" t="s">
        <v>43</v>
      </c>
      <c r="E1952" s="56">
        <v>2101020050</v>
      </c>
      <c r="F1952" s="56">
        <v>5401010050</v>
      </c>
      <c r="G1952" s="56" t="s">
        <v>11431</v>
      </c>
      <c r="H1952" s="56">
        <v>400211</v>
      </c>
      <c r="I1952" s="56" t="s">
        <v>11509</v>
      </c>
      <c r="J1952" s="56" t="s">
        <v>3206</v>
      </c>
      <c r="K1952" s="56" t="s">
        <v>3207</v>
      </c>
      <c r="L1952" s="56" t="s">
        <v>7138</v>
      </c>
      <c r="M1952" s="73">
        <v>41695</v>
      </c>
      <c r="N1952" s="56"/>
      <c r="O1952" s="56"/>
      <c r="P1952" s="56" t="s">
        <v>7139</v>
      </c>
      <c r="Q1952" s="56"/>
      <c r="R1952" s="56" t="s">
        <v>70</v>
      </c>
      <c r="S1952" s="56" t="s">
        <v>11415</v>
      </c>
      <c r="T1952" s="56" t="s">
        <v>7140</v>
      </c>
      <c r="U1952" s="57">
        <v>318989</v>
      </c>
      <c r="V1952" s="57">
        <v>-88744.5</v>
      </c>
      <c r="W1952" s="57">
        <v>230244.5</v>
      </c>
      <c r="X1952" s="57">
        <v>0</v>
      </c>
      <c r="Y1952" s="73">
        <v>41695</v>
      </c>
      <c r="Z1952" s="57">
        <v>-8373.25</v>
      </c>
      <c r="AA1952" s="57">
        <v>0</v>
      </c>
      <c r="AB1952" s="57">
        <v>221871.25</v>
      </c>
      <c r="AC1952" s="57">
        <v>0</v>
      </c>
      <c r="AD1952" s="56" t="s">
        <v>9255</v>
      </c>
      <c r="AE1952" s="57">
        <v>0</v>
      </c>
      <c r="AF1952" s="57">
        <v>0</v>
      </c>
      <c r="AG1952" s="57">
        <v>0</v>
      </c>
      <c r="AI1952"/>
      <c r="AJ1952"/>
    </row>
    <row r="1953" spans="1:36">
      <c r="A1953" s="56" t="s">
        <v>49</v>
      </c>
      <c r="B1953" s="56" t="s">
        <v>11427</v>
      </c>
      <c r="C1953" s="56">
        <v>2101010050</v>
      </c>
      <c r="D1953" s="56" t="s">
        <v>43</v>
      </c>
      <c r="E1953" s="56">
        <v>2101020050</v>
      </c>
      <c r="F1953" s="56">
        <v>5401010050</v>
      </c>
      <c r="G1953" s="56" t="s">
        <v>11431</v>
      </c>
      <c r="H1953" s="56">
        <v>400211</v>
      </c>
      <c r="I1953" s="56" t="s">
        <v>11509</v>
      </c>
      <c r="J1953" s="56" t="s">
        <v>3208</v>
      </c>
      <c r="K1953" s="56" t="s">
        <v>3209</v>
      </c>
      <c r="L1953" s="56" t="s">
        <v>7138</v>
      </c>
      <c r="M1953" s="73">
        <v>41673</v>
      </c>
      <c r="N1953" s="56"/>
      <c r="O1953" s="56"/>
      <c r="P1953" s="56" t="s">
        <v>7139</v>
      </c>
      <c r="Q1953" s="56"/>
      <c r="R1953" s="56" t="s">
        <v>70</v>
      </c>
      <c r="S1953" s="56" t="s">
        <v>11415</v>
      </c>
      <c r="T1953" s="56" t="s">
        <v>7140</v>
      </c>
      <c r="U1953" s="57">
        <v>1014776</v>
      </c>
      <c r="V1953" s="57">
        <v>-285074.46999999997</v>
      </c>
      <c r="W1953" s="57">
        <v>729701.53</v>
      </c>
      <c r="X1953" s="57">
        <v>0</v>
      </c>
      <c r="Y1953" s="73">
        <v>41673</v>
      </c>
      <c r="Z1953" s="57">
        <v>-26529.43</v>
      </c>
      <c r="AA1953" s="57">
        <v>0</v>
      </c>
      <c r="AB1953" s="57">
        <v>703172.1</v>
      </c>
      <c r="AC1953" s="57">
        <v>0</v>
      </c>
      <c r="AD1953" s="56" t="s">
        <v>9255</v>
      </c>
      <c r="AE1953" s="57">
        <v>0</v>
      </c>
      <c r="AF1953" s="57">
        <v>0</v>
      </c>
      <c r="AG1953" s="57">
        <v>0</v>
      </c>
      <c r="AI1953"/>
      <c r="AJ1953"/>
    </row>
    <row r="1954" spans="1:36">
      <c r="A1954" s="56" t="s">
        <v>49</v>
      </c>
      <c r="B1954" s="56" t="s">
        <v>11427</v>
      </c>
      <c r="C1954" s="56">
        <v>2101010050</v>
      </c>
      <c r="D1954" s="56" t="s">
        <v>43</v>
      </c>
      <c r="E1954" s="56">
        <v>2101020050</v>
      </c>
      <c r="F1954" s="56">
        <v>5401010050</v>
      </c>
      <c r="G1954" s="56" t="s">
        <v>11431</v>
      </c>
      <c r="H1954" s="56">
        <v>400211</v>
      </c>
      <c r="I1954" s="56" t="s">
        <v>11509</v>
      </c>
      <c r="J1954" s="56" t="s">
        <v>3214</v>
      </c>
      <c r="K1954" s="56" t="s">
        <v>3215</v>
      </c>
      <c r="L1954" s="56" t="s">
        <v>7138</v>
      </c>
      <c r="M1954" s="73">
        <v>41705</v>
      </c>
      <c r="N1954" s="56"/>
      <c r="O1954" s="56"/>
      <c r="P1954" s="56" t="s">
        <v>7139</v>
      </c>
      <c r="Q1954" s="56"/>
      <c r="R1954" s="56" t="s">
        <v>70</v>
      </c>
      <c r="S1954" s="56" t="s">
        <v>11415</v>
      </c>
      <c r="T1954" s="56" t="s">
        <v>7140</v>
      </c>
      <c r="U1954" s="57">
        <v>1428000</v>
      </c>
      <c r="V1954" s="57">
        <v>-395513.04</v>
      </c>
      <c r="W1954" s="57">
        <v>1032486.96</v>
      </c>
      <c r="X1954" s="57">
        <v>0</v>
      </c>
      <c r="Y1954" s="73">
        <v>41705</v>
      </c>
      <c r="Z1954" s="57">
        <v>-37553</v>
      </c>
      <c r="AA1954" s="57">
        <v>0</v>
      </c>
      <c r="AB1954" s="57">
        <v>994933.96</v>
      </c>
      <c r="AC1954" s="57">
        <v>0</v>
      </c>
      <c r="AD1954" s="56" t="s">
        <v>9255</v>
      </c>
      <c r="AE1954" s="57">
        <v>0</v>
      </c>
      <c r="AF1954" s="57">
        <v>0</v>
      </c>
      <c r="AG1954" s="57">
        <v>0</v>
      </c>
      <c r="AI1954"/>
      <c r="AJ1954"/>
    </row>
    <row r="1955" spans="1:36">
      <c r="A1955" s="56" t="s">
        <v>49</v>
      </c>
      <c r="B1955" s="56" t="s">
        <v>11427</v>
      </c>
      <c r="C1955" s="56">
        <v>2101010050</v>
      </c>
      <c r="D1955" s="56" t="s">
        <v>43</v>
      </c>
      <c r="E1955" s="56">
        <v>2101020050</v>
      </c>
      <c r="F1955" s="56">
        <v>5401010050</v>
      </c>
      <c r="G1955" s="56" t="s">
        <v>11431</v>
      </c>
      <c r="H1955" s="56">
        <v>400211</v>
      </c>
      <c r="I1955" s="56" t="s">
        <v>11437</v>
      </c>
      <c r="J1955" s="56" t="s">
        <v>3338</v>
      </c>
      <c r="K1955" s="56" t="s">
        <v>3339</v>
      </c>
      <c r="L1955" s="56" t="s">
        <v>7138</v>
      </c>
      <c r="M1955" s="73">
        <v>41726</v>
      </c>
      <c r="N1955" s="56"/>
      <c r="O1955" s="56"/>
      <c r="P1955" s="56" t="s">
        <v>7139</v>
      </c>
      <c r="Q1955" s="56"/>
      <c r="R1955" s="56" t="s">
        <v>70</v>
      </c>
      <c r="S1955" s="56" t="s">
        <v>11415</v>
      </c>
      <c r="T1955" s="56" t="s">
        <v>7140</v>
      </c>
      <c r="U1955" s="57">
        <v>4032932</v>
      </c>
      <c r="V1955" s="57">
        <v>-1106537.83</v>
      </c>
      <c r="W1955" s="57">
        <v>2926394.17</v>
      </c>
      <c r="X1955" s="57">
        <v>0</v>
      </c>
      <c r="Y1955" s="73">
        <v>41726</v>
      </c>
      <c r="Z1955" s="57">
        <v>-106465.34</v>
      </c>
      <c r="AA1955" s="57">
        <v>0</v>
      </c>
      <c r="AB1955" s="57">
        <v>2819928.83</v>
      </c>
      <c r="AC1955" s="57">
        <v>0</v>
      </c>
      <c r="AD1955" s="56" t="s">
        <v>9255</v>
      </c>
      <c r="AE1955" s="57">
        <v>0</v>
      </c>
      <c r="AF1955" s="57">
        <v>0</v>
      </c>
      <c r="AG1955" s="57">
        <v>0</v>
      </c>
      <c r="AI1955"/>
      <c r="AJ1955"/>
    </row>
    <row r="1956" spans="1:36">
      <c r="A1956" s="56" t="s">
        <v>49</v>
      </c>
      <c r="B1956" s="56" t="s">
        <v>11427</v>
      </c>
      <c r="C1956" s="56">
        <v>2101010050</v>
      </c>
      <c r="D1956" s="56" t="s">
        <v>43</v>
      </c>
      <c r="E1956" s="56">
        <v>2101020050</v>
      </c>
      <c r="F1956" s="56">
        <v>5401010050</v>
      </c>
      <c r="G1956" s="56" t="s">
        <v>11431</v>
      </c>
      <c r="H1956" s="56">
        <v>400211</v>
      </c>
      <c r="I1956" s="56" t="s">
        <v>11512</v>
      </c>
      <c r="J1956" s="56" t="s">
        <v>3029</v>
      </c>
      <c r="K1956" s="56" t="s">
        <v>3030</v>
      </c>
      <c r="L1956" s="56" t="s">
        <v>7138</v>
      </c>
      <c r="M1956" s="73">
        <v>41726</v>
      </c>
      <c r="N1956" s="56"/>
      <c r="O1956" s="56"/>
      <c r="P1956" s="56" t="s">
        <v>7139</v>
      </c>
      <c r="Q1956" s="56"/>
      <c r="R1956" s="56" t="s">
        <v>70</v>
      </c>
      <c r="S1956" s="56" t="s">
        <v>11415</v>
      </c>
      <c r="T1956" s="56" t="s">
        <v>7140</v>
      </c>
      <c r="U1956" s="57">
        <v>6585575</v>
      </c>
      <c r="V1956" s="57">
        <v>-1806920.32</v>
      </c>
      <c r="W1956" s="57">
        <v>4778654.68</v>
      </c>
      <c r="X1956" s="57">
        <v>0</v>
      </c>
      <c r="Y1956" s="73">
        <v>41726</v>
      </c>
      <c r="Z1956" s="57">
        <v>-173852.55</v>
      </c>
      <c r="AA1956" s="57">
        <v>0</v>
      </c>
      <c r="AB1956" s="57">
        <v>4604802.13</v>
      </c>
      <c r="AC1956" s="57">
        <v>0</v>
      </c>
      <c r="AD1956" s="56" t="s">
        <v>9255</v>
      </c>
      <c r="AE1956" s="57">
        <v>0</v>
      </c>
      <c r="AF1956" s="57">
        <v>0</v>
      </c>
      <c r="AG1956" s="57">
        <v>0</v>
      </c>
      <c r="AI1956"/>
      <c r="AJ1956"/>
    </row>
    <row r="1957" spans="1:36">
      <c r="A1957" s="56" t="s">
        <v>49</v>
      </c>
      <c r="B1957" s="56" t="s">
        <v>11427</v>
      </c>
      <c r="C1957" s="56">
        <v>2101010050</v>
      </c>
      <c r="D1957" s="56" t="s">
        <v>43</v>
      </c>
      <c r="E1957" s="56">
        <v>2101020050</v>
      </c>
      <c r="F1957" s="56">
        <v>5401010050</v>
      </c>
      <c r="G1957" s="56" t="s">
        <v>11431</v>
      </c>
      <c r="H1957" s="56">
        <v>400211</v>
      </c>
      <c r="I1957" s="56" t="s">
        <v>11512</v>
      </c>
      <c r="J1957" s="56" t="s">
        <v>3031</v>
      </c>
      <c r="K1957" s="56" t="s">
        <v>3032</v>
      </c>
      <c r="L1957" s="56" t="s">
        <v>7138</v>
      </c>
      <c r="M1957" s="73">
        <v>41685</v>
      </c>
      <c r="N1957" s="56"/>
      <c r="O1957" s="56"/>
      <c r="P1957" s="56" t="s">
        <v>7139</v>
      </c>
      <c r="Q1957" s="56"/>
      <c r="R1957" s="56" t="s">
        <v>70</v>
      </c>
      <c r="S1957" s="56" t="s">
        <v>11415</v>
      </c>
      <c r="T1957" s="56" t="s">
        <v>7140</v>
      </c>
      <c r="U1957" s="57">
        <v>198778</v>
      </c>
      <c r="V1957" s="57">
        <v>-55546.8</v>
      </c>
      <c r="W1957" s="57">
        <v>143231.20000000001</v>
      </c>
      <c r="X1957" s="57">
        <v>0</v>
      </c>
      <c r="Y1957" s="73">
        <v>41685</v>
      </c>
      <c r="Z1957" s="57">
        <v>-5208.1899999999996</v>
      </c>
      <c r="AA1957" s="57">
        <v>0</v>
      </c>
      <c r="AB1957" s="57">
        <v>138023.01</v>
      </c>
      <c r="AC1957" s="57">
        <v>0</v>
      </c>
      <c r="AD1957" s="56" t="s">
        <v>9255</v>
      </c>
      <c r="AE1957" s="57">
        <v>0</v>
      </c>
      <c r="AF1957" s="57">
        <v>0</v>
      </c>
      <c r="AG1957" s="57">
        <v>0</v>
      </c>
      <c r="AI1957"/>
      <c r="AJ1957"/>
    </row>
    <row r="1958" spans="1:36">
      <c r="A1958" s="56" t="s">
        <v>49</v>
      </c>
      <c r="B1958" s="56" t="s">
        <v>11427</v>
      </c>
      <c r="C1958" s="56">
        <v>2101010050</v>
      </c>
      <c r="D1958" s="56" t="s">
        <v>43</v>
      </c>
      <c r="E1958" s="56">
        <v>2101020050</v>
      </c>
      <c r="F1958" s="56">
        <v>5401010050</v>
      </c>
      <c r="G1958" s="56" t="s">
        <v>11431</v>
      </c>
      <c r="H1958" s="56">
        <v>400211</v>
      </c>
      <c r="I1958" s="56" t="s">
        <v>11437</v>
      </c>
      <c r="J1958" s="56" t="s">
        <v>3340</v>
      </c>
      <c r="K1958" s="56" t="s">
        <v>3341</v>
      </c>
      <c r="L1958" s="56" t="s">
        <v>7138</v>
      </c>
      <c r="M1958" s="73">
        <v>41349</v>
      </c>
      <c r="N1958" s="56"/>
      <c r="O1958" s="56"/>
      <c r="P1958" s="56" t="s">
        <v>7139</v>
      </c>
      <c r="Q1958" s="56"/>
      <c r="R1958" s="56" t="s">
        <v>70</v>
      </c>
      <c r="S1958" s="56" t="s">
        <v>11415</v>
      </c>
      <c r="T1958" s="56" t="s">
        <v>7140</v>
      </c>
      <c r="U1958" s="57">
        <v>765474</v>
      </c>
      <c r="V1958" s="57">
        <v>-245683.29</v>
      </c>
      <c r="W1958" s="57">
        <v>519790.71</v>
      </c>
      <c r="X1958" s="57">
        <v>0</v>
      </c>
      <c r="Y1958" s="73">
        <v>41349</v>
      </c>
      <c r="Z1958" s="57">
        <v>-18814.54</v>
      </c>
      <c r="AA1958" s="57">
        <v>0</v>
      </c>
      <c r="AB1958" s="57">
        <v>500976.17</v>
      </c>
      <c r="AC1958" s="57">
        <v>0</v>
      </c>
      <c r="AD1958" s="56" t="s">
        <v>9255</v>
      </c>
      <c r="AE1958" s="57">
        <v>0</v>
      </c>
      <c r="AF1958" s="57">
        <v>0</v>
      </c>
      <c r="AG1958" s="57">
        <v>0</v>
      </c>
      <c r="AI1958"/>
      <c r="AJ1958"/>
    </row>
    <row r="1959" spans="1:36">
      <c r="A1959" s="56" t="s">
        <v>49</v>
      </c>
      <c r="B1959" s="56" t="s">
        <v>11427</v>
      </c>
      <c r="C1959" s="56">
        <v>2101010050</v>
      </c>
      <c r="D1959" s="56" t="s">
        <v>43</v>
      </c>
      <c r="E1959" s="56">
        <v>2101020050</v>
      </c>
      <c r="F1959" s="56">
        <v>5401010050</v>
      </c>
      <c r="G1959" s="56" t="s">
        <v>11431</v>
      </c>
      <c r="H1959" s="56">
        <v>400211</v>
      </c>
      <c r="I1959" s="56" t="s">
        <v>11437</v>
      </c>
      <c r="J1959" s="56" t="s">
        <v>3342</v>
      </c>
      <c r="K1959" s="56" t="s">
        <v>3343</v>
      </c>
      <c r="L1959" s="56" t="s">
        <v>7138</v>
      </c>
      <c r="M1959" s="73">
        <v>40893</v>
      </c>
      <c r="N1959" s="56"/>
      <c r="O1959" s="56"/>
      <c r="P1959" s="56" t="s">
        <v>7139</v>
      </c>
      <c r="Q1959" s="56"/>
      <c r="R1959" s="56" t="s">
        <v>70</v>
      </c>
      <c r="S1959" s="56" t="s">
        <v>11415</v>
      </c>
      <c r="T1959" s="56" t="s">
        <v>7140</v>
      </c>
      <c r="U1959" s="57">
        <v>2448000</v>
      </c>
      <c r="V1959" s="57">
        <v>-923531.72</v>
      </c>
      <c r="W1959" s="57">
        <v>1524468.28</v>
      </c>
      <c r="X1959" s="57">
        <v>0</v>
      </c>
      <c r="Y1959" s="73">
        <v>40893</v>
      </c>
      <c r="Z1959" s="57">
        <v>-54783.67</v>
      </c>
      <c r="AA1959" s="57">
        <v>0</v>
      </c>
      <c r="AB1959" s="57">
        <v>1469684.61</v>
      </c>
      <c r="AC1959" s="57">
        <v>0</v>
      </c>
      <c r="AD1959" s="56" t="s">
        <v>9255</v>
      </c>
      <c r="AE1959" s="57">
        <v>0</v>
      </c>
      <c r="AF1959" s="57">
        <v>0</v>
      </c>
      <c r="AG1959" s="57">
        <v>0</v>
      </c>
      <c r="AI1959"/>
      <c r="AJ1959"/>
    </row>
    <row r="1960" spans="1:36">
      <c r="A1960" s="56" t="s">
        <v>49</v>
      </c>
      <c r="B1960" s="56" t="s">
        <v>11427</v>
      </c>
      <c r="C1960" s="56">
        <v>2101010050</v>
      </c>
      <c r="D1960" s="56" t="s">
        <v>43</v>
      </c>
      <c r="E1960" s="56">
        <v>2101020050</v>
      </c>
      <c r="F1960" s="56">
        <v>5401010050</v>
      </c>
      <c r="G1960" s="56" t="s">
        <v>11431</v>
      </c>
      <c r="H1960" s="56">
        <v>400211</v>
      </c>
      <c r="I1960" s="56" t="s">
        <v>11437</v>
      </c>
      <c r="J1960" s="56" t="s">
        <v>3344</v>
      </c>
      <c r="K1960" s="56" t="s">
        <v>3345</v>
      </c>
      <c r="L1960" s="56" t="s">
        <v>7138</v>
      </c>
      <c r="M1960" s="73">
        <v>40954</v>
      </c>
      <c r="N1960" s="56"/>
      <c r="O1960" s="56"/>
      <c r="P1960" s="56" t="s">
        <v>7139</v>
      </c>
      <c r="Q1960" s="56"/>
      <c r="R1960" s="56" t="s">
        <v>70</v>
      </c>
      <c r="S1960" s="56" t="s">
        <v>11415</v>
      </c>
      <c r="T1960" s="56" t="s">
        <v>7140</v>
      </c>
      <c r="U1960" s="57">
        <v>515542</v>
      </c>
      <c r="V1960" s="57">
        <v>-190619.02</v>
      </c>
      <c r="W1960" s="57">
        <v>324922.98</v>
      </c>
      <c r="X1960" s="57">
        <v>0</v>
      </c>
      <c r="Y1960" s="73">
        <v>40954</v>
      </c>
      <c r="Z1960" s="57">
        <v>-11688.67</v>
      </c>
      <c r="AA1960" s="57">
        <v>0</v>
      </c>
      <c r="AB1960" s="57">
        <v>313234.31</v>
      </c>
      <c r="AC1960" s="57">
        <v>0</v>
      </c>
      <c r="AD1960" s="56" t="s">
        <v>9255</v>
      </c>
      <c r="AE1960" s="57">
        <v>0</v>
      </c>
      <c r="AF1960" s="57">
        <v>0</v>
      </c>
      <c r="AG1960" s="57">
        <v>0</v>
      </c>
      <c r="AI1960"/>
      <c r="AJ1960"/>
    </row>
    <row r="1961" spans="1:36">
      <c r="A1961" s="56" t="s">
        <v>49</v>
      </c>
      <c r="B1961" s="56" t="s">
        <v>11427</v>
      </c>
      <c r="C1961" s="56">
        <v>2101010050</v>
      </c>
      <c r="D1961" s="56" t="s">
        <v>43</v>
      </c>
      <c r="E1961" s="56">
        <v>2101020050</v>
      </c>
      <c r="F1961" s="56">
        <v>5401010050</v>
      </c>
      <c r="G1961" s="56" t="s">
        <v>11431</v>
      </c>
      <c r="H1961" s="56">
        <v>400211</v>
      </c>
      <c r="I1961" s="56" t="s">
        <v>11437</v>
      </c>
      <c r="J1961" s="56" t="s">
        <v>3346</v>
      </c>
      <c r="K1961" s="56" t="s">
        <v>3347</v>
      </c>
      <c r="L1961" s="56" t="s">
        <v>7138</v>
      </c>
      <c r="M1961" s="73">
        <v>40997</v>
      </c>
      <c r="N1961" s="56"/>
      <c r="O1961" s="56"/>
      <c r="P1961" s="56" t="s">
        <v>7139</v>
      </c>
      <c r="Q1961" s="56"/>
      <c r="R1961" s="56" t="s">
        <v>70</v>
      </c>
      <c r="S1961" s="56" t="s">
        <v>11415</v>
      </c>
      <c r="T1961" s="56" t="s">
        <v>7140</v>
      </c>
      <c r="U1961" s="57">
        <v>3294000</v>
      </c>
      <c r="V1961" s="57">
        <v>-1200483.76</v>
      </c>
      <c r="W1961" s="57">
        <v>2093516.24</v>
      </c>
      <c r="X1961" s="57">
        <v>0</v>
      </c>
      <c r="Y1961" s="73">
        <v>40997</v>
      </c>
      <c r="Z1961" s="57">
        <v>-75365.539999999994</v>
      </c>
      <c r="AA1961" s="57">
        <v>0</v>
      </c>
      <c r="AB1961" s="57">
        <v>2018150.7</v>
      </c>
      <c r="AC1961" s="57">
        <v>0</v>
      </c>
      <c r="AD1961" s="56" t="s">
        <v>9255</v>
      </c>
      <c r="AE1961" s="57">
        <v>0</v>
      </c>
      <c r="AF1961" s="57">
        <v>0</v>
      </c>
      <c r="AG1961" s="57">
        <v>0</v>
      </c>
      <c r="AI1961"/>
      <c r="AJ1961"/>
    </row>
    <row r="1962" spans="1:36">
      <c r="A1962" s="56" t="s">
        <v>49</v>
      </c>
      <c r="B1962" s="56" t="s">
        <v>11427</v>
      </c>
      <c r="C1962" s="56">
        <v>2101010050</v>
      </c>
      <c r="D1962" s="56" t="s">
        <v>43</v>
      </c>
      <c r="E1962" s="56">
        <v>2101020050</v>
      </c>
      <c r="F1962" s="56">
        <v>5401010050</v>
      </c>
      <c r="G1962" s="56" t="s">
        <v>11431</v>
      </c>
      <c r="H1962" s="56">
        <v>400211</v>
      </c>
      <c r="I1962" s="56" t="s">
        <v>11512</v>
      </c>
      <c r="J1962" s="56" t="s">
        <v>3043</v>
      </c>
      <c r="K1962" s="56" t="s">
        <v>3044</v>
      </c>
      <c r="L1962" s="56" t="s">
        <v>7138</v>
      </c>
      <c r="M1962" s="73">
        <v>41451</v>
      </c>
      <c r="N1962" s="56"/>
      <c r="O1962" s="56"/>
      <c r="P1962" s="56" t="s">
        <v>7139</v>
      </c>
      <c r="Q1962" s="56"/>
      <c r="R1962" s="56" t="s">
        <v>70</v>
      </c>
      <c r="S1962" s="56" t="s">
        <v>11415</v>
      </c>
      <c r="T1962" s="56" t="s">
        <v>7140</v>
      </c>
      <c r="U1962" s="57">
        <v>462867</v>
      </c>
      <c r="V1962" s="57">
        <v>-142726.34</v>
      </c>
      <c r="W1962" s="57">
        <v>320140.65999999997</v>
      </c>
      <c r="X1962" s="57">
        <v>0</v>
      </c>
      <c r="Y1962" s="73">
        <v>41451</v>
      </c>
      <c r="Z1962" s="57">
        <v>-11604.71</v>
      </c>
      <c r="AA1962" s="57">
        <v>0</v>
      </c>
      <c r="AB1962" s="57">
        <v>308535.95</v>
      </c>
      <c r="AC1962" s="57">
        <v>0</v>
      </c>
      <c r="AD1962" s="56" t="s">
        <v>9255</v>
      </c>
      <c r="AE1962" s="57">
        <v>0</v>
      </c>
      <c r="AF1962" s="57">
        <v>0</v>
      </c>
      <c r="AG1962" s="57">
        <v>0</v>
      </c>
      <c r="AI1962"/>
      <c r="AJ1962"/>
    </row>
    <row r="1963" spans="1:36">
      <c r="A1963" s="56" t="s">
        <v>49</v>
      </c>
      <c r="B1963" s="56" t="s">
        <v>11427</v>
      </c>
      <c r="C1963" s="56">
        <v>2101010050</v>
      </c>
      <c r="D1963" s="56" t="s">
        <v>43</v>
      </c>
      <c r="E1963" s="56">
        <v>2101020050</v>
      </c>
      <c r="F1963" s="56">
        <v>5401010050</v>
      </c>
      <c r="G1963" s="56" t="s">
        <v>11431</v>
      </c>
      <c r="H1963" s="56">
        <v>400211</v>
      </c>
      <c r="I1963" s="56" t="s">
        <v>11437</v>
      </c>
      <c r="J1963" s="56" t="s">
        <v>3348</v>
      </c>
      <c r="K1963" s="56" t="s">
        <v>3349</v>
      </c>
      <c r="L1963" s="56" t="s">
        <v>7138</v>
      </c>
      <c r="M1963" s="73">
        <v>41756</v>
      </c>
      <c r="N1963" s="56"/>
      <c r="O1963" s="56"/>
      <c r="P1963" s="56" t="s">
        <v>7139</v>
      </c>
      <c r="Q1963" s="56"/>
      <c r="R1963" s="56" t="s">
        <v>70</v>
      </c>
      <c r="S1963" s="56" t="s">
        <v>11415</v>
      </c>
      <c r="T1963" s="56" t="s">
        <v>7140</v>
      </c>
      <c r="U1963" s="57">
        <v>131798</v>
      </c>
      <c r="V1963" s="57">
        <v>-35673.61</v>
      </c>
      <c r="W1963" s="57">
        <v>96124.39</v>
      </c>
      <c r="X1963" s="57">
        <v>0</v>
      </c>
      <c r="Y1963" s="73">
        <v>41756</v>
      </c>
      <c r="Z1963" s="57">
        <v>-3498.42</v>
      </c>
      <c r="AA1963" s="57">
        <v>0</v>
      </c>
      <c r="AB1963" s="57">
        <v>92625.97</v>
      </c>
      <c r="AC1963" s="57">
        <v>0</v>
      </c>
      <c r="AD1963" s="56" t="s">
        <v>9255</v>
      </c>
      <c r="AE1963" s="57">
        <v>0</v>
      </c>
      <c r="AF1963" s="57">
        <v>0</v>
      </c>
      <c r="AG1963" s="57">
        <v>0</v>
      </c>
      <c r="AI1963"/>
      <c r="AJ1963"/>
    </row>
    <row r="1964" spans="1:36">
      <c r="A1964" s="56" t="s">
        <v>49</v>
      </c>
      <c r="B1964" s="56" t="s">
        <v>11427</v>
      </c>
      <c r="C1964" s="56">
        <v>2101010050</v>
      </c>
      <c r="D1964" s="56" t="s">
        <v>43</v>
      </c>
      <c r="E1964" s="56">
        <v>2101020050</v>
      </c>
      <c r="F1964" s="56">
        <v>5401010050</v>
      </c>
      <c r="G1964" s="56" t="s">
        <v>11431</v>
      </c>
      <c r="H1964" s="56">
        <v>400211</v>
      </c>
      <c r="I1964" s="56" t="s">
        <v>11437</v>
      </c>
      <c r="J1964" s="56" t="s">
        <v>3354</v>
      </c>
      <c r="K1964" s="56" t="s">
        <v>3355</v>
      </c>
      <c r="L1964" s="56" t="s">
        <v>7138</v>
      </c>
      <c r="M1964" s="73">
        <v>41845</v>
      </c>
      <c r="N1964" s="56"/>
      <c r="O1964" s="56"/>
      <c r="P1964" s="56" t="s">
        <v>7139</v>
      </c>
      <c r="Q1964" s="56"/>
      <c r="R1964" s="56" t="s">
        <v>70</v>
      </c>
      <c r="S1964" s="56" t="s">
        <v>11415</v>
      </c>
      <c r="T1964" s="56" t="s">
        <v>7140</v>
      </c>
      <c r="U1964" s="57">
        <v>222360</v>
      </c>
      <c r="V1964" s="57">
        <v>-57740.77</v>
      </c>
      <c r="W1964" s="57">
        <v>164619.23000000001</v>
      </c>
      <c r="X1964" s="57">
        <v>0</v>
      </c>
      <c r="Y1964" s="73">
        <v>41845</v>
      </c>
      <c r="Z1964" s="57">
        <v>-5997.83</v>
      </c>
      <c r="AA1964" s="57">
        <v>0</v>
      </c>
      <c r="AB1964" s="57">
        <v>158621.4</v>
      </c>
      <c r="AC1964" s="57">
        <v>0</v>
      </c>
      <c r="AD1964" s="56" t="s">
        <v>9255</v>
      </c>
      <c r="AE1964" s="57">
        <v>0</v>
      </c>
      <c r="AF1964" s="57">
        <v>0</v>
      </c>
      <c r="AG1964" s="57">
        <v>0</v>
      </c>
      <c r="AI1964"/>
      <c r="AJ1964"/>
    </row>
    <row r="1965" spans="1:36">
      <c r="A1965" s="56" t="s">
        <v>49</v>
      </c>
      <c r="B1965" s="56" t="s">
        <v>11427</v>
      </c>
      <c r="C1965" s="56">
        <v>2101010050</v>
      </c>
      <c r="D1965" s="56" t="s">
        <v>43</v>
      </c>
      <c r="E1965" s="56">
        <v>2101020050</v>
      </c>
      <c r="F1965" s="56">
        <v>5401010050</v>
      </c>
      <c r="G1965" s="56" t="s">
        <v>11431</v>
      </c>
      <c r="H1965" s="56">
        <v>400211</v>
      </c>
      <c r="I1965" s="56" t="s">
        <v>11437</v>
      </c>
      <c r="J1965" s="56" t="s">
        <v>3356</v>
      </c>
      <c r="K1965" s="56" t="s">
        <v>3357</v>
      </c>
      <c r="L1965" s="56" t="s">
        <v>7138</v>
      </c>
      <c r="M1965" s="73">
        <v>41853</v>
      </c>
      <c r="N1965" s="56"/>
      <c r="O1965" s="56"/>
      <c r="P1965" s="56" t="s">
        <v>7139</v>
      </c>
      <c r="Q1965" s="56"/>
      <c r="R1965" s="56" t="s">
        <v>70</v>
      </c>
      <c r="S1965" s="56" t="s">
        <v>11415</v>
      </c>
      <c r="T1965" s="56" t="s">
        <v>7140</v>
      </c>
      <c r="U1965" s="57">
        <v>237053</v>
      </c>
      <c r="V1965" s="57">
        <v>-61321.82</v>
      </c>
      <c r="W1965" s="57">
        <v>175731.18</v>
      </c>
      <c r="X1965" s="57">
        <v>0</v>
      </c>
      <c r="Y1965" s="73">
        <v>41853</v>
      </c>
      <c r="Z1965" s="57">
        <v>-6403.3</v>
      </c>
      <c r="AA1965" s="57">
        <v>0</v>
      </c>
      <c r="AB1965" s="57">
        <v>169327.88</v>
      </c>
      <c r="AC1965" s="57">
        <v>0</v>
      </c>
      <c r="AD1965" s="56" t="s">
        <v>9255</v>
      </c>
      <c r="AE1965" s="57">
        <v>0</v>
      </c>
      <c r="AF1965" s="57">
        <v>0</v>
      </c>
      <c r="AG1965" s="57">
        <v>0</v>
      </c>
      <c r="AI1965"/>
      <c r="AJ1965"/>
    </row>
    <row r="1966" spans="1:36">
      <c r="A1966" s="56" t="s">
        <v>49</v>
      </c>
      <c r="B1966" s="56" t="s">
        <v>11427</v>
      </c>
      <c r="C1966" s="56">
        <v>2101010050</v>
      </c>
      <c r="D1966" s="56" t="s">
        <v>43</v>
      </c>
      <c r="E1966" s="56">
        <v>2101020050</v>
      </c>
      <c r="F1966" s="56">
        <v>5401010050</v>
      </c>
      <c r="G1966" s="56" t="s">
        <v>11431</v>
      </c>
      <c r="H1966" s="56">
        <v>400211</v>
      </c>
      <c r="I1966" s="56" t="s">
        <v>11512</v>
      </c>
      <c r="J1966" s="56" t="s">
        <v>3045</v>
      </c>
      <c r="K1966" s="56" t="s">
        <v>3046</v>
      </c>
      <c r="L1966" s="56" t="s">
        <v>7138</v>
      </c>
      <c r="M1966" s="73">
        <v>41907</v>
      </c>
      <c r="N1966" s="56"/>
      <c r="O1966" s="56"/>
      <c r="P1966" s="56" t="s">
        <v>7139</v>
      </c>
      <c r="Q1966" s="56"/>
      <c r="R1966" s="56" t="s">
        <v>70</v>
      </c>
      <c r="S1966" s="56" t="s">
        <v>11415</v>
      </c>
      <c r="T1966" s="56" t="s">
        <v>7140</v>
      </c>
      <c r="U1966" s="57">
        <v>883172</v>
      </c>
      <c r="V1966" s="57">
        <v>-222570.01</v>
      </c>
      <c r="W1966" s="57">
        <v>660601.99</v>
      </c>
      <c r="X1966" s="57">
        <v>0</v>
      </c>
      <c r="Y1966" s="73">
        <v>41907</v>
      </c>
      <c r="Z1966" s="57">
        <v>-24086.58</v>
      </c>
      <c r="AA1966" s="57">
        <v>0</v>
      </c>
      <c r="AB1966" s="57">
        <v>636515.41</v>
      </c>
      <c r="AC1966" s="57">
        <v>0</v>
      </c>
      <c r="AD1966" s="56" t="s">
        <v>9255</v>
      </c>
      <c r="AE1966" s="57">
        <v>0</v>
      </c>
      <c r="AF1966" s="57">
        <v>0</v>
      </c>
      <c r="AG1966" s="57">
        <v>0</v>
      </c>
      <c r="AI1966"/>
      <c r="AJ1966"/>
    </row>
    <row r="1967" spans="1:36">
      <c r="A1967" s="56" t="s">
        <v>49</v>
      </c>
      <c r="B1967" s="56" t="s">
        <v>11427</v>
      </c>
      <c r="C1967" s="56">
        <v>2101010050</v>
      </c>
      <c r="D1967" s="56" t="s">
        <v>43</v>
      </c>
      <c r="E1967" s="56">
        <v>2101020050</v>
      </c>
      <c r="F1967" s="56">
        <v>5401010050</v>
      </c>
      <c r="G1967" s="56" t="s">
        <v>11431</v>
      </c>
      <c r="H1967" s="56">
        <v>400211</v>
      </c>
      <c r="I1967" s="56" t="s">
        <v>11510</v>
      </c>
      <c r="J1967" s="56" t="s">
        <v>3049</v>
      </c>
      <c r="K1967" s="56" t="s">
        <v>3050</v>
      </c>
      <c r="L1967" s="56" t="s">
        <v>7138</v>
      </c>
      <c r="M1967" s="73">
        <v>41369</v>
      </c>
      <c r="N1967" s="56"/>
      <c r="O1967" s="56"/>
      <c r="P1967" s="56" t="s">
        <v>7139</v>
      </c>
      <c r="Q1967" s="56"/>
      <c r="R1967" s="56" t="s">
        <v>70</v>
      </c>
      <c r="S1967" s="56" t="s">
        <v>11415</v>
      </c>
      <c r="T1967" s="56" t="s">
        <v>7140</v>
      </c>
      <c r="U1967" s="57">
        <v>923316</v>
      </c>
      <c r="V1967" s="57">
        <v>-281774.86</v>
      </c>
      <c r="W1967" s="57">
        <v>641541.14</v>
      </c>
      <c r="X1967" s="57">
        <v>0</v>
      </c>
      <c r="Y1967" s="73">
        <v>41369</v>
      </c>
      <c r="Z1967" s="57">
        <v>-23263.38</v>
      </c>
      <c r="AA1967" s="57">
        <v>0</v>
      </c>
      <c r="AB1967" s="57">
        <v>618277.76</v>
      </c>
      <c r="AC1967" s="57">
        <v>0</v>
      </c>
      <c r="AD1967" s="56" t="s">
        <v>9255</v>
      </c>
      <c r="AE1967" s="57">
        <v>0</v>
      </c>
      <c r="AF1967" s="57">
        <v>0</v>
      </c>
      <c r="AG1967" s="57">
        <v>0</v>
      </c>
      <c r="AI1967"/>
      <c r="AJ1967"/>
    </row>
    <row r="1968" spans="1:36">
      <c r="A1968" s="56" t="s">
        <v>49</v>
      </c>
      <c r="B1968" s="56" t="s">
        <v>11427</v>
      </c>
      <c r="C1968" s="56">
        <v>2101010050</v>
      </c>
      <c r="D1968" s="56" t="s">
        <v>43</v>
      </c>
      <c r="E1968" s="56">
        <v>2101020050</v>
      </c>
      <c r="F1968" s="56">
        <v>5401010050</v>
      </c>
      <c r="G1968" s="56" t="s">
        <v>11431</v>
      </c>
      <c r="H1968" s="56">
        <v>400211</v>
      </c>
      <c r="I1968" s="56" t="s">
        <v>11510</v>
      </c>
      <c r="J1968" s="56" t="s">
        <v>3051</v>
      </c>
      <c r="K1968" s="56" t="s">
        <v>3052</v>
      </c>
      <c r="L1968" s="56" t="s">
        <v>7138</v>
      </c>
      <c r="M1968" s="73">
        <v>41570</v>
      </c>
      <c r="N1968" s="56"/>
      <c r="O1968" s="56"/>
      <c r="P1968" s="56" t="s">
        <v>7139</v>
      </c>
      <c r="Q1968" s="56"/>
      <c r="R1968" s="56" t="s">
        <v>70</v>
      </c>
      <c r="S1968" s="56" t="s">
        <v>11415</v>
      </c>
      <c r="T1968" s="56" t="s">
        <v>7140</v>
      </c>
      <c r="U1968" s="57">
        <v>2170408</v>
      </c>
      <c r="V1968" s="57">
        <v>-593844.46</v>
      </c>
      <c r="W1968" s="57">
        <v>1576563.54</v>
      </c>
      <c r="X1968" s="57">
        <v>0</v>
      </c>
      <c r="Y1968" s="73">
        <v>41570</v>
      </c>
      <c r="Z1968" s="57">
        <v>-57361.54</v>
      </c>
      <c r="AA1968" s="57">
        <v>0</v>
      </c>
      <c r="AB1968" s="57">
        <v>1519202</v>
      </c>
      <c r="AC1968" s="57">
        <v>0</v>
      </c>
      <c r="AD1968" s="56" t="s">
        <v>9255</v>
      </c>
      <c r="AE1968" s="57">
        <v>0</v>
      </c>
      <c r="AF1968" s="57">
        <v>0</v>
      </c>
      <c r="AG1968" s="57">
        <v>0</v>
      </c>
      <c r="AI1968"/>
      <c r="AJ1968"/>
    </row>
    <row r="1969" spans="1:36">
      <c r="A1969" s="56" t="s">
        <v>49</v>
      </c>
      <c r="B1969" s="56" t="s">
        <v>11427</v>
      </c>
      <c r="C1969" s="56">
        <v>2101010050</v>
      </c>
      <c r="D1969" s="56" t="s">
        <v>43</v>
      </c>
      <c r="E1969" s="56">
        <v>2101020050</v>
      </c>
      <c r="F1969" s="56">
        <v>5401010050</v>
      </c>
      <c r="G1969" s="56" t="s">
        <v>11431</v>
      </c>
      <c r="H1969" s="56">
        <v>400211</v>
      </c>
      <c r="I1969" s="56" t="s">
        <v>11510</v>
      </c>
      <c r="J1969" s="56" t="s">
        <v>3053</v>
      </c>
      <c r="K1969" s="56" t="s">
        <v>3054</v>
      </c>
      <c r="L1969" s="56" t="s">
        <v>7138</v>
      </c>
      <c r="M1969" s="73">
        <v>41570</v>
      </c>
      <c r="N1969" s="56"/>
      <c r="O1969" s="56"/>
      <c r="P1969" s="56" t="s">
        <v>7139</v>
      </c>
      <c r="Q1969" s="56"/>
      <c r="R1969" s="56" t="s">
        <v>70</v>
      </c>
      <c r="S1969" s="56" t="s">
        <v>11415</v>
      </c>
      <c r="T1969" s="56" t="s">
        <v>7140</v>
      </c>
      <c r="U1969" s="57">
        <v>754207</v>
      </c>
      <c r="V1969" s="57">
        <v>-206358.45</v>
      </c>
      <c r="W1969" s="57">
        <v>547848.55000000005</v>
      </c>
      <c r="X1969" s="57">
        <v>0</v>
      </c>
      <c r="Y1969" s="73">
        <v>41570</v>
      </c>
      <c r="Z1969" s="57">
        <v>-19932.87</v>
      </c>
      <c r="AA1969" s="57">
        <v>0</v>
      </c>
      <c r="AB1969" s="57">
        <v>527915.68000000005</v>
      </c>
      <c r="AC1969" s="57">
        <v>0</v>
      </c>
      <c r="AD1969" s="56" t="s">
        <v>9255</v>
      </c>
      <c r="AE1969" s="57">
        <v>0</v>
      </c>
      <c r="AF1969" s="57">
        <v>0</v>
      </c>
      <c r="AG1969" s="57">
        <v>0</v>
      </c>
      <c r="AI1969"/>
      <c r="AJ1969"/>
    </row>
    <row r="1970" spans="1:36">
      <c r="A1970" s="56" t="s">
        <v>49</v>
      </c>
      <c r="B1970" s="56" t="s">
        <v>11427</v>
      </c>
      <c r="C1970" s="56">
        <v>2101010050</v>
      </c>
      <c r="D1970" s="56" t="s">
        <v>43</v>
      </c>
      <c r="E1970" s="56">
        <v>2101020050</v>
      </c>
      <c r="F1970" s="56">
        <v>5401010050</v>
      </c>
      <c r="G1970" s="56" t="s">
        <v>11431</v>
      </c>
      <c r="H1970" s="56">
        <v>400211</v>
      </c>
      <c r="I1970" s="56" t="s">
        <v>11510</v>
      </c>
      <c r="J1970" s="56" t="s">
        <v>3055</v>
      </c>
      <c r="K1970" s="56" t="s">
        <v>3056</v>
      </c>
      <c r="L1970" s="56" t="s">
        <v>7138</v>
      </c>
      <c r="M1970" s="73">
        <v>41570</v>
      </c>
      <c r="N1970" s="56"/>
      <c r="O1970" s="56"/>
      <c r="P1970" s="56" t="s">
        <v>7139</v>
      </c>
      <c r="Q1970" s="56"/>
      <c r="R1970" s="56" t="s">
        <v>70</v>
      </c>
      <c r="S1970" s="56" t="s">
        <v>11415</v>
      </c>
      <c r="T1970" s="56" t="s">
        <v>7140</v>
      </c>
      <c r="U1970" s="57">
        <v>2329976</v>
      </c>
      <c r="V1970" s="57">
        <v>-637503.63</v>
      </c>
      <c r="W1970" s="57">
        <v>1692472.37</v>
      </c>
      <c r="X1970" s="57">
        <v>0</v>
      </c>
      <c r="Y1970" s="73">
        <v>41570</v>
      </c>
      <c r="Z1970" s="57">
        <v>-61578.75</v>
      </c>
      <c r="AA1970" s="57">
        <v>0</v>
      </c>
      <c r="AB1970" s="57">
        <v>1630893.62</v>
      </c>
      <c r="AC1970" s="57">
        <v>0</v>
      </c>
      <c r="AD1970" s="56" t="s">
        <v>9255</v>
      </c>
      <c r="AE1970" s="57">
        <v>0</v>
      </c>
      <c r="AF1970" s="57">
        <v>0</v>
      </c>
      <c r="AG1970" s="57">
        <v>0</v>
      </c>
      <c r="AI1970"/>
      <c r="AJ1970"/>
    </row>
    <row r="1971" spans="1:36">
      <c r="A1971" s="56" t="s">
        <v>49</v>
      </c>
      <c r="B1971" s="56" t="s">
        <v>11427</v>
      </c>
      <c r="C1971" s="56">
        <v>2101010050</v>
      </c>
      <c r="D1971" s="56" t="s">
        <v>43</v>
      </c>
      <c r="E1971" s="56">
        <v>2101020050</v>
      </c>
      <c r="F1971" s="56">
        <v>5401010050</v>
      </c>
      <c r="G1971" s="56" t="s">
        <v>11431</v>
      </c>
      <c r="H1971" s="56">
        <v>400211</v>
      </c>
      <c r="I1971" s="56" t="s">
        <v>11510</v>
      </c>
      <c r="J1971" s="56" t="s">
        <v>3063</v>
      </c>
      <c r="K1971" s="56" t="s">
        <v>3064</v>
      </c>
      <c r="L1971" s="56" t="s">
        <v>7138</v>
      </c>
      <c r="M1971" s="73">
        <v>41339</v>
      </c>
      <c r="N1971" s="56"/>
      <c r="O1971" s="56"/>
      <c r="P1971" s="56" t="s">
        <v>7139</v>
      </c>
      <c r="Q1971" s="56"/>
      <c r="R1971" s="56" t="s">
        <v>70</v>
      </c>
      <c r="S1971" s="56" t="s">
        <v>11415</v>
      </c>
      <c r="T1971" s="56" t="s">
        <v>7140</v>
      </c>
      <c r="U1971" s="57">
        <v>224577</v>
      </c>
      <c r="V1971" s="57">
        <v>-66327.350000000006</v>
      </c>
      <c r="W1971" s="57">
        <v>158249.65</v>
      </c>
      <c r="X1971" s="57">
        <v>0</v>
      </c>
      <c r="Y1971" s="73">
        <v>41339</v>
      </c>
      <c r="Z1971" s="57">
        <v>-5744.61</v>
      </c>
      <c r="AA1971" s="57">
        <v>0</v>
      </c>
      <c r="AB1971" s="57">
        <v>152505.04</v>
      </c>
      <c r="AC1971" s="57">
        <v>0</v>
      </c>
      <c r="AD1971" s="56" t="s">
        <v>9255</v>
      </c>
      <c r="AE1971" s="57">
        <v>0</v>
      </c>
      <c r="AF1971" s="57">
        <v>0</v>
      </c>
      <c r="AG1971" s="57">
        <v>0</v>
      </c>
      <c r="AI1971"/>
      <c r="AJ1971"/>
    </row>
    <row r="1972" spans="1:36">
      <c r="A1972" s="56" t="s">
        <v>49</v>
      </c>
      <c r="B1972" s="56" t="s">
        <v>11427</v>
      </c>
      <c r="C1972" s="56">
        <v>2101010050</v>
      </c>
      <c r="D1972" s="56" t="s">
        <v>43</v>
      </c>
      <c r="E1972" s="56">
        <v>2101020050</v>
      </c>
      <c r="F1972" s="56">
        <v>5401010050</v>
      </c>
      <c r="G1972" s="56" t="s">
        <v>11431</v>
      </c>
      <c r="H1972" s="56">
        <v>400211</v>
      </c>
      <c r="I1972" s="56" t="s">
        <v>11510</v>
      </c>
      <c r="J1972" s="56" t="s">
        <v>3077</v>
      </c>
      <c r="K1972" s="56" t="s">
        <v>3078</v>
      </c>
      <c r="L1972" s="56" t="s">
        <v>7138</v>
      </c>
      <c r="M1972" s="73">
        <v>41681</v>
      </c>
      <c r="N1972" s="56"/>
      <c r="O1972" s="56"/>
      <c r="P1972" s="56" t="s">
        <v>7139</v>
      </c>
      <c r="Q1972" s="56"/>
      <c r="R1972" s="56" t="s">
        <v>70</v>
      </c>
      <c r="S1972" s="56" t="s">
        <v>11415</v>
      </c>
      <c r="T1972" s="56" t="s">
        <v>7140</v>
      </c>
      <c r="U1972" s="57">
        <v>300156</v>
      </c>
      <c r="V1972" s="57">
        <v>-77985.06</v>
      </c>
      <c r="W1972" s="57">
        <v>222170.94</v>
      </c>
      <c r="X1972" s="57">
        <v>0</v>
      </c>
      <c r="Y1972" s="73">
        <v>41681</v>
      </c>
      <c r="Z1972" s="57">
        <v>-8094.58</v>
      </c>
      <c r="AA1972" s="57">
        <v>0</v>
      </c>
      <c r="AB1972" s="57">
        <v>214076.36</v>
      </c>
      <c r="AC1972" s="57">
        <v>0</v>
      </c>
      <c r="AD1972" s="56" t="s">
        <v>9255</v>
      </c>
      <c r="AE1972" s="57">
        <v>0</v>
      </c>
      <c r="AF1972" s="57">
        <v>0</v>
      </c>
      <c r="AG1972" s="57">
        <v>0</v>
      </c>
      <c r="AI1972"/>
      <c r="AJ1972"/>
    </row>
    <row r="1973" spans="1:36">
      <c r="A1973" s="56" t="s">
        <v>49</v>
      </c>
      <c r="B1973" s="56" t="s">
        <v>11427</v>
      </c>
      <c r="C1973" s="56">
        <v>2101010050</v>
      </c>
      <c r="D1973" s="56" t="s">
        <v>43</v>
      </c>
      <c r="E1973" s="56">
        <v>2101020050</v>
      </c>
      <c r="F1973" s="56">
        <v>5401010050</v>
      </c>
      <c r="G1973" s="56" t="s">
        <v>11431</v>
      </c>
      <c r="H1973" s="56">
        <v>400211</v>
      </c>
      <c r="I1973" s="56" t="s">
        <v>11510</v>
      </c>
      <c r="J1973" s="56" t="s">
        <v>3081</v>
      </c>
      <c r="K1973" s="56" t="s">
        <v>3082</v>
      </c>
      <c r="L1973" s="56" t="s">
        <v>7138</v>
      </c>
      <c r="M1973" s="73">
        <v>41339</v>
      </c>
      <c r="N1973" s="56"/>
      <c r="O1973" s="56"/>
      <c r="P1973" s="56" t="s">
        <v>7139</v>
      </c>
      <c r="Q1973" s="56"/>
      <c r="R1973" s="56" t="s">
        <v>70</v>
      </c>
      <c r="S1973" s="56" t="s">
        <v>11415</v>
      </c>
      <c r="T1973" s="56" t="s">
        <v>7140</v>
      </c>
      <c r="U1973" s="57">
        <v>334748</v>
      </c>
      <c r="V1973" s="57">
        <v>-98866.18</v>
      </c>
      <c r="W1973" s="57">
        <v>235881.82</v>
      </c>
      <c r="X1973" s="57">
        <v>0</v>
      </c>
      <c r="Y1973" s="73">
        <v>41339</v>
      </c>
      <c r="Z1973" s="57">
        <v>-8562.73</v>
      </c>
      <c r="AA1973" s="57">
        <v>0</v>
      </c>
      <c r="AB1973" s="57">
        <v>227319.09</v>
      </c>
      <c r="AC1973" s="57">
        <v>0</v>
      </c>
      <c r="AD1973" s="56" t="s">
        <v>9255</v>
      </c>
      <c r="AE1973" s="57">
        <v>0</v>
      </c>
      <c r="AF1973" s="57">
        <v>0</v>
      </c>
      <c r="AG1973" s="57">
        <v>0</v>
      </c>
      <c r="AI1973"/>
      <c r="AJ1973"/>
    </row>
    <row r="1974" spans="1:36">
      <c r="A1974" s="56" t="s">
        <v>49</v>
      </c>
      <c r="B1974" s="56" t="s">
        <v>11427</v>
      </c>
      <c r="C1974" s="56">
        <v>2101010050</v>
      </c>
      <c r="D1974" s="56" t="s">
        <v>43</v>
      </c>
      <c r="E1974" s="56">
        <v>2101020050</v>
      </c>
      <c r="F1974" s="56">
        <v>5401010050</v>
      </c>
      <c r="G1974" s="56" t="s">
        <v>11431</v>
      </c>
      <c r="H1974" s="56">
        <v>400211</v>
      </c>
      <c r="I1974" s="56" t="s">
        <v>11510</v>
      </c>
      <c r="J1974" s="56" t="s">
        <v>3086</v>
      </c>
      <c r="K1974" s="56" t="s">
        <v>3087</v>
      </c>
      <c r="L1974" s="56" t="s">
        <v>7138</v>
      </c>
      <c r="M1974" s="73">
        <v>40798</v>
      </c>
      <c r="N1974" s="56"/>
      <c r="O1974" s="56"/>
      <c r="P1974" s="56" t="s">
        <v>7139</v>
      </c>
      <c r="Q1974" s="56"/>
      <c r="R1974" s="56" t="s">
        <v>70</v>
      </c>
      <c r="S1974" s="56" t="s">
        <v>11415</v>
      </c>
      <c r="T1974" s="56" t="s">
        <v>7140</v>
      </c>
      <c r="U1974" s="57">
        <v>350034</v>
      </c>
      <c r="V1974" s="57">
        <v>-122383.72</v>
      </c>
      <c r="W1974" s="57">
        <v>227650.28</v>
      </c>
      <c r="X1974" s="57">
        <v>0</v>
      </c>
      <c r="Y1974" s="73">
        <v>40798</v>
      </c>
      <c r="Z1974" s="57">
        <v>-8211.23</v>
      </c>
      <c r="AA1974" s="57">
        <v>0</v>
      </c>
      <c r="AB1974" s="57">
        <v>219439.05</v>
      </c>
      <c r="AC1974" s="57">
        <v>0</v>
      </c>
      <c r="AD1974" s="56" t="s">
        <v>9255</v>
      </c>
      <c r="AE1974" s="57">
        <v>0</v>
      </c>
      <c r="AF1974" s="57">
        <v>0</v>
      </c>
      <c r="AG1974" s="57">
        <v>0</v>
      </c>
      <c r="AI1974"/>
      <c r="AJ1974"/>
    </row>
    <row r="1975" spans="1:36">
      <c r="A1975" s="56" t="s">
        <v>49</v>
      </c>
      <c r="B1975" s="56" t="s">
        <v>11427</v>
      </c>
      <c r="C1975" s="56">
        <v>2101010050</v>
      </c>
      <c r="D1975" s="56" t="s">
        <v>43</v>
      </c>
      <c r="E1975" s="56">
        <v>2101020050</v>
      </c>
      <c r="F1975" s="56">
        <v>5401010050</v>
      </c>
      <c r="G1975" s="56" t="s">
        <v>11431</v>
      </c>
      <c r="H1975" s="56">
        <v>400211</v>
      </c>
      <c r="I1975" s="56" t="s">
        <v>11510</v>
      </c>
      <c r="J1975" s="56" t="s">
        <v>3090</v>
      </c>
      <c r="K1975" s="56" t="s">
        <v>3091</v>
      </c>
      <c r="L1975" s="56" t="s">
        <v>7138</v>
      </c>
      <c r="M1975" s="73">
        <v>40966</v>
      </c>
      <c r="N1975" s="56"/>
      <c r="O1975" s="56"/>
      <c r="P1975" s="56" t="s">
        <v>7139</v>
      </c>
      <c r="Q1975" s="56"/>
      <c r="R1975" s="56" t="s">
        <v>70</v>
      </c>
      <c r="S1975" s="56" t="s">
        <v>11415</v>
      </c>
      <c r="T1975" s="56" t="s">
        <v>7140</v>
      </c>
      <c r="U1975" s="57">
        <v>362816</v>
      </c>
      <c r="V1975" s="57">
        <v>-121399.96</v>
      </c>
      <c r="W1975" s="57">
        <v>241416.04</v>
      </c>
      <c r="X1975" s="57">
        <v>0</v>
      </c>
      <c r="Y1975" s="73">
        <v>40966</v>
      </c>
      <c r="Z1975" s="57">
        <v>-8724.14</v>
      </c>
      <c r="AA1975" s="57">
        <v>0</v>
      </c>
      <c r="AB1975" s="57">
        <v>232691.9</v>
      </c>
      <c r="AC1975" s="57">
        <v>0</v>
      </c>
      <c r="AD1975" s="56" t="s">
        <v>9255</v>
      </c>
      <c r="AE1975" s="57">
        <v>0</v>
      </c>
      <c r="AF1975" s="57">
        <v>0</v>
      </c>
      <c r="AG1975" s="57">
        <v>0</v>
      </c>
      <c r="AI1975"/>
      <c r="AJ1975"/>
    </row>
    <row r="1976" spans="1:36">
      <c r="A1976" s="56" t="s">
        <v>49</v>
      </c>
      <c r="B1976" s="56" t="s">
        <v>11427</v>
      </c>
      <c r="C1976" s="56">
        <v>2101010050</v>
      </c>
      <c r="D1976" s="56" t="s">
        <v>43</v>
      </c>
      <c r="E1976" s="56">
        <v>2101020050</v>
      </c>
      <c r="F1976" s="56">
        <v>5401010050</v>
      </c>
      <c r="G1976" s="56" t="s">
        <v>11431</v>
      </c>
      <c r="H1976" s="56">
        <v>400211</v>
      </c>
      <c r="I1976" s="56" t="s">
        <v>11510</v>
      </c>
      <c r="J1976" s="56" t="s">
        <v>3092</v>
      </c>
      <c r="K1976" s="56" t="s">
        <v>3093</v>
      </c>
      <c r="L1976" s="56" t="s">
        <v>7138</v>
      </c>
      <c r="M1976" s="73">
        <v>41284</v>
      </c>
      <c r="N1976" s="56"/>
      <c r="O1976" s="56"/>
      <c r="P1976" s="56" t="s">
        <v>7139</v>
      </c>
      <c r="Q1976" s="56"/>
      <c r="R1976" s="56" t="s">
        <v>70</v>
      </c>
      <c r="S1976" s="56" t="s">
        <v>11415</v>
      </c>
      <c r="T1976" s="56" t="s">
        <v>7140</v>
      </c>
      <c r="U1976" s="57">
        <v>370000</v>
      </c>
      <c r="V1976" s="57">
        <v>-111715.84</v>
      </c>
      <c r="W1976" s="57">
        <v>258284.16</v>
      </c>
      <c r="X1976" s="57">
        <v>0</v>
      </c>
      <c r="Y1976" s="73">
        <v>41284</v>
      </c>
      <c r="Z1976" s="57">
        <v>-9369.2000000000007</v>
      </c>
      <c r="AA1976" s="57">
        <v>0</v>
      </c>
      <c r="AB1976" s="57">
        <v>248914.96</v>
      </c>
      <c r="AC1976" s="57">
        <v>0</v>
      </c>
      <c r="AD1976" s="56" t="s">
        <v>9255</v>
      </c>
      <c r="AE1976" s="57">
        <v>0</v>
      </c>
      <c r="AF1976" s="57">
        <v>0</v>
      </c>
      <c r="AG1976" s="57">
        <v>0</v>
      </c>
      <c r="AI1976"/>
      <c r="AJ1976"/>
    </row>
    <row r="1977" spans="1:36">
      <c r="A1977" s="56" t="s">
        <v>49</v>
      </c>
      <c r="B1977" s="56" t="s">
        <v>11427</v>
      </c>
      <c r="C1977" s="56">
        <v>2101010050</v>
      </c>
      <c r="D1977" s="56" t="s">
        <v>43</v>
      </c>
      <c r="E1977" s="56">
        <v>2101020050</v>
      </c>
      <c r="F1977" s="56">
        <v>5401010050</v>
      </c>
      <c r="G1977" s="56" t="s">
        <v>11431</v>
      </c>
      <c r="H1977" s="56">
        <v>400211</v>
      </c>
      <c r="I1977" s="56" t="s">
        <v>11510</v>
      </c>
      <c r="J1977" s="56" t="s">
        <v>3094</v>
      </c>
      <c r="K1977" s="56" t="s">
        <v>3095</v>
      </c>
      <c r="L1977" s="56" t="s">
        <v>7138</v>
      </c>
      <c r="M1977" s="73">
        <v>41264</v>
      </c>
      <c r="N1977" s="56"/>
      <c r="O1977" s="56"/>
      <c r="P1977" s="56" t="s">
        <v>7139</v>
      </c>
      <c r="Q1977" s="56"/>
      <c r="R1977" s="56" t="s">
        <v>70</v>
      </c>
      <c r="S1977" s="56" t="s">
        <v>11415</v>
      </c>
      <c r="T1977" s="56" t="s">
        <v>7140</v>
      </c>
      <c r="U1977" s="57">
        <v>370000</v>
      </c>
      <c r="V1977" s="57">
        <v>-110671.48</v>
      </c>
      <c r="W1977" s="57">
        <v>259328.52</v>
      </c>
      <c r="X1977" s="57">
        <v>0</v>
      </c>
      <c r="Y1977" s="73">
        <v>41264</v>
      </c>
      <c r="Z1977" s="57">
        <v>-9410.01</v>
      </c>
      <c r="AA1977" s="57">
        <v>0</v>
      </c>
      <c r="AB1977" s="57">
        <v>249918.51</v>
      </c>
      <c r="AC1977" s="57">
        <v>0</v>
      </c>
      <c r="AD1977" s="56" t="s">
        <v>9255</v>
      </c>
      <c r="AE1977" s="57">
        <v>0</v>
      </c>
      <c r="AF1977" s="57">
        <v>0</v>
      </c>
      <c r="AG1977" s="57">
        <v>0</v>
      </c>
      <c r="AI1977"/>
      <c r="AJ1977"/>
    </row>
    <row r="1978" spans="1:36">
      <c r="A1978" s="56" t="s">
        <v>49</v>
      </c>
      <c r="B1978" s="56" t="s">
        <v>11427</v>
      </c>
      <c r="C1978" s="56">
        <v>2101010050</v>
      </c>
      <c r="D1978" s="56" t="s">
        <v>43</v>
      </c>
      <c r="E1978" s="56">
        <v>2101020050</v>
      </c>
      <c r="F1978" s="56">
        <v>5401010050</v>
      </c>
      <c r="G1978" s="56" t="s">
        <v>11431</v>
      </c>
      <c r="H1978" s="56">
        <v>400211</v>
      </c>
      <c r="I1978" s="56" t="s">
        <v>11510</v>
      </c>
      <c r="J1978" s="56" t="s">
        <v>3098</v>
      </c>
      <c r="K1978" s="56" t="s">
        <v>3064</v>
      </c>
      <c r="L1978" s="56" t="s">
        <v>7138</v>
      </c>
      <c r="M1978" s="73">
        <v>41339</v>
      </c>
      <c r="N1978" s="56"/>
      <c r="O1978" s="56"/>
      <c r="P1978" s="56" t="s">
        <v>7139</v>
      </c>
      <c r="Q1978" s="56"/>
      <c r="R1978" s="56" t="s">
        <v>70</v>
      </c>
      <c r="S1978" s="56" t="s">
        <v>11415</v>
      </c>
      <c r="T1978" s="56" t="s">
        <v>7140</v>
      </c>
      <c r="U1978" s="57">
        <v>454891</v>
      </c>
      <c r="V1978" s="57">
        <v>-134349.44</v>
      </c>
      <c r="W1978" s="57">
        <v>320541.56</v>
      </c>
      <c r="X1978" s="57">
        <v>0</v>
      </c>
      <c r="Y1978" s="73">
        <v>41339</v>
      </c>
      <c r="Z1978" s="57">
        <v>-11635.96</v>
      </c>
      <c r="AA1978" s="57">
        <v>0</v>
      </c>
      <c r="AB1978" s="57">
        <v>308905.59999999998</v>
      </c>
      <c r="AC1978" s="57">
        <v>0</v>
      </c>
      <c r="AD1978" s="56" t="s">
        <v>9255</v>
      </c>
      <c r="AE1978" s="57">
        <v>0</v>
      </c>
      <c r="AF1978" s="57">
        <v>0</v>
      </c>
      <c r="AG1978" s="57">
        <v>0</v>
      </c>
      <c r="AI1978"/>
      <c r="AJ1978"/>
    </row>
    <row r="1979" spans="1:36">
      <c r="A1979" s="56" t="s">
        <v>49</v>
      </c>
      <c r="B1979" s="56" t="s">
        <v>11427</v>
      </c>
      <c r="C1979" s="56">
        <v>2101010050</v>
      </c>
      <c r="D1979" s="56" t="s">
        <v>43</v>
      </c>
      <c r="E1979" s="56">
        <v>2101020050</v>
      </c>
      <c r="F1979" s="56">
        <v>5401010050</v>
      </c>
      <c r="G1979" s="56" t="s">
        <v>11431</v>
      </c>
      <c r="H1979" s="56">
        <v>400211</v>
      </c>
      <c r="I1979" s="56" t="s">
        <v>11437</v>
      </c>
      <c r="J1979" s="56" t="s">
        <v>3374</v>
      </c>
      <c r="K1979" s="56" t="s">
        <v>3375</v>
      </c>
      <c r="L1979" s="56" t="s">
        <v>7138</v>
      </c>
      <c r="M1979" s="73">
        <v>40961</v>
      </c>
      <c r="N1979" s="56"/>
      <c r="O1979" s="56"/>
      <c r="P1979" s="56" t="s">
        <v>7139</v>
      </c>
      <c r="Q1979" s="56"/>
      <c r="R1979" s="56" t="s">
        <v>70</v>
      </c>
      <c r="S1979" s="56" t="s">
        <v>11415</v>
      </c>
      <c r="T1979" s="56" t="s">
        <v>7140</v>
      </c>
      <c r="U1979" s="57">
        <v>478777</v>
      </c>
      <c r="V1979" s="57">
        <v>-160485.62</v>
      </c>
      <c r="W1979" s="57">
        <v>318291.38</v>
      </c>
      <c r="X1979" s="57">
        <v>0</v>
      </c>
      <c r="Y1979" s="73">
        <v>40961</v>
      </c>
      <c r="Z1979" s="57">
        <v>-11501.37</v>
      </c>
      <c r="AA1979" s="57">
        <v>0</v>
      </c>
      <c r="AB1979" s="57">
        <v>306790.01</v>
      </c>
      <c r="AC1979" s="57">
        <v>0</v>
      </c>
      <c r="AD1979" s="56" t="s">
        <v>9255</v>
      </c>
      <c r="AE1979" s="57">
        <v>0</v>
      </c>
      <c r="AF1979" s="57">
        <v>0</v>
      </c>
      <c r="AG1979" s="57">
        <v>0</v>
      </c>
      <c r="AI1979"/>
      <c r="AJ1979"/>
    </row>
    <row r="1980" spans="1:36">
      <c r="A1980" s="56" t="s">
        <v>49</v>
      </c>
      <c r="B1980" s="56" t="s">
        <v>11427</v>
      </c>
      <c r="C1980" s="56">
        <v>2101010050</v>
      </c>
      <c r="D1980" s="56" t="s">
        <v>43</v>
      </c>
      <c r="E1980" s="56">
        <v>2101020050</v>
      </c>
      <c r="F1980" s="56">
        <v>5401010050</v>
      </c>
      <c r="G1980" s="56" t="s">
        <v>11431</v>
      </c>
      <c r="H1980" s="56">
        <v>400211</v>
      </c>
      <c r="I1980" s="56" t="s">
        <v>11437</v>
      </c>
      <c r="J1980" s="56" t="s">
        <v>3376</v>
      </c>
      <c r="K1980" s="56" t="s">
        <v>3377</v>
      </c>
      <c r="L1980" s="56" t="s">
        <v>7138</v>
      </c>
      <c r="M1980" s="73">
        <v>41667</v>
      </c>
      <c r="N1980" s="56"/>
      <c r="O1980" s="56"/>
      <c r="P1980" s="56" t="s">
        <v>7139</v>
      </c>
      <c r="Q1980" s="56"/>
      <c r="R1980" s="56" t="s">
        <v>70</v>
      </c>
      <c r="S1980" s="56" t="s">
        <v>11415</v>
      </c>
      <c r="T1980" s="56" t="s">
        <v>7140</v>
      </c>
      <c r="U1980" s="57">
        <v>486657</v>
      </c>
      <c r="V1980" s="57">
        <v>-127263.07</v>
      </c>
      <c r="W1980" s="57">
        <v>359393.93</v>
      </c>
      <c r="X1980" s="57">
        <v>0</v>
      </c>
      <c r="Y1980" s="73">
        <v>41667</v>
      </c>
      <c r="Z1980" s="57">
        <v>-13092</v>
      </c>
      <c r="AA1980" s="57">
        <v>0</v>
      </c>
      <c r="AB1980" s="57">
        <v>346301.93</v>
      </c>
      <c r="AC1980" s="57">
        <v>0</v>
      </c>
      <c r="AD1980" s="56" t="s">
        <v>9255</v>
      </c>
      <c r="AE1980" s="57">
        <v>0</v>
      </c>
      <c r="AF1980" s="57">
        <v>0</v>
      </c>
      <c r="AG1980" s="57">
        <v>0</v>
      </c>
      <c r="AI1980"/>
      <c r="AJ1980"/>
    </row>
    <row r="1981" spans="1:36">
      <c r="A1981" s="56" t="s">
        <v>49</v>
      </c>
      <c r="B1981" s="56" t="s">
        <v>11427</v>
      </c>
      <c r="C1981" s="56">
        <v>2101010050</v>
      </c>
      <c r="D1981" s="56" t="s">
        <v>43</v>
      </c>
      <c r="E1981" s="56">
        <v>2101020050</v>
      </c>
      <c r="F1981" s="56">
        <v>5401010050</v>
      </c>
      <c r="G1981" s="56" t="s">
        <v>11431</v>
      </c>
      <c r="H1981" s="56">
        <v>400211</v>
      </c>
      <c r="I1981" s="56" t="s">
        <v>11437</v>
      </c>
      <c r="J1981" s="56" t="s">
        <v>3378</v>
      </c>
      <c r="K1981" s="56" t="s">
        <v>3379</v>
      </c>
      <c r="L1981" s="56" t="s">
        <v>7138</v>
      </c>
      <c r="M1981" s="73">
        <v>41004</v>
      </c>
      <c r="N1981" s="56"/>
      <c r="O1981" s="56"/>
      <c r="P1981" s="56" t="s">
        <v>7139</v>
      </c>
      <c r="Q1981" s="56"/>
      <c r="R1981" s="56" t="s">
        <v>70</v>
      </c>
      <c r="S1981" s="56" t="s">
        <v>11415</v>
      </c>
      <c r="T1981" s="56" t="s">
        <v>7140</v>
      </c>
      <c r="U1981" s="57">
        <v>546676</v>
      </c>
      <c r="V1981" s="57">
        <v>-180449.53</v>
      </c>
      <c r="W1981" s="57">
        <v>366226.47</v>
      </c>
      <c r="X1981" s="57">
        <v>0</v>
      </c>
      <c r="Y1981" s="73">
        <v>41004</v>
      </c>
      <c r="Z1981" s="57">
        <v>-13241.71</v>
      </c>
      <c r="AA1981" s="57">
        <v>0</v>
      </c>
      <c r="AB1981" s="57">
        <v>352984.76</v>
      </c>
      <c r="AC1981" s="57">
        <v>0</v>
      </c>
      <c r="AD1981" s="56" t="s">
        <v>9255</v>
      </c>
      <c r="AE1981" s="57">
        <v>0</v>
      </c>
      <c r="AF1981" s="57">
        <v>0</v>
      </c>
      <c r="AG1981" s="57">
        <v>0</v>
      </c>
      <c r="AI1981"/>
      <c r="AJ1981"/>
    </row>
    <row r="1982" spans="1:36">
      <c r="A1982" s="56" t="s">
        <v>49</v>
      </c>
      <c r="B1982" s="56" t="s">
        <v>11427</v>
      </c>
      <c r="C1982" s="56">
        <v>2101010050</v>
      </c>
      <c r="D1982" s="56" t="s">
        <v>43</v>
      </c>
      <c r="E1982" s="56">
        <v>2101020050</v>
      </c>
      <c r="F1982" s="56">
        <v>5401010050</v>
      </c>
      <c r="G1982" s="56" t="s">
        <v>11431</v>
      </c>
      <c r="H1982" s="56">
        <v>400211</v>
      </c>
      <c r="I1982" s="56" t="s">
        <v>11437</v>
      </c>
      <c r="J1982" s="56" t="s">
        <v>3380</v>
      </c>
      <c r="K1982" s="56" t="s">
        <v>3379</v>
      </c>
      <c r="L1982" s="56" t="s">
        <v>7138</v>
      </c>
      <c r="M1982" s="73">
        <v>41004</v>
      </c>
      <c r="N1982" s="56"/>
      <c r="O1982" s="56"/>
      <c r="P1982" s="56" t="s">
        <v>7139</v>
      </c>
      <c r="Q1982" s="56"/>
      <c r="R1982" s="56" t="s">
        <v>70</v>
      </c>
      <c r="S1982" s="56" t="s">
        <v>11415</v>
      </c>
      <c r="T1982" s="56" t="s">
        <v>7140</v>
      </c>
      <c r="U1982" s="57">
        <v>568998</v>
      </c>
      <c r="V1982" s="57">
        <v>-187817.46</v>
      </c>
      <c r="W1982" s="57">
        <v>381180.54</v>
      </c>
      <c r="X1982" s="57">
        <v>0</v>
      </c>
      <c r="Y1982" s="73">
        <v>41004</v>
      </c>
      <c r="Z1982" s="57">
        <v>-13782.41</v>
      </c>
      <c r="AA1982" s="57">
        <v>0</v>
      </c>
      <c r="AB1982" s="57">
        <v>367398.13</v>
      </c>
      <c r="AC1982" s="57">
        <v>0</v>
      </c>
      <c r="AD1982" s="56" t="s">
        <v>9255</v>
      </c>
      <c r="AE1982" s="57">
        <v>0</v>
      </c>
      <c r="AF1982" s="57">
        <v>0</v>
      </c>
      <c r="AG1982" s="57">
        <v>0</v>
      </c>
      <c r="AI1982"/>
      <c r="AJ1982"/>
    </row>
    <row r="1983" spans="1:36">
      <c r="A1983" s="56" t="s">
        <v>49</v>
      </c>
      <c r="B1983" s="56" t="s">
        <v>11427</v>
      </c>
      <c r="C1983" s="56">
        <v>2101010050</v>
      </c>
      <c r="D1983" s="56" t="s">
        <v>43</v>
      </c>
      <c r="E1983" s="56">
        <v>2101020050</v>
      </c>
      <c r="F1983" s="56">
        <v>5401010050</v>
      </c>
      <c r="G1983" s="56" t="s">
        <v>11431</v>
      </c>
      <c r="H1983" s="56">
        <v>400211</v>
      </c>
      <c r="I1983" s="56" t="s">
        <v>11510</v>
      </c>
      <c r="J1983" s="56" t="s">
        <v>3099</v>
      </c>
      <c r="K1983" s="56" t="s">
        <v>3100</v>
      </c>
      <c r="L1983" s="56" t="s">
        <v>7138</v>
      </c>
      <c r="M1983" s="73">
        <v>40798</v>
      </c>
      <c r="N1983" s="56"/>
      <c r="O1983" s="56"/>
      <c r="P1983" s="56" t="s">
        <v>7139</v>
      </c>
      <c r="Q1983" s="56"/>
      <c r="R1983" s="56" t="s">
        <v>70</v>
      </c>
      <c r="S1983" s="56" t="s">
        <v>11415</v>
      </c>
      <c r="T1983" s="56" t="s">
        <v>7140</v>
      </c>
      <c r="U1983" s="57">
        <v>596715</v>
      </c>
      <c r="V1983" s="57">
        <v>-208631.87</v>
      </c>
      <c r="W1983" s="57">
        <v>388083.13</v>
      </c>
      <c r="X1983" s="57">
        <v>0</v>
      </c>
      <c r="Y1983" s="73">
        <v>40798</v>
      </c>
      <c r="Z1983" s="57">
        <v>-13997.97</v>
      </c>
      <c r="AA1983" s="57">
        <v>0</v>
      </c>
      <c r="AB1983" s="57">
        <v>374085.16</v>
      </c>
      <c r="AC1983" s="57">
        <v>0</v>
      </c>
      <c r="AD1983" s="56" t="s">
        <v>9255</v>
      </c>
      <c r="AE1983" s="57">
        <v>0</v>
      </c>
      <c r="AF1983" s="57">
        <v>0</v>
      </c>
      <c r="AG1983" s="57">
        <v>0</v>
      </c>
      <c r="AI1983"/>
      <c r="AJ1983"/>
    </row>
    <row r="1984" spans="1:36">
      <c r="A1984" s="56" t="s">
        <v>49</v>
      </c>
      <c r="B1984" s="56" t="s">
        <v>11427</v>
      </c>
      <c r="C1984" s="56">
        <v>2101010050</v>
      </c>
      <c r="D1984" s="56" t="s">
        <v>43</v>
      </c>
      <c r="E1984" s="56">
        <v>2101020050</v>
      </c>
      <c r="F1984" s="56">
        <v>5401010050</v>
      </c>
      <c r="G1984" s="56" t="s">
        <v>11431</v>
      </c>
      <c r="H1984" s="56">
        <v>400211</v>
      </c>
      <c r="I1984" s="56" t="s">
        <v>11510</v>
      </c>
      <c r="J1984" s="56" t="s">
        <v>3103</v>
      </c>
      <c r="K1984" s="56" t="s">
        <v>3104</v>
      </c>
      <c r="L1984" s="56" t="s">
        <v>7138</v>
      </c>
      <c r="M1984" s="73">
        <v>41344</v>
      </c>
      <c r="N1984" s="56"/>
      <c r="O1984" s="56"/>
      <c r="P1984" s="56" t="s">
        <v>7139</v>
      </c>
      <c r="Q1984" s="56"/>
      <c r="R1984" s="56" t="s">
        <v>70</v>
      </c>
      <c r="S1984" s="56" t="s">
        <v>11415</v>
      </c>
      <c r="T1984" s="56" t="s">
        <v>7140</v>
      </c>
      <c r="U1984" s="57">
        <v>631605</v>
      </c>
      <c r="V1984" s="57">
        <v>-186162.17</v>
      </c>
      <c r="W1984" s="57">
        <v>445442.83</v>
      </c>
      <c r="X1984" s="57">
        <v>0</v>
      </c>
      <c r="Y1984" s="73">
        <v>41344</v>
      </c>
      <c r="Z1984" s="57">
        <v>-16171.05</v>
      </c>
      <c r="AA1984" s="57">
        <v>0</v>
      </c>
      <c r="AB1984" s="57">
        <v>429271.78</v>
      </c>
      <c r="AC1984" s="57">
        <v>0</v>
      </c>
      <c r="AD1984" s="56" t="s">
        <v>9255</v>
      </c>
      <c r="AE1984" s="57">
        <v>0</v>
      </c>
      <c r="AF1984" s="57">
        <v>0</v>
      </c>
      <c r="AG1984" s="57">
        <v>0</v>
      </c>
      <c r="AI1984"/>
      <c r="AJ1984"/>
    </row>
    <row r="1985" spans="1:36">
      <c r="A1985" s="56" t="s">
        <v>49</v>
      </c>
      <c r="B1985" s="56" t="s">
        <v>11427</v>
      </c>
      <c r="C1985" s="56">
        <v>2101010050</v>
      </c>
      <c r="D1985" s="56" t="s">
        <v>43</v>
      </c>
      <c r="E1985" s="56">
        <v>2101020050</v>
      </c>
      <c r="F1985" s="56">
        <v>5401010050</v>
      </c>
      <c r="G1985" s="56" t="s">
        <v>11431</v>
      </c>
      <c r="H1985" s="56">
        <v>400211</v>
      </c>
      <c r="I1985" s="56" t="s">
        <v>11510</v>
      </c>
      <c r="J1985" s="56" t="s">
        <v>3109</v>
      </c>
      <c r="K1985" s="56" t="s">
        <v>3110</v>
      </c>
      <c r="L1985" s="56" t="s">
        <v>7138</v>
      </c>
      <c r="M1985" s="73">
        <v>41345</v>
      </c>
      <c r="N1985" s="56"/>
      <c r="O1985" s="56"/>
      <c r="P1985" s="56" t="s">
        <v>7139</v>
      </c>
      <c r="Q1985" s="56"/>
      <c r="R1985" s="56" t="s">
        <v>70</v>
      </c>
      <c r="S1985" s="56" t="s">
        <v>11415</v>
      </c>
      <c r="T1985" s="56" t="s">
        <v>7140</v>
      </c>
      <c r="U1985" s="57">
        <v>816632</v>
      </c>
      <c r="V1985" s="57">
        <v>-240600.54</v>
      </c>
      <c r="W1985" s="57">
        <v>576031.46</v>
      </c>
      <c r="X1985" s="57">
        <v>0</v>
      </c>
      <c r="Y1985" s="73">
        <v>41345</v>
      </c>
      <c r="Z1985" s="57">
        <v>-20912.11</v>
      </c>
      <c r="AA1985" s="57">
        <v>0</v>
      </c>
      <c r="AB1985" s="57">
        <v>555119.35</v>
      </c>
      <c r="AC1985" s="57">
        <v>0</v>
      </c>
      <c r="AD1985" s="56" t="s">
        <v>9255</v>
      </c>
      <c r="AE1985" s="57">
        <v>0</v>
      </c>
      <c r="AF1985" s="57">
        <v>0</v>
      </c>
      <c r="AG1985" s="57">
        <v>0</v>
      </c>
      <c r="AI1985"/>
      <c r="AJ1985"/>
    </row>
    <row r="1986" spans="1:36">
      <c r="A1986" s="56" t="s">
        <v>49</v>
      </c>
      <c r="B1986" s="56" t="s">
        <v>11427</v>
      </c>
      <c r="C1986" s="56">
        <v>2101010050</v>
      </c>
      <c r="D1986" s="56" t="s">
        <v>43</v>
      </c>
      <c r="E1986" s="56">
        <v>2101020050</v>
      </c>
      <c r="F1986" s="56">
        <v>5401010050</v>
      </c>
      <c r="G1986" s="56" t="s">
        <v>11431</v>
      </c>
      <c r="H1986" s="56">
        <v>400211</v>
      </c>
      <c r="I1986" s="56" t="s">
        <v>11509</v>
      </c>
      <c r="J1986" s="56" t="s">
        <v>3220</v>
      </c>
      <c r="K1986" s="56" t="s">
        <v>3221</v>
      </c>
      <c r="L1986" s="56" t="s">
        <v>7138</v>
      </c>
      <c r="M1986" s="73">
        <v>41027</v>
      </c>
      <c r="N1986" s="56"/>
      <c r="O1986" s="56"/>
      <c r="P1986" s="56" t="s">
        <v>7139</v>
      </c>
      <c r="Q1986" s="56"/>
      <c r="R1986" s="56" t="s">
        <v>70</v>
      </c>
      <c r="S1986" s="56" t="s">
        <v>11415</v>
      </c>
      <c r="T1986" s="56" t="s">
        <v>7140</v>
      </c>
      <c r="U1986" s="57">
        <v>982395</v>
      </c>
      <c r="V1986" s="57">
        <v>-321585.03999999998</v>
      </c>
      <c r="W1986" s="57">
        <v>660809.96</v>
      </c>
      <c r="X1986" s="57">
        <v>0</v>
      </c>
      <c r="Y1986" s="73">
        <v>41027</v>
      </c>
      <c r="Z1986" s="57">
        <v>-23900.86</v>
      </c>
      <c r="AA1986" s="57">
        <v>0</v>
      </c>
      <c r="AB1986" s="57">
        <v>636909.1</v>
      </c>
      <c r="AC1986" s="57">
        <v>0</v>
      </c>
      <c r="AD1986" s="56" t="s">
        <v>9255</v>
      </c>
      <c r="AE1986" s="57">
        <v>0</v>
      </c>
      <c r="AF1986" s="57">
        <v>0</v>
      </c>
      <c r="AG1986" s="57">
        <v>0</v>
      </c>
      <c r="AI1986"/>
      <c r="AJ1986"/>
    </row>
    <row r="1987" spans="1:36">
      <c r="A1987" s="56" t="s">
        <v>49</v>
      </c>
      <c r="B1987" s="56" t="s">
        <v>11427</v>
      </c>
      <c r="C1987" s="56">
        <v>2101010050</v>
      </c>
      <c r="D1987" s="56" t="s">
        <v>43</v>
      </c>
      <c r="E1987" s="56">
        <v>2101020050</v>
      </c>
      <c r="F1987" s="56">
        <v>5401010050</v>
      </c>
      <c r="G1987" s="56" t="s">
        <v>11431</v>
      </c>
      <c r="H1987" s="56">
        <v>400211</v>
      </c>
      <c r="I1987" s="56" t="s">
        <v>11510</v>
      </c>
      <c r="J1987" s="56" t="s">
        <v>3113</v>
      </c>
      <c r="K1987" s="56" t="s">
        <v>3114</v>
      </c>
      <c r="L1987" s="56" t="s">
        <v>7138</v>
      </c>
      <c r="M1987" s="73">
        <v>41344</v>
      </c>
      <c r="N1987" s="56"/>
      <c r="O1987" s="56"/>
      <c r="P1987" s="56" t="s">
        <v>7139</v>
      </c>
      <c r="Q1987" s="56"/>
      <c r="R1987" s="56" t="s">
        <v>70</v>
      </c>
      <c r="S1987" s="56" t="s">
        <v>11415</v>
      </c>
      <c r="T1987" s="56" t="s">
        <v>7140</v>
      </c>
      <c r="U1987" s="57">
        <v>1035830</v>
      </c>
      <c r="V1987" s="57">
        <v>-305305.46000000002</v>
      </c>
      <c r="W1987" s="57">
        <v>730524.54</v>
      </c>
      <c r="X1987" s="57">
        <v>0</v>
      </c>
      <c r="Y1987" s="73">
        <v>41344</v>
      </c>
      <c r="Z1987" s="57">
        <v>-26520.45</v>
      </c>
      <c r="AA1987" s="57">
        <v>0</v>
      </c>
      <c r="AB1987" s="57">
        <v>704004.09</v>
      </c>
      <c r="AC1987" s="57">
        <v>0</v>
      </c>
      <c r="AD1987" s="56" t="s">
        <v>9255</v>
      </c>
      <c r="AE1987" s="57">
        <v>0</v>
      </c>
      <c r="AF1987" s="57">
        <v>0</v>
      </c>
      <c r="AG1987" s="57">
        <v>0</v>
      </c>
      <c r="AI1987"/>
      <c r="AJ1987"/>
    </row>
    <row r="1988" spans="1:36">
      <c r="A1988" s="56" t="s">
        <v>49</v>
      </c>
      <c r="B1988" s="56" t="s">
        <v>11427</v>
      </c>
      <c r="C1988" s="56">
        <v>2101010050</v>
      </c>
      <c r="D1988" s="56" t="s">
        <v>43</v>
      </c>
      <c r="E1988" s="56">
        <v>2101020050</v>
      </c>
      <c r="F1988" s="56">
        <v>5401010050</v>
      </c>
      <c r="G1988" s="56" t="s">
        <v>11431</v>
      </c>
      <c r="H1988" s="56">
        <v>400211</v>
      </c>
      <c r="I1988" s="56" t="s">
        <v>11510</v>
      </c>
      <c r="J1988" s="56" t="s">
        <v>3116</v>
      </c>
      <c r="K1988" s="56" t="s">
        <v>3117</v>
      </c>
      <c r="L1988" s="56" t="s">
        <v>7138</v>
      </c>
      <c r="M1988" s="73">
        <v>40961</v>
      </c>
      <c r="N1988" s="56"/>
      <c r="O1988" s="56"/>
      <c r="P1988" s="56" t="s">
        <v>7139</v>
      </c>
      <c r="Q1988" s="56"/>
      <c r="R1988" s="56" t="s">
        <v>70</v>
      </c>
      <c r="S1988" s="56" t="s">
        <v>11415</v>
      </c>
      <c r="T1988" s="56" t="s">
        <v>7140</v>
      </c>
      <c r="U1988" s="57">
        <v>1320498</v>
      </c>
      <c r="V1988" s="57">
        <v>-442629.37</v>
      </c>
      <c r="W1988" s="57">
        <v>877868.63</v>
      </c>
      <c r="X1988" s="57">
        <v>0</v>
      </c>
      <c r="Y1988" s="73">
        <v>40961</v>
      </c>
      <c r="Z1988" s="57">
        <v>-31721.55</v>
      </c>
      <c r="AA1988" s="57">
        <v>0</v>
      </c>
      <c r="AB1988" s="57">
        <v>846147.08</v>
      </c>
      <c r="AC1988" s="57">
        <v>0</v>
      </c>
      <c r="AD1988" s="56" t="s">
        <v>9255</v>
      </c>
      <c r="AE1988" s="57">
        <v>0</v>
      </c>
      <c r="AF1988" s="57">
        <v>0</v>
      </c>
      <c r="AG1988" s="57">
        <v>0</v>
      </c>
      <c r="AI1988"/>
      <c r="AJ1988"/>
    </row>
    <row r="1989" spans="1:36">
      <c r="A1989" s="56" t="s">
        <v>49</v>
      </c>
      <c r="B1989" s="56" t="s">
        <v>11427</v>
      </c>
      <c r="C1989" s="56">
        <v>2101010050</v>
      </c>
      <c r="D1989" s="56" t="s">
        <v>43</v>
      </c>
      <c r="E1989" s="56">
        <v>2101020050</v>
      </c>
      <c r="F1989" s="56">
        <v>5401010050</v>
      </c>
      <c r="G1989" s="56" t="s">
        <v>11431</v>
      </c>
      <c r="H1989" s="56">
        <v>400211</v>
      </c>
      <c r="I1989" s="56" t="s">
        <v>11510</v>
      </c>
      <c r="J1989" s="56" t="s">
        <v>3118</v>
      </c>
      <c r="K1989" s="56" t="s">
        <v>3119</v>
      </c>
      <c r="L1989" s="56" t="s">
        <v>7138</v>
      </c>
      <c r="M1989" s="73">
        <v>41345</v>
      </c>
      <c r="N1989" s="56"/>
      <c r="O1989" s="56"/>
      <c r="P1989" s="56" t="s">
        <v>7139</v>
      </c>
      <c r="Q1989" s="56"/>
      <c r="R1989" s="56" t="s">
        <v>70</v>
      </c>
      <c r="S1989" s="56" t="s">
        <v>11415</v>
      </c>
      <c r="T1989" s="56" t="s">
        <v>7140</v>
      </c>
      <c r="U1989" s="57">
        <v>1339273</v>
      </c>
      <c r="V1989" s="57">
        <v>-394583.39</v>
      </c>
      <c r="W1989" s="57">
        <v>944689.61</v>
      </c>
      <c r="X1989" s="57">
        <v>0</v>
      </c>
      <c r="Y1989" s="73">
        <v>41345</v>
      </c>
      <c r="Z1989" s="57">
        <v>-34295.800000000003</v>
      </c>
      <c r="AA1989" s="57">
        <v>0</v>
      </c>
      <c r="AB1989" s="57">
        <v>910393.81</v>
      </c>
      <c r="AC1989" s="57">
        <v>0</v>
      </c>
      <c r="AD1989" s="56" t="s">
        <v>9255</v>
      </c>
      <c r="AE1989" s="57">
        <v>0</v>
      </c>
      <c r="AF1989" s="57">
        <v>0</v>
      </c>
      <c r="AG1989" s="57">
        <v>0</v>
      </c>
      <c r="AI1989"/>
      <c r="AJ1989"/>
    </row>
    <row r="1990" spans="1:36">
      <c r="A1990" s="56" t="s">
        <v>49</v>
      </c>
      <c r="B1990" s="56" t="s">
        <v>11427</v>
      </c>
      <c r="C1990" s="56">
        <v>2101010050</v>
      </c>
      <c r="D1990" s="56" t="s">
        <v>43</v>
      </c>
      <c r="E1990" s="56">
        <v>2101020050</v>
      </c>
      <c r="F1990" s="56">
        <v>5401010050</v>
      </c>
      <c r="G1990" s="56" t="s">
        <v>11431</v>
      </c>
      <c r="H1990" s="56">
        <v>400211</v>
      </c>
      <c r="I1990" s="56" t="s">
        <v>11437</v>
      </c>
      <c r="J1990" s="56" t="s">
        <v>3393</v>
      </c>
      <c r="K1990" s="56" t="s">
        <v>3394</v>
      </c>
      <c r="L1990" s="56" t="s">
        <v>7138</v>
      </c>
      <c r="M1990" s="73">
        <v>40735</v>
      </c>
      <c r="N1990" s="56"/>
      <c r="O1990" s="56"/>
      <c r="P1990" s="56" t="s">
        <v>7139</v>
      </c>
      <c r="Q1990" s="56"/>
      <c r="R1990" s="56" t="s">
        <v>70</v>
      </c>
      <c r="S1990" s="56" t="s">
        <v>11415</v>
      </c>
      <c r="T1990" s="56" t="s">
        <v>7140</v>
      </c>
      <c r="U1990" s="57">
        <v>1620048</v>
      </c>
      <c r="V1990" s="57">
        <v>-578489.77</v>
      </c>
      <c r="W1990" s="57">
        <v>1041558.23</v>
      </c>
      <c r="X1990" s="57">
        <v>0</v>
      </c>
      <c r="Y1990" s="73">
        <v>40735</v>
      </c>
      <c r="Z1990" s="57">
        <v>-37532.25</v>
      </c>
      <c r="AA1990" s="57">
        <v>0</v>
      </c>
      <c r="AB1990" s="57">
        <v>1004025.98</v>
      </c>
      <c r="AC1990" s="57">
        <v>0</v>
      </c>
      <c r="AD1990" s="56" t="s">
        <v>9255</v>
      </c>
      <c r="AE1990" s="57">
        <v>0</v>
      </c>
      <c r="AF1990" s="57">
        <v>0</v>
      </c>
      <c r="AG1990" s="57">
        <v>0</v>
      </c>
      <c r="AI1990"/>
      <c r="AJ1990"/>
    </row>
    <row r="1991" spans="1:36">
      <c r="A1991" s="56" t="s">
        <v>49</v>
      </c>
      <c r="B1991" s="56" t="s">
        <v>11427</v>
      </c>
      <c r="C1991" s="56">
        <v>2101010050</v>
      </c>
      <c r="D1991" s="56" t="s">
        <v>43</v>
      </c>
      <c r="E1991" s="56">
        <v>2101020050</v>
      </c>
      <c r="F1991" s="56">
        <v>5401010050</v>
      </c>
      <c r="G1991" s="56" t="s">
        <v>11431</v>
      </c>
      <c r="H1991" s="56">
        <v>400211</v>
      </c>
      <c r="I1991" s="56" t="s">
        <v>11509</v>
      </c>
      <c r="J1991" s="56" t="s">
        <v>3222</v>
      </c>
      <c r="K1991" s="56" t="s">
        <v>3223</v>
      </c>
      <c r="L1991" s="56" t="s">
        <v>7138</v>
      </c>
      <c r="M1991" s="73">
        <v>41027</v>
      </c>
      <c r="N1991" s="56"/>
      <c r="O1991" s="56"/>
      <c r="P1991" s="56" t="s">
        <v>7139</v>
      </c>
      <c r="Q1991" s="56"/>
      <c r="R1991" s="56" t="s">
        <v>70</v>
      </c>
      <c r="S1991" s="56" t="s">
        <v>11415</v>
      </c>
      <c r="T1991" s="56" t="s">
        <v>7140</v>
      </c>
      <c r="U1991" s="57">
        <v>1649608</v>
      </c>
      <c r="V1991" s="57">
        <v>-539996.04</v>
      </c>
      <c r="W1991" s="57">
        <v>1109611.96</v>
      </c>
      <c r="X1991" s="57">
        <v>0</v>
      </c>
      <c r="Y1991" s="73">
        <v>41027</v>
      </c>
      <c r="Z1991" s="57">
        <v>-40133.589999999997</v>
      </c>
      <c r="AA1991" s="57">
        <v>0</v>
      </c>
      <c r="AB1991" s="57">
        <v>1069478.3700000001</v>
      </c>
      <c r="AC1991" s="57">
        <v>0</v>
      </c>
      <c r="AD1991" s="56" t="s">
        <v>9255</v>
      </c>
      <c r="AE1991" s="57">
        <v>0</v>
      </c>
      <c r="AF1991" s="57">
        <v>0</v>
      </c>
      <c r="AG1991" s="57">
        <v>0</v>
      </c>
      <c r="AI1991"/>
      <c r="AJ1991"/>
    </row>
    <row r="1992" spans="1:36">
      <c r="A1992" s="56" t="s">
        <v>49</v>
      </c>
      <c r="B1992" s="56" t="s">
        <v>11427</v>
      </c>
      <c r="C1992" s="56">
        <v>2101010050</v>
      </c>
      <c r="D1992" s="56" t="s">
        <v>43</v>
      </c>
      <c r="E1992" s="56">
        <v>2101020050</v>
      </c>
      <c r="F1992" s="56">
        <v>5401010050</v>
      </c>
      <c r="G1992" s="56" t="s">
        <v>11431</v>
      </c>
      <c r="H1992" s="56">
        <v>400211</v>
      </c>
      <c r="I1992" s="56" t="s">
        <v>11509</v>
      </c>
      <c r="J1992" s="56" t="s">
        <v>3224</v>
      </c>
      <c r="K1992" s="56" t="s">
        <v>3225</v>
      </c>
      <c r="L1992" s="56" t="s">
        <v>7138</v>
      </c>
      <c r="M1992" s="73">
        <v>41027</v>
      </c>
      <c r="N1992" s="56"/>
      <c r="O1992" s="56"/>
      <c r="P1992" s="56" t="s">
        <v>7139</v>
      </c>
      <c r="Q1992" s="56"/>
      <c r="R1992" s="56" t="s">
        <v>70</v>
      </c>
      <c r="S1992" s="56" t="s">
        <v>11415</v>
      </c>
      <c r="T1992" s="56" t="s">
        <v>7140</v>
      </c>
      <c r="U1992" s="57">
        <v>1690521</v>
      </c>
      <c r="V1992" s="57">
        <v>-553388.37</v>
      </c>
      <c r="W1992" s="57">
        <v>1137132.6299999999</v>
      </c>
      <c r="X1992" s="57">
        <v>0</v>
      </c>
      <c r="Y1992" s="73">
        <v>41027</v>
      </c>
      <c r="Z1992" s="57">
        <v>-41128.99</v>
      </c>
      <c r="AA1992" s="57">
        <v>0</v>
      </c>
      <c r="AB1992" s="57">
        <v>1096003.6399999999</v>
      </c>
      <c r="AC1992" s="57">
        <v>0</v>
      </c>
      <c r="AD1992" s="56" t="s">
        <v>9255</v>
      </c>
      <c r="AE1992" s="57">
        <v>0</v>
      </c>
      <c r="AF1992" s="57">
        <v>0</v>
      </c>
      <c r="AG1992" s="57">
        <v>0</v>
      </c>
      <c r="AI1992"/>
      <c r="AJ1992"/>
    </row>
    <row r="1993" spans="1:36">
      <c r="A1993" s="56" t="s">
        <v>49</v>
      </c>
      <c r="B1993" s="56" t="s">
        <v>11427</v>
      </c>
      <c r="C1993" s="56">
        <v>2101010050</v>
      </c>
      <c r="D1993" s="56" t="s">
        <v>43</v>
      </c>
      <c r="E1993" s="56">
        <v>2101020050</v>
      </c>
      <c r="F1993" s="56">
        <v>5401010050</v>
      </c>
      <c r="G1993" s="56" t="s">
        <v>11431</v>
      </c>
      <c r="H1993" s="56">
        <v>400211</v>
      </c>
      <c r="I1993" s="56" t="s">
        <v>11510</v>
      </c>
      <c r="J1993" s="56" t="s">
        <v>3124</v>
      </c>
      <c r="K1993" s="56" t="s">
        <v>3125</v>
      </c>
      <c r="L1993" s="56" t="s">
        <v>7138</v>
      </c>
      <c r="M1993" s="73">
        <v>41645</v>
      </c>
      <c r="N1993" s="56"/>
      <c r="O1993" s="56"/>
      <c r="P1993" s="56" t="s">
        <v>7139</v>
      </c>
      <c r="Q1993" s="56"/>
      <c r="R1993" s="56" t="s">
        <v>70</v>
      </c>
      <c r="S1993" s="56" t="s">
        <v>11415</v>
      </c>
      <c r="T1993" s="56" t="s">
        <v>7140</v>
      </c>
      <c r="U1993" s="57">
        <v>1966417</v>
      </c>
      <c r="V1993" s="57">
        <v>-519451.86</v>
      </c>
      <c r="W1993" s="57">
        <v>1446965.14</v>
      </c>
      <c r="X1993" s="57">
        <v>0</v>
      </c>
      <c r="Y1993" s="73">
        <v>41645</v>
      </c>
      <c r="Z1993" s="57">
        <v>-52696.21</v>
      </c>
      <c r="AA1993" s="57">
        <v>0</v>
      </c>
      <c r="AB1993" s="57">
        <v>1394268.93</v>
      </c>
      <c r="AC1993" s="57">
        <v>0</v>
      </c>
      <c r="AD1993" s="56" t="s">
        <v>9255</v>
      </c>
      <c r="AE1993" s="57">
        <v>0</v>
      </c>
      <c r="AF1993" s="57">
        <v>0</v>
      </c>
      <c r="AG1993" s="57">
        <v>0</v>
      </c>
      <c r="AI1993"/>
      <c r="AJ1993"/>
    </row>
    <row r="1994" spans="1:36">
      <c r="A1994" s="56" t="s">
        <v>49</v>
      </c>
      <c r="B1994" s="56" t="s">
        <v>11427</v>
      </c>
      <c r="C1994" s="56">
        <v>2101010050</v>
      </c>
      <c r="D1994" s="56" t="s">
        <v>43</v>
      </c>
      <c r="E1994" s="56">
        <v>2101020050</v>
      </c>
      <c r="F1994" s="56">
        <v>5401010050</v>
      </c>
      <c r="G1994" s="56" t="s">
        <v>11431</v>
      </c>
      <c r="H1994" s="56">
        <v>400211</v>
      </c>
      <c r="I1994" s="56" t="s">
        <v>11509</v>
      </c>
      <c r="J1994" s="56" t="s">
        <v>3226</v>
      </c>
      <c r="K1994" s="56" t="s">
        <v>3227</v>
      </c>
      <c r="L1994" s="56" t="s">
        <v>7138</v>
      </c>
      <c r="M1994" s="73">
        <v>41027</v>
      </c>
      <c r="N1994" s="56"/>
      <c r="O1994" s="56"/>
      <c r="P1994" s="56" t="s">
        <v>7139</v>
      </c>
      <c r="Q1994" s="56"/>
      <c r="R1994" s="56" t="s">
        <v>70</v>
      </c>
      <c r="S1994" s="56" t="s">
        <v>11415</v>
      </c>
      <c r="T1994" s="56" t="s">
        <v>7140</v>
      </c>
      <c r="U1994" s="57">
        <v>2091962</v>
      </c>
      <c r="V1994" s="57">
        <v>-684799.09</v>
      </c>
      <c r="W1994" s="57">
        <v>1407162.91</v>
      </c>
      <c r="X1994" s="57">
        <v>0</v>
      </c>
      <c r="Y1994" s="73">
        <v>41027</v>
      </c>
      <c r="Z1994" s="57">
        <v>-50895.72</v>
      </c>
      <c r="AA1994" s="57">
        <v>0</v>
      </c>
      <c r="AB1994" s="57">
        <v>1356267.19</v>
      </c>
      <c r="AC1994" s="57">
        <v>0</v>
      </c>
      <c r="AD1994" s="56" t="s">
        <v>9255</v>
      </c>
      <c r="AE1994" s="57">
        <v>0</v>
      </c>
      <c r="AF1994" s="57">
        <v>0</v>
      </c>
      <c r="AG1994" s="57">
        <v>0</v>
      </c>
      <c r="AI1994"/>
      <c r="AJ1994"/>
    </row>
    <row r="1995" spans="1:36">
      <c r="A1995" s="56" t="s">
        <v>49</v>
      </c>
      <c r="B1995" s="56" t="s">
        <v>11427</v>
      </c>
      <c r="C1995" s="56">
        <v>2101010050</v>
      </c>
      <c r="D1995" s="56" t="s">
        <v>43</v>
      </c>
      <c r="E1995" s="56">
        <v>2101020050</v>
      </c>
      <c r="F1995" s="56">
        <v>5401010050</v>
      </c>
      <c r="G1995" s="56" t="s">
        <v>11431</v>
      </c>
      <c r="H1995" s="56">
        <v>400211</v>
      </c>
      <c r="I1995" s="56" t="s">
        <v>11510</v>
      </c>
      <c r="J1995" s="56" t="s">
        <v>3126</v>
      </c>
      <c r="K1995" s="56" t="s">
        <v>3127</v>
      </c>
      <c r="L1995" s="56" t="s">
        <v>7138</v>
      </c>
      <c r="M1995" s="73">
        <v>41477</v>
      </c>
      <c r="N1995" s="56"/>
      <c r="O1995" s="56"/>
      <c r="P1995" s="56" t="s">
        <v>7139</v>
      </c>
      <c r="Q1995" s="56"/>
      <c r="R1995" s="56" t="s">
        <v>70</v>
      </c>
      <c r="S1995" s="56" t="s">
        <v>11415</v>
      </c>
      <c r="T1995" s="56" t="s">
        <v>7140</v>
      </c>
      <c r="U1995" s="57">
        <v>5629242</v>
      </c>
      <c r="V1995" s="57">
        <v>-1569397.59</v>
      </c>
      <c r="W1995" s="57">
        <v>4059844.41</v>
      </c>
      <c r="X1995" s="57">
        <v>0</v>
      </c>
      <c r="Y1995" s="73">
        <v>41477</v>
      </c>
      <c r="Z1995" s="57">
        <v>-147634.5</v>
      </c>
      <c r="AA1995" s="57">
        <v>0</v>
      </c>
      <c r="AB1995" s="57">
        <v>3912209.91</v>
      </c>
      <c r="AC1995" s="57">
        <v>0</v>
      </c>
      <c r="AD1995" s="56" t="s">
        <v>9255</v>
      </c>
      <c r="AE1995" s="57">
        <v>0</v>
      </c>
      <c r="AF1995" s="57">
        <v>0</v>
      </c>
      <c r="AG1995" s="57">
        <v>0</v>
      </c>
      <c r="AI1995"/>
      <c r="AJ1995"/>
    </row>
    <row r="1996" spans="1:36">
      <c r="A1996" s="56" t="s">
        <v>49</v>
      </c>
      <c r="B1996" s="56" t="s">
        <v>11427</v>
      </c>
      <c r="C1996" s="56">
        <v>2101010050</v>
      </c>
      <c r="D1996" s="56" t="s">
        <v>43</v>
      </c>
      <c r="E1996" s="56">
        <v>2101020050</v>
      </c>
      <c r="F1996" s="56">
        <v>5401010050</v>
      </c>
      <c r="G1996" s="56" t="s">
        <v>11431</v>
      </c>
      <c r="H1996" s="56">
        <v>400211</v>
      </c>
      <c r="I1996" s="56" t="s">
        <v>11510</v>
      </c>
      <c r="J1996" s="56" t="s">
        <v>3130</v>
      </c>
      <c r="K1996" s="56" t="s">
        <v>3131</v>
      </c>
      <c r="L1996" s="56" t="s">
        <v>7138</v>
      </c>
      <c r="M1996" s="73">
        <v>41622</v>
      </c>
      <c r="N1996" s="56"/>
      <c r="O1996" s="56"/>
      <c r="P1996" s="56" t="s">
        <v>7139</v>
      </c>
      <c r="Q1996" s="56"/>
      <c r="R1996" s="56" t="s">
        <v>70</v>
      </c>
      <c r="S1996" s="56" t="s">
        <v>11415</v>
      </c>
      <c r="T1996" s="56" t="s">
        <v>7140</v>
      </c>
      <c r="U1996" s="57">
        <v>8665905</v>
      </c>
      <c r="V1996" s="57">
        <v>-2265128.4500000002</v>
      </c>
      <c r="W1996" s="57">
        <v>6400776.5499999998</v>
      </c>
      <c r="X1996" s="57">
        <v>0</v>
      </c>
      <c r="Y1996" s="73">
        <v>41622</v>
      </c>
      <c r="Z1996" s="57">
        <v>-233170.19</v>
      </c>
      <c r="AA1996" s="57">
        <v>0</v>
      </c>
      <c r="AB1996" s="57">
        <v>6167606.3600000003</v>
      </c>
      <c r="AC1996" s="57">
        <v>0</v>
      </c>
      <c r="AD1996" s="56" t="s">
        <v>9255</v>
      </c>
      <c r="AE1996" s="57">
        <v>0</v>
      </c>
      <c r="AF1996" s="57">
        <v>0</v>
      </c>
      <c r="AG1996" s="57">
        <v>0</v>
      </c>
      <c r="AI1996"/>
      <c r="AJ1996"/>
    </row>
    <row r="1997" spans="1:36">
      <c r="A1997" s="56" t="s">
        <v>49</v>
      </c>
      <c r="B1997" s="56" t="s">
        <v>11427</v>
      </c>
      <c r="C1997" s="56">
        <v>2101010050</v>
      </c>
      <c r="D1997" s="56" t="s">
        <v>43</v>
      </c>
      <c r="E1997" s="56">
        <v>2101020050</v>
      </c>
      <c r="F1997" s="56">
        <v>5401010050</v>
      </c>
      <c r="G1997" s="56" t="s">
        <v>11431</v>
      </c>
      <c r="H1997" s="56">
        <v>400211</v>
      </c>
      <c r="I1997" s="56" t="s">
        <v>11510</v>
      </c>
      <c r="J1997" s="56" t="s">
        <v>3136</v>
      </c>
      <c r="K1997" s="56" t="s">
        <v>3137</v>
      </c>
      <c r="L1997" s="56" t="s">
        <v>7138</v>
      </c>
      <c r="M1997" s="73">
        <v>41680</v>
      </c>
      <c r="N1997" s="56"/>
      <c r="O1997" s="56"/>
      <c r="P1997" s="56" t="s">
        <v>7139</v>
      </c>
      <c r="Q1997" s="56"/>
      <c r="R1997" s="56" t="s">
        <v>70</v>
      </c>
      <c r="S1997" s="56" t="s">
        <v>11415</v>
      </c>
      <c r="T1997" s="56" t="s">
        <v>7140</v>
      </c>
      <c r="U1997" s="57">
        <v>1188985</v>
      </c>
      <c r="V1997" s="57">
        <v>-309058.7</v>
      </c>
      <c r="W1997" s="57">
        <v>879926.3</v>
      </c>
      <c r="X1997" s="57">
        <v>0</v>
      </c>
      <c r="Y1997" s="73">
        <v>41680</v>
      </c>
      <c r="Z1997" s="57">
        <v>-32058.880000000001</v>
      </c>
      <c r="AA1997" s="57">
        <v>0</v>
      </c>
      <c r="AB1997" s="57">
        <v>847867.42</v>
      </c>
      <c r="AC1997" s="57">
        <v>0</v>
      </c>
      <c r="AD1997" s="56" t="s">
        <v>9255</v>
      </c>
      <c r="AE1997" s="57">
        <v>0</v>
      </c>
      <c r="AF1997" s="57">
        <v>0</v>
      </c>
      <c r="AG1997" s="57">
        <v>0</v>
      </c>
      <c r="AI1997"/>
      <c r="AJ1997"/>
    </row>
    <row r="1998" spans="1:36">
      <c r="A1998" s="56" t="s">
        <v>50</v>
      </c>
      <c r="B1998" s="56" t="s">
        <v>11427</v>
      </c>
      <c r="C1998" s="56">
        <v>2101010050</v>
      </c>
      <c r="D1998" s="56" t="s">
        <v>43</v>
      </c>
      <c r="E1998" s="56">
        <v>2101020050</v>
      </c>
      <c r="F1998" s="56">
        <v>5401010050</v>
      </c>
      <c r="G1998" s="56" t="s">
        <v>11431</v>
      </c>
      <c r="H1998" s="56">
        <v>400210</v>
      </c>
      <c r="I1998" s="56" t="s">
        <v>11468</v>
      </c>
      <c r="J1998" s="56" t="s">
        <v>2175</v>
      </c>
      <c r="K1998" s="56" t="s">
        <v>1190</v>
      </c>
      <c r="L1998" s="56" t="s">
        <v>7138</v>
      </c>
      <c r="M1998" s="73">
        <v>36543</v>
      </c>
      <c r="N1998" s="56"/>
      <c r="O1998" s="56"/>
      <c r="P1998" s="56" t="s">
        <v>7139</v>
      </c>
      <c r="Q1998" s="56"/>
      <c r="R1998" s="56" t="s">
        <v>70</v>
      </c>
      <c r="S1998" s="56" t="s">
        <v>11415</v>
      </c>
      <c r="T1998" s="56" t="s">
        <v>7140</v>
      </c>
      <c r="U1998" s="57">
        <v>11777205</v>
      </c>
      <c r="V1998" s="57">
        <v>-9822646.4900000002</v>
      </c>
      <c r="W1998" s="57">
        <v>1954558.51</v>
      </c>
      <c r="X1998" s="57">
        <v>0</v>
      </c>
      <c r="Y1998" s="73">
        <v>36543</v>
      </c>
      <c r="Z1998" s="57">
        <v>-90576.49</v>
      </c>
      <c r="AA1998" s="57">
        <v>0</v>
      </c>
      <c r="AB1998" s="57">
        <v>1863982.02</v>
      </c>
      <c r="AC1998" s="57">
        <v>0</v>
      </c>
      <c r="AD1998" s="56" t="s">
        <v>9255</v>
      </c>
      <c r="AE1998" s="57">
        <v>0</v>
      </c>
      <c r="AF1998" s="57">
        <v>0</v>
      </c>
      <c r="AG1998" s="57">
        <v>0</v>
      </c>
      <c r="AI1998"/>
      <c r="AJ1998"/>
    </row>
    <row r="1999" spans="1:36">
      <c r="A1999" s="56" t="s">
        <v>50</v>
      </c>
      <c r="B1999" s="56" t="s">
        <v>11427</v>
      </c>
      <c r="C1999" s="56">
        <v>2101010050</v>
      </c>
      <c r="D1999" s="56" t="s">
        <v>43</v>
      </c>
      <c r="E1999" s="56">
        <v>2101020050</v>
      </c>
      <c r="F1999" s="56">
        <v>5401010050</v>
      </c>
      <c r="G1999" s="56" t="s">
        <v>11431</v>
      </c>
      <c r="H1999" s="56">
        <v>400210</v>
      </c>
      <c r="I1999" s="56" t="s">
        <v>11468</v>
      </c>
      <c r="J1999" s="56" t="s">
        <v>2181</v>
      </c>
      <c r="K1999" s="56" t="s">
        <v>2182</v>
      </c>
      <c r="L1999" s="56" t="s">
        <v>7138</v>
      </c>
      <c r="M1999" s="73">
        <v>36543</v>
      </c>
      <c r="N1999" s="56"/>
      <c r="O1999" s="56"/>
      <c r="P1999" s="56" t="s">
        <v>7139</v>
      </c>
      <c r="Q1999" s="56"/>
      <c r="R1999" s="56" t="s">
        <v>70</v>
      </c>
      <c r="S1999" s="56" t="s">
        <v>11415</v>
      </c>
      <c r="T1999" s="56" t="s">
        <v>7140</v>
      </c>
      <c r="U1999" s="57">
        <v>5636770</v>
      </c>
      <c r="V1999" s="57">
        <v>-4716997.67</v>
      </c>
      <c r="W1999" s="57">
        <v>919772.33</v>
      </c>
      <c r="X1999" s="57">
        <v>0</v>
      </c>
      <c r="Y1999" s="73">
        <v>36543</v>
      </c>
      <c r="Z1999" s="57">
        <v>-42309.35</v>
      </c>
      <c r="AA1999" s="57">
        <v>0</v>
      </c>
      <c r="AB1999" s="57">
        <v>877462.98</v>
      </c>
      <c r="AC1999" s="57">
        <v>0</v>
      </c>
      <c r="AD1999" s="56" t="s">
        <v>9255</v>
      </c>
      <c r="AE1999" s="57">
        <v>0</v>
      </c>
      <c r="AF1999" s="57">
        <v>0</v>
      </c>
      <c r="AG1999" s="57">
        <v>0</v>
      </c>
      <c r="AI1999"/>
      <c r="AJ1999"/>
    </row>
    <row r="2000" spans="1:36">
      <c r="A2000" s="56" t="s">
        <v>50</v>
      </c>
      <c r="B2000" s="56" t="s">
        <v>11427</v>
      </c>
      <c r="C2000" s="56">
        <v>2101010050</v>
      </c>
      <c r="D2000" s="56" t="s">
        <v>43</v>
      </c>
      <c r="E2000" s="56">
        <v>2101020050</v>
      </c>
      <c r="F2000" s="56">
        <v>5401010050</v>
      </c>
      <c r="G2000" s="56" t="s">
        <v>11431</v>
      </c>
      <c r="H2000" s="56">
        <v>400210</v>
      </c>
      <c r="I2000" s="56" t="s">
        <v>11468</v>
      </c>
      <c r="J2000" s="56" t="s">
        <v>2183</v>
      </c>
      <c r="K2000" s="56" t="s">
        <v>2184</v>
      </c>
      <c r="L2000" s="56" t="s">
        <v>7138</v>
      </c>
      <c r="M2000" s="73">
        <v>36543</v>
      </c>
      <c r="N2000" s="56"/>
      <c r="O2000" s="56"/>
      <c r="P2000" s="56" t="s">
        <v>7139</v>
      </c>
      <c r="Q2000" s="56"/>
      <c r="R2000" s="56" t="s">
        <v>70</v>
      </c>
      <c r="S2000" s="56" t="s">
        <v>11415</v>
      </c>
      <c r="T2000" s="56" t="s">
        <v>7140</v>
      </c>
      <c r="U2000" s="57">
        <v>72545430</v>
      </c>
      <c r="V2000" s="57">
        <v>-60506630.32</v>
      </c>
      <c r="W2000" s="57">
        <v>12038799.68</v>
      </c>
      <c r="X2000" s="57">
        <v>0</v>
      </c>
      <c r="Y2000" s="73">
        <v>36543</v>
      </c>
      <c r="Z2000" s="57">
        <v>-557873.39</v>
      </c>
      <c r="AA2000" s="57">
        <v>0</v>
      </c>
      <c r="AB2000" s="57">
        <v>11480926.289999999</v>
      </c>
      <c r="AC2000" s="57">
        <v>0</v>
      </c>
      <c r="AD2000" s="56" t="s">
        <v>9255</v>
      </c>
      <c r="AE2000" s="57">
        <v>0</v>
      </c>
      <c r="AF2000" s="57">
        <v>0</v>
      </c>
      <c r="AG2000" s="57">
        <v>0</v>
      </c>
      <c r="AI2000"/>
      <c r="AJ2000"/>
    </row>
    <row r="2001" spans="1:36">
      <c r="A2001" s="56" t="s">
        <v>50</v>
      </c>
      <c r="B2001" s="56" t="s">
        <v>11427</v>
      </c>
      <c r="C2001" s="56">
        <v>2101010050</v>
      </c>
      <c r="D2001" s="56" t="s">
        <v>43</v>
      </c>
      <c r="E2001" s="56">
        <v>2101020050</v>
      </c>
      <c r="F2001" s="56">
        <v>5401010050</v>
      </c>
      <c r="G2001" s="56" t="s">
        <v>11431</v>
      </c>
      <c r="H2001" s="56">
        <v>400210</v>
      </c>
      <c r="I2001" s="56" t="s">
        <v>11468</v>
      </c>
      <c r="J2001" s="56" t="s">
        <v>2185</v>
      </c>
      <c r="K2001" s="56" t="s">
        <v>2186</v>
      </c>
      <c r="L2001" s="56" t="s">
        <v>7138</v>
      </c>
      <c r="M2001" s="73">
        <v>36543</v>
      </c>
      <c r="N2001" s="56"/>
      <c r="O2001" s="56"/>
      <c r="P2001" s="56" t="s">
        <v>7139</v>
      </c>
      <c r="Q2001" s="56"/>
      <c r="R2001" s="56" t="s">
        <v>70</v>
      </c>
      <c r="S2001" s="56" t="s">
        <v>11415</v>
      </c>
      <c r="T2001" s="56" t="s">
        <v>7140</v>
      </c>
      <c r="U2001" s="57">
        <v>9406426</v>
      </c>
      <c r="V2001" s="57">
        <v>-7851867.6299999999</v>
      </c>
      <c r="W2001" s="57">
        <v>1554558.37</v>
      </c>
      <c r="X2001" s="57">
        <v>0</v>
      </c>
      <c r="Y2001" s="73">
        <v>36543</v>
      </c>
      <c r="Z2001" s="57">
        <v>-71909.289999999994</v>
      </c>
      <c r="AA2001" s="57">
        <v>0</v>
      </c>
      <c r="AB2001" s="57">
        <v>1482649.08</v>
      </c>
      <c r="AC2001" s="57">
        <v>0</v>
      </c>
      <c r="AD2001" s="56" t="s">
        <v>9255</v>
      </c>
      <c r="AE2001" s="57">
        <v>0</v>
      </c>
      <c r="AF2001" s="57">
        <v>0</v>
      </c>
      <c r="AG2001" s="57">
        <v>0</v>
      </c>
      <c r="AI2001"/>
      <c r="AJ2001"/>
    </row>
    <row r="2002" spans="1:36">
      <c r="A2002" s="56" t="s">
        <v>50</v>
      </c>
      <c r="B2002" s="56" t="s">
        <v>11427</v>
      </c>
      <c r="C2002" s="56">
        <v>2101010050</v>
      </c>
      <c r="D2002" s="56" t="s">
        <v>43</v>
      </c>
      <c r="E2002" s="56">
        <v>2101020050</v>
      </c>
      <c r="F2002" s="56">
        <v>5401010050</v>
      </c>
      <c r="G2002" s="56" t="s">
        <v>11431</v>
      </c>
      <c r="H2002" s="56">
        <v>400210</v>
      </c>
      <c r="I2002" s="56" t="s">
        <v>11468</v>
      </c>
      <c r="J2002" s="56" t="s">
        <v>2187</v>
      </c>
      <c r="K2002" s="56" t="s">
        <v>2188</v>
      </c>
      <c r="L2002" s="56" t="s">
        <v>7138</v>
      </c>
      <c r="M2002" s="73">
        <v>36543</v>
      </c>
      <c r="N2002" s="56"/>
      <c r="O2002" s="56"/>
      <c r="P2002" s="56" t="s">
        <v>7139</v>
      </c>
      <c r="Q2002" s="56"/>
      <c r="R2002" s="56" t="s">
        <v>70</v>
      </c>
      <c r="S2002" s="56" t="s">
        <v>11415</v>
      </c>
      <c r="T2002" s="56" t="s">
        <v>7140</v>
      </c>
      <c r="U2002" s="57">
        <v>32708327</v>
      </c>
      <c r="V2002" s="57">
        <v>-27280419.510000002</v>
      </c>
      <c r="W2002" s="57">
        <v>5427907.4900000002</v>
      </c>
      <c r="X2002" s="57">
        <v>0</v>
      </c>
      <c r="Y2002" s="73">
        <v>36543</v>
      </c>
      <c r="Z2002" s="57">
        <v>-251527.41</v>
      </c>
      <c r="AA2002" s="57">
        <v>0</v>
      </c>
      <c r="AB2002" s="57">
        <v>5176380.08</v>
      </c>
      <c r="AC2002" s="57">
        <v>0</v>
      </c>
      <c r="AD2002" s="56" t="s">
        <v>9255</v>
      </c>
      <c r="AE2002" s="57">
        <v>0</v>
      </c>
      <c r="AF2002" s="57">
        <v>0</v>
      </c>
      <c r="AG2002" s="57">
        <v>0</v>
      </c>
      <c r="AI2002"/>
      <c r="AJ2002"/>
    </row>
    <row r="2003" spans="1:36">
      <c r="A2003" s="56" t="s">
        <v>50</v>
      </c>
      <c r="B2003" s="56" t="s">
        <v>11427</v>
      </c>
      <c r="C2003" s="56">
        <v>2101010050</v>
      </c>
      <c r="D2003" s="56" t="s">
        <v>43</v>
      </c>
      <c r="E2003" s="56">
        <v>2101020050</v>
      </c>
      <c r="F2003" s="56">
        <v>5401010050</v>
      </c>
      <c r="G2003" s="56" t="s">
        <v>11431</v>
      </c>
      <c r="H2003" s="56">
        <v>400210</v>
      </c>
      <c r="I2003" s="56" t="s">
        <v>11471</v>
      </c>
      <c r="J2003" s="56" t="s">
        <v>2261</v>
      </c>
      <c r="K2003" s="56" t="s">
        <v>2262</v>
      </c>
      <c r="L2003" s="56" t="s">
        <v>7138</v>
      </c>
      <c r="M2003" s="73">
        <v>36543</v>
      </c>
      <c r="N2003" s="56"/>
      <c r="O2003" s="56"/>
      <c r="P2003" s="56" t="s">
        <v>7139</v>
      </c>
      <c r="Q2003" s="56"/>
      <c r="R2003" s="56" t="s">
        <v>70</v>
      </c>
      <c r="S2003" s="56" t="s">
        <v>11415</v>
      </c>
      <c r="T2003" s="56" t="s">
        <v>7140</v>
      </c>
      <c r="U2003" s="57">
        <v>2255747</v>
      </c>
      <c r="V2003" s="57">
        <v>-1881409</v>
      </c>
      <c r="W2003" s="57">
        <v>374338</v>
      </c>
      <c r="X2003" s="57">
        <v>0</v>
      </c>
      <c r="Y2003" s="73">
        <v>36543</v>
      </c>
      <c r="Z2003" s="57">
        <v>-17346.689999999999</v>
      </c>
      <c r="AA2003" s="57">
        <v>0</v>
      </c>
      <c r="AB2003" s="57">
        <v>356991.31</v>
      </c>
      <c r="AC2003" s="57">
        <v>0</v>
      </c>
      <c r="AD2003" s="56" t="s">
        <v>9255</v>
      </c>
      <c r="AE2003" s="57">
        <v>0</v>
      </c>
      <c r="AF2003" s="57">
        <v>0</v>
      </c>
      <c r="AG2003" s="57">
        <v>0</v>
      </c>
      <c r="AI2003"/>
      <c r="AJ2003"/>
    </row>
    <row r="2004" spans="1:36">
      <c r="A2004" s="56" t="s">
        <v>50</v>
      </c>
      <c r="B2004" s="56" t="s">
        <v>11427</v>
      </c>
      <c r="C2004" s="56">
        <v>2101010050</v>
      </c>
      <c r="D2004" s="56" t="s">
        <v>43</v>
      </c>
      <c r="E2004" s="56">
        <v>2101020050</v>
      </c>
      <c r="F2004" s="56">
        <v>5401010050</v>
      </c>
      <c r="G2004" s="56" t="s">
        <v>11431</v>
      </c>
      <c r="H2004" s="56">
        <v>400210</v>
      </c>
      <c r="I2004" s="56" t="s">
        <v>11434</v>
      </c>
      <c r="J2004" s="56" t="s">
        <v>2373</v>
      </c>
      <c r="K2004" s="56" t="s">
        <v>2374</v>
      </c>
      <c r="L2004" s="56" t="s">
        <v>7138</v>
      </c>
      <c r="M2004" s="73">
        <v>36543</v>
      </c>
      <c r="N2004" s="56"/>
      <c r="O2004" s="56"/>
      <c r="P2004" s="56" t="s">
        <v>7139</v>
      </c>
      <c r="Q2004" s="56"/>
      <c r="R2004" s="56" t="s">
        <v>70</v>
      </c>
      <c r="S2004" s="56" t="s">
        <v>11415</v>
      </c>
      <c r="T2004" s="56" t="s">
        <v>7140</v>
      </c>
      <c r="U2004" s="57">
        <v>21419727</v>
      </c>
      <c r="V2004" s="57">
        <v>-17869359.649999999</v>
      </c>
      <c r="W2004" s="57">
        <v>3550367.35</v>
      </c>
      <c r="X2004" s="57">
        <v>0</v>
      </c>
      <c r="Y2004" s="73">
        <v>36543</v>
      </c>
      <c r="Z2004" s="57">
        <v>-164438.69</v>
      </c>
      <c r="AA2004" s="57">
        <v>0</v>
      </c>
      <c r="AB2004" s="57">
        <v>3385928.66</v>
      </c>
      <c r="AC2004" s="57">
        <v>0</v>
      </c>
      <c r="AD2004" s="56" t="s">
        <v>9255</v>
      </c>
      <c r="AE2004" s="57">
        <v>0</v>
      </c>
      <c r="AF2004" s="57">
        <v>0</v>
      </c>
      <c r="AG2004" s="57">
        <v>0</v>
      </c>
      <c r="AI2004"/>
      <c r="AJ2004"/>
    </row>
    <row r="2005" spans="1:36">
      <c r="A2005" s="56" t="s">
        <v>50</v>
      </c>
      <c r="B2005" s="56" t="s">
        <v>11427</v>
      </c>
      <c r="C2005" s="56">
        <v>2101010050</v>
      </c>
      <c r="D2005" s="56" t="s">
        <v>43</v>
      </c>
      <c r="E2005" s="56">
        <v>2101020050</v>
      </c>
      <c r="F2005" s="56">
        <v>5401010050</v>
      </c>
      <c r="G2005" s="56" t="s">
        <v>11431</v>
      </c>
      <c r="H2005" s="56">
        <v>400210</v>
      </c>
      <c r="I2005" s="56" t="s">
        <v>11434</v>
      </c>
      <c r="J2005" s="56" t="s">
        <v>2375</v>
      </c>
      <c r="K2005" s="56" t="s">
        <v>1321</v>
      </c>
      <c r="L2005" s="56" t="s">
        <v>7138</v>
      </c>
      <c r="M2005" s="73">
        <v>36543</v>
      </c>
      <c r="N2005" s="56"/>
      <c r="O2005" s="56"/>
      <c r="P2005" s="56" t="s">
        <v>7139</v>
      </c>
      <c r="Q2005" s="56"/>
      <c r="R2005" s="56" t="s">
        <v>70</v>
      </c>
      <c r="S2005" s="56" t="s">
        <v>11415</v>
      </c>
      <c r="T2005" s="56" t="s">
        <v>7140</v>
      </c>
      <c r="U2005" s="57">
        <v>11246962</v>
      </c>
      <c r="V2005" s="57">
        <v>-9383986.7100000009</v>
      </c>
      <c r="W2005" s="57">
        <v>1862975.29</v>
      </c>
      <c r="X2005" s="57">
        <v>0</v>
      </c>
      <c r="Y2005" s="73">
        <v>36543</v>
      </c>
      <c r="Z2005" s="57">
        <v>-86260.82</v>
      </c>
      <c r="AA2005" s="57">
        <v>0</v>
      </c>
      <c r="AB2005" s="57">
        <v>1776714.47</v>
      </c>
      <c r="AC2005" s="57">
        <v>0</v>
      </c>
      <c r="AD2005" s="56" t="s">
        <v>9255</v>
      </c>
      <c r="AE2005" s="57">
        <v>0</v>
      </c>
      <c r="AF2005" s="57">
        <v>0</v>
      </c>
      <c r="AG2005" s="57">
        <v>0</v>
      </c>
      <c r="AI2005"/>
      <c r="AJ2005"/>
    </row>
    <row r="2006" spans="1:36">
      <c r="A2006" s="56" t="s">
        <v>50</v>
      </c>
      <c r="B2006" s="56" t="s">
        <v>11427</v>
      </c>
      <c r="C2006" s="56">
        <v>2101010050</v>
      </c>
      <c r="D2006" s="56" t="s">
        <v>43</v>
      </c>
      <c r="E2006" s="56">
        <v>2101020050</v>
      </c>
      <c r="F2006" s="56">
        <v>5401010050</v>
      </c>
      <c r="G2006" s="56" t="s">
        <v>11431</v>
      </c>
      <c r="H2006" s="56">
        <v>400210</v>
      </c>
      <c r="I2006" s="56" t="s">
        <v>11433</v>
      </c>
      <c r="J2006" s="56" t="s">
        <v>1893</v>
      </c>
      <c r="K2006" s="56" t="s">
        <v>1894</v>
      </c>
      <c r="L2006" s="56" t="s">
        <v>7138</v>
      </c>
      <c r="M2006" s="73">
        <v>36543</v>
      </c>
      <c r="N2006" s="56"/>
      <c r="O2006" s="56"/>
      <c r="P2006" s="56" t="s">
        <v>7139</v>
      </c>
      <c r="Q2006" s="56"/>
      <c r="R2006" s="56" t="s">
        <v>70</v>
      </c>
      <c r="S2006" s="56" t="s">
        <v>11415</v>
      </c>
      <c r="T2006" s="56" t="s">
        <v>7140</v>
      </c>
      <c r="U2006" s="57">
        <v>3375357</v>
      </c>
      <c r="V2006" s="57">
        <v>-2815714.19</v>
      </c>
      <c r="W2006" s="57">
        <v>559642.81000000006</v>
      </c>
      <c r="X2006" s="57">
        <v>0</v>
      </c>
      <c r="Y2006" s="73">
        <v>36543</v>
      </c>
      <c r="Z2006" s="57">
        <v>-25923.8</v>
      </c>
      <c r="AA2006" s="57">
        <v>0</v>
      </c>
      <c r="AB2006" s="57">
        <v>533719.01</v>
      </c>
      <c r="AC2006" s="57">
        <v>0</v>
      </c>
      <c r="AD2006" s="56" t="s">
        <v>9255</v>
      </c>
      <c r="AE2006" s="57">
        <v>0</v>
      </c>
      <c r="AF2006" s="57">
        <v>0</v>
      </c>
      <c r="AG2006" s="57">
        <v>0</v>
      </c>
      <c r="AI2006"/>
      <c r="AJ2006"/>
    </row>
    <row r="2007" spans="1:36">
      <c r="A2007" s="56" t="s">
        <v>50</v>
      </c>
      <c r="B2007" s="56" t="s">
        <v>11427</v>
      </c>
      <c r="C2007" s="56">
        <v>2101010050</v>
      </c>
      <c r="D2007" s="56" t="s">
        <v>43</v>
      </c>
      <c r="E2007" s="56">
        <v>2101020050</v>
      </c>
      <c r="F2007" s="56">
        <v>5401010050</v>
      </c>
      <c r="G2007" s="56" t="s">
        <v>11431</v>
      </c>
      <c r="H2007" s="56">
        <v>400210</v>
      </c>
      <c r="I2007" s="56" t="s">
        <v>11433</v>
      </c>
      <c r="J2007" s="56" t="s">
        <v>1895</v>
      </c>
      <c r="K2007" s="56" t="s">
        <v>1896</v>
      </c>
      <c r="L2007" s="56" t="s">
        <v>7138</v>
      </c>
      <c r="M2007" s="73">
        <v>36543</v>
      </c>
      <c r="N2007" s="56"/>
      <c r="O2007" s="56"/>
      <c r="P2007" s="56" t="s">
        <v>7139</v>
      </c>
      <c r="Q2007" s="56"/>
      <c r="R2007" s="56" t="s">
        <v>70</v>
      </c>
      <c r="S2007" s="56" t="s">
        <v>11415</v>
      </c>
      <c r="T2007" s="56" t="s">
        <v>7140</v>
      </c>
      <c r="U2007" s="57">
        <v>2810472</v>
      </c>
      <c r="V2007" s="57">
        <v>-2345477.69</v>
      </c>
      <c r="W2007" s="57">
        <v>464994.31</v>
      </c>
      <c r="X2007" s="57">
        <v>0</v>
      </c>
      <c r="Y2007" s="73">
        <v>36543</v>
      </c>
      <c r="Z2007" s="57">
        <v>-21519.7</v>
      </c>
      <c r="AA2007" s="57">
        <v>0</v>
      </c>
      <c r="AB2007" s="57">
        <v>443474.61</v>
      </c>
      <c r="AC2007" s="57">
        <v>0</v>
      </c>
      <c r="AD2007" s="56" t="s">
        <v>9255</v>
      </c>
      <c r="AE2007" s="57">
        <v>0</v>
      </c>
      <c r="AF2007" s="57">
        <v>0</v>
      </c>
      <c r="AG2007" s="57">
        <v>0</v>
      </c>
      <c r="AI2007"/>
      <c r="AJ2007"/>
    </row>
    <row r="2008" spans="1:36">
      <c r="A2008" s="56" t="s">
        <v>50</v>
      </c>
      <c r="B2008" s="56" t="s">
        <v>11427</v>
      </c>
      <c r="C2008" s="56">
        <v>2101010050</v>
      </c>
      <c r="D2008" s="56" t="s">
        <v>43</v>
      </c>
      <c r="E2008" s="56">
        <v>2101020050</v>
      </c>
      <c r="F2008" s="56">
        <v>5401010050</v>
      </c>
      <c r="G2008" s="56" t="s">
        <v>11431</v>
      </c>
      <c r="H2008" s="56">
        <v>400210</v>
      </c>
      <c r="I2008" s="56" t="s">
        <v>11433</v>
      </c>
      <c r="J2008" s="56" t="s">
        <v>1899</v>
      </c>
      <c r="K2008" s="56" t="s">
        <v>1900</v>
      </c>
      <c r="L2008" s="56" t="s">
        <v>7138</v>
      </c>
      <c r="M2008" s="73">
        <v>36543</v>
      </c>
      <c r="N2008" s="56"/>
      <c r="O2008" s="56"/>
      <c r="P2008" s="56" t="s">
        <v>7139</v>
      </c>
      <c r="Q2008" s="56"/>
      <c r="R2008" s="56" t="s">
        <v>70</v>
      </c>
      <c r="S2008" s="56" t="s">
        <v>11415</v>
      </c>
      <c r="T2008" s="56" t="s">
        <v>7140</v>
      </c>
      <c r="U2008" s="57">
        <v>205693280</v>
      </c>
      <c r="V2008" s="57">
        <v>-171615538.09</v>
      </c>
      <c r="W2008" s="57">
        <v>34077741.909999996</v>
      </c>
      <c r="X2008" s="57">
        <v>0</v>
      </c>
      <c r="Y2008" s="73">
        <v>36543</v>
      </c>
      <c r="Z2008" s="57">
        <v>-1578015.89</v>
      </c>
      <c r="AA2008" s="57">
        <v>0</v>
      </c>
      <c r="AB2008" s="57">
        <v>32499726.02</v>
      </c>
      <c r="AC2008" s="57">
        <v>0</v>
      </c>
      <c r="AD2008" s="56" t="s">
        <v>9255</v>
      </c>
      <c r="AE2008" s="57">
        <v>0</v>
      </c>
      <c r="AF2008" s="57">
        <v>0</v>
      </c>
      <c r="AG2008" s="57">
        <v>0</v>
      </c>
      <c r="AI2008"/>
      <c r="AJ2008"/>
    </row>
    <row r="2009" spans="1:36">
      <c r="A2009" s="56" t="s">
        <v>50</v>
      </c>
      <c r="B2009" s="56" t="s">
        <v>11427</v>
      </c>
      <c r="C2009" s="56">
        <v>2101010050</v>
      </c>
      <c r="D2009" s="56" t="s">
        <v>43</v>
      </c>
      <c r="E2009" s="56">
        <v>2101020050</v>
      </c>
      <c r="F2009" s="56">
        <v>5401010050</v>
      </c>
      <c r="G2009" s="56" t="s">
        <v>11431</v>
      </c>
      <c r="H2009" s="56">
        <v>400210</v>
      </c>
      <c r="I2009" s="56" t="s">
        <v>11433</v>
      </c>
      <c r="J2009" s="56" t="s">
        <v>1903</v>
      </c>
      <c r="K2009" s="56" t="s">
        <v>1904</v>
      </c>
      <c r="L2009" s="56" t="s">
        <v>7138</v>
      </c>
      <c r="M2009" s="73">
        <v>36543</v>
      </c>
      <c r="N2009" s="56"/>
      <c r="O2009" s="56"/>
      <c r="P2009" s="56" t="s">
        <v>7139</v>
      </c>
      <c r="Q2009" s="56"/>
      <c r="R2009" s="56" t="s">
        <v>70</v>
      </c>
      <c r="S2009" s="56" t="s">
        <v>11415</v>
      </c>
      <c r="T2009" s="56" t="s">
        <v>7140</v>
      </c>
      <c r="U2009" s="57">
        <v>53037866</v>
      </c>
      <c r="V2009" s="57">
        <v>-44252351.640000001</v>
      </c>
      <c r="W2009" s="57">
        <v>8785514.3599999994</v>
      </c>
      <c r="X2009" s="57">
        <v>0</v>
      </c>
      <c r="Y2009" s="73">
        <v>36543</v>
      </c>
      <c r="Z2009" s="57">
        <v>-406796.95</v>
      </c>
      <c r="AA2009" s="57">
        <v>0</v>
      </c>
      <c r="AB2009" s="57">
        <v>8378717.4100000001</v>
      </c>
      <c r="AC2009" s="57">
        <v>0</v>
      </c>
      <c r="AD2009" s="56" t="s">
        <v>9255</v>
      </c>
      <c r="AE2009" s="57">
        <v>0</v>
      </c>
      <c r="AF2009" s="57">
        <v>0</v>
      </c>
      <c r="AG2009" s="57">
        <v>0</v>
      </c>
      <c r="AI2009"/>
      <c r="AJ2009"/>
    </row>
    <row r="2010" spans="1:36">
      <c r="A2010" s="56" t="s">
        <v>50</v>
      </c>
      <c r="B2010" s="56" t="s">
        <v>11427</v>
      </c>
      <c r="C2010" s="56">
        <v>2101010050</v>
      </c>
      <c r="D2010" s="56" t="s">
        <v>43</v>
      </c>
      <c r="E2010" s="56">
        <v>2101020050</v>
      </c>
      <c r="F2010" s="56">
        <v>5401010050</v>
      </c>
      <c r="G2010" s="56" t="s">
        <v>11431</v>
      </c>
      <c r="H2010" s="56">
        <v>400210</v>
      </c>
      <c r="I2010" s="56" t="s">
        <v>11433</v>
      </c>
      <c r="J2010" s="56" t="s">
        <v>1905</v>
      </c>
      <c r="K2010" s="56" t="s">
        <v>1906</v>
      </c>
      <c r="L2010" s="56" t="s">
        <v>7138</v>
      </c>
      <c r="M2010" s="73">
        <v>36543</v>
      </c>
      <c r="N2010" s="56"/>
      <c r="O2010" s="56"/>
      <c r="P2010" s="56" t="s">
        <v>7139</v>
      </c>
      <c r="Q2010" s="56"/>
      <c r="R2010" s="56" t="s">
        <v>70</v>
      </c>
      <c r="S2010" s="56" t="s">
        <v>11415</v>
      </c>
      <c r="T2010" s="56" t="s">
        <v>7140</v>
      </c>
      <c r="U2010" s="57">
        <v>1130315</v>
      </c>
      <c r="V2010" s="57">
        <v>-943270.89</v>
      </c>
      <c r="W2010" s="57">
        <v>187044.11</v>
      </c>
      <c r="X2010" s="57">
        <v>0</v>
      </c>
      <c r="Y2010" s="73">
        <v>36543</v>
      </c>
      <c r="Z2010" s="57">
        <v>-8656.9599999999991</v>
      </c>
      <c r="AA2010" s="57">
        <v>0</v>
      </c>
      <c r="AB2010" s="57">
        <v>178387.15</v>
      </c>
      <c r="AC2010" s="57">
        <v>0</v>
      </c>
      <c r="AD2010" s="56" t="s">
        <v>9255</v>
      </c>
      <c r="AE2010" s="57">
        <v>0</v>
      </c>
      <c r="AF2010" s="57">
        <v>0</v>
      </c>
      <c r="AG2010" s="57">
        <v>0</v>
      </c>
      <c r="AI2010"/>
      <c r="AJ2010"/>
    </row>
    <row r="2011" spans="1:36">
      <c r="A2011" s="56" t="s">
        <v>50</v>
      </c>
      <c r="B2011" s="56" t="s">
        <v>11427</v>
      </c>
      <c r="C2011" s="56">
        <v>2101010050</v>
      </c>
      <c r="D2011" s="56" t="s">
        <v>43</v>
      </c>
      <c r="E2011" s="56">
        <v>2101020050</v>
      </c>
      <c r="F2011" s="56">
        <v>5401010050</v>
      </c>
      <c r="G2011" s="56" t="s">
        <v>11431</v>
      </c>
      <c r="H2011" s="56">
        <v>400210</v>
      </c>
      <c r="I2011" s="56" t="s">
        <v>11433</v>
      </c>
      <c r="J2011" s="56" t="s">
        <v>1909</v>
      </c>
      <c r="K2011" s="56" t="s">
        <v>1910</v>
      </c>
      <c r="L2011" s="56" t="s">
        <v>7138</v>
      </c>
      <c r="M2011" s="73">
        <v>36543</v>
      </c>
      <c r="N2011" s="56"/>
      <c r="O2011" s="56"/>
      <c r="P2011" s="56" t="s">
        <v>7139</v>
      </c>
      <c r="Q2011" s="56"/>
      <c r="R2011" s="56" t="s">
        <v>70</v>
      </c>
      <c r="S2011" s="56" t="s">
        <v>11415</v>
      </c>
      <c r="T2011" s="56" t="s">
        <v>7140</v>
      </c>
      <c r="U2011" s="57">
        <v>4713655</v>
      </c>
      <c r="V2011" s="57">
        <v>-3930189.6</v>
      </c>
      <c r="W2011" s="57">
        <v>783465.4</v>
      </c>
      <c r="X2011" s="57">
        <v>0</v>
      </c>
      <c r="Y2011" s="73">
        <v>36543</v>
      </c>
      <c r="Z2011" s="57">
        <v>-36330.300000000003</v>
      </c>
      <c r="AA2011" s="57">
        <v>0</v>
      </c>
      <c r="AB2011" s="57">
        <v>747135.1</v>
      </c>
      <c r="AC2011" s="57">
        <v>0</v>
      </c>
      <c r="AD2011" s="56" t="s">
        <v>9255</v>
      </c>
      <c r="AE2011" s="57">
        <v>0</v>
      </c>
      <c r="AF2011" s="57">
        <v>0</v>
      </c>
      <c r="AG2011" s="57">
        <v>0</v>
      </c>
      <c r="AI2011"/>
      <c r="AJ2011"/>
    </row>
    <row r="2012" spans="1:36">
      <c r="A2012" s="56" t="s">
        <v>50</v>
      </c>
      <c r="B2012" s="56" t="s">
        <v>11427</v>
      </c>
      <c r="C2012" s="56">
        <v>2101010050</v>
      </c>
      <c r="D2012" s="56" t="s">
        <v>43</v>
      </c>
      <c r="E2012" s="56">
        <v>2101020050</v>
      </c>
      <c r="F2012" s="56">
        <v>5401010050</v>
      </c>
      <c r="G2012" s="56" t="s">
        <v>11431</v>
      </c>
      <c r="H2012" s="56">
        <v>400210</v>
      </c>
      <c r="I2012" s="56" t="s">
        <v>11433</v>
      </c>
      <c r="J2012" s="56" t="s">
        <v>1913</v>
      </c>
      <c r="K2012" s="56" t="s">
        <v>1914</v>
      </c>
      <c r="L2012" s="56" t="s">
        <v>7138</v>
      </c>
      <c r="M2012" s="73">
        <v>36543</v>
      </c>
      <c r="N2012" s="56"/>
      <c r="O2012" s="56"/>
      <c r="P2012" s="56" t="s">
        <v>7139</v>
      </c>
      <c r="Q2012" s="56"/>
      <c r="R2012" s="56" t="s">
        <v>70</v>
      </c>
      <c r="S2012" s="56" t="s">
        <v>11415</v>
      </c>
      <c r="T2012" s="56" t="s">
        <v>7140</v>
      </c>
      <c r="U2012" s="57">
        <v>5639367</v>
      </c>
      <c r="V2012" s="57">
        <v>-4703520.34</v>
      </c>
      <c r="W2012" s="57">
        <v>935846.66</v>
      </c>
      <c r="X2012" s="57">
        <v>0</v>
      </c>
      <c r="Y2012" s="73">
        <v>36543</v>
      </c>
      <c r="Z2012" s="57">
        <v>-43366.83</v>
      </c>
      <c r="AA2012" s="57">
        <v>0</v>
      </c>
      <c r="AB2012" s="57">
        <v>892479.83</v>
      </c>
      <c r="AC2012" s="57">
        <v>0</v>
      </c>
      <c r="AD2012" s="56" t="s">
        <v>9255</v>
      </c>
      <c r="AE2012" s="57">
        <v>0</v>
      </c>
      <c r="AF2012" s="57">
        <v>0</v>
      </c>
      <c r="AG2012" s="57">
        <v>0</v>
      </c>
      <c r="AI2012"/>
      <c r="AJ2012"/>
    </row>
    <row r="2013" spans="1:36">
      <c r="A2013" s="56" t="s">
        <v>50</v>
      </c>
      <c r="B2013" s="56" t="s">
        <v>11427</v>
      </c>
      <c r="C2013" s="56">
        <v>2101010050</v>
      </c>
      <c r="D2013" s="56" t="s">
        <v>43</v>
      </c>
      <c r="E2013" s="56">
        <v>2101020050</v>
      </c>
      <c r="F2013" s="56">
        <v>5401010050</v>
      </c>
      <c r="G2013" s="56" t="s">
        <v>11431</v>
      </c>
      <c r="H2013" s="56">
        <v>400210</v>
      </c>
      <c r="I2013" s="56" t="s">
        <v>11433</v>
      </c>
      <c r="J2013" s="56" t="s">
        <v>1915</v>
      </c>
      <c r="K2013" s="56" t="s">
        <v>1916</v>
      </c>
      <c r="L2013" s="56" t="s">
        <v>7138</v>
      </c>
      <c r="M2013" s="73">
        <v>36543</v>
      </c>
      <c r="N2013" s="56"/>
      <c r="O2013" s="56"/>
      <c r="P2013" s="56" t="s">
        <v>7139</v>
      </c>
      <c r="Q2013" s="56"/>
      <c r="R2013" s="56" t="s">
        <v>70</v>
      </c>
      <c r="S2013" s="56" t="s">
        <v>11415</v>
      </c>
      <c r="T2013" s="56" t="s">
        <v>7140</v>
      </c>
      <c r="U2013" s="57">
        <v>2802591</v>
      </c>
      <c r="V2013" s="57">
        <v>-2342267.13</v>
      </c>
      <c r="W2013" s="57">
        <v>460323.87</v>
      </c>
      <c r="X2013" s="57">
        <v>0</v>
      </c>
      <c r="Y2013" s="73">
        <v>36543</v>
      </c>
      <c r="Z2013" s="57">
        <v>-21236.080000000002</v>
      </c>
      <c r="AA2013" s="57">
        <v>0</v>
      </c>
      <c r="AB2013" s="57">
        <v>439087.79</v>
      </c>
      <c r="AC2013" s="57">
        <v>0</v>
      </c>
      <c r="AD2013" s="56" t="s">
        <v>9255</v>
      </c>
      <c r="AE2013" s="57">
        <v>0</v>
      </c>
      <c r="AF2013" s="57">
        <v>0</v>
      </c>
      <c r="AG2013" s="57">
        <v>0</v>
      </c>
      <c r="AI2013"/>
      <c r="AJ2013"/>
    </row>
    <row r="2014" spans="1:36">
      <c r="A2014" s="56" t="s">
        <v>50</v>
      </c>
      <c r="B2014" s="56" t="s">
        <v>11427</v>
      </c>
      <c r="C2014" s="56">
        <v>2101010050</v>
      </c>
      <c r="D2014" s="56" t="s">
        <v>43</v>
      </c>
      <c r="E2014" s="56">
        <v>2101020050</v>
      </c>
      <c r="F2014" s="56">
        <v>5401010050</v>
      </c>
      <c r="G2014" s="56" t="s">
        <v>11431</v>
      </c>
      <c r="H2014" s="56">
        <v>400210</v>
      </c>
      <c r="I2014" s="56" t="s">
        <v>11433</v>
      </c>
      <c r="J2014" s="56" t="s">
        <v>1917</v>
      </c>
      <c r="K2014" s="56" t="s">
        <v>1166</v>
      </c>
      <c r="L2014" s="56" t="s">
        <v>7138</v>
      </c>
      <c r="M2014" s="73">
        <v>36543</v>
      </c>
      <c r="N2014" s="56"/>
      <c r="O2014" s="56"/>
      <c r="P2014" s="56" t="s">
        <v>7139</v>
      </c>
      <c r="Q2014" s="56"/>
      <c r="R2014" s="56" t="s">
        <v>70</v>
      </c>
      <c r="S2014" s="56" t="s">
        <v>11415</v>
      </c>
      <c r="T2014" s="56" t="s">
        <v>7140</v>
      </c>
      <c r="U2014" s="57">
        <v>2255747</v>
      </c>
      <c r="V2014" s="57">
        <v>-1881409</v>
      </c>
      <c r="W2014" s="57">
        <v>374338</v>
      </c>
      <c r="X2014" s="57">
        <v>0</v>
      </c>
      <c r="Y2014" s="73">
        <v>36543</v>
      </c>
      <c r="Z2014" s="57">
        <v>-17346.689999999999</v>
      </c>
      <c r="AA2014" s="57">
        <v>0</v>
      </c>
      <c r="AB2014" s="57">
        <v>356991.31</v>
      </c>
      <c r="AC2014" s="57">
        <v>0</v>
      </c>
      <c r="AD2014" s="56" t="s">
        <v>9255</v>
      </c>
      <c r="AE2014" s="57">
        <v>0</v>
      </c>
      <c r="AF2014" s="57">
        <v>0</v>
      </c>
      <c r="AG2014" s="57">
        <v>0</v>
      </c>
      <c r="AI2014"/>
      <c r="AJ2014"/>
    </row>
    <row r="2015" spans="1:36">
      <c r="A2015" s="56" t="s">
        <v>50</v>
      </c>
      <c r="B2015" s="56" t="s">
        <v>11427</v>
      </c>
      <c r="C2015" s="56">
        <v>2101010050</v>
      </c>
      <c r="D2015" s="56" t="s">
        <v>43</v>
      </c>
      <c r="E2015" s="56">
        <v>2101020050</v>
      </c>
      <c r="F2015" s="56">
        <v>5401010050</v>
      </c>
      <c r="G2015" s="56" t="s">
        <v>11431</v>
      </c>
      <c r="H2015" s="56">
        <v>400210</v>
      </c>
      <c r="I2015" s="56" t="s">
        <v>11433</v>
      </c>
      <c r="J2015" s="56" t="s">
        <v>1918</v>
      </c>
      <c r="K2015" s="56" t="s">
        <v>1168</v>
      </c>
      <c r="L2015" s="56" t="s">
        <v>7138</v>
      </c>
      <c r="M2015" s="73">
        <v>36543</v>
      </c>
      <c r="N2015" s="56"/>
      <c r="O2015" s="56"/>
      <c r="P2015" s="56" t="s">
        <v>7139</v>
      </c>
      <c r="Q2015" s="56"/>
      <c r="R2015" s="56" t="s">
        <v>70</v>
      </c>
      <c r="S2015" s="56" t="s">
        <v>11415</v>
      </c>
      <c r="T2015" s="56" t="s">
        <v>7140</v>
      </c>
      <c r="U2015" s="57">
        <v>5635732</v>
      </c>
      <c r="V2015" s="57">
        <v>-4702039.55</v>
      </c>
      <c r="W2015" s="57">
        <v>933692.45</v>
      </c>
      <c r="X2015" s="57">
        <v>0</v>
      </c>
      <c r="Y2015" s="73">
        <v>36543</v>
      </c>
      <c r="Z2015" s="57">
        <v>-43236.01</v>
      </c>
      <c r="AA2015" s="57">
        <v>0</v>
      </c>
      <c r="AB2015" s="57">
        <v>890456.44</v>
      </c>
      <c r="AC2015" s="57">
        <v>0</v>
      </c>
      <c r="AD2015" s="56" t="s">
        <v>9255</v>
      </c>
      <c r="AE2015" s="57">
        <v>0</v>
      </c>
      <c r="AF2015" s="57">
        <v>0</v>
      </c>
      <c r="AG2015" s="57">
        <v>0</v>
      </c>
      <c r="AI2015"/>
      <c r="AJ2015"/>
    </row>
    <row r="2016" spans="1:36">
      <c r="A2016" s="56" t="s">
        <v>50</v>
      </c>
      <c r="B2016" s="56" t="s">
        <v>11427</v>
      </c>
      <c r="C2016" s="56">
        <v>2101010050</v>
      </c>
      <c r="D2016" s="56" t="s">
        <v>43</v>
      </c>
      <c r="E2016" s="56">
        <v>2101020050</v>
      </c>
      <c r="F2016" s="56">
        <v>5401010050</v>
      </c>
      <c r="G2016" s="56" t="s">
        <v>11431</v>
      </c>
      <c r="H2016" s="56">
        <v>400210</v>
      </c>
      <c r="I2016" s="56" t="s">
        <v>11433</v>
      </c>
      <c r="J2016" s="56" t="s">
        <v>1921</v>
      </c>
      <c r="K2016" s="56" t="s">
        <v>1922</v>
      </c>
      <c r="L2016" s="56" t="s">
        <v>7138</v>
      </c>
      <c r="M2016" s="73">
        <v>36543</v>
      </c>
      <c r="N2016" s="56"/>
      <c r="O2016" s="56"/>
      <c r="P2016" s="56" t="s">
        <v>7139</v>
      </c>
      <c r="Q2016" s="56"/>
      <c r="R2016" s="56" t="s">
        <v>70</v>
      </c>
      <c r="S2016" s="56" t="s">
        <v>11415</v>
      </c>
      <c r="T2016" s="56" t="s">
        <v>7140</v>
      </c>
      <c r="U2016" s="57">
        <v>11784137</v>
      </c>
      <c r="V2016" s="57">
        <v>-9825470.4399999995</v>
      </c>
      <c r="W2016" s="57">
        <v>1958666.56</v>
      </c>
      <c r="X2016" s="57">
        <v>0</v>
      </c>
      <c r="Y2016" s="73">
        <v>36543</v>
      </c>
      <c r="Z2016" s="57">
        <v>-90825.96</v>
      </c>
      <c r="AA2016" s="57">
        <v>0</v>
      </c>
      <c r="AB2016" s="57">
        <v>1867840.6</v>
      </c>
      <c r="AC2016" s="57">
        <v>0</v>
      </c>
      <c r="AD2016" s="56" t="s">
        <v>9255</v>
      </c>
      <c r="AE2016" s="57">
        <v>0</v>
      </c>
      <c r="AF2016" s="57">
        <v>0</v>
      </c>
      <c r="AG2016" s="57">
        <v>0</v>
      </c>
      <c r="AI2016"/>
      <c r="AJ2016"/>
    </row>
    <row r="2017" spans="1:36">
      <c r="A2017" s="56" t="s">
        <v>50</v>
      </c>
      <c r="B2017" s="56" t="s">
        <v>11427</v>
      </c>
      <c r="C2017" s="56">
        <v>2101010050</v>
      </c>
      <c r="D2017" s="56" t="s">
        <v>43</v>
      </c>
      <c r="E2017" s="56">
        <v>2101020050</v>
      </c>
      <c r="F2017" s="56">
        <v>5401010050</v>
      </c>
      <c r="G2017" s="56" t="s">
        <v>11431</v>
      </c>
      <c r="H2017" s="56">
        <v>400210</v>
      </c>
      <c r="I2017" s="56" t="s">
        <v>11468</v>
      </c>
      <c r="J2017" s="56" t="s">
        <v>2189</v>
      </c>
      <c r="K2017" s="56" t="s">
        <v>2190</v>
      </c>
      <c r="L2017" s="56" t="s">
        <v>7138</v>
      </c>
      <c r="M2017" s="73">
        <v>41584</v>
      </c>
      <c r="N2017" s="56"/>
      <c r="O2017" s="56"/>
      <c r="P2017" s="56" t="s">
        <v>7139</v>
      </c>
      <c r="Q2017" s="56"/>
      <c r="R2017" s="56" t="s">
        <v>70</v>
      </c>
      <c r="S2017" s="56" t="s">
        <v>11415</v>
      </c>
      <c r="T2017" s="56" t="s">
        <v>7140</v>
      </c>
      <c r="U2017" s="57">
        <v>1255969</v>
      </c>
      <c r="V2017" s="57">
        <v>-440515.72</v>
      </c>
      <c r="W2017" s="57">
        <v>815453.28</v>
      </c>
      <c r="X2017" s="57">
        <v>0</v>
      </c>
      <c r="Y2017" s="73">
        <v>41584</v>
      </c>
      <c r="Z2017" s="57">
        <v>-49195.05</v>
      </c>
      <c r="AA2017" s="57">
        <v>0</v>
      </c>
      <c r="AB2017" s="57">
        <v>766258.23</v>
      </c>
      <c r="AC2017" s="57">
        <v>0</v>
      </c>
      <c r="AD2017" s="56" t="s">
        <v>9255</v>
      </c>
      <c r="AE2017" s="57">
        <v>0</v>
      </c>
      <c r="AF2017" s="57">
        <v>0</v>
      </c>
      <c r="AG2017" s="57">
        <v>0</v>
      </c>
      <c r="AI2017"/>
      <c r="AJ2017"/>
    </row>
    <row r="2018" spans="1:36">
      <c r="A2018" s="56" t="s">
        <v>50</v>
      </c>
      <c r="B2018" s="56" t="s">
        <v>11427</v>
      </c>
      <c r="C2018" s="56">
        <v>2101010050</v>
      </c>
      <c r="D2018" s="56" t="s">
        <v>43</v>
      </c>
      <c r="E2018" s="56">
        <v>2101020050</v>
      </c>
      <c r="F2018" s="56">
        <v>5401010050</v>
      </c>
      <c r="G2018" s="56" t="s">
        <v>11431</v>
      </c>
      <c r="H2018" s="56">
        <v>400210</v>
      </c>
      <c r="I2018" s="56" t="s">
        <v>11468</v>
      </c>
      <c r="J2018" s="56" t="s">
        <v>2191</v>
      </c>
      <c r="K2018" s="56" t="s">
        <v>2192</v>
      </c>
      <c r="L2018" s="56" t="s">
        <v>7138</v>
      </c>
      <c r="M2018" s="73">
        <v>37108</v>
      </c>
      <c r="N2018" s="56"/>
      <c r="O2018" s="56"/>
      <c r="P2018" s="56" t="s">
        <v>7139</v>
      </c>
      <c r="Q2018" s="56"/>
      <c r="R2018" s="56" t="s">
        <v>70</v>
      </c>
      <c r="S2018" s="56" t="s">
        <v>11415</v>
      </c>
      <c r="T2018" s="56" t="s">
        <v>7140</v>
      </c>
      <c r="U2018" s="57">
        <v>80000</v>
      </c>
      <c r="V2018" s="57">
        <v>-62575.99</v>
      </c>
      <c r="W2018" s="57">
        <v>17424.009999999998</v>
      </c>
      <c r="X2018" s="57">
        <v>0</v>
      </c>
      <c r="Y2018" s="73">
        <v>37108</v>
      </c>
      <c r="Z2018" s="57">
        <v>-877.42</v>
      </c>
      <c r="AA2018" s="57">
        <v>0</v>
      </c>
      <c r="AB2018" s="57">
        <v>16546.59</v>
      </c>
      <c r="AC2018" s="57">
        <v>0</v>
      </c>
      <c r="AD2018" s="56" t="s">
        <v>9255</v>
      </c>
      <c r="AE2018" s="57">
        <v>0</v>
      </c>
      <c r="AF2018" s="57">
        <v>0</v>
      </c>
      <c r="AG2018" s="57">
        <v>0</v>
      </c>
      <c r="AI2018"/>
      <c r="AJ2018"/>
    </row>
    <row r="2019" spans="1:36">
      <c r="A2019" s="56" t="s">
        <v>50</v>
      </c>
      <c r="B2019" s="56" t="s">
        <v>11427</v>
      </c>
      <c r="C2019" s="56">
        <v>2101010050</v>
      </c>
      <c r="D2019" s="56" t="s">
        <v>43</v>
      </c>
      <c r="E2019" s="56">
        <v>2101020050</v>
      </c>
      <c r="F2019" s="56">
        <v>5401010050</v>
      </c>
      <c r="G2019" s="56" t="s">
        <v>11431</v>
      </c>
      <c r="H2019" s="56">
        <v>400210</v>
      </c>
      <c r="I2019" s="56" t="s">
        <v>11471</v>
      </c>
      <c r="J2019" s="56" t="s">
        <v>2268</v>
      </c>
      <c r="K2019" s="56" t="s">
        <v>2269</v>
      </c>
      <c r="L2019" s="56" t="s">
        <v>7138</v>
      </c>
      <c r="M2019" s="73">
        <v>37433</v>
      </c>
      <c r="N2019" s="56"/>
      <c r="O2019" s="56"/>
      <c r="P2019" s="56" t="s">
        <v>7139</v>
      </c>
      <c r="Q2019" s="56"/>
      <c r="R2019" s="56" t="s">
        <v>70</v>
      </c>
      <c r="S2019" s="56" t="s">
        <v>11415</v>
      </c>
      <c r="T2019" s="56" t="s">
        <v>7140</v>
      </c>
      <c r="U2019" s="57">
        <v>16576</v>
      </c>
      <c r="V2019" s="57">
        <v>-13547.99</v>
      </c>
      <c r="W2019" s="57">
        <v>3028.01</v>
      </c>
      <c r="X2019" s="57">
        <v>0</v>
      </c>
      <c r="Y2019" s="73">
        <v>37433</v>
      </c>
      <c r="Z2019" s="57">
        <v>-143.74</v>
      </c>
      <c r="AA2019" s="57">
        <v>0</v>
      </c>
      <c r="AB2019" s="57">
        <v>2884.27</v>
      </c>
      <c r="AC2019" s="57">
        <v>0</v>
      </c>
      <c r="AD2019" s="56" t="s">
        <v>9255</v>
      </c>
      <c r="AE2019" s="57">
        <v>0</v>
      </c>
      <c r="AF2019" s="57">
        <v>0</v>
      </c>
      <c r="AG2019" s="57">
        <v>0</v>
      </c>
      <c r="AI2019"/>
      <c r="AJ2019"/>
    </row>
    <row r="2020" spans="1:36">
      <c r="A2020" s="56" t="s">
        <v>50</v>
      </c>
      <c r="B2020" s="56" t="s">
        <v>11427</v>
      </c>
      <c r="C2020" s="56">
        <v>2101010050</v>
      </c>
      <c r="D2020" s="56" t="s">
        <v>43</v>
      </c>
      <c r="E2020" s="56">
        <v>2101020050</v>
      </c>
      <c r="F2020" s="56">
        <v>5401010050</v>
      </c>
      <c r="G2020" s="56" t="s">
        <v>11431</v>
      </c>
      <c r="H2020" s="56">
        <v>400210</v>
      </c>
      <c r="I2020" s="56" t="s">
        <v>11471</v>
      </c>
      <c r="J2020" s="56" t="s">
        <v>2270</v>
      </c>
      <c r="K2020" s="56" t="s">
        <v>2271</v>
      </c>
      <c r="L2020" s="56" t="s">
        <v>7138</v>
      </c>
      <c r="M2020" s="73">
        <v>37070</v>
      </c>
      <c r="N2020" s="56"/>
      <c r="O2020" s="56"/>
      <c r="P2020" s="56" t="s">
        <v>7139</v>
      </c>
      <c r="Q2020" s="56"/>
      <c r="R2020" s="56" t="s">
        <v>70</v>
      </c>
      <c r="S2020" s="56" t="s">
        <v>11415</v>
      </c>
      <c r="T2020" s="56" t="s">
        <v>7140</v>
      </c>
      <c r="U2020" s="57">
        <v>17483</v>
      </c>
      <c r="V2020" s="57">
        <v>-13605.13</v>
      </c>
      <c r="W2020" s="57">
        <v>3877.87</v>
      </c>
      <c r="X2020" s="57">
        <v>0</v>
      </c>
      <c r="Y2020" s="73">
        <v>37070</v>
      </c>
      <c r="Z2020" s="57">
        <v>-196.33</v>
      </c>
      <c r="AA2020" s="57">
        <v>0</v>
      </c>
      <c r="AB2020" s="57">
        <v>3681.54</v>
      </c>
      <c r="AC2020" s="57">
        <v>0</v>
      </c>
      <c r="AD2020" s="56" t="s">
        <v>9255</v>
      </c>
      <c r="AE2020" s="57">
        <v>0</v>
      </c>
      <c r="AF2020" s="57">
        <v>0</v>
      </c>
      <c r="AG2020" s="57">
        <v>0</v>
      </c>
      <c r="AI2020"/>
      <c r="AJ2020"/>
    </row>
    <row r="2021" spans="1:36">
      <c r="A2021" s="56" t="s">
        <v>50</v>
      </c>
      <c r="B2021" s="56" t="s">
        <v>11427</v>
      </c>
      <c r="C2021" s="56">
        <v>2101010050</v>
      </c>
      <c r="D2021" s="56" t="s">
        <v>43</v>
      </c>
      <c r="E2021" s="56">
        <v>2101020050</v>
      </c>
      <c r="F2021" s="56">
        <v>5401010050</v>
      </c>
      <c r="G2021" s="56" t="s">
        <v>11431</v>
      </c>
      <c r="H2021" s="56">
        <v>400210</v>
      </c>
      <c r="I2021" s="56" t="s">
        <v>11471</v>
      </c>
      <c r="J2021" s="56" t="s">
        <v>2280</v>
      </c>
      <c r="K2021" s="56" t="s">
        <v>2281</v>
      </c>
      <c r="L2021" s="56" t="s">
        <v>7138</v>
      </c>
      <c r="M2021" s="73">
        <v>38883</v>
      </c>
      <c r="N2021" s="56"/>
      <c r="O2021" s="56"/>
      <c r="P2021" s="56" t="s">
        <v>7139</v>
      </c>
      <c r="Q2021" s="56"/>
      <c r="R2021" s="56" t="s">
        <v>70</v>
      </c>
      <c r="S2021" s="56" t="s">
        <v>11415</v>
      </c>
      <c r="T2021" s="56" t="s">
        <v>7140</v>
      </c>
      <c r="U2021" s="57">
        <v>193317</v>
      </c>
      <c r="V2021" s="57">
        <v>-126507.26</v>
      </c>
      <c r="W2021" s="57">
        <v>66809.740000000005</v>
      </c>
      <c r="X2021" s="57">
        <v>0</v>
      </c>
      <c r="Y2021" s="73">
        <v>38883</v>
      </c>
      <c r="Z2021" s="57">
        <v>-3735.04</v>
      </c>
      <c r="AA2021" s="57">
        <v>0</v>
      </c>
      <c r="AB2021" s="57">
        <v>63074.7</v>
      </c>
      <c r="AC2021" s="57">
        <v>0</v>
      </c>
      <c r="AD2021" s="56" t="s">
        <v>9255</v>
      </c>
      <c r="AE2021" s="57">
        <v>0</v>
      </c>
      <c r="AF2021" s="57">
        <v>0</v>
      </c>
      <c r="AG2021" s="57">
        <v>0</v>
      </c>
      <c r="AI2021"/>
      <c r="AJ2021"/>
    </row>
    <row r="2022" spans="1:36">
      <c r="A2022" s="56" t="s">
        <v>50</v>
      </c>
      <c r="B2022" s="56" t="s">
        <v>11427</v>
      </c>
      <c r="C2022" s="56">
        <v>2101010050</v>
      </c>
      <c r="D2022" s="56" t="s">
        <v>43</v>
      </c>
      <c r="E2022" s="56">
        <v>2101020050</v>
      </c>
      <c r="F2022" s="56">
        <v>5401010050</v>
      </c>
      <c r="G2022" s="56" t="s">
        <v>11431</v>
      </c>
      <c r="H2022" s="56">
        <v>400210</v>
      </c>
      <c r="I2022" s="56" t="s">
        <v>11471</v>
      </c>
      <c r="J2022" s="56" t="s">
        <v>2282</v>
      </c>
      <c r="K2022" s="56" t="s">
        <v>2283</v>
      </c>
      <c r="L2022" s="56" t="s">
        <v>7138</v>
      </c>
      <c r="M2022" s="73">
        <v>40808</v>
      </c>
      <c r="N2022" s="56"/>
      <c r="O2022" s="56"/>
      <c r="P2022" s="56" t="s">
        <v>7139</v>
      </c>
      <c r="Q2022" s="56"/>
      <c r="R2022" s="56" t="s">
        <v>70</v>
      </c>
      <c r="S2022" s="56" t="s">
        <v>11415</v>
      </c>
      <c r="T2022" s="56" t="s">
        <v>7140</v>
      </c>
      <c r="U2022" s="57">
        <v>222011</v>
      </c>
      <c r="V2022" s="57">
        <v>-97237.52</v>
      </c>
      <c r="W2022" s="57">
        <v>124773.48</v>
      </c>
      <c r="X2022" s="57">
        <v>0</v>
      </c>
      <c r="Y2022" s="73">
        <v>40808</v>
      </c>
      <c r="Z2022" s="57">
        <v>-7429.89</v>
      </c>
      <c r="AA2022" s="57">
        <v>0</v>
      </c>
      <c r="AB2022" s="57">
        <v>117343.59</v>
      </c>
      <c r="AC2022" s="57">
        <v>0</v>
      </c>
      <c r="AD2022" s="56" t="s">
        <v>9255</v>
      </c>
      <c r="AE2022" s="57">
        <v>0</v>
      </c>
      <c r="AF2022" s="57">
        <v>0</v>
      </c>
      <c r="AG2022" s="57">
        <v>0</v>
      </c>
      <c r="AI2022"/>
      <c r="AJ2022"/>
    </row>
    <row r="2023" spans="1:36">
      <c r="A2023" s="56" t="s">
        <v>50</v>
      </c>
      <c r="B2023" s="56" t="s">
        <v>11427</v>
      </c>
      <c r="C2023" s="56">
        <v>2101010050</v>
      </c>
      <c r="D2023" s="56" t="s">
        <v>43</v>
      </c>
      <c r="E2023" s="56">
        <v>2101020050</v>
      </c>
      <c r="F2023" s="56">
        <v>5401010050</v>
      </c>
      <c r="G2023" s="56" t="s">
        <v>11431</v>
      </c>
      <c r="H2023" s="56">
        <v>400210</v>
      </c>
      <c r="I2023" s="56" t="s">
        <v>11471</v>
      </c>
      <c r="J2023" s="56" t="s">
        <v>2286</v>
      </c>
      <c r="K2023" s="56" t="s">
        <v>2285</v>
      </c>
      <c r="L2023" s="56" t="s">
        <v>7138</v>
      </c>
      <c r="M2023" s="73">
        <v>36980</v>
      </c>
      <c r="N2023" s="56"/>
      <c r="O2023" s="56"/>
      <c r="P2023" s="56" t="s">
        <v>7139</v>
      </c>
      <c r="Q2023" s="56"/>
      <c r="R2023" s="56" t="s">
        <v>70</v>
      </c>
      <c r="S2023" s="56" t="s">
        <v>11415</v>
      </c>
      <c r="T2023" s="56" t="s">
        <v>7140</v>
      </c>
      <c r="U2023" s="57">
        <v>255441</v>
      </c>
      <c r="V2023" s="57">
        <v>-200953.62</v>
      </c>
      <c r="W2023" s="57">
        <v>54487.38</v>
      </c>
      <c r="X2023" s="57">
        <v>0</v>
      </c>
      <c r="Y2023" s="73">
        <v>36980</v>
      </c>
      <c r="Z2023" s="57">
        <v>-2726.6</v>
      </c>
      <c r="AA2023" s="57">
        <v>0</v>
      </c>
      <c r="AB2023" s="57">
        <v>51760.78</v>
      </c>
      <c r="AC2023" s="57">
        <v>0</v>
      </c>
      <c r="AD2023" s="56" t="s">
        <v>9255</v>
      </c>
      <c r="AE2023" s="57">
        <v>0</v>
      </c>
      <c r="AF2023" s="57">
        <v>0</v>
      </c>
      <c r="AG2023" s="57">
        <v>0</v>
      </c>
      <c r="AI2023"/>
      <c r="AJ2023"/>
    </row>
    <row r="2024" spans="1:36">
      <c r="A2024" s="56" t="s">
        <v>50</v>
      </c>
      <c r="B2024" s="56" t="s">
        <v>11427</v>
      </c>
      <c r="C2024" s="56">
        <v>2101010050</v>
      </c>
      <c r="D2024" s="56" t="s">
        <v>43</v>
      </c>
      <c r="E2024" s="56">
        <v>2101020050</v>
      </c>
      <c r="F2024" s="56">
        <v>5401010050</v>
      </c>
      <c r="G2024" s="56" t="s">
        <v>11431</v>
      </c>
      <c r="H2024" s="56">
        <v>400210</v>
      </c>
      <c r="I2024" s="56" t="s">
        <v>11471</v>
      </c>
      <c r="J2024" s="56" t="s">
        <v>2289</v>
      </c>
      <c r="K2024" s="56" t="s">
        <v>2290</v>
      </c>
      <c r="L2024" s="56" t="s">
        <v>7138</v>
      </c>
      <c r="M2024" s="73">
        <v>40543</v>
      </c>
      <c r="N2024" s="56"/>
      <c r="O2024" s="56"/>
      <c r="P2024" s="56" t="s">
        <v>7139</v>
      </c>
      <c r="Q2024" s="56"/>
      <c r="R2024" s="56" t="s">
        <v>70</v>
      </c>
      <c r="S2024" s="56" t="s">
        <v>11415</v>
      </c>
      <c r="T2024" s="56" t="s">
        <v>7140</v>
      </c>
      <c r="U2024" s="57">
        <v>612000</v>
      </c>
      <c r="V2024" s="57">
        <v>-286263.52</v>
      </c>
      <c r="W2024" s="57">
        <v>325736.48</v>
      </c>
      <c r="X2024" s="57">
        <v>0</v>
      </c>
      <c r="Y2024" s="73">
        <v>40543</v>
      </c>
      <c r="Z2024" s="57">
        <v>-19290.72</v>
      </c>
      <c r="AA2024" s="57">
        <v>0</v>
      </c>
      <c r="AB2024" s="57">
        <v>306445.76</v>
      </c>
      <c r="AC2024" s="57">
        <v>0</v>
      </c>
      <c r="AD2024" s="56" t="s">
        <v>9255</v>
      </c>
      <c r="AE2024" s="57">
        <v>0</v>
      </c>
      <c r="AF2024" s="57">
        <v>0</v>
      </c>
      <c r="AG2024" s="57">
        <v>0</v>
      </c>
      <c r="AI2024"/>
      <c r="AJ2024"/>
    </row>
    <row r="2025" spans="1:36">
      <c r="A2025" s="56" t="s">
        <v>50</v>
      </c>
      <c r="B2025" s="56" t="s">
        <v>11427</v>
      </c>
      <c r="C2025" s="56">
        <v>2101010050</v>
      </c>
      <c r="D2025" s="56" t="s">
        <v>43</v>
      </c>
      <c r="E2025" s="56">
        <v>2101020050</v>
      </c>
      <c r="F2025" s="56">
        <v>5401010050</v>
      </c>
      <c r="G2025" s="56" t="s">
        <v>11431</v>
      </c>
      <c r="H2025" s="56">
        <v>400210</v>
      </c>
      <c r="I2025" s="56" t="s">
        <v>11471</v>
      </c>
      <c r="J2025" s="56" t="s">
        <v>2292</v>
      </c>
      <c r="K2025" s="56" t="s">
        <v>2293</v>
      </c>
      <c r="L2025" s="56" t="s">
        <v>7138</v>
      </c>
      <c r="M2025" s="73">
        <v>36024</v>
      </c>
      <c r="N2025" s="56"/>
      <c r="O2025" s="56"/>
      <c r="P2025" s="56" t="s">
        <v>7139</v>
      </c>
      <c r="Q2025" s="56"/>
      <c r="R2025" s="56" t="s">
        <v>70</v>
      </c>
      <c r="S2025" s="56" t="s">
        <v>11415</v>
      </c>
      <c r="T2025" s="56" t="s">
        <v>7140</v>
      </c>
      <c r="U2025" s="57">
        <v>214166</v>
      </c>
      <c r="V2025" s="57">
        <v>-187350.66</v>
      </c>
      <c r="W2025" s="57">
        <v>26815.34</v>
      </c>
      <c r="X2025" s="57">
        <v>0</v>
      </c>
      <c r="Y2025" s="73">
        <v>36024</v>
      </c>
      <c r="Z2025" s="57">
        <v>-1190.74</v>
      </c>
      <c r="AA2025" s="57">
        <v>0</v>
      </c>
      <c r="AB2025" s="57">
        <v>25624.6</v>
      </c>
      <c r="AC2025" s="57">
        <v>0</v>
      </c>
      <c r="AD2025" s="56" t="s">
        <v>9255</v>
      </c>
      <c r="AE2025" s="57">
        <v>0</v>
      </c>
      <c r="AF2025" s="57">
        <v>0</v>
      </c>
      <c r="AG2025" s="57">
        <v>0</v>
      </c>
      <c r="AI2025"/>
      <c r="AJ2025"/>
    </row>
    <row r="2026" spans="1:36">
      <c r="A2026" s="56" t="s">
        <v>50</v>
      </c>
      <c r="B2026" s="56" t="s">
        <v>11427</v>
      </c>
      <c r="C2026" s="56">
        <v>2101010050</v>
      </c>
      <c r="D2026" s="56" t="s">
        <v>43</v>
      </c>
      <c r="E2026" s="56">
        <v>2101020050</v>
      </c>
      <c r="F2026" s="56">
        <v>5401010050</v>
      </c>
      <c r="G2026" s="56" t="s">
        <v>11431</v>
      </c>
      <c r="H2026" s="56">
        <v>400210</v>
      </c>
      <c r="I2026" s="56" t="s">
        <v>11471</v>
      </c>
      <c r="J2026" s="56" t="s">
        <v>2294</v>
      </c>
      <c r="K2026" s="56" t="s">
        <v>2295</v>
      </c>
      <c r="L2026" s="56" t="s">
        <v>7138</v>
      </c>
      <c r="M2026" s="73">
        <v>39540</v>
      </c>
      <c r="N2026" s="56"/>
      <c r="O2026" s="56"/>
      <c r="P2026" s="56" t="s">
        <v>7139</v>
      </c>
      <c r="Q2026" s="56"/>
      <c r="R2026" s="56" t="s">
        <v>70</v>
      </c>
      <c r="S2026" s="56" t="s">
        <v>11415</v>
      </c>
      <c r="T2026" s="56" t="s">
        <v>7140</v>
      </c>
      <c r="U2026" s="57">
        <v>6895049</v>
      </c>
      <c r="V2026" s="57">
        <v>-4003257.29</v>
      </c>
      <c r="W2026" s="57">
        <v>2891791.71</v>
      </c>
      <c r="X2026" s="57">
        <v>0</v>
      </c>
      <c r="Y2026" s="73">
        <v>39540</v>
      </c>
      <c r="Z2026" s="57">
        <v>-166479.67000000001</v>
      </c>
      <c r="AA2026" s="57">
        <v>0</v>
      </c>
      <c r="AB2026" s="57">
        <v>2725312.04</v>
      </c>
      <c r="AC2026" s="57">
        <v>0</v>
      </c>
      <c r="AD2026" s="56" t="s">
        <v>9255</v>
      </c>
      <c r="AE2026" s="57">
        <v>0</v>
      </c>
      <c r="AF2026" s="57">
        <v>0</v>
      </c>
      <c r="AG2026" s="57">
        <v>0</v>
      </c>
      <c r="AI2026"/>
      <c r="AJ2026"/>
    </row>
    <row r="2027" spans="1:36">
      <c r="A2027" s="56" t="s">
        <v>50</v>
      </c>
      <c r="B2027" s="56" t="s">
        <v>11427</v>
      </c>
      <c r="C2027" s="56">
        <v>2101010050</v>
      </c>
      <c r="D2027" s="56" t="s">
        <v>43</v>
      </c>
      <c r="E2027" s="56">
        <v>2101020050</v>
      </c>
      <c r="F2027" s="56">
        <v>5401010050</v>
      </c>
      <c r="G2027" s="56" t="s">
        <v>11431</v>
      </c>
      <c r="H2027" s="56">
        <v>400210</v>
      </c>
      <c r="I2027" s="56" t="s">
        <v>11434</v>
      </c>
      <c r="J2027" s="56" t="s">
        <v>2382</v>
      </c>
      <c r="K2027" s="56" t="s">
        <v>2383</v>
      </c>
      <c r="L2027" s="56" t="s">
        <v>7138</v>
      </c>
      <c r="M2027" s="73">
        <v>38873</v>
      </c>
      <c r="N2027" s="56"/>
      <c r="O2027" s="56"/>
      <c r="P2027" s="56" t="s">
        <v>7139</v>
      </c>
      <c r="Q2027" s="56"/>
      <c r="R2027" s="56" t="s">
        <v>70</v>
      </c>
      <c r="S2027" s="56" t="s">
        <v>11415</v>
      </c>
      <c r="T2027" s="56" t="s">
        <v>7140</v>
      </c>
      <c r="U2027" s="57">
        <v>339405</v>
      </c>
      <c r="V2027" s="57">
        <v>-222492.62</v>
      </c>
      <c r="W2027" s="57">
        <v>116912.38</v>
      </c>
      <c r="X2027" s="57">
        <v>0</v>
      </c>
      <c r="Y2027" s="73">
        <v>38873</v>
      </c>
      <c r="Z2027" s="57">
        <v>-6532.42</v>
      </c>
      <c r="AA2027" s="57">
        <v>0</v>
      </c>
      <c r="AB2027" s="57">
        <v>110379.96</v>
      </c>
      <c r="AC2027" s="57">
        <v>0</v>
      </c>
      <c r="AD2027" s="56" t="s">
        <v>9255</v>
      </c>
      <c r="AE2027" s="57">
        <v>0</v>
      </c>
      <c r="AF2027" s="57">
        <v>0</v>
      </c>
      <c r="AG2027" s="57">
        <v>0</v>
      </c>
      <c r="AI2027"/>
      <c r="AJ2027"/>
    </row>
    <row r="2028" spans="1:36">
      <c r="A2028" s="56" t="s">
        <v>50</v>
      </c>
      <c r="B2028" s="56" t="s">
        <v>11427</v>
      </c>
      <c r="C2028" s="56">
        <v>2101010050</v>
      </c>
      <c r="D2028" s="56" t="s">
        <v>43</v>
      </c>
      <c r="E2028" s="56">
        <v>2101020050</v>
      </c>
      <c r="F2028" s="56">
        <v>5401010050</v>
      </c>
      <c r="G2028" s="56" t="s">
        <v>11431</v>
      </c>
      <c r="H2028" s="56">
        <v>400210</v>
      </c>
      <c r="I2028" s="56" t="s">
        <v>11434</v>
      </c>
      <c r="J2028" s="56" t="s">
        <v>2384</v>
      </c>
      <c r="K2028" s="56" t="s">
        <v>2385</v>
      </c>
      <c r="L2028" s="56" t="s">
        <v>7138</v>
      </c>
      <c r="M2028" s="73">
        <v>37026</v>
      </c>
      <c r="N2028" s="56"/>
      <c r="O2028" s="56"/>
      <c r="P2028" s="56" t="s">
        <v>7139</v>
      </c>
      <c r="Q2028" s="56"/>
      <c r="R2028" s="56" t="s">
        <v>70</v>
      </c>
      <c r="S2028" s="56" t="s">
        <v>11415</v>
      </c>
      <c r="T2028" s="56" t="s">
        <v>7140</v>
      </c>
      <c r="U2028" s="57">
        <v>140770</v>
      </c>
      <c r="V2028" s="57">
        <v>-110136.07</v>
      </c>
      <c r="W2028" s="57">
        <v>30633.93</v>
      </c>
      <c r="X2028" s="57">
        <v>0</v>
      </c>
      <c r="Y2028" s="73">
        <v>37026</v>
      </c>
      <c r="Z2028" s="57">
        <v>-1542.25</v>
      </c>
      <c r="AA2028" s="57">
        <v>0</v>
      </c>
      <c r="AB2028" s="57">
        <v>29091.68</v>
      </c>
      <c r="AC2028" s="57">
        <v>0</v>
      </c>
      <c r="AD2028" s="56" t="s">
        <v>9255</v>
      </c>
      <c r="AE2028" s="57">
        <v>0</v>
      </c>
      <c r="AF2028" s="57">
        <v>0</v>
      </c>
      <c r="AG2028" s="57">
        <v>0</v>
      </c>
      <c r="AI2028"/>
      <c r="AJ2028"/>
    </row>
    <row r="2029" spans="1:36">
      <c r="A2029" s="56" t="s">
        <v>50</v>
      </c>
      <c r="B2029" s="56" t="s">
        <v>11427</v>
      </c>
      <c r="C2029" s="56">
        <v>2101010050</v>
      </c>
      <c r="D2029" s="56" t="s">
        <v>43</v>
      </c>
      <c r="E2029" s="56">
        <v>2101020050</v>
      </c>
      <c r="F2029" s="56">
        <v>5401010050</v>
      </c>
      <c r="G2029" s="56" t="s">
        <v>11431</v>
      </c>
      <c r="H2029" s="56">
        <v>400210</v>
      </c>
      <c r="I2029" s="56" t="s">
        <v>11434</v>
      </c>
      <c r="J2029" s="56" t="s">
        <v>2386</v>
      </c>
      <c r="K2029" s="56" t="s">
        <v>2387</v>
      </c>
      <c r="L2029" s="56" t="s">
        <v>7138</v>
      </c>
      <c r="M2029" s="73">
        <v>37026</v>
      </c>
      <c r="N2029" s="56"/>
      <c r="O2029" s="56"/>
      <c r="P2029" s="56" t="s">
        <v>7139</v>
      </c>
      <c r="Q2029" s="56"/>
      <c r="R2029" s="56" t="s">
        <v>70</v>
      </c>
      <c r="S2029" s="56" t="s">
        <v>11415</v>
      </c>
      <c r="T2029" s="56" t="s">
        <v>7140</v>
      </c>
      <c r="U2029" s="57">
        <v>270712</v>
      </c>
      <c r="V2029" s="57">
        <v>-211799.67</v>
      </c>
      <c r="W2029" s="57">
        <v>58912.33</v>
      </c>
      <c r="X2029" s="57">
        <v>0</v>
      </c>
      <c r="Y2029" s="73">
        <v>37026</v>
      </c>
      <c r="Z2029" s="57">
        <v>-2965.92</v>
      </c>
      <c r="AA2029" s="57">
        <v>0</v>
      </c>
      <c r="AB2029" s="57">
        <v>55946.41</v>
      </c>
      <c r="AC2029" s="57">
        <v>0</v>
      </c>
      <c r="AD2029" s="56" t="s">
        <v>9255</v>
      </c>
      <c r="AE2029" s="57">
        <v>0</v>
      </c>
      <c r="AF2029" s="57">
        <v>0</v>
      </c>
      <c r="AG2029" s="57">
        <v>0</v>
      </c>
      <c r="AI2029"/>
      <c r="AJ2029"/>
    </row>
    <row r="2030" spans="1:36">
      <c r="A2030" s="56" t="s">
        <v>50</v>
      </c>
      <c r="B2030" s="56" t="s">
        <v>11427</v>
      </c>
      <c r="C2030" s="56">
        <v>2101010050</v>
      </c>
      <c r="D2030" s="56" t="s">
        <v>43</v>
      </c>
      <c r="E2030" s="56">
        <v>2101020050</v>
      </c>
      <c r="F2030" s="56">
        <v>5401010050</v>
      </c>
      <c r="G2030" s="56" t="s">
        <v>11431</v>
      </c>
      <c r="H2030" s="56">
        <v>400210</v>
      </c>
      <c r="I2030" s="56" t="s">
        <v>11434</v>
      </c>
      <c r="J2030" s="56" t="s">
        <v>2388</v>
      </c>
      <c r="K2030" s="56" t="s">
        <v>2389</v>
      </c>
      <c r="L2030" s="56" t="s">
        <v>7138</v>
      </c>
      <c r="M2030" s="73">
        <v>37949</v>
      </c>
      <c r="N2030" s="56"/>
      <c r="O2030" s="56"/>
      <c r="P2030" s="56" t="s">
        <v>7139</v>
      </c>
      <c r="Q2030" s="56"/>
      <c r="R2030" s="56" t="s">
        <v>70</v>
      </c>
      <c r="S2030" s="56" t="s">
        <v>11415</v>
      </c>
      <c r="T2030" s="56" t="s">
        <v>7140</v>
      </c>
      <c r="U2030" s="57">
        <v>52579882</v>
      </c>
      <c r="V2030" s="57">
        <v>-39931902.549999997</v>
      </c>
      <c r="W2030" s="57">
        <v>12647979.449999999</v>
      </c>
      <c r="X2030" s="57">
        <v>0</v>
      </c>
      <c r="Y2030" s="73">
        <v>37949</v>
      </c>
      <c r="Z2030" s="57">
        <v>-654861.27</v>
      </c>
      <c r="AA2030" s="57">
        <v>0</v>
      </c>
      <c r="AB2030" s="57">
        <v>11993118.18</v>
      </c>
      <c r="AC2030" s="57">
        <v>0</v>
      </c>
      <c r="AD2030" s="56" t="s">
        <v>9255</v>
      </c>
      <c r="AE2030" s="57">
        <v>0</v>
      </c>
      <c r="AF2030" s="57">
        <v>0</v>
      </c>
      <c r="AG2030" s="57">
        <v>0</v>
      </c>
      <c r="AI2030"/>
      <c r="AJ2030"/>
    </row>
    <row r="2031" spans="1:36">
      <c r="A2031" s="56" t="s">
        <v>50</v>
      </c>
      <c r="B2031" s="56" t="s">
        <v>11427</v>
      </c>
      <c r="C2031" s="56">
        <v>2101010050</v>
      </c>
      <c r="D2031" s="56" t="s">
        <v>43</v>
      </c>
      <c r="E2031" s="56">
        <v>2101020050</v>
      </c>
      <c r="F2031" s="56">
        <v>5401010050</v>
      </c>
      <c r="G2031" s="56" t="s">
        <v>11431</v>
      </c>
      <c r="H2031" s="56">
        <v>400210</v>
      </c>
      <c r="I2031" s="56" t="s">
        <v>11434</v>
      </c>
      <c r="J2031" s="56" t="s">
        <v>2390</v>
      </c>
      <c r="K2031" s="56" t="s">
        <v>2391</v>
      </c>
      <c r="L2031" s="56" t="s">
        <v>7138</v>
      </c>
      <c r="M2031" s="73">
        <v>38827</v>
      </c>
      <c r="N2031" s="56"/>
      <c r="O2031" s="56"/>
      <c r="P2031" s="56" t="s">
        <v>7139</v>
      </c>
      <c r="Q2031" s="56"/>
      <c r="R2031" s="56" t="s">
        <v>70</v>
      </c>
      <c r="S2031" s="56" t="s">
        <v>11415</v>
      </c>
      <c r="T2031" s="56" t="s">
        <v>7140</v>
      </c>
      <c r="U2031" s="57">
        <v>85779596</v>
      </c>
      <c r="V2031" s="57">
        <v>-56675157.93</v>
      </c>
      <c r="W2031" s="57">
        <v>29104438.07</v>
      </c>
      <c r="X2031" s="57">
        <v>0</v>
      </c>
      <c r="Y2031" s="73">
        <v>38827</v>
      </c>
      <c r="Z2031" s="57">
        <v>-1621988.86</v>
      </c>
      <c r="AA2031" s="57">
        <v>0</v>
      </c>
      <c r="AB2031" s="57">
        <v>27482449.210000001</v>
      </c>
      <c r="AC2031" s="57">
        <v>0</v>
      </c>
      <c r="AD2031" s="56" t="s">
        <v>9255</v>
      </c>
      <c r="AE2031" s="57">
        <v>0</v>
      </c>
      <c r="AF2031" s="57">
        <v>0</v>
      </c>
      <c r="AG2031" s="57">
        <v>0</v>
      </c>
      <c r="AI2031"/>
      <c r="AJ2031"/>
    </row>
    <row r="2032" spans="1:36">
      <c r="A2032" s="56" t="s">
        <v>50</v>
      </c>
      <c r="B2032" s="56" t="s">
        <v>11427</v>
      </c>
      <c r="C2032" s="56">
        <v>2101010050</v>
      </c>
      <c r="D2032" s="56" t="s">
        <v>43</v>
      </c>
      <c r="E2032" s="56">
        <v>2101020050</v>
      </c>
      <c r="F2032" s="56">
        <v>5401010050</v>
      </c>
      <c r="G2032" s="56" t="s">
        <v>11431</v>
      </c>
      <c r="H2032" s="56">
        <v>400210</v>
      </c>
      <c r="I2032" s="56" t="s">
        <v>11434</v>
      </c>
      <c r="J2032" s="56" t="s">
        <v>2392</v>
      </c>
      <c r="K2032" s="56" t="s">
        <v>2393</v>
      </c>
      <c r="L2032" s="56" t="s">
        <v>7138</v>
      </c>
      <c r="M2032" s="73">
        <v>37109</v>
      </c>
      <c r="N2032" s="56"/>
      <c r="O2032" s="56"/>
      <c r="P2032" s="56" t="s">
        <v>7139</v>
      </c>
      <c r="Q2032" s="56"/>
      <c r="R2032" s="56" t="s">
        <v>70</v>
      </c>
      <c r="S2032" s="56" t="s">
        <v>11415</v>
      </c>
      <c r="T2032" s="56" t="s">
        <v>7140</v>
      </c>
      <c r="U2032" s="57">
        <v>30256800</v>
      </c>
      <c r="V2032" s="57">
        <v>-23586651.780000001</v>
      </c>
      <c r="W2032" s="57">
        <v>6670148.2199999997</v>
      </c>
      <c r="X2032" s="57">
        <v>0</v>
      </c>
      <c r="Y2032" s="73">
        <v>37109</v>
      </c>
      <c r="Z2032" s="57">
        <v>-337092.16</v>
      </c>
      <c r="AA2032" s="57">
        <v>0</v>
      </c>
      <c r="AB2032" s="57">
        <v>6333056.0599999996</v>
      </c>
      <c r="AC2032" s="57">
        <v>0</v>
      </c>
      <c r="AD2032" s="56" t="s">
        <v>9255</v>
      </c>
      <c r="AE2032" s="57">
        <v>0</v>
      </c>
      <c r="AF2032" s="57">
        <v>0</v>
      </c>
      <c r="AG2032" s="57">
        <v>0</v>
      </c>
      <c r="AI2032"/>
      <c r="AJ2032"/>
    </row>
    <row r="2033" spans="1:36">
      <c r="A2033" s="56" t="s">
        <v>50</v>
      </c>
      <c r="B2033" s="56" t="s">
        <v>11427</v>
      </c>
      <c r="C2033" s="56">
        <v>2101010050</v>
      </c>
      <c r="D2033" s="56" t="s">
        <v>43</v>
      </c>
      <c r="E2033" s="56">
        <v>2101020050</v>
      </c>
      <c r="F2033" s="56">
        <v>5401010050</v>
      </c>
      <c r="G2033" s="56" t="s">
        <v>11431</v>
      </c>
      <c r="H2033" s="56">
        <v>400210</v>
      </c>
      <c r="I2033" s="56" t="s">
        <v>11434</v>
      </c>
      <c r="J2033" s="56" t="s">
        <v>2394</v>
      </c>
      <c r="K2033" s="56" t="s">
        <v>2395</v>
      </c>
      <c r="L2033" s="56" t="s">
        <v>7138</v>
      </c>
      <c r="M2033" s="73">
        <v>36611</v>
      </c>
      <c r="N2033" s="56"/>
      <c r="O2033" s="56"/>
      <c r="P2033" s="56" t="s">
        <v>7139</v>
      </c>
      <c r="Q2033" s="56"/>
      <c r="R2033" s="56" t="s">
        <v>70</v>
      </c>
      <c r="S2033" s="56" t="s">
        <v>11415</v>
      </c>
      <c r="T2033" s="56" t="s">
        <v>7140</v>
      </c>
      <c r="U2033" s="57">
        <v>78919</v>
      </c>
      <c r="V2033" s="57">
        <v>-64766.37</v>
      </c>
      <c r="W2033" s="57">
        <v>14152.63</v>
      </c>
      <c r="X2033" s="57">
        <v>0</v>
      </c>
      <c r="Y2033" s="73">
        <v>36611</v>
      </c>
      <c r="Z2033" s="57">
        <v>-667.91</v>
      </c>
      <c r="AA2033" s="57">
        <v>0</v>
      </c>
      <c r="AB2033" s="57">
        <v>13484.72</v>
      </c>
      <c r="AC2033" s="57">
        <v>0</v>
      </c>
      <c r="AD2033" s="56" t="s">
        <v>9255</v>
      </c>
      <c r="AE2033" s="57">
        <v>0</v>
      </c>
      <c r="AF2033" s="57">
        <v>0</v>
      </c>
      <c r="AG2033" s="57">
        <v>0</v>
      </c>
      <c r="AI2033"/>
      <c r="AJ2033"/>
    </row>
    <row r="2034" spans="1:36">
      <c r="A2034" s="56" t="s">
        <v>50</v>
      </c>
      <c r="B2034" s="56" t="s">
        <v>11427</v>
      </c>
      <c r="C2034" s="56">
        <v>2101010050</v>
      </c>
      <c r="D2034" s="56" t="s">
        <v>43</v>
      </c>
      <c r="E2034" s="56">
        <v>2101020050</v>
      </c>
      <c r="F2034" s="56">
        <v>5401010050</v>
      </c>
      <c r="G2034" s="56" t="s">
        <v>11431</v>
      </c>
      <c r="H2034" s="56">
        <v>400210</v>
      </c>
      <c r="I2034" s="56" t="s">
        <v>11434</v>
      </c>
      <c r="J2034" s="56" t="s">
        <v>2396</v>
      </c>
      <c r="K2034" s="56" t="s">
        <v>2397</v>
      </c>
      <c r="L2034" s="56" t="s">
        <v>7138</v>
      </c>
      <c r="M2034" s="73">
        <v>41538</v>
      </c>
      <c r="N2034" s="56"/>
      <c r="O2034" s="56"/>
      <c r="P2034" s="56" t="s">
        <v>7139</v>
      </c>
      <c r="Q2034" s="56"/>
      <c r="R2034" s="56" t="s">
        <v>70</v>
      </c>
      <c r="S2034" s="56" t="s">
        <v>11415</v>
      </c>
      <c r="T2034" s="56" t="s">
        <v>7140</v>
      </c>
      <c r="U2034" s="57">
        <v>26520</v>
      </c>
      <c r="V2034" s="57">
        <v>-9439.17</v>
      </c>
      <c r="W2034" s="57">
        <v>17080.830000000002</v>
      </c>
      <c r="X2034" s="57">
        <v>0</v>
      </c>
      <c r="Y2034" s="73">
        <v>41538</v>
      </c>
      <c r="Z2034" s="57">
        <v>-1029.77</v>
      </c>
      <c r="AA2034" s="57">
        <v>0</v>
      </c>
      <c r="AB2034" s="57">
        <v>16051.06</v>
      </c>
      <c r="AC2034" s="57">
        <v>0</v>
      </c>
      <c r="AD2034" s="56" t="s">
        <v>9255</v>
      </c>
      <c r="AE2034" s="57">
        <v>0</v>
      </c>
      <c r="AF2034" s="57">
        <v>0</v>
      </c>
      <c r="AG2034" s="57">
        <v>0</v>
      </c>
      <c r="AI2034"/>
      <c r="AJ2034"/>
    </row>
    <row r="2035" spans="1:36">
      <c r="A2035" s="56" t="s">
        <v>50</v>
      </c>
      <c r="B2035" s="56" t="s">
        <v>11427</v>
      </c>
      <c r="C2035" s="56">
        <v>2101010050</v>
      </c>
      <c r="D2035" s="56" t="s">
        <v>43</v>
      </c>
      <c r="E2035" s="56">
        <v>2101020050</v>
      </c>
      <c r="F2035" s="56">
        <v>5401010050</v>
      </c>
      <c r="G2035" s="56" t="s">
        <v>11431</v>
      </c>
      <c r="H2035" s="56">
        <v>400210</v>
      </c>
      <c r="I2035" s="56" t="s">
        <v>11434</v>
      </c>
      <c r="J2035" s="56" t="s">
        <v>2398</v>
      </c>
      <c r="K2035" s="56" t="s">
        <v>2399</v>
      </c>
      <c r="L2035" s="56" t="s">
        <v>7138</v>
      </c>
      <c r="M2035" s="73">
        <v>36458</v>
      </c>
      <c r="N2035" s="56"/>
      <c r="O2035" s="56"/>
      <c r="P2035" s="56" t="s">
        <v>7139</v>
      </c>
      <c r="Q2035" s="56"/>
      <c r="R2035" s="56" t="s">
        <v>70</v>
      </c>
      <c r="S2035" s="56" t="s">
        <v>11415</v>
      </c>
      <c r="T2035" s="56" t="s">
        <v>7140</v>
      </c>
      <c r="U2035" s="57">
        <v>47498</v>
      </c>
      <c r="V2035" s="57">
        <v>-39666.480000000003</v>
      </c>
      <c r="W2035" s="57">
        <v>7831.52</v>
      </c>
      <c r="X2035" s="57">
        <v>0</v>
      </c>
      <c r="Y2035" s="73">
        <v>36458</v>
      </c>
      <c r="Z2035" s="57">
        <v>-368.11</v>
      </c>
      <c r="AA2035" s="57">
        <v>0</v>
      </c>
      <c r="AB2035" s="57">
        <v>7463.41</v>
      </c>
      <c r="AC2035" s="57">
        <v>0</v>
      </c>
      <c r="AD2035" s="56" t="s">
        <v>9255</v>
      </c>
      <c r="AE2035" s="57">
        <v>0</v>
      </c>
      <c r="AF2035" s="57">
        <v>0</v>
      </c>
      <c r="AG2035" s="57">
        <v>0</v>
      </c>
      <c r="AI2035"/>
      <c r="AJ2035"/>
    </row>
    <row r="2036" spans="1:36">
      <c r="A2036" s="56" t="s">
        <v>50</v>
      </c>
      <c r="B2036" s="56" t="s">
        <v>11427</v>
      </c>
      <c r="C2036" s="56">
        <v>2101010050</v>
      </c>
      <c r="D2036" s="56" t="s">
        <v>43</v>
      </c>
      <c r="E2036" s="56">
        <v>2101020050</v>
      </c>
      <c r="F2036" s="56">
        <v>5401010050</v>
      </c>
      <c r="G2036" s="56" t="s">
        <v>11431</v>
      </c>
      <c r="H2036" s="56">
        <v>400210</v>
      </c>
      <c r="I2036" s="56" t="s">
        <v>11434</v>
      </c>
      <c r="J2036" s="56" t="s">
        <v>2402</v>
      </c>
      <c r="K2036" s="56" t="s">
        <v>2403</v>
      </c>
      <c r="L2036" s="56" t="s">
        <v>7138</v>
      </c>
      <c r="M2036" s="73">
        <v>41414</v>
      </c>
      <c r="N2036" s="56"/>
      <c r="O2036" s="56"/>
      <c r="P2036" s="56" t="s">
        <v>7139</v>
      </c>
      <c r="Q2036" s="56"/>
      <c r="R2036" s="56" t="s">
        <v>70</v>
      </c>
      <c r="S2036" s="56" t="s">
        <v>11415</v>
      </c>
      <c r="T2036" s="56" t="s">
        <v>7140</v>
      </c>
      <c r="U2036" s="57">
        <v>105070</v>
      </c>
      <c r="V2036" s="57">
        <v>-38861.74</v>
      </c>
      <c r="W2036" s="57">
        <v>66208.259999999995</v>
      </c>
      <c r="X2036" s="57">
        <v>0</v>
      </c>
      <c r="Y2036" s="73">
        <v>41414</v>
      </c>
      <c r="Z2036" s="57">
        <v>-3984.13</v>
      </c>
      <c r="AA2036" s="57">
        <v>0</v>
      </c>
      <c r="AB2036" s="57">
        <v>62224.13</v>
      </c>
      <c r="AC2036" s="57">
        <v>0</v>
      </c>
      <c r="AD2036" s="56" t="s">
        <v>9255</v>
      </c>
      <c r="AE2036" s="57">
        <v>0</v>
      </c>
      <c r="AF2036" s="57">
        <v>0</v>
      </c>
      <c r="AG2036" s="57">
        <v>0</v>
      </c>
      <c r="AI2036"/>
      <c r="AJ2036"/>
    </row>
    <row r="2037" spans="1:36">
      <c r="A2037" s="56" t="s">
        <v>50</v>
      </c>
      <c r="B2037" s="56" t="s">
        <v>11427</v>
      </c>
      <c r="C2037" s="56">
        <v>2101010050</v>
      </c>
      <c r="D2037" s="56" t="s">
        <v>43</v>
      </c>
      <c r="E2037" s="56">
        <v>2101020050</v>
      </c>
      <c r="F2037" s="56">
        <v>5401010050</v>
      </c>
      <c r="G2037" s="56" t="s">
        <v>11431</v>
      </c>
      <c r="H2037" s="56">
        <v>400210</v>
      </c>
      <c r="I2037" s="56" t="s">
        <v>11434</v>
      </c>
      <c r="J2037" s="56" t="s">
        <v>2404</v>
      </c>
      <c r="K2037" s="56" t="s">
        <v>2405</v>
      </c>
      <c r="L2037" s="56" t="s">
        <v>7138</v>
      </c>
      <c r="M2037" s="73">
        <v>37341</v>
      </c>
      <c r="N2037" s="56"/>
      <c r="O2037" s="56"/>
      <c r="P2037" s="56" t="s">
        <v>7139</v>
      </c>
      <c r="Q2037" s="56"/>
      <c r="R2037" s="56" t="s">
        <v>70</v>
      </c>
      <c r="S2037" s="56" t="s">
        <v>11415</v>
      </c>
      <c r="T2037" s="56" t="s">
        <v>7140</v>
      </c>
      <c r="U2037" s="57">
        <v>227699</v>
      </c>
      <c r="V2037" s="57">
        <v>-171301.32</v>
      </c>
      <c r="W2037" s="57">
        <v>56397.68</v>
      </c>
      <c r="X2037" s="57">
        <v>0</v>
      </c>
      <c r="Y2037" s="73">
        <v>37341</v>
      </c>
      <c r="Z2037" s="57">
        <v>-2942.12</v>
      </c>
      <c r="AA2037" s="57">
        <v>0</v>
      </c>
      <c r="AB2037" s="57">
        <v>53455.56</v>
      </c>
      <c r="AC2037" s="57">
        <v>0</v>
      </c>
      <c r="AD2037" s="56" t="s">
        <v>9255</v>
      </c>
      <c r="AE2037" s="57">
        <v>0</v>
      </c>
      <c r="AF2037" s="57">
        <v>0</v>
      </c>
      <c r="AG2037" s="57">
        <v>0</v>
      </c>
      <c r="AI2037"/>
      <c r="AJ2037"/>
    </row>
    <row r="2038" spans="1:36">
      <c r="A2038" s="56" t="s">
        <v>50</v>
      </c>
      <c r="B2038" s="56" t="s">
        <v>11427</v>
      </c>
      <c r="C2038" s="56">
        <v>2101010050</v>
      </c>
      <c r="D2038" s="56" t="s">
        <v>43</v>
      </c>
      <c r="E2038" s="56">
        <v>2101020050</v>
      </c>
      <c r="F2038" s="56">
        <v>5401010050</v>
      </c>
      <c r="G2038" s="56" t="s">
        <v>11431</v>
      </c>
      <c r="H2038" s="56">
        <v>400210</v>
      </c>
      <c r="I2038" s="56" t="s">
        <v>11434</v>
      </c>
      <c r="J2038" s="56" t="s">
        <v>2406</v>
      </c>
      <c r="K2038" s="56" t="s">
        <v>2407</v>
      </c>
      <c r="L2038" s="56" t="s">
        <v>7138</v>
      </c>
      <c r="M2038" s="73">
        <v>37301</v>
      </c>
      <c r="N2038" s="56"/>
      <c r="O2038" s="56"/>
      <c r="P2038" s="56" t="s">
        <v>7139</v>
      </c>
      <c r="Q2038" s="56"/>
      <c r="R2038" s="56" t="s">
        <v>70</v>
      </c>
      <c r="S2038" s="56" t="s">
        <v>11415</v>
      </c>
      <c r="T2038" s="56" t="s">
        <v>7140</v>
      </c>
      <c r="U2038" s="57">
        <v>302195</v>
      </c>
      <c r="V2038" s="57">
        <v>-228509.21</v>
      </c>
      <c r="W2038" s="57">
        <v>73685.789999999994</v>
      </c>
      <c r="X2038" s="57">
        <v>0</v>
      </c>
      <c r="Y2038" s="73">
        <v>37301</v>
      </c>
      <c r="Z2038" s="57">
        <v>-3828.65</v>
      </c>
      <c r="AA2038" s="57">
        <v>0</v>
      </c>
      <c r="AB2038" s="57">
        <v>69857.14</v>
      </c>
      <c r="AC2038" s="57">
        <v>0</v>
      </c>
      <c r="AD2038" s="56" t="s">
        <v>9255</v>
      </c>
      <c r="AE2038" s="57">
        <v>0</v>
      </c>
      <c r="AF2038" s="57">
        <v>0</v>
      </c>
      <c r="AG2038" s="57">
        <v>0</v>
      </c>
      <c r="AI2038"/>
      <c r="AJ2038"/>
    </row>
    <row r="2039" spans="1:36">
      <c r="A2039" s="56" t="s">
        <v>50</v>
      </c>
      <c r="B2039" s="56" t="s">
        <v>11427</v>
      </c>
      <c r="C2039" s="56">
        <v>2101010050</v>
      </c>
      <c r="D2039" s="56" t="s">
        <v>43</v>
      </c>
      <c r="E2039" s="56">
        <v>2101020050</v>
      </c>
      <c r="F2039" s="56">
        <v>5401010050</v>
      </c>
      <c r="G2039" s="56" t="s">
        <v>11431</v>
      </c>
      <c r="H2039" s="56">
        <v>400210</v>
      </c>
      <c r="I2039" s="56" t="s">
        <v>11434</v>
      </c>
      <c r="J2039" s="56" t="s">
        <v>2408</v>
      </c>
      <c r="K2039" s="56" t="s">
        <v>2409</v>
      </c>
      <c r="L2039" s="56" t="s">
        <v>7138</v>
      </c>
      <c r="M2039" s="73">
        <v>41197</v>
      </c>
      <c r="N2039" s="56"/>
      <c r="O2039" s="56"/>
      <c r="P2039" s="56" t="s">
        <v>7139</v>
      </c>
      <c r="Q2039" s="56"/>
      <c r="R2039" s="56" t="s">
        <v>70</v>
      </c>
      <c r="S2039" s="56" t="s">
        <v>11415</v>
      </c>
      <c r="T2039" s="56" t="s">
        <v>7140</v>
      </c>
      <c r="U2039" s="57">
        <v>339951</v>
      </c>
      <c r="V2039" s="57">
        <v>-134035.71</v>
      </c>
      <c r="W2039" s="57">
        <v>205915.29</v>
      </c>
      <c r="X2039" s="57">
        <v>0</v>
      </c>
      <c r="Y2039" s="73">
        <v>41197</v>
      </c>
      <c r="Z2039" s="57">
        <v>-12348.05</v>
      </c>
      <c r="AA2039" s="57">
        <v>0</v>
      </c>
      <c r="AB2039" s="57">
        <v>193567.24</v>
      </c>
      <c r="AC2039" s="57">
        <v>0</v>
      </c>
      <c r="AD2039" s="56" t="s">
        <v>9255</v>
      </c>
      <c r="AE2039" s="57">
        <v>0</v>
      </c>
      <c r="AF2039" s="57">
        <v>0</v>
      </c>
      <c r="AG2039" s="57">
        <v>0</v>
      </c>
      <c r="AI2039"/>
      <c r="AJ2039"/>
    </row>
    <row r="2040" spans="1:36">
      <c r="A2040" s="56" t="s">
        <v>50</v>
      </c>
      <c r="B2040" s="56" t="s">
        <v>11427</v>
      </c>
      <c r="C2040" s="56">
        <v>2101010050</v>
      </c>
      <c r="D2040" s="56" t="s">
        <v>43</v>
      </c>
      <c r="E2040" s="56">
        <v>2101020050</v>
      </c>
      <c r="F2040" s="56">
        <v>5401010050</v>
      </c>
      <c r="G2040" s="56" t="s">
        <v>11431</v>
      </c>
      <c r="H2040" s="56">
        <v>400210</v>
      </c>
      <c r="I2040" s="56" t="s">
        <v>11434</v>
      </c>
      <c r="J2040" s="56" t="s">
        <v>2410</v>
      </c>
      <c r="K2040" s="56" t="s">
        <v>2411</v>
      </c>
      <c r="L2040" s="56" t="s">
        <v>7138</v>
      </c>
      <c r="M2040" s="73">
        <v>36260</v>
      </c>
      <c r="N2040" s="56"/>
      <c r="O2040" s="56"/>
      <c r="P2040" s="56" t="s">
        <v>7139</v>
      </c>
      <c r="Q2040" s="56"/>
      <c r="R2040" s="56" t="s">
        <v>70</v>
      </c>
      <c r="S2040" s="56" t="s">
        <v>11415</v>
      </c>
      <c r="T2040" s="56" t="s">
        <v>7140</v>
      </c>
      <c r="U2040" s="57">
        <v>876002</v>
      </c>
      <c r="V2040" s="57">
        <v>-735350.16</v>
      </c>
      <c r="W2040" s="57">
        <v>140651.84</v>
      </c>
      <c r="X2040" s="57">
        <v>0</v>
      </c>
      <c r="Y2040" s="73">
        <v>36260</v>
      </c>
      <c r="Z2040" s="57">
        <v>-6805.91</v>
      </c>
      <c r="AA2040" s="57">
        <v>0</v>
      </c>
      <c r="AB2040" s="57">
        <v>133845.93</v>
      </c>
      <c r="AC2040" s="57">
        <v>0</v>
      </c>
      <c r="AD2040" s="56" t="s">
        <v>9255</v>
      </c>
      <c r="AE2040" s="57">
        <v>0</v>
      </c>
      <c r="AF2040" s="57">
        <v>0</v>
      </c>
      <c r="AG2040" s="57">
        <v>0</v>
      </c>
      <c r="AI2040"/>
      <c r="AJ2040"/>
    </row>
    <row r="2041" spans="1:36">
      <c r="A2041" s="56" t="s">
        <v>50</v>
      </c>
      <c r="B2041" s="56" t="s">
        <v>11427</v>
      </c>
      <c r="C2041" s="56">
        <v>2101010050</v>
      </c>
      <c r="D2041" s="56" t="s">
        <v>43</v>
      </c>
      <c r="E2041" s="56">
        <v>2101020050</v>
      </c>
      <c r="F2041" s="56">
        <v>5401010050</v>
      </c>
      <c r="G2041" s="56" t="s">
        <v>11431</v>
      </c>
      <c r="H2041" s="56">
        <v>400210</v>
      </c>
      <c r="I2041" s="56" t="s">
        <v>11434</v>
      </c>
      <c r="J2041" s="56" t="s">
        <v>2412</v>
      </c>
      <c r="K2041" s="56" t="s">
        <v>2413</v>
      </c>
      <c r="L2041" s="56" t="s">
        <v>7138</v>
      </c>
      <c r="M2041" s="73">
        <v>41722</v>
      </c>
      <c r="N2041" s="56"/>
      <c r="O2041" s="56"/>
      <c r="P2041" s="56" t="s">
        <v>7139</v>
      </c>
      <c r="Q2041" s="56"/>
      <c r="R2041" s="56" t="s">
        <v>70</v>
      </c>
      <c r="S2041" s="56" t="s">
        <v>11415</v>
      </c>
      <c r="T2041" s="56" t="s">
        <v>7140</v>
      </c>
      <c r="U2041" s="57">
        <v>206100</v>
      </c>
      <c r="V2041" s="57">
        <v>-69087.399999999994</v>
      </c>
      <c r="W2041" s="57">
        <v>137012.6</v>
      </c>
      <c r="X2041" s="57">
        <v>0</v>
      </c>
      <c r="Y2041" s="73">
        <v>41722</v>
      </c>
      <c r="Z2041" s="57">
        <v>-8281.8700000000008</v>
      </c>
      <c r="AA2041" s="57">
        <v>0</v>
      </c>
      <c r="AB2041" s="57">
        <v>128730.73</v>
      </c>
      <c r="AC2041" s="57">
        <v>0</v>
      </c>
      <c r="AD2041" s="56" t="s">
        <v>9255</v>
      </c>
      <c r="AE2041" s="57">
        <v>0</v>
      </c>
      <c r="AF2041" s="57">
        <v>0</v>
      </c>
      <c r="AG2041" s="57">
        <v>0</v>
      </c>
      <c r="AI2041"/>
      <c r="AJ2041"/>
    </row>
    <row r="2042" spans="1:36">
      <c r="A2042" s="56" t="s">
        <v>50</v>
      </c>
      <c r="B2042" s="56" t="s">
        <v>11427</v>
      </c>
      <c r="C2042" s="56">
        <v>2101010050</v>
      </c>
      <c r="D2042" s="56" t="s">
        <v>43</v>
      </c>
      <c r="E2042" s="56">
        <v>2101020050</v>
      </c>
      <c r="F2042" s="56">
        <v>5401010050</v>
      </c>
      <c r="G2042" s="56" t="s">
        <v>11431</v>
      </c>
      <c r="H2042" s="56">
        <v>400210</v>
      </c>
      <c r="I2042" s="56" t="s">
        <v>11434</v>
      </c>
      <c r="J2042" s="56" t="s">
        <v>2416</v>
      </c>
      <c r="K2042" s="56" t="s">
        <v>2417</v>
      </c>
      <c r="L2042" s="56" t="s">
        <v>7138</v>
      </c>
      <c r="M2042" s="73">
        <v>37289</v>
      </c>
      <c r="N2042" s="56"/>
      <c r="O2042" s="56"/>
      <c r="P2042" s="56" t="s">
        <v>7139</v>
      </c>
      <c r="Q2042" s="56"/>
      <c r="R2042" s="56" t="s">
        <v>70</v>
      </c>
      <c r="S2042" s="56" t="s">
        <v>11415</v>
      </c>
      <c r="T2042" s="56" t="s">
        <v>7140</v>
      </c>
      <c r="U2042" s="57">
        <v>12625</v>
      </c>
      <c r="V2042" s="57">
        <v>-9562.86</v>
      </c>
      <c r="W2042" s="57">
        <v>3062.14</v>
      </c>
      <c r="X2042" s="57">
        <v>0</v>
      </c>
      <c r="Y2042" s="73">
        <v>37289</v>
      </c>
      <c r="Z2042" s="57">
        <v>-158.88999999999999</v>
      </c>
      <c r="AA2042" s="57">
        <v>0</v>
      </c>
      <c r="AB2042" s="57">
        <v>2903.25</v>
      </c>
      <c r="AC2042" s="57">
        <v>0</v>
      </c>
      <c r="AD2042" s="56" t="s">
        <v>9255</v>
      </c>
      <c r="AE2042" s="57">
        <v>0</v>
      </c>
      <c r="AF2042" s="57">
        <v>0</v>
      </c>
      <c r="AG2042" s="57">
        <v>0</v>
      </c>
      <c r="AI2042"/>
      <c r="AJ2042"/>
    </row>
    <row r="2043" spans="1:36">
      <c r="A2043" s="56" t="s">
        <v>50</v>
      </c>
      <c r="B2043" s="56" t="s">
        <v>11427</v>
      </c>
      <c r="C2043" s="56">
        <v>2101010050</v>
      </c>
      <c r="D2043" s="56" t="s">
        <v>43</v>
      </c>
      <c r="E2043" s="56">
        <v>2101020050</v>
      </c>
      <c r="F2043" s="56">
        <v>5401010050</v>
      </c>
      <c r="G2043" s="56" t="s">
        <v>11431</v>
      </c>
      <c r="H2043" s="56">
        <v>400210</v>
      </c>
      <c r="I2043" s="56" t="s">
        <v>11434</v>
      </c>
      <c r="J2043" s="56" t="s">
        <v>2424</v>
      </c>
      <c r="K2043" s="56" t="s">
        <v>2425</v>
      </c>
      <c r="L2043" s="56" t="s">
        <v>7138</v>
      </c>
      <c r="M2043" s="73">
        <v>36069</v>
      </c>
      <c r="N2043" s="56"/>
      <c r="O2043" s="56"/>
      <c r="P2043" s="56" t="s">
        <v>7139</v>
      </c>
      <c r="Q2043" s="56"/>
      <c r="R2043" s="56" t="s">
        <v>70</v>
      </c>
      <c r="S2043" s="56" t="s">
        <v>11415</v>
      </c>
      <c r="T2043" s="56" t="s">
        <v>7140</v>
      </c>
      <c r="U2043" s="57">
        <v>15718</v>
      </c>
      <c r="V2043" s="57">
        <v>-14031.27</v>
      </c>
      <c r="W2043" s="57">
        <v>1686.73</v>
      </c>
      <c r="X2043" s="57">
        <v>0</v>
      </c>
      <c r="Y2043" s="73">
        <v>36069</v>
      </c>
      <c r="Z2043" s="57">
        <v>-65.94</v>
      </c>
      <c r="AA2043" s="57">
        <v>0</v>
      </c>
      <c r="AB2043" s="57">
        <v>1620.79</v>
      </c>
      <c r="AC2043" s="57">
        <v>0</v>
      </c>
      <c r="AD2043" s="56" t="s">
        <v>9255</v>
      </c>
      <c r="AE2043" s="57">
        <v>0</v>
      </c>
      <c r="AF2043" s="57">
        <v>0</v>
      </c>
      <c r="AG2043" s="57">
        <v>0</v>
      </c>
      <c r="AI2043"/>
      <c r="AJ2043"/>
    </row>
    <row r="2044" spans="1:36">
      <c r="A2044" s="56" t="s">
        <v>50</v>
      </c>
      <c r="B2044" s="56" t="s">
        <v>11427</v>
      </c>
      <c r="C2044" s="56">
        <v>2101010050</v>
      </c>
      <c r="D2044" s="56" t="s">
        <v>43</v>
      </c>
      <c r="E2044" s="56">
        <v>2101020050</v>
      </c>
      <c r="F2044" s="56">
        <v>5401010050</v>
      </c>
      <c r="G2044" s="56" t="s">
        <v>11431</v>
      </c>
      <c r="H2044" s="56">
        <v>400210</v>
      </c>
      <c r="I2044" s="56" t="s">
        <v>11434</v>
      </c>
      <c r="J2044" s="56" t="s">
        <v>2426</v>
      </c>
      <c r="K2044" s="56" t="s">
        <v>2427</v>
      </c>
      <c r="L2044" s="56" t="s">
        <v>7138</v>
      </c>
      <c r="M2044" s="73">
        <v>36069</v>
      </c>
      <c r="N2044" s="56"/>
      <c r="O2044" s="56"/>
      <c r="P2044" s="56" t="s">
        <v>7139</v>
      </c>
      <c r="Q2044" s="56"/>
      <c r="R2044" s="56" t="s">
        <v>70</v>
      </c>
      <c r="S2044" s="56" t="s">
        <v>11415</v>
      </c>
      <c r="T2044" s="56" t="s">
        <v>7140</v>
      </c>
      <c r="U2044" s="57">
        <v>21490</v>
      </c>
      <c r="V2044" s="57">
        <v>-19184.68</v>
      </c>
      <c r="W2044" s="57">
        <v>2305.3200000000002</v>
      </c>
      <c r="X2044" s="57">
        <v>0</v>
      </c>
      <c r="Y2044" s="73">
        <v>36069</v>
      </c>
      <c r="Z2044" s="57">
        <v>-90.09</v>
      </c>
      <c r="AA2044" s="57">
        <v>0</v>
      </c>
      <c r="AB2044" s="57">
        <v>2215.23</v>
      </c>
      <c r="AC2044" s="57">
        <v>0</v>
      </c>
      <c r="AD2044" s="56" t="s">
        <v>9255</v>
      </c>
      <c r="AE2044" s="57">
        <v>0</v>
      </c>
      <c r="AF2044" s="57">
        <v>0</v>
      </c>
      <c r="AG2044" s="57">
        <v>0</v>
      </c>
      <c r="AI2044"/>
      <c r="AJ2044"/>
    </row>
    <row r="2045" spans="1:36">
      <c r="A2045" s="56" t="s">
        <v>50</v>
      </c>
      <c r="B2045" s="56" t="s">
        <v>11427</v>
      </c>
      <c r="C2045" s="56">
        <v>2101010050</v>
      </c>
      <c r="D2045" s="56" t="s">
        <v>43</v>
      </c>
      <c r="E2045" s="56">
        <v>2101020050</v>
      </c>
      <c r="F2045" s="56">
        <v>5401010050</v>
      </c>
      <c r="G2045" s="56" t="s">
        <v>11431</v>
      </c>
      <c r="H2045" s="56">
        <v>400210</v>
      </c>
      <c r="I2045" s="56" t="s">
        <v>11434</v>
      </c>
      <c r="J2045" s="56" t="s">
        <v>2428</v>
      </c>
      <c r="K2045" s="56" t="s">
        <v>2429</v>
      </c>
      <c r="L2045" s="56" t="s">
        <v>7138</v>
      </c>
      <c r="M2045" s="73">
        <v>36977</v>
      </c>
      <c r="N2045" s="56"/>
      <c r="O2045" s="56"/>
      <c r="P2045" s="56" t="s">
        <v>7139</v>
      </c>
      <c r="Q2045" s="56"/>
      <c r="R2045" s="56" t="s">
        <v>70</v>
      </c>
      <c r="S2045" s="56" t="s">
        <v>11415</v>
      </c>
      <c r="T2045" s="56" t="s">
        <v>7140</v>
      </c>
      <c r="U2045" s="57">
        <v>28111</v>
      </c>
      <c r="V2045" s="57">
        <v>-22121.22</v>
      </c>
      <c r="W2045" s="57">
        <v>5989.78</v>
      </c>
      <c r="X2045" s="57">
        <v>0</v>
      </c>
      <c r="Y2045" s="73">
        <v>36977</v>
      </c>
      <c r="Z2045" s="57">
        <v>-299.63</v>
      </c>
      <c r="AA2045" s="57">
        <v>0</v>
      </c>
      <c r="AB2045" s="57">
        <v>5690.15</v>
      </c>
      <c r="AC2045" s="57">
        <v>0</v>
      </c>
      <c r="AD2045" s="56" t="s">
        <v>9255</v>
      </c>
      <c r="AE2045" s="57">
        <v>0</v>
      </c>
      <c r="AF2045" s="57">
        <v>0</v>
      </c>
      <c r="AG2045" s="57">
        <v>0</v>
      </c>
      <c r="AI2045"/>
      <c r="AJ2045"/>
    </row>
    <row r="2046" spans="1:36">
      <c r="A2046" s="56" t="s">
        <v>50</v>
      </c>
      <c r="B2046" s="56" t="s">
        <v>11427</v>
      </c>
      <c r="C2046" s="56">
        <v>2101010050</v>
      </c>
      <c r="D2046" s="56" t="s">
        <v>43</v>
      </c>
      <c r="E2046" s="56">
        <v>2101020050</v>
      </c>
      <c r="F2046" s="56">
        <v>5401010050</v>
      </c>
      <c r="G2046" s="56" t="s">
        <v>11431</v>
      </c>
      <c r="H2046" s="56">
        <v>400210</v>
      </c>
      <c r="I2046" s="56" t="s">
        <v>11434</v>
      </c>
      <c r="J2046" s="56" t="s">
        <v>2432</v>
      </c>
      <c r="K2046" s="56" t="s">
        <v>2433</v>
      </c>
      <c r="L2046" s="56" t="s">
        <v>7138</v>
      </c>
      <c r="M2046" s="73">
        <v>35929</v>
      </c>
      <c r="N2046" s="56"/>
      <c r="O2046" s="56"/>
      <c r="P2046" s="56" t="s">
        <v>7139</v>
      </c>
      <c r="Q2046" s="56"/>
      <c r="R2046" s="56" t="s">
        <v>70</v>
      </c>
      <c r="S2046" s="56" t="s">
        <v>11415</v>
      </c>
      <c r="T2046" s="56" t="s">
        <v>7140</v>
      </c>
      <c r="U2046" s="57">
        <v>46804</v>
      </c>
      <c r="V2046" s="57">
        <v>-41295.64</v>
      </c>
      <c r="W2046" s="57">
        <v>5508.36</v>
      </c>
      <c r="X2046" s="57">
        <v>0</v>
      </c>
      <c r="Y2046" s="73">
        <v>35929</v>
      </c>
      <c r="Z2046" s="57">
        <v>-239.24</v>
      </c>
      <c r="AA2046" s="57">
        <v>0</v>
      </c>
      <c r="AB2046" s="57">
        <v>5269.12</v>
      </c>
      <c r="AC2046" s="57">
        <v>0</v>
      </c>
      <c r="AD2046" s="56" t="s">
        <v>9255</v>
      </c>
      <c r="AE2046" s="57">
        <v>0</v>
      </c>
      <c r="AF2046" s="57">
        <v>0</v>
      </c>
      <c r="AG2046" s="57">
        <v>0</v>
      </c>
      <c r="AI2046"/>
      <c r="AJ2046"/>
    </row>
    <row r="2047" spans="1:36">
      <c r="A2047" s="56" t="s">
        <v>50</v>
      </c>
      <c r="B2047" s="56" t="s">
        <v>11427</v>
      </c>
      <c r="C2047" s="56">
        <v>2101010050</v>
      </c>
      <c r="D2047" s="56" t="s">
        <v>43</v>
      </c>
      <c r="E2047" s="56">
        <v>2101020050</v>
      </c>
      <c r="F2047" s="56">
        <v>5401010050</v>
      </c>
      <c r="G2047" s="56" t="s">
        <v>11431</v>
      </c>
      <c r="H2047" s="56">
        <v>400210</v>
      </c>
      <c r="I2047" s="56" t="s">
        <v>11434</v>
      </c>
      <c r="J2047" s="56" t="s">
        <v>2436</v>
      </c>
      <c r="K2047" s="56" t="s">
        <v>2437</v>
      </c>
      <c r="L2047" s="56" t="s">
        <v>7138</v>
      </c>
      <c r="M2047" s="73">
        <v>37776</v>
      </c>
      <c r="N2047" s="56"/>
      <c r="O2047" s="56"/>
      <c r="P2047" s="56" t="s">
        <v>7139</v>
      </c>
      <c r="Q2047" s="56"/>
      <c r="R2047" s="56" t="s">
        <v>70</v>
      </c>
      <c r="S2047" s="56" t="s">
        <v>11415</v>
      </c>
      <c r="T2047" s="56" t="s">
        <v>7140</v>
      </c>
      <c r="U2047" s="57">
        <v>119158</v>
      </c>
      <c r="V2047" s="57">
        <v>-92810.29</v>
      </c>
      <c r="W2047" s="57">
        <v>26347.71</v>
      </c>
      <c r="X2047" s="57">
        <v>0</v>
      </c>
      <c r="Y2047" s="73">
        <v>37776</v>
      </c>
      <c r="Z2047" s="57">
        <v>-1332.72</v>
      </c>
      <c r="AA2047" s="57">
        <v>0</v>
      </c>
      <c r="AB2047" s="57">
        <v>25014.99</v>
      </c>
      <c r="AC2047" s="57">
        <v>0</v>
      </c>
      <c r="AD2047" s="56" t="s">
        <v>9255</v>
      </c>
      <c r="AE2047" s="57">
        <v>0</v>
      </c>
      <c r="AF2047" s="57">
        <v>0</v>
      </c>
      <c r="AG2047" s="57">
        <v>0</v>
      </c>
      <c r="AI2047"/>
      <c r="AJ2047"/>
    </row>
    <row r="2048" spans="1:36">
      <c r="A2048" s="56" t="s">
        <v>50</v>
      </c>
      <c r="B2048" s="56" t="s">
        <v>11427</v>
      </c>
      <c r="C2048" s="56">
        <v>2101010050</v>
      </c>
      <c r="D2048" s="56" t="s">
        <v>43</v>
      </c>
      <c r="E2048" s="56">
        <v>2101020050</v>
      </c>
      <c r="F2048" s="56">
        <v>5401010050</v>
      </c>
      <c r="G2048" s="56" t="s">
        <v>11431</v>
      </c>
      <c r="H2048" s="56">
        <v>400210</v>
      </c>
      <c r="I2048" s="56" t="s">
        <v>11434</v>
      </c>
      <c r="J2048" s="56" t="s">
        <v>2438</v>
      </c>
      <c r="K2048" s="56" t="s">
        <v>2439</v>
      </c>
      <c r="L2048" s="56" t="s">
        <v>7138</v>
      </c>
      <c r="M2048" s="73">
        <v>36202</v>
      </c>
      <c r="N2048" s="56"/>
      <c r="O2048" s="56"/>
      <c r="P2048" s="56" t="s">
        <v>7139</v>
      </c>
      <c r="Q2048" s="56"/>
      <c r="R2048" s="56" t="s">
        <v>70</v>
      </c>
      <c r="S2048" s="56" t="s">
        <v>11415</v>
      </c>
      <c r="T2048" s="56" t="s">
        <v>7140</v>
      </c>
      <c r="U2048" s="57">
        <v>173827</v>
      </c>
      <c r="V2048" s="57">
        <v>-145669.03</v>
      </c>
      <c r="W2048" s="57">
        <v>28157.97</v>
      </c>
      <c r="X2048" s="57">
        <v>0</v>
      </c>
      <c r="Y2048" s="73">
        <v>36202</v>
      </c>
      <c r="Z2048" s="57">
        <v>-1384.55</v>
      </c>
      <c r="AA2048" s="57">
        <v>0</v>
      </c>
      <c r="AB2048" s="57">
        <v>26773.42</v>
      </c>
      <c r="AC2048" s="57">
        <v>0</v>
      </c>
      <c r="AD2048" s="56" t="s">
        <v>9255</v>
      </c>
      <c r="AE2048" s="57">
        <v>0</v>
      </c>
      <c r="AF2048" s="57">
        <v>0</v>
      </c>
      <c r="AG2048" s="57">
        <v>0</v>
      </c>
      <c r="AI2048"/>
      <c r="AJ2048"/>
    </row>
    <row r="2049" spans="1:36">
      <c r="A2049" s="56" t="s">
        <v>50</v>
      </c>
      <c r="B2049" s="56" t="s">
        <v>11427</v>
      </c>
      <c r="C2049" s="56">
        <v>2101010050</v>
      </c>
      <c r="D2049" s="56" t="s">
        <v>43</v>
      </c>
      <c r="E2049" s="56">
        <v>2101020050</v>
      </c>
      <c r="F2049" s="56">
        <v>5401010050</v>
      </c>
      <c r="G2049" s="56" t="s">
        <v>11431</v>
      </c>
      <c r="H2049" s="56">
        <v>400210</v>
      </c>
      <c r="I2049" s="56" t="s">
        <v>11434</v>
      </c>
      <c r="J2049" s="56" t="s">
        <v>2442</v>
      </c>
      <c r="K2049" s="56" t="s">
        <v>2443</v>
      </c>
      <c r="L2049" s="56" t="s">
        <v>7138</v>
      </c>
      <c r="M2049" s="73">
        <v>37372</v>
      </c>
      <c r="N2049" s="56"/>
      <c r="O2049" s="56"/>
      <c r="P2049" s="56" t="s">
        <v>7139</v>
      </c>
      <c r="Q2049" s="56"/>
      <c r="R2049" s="56" t="s">
        <v>70</v>
      </c>
      <c r="S2049" s="56" t="s">
        <v>11415</v>
      </c>
      <c r="T2049" s="56" t="s">
        <v>7140</v>
      </c>
      <c r="U2049" s="57">
        <v>249835</v>
      </c>
      <c r="V2049" s="57">
        <v>-205936.28</v>
      </c>
      <c r="W2049" s="57">
        <v>43898.720000000001</v>
      </c>
      <c r="X2049" s="57">
        <v>0</v>
      </c>
      <c r="Y2049" s="73">
        <v>37372</v>
      </c>
      <c r="Z2049" s="57">
        <v>-2052.8200000000002</v>
      </c>
      <c r="AA2049" s="57">
        <v>0</v>
      </c>
      <c r="AB2049" s="57">
        <v>41845.9</v>
      </c>
      <c r="AC2049" s="57">
        <v>0</v>
      </c>
      <c r="AD2049" s="56" t="s">
        <v>9255</v>
      </c>
      <c r="AE2049" s="57">
        <v>0</v>
      </c>
      <c r="AF2049" s="57">
        <v>0</v>
      </c>
      <c r="AG2049" s="57">
        <v>0</v>
      </c>
      <c r="AI2049"/>
      <c r="AJ2049"/>
    </row>
    <row r="2050" spans="1:36">
      <c r="A2050" s="56" t="s">
        <v>50</v>
      </c>
      <c r="B2050" s="56" t="s">
        <v>11427</v>
      </c>
      <c r="C2050" s="56">
        <v>2101010050</v>
      </c>
      <c r="D2050" s="56" t="s">
        <v>43</v>
      </c>
      <c r="E2050" s="56">
        <v>2101020050</v>
      </c>
      <c r="F2050" s="56">
        <v>5401010050</v>
      </c>
      <c r="G2050" s="56" t="s">
        <v>11431</v>
      </c>
      <c r="H2050" s="56">
        <v>400210</v>
      </c>
      <c r="I2050" s="56" t="s">
        <v>11434</v>
      </c>
      <c r="J2050" s="56" t="s">
        <v>2446</v>
      </c>
      <c r="K2050" s="56" t="s">
        <v>2447</v>
      </c>
      <c r="L2050" s="56" t="s">
        <v>7138</v>
      </c>
      <c r="M2050" s="73">
        <v>38954</v>
      </c>
      <c r="N2050" s="56"/>
      <c r="O2050" s="56"/>
      <c r="P2050" s="56" t="s">
        <v>7139</v>
      </c>
      <c r="Q2050" s="56"/>
      <c r="R2050" s="56" t="s">
        <v>70</v>
      </c>
      <c r="S2050" s="56" t="s">
        <v>11415</v>
      </c>
      <c r="T2050" s="56" t="s">
        <v>7140</v>
      </c>
      <c r="U2050" s="57">
        <v>380067</v>
      </c>
      <c r="V2050" s="57">
        <v>-245684.96</v>
      </c>
      <c r="W2050" s="57">
        <v>134382.04</v>
      </c>
      <c r="X2050" s="57">
        <v>0</v>
      </c>
      <c r="Y2050" s="73">
        <v>38954</v>
      </c>
      <c r="Z2050" s="57">
        <v>-7541.39</v>
      </c>
      <c r="AA2050" s="57">
        <v>0</v>
      </c>
      <c r="AB2050" s="57">
        <v>126840.65</v>
      </c>
      <c r="AC2050" s="57">
        <v>0</v>
      </c>
      <c r="AD2050" s="56" t="s">
        <v>9255</v>
      </c>
      <c r="AE2050" s="57">
        <v>0</v>
      </c>
      <c r="AF2050" s="57">
        <v>0</v>
      </c>
      <c r="AG2050" s="57">
        <v>0</v>
      </c>
      <c r="AI2050"/>
      <c r="AJ2050"/>
    </row>
    <row r="2051" spans="1:36">
      <c r="A2051" s="56" t="s">
        <v>50</v>
      </c>
      <c r="B2051" s="56" t="s">
        <v>11427</v>
      </c>
      <c r="C2051" s="56">
        <v>2101010050</v>
      </c>
      <c r="D2051" s="56" t="s">
        <v>43</v>
      </c>
      <c r="E2051" s="56">
        <v>2101020050</v>
      </c>
      <c r="F2051" s="56">
        <v>5401010050</v>
      </c>
      <c r="G2051" s="56" t="s">
        <v>11431</v>
      </c>
      <c r="H2051" s="56">
        <v>400210</v>
      </c>
      <c r="I2051" s="56" t="s">
        <v>11434</v>
      </c>
      <c r="J2051" s="56" t="s">
        <v>2456</v>
      </c>
      <c r="K2051" s="56" t="s">
        <v>2457</v>
      </c>
      <c r="L2051" s="56" t="s">
        <v>7138</v>
      </c>
      <c r="M2051" s="73">
        <v>37041</v>
      </c>
      <c r="N2051" s="56"/>
      <c r="O2051" s="56"/>
      <c r="P2051" s="56" t="s">
        <v>7139</v>
      </c>
      <c r="Q2051" s="56"/>
      <c r="R2051" s="56" t="s">
        <v>70</v>
      </c>
      <c r="S2051" s="56" t="s">
        <v>11415</v>
      </c>
      <c r="T2051" s="56" t="s">
        <v>7140</v>
      </c>
      <c r="U2051" s="57">
        <v>631556</v>
      </c>
      <c r="V2051" s="57">
        <v>-493217.89</v>
      </c>
      <c r="W2051" s="57">
        <v>138338.10999999999</v>
      </c>
      <c r="X2051" s="57">
        <v>0</v>
      </c>
      <c r="Y2051" s="73">
        <v>37041</v>
      </c>
      <c r="Z2051" s="57">
        <v>-6978.07</v>
      </c>
      <c r="AA2051" s="57">
        <v>0</v>
      </c>
      <c r="AB2051" s="57">
        <v>131360.04</v>
      </c>
      <c r="AC2051" s="57">
        <v>0</v>
      </c>
      <c r="AD2051" s="56" t="s">
        <v>9255</v>
      </c>
      <c r="AE2051" s="57">
        <v>0</v>
      </c>
      <c r="AF2051" s="57">
        <v>0</v>
      </c>
      <c r="AG2051" s="57">
        <v>0</v>
      </c>
      <c r="AI2051"/>
      <c r="AJ2051"/>
    </row>
    <row r="2052" spans="1:36">
      <c r="A2052" s="56" t="s">
        <v>50</v>
      </c>
      <c r="B2052" s="56" t="s">
        <v>11427</v>
      </c>
      <c r="C2052" s="56">
        <v>2101010050</v>
      </c>
      <c r="D2052" s="56" t="s">
        <v>43</v>
      </c>
      <c r="E2052" s="56">
        <v>2101020050</v>
      </c>
      <c r="F2052" s="56">
        <v>5401010050</v>
      </c>
      <c r="G2052" s="56" t="s">
        <v>11431</v>
      </c>
      <c r="H2052" s="56">
        <v>400210</v>
      </c>
      <c r="I2052" s="56" t="s">
        <v>11434</v>
      </c>
      <c r="J2052" s="56" t="s">
        <v>2458</v>
      </c>
      <c r="K2052" s="56" t="s">
        <v>2459</v>
      </c>
      <c r="L2052" s="56" t="s">
        <v>7138</v>
      </c>
      <c r="M2052" s="73">
        <v>39639</v>
      </c>
      <c r="N2052" s="56"/>
      <c r="O2052" s="56"/>
      <c r="P2052" s="56" t="s">
        <v>7139</v>
      </c>
      <c r="Q2052" s="56"/>
      <c r="R2052" s="56" t="s">
        <v>70</v>
      </c>
      <c r="S2052" s="56" t="s">
        <v>11415</v>
      </c>
      <c r="T2052" s="56" t="s">
        <v>7140</v>
      </c>
      <c r="U2052" s="57">
        <v>816000</v>
      </c>
      <c r="V2052" s="57">
        <v>-464680.32</v>
      </c>
      <c r="W2052" s="57">
        <v>351319.68</v>
      </c>
      <c r="X2052" s="57">
        <v>0</v>
      </c>
      <c r="Y2052" s="73">
        <v>39639</v>
      </c>
      <c r="Z2052" s="57">
        <v>-20296.2</v>
      </c>
      <c r="AA2052" s="57">
        <v>0</v>
      </c>
      <c r="AB2052" s="57">
        <v>331023.48</v>
      </c>
      <c r="AC2052" s="57">
        <v>0</v>
      </c>
      <c r="AD2052" s="56" t="s">
        <v>9255</v>
      </c>
      <c r="AE2052" s="57">
        <v>0</v>
      </c>
      <c r="AF2052" s="57">
        <v>0</v>
      </c>
      <c r="AG2052" s="57">
        <v>0</v>
      </c>
      <c r="AI2052"/>
      <c r="AJ2052"/>
    </row>
    <row r="2053" spans="1:36">
      <c r="A2053" s="56" t="s">
        <v>50</v>
      </c>
      <c r="B2053" s="56" t="s">
        <v>11427</v>
      </c>
      <c r="C2053" s="56">
        <v>2101010050</v>
      </c>
      <c r="D2053" s="56" t="s">
        <v>43</v>
      </c>
      <c r="E2053" s="56">
        <v>2101020050</v>
      </c>
      <c r="F2053" s="56">
        <v>5401010050</v>
      </c>
      <c r="G2053" s="56" t="s">
        <v>11431</v>
      </c>
      <c r="H2053" s="56">
        <v>400210</v>
      </c>
      <c r="I2053" s="56" t="s">
        <v>11434</v>
      </c>
      <c r="J2053" s="56" t="s">
        <v>2460</v>
      </c>
      <c r="K2053" s="56" t="s">
        <v>2461</v>
      </c>
      <c r="L2053" s="56" t="s">
        <v>7138</v>
      </c>
      <c r="M2053" s="73">
        <v>36965</v>
      </c>
      <c r="N2053" s="56"/>
      <c r="O2053" s="56"/>
      <c r="P2053" s="56" t="s">
        <v>7139</v>
      </c>
      <c r="Q2053" s="56"/>
      <c r="R2053" s="56" t="s">
        <v>70</v>
      </c>
      <c r="S2053" s="56" t="s">
        <v>11415</v>
      </c>
      <c r="T2053" s="56" t="s">
        <v>7140</v>
      </c>
      <c r="U2053" s="57">
        <v>1210883</v>
      </c>
      <c r="V2053" s="57">
        <v>-954305.48</v>
      </c>
      <c r="W2053" s="57">
        <v>256577.52</v>
      </c>
      <c r="X2053" s="57">
        <v>0</v>
      </c>
      <c r="Y2053" s="73">
        <v>36965</v>
      </c>
      <c r="Z2053" s="57">
        <v>-12813.14</v>
      </c>
      <c r="AA2053" s="57">
        <v>0</v>
      </c>
      <c r="AB2053" s="57">
        <v>243764.38</v>
      </c>
      <c r="AC2053" s="57">
        <v>0</v>
      </c>
      <c r="AD2053" s="56" t="s">
        <v>9255</v>
      </c>
      <c r="AE2053" s="57">
        <v>0</v>
      </c>
      <c r="AF2053" s="57">
        <v>0</v>
      </c>
      <c r="AG2053" s="57">
        <v>0</v>
      </c>
      <c r="AI2053"/>
      <c r="AJ2053"/>
    </row>
    <row r="2054" spans="1:36">
      <c r="A2054" s="56" t="s">
        <v>50</v>
      </c>
      <c r="B2054" s="56" t="s">
        <v>11427</v>
      </c>
      <c r="C2054" s="56">
        <v>2101010050</v>
      </c>
      <c r="D2054" s="56" t="s">
        <v>43</v>
      </c>
      <c r="E2054" s="56">
        <v>2101020050</v>
      </c>
      <c r="F2054" s="56">
        <v>5401010050</v>
      </c>
      <c r="G2054" s="56" t="s">
        <v>11431</v>
      </c>
      <c r="H2054" s="56">
        <v>400210</v>
      </c>
      <c r="I2054" s="56" t="s">
        <v>11434</v>
      </c>
      <c r="J2054" s="56" t="s">
        <v>2462</v>
      </c>
      <c r="K2054" s="56" t="s">
        <v>2463</v>
      </c>
      <c r="L2054" s="56" t="s">
        <v>7138</v>
      </c>
      <c r="M2054" s="73">
        <v>39481</v>
      </c>
      <c r="N2054" s="56"/>
      <c r="O2054" s="56"/>
      <c r="P2054" s="56" t="s">
        <v>7139</v>
      </c>
      <c r="Q2054" s="56"/>
      <c r="R2054" s="56" t="s">
        <v>70</v>
      </c>
      <c r="S2054" s="56" t="s">
        <v>11415</v>
      </c>
      <c r="T2054" s="56" t="s">
        <v>7140</v>
      </c>
      <c r="U2054" s="57">
        <v>1706169</v>
      </c>
      <c r="V2054" s="57">
        <v>-1001896.12</v>
      </c>
      <c r="W2054" s="57">
        <v>704272.88</v>
      </c>
      <c r="X2054" s="57">
        <v>0</v>
      </c>
      <c r="Y2054" s="73">
        <v>39481</v>
      </c>
      <c r="Z2054" s="57">
        <v>-40456.769999999997</v>
      </c>
      <c r="AA2054" s="57">
        <v>0</v>
      </c>
      <c r="AB2054" s="57">
        <v>663816.11</v>
      </c>
      <c r="AC2054" s="57">
        <v>0</v>
      </c>
      <c r="AD2054" s="56" t="s">
        <v>9255</v>
      </c>
      <c r="AE2054" s="57">
        <v>0</v>
      </c>
      <c r="AF2054" s="57">
        <v>0</v>
      </c>
      <c r="AG2054" s="57">
        <v>0</v>
      </c>
      <c r="AI2054"/>
      <c r="AJ2054"/>
    </row>
    <row r="2055" spans="1:36">
      <c r="A2055" s="56" t="s">
        <v>50</v>
      </c>
      <c r="B2055" s="56" t="s">
        <v>11427</v>
      </c>
      <c r="C2055" s="56">
        <v>2101010050</v>
      </c>
      <c r="D2055" s="56" t="s">
        <v>43</v>
      </c>
      <c r="E2055" s="56">
        <v>2101020050</v>
      </c>
      <c r="F2055" s="56">
        <v>5401010050</v>
      </c>
      <c r="G2055" s="56" t="s">
        <v>11431</v>
      </c>
      <c r="H2055" s="56">
        <v>400210</v>
      </c>
      <c r="I2055" s="56" t="s">
        <v>11434</v>
      </c>
      <c r="J2055" s="56" t="s">
        <v>2464</v>
      </c>
      <c r="K2055" s="56" t="s">
        <v>2465</v>
      </c>
      <c r="L2055" s="56" t="s">
        <v>7138</v>
      </c>
      <c r="M2055" s="73">
        <v>38186</v>
      </c>
      <c r="N2055" s="56"/>
      <c r="O2055" s="56"/>
      <c r="P2055" s="56" t="s">
        <v>7139</v>
      </c>
      <c r="Q2055" s="56"/>
      <c r="R2055" s="56" t="s">
        <v>70</v>
      </c>
      <c r="S2055" s="56" t="s">
        <v>11415</v>
      </c>
      <c r="T2055" s="56" t="s">
        <v>7140</v>
      </c>
      <c r="U2055" s="57">
        <v>3706908</v>
      </c>
      <c r="V2055" s="57">
        <v>-2716521.86</v>
      </c>
      <c r="W2055" s="57">
        <v>990386.14</v>
      </c>
      <c r="X2055" s="57">
        <v>0</v>
      </c>
      <c r="Y2055" s="73">
        <v>38186</v>
      </c>
      <c r="Z2055" s="57">
        <v>-52619.1</v>
      </c>
      <c r="AA2055" s="57">
        <v>0</v>
      </c>
      <c r="AB2055" s="57">
        <v>937767.04</v>
      </c>
      <c r="AC2055" s="57">
        <v>0</v>
      </c>
      <c r="AD2055" s="56" t="s">
        <v>9255</v>
      </c>
      <c r="AE2055" s="57">
        <v>0</v>
      </c>
      <c r="AF2055" s="57">
        <v>0</v>
      </c>
      <c r="AG2055" s="57">
        <v>0</v>
      </c>
      <c r="AI2055"/>
      <c r="AJ2055"/>
    </row>
    <row r="2056" spans="1:36">
      <c r="A2056" s="56" t="s">
        <v>50</v>
      </c>
      <c r="B2056" s="56" t="s">
        <v>11427</v>
      </c>
      <c r="C2056" s="56">
        <v>2101010050</v>
      </c>
      <c r="D2056" s="56" t="s">
        <v>43</v>
      </c>
      <c r="E2056" s="56">
        <v>2101020050</v>
      </c>
      <c r="F2056" s="56">
        <v>5401010050</v>
      </c>
      <c r="G2056" s="56" t="s">
        <v>11431</v>
      </c>
      <c r="H2056" s="56">
        <v>400210</v>
      </c>
      <c r="I2056" s="56" t="s">
        <v>11434</v>
      </c>
      <c r="J2056" s="56" t="s">
        <v>2466</v>
      </c>
      <c r="K2056" s="56" t="s">
        <v>2467</v>
      </c>
      <c r="L2056" s="56" t="s">
        <v>7138</v>
      </c>
      <c r="M2056" s="73">
        <v>41380</v>
      </c>
      <c r="N2056" s="56"/>
      <c r="O2056" s="56"/>
      <c r="P2056" s="56" t="s">
        <v>7139</v>
      </c>
      <c r="Q2056" s="56"/>
      <c r="R2056" s="56" t="s">
        <v>70</v>
      </c>
      <c r="S2056" s="56" t="s">
        <v>11415</v>
      </c>
      <c r="T2056" s="56" t="s">
        <v>7140</v>
      </c>
      <c r="U2056" s="57">
        <v>9727</v>
      </c>
      <c r="V2056" s="57">
        <v>-3634.53</v>
      </c>
      <c r="W2056" s="57">
        <v>6092.47</v>
      </c>
      <c r="X2056" s="57">
        <v>0</v>
      </c>
      <c r="Y2056" s="73">
        <v>41380</v>
      </c>
      <c r="Z2056" s="57">
        <v>-366.43</v>
      </c>
      <c r="AA2056" s="57">
        <v>0</v>
      </c>
      <c r="AB2056" s="57">
        <v>5726.04</v>
      </c>
      <c r="AC2056" s="57">
        <v>0</v>
      </c>
      <c r="AD2056" s="56" t="s">
        <v>9255</v>
      </c>
      <c r="AE2056" s="57">
        <v>0</v>
      </c>
      <c r="AF2056" s="57">
        <v>0</v>
      </c>
      <c r="AG2056" s="57">
        <v>0</v>
      </c>
      <c r="AI2056"/>
      <c r="AJ2056"/>
    </row>
    <row r="2057" spans="1:36">
      <c r="A2057" s="56" t="s">
        <v>50</v>
      </c>
      <c r="B2057" s="56" t="s">
        <v>11427</v>
      </c>
      <c r="C2057" s="56">
        <v>2101010050</v>
      </c>
      <c r="D2057" s="56" t="s">
        <v>43</v>
      </c>
      <c r="E2057" s="56">
        <v>2101020050</v>
      </c>
      <c r="F2057" s="56">
        <v>5401010050</v>
      </c>
      <c r="G2057" s="56" t="s">
        <v>11431</v>
      </c>
      <c r="H2057" s="56">
        <v>400210</v>
      </c>
      <c r="I2057" s="56" t="s">
        <v>11434</v>
      </c>
      <c r="J2057" s="56" t="s">
        <v>2468</v>
      </c>
      <c r="K2057" s="56" t="s">
        <v>2469</v>
      </c>
      <c r="L2057" s="56" t="s">
        <v>7138</v>
      </c>
      <c r="M2057" s="73">
        <v>41130</v>
      </c>
      <c r="N2057" s="56"/>
      <c r="O2057" s="56"/>
      <c r="P2057" s="56" t="s">
        <v>7139</v>
      </c>
      <c r="Q2057" s="56"/>
      <c r="R2057" s="56" t="s">
        <v>70</v>
      </c>
      <c r="S2057" s="56" t="s">
        <v>11415</v>
      </c>
      <c r="T2057" s="56" t="s">
        <v>7140</v>
      </c>
      <c r="U2057" s="57">
        <v>481980</v>
      </c>
      <c r="V2057" s="57">
        <v>-193668.82</v>
      </c>
      <c r="W2057" s="57">
        <v>288311.18</v>
      </c>
      <c r="X2057" s="57">
        <v>0</v>
      </c>
      <c r="Y2057" s="73">
        <v>41130</v>
      </c>
      <c r="Z2057" s="57">
        <v>-17269.45</v>
      </c>
      <c r="AA2057" s="57">
        <v>0</v>
      </c>
      <c r="AB2057" s="57">
        <v>271041.73</v>
      </c>
      <c r="AC2057" s="57">
        <v>0</v>
      </c>
      <c r="AD2057" s="56" t="s">
        <v>9255</v>
      </c>
      <c r="AE2057" s="57">
        <v>0</v>
      </c>
      <c r="AF2057" s="57">
        <v>0</v>
      </c>
      <c r="AG2057" s="57">
        <v>0</v>
      </c>
      <c r="AI2057"/>
      <c r="AJ2057"/>
    </row>
    <row r="2058" spans="1:36">
      <c r="A2058" s="56" t="s">
        <v>50</v>
      </c>
      <c r="B2058" s="56" t="s">
        <v>11427</v>
      </c>
      <c r="C2058" s="56">
        <v>2101010050</v>
      </c>
      <c r="D2058" s="56" t="s">
        <v>43</v>
      </c>
      <c r="E2058" s="56">
        <v>2101020050</v>
      </c>
      <c r="F2058" s="56">
        <v>5401010050</v>
      </c>
      <c r="G2058" s="56" t="s">
        <v>11431</v>
      </c>
      <c r="H2058" s="56">
        <v>400210</v>
      </c>
      <c r="I2058" s="56" t="s">
        <v>11434</v>
      </c>
      <c r="J2058" s="56" t="s">
        <v>2472</v>
      </c>
      <c r="K2058" s="56" t="s">
        <v>2473</v>
      </c>
      <c r="L2058" s="56" t="s">
        <v>7138</v>
      </c>
      <c r="M2058" s="73">
        <v>36895</v>
      </c>
      <c r="N2058" s="56"/>
      <c r="O2058" s="56"/>
      <c r="P2058" s="56" t="s">
        <v>7139</v>
      </c>
      <c r="Q2058" s="56"/>
      <c r="R2058" s="56" t="s">
        <v>70</v>
      </c>
      <c r="S2058" s="56" t="s">
        <v>11415</v>
      </c>
      <c r="T2058" s="56" t="s">
        <v>7140</v>
      </c>
      <c r="U2058" s="57">
        <v>11977714</v>
      </c>
      <c r="V2058" s="57">
        <v>-9871362.5500000007</v>
      </c>
      <c r="W2058" s="57">
        <v>2106351.4500000002</v>
      </c>
      <c r="X2058" s="57">
        <v>0</v>
      </c>
      <c r="Y2058" s="73">
        <v>36895</v>
      </c>
      <c r="Z2058" s="57">
        <v>-98531.03</v>
      </c>
      <c r="AA2058" s="57">
        <v>0</v>
      </c>
      <c r="AB2058" s="57">
        <v>2007820.42</v>
      </c>
      <c r="AC2058" s="57">
        <v>0</v>
      </c>
      <c r="AD2058" s="56" t="s">
        <v>9255</v>
      </c>
      <c r="AE2058" s="57">
        <v>0</v>
      </c>
      <c r="AF2058" s="57">
        <v>0</v>
      </c>
      <c r="AG2058" s="57">
        <v>0</v>
      </c>
      <c r="AI2058"/>
      <c r="AJ2058"/>
    </row>
    <row r="2059" spans="1:36">
      <c r="A2059" s="56" t="s">
        <v>50</v>
      </c>
      <c r="B2059" s="56" t="s">
        <v>11427</v>
      </c>
      <c r="C2059" s="56">
        <v>2101010050</v>
      </c>
      <c r="D2059" s="56" t="s">
        <v>43</v>
      </c>
      <c r="E2059" s="56">
        <v>2101020050</v>
      </c>
      <c r="F2059" s="56">
        <v>5401010050</v>
      </c>
      <c r="G2059" s="56" t="s">
        <v>11431</v>
      </c>
      <c r="H2059" s="56">
        <v>400210</v>
      </c>
      <c r="I2059" s="56" t="s">
        <v>11434</v>
      </c>
      <c r="J2059" s="56" t="s">
        <v>2474</v>
      </c>
      <c r="K2059" s="56" t="s">
        <v>2473</v>
      </c>
      <c r="L2059" s="56" t="s">
        <v>7138</v>
      </c>
      <c r="M2059" s="73">
        <v>36543</v>
      </c>
      <c r="N2059" s="56"/>
      <c r="O2059" s="56"/>
      <c r="P2059" s="56" t="s">
        <v>7139</v>
      </c>
      <c r="Q2059" s="56"/>
      <c r="R2059" s="56" t="s">
        <v>70</v>
      </c>
      <c r="S2059" s="56" t="s">
        <v>11415</v>
      </c>
      <c r="T2059" s="56" t="s">
        <v>7140</v>
      </c>
      <c r="U2059" s="57">
        <v>220000000</v>
      </c>
      <c r="V2059" s="57">
        <v>-181968657.66999999</v>
      </c>
      <c r="W2059" s="57">
        <v>38031342.329999998</v>
      </c>
      <c r="X2059" s="57">
        <v>0</v>
      </c>
      <c r="Y2059" s="73">
        <v>36543</v>
      </c>
      <c r="Z2059" s="57">
        <v>-1792785.61</v>
      </c>
      <c r="AA2059" s="57">
        <v>0</v>
      </c>
      <c r="AB2059" s="57">
        <v>36238556.719999999</v>
      </c>
      <c r="AC2059" s="57">
        <v>0</v>
      </c>
      <c r="AD2059" s="56" t="s">
        <v>9255</v>
      </c>
      <c r="AE2059" s="57">
        <v>0</v>
      </c>
      <c r="AF2059" s="57">
        <v>0</v>
      </c>
      <c r="AG2059" s="57">
        <v>0</v>
      </c>
      <c r="AI2059"/>
      <c r="AJ2059"/>
    </row>
    <row r="2060" spans="1:36">
      <c r="A2060" s="56" t="s">
        <v>50</v>
      </c>
      <c r="B2060" s="56" t="s">
        <v>11427</v>
      </c>
      <c r="C2060" s="56">
        <v>2101010050</v>
      </c>
      <c r="D2060" s="56" t="s">
        <v>43</v>
      </c>
      <c r="E2060" s="56">
        <v>2101020050</v>
      </c>
      <c r="F2060" s="56">
        <v>5401010050</v>
      </c>
      <c r="G2060" s="56" t="s">
        <v>11431</v>
      </c>
      <c r="H2060" s="56">
        <v>400210</v>
      </c>
      <c r="I2060" s="56" t="s">
        <v>11434</v>
      </c>
      <c r="J2060" s="56" t="s">
        <v>2485</v>
      </c>
      <c r="K2060" s="56" t="s">
        <v>2486</v>
      </c>
      <c r="L2060" s="56" t="s">
        <v>7138</v>
      </c>
      <c r="M2060" s="73">
        <v>37355</v>
      </c>
      <c r="N2060" s="56"/>
      <c r="O2060" s="56"/>
      <c r="P2060" s="56" t="s">
        <v>7139</v>
      </c>
      <c r="Q2060" s="56"/>
      <c r="R2060" s="56" t="s">
        <v>70</v>
      </c>
      <c r="S2060" s="56" t="s">
        <v>11415</v>
      </c>
      <c r="T2060" s="56" t="s">
        <v>7140</v>
      </c>
      <c r="U2060" s="57">
        <v>640421</v>
      </c>
      <c r="V2060" s="57">
        <v>-529121.65</v>
      </c>
      <c r="W2060" s="57">
        <v>111299.35</v>
      </c>
      <c r="X2060" s="57">
        <v>0</v>
      </c>
      <c r="Y2060" s="73">
        <v>37355</v>
      </c>
      <c r="Z2060" s="57">
        <v>-5181.79</v>
      </c>
      <c r="AA2060" s="57">
        <v>0</v>
      </c>
      <c r="AB2060" s="57">
        <v>106117.56</v>
      </c>
      <c r="AC2060" s="57">
        <v>0</v>
      </c>
      <c r="AD2060" s="56" t="s">
        <v>9255</v>
      </c>
      <c r="AE2060" s="57">
        <v>0</v>
      </c>
      <c r="AF2060" s="57">
        <v>0</v>
      </c>
      <c r="AG2060" s="57">
        <v>0</v>
      </c>
      <c r="AI2060"/>
      <c r="AJ2060"/>
    </row>
    <row r="2061" spans="1:36">
      <c r="A2061" s="56" t="s">
        <v>50</v>
      </c>
      <c r="B2061" s="56" t="s">
        <v>11427</v>
      </c>
      <c r="C2061" s="56">
        <v>2101010050</v>
      </c>
      <c r="D2061" s="56" t="s">
        <v>43</v>
      </c>
      <c r="E2061" s="56">
        <v>2101020050</v>
      </c>
      <c r="F2061" s="56">
        <v>5401010050</v>
      </c>
      <c r="G2061" s="56" t="s">
        <v>11431</v>
      </c>
      <c r="H2061" s="56">
        <v>400210</v>
      </c>
      <c r="I2061" s="56" t="s">
        <v>11434</v>
      </c>
      <c r="J2061" s="56" t="s">
        <v>2487</v>
      </c>
      <c r="K2061" s="56" t="s">
        <v>2488</v>
      </c>
      <c r="L2061" s="56" t="s">
        <v>7138</v>
      </c>
      <c r="M2061" s="73">
        <v>41480</v>
      </c>
      <c r="N2061" s="56"/>
      <c r="O2061" s="56"/>
      <c r="P2061" s="56" t="s">
        <v>7139</v>
      </c>
      <c r="Q2061" s="56"/>
      <c r="R2061" s="56" t="s">
        <v>70</v>
      </c>
      <c r="S2061" s="56" t="s">
        <v>11415</v>
      </c>
      <c r="T2061" s="56" t="s">
        <v>7140</v>
      </c>
      <c r="U2061" s="57">
        <v>2046979</v>
      </c>
      <c r="V2061" s="57">
        <v>-741905.15</v>
      </c>
      <c r="W2061" s="57">
        <v>1305073.8500000001</v>
      </c>
      <c r="X2061" s="57">
        <v>0</v>
      </c>
      <c r="Y2061" s="73">
        <v>41480</v>
      </c>
      <c r="Z2061" s="57">
        <v>-78612.55</v>
      </c>
      <c r="AA2061" s="57">
        <v>0</v>
      </c>
      <c r="AB2061" s="57">
        <v>1226461.3</v>
      </c>
      <c r="AC2061" s="57">
        <v>0</v>
      </c>
      <c r="AD2061" s="56" t="s">
        <v>9255</v>
      </c>
      <c r="AE2061" s="57">
        <v>0</v>
      </c>
      <c r="AF2061" s="57">
        <v>0</v>
      </c>
      <c r="AG2061" s="57">
        <v>0</v>
      </c>
      <c r="AI2061"/>
      <c r="AJ2061"/>
    </row>
    <row r="2062" spans="1:36">
      <c r="A2062" s="56" t="s">
        <v>50</v>
      </c>
      <c r="B2062" s="56" t="s">
        <v>11427</v>
      </c>
      <c r="C2062" s="56">
        <v>2101010050</v>
      </c>
      <c r="D2062" s="56" t="s">
        <v>43</v>
      </c>
      <c r="E2062" s="56">
        <v>2101020050</v>
      </c>
      <c r="F2062" s="56">
        <v>5401010050</v>
      </c>
      <c r="G2062" s="56" t="s">
        <v>11431</v>
      </c>
      <c r="H2062" s="56">
        <v>400210</v>
      </c>
      <c r="I2062" s="56" t="s">
        <v>11434</v>
      </c>
      <c r="J2062" s="56" t="s">
        <v>2491</v>
      </c>
      <c r="K2062" s="56" t="s">
        <v>2492</v>
      </c>
      <c r="L2062" s="56" t="s">
        <v>7138</v>
      </c>
      <c r="M2062" s="73">
        <v>36069</v>
      </c>
      <c r="N2062" s="56"/>
      <c r="O2062" s="56"/>
      <c r="P2062" s="56" t="s">
        <v>7139</v>
      </c>
      <c r="Q2062" s="56"/>
      <c r="R2062" s="56" t="s">
        <v>70</v>
      </c>
      <c r="S2062" s="56" t="s">
        <v>11415</v>
      </c>
      <c r="T2062" s="56" t="s">
        <v>7140</v>
      </c>
      <c r="U2062" s="57">
        <v>11382</v>
      </c>
      <c r="V2062" s="57">
        <v>-10160</v>
      </c>
      <c r="W2062" s="57">
        <v>1222</v>
      </c>
      <c r="X2062" s="57">
        <v>0</v>
      </c>
      <c r="Y2062" s="73">
        <v>36069</v>
      </c>
      <c r="Z2062" s="57">
        <v>-47.79</v>
      </c>
      <c r="AA2062" s="57">
        <v>0</v>
      </c>
      <c r="AB2062" s="57">
        <v>1174.21</v>
      </c>
      <c r="AC2062" s="57">
        <v>0</v>
      </c>
      <c r="AD2062" s="56" t="s">
        <v>9255</v>
      </c>
      <c r="AE2062" s="57">
        <v>0</v>
      </c>
      <c r="AF2062" s="57">
        <v>0</v>
      </c>
      <c r="AG2062" s="57">
        <v>0</v>
      </c>
      <c r="AI2062"/>
      <c r="AJ2062"/>
    </row>
    <row r="2063" spans="1:36">
      <c r="A2063" s="56" t="s">
        <v>50</v>
      </c>
      <c r="B2063" s="56" t="s">
        <v>11427</v>
      </c>
      <c r="C2063" s="56">
        <v>2101010050</v>
      </c>
      <c r="D2063" s="56" t="s">
        <v>43</v>
      </c>
      <c r="E2063" s="56">
        <v>2101020050</v>
      </c>
      <c r="F2063" s="56">
        <v>5401010050</v>
      </c>
      <c r="G2063" s="56" t="s">
        <v>11431</v>
      </c>
      <c r="H2063" s="56">
        <v>400210</v>
      </c>
      <c r="I2063" s="56" t="s">
        <v>11434</v>
      </c>
      <c r="J2063" s="56" t="s">
        <v>2493</v>
      </c>
      <c r="K2063" s="56" t="s">
        <v>2494</v>
      </c>
      <c r="L2063" s="56" t="s">
        <v>7138</v>
      </c>
      <c r="M2063" s="73">
        <v>40126</v>
      </c>
      <c r="N2063" s="56"/>
      <c r="O2063" s="56"/>
      <c r="P2063" s="56" t="s">
        <v>7139</v>
      </c>
      <c r="Q2063" s="56"/>
      <c r="R2063" s="56" t="s">
        <v>70</v>
      </c>
      <c r="S2063" s="56" t="s">
        <v>11415</v>
      </c>
      <c r="T2063" s="56" t="s">
        <v>7140</v>
      </c>
      <c r="U2063" s="57">
        <v>372837</v>
      </c>
      <c r="V2063" s="57">
        <v>-191887.89</v>
      </c>
      <c r="W2063" s="57">
        <v>180949.11</v>
      </c>
      <c r="X2063" s="57">
        <v>0</v>
      </c>
      <c r="Y2063" s="73">
        <v>40126</v>
      </c>
      <c r="Z2063" s="57">
        <v>-10608.73</v>
      </c>
      <c r="AA2063" s="57">
        <v>0</v>
      </c>
      <c r="AB2063" s="57">
        <v>170340.38</v>
      </c>
      <c r="AC2063" s="57">
        <v>0</v>
      </c>
      <c r="AD2063" s="56" t="s">
        <v>9255</v>
      </c>
      <c r="AE2063" s="57">
        <v>0</v>
      </c>
      <c r="AF2063" s="57">
        <v>0</v>
      </c>
      <c r="AG2063" s="57">
        <v>0</v>
      </c>
      <c r="AI2063"/>
      <c r="AJ2063"/>
    </row>
    <row r="2064" spans="1:36">
      <c r="A2064" s="56" t="s">
        <v>50</v>
      </c>
      <c r="B2064" s="56" t="s">
        <v>11427</v>
      </c>
      <c r="C2064" s="56">
        <v>2101010050</v>
      </c>
      <c r="D2064" s="56" t="s">
        <v>43</v>
      </c>
      <c r="E2064" s="56">
        <v>2101020050</v>
      </c>
      <c r="F2064" s="56">
        <v>5401010050</v>
      </c>
      <c r="G2064" s="56" t="s">
        <v>11431</v>
      </c>
      <c r="H2064" s="56">
        <v>400210</v>
      </c>
      <c r="I2064" s="56" t="s">
        <v>11432</v>
      </c>
      <c r="J2064" s="56" t="s">
        <v>2604</v>
      </c>
      <c r="K2064" s="56" t="s">
        <v>2605</v>
      </c>
      <c r="L2064" s="56" t="s">
        <v>7138</v>
      </c>
      <c r="M2064" s="73">
        <v>41253</v>
      </c>
      <c r="N2064" s="56"/>
      <c r="O2064" s="56"/>
      <c r="P2064" s="56" t="s">
        <v>7139</v>
      </c>
      <c r="Q2064" s="56"/>
      <c r="R2064" s="56" t="s">
        <v>70</v>
      </c>
      <c r="S2064" s="56" t="s">
        <v>11415</v>
      </c>
      <c r="T2064" s="56" t="s">
        <v>7140</v>
      </c>
      <c r="U2064" s="57">
        <v>51294</v>
      </c>
      <c r="V2064" s="57">
        <v>-19900.71</v>
      </c>
      <c r="W2064" s="57">
        <v>31393.29</v>
      </c>
      <c r="X2064" s="57">
        <v>0</v>
      </c>
      <c r="Y2064" s="73">
        <v>41253</v>
      </c>
      <c r="Z2064" s="57">
        <v>-1884.3</v>
      </c>
      <c r="AA2064" s="57">
        <v>0</v>
      </c>
      <c r="AB2064" s="57">
        <v>29508.99</v>
      </c>
      <c r="AC2064" s="57">
        <v>0</v>
      </c>
      <c r="AD2064" s="56" t="s">
        <v>9255</v>
      </c>
      <c r="AE2064" s="57">
        <v>0</v>
      </c>
      <c r="AF2064" s="57">
        <v>0</v>
      </c>
      <c r="AG2064" s="57">
        <v>0</v>
      </c>
      <c r="AI2064"/>
      <c r="AJ2064"/>
    </row>
    <row r="2065" spans="1:36">
      <c r="A2065" s="56" t="s">
        <v>50</v>
      </c>
      <c r="B2065" s="56" t="s">
        <v>11427</v>
      </c>
      <c r="C2065" s="56">
        <v>2101010050</v>
      </c>
      <c r="D2065" s="56" t="s">
        <v>43</v>
      </c>
      <c r="E2065" s="56">
        <v>2101020050</v>
      </c>
      <c r="F2065" s="56">
        <v>5401010050</v>
      </c>
      <c r="G2065" s="56" t="s">
        <v>11431</v>
      </c>
      <c r="H2065" s="56">
        <v>400210</v>
      </c>
      <c r="I2065" s="56" t="s">
        <v>11432</v>
      </c>
      <c r="J2065" s="56" t="s">
        <v>2606</v>
      </c>
      <c r="K2065" s="56" t="s">
        <v>2607</v>
      </c>
      <c r="L2065" s="56" t="s">
        <v>7138</v>
      </c>
      <c r="M2065" s="73">
        <v>41279</v>
      </c>
      <c r="N2065" s="56"/>
      <c r="O2065" s="56"/>
      <c r="P2065" s="56" t="s">
        <v>7139</v>
      </c>
      <c r="Q2065" s="56"/>
      <c r="R2065" s="56" t="s">
        <v>70</v>
      </c>
      <c r="S2065" s="56" t="s">
        <v>11415</v>
      </c>
      <c r="T2065" s="56" t="s">
        <v>7140</v>
      </c>
      <c r="U2065" s="57">
        <v>148850</v>
      </c>
      <c r="V2065" s="57">
        <v>-57315.199999999997</v>
      </c>
      <c r="W2065" s="57">
        <v>91534.8</v>
      </c>
      <c r="X2065" s="57">
        <v>0</v>
      </c>
      <c r="Y2065" s="73">
        <v>41279</v>
      </c>
      <c r="Z2065" s="57">
        <v>-5496.44</v>
      </c>
      <c r="AA2065" s="57">
        <v>0</v>
      </c>
      <c r="AB2065" s="57">
        <v>86038.36</v>
      </c>
      <c r="AC2065" s="57">
        <v>0</v>
      </c>
      <c r="AD2065" s="56" t="s">
        <v>9255</v>
      </c>
      <c r="AE2065" s="57">
        <v>0</v>
      </c>
      <c r="AF2065" s="57">
        <v>0</v>
      </c>
      <c r="AG2065" s="57">
        <v>0</v>
      </c>
      <c r="AI2065"/>
      <c r="AJ2065"/>
    </row>
    <row r="2066" spans="1:36">
      <c r="A2066" s="56" t="s">
        <v>50</v>
      </c>
      <c r="B2066" s="56" t="s">
        <v>11427</v>
      </c>
      <c r="C2066" s="56">
        <v>2101010050</v>
      </c>
      <c r="D2066" s="56" t="s">
        <v>43</v>
      </c>
      <c r="E2066" s="56">
        <v>2101020050</v>
      </c>
      <c r="F2066" s="56">
        <v>5401010050</v>
      </c>
      <c r="G2066" s="56" t="s">
        <v>11431</v>
      </c>
      <c r="H2066" s="56">
        <v>400210</v>
      </c>
      <c r="I2066" s="56" t="s">
        <v>11433</v>
      </c>
      <c r="J2066" s="56" t="s">
        <v>1931</v>
      </c>
      <c r="K2066" s="56" t="s">
        <v>1932</v>
      </c>
      <c r="L2066" s="56" t="s">
        <v>7138</v>
      </c>
      <c r="M2066" s="73">
        <v>39035</v>
      </c>
      <c r="N2066" s="56"/>
      <c r="O2066" s="56"/>
      <c r="P2066" s="56" t="s">
        <v>7139</v>
      </c>
      <c r="Q2066" s="56"/>
      <c r="R2066" s="56" t="s">
        <v>70</v>
      </c>
      <c r="S2066" s="56" t="s">
        <v>11415</v>
      </c>
      <c r="T2066" s="56" t="s">
        <v>7140</v>
      </c>
      <c r="U2066" s="57">
        <v>222443</v>
      </c>
      <c r="V2066" s="57">
        <v>-141764.29</v>
      </c>
      <c r="W2066" s="57">
        <v>80678.710000000006</v>
      </c>
      <c r="X2066" s="57">
        <v>0</v>
      </c>
      <c r="Y2066" s="73">
        <v>39035</v>
      </c>
      <c r="Z2066" s="57">
        <v>-4546.3599999999997</v>
      </c>
      <c r="AA2066" s="57">
        <v>0</v>
      </c>
      <c r="AB2066" s="57">
        <v>76132.350000000006</v>
      </c>
      <c r="AC2066" s="57">
        <v>0</v>
      </c>
      <c r="AD2066" s="56" t="s">
        <v>9255</v>
      </c>
      <c r="AE2066" s="57">
        <v>0</v>
      </c>
      <c r="AF2066" s="57">
        <v>0</v>
      </c>
      <c r="AG2066" s="57">
        <v>0</v>
      </c>
      <c r="AI2066"/>
      <c r="AJ2066"/>
    </row>
    <row r="2067" spans="1:36">
      <c r="A2067" s="56" t="s">
        <v>50</v>
      </c>
      <c r="B2067" s="56" t="s">
        <v>11427</v>
      </c>
      <c r="C2067" s="56">
        <v>2101010050</v>
      </c>
      <c r="D2067" s="56" t="s">
        <v>43</v>
      </c>
      <c r="E2067" s="56">
        <v>2101020050</v>
      </c>
      <c r="F2067" s="56">
        <v>5401010050</v>
      </c>
      <c r="G2067" s="56" t="s">
        <v>11431</v>
      </c>
      <c r="H2067" s="56">
        <v>400210</v>
      </c>
      <c r="I2067" s="56" t="s">
        <v>11433</v>
      </c>
      <c r="J2067" s="56" t="s">
        <v>1933</v>
      </c>
      <c r="K2067" s="56" t="s">
        <v>1934</v>
      </c>
      <c r="L2067" s="56" t="s">
        <v>7138</v>
      </c>
      <c r="M2067" s="73">
        <v>37046</v>
      </c>
      <c r="N2067" s="56"/>
      <c r="O2067" s="56"/>
      <c r="P2067" s="56" t="s">
        <v>7139</v>
      </c>
      <c r="Q2067" s="56"/>
      <c r="R2067" s="56" t="s">
        <v>70</v>
      </c>
      <c r="S2067" s="56" t="s">
        <v>11415</v>
      </c>
      <c r="T2067" s="56" t="s">
        <v>7140</v>
      </c>
      <c r="U2067" s="57">
        <v>1299394</v>
      </c>
      <c r="V2067" s="57">
        <v>-1020659.63</v>
      </c>
      <c r="W2067" s="57">
        <v>278734.37</v>
      </c>
      <c r="X2067" s="57">
        <v>0</v>
      </c>
      <c r="Y2067" s="73">
        <v>37046</v>
      </c>
      <c r="Z2067" s="57">
        <v>-13972.09</v>
      </c>
      <c r="AA2067" s="57">
        <v>0</v>
      </c>
      <c r="AB2067" s="57">
        <v>264762.28000000003</v>
      </c>
      <c r="AC2067" s="57">
        <v>0</v>
      </c>
      <c r="AD2067" s="56" t="s">
        <v>9255</v>
      </c>
      <c r="AE2067" s="57">
        <v>0</v>
      </c>
      <c r="AF2067" s="57">
        <v>0</v>
      </c>
      <c r="AG2067" s="57">
        <v>0</v>
      </c>
      <c r="AI2067"/>
      <c r="AJ2067"/>
    </row>
    <row r="2068" spans="1:36">
      <c r="A2068" s="56" t="s">
        <v>50</v>
      </c>
      <c r="B2068" s="56" t="s">
        <v>11427</v>
      </c>
      <c r="C2068" s="56">
        <v>2101010050</v>
      </c>
      <c r="D2068" s="56" t="s">
        <v>43</v>
      </c>
      <c r="E2068" s="56">
        <v>2101020050</v>
      </c>
      <c r="F2068" s="56">
        <v>5401010050</v>
      </c>
      <c r="G2068" s="56" t="s">
        <v>11431</v>
      </c>
      <c r="H2068" s="56">
        <v>400210</v>
      </c>
      <c r="I2068" s="56" t="s">
        <v>11433</v>
      </c>
      <c r="J2068" s="56" t="s">
        <v>1946</v>
      </c>
      <c r="K2068" s="56" t="s">
        <v>1947</v>
      </c>
      <c r="L2068" s="56" t="s">
        <v>7138</v>
      </c>
      <c r="M2068" s="73">
        <v>35925</v>
      </c>
      <c r="N2068" s="56"/>
      <c r="O2068" s="56"/>
      <c r="P2068" s="56" t="s">
        <v>7139</v>
      </c>
      <c r="Q2068" s="56"/>
      <c r="R2068" s="56" t="s">
        <v>70</v>
      </c>
      <c r="S2068" s="56" t="s">
        <v>11415</v>
      </c>
      <c r="T2068" s="56" t="s">
        <v>7140</v>
      </c>
      <c r="U2068" s="57">
        <v>7565</v>
      </c>
      <c r="V2068" s="57">
        <v>-6681.92</v>
      </c>
      <c r="W2068" s="57">
        <v>883.08</v>
      </c>
      <c r="X2068" s="57">
        <v>0</v>
      </c>
      <c r="Y2068" s="73">
        <v>35925</v>
      </c>
      <c r="Z2068" s="57">
        <v>-38.159999999999997</v>
      </c>
      <c r="AA2068" s="57">
        <v>0</v>
      </c>
      <c r="AB2068" s="57">
        <v>844.92</v>
      </c>
      <c r="AC2068" s="57">
        <v>0</v>
      </c>
      <c r="AD2068" s="56" t="s">
        <v>9255</v>
      </c>
      <c r="AE2068" s="57">
        <v>0</v>
      </c>
      <c r="AF2068" s="57">
        <v>0</v>
      </c>
      <c r="AG2068" s="57">
        <v>0</v>
      </c>
      <c r="AI2068"/>
      <c r="AJ2068"/>
    </row>
    <row r="2069" spans="1:36">
      <c r="A2069" s="56" t="s">
        <v>50</v>
      </c>
      <c r="B2069" s="56" t="s">
        <v>11427</v>
      </c>
      <c r="C2069" s="56">
        <v>2101010050</v>
      </c>
      <c r="D2069" s="56" t="s">
        <v>43</v>
      </c>
      <c r="E2069" s="56">
        <v>2101020050</v>
      </c>
      <c r="F2069" s="56">
        <v>5401010050</v>
      </c>
      <c r="G2069" s="56" t="s">
        <v>11431</v>
      </c>
      <c r="H2069" s="56">
        <v>400210</v>
      </c>
      <c r="I2069" s="56" t="s">
        <v>11433</v>
      </c>
      <c r="J2069" s="56" t="s">
        <v>1948</v>
      </c>
      <c r="K2069" s="56" t="s">
        <v>1949</v>
      </c>
      <c r="L2069" s="56" t="s">
        <v>7138</v>
      </c>
      <c r="M2069" s="73">
        <v>35925</v>
      </c>
      <c r="N2069" s="56"/>
      <c r="O2069" s="56"/>
      <c r="P2069" s="56" t="s">
        <v>7139</v>
      </c>
      <c r="Q2069" s="56"/>
      <c r="R2069" s="56" t="s">
        <v>70</v>
      </c>
      <c r="S2069" s="56" t="s">
        <v>11415</v>
      </c>
      <c r="T2069" s="56" t="s">
        <v>7140</v>
      </c>
      <c r="U2069" s="57">
        <v>9365</v>
      </c>
      <c r="V2069" s="57">
        <v>-8271.85</v>
      </c>
      <c r="W2069" s="57">
        <v>1093.1500000000001</v>
      </c>
      <c r="X2069" s="57">
        <v>0</v>
      </c>
      <c r="Y2069" s="73">
        <v>35925</v>
      </c>
      <c r="Z2069" s="57">
        <v>-47.23</v>
      </c>
      <c r="AA2069" s="57">
        <v>0</v>
      </c>
      <c r="AB2069" s="57">
        <v>1045.92</v>
      </c>
      <c r="AC2069" s="57">
        <v>0</v>
      </c>
      <c r="AD2069" s="56" t="s">
        <v>9255</v>
      </c>
      <c r="AE2069" s="57">
        <v>0</v>
      </c>
      <c r="AF2069" s="57">
        <v>0</v>
      </c>
      <c r="AG2069" s="57">
        <v>0</v>
      </c>
      <c r="AI2069"/>
      <c r="AJ2069"/>
    </row>
    <row r="2070" spans="1:36">
      <c r="A2070" s="56" t="s">
        <v>50</v>
      </c>
      <c r="B2070" s="56" t="s">
        <v>11427</v>
      </c>
      <c r="C2070" s="56">
        <v>2101010050</v>
      </c>
      <c r="D2070" s="56" t="s">
        <v>43</v>
      </c>
      <c r="E2070" s="56">
        <v>2101020050</v>
      </c>
      <c r="F2070" s="56">
        <v>5401010050</v>
      </c>
      <c r="G2070" s="56" t="s">
        <v>11431</v>
      </c>
      <c r="H2070" s="56">
        <v>400210</v>
      </c>
      <c r="I2070" s="56" t="s">
        <v>11433</v>
      </c>
      <c r="J2070" s="56" t="s">
        <v>1950</v>
      </c>
      <c r="K2070" s="56" t="s">
        <v>1951</v>
      </c>
      <c r="L2070" s="56" t="s">
        <v>7138</v>
      </c>
      <c r="M2070" s="73">
        <v>35925</v>
      </c>
      <c r="N2070" s="56"/>
      <c r="O2070" s="56"/>
      <c r="P2070" s="56" t="s">
        <v>7139</v>
      </c>
      <c r="Q2070" s="56"/>
      <c r="R2070" s="56" t="s">
        <v>70</v>
      </c>
      <c r="S2070" s="56" t="s">
        <v>11415</v>
      </c>
      <c r="T2070" s="56" t="s">
        <v>7140</v>
      </c>
      <c r="U2070" s="57">
        <v>12863</v>
      </c>
      <c r="V2070" s="57">
        <v>-11362.57</v>
      </c>
      <c r="W2070" s="57">
        <v>1500.43</v>
      </c>
      <c r="X2070" s="57">
        <v>0</v>
      </c>
      <c r="Y2070" s="73">
        <v>35925</v>
      </c>
      <c r="Z2070" s="57">
        <v>-64.8</v>
      </c>
      <c r="AA2070" s="57">
        <v>0</v>
      </c>
      <c r="AB2070" s="57">
        <v>1435.63</v>
      </c>
      <c r="AC2070" s="57">
        <v>0</v>
      </c>
      <c r="AD2070" s="56" t="s">
        <v>9255</v>
      </c>
      <c r="AE2070" s="57">
        <v>0</v>
      </c>
      <c r="AF2070" s="57">
        <v>0</v>
      </c>
      <c r="AG2070" s="57">
        <v>0</v>
      </c>
      <c r="AI2070"/>
      <c r="AJ2070"/>
    </row>
    <row r="2071" spans="1:36">
      <c r="A2071" s="56" t="s">
        <v>50</v>
      </c>
      <c r="B2071" s="56" t="s">
        <v>11427</v>
      </c>
      <c r="C2071" s="56">
        <v>2101010050</v>
      </c>
      <c r="D2071" s="56" t="s">
        <v>43</v>
      </c>
      <c r="E2071" s="56">
        <v>2101020050</v>
      </c>
      <c r="F2071" s="56">
        <v>5401010050</v>
      </c>
      <c r="G2071" s="56" t="s">
        <v>11431</v>
      </c>
      <c r="H2071" s="56">
        <v>400210</v>
      </c>
      <c r="I2071" s="56" t="s">
        <v>11433</v>
      </c>
      <c r="J2071" s="56" t="s">
        <v>1952</v>
      </c>
      <c r="K2071" s="56" t="s">
        <v>1953</v>
      </c>
      <c r="L2071" s="56" t="s">
        <v>7138</v>
      </c>
      <c r="M2071" s="73">
        <v>35669</v>
      </c>
      <c r="N2071" s="56"/>
      <c r="O2071" s="56"/>
      <c r="P2071" s="56" t="s">
        <v>7139</v>
      </c>
      <c r="Q2071" s="56"/>
      <c r="R2071" s="56" t="s">
        <v>70</v>
      </c>
      <c r="S2071" s="56" t="s">
        <v>11415</v>
      </c>
      <c r="T2071" s="56" t="s">
        <v>7140</v>
      </c>
      <c r="U2071" s="57">
        <v>17625</v>
      </c>
      <c r="V2071" s="57">
        <v>-15919.19</v>
      </c>
      <c r="W2071" s="57">
        <v>1705.81</v>
      </c>
      <c r="X2071" s="57">
        <v>0</v>
      </c>
      <c r="Y2071" s="73">
        <v>35669</v>
      </c>
      <c r="Z2071" s="57">
        <v>-66.150000000000006</v>
      </c>
      <c r="AA2071" s="57">
        <v>0</v>
      </c>
      <c r="AB2071" s="57">
        <v>1639.66</v>
      </c>
      <c r="AC2071" s="57">
        <v>0</v>
      </c>
      <c r="AD2071" s="56" t="s">
        <v>9255</v>
      </c>
      <c r="AE2071" s="57">
        <v>0</v>
      </c>
      <c r="AF2071" s="57">
        <v>0</v>
      </c>
      <c r="AG2071" s="57">
        <v>0</v>
      </c>
      <c r="AI2071"/>
      <c r="AJ2071"/>
    </row>
    <row r="2072" spans="1:36">
      <c r="A2072" s="56" t="s">
        <v>50</v>
      </c>
      <c r="B2072" s="56" t="s">
        <v>11427</v>
      </c>
      <c r="C2072" s="56">
        <v>2101010050</v>
      </c>
      <c r="D2072" s="56" t="s">
        <v>43</v>
      </c>
      <c r="E2072" s="56">
        <v>2101020050</v>
      </c>
      <c r="F2072" s="56">
        <v>5401010050</v>
      </c>
      <c r="G2072" s="56" t="s">
        <v>11431</v>
      </c>
      <c r="H2072" s="56">
        <v>400210</v>
      </c>
      <c r="I2072" s="56" t="s">
        <v>11433</v>
      </c>
      <c r="J2072" s="56" t="s">
        <v>1954</v>
      </c>
      <c r="K2072" s="56" t="s">
        <v>1955</v>
      </c>
      <c r="L2072" s="56" t="s">
        <v>7138</v>
      </c>
      <c r="M2072" s="73">
        <v>35812</v>
      </c>
      <c r="N2072" s="56"/>
      <c r="O2072" s="56"/>
      <c r="P2072" s="56" t="s">
        <v>7139</v>
      </c>
      <c r="Q2072" s="56"/>
      <c r="R2072" s="56" t="s">
        <v>70</v>
      </c>
      <c r="S2072" s="56" t="s">
        <v>11415</v>
      </c>
      <c r="T2072" s="56" t="s">
        <v>7140</v>
      </c>
      <c r="U2072" s="57">
        <v>20111</v>
      </c>
      <c r="V2072" s="57">
        <v>-17946.099999999999</v>
      </c>
      <c r="W2072" s="57">
        <v>2164.9</v>
      </c>
      <c r="X2072" s="57">
        <v>0</v>
      </c>
      <c r="Y2072" s="73">
        <v>35812</v>
      </c>
      <c r="Z2072" s="57">
        <v>-89.93</v>
      </c>
      <c r="AA2072" s="57">
        <v>0</v>
      </c>
      <c r="AB2072" s="57">
        <v>2074.9699999999998</v>
      </c>
      <c r="AC2072" s="57">
        <v>0</v>
      </c>
      <c r="AD2072" s="56" t="s">
        <v>9255</v>
      </c>
      <c r="AE2072" s="57">
        <v>0</v>
      </c>
      <c r="AF2072" s="57">
        <v>0</v>
      </c>
      <c r="AG2072" s="57">
        <v>0</v>
      </c>
      <c r="AI2072"/>
      <c r="AJ2072"/>
    </row>
    <row r="2073" spans="1:36">
      <c r="A2073" s="56" t="s">
        <v>50</v>
      </c>
      <c r="B2073" s="56" t="s">
        <v>11427</v>
      </c>
      <c r="C2073" s="56">
        <v>2101010050</v>
      </c>
      <c r="D2073" s="56" t="s">
        <v>43</v>
      </c>
      <c r="E2073" s="56">
        <v>2101020050</v>
      </c>
      <c r="F2073" s="56">
        <v>5401010050</v>
      </c>
      <c r="G2073" s="56" t="s">
        <v>11431</v>
      </c>
      <c r="H2073" s="56">
        <v>400210</v>
      </c>
      <c r="I2073" s="56" t="s">
        <v>11433</v>
      </c>
      <c r="J2073" s="56" t="s">
        <v>1956</v>
      </c>
      <c r="K2073" s="56" t="s">
        <v>1957</v>
      </c>
      <c r="L2073" s="56" t="s">
        <v>7138</v>
      </c>
      <c r="M2073" s="73">
        <v>40771</v>
      </c>
      <c r="N2073" s="56"/>
      <c r="O2073" s="56"/>
      <c r="P2073" s="56" t="s">
        <v>7139</v>
      </c>
      <c r="Q2073" s="56"/>
      <c r="R2073" s="56" t="s">
        <v>70</v>
      </c>
      <c r="S2073" s="56" t="s">
        <v>11415</v>
      </c>
      <c r="T2073" s="56" t="s">
        <v>7140</v>
      </c>
      <c r="U2073" s="57">
        <v>2732237</v>
      </c>
      <c r="V2073" s="57">
        <v>-1213934.17</v>
      </c>
      <c r="W2073" s="57">
        <v>1518302.83</v>
      </c>
      <c r="X2073" s="57">
        <v>0</v>
      </c>
      <c r="Y2073" s="73">
        <v>40771</v>
      </c>
      <c r="Z2073" s="57">
        <v>-90310.13</v>
      </c>
      <c r="AA2073" s="57">
        <v>0</v>
      </c>
      <c r="AB2073" s="57">
        <v>1427992.7</v>
      </c>
      <c r="AC2073" s="57">
        <v>0</v>
      </c>
      <c r="AD2073" s="56" t="s">
        <v>9255</v>
      </c>
      <c r="AE2073" s="57">
        <v>0</v>
      </c>
      <c r="AF2073" s="57">
        <v>0</v>
      </c>
      <c r="AG2073" s="57">
        <v>0</v>
      </c>
      <c r="AI2073"/>
      <c r="AJ2073"/>
    </row>
    <row r="2074" spans="1:36">
      <c r="A2074" s="56" t="s">
        <v>50</v>
      </c>
      <c r="B2074" s="56" t="s">
        <v>11427</v>
      </c>
      <c r="C2074" s="56">
        <v>2101010050</v>
      </c>
      <c r="D2074" s="56" t="s">
        <v>43</v>
      </c>
      <c r="E2074" s="56">
        <v>2101020050</v>
      </c>
      <c r="F2074" s="56">
        <v>5401010050</v>
      </c>
      <c r="G2074" s="56" t="s">
        <v>11431</v>
      </c>
      <c r="H2074" s="56">
        <v>400210</v>
      </c>
      <c r="I2074" s="56" t="s">
        <v>11433</v>
      </c>
      <c r="J2074" s="56" t="s">
        <v>1958</v>
      </c>
      <c r="K2074" s="56" t="s">
        <v>1959</v>
      </c>
      <c r="L2074" s="56" t="s">
        <v>7138</v>
      </c>
      <c r="M2074" s="73">
        <v>41069</v>
      </c>
      <c r="N2074" s="56"/>
      <c r="O2074" s="56"/>
      <c r="P2074" s="56" t="s">
        <v>7139</v>
      </c>
      <c r="Q2074" s="56"/>
      <c r="R2074" s="56" t="s">
        <v>70</v>
      </c>
      <c r="S2074" s="56" t="s">
        <v>11415</v>
      </c>
      <c r="T2074" s="56" t="s">
        <v>7140</v>
      </c>
      <c r="U2074" s="57">
        <v>2912000</v>
      </c>
      <c r="V2074" s="57">
        <v>-1196373.72</v>
      </c>
      <c r="W2074" s="57">
        <v>1715626.28</v>
      </c>
      <c r="X2074" s="57">
        <v>0</v>
      </c>
      <c r="Y2074" s="73">
        <v>41069</v>
      </c>
      <c r="Z2074" s="57">
        <v>-102620.11</v>
      </c>
      <c r="AA2074" s="57">
        <v>0</v>
      </c>
      <c r="AB2074" s="57">
        <v>1613006.17</v>
      </c>
      <c r="AC2074" s="57">
        <v>0</v>
      </c>
      <c r="AD2074" s="56" t="s">
        <v>9255</v>
      </c>
      <c r="AE2074" s="57">
        <v>0</v>
      </c>
      <c r="AF2074" s="57">
        <v>0</v>
      </c>
      <c r="AG2074" s="57">
        <v>0</v>
      </c>
      <c r="AI2074"/>
      <c r="AJ2074"/>
    </row>
    <row r="2075" spans="1:36">
      <c r="A2075" s="56" t="s">
        <v>50</v>
      </c>
      <c r="B2075" s="56" t="s">
        <v>11427</v>
      </c>
      <c r="C2075" s="56">
        <v>2101010050</v>
      </c>
      <c r="D2075" s="56" t="s">
        <v>43</v>
      </c>
      <c r="E2075" s="56">
        <v>2101020050</v>
      </c>
      <c r="F2075" s="56">
        <v>5401010050</v>
      </c>
      <c r="G2075" s="56" t="s">
        <v>11431</v>
      </c>
      <c r="H2075" s="56">
        <v>400210</v>
      </c>
      <c r="I2075" s="56" t="s">
        <v>11433</v>
      </c>
      <c r="J2075" s="56" t="s">
        <v>1962</v>
      </c>
      <c r="K2075" s="56" t="s">
        <v>1963</v>
      </c>
      <c r="L2075" s="56" t="s">
        <v>7138</v>
      </c>
      <c r="M2075" s="73">
        <v>41223</v>
      </c>
      <c r="N2075" s="56"/>
      <c r="O2075" s="56"/>
      <c r="P2075" s="56" t="s">
        <v>7139</v>
      </c>
      <c r="Q2075" s="56"/>
      <c r="R2075" s="56" t="s">
        <v>70</v>
      </c>
      <c r="S2075" s="56" t="s">
        <v>11415</v>
      </c>
      <c r="T2075" s="56" t="s">
        <v>7140</v>
      </c>
      <c r="U2075" s="57">
        <v>5333803</v>
      </c>
      <c r="V2075" s="57">
        <v>-2087407.72</v>
      </c>
      <c r="W2075" s="57">
        <v>3246395.28</v>
      </c>
      <c r="X2075" s="57">
        <v>0</v>
      </c>
      <c r="Y2075" s="73">
        <v>41223</v>
      </c>
      <c r="Z2075" s="57">
        <v>-194759.59</v>
      </c>
      <c r="AA2075" s="57">
        <v>0</v>
      </c>
      <c r="AB2075" s="57">
        <v>3051635.69</v>
      </c>
      <c r="AC2075" s="57">
        <v>0</v>
      </c>
      <c r="AD2075" s="56" t="s">
        <v>9255</v>
      </c>
      <c r="AE2075" s="57">
        <v>0</v>
      </c>
      <c r="AF2075" s="57">
        <v>0</v>
      </c>
      <c r="AG2075" s="57">
        <v>0</v>
      </c>
      <c r="AI2075"/>
      <c r="AJ2075"/>
    </row>
    <row r="2076" spans="1:36">
      <c r="A2076" s="56" t="s">
        <v>50</v>
      </c>
      <c r="B2076" s="56" t="s">
        <v>11427</v>
      </c>
      <c r="C2076" s="56">
        <v>2101010050</v>
      </c>
      <c r="D2076" s="56" t="s">
        <v>43</v>
      </c>
      <c r="E2076" s="56">
        <v>2101020050</v>
      </c>
      <c r="F2076" s="56">
        <v>5401010050</v>
      </c>
      <c r="G2076" s="56" t="s">
        <v>11431</v>
      </c>
      <c r="H2076" s="56">
        <v>400210</v>
      </c>
      <c r="I2076" s="56" t="s">
        <v>11433</v>
      </c>
      <c r="J2076" s="56" t="s">
        <v>1964</v>
      </c>
      <c r="K2076" s="56" t="s">
        <v>1965</v>
      </c>
      <c r="L2076" s="56" t="s">
        <v>7138</v>
      </c>
      <c r="M2076" s="73">
        <v>36056</v>
      </c>
      <c r="N2076" s="56"/>
      <c r="O2076" s="56"/>
      <c r="P2076" s="56" t="s">
        <v>7139</v>
      </c>
      <c r="Q2076" s="56"/>
      <c r="R2076" s="56" t="s">
        <v>70</v>
      </c>
      <c r="S2076" s="56" t="s">
        <v>11415</v>
      </c>
      <c r="T2076" s="56" t="s">
        <v>7140</v>
      </c>
      <c r="U2076" s="57">
        <v>15000</v>
      </c>
      <c r="V2076" s="57">
        <v>-13088.52</v>
      </c>
      <c r="W2076" s="57">
        <v>1911.48</v>
      </c>
      <c r="X2076" s="57">
        <v>0</v>
      </c>
      <c r="Y2076" s="73">
        <v>36056</v>
      </c>
      <c r="Z2076" s="57">
        <v>-85.26</v>
      </c>
      <c r="AA2076" s="57">
        <v>0</v>
      </c>
      <c r="AB2076" s="57">
        <v>1826.22</v>
      </c>
      <c r="AC2076" s="57">
        <v>0</v>
      </c>
      <c r="AD2076" s="56" t="s">
        <v>9255</v>
      </c>
      <c r="AE2076" s="57">
        <v>0</v>
      </c>
      <c r="AF2076" s="57">
        <v>0</v>
      </c>
      <c r="AG2076" s="57">
        <v>0</v>
      </c>
      <c r="AI2076"/>
      <c r="AJ2076"/>
    </row>
    <row r="2077" spans="1:36">
      <c r="A2077" s="56" t="s">
        <v>50</v>
      </c>
      <c r="B2077" s="56" t="s">
        <v>11427</v>
      </c>
      <c r="C2077" s="56">
        <v>2101010050</v>
      </c>
      <c r="D2077" s="56" t="s">
        <v>43</v>
      </c>
      <c r="E2077" s="56">
        <v>2101020050</v>
      </c>
      <c r="F2077" s="56">
        <v>5401010050</v>
      </c>
      <c r="G2077" s="56" t="s">
        <v>11431</v>
      </c>
      <c r="H2077" s="56">
        <v>400210</v>
      </c>
      <c r="I2077" s="56" t="s">
        <v>11433</v>
      </c>
      <c r="J2077" s="56" t="s">
        <v>1966</v>
      </c>
      <c r="K2077" s="56" t="s">
        <v>1967</v>
      </c>
      <c r="L2077" s="56" t="s">
        <v>7138</v>
      </c>
      <c r="M2077" s="73">
        <v>36938</v>
      </c>
      <c r="N2077" s="56"/>
      <c r="O2077" s="56"/>
      <c r="P2077" s="56" t="s">
        <v>7139</v>
      </c>
      <c r="Q2077" s="56"/>
      <c r="R2077" s="56" t="s">
        <v>70</v>
      </c>
      <c r="S2077" s="56" t="s">
        <v>11415</v>
      </c>
      <c r="T2077" s="56" t="s">
        <v>7140</v>
      </c>
      <c r="U2077" s="57">
        <v>138406</v>
      </c>
      <c r="V2077" s="57">
        <v>-109429.03</v>
      </c>
      <c r="W2077" s="57">
        <v>28976.97</v>
      </c>
      <c r="X2077" s="57">
        <v>0</v>
      </c>
      <c r="Y2077" s="73">
        <v>36938</v>
      </c>
      <c r="Z2077" s="57">
        <v>-1441.67</v>
      </c>
      <c r="AA2077" s="57">
        <v>0</v>
      </c>
      <c r="AB2077" s="57">
        <v>27535.3</v>
      </c>
      <c r="AC2077" s="57">
        <v>0</v>
      </c>
      <c r="AD2077" s="56" t="s">
        <v>9255</v>
      </c>
      <c r="AE2077" s="57">
        <v>0</v>
      </c>
      <c r="AF2077" s="57">
        <v>0</v>
      </c>
      <c r="AG2077" s="57">
        <v>0</v>
      </c>
      <c r="AI2077"/>
      <c r="AJ2077"/>
    </row>
    <row r="2078" spans="1:36">
      <c r="A2078" s="56" t="s">
        <v>50</v>
      </c>
      <c r="B2078" s="56" t="s">
        <v>11427</v>
      </c>
      <c r="C2078" s="56">
        <v>2101010050</v>
      </c>
      <c r="D2078" s="56" t="s">
        <v>43</v>
      </c>
      <c r="E2078" s="56">
        <v>2101020050</v>
      </c>
      <c r="F2078" s="56">
        <v>5401010050</v>
      </c>
      <c r="G2078" s="56" t="s">
        <v>11431</v>
      </c>
      <c r="H2078" s="56">
        <v>400210</v>
      </c>
      <c r="I2078" s="56" t="s">
        <v>11433</v>
      </c>
      <c r="J2078" s="56" t="s">
        <v>1968</v>
      </c>
      <c r="K2078" s="56" t="s">
        <v>1969</v>
      </c>
      <c r="L2078" s="56" t="s">
        <v>7138</v>
      </c>
      <c r="M2078" s="73">
        <v>41405</v>
      </c>
      <c r="N2078" s="56"/>
      <c r="O2078" s="56"/>
      <c r="P2078" s="56" t="s">
        <v>7139</v>
      </c>
      <c r="Q2078" s="56"/>
      <c r="R2078" s="56" t="s">
        <v>70</v>
      </c>
      <c r="S2078" s="56" t="s">
        <v>11415</v>
      </c>
      <c r="T2078" s="56" t="s">
        <v>7140</v>
      </c>
      <c r="U2078" s="57">
        <v>282917</v>
      </c>
      <c r="V2078" s="57">
        <v>-104927.54</v>
      </c>
      <c r="W2078" s="57">
        <v>177989.46</v>
      </c>
      <c r="X2078" s="57">
        <v>0</v>
      </c>
      <c r="Y2078" s="73">
        <v>41405</v>
      </c>
      <c r="Z2078" s="57">
        <v>-10709.15</v>
      </c>
      <c r="AA2078" s="57">
        <v>0</v>
      </c>
      <c r="AB2078" s="57">
        <v>167280.31</v>
      </c>
      <c r="AC2078" s="57">
        <v>0</v>
      </c>
      <c r="AD2078" s="56" t="s">
        <v>9255</v>
      </c>
      <c r="AE2078" s="57">
        <v>0</v>
      </c>
      <c r="AF2078" s="57">
        <v>0</v>
      </c>
      <c r="AG2078" s="57">
        <v>0</v>
      </c>
      <c r="AI2078"/>
      <c r="AJ2078"/>
    </row>
    <row r="2079" spans="1:36">
      <c r="A2079" s="56" t="s">
        <v>50</v>
      </c>
      <c r="B2079" s="56" t="s">
        <v>11427</v>
      </c>
      <c r="C2079" s="56">
        <v>2101010050</v>
      </c>
      <c r="D2079" s="56" t="s">
        <v>43</v>
      </c>
      <c r="E2079" s="56">
        <v>2101020050</v>
      </c>
      <c r="F2079" s="56">
        <v>5401010050</v>
      </c>
      <c r="G2079" s="56" t="s">
        <v>11431</v>
      </c>
      <c r="H2079" s="56">
        <v>400210</v>
      </c>
      <c r="I2079" s="56" t="s">
        <v>11433</v>
      </c>
      <c r="J2079" s="56" t="s">
        <v>1970</v>
      </c>
      <c r="K2079" s="56" t="s">
        <v>1971</v>
      </c>
      <c r="L2079" s="56" t="s">
        <v>7138</v>
      </c>
      <c r="M2079" s="73">
        <v>38040</v>
      </c>
      <c r="N2079" s="56"/>
      <c r="O2079" s="56"/>
      <c r="P2079" s="56" t="s">
        <v>7139</v>
      </c>
      <c r="Q2079" s="56"/>
      <c r="R2079" s="56" t="s">
        <v>70</v>
      </c>
      <c r="S2079" s="56" t="s">
        <v>11415</v>
      </c>
      <c r="T2079" s="56" t="s">
        <v>7140</v>
      </c>
      <c r="U2079" s="57">
        <v>2981000</v>
      </c>
      <c r="V2079" s="57">
        <v>-2233489.9700000002</v>
      </c>
      <c r="W2079" s="57">
        <v>747510.03</v>
      </c>
      <c r="X2079" s="57">
        <v>0</v>
      </c>
      <c r="Y2079" s="73">
        <v>38040</v>
      </c>
      <c r="Z2079" s="57">
        <v>-39116.57</v>
      </c>
      <c r="AA2079" s="57">
        <v>0</v>
      </c>
      <c r="AB2079" s="57">
        <v>708393.46</v>
      </c>
      <c r="AC2079" s="57">
        <v>0</v>
      </c>
      <c r="AD2079" s="56" t="s">
        <v>9255</v>
      </c>
      <c r="AE2079" s="57">
        <v>0</v>
      </c>
      <c r="AF2079" s="57">
        <v>0</v>
      </c>
      <c r="AG2079" s="57">
        <v>0</v>
      </c>
      <c r="AI2079"/>
      <c r="AJ2079"/>
    </row>
    <row r="2080" spans="1:36">
      <c r="A2080" s="56" t="s">
        <v>50</v>
      </c>
      <c r="B2080" s="56" t="s">
        <v>11427</v>
      </c>
      <c r="C2080" s="56">
        <v>2101010050</v>
      </c>
      <c r="D2080" s="56" t="s">
        <v>43</v>
      </c>
      <c r="E2080" s="56">
        <v>2101020050</v>
      </c>
      <c r="F2080" s="56">
        <v>5401010050</v>
      </c>
      <c r="G2080" s="56" t="s">
        <v>11431</v>
      </c>
      <c r="H2080" s="56">
        <v>400210</v>
      </c>
      <c r="I2080" s="56" t="s">
        <v>11433</v>
      </c>
      <c r="J2080" s="56" t="s">
        <v>1972</v>
      </c>
      <c r="K2080" s="56" t="s">
        <v>1973</v>
      </c>
      <c r="L2080" s="56" t="s">
        <v>7138</v>
      </c>
      <c r="M2080" s="73">
        <v>41570</v>
      </c>
      <c r="N2080" s="56"/>
      <c r="O2080" s="56"/>
      <c r="P2080" s="56" t="s">
        <v>7139</v>
      </c>
      <c r="Q2080" s="56"/>
      <c r="R2080" s="56" t="s">
        <v>70</v>
      </c>
      <c r="S2080" s="56" t="s">
        <v>11415</v>
      </c>
      <c r="T2080" s="56" t="s">
        <v>7140</v>
      </c>
      <c r="U2080" s="57">
        <v>14732488</v>
      </c>
      <c r="V2080" s="57">
        <v>-5190445.79</v>
      </c>
      <c r="W2080" s="57">
        <v>9542042.2100000009</v>
      </c>
      <c r="X2080" s="57">
        <v>0</v>
      </c>
      <c r="Y2080" s="73">
        <v>41570</v>
      </c>
      <c r="Z2080" s="57">
        <v>-575540.03</v>
      </c>
      <c r="AA2080" s="57">
        <v>0</v>
      </c>
      <c r="AB2080" s="57">
        <v>8966502.1799999997</v>
      </c>
      <c r="AC2080" s="57">
        <v>0</v>
      </c>
      <c r="AD2080" s="56" t="s">
        <v>9255</v>
      </c>
      <c r="AE2080" s="57">
        <v>0</v>
      </c>
      <c r="AF2080" s="57">
        <v>0</v>
      </c>
      <c r="AG2080" s="57">
        <v>0</v>
      </c>
      <c r="AI2080"/>
      <c r="AJ2080"/>
    </row>
    <row r="2081" spans="1:36">
      <c r="A2081" s="56" t="s">
        <v>50</v>
      </c>
      <c r="B2081" s="56" t="s">
        <v>11427</v>
      </c>
      <c r="C2081" s="56">
        <v>2101010050</v>
      </c>
      <c r="D2081" s="56" t="s">
        <v>43</v>
      </c>
      <c r="E2081" s="56">
        <v>2101020050</v>
      </c>
      <c r="F2081" s="56">
        <v>5401010050</v>
      </c>
      <c r="G2081" s="56" t="s">
        <v>11431</v>
      </c>
      <c r="H2081" s="56">
        <v>400210</v>
      </c>
      <c r="I2081" s="56" t="s">
        <v>11433</v>
      </c>
      <c r="J2081" s="56" t="s">
        <v>1974</v>
      </c>
      <c r="K2081" s="56" t="s">
        <v>1975</v>
      </c>
      <c r="L2081" s="56" t="s">
        <v>7138</v>
      </c>
      <c r="M2081" s="73">
        <v>36617</v>
      </c>
      <c r="N2081" s="56"/>
      <c r="O2081" s="56"/>
      <c r="P2081" s="56" t="s">
        <v>7139</v>
      </c>
      <c r="Q2081" s="56"/>
      <c r="R2081" s="56" t="s">
        <v>70</v>
      </c>
      <c r="S2081" s="56" t="s">
        <v>11415</v>
      </c>
      <c r="T2081" s="56" t="s">
        <v>7140</v>
      </c>
      <c r="U2081" s="57">
        <v>22498</v>
      </c>
      <c r="V2081" s="57">
        <v>-18490.560000000001</v>
      </c>
      <c r="W2081" s="57">
        <v>4007.44</v>
      </c>
      <c r="X2081" s="57">
        <v>0</v>
      </c>
      <c r="Y2081" s="73">
        <v>36617</v>
      </c>
      <c r="Z2081" s="57">
        <v>-188.41</v>
      </c>
      <c r="AA2081" s="57">
        <v>0</v>
      </c>
      <c r="AB2081" s="57">
        <v>3819.03</v>
      </c>
      <c r="AC2081" s="57">
        <v>0</v>
      </c>
      <c r="AD2081" s="56" t="s">
        <v>9255</v>
      </c>
      <c r="AE2081" s="57">
        <v>0</v>
      </c>
      <c r="AF2081" s="57">
        <v>0</v>
      </c>
      <c r="AG2081" s="57">
        <v>0</v>
      </c>
      <c r="AI2081"/>
      <c r="AJ2081"/>
    </row>
    <row r="2082" spans="1:36">
      <c r="A2082" s="56" t="s">
        <v>50</v>
      </c>
      <c r="B2082" s="56" t="s">
        <v>11427</v>
      </c>
      <c r="C2082" s="56">
        <v>2101010050</v>
      </c>
      <c r="D2082" s="56" t="s">
        <v>43</v>
      </c>
      <c r="E2082" s="56">
        <v>2101020050</v>
      </c>
      <c r="F2082" s="56">
        <v>5401010050</v>
      </c>
      <c r="G2082" s="56" t="s">
        <v>11431</v>
      </c>
      <c r="H2082" s="56">
        <v>400210</v>
      </c>
      <c r="I2082" s="56" t="s">
        <v>11433</v>
      </c>
      <c r="J2082" s="56" t="s">
        <v>1976</v>
      </c>
      <c r="K2082" s="56" t="s">
        <v>1977</v>
      </c>
      <c r="L2082" s="56" t="s">
        <v>7138</v>
      </c>
      <c r="M2082" s="73">
        <v>37649</v>
      </c>
      <c r="N2082" s="56"/>
      <c r="O2082" s="56"/>
      <c r="P2082" s="56" t="s">
        <v>7139</v>
      </c>
      <c r="Q2082" s="56"/>
      <c r="R2082" s="56" t="s">
        <v>70</v>
      </c>
      <c r="S2082" s="56" t="s">
        <v>11415</v>
      </c>
      <c r="T2082" s="56" t="s">
        <v>7140</v>
      </c>
      <c r="U2082" s="57">
        <v>16576</v>
      </c>
      <c r="V2082" s="57">
        <v>-13145.87</v>
      </c>
      <c r="W2082" s="57">
        <v>3430.13</v>
      </c>
      <c r="X2082" s="57">
        <v>0</v>
      </c>
      <c r="Y2082" s="73">
        <v>37649</v>
      </c>
      <c r="Z2082" s="57">
        <v>-170.03</v>
      </c>
      <c r="AA2082" s="57">
        <v>0</v>
      </c>
      <c r="AB2082" s="57">
        <v>3260.1</v>
      </c>
      <c r="AC2082" s="57">
        <v>0</v>
      </c>
      <c r="AD2082" s="56" t="s">
        <v>9255</v>
      </c>
      <c r="AE2082" s="57">
        <v>0</v>
      </c>
      <c r="AF2082" s="57">
        <v>0</v>
      </c>
      <c r="AG2082" s="57">
        <v>0</v>
      </c>
      <c r="AI2082"/>
      <c r="AJ2082"/>
    </row>
    <row r="2083" spans="1:36">
      <c r="A2083" s="56" t="s">
        <v>50</v>
      </c>
      <c r="B2083" s="56" t="s">
        <v>11427</v>
      </c>
      <c r="C2083" s="56">
        <v>2101010050</v>
      </c>
      <c r="D2083" s="56" t="s">
        <v>43</v>
      </c>
      <c r="E2083" s="56">
        <v>2101020050</v>
      </c>
      <c r="F2083" s="56">
        <v>5401010050</v>
      </c>
      <c r="G2083" s="56" t="s">
        <v>11431</v>
      </c>
      <c r="H2083" s="56">
        <v>400210</v>
      </c>
      <c r="I2083" s="56" t="s">
        <v>11433</v>
      </c>
      <c r="J2083" s="56" t="s">
        <v>1978</v>
      </c>
      <c r="K2083" s="56" t="s">
        <v>1979</v>
      </c>
      <c r="L2083" s="56" t="s">
        <v>7138</v>
      </c>
      <c r="M2083" s="73">
        <v>37413</v>
      </c>
      <c r="N2083" s="56"/>
      <c r="O2083" s="56"/>
      <c r="P2083" s="56" t="s">
        <v>7139</v>
      </c>
      <c r="Q2083" s="56"/>
      <c r="R2083" s="56" t="s">
        <v>70</v>
      </c>
      <c r="S2083" s="56" t="s">
        <v>11415</v>
      </c>
      <c r="T2083" s="56" t="s">
        <v>7140</v>
      </c>
      <c r="U2083" s="57">
        <v>8851</v>
      </c>
      <c r="V2083" s="57">
        <v>-7253.1</v>
      </c>
      <c r="W2083" s="57">
        <v>1597.9</v>
      </c>
      <c r="X2083" s="57">
        <v>0</v>
      </c>
      <c r="Y2083" s="73">
        <v>37413</v>
      </c>
      <c r="Z2083" s="57">
        <v>-75.52</v>
      </c>
      <c r="AA2083" s="57">
        <v>0</v>
      </c>
      <c r="AB2083" s="57">
        <v>1522.38</v>
      </c>
      <c r="AC2083" s="57">
        <v>0</v>
      </c>
      <c r="AD2083" s="56" t="s">
        <v>9255</v>
      </c>
      <c r="AE2083" s="57">
        <v>0</v>
      </c>
      <c r="AF2083" s="57">
        <v>0</v>
      </c>
      <c r="AG2083" s="57">
        <v>0</v>
      </c>
      <c r="AI2083"/>
      <c r="AJ2083"/>
    </row>
    <row r="2084" spans="1:36">
      <c r="A2084" s="56" t="s">
        <v>50</v>
      </c>
      <c r="B2084" s="56" t="s">
        <v>11427</v>
      </c>
      <c r="C2084" s="56">
        <v>2101010050</v>
      </c>
      <c r="D2084" s="56" t="s">
        <v>43</v>
      </c>
      <c r="E2084" s="56">
        <v>2101020050</v>
      </c>
      <c r="F2084" s="56">
        <v>5401010050</v>
      </c>
      <c r="G2084" s="56" t="s">
        <v>11431</v>
      </c>
      <c r="H2084" s="56">
        <v>400210</v>
      </c>
      <c r="I2084" s="56" t="s">
        <v>11433</v>
      </c>
      <c r="J2084" s="56" t="s">
        <v>1980</v>
      </c>
      <c r="K2084" s="56" t="s">
        <v>1981</v>
      </c>
      <c r="L2084" s="56" t="s">
        <v>7138</v>
      </c>
      <c r="M2084" s="73">
        <v>37688</v>
      </c>
      <c r="N2084" s="56"/>
      <c r="O2084" s="56"/>
      <c r="P2084" s="56" t="s">
        <v>7139</v>
      </c>
      <c r="Q2084" s="56"/>
      <c r="R2084" s="56" t="s">
        <v>70</v>
      </c>
      <c r="S2084" s="56" t="s">
        <v>11415</v>
      </c>
      <c r="T2084" s="56" t="s">
        <v>7140</v>
      </c>
      <c r="U2084" s="57">
        <v>15394</v>
      </c>
      <c r="V2084" s="57">
        <v>-12143.28</v>
      </c>
      <c r="W2084" s="57">
        <v>3250.72</v>
      </c>
      <c r="X2084" s="57">
        <v>0</v>
      </c>
      <c r="Y2084" s="73">
        <v>37688</v>
      </c>
      <c r="Z2084" s="57">
        <v>-162.16</v>
      </c>
      <c r="AA2084" s="57">
        <v>0</v>
      </c>
      <c r="AB2084" s="57">
        <v>3088.56</v>
      </c>
      <c r="AC2084" s="57">
        <v>0</v>
      </c>
      <c r="AD2084" s="56" t="s">
        <v>9255</v>
      </c>
      <c r="AE2084" s="57">
        <v>0</v>
      </c>
      <c r="AF2084" s="57">
        <v>0</v>
      </c>
      <c r="AG2084" s="57">
        <v>0</v>
      </c>
      <c r="AI2084"/>
      <c r="AJ2084"/>
    </row>
    <row r="2085" spans="1:36">
      <c r="A2085" s="56" t="s">
        <v>50</v>
      </c>
      <c r="B2085" s="56" t="s">
        <v>11427</v>
      </c>
      <c r="C2085" s="56">
        <v>2101010050</v>
      </c>
      <c r="D2085" s="56" t="s">
        <v>43</v>
      </c>
      <c r="E2085" s="56">
        <v>2101020050</v>
      </c>
      <c r="F2085" s="56">
        <v>5401010050</v>
      </c>
      <c r="G2085" s="56" t="s">
        <v>11431</v>
      </c>
      <c r="H2085" s="56">
        <v>400210</v>
      </c>
      <c r="I2085" s="56" t="s">
        <v>11433</v>
      </c>
      <c r="J2085" s="56" t="s">
        <v>1985</v>
      </c>
      <c r="K2085" s="56" t="s">
        <v>1986</v>
      </c>
      <c r="L2085" s="56" t="s">
        <v>7138</v>
      </c>
      <c r="M2085" s="73">
        <v>37907</v>
      </c>
      <c r="N2085" s="56"/>
      <c r="O2085" s="56"/>
      <c r="P2085" s="56" t="s">
        <v>7139</v>
      </c>
      <c r="Q2085" s="56"/>
      <c r="R2085" s="56" t="s">
        <v>70</v>
      </c>
      <c r="S2085" s="56" t="s">
        <v>11415</v>
      </c>
      <c r="T2085" s="56" t="s">
        <v>7140</v>
      </c>
      <c r="U2085" s="57">
        <v>32903</v>
      </c>
      <c r="V2085" s="57">
        <v>-25141.4</v>
      </c>
      <c r="W2085" s="57">
        <v>7761.6</v>
      </c>
      <c r="X2085" s="57">
        <v>0</v>
      </c>
      <c r="Y2085" s="73">
        <v>37907</v>
      </c>
      <c r="Z2085" s="57">
        <v>-399.78</v>
      </c>
      <c r="AA2085" s="57">
        <v>0</v>
      </c>
      <c r="AB2085" s="57">
        <v>7361.82</v>
      </c>
      <c r="AC2085" s="57">
        <v>0</v>
      </c>
      <c r="AD2085" s="56" t="s">
        <v>9255</v>
      </c>
      <c r="AE2085" s="57">
        <v>0</v>
      </c>
      <c r="AF2085" s="57">
        <v>0</v>
      </c>
      <c r="AG2085" s="57">
        <v>0</v>
      </c>
      <c r="AI2085"/>
      <c r="AJ2085"/>
    </row>
    <row r="2086" spans="1:36">
      <c r="A2086" s="56" t="s">
        <v>50</v>
      </c>
      <c r="B2086" s="56" t="s">
        <v>11427</v>
      </c>
      <c r="C2086" s="56">
        <v>2101010050</v>
      </c>
      <c r="D2086" s="56" t="s">
        <v>43</v>
      </c>
      <c r="E2086" s="56">
        <v>2101020050</v>
      </c>
      <c r="F2086" s="56">
        <v>5401010050</v>
      </c>
      <c r="G2086" s="56" t="s">
        <v>11431</v>
      </c>
      <c r="H2086" s="56">
        <v>400210</v>
      </c>
      <c r="I2086" s="56" t="s">
        <v>11433</v>
      </c>
      <c r="J2086" s="56" t="s">
        <v>1987</v>
      </c>
      <c r="K2086" s="56" t="s">
        <v>1981</v>
      </c>
      <c r="L2086" s="56" t="s">
        <v>7138</v>
      </c>
      <c r="M2086" s="73">
        <v>37460</v>
      </c>
      <c r="N2086" s="56"/>
      <c r="O2086" s="56"/>
      <c r="P2086" s="56" t="s">
        <v>7139</v>
      </c>
      <c r="Q2086" s="56"/>
      <c r="R2086" s="56" t="s">
        <v>70</v>
      </c>
      <c r="S2086" s="56" t="s">
        <v>11415</v>
      </c>
      <c r="T2086" s="56" t="s">
        <v>7140</v>
      </c>
      <c r="U2086" s="57">
        <v>34201</v>
      </c>
      <c r="V2086" s="57">
        <v>-27854.22</v>
      </c>
      <c r="W2086" s="57">
        <v>6346.78</v>
      </c>
      <c r="X2086" s="57">
        <v>0</v>
      </c>
      <c r="Y2086" s="73">
        <v>37460</v>
      </c>
      <c r="Z2086" s="57">
        <v>-303.07</v>
      </c>
      <c r="AA2086" s="57">
        <v>0</v>
      </c>
      <c r="AB2086" s="57">
        <v>6043.71</v>
      </c>
      <c r="AC2086" s="57">
        <v>0</v>
      </c>
      <c r="AD2086" s="56" t="s">
        <v>9255</v>
      </c>
      <c r="AE2086" s="57">
        <v>0</v>
      </c>
      <c r="AF2086" s="57">
        <v>0</v>
      </c>
      <c r="AG2086" s="57">
        <v>0</v>
      </c>
      <c r="AI2086"/>
      <c r="AJ2086"/>
    </row>
    <row r="2087" spans="1:36">
      <c r="A2087" s="56" t="s">
        <v>50</v>
      </c>
      <c r="B2087" s="56" t="s">
        <v>11427</v>
      </c>
      <c r="C2087" s="56">
        <v>2101010050</v>
      </c>
      <c r="D2087" s="56" t="s">
        <v>43</v>
      </c>
      <c r="E2087" s="56">
        <v>2101020050</v>
      </c>
      <c r="F2087" s="56">
        <v>5401010050</v>
      </c>
      <c r="G2087" s="56" t="s">
        <v>11431</v>
      </c>
      <c r="H2087" s="56">
        <v>400210</v>
      </c>
      <c r="I2087" s="56" t="s">
        <v>11433</v>
      </c>
      <c r="J2087" s="56" t="s">
        <v>2007</v>
      </c>
      <c r="K2087" s="56" t="s">
        <v>2008</v>
      </c>
      <c r="L2087" s="56" t="s">
        <v>7138</v>
      </c>
      <c r="M2087" s="73">
        <v>39634</v>
      </c>
      <c r="N2087" s="56"/>
      <c r="O2087" s="56"/>
      <c r="P2087" s="56" t="s">
        <v>7139</v>
      </c>
      <c r="Q2087" s="56"/>
      <c r="R2087" s="56" t="s">
        <v>70</v>
      </c>
      <c r="S2087" s="56" t="s">
        <v>11415</v>
      </c>
      <c r="T2087" s="56" t="s">
        <v>7140</v>
      </c>
      <c r="U2087" s="57">
        <v>183185</v>
      </c>
      <c r="V2087" s="57">
        <v>-104419.11</v>
      </c>
      <c r="W2087" s="57">
        <v>78765.89</v>
      </c>
      <c r="X2087" s="57">
        <v>0</v>
      </c>
      <c r="Y2087" s="73">
        <v>39634</v>
      </c>
      <c r="Z2087" s="57">
        <v>-4549.63</v>
      </c>
      <c r="AA2087" s="57">
        <v>0</v>
      </c>
      <c r="AB2087" s="57">
        <v>74216.259999999995</v>
      </c>
      <c r="AC2087" s="57">
        <v>0</v>
      </c>
      <c r="AD2087" s="56" t="s">
        <v>9255</v>
      </c>
      <c r="AE2087" s="57">
        <v>0</v>
      </c>
      <c r="AF2087" s="57">
        <v>0</v>
      </c>
      <c r="AG2087" s="57">
        <v>0</v>
      </c>
      <c r="AI2087"/>
      <c r="AJ2087"/>
    </row>
    <row r="2088" spans="1:36">
      <c r="A2088" s="56" t="s">
        <v>50</v>
      </c>
      <c r="B2088" s="56" t="s">
        <v>11427</v>
      </c>
      <c r="C2088" s="56">
        <v>2101010050</v>
      </c>
      <c r="D2088" s="56" t="s">
        <v>43</v>
      </c>
      <c r="E2088" s="56">
        <v>2101020050</v>
      </c>
      <c r="F2088" s="56">
        <v>5401010050</v>
      </c>
      <c r="G2088" s="56" t="s">
        <v>11431</v>
      </c>
      <c r="H2088" s="56">
        <v>400210</v>
      </c>
      <c r="I2088" s="56" t="s">
        <v>11433</v>
      </c>
      <c r="J2088" s="56" t="s">
        <v>2014</v>
      </c>
      <c r="K2088" s="56" t="s">
        <v>2015</v>
      </c>
      <c r="L2088" s="56" t="s">
        <v>7138</v>
      </c>
      <c r="M2088" s="73">
        <v>40416</v>
      </c>
      <c r="N2088" s="56"/>
      <c r="O2088" s="56"/>
      <c r="P2088" s="56" t="s">
        <v>7139</v>
      </c>
      <c r="Q2088" s="56"/>
      <c r="R2088" s="56" t="s">
        <v>70</v>
      </c>
      <c r="S2088" s="56" t="s">
        <v>11415</v>
      </c>
      <c r="T2088" s="56" t="s">
        <v>7140</v>
      </c>
      <c r="U2088" s="57">
        <v>2255047</v>
      </c>
      <c r="V2088" s="57">
        <v>-1467472.72</v>
      </c>
      <c r="W2088" s="57">
        <v>787574.28</v>
      </c>
      <c r="X2088" s="57">
        <v>0</v>
      </c>
      <c r="Y2088" s="73">
        <v>40416</v>
      </c>
      <c r="Z2088" s="57">
        <v>-44107.73</v>
      </c>
      <c r="AA2088" s="57">
        <v>0</v>
      </c>
      <c r="AB2088" s="57">
        <v>743466.55</v>
      </c>
      <c r="AC2088" s="57">
        <v>0</v>
      </c>
      <c r="AD2088" s="56" t="s">
        <v>9255</v>
      </c>
      <c r="AE2088" s="57">
        <v>0</v>
      </c>
      <c r="AF2088" s="57">
        <v>0</v>
      </c>
      <c r="AG2088" s="57">
        <v>0</v>
      </c>
      <c r="AI2088"/>
      <c r="AJ2088"/>
    </row>
    <row r="2089" spans="1:36">
      <c r="A2089" s="56" t="s">
        <v>50</v>
      </c>
      <c r="B2089" s="56" t="s">
        <v>11427</v>
      </c>
      <c r="C2089" s="56">
        <v>2101010050</v>
      </c>
      <c r="D2089" s="56" t="s">
        <v>43</v>
      </c>
      <c r="E2089" s="56">
        <v>2101020050</v>
      </c>
      <c r="F2089" s="56">
        <v>5401010050</v>
      </c>
      <c r="G2089" s="56" t="s">
        <v>11431</v>
      </c>
      <c r="H2089" s="56">
        <v>400210</v>
      </c>
      <c r="I2089" s="56" t="s">
        <v>11433</v>
      </c>
      <c r="J2089" s="56" t="s">
        <v>2016</v>
      </c>
      <c r="K2089" s="56" t="s">
        <v>2017</v>
      </c>
      <c r="L2089" s="56" t="s">
        <v>7138</v>
      </c>
      <c r="M2089" s="73">
        <v>38107</v>
      </c>
      <c r="N2089" s="56"/>
      <c r="O2089" s="56"/>
      <c r="P2089" s="56" t="s">
        <v>7139</v>
      </c>
      <c r="Q2089" s="56"/>
      <c r="R2089" s="56" t="s">
        <v>70</v>
      </c>
      <c r="S2089" s="56" t="s">
        <v>11415</v>
      </c>
      <c r="T2089" s="56" t="s">
        <v>7140</v>
      </c>
      <c r="U2089" s="57">
        <v>17160</v>
      </c>
      <c r="V2089" s="57">
        <v>-12727.45</v>
      </c>
      <c r="W2089" s="57">
        <v>4432.55</v>
      </c>
      <c r="X2089" s="57">
        <v>0</v>
      </c>
      <c r="Y2089" s="73">
        <v>38107</v>
      </c>
      <c r="Z2089" s="57">
        <v>-233.64</v>
      </c>
      <c r="AA2089" s="57">
        <v>0</v>
      </c>
      <c r="AB2089" s="57">
        <v>4198.91</v>
      </c>
      <c r="AC2089" s="57">
        <v>0</v>
      </c>
      <c r="AD2089" s="56" t="s">
        <v>9255</v>
      </c>
      <c r="AE2089" s="57">
        <v>0</v>
      </c>
      <c r="AF2089" s="57">
        <v>0</v>
      </c>
      <c r="AG2089" s="57">
        <v>0</v>
      </c>
      <c r="AI2089"/>
      <c r="AJ2089"/>
    </row>
    <row r="2090" spans="1:36">
      <c r="A2090" s="56" t="s">
        <v>50</v>
      </c>
      <c r="B2090" s="56" t="s">
        <v>11427</v>
      </c>
      <c r="C2090" s="56">
        <v>2101010050</v>
      </c>
      <c r="D2090" s="56" t="s">
        <v>43</v>
      </c>
      <c r="E2090" s="56">
        <v>2101020050</v>
      </c>
      <c r="F2090" s="56">
        <v>5401010050</v>
      </c>
      <c r="G2090" s="56" t="s">
        <v>11431</v>
      </c>
      <c r="H2090" s="56">
        <v>400210</v>
      </c>
      <c r="I2090" s="56" t="s">
        <v>11433</v>
      </c>
      <c r="J2090" s="56" t="s">
        <v>2029</v>
      </c>
      <c r="K2090" s="56" t="s">
        <v>11556</v>
      </c>
      <c r="L2090" s="56" t="s">
        <v>7138</v>
      </c>
      <c r="M2090" s="73">
        <v>41460</v>
      </c>
      <c r="N2090" s="56"/>
      <c r="O2090" s="56"/>
      <c r="P2090" s="56" t="s">
        <v>7139</v>
      </c>
      <c r="Q2090" s="56"/>
      <c r="R2090" s="56" t="s">
        <v>70</v>
      </c>
      <c r="S2090" s="56" t="s">
        <v>11415</v>
      </c>
      <c r="T2090" s="56" t="s">
        <v>7140</v>
      </c>
      <c r="U2090" s="57">
        <v>2155853</v>
      </c>
      <c r="V2090" s="57">
        <v>-786216.06</v>
      </c>
      <c r="W2090" s="57">
        <v>1369636.94</v>
      </c>
      <c r="X2090" s="57">
        <v>0</v>
      </c>
      <c r="Y2090" s="73">
        <v>41460</v>
      </c>
      <c r="Z2090" s="57">
        <v>-82476.710000000006</v>
      </c>
      <c r="AA2090" s="57">
        <v>0</v>
      </c>
      <c r="AB2090" s="57">
        <v>1287160.23</v>
      </c>
      <c r="AC2090" s="57">
        <v>0</v>
      </c>
      <c r="AD2090" s="56" t="s">
        <v>9255</v>
      </c>
      <c r="AE2090" s="57">
        <v>0</v>
      </c>
      <c r="AF2090" s="57">
        <v>0</v>
      </c>
      <c r="AG2090" s="57">
        <v>0</v>
      </c>
      <c r="AI2090"/>
      <c r="AJ2090"/>
    </row>
    <row r="2091" spans="1:36">
      <c r="A2091" s="56" t="s">
        <v>50</v>
      </c>
      <c r="B2091" s="56" t="s">
        <v>11427</v>
      </c>
      <c r="C2091" s="56">
        <v>2101010050</v>
      </c>
      <c r="D2091" s="56" t="s">
        <v>43</v>
      </c>
      <c r="E2091" s="56">
        <v>2101020050</v>
      </c>
      <c r="F2091" s="56">
        <v>5401010050</v>
      </c>
      <c r="G2091" s="56" t="s">
        <v>11431</v>
      </c>
      <c r="H2091" s="56">
        <v>400210</v>
      </c>
      <c r="I2091" s="56" t="s">
        <v>11433</v>
      </c>
      <c r="J2091" s="56" t="s">
        <v>2041</v>
      </c>
      <c r="K2091" s="56" t="s">
        <v>2042</v>
      </c>
      <c r="L2091" s="56" t="s">
        <v>7138</v>
      </c>
      <c r="M2091" s="73">
        <v>38911</v>
      </c>
      <c r="N2091" s="56"/>
      <c r="O2091" s="56"/>
      <c r="P2091" s="56" t="s">
        <v>7139</v>
      </c>
      <c r="Q2091" s="56"/>
      <c r="R2091" s="56" t="s">
        <v>70</v>
      </c>
      <c r="S2091" s="56" t="s">
        <v>11415</v>
      </c>
      <c r="T2091" s="56" t="s">
        <v>7140</v>
      </c>
      <c r="U2091" s="57">
        <v>1018737</v>
      </c>
      <c r="V2091" s="57">
        <v>-663456.31999999995</v>
      </c>
      <c r="W2091" s="57">
        <v>355280.68</v>
      </c>
      <c r="X2091" s="57">
        <v>0</v>
      </c>
      <c r="Y2091" s="73">
        <v>38911</v>
      </c>
      <c r="Z2091" s="57">
        <v>-19892.53</v>
      </c>
      <c r="AA2091" s="57">
        <v>0</v>
      </c>
      <c r="AB2091" s="57">
        <v>335388.15000000002</v>
      </c>
      <c r="AC2091" s="57">
        <v>0</v>
      </c>
      <c r="AD2091" s="56" t="s">
        <v>9255</v>
      </c>
      <c r="AE2091" s="57">
        <v>0</v>
      </c>
      <c r="AF2091" s="57">
        <v>0</v>
      </c>
      <c r="AG2091" s="57">
        <v>0</v>
      </c>
      <c r="AI2091"/>
      <c r="AJ2091"/>
    </row>
    <row r="2092" spans="1:36">
      <c r="A2092" s="56" t="s">
        <v>50</v>
      </c>
      <c r="B2092" s="56" t="s">
        <v>11427</v>
      </c>
      <c r="C2092" s="56">
        <v>2101010050</v>
      </c>
      <c r="D2092" s="56" t="s">
        <v>43</v>
      </c>
      <c r="E2092" s="56">
        <v>2101020050</v>
      </c>
      <c r="F2092" s="56">
        <v>5401010050</v>
      </c>
      <c r="G2092" s="56" t="s">
        <v>11431</v>
      </c>
      <c r="H2092" s="56">
        <v>400210</v>
      </c>
      <c r="I2092" s="56" t="s">
        <v>11434</v>
      </c>
      <c r="J2092" s="56" t="s">
        <v>2497</v>
      </c>
      <c r="K2092" s="56" t="s">
        <v>2498</v>
      </c>
      <c r="L2092" s="56" t="s">
        <v>7138</v>
      </c>
      <c r="M2092" s="73">
        <v>41848</v>
      </c>
      <c r="N2092" s="56"/>
      <c r="O2092" s="56"/>
      <c r="P2092" s="56" t="s">
        <v>7139</v>
      </c>
      <c r="Q2092" s="56"/>
      <c r="R2092" s="56" t="s">
        <v>70</v>
      </c>
      <c r="S2092" s="56" t="s">
        <v>11415</v>
      </c>
      <c r="T2092" s="56" t="s">
        <v>7140</v>
      </c>
      <c r="U2092" s="57">
        <v>10552340</v>
      </c>
      <c r="V2092" s="57">
        <v>-3387667.98</v>
      </c>
      <c r="W2092" s="57">
        <v>7164672.0199999996</v>
      </c>
      <c r="X2092" s="57">
        <v>0</v>
      </c>
      <c r="Y2092" s="73">
        <v>41848</v>
      </c>
      <c r="Z2092" s="57">
        <v>-433811.42</v>
      </c>
      <c r="AA2092" s="57">
        <v>0</v>
      </c>
      <c r="AB2092" s="57">
        <v>6730860.5999999996</v>
      </c>
      <c r="AC2092" s="57">
        <v>0</v>
      </c>
      <c r="AD2092" s="56" t="s">
        <v>9255</v>
      </c>
      <c r="AE2092" s="57">
        <v>0</v>
      </c>
      <c r="AF2092" s="57">
        <v>0</v>
      </c>
      <c r="AG2092" s="57">
        <v>0</v>
      </c>
      <c r="AI2092"/>
      <c r="AJ2092"/>
    </row>
    <row r="2093" spans="1:36">
      <c r="A2093" s="56" t="s">
        <v>50</v>
      </c>
      <c r="B2093" s="56" t="s">
        <v>11427</v>
      </c>
      <c r="C2093" s="56">
        <v>2101010050</v>
      </c>
      <c r="D2093" s="56" t="s">
        <v>43</v>
      </c>
      <c r="E2093" s="56">
        <v>2101020050</v>
      </c>
      <c r="F2093" s="56">
        <v>5401010050</v>
      </c>
      <c r="G2093" s="56" t="s">
        <v>11431</v>
      </c>
      <c r="H2093" s="56">
        <v>400210</v>
      </c>
      <c r="I2093" s="56" t="s">
        <v>11434</v>
      </c>
      <c r="J2093" s="56" t="s">
        <v>2499</v>
      </c>
      <c r="K2093" s="56" t="s">
        <v>2500</v>
      </c>
      <c r="L2093" s="56" t="s">
        <v>7138</v>
      </c>
      <c r="M2093" s="73">
        <v>41809</v>
      </c>
      <c r="N2093" s="56"/>
      <c r="O2093" s="56"/>
      <c r="P2093" s="56" t="s">
        <v>7139</v>
      </c>
      <c r="Q2093" s="56"/>
      <c r="R2093" s="56" t="s">
        <v>70</v>
      </c>
      <c r="S2093" s="56" t="s">
        <v>11415</v>
      </c>
      <c r="T2093" s="56" t="s">
        <v>7140</v>
      </c>
      <c r="U2093" s="57">
        <v>1035055</v>
      </c>
      <c r="V2093" s="57">
        <v>-336830.39</v>
      </c>
      <c r="W2093" s="57">
        <v>698224.61</v>
      </c>
      <c r="X2093" s="57">
        <v>0</v>
      </c>
      <c r="Y2093" s="73">
        <v>41809</v>
      </c>
      <c r="Z2093" s="57">
        <v>-42254.720000000001</v>
      </c>
      <c r="AA2093" s="57">
        <v>0</v>
      </c>
      <c r="AB2093" s="57">
        <v>655969.89</v>
      </c>
      <c r="AC2093" s="57">
        <v>0</v>
      </c>
      <c r="AD2093" s="56" t="s">
        <v>9255</v>
      </c>
      <c r="AE2093" s="57">
        <v>0</v>
      </c>
      <c r="AF2093" s="57">
        <v>0</v>
      </c>
      <c r="AG2093" s="57">
        <v>0</v>
      </c>
      <c r="AI2093"/>
      <c r="AJ2093"/>
    </row>
    <row r="2094" spans="1:36">
      <c r="A2094" s="56" t="s">
        <v>50</v>
      </c>
      <c r="B2094" s="56" t="s">
        <v>11427</v>
      </c>
      <c r="C2094" s="56">
        <v>2101010050</v>
      </c>
      <c r="D2094" s="56" t="s">
        <v>43</v>
      </c>
      <c r="E2094" s="56">
        <v>2101020050</v>
      </c>
      <c r="F2094" s="56">
        <v>5401010050</v>
      </c>
      <c r="G2094" s="56" t="s">
        <v>11431</v>
      </c>
      <c r="H2094" s="56">
        <v>400210</v>
      </c>
      <c r="I2094" s="56" t="s">
        <v>11434</v>
      </c>
      <c r="J2094" s="56" t="s">
        <v>2501</v>
      </c>
      <c r="K2094" s="56" t="s">
        <v>2502</v>
      </c>
      <c r="L2094" s="56" t="s">
        <v>7138</v>
      </c>
      <c r="M2094" s="73">
        <v>41804</v>
      </c>
      <c r="N2094" s="56"/>
      <c r="O2094" s="56"/>
      <c r="P2094" s="56" t="s">
        <v>7139</v>
      </c>
      <c r="Q2094" s="56"/>
      <c r="R2094" s="56" t="s">
        <v>70</v>
      </c>
      <c r="S2094" s="56" t="s">
        <v>11415</v>
      </c>
      <c r="T2094" s="56" t="s">
        <v>7140</v>
      </c>
      <c r="U2094" s="57">
        <v>1687590</v>
      </c>
      <c r="V2094" s="57">
        <v>-550129.46</v>
      </c>
      <c r="W2094" s="57">
        <v>1137460.54</v>
      </c>
      <c r="X2094" s="57">
        <v>0</v>
      </c>
      <c r="Y2094" s="73">
        <v>41804</v>
      </c>
      <c r="Z2094" s="57">
        <v>-68831.520000000004</v>
      </c>
      <c r="AA2094" s="57">
        <v>0</v>
      </c>
      <c r="AB2094" s="57">
        <v>1068629.02</v>
      </c>
      <c r="AC2094" s="57">
        <v>0</v>
      </c>
      <c r="AD2094" s="56" t="s">
        <v>9255</v>
      </c>
      <c r="AE2094" s="57">
        <v>0</v>
      </c>
      <c r="AF2094" s="57">
        <v>0</v>
      </c>
      <c r="AG2094" s="57">
        <v>0</v>
      </c>
      <c r="AI2094"/>
      <c r="AJ2094"/>
    </row>
    <row r="2095" spans="1:36">
      <c r="A2095" s="56" t="s">
        <v>50</v>
      </c>
      <c r="B2095" s="56" t="s">
        <v>11427</v>
      </c>
      <c r="C2095" s="56">
        <v>2101010050</v>
      </c>
      <c r="D2095" s="56" t="s">
        <v>43</v>
      </c>
      <c r="E2095" s="56">
        <v>2101020050</v>
      </c>
      <c r="F2095" s="56">
        <v>5401010050</v>
      </c>
      <c r="G2095" s="56" t="s">
        <v>11431</v>
      </c>
      <c r="H2095" s="56">
        <v>400210</v>
      </c>
      <c r="I2095" s="56" t="s">
        <v>11433</v>
      </c>
      <c r="J2095" s="56" t="s">
        <v>2153</v>
      </c>
      <c r="K2095" s="56" t="s">
        <v>2154</v>
      </c>
      <c r="L2095" s="56" t="s">
        <v>7138</v>
      </c>
      <c r="M2095" s="73">
        <v>41815</v>
      </c>
      <c r="N2095" s="56"/>
      <c r="O2095" s="56"/>
      <c r="P2095" s="56" t="s">
        <v>7139</v>
      </c>
      <c r="Q2095" s="56"/>
      <c r="R2095" s="56" t="s">
        <v>70</v>
      </c>
      <c r="S2095" s="56" t="s">
        <v>11415</v>
      </c>
      <c r="T2095" s="56" t="s">
        <v>7140</v>
      </c>
      <c r="U2095" s="57">
        <v>2564100</v>
      </c>
      <c r="V2095" s="57">
        <v>-832685.43</v>
      </c>
      <c r="W2095" s="57">
        <v>1731414.57</v>
      </c>
      <c r="X2095" s="57">
        <v>0</v>
      </c>
      <c r="Y2095" s="73">
        <v>41815</v>
      </c>
      <c r="Z2095" s="57">
        <v>-104789.04</v>
      </c>
      <c r="AA2095" s="57">
        <v>0</v>
      </c>
      <c r="AB2095" s="57">
        <v>1626625.53</v>
      </c>
      <c r="AC2095" s="57">
        <v>0</v>
      </c>
      <c r="AD2095" s="56" t="s">
        <v>9255</v>
      </c>
      <c r="AE2095" s="57">
        <v>0</v>
      </c>
      <c r="AF2095" s="57">
        <v>0</v>
      </c>
      <c r="AG2095" s="57">
        <v>0</v>
      </c>
      <c r="AI2095"/>
      <c r="AJ2095"/>
    </row>
    <row r="2096" spans="1:36">
      <c r="A2096" s="56" t="s">
        <v>50</v>
      </c>
      <c r="B2096" s="56" t="s">
        <v>11427</v>
      </c>
      <c r="C2096" s="56">
        <v>2101010050</v>
      </c>
      <c r="D2096" s="56" t="s">
        <v>43</v>
      </c>
      <c r="E2096" s="56">
        <v>2101020050</v>
      </c>
      <c r="F2096" s="56">
        <v>5401010050</v>
      </c>
      <c r="G2096" s="56" t="s">
        <v>11431</v>
      </c>
      <c r="H2096" s="56">
        <v>400210</v>
      </c>
      <c r="I2096" s="56" t="s">
        <v>11471</v>
      </c>
      <c r="J2096" s="56" t="s">
        <v>2296</v>
      </c>
      <c r="K2096" s="56" t="s">
        <v>2297</v>
      </c>
      <c r="L2096" s="56" t="s">
        <v>7138</v>
      </c>
      <c r="M2096" s="73">
        <v>41510</v>
      </c>
      <c r="N2096" s="56"/>
      <c r="O2096" s="56"/>
      <c r="P2096" s="56" t="s">
        <v>7139</v>
      </c>
      <c r="Q2096" s="56"/>
      <c r="R2096" s="56" t="s">
        <v>70</v>
      </c>
      <c r="S2096" s="56" t="s">
        <v>11415</v>
      </c>
      <c r="T2096" s="56" t="s">
        <v>7140</v>
      </c>
      <c r="U2096" s="57">
        <v>1861558</v>
      </c>
      <c r="V2096" s="57">
        <v>-897063.8</v>
      </c>
      <c r="W2096" s="57">
        <v>964494.2</v>
      </c>
      <c r="X2096" s="57">
        <v>0</v>
      </c>
      <c r="Y2096" s="73">
        <v>41510</v>
      </c>
      <c r="Z2096" s="57">
        <v>-56957.54</v>
      </c>
      <c r="AA2096" s="57">
        <v>0</v>
      </c>
      <c r="AB2096" s="57">
        <v>907536.66</v>
      </c>
      <c r="AC2096" s="57">
        <v>0</v>
      </c>
      <c r="AD2096" s="56" t="s">
        <v>9255</v>
      </c>
      <c r="AE2096" s="57">
        <v>0</v>
      </c>
      <c r="AF2096" s="57">
        <v>0</v>
      </c>
      <c r="AG2096" s="57">
        <v>0</v>
      </c>
      <c r="AI2096"/>
      <c r="AJ2096"/>
    </row>
    <row r="2097" spans="1:36">
      <c r="A2097" s="56" t="s">
        <v>50</v>
      </c>
      <c r="B2097" s="56" t="s">
        <v>11427</v>
      </c>
      <c r="C2097" s="56">
        <v>2101010050</v>
      </c>
      <c r="D2097" s="56" t="s">
        <v>43</v>
      </c>
      <c r="E2097" s="56">
        <v>2101020050</v>
      </c>
      <c r="F2097" s="56">
        <v>5401010050</v>
      </c>
      <c r="G2097" s="56" t="s">
        <v>11431</v>
      </c>
      <c r="H2097" s="56">
        <v>400210</v>
      </c>
      <c r="I2097" s="56" t="s">
        <v>11471</v>
      </c>
      <c r="J2097" s="56" t="s">
        <v>2298</v>
      </c>
      <c r="K2097" s="56" t="s">
        <v>2299</v>
      </c>
      <c r="L2097" s="56" t="s">
        <v>7138</v>
      </c>
      <c r="M2097" s="73">
        <v>40269</v>
      </c>
      <c r="N2097" s="56"/>
      <c r="O2097" s="56"/>
      <c r="P2097" s="56" t="s">
        <v>7139</v>
      </c>
      <c r="Q2097" s="56"/>
      <c r="R2097" s="56" t="s">
        <v>70</v>
      </c>
      <c r="S2097" s="56" t="s">
        <v>11415</v>
      </c>
      <c r="T2097" s="56" t="s">
        <v>7140</v>
      </c>
      <c r="U2097" s="57">
        <v>12294031</v>
      </c>
      <c r="V2097" s="57">
        <v>-6684475.3200000003</v>
      </c>
      <c r="W2097" s="57">
        <v>5609555.6799999997</v>
      </c>
      <c r="X2097" s="57">
        <v>0</v>
      </c>
      <c r="Y2097" s="73">
        <v>40269</v>
      </c>
      <c r="Z2097" s="57">
        <v>-326473.83</v>
      </c>
      <c r="AA2097" s="57">
        <v>0</v>
      </c>
      <c r="AB2097" s="57">
        <v>5283081.8499999996</v>
      </c>
      <c r="AC2097" s="57">
        <v>0</v>
      </c>
      <c r="AD2097" s="56" t="s">
        <v>9255</v>
      </c>
      <c r="AE2097" s="57">
        <v>0</v>
      </c>
      <c r="AF2097" s="57">
        <v>0</v>
      </c>
      <c r="AG2097" s="57">
        <v>0</v>
      </c>
      <c r="AI2097"/>
      <c r="AJ2097"/>
    </row>
    <row r="2098" spans="1:36">
      <c r="A2098" s="56" t="s">
        <v>50</v>
      </c>
      <c r="B2098" s="56" t="s">
        <v>11427</v>
      </c>
      <c r="C2098" s="56">
        <v>2101010050</v>
      </c>
      <c r="D2098" s="56" t="s">
        <v>43</v>
      </c>
      <c r="E2098" s="56">
        <v>2101020050</v>
      </c>
      <c r="F2098" s="56">
        <v>5401010050</v>
      </c>
      <c r="G2098" s="56" t="s">
        <v>11431</v>
      </c>
      <c r="H2098" s="56">
        <v>400210</v>
      </c>
      <c r="I2098" s="56" t="s">
        <v>11471</v>
      </c>
      <c r="J2098" s="56" t="s">
        <v>2300</v>
      </c>
      <c r="K2098" s="56" t="s">
        <v>2301</v>
      </c>
      <c r="L2098" s="56" t="s">
        <v>7138</v>
      </c>
      <c r="M2098" s="73">
        <v>40292</v>
      </c>
      <c r="N2098" s="56"/>
      <c r="O2098" s="56"/>
      <c r="P2098" s="56" t="s">
        <v>7139</v>
      </c>
      <c r="Q2098" s="56"/>
      <c r="R2098" s="56" t="s">
        <v>70</v>
      </c>
      <c r="S2098" s="56" t="s">
        <v>11415</v>
      </c>
      <c r="T2098" s="56" t="s">
        <v>7140</v>
      </c>
      <c r="U2098" s="57">
        <v>91914678</v>
      </c>
      <c r="V2098" s="57">
        <v>-66185199.649999999</v>
      </c>
      <c r="W2098" s="57">
        <v>25729478.350000001</v>
      </c>
      <c r="X2098" s="57">
        <v>0</v>
      </c>
      <c r="Y2098" s="73">
        <v>40292</v>
      </c>
      <c r="Z2098" s="57">
        <v>-1381344.55</v>
      </c>
      <c r="AA2098" s="57">
        <v>0</v>
      </c>
      <c r="AB2098" s="57">
        <v>24348133.800000001</v>
      </c>
      <c r="AC2098" s="57">
        <v>0</v>
      </c>
      <c r="AD2098" s="56" t="s">
        <v>9255</v>
      </c>
      <c r="AE2098" s="57">
        <v>0</v>
      </c>
      <c r="AF2098" s="57">
        <v>0</v>
      </c>
      <c r="AG2098" s="57">
        <v>0</v>
      </c>
      <c r="AI2098"/>
      <c r="AJ2098"/>
    </row>
    <row r="2099" spans="1:36">
      <c r="A2099" s="56" t="s">
        <v>50</v>
      </c>
      <c r="B2099" s="56" t="s">
        <v>11427</v>
      </c>
      <c r="C2099" s="56">
        <v>2101010050</v>
      </c>
      <c r="D2099" s="56" t="s">
        <v>43</v>
      </c>
      <c r="E2099" s="56">
        <v>2101020050</v>
      </c>
      <c r="F2099" s="56">
        <v>5401010050</v>
      </c>
      <c r="G2099" s="56" t="s">
        <v>11431</v>
      </c>
      <c r="H2099" s="56">
        <v>400210</v>
      </c>
      <c r="I2099" s="56" t="s">
        <v>11468</v>
      </c>
      <c r="J2099" s="56" t="s">
        <v>2195</v>
      </c>
      <c r="K2099" s="56" t="s">
        <v>2196</v>
      </c>
      <c r="L2099" s="56" t="s">
        <v>7138</v>
      </c>
      <c r="M2099" s="73">
        <v>40481</v>
      </c>
      <c r="N2099" s="56"/>
      <c r="O2099" s="56"/>
      <c r="P2099" s="56" t="s">
        <v>7139</v>
      </c>
      <c r="Q2099" s="56"/>
      <c r="R2099" s="56" t="s">
        <v>70</v>
      </c>
      <c r="S2099" s="56" t="s">
        <v>11415</v>
      </c>
      <c r="T2099" s="56" t="s">
        <v>7140</v>
      </c>
      <c r="U2099" s="57">
        <v>215647</v>
      </c>
      <c r="V2099" s="57">
        <v>-107083.86</v>
      </c>
      <c r="W2099" s="57">
        <v>108563.14</v>
      </c>
      <c r="X2099" s="57">
        <v>0</v>
      </c>
      <c r="Y2099" s="73">
        <v>40481</v>
      </c>
      <c r="Z2099" s="57">
        <v>-6391.15</v>
      </c>
      <c r="AA2099" s="57">
        <v>0</v>
      </c>
      <c r="AB2099" s="57">
        <v>102171.99</v>
      </c>
      <c r="AC2099" s="57">
        <v>0</v>
      </c>
      <c r="AD2099" s="56" t="s">
        <v>9255</v>
      </c>
      <c r="AE2099" s="57">
        <v>0</v>
      </c>
      <c r="AF2099" s="57">
        <v>0</v>
      </c>
      <c r="AG2099" s="57">
        <v>0</v>
      </c>
      <c r="AI2099"/>
      <c r="AJ2099"/>
    </row>
    <row r="2100" spans="1:36">
      <c r="A2100" s="56" t="s">
        <v>50</v>
      </c>
      <c r="B2100" s="56" t="s">
        <v>11427</v>
      </c>
      <c r="C2100" s="56">
        <v>2101010050</v>
      </c>
      <c r="D2100" s="56" t="s">
        <v>43</v>
      </c>
      <c r="E2100" s="56">
        <v>2101020050</v>
      </c>
      <c r="F2100" s="56">
        <v>5401010050</v>
      </c>
      <c r="G2100" s="56" t="s">
        <v>11431</v>
      </c>
      <c r="H2100" s="56">
        <v>400210</v>
      </c>
      <c r="I2100" s="56" t="s">
        <v>11471</v>
      </c>
      <c r="J2100" s="56" t="s">
        <v>2304</v>
      </c>
      <c r="K2100" s="56" t="s">
        <v>2305</v>
      </c>
      <c r="L2100" s="56" t="s">
        <v>7138</v>
      </c>
      <c r="M2100" s="73">
        <v>39539</v>
      </c>
      <c r="N2100" s="56"/>
      <c r="O2100" s="56"/>
      <c r="P2100" s="56" t="s">
        <v>7139</v>
      </c>
      <c r="Q2100" s="56"/>
      <c r="R2100" s="56" t="s">
        <v>70</v>
      </c>
      <c r="S2100" s="56" t="s">
        <v>11415</v>
      </c>
      <c r="T2100" s="56" t="s">
        <v>7140</v>
      </c>
      <c r="U2100" s="57">
        <v>227932</v>
      </c>
      <c r="V2100" s="57">
        <v>-132497.43</v>
      </c>
      <c r="W2100" s="57">
        <v>95434.57</v>
      </c>
      <c r="X2100" s="57">
        <v>0</v>
      </c>
      <c r="Y2100" s="73">
        <v>39539</v>
      </c>
      <c r="Z2100" s="57">
        <v>-5492.89</v>
      </c>
      <c r="AA2100" s="57">
        <v>0</v>
      </c>
      <c r="AB2100" s="57">
        <v>89941.68</v>
      </c>
      <c r="AC2100" s="57">
        <v>0</v>
      </c>
      <c r="AD2100" s="56" t="s">
        <v>9255</v>
      </c>
      <c r="AE2100" s="57">
        <v>0</v>
      </c>
      <c r="AF2100" s="57">
        <v>0</v>
      </c>
      <c r="AG2100" s="57">
        <v>0</v>
      </c>
      <c r="AI2100"/>
      <c r="AJ2100"/>
    </row>
    <row r="2101" spans="1:36">
      <c r="A2101" s="56" t="s">
        <v>50</v>
      </c>
      <c r="B2101" s="56" t="s">
        <v>11427</v>
      </c>
      <c r="C2101" s="56">
        <v>2101010050</v>
      </c>
      <c r="D2101" s="56" t="s">
        <v>43</v>
      </c>
      <c r="E2101" s="56">
        <v>2101020050</v>
      </c>
      <c r="F2101" s="56">
        <v>5401010050</v>
      </c>
      <c r="G2101" s="56" t="s">
        <v>11431</v>
      </c>
      <c r="H2101" s="56">
        <v>400210</v>
      </c>
      <c r="I2101" s="56" t="s">
        <v>11433</v>
      </c>
      <c r="J2101" s="56" t="s">
        <v>2159</v>
      </c>
      <c r="K2101" s="56" t="s">
        <v>2160</v>
      </c>
      <c r="L2101" s="56" t="s">
        <v>7138</v>
      </c>
      <c r="M2101" s="73">
        <v>40834</v>
      </c>
      <c r="N2101" s="56"/>
      <c r="O2101" s="56"/>
      <c r="P2101" s="56" t="s">
        <v>7139</v>
      </c>
      <c r="Q2101" s="56"/>
      <c r="R2101" s="56" t="s">
        <v>70</v>
      </c>
      <c r="S2101" s="56" t="s">
        <v>11415</v>
      </c>
      <c r="T2101" s="56" t="s">
        <v>7140</v>
      </c>
      <c r="U2101" s="57">
        <v>233693</v>
      </c>
      <c r="V2101" s="57">
        <v>-109279.63</v>
      </c>
      <c r="W2101" s="57">
        <v>124413.37</v>
      </c>
      <c r="X2101" s="57">
        <v>0</v>
      </c>
      <c r="Y2101" s="73">
        <v>40834</v>
      </c>
      <c r="Z2101" s="57">
        <v>-7368.18</v>
      </c>
      <c r="AA2101" s="57">
        <v>0</v>
      </c>
      <c r="AB2101" s="57">
        <v>117045.19</v>
      </c>
      <c r="AC2101" s="57">
        <v>0</v>
      </c>
      <c r="AD2101" s="56" t="s">
        <v>9255</v>
      </c>
      <c r="AE2101" s="57">
        <v>0</v>
      </c>
      <c r="AF2101" s="57">
        <v>0</v>
      </c>
      <c r="AG2101" s="57">
        <v>0</v>
      </c>
      <c r="AI2101"/>
      <c r="AJ2101"/>
    </row>
    <row r="2102" spans="1:36">
      <c r="A2102" s="56" t="s">
        <v>50</v>
      </c>
      <c r="B2102" s="56" t="s">
        <v>11427</v>
      </c>
      <c r="C2102" s="56">
        <v>2101010050</v>
      </c>
      <c r="D2102" s="56" t="s">
        <v>43</v>
      </c>
      <c r="E2102" s="56">
        <v>2101020050</v>
      </c>
      <c r="F2102" s="56">
        <v>5401010050</v>
      </c>
      <c r="G2102" s="56" t="s">
        <v>11431</v>
      </c>
      <c r="H2102" s="56">
        <v>400210</v>
      </c>
      <c r="I2102" s="56" t="s">
        <v>11433</v>
      </c>
      <c r="J2102" s="56" t="s">
        <v>2161</v>
      </c>
      <c r="K2102" s="56" t="s">
        <v>2162</v>
      </c>
      <c r="L2102" s="56" t="s">
        <v>7138</v>
      </c>
      <c r="M2102" s="73">
        <v>40834</v>
      </c>
      <c r="N2102" s="56"/>
      <c r="O2102" s="56"/>
      <c r="P2102" s="56" t="s">
        <v>7139</v>
      </c>
      <c r="Q2102" s="56"/>
      <c r="R2102" s="56" t="s">
        <v>70</v>
      </c>
      <c r="S2102" s="56" t="s">
        <v>11415</v>
      </c>
      <c r="T2102" s="56" t="s">
        <v>7140</v>
      </c>
      <c r="U2102" s="57">
        <v>233693</v>
      </c>
      <c r="V2102" s="57">
        <v>-109279.63</v>
      </c>
      <c r="W2102" s="57">
        <v>124413.37</v>
      </c>
      <c r="X2102" s="57">
        <v>0</v>
      </c>
      <c r="Y2102" s="73">
        <v>40834</v>
      </c>
      <c r="Z2102" s="57">
        <v>-7368.18</v>
      </c>
      <c r="AA2102" s="57">
        <v>0</v>
      </c>
      <c r="AB2102" s="57">
        <v>117045.19</v>
      </c>
      <c r="AC2102" s="57">
        <v>0</v>
      </c>
      <c r="AD2102" s="56" t="s">
        <v>9255</v>
      </c>
      <c r="AE2102" s="57">
        <v>0</v>
      </c>
      <c r="AF2102" s="57">
        <v>0</v>
      </c>
      <c r="AG2102" s="57">
        <v>0</v>
      </c>
      <c r="AI2102"/>
      <c r="AJ2102"/>
    </row>
    <row r="2103" spans="1:36">
      <c r="A2103" s="56" t="s">
        <v>50</v>
      </c>
      <c r="B2103" s="56" t="s">
        <v>11427</v>
      </c>
      <c r="C2103" s="56">
        <v>2101010050</v>
      </c>
      <c r="D2103" s="56" t="s">
        <v>43</v>
      </c>
      <c r="E2103" s="56">
        <v>2101020050</v>
      </c>
      <c r="F2103" s="56">
        <v>5401010050</v>
      </c>
      <c r="G2103" s="56" t="s">
        <v>11431</v>
      </c>
      <c r="H2103" s="56">
        <v>400210</v>
      </c>
      <c r="I2103" s="56" t="s">
        <v>11468</v>
      </c>
      <c r="J2103" s="56" t="s">
        <v>2197</v>
      </c>
      <c r="K2103" s="56" t="s">
        <v>2198</v>
      </c>
      <c r="L2103" s="56" t="s">
        <v>7138</v>
      </c>
      <c r="M2103" s="73">
        <v>39904</v>
      </c>
      <c r="N2103" s="56"/>
      <c r="O2103" s="56"/>
      <c r="P2103" s="56" t="s">
        <v>7139</v>
      </c>
      <c r="Q2103" s="56"/>
      <c r="R2103" s="56" t="s">
        <v>70</v>
      </c>
      <c r="S2103" s="56" t="s">
        <v>11415</v>
      </c>
      <c r="T2103" s="56" t="s">
        <v>7140</v>
      </c>
      <c r="U2103" s="57">
        <v>256139</v>
      </c>
      <c r="V2103" s="57">
        <v>-141244.26</v>
      </c>
      <c r="W2103" s="57">
        <v>114894.74</v>
      </c>
      <c r="X2103" s="57">
        <v>0</v>
      </c>
      <c r="Y2103" s="73">
        <v>39904</v>
      </c>
      <c r="Z2103" s="57">
        <v>-6672.67</v>
      </c>
      <c r="AA2103" s="57">
        <v>0</v>
      </c>
      <c r="AB2103" s="57">
        <v>108222.07</v>
      </c>
      <c r="AC2103" s="57">
        <v>0</v>
      </c>
      <c r="AD2103" s="56" t="s">
        <v>9255</v>
      </c>
      <c r="AE2103" s="57">
        <v>0</v>
      </c>
      <c r="AF2103" s="57">
        <v>0</v>
      </c>
      <c r="AG2103" s="57">
        <v>0</v>
      </c>
      <c r="AI2103"/>
      <c r="AJ2103"/>
    </row>
    <row r="2104" spans="1:36">
      <c r="A2104" s="56" t="s">
        <v>50</v>
      </c>
      <c r="B2104" s="56" t="s">
        <v>11427</v>
      </c>
      <c r="C2104" s="56">
        <v>2101010050</v>
      </c>
      <c r="D2104" s="56" t="s">
        <v>43</v>
      </c>
      <c r="E2104" s="56">
        <v>2101020050</v>
      </c>
      <c r="F2104" s="56">
        <v>5401010050</v>
      </c>
      <c r="G2104" s="56" t="s">
        <v>11431</v>
      </c>
      <c r="H2104" s="56">
        <v>400210</v>
      </c>
      <c r="I2104" s="56" t="s">
        <v>11468</v>
      </c>
      <c r="J2104" s="56" t="s">
        <v>2201</v>
      </c>
      <c r="K2104" s="56" t="s">
        <v>2202</v>
      </c>
      <c r="L2104" s="56" t="s">
        <v>7138</v>
      </c>
      <c r="M2104" s="73">
        <v>40343</v>
      </c>
      <c r="N2104" s="56"/>
      <c r="O2104" s="56"/>
      <c r="P2104" s="56" t="s">
        <v>7139</v>
      </c>
      <c r="Q2104" s="56"/>
      <c r="R2104" s="56" t="s">
        <v>70</v>
      </c>
      <c r="S2104" s="56" t="s">
        <v>11415</v>
      </c>
      <c r="T2104" s="56" t="s">
        <v>7140</v>
      </c>
      <c r="U2104" s="57">
        <v>261639</v>
      </c>
      <c r="V2104" s="57">
        <v>-134175.85999999999</v>
      </c>
      <c r="W2104" s="57">
        <v>127463.14</v>
      </c>
      <c r="X2104" s="57">
        <v>0</v>
      </c>
      <c r="Y2104" s="73">
        <v>40343</v>
      </c>
      <c r="Z2104" s="57">
        <v>-7476.19</v>
      </c>
      <c r="AA2104" s="57">
        <v>0</v>
      </c>
      <c r="AB2104" s="57">
        <v>119986.95</v>
      </c>
      <c r="AC2104" s="57">
        <v>0</v>
      </c>
      <c r="AD2104" s="56" t="s">
        <v>9255</v>
      </c>
      <c r="AE2104" s="57">
        <v>0</v>
      </c>
      <c r="AF2104" s="57">
        <v>0</v>
      </c>
      <c r="AG2104" s="57">
        <v>0</v>
      </c>
      <c r="AI2104"/>
      <c r="AJ2104"/>
    </row>
    <row r="2105" spans="1:36">
      <c r="A2105" s="56" t="s">
        <v>50</v>
      </c>
      <c r="B2105" s="56" t="s">
        <v>11427</v>
      </c>
      <c r="C2105" s="56">
        <v>2101010050</v>
      </c>
      <c r="D2105" s="56" t="s">
        <v>43</v>
      </c>
      <c r="E2105" s="56">
        <v>2101020050</v>
      </c>
      <c r="F2105" s="56">
        <v>5401010050</v>
      </c>
      <c r="G2105" s="56" t="s">
        <v>11431</v>
      </c>
      <c r="H2105" s="56">
        <v>400210</v>
      </c>
      <c r="I2105" s="56" t="s">
        <v>11468</v>
      </c>
      <c r="J2105" s="56" t="s">
        <v>2203</v>
      </c>
      <c r="K2105" s="56" t="s">
        <v>2204</v>
      </c>
      <c r="L2105" s="56" t="s">
        <v>7138</v>
      </c>
      <c r="M2105" s="73">
        <v>39539</v>
      </c>
      <c r="N2105" s="56"/>
      <c r="O2105" s="56"/>
      <c r="P2105" s="56" t="s">
        <v>7139</v>
      </c>
      <c r="Q2105" s="56"/>
      <c r="R2105" s="56" t="s">
        <v>70</v>
      </c>
      <c r="S2105" s="56" t="s">
        <v>11415</v>
      </c>
      <c r="T2105" s="56" t="s">
        <v>7140</v>
      </c>
      <c r="U2105" s="57">
        <v>262465</v>
      </c>
      <c r="V2105" s="57">
        <v>-152571.5</v>
      </c>
      <c r="W2105" s="57">
        <v>109893.5</v>
      </c>
      <c r="X2105" s="57">
        <v>0</v>
      </c>
      <c r="Y2105" s="73">
        <v>39539</v>
      </c>
      <c r="Z2105" s="57">
        <v>-6325.1</v>
      </c>
      <c r="AA2105" s="57">
        <v>0</v>
      </c>
      <c r="AB2105" s="57">
        <v>103568.4</v>
      </c>
      <c r="AC2105" s="57">
        <v>0</v>
      </c>
      <c r="AD2105" s="56" t="s">
        <v>9255</v>
      </c>
      <c r="AE2105" s="57">
        <v>0</v>
      </c>
      <c r="AF2105" s="57">
        <v>0</v>
      </c>
      <c r="AG2105" s="57">
        <v>0</v>
      </c>
      <c r="AI2105"/>
      <c r="AJ2105"/>
    </row>
    <row r="2106" spans="1:36">
      <c r="A2106" s="56" t="s">
        <v>50</v>
      </c>
      <c r="B2106" s="56" t="s">
        <v>11427</v>
      </c>
      <c r="C2106" s="56">
        <v>2101010050</v>
      </c>
      <c r="D2106" s="56" t="s">
        <v>43</v>
      </c>
      <c r="E2106" s="56">
        <v>2101020050</v>
      </c>
      <c r="F2106" s="56">
        <v>5401010050</v>
      </c>
      <c r="G2106" s="56" t="s">
        <v>11431</v>
      </c>
      <c r="H2106" s="56">
        <v>400210</v>
      </c>
      <c r="I2106" s="56" t="s">
        <v>11434</v>
      </c>
      <c r="J2106" s="56" t="s">
        <v>2505</v>
      </c>
      <c r="K2106" s="56" t="s">
        <v>2506</v>
      </c>
      <c r="L2106" s="56" t="s">
        <v>7138</v>
      </c>
      <c r="M2106" s="73">
        <v>39539</v>
      </c>
      <c r="N2106" s="56"/>
      <c r="O2106" s="56"/>
      <c r="P2106" s="56" t="s">
        <v>7139</v>
      </c>
      <c r="Q2106" s="56"/>
      <c r="R2106" s="56" t="s">
        <v>70</v>
      </c>
      <c r="S2106" s="56" t="s">
        <v>11415</v>
      </c>
      <c r="T2106" s="56" t="s">
        <v>7140</v>
      </c>
      <c r="U2106" s="57">
        <v>305609</v>
      </c>
      <c r="V2106" s="57">
        <v>-177651.05</v>
      </c>
      <c r="W2106" s="57">
        <v>127957.95</v>
      </c>
      <c r="X2106" s="57">
        <v>0</v>
      </c>
      <c r="Y2106" s="73">
        <v>39539</v>
      </c>
      <c r="Z2106" s="57">
        <v>-7364.83</v>
      </c>
      <c r="AA2106" s="57">
        <v>0</v>
      </c>
      <c r="AB2106" s="57">
        <v>120593.12</v>
      </c>
      <c r="AC2106" s="57">
        <v>0</v>
      </c>
      <c r="AD2106" s="56" t="s">
        <v>9255</v>
      </c>
      <c r="AE2106" s="57">
        <v>0</v>
      </c>
      <c r="AF2106" s="57">
        <v>0</v>
      </c>
      <c r="AG2106" s="57">
        <v>0</v>
      </c>
      <c r="AI2106"/>
      <c r="AJ2106"/>
    </row>
    <row r="2107" spans="1:36">
      <c r="A2107" s="56" t="s">
        <v>50</v>
      </c>
      <c r="B2107" s="56" t="s">
        <v>11427</v>
      </c>
      <c r="C2107" s="56">
        <v>2101010050</v>
      </c>
      <c r="D2107" s="56" t="s">
        <v>43</v>
      </c>
      <c r="E2107" s="56">
        <v>2101020050</v>
      </c>
      <c r="F2107" s="56">
        <v>5401010050</v>
      </c>
      <c r="G2107" s="56" t="s">
        <v>11431</v>
      </c>
      <c r="H2107" s="56">
        <v>400210</v>
      </c>
      <c r="I2107" s="56" t="s">
        <v>11468</v>
      </c>
      <c r="J2107" s="56" t="s">
        <v>2207</v>
      </c>
      <c r="K2107" s="56" t="s">
        <v>2208</v>
      </c>
      <c r="L2107" s="56" t="s">
        <v>7138</v>
      </c>
      <c r="M2107" s="73">
        <v>40320</v>
      </c>
      <c r="N2107" s="56"/>
      <c r="O2107" s="56"/>
      <c r="P2107" s="56" t="s">
        <v>7139</v>
      </c>
      <c r="Q2107" s="56"/>
      <c r="R2107" s="56" t="s">
        <v>70</v>
      </c>
      <c r="S2107" s="56" t="s">
        <v>11415</v>
      </c>
      <c r="T2107" s="56" t="s">
        <v>7140</v>
      </c>
      <c r="U2107" s="57">
        <v>333018</v>
      </c>
      <c r="V2107" s="57">
        <v>-172321.12</v>
      </c>
      <c r="W2107" s="57">
        <v>160696.88</v>
      </c>
      <c r="X2107" s="57">
        <v>0</v>
      </c>
      <c r="Y2107" s="73">
        <v>40320</v>
      </c>
      <c r="Z2107" s="57">
        <v>-9415.14</v>
      </c>
      <c r="AA2107" s="57">
        <v>0</v>
      </c>
      <c r="AB2107" s="57">
        <v>151281.74</v>
      </c>
      <c r="AC2107" s="57">
        <v>0</v>
      </c>
      <c r="AD2107" s="56" t="s">
        <v>9255</v>
      </c>
      <c r="AE2107" s="57">
        <v>0</v>
      </c>
      <c r="AF2107" s="57">
        <v>0</v>
      </c>
      <c r="AG2107" s="57">
        <v>0</v>
      </c>
      <c r="AI2107"/>
      <c r="AJ2107"/>
    </row>
    <row r="2108" spans="1:36">
      <c r="A2108" s="56" t="s">
        <v>50</v>
      </c>
      <c r="B2108" s="56" t="s">
        <v>11427</v>
      </c>
      <c r="C2108" s="56">
        <v>2101010050</v>
      </c>
      <c r="D2108" s="56" t="s">
        <v>43</v>
      </c>
      <c r="E2108" s="56">
        <v>2101020050</v>
      </c>
      <c r="F2108" s="56">
        <v>5401010050</v>
      </c>
      <c r="G2108" s="56" t="s">
        <v>11431</v>
      </c>
      <c r="H2108" s="56">
        <v>400210</v>
      </c>
      <c r="I2108" s="56" t="s">
        <v>11434</v>
      </c>
      <c r="J2108" s="56" t="s">
        <v>2507</v>
      </c>
      <c r="K2108" s="56" t="s">
        <v>2508</v>
      </c>
      <c r="L2108" s="56" t="s">
        <v>7138</v>
      </c>
      <c r="M2108" s="73">
        <v>41009</v>
      </c>
      <c r="N2108" s="56"/>
      <c r="O2108" s="56"/>
      <c r="P2108" s="56" t="s">
        <v>7139</v>
      </c>
      <c r="Q2108" s="56"/>
      <c r="R2108" s="56" t="s">
        <v>70</v>
      </c>
      <c r="S2108" s="56" t="s">
        <v>11415</v>
      </c>
      <c r="T2108" s="56" t="s">
        <v>7140</v>
      </c>
      <c r="U2108" s="57">
        <v>338644</v>
      </c>
      <c r="V2108" s="57">
        <v>-155992.89000000001</v>
      </c>
      <c r="W2108" s="57">
        <v>182651.11</v>
      </c>
      <c r="X2108" s="57">
        <v>0</v>
      </c>
      <c r="Y2108" s="73">
        <v>41009</v>
      </c>
      <c r="Z2108" s="57">
        <v>-10831.73</v>
      </c>
      <c r="AA2108" s="57">
        <v>0</v>
      </c>
      <c r="AB2108" s="57">
        <v>171819.38</v>
      </c>
      <c r="AC2108" s="57">
        <v>0</v>
      </c>
      <c r="AD2108" s="56" t="s">
        <v>9255</v>
      </c>
      <c r="AE2108" s="57">
        <v>0</v>
      </c>
      <c r="AF2108" s="57">
        <v>0</v>
      </c>
      <c r="AG2108" s="57">
        <v>0</v>
      </c>
      <c r="AI2108"/>
      <c r="AJ2108"/>
    </row>
    <row r="2109" spans="1:36">
      <c r="A2109" s="56" t="s">
        <v>50</v>
      </c>
      <c r="B2109" s="56" t="s">
        <v>11427</v>
      </c>
      <c r="C2109" s="56">
        <v>2101010050</v>
      </c>
      <c r="D2109" s="56" t="s">
        <v>43</v>
      </c>
      <c r="E2109" s="56">
        <v>2101020050</v>
      </c>
      <c r="F2109" s="56">
        <v>5401010050</v>
      </c>
      <c r="G2109" s="56" t="s">
        <v>11431</v>
      </c>
      <c r="H2109" s="56">
        <v>400210</v>
      </c>
      <c r="I2109" s="56" t="s">
        <v>11433</v>
      </c>
      <c r="J2109" s="56" t="s">
        <v>2163</v>
      </c>
      <c r="K2109" s="56" t="s">
        <v>2164</v>
      </c>
      <c r="L2109" s="56" t="s">
        <v>7138</v>
      </c>
      <c r="M2109" s="73">
        <v>40589</v>
      </c>
      <c r="N2109" s="56"/>
      <c r="O2109" s="56"/>
      <c r="P2109" s="56" t="s">
        <v>7139</v>
      </c>
      <c r="Q2109" s="56"/>
      <c r="R2109" s="56" t="s">
        <v>70</v>
      </c>
      <c r="S2109" s="56" t="s">
        <v>11415</v>
      </c>
      <c r="T2109" s="56" t="s">
        <v>7140</v>
      </c>
      <c r="U2109" s="57">
        <v>375300</v>
      </c>
      <c r="V2109" s="57">
        <v>-186580.96</v>
      </c>
      <c r="W2109" s="57">
        <v>188719.04</v>
      </c>
      <c r="X2109" s="57">
        <v>0</v>
      </c>
      <c r="Y2109" s="73">
        <v>40589</v>
      </c>
      <c r="Z2109" s="57">
        <v>-11108.54</v>
      </c>
      <c r="AA2109" s="57">
        <v>0</v>
      </c>
      <c r="AB2109" s="57">
        <v>177610.5</v>
      </c>
      <c r="AC2109" s="57">
        <v>0</v>
      </c>
      <c r="AD2109" s="56" t="s">
        <v>9255</v>
      </c>
      <c r="AE2109" s="57">
        <v>0</v>
      </c>
      <c r="AF2109" s="57">
        <v>0</v>
      </c>
      <c r="AG2109" s="57">
        <v>0</v>
      </c>
      <c r="AI2109"/>
      <c r="AJ2109"/>
    </row>
    <row r="2110" spans="1:36">
      <c r="A2110" s="56" t="s">
        <v>50</v>
      </c>
      <c r="B2110" s="56" t="s">
        <v>11427</v>
      </c>
      <c r="C2110" s="56">
        <v>2101010050</v>
      </c>
      <c r="D2110" s="56" t="s">
        <v>43</v>
      </c>
      <c r="E2110" s="56">
        <v>2101020050</v>
      </c>
      <c r="F2110" s="56">
        <v>5401010050</v>
      </c>
      <c r="G2110" s="56" t="s">
        <v>11431</v>
      </c>
      <c r="H2110" s="56">
        <v>400210</v>
      </c>
      <c r="I2110" s="56" t="s">
        <v>11471</v>
      </c>
      <c r="J2110" s="56" t="s">
        <v>2308</v>
      </c>
      <c r="K2110" s="56" t="s">
        <v>2309</v>
      </c>
      <c r="L2110" s="56" t="s">
        <v>7138</v>
      </c>
      <c r="M2110" s="73">
        <v>40974</v>
      </c>
      <c r="N2110" s="56"/>
      <c r="O2110" s="56"/>
      <c r="P2110" s="56" t="s">
        <v>7139</v>
      </c>
      <c r="Q2110" s="56"/>
      <c r="R2110" s="56" t="s">
        <v>70</v>
      </c>
      <c r="S2110" s="56" t="s">
        <v>11415</v>
      </c>
      <c r="T2110" s="56" t="s">
        <v>7140</v>
      </c>
      <c r="U2110" s="57">
        <v>387218</v>
      </c>
      <c r="V2110" s="57">
        <v>-180046.61</v>
      </c>
      <c r="W2110" s="57">
        <v>207171.39</v>
      </c>
      <c r="X2110" s="57">
        <v>0</v>
      </c>
      <c r="Y2110" s="73">
        <v>40974</v>
      </c>
      <c r="Z2110" s="57">
        <v>-12275.68</v>
      </c>
      <c r="AA2110" s="57">
        <v>0</v>
      </c>
      <c r="AB2110" s="57">
        <v>194895.71</v>
      </c>
      <c r="AC2110" s="57">
        <v>0</v>
      </c>
      <c r="AD2110" s="56" t="s">
        <v>9255</v>
      </c>
      <c r="AE2110" s="57">
        <v>0</v>
      </c>
      <c r="AF2110" s="57">
        <v>0</v>
      </c>
      <c r="AG2110" s="57">
        <v>0</v>
      </c>
      <c r="AI2110"/>
      <c r="AJ2110"/>
    </row>
    <row r="2111" spans="1:36">
      <c r="A2111" s="56" t="s">
        <v>50</v>
      </c>
      <c r="B2111" s="56" t="s">
        <v>11427</v>
      </c>
      <c r="C2111" s="56">
        <v>2101010050</v>
      </c>
      <c r="D2111" s="56" t="s">
        <v>43</v>
      </c>
      <c r="E2111" s="56">
        <v>2101020050</v>
      </c>
      <c r="F2111" s="56">
        <v>5401010050</v>
      </c>
      <c r="G2111" s="56" t="s">
        <v>11431</v>
      </c>
      <c r="H2111" s="56">
        <v>400210</v>
      </c>
      <c r="I2111" s="56" t="s">
        <v>11471</v>
      </c>
      <c r="J2111" s="56" t="s">
        <v>2310</v>
      </c>
      <c r="K2111" s="56" t="s">
        <v>2311</v>
      </c>
      <c r="L2111" s="56" t="s">
        <v>7138</v>
      </c>
      <c r="M2111" s="73">
        <v>39539</v>
      </c>
      <c r="N2111" s="56"/>
      <c r="O2111" s="56"/>
      <c r="P2111" s="56" t="s">
        <v>7139</v>
      </c>
      <c r="Q2111" s="56"/>
      <c r="R2111" s="56" t="s">
        <v>70</v>
      </c>
      <c r="S2111" s="56" t="s">
        <v>11415</v>
      </c>
      <c r="T2111" s="56" t="s">
        <v>7140</v>
      </c>
      <c r="U2111" s="57">
        <v>388833</v>
      </c>
      <c r="V2111" s="57">
        <v>-226029.66</v>
      </c>
      <c r="W2111" s="57">
        <v>162803.34</v>
      </c>
      <c r="X2111" s="57">
        <v>0</v>
      </c>
      <c r="Y2111" s="73">
        <v>39539</v>
      </c>
      <c r="Z2111" s="57">
        <v>-9370.41</v>
      </c>
      <c r="AA2111" s="57">
        <v>0</v>
      </c>
      <c r="AB2111" s="57">
        <v>153432.93</v>
      </c>
      <c r="AC2111" s="57">
        <v>0</v>
      </c>
      <c r="AD2111" s="56" t="s">
        <v>9255</v>
      </c>
      <c r="AE2111" s="57">
        <v>0</v>
      </c>
      <c r="AF2111" s="57">
        <v>0</v>
      </c>
      <c r="AG2111" s="57">
        <v>0</v>
      </c>
      <c r="AI2111"/>
      <c r="AJ2111"/>
    </row>
    <row r="2112" spans="1:36">
      <c r="A2112" s="56" t="s">
        <v>50</v>
      </c>
      <c r="B2112" s="56" t="s">
        <v>11427</v>
      </c>
      <c r="C2112" s="56">
        <v>2101010050</v>
      </c>
      <c r="D2112" s="56" t="s">
        <v>43</v>
      </c>
      <c r="E2112" s="56">
        <v>2101020050</v>
      </c>
      <c r="F2112" s="56">
        <v>5401010050</v>
      </c>
      <c r="G2112" s="56" t="s">
        <v>11431</v>
      </c>
      <c r="H2112" s="56">
        <v>400210</v>
      </c>
      <c r="I2112" s="56" t="s">
        <v>11471</v>
      </c>
      <c r="J2112" s="56" t="s">
        <v>2312</v>
      </c>
      <c r="K2112" s="56" t="s">
        <v>2313</v>
      </c>
      <c r="L2112" s="56" t="s">
        <v>7138</v>
      </c>
      <c r="M2112" s="73">
        <v>40266</v>
      </c>
      <c r="N2112" s="56"/>
      <c r="O2112" s="56"/>
      <c r="P2112" s="56" t="s">
        <v>7139</v>
      </c>
      <c r="Q2112" s="56"/>
      <c r="R2112" s="56" t="s">
        <v>70</v>
      </c>
      <c r="S2112" s="56" t="s">
        <v>11415</v>
      </c>
      <c r="T2112" s="56" t="s">
        <v>7140</v>
      </c>
      <c r="U2112" s="57">
        <v>389972</v>
      </c>
      <c r="V2112" s="57">
        <v>-203535.65</v>
      </c>
      <c r="W2112" s="57">
        <v>186436.35</v>
      </c>
      <c r="X2112" s="57">
        <v>0</v>
      </c>
      <c r="Y2112" s="73">
        <v>40266</v>
      </c>
      <c r="Z2112" s="57">
        <v>-10911.39</v>
      </c>
      <c r="AA2112" s="57">
        <v>0</v>
      </c>
      <c r="AB2112" s="57">
        <v>175524.96</v>
      </c>
      <c r="AC2112" s="57">
        <v>0</v>
      </c>
      <c r="AD2112" s="56" t="s">
        <v>9255</v>
      </c>
      <c r="AE2112" s="57">
        <v>0</v>
      </c>
      <c r="AF2112" s="57">
        <v>0</v>
      </c>
      <c r="AG2112" s="57">
        <v>0</v>
      </c>
      <c r="AI2112"/>
      <c r="AJ2112"/>
    </row>
    <row r="2113" spans="1:36">
      <c r="A2113" s="56" t="s">
        <v>50</v>
      </c>
      <c r="B2113" s="56" t="s">
        <v>11427</v>
      </c>
      <c r="C2113" s="56">
        <v>2101010050</v>
      </c>
      <c r="D2113" s="56" t="s">
        <v>43</v>
      </c>
      <c r="E2113" s="56">
        <v>2101020050</v>
      </c>
      <c r="F2113" s="56">
        <v>5401010050</v>
      </c>
      <c r="G2113" s="56" t="s">
        <v>11431</v>
      </c>
      <c r="H2113" s="56">
        <v>400210</v>
      </c>
      <c r="I2113" s="56" t="s">
        <v>11434</v>
      </c>
      <c r="J2113" s="56" t="s">
        <v>2511</v>
      </c>
      <c r="K2113" s="56" t="s">
        <v>2512</v>
      </c>
      <c r="L2113" s="56" t="s">
        <v>7138</v>
      </c>
      <c r="M2113" s="73">
        <v>40568</v>
      </c>
      <c r="N2113" s="56"/>
      <c r="O2113" s="56"/>
      <c r="P2113" s="56" t="s">
        <v>7139</v>
      </c>
      <c r="Q2113" s="56"/>
      <c r="R2113" s="56" t="s">
        <v>70</v>
      </c>
      <c r="S2113" s="56" t="s">
        <v>11415</v>
      </c>
      <c r="T2113" s="56" t="s">
        <v>7140</v>
      </c>
      <c r="U2113" s="57">
        <v>405022</v>
      </c>
      <c r="V2113" s="57">
        <v>-202388.42</v>
      </c>
      <c r="W2113" s="57">
        <v>202633.58</v>
      </c>
      <c r="X2113" s="57">
        <v>0</v>
      </c>
      <c r="Y2113" s="73">
        <v>40568</v>
      </c>
      <c r="Z2113" s="57">
        <v>-11920.89</v>
      </c>
      <c r="AA2113" s="57">
        <v>0</v>
      </c>
      <c r="AB2113" s="57">
        <v>190712.69</v>
      </c>
      <c r="AC2113" s="57">
        <v>0</v>
      </c>
      <c r="AD2113" s="56" t="s">
        <v>9255</v>
      </c>
      <c r="AE2113" s="57">
        <v>0</v>
      </c>
      <c r="AF2113" s="57">
        <v>0</v>
      </c>
      <c r="AG2113" s="57">
        <v>0</v>
      </c>
      <c r="AI2113"/>
      <c r="AJ2113"/>
    </row>
    <row r="2114" spans="1:36">
      <c r="A2114" s="56" t="s">
        <v>50</v>
      </c>
      <c r="B2114" s="56" t="s">
        <v>11427</v>
      </c>
      <c r="C2114" s="56">
        <v>2101010050</v>
      </c>
      <c r="D2114" s="56" t="s">
        <v>43</v>
      </c>
      <c r="E2114" s="56">
        <v>2101020050</v>
      </c>
      <c r="F2114" s="56">
        <v>5401010050</v>
      </c>
      <c r="G2114" s="56" t="s">
        <v>11431</v>
      </c>
      <c r="H2114" s="56">
        <v>400210</v>
      </c>
      <c r="I2114" s="56" t="s">
        <v>11434</v>
      </c>
      <c r="J2114" s="56" t="s">
        <v>2513</v>
      </c>
      <c r="K2114" s="56" t="s">
        <v>2514</v>
      </c>
      <c r="L2114" s="56" t="s">
        <v>7138</v>
      </c>
      <c r="M2114" s="73">
        <v>40329</v>
      </c>
      <c r="N2114" s="56"/>
      <c r="O2114" s="56"/>
      <c r="P2114" s="56" t="s">
        <v>7139</v>
      </c>
      <c r="Q2114" s="56"/>
      <c r="R2114" s="56" t="s">
        <v>70</v>
      </c>
      <c r="S2114" s="56" t="s">
        <v>11415</v>
      </c>
      <c r="T2114" s="56" t="s">
        <v>7140</v>
      </c>
      <c r="U2114" s="57">
        <v>413020</v>
      </c>
      <c r="V2114" s="57">
        <v>-212491.12</v>
      </c>
      <c r="W2114" s="57">
        <v>200528.88</v>
      </c>
      <c r="X2114" s="57">
        <v>0</v>
      </c>
      <c r="Y2114" s="73">
        <v>40329</v>
      </c>
      <c r="Z2114" s="57">
        <v>-11757.18</v>
      </c>
      <c r="AA2114" s="57">
        <v>0</v>
      </c>
      <c r="AB2114" s="57">
        <v>188771.7</v>
      </c>
      <c r="AC2114" s="57">
        <v>0</v>
      </c>
      <c r="AD2114" s="56" t="s">
        <v>9255</v>
      </c>
      <c r="AE2114" s="57">
        <v>0</v>
      </c>
      <c r="AF2114" s="57">
        <v>0</v>
      </c>
      <c r="AG2114" s="57">
        <v>0</v>
      </c>
      <c r="AI2114"/>
      <c r="AJ2114"/>
    </row>
    <row r="2115" spans="1:36">
      <c r="A2115" s="56" t="s">
        <v>50</v>
      </c>
      <c r="B2115" s="56" t="s">
        <v>11427</v>
      </c>
      <c r="C2115" s="56">
        <v>2101010050</v>
      </c>
      <c r="D2115" s="56" t="s">
        <v>43</v>
      </c>
      <c r="E2115" s="56">
        <v>2101020050</v>
      </c>
      <c r="F2115" s="56">
        <v>5401010050</v>
      </c>
      <c r="G2115" s="56" t="s">
        <v>11431</v>
      </c>
      <c r="H2115" s="56">
        <v>400210</v>
      </c>
      <c r="I2115" s="56" t="s">
        <v>11433</v>
      </c>
      <c r="J2115" s="56" t="s">
        <v>2167</v>
      </c>
      <c r="K2115" s="56" t="s">
        <v>2168</v>
      </c>
      <c r="L2115" s="56" t="s">
        <v>7138</v>
      </c>
      <c r="M2115" s="73">
        <v>41474</v>
      </c>
      <c r="N2115" s="56"/>
      <c r="O2115" s="56"/>
      <c r="P2115" s="56" t="s">
        <v>7139</v>
      </c>
      <c r="Q2115" s="56"/>
      <c r="R2115" s="56" t="s">
        <v>70</v>
      </c>
      <c r="S2115" s="56" t="s">
        <v>11415</v>
      </c>
      <c r="T2115" s="56" t="s">
        <v>7140</v>
      </c>
      <c r="U2115" s="57">
        <v>535448</v>
      </c>
      <c r="V2115" s="57">
        <v>-223886.69</v>
      </c>
      <c r="W2115" s="57">
        <v>311561.31</v>
      </c>
      <c r="X2115" s="57">
        <v>0</v>
      </c>
      <c r="Y2115" s="73">
        <v>41474</v>
      </c>
      <c r="Z2115" s="57">
        <v>-18614.38</v>
      </c>
      <c r="AA2115" s="57">
        <v>0</v>
      </c>
      <c r="AB2115" s="57">
        <v>292946.93</v>
      </c>
      <c r="AC2115" s="57">
        <v>0</v>
      </c>
      <c r="AD2115" s="56" t="s">
        <v>9255</v>
      </c>
      <c r="AE2115" s="57">
        <v>0</v>
      </c>
      <c r="AF2115" s="57">
        <v>0</v>
      </c>
      <c r="AG2115" s="57">
        <v>0</v>
      </c>
      <c r="AI2115"/>
      <c r="AJ2115"/>
    </row>
    <row r="2116" spans="1:36">
      <c r="A2116" s="56" t="s">
        <v>50</v>
      </c>
      <c r="B2116" s="56" t="s">
        <v>11427</v>
      </c>
      <c r="C2116" s="56">
        <v>2101010050</v>
      </c>
      <c r="D2116" s="56" t="s">
        <v>43</v>
      </c>
      <c r="E2116" s="56">
        <v>2101020050</v>
      </c>
      <c r="F2116" s="56">
        <v>5401010050</v>
      </c>
      <c r="G2116" s="56" t="s">
        <v>11431</v>
      </c>
      <c r="H2116" s="56">
        <v>400210</v>
      </c>
      <c r="I2116" s="56" t="s">
        <v>11432</v>
      </c>
      <c r="J2116" s="56" t="s">
        <v>2701</v>
      </c>
      <c r="K2116" s="56" t="s">
        <v>2702</v>
      </c>
      <c r="L2116" s="56" t="s">
        <v>7138</v>
      </c>
      <c r="M2116" s="73">
        <v>40528</v>
      </c>
      <c r="N2116" s="56"/>
      <c r="O2116" s="56"/>
      <c r="P2116" s="56" t="s">
        <v>7139</v>
      </c>
      <c r="Q2116" s="56"/>
      <c r="R2116" s="56" t="s">
        <v>70</v>
      </c>
      <c r="S2116" s="56" t="s">
        <v>11415</v>
      </c>
      <c r="T2116" s="56" t="s">
        <v>7140</v>
      </c>
      <c r="U2116" s="57">
        <v>572514</v>
      </c>
      <c r="V2116" s="57">
        <v>-281128.44</v>
      </c>
      <c r="W2116" s="57">
        <v>291385.56</v>
      </c>
      <c r="X2116" s="57">
        <v>0</v>
      </c>
      <c r="Y2116" s="73">
        <v>40528</v>
      </c>
      <c r="Z2116" s="57">
        <v>-17174.52</v>
      </c>
      <c r="AA2116" s="57">
        <v>0</v>
      </c>
      <c r="AB2116" s="57">
        <v>274211.03999999998</v>
      </c>
      <c r="AC2116" s="57">
        <v>0</v>
      </c>
      <c r="AD2116" s="56" t="s">
        <v>9255</v>
      </c>
      <c r="AE2116" s="57">
        <v>0</v>
      </c>
      <c r="AF2116" s="57">
        <v>0</v>
      </c>
      <c r="AG2116" s="57">
        <v>0</v>
      </c>
      <c r="AI2116"/>
      <c r="AJ2116"/>
    </row>
    <row r="2117" spans="1:36">
      <c r="A2117" s="56" t="s">
        <v>50</v>
      </c>
      <c r="B2117" s="56" t="s">
        <v>11427</v>
      </c>
      <c r="C2117" s="56">
        <v>2101010050</v>
      </c>
      <c r="D2117" s="56" t="s">
        <v>43</v>
      </c>
      <c r="E2117" s="56">
        <v>2101020050</v>
      </c>
      <c r="F2117" s="56">
        <v>5401010050</v>
      </c>
      <c r="G2117" s="56" t="s">
        <v>11431</v>
      </c>
      <c r="H2117" s="56">
        <v>400210</v>
      </c>
      <c r="I2117" s="56" t="s">
        <v>11432</v>
      </c>
      <c r="J2117" s="56" t="s">
        <v>2703</v>
      </c>
      <c r="K2117" s="56" t="s">
        <v>2704</v>
      </c>
      <c r="L2117" s="56" t="s">
        <v>7138</v>
      </c>
      <c r="M2117" s="73">
        <v>40917</v>
      </c>
      <c r="N2117" s="56"/>
      <c r="O2117" s="56"/>
      <c r="P2117" s="56" t="s">
        <v>7139</v>
      </c>
      <c r="Q2117" s="56"/>
      <c r="R2117" s="56" t="s">
        <v>70</v>
      </c>
      <c r="S2117" s="56" t="s">
        <v>11415</v>
      </c>
      <c r="T2117" s="56" t="s">
        <v>7140</v>
      </c>
      <c r="U2117" s="57">
        <v>670637</v>
      </c>
      <c r="V2117" s="57">
        <v>-316572.96000000002</v>
      </c>
      <c r="W2117" s="57">
        <v>354064.04</v>
      </c>
      <c r="X2117" s="57">
        <v>0</v>
      </c>
      <c r="Y2117" s="73">
        <v>40917</v>
      </c>
      <c r="Z2117" s="57">
        <v>-20950.64</v>
      </c>
      <c r="AA2117" s="57">
        <v>0</v>
      </c>
      <c r="AB2117" s="57">
        <v>333113.40000000002</v>
      </c>
      <c r="AC2117" s="57">
        <v>0</v>
      </c>
      <c r="AD2117" s="56" t="s">
        <v>9255</v>
      </c>
      <c r="AE2117" s="57">
        <v>0</v>
      </c>
      <c r="AF2117" s="57">
        <v>0</v>
      </c>
      <c r="AG2117" s="57">
        <v>0</v>
      </c>
      <c r="AI2117"/>
      <c r="AJ2117"/>
    </row>
    <row r="2118" spans="1:36">
      <c r="A2118" s="56" t="s">
        <v>50</v>
      </c>
      <c r="B2118" s="56" t="s">
        <v>11427</v>
      </c>
      <c r="C2118" s="56">
        <v>2101010050</v>
      </c>
      <c r="D2118" s="56" t="s">
        <v>43</v>
      </c>
      <c r="E2118" s="56">
        <v>2101020050</v>
      </c>
      <c r="F2118" s="56">
        <v>5401010050</v>
      </c>
      <c r="G2118" s="56" t="s">
        <v>11431</v>
      </c>
      <c r="H2118" s="56">
        <v>400210</v>
      </c>
      <c r="I2118" s="56" t="s">
        <v>11468</v>
      </c>
      <c r="J2118" s="56" t="s">
        <v>2209</v>
      </c>
      <c r="K2118" s="56" t="s">
        <v>2210</v>
      </c>
      <c r="L2118" s="56" t="s">
        <v>7138</v>
      </c>
      <c r="M2118" s="73">
        <v>39539</v>
      </c>
      <c r="N2118" s="56"/>
      <c r="O2118" s="56"/>
      <c r="P2118" s="56" t="s">
        <v>7139</v>
      </c>
      <c r="Q2118" s="56"/>
      <c r="R2118" s="56" t="s">
        <v>70</v>
      </c>
      <c r="S2118" s="56" t="s">
        <v>11415</v>
      </c>
      <c r="T2118" s="56" t="s">
        <v>7140</v>
      </c>
      <c r="U2118" s="57">
        <v>763677</v>
      </c>
      <c r="V2118" s="57">
        <v>-443926.78</v>
      </c>
      <c r="W2118" s="57">
        <v>319750.21999999997</v>
      </c>
      <c r="X2118" s="57">
        <v>0</v>
      </c>
      <c r="Y2118" s="73">
        <v>39539</v>
      </c>
      <c r="Z2118" s="57">
        <v>-18403.75</v>
      </c>
      <c r="AA2118" s="57">
        <v>0</v>
      </c>
      <c r="AB2118" s="57">
        <v>301346.46999999997</v>
      </c>
      <c r="AC2118" s="57">
        <v>0</v>
      </c>
      <c r="AD2118" s="56" t="s">
        <v>9255</v>
      </c>
      <c r="AE2118" s="57">
        <v>0</v>
      </c>
      <c r="AF2118" s="57">
        <v>0</v>
      </c>
      <c r="AG2118" s="57">
        <v>0</v>
      </c>
      <c r="AI2118"/>
      <c r="AJ2118"/>
    </row>
    <row r="2119" spans="1:36">
      <c r="A2119" s="56" t="s">
        <v>50</v>
      </c>
      <c r="B2119" s="56" t="s">
        <v>11427</v>
      </c>
      <c r="C2119" s="56">
        <v>2101010050</v>
      </c>
      <c r="D2119" s="56" t="s">
        <v>43</v>
      </c>
      <c r="E2119" s="56">
        <v>2101020050</v>
      </c>
      <c r="F2119" s="56">
        <v>5401010050</v>
      </c>
      <c r="G2119" s="56" t="s">
        <v>11431</v>
      </c>
      <c r="H2119" s="56">
        <v>400210</v>
      </c>
      <c r="I2119" s="56" t="s">
        <v>11468</v>
      </c>
      <c r="J2119" s="56" t="s">
        <v>2211</v>
      </c>
      <c r="K2119" s="56" t="s">
        <v>2212</v>
      </c>
      <c r="L2119" s="56" t="s">
        <v>7138</v>
      </c>
      <c r="M2119" s="73">
        <v>41550</v>
      </c>
      <c r="N2119" s="56"/>
      <c r="O2119" s="56"/>
      <c r="P2119" s="56" t="s">
        <v>7139</v>
      </c>
      <c r="Q2119" s="56"/>
      <c r="R2119" s="56" t="s">
        <v>70</v>
      </c>
      <c r="S2119" s="56" t="s">
        <v>11415</v>
      </c>
      <c r="T2119" s="56" t="s">
        <v>7140</v>
      </c>
      <c r="U2119" s="57">
        <v>825172</v>
      </c>
      <c r="V2119" s="57">
        <v>-337151.32</v>
      </c>
      <c r="W2119" s="57">
        <v>488020.68</v>
      </c>
      <c r="X2119" s="57">
        <v>0</v>
      </c>
      <c r="Y2119" s="73">
        <v>41550</v>
      </c>
      <c r="Z2119" s="57">
        <v>-29201.279999999999</v>
      </c>
      <c r="AA2119" s="57">
        <v>0</v>
      </c>
      <c r="AB2119" s="57">
        <v>458819.4</v>
      </c>
      <c r="AC2119" s="57">
        <v>0</v>
      </c>
      <c r="AD2119" s="56" t="s">
        <v>9255</v>
      </c>
      <c r="AE2119" s="57">
        <v>0</v>
      </c>
      <c r="AF2119" s="57">
        <v>0</v>
      </c>
      <c r="AG2119" s="57">
        <v>0</v>
      </c>
      <c r="AI2119"/>
      <c r="AJ2119"/>
    </row>
    <row r="2120" spans="1:36">
      <c r="A2120" s="56" t="s">
        <v>50</v>
      </c>
      <c r="B2120" s="56" t="s">
        <v>11427</v>
      </c>
      <c r="C2120" s="56">
        <v>2101010050</v>
      </c>
      <c r="D2120" s="56" t="s">
        <v>43</v>
      </c>
      <c r="E2120" s="56">
        <v>2101020050</v>
      </c>
      <c r="F2120" s="56">
        <v>5401010050</v>
      </c>
      <c r="G2120" s="56" t="s">
        <v>11431</v>
      </c>
      <c r="H2120" s="56">
        <v>400210</v>
      </c>
      <c r="I2120" s="56" t="s">
        <v>11432</v>
      </c>
      <c r="J2120" s="56" t="s">
        <v>2709</v>
      </c>
      <c r="K2120" s="56" t="s">
        <v>2710</v>
      </c>
      <c r="L2120" s="56" t="s">
        <v>7138</v>
      </c>
      <c r="M2120" s="73">
        <v>41359</v>
      </c>
      <c r="N2120" s="56"/>
      <c r="O2120" s="56"/>
      <c r="P2120" s="56" t="s">
        <v>7139</v>
      </c>
      <c r="Q2120" s="56"/>
      <c r="R2120" s="56" t="s">
        <v>70</v>
      </c>
      <c r="S2120" s="56" t="s">
        <v>11415</v>
      </c>
      <c r="T2120" s="56" t="s">
        <v>7140</v>
      </c>
      <c r="U2120" s="57">
        <v>913419</v>
      </c>
      <c r="V2120" s="57">
        <v>-395187.36</v>
      </c>
      <c r="W2120" s="57">
        <v>518231.64</v>
      </c>
      <c r="X2120" s="57">
        <v>0</v>
      </c>
      <c r="Y2120" s="73">
        <v>41359</v>
      </c>
      <c r="Z2120" s="57">
        <v>-30887.53</v>
      </c>
      <c r="AA2120" s="57">
        <v>0</v>
      </c>
      <c r="AB2120" s="57">
        <v>487344.11</v>
      </c>
      <c r="AC2120" s="57">
        <v>0</v>
      </c>
      <c r="AD2120" s="56" t="s">
        <v>9255</v>
      </c>
      <c r="AE2120" s="57">
        <v>0</v>
      </c>
      <c r="AF2120" s="57">
        <v>0</v>
      </c>
      <c r="AG2120" s="57">
        <v>0</v>
      </c>
      <c r="AI2120"/>
      <c r="AJ2120"/>
    </row>
    <row r="2121" spans="1:36">
      <c r="A2121" s="56" t="s">
        <v>50</v>
      </c>
      <c r="B2121" s="56" t="s">
        <v>11427</v>
      </c>
      <c r="C2121" s="56">
        <v>2101010050</v>
      </c>
      <c r="D2121" s="56" t="s">
        <v>43</v>
      </c>
      <c r="E2121" s="56">
        <v>2101020050</v>
      </c>
      <c r="F2121" s="56">
        <v>5401010050</v>
      </c>
      <c r="G2121" s="56" t="s">
        <v>11431</v>
      </c>
      <c r="H2121" s="56">
        <v>400210</v>
      </c>
      <c r="I2121" s="56" t="s">
        <v>11468</v>
      </c>
      <c r="J2121" s="56" t="s">
        <v>2213</v>
      </c>
      <c r="K2121" s="56" t="s">
        <v>2214</v>
      </c>
      <c r="L2121" s="56" t="s">
        <v>7138</v>
      </c>
      <c r="M2121" s="73">
        <v>41328</v>
      </c>
      <c r="N2121" s="56"/>
      <c r="O2121" s="56"/>
      <c r="P2121" s="56" t="s">
        <v>7139</v>
      </c>
      <c r="Q2121" s="56"/>
      <c r="R2121" s="56" t="s">
        <v>70</v>
      </c>
      <c r="S2121" s="56" t="s">
        <v>11415</v>
      </c>
      <c r="T2121" s="56" t="s">
        <v>7140</v>
      </c>
      <c r="U2121" s="57">
        <v>965545</v>
      </c>
      <c r="V2121" s="57">
        <v>-421533.37</v>
      </c>
      <c r="W2121" s="57">
        <v>544011.63</v>
      </c>
      <c r="X2121" s="57">
        <v>0</v>
      </c>
      <c r="Y2121" s="73">
        <v>41328</v>
      </c>
      <c r="Z2121" s="57">
        <v>-32402.21</v>
      </c>
      <c r="AA2121" s="57">
        <v>0</v>
      </c>
      <c r="AB2121" s="57">
        <v>511609.42</v>
      </c>
      <c r="AC2121" s="57">
        <v>0</v>
      </c>
      <c r="AD2121" s="56" t="s">
        <v>9255</v>
      </c>
      <c r="AE2121" s="57">
        <v>0</v>
      </c>
      <c r="AF2121" s="57">
        <v>0</v>
      </c>
      <c r="AG2121" s="57">
        <v>0</v>
      </c>
      <c r="AI2121"/>
      <c r="AJ2121"/>
    </row>
    <row r="2122" spans="1:36">
      <c r="A2122" s="56" t="s">
        <v>50</v>
      </c>
      <c r="B2122" s="56" t="s">
        <v>11427</v>
      </c>
      <c r="C2122" s="56">
        <v>2101010050</v>
      </c>
      <c r="D2122" s="56" t="s">
        <v>43</v>
      </c>
      <c r="E2122" s="56">
        <v>2101020050</v>
      </c>
      <c r="F2122" s="56">
        <v>5401010050</v>
      </c>
      <c r="G2122" s="56" t="s">
        <v>11431</v>
      </c>
      <c r="H2122" s="56">
        <v>400210</v>
      </c>
      <c r="I2122" s="56" t="s">
        <v>11471</v>
      </c>
      <c r="J2122" s="56" t="s">
        <v>2318</v>
      </c>
      <c r="K2122" s="56" t="s">
        <v>2319</v>
      </c>
      <c r="L2122" s="56" t="s">
        <v>7138</v>
      </c>
      <c r="M2122" s="73">
        <v>41638</v>
      </c>
      <c r="N2122" s="56"/>
      <c r="O2122" s="56"/>
      <c r="P2122" s="56" t="s">
        <v>7139</v>
      </c>
      <c r="Q2122" s="56"/>
      <c r="R2122" s="56" t="s">
        <v>70</v>
      </c>
      <c r="S2122" s="56" t="s">
        <v>11415</v>
      </c>
      <c r="T2122" s="56" t="s">
        <v>7140</v>
      </c>
      <c r="U2122" s="57">
        <v>1174724</v>
      </c>
      <c r="V2122" s="57">
        <v>-467039.29</v>
      </c>
      <c r="W2122" s="57">
        <v>707684.71</v>
      </c>
      <c r="X2122" s="57">
        <v>0</v>
      </c>
      <c r="Y2122" s="73">
        <v>41638</v>
      </c>
      <c r="Z2122" s="57">
        <v>-42416.6</v>
      </c>
      <c r="AA2122" s="57">
        <v>0</v>
      </c>
      <c r="AB2122" s="57">
        <v>665268.11</v>
      </c>
      <c r="AC2122" s="57">
        <v>0</v>
      </c>
      <c r="AD2122" s="56" t="s">
        <v>9255</v>
      </c>
      <c r="AE2122" s="57">
        <v>0</v>
      </c>
      <c r="AF2122" s="57">
        <v>0</v>
      </c>
      <c r="AG2122" s="57">
        <v>0</v>
      </c>
      <c r="AI2122"/>
      <c r="AJ2122"/>
    </row>
    <row r="2123" spans="1:36">
      <c r="A2123" s="56" t="s">
        <v>50</v>
      </c>
      <c r="B2123" s="56" t="s">
        <v>11427</v>
      </c>
      <c r="C2123" s="56">
        <v>2101010050</v>
      </c>
      <c r="D2123" s="56" t="s">
        <v>43</v>
      </c>
      <c r="E2123" s="56">
        <v>2101020050</v>
      </c>
      <c r="F2123" s="56">
        <v>5401010050</v>
      </c>
      <c r="G2123" s="56" t="s">
        <v>11431</v>
      </c>
      <c r="H2123" s="56">
        <v>400210</v>
      </c>
      <c r="I2123" s="56" t="s">
        <v>11471</v>
      </c>
      <c r="J2123" s="56" t="s">
        <v>2320</v>
      </c>
      <c r="K2123" s="56" t="s">
        <v>2321</v>
      </c>
      <c r="L2123" s="56" t="s">
        <v>7138</v>
      </c>
      <c r="M2123" s="73">
        <v>40271</v>
      </c>
      <c r="N2123" s="56"/>
      <c r="O2123" s="56"/>
      <c r="P2123" s="56" t="s">
        <v>7139</v>
      </c>
      <c r="Q2123" s="56"/>
      <c r="R2123" s="56" t="s">
        <v>70</v>
      </c>
      <c r="S2123" s="56" t="s">
        <v>11415</v>
      </c>
      <c r="T2123" s="56" t="s">
        <v>7140</v>
      </c>
      <c r="U2123" s="57">
        <v>1367397</v>
      </c>
      <c r="V2123" s="57">
        <v>-712867.94</v>
      </c>
      <c r="W2123" s="57">
        <v>654529.06000000006</v>
      </c>
      <c r="X2123" s="57">
        <v>0</v>
      </c>
      <c r="Y2123" s="73">
        <v>40271</v>
      </c>
      <c r="Z2123" s="57">
        <v>-38312.559999999998</v>
      </c>
      <c r="AA2123" s="57">
        <v>0</v>
      </c>
      <c r="AB2123" s="57">
        <v>616216.5</v>
      </c>
      <c r="AC2123" s="57">
        <v>0</v>
      </c>
      <c r="AD2123" s="56" t="s">
        <v>9255</v>
      </c>
      <c r="AE2123" s="57">
        <v>0</v>
      </c>
      <c r="AF2123" s="57">
        <v>0</v>
      </c>
      <c r="AG2123" s="57">
        <v>0</v>
      </c>
      <c r="AI2123"/>
      <c r="AJ2123"/>
    </row>
    <row r="2124" spans="1:36">
      <c r="A2124" s="56" t="s">
        <v>50</v>
      </c>
      <c r="B2124" s="56" t="s">
        <v>11427</v>
      </c>
      <c r="C2124" s="56">
        <v>2101010050</v>
      </c>
      <c r="D2124" s="56" t="s">
        <v>43</v>
      </c>
      <c r="E2124" s="56">
        <v>2101020050</v>
      </c>
      <c r="F2124" s="56">
        <v>5401010050</v>
      </c>
      <c r="G2124" s="56" t="s">
        <v>11431</v>
      </c>
      <c r="H2124" s="56">
        <v>400210</v>
      </c>
      <c r="I2124" s="56" t="s">
        <v>11434</v>
      </c>
      <c r="J2124" s="56" t="s">
        <v>2521</v>
      </c>
      <c r="K2124" s="56" t="s">
        <v>2522</v>
      </c>
      <c r="L2124" s="56" t="s">
        <v>7138</v>
      </c>
      <c r="M2124" s="73">
        <v>40353</v>
      </c>
      <c r="N2124" s="56"/>
      <c r="O2124" s="56"/>
      <c r="P2124" s="56" t="s">
        <v>7139</v>
      </c>
      <c r="Q2124" s="56"/>
      <c r="R2124" s="56" t="s">
        <v>70</v>
      </c>
      <c r="S2124" s="56" t="s">
        <v>11415</v>
      </c>
      <c r="T2124" s="56" t="s">
        <v>7140</v>
      </c>
      <c r="U2124" s="57">
        <v>1475998</v>
      </c>
      <c r="V2124" s="57">
        <v>-755192.67</v>
      </c>
      <c r="W2124" s="57">
        <v>720805.33</v>
      </c>
      <c r="X2124" s="57">
        <v>0</v>
      </c>
      <c r="Y2124" s="73">
        <v>40353</v>
      </c>
      <c r="Z2124" s="57">
        <v>-42289.59</v>
      </c>
      <c r="AA2124" s="57">
        <v>0</v>
      </c>
      <c r="AB2124" s="57">
        <v>678515.74</v>
      </c>
      <c r="AC2124" s="57">
        <v>0</v>
      </c>
      <c r="AD2124" s="56" t="s">
        <v>9255</v>
      </c>
      <c r="AE2124" s="57">
        <v>0</v>
      </c>
      <c r="AF2124" s="57">
        <v>0</v>
      </c>
      <c r="AG2124" s="57">
        <v>0</v>
      </c>
      <c r="AI2124"/>
      <c r="AJ2124"/>
    </row>
    <row r="2125" spans="1:36">
      <c r="A2125" s="56" t="s">
        <v>50</v>
      </c>
      <c r="B2125" s="56" t="s">
        <v>11427</v>
      </c>
      <c r="C2125" s="56">
        <v>2101010050</v>
      </c>
      <c r="D2125" s="56" t="s">
        <v>43</v>
      </c>
      <c r="E2125" s="56">
        <v>2101020050</v>
      </c>
      <c r="F2125" s="56">
        <v>5401010050</v>
      </c>
      <c r="G2125" s="56" t="s">
        <v>11431</v>
      </c>
      <c r="H2125" s="56">
        <v>400210</v>
      </c>
      <c r="I2125" s="56" t="s">
        <v>11471</v>
      </c>
      <c r="J2125" s="56" t="s">
        <v>2322</v>
      </c>
      <c r="K2125" s="56" t="s">
        <v>2323</v>
      </c>
      <c r="L2125" s="56" t="s">
        <v>7138</v>
      </c>
      <c r="M2125" s="73">
        <v>41671</v>
      </c>
      <c r="N2125" s="56"/>
      <c r="O2125" s="56"/>
      <c r="P2125" s="56" t="s">
        <v>7139</v>
      </c>
      <c r="Q2125" s="56"/>
      <c r="R2125" s="56" t="s">
        <v>70</v>
      </c>
      <c r="S2125" s="56" t="s">
        <v>11415</v>
      </c>
      <c r="T2125" s="56" t="s">
        <v>7140</v>
      </c>
      <c r="U2125" s="57">
        <v>1534975</v>
      </c>
      <c r="V2125" s="57">
        <v>-630977.93999999994</v>
      </c>
      <c r="W2125" s="57">
        <v>903997.06</v>
      </c>
      <c r="X2125" s="57">
        <v>0</v>
      </c>
      <c r="Y2125" s="73">
        <v>41671</v>
      </c>
      <c r="Z2125" s="57">
        <v>-54702.22</v>
      </c>
      <c r="AA2125" s="57">
        <v>0</v>
      </c>
      <c r="AB2125" s="57">
        <v>849294.84</v>
      </c>
      <c r="AC2125" s="57">
        <v>0</v>
      </c>
      <c r="AD2125" s="56" t="s">
        <v>9255</v>
      </c>
      <c r="AE2125" s="57">
        <v>0</v>
      </c>
      <c r="AF2125" s="57">
        <v>0</v>
      </c>
      <c r="AG2125" s="57">
        <v>0</v>
      </c>
      <c r="AI2125"/>
      <c r="AJ2125"/>
    </row>
    <row r="2126" spans="1:36">
      <c r="A2126" s="56" t="s">
        <v>50</v>
      </c>
      <c r="B2126" s="56" t="s">
        <v>11427</v>
      </c>
      <c r="C2126" s="56">
        <v>2101010050</v>
      </c>
      <c r="D2126" s="56" t="s">
        <v>43</v>
      </c>
      <c r="E2126" s="56">
        <v>2101020050</v>
      </c>
      <c r="F2126" s="56">
        <v>5401010050</v>
      </c>
      <c r="G2126" s="56" t="s">
        <v>11431</v>
      </c>
      <c r="H2126" s="56">
        <v>400210</v>
      </c>
      <c r="I2126" s="56" t="s">
        <v>11434</v>
      </c>
      <c r="J2126" s="56" t="s">
        <v>2523</v>
      </c>
      <c r="K2126" s="56" t="s">
        <v>2524</v>
      </c>
      <c r="L2126" s="56" t="s">
        <v>7138</v>
      </c>
      <c r="M2126" s="73">
        <v>41099</v>
      </c>
      <c r="N2126" s="56"/>
      <c r="O2126" s="56"/>
      <c r="P2126" s="56" t="s">
        <v>7139</v>
      </c>
      <c r="Q2126" s="56"/>
      <c r="R2126" s="56" t="s">
        <v>70</v>
      </c>
      <c r="S2126" s="56" t="s">
        <v>11415</v>
      </c>
      <c r="T2126" s="56" t="s">
        <v>7140</v>
      </c>
      <c r="U2126" s="57">
        <v>1995980</v>
      </c>
      <c r="V2126" s="57">
        <v>-897242.15</v>
      </c>
      <c r="W2126" s="57">
        <v>1098737.8500000001</v>
      </c>
      <c r="X2126" s="57">
        <v>0</v>
      </c>
      <c r="Y2126" s="73">
        <v>41099</v>
      </c>
      <c r="Z2126" s="57">
        <v>-65292.68</v>
      </c>
      <c r="AA2126" s="57">
        <v>0</v>
      </c>
      <c r="AB2126" s="57">
        <v>1033445.17</v>
      </c>
      <c r="AC2126" s="57">
        <v>0</v>
      </c>
      <c r="AD2126" s="56" t="s">
        <v>9255</v>
      </c>
      <c r="AE2126" s="57">
        <v>0</v>
      </c>
      <c r="AF2126" s="57">
        <v>0</v>
      </c>
      <c r="AG2126" s="57">
        <v>0</v>
      </c>
      <c r="AI2126"/>
      <c r="AJ2126"/>
    </row>
    <row r="2127" spans="1:36">
      <c r="A2127" s="56" t="s">
        <v>50</v>
      </c>
      <c r="B2127" s="56" t="s">
        <v>11427</v>
      </c>
      <c r="C2127" s="56">
        <v>2101010050</v>
      </c>
      <c r="D2127" s="56" t="s">
        <v>43</v>
      </c>
      <c r="E2127" s="56">
        <v>2101020050</v>
      </c>
      <c r="F2127" s="56">
        <v>5401010050</v>
      </c>
      <c r="G2127" s="56" t="s">
        <v>11431</v>
      </c>
      <c r="H2127" s="56">
        <v>400210</v>
      </c>
      <c r="I2127" s="56" t="s">
        <v>11468</v>
      </c>
      <c r="J2127" s="56" t="s">
        <v>2215</v>
      </c>
      <c r="K2127" s="56" t="s">
        <v>2216</v>
      </c>
      <c r="L2127" s="56" t="s">
        <v>7138</v>
      </c>
      <c r="M2127" s="73">
        <v>40745</v>
      </c>
      <c r="N2127" s="56"/>
      <c r="O2127" s="56"/>
      <c r="P2127" s="56" t="s">
        <v>7139</v>
      </c>
      <c r="Q2127" s="56"/>
      <c r="R2127" s="56" t="s">
        <v>70</v>
      </c>
      <c r="S2127" s="56" t="s">
        <v>11415</v>
      </c>
      <c r="T2127" s="56" t="s">
        <v>7140</v>
      </c>
      <c r="U2127" s="57">
        <v>3509350</v>
      </c>
      <c r="V2127" s="57">
        <v>-1678642.68</v>
      </c>
      <c r="W2127" s="57">
        <v>1830707.32</v>
      </c>
      <c r="X2127" s="57">
        <v>0</v>
      </c>
      <c r="Y2127" s="73">
        <v>40745</v>
      </c>
      <c r="Z2127" s="57">
        <v>-108189.84</v>
      </c>
      <c r="AA2127" s="57">
        <v>0</v>
      </c>
      <c r="AB2127" s="57">
        <v>1722517.48</v>
      </c>
      <c r="AC2127" s="57">
        <v>0</v>
      </c>
      <c r="AD2127" s="56" t="s">
        <v>9255</v>
      </c>
      <c r="AE2127" s="57">
        <v>0</v>
      </c>
      <c r="AF2127" s="57">
        <v>0</v>
      </c>
      <c r="AG2127" s="57">
        <v>0</v>
      </c>
      <c r="AI2127"/>
      <c r="AJ2127"/>
    </row>
    <row r="2128" spans="1:36">
      <c r="A2128" s="56" t="s">
        <v>50</v>
      </c>
      <c r="B2128" s="56" t="s">
        <v>11427</v>
      </c>
      <c r="C2128" s="56">
        <v>2101010050</v>
      </c>
      <c r="D2128" s="56" t="s">
        <v>43</v>
      </c>
      <c r="E2128" s="56">
        <v>2101020050</v>
      </c>
      <c r="F2128" s="56">
        <v>5401010050</v>
      </c>
      <c r="G2128" s="56" t="s">
        <v>11431</v>
      </c>
      <c r="H2128" s="56">
        <v>400210</v>
      </c>
      <c r="I2128" s="56" t="s">
        <v>11434</v>
      </c>
      <c r="J2128" s="56" t="s">
        <v>2527</v>
      </c>
      <c r="K2128" s="56" t="s">
        <v>2528</v>
      </c>
      <c r="L2128" s="56" t="s">
        <v>7138</v>
      </c>
      <c r="M2128" s="73">
        <v>40473</v>
      </c>
      <c r="N2128" s="56"/>
      <c r="O2128" s="56"/>
      <c r="P2128" s="56" t="s">
        <v>7139</v>
      </c>
      <c r="Q2128" s="56"/>
      <c r="R2128" s="56" t="s">
        <v>70</v>
      </c>
      <c r="S2128" s="56" t="s">
        <v>11415</v>
      </c>
      <c r="T2128" s="56" t="s">
        <v>7140</v>
      </c>
      <c r="U2128" s="57">
        <v>213448</v>
      </c>
      <c r="V2128" s="57">
        <v>-106192.42</v>
      </c>
      <c r="W2128" s="57">
        <v>107255.58</v>
      </c>
      <c r="X2128" s="57">
        <v>0</v>
      </c>
      <c r="Y2128" s="73">
        <v>40473</v>
      </c>
      <c r="Z2128" s="57">
        <v>-6312.87</v>
      </c>
      <c r="AA2128" s="57">
        <v>0</v>
      </c>
      <c r="AB2128" s="57">
        <v>100942.71</v>
      </c>
      <c r="AC2128" s="57">
        <v>0</v>
      </c>
      <c r="AD2128" s="56" t="s">
        <v>9255</v>
      </c>
      <c r="AE2128" s="57">
        <v>0</v>
      </c>
      <c r="AF2128" s="57">
        <v>0</v>
      </c>
      <c r="AG2128" s="57">
        <v>0</v>
      </c>
      <c r="AI2128"/>
      <c r="AJ2128"/>
    </row>
    <row r="2129" spans="1:36">
      <c r="A2129" s="56" t="s">
        <v>50</v>
      </c>
      <c r="B2129" s="56" t="s">
        <v>11427</v>
      </c>
      <c r="C2129" s="56">
        <v>2101010050</v>
      </c>
      <c r="D2129" s="56" t="s">
        <v>43</v>
      </c>
      <c r="E2129" s="56">
        <v>2101020050</v>
      </c>
      <c r="F2129" s="56">
        <v>5401010050</v>
      </c>
      <c r="G2129" s="56" t="s">
        <v>11431</v>
      </c>
      <c r="H2129" s="56">
        <v>400210</v>
      </c>
      <c r="I2129" s="56" t="s">
        <v>11468</v>
      </c>
      <c r="J2129" s="56" t="s">
        <v>2217</v>
      </c>
      <c r="K2129" s="56" t="s">
        <v>2218</v>
      </c>
      <c r="L2129" s="56" t="s">
        <v>7138</v>
      </c>
      <c r="M2129" s="73">
        <v>38078</v>
      </c>
      <c r="N2129" s="56"/>
      <c r="O2129" s="56"/>
      <c r="P2129" s="56" t="s">
        <v>7139</v>
      </c>
      <c r="Q2129" s="56"/>
      <c r="R2129" s="56" t="s">
        <v>70</v>
      </c>
      <c r="S2129" s="56" t="s">
        <v>11415</v>
      </c>
      <c r="T2129" s="56" t="s">
        <v>7140</v>
      </c>
      <c r="U2129" s="57">
        <v>214771</v>
      </c>
      <c r="V2129" s="57">
        <v>-150522.26</v>
      </c>
      <c r="W2129" s="57">
        <v>64248.74</v>
      </c>
      <c r="X2129" s="57">
        <v>0</v>
      </c>
      <c r="Y2129" s="73">
        <v>38078</v>
      </c>
      <c r="Z2129" s="57">
        <v>-3497.53</v>
      </c>
      <c r="AA2129" s="57">
        <v>0</v>
      </c>
      <c r="AB2129" s="57">
        <v>60751.21</v>
      </c>
      <c r="AC2129" s="57">
        <v>0</v>
      </c>
      <c r="AD2129" s="56" t="s">
        <v>9255</v>
      </c>
      <c r="AE2129" s="57">
        <v>0</v>
      </c>
      <c r="AF2129" s="57">
        <v>0</v>
      </c>
      <c r="AG2129" s="57">
        <v>0</v>
      </c>
      <c r="AI2129"/>
      <c r="AJ2129"/>
    </row>
    <row r="2130" spans="1:36">
      <c r="A2130" s="56" t="s">
        <v>50</v>
      </c>
      <c r="B2130" s="56" t="s">
        <v>11427</v>
      </c>
      <c r="C2130" s="56">
        <v>2101010050</v>
      </c>
      <c r="D2130" s="56" t="s">
        <v>43</v>
      </c>
      <c r="E2130" s="56">
        <v>2101020050</v>
      </c>
      <c r="F2130" s="56">
        <v>5401010050</v>
      </c>
      <c r="G2130" s="56" t="s">
        <v>11431</v>
      </c>
      <c r="H2130" s="56">
        <v>400210</v>
      </c>
      <c r="I2130" s="56" t="s">
        <v>11468</v>
      </c>
      <c r="J2130" s="56" t="s">
        <v>2219</v>
      </c>
      <c r="K2130" s="56" t="s">
        <v>2220</v>
      </c>
      <c r="L2130" s="56" t="s">
        <v>7138</v>
      </c>
      <c r="M2130" s="73">
        <v>38078</v>
      </c>
      <c r="N2130" s="56"/>
      <c r="O2130" s="56"/>
      <c r="P2130" s="56" t="s">
        <v>7139</v>
      </c>
      <c r="Q2130" s="56"/>
      <c r="R2130" s="56" t="s">
        <v>70</v>
      </c>
      <c r="S2130" s="56" t="s">
        <v>11415</v>
      </c>
      <c r="T2130" s="56" t="s">
        <v>7140</v>
      </c>
      <c r="U2130" s="57">
        <v>215528</v>
      </c>
      <c r="V2130" s="57">
        <v>-151052.85</v>
      </c>
      <c r="W2130" s="57">
        <v>64475.15</v>
      </c>
      <c r="X2130" s="57">
        <v>0</v>
      </c>
      <c r="Y2130" s="73">
        <v>38078</v>
      </c>
      <c r="Z2130" s="57">
        <v>-3509.86</v>
      </c>
      <c r="AA2130" s="57">
        <v>0</v>
      </c>
      <c r="AB2130" s="57">
        <v>60965.29</v>
      </c>
      <c r="AC2130" s="57">
        <v>0</v>
      </c>
      <c r="AD2130" s="56" t="s">
        <v>9255</v>
      </c>
      <c r="AE2130" s="57">
        <v>0</v>
      </c>
      <c r="AF2130" s="57">
        <v>0</v>
      </c>
      <c r="AG2130" s="57">
        <v>0</v>
      </c>
      <c r="AI2130"/>
      <c r="AJ2130"/>
    </row>
    <row r="2131" spans="1:36">
      <c r="A2131" s="56" t="s">
        <v>50</v>
      </c>
      <c r="B2131" s="56" t="s">
        <v>11427</v>
      </c>
      <c r="C2131" s="56">
        <v>2101010050</v>
      </c>
      <c r="D2131" s="56" t="s">
        <v>43</v>
      </c>
      <c r="E2131" s="56">
        <v>2101020050</v>
      </c>
      <c r="F2131" s="56">
        <v>5401010050</v>
      </c>
      <c r="G2131" s="56" t="s">
        <v>11431</v>
      </c>
      <c r="H2131" s="56">
        <v>400210</v>
      </c>
      <c r="I2131" s="56" t="s">
        <v>11471</v>
      </c>
      <c r="J2131" s="56" t="s">
        <v>2328</v>
      </c>
      <c r="K2131" s="56" t="s">
        <v>2329</v>
      </c>
      <c r="L2131" s="56" t="s">
        <v>7138</v>
      </c>
      <c r="M2131" s="73">
        <v>36743</v>
      </c>
      <c r="N2131" s="56"/>
      <c r="O2131" s="56"/>
      <c r="P2131" s="56" t="s">
        <v>7139</v>
      </c>
      <c r="Q2131" s="56"/>
      <c r="R2131" s="56" t="s">
        <v>70</v>
      </c>
      <c r="S2131" s="56" t="s">
        <v>11415</v>
      </c>
      <c r="T2131" s="56" t="s">
        <v>7140</v>
      </c>
      <c r="U2131" s="57">
        <v>225283</v>
      </c>
      <c r="V2131" s="57">
        <v>-182068.85</v>
      </c>
      <c r="W2131" s="57">
        <v>43214.15</v>
      </c>
      <c r="X2131" s="57">
        <v>0</v>
      </c>
      <c r="Y2131" s="73">
        <v>36743</v>
      </c>
      <c r="Z2131" s="57">
        <v>-2038.06</v>
      </c>
      <c r="AA2131" s="57">
        <v>0</v>
      </c>
      <c r="AB2131" s="57">
        <v>41176.089999999997</v>
      </c>
      <c r="AC2131" s="57">
        <v>0</v>
      </c>
      <c r="AD2131" s="56" t="s">
        <v>9255</v>
      </c>
      <c r="AE2131" s="57">
        <v>0</v>
      </c>
      <c r="AF2131" s="57">
        <v>0</v>
      </c>
      <c r="AG2131" s="57">
        <v>0</v>
      </c>
      <c r="AI2131"/>
      <c r="AJ2131"/>
    </row>
    <row r="2132" spans="1:36">
      <c r="A2132" s="56" t="s">
        <v>50</v>
      </c>
      <c r="B2132" s="56" t="s">
        <v>11427</v>
      </c>
      <c r="C2132" s="56">
        <v>2101010050</v>
      </c>
      <c r="D2132" s="56" t="s">
        <v>43</v>
      </c>
      <c r="E2132" s="56">
        <v>2101020050</v>
      </c>
      <c r="F2132" s="56">
        <v>5401010050</v>
      </c>
      <c r="G2132" s="56" t="s">
        <v>11431</v>
      </c>
      <c r="H2132" s="56">
        <v>400210</v>
      </c>
      <c r="I2132" s="56" t="s">
        <v>11468</v>
      </c>
      <c r="J2132" s="56" t="s">
        <v>2225</v>
      </c>
      <c r="K2132" s="56" t="s">
        <v>2226</v>
      </c>
      <c r="L2132" s="56" t="s">
        <v>7138</v>
      </c>
      <c r="M2132" s="73">
        <v>36743</v>
      </c>
      <c r="N2132" s="56"/>
      <c r="O2132" s="56"/>
      <c r="P2132" s="56" t="s">
        <v>7139</v>
      </c>
      <c r="Q2132" s="56"/>
      <c r="R2132" s="56" t="s">
        <v>70</v>
      </c>
      <c r="S2132" s="56" t="s">
        <v>11415</v>
      </c>
      <c r="T2132" s="56" t="s">
        <v>7140</v>
      </c>
      <c r="U2132" s="57">
        <v>229830</v>
      </c>
      <c r="V2132" s="57">
        <v>-185743.52</v>
      </c>
      <c r="W2132" s="57">
        <v>44086.48</v>
      </c>
      <c r="X2132" s="57">
        <v>0</v>
      </c>
      <c r="Y2132" s="73">
        <v>36743</v>
      </c>
      <c r="Z2132" s="57">
        <v>-2079.21</v>
      </c>
      <c r="AA2132" s="57">
        <v>0</v>
      </c>
      <c r="AB2132" s="57">
        <v>42007.27</v>
      </c>
      <c r="AC2132" s="57">
        <v>0</v>
      </c>
      <c r="AD2132" s="56" t="s">
        <v>9255</v>
      </c>
      <c r="AE2132" s="57">
        <v>0</v>
      </c>
      <c r="AF2132" s="57">
        <v>0</v>
      </c>
      <c r="AG2132" s="57">
        <v>0</v>
      </c>
      <c r="AI2132"/>
      <c r="AJ2132"/>
    </row>
    <row r="2133" spans="1:36">
      <c r="A2133" s="56" t="s">
        <v>50</v>
      </c>
      <c r="B2133" s="56" t="s">
        <v>11427</v>
      </c>
      <c r="C2133" s="56">
        <v>2101010050</v>
      </c>
      <c r="D2133" s="56" t="s">
        <v>43</v>
      </c>
      <c r="E2133" s="56">
        <v>2101020050</v>
      </c>
      <c r="F2133" s="56">
        <v>5401010050</v>
      </c>
      <c r="G2133" s="56" t="s">
        <v>11431</v>
      </c>
      <c r="H2133" s="56">
        <v>400210</v>
      </c>
      <c r="I2133" s="56" t="s">
        <v>11434</v>
      </c>
      <c r="J2133" s="56" t="s">
        <v>2529</v>
      </c>
      <c r="K2133" s="56" t="s">
        <v>2530</v>
      </c>
      <c r="L2133" s="56" t="s">
        <v>7138</v>
      </c>
      <c r="M2133" s="73">
        <v>36743</v>
      </c>
      <c r="N2133" s="56"/>
      <c r="O2133" s="56"/>
      <c r="P2133" s="56" t="s">
        <v>7139</v>
      </c>
      <c r="Q2133" s="56"/>
      <c r="R2133" s="56" t="s">
        <v>70</v>
      </c>
      <c r="S2133" s="56" t="s">
        <v>11415</v>
      </c>
      <c r="T2133" s="56" t="s">
        <v>7140</v>
      </c>
      <c r="U2133" s="57">
        <v>255235</v>
      </c>
      <c r="V2133" s="57">
        <v>-206275.06</v>
      </c>
      <c r="W2133" s="57">
        <v>48959.94</v>
      </c>
      <c r="X2133" s="57">
        <v>0</v>
      </c>
      <c r="Y2133" s="73">
        <v>36743</v>
      </c>
      <c r="Z2133" s="57">
        <v>-2309.0500000000002</v>
      </c>
      <c r="AA2133" s="57">
        <v>0</v>
      </c>
      <c r="AB2133" s="57">
        <v>46650.89</v>
      </c>
      <c r="AC2133" s="57">
        <v>0</v>
      </c>
      <c r="AD2133" s="56" t="s">
        <v>9255</v>
      </c>
      <c r="AE2133" s="57">
        <v>0</v>
      </c>
      <c r="AF2133" s="57">
        <v>0</v>
      </c>
      <c r="AG2133" s="57">
        <v>0</v>
      </c>
      <c r="AI2133"/>
      <c r="AJ2133"/>
    </row>
    <row r="2134" spans="1:36">
      <c r="A2134" s="56" t="s">
        <v>50</v>
      </c>
      <c r="B2134" s="56" t="s">
        <v>11427</v>
      </c>
      <c r="C2134" s="56">
        <v>2101010050</v>
      </c>
      <c r="D2134" s="56" t="s">
        <v>43</v>
      </c>
      <c r="E2134" s="56">
        <v>2101020050</v>
      </c>
      <c r="F2134" s="56">
        <v>5401010050</v>
      </c>
      <c r="G2134" s="56" t="s">
        <v>11431</v>
      </c>
      <c r="H2134" s="56">
        <v>400210</v>
      </c>
      <c r="I2134" s="56" t="s">
        <v>11471</v>
      </c>
      <c r="J2134" s="56" t="s">
        <v>2330</v>
      </c>
      <c r="K2134" s="56" t="s">
        <v>2331</v>
      </c>
      <c r="L2134" s="56" t="s">
        <v>7138</v>
      </c>
      <c r="M2134" s="73">
        <v>36743</v>
      </c>
      <c r="N2134" s="56"/>
      <c r="O2134" s="56"/>
      <c r="P2134" s="56" t="s">
        <v>7139</v>
      </c>
      <c r="Q2134" s="56"/>
      <c r="R2134" s="56" t="s">
        <v>70</v>
      </c>
      <c r="S2134" s="56" t="s">
        <v>11415</v>
      </c>
      <c r="T2134" s="56" t="s">
        <v>7140</v>
      </c>
      <c r="U2134" s="57">
        <v>270216</v>
      </c>
      <c r="V2134" s="57">
        <v>-218382.72</v>
      </c>
      <c r="W2134" s="57">
        <v>51833.279999999999</v>
      </c>
      <c r="X2134" s="57">
        <v>0</v>
      </c>
      <c r="Y2134" s="73">
        <v>36743</v>
      </c>
      <c r="Z2134" s="57">
        <v>-2444.56</v>
      </c>
      <c r="AA2134" s="57">
        <v>0</v>
      </c>
      <c r="AB2134" s="57">
        <v>49388.72</v>
      </c>
      <c r="AC2134" s="57">
        <v>0</v>
      </c>
      <c r="AD2134" s="56" t="s">
        <v>9255</v>
      </c>
      <c r="AE2134" s="57">
        <v>0</v>
      </c>
      <c r="AF2134" s="57">
        <v>0</v>
      </c>
      <c r="AG2134" s="57">
        <v>0</v>
      </c>
      <c r="AI2134"/>
      <c r="AJ2134"/>
    </row>
    <row r="2135" spans="1:36">
      <c r="A2135" s="56" t="s">
        <v>50</v>
      </c>
      <c r="B2135" s="56" t="s">
        <v>11427</v>
      </c>
      <c r="C2135" s="56">
        <v>2101010050</v>
      </c>
      <c r="D2135" s="56" t="s">
        <v>43</v>
      </c>
      <c r="E2135" s="56">
        <v>2101020050</v>
      </c>
      <c r="F2135" s="56">
        <v>5401010050</v>
      </c>
      <c r="G2135" s="56" t="s">
        <v>11431</v>
      </c>
      <c r="H2135" s="56">
        <v>400210</v>
      </c>
      <c r="I2135" s="56" t="s">
        <v>11468</v>
      </c>
      <c r="J2135" s="56" t="s">
        <v>2227</v>
      </c>
      <c r="K2135" s="56" t="s">
        <v>2228</v>
      </c>
      <c r="L2135" s="56" t="s">
        <v>7138</v>
      </c>
      <c r="M2135" s="73">
        <v>36743</v>
      </c>
      <c r="N2135" s="56"/>
      <c r="O2135" s="56"/>
      <c r="P2135" s="56" t="s">
        <v>7139</v>
      </c>
      <c r="Q2135" s="56"/>
      <c r="R2135" s="56" t="s">
        <v>70</v>
      </c>
      <c r="S2135" s="56" t="s">
        <v>11415</v>
      </c>
      <c r="T2135" s="56" t="s">
        <v>7140</v>
      </c>
      <c r="U2135" s="57">
        <v>282368</v>
      </c>
      <c r="V2135" s="57">
        <v>-228203.38</v>
      </c>
      <c r="W2135" s="57">
        <v>54164.62</v>
      </c>
      <c r="X2135" s="57">
        <v>0</v>
      </c>
      <c r="Y2135" s="73">
        <v>36743</v>
      </c>
      <c r="Z2135" s="57">
        <v>-2554.5100000000002</v>
      </c>
      <c r="AA2135" s="57">
        <v>0</v>
      </c>
      <c r="AB2135" s="57">
        <v>51610.11</v>
      </c>
      <c r="AC2135" s="57">
        <v>0</v>
      </c>
      <c r="AD2135" s="56" t="s">
        <v>9255</v>
      </c>
      <c r="AE2135" s="57">
        <v>0</v>
      </c>
      <c r="AF2135" s="57">
        <v>0</v>
      </c>
      <c r="AG2135" s="57">
        <v>0</v>
      </c>
      <c r="AI2135"/>
      <c r="AJ2135"/>
    </row>
    <row r="2136" spans="1:36">
      <c r="A2136" s="56" t="s">
        <v>50</v>
      </c>
      <c r="B2136" s="56" t="s">
        <v>11427</v>
      </c>
      <c r="C2136" s="56">
        <v>2101010050</v>
      </c>
      <c r="D2136" s="56" t="s">
        <v>43</v>
      </c>
      <c r="E2136" s="56">
        <v>2101020050</v>
      </c>
      <c r="F2136" s="56">
        <v>5401010050</v>
      </c>
      <c r="G2136" s="56" t="s">
        <v>11431</v>
      </c>
      <c r="H2136" s="56">
        <v>400210</v>
      </c>
      <c r="I2136" s="56" t="s">
        <v>11432</v>
      </c>
      <c r="J2136" s="56" t="s">
        <v>2717</v>
      </c>
      <c r="K2136" s="56" t="s">
        <v>2718</v>
      </c>
      <c r="L2136" s="56" t="s">
        <v>7138</v>
      </c>
      <c r="M2136" s="73">
        <v>38078</v>
      </c>
      <c r="N2136" s="56"/>
      <c r="O2136" s="56"/>
      <c r="P2136" s="56" t="s">
        <v>7139</v>
      </c>
      <c r="Q2136" s="56"/>
      <c r="R2136" s="56" t="s">
        <v>70</v>
      </c>
      <c r="S2136" s="56" t="s">
        <v>11415</v>
      </c>
      <c r="T2136" s="56" t="s">
        <v>7140</v>
      </c>
      <c r="U2136" s="57">
        <v>299722</v>
      </c>
      <c r="V2136" s="57">
        <v>-210060.36</v>
      </c>
      <c r="W2136" s="57">
        <v>89661.64</v>
      </c>
      <c r="X2136" s="57">
        <v>0</v>
      </c>
      <c r="Y2136" s="73">
        <v>38078</v>
      </c>
      <c r="Z2136" s="57">
        <v>-4880.95</v>
      </c>
      <c r="AA2136" s="57">
        <v>0</v>
      </c>
      <c r="AB2136" s="57">
        <v>84780.69</v>
      </c>
      <c r="AC2136" s="57">
        <v>0</v>
      </c>
      <c r="AD2136" s="56" t="s">
        <v>9255</v>
      </c>
      <c r="AE2136" s="57">
        <v>0</v>
      </c>
      <c r="AF2136" s="57">
        <v>0</v>
      </c>
      <c r="AG2136" s="57">
        <v>0</v>
      </c>
      <c r="AI2136"/>
      <c r="AJ2136"/>
    </row>
    <row r="2137" spans="1:36">
      <c r="A2137" s="56" t="s">
        <v>50</v>
      </c>
      <c r="B2137" s="56" t="s">
        <v>11427</v>
      </c>
      <c r="C2137" s="56">
        <v>2101010050</v>
      </c>
      <c r="D2137" s="56" t="s">
        <v>43</v>
      </c>
      <c r="E2137" s="56">
        <v>2101020050</v>
      </c>
      <c r="F2137" s="56">
        <v>5401010050</v>
      </c>
      <c r="G2137" s="56" t="s">
        <v>11431</v>
      </c>
      <c r="H2137" s="56">
        <v>400210</v>
      </c>
      <c r="I2137" s="56" t="s">
        <v>11468</v>
      </c>
      <c r="J2137" s="56" t="s">
        <v>2231</v>
      </c>
      <c r="K2137" s="56" t="s">
        <v>2232</v>
      </c>
      <c r="L2137" s="56" t="s">
        <v>7138</v>
      </c>
      <c r="M2137" s="73">
        <v>38078</v>
      </c>
      <c r="N2137" s="56"/>
      <c r="O2137" s="56"/>
      <c r="P2137" s="56" t="s">
        <v>7139</v>
      </c>
      <c r="Q2137" s="56"/>
      <c r="R2137" s="56" t="s">
        <v>70</v>
      </c>
      <c r="S2137" s="56" t="s">
        <v>11415</v>
      </c>
      <c r="T2137" s="56" t="s">
        <v>7140</v>
      </c>
      <c r="U2137" s="57">
        <v>300064</v>
      </c>
      <c r="V2137" s="57">
        <v>-210300.23</v>
      </c>
      <c r="W2137" s="57">
        <v>89763.77</v>
      </c>
      <c r="X2137" s="57">
        <v>0</v>
      </c>
      <c r="Y2137" s="73">
        <v>38078</v>
      </c>
      <c r="Z2137" s="57">
        <v>-4886.5</v>
      </c>
      <c r="AA2137" s="57">
        <v>0</v>
      </c>
      <c r="AB2137" s="57">
        <v>84877.27</v>
      </c>
      <c r="AC2137" s="57">
        <v>0</v>
      </c>
      <c r="AD2137" s="56" t="s">
        <v>9255</v>
      </c>
      <c r="AE2137" s="57">
        <v>0</v>
      </c>
      <c r="AF2137" s="57">
        <v>0</v>
      </c>
      <c r="AG2137" s="57">
        <v>0</v>
      </c>
      <c r="AI2137"/>
      <c r="AJ2137"/>
    </row>
    <row r="2138" spans="1:36">
      <c r="A2138" s="56" t="s">
        <v>50</v>
      </c>
      <c r="B2138" s="56" t="s">
        <v>11427</v>
      </c>
      <c r="C2138" s="56">
        <v>2101010050</v>
      </c>
      <c r="D2138" s="56" t="s">
        <v>43</v>
      </c>
      <c r="E2138" s="56">
        <v>2101020050</v>
      </c>
      <c r="F2138" s="56">
        <v>5401010050</v>
      </c>
      <c r="G2138" s="56" t="s">
        <v>11431</v>
      </c>
      <c r="H2138" s="56">
        <v>400210</v>
      </c>
      <c r="I2138" s="56" t="s">
        <v>11468</v>
      </c>
      <c r="J2138" s="56" t="s">
        <v>2233</v>
      </c>
      <c r="K2138" s="56" t="s">
        <v>2234</v>
      </c>
      <c r="L2138" s="56" t="s">
        <v>7138</v>
      </c>
      <c r="M2138" s="73">
        <v>36743</v>
      </c>
      <c r="N2138" s="56"/>
      <c r="O2138" s="56"/>
      <c r="P2138" s="56" t="s">
        <v>7139</v>
      </c>
      <c r="Q2138" s="56"/>
      <c r="R2138" s="56" t="s">
        <v>70</v>
      </c>
      <c r="S2138" s="56" t="s">
        <v>11415</v>
      </c>
      <c r="T2138" s="56" t="s">
        <v>7140</v>
      </c>
      <c r="U2138" s="57">
        <v>300198</v>
      </c>
      <c r="V2138" s="57">
        <v>-242613.37</v>
      </c>
      <c r="W2138" s="57">
        <v>57584.63</v>
      </c>
      <c r="X2138" s="57">
        <v>0</v>
      </c>
      <c r="Y2138" s="73">
        <v>36743</v>
      </c>
      <c r="Z2138" s="57">
        <v>-2715.81</v>
      </c>
      <c r="AA2138" s="57">
        <v>0</v>
      </c>
      <c r="AB2138" s="57">
        <v>54868.82</v>
      </c>
      <c r="AC2138" s="57">
        <v>0</v>
      </c>
      <c r="AD2138" s="56" t="s">
        <v>9255</v>
      </c>
      <c r="AE2138" s="57">
        <v>0</v>
      </c>
      <c r="AF2138" s="57">
        <v>0</v>
      </c>
      <c r="AG2138" s="57">
        <v>0</v>
      </c>
      <c r="AI2138"/>
      <c r="AJ2138"/>
    </row>
    <row r="2139" spans="1:36">
      <c r="A2139" s="56" t="s">
        <v>50</v>
      </c>
      <c r="B2139" s="56" t="s">
        <v>11427</v>
      </c>
      <c r="C2139" s="56">
        <v>2101010050</v>
      </c>
      <c r="D2139" s="56" t="s">
        <v>43</v>
      </c>
      <c r="E2139" s="56">
        <v>2101020050</v>
      </c>
      <c r="F2139" s="56">
        <v>5401010050</v>
      </c>
      <c r="G2139" s="56" t="s">
        <v>11431</v>
      </c>
      <c r="H2139" s="56">
        <v>400210</v>
      </c>
      <c r="I2139" s="56" t="s">
        <v>11468</v>
      </c>
      <c r="J2139" s="56" t="s">
        <v>2235</v>
      </c>
      <c r="K2139" s="56" t="s">
        <v>2236</v>
      </c>
      <c r="L2139" s="56" t="s">
        <v>7138</v>
      </c>
      <c r="M2139" s="73">
        <v>36743</v>
      </c>
      <c r="N2139" s="56"/>
      <c r="O2139" s="56"/>
      <c r="P2139" s="56" t="s">
        <v>7139</v>
      </c>
      <c r="Q2139" s="56"/>
      <c r="R2139" s="56" t="s">
        <v>70</v>
      </c>
      <c r="S2139" s="56" t="s">
        <v>11415</v>
      </c>
      <c r="T2139" s="56" t="s">
        <v>7140</v>
      </c>
      <c r="U2139" s="57">
        <v>302077</v>
      </c>
      <c r="V2139" s="57">
        <v>-244131.63</v>
      </c>
      <c r="W2139" s="57">
        <v>57945.37</v>
      </c>
      <c r="X2139" s="57">
        <v>0</v>
      </c>
      <c r="Y2139" s="73">
        <v>36743</v>
      </c>
      <c r="Z2139" s="57">
        <v>-2732.82</v>
      </c>
      <c r="AA2139" s="57">
        <v>0</v>
      </c>
      <c r="AB2139" s="57">
        <v>55212.55</v>
      </c>
      <c r="AC2139" s="57">
        <v>0</v>
      </c>
      <c r="AD2139" s="56" t="s">
        <v>9255</v>
      </c>
      <c r="AE2139" s="57">
        <v>0</v>
      </c>
      <c r="AF2139" s="57">
        <v>0</v>
      </c>
      <c r="AG2139" s="57">
        <v>0</v>
      </c>
      <c r="AI2139"/>
      <c r="AJ2139"/>
    </row>
    <row r="2140" spans="1:36">
      <c r="A2140" s="56" t="s">
        <v>50</v>
      </c>
      <c r="B2140" s="56" t="s">
        <v>11427</v>
      </c>
      <c r="C2140" s="56">
        <v>2101010050</v>
      </c>
      <c r="D2140" s="56" t="s">
        <v>43</v>
      </c>
      <c r="E2140" s="56">
        <v>2101020050</v>
      </c>
      <c r="F2140" s="56">
        <v>5401010050</v>
      </c>
      <c r="G2140" s="56" t="s">
        <v>11431</v>
      </c>
      <c r="H2140" s="56">
        <v>400210</v>
      </c>
      <c r="I2140" s="56" t="s">
        <v>11468</v>
      </c>
      <c r="J2140" s="56" t="s">
        <v>2239</v>
      </c>
      <c r="K2140" s="56" t="s">
        <v>2240</v>
      </c>
      <c r="L2140" s="56" t="s">
        <v>7138</v>
      </c>
      <c r="M2140" s="73">
        <v>38078</v>
      </c>
      <c r="N2140" s="56"/>
      <c r="O2140" s="56"/>
      <c r="P2140" s="56" t="s">
        <v>7139</v>
      </c>
      <c r="Q2140" s="56"/>
      <c r="R2140" s="56" t="s">
        <v>70</v>
      </c>
      <c r="S2140" s="56" t="s">
        <v>11415</v>
      </c>
      <c r="T2140" s="56" t="s">
        <v>7140</v>
      </c>
      <c r="U2140" s="57">
        <v>305935</v>
      </c>
      <c r="V2140" s="57">
        <v>-214414.62</v>
      </c>
      <c r="W2140" s="57">
        <v>91520.38</v>
      </c>
      <c r="X2140" s="57">
        <v>0</v>
      </c>
      <c r="Y2140" s="73">
        <v>38078</v>
      </c>
      <c r="Z2140" s="57">
        <v>-4982.13</v>
      </c>
      <c r="AA2140" s="57">
        <v>0</v>
      </c>
      <c r="AB2140" s="57">
        <v>86538.25</v>
      </c>
      <c r="AC2140" s="57">
        <v>0</v>
      </c>
      <c r="AD2140" s="56" t="s">
        <v>9255</v>
      </c>
      <c r="AE2140" s="57">
        <v>0</v>
      </c>
      <c r="AF2140" s="57">
        <v>0</v>
      </c>
      <c r="AG2140" s="57">
        <v>0</v>
      </c>
      <c r="AI2140"/>
      <c r="AJ2140"/>
    </row>
    <row r="2141" spans="1:36">
      <c r="A2141" s="56" t="s">
        <v>50</v>
      </c>
      <c r="B2141" s="56" t="s">
        <v>11427</v>
      </c>
      <c r="C2141" s="56">
        <v>2101010050</v>
      </c>
      <c r="D2141" s="56" t="s">
        <v>43</v>
      </c>
      <c r="E2141" s="56">
        <v>2101020050</v>
      </c>
      <c r="F2141" s="56">
        <v>5401010050</v>
      </c>
      <c r="G2141" s="56" t="s">
        <v>11431</v>
      </c>
      <c r="H2141" s="56">
        <v>400210</v>
      </c>
      <c r="I2141" s="56" t="s">
        <v>11468</v>
      </c>
      <c r="J2141" s="56" t="s">
        <v>2241</v>
      </c>
      <c r="K2141" s="56" t="s">
        <v>2242</v>
      </c>
      <c r="L2141" s="56" t="s">
        <v>7138</v>
      </c>
      <c r="M2141" s="73">
        <v>38078</v>
      </c>
      <c r="N2141" s="56"/>
      <c r="O2141" s="56"/>
      <c r="P2141" s="56" t="s">
        <v>7139</v>
      </c>
      <c r="Q2141" s="56"/>
      <c r="R2141" s="56" t="s">
        <v>70</v>
      </c>
      <c r="S2141" s="56" t="s">
        <v>11415</v>
      </c>
      <c r="T2141" s="56" t="s">
        <v>7140</v>
      </c>
      <c r="U2141" s="57">
        <v>305935</v>
      </c>
      <c r="V2141" s="57">
        <v>-214414.62</v>
      </c>
      <c r="W2141" s="57">
        <v>91520.38</v>
      </c>
      <c r="X2141" s="57">
        <v>0</v>
      </c>
      <c r="Y2141" s="73">
        <v>38078</v>
      </c>
      <c r="Z2141" s="57">
        <v>-4982.13</v>
      </c>
      <c r="AA2141" s="57">
        <v>0</v>
      </c>
      <c r="AB2141" s="57">
        <v>86538.25</v>
      </c>
      <c r="AC2141" s="57">
        <v>0</v>
      </c>
      <c r="AD2141" s="56" t="s">
        <v>9255</v>
      </c>
      <c r="AE2141" s="57">
        <v>0</v>
      </c>
      <c r="AF2141" s="57">
        <v>0</v>
      </c>
      <c r="AG2141" s="57">
        <v>0</v>
      </c>
      <c r="AI2141"/>
      <c r="AJ2141"/>
    </row>
    <row r="2142" spans="1:36">
      <c r="A2142" s="56" t="s">
        <v>50</v>
      </c>
      <c r="B2142" s="56" t="s">
        <v>11427</v>
      </c>
      <c r="C2142" s="56">
        <v>2101010050</v>
      </c>
      <c r="D2142" s="56" t="s">
        <v>43</v>
      </c>
      <c r="E2142" s="56">
        <v>2101020050</v>
      </c>
      <c r="F2142" s="56">
        <v>5401010050</v>
      </c>
      <c r="G2142" s="56" t="s">
        <v>11431</v>
      </c>
      <c r="H2142" s="56">
        <v>400210</v>
      </c>
      <c r="I2142" s="56" t="s">
        <v>11432</v>
      </c>
      <c r="J2142" s="56" t="s">
        <v>2719</v>
      </c>
      <c r="K2142" s="56" t="s">
        <v>2720</v>
      </c>
      <c r="L2142" s="56" t="s">
        <v>7138</v>
      </c>
      <c r="M2142" s="73">
        <v>36743</v>
      </c>
      <c r="N2142" s="56"/>
      <c r="O2142" s="56"/>
      <c r="P2142" s="56" t="s">
        <v>7139</v>
      </c>
      <c r="Q2142" s="56"/>
      <c r="R2142" s="56" t="s">
        <v>70</v>
      </c>
      <c r="S2142" s="56" t="s">
        <v>11415</v>
      </c>
      <c r="T2142" s="56" t="s">
        <v>7140</v>
      </c>
      <c r="U2142" s="57">
        <v>411003</v>
      </c>
      <c r="V2142" s="57">
        <v>-332163.19</v>
      </c>
      <c r="W2142" s="57">
        <v>78839.81</v>
      </c>
      <c r="X2142" s="57">
        <v>0</v>
      </c>
      <c r="Y2142" s="73">
        <v>36743</v>
      </c>
      <c r="Z2142" s="57">
        <v>-3718.25</v>
      </c>
      <c r="AA2142" s="57">
        <v>0</v>
      </c>
      <c r="AB2142" s="57">
        <v>75121.56</v>
      </c>
      <c r="AC2142" s="57">
        <v>0</v>
      </c>
      <c r="AD2142" s="56" t="s">
        <v>9255</v>
      </c>
      <c r="AE2142" s="57">
        <v>0</v>
      </c>
      <c r="AF2142" s="57">
        <v>0</v>
      </c>
      <c r="AG2142" s="57">
        <v>0</v>
      </c>
      <c r="AI2142"/>
      <c r="AJ2142"/>
    </row>
    <row r="2143" spans="1:36">
      <c r="A2143" s="56" t="s">
        <v>50</v>
      </c>
      <c r="B2143" s="56" t="s">
        <v>11427</v>
      </c>
      <c r="C2143" s="56">
        <v>2101010050</v>
      </c>
      <c r="D2143" s="56" t="s">
        <v>43</v>
      </c>
      <c r="E2143" s="56">
        <v>2101020050</v>
      </c>
      <c r="F2143" s="56">
        <v>5401010050</v>
      </c>
      <c r="G2143" s="56" t="s">
        <v>11431</v>
      </c>
      <c r="H2143" s="56">
        <v>400210</v>
      </c>
      <c r="I2143" s="56" t="s">
        <v>11471</v>
      </c>
      <c r="J2143" s="56" t="s">
        <v>2332</v>
      </c>
      <c r="K2143" s="56" t="s">
        <v>2333</v>
      </c>
      <c r="L2143" s="56" t="s">
        <v>7138</v>
      </c>
      <c r="M2143" s="73">
        <v>38078</v>
      </c>
      <c r="N2143" s="56"/>
      <c r="O2143" s="56"/>
      <c r="P2143" s="56" t="s">
        <v>7139</v>
      </c>
      <c r="Q2143" s="56"/>
      <c r="R2143" s="56" t="s">
        <v>70</v>
      </c>
      <c r="S2143" s="56" t="s">
        <v>11415</v>
      </c>
      <c r="T2143" s="56" t="s">
        <v>7140</v>
      </c>
      <c r="U2143" s="57">
        <v>437274</v>
      </c>
      <c r="V2143" s="57">
        <v>-306463.63</v>
      </c>
      <c r="W2143" s="57">
        <v>130810.37</v>
      </c>
      <c r="X2143" s="57">
        <v>0</v>
      </c>
      <c r="Y2143" s="73">
        <v>38078</v>
      </c>
      <c r="Z2143" s="57">
        <v>-7120.98</v>
      </c>
      <c r="AA2143" s="57">
        <v>0</v>
      </c>
      <c r="AB2143" s="57">
        <v>123689.39</v>
      </c>
      <c r="AC2143" s="57">
        <v>0</v>
      </c>
      <c r="AD2143" s="56" t="s">
        <v>9255</v>
      </c>
      <c r="AE2143" s="57">
        <v>0</v>
      </c>
      <c r="AF2143" s="57">
        <v>0</v>
      </c>
      <c r="AG2143" s="57">
        <v>0</v>
      </c>
      <c r="AI2143"/>
      <c r="AJ2143"/>
    </row>
    <row r="2144" spans="1:36">
      <c r="A2144" s="56" t="s">
        <v>50</v>
      </c>
      <c r="B2144" s="56" t="s">
        <v>11427</v>
      </c>
      <c r="C2144" s="56">
        <v>2101010050</v>
      </c>
      <c r="D2144" s="56" t="s">
        <v>43</v>
      </c>
      <c r="E2144" s="56">
        <v>2101020050</v>
      </c>
      <c r="F2144" s="56">
        <v>5401010050</v>
      </c>
      <c r="G2144" s="56" t="s">
        <v>11431</v>
      </c>
      <c r="H2144" s="56">
        <v>400210</v>
      </c>
      <c r="I2144" s="56" t="s">
        <v>11434</v>
      </c>
      <c r="J2144" s="56" t="s">
        <v>2533</v>
      </c>
      <c r="K2144" s="56" t="s">
        <v>2534</v>
      </c>
      <c r="L2144" s="56" t="s">
        <v>7138</v>
      </c>
      <c r="M2144" s="73">
        <v>36743</v>
      </c>
      <c r="N2144" s="56"/>
      <c r="O2144" s="56"/>
      <c r="P2144" s="56" t="s">
        <v>7139</v>
      </c>
      <c r="Q2144" s="56"/>
      <c r="R2144" s="56" t="s">
        <v>70</v>
      </c>
      <c r="S2144" s="56" t="s">
        <v>11415</v>
      </c>
      <c r="T2144" s="56" t="s">
        <v>7140</v>
      </c>
      <c r="U2144" s="57">
        <v>453023</v>
      </c>
      <c r="V2144" s="57">
        <v>-366123.12</v>
      </c>
      <c r="W2144" s="57">
        <v>86899.88</v>
      </c>
      <c r="X2144" s="57">
        <v>0</v>
      </c>
      <c r="Y2144" s="73">
        <v>36743</v>
      </c>
      <c r="Z2144" s="57">
        <v>-4098.37</v>
      </c>
      <c r="AA2144" s="57">
        <v>0</v>
      </c>
      <c r="AB2144" s="57">
        <v>82801.509999999995</v>
      </c>
      <c r="AC2144" s="57">
        <v>0</v>
      </c>
      <c r="AD2144" s="56" t="s">
        <v>9255</v>
      </c>
      <c r="AE2144" s="57">
        <v>0</v>
      </c>
      <c r="AF2144" s="57">
        <v>0</v>
      </c>
      <c r="AG2144" s="57">
        <v>0</v>
      </c>
      <c r="AI2144"/>
      <c r="AJ2144"/>
    </row>
    <row r="2145" spans="1:36">
      <c r="A2145" s="56" t="s">
        <v>50</v>
      </c>
      <c r="B2145" s="56" t="s">
        <v>11427</v>
      </c>
      <c r="C2145" s="56">
        <v>2101010050</v>
      </c>
      <c r="D2145" s="56" t="s">
        <v>43</v>
      </c>
      <c r="E2145" s="56">
        <v>2101020050</v>
      </c>
      <c r="F2145" s="56">
        <v>5401010050</v>
      </c>
      <c r="G2145" s="56" t="s">
        <v>11431</v>
      </c>
      <c r="H2145" s="56">
        <v>400210</v>
      </c>
      <c r="I2145" s="56" t="s">
        <v>11471</v>
      </c>
      <c r="J2145" s="56" t="s">
        <v>2334</v>
      </c>
      <c r="K2145" s="56" t="s">
        <v>2335</v>
      </c>
      <c r="L2145" s="56" t="s">
        <v>7138</v>
      </c>
      <c r="M2145" s="73">
        <v>36743</v>
      </c>
      <c r="N2145" s="56"/>
      <c r="O2145" s="56"/>
      <c r="P2145" s="56" t="s">
        <v>7139</v>
      </c>
      <c r="Q2145" s="56"/>
      <c r="R2145" s="56" t="s">
        <v>70</v>
      </c>
      <c r="S2145" s="56" t="s">
        <v>11415</v>
      </c>
      <c r="T2145" s="56" t="s">
        <v>7140</v>
      </c>
      <c r="U2145" s="57">
        <v>455911</v>
      </c>
      <c r="V2145" s="57">
        <v>-368456.89</v>
      </c>
      <c r="W2145" s="57">
        <v>87454.11</v>
      </c>
      <c r="X2145" s="57">
        <v>0</v>
      </c>
      <c r="Y2145" s="73">
        <v>36743</v>
      </c>
      <c r="Z2145" s="57">
        <v>-4124.51</v>
      </c>
      <c r="AA2145" s="57">
        <v>0</v>
      </c>
      <c r="AB2145" s="57">
        <v>83329.600000000006</v>
      </c>
      <c r="AC2145" s="57">
        <v>0</v>
      </c>
      <c r="AD2145" s="56" t="s">
        <v>9255</v>
      </c>
      <c r="AE2145" s="57">
        <v>0</v>
      </c>
      <c r="AF2145" s="57">
        <v>0</v>
      </c>
      <c r="AG2145" s="57">
        <v>0</v>
      </c>
      <c r="AI2145"/>
      <c r="AJ2145"/>
    </row>
    <row r="2146" spans="1:36">
      <c r="A2146" s="56" t="s">
        <v>50</v>
      </c>
      <c r="B2146" s="56" t="s">
        <v>11427</v>
      </c>
      <c r="C2146" s="56">
        <v>2101010050</v>
      </c>
      <c r="D2146" s="56" t="s">
        <v>43</v>
      </c>
      <c r="E2146" s="56">
        <v>2101020050</v>
      </c>
      <c r="F2146" s="56">
        <v>5401010050</v>
      </c>
      <c r="G2146" s="56" t="s">
        <v>11431</v>
      </c>
      <c r="H2146" s="56">
        <v>400210</v>
      </c>
      <c r="I2146" s="56" t="s">
        <v>11468</v>
      </c>
      <c r="J2146" s="56" t="s">
        <v>2247</v>
      </c>
      <c r="K2146" s="56" t="s">
        <v>2248</v>
      </c>
      <c r="L2146" s="56" t="s">
        <v>7138</v>
      </c>
      <c r="M2146" s="73">
        <v>36743</v>
      </c>
      <c r="N2146" s="56"/>
      <c r="O2146" s="56"/>
      <c r="P2146" s="56" t="s">
        <v>7139</v>
      </c>
      <c r="Q2146" s="56"/>
      <c r="R2146" s="56" t="s">
        <v>70</v>
      </c>
      <c r="S2146" s="56" t="s">
        <v>11415</v>
      </c>
      <c r="T2146" s="56" t="s">
        <v>7140</v>
      </c>
      <c r="U2146" s="57">
        <v>540004</v>
      </c>
      <c r="V2146" s="57">
        <v>-436419.4</v>
      </c>
      <c r="W2146" s="57">
        <v>103584.6</v>
      </c>
      <c r="X2146" s="57">
        <v>0</v>
      </c>
      <c r="Y2146" s="73">
        <v>36743</v>
      </c>
      <c r="Z2146" s="57">
        <v>-4885.25</v>
      </c>
      <c r="AA2146" s="57">
        <v>0</v>
      </c>
      <c r="AB2146" s="57">
        <v>98699.35</v>
      </c>
      <c r="AC2146" s="57">
        <v>0</v>
      </c>
      <c r="AD2146" s="56" t="s">
        <v>9255</v>
      </c>
      <c r="AE2146" s="57">
        <v>0</v>
      </c>
      <c r="AF2146" s="57">
        <v>0</v>
      </c>
      <c r="AG2146" s="57">
        <v>0</v>
      </c>
      <c r="AI2146"/>
      <c r="AJ2146"/>
    </row>
    <row r="2147" spans="1:36">
      <c r="A2147" s="56" t="s">
        <v>50</v>
      </c>
      <c r="B2147" s="56" t="s">
        <v>11427</v>
      </c>
      <c r="C2147" s="56">
        <v>2101010050</v>
      </c>
      <c r="D2147" s="56" t="s">
        <v>43</v>
      </c>
      <c r="E2147" s="56">
        <v>2101020050</v>
      </c>
      <c r="F2147" s="56">
        <v>5401010050</v>
      </c>
      <c r="G2147" s="56" t="s">
        <v>11431</v>
      </c>
      <c r="H2147" s="56">
        <v>400210</v>
      </c>
      <c r="I2147" s="56" t="s">
        <v>11471</v>
      </c>
      <c r="J2147" s="56" t="s">
        <v>2338</v>
      </c>
      <c r="K2147" s="56" t="s">
        <v>2339</v>
      </c>
      <c r="L2147" s="56" t="s">
        <v>7138</v>
      </c>
      <c r="M2147" s="73">
        <v>38078</v>
      </c>
      <c r="N2147" s="56"/>
      <c r="O2147" s="56"/>
      <c r="P2147" s="56" t="s">
        <v>7139</v>
      </c>
      <c r="Q2147" s="56"/>
      <c r="R2147" s="56" t="s">
        <v>70</v>
      </c>
      <c r="S2147" s="56" t="s">
        <v>11415</v>
      </c>
      <c r="T2147" s="56" t="s">
        <v>7140</v>
      </c>
      <c r="U2147" s="57">
        <v>564308</v>
      </c>
      <c r="V2147" s="57">
        <v>-395495.62</v>
      </c>
      <c r="W2147" s="57">
        <v>168812.38</v>
      </c>
      <c r="X2147" s="57">
        <v>0</v>
      </c>
      <c r="Y2147" s="73">
        <v>38078</v>
      </c>
      <c r="Z2147" s="57">
        <v>-9189.7000000000007</v>
      </c>
      <c r="AA2147" s="57">
        <v>0</v>
      </c>
      <c r="AB2147" s="57">
        <v>159622.68</v>
      </c>
      <c r="AC2147" s="57">
        <v>0</v>
      </c>
      <c r="AD2147" s="56" t="s">
        <v>9255</v>
      </c>
      <c r="AE2147" s="57">
        <v>0</v>
      </c>
      <c r="AF2147" s="57">
        <v>0</v>
      </c>
      <c r="AG2147" s="57">
        <v>0</v>
      </c>
      <c r="AI2147"/>
      <c r="AJ2147"/>
    </row>
    <row r="2148" spans="1:36">
      <c r="A2148" s="56" t="s">
        <v>50</v>
      </c>
      <c r="B2148" s="56" t="s">
        <v>11427</v>
      </c>
      <c r="C2148" s="56">
        <v>2101010050</v>
      </c>
      <c r="D2148" s="56" t="s">
        <v>43</v>
      </c>
      <c r="E2148" s="56">
        <v>2101020050</v>
      </c>
      <c r="F2148" s="56">
        <v>5401010050</v>
      </c>
      <c r="G2148" s="56" t="s">
        <v>11431</v>
      </c>
      <c r="H2148" s="56">
        <v>400210</v>
      </c>
      <c r="I2148" s="56" t="s">
        <v>11471</v>
      </c>
      <c r="J2148" s="56" t="s">
        <v>2340</v>
      </c>
      <c r="K2148" s="56" t="s">
        <v>2341</v>
      </c>
      <c r="L2148" s="56" t="s">
        <v>7138</v>
      </c>
      <c r="M2148" s="73">
        <v>36743</v>
      </c>
      <c r="N2148" s="56"/>
      <c r="O2148" s="56"/>
      <c r="P2148" s="56" t="s">
        <v>7139</v>
      </c>
      <c r="Q2148" s="56"/>
      <c r="R2148" s="56" t="s">
        <v>70</v>
      </c>
      <c r="S2148" s="56" t="s">
        <v>11415</v>
      </c>
      <c r="T2148" s="56" t="s">
        <v>7140</v>
      </c>
      <c r="U2148" s="57">
        <v>573949</v>
      </c>
      <c r="V2148" s="57">
        <v>-463852.91</v>
      </c>
      <c r="W2148" s="57">
        <v>110096.09</v>
      </c>
      <c r="X2148" s="57">
        <v>0</v>
      </c>
      <c r="Y2148" s="73">
        <v>36743</v>
      </c>
      <c r="Z2148" s="57">
        <v>-5192.3500000000004</v>
      </c>
      <c r="AA2148" s="57">
        <v>0</v>
      </c>
      <c r="AB2148" s="57">
        <v>104903.74</v>
      </c>
      <c r="AC2148" s="57">
        <v>0</v>
      </c>
      <c r="AD2148" s="56" t="s">
        <v>9255</v>
      </c>
      <c r="AE2148" s="57">
        <v>0</v>
      </c>
      <c r="AF2148" s="57">
        <v>0</v>
      </c>
      <c r="AG2148" s="57">
        <v>0</v>
      </c>
      <c r="AI2148"/>
      <c r="AJ2148"/>
    </row>
    <row r="2149" spans="1:36">
      <c r="A2149" s="56" t="s">
        <v>50</v>
      </c>
      <c r="B2149" s="56" t="s">
        <v>11427</v>
      </c>
      <c r="C2149" s="56">
        <v>2101010050</v>
      </c>
      <c r="D2149" s="56" t="s">
        <v>43</v>
      </c>
      <c r="E2149" s="56">
        <v>2101020050</v>
      </c>
      <c r="F2149" s="56">
        <v>5401010050</v>
      </c>
      <c r="G2149" s="56" t="s">
        <v>11431</v>
      </c>
      <c r="H2149" s="56">
        <v>400210</v>
      </c>
      <c r="I2149" s="56" t="s">
        <v>11468</v>
      </c>
      <c r="J2149" s="56" t="s">
        <v>2249</v>
      </c>
      <c r="K2149" s="56" t="s">
        <v>2250</v>
      </c>
      <c r="L2149" s="56" t="s">
        <v>7138</v>
      </c>
      <c r="M2149" s="73">
        <v>36743</v>
      </c>
      <c r="N2149" s="56"/>
      <c r="O2149" s="56"/>
      <c r="P2149" s="56" t="s">
        <v>7139</v>
      </c>
      <c r="Q2149" s="56"/>
      <c r="R2149" s="56" t="s">
        <v>70</v>
      </c>
      <c r="S2149" s="56" t="s">
        <v>11415</v>
      </c>
      <c r="T2149" s="56" t="s">
        <v>7140</v>
      </c>
      <c r="U2149" s="57">
        <v>603200</v>
      </c>
      <c r="V2149" s="57">
        <v>-487492.98</v>
      </c>
      <c r="W2149" s="57">
        <v>115707.02</v>
      </c>
      <c r="X2149" s="57">
        <v>0</v>
      </c>
      <c r="Y2149" s="73">
        <v>36743</v>
      </c>
      <c r="Z2149" s="57">
        <v>-5456.97</v>
      </c>
      <c r="AA2149" s="57">
        <v>0</v>
      </c>
      <c r="AB2149" s="57">
        <v>110250.05</v>
      </c>
      <c r="AC2149" s="57">
        <v>0</v>
      </c>
      <c r="AD2149" s="56" t="s">
        <v>9255</v>
      </c>
      <c r="AE2149" s="57">
        <v>0</v>
      </c>
      <c r="AF2149" s="57">
        <v>0</v>
      </c>
      <c r="AG2149" s="57">
        <v>0</v>
      </c>
      <c r="AI2149"/>
      <c r="AJ2149"/>
    </row>
    <row r="2150" spans="1:36">
      <c r="A2150" s="56" t="s">
        <v>50</v>
      </c>
      <c r="B2150" s="56" t="s">
        <v>11427</v>
      </c>
      <c r="C2150" s="56">
        <v>2101010050</v>
      </c>
      <c r="D2150" s="56" t="s">
        <v>43</v>
      </c>
      <c r="E2150" s="56">
        <v>2101020050</v>
      </c>
      <c r="F2150" s="56">
        <v>5401010050</v>
      </c>
      <c r="G2150" s="56" t="s">
        <v>11431</v>
      </c>
      <c r="H2150" s="56">
        <v>400210</v>
      </c>
      <c r="I2150" s="56" t="s">
        <v>11471</v>
      </c>
      <c r="J2150" s="56" t="s">
        <v>2342</v>
      </c>
      <c r="K2150" s="56" t="s">
        <v>2343</v>
      </c>
      <c r="L2150" s="56" t="s">
        <v>7138</v>
      </c>
      <c r="M2150" s="73">
        <v>36743</v>
      </c>
      <c r="N2150" s="56"/>
      <c r="O2150" s="56"/>
      <c r="P2150" s="56" t="s">
        <v>7139</v>
      </c>
      <c r="Q2150" s="56"/>
      <c r="R2150" s="56" t="s">
        <v>70</v>
      </c>
      <c r="S2150" s="56" t="s">
        <v>11415</v>
      </c>
      <c r="T2150" s="56" t="s">
        <v>7140</v>
      </c>
      <c r="U2150" s="57">
        <v>617474</v>
      </c>
      <c r="V2150" s="57">
        <v>-499028.69</v>
      </c>
      <c r="W2150" s="57">
        <v>118445.31</v>
      </c>
      <c r="X2150" s="57">
        <v>0</v>
      </c>
      <c r="Y2150" s="73">
        <v>36743</v>
      </c>
      <c r="Z2150" s="57">
        <v>-5586.12</v>
      </c>
      <c r="AA2150" s="57">
        <v>0</v>
      </c>
      <c r="AB2150" s="57">
        <v>112859.19</v>
      </c>
      <c r="AC2150" s="57">
        <v>0</v>
      </c>
      <c r="AD2150" s="56" t="s">
        <v>9255</v>
      </c>
      <c r="AE2150" s="57">
        <v>0</v>
      </c>
      <c r="AF2150" s="57">
        <v>0</v>
      </c>
      <c r="AG2150" s="57">
        <v>0</v>
      </c>
      <c r="AI2150"/>
      <c r="AJ2150"/>
    </row>
    <row r="2151" spans="1:36">
      <c r="A2151" s="56" t="s">
        <v>50</v>
      </c>
      <c r="B2151" s="56" t="s">
        <v>11427</v>
      </c>
      <c r="C2151" s="56">
        <v>2101010050</v>
      </c>
      <c r="D2151" s="56" t="s">
        <v>43</v>
      </c>
      <c r="E2151" s="56">
        <v>2101020050</v>
      </c>
      <c r="F2151" s="56">
        <v>5401010050</v>
      </c>
      <c r="G2151" s="56" t="s">
        <v>11431</v>
      </c>
      <c r="H2151" s="56">
        <v>400210</v>
      </c>
      <c r="I2151" s="56" t="s">
        <v>11471</v>
      </c>
      <c r="J2151" s="56" t="s">
        <v>2344</v>
      </c>
      <c r="K2151" s="56" t="s">
        <v>2345</v>
      </c>
      <c r="L2151" s="56" t="s">
        <v>7138</v>
      </c>
      <c r="M2151" s="73">
        <v>36743</v>
      </c>
      <c r="N2151" s="56"/>
      <c r="O2151" s="56"/>
      <c r="P2151" s="56" t="s">
        <v>7139</v>
      </c>
      <c r="Q2151" s="56"/>
      <c r="R2151" s="56" t="s">
        <v>70</v>
      </c>
      <c r="S2151" s="56" t="s">
        <v>11415</v>
      </c>
      <c r="T2151" s="56" t="s">
        <v>7140</v>
      </c>
      <c r="U2151" s="57">
        <v>619296</v>
      </c>
      <c r="V2151" s="57">
        <v>-500501.52</v>
      </c>
      <c r="W2151" s="57">
        <v>118794.48</v>
      </c>
      <c r="X2151" s="57">
        <v>0</v>
      </c>
      <c r="Y2151" s="73">
        <v>36743</v>
      </c>
      <c r="Z2151" s="57">
        <v>-5602.58</v>
      </c>
      <c r="AA2151" s="57">
        <v>0</v>
      </c>
      <c r="AB2151" s="57">
        <v>113191.9</v>
      </c>
      <c r="AC2151" s="57">
        <v>0</v>
      </c>
      <c r="AD2151" s="56" t="s">
        <v>9255</v>
      </c>
      <c r="AE2151" s="57">
        <v>0</v>
      </c>
      <c r="AF2151" s="57">
        <v>0</v>
      </c>
      <c r="AG2151" s="57">
        <v>0</v>
      </c>
      <c r="AI2151"/>
      <c r="AJ2151"/>
    </row>
    <row r="2152" spans="1:36">
      <c r="A2152" s="56" t="s">
        <v>50</v>
      </c>
      <c r="B2152" s="56" t="s">
        <v>11427</v>
      </c>
      <c r="C2152" s="56">
        <v>2101010050</v>
      </c>
      <c r="D2152" s="56" t="s">
        <v>43</v>
      </c>
      <c r="E2152" s="56">
        <v>2101020050</v>
      </c>
      <c r="F2152" s="56">
        <v>5401010050</v>
      </c>
      <c r="G2152" s="56" t="s">
        <v>11431</v>
      </c>
      <c r="H2152" s="56">
        <v>400210</v>
      </c>
      <c r="I2152" s="56" t="s">
        <v>11471</v>
      </c>
      <c r="J2152" s="56" t="s">
        <v>2346</v>
      </c>
      <c r="K2152" s="56" t="s">
        <v>2347</v>
      </c>
      <c r="L2152" s="56" t="s">
        <v>7138</v>
      </c>
      <c r="M2152" s="73">
        <v>36743</v>
      </c>
      <c r="N2152" s="56"/>
      <c r="O2152" s="56"/>
      <c r="P2152" s="56" t="s">
        <v>7139</v>
      </c>
      <c r="Q2152" s="56"/>
      <c r="R2152" s="56" t="s">
        <v>70</v>
      </c>
      <c r="S2152" s="56" t="s">
        <v>11415</v>
      </c>
      <c r="T2152" s="56" t="s">
        <v>7140</v>
      </c>
      <c r="U2152" s="57">
        <v>638730</v>
      </c>
      <c r="V2152" s="57">
        <v>-516207.19</v>
      </c>
      <c r="W2152" s="57">
        <v>122522.81</v>
      </c>
      <c r="X2152" s="57">
        <v>0</v>
      </c>
      <c r="Y2152" s="73">
        <v>36743</v>
      </c>
      <c r="Z2152" s="57">
        <v>-5778.42</v>
      </c>
      <c r="AA2152" s="57">
        <v>0</v>
      </c>
      <c r="AB2152" s="57">
        <v>116744.39</v>
      </c>
      <c r="AC2152" s="57">
        <v>0</v>
      </c>
      <c r="AD2152" s="56" t="s">
        <v>9255</v>
      </c>
      <c r="AE2152" s="57">
        <v>0</v>
      </c>
      <c r="AF2152" s="57">
        <v>0</v>
      </c>
      <c r="AG2152" s="57">
        <v>0</v>
      </c>
      <c r="AI2152"/>
      <c r="AJ2152"/>
    </row>
    <row r="2153" spans="1:36">
      <c r="A2153" s="56" t="s">
        <v>50</v>
      </c>
      <c r="B2153" s="56" t="s">
        <v>11427</v>
      </c>
      <c r="C2153" s="56">
        <v>2101010050</v>
      </c>
      <c r="D2153" s="56" t="s">
        <v>43</v>
      </c>
      <c r="E2153" s="56">
        <v>2101020050</v>
      </c>
      <c r="F2153" s="56">
        <v>5401010050</v>
      </c>
      <c r="G2153" s="56" t="s">
        <v>11431</v>
      </c>
      <c r="H2153" s="56">
        <v>400210</v>
      </c>
      <c r="I2153" s="56" t="s">
        <v>11471</v>
      </c>
      <c r="J2153" s="56" t="s">
        <v>2348</v>
      </c>
      <c r="K2153" s="56" t="s">
        <v>2349</v>
      </c>
      <c r="L2153" s="56" t="s">
        <v>7138</v>
      </c>
      <c r="M2153" s="73">
        <v>36743</v>
      </c>
      <c r="N2153" s="56"/>
      <c r="O2153" s="56"/>
      <c r="P2153" s="56" t="s">
        <v>7139</v>
      </c>
      <c r="Q2153" s="56"/>
      <c r="R2153" s="56" t="s">
        <v>70</v>
      </c>
      <c r="S2153" s="56" t="s">
        <v>11415</v>
      </c>
      <c r="T2153" s="56" t="s">
        <v>7140</v>
      </c>
      <c r="U2153" s="57">
        <v>693347</v>
      </c>
      <c r="V2153" s="57">
        <v>-560347.35</v>
      </c>
      <c r="W2153" s="57">
        <v>132999.65</v>
      </c>
      <c r="X2153" s="57">
        <v>0</v>
      </c>
      <c r="Y2153" s="73">
        <v>36743</v>
      </c>
      <c r="Z2153" s="57">
        <v>-6272.53</v>
      </c>
      <c r="AA2153" s="57">
        <v>0</v>
      </c>
      <c r="AB2153" s="57">
        <v>126727.12</v>
      </c>
      <c r="AC2153" s="57">
        <v>0</v>
      </c>
      <c r="AD2153" s="56" t="s">
        <v>9255</v>
      </c>
      <c r="AE2153" s="57">
        <v>0</v>
      </c>
      <c r="AF2153" s="57">
        <v>0</v>
      </c>
      <c r="AG2153" s="57">
        <v>0</v>
      </c>
      <c r="AI2153"/>
      <c r="AJ2153"/>
    </row>
    <row r="2154" spans="1:36">
      <c r="A2154" s="56" t="s">
        <v>50</v>
      </c>
      <c r="B2154" s="56" t="s">
        <v>11427</v>
      </c>
      <c r="C2154" s="56">
        <v>2101010050</v>
      </c>
      <c r="D2154" s="56" t="s">
        <v>43</v>
      </c>
      <c r="E2154" s="56">
        <v>2101020050</v>
      </c>
      <c r="F2154" s="56">
        <v>5401010050</v>
      </c>
      <c r="G2154" s="56" t="s">
        <v>11431</v>
      </c>
      <c r="H2154" s="56">
        <v>400210</v>
      </c>
      <c r="I2154" s="56" t="s">
        <v>11471</v>
      </c>
      <c r="J2154" s="56" t="s">
        <v>2350</v>
      </c>
      <c r="K2154" s="56" t="s">
        <v>2351</v>
      </c>
      <c r="L2154" s="56" t="s">
        <v>7138</v>
      </c>
      <c r="M2154" s="73">
        <v>36743</v>
      </c>
      <c r="N2154" s="56"/>
      <c r="O2154" s="56"/>
      <c r="P2154" s="56" t="s">
        <v>7139</v>
      </c>
      <c r="Q2154" s="56"/>
      <c r="R2154" s="56" t="s">
        <v>70</v>
      </c>
      <c r="S2154" s="56" t="s">
        <v>11415</v>
      </c>
      <c r="T2154" s="56" t="s">
        <v>7140</v>
      </c>
      <c r="U2154" s="57">
        <v>705015</v>
      </c>
      <c r="V2154" s="57">
        <v>-569777.53</v>
      </c>
      <c r="W2154" s="57">
        <v>135237.47</v>
      </c>
      <c r="X2154" s="57">
        <v>0</v>
      </c>
      <c r="Y2154" s="73">
        <v>36743</v>
      </c>
      <c r="Z2154" s="57">
        <v>-6378.07</v>
      </c>
      <c r="AA2154" s="57">
        <v>0</v>
      </c>
      <c r="AB2154" s="57">
        <v>128859.4</v>
      </c>
      <c r="AC2154" s="57">
        <v>0</v>
      </c>
      <c r="AD2154" s="56" t="s">
        <v>9255</v>
      </c>
      <c r="AE2154" s="57">
        <v>0</v>
      </c>
      <c r="AF2154" s="57">
        <v>0</v>
      </c>
      <c r="AG2154" s="57">
        <v>0</v>
      </c>
      <c r="AI2154"/>
      <c r="AJ2154"/>
    </row>
    <row r="2155" spans="1:36">
      <c r="A2155" s="56" t="s">
        <v>50</v>
      </c>
      <c r="B2155" s="56" t="s">
        <v>11427</v>
      </c>
      <c r="C2155" s="56">
        <v>2101010050</v>
      </c>
      <c r="D2155" s="56" t="s">
        <v>43</v>
      </c>
      <c r="E2155" s="56">
        <v>2101020050</v>
      </c>
      <c r="F2155" s="56">
        <v>5401010050</v>
      </c>
      <c r="G2155" s="56" t="s">
        <v>11431</v>
      </c>
      <c r="H2155" s="56">
        <v>400210</v>
      </c>
      <c r="I2155" s="56" t="s">
        <v>11468</v>
      </c>
      <c r="J2155" s="56" t="s">
        <v>2251</v>
      </c>
      <c r="K2155" s="56" t="s">
        <v>2252</v>
      </c>
      <c r="L2155" s="56" t="s">
        <v>7138</v>
      </c>
      <c r="M2155" s="73">
        <v>36743</v>
      </c>
      <c r="N2155" s="56"/>
      <c r="O2155" s="56"/>
      <c r="P2155" s="56" t="s">
        <v>7139</v>
      </c>
      <c r="Q2155" s="56"/>
      <c r="R2155" s="56" t="s">
        <v>70</v>
      </c>
      <c r="S2155" s="56" t="s">
        <v>11415</v>
      </c>
      <c r="T2155" s="56" t="s">
        <v>7140</v>
      </c>
      <c r="U2155" s="57">
        <v>723840</v>
      </c>
      <c r="V2155" s="57">
        <v>-584991.19999999995</v>
      </c>
      <c r="W2155" s="57">
        <v>138848.79999999999</v>
      </c>
      <c r="X2155" s="57">
        <v>0</v>
      </c>
      <c r="Y2155" s="73">
        <v>36743</v>
      </c>
      <c r="Z2155" s="57">
        <v>-6548.39</v>
      </c>
      <c r="AA2155" s="57">
        <v>0</v>
      </c>
      <c r="AB2155" s="57">
        <v>132300.41</v>
      </c>
      <c r="AC2155" s="57">
        <v>0</v>
      </c>
      <c r="AD2155" s="56" t="s">
        <v>9255</v>
      </c>
      <c r="AE2155" s="57">
        <v>0</v>
      </c>
      <c r="AF2155" s="57">
        <v>0</v>
      </c>
      <c r="AG2155" s="57">
        <v>0</v>
      </c>
      <c r="AI2155"/>
      <c r="AJ2155"/>
    </row>
    <row r="2156" spans="1:36">
      <c r="A2156" s="56" t="s">
        <v>50</v>
      </c>
      <c r="B2156" s="56" t="s">
        <v>11427</v>
      </c>
      <c r="C2156" s="56">
        <v>2101010050</v>
      </c>
      <c r="D2156" s="56" t="s">
        <v>43</v>
      </c>
      <c r="E2156" s="56">
        <v>2101020050</v>
      </c>
      <c r="F2156" s="56">
        <v>5401010050</v>
      </c>
      <c r="G2156" s="56" t="s">
        <v>11431</v>
      </c>
      <c r="H2156" s="56">
        <v>400210</v>
      </c>
      <c r="I2156" s="56" t="s">
        <v>11471</v>
      </c>
      <c r="J2156" s="56" t="s">
        <v>2352</v>
      </c>
      <c r="K2156" s="56" t="s">
        <v>2353</v>
      </c>
      <c r="L2156" s="56" t="s">
        <v>7138</v>
      </c>
      <c r="M2156" s="73">
        <v>36743</v>
      </c>
      <c r="N2156" s="56"/>
      <c r="O2156" s="56"/>
      <c r="P2156" s="56" t="s">
        <v>7139</v>
      </c>
      <c r="Q2156" s="56"/>
      <c r="R2156" s="56" t="s">
        <v>70</v>
      </c>
      <c r="S2156" s="56" t="s">
        <v>11415</v>
      </c>
      <c r="T2156" s="56" t="s">
        <v>7140</v>
      </c>
      <c r="U2156" s="57">
        <v>739981</v>
      </c>
      <c r="V2156" s="57">
        <v>-598036.44999999995</v>
      </c>
      <c r="W2156" s="57">
        <v>141944.54999999999</v>
      </c>
      <c r="X2156" s="57">
        <v>0</v>
      </c>
      <c r="Y2156" s="73">
        <v>36743</v>
      </c>
      <c r="Z2156" s="57">
        <v>-6694.38</v>
      </c>
      <c r="AA2156" s="57">
        <v>0</v>
      </c>
      <c r="AB2156" s="57">
        <v>135250.17000000001</v>
      </c>
      <c r="AC2156" s="57">
        <v>0</v>
      </c>
      <c r="AD2156" s="56" t="s">
        <v>9255</v>
      </c>
      <c r="AE2156" s="57">
        <v>0</v>
      </c>
      <c r="AF2156" s="57">
        <v>0</v>
      </c>
      <c r="AG2156" s="57">
        <v>0</v>
      </c>
      <c r="AI2156"/>
      <c r="AJ2156"/>
    </row>
    <row r="2157" spans="1:36">
      <c r="A2157" s="56" t="s">
        <v>50</v>
      </c>
      <c r="B2157" s="56" t="s">
        <v>11427</v>
      </c>
      <c r="C2157" s="56">
        <v>2101010050</v>
      </c>
      <c r="D2157" s="56" t="s">
        <v>43</v>
      </c>
      <c r="E2157" s="56">
        <v>2101020050</v>
      </c>
      <c r="F2157" s="56">
        <v>5401010050</v>
      </c>
      <c r="G2157" s="56" t="s">
        <v>11431</v>
      </c>
      <c r="H2157" s="56">
        <v>400210</v>
      </c>
      <c r="I2157" s="56" t="s">
        <v>11471</v>
      </c>
      <c r="J2157" s="56" t="s">
        <v>2354</v>
      </c>
      <c r="K2157" s="56" t="s">
        <v>2355</v>
      </c>
      <c r="L2157" s="56" t="s">
        <v>7138</v>
      </c>
      <c r="M2157" s="73">
        <v>37347</v>
      </c>
      <c r="N2157" s="56"/>
      <c r="O2157" s="56"/>
      <c r="P2157" s="56" t="s">
        <v>7139</v>
      </c>
      <c r="Q2157" s="56"/>
      <c r="R2157" s="56" t="s">
        <v>70</v>
      </c>
      <c r="S2157" s="56" t="s">
        <v>11415</v>
      </c>
      <c r="T2157" s="56" t="s">
        <v>7140</v>
      </c>
      <c r="U2157" s="57">
        <v>774033</v>
      </c>
      <c r="V2157" s="57">
        <v>-588780.22</v>
      </c>
      <c r="W2157" s="57">
        <v>185252.78</v>
      </c>
      <c r="X2157" s="57">
        <v>0</v>
      </c>
      <c r="Y2157" s="73">
        <v>37347</v>
      </c>
      <c r="Z2157" s="57">
        <v>-9578.8799999999992</v>
      </c>
      <c r="AA2157" s="57">
        <v>0</v>
      </c>
      <c r="AB2157" s="57">
        <v>175673.9</v>
      </c>
      <c r="AC2157" s="57">
        <v>0</v>
      </c>
      <c r="AD2157" s="56" t="s">
        <v>9255</v>
      </c>
      <c r="AE2157" s="57">
        <v>0</v>
      </c>
      <c r="AF2157" s="57">
        <v>0</v>
      </c>
      <c r="AG2157" s="57">
        <v>0</v>
      </c>
      <c r="AI2157"/>
      <c r="AJ2157"/>
    </row>
    <row r="2158" spans="1:36">
      <c r="A2158" s="56" t="s">
        <v>50</v>
      </c>
      <c r="B2158" s="56" t="s">
        <v>11427</v>
      </c>
      <c r="C2158" s="56">
        <v>2101010050</v>
      </c>
      <c r="D2158" s="56" t="s">
        <v>43</v>
      </c>
      <c r="E2158" s="56">
        <v>2101020050</v>
      </c>
      <c r="F2158" s="56">
        <v>5401010050</v>
      </c>
      <c r="G2158" s="56" t="s">
        <v>11431</v>
      </c>
      <c r="H2158" s="56">
        <v>400210</v>
      </c>
      <c r="I2158" s="56" t="s">
        <v>11471</v>
      </c>
      <c r="J2158" s="56" t="s">
        <v>2356</v>
      </c>
      <c r="K2158" s="56" t="s">
        <v>2357</v>
      </c>
      <c r="L2158" s="56" t="s">
        <v>7138</v>
      </c>
      <c r="M2158" s="73">
        <v>36743</v>
      </c>
      <c r="N2158" s="56"/>
      <c r="O2158" s="56"/>
      <c r="P2158" s="56" t="s">
        <v>7139</v>
      </c>
      <c r="Q2158" s="56"/>
      <c r="R2158" s="56" t="s">
        <v>70</v>
      </c>
      <c r="S2158" s="56" t="s">
        <v>11415</v>
      </c>
      <c r="T2158" s="56" t="s">
        <v>7140</v>
      </c>
      <c r="U2158" s="57">
        <v>792413</v>
      </c>
      <c r="V2158" s="57">
        <v>-640410.36</v>
      </c>
      <c r="W2158" s="57">
        <v>152002.64000000001</v>
      </c>
      <c r="X2158" s="57">
        <v>0</v>
      </c>
      <c r="Y2158" s="73">
        <v>36743</v>
      </c>
      <c r="Z2158" s="57">
        <v>-7168.75</v>
      </c>
      <c r="AA2158" s="57">
        <v>0</v>
      </c>
      <c r="AB2158" s="57">
        <v>144833.89000000001</v>
      </c>
      <c r="AC2158" s="57">
        <v>0</v>
      </c>
      <c r="AD2158" s="56" t="s">
        <v>9255</v>
      </c>
      <c r="AE2158" s="57">
        <v>0</v>
      </c>
      <c r="AF2158" s="57">
        <v>0</v>
      </c>
      <c r="AG2158" s="57">
        <v>0</v>
      </c>
      <c r="AI2158"/>
      <c r="AJ2158"/>
    </row>
    <row r="2159" spans="1:36">
      <c r="A2159" s="56" t="s">
        <v>50</v>
      </c>
      <c r="B2159" s="56" t="s">
        <v>11427</v>
      </c>
      <c r="C2159" s="56">
        <v>2101010050</v>
      </c>
      <c r="D2159" s="56" t="s">
        <v>43</v>
      </c>
      <c r="E2159" s="56">
        <v>2101020050</v>
      </c>
      <c r="F2159" s="56">
        <v>5401010050</v>
      </c>
      <c r="G2159" s="56" t="s">
        <v>11431</v>
      </c>
      <c r="H2159" s="56">
        <v>400210</v>
      </c>
      <c r="I2159" s="56" t="s">
        <v>11471</v>
      </c>
      <c r="J2159" s="56" t="s">
        <v>2358</v>
      </c>
      <c r="K2159" s="56" t="s">
        <v>2359</v>
      </c>
      <c r="L2159" s="56" t="s">
        <v>7138</v>
      </c>
      <c r="M2159" s="73">
        <v>38078</v>
      </c>
      <c r="N2159" s="56"/>
      <c r="O2159" s="56"/>
      <c r="P2159" s="56" t="s">
        <v>7139</v>
      </c>
      <c r="Q2159" s="56"/>
      <c r="R2159" s="56" t="s">
        <v>70</v>
      </c>
      <c r="S2159" s="56" t="s">
        <v>11415</v>
      </c>
      <c r="T2159" s="56" t="s">
        <v>7140</v>
      </c>
      <c r="U2159" s="57">
        <v>1548891</v>
      </c>
      <c r="V2159" s="57">
        <v>-1085541.3</v>
      </c>
      <c r="W2159" s="57">
        <v>463349.7</v>
      </c>
      <c r="X2159" s="57">
        <v>0</v>
      </c>
      <c r="Y2159" s="73">
        <v>38078</v>
      </c>
      <c r="Z2159" s="57">
        <v>-25223.55</v>
      </c>
      <c r="AA2159" s="57">
        <v>0</v>
      </c>
      <c r="AB2159" s="57">
        <v>438126.15</v>
      </c>
      <c r="AC2159" s="57">
        <v>0</v>
      </c>
      <c r="AD2159" s="56" t="s">
        <v>9255</v>
      </c>
      <c r="AE2159" s="57">
        <v>0</v>
      </c>
      <c r="AF2159" s="57">
        <v>0</v>
      </c>
      <c r="AG2159" s="57">
        <v>0</v>
      </c>
      <c r="AI2159"/>
      <c r="AJ2159"/>
    </row>
    <row r="2160" spans="1:36">
      <c r="A2160" s="56" t="s">
        <v>50</v>
      </c>
      <c r="B2160" s="56" t="s">
        <v>11427</v>
      </c>
      <c r="C2160" s="56">
        <v>2101010050</v>
      </c>
      <c r="D2160" s="56" t="s">
        <v>43</v>
      </c>
      <c r="E2160" s="56">
        <v>2101020050</v>
      </c>
      <c r="F2160" s="56">
        <v>5401010050</v>
      </c>
      <c r="G2160" s="56" t="s">
        <v>11431</v>
      </c>
      <c r="H2160" s="56">
        <v>400210</v>
      </c>
      <c r="I2160" s="56" t="s">
        <v>11468</v>
      </c>
      <c r="J2160" s="56" t="s">
        <v>2253</v>
      </c>
      <c r="K2160" s="56" t="s">
        <v>2254</v>
      </c>
      <c r="L2160" s="56" t="s">
        <v>7138</v>
      </c>
      <c r="M2160" s="73">
        <v>36743</v>
      </c>
      <c r="N2160" s="56"/>
      <c r="O2160" s="56"/>
      <c r="P2160" s="56" t="s">
        <v>7139</v>
      </c>
      <c r="Q2160" s="56"/>
      <c r="R2160" s="56" t="s">
        <v>70</v>
      </c>
      <c r="S2160" s="56" t="s">
        <v>11415</v>
      </c>
      <c r="T2160" s="56" t="s">
        <v>7140</v>
      </c>
      <c r="U2160" s="57">
        <v>1791946</v>
      </c>
      <c r="V2160" s="57">
        <v>-1448211.15</v>
      </c>
      <c r="W2160" s="57">
        <v>343734.85</v>
      </c>
      <c r="X2160" s="57">
        <v>0</v>
      </c>
      <c r="Y2160" s="73">
        <v>36743</v>
      </c>
      <c r="Z2160" s="57">
        <v>-16211.22</v>
      </c>
      <c r="AA2160" s="57">
        <v>0</v>
      </c>
      <c r="AB2160" s="57">
        <v>327523.63</v>
      </c>
      <c r="AC2160" s="57">
        <v>0</v>
      </c>
      <c r="AD2160" s="56" t="s">
        <v>9255</v>
      </c>
      <c r="AE2160" s="57">
        <v>0</v>
      </c>
      <c r="AF2160" s="57">
        <v>0</v>
      </c>
      <c r="AG2160" s="57">
        <v>0</v>
      </c>
      <c r="AI2160"/>
      <c r="AJ2160"/>
    </row>
    <row r="2161" spans="1:36">
      <c r="A2161" s="56" t="s">
        <v>50</v>
      </c>
      <c r="B2161" s="56" t="s">
        <v>11427</v>
      </c>
      <c r="C2161" s="56">
        <v>2101010050</v>
      </c>
      <c r="D2161" s="56" t="s">
        <v>43</v>
      </c>
      <c r="E2161" s="56">
        <v>2101020050</v>
      </c>
      <c r="F2161" s="56">
        <v>5401010050</v>
      </c>
      <c r="G2161" s="56" t="s">
        <v>11431</v>
      </c>
      <c r="H2161" s="56">
        <v>400210</v>
      </c>
      <c r="I2161" s="56" t="s">
        <v>11434</v>
      </c>
      <c r="J2161" s="56" t="s">
        <v>2541</v>
      </c>
      <c r="K2161" s="56" t="s">
        <v>2542</v>
      </c>
      <c r="L2161" s="56" t="s">
        <v>7138</v>
      </c>
      <c r="M2161" s="73">
        <v>42460</v>
      </c>
      <c r="N2161" s="56"/>
      <c r="O2161" s="56"/>
      <c r="P2161" s="56" t="s">
        <v>7139</v>
      </c>
      <c r="Q2161" s="56"/>
      <c r="R2161" s="56" t="s">
        <v>70</v>
      </c>
      <c r="S2161" s="56" t="s">
        <v>11415</v>
      </c>
      <c r="T2161" s="56" t="s">
        <v>7140</v>
      </c>
      <c r="U2161" s="57">
        <v>11357784.109999999</v>
      </c>
      <c r="V2161" s="57">
        <v>-3481530.27</v>
      </c>
      <c r="W2161" s="57">
        <v>7876253.8399999999</v>
      </c>
      <c r="X2161" s="57">
        <v>0</v>
      </c>
      <c r="Y2161" s="73">
        <v>42378</v>
      </c>
      <c r="Z2161" s="57">
        <v>-477689.59</v>
      </c>
      <c r="AA2161" s="57">
        <v>0</v>
      </c>
      <c r="AB2161" s="57">
        <v>7398564.25</v>
      </c>
      <c r="AC2161" s="57">
        <v>0</v>
      </c>
      <c r="AD2161" s="56" t="s">
        <v>9255</v>
      </c>
      <c r="AE2161" s="57">
        <v>0</v>
      </c>
      <c r="AF2161" s="57">
        <v>0</v>
      </c>
      <c r="AG2161" s="57">
        <v>0</v>
      </c>
      <c r="AI2161"/>
      <c r="AJ2161"/>
    </row>
    <row r="2162" spans="1:36">
      <c r="A2162" s="56" t="s">
        <v>49</v>
      </c>
      <c r="B2162" s="56" t="s">
        <v>11427</v>
      </c>
      <c r="C2162" s="56">
        <v>2101010050</v>
      </c>
      <c r="D2162" s="56" t="s">
        <v>43</v>
      </c>
      <c r="E2162" s="56">
        <v>2101020050</v>
      </c>
      <c r="F2162" s="56">
        <v>5401010050</v>
      </c>
      <c r="G2162" s="56" t="s">
        <v>11431</v>
      </c>
      <c r="H2162" s="56">
        <v>400203</v>
      </c>
      <c r="I2162" s="56" t="s">
        <v>11507</v>
      </c>
      <c r="J2162" s="56" t="s">
        <v>1529</v>
      </c>
      <c r="K2162" s="56" t="s">
        <v>1220</v>
      </c>
      <c r="L2162" s="56" t="s">
        <v>7138</v>
      </c>
      <c r="M2162" s="73">
        <v>39995</v>
      </c>
      <c r="N2162" s="56"/>
      <c r="O2162" s="56"/>
      <c r="P2162" s="56" t="s">
        <v>1476</v>
      </c>
      <c r="Q2162" s="56"/>
      <c r="R2162" s="56" t="s">
        <v>18</v>
      </c>
      <c r="S2162" s="56" t="s">
        <v>11415</v>
      </c>
      <c r="T2162" s="56" t="s">
        <v>7140</v>
      </c>
      <c r="U2162" s="57">
        <v>30901335</v>
      </c>
      <c r="V2162" s="57">
        <v>-28375843</v>
      </c>
      <c r="W2162" s="57">
        <v>2525492</v>
      </c>
      <c r="X2162" s="57">
        <v>0</v>
      </c>
      <c r="Y2162" s="73">
        <v>39995</v>
      </c>
      <c r="Z2162" s="57">
        <v>-980425.25</v>
      </c>
      <c r="AA2162" s="57">
        <v>0</v>
      </c>
      <c r="AB2162" s="57">
        <v>1545066.75</v>
      </c>
      <c r="AC2162" s="57">
        <v>0</v>
      </c>
      <c r="AD2162" s="56" t="s">
        <v>9255</v>
      </c>
      <c r="AE2162" s="57">
        <v>0</v>
      </c>
      <c r="AF2162" s="57">
        <v>0</v>
      </c>
      <c r="AG2162" s="57">
        <v>0</v>
      </c>
      <c r="AI2162"/>
      <c r="AJ2162"/>
    </row>
    <row r="2163" spans="1:36">
      <c r="A2163" s="56" t="s">
        <v>49</v>
      </c>
      <c r="B2163" s="56" t="s">
        <v>11427</v>
      </c>
      <c r="C2163" s="56">
        <v>2101010050</v>
      </c>
      <c r="D2163" s="56" t="s">
        <v>43</v>
      </c>
      <c r="E2163" s="56">
        <v>2101020050</v>
      </c>
      <c r="F2163" s="56">
        <v>5401010050</v>
      </c>
      <c r="G2163" s="56" t="s">
        <v>11431</v>
      </c>
      <c r="H2163" s="56">
        <v>400203</v>
      </c>
      <c r="I2163" s="56" t="s">
        <v>11537</v>
      </c>
      <c r="J2163" s="56" t="s">
        <v>1582</v>
      </c>
      <c r="K2163" s="56" t="s">
        <v>1288</v>
      </c>
      <c r="L2163" s="56" t="s">
        <v>7138</v>
      </c>
      <c r="M2163" s="73">
        <v>39995</v>
      </c>
      <c r="N2163" s="56"/>
      <c r="O2163" s="56"/>
      <c r="P2163" s="56" t="s">
        <v>1476</v>
      </c>
      <c r="Q2163" s="56"/>
      <c r="R2163" s="56" t="s">
        <v>18</v>
      </c>
      <c r="S2163" s="56" t="s">
        <v>11415</v>
      </c>
      <c r="T2163" s="56" t="s">
        <v>7140</v>
      </c>
      <c r="U2163" s="57">
        <v>74214170</v>
      </c>
      <c r="V2163" s="57">
        <v>-68148823.950000003</v>
      </c>
      <c r="W2163" s="57">
        <v>6065346.0499999998</v>
      </c>
      <c r="X2163" s="57">
        <v>0</v>
      </c>
      <c r="Y2163" s="73">
        <v>39995</v>
      </c>
      <c r="Z2163" s="57">
        <v>-2354637.5499999998</v>
      </c>
      <c r="AA2163" s="57">
        <v>0</v>
      </c>
      <c r="AB2163" s="57">
        <v>3710708.5</v>
      </c>
      <c r="AC2163" s="57">
        <v>0</v>
      </c>
      <c r="AD2163" s="56" t="s">
        <v>9255</v>
      </c>
      <c r="AE2163" s="57">
        <v>0</v>
      </c>
      <c r="AF2163" s="57">
        <v>0</v>
      </c>
      <c r="AG2163" s="57">
        <v>0</v>
      </c>
      <c r="AI2163"/>
      <c r="AJ2163"/>
    </row>
    <row r="2164" spans="1:36">
      <c r="A2164" s="56" t="s">
        <v>49</v>
      </c>
      <c r="B2164" s="56" t="s">
        <v>11427</v>
      </c>
      <c r="C2164" s="56">
        <v>2101010050</v>
      </c>
      <c r="D2164" s="56" t="s">
        <v>43</v>
      </c>
      <c r="E2164" s="56">
        <v>2101020050</v>
      </c>
      <c r="F2164" s="56">
        <v>5401010050</v>
      </c>
      <c r="G2164" s="56" t="s">
        <v>11431</v>
      </c>
      <c r="H2164" s="56">
        <v>400203</v>
      </c>
      <c r="I2164" s="56" t="s">
        <v>11538</v>
      </c>
      <c r="J2164" s="56" t="s">
        <v>1619</v>
      </c>
      <c r="K2164" s="56" t="s">
        <v>1620</v>
      </c>
      <c r="L2164" s="56" t="s">
        <v>7138</v>
      </c>
      <c r="M2164" s="73">
        <v>39995</v>
      </c>
      <c r="N2164" s="56"/>
      <c r="O2164" s="56"/>
      <c r="P2164" s="56" t="s">
        <v>1476</v>
      </c>
      <c r="Q2164" s="56"/>
      <c r="R2164" s="56" t="s">
        <v>18</v>
      </c>
      <c r="S2164" s="56" t="s">
        <v>11415</v>
      </c>
      <c r="T2164" s="56" t="s">
        <v>7140</v>
      </c>
      <c r="U2164" s="57">
        <v>139491962</v>
      </c>
      <c r="V2164" s="57">
        <v>-128091618.61</v>
      </c>
      <c r="W2164" s="57">
        <v>11400343.390000001</v>
      </c>
      <c r="X2164" s="57">
        <v>0</v>
      </c>
      <c r="Y2164" s="73">
        <v>39995</v>
      </c>
      <c r="Z2164" s="57">
        <v>-4425745.29</v>
      </c>
      <c r="AA2164" s="57">
        <v>0</v>
      </c>
      <c r="AB2164" s="57">
        <v>6974598.0999999996</v>
      </c>
      <c r="AC2164" s="57">
        <v>0</v>
      </c>
      <c r="AD2164" s="56" t="s">
        <v>9255</v>
      </c>
      <c r="AE2164" s="57">
        <v>0</v>
      </c>
      <c r="AF2164" s="57">
        <v>0</v>
      </c>
      <c r="AG2164" s="57">
        <v>0</v>
      </c>
      <c r="AI2164"/>
      <c r="AJ2164"/>
    </row>
    <row r="2165" spans="1:36">
      <c r="A2165" s="56" t="s">
        <v>49</v>
      </c>
      <c r="B2165" s="56" t="s">
        <v>11427</v>
      </c>
      <c r="C2165" s="56">
        <v>2101010050</v>
      </c>
      <c r="D2165" s="56" t="s">
        <v>43</v>
      </c>
      <c r="E2165" s="56">
        <v>2101020050</v>
      </c>
      <c r="F2165" s="56">
        <v>5401010050</v>
      </c>
      <c r="G2165" s="56" t="s">
        <v>11431</v>
      </c>
      <c r="H2165" s="56">
        <v>400203</v>
      </c>
      <c r="I2165" s="56" t="s">
        <v>11538</v>
      </c>
      <c r="J2165" s="56" t="s">
        <v>1621</v>
      </c>
      <c r="K2165" s="56" t="s">
        <v>1622</v>
      </c>
      <c r="L2165" s="56" t="s">
        <v>7138</v>
      </c>
      <c r="M2165" s="73">
        <v>39995</v>
      </c>
      <c r="N2165" s="56"/>
      <c r="O2165" s="56"/>
      <c r="P2165" s="56" t="s">
        <v>1476</v>
      </c>
      <c r="Q2165" s="56"/>
      <c r="R2165" s="56" t="s">
        <v>18</v>
      </c>
      <c r="S2165" s="56" t="s">
        <v>11415</v>
      </c>
      <c r="T2165" s="56" t="s">
        <v>7140</v>
      </c>
      <c r="U2165" s="57">
        <v>76498553</v>
      </c>
      <c r="V2165" s="57">
        <v>-70246509.810000002</v>
      </c>
      <c r="W2165" s="57">
        <v>6252043.1900000004</v>
      </c>
      <c r="X2165" s="57">
        <v>0</v>
      </c>
      <c r="Y2165" s="73">
        <v>39995</v>
      </c>
      <c r="Z2165" s="57">
        <v>-2427115.54</v>
      </c>
      <c r="AA2165" s="57">
        <v>0</v>
      </c>
      <c r="AB2165" s="57">
        <v>3824927.65</v>
      </c>
      <c r="AC2165" s="57">
        <v>0</v>
      </c>
      <c r="AD2165" s="56" t="s">
        <v>9255</v>
      </c>
      <c r="AE2165" s="57">
        <v>0</v>
      </c>
      <c r="AF2165" s="57">
        <v>0</v>
      </c>
      <c r="AG2165" s="57">
        <v>0</v>
      </c>
      <c r="AI2165"/>
      <c r="AJ2165"/>
    </row>
    <row r="2166" spans="1:36">
      <c r="A2166" s="56" t="s">
        <v>49</v>
      </c>
      <c r="B2166" s="56" t="s">
        <v>11427</v>
      </c>
      <c r="C2166" s="56">
        <v>2101010050</v>
      </c>
      <c r="D2166" s="56" t="s">
        <v>43</v>
      </c>
      <c r="E2166" s="56">
        <v>2101020050</v>
      </c>
      <c r="F2166" s="56">
        <v>5401010050</v>
      </c>
      <c r="G2166" s="56" t="s">
        <v>11431</v>
      </c>
      <c r="H2166" s="56">
        <v>400203</v>
      </c>
      <c r="I2166" s="56" t="s">
        <v>11554</v>
      </c>
      <c r="J2166" s="56" t="s">
        <v>1600</v>
      </c>
      <c r="K2166" s="56" t="s">
        <v>1601</v>
      </c>
      <c r="L2166" s="56" t="s">
        <v>7138</v>
      </c>
      <c r="M2166" s="73">
        <v>39995</v>
      </c>
      <c r="N2166" s="56"/>
      <c r="O2166" s="56"/>
      <c r="P2166" s="56" t="s">
        <v>1476</v>
      </c>
      <c r="Q2166" s="56"/>
      <c r="R2166" s="56" t="s">
        <v>18</v>
      </c>
      <c r="S2166" s="56" t="s">
        <v>11415</v>
      </c>
      <c r="T2166" s="56" t="s">
        <v>7140</v>
      </c>
      <c r="U2166" s="57">
        <v>111709954</v>
      </c>
      <c r="V2166" s="57">
        <v>-102580167.44</v>
      </c>
      <c r="W2166" s="57">
        <v>9129786.5600000005</v>
      </c>
      <c r="X2166" s="57">
        <v>0</v>
      </c>
      <c r="Y2166" s="73">
        <v>39995</v>
      </c>
      <c r="Z2166" s="57">
        <v>-3544288.86</v>
      </c>
      <c r="AA2166" s="57">
        <v>0</v>
      </c>
      <c r="AB2166" s="57">
        <v>5585497.7000000002</v>
      </c>
      <c r="AC2166" s="57">
        <v>0</v>
      </c>
      <c r="AD2166" s="56" t="s">
        <v>9255</v>
      </c>
      <c r="AE2166" s="57">
        <v>0</v>
      </c>
      <c r="AF2166" s="57">
        <v>0</v>
      </c>
      <c r="AG2166" s="57">
        <v>0</v>
      </c>
      <c r="AI2166"/>
      <c r="AJ2166"/>
    </row>
    <row r="2167" spans="1:36">
      <c r="A2167" s="56" t="s">
        <v>49</v>
      </c>
      <c r="B2167" s="56" t="s">
        <v>11427</v>
      </c>
      <c r="C2167" s="56">
        <v>2101010050</v>
      </c>
      <c r="D2167" s="56" t="s">
        <v>43</v>
      </c>
      <c r="E2167" s="56">
        <v>2101020050</v>
      </c>
      <c r="F2167" s="56">
        <v>5401010050</v>
      </c>
      <c r="G2167" s="56" t="s">
        <v>11431</v>
      </c>
      <c r="H2167" s="56">
        <v>400203</v>
      </c>
      <c r="I2167" s="56" t="s">
        <v>11554</v>
      </c>
      <c r="J2167" s="56" t="s">
        <v>1604</v>
      </c>
      <c r="K2167" s="56" t="s">
        <v>1605</v>
      </c>
      <c r="L2167" s="56" t="s">
        <v>7138</v>
      </c>
      <c r="M2167" s="73">
        <v>39995</v>
      </c>
      <c r="N2167" s="56"/>
      <c r="O2167" s="56"/>
      <c r="P2167" s="56" t="s">
        <v>1476</v>
      </c>
      <c r="Q2167" s="56"/>
      <c r="R2167" s="56" t="s">
        <v>18</v>
      </c>
      <c r="S2167" s="56" t="s">
        <v>11415</v>
      </c>
      <c r="T2167" s="56" t="s">
        <v>7140</v>
      </c>
      <c r="U2167" s="57">
        <v>11981533</v>
      </c>
      <c r="V2167" s="57">
        <v>-11002311.060000001</v>
      </c>
      <c r="W2167" s="57">
        <v>979221.94</v>
      </c>
      <c r="X2167" s="57">
        <v>0</v>
      </c>
      <c r="Y2167" s="73">
        <v>39995</v>
      </c>
      <c r="Z2167" s="57">
        <v>-380145.29</v>
      </c>
      <c r="AA2167" s="57">
        <v>0</v>
      </c>
      <c r="AB2167" s="57">
        <v>599076.65</v>
      </c>
      <c r="AC2167" s="57">
        <v>0</v>
      </c>
      <c r="AD2167" s="56" t="s">
        <v>9255</v>
      </c>
      <c r="AE2167" s="57">
        <v>0</v>
      </c>
      <c r="AF2167" s="57">
        <v>0</v>
      </c>
      <c r="AG2167" s="57">
        <v>0</v>
      </c>
      <c r="AI2167"/>
      <c r="AJ2167"/>
    </row>
    <row r="2168" spans="1:36">
      <c r="A2168" s="56" t="s">
        <v>49</v>
      </c>
      <c r="B2168" s="56" t="s">
        <v>11427</v>
      </c>
      <c r="C2168" s="56">
        <v>2101010050</v>
      </c>
      <c r="D2168" s="56" t="s">
        <v>43</v>
      </c>
      <c r="E2168" s="56">
        <v>2101020050</v>
      </c>
      <c r="F2168" s="56">
        <v>5401010050</v>
      </c>
      <c r="G2168" s="56" t="s">
        <v>11431</v>
      </c>
      <c r="H2168" s="56">
        <v>400203</v>
      </c>
      <c r="I2168" s="56" t="s">
        <v>11554</v>
      </c>
      <c r="J2168" s="56" t="s">
        <v>1608</v>
      </c>
      <c r="K2168" s="56" t="s">
        <v>1609</v>
      </c>
      <c r="L2168" s="56" t="s">
        <v>7138</v>
      </c>
      <c r="M2168" s="73">
        <v>39995</v>
      </c>
      <c r="N2168" s="56"/>
      <c r="O2168" s="56"/>
      <c r="P2168" s="56" t="s">
        <v>1476</v>
      </c>
      <c r="Q2168" s="56"/>
      <c r="R2168" s="56" t="s">
        <v>18</v>
      </c>
      <c r="S2168" s="56" t="s">
        <v>11415</v>
      </c>
      <c r="T2168" s="56" t="s">
        <v>7140</v>
      </c>
      <c r="U2168" s="57">
        <v>66465484</v>
      </c>
      <c r="V2168" s="57">
        <v>-61033419.5</v>
      </c>
      <c r="W2168" s="57">
        <v>5432064.5</v>
      </c>
      <c r="X2168" s="57">
        <v>0</v>
      </c>
      <c r="Y2168" s="73">
        <v>39995</v>
      </c>
      <c r="Z2168" s="57">
        <v>-2108790.2999999998</v>
      </c>
      <c r="AA2168" s="57">
        <v>0</v>
      </c>
      <c r="AB2168" s="57">
        <v>3323274.2</v>
      </c>
      <c r="AC2168" s="57">
        <v>0</v>
      </c>
      <c r="AD2168" s="56" t="s">
        <v>9255</v>
      </c>
      <c r="AE2168" s="57">
        <v>0</v>
      </c>
      <c r="AF2168" s="57">
        <v>0</v>
      </c>
      <c r="AG2168" s="57">
        <v>0</v>
      </c>
      <c r="AI2168"/>
      <c r="AJ2168"/>
    </row>
    <row r="2169" spans="1:36">
      <c r="A2169" s="56" t="s">
        <v>49</v>
      </c>
      <c r="B2169" s="56" t="s">
        <v>11427</v>
      </c>
      <c r="C2169" s="56">
        <v>2101010050</v>
      </c>
      <c r="D2169" s="56" t="s">
        <v>43</v>
      </c>
      <c r="E2169" s="56">
        <v>2101020050</v>
      </c>
      <c r="F2169" s="56">
        <v>5401010050</v>
      </c>
      <c r="G2169" s="56" t="s">
        <v>11431</v>
      </c>
      <c r="H2169" s="56">
        <v>400203</v>
      </c>
      <c r="I2169" s="56" t="s">
        <v>11554</v>
      </c>
      <c r="J2169" s="56" t="s">
        <v>1610</v>
      </c>
      <c r="K2169" s="56" t="s">
        <v>1311</v>
      </c>
      <c r="L2169" s="56" t="s">
        <v>7138</v>
      </c>
      <c r="M2169" s="73">
        <v>39995</v>
      </c>
      <c r="N2169" s="56"/>
      <c r="O2169" s="56"/>
      <c r="P2169" s="56" t="s">
        <v>1476</v>
      </c>
      <c r="Q2169" s="56"/>
      <c r="R2169" s="56" t="s">
        <v>18</v>
      </c>
      <c r="S2169" s="56" t="s">
        <v>11415</v>
      </c>
      <c r="T2169" s="56" t="s">
        <v>7140</v>
      </c>
      <c r="U2169" s="57">
        <v>64054280</v>
      </c>
      <c r="V2169" s="57">
        <v>-58819277.369999997</v>
      </c>
      <c r="W2169" s="57">
        <v>5235002.63</v>
      </c>
      <c r="X2169" s="57">
        <v>0</v>
      </c>
      <c r="Y2169" s="73">
        <v>39995</v>
      </c>
      <c r="Z2169" s="57">
        <v>-2032288.63</v>
      </c>
      <c r="AA2169" s="57">
        <v>0</v>
      </c>
      <c r="AB2169" s="57">
        <v>3202714</v>
      </c>
      <c r="AC2169" s="57">
        <v>0</v>
      </c>
      <c r="AD2169" s="56" t="s">
        <v>9255</v>
      </c>
      <c r="AE2169" s="57">
        <v>0</v>
      </c>
      <c r="AF2169" s="57">
        <v>0</v>
      </c>
      <c r="AG2169" s="57">
        <v>0</v>
      </c>
      <c r="AI2169"/>
      <c r="AJ2169"/>
    </row>
    <row r="2170" spans="1:36">
      <c r="A2170" s="56" t="s">
        <v>49</v>
      </c>
      <c r="B2170" s="56" t="s">
        <v>11427</v>
      </c>
      <c r="C2170" s="56">
        <v>2101010050</v>
      </c>
      <c r="D2170" s="56" t="s">
        <v>43</v>
      </c>
      <c r="E2170" s="56">
        <v>2101020050</v>
      </c>
      <c r="F2170" s="56">
        <v>5401010050</v>
      </c>
      <c r="G2170" s="56" t="s">
        <v>11431</v>
      </c>
      <c r="H2170" s="56">
        <v>400203</v>
      </c>
      <c r="I2170" s="56" t="s">
        <v>11554</v>
      </c>
      <c r="J2170" s="56" t="s">
        <v>1611</v>
      </c>
      <c r="K2170" s="56" t="s">
        <v>1612</v>
      </c>
      <c r="L2170" s="56" t="s">
        <v>7138</v>
      </c>
      <c r="M2170" s="73">
        <v>39995</v>
      </c>
      <c r="N2170" s="56"/>
      <c r="O2170" s="56"/>
      <c r="P2170" s="56" t="s">
        <v>1476</v>
      </c>
      <c r="Q2170" s="56"/>
      <c r="R2170" s="56" t="s">
        <v>18</v>
      </c>
      <c r="S2170" s="56" t="s">
        <v>11415</v>
      </c>
      <c r="T2170" s="56" t="s">
        <v>7140</v>
      </c>
      <c r="U2170" s="57">
        <v>6328463</v>
      </c>
      <c r="V2170" s="57">
        <v>-5811252.9400000004</v>
      </c>
      <c r="W2170" s="57">
        <v>517210.06</v>
      </c>
      <c r="X2170" s="57">
        <v>0</v>
      </c>
      <c r="Y2170" s="73">
        <v>39995</v>
      </c>
      <c r="Z2170" s="57">
        <v>-200786.91</v>
      </c>
      <c r="AA2170" s="57">
        <v>0</v>
      </c>
      <c r="AB2170" s="57">
        <v>316423.15000000002</v>
      </c>
      <c r="AC2170" s="57">
        <v>0</v>
      </c>
      <c r="AD2170" s="56" t="s">
        <v>9255</v>
      </c>
      <c r="AE2170" s="57">
        <v>0</v>
      </c>
      <c r="AF2170" s="57">
        <v>0</v>
      </c>
      <c r="AG2170" s="57">
        <v>0</v>
      </c>
      <c r="AI2170"/>
      <c r="AJ2170"/>
    </row>
    <row r="2171" spans="1:36">
      <c r="A2171" s="56" t="s">
        <v>49</v>
      </c>
      <c r="B2171" s="56" t="s">
        <v>11427</v>
      </c>
      <c r="C2171" s="56">
        <v>2101010050</v>
      </c>
      <c r="D2171" s="56" t="s">
        <v>43</v>
      </c>
      <c r="E2171" s="56">
        <v>2101020050</v>
      </c>
      <c r="F2171" s="56">
        <v>5401010050</v>
      </c>
      <c r="G2171" s="56" t="s">
        <v>11431</v>
      </c>
      <c r="H2171" s="56">
        <v>400203</v>
      </c>
      <c r="I2171" s="56" t="s">
        <v>11554</v>
      </c>
      <c r="J2171" s="56" t="s">
        <v>1613</v>
      </c>
      <c r="K2171" s="56" t="s">
        <v>1614</v>
      </c>
      <c r="L2171" s="56" t="s">
        <v>7138</v>
      </c>
      <c r="M2171" s="73">
        <v>39995</v>
      </c>
      <c r="N2171" s="56"/>
      <c r="O2171" s="56"/>
      <c r="P2171" s="56" t="s">
        <v>1476</v>
      </c>
      <c r="Q2171" s="56"/>
      <c r="R2171" s="56" t="s">
        <v>18</v>
      </c>
      <c r="S2171" s="56" t="s">
        <v>11415</v>
      </c>
      <c r="T2171" s="56" t="s">
        <v>7140</v>
      </c>
      <c r="U2171" s="57">
        <v>58178387</v>
      </c>
      <c r="V2171" s="57">
        <v>-53423607.039999999</v>
      </c>
      <c r="W2171" s="57">
        <v>4754779.96</v>
      </c>
      <c r="X2171" s="57">
        <v>0</v>
      </c>
      <c r="Y2171" s="73">
        <v>39995</v>
      </c>
      <c r="Z2171" s="57">
        <v>-1845860.61</v>
      </c>
      <c r="AA2171" s="57">
        <v>0</v>
      </c>
      <c r="AB2171" s="57">
        <v>2908919.35</v>
      </c>
      <c r="AC2171" s="57">
        <v>0</v>
      </c>
      <c r="AD2171" s="56" t="s">
        <v>9255</v>
      </c>
      <c r="AE2171" s="57">
        <v>0</v>
      </c>
      <c r="AF2171" s="57">
        <v>0</v>
      </c>
      <c r="AG2171" s="57">
        <v>0</v>
      </c>
      <c r="AI2171"/>
      <c r="AJ2171"/>
    </row>
    <row r="2172" spans="1:36">
      <c r="A2172" s="56" t="s">
        <v>49</v>
      </c>
      <c r="B2172" s="56" t="s">
        <v>11427</v>
      </c>
      <c r="C2172" s="56">
        <v>2101010050</v>
      </c>
      <c r="D2172" s="56" t="s">
        <v>43</v>
      </c>
      <c r="E2172" s="56">
        <v>2101020050</v>
      </c>
      <c r="F2172" s="56">
        <v>5401010050</v>
      </c>
      <c r="G2172" s="56" t="s">
        <v>11431</v>
      </c>
      <c r="H2172" s="56">
        <v>400203</v>
      </c>
      <c r="I2172" s="56" t="s">
        <v>11538</v>
      </c>
      <c r="J2172" s="56" t="s">
        <v>1627</v>
      </c>
      <c r="K2172" s="56" t="s">
        <v>1620</v>
      </c>
      <c r="L2172" s="56" t="s">
        <v>7138</v>
      </c>
      <c r="M2172" s="73">
        <v>39995</v>
      </c>
      <c r="N2172" s="56"/>
      <c r="O2172" s="56"/>
      <c r="P2172" s="56" t="s">
        <v>1476</v>
      </c>
      <c r="Q2172" s="56"/>
      <c r="R2172" s="56" t="s">
        <v>18</v>
      </c>
      <c r="S2172" s="56" t="s">
        <v>11415</v>
      </c>
      <c r="T2172" s="56" t="s">
        <v>7140</v>
      </c>
      <c r="U2172" s="57">
        <v>10348964</v>
      </c>
      <c r="V2172" s="57">
        <v>-9503167.9800000004</v>
      </c>
      <c r="W2172" s="57">
        <v>845796.02</v>
      </c>
      <c r="X2172" s="57">
        <v>0</v>
      </c>
      <c r="Y2172" s="73">
        <v>39995</v>
      </c>
      <c r="Z2172" s="57">
        <v>-328347.82</v>
      </c>
      <c r="AA2172" s="57">
        <v>0</v>
      </c>
      <c r="AB2172" s="57">
        <v>517448.2</v>
      </c>
      <c r="AC2172" s="57">
        <v>0</v>
      </c>
      <c r="AD2172" s="56" t="s">
        <v>9255</v>
      </c>
      <c r="AE2172" s="57">
        <v>0</v>
      </c>
      <c r="AF2172" s="57">
        <v>0</v>
      </c>
      <c r="AG2172" s="57">
        <v>0</v>
      </c>
      <c r="AI2172"/>
      <c r="AJ2172"/>
    </row>
    <row r="2173" spans="1:36">
      <c r="A2173" s="56" t="s">
        <v>49</v>
      </c>
      <c r="B2173" s="56" t="s">
        <v>11427</v>
      </c>
      <c r="C2173" s="56">
        <v>2101010050</v>
      </c>
      <c r="D2173" s="56" t="s">
        <v>43</v>
      </c>
      <c r="E2173" s="56">
        <v>2101020050</v>
      </c>
      <c r="F2173" s="56">
        <v>5401010050</v>
      </c>
      <c r="G2173" s="56" t="s">
        <v>11431</v>
      </c>
      <c r="H2173" s="56">
        <v>400204</v>
      </c>
      <c r="I2173" s="56" t="s">
        <v>11508</v>
      </c>
      <c r="J2173" s="56" t="s">
        <v>1667</v>
      </c>
      <c r="K2173" s="56" t="s">
        <v>1220</v>
      </c>
      <c r="L2173" s="56" t="s">
        <v>7138</v>
      </c>
      <c r="M2173" s="73">
        <v>40057</v>
      </c>
      <c r="N2173" s="56"/>
      <c r="O2173" s="56"/>
      <c r="P2173" s="56" t="s">
        <v>1476</v>
      </c>
      <c r="Q2173" s="56"/>
      <c r="R2173" s="56" t="s">
        <v>18</v>
      </c>
      <c r="S2173" s="56" t="s">
        <v>11415</v>
      </c>
      <c r="T2173" s="56" t="s">
        <v>7140</v>
      </c>
      <c r="U2173" s="57">
        <v>31008484</v>
      </c>
      <c r="V2173" s="57">
        <v>-27841137.690000001</v>
      </c>
      <c r="W2173" s="57">
        <v>3167346.31</v>
      </c>
      <c r="X2173" s="57">
        <v>0</v>
      </c>
      <c r="Y2173" s="73">
        <v>40057</v>
      </c>
      <c r="Z2173" s="57">
        <v>-1616922.11</v>
      </c>
      <c r="AA2173" s="57">
        <v>0</v>
      </c>
      <c r="AB2173" s="57">
        <v>1550424.2</v>
      </c>
      <c r="AC2173" s="57">
        <v>0</v>
      </c>
      <c r="AD2173" s="56" t="s">
        <v>9255</v>
      </c>
      <c r="AE2173" s="57">
        <v>0</v>
      </c>
      <c r="AF2173" s="57">
        <v>0</v>
      </c>
      <c r="AG2173" s="57">
        <v>0</v>
      </c>
      <c r="AI2173"/>
      <c r="AJ2173"/>
    </row>
    <row r="2174" spans="1:36">
      <c r="A2174" s="56" t="s">
        <v>49</v>
      </c>
      <c r="B2174" s="56" t="s">
        <v>11427</v>
      </c>
      <c r="C2174" s="56">
        <v>2101010050</v>
      </c>
      <c r="D2174" s="56" t="s">
        <v>43</v>
      </c>
      <c r="E2174" s="56">
        <v>2101020050</v>
      </c>
      <c r="F2174" s="56">
        <v>5401010050</v>
      </c>
      <c r="G2174" s="56" t="s">
        <v>11431</v>
      </c>
      <c r="H2174" s="56">
        <v>400204</v>
      </c>
      <c r="I2174" s="56" t="s">
        <v>11539</v>
      </c>
      <c r="J2174" s="56" t="s">
        <v>1702</v>
      </c>
      <c r="K2174" s="56" t="s">
        <v>1288</v>
      </c>
      <c r="L2174" s="56" t="s">
        <v>7138</v>
      </c>
      <c r="M2174" s="73">
        <v>40057</v>
      </c>
      <c r="N2174" s="56"/>
      <c r="O2174" s="56"/>
      <c r="P2174" s="56" t="s">
        <v>1476</v>
      </c>
      <c r="Q2174" s="56"/>
      <c r="R2174" s="56" t="s">
        <v>18</v>
      </c>
      <c r="S2174" s="56" t="s">
        <v>11415</v>
      </c>
      <c r="T2174" s="56" t="s">
        <v>7140</v>
      </c>
      <c r="U2174" s="57">
        <v>74477460</v>
      </c>
      <c r="V2174" s="57">
        <v>-66869996.600000001</v>
      </c>
      <c r="W2174" s="57">
        <v>7607463.4000000004</v>
      </c>
      <c r="X2174" s="57">
        <v>0</v>
      </c>
      <c r="Y2174" s="73">
        <v>40057</v>
      </c>
      <c r="Z2174" s="57">
        <v>-3883590.4</v>
      </c>
      <c r="AA2174" s="57">
        <v>0</v>
      </c>
      <c r="AB2174" s="57">
        <v>3723873</v>
      </c>
      <c r="AC2174" s="57">
        <v>0</v>
      </c>
      <c r="AD2174" s="56" t="s">
        <v>9255</v>
      </c>
      <c r="AE2174" s="57">
        <v>0</v>
      </c>
      <c r="AF2174" s="57">
        <v>0</v>
      </c>
      <c r="AG2174" s="57">
        <v>0</v>
      </c>
      <c r="AI2174"/>
      <c r="AJ2174"/>
    </row>
    <row r="2175" spans="1:36">
      <c r="A2175" s="56" t="s">
        <v>49</v>
      </c>
      <c r="B2175" s="56" t="s">
        <v>11427</v>
      </c>
      <c r="C2175" s="56">
        <v>2101010050</v>
      </c>
      <c r="D2175" s="56" t="s">
        <v>43</v>
      </c>
      <c r="E2175" s="56">
        <v>2101020050</v>
      </c>
      <c r="F2175" s="56">
        <v>5401010050</v>
      </c>
      <c r="G2175" s="56" t="s">
        <v>11431</v>
      </c>
      <c r="H2175" s="56">
        <v>400204</v>
      </c>
      <c r="I2175" s="56" t="s">
        <v>11540</v>
      </c>
      <c r="J2175" s="56" t="s">
        <v>1723</v>
      </c>
      <c r="K2175" s="56" t="s">
        <v>1620</v>
      </c>
      <c r="L2175" s="56" t="s">
        <v>7138</v>
      </c>
      <c r="M2175" s="73">
        <v>40057</v>
      </c>
      <c r="N2175" s="56"/>
      <c r="O2175" s="56"/>
      <c r="P2175" s="56" t="s">
        <v>1476</v>
      </c>
      <c r="Q2175" s="56"/>
      <c r="R2175" s="56" t="s">
        <v>18</v>
      </c>
      <c r="S2175" s="56" t="s">
        <v>11415</v>
      </c>
      <c r="T2175" s="56" t="s">
        <v>7140</v>
      </c>
      <c r="U2175" s="57">
        <v>139966543</v>
      </c>
      <c r="V2175" s="57">
        <v>-125669729.56</v>
      </c>
      <c r="W2175" s="57">
        <v>14296813.439999999</v>
      </c>
      <c r="X2175" s="57">
        <v>0</v>
      </c>
      <c r="Y2175" s="73">
        <v>40057</v>
      </c>
      <c r="Z2175" s="57">
        <v>-7298486.29</v>
      </c>
      <c r="AA2175" s="57">
        <v>0</v>
      </c>
      <c r="AB2175" s="57">
        <v>6998327.1500000004</v>
      </c>
      <c r="AC2175" s="57">
        <v>0</v>
      </c>
      <c r="AD2175" s="56" t="s">
        <v>9255</v>
      </c>
      <c r="AE2175" s="57">
        <v>0</v>
      </c>
      <c r="AF2175" s="57">
        <v>0</v>
      </c>
      <c r="AG2175" s="57">
        <v>0</v>
      </c>
      <c r="AI2175"/>
      <c r="AJ2175"/>
    </row>
    <row r="2176" spans="1:36">
      <c r="A2176" s="56" t="s">
        <v>49</v>
      </c>
      <c r="B2176" s="56" t="s">
        <v>11427</v>
      </c>
      <c r="C2176" s="56">
        <v>2101010050</v>
      </c>
      <c r="D2176" s="56" t="s">
        <v>43</v>
      </c>
      <c r="E2176" s="56">
        <v>2101020050</v>
      </c>
      <c r="F2176" s="56">
        <v>5401010050</v>
      </c>
      <c r="G2176" s="56" t="s">
        <v>11431</v>
      </c>
      <c r="H2176" s="56">
        <v>400204</v>
      </c>
      <c r="I2176" s="56" t="s">
        <v>11540</v>
      </c>
      <c r="J2176" s="56" t="s">
        <v>1724</v>
      </c>
      <c r="K2176" s="56" t="s">
        <v>1622</v>
      </c>
      <c r="L2176" s="56" t="s">
        <v>7138</v>
      </c>
      <c r="M2176" s="73">
        <v>40057</v>
      </c>
      <c r="N2176" s="56"/>
      <c r="O2176" s="56"/>
      <c r="P2176" s="56" t="s">
        <v>1476</v>
      </c>
      <c r="Q2176" s="56"/>
      <c r="R2176" s="56" t="s">
        <v>18</v>
      </c>
      <c r="S2176" s="56" t="s">
        <v>11415</v>
      </c>
      <c r="T2176" s="56" t="s">
        <v>7140</v>
      </c>
      <c r="U2176" s="57">
        <v>76758818</v>
      </c>
      <c r="V2176" s="57">
        <v>-68918326.400000006</v>
      </c>
      <c r="W2176" s="57">
        <v>7840491.5999999996</v>
      </c>
      <c r="X2176" s="57">
        <v>0</v>
      </c>
      <c r="Y2176" s="73">
        <v>40057</v>
      </c>
      <c r="Z2176" s="57">
        <v>-4002550.7</v>
      </c>
      <c r="AA2176" s="57">
        <v>0</v>
      </c>
      <c r="AB2176" s="57">
        <v>3837940.9</v>
      </c>
      <c r="AC2176" s="57">
        <v>0</v>
      </c>
      <c r="AD2176" s="56" t="s">
        <v>9255</v>
      </c>
      <c r="AE2176" s="57">
        <v>0</v>
      </c>
      <c r="AF2176" s="57">
        <v>0</v>
      </c>
      <c r="AG2176" s="57">
        <v>0</v>
      </c>
      <c r="AI2176"/>
      <c r="AJ2176"/>
    </row>
    <row r="2177" spans="1:36">
      <c r="A2177" s="56" t="s">
        <v>49</v>
      </c>
      <c r="B2177" s="56" t="s">
        <v>11427</v>
      </c>
      <c r="C2177" s="56">
        <v>2101010050</v>
      </c>
      <c r="D2177" s="56" t="s">
        <v>43</v>
      </c>
      <c r="E2177" s="56">
        <v>2101020050</v>
      </c>
      <c r="F2177" s="56">
        <v>5401010050</v>
      </c>
      <c r="G2177" s="56" t="s">
        <v>11431</v>
      </c>
      <c r="H2177" s="56">
        <v>400204</v>
      </c>
      <c r="I2177" s="56" t="s">
        <v>11555</v>
      </c>
      <c r="J2177" s="56" t="s">
        <v>1713</v>
      </c>
      <c r="K2177" s="56" t="s">
        <v>1601</v>
      </c>
      <c r="L2177" s="56" t="s">
        <v>7138</v>
      </c>
      <c r="M2177" s="73">
        <v>40057</v>
      </c>
      <c r="N2177" s="56"/>
      <c r="O2177" s="56"/>
      <c r="P2177" s="56" t="s">
        <v>1476</v>
      </c>
      <c r="Q2177" s="56"/>
      <c r="R2177" s="56" t="s">
        <v>18</v>
      </c>
      <c r="S2177" s="56" t="s">
        <v>11415</v>
      </c>
      <c r="T2177" s="56" t="s">
        <v>7140</v>
      </c>
      <c r="U2177" s="57">
        <v>111938371</v>
      </c>
      <c r="V2177" s="57">
        <v>-100504481.34999999</v>
      </c>
      <c r="W2177" s="57">
        <v>11433889.65</v>
      </c>
      <c r="X2177" s="57">
        <v>0</v>
      </c>
      <c r="Y2177" s="73">
        <v>40057</v>
      </c>
      <c r="Z2177" s="57">
        <v>-5836971.0999999996</v>
      </c>
      <c r="AA2177" s="57">
        <v>0</v>
      </c>
      <c r="AB2177" s="57">
        <v>5596918.5499999998</v>
      </c>
      <c r="AC2177" s="57">
        <v>0</v>
      </c>
      <c r="AD2177" s="56" t="s">
        <v>9255</v>
      </c>
      <c r="AE2177" s="57">
        <v>0</v>
      </c>
      <c r="AF2177" s="57">
        <v>0</v>
      </c>
      <c r="AG2177" s="57">
        <v>0</v>
      </c>
      <c r="AI2177"/>
      <c r="AJ2177"/>
    </row>
    <row r="2178" spans="1:36">
      <c r="A2178" s="56" t="s">
        <v>49</v>
      </c>
      <c r="B2178" s="56" t="s">
        <v>11427</v>
      </c>
      <c r="C2178" s="56">
        <v>2101010050</v>
      </c>
      <c r="D2178" s="56" t="s">
        <v>43</v>
      </c>
      <c r="E2178" s="56">
        <v>2101020050</v>
      </c>
      <c r="F2178" s="56">
        <v>5401010050</v>
      </c>
      <c r="G2178" s="56" t="s">
        <v>11431</v>
      </c>
      <c r="H2178" s="56">
        <v>400204</v>
      </c>
      <c r="I2178" s="56" t="s">
        <v>11555</v>
      </c>
      <c r="J2178" s="56" t="s">
        <v>1715</v>
      </c>
      <c r="K2178" s="56" t="s">
        <v>1605</v>
      </c>
      <c r="L2178" s="56" t="s">
        <v>7138</v>
      </c>
      <c r="M2178" s="73">
        <v>40057</v>
      </c>
      <c r="N2178" s="56"/>
      <c r="O2178" s="56"/>
      <c r="P2178" s="56" t="s">
        <v>1476</v>
      </c>
      <c r="Q2178" s="56"/>
      <c r="R2178" s="56" t="s">
        <v>18</v>
      </c>
      <c r="S2178" s="56" t="s">
        <v>11415</v>
      </c>
      <c r="T2178" s="56" t="s">
        <v>7140</v>
      </c>
      <c r="U2178" s="57">
        <v>12006032</v>
      </c>
      <c r="V2178" s="57">
        <v>-10779681.720000001</v>
      </c>
      <c r="W2178" s="57">
        <v>1226350.28</v>
      </c>
      <c r="X2178" s="57">
        <v>0</v>
      </c>
      <c r="Y2178" s="73">
        <v>40057</v>
      </c>
      <c r="Z2178" s="57">
        <v>-626048.68000000005</v>
      </c>
      <c r="AA2178" s="57">
        <v>0</v>
      </c>
      <c r="AB2178" s="57">
        <v>600301.6</v>
      </c>
      <c r="AC2178" s="57">
        <v>0</v>
      </c>
      <c r="AD2178" s="56" t="s">
        <v>9255</v>
      </c>
      <c r="AE2178" s="57">
        <v>0</v>
      </c>
      <c r="AF2178" s="57">
        <v>0</v>
      </c>
      <c r="AG2178" s="57">
        <v>0</v>
      </c>
      <c r="AI2178"/>
      <c r="AJ2178"/>
    </row>
    <row r="2179" spans="1:36">
      <c r="A2179" s="56" t="s">
        <v>49</v>
      </c>
      <c r="B2179" s="56" t="s">
        <v>11427</v>
      </c>
      <c r="C2179" s="56">
        <v>2101010050</v>
      </c>
      <c r="D2179" s="56" t="s">
        <v>43</v>
      </c>
      <c r="E2179" s="56">
        <v>2101020050</v>
      </c>
      <c r="F2179" s="56">
        <v>5401010050</v>
      </c>
      <c r="G2179" s="56" t="s">
        <v>11431</v>
      </c>
      <c r="H2179" s="56">
        <v>400204</v>
      </c>
      <c r="I2179" s="56" t="s">
        <v>11555</v>
      </c>
      <c r="J2179" s="56" t="s">
        <v>1717</v>
      </c>
      <c r="K2179" s="56" t="s">
        <v>1609</v>
      </c>
      <c r="L2179" s="56" t="s">
        <v>7138</v>
      </c>
      <c r="M2179" s="73">
        <v>40057</v>
      </c>
      <c r="N2179" s="56"/>
      <c r="O2179" s="56"/>
      <c r="P2179" s="56" t="s">
        <v>1476</v>
      </c>
      <c r="Q2179" s="56"/>
      <c r="R2179" s="56" t="s">
        <v>18</v>
      </c>
      <c r="S2179" s="56" t="s">
        <v>11415</v>
      </c>
      <c r="T2179" s="56" t="s">
        <v>7140</v>
      </c>
      <c r="U2179" s="57">
        <v>66601388</v>
      </c>
      <c r="V2179" s="57">
        <v>-59798422.090000004</v>
      </c>
      <c r="W2179" s="57">
        <v>6802965.9100000001</v>
      </c>
      <c r="X2179" s="57">
        <v>0</v>
      </c>
      <c r="Y2179" s="73">
        <v>40057</v>
      </c>
      <c r="Z2179" s="57">
        <v>-3472896.51</v>
      </c>
      <c r="AA2179" s="57">
        <v>0</v>
      </c>
      <c r="AB2179" s="57">
        <v>3330069.4</v>
      </c>
      <c r="AC2179" s="57">
        <v>0</v>
      </c>
      <c r="AD2179" s="56" t="s">
        <v>9255</v>
      </c>
      <c r="AE2179" s="57">
        <v>0</v>
      </c>
      <c r="AF2179" s="57">
        <v>0</v>
      </c>
      <c r="AG2179" s="57">
        <v>0</v>
      </c>
      <c r="AI2179"/>
      <c r="AJ2179"/>
    </row>
    <row r="2180" spans="1:36">
      <c r="A2180" s="56" t="s">
        <v>49</v>
      </c>
      <c r="B2180" s="56" t="s">
        <v>11427</v>
      </c>
      <c r="C2180" s="56">
        <v>2101010050</v>
      </c>
      <c r="D2180" s="56" t="s">
        <v>43</v>
      </c>
      <c r="E2180" s="56">
        <v>2101020050</v>
      </c>
      <c r="F2180" s="56">
        <v>5401010050</v>
      </c>
      <c r="G2180" s="56" t="s">
        <v>11431</v>
      </c>
      <c r="H2180" s="56">
        <v>400204</v>
      </c>
      <c r="I2180" s="56" t="s">
        <v>11555</v>
      </c>
      <c r="J2180" s="56" t="s">
        <v>1718</v>
      </c>
      <c r="K2180" s="56" t="s">
        <v>1311</v>
      </c>
      <c r="L2180" s="56" t="s">
        <v>7138</v>
      </c>
      <c r="M2180" s="73">
        <v>40057</v>
      </c>
      <c r="N2180" s="56"/>
      <c r="O2180" s="56"/>
      <c r="P2180" s="56" t="s">
        <v>1476</v>
      </c>
      <c r="Q2180" s="56"/>
      <c r="R2180" s="56" t="s">
        <v>18</v>
      </c>
      <c r="S2180" s="56" t="s">
        <v>11415</v>
      </c>
      <c r="T2180" s="56" t="s">
        <v>7140</v>
      </c>
      <c r="U2180" s="57">
        <v>64185254</v>
      </c>
      <c r="V2180" s="57">
        <v>-57629082.909999996</v>
      </c>
      <c r="W2180" s="57">
        <v>6556171.0899999999</v>
      </c>
      <c r="X2180" s="57">
        <v>0</v>
      </c>
      <c r="Y2180" s="73">
        <v>40057</v>
      </c>
      <c r="Z2180" s="57">
        <v>-3346908.39</v>
      </c>
      <c r="AA2180" s="57">
        <v>0</v>
      </c>
      <c r="AB2180" s="57">
        <v>3209262.7</v>
      </c>
      <c r="AC2180" s="57">
        <v>0</v>
      </c>
      <c r="AD2180" s="56" t="s">
        <v>9255</v>
      </c>
      <c r="AE2180" s="57">
        <v>0</v>
      </c>
      <c r="AF2180" s="57">
        <v>0</v>
      </c>
      <c r="AG2180" s="57">
        <v>0</v>
      </c>
      <c r="AI2180"/>
      <c r="AJ2180"/>
    </row>
    <row r="2181" spans="1:36">
      <c r="A2181" s="56" t="s">
        <v>49</v>
      </c>
      <c r="B2181" s="56" t="s">
        <v>11427</v>
      </c>
      <c r="C2181" s="56">
        <v>2101010050</v>
      </c>
      <c r="D2181" s="56" t="s">
        <v>43</v>
      </c>
      <c r="E2181" s="56">
        <v>2101020050</v>
      </c>
      <c r="F2181" s="56">
        <v>5401010050</v>
      </c>
      <c r="G2181" s="56" t="s">
        <v>11431</v>
      </c>
      <c r="H2181" s="56">
        <v>400204</v>
      </c>
      <c r="I2181" s="56" t="s">
        <v>11555</v>
      </c>
      <c r="J2181" s="56" t="s">
        <v>1719</v>
      </c>
      <c r="K2181" s="56" t="s">
        <v>1612</v>
      </c>
      <c r="L2181" s="56" t="s">
        <v>7138</v>
      </c>
      <c r="M2181" s="73">
        <v>40057</v>
      </c>
      <c r="N2181" s="56"/>
      <c r="O2181" s="56"/>
      <c r="P2181" s="56" t="s">
        <v>1476</v>
      </c>
      <c r="Q2181" s="56"/>
      <c r="R2181" s="56" t="s">
        <v>18</v>
      </c>
      <c r="S2181" s="56" t="s">
        <v>11415</v>
      </c>
      <c r="T2181" s="56" t="s">
        <v>7140</v>
      </c>
      <c r="U2181" s="57">
        <v>6345405</v>
      </c>
      <c r="V2181" s="57">
        <v>-5697256.6799999997</v>
      </c>
      <c r="W2181" s="57">
        <v>648148.31999999995</v>
      </c>
      <c r="X2181" s="57">
        <v>0</v>
      </c>
      <c r="Y2181" s="73">
        <v>40057</v>
      </c>
      <c r="Z2181" s="57">
        <v>-330878.07</v>
      </c>
      <c r="AA2181" s="57">
        <v>0</v>
      </c>
      <c r="AB2181" s="57">
        <v>317270.25</v>
      </c>
      <c r="AC2181" s="57">
        <v>0</v>
      </c>
      <c r="AD2181" s="56" t="s">
        <v>9255</v>
      </c>
      <c r="AE2181" s="57">
        <v>0</v>
      </c>
      <c r="AF2181" s="57">
        <v>0</v>
      </c>
      <c r="AG2181" s="57">
        <v>0</v>
      </c>
      <c r="AI2181"/>
      <c r="AJ2181"/>
    </row>
    <row r="2182" spans="1:36">
      <c r="A2182" s="56" t="s">
        <v>49</v>
      </c>
      <c r="B2182" s="56" t="s">
        <v>11427</v>
      </c>
      <c r="C2182" s="56">
        <v>2101010050</v>
      </c>
      <c r="D2182" s="56" t="s">
        <v>43</v>
      </c>
      <c r="E2182" s="56">
        <v>2101020050</v>
      </c>
      <c r="F2182" s="56">
        <v>5401010050</v>
      </c>
      <c r="G2182" s="56" t="s">
        <v>11431</v>
      </c>
      <c r="H2182" s="56">
        <v>400204</v>
      </c>
      <c r="I2182" s="56" t="s">
        <v>11555</v>
      </c>
      <c r="J2182" s="56" t="s">
        <v>1720</v>
      </c>
      <c r="K2182" s="56" t="s">
        <v>1614</v>
      </c>
      <c r="L2182" s="56" t="s">
        <v>7138</v>
      </c>
      <c r="M2182" s="73">
        <v>40057</v>
      </c>
      <c r="N2182" s="56"/>
      <c r="O2182" s="56"/>
      <c r="P2182" s="56" t="s">
        <v>1476</v>
      </c>
      <c r="Q2182" s="56"/>
      <c r="R2182" s="56" t="s">
        <v>18</v>
      </c>
      <c r="S2182" s="56" t="s">
        <v>11415</v>
      </c>
      <c r="T2182" s="56" t="s">
        <v>7140</v>
      </c>
      <c r="U2182" s="57">
        <v>58297346</v>
      </c>
      <c r="V2182" s="57">
        <v>-52342592.450000003</v>
      </c>
      <c r="W2182" s="57">
        <v>5954753.5499999998</v>
      </c>
      <c r="X2182" s="57">
        <v>0</v>
      </c>
      <c r="Y2182" s="73">
        <v>40057</v>
      </c>
      <c r="Z2182" s="57">
        <v>-3039886.25</v>
      </c>
      <c r="AA2182" s="57">
        <v>0</v>
      </c>
      <c r="AB2182" s="57">
        <v>2914867.3</v>
      </c>
      <c r="AC2182" s="57">
        <v>0</v>
      </c>
      <c r="AD2182" s="56" t="s">
        <v>9255</v>
      </c>
      <c r="AE2182" s="57">
        <v>0</v>
      </c>
      <c r="AF2182" s="57">
        <v>0</v>
      </c>
      <c r="AG2182" s="57">
        <v>0</v>
      </c>
      <c r="AI2182"/>
      <c r="AJ2182"/>
    </row>
    <row r="2183" spans="1:36">
      <c r="A2183" s="56" t="s">
        <v>49</v>
      </c>
      <c r="B2183" s="56" t="s">
        <v>11427</v>
      </c>
      <c r="C2183" s="56">
        <v>2101010050</v>
      </c>
      <c r="D2183" s="56" t="s">
        <v>43</v>
      </c>
      <c r="E2183" s="56">
        <v>2101020050</v>
      </c>
      <c r="F2183" s="56">
        <v>5401010050</v>
      </c>
      <c r="G2183" s="56" t="s">
        <v>11431</v>
      </c>
      <c r="H2183" s="56">
        <v>400204</v>
      </c>
      <c r="I2183" s="56" t="s">
        <v>11540</v>
      </c>
      <c r="J2183" s="56" t="s">
        <v>1727</v>
      </c>
      <c r="K2183" s="56" t="s">
        <v>1620</v>
      </c>
      <c r="L2183" s="56" t="s">
        <v>7138</v>
      </c>
      <c r="M2183" s="73">
        <v>40057</v>
      </c>
      <c r="N2183" s="56"/>
      <c r="O2183" s="56"/>
      <c r="P2183" s="56" t="s">
        <v>1476</v>
      </c>
      <c r="Q2183" s="56"/>
      <c r="R2183" s="56" t="s">
        <v>18</v>
      </c>
      <c r="S2183" s="56" t="s">
        <v>11415</v>
      </c>
      <c r="T2183" s="56" t="s">
        <v>7140</v>
      </c>
      <c r="U2183" s="57">
        <v>10370125</v>
      </c>
      <c r="V2183" s="57">
        <v>-9310873.7899999991</v>
      </c>
      <c r="W2183" s="57">
        <v>1059251.21</v>
      </c>
      <c r="X2183" s="57">
        <v>0</v>
      </c>
      <c r="Y2183" s="73">
        <v>40057</v>
      </c>
      <c r="Z2183" s="57">
        <v>-540744.95999999996</v>
      </c>
      <c r="AA2183" s="57">
        <v>0</v>
      </c>
      <c r="AB2183" s="57">
        <v>518506.25</v>
      </c>
      <c r="AC2183" s="57">
        <v>0</v>
      </c>
      <c r="AD2183" s="56" t="s">
        <v>9255</v>
      </c>
      <c r="AE2183" s="57">
        <v>0</v>
      </c>
      <c r="AF2183" s="57">
        <v>0</v>
      </c>
      <c r="AG2183" s="57">
        <v>0</v>
      </c>
      <c r="AI2183"/>
      <c r="AJ2183"/>
    </row>
    <row r="2184" spans="1:36">
      <c r="A2184" s="56" t="s">
        <v>49</v>
      </c>
      <c r="B2184" s="56" t="s">
        <v>11427</v>
      </c>
      <c r="C2184" s="56">
        <v>2101010050</v>
      </c>
      <c r="D2184" s="56" t="s">
        <v>43</v>
      </c>
      <c r="E2184" s="56">
        <v>2101020050</v>
      </c>
      <c r="F2184" s="56">
        <v>5401010050</v>
      </c>
      <c r="G2184" s="56" t="s">
        <v>11431</v>
      </c>
      <c r="H2184" s="56">
        <v>400211</v>
      </c>
      <c r="I2184" s="56" t="s">
        <v>11437</v>
      </c>
      <c r="J2184" s="56" t="s">
        <v>3320</v>
      </c>
      <c r="K2184" s="56" t="s">
        <v>3321</v>
      </c>
      <c r="L2184" s="56" t="s">
        <v>7138</v>
      </c>
      <c r="M2184" s="73">
        <v>39995</v>
      </c>
      <c r="N2184" s="56"/>
      <c r="O2184" s="56"/>
      <c r="P2184" s="56" t="s">
        <v>1476</v>
      </c>
      <c r="Q2184" s="56"/>
      <c r="R2184" s="56" t="s">
        <v>18</v>
      </c>
      <c r="S2184" s="56" t="s">
        <v>11415</v>
      </c>
      <c r="T2184" s="56" t="s">
        <v>7140</v>
      </c>
      <c r="U2184" s="57">
        <v>127779227</v>
      </c>
      <c r="V2184" s="57">
        <v>-117336137.31999999</v>
      </c>
      <c r="W2184" s="57">
        <v>10443089.68</v>
      </c>
      <c r="X2184" s="57">
        <v>0</v>
      </c>
      <c r="Y2184" s="73">
        <v>39995</v>
      </c>
      <c r="Z2184" s="57">
        <v>-4054128.33</v>
      </c>
      <c r="AA2184" s="57">
        <v>0</v>
      </c>
      <c r="AB2184" s="57">
        <v>6388961.3499999996</v>
      </c>
      <c r="AC2184" s="57">
        <v>0</v>
      </c>
      <c r="AD2184" s="56" t="s">
        <v>9255</v>
      </c>
      <c r="AE2184" s="57">
        <v>0</v>
      </c>
      <c r="AF2184" s="57">
        <v>0</v>
      </c>
      <c r="AG2184" s="57">
        <v>0</v>
      </c>
      <c r="AI2184"/>
      <c r="AJ2184"/>
    </row>
    <row r="2185" spans="1:36">
      <c r="A2185" s="56" t="s">
        <v>48</v>
      </c>
      <c r="B2185" s="56" t="s">
        <v>11427</v>
      </c>
      <c r="C2185" s="56">
        <v>2101010050</v>
      </c>
      <c r="D2185" s="56" t="s">
        <v>43</v>
      </c>
      <c r="E2185" s="56">
        <v>2101020050</v>
      </c>
      <c r="F2185" s="56">
        <v>5401010050</v>
      </c>
      <c r="G2185" s="56" t="s">
        <v>11428</v>
      </c>
      <c r="H2185" s="56">
        <v>400301</v>
      </c>
      <c r="I2185" s="56" t="s">
        <v>11513</v>
      </c>
      <c r="J2185" s="56" t="s">
        <v>4620</v>
      </c>
      <c r="K2185" s="56" t="s">
        <v>1172</v>
      </c>
      <c r="L2185" s="56" t="s">
        <v>7138</v>
      </c>
      <c r="M2185" s="73">
        <v>40422</v>
      </c>
      <c r="N2185" s="56"/>
      <c r="O2185" s="56"/>
      <c r="P2185" s="56" t="s">
        <v>1476</v>
      </c>
      <c r="Q2185" s="56"/>
      <c r="R2185" s="56" t="s">
        <v>18</v>
      </c>
      <c r="S2185" s="56" t="s">
        <v>11415</v>
      </c>
      <c r="T2185" s="56" t="s">
        <v>7140</v>
      </c>
      <c r="U2185" s="57">
        <v>6806579</v>
      </c>
      <c r="V2185" s="57">
        <v>-5392228.6600000001</v>
      </c>
      <c r="W2185" s="57">
        <v>1414350.34</v>
      </c>
      <c r="X2185" s="57">
        <v>0</v>
      </c>
      <c r="Y2185" s="73">
        <v>40422</v>
      </c>
      <c r="Z2185" s="57">
        <v>-692515.72</v>
      </c>
      <c r="AA2185" s="57">
        <v>0</v>
      </c>
      <c r="AB2185" s="57">
        <v>721834.62</v>
      </c>
      <c r="AC2185" s="57">
        <v>0</v>
      </c>
      <c r="AD2185" s="56" t="s">
        <v>9255</v>
      </c>
      <c r="AE2185" s="57">
        <v>0</v>
      </c>
      <c r="AF2185" s="57">
        <v>0</v>
      </c>
      <c r="AG2185" s="57">
        <v>0</v>
      </c>
      <c r="AI2185"/>
      <c r="AJ2185"/>
    </row>
    <row r="2186" spans="1:36">
      <c r="A2186" s="56" t="s">
        <v>48</v>
      </c>
      <c r="B2186" s="56" t="s">
        <v>11427</v>
      </c>
      <c r="C2186" s="56">
        <v>2101010050</v>
      </c>
      <c r="D2186" s="56" t="s">
        <v>43</v>
      </c>
      <c r="E2186" s="56">
        <v>2101020050</v>
      </c>
      <c r="F2186" s="56">
        <v>5401010050</v>
      </c>
      <c r="G2186" s="56" t="s">
        <v>11428</v>
      </c>
      <c r="H2186" s="56">
        <v>400301</v>
      </c>
      <c r="I2186" s="56" t="s">
        <v>11474</v>
      </c>
      <c r="J2186" s="56" t="s">
        <v>4730</v>
      </c>
      <c r="K2186" s="56" t="s">
        <v>1226</v>
      </c>
      <c r="L2186" s="56" t="s">
        <v>7138</v>
      </c>
      <c r="M2186" s="73">
        <v>40422</v>
      </c>
      <c r="N2186" s="56"/>
      <c r="O2186" s="56"/>
      <c r="P2186" s="56" t="s">
        <v>1476</v>
      </c>
      <c r="Q2186" s="56"/>
      <c r="R2186" s="56" t="s">
        <v>18</v>
      </c>
      <c r="S2186" s="56" t="s">
        <v>11415</v>
      </c>
      <c r="T2186" s="56" t="s">
        <v>7140</v>
      </c>
      <c r="U2186" s="57">
        <v>210289548</v>
      </c>
      <c r="V2186" s="57">
        <v>-166601101.90000001</v>
      </c>
      <c r="W2186" s="57">
        <v>43688446.100000001</v>
      </c>
      <c r="X2186" s="57">
        <v>0</v>
      </c>
      <c r="Y2186" s="73">
        <v>40422</v>
      </c>
      <c r="Z2186" s="57">
        <v>-21390165.149999999</v>
      </c>
      <c r="AA2186" s="57">
        <v>0</v>
      </c>
      <c r="AB2186" s="57">
        <v>22298280.949999999</v>
      </c>
      <c r="AC2186" s="57">
        <v>0</v>
      </c>
      <c r="AD2186" s="56" t="s">
        <v>9255</v>
      </c>
      <c r="AE2186" s="57">
        <v>0</v>
      </c>
      <c r="AF2186" s="57">
        <v>0</v>
      </c>
      <c r="AG2186" s="57">
        <v>0</v>
      </c>
      <c r="AI2186"/>
      <c r="AJ2186"/>
    </row>
    <row r="2187" spans="1:36">
      <c r="A2187" s="56" t="s">
        <v>48</v>
      </c>
      <c r="B2187" s="56" t="s">
        <v>11427</v>
      </c>
      <c r="C2187" s="56">
        <v>2101010050</v>
      </c>
      <c r="D2187" s="56" t="s">
        <v>43</v>
      </c>
      <c r="E2187" s="56">
        <v>2101020050</v>
      </c>
      <c r="F2187" s="56">
        <v>5401010050</v>
      </c>
      <c r="G2187" s="56" t="s">
        <v>11428</v>
      </c>
      <c r="H2187" s="56">
        <v>400301</v>
      </c>
      <c r="I2187" s="56" t="s">
        <v>11474</v>
      </c>
      <c r="J2187" s="56" t="s">
        <v>4734</v>
      </c>
      <c r="K2187" s="56" t="s">
        <v>4735</v>
      </c>
      <c r="L2187" s="56" t="s">
        <v>7138</v>
      </c>
      <c r="M2187" s="73">
        <v>40422</v>
      </c>
      <c r="N2187" s="56"/>
      <c r="O2187" s="56"/>
      <c r="P2187" s="56" t="s">
        <v>1476</v>
      </c>
      <c r="Q2187" s="56"/>
      <c r="R2187" s="56" t="s">
        <v>18</v>
      </c>
      <c r="S2187" s="56" t="s">
        <v>11415</v>
      </c>
      <c r="T2187" s="56" t="s">
        <v>7140</v>
      </c>
      <c r="U2187" s="57">
        <v>32813976</v>
      </c>
      <c r="V2187" s="57">
        <v>-25995505.699999999</v>
      </c>
      <c r="W2187" s="57">
        <v>6818470.2999999998</v>
      </c>
      <c r="X2187" s="57">
        <v>0</v>
      </c>
      <c r="Y2187" s="73">
        <v>40422</v>
      </c>
      <c r="Z2187" s="57">
        <v>-3338563.09</v>
      </c>
      <c r="AA2187" s="57">
        <v>0</v>
      </c>
      <c r="AB2187" s="57">
        <v>3479907.21</v>
      </c>
      <c r="AC2187" s="57">
        <v>0</v>
      </c>
      <c r="AD2187" s="56" t="s">
        <v>9255</v>
      </c>
      <c r="AE2187" s="57">
        <v>0</v>
      </c>
      <c r="AF2187" s="57">
        <v>0</v>
      </c>
      <c r="AG2187" s="57">
        <v>0</v>
      </c>
      <c r="AI2187"/>
      <c r="AJ2187"/>
    </row>
    <row r="2188" spans="1:36">
      <c r="A2188" s="56" t="s">
        <v>48</v>
      </c>
      <c r="B2188" s="56" t="s">
        <v>11427</v>
      </c>
      <c r="C2188" s="56">
        <v>2101010050</v>
      </c>
      <c r="D2188" s="56" t="s">
        <v>43</v>
      </c>
      <c r="E2188" s="56">
        <v>2101020050</v>
      </c>
      <c r="F2188" s="56">
        <v>5401010050</v>
      </c>
      <c r="G2188" s="56" t="s">
        <v>11428</v>
      </c>
      <c r="H2188" s="56">
        <v>400301</v>
      </c>
      <c r="I2188" s="56" t="s">
        <v>11474</v>
      </c>
      <c r="J2188" s="56" t="s">
        <v>4758</v>
      </c>
      <c r="K2188" s="56" t="s">
        <v>1303</v>
      </c>
      <c r="L2188" s="56" t="s">
        <v>7138</v>
      </c>
      <c r="M2188" s="73">
        <v>40422</v>
      </c>
      <c r="N2188" s="56"/>
      <c r="O2188" s="56"/>
      <c r="P2188" s="56" t="s">
        <v>1476</v>
      </c>
      <c r="Q2188" s="56"/>
      <c r="R2188" s="56" t="s">
        <v>18</v>
      </c>
      <c r="S2188" s="56" t="s">
        <v>11415</v>
      </c>
      <c r="T2188" s="56" t="s">
        <v>7140</v>
      </c>
      <c r="U2188" s="57">
        <v>9819462</v>
      </c>
      <c r="V2188" s="57">
        <v>-7779059.7300000004</v>
      </c>
      <c r="W2188" s="57">
        <v>2040402.27</v>
      </c>
      <c r="X2188" s="57">
        <v>0</v>
      </c>
      <c r="Y2188" s="73">
        <v>40422</v>
      </c>
      <c r="Z2188" s="57">
        <v>-999052.79</v>
      </c>
      <c r="AA2188" s="57">
        <v>0</v>
      </c>
      <c r="AB2188" s="57">
        <v>1041349.48</v>
      </c>
      <c r="AC2188" s="57">
        <v>0</v>
      </c>
      <c r="AD2188" s="56" t="s">
        <v>9255</v>
      </c>
      <c r="AE2188" s="57">
        <v>0</v>
      </c>
      <c r="AF2188" s="57">
        <v>0</v>
      </c>
      <c r="AG2188" s="57">
        <v>0</v>
      </c>
      <c r="AI2188"/>
      <c r="AJ2188"/>
    </row>
    <row r="2189" spans="1:36">
      <c r="A2189" s="56" t="s">
        <v>48</v>
      </c>
      <c r="B2189" s="56" t="s">
        <v>11427</v>
      </c>
      <c r="C2189" s="56">
        <v>2101010050</v>
      </c>
      <c r="D2189" s="56" t="s">
        <v>43</v>
      </c>
      <c r="E2189" s="56">
        <v>2101020050</v>
      </c>
      <c r="F2189" s="56">
        <v>5401010050</v>
      </c>
      <c r="G2189" s="56" t="s">
        <v>11428</v>
      </c>
      <c r="H2189" s="56">
        <v>400301</v>
      </c>
      <c r="I2189" s="56" t="s">
        <v>11474</v>
      </c>
      <c r="J2189" s="56" t="s">
        <v>4759</v>
      </c>
      <c r="K2189" s="56" t="s">
        <v>4760</v>
      </c>
      <c r="L2189" s="56" t="s">
        <v>7138</v>
      </c>
      <c r="M2189" s="73">
        <v>40422</v>
      </c>
      <c r="N2189" s="56"/>
      <c r="O2189" s="56"/>
      <c r="P2189" s="56" t="s">
        <v>1476</v>
      </c>
      <c r="Q2189" s="56"/>
      <c r="R2189" s="56" t="s">
        <v>18</v>
      </c>
      <c r="S2189" s="56" t="s">
        <v>11415</v>
      </c>
      <c r="T2189" s="56" t="s">
        <v>7140</v>
      </c>
      <c r="U2189" s="57">
        <v>57280237</v>
      </c>
      <c r="V2189" s="57">
        <v>-45377881.82</v>
      </c>
      <c r="W2189" s="57">
        <v>11902355.18</v>
      </c>
      <c r="X2189" s="57">
        <v>0</v>
      </c>
      <c r="Y2189" s="73">
        <v>40422</v>
      </c>
      <c r="Z2189" s="57">
        <v>-5827812.1100000003</v>
      </c>
      <c r="AA2189" s="57">
        <v>0</v>
      </c>
      <c r="AB2189" s="57">
        <v>6074543.0700000003</v>
      </c>
      <c r="AC2189" s="57">
        <v>0</v>
      </c>
      <c r="AD2189" s="56" t="s">
        <v>9255</v>
      </c>
      <c r="AE2189" s="57">
        <v>0</v>
      </c>
      <c r="AF2189" s="57">
        <v>0</v>
      </c>
      <c r="AG2189" s="57">
        <v>0</v>
      </c>
      <c r="AI2189"/>
      <c r="AJ2189"/>
    </row>
    <row r="2190" spans="1:36">
      <c r="A2190" s="56" t="s">
        <v>48</v>
      </c>
      <c r="B2190" s="56" t="s">
        <v>11427</v>
      </c>
      <c r="C2190" s="56">
        <v>2101010050</v>
      </c>
      <c r="D2190" s="56" t="s">
        <v>43</v>
      </c>
      <c r="E2190" s="56">
        <v>2101020050</v>
      </c>
      <c r="F2190" s="56">
        <v>5401010050</v>
      </c>
      <c r="G2190" s="56" t="s">
        <v>11428</v>
      </c>
      <c r="H2190" s="56">
        <v>400301</v>
      </c>
      <c r="I2190" s="56" t="s">
        <v>11531</v>
      </c>
      <c r="J2190" s="56" t="s">
        <v>4664</v>
      </c>
      <c r="K2190" s="56" t="s">
        <v>4665</v>
      </c>
      <c r="L2190" s="56" t="s">
        <v>7138</v>
      </c>
      <c r="M2190" s="73">
        <v>40422</v>
      </c>
      <c r="N2190" s="56"/>
      <c r="O2190" s="56"/>
      <c r="P2190" s="56" t="s">
        <v>1476</v>
      </c>
      <c r="Q2190" s="56"/>
      <c r="R2190" s="56" t="s">
        <v>18</v>
      </c>
      <c r="S2190" s="56" t="s">
        <v>11415</v>
      </c>
      <c r="T2190" s="56" t="s">
        <v>7140</v>
      </c>
      <c r="U2190" s="57">
        <v>246923</v>
      </c>
      <c r="V2190" s="57">
        <v>-195614.43</v>
      </c>
      <c r="W2190" s="57">
        <v>51308.57</v>
      </c>
      <c r="X2190" s="57">
        <v>0</v>
      </c>
      <c r="Y2190" s="73">
        <v>40422</v>
      </c>
      <c r="Z2190" s="57">
        <v>-25122.49</v>
      </c>
      <c r="AA2190" s="57">
        <v>0</v>
      </c>
      <c r="AB2190" s="57">
        <v>26186.080000000002</v>
      </c>
      <c r="AC2190" s="57">
        <v>0</v>
      </c>
      <c r="AD2190" s="56" t="s">
        <v>9255</v>
      </c>
      <c r="AE2190" s="57">
        <v>0</v>
      </c>
      <c r="AF2190" s="57">
        <v>0</v>
      </c>
      <c r="AG2190" s="57">
        <v>0</v>
      </c>
      <c r="AI2190"/>
      <c r="AJ2190"/>
    </row>
    <row r="2191" spans="1:36">
      <c r="A2191" s="56" t="s">
        <v>48</v>
      </c>
      <c r="B2191" s="56" t="s">
        <v>11427</v>
      </c>
      <c r="C2191" s="56">
        <v>2101010050</v>
      </c>
      <c r="D2191" s="56" t="s">
        <v>43</v>
      </c>
      <c r="E2191" s="56">
        <v>2101020050</v>
      </c>
      <c r="F2191" s="56">
        <v>5401010050</v>
      </c>
      <c r="G2191" s="56" t="s">
        <v>11428</v>
      </c>
      <c r="H2191" s="56">
        <v>400301</v>
      </c>
      <c r="I2191" s="56" t="s">
        <v>11531</v>
      </c>
      <c r="J2191" s="56" t="s">
        <v>4672</v>
      </c>
      <c r="K2191" s="56" t="s">
        <v>4673</v>
      </c>
      <c r="L2191" s="56" t="s">
        <v>7138</v>
      </c>
      <c r="M2191" s="73">
        <v>40422</v>
      </c>
      <c r="N2191" s="56"/>
      <c r="O2191" s="56"/>
      <c r="P2191" s="56" t="s">
        <v>1476</v>
      </c>
      <c r="Q2191" s="56"/>
      <c r="R2191" s="56" t="s">
        <v>18</v>
      </c>
      <c r="S2191" s="56" t="s">
        <v>11415</v>
      </c>
      <c r="T2191" s="56" t="s">
        <v>7140</v>
      </c>
      <c r="U2191" s="57">
        <v>714399</v>
      </c>
      <c r="V2191" s="57">
        <v>-565952.97</v>
      </c>
      <c r="W2191" s="57">
        <v>148446.03</v>
      </c>
      <c r="X2191" s="57">
        <v>0</v>
      </c>
      <c r="Y2191" s="73">
        <v>40422</v>
      </c>
      <c r="Z2191" s="57">
        <v>-72684.38</v>
      </c>
      <c r="AA2191" s="57">
        <v>0</v>
      </c>
      <c r="AB2191" s="57">
        <v>75761.649999999994</v>
      </c>
      <c r="AC2191" s="57">
        <v>0</v>
      </c>
      <c r="AD2191" s="56" t="s">
        <v>9255</v>
      </c>
      <c r="AE2191" s="57">
        <v>0</v>
      </c>
      <c r="AF2191" s="57">
        <v>0</v>
      </c>
      <c r="AG2191" s="57">
        <v>0</v>
      </c>
      <c r="AI2191"/>
      <c r="AJ2191"/>
    </row>
    <row r="2192" spans="1:36">
      <c r="A2192" s="56" t="s">
        <v>48</v>
      </c>
      <c r="B2192" s="56" t="s">
        <v>11427</v>
      </c>
      <c r="C2192" s="56">
        <v>2101010050</v>
      </c>
      <c r="D2192" s="56" t="s">
        <v>43</v>
      </c>
      <c r="E2192" s="56">
        <v>2101020050</v>
      </c>
      <c r="F2192" s="56">
        <v>5401010050</v>
      </c>
      <c r="G2192" s="56" t="s">
        <v>11428</v>
      </c>
      <c r="H2192" s="56">
        <v>400301</v>
      </c>
      <c r="I2192" s="56" t="s">
        <v>11531</v>
      </c>
      <c r="J2192" s="56" t="s">
        <v>4677</v>
      </c>
      <c r="K2192" s="56" t="s">
        <v>7146</v>
      </c>
      <c r="L2192" s="56" t="s">
        <v>7138</v>
      </c>
      <c r="M2192" s="73">
        <v>40422</v>
      </c>
      <c r="N2192" s="56"/>
      <c r="O2192" s="56"/>
      <c r="P2192" s="56" t="s">
        <v>1476</v>
      </c>
      <c r="Q2192" s="56"/>
      <c r="R2192" s="56" t="s">
        <v>18</v>
      </c>
      <c r="S2192" s="56" t="s">
        <v>11415</v>
      </c>
      <c r="T2192" s="56" t="s">
        <v>7140</v>
      </c>
      <c r="U2192" s="57">
        <v>1232000</v>
      </c>
      <c r="V2192" s="57">
        <v>-976000.68</v>
      </c>
      <c r="W2192" s="57">
        <v>255999.32</v>
      </c>
      <c r="X2192" s="57">
        <v>0</v>
      </c>
      <c r="Y2192" s="73">
        <v>40422</v>
      </c>
      <c r="Z2192" s="57">
        <v>-125346.28</v>
      </c>
      <c r="AA2192" s="57">
        <v>0</v>
      </c>
      <c r="AB2192" s="57">
        <v>130653.04</v>
      </c>
      <c r="AC2192" s="57">
        <v>0</v>
      </c>
      <c r="AD2192" s="56" t="s">
        <v>9255</v>
      </c>
      <c r="AE2192" s="57">
        <v>0</v>
      </c>
      <c r="AF2192" s="57">
        <v>0</v>
      </c>
      <c r="AG2192" s="57">
        <v>0</v>
      </c>
      <c r="AI2192"/>
      <c r="AJ2192"/>
    </row>
    <row r="2193" spans="1:36">
      <c r="A2193" s="56" t="s">
        <v>48</v>
      </c>
      <c r="B2193" s="56" t="s">
        <v>11427</v>
      </c>
      <c r="C2193" s="56">
        <v>2101010050</v>
      </c>
      <c r="D2193" s="56" t="s">
        <v>43</v>
      </c>
      <c r="E2193" s="56">
        <v>2101020050</v>
      </c>
      <c r="F2193" s="56">
        <v>5401010050</v>
      </c>
      <c r="G2193" s="56" t="s">
        <v>11428</v>
      </c>
      <c r="H2193" s="56">
        <v>400301</v>
      </c>
      <c r="I2193" s="56" t="s">
        <v>11532</v>
      </c>
      <c r="J2193" s="56" t="s">
        <v>5016</v>
      </c>
      <c r="K2193" s="56" t="s">
        <v>5017</v>
      </c>
      <c r="L2193" s="56" t="s">
        <v>7138</v>
      </c>
      <c r="M2193" s="73">
        <v>40422</v>
      </c>
      <c r="N2193" s="56"/>
      <c r="O2193" s="56"/>
      <c r="P2193" s="56" t="s">
        <v>1476</v>
      </c>
      <c r="Q2193" s="56"/>
      <c r="R2193" s="56" t="s">
        <v>18</v>
      </c>
      <c r="S2193" s="56" t="s">
        <v>11415</v>
      </c>
      <c r="T2193" s="56" t="s">
        <v>7140</v>
      </c>
      <c r="U2193" s="57">
        <v>6116103</v>
      </c>
      <c r="V2193" s="57">
        <v>-4845227.9400000004</v>
      </c>
      <c r="W2193" s="57">
        <v>1270875.06</v>
      </c>
      <c r="X2193" s="57">
        <v>0</v>
      </c>
      <c r="Y2193" s="73">
        <v>40422</v>
      </c>
      <c r="Z2193" s="57">
        <v>-622265.15</v>
      </c>
      <c r="AA2193" s="57">
        <v>0</v>
      </c>
      <c r="AB2193" s="57">
        <v>648609.91</v>
      </c>
      <c r="AC2193" s="57">
        <v>0</v>
      </c>
      <c r="AD2193" s="56" t="s">
        <v>9255</v>
      </c>
      <c r="AE2193" s="57">
        <v>0</v>
      </c>
      <c r="AF2193" s="57">
        <v>0</v>
      </c>
      <c r="AG2193" s="57">
        <v>0</v>
      </c>
      <c r="AI2193"/>
      <c r="AJ2193"/>
    </row>
    <row r="2194" spans="1:36">
      <c r="A2194" s="56" t="s">
        <v>48</v>
      </c>
      <c r="B2194" s="56" t="s">
        <v>11427</v>
      </c>
      <c r="C2194" s="56">
        <v>2101010050</v>
      </c>
      <c r="D2194" s="56" t="s">
        <v>43</v>
      </c>
      <c r="E2194" s="56">
        <v>2101020050</v>
      </c>
      <c r="F2194" s="56">
        <v>5401010050</v>
      </c>
      <c r="G2194" s="56" t="s">
        <v>11428</v>
      </c>
      <c r="H2194" s="56">
        <v>400301</v>
      </c>
      <c r="I2194" s="56" t="s">
        <v>11532</v>
      </c>
      <c r="J2194" s="56" t="s">
        <v>5018</v>
      </c>
      <c r="K2194" s="56" t="s">
        <v>5019</v>
      </c>
      <c r="L2194" s="56" t="s">
        <v>7138</v>
      </c>
      <c r="M2194" s="73">
        <v>40422</v>
      </c>
      <c r="N2194" s="56"/>
      <c r="O2194" s="56"/>
      <c r="P2194" s="56" t="s">
        <v>1476</v>
      </c>
      <c r="Q2194" s="56"/>
      <c r="R2194" s="56" t="s">
        <v>18</v>
      </c>
      <c r="S2194" s="56" t="s">
        <v>11415</v>
      </c>
      <c r="T2194" s="56" t="s">
        <v>7140</v>
      </c>
      <c r="U2194" s="57">
        <v>20915801</v>
      </c>
      <c r="V2194" s="57">
        <v>-16569672.140000001</v>
      </c>
      <c r="W2194" s="57">
        <v>4346128.8600000003</v>
      </c>
      <c r="X2194" s="57">
        <v>0</v>
      </c>
      <c r="Y2194" s="73">
        <v>40422</v>
      </c>
      <c r="Z2194" s="57">
        <v>-2128017.69</v>
      </c>
      <c r="AA2194" s="57">
        <v>0</v>
      </c>
      <c r="AB2194" s="57">
        <v>2218111.17</v>
      </c>
      <c r="AC2194" s="57">
        <v>0</v>
      </c>
      <c r="AD2194" s="56" t="s">
        <v>9255</v>
      </c>
      <c r="AE2194" s="57">
        <v>0</v>
      </c>
      <c r="AF2194" s="57">
        <v>0</v>
      </c>
      <c r="AG2194" s="57">
        <v>0</v>
      </c>
      <c r="AI2194"/>
      <c r="AJ2194"/>
    </row>
    <row r="2195" spans="1:36">
      <c r="A2195" s="56" t="s">
        <v>48</v>
      </c>
      <c r="B2195" s="56" t="s">
        <v>11427</v>
      </c>
      <c r="C2195" s="56">
        <v>2101010050</v>
      </c>
      <c r="D2195" s="56" t="s">
        <v>43</v>
      </c>
      <c r="E2195" s="56">
        <v>2101020050</v>
      </c>
      <c r="F2195" s="56">
        <v>5401010050</v>
      </c>
      <c r="G2195" s="56" t="s">
        <v>11428</v>
      </c>
      <c r="H2195" s="56">
        <v>400301</v>
      </c>
      <c r="I2195" s="56" t="s">
        <v>11532</v>
      </c>
      <c r="J2195" s="56" t="s">
        <v>5022</v>
      </c>
      <c r="K2195" s="56" t="s">
        <v>5023</v>
      </c>
      <c r="L2195" s="56" t="s">
        <v>7138</v>
      </c>
      <c r="M2195" s="73">
        <v>40422</v>
      </c>
      <c r="N2195" s="56"/>
      <c r="O2195" s="56"/>
      <c r="P2195" s="56" t="s">
        <v>1476</v>
      </c>
      <c r="Q2195" s="56"/>
      <c r="R2195" s="56" t="s">
        <v>18</v>
      </c>
      <c r="S2195" s="56" t="s">
        <v>11415</v>
      </c>
      <c r="T2195" s="56" t="s">
        <v>7140</v>
      </c>
      <c r="U2195" s="57">
        <v>2197926</v>
      </c>
      <c r="V2195" s="57">
        <v>-1741215.28</v>
      </c>
      <c r="W2195" s="57">
        <v>456710.72</v>
      </c>
      <c r="X2195" s="57">
        <v>0</v>
      </c>
      <c r="Y2195" s="73">
        <v>40422</v>
      </c>
      <c r="Z2195" s="57">
        <v>-223621.65</v>
      </c>
      <c r="AA2195" s="57">
        <v>0</v>
      </c>
      <c r="AB2195" s="57">
        <v>233089.07</v>
      </c>
      <c r="AC2195" s="57">
        <v>0</v>
      </c>
      <c r="AD2195" s="56" t="s">
        <v>9255</v>
      </c>
      <c r="AE2195" s="57">
        <v>0</v>
      </c>
      <c r="AF2195" s="57">
        <v>0</v>
      </c>
      <c r="AG2195" s="57">
        <v>0</v>
      </c>
      <c r="AI2195"/>
      <c r="AJ2195"/>
    </row>
    <row r="2196" spans="1:36">
      <c r="A2196" s="56" t="s">
        <v>48</v>
      </c>
      <c r="B2196" s="56" t="s">
        <v>11427</v>
      </c>
      <c r="C2196" s="56">
        <v>2101010050</v>
      </c>
      <c r="D2196" s="56" t="s">
        <v>43</v>
      </c>
      <c r="E2196" s="56">
        <v>2101020050</v>
      </c>
      <c r="F2196" s="56">
        <v>5401010050</v>
      </c>
      <c r="G2196" s="56" t="s">
        <v>11428</v>
      </c>
      <c r="H2196" s="56">
        <v>400301</v>
      </c>
      <c r="I2196" s="56" t="s">
        <v>11483</v>
      </c>
      <c r="J2196" s="56" t="s">
        <v>5054</v>
      </c>
      <c r="K2196" s="56" t="s">
        <v>5055</v>
      </c>
      <c r="L2196" s="56" t="s">
        <v>7138</v>
      </c>
      <c r="M2196" s="73">
        <v>40422</v>
      </c>
      <c r="N2196" s="56"/>
      <c r="O2196" s="56"/>
      <c r="P2196" s="56" t="s">
        <v>1476</v>
      </c>
      <c r="Q2196" s="56"/>
      <c r="R2196" s="56" t="s">
        <v>18</v>
      </c>
      <c r="S2196" s="56" t="s">
        <v>11415</v>
      </c>
      <c r="T2196" s="56" t="s">
        <v>7140</v>
      </c>
      <c r="U2196" s="57">
        <v>14457402</v>
      </c>
      <c r="V2196" s="57">
        <v>-11453274.449999999</v>
      </c>
      <c r="W2196" s="57">
        <v>3004127.55</v>
      </c>
      <c r="X2196" s="57">
        <v>0</v>
      </c>
      <c r="Y2196" s="73">
        <v>40422</v>
      </c>
      <c r="Z2196" s="57">
        <v>-1470926.62</v>
      </c>
      <c r="AA2196" s="57">
        <v>0</v>
      </c>
      <c r="AB2196" s="57">
        <v>1533200.93</v>
      </c>
      <c r="AC2196" s="57">
        <v>0</v>
      </c>
      <c r="AD2196" s="56" t="s">
        <v>9255</v>
      </c>
      <c r="AE2196" s="57">
        <v>0</v>
      </c>
      <c r="AF2196" s="57">
        <v>0</v>
      </c>
      <c r="AG2196" s="57">
        <v>0</v>
      </c>
      <c r="AI2196"/>
      <c r="AJ2196"/>
    </row>
    <row r="2197" spans="1:36">
      <c r="A2197" s="56" t="s">
        <v>48</v>
      </c>
      <c r="B2197" s="56" t="s">
        <v>11427</v>
      </c>
      <c r="C2197" s="56">
        <v>2101010050</v>
      </c>
      <c r="D2197" s="56" t="s">
        <v>43</v>
      </c>
      <c r="E2197" s="56">
        <v>2101020050</v>
      </c>
      <c r="F2197" s="56">
        <v>5401010050</v>
      </c>
      <c r="G2197" s="56" t="s">
        <v>11428</v>
      </c>
      <c r="H2197" s="56">
        <v>400301</v>
      </c>
      <c r="I2197" s="56" t="s">
        <v>11493</v>
      </c>
      <c r="J2197" s="56" t="s">
        <v>5047</v>
      </c>
      <c r="K2197" s="56" t="s">
        <v>1605</v>
      </c>
      <c r="L2197" s="56" t="s">
        <v>7138</v>
      </c>
      <c r="M2197" s="73">
        <v>40422</v>
      </c>
      <c r="N2197" s="56"/>
      <c r="O2197" s="56"/>
      <c r="P2197" s="56" t="s">
        <v>1476</v>
      </c>
      <c r="Q2197" s="56"/>
      <c r="R2197" s="56" t="s">
        <v>18</v>
      </c>
      <c r="S2197" s="56" t="s">
        <v>11415</v>
      </c>
      <c r="T2197" s="56" t="s">
        <v>7140</v>
      </c>
      <c r="U2197" s="57">
        <v>15610949</v>
      </c>
      <c r="V2197" s="57">
        <v>-12367123.98</v>
      </c>
      <c r="W2197" s="57">
        <v>3243825.02</v>
      </c>
      <c r="X2197" s="57">
        <v>0</v>
      </c>
      <c r="Y2197" s="73">
        <v>40422</v>
      </c>
      <c r="Z2197" s="57">
        <v>-1588290.94</v>
      </c>
      <c r="AA2197" s="57">
        <v>0</v>
      </c>
      <c r="AB2197" s="57">
        <v>1655534.08</v>
      </c>
      <c r="AC2197" s="57">
        <v>0</v>
      </c>
      <c r="AD2197" s="56" t="s">
        <v>9255</v>
      </c>
      <c r="AE2197" s="57">
        <v>0</v>
      </c>
      <c r="AF2197" s="57">
        <v>0</v>
      </c>
      <c r="AG2197" s="57">
        <v>0</v>
      </c>
      <c r="AI2197"/>
      <c r="AJ2197"/>
    </row>
    <row r="2198" spans="1:36">
      <c r="A2198" s="56" t="s">
        <v>48</v>
      </c>
      <c r="B2198" s="56" t="s">
        <v>11427</v>
      </c>
      <c r="C2198" s="56">
        <v>2101010050</v>
      </c>
      <c r="D2198" s="56" t="s">
        <v>43</v>
      </c>
      <c r="E2198" s="56">
        <v>2101020050</v>
      </c>
      <c r="F2198" s="56">
        <v>5401010050</v>
      </c>
      <c r="G2198" s="56" t="s">
        <v>11428</v>
      </c>
      <c r="H2198" s="56">
        <v>400301</v>
      </c>
      <c r="I2198" s="56" t="s">
        <v>11532</v>
      </c>
      <c r="J2198" s="56" t="s">
        <v>5024</v>
      </c>
      <c r="K2198" s="56" t="s">
        <v>5025</v>
      </c>
      <c r="L2198" s="56" t="s">
        <v>7138</v>
      </c>
      <c r="M2198" s="73">
        <v>40422</v>
      </c>
      <c r="N2198" s="56"/>
      <c r="O2198" s="56"/>
      <c r="P2198" s="56" t="s">
        <v>1476</v>
      </c>
      <c r="Q2198" s="56"/>
      <c r="R2198" s="56" t="s">
        <v>18</v>
      </c>
      <c r="S2198" s="56" t="s">
        <v>11415</v>
      </c>
      <c r="T2198" s="56" t="s">
        <v>7140</v>
      </c>
      <c r="U2198" s="57">
        <v>20917575</v>
      </c>
      <c r="V2198" s="57">
        <v>-16571077.4</v>
      </c>
      <c r="W2198" s="57">
        <v>4346497.5999999996</v>
      </c>
      <c r="X2198" s="57">
        <v>0</v>
      </c>
      <c r="Y2198" s="73">
        <v>40422</v>
      </c>
      <c r="Z2198" s="57">
        <v>-2128198.25</v>
      </c>
      <c r="AA2198" s="57">
        <v>0</v>
      </c>
      <c r="AB2198" s="57">
        <v>2218299.35</v>
      </c>
      <c r="AC2198" s="57">
        <v>0</v>
      </c>
      <c r="AD2198" s="56" t="s">
        <v>9255</v>
      </c>
      <c r="AE2198" s="57">
        <v>0</v>
      </c>
      <c r="AF2198" s="57">
        <v>0</v>
      </c>
      <c r="AG2198" s="57">
        <v>0</v>
      </c>
      <c r="AI2198"/>
      <c r="AJ2198"/>
    </row>
    <row r="2199" spans="1:36">
      <c r="A2199" s="56" t="s">
        <v>48</v>
      </c>
      <c r="B2199" s="56" t="s">
        <v>11427</v>
      </c>
      <c r="C2199" s="56">
        <v>2101010050</v>
      </c>
      <c r="D2199" s="56" t="s">
        <v>43</v>
      </c>
      <c r="E2199" s="56">
        <v>2101020050</v>
      </c>
      <c r="F2199" s="56">
        <v>5401010050</v>
      </c>
      <c r="G2199" s="56" t="s">
        <v>11428</v>
      </c>
      <c r="H2199" s="56">
        <v>400301</v>
      </c>
      <c r="I2199" s="56" t="s">
        <v>11557</v>
      </c>
      <c r="J2199" s="56" t="s">
        <v>5014</v>
      </c>
      <c r="K2199" s="56" t="s">
        <v>1311</v>
      </c>
      <c r="L2199" s="56" t="s">
        <v>7138</v>
      </c>
      <c r="M2199" s="73">
        <v>40422</v>
      </c>
      <c r="N2199" s="56"/>
      <c r="O2199" s="56"/>
      <c r="P2199" s="56" t="s">
        <v>1476</v>
      </c>
      <c r="Q2199" s="56"/>
      <c r="R2199" s="56" t="s">
        <v>18</v>
      </c>
      <c r="S2199" s="56" t="s">
        <v>11415</v>
      </c>
      <c r="T2199" s="56" t="s">
        <v>7140</v>
      </c>
      <c r="U2199" s="57">
        <v>16793861</v>
      </c>
      <c r="V2199" s="57">
        <v>-13304236.98</v>
      </c>
      <c r="W2199" s="57">
        <v>3489624.02</v>
      </c>
      <c r="X2199" s="57">
        <v>0</v>
      </c>
      <c r="Y2199" s="73">
        <v>40422</v>
      </c>
      <c r="Z2199" s="57">
        <v>-1708642.75</v>
      </c>
      <c r="AA2199" s="57">
        <v>0</v>
      </c>
      <c r="AB2199" s="57">
        <v>1780981.27</v>
      </c>
      <c r="AC2199" s="57">
        <v>0</v>
      </c>
      <c r="AD2199" s="56" t="s">
        <v>9255</v>
      </c>
      <c r="AE2199" s="57">
        <v>0</v>
      </c>
      <c r="AF2199" s="57">
        <v>0</v>
      </c>
      <c r="AG2199" s="57">
        <v>0</v>
      </c>
      <c r="AI2199"/>
      <c r="AJ2199"/>
    </row>
    <row r="2200" spans="1:36">
      <c r="A2200" s="56" t="s">
        <v>48</v>
      </c>
      <c r="B2200" s="56" t="s">
        <v>11427</v>
      </c>
      <c r="C2200" s="56">
        <v>2101010050</v>
      </c>
      <c r="D2200" s="56" t="s">
        <v>43</v>
      </c>
      <c r="E2200" s="56">
        <v>2101020050</v>
      </c>
      <c r="F2200" s="56">
        <v>5401010050</v>
      </c>
      <c r="G2200" s="56" t="s">
        <v>11428</v>
      </c>
      <c r="H2200" s="56">
        <v>400301</v>
      </c>
      <c r="I2200" s="56" t="s">
        <v>11558</v>
      </c>
      <c r="J2200" s="56" t="s">
        <v>5059</v>
      </c>
      <c r="K2200" s="56" t="s">
        <v>1620</v>
      </c>
      <c r="L2200" s="56" t="s">
        <v>7138</v>
      </c>
      <c r="M2200" s="73">
        <v>40422</v>
      </c>
      <c r="N2200" s="56"/>
      <c r="O2200" s="56"/>
      <c r="P2200" s="56" t="s">
        <v>1476</v>
      </c>
      <c r="Q2200" s="56"/>
      <c r="R2200" s="56" t="s">
        <v>18</v>
      </c>
      <c r="S2200" s="56" t="s">
        <v>11415</v>
      </c>
      <c r="T2200" s="56" t="s">
        <v>7140</v>
      </c>
      <c r="U2200" s="57">
        <v>864607</v>
      </c>
      <c r="V2200" s="57">
        <v>-684948.88</v>
      </c>
      <c r="W2200" s="57">
        <v>179658.12</v>
      </c>
      <c r="X2200" s="57">
        <v>0</v>
      </c>
      <c r="Y2200" s="73">
        <v>40422</v>
      </c>
      <c r="Z2200" s="57">
        <v>-87966.94</v>
      </c>
      <c r="AA2200" s="57">
        <v>0</v>
      </c>
      <c r="AB2200" s="57">
        <v>91691.18</v>
      </c>
      <c r="AC2200" s="57">
        <v>0</v>
      </c>
      <c r="AD2200" s="56" t="s">
        <v>9255</v>
      </c>
      <c r="AE2200" s="57">
        <v>0</v>
      </c>
      <c r="AF2200" s="57">
        <v>0</v>
      </c>
      <c r="AG2200" s="57">
        <v>0</v>
      </c>
      <c r="AI2200"/>
      <c r="AJ2200"/>
    </row>
    <row r="2201" spans="1:36">
      <c r="A2201" s="56" t="s">
        <v>48</v>
      </c>
      <c r="B2201" s="56" t="s">
        <v>11427</v>
      </c>
      <c r="C2201" s="56">
        <v>2101010050</v>
      </c>
      <c r="D2201" s="56" t="s">
        <v>43</v>
      </c>
      <c r="E2201" s="56">
        <v>2101020050</v>
      </c>
      <c r="F2201" s="56">
        <v>5401010050</v>
      </c>
      <c r="G2201" s="56" t="s">
        <v>11428</v>
      </c>
      <c r="H2201" s="56">
        <v>400301</v>
      </c>
      <c r="I2201" s="56" t="s">
        <v>11558</v>
      </c>
      <c r="J2201" s="56" t="s">
        <v>5060</v>
      </c>
      <c r="K2201" s="56" t="s">
        <v>5061</v>
      </c>
      <c r="L2201" s="56" t="s">
        <v>7138</v>
      </c>
      <c r="M2201" s="73">
        <v>40422</v>
      </c>
      <c r="N2201" s="56"/>
      <c r="O2201" s="56"/>
      <c r="P2201" s="56" t="s">
        <v>1476</v>
      </c>
      <c r="Q2201" s="56"/>
      <c r="R2201" s="56" t="s">
        <v>18</v>
      </c>
      <c r="S2201" s="56" t="s">
        <v>11415</v>
      </c>
      <c r="T2201" s="56" t="s">
        <v>7140</v>
      </c>
      <c r="U2201" s="57">
        <v>6418121</v>
      </c>
      <c r="V2201" s="57">
        <v>-5084488.92</v>
      </c>
      <c r="W2201" s="57">
        <v>1333632.08</v>
      </c>
      <c r="X2201" s="57">
        <v>0</v>
      </c>
      <c r="Y2201" s="73">
        <v>40422</v>
      </c>
      <c r="Z2201" s="57">
        <v>-652993.23</v>
      </c>
      <c r="AA2201" s="57">
        <v>0</v>
      </c>
      <c r="AB2201" s="57">
        <v>680638.85</v>
      </c>
      <c r="AC2201" s="57">
        <v>0</v>
      </c>
      <c r="AD2201" s="56" t="s">
        <v>9255</v>
      </c>
      <c r="AE2201" s="57">
        <v>0</v>
      </c>
      <c r="AF2201" s="57">
        <v>0</v>
      </c>
      <c r="AG2201" s="57">
        <v>0</v>
      </c>
      <c r="AI2201"/>
      <c r="AJ2201"/>
    </row>
    <row r="2202" spans="1:36">
      <c r="A2202" s="56" t="s">
        <v>48</v>
      </c>
      <c r="B2202" s="56" t="s">
        <v>11427</v>
      </c>
      <c r="C2202" s="56">
        <v>2101010050</v>
      </c>
      <c r="D2202" s="56" t="s">
        <v>43</v>
      </c>
      <c r="E2202" s="56">
        <v>2101020050</v>
      </c>
      <c r="F2202" s="56">
        <v>5401010050</v>
      </c>
      <c r="G2202" s="56" t="s">
        <v>11428</v>
      </c>
      <c r="H2202" s="56">
        <v>400301</v>
      </c>
      <c r="I2202" s="56" t="s">
        <v>11558</v>
      </c>
      <c r="J2202" s="56" t="s">
        <v>5062</v>
      </c>
      <c r="K2202" s="56" t="s">
        <v>1612</v>
      </c>
      <c r="L2202" s="56" t="s">
        <v>7138</v>
      </c>
      <c r="M2202" s="73">
        <v>40422</v>
      </c>
      <c r="N2202" s="56"/>
      <c r="O2202" s="56"/>
      <c r="P2202" s="56" t="s">
        <v>1476</v>
      </c>
      <c r="Q2202" s="56"/>
      <c r="R2202" s="56" t="s">
        <v>18</v>
      </c>
      <c r="S2202" s="56" t="s">
        <v>11415</v>
      </c>
      <c r="T2202" s="56" t="s">
        <v>7140</v>
      </c>
      <c r="U2202" s="57">
        <v>153041045</v>
      </c>
      <c r="V2202" s="57">
        <v>-121240393.38</v>
      </c>
      <c r="W2202" s="57">
        <v>31800651.620000001</v>
      </c>
      <c r="X2202" s="57">
        <v>0</v>
      </c>
      <c r="Y2202" s="73">
        <v>40422</v>
      </c>
      <c r="Z2202" s="57">
        <v>-15570718.51</v>
      </c>
      <c r="AA2202" s="57">
        <v>0</v>
      </c>
      <c r="AB2202" s="57">
        <v>16229933.109999999</v>
      </c>
      <c r="AC2202" s="57">
        <v>0</v>
      </c>
      <c r="AD2202" s="56" t="s">
        <v>9255</v>
      </c>
      <c r="AE2202" s="57">
        <v>0</v>
      </c>
      <c r="AF2202" s="57">
        <v>0</v>
      </c>
      <c r="AG2202" s="57">
        <v>0</v>
      </c>
      <c r="AI2202"/>
      <c r="AJ2202"/>
    </row>
    <row r="2203" spans="1:36">
      <c r="A2203" s="56" t="s">
        <v>48</v>
      </c>
      <c r="B2203" s="56" t="s">
        <v>11427</v>
      </c>
      <c r="C2203" s="56">
        <v>2101010050</v>
      </c>
      <c r="D2203" s="56" t="s">
        <v>43</v>
      </c>
      <c r="E2203" s="56">
        <v>2101020050</v>
      </c>
      <c r="F2203" s="56">
        <v>5401010050</v>
      </c>
      <c r="G2203" s="56" t="s">
        <v>11428</v>
      </c>
      <c r="H2203" s="56">
        <v>400301</v>
      </c>
      <c r="I2203" s="56" t="s">
        <v>11532</v>
      </c>
      <c r="J2203" s="56" t="s">
        <v>5027</v>
      </c>
      <c r="K2203" s="56" t="s">
        <v>5028</v>
      </c>
      <c r="L2203" s="56" t="s">
        <v>7138</v>
      </c>
      <c r="M2203" s="73">
        <v>40422</v>
      </c>
      <c r="N2203" s="56"/>
      <c r="O2203" s="56"/>
      <c r="P2203" s="56" t="s">
        <v>1476</v>
      </c>
      <c r="Q2203" s="56"/>
      <c r="R2203" s="56" t="s">
        <v>18</v>
      </c>
      <c r="S2203" s="56" t="s">
        <v>11415</v>
      </c>
      <c r="T2203" s="56" t="s">
        <v>7140</v>
      </c>
      <c r="U2203" s="57">
        <v>12344764</v>
      </c>
      <c r="V2203" s="57">
        <v>-9779624.9800000004</v>
      </c>
      <c r="W2203" s="57">
        <v>2565139.02</v>
      </c>
      <c r="X2203" s="57">
        <v>0</v>
      </c>
      <c r="Y2203" s="73">
        <v>40422</v>
      </c>
      <c r="Z2203" s="57">
        <v>-1255982.3799999999</v>
      </c>
      <c r="AA2203" s="57">
        <v>0</v>
      </c>
      <c r="AB2203" s="57">
        <v>1309156.6399999999</v>
      </c>
      <c r="AC2203" s="57">
        <v>0</v>
      </c>
      <c r="AD2203" s="56" t="s">
        <v>9255</v>
      </c>
      <c r="AE2203" s="57">
        <v>0</v>
      </c>
      <c r="AF2203" s="57">
        <v>0</v>
      </c>
      <c r="AG2203" s="57">
        <v>0</v>
      </c>
      <c r="AI2203"/>
      <c r="AJ2203"/>
    </row>
    <row r="2204" spans="1:36">
      <c r="A2204" s="56" t="s">
        <v>48</v>
      </c>
      <c r="B2204" s="56" t="s">
        <v>11427</v>
      </c>
      <c r="C2204" s="56">
        <v>2101010050</v>
      </c>
      <c r="D2204" s="56" t="s">
        <v>43</v>
      </c>
      <c r="E2204" s="56">
        <v>2101020050</v>
      </c>
      <c r="F2204" s="56">
        <v>5401010050</v>
      </c>
      <c r="G2204" s="56" t="s">
        <v>11428</v>
      </c>
      <c r="H2204" s="56">
        <v>400301</v>
      </c>
      <c r="I2204" s="56" t="s">
        <v>11558</v>
      </c>
      <c r="J2204" s="56" t="s">
        <v>5063</v>
      </c>
      <c r="K2204" s="56" t="s">
        <v>5064</v>
      </c>
      <c r="L2204" s="56" t="s">
        <v>7138</v>
      </c>
      <c r="M2204" s="73">
        <v>40422</v>
      </c>
      <c r="N2204" s="56"/>
      <c r="O2204" s="56"/>
      <c r="P2204" s="56" t="s">
        <v>1476</v>
      </c>
      <c r="Q2204" s="56"/>
      <c r="R2204" s="56" t="s">
        <v>18</v>
      </c>
      <c r="S2204" s="56" t="s">
        <v>11415</v>
      </c>
      <c r="T2204" s="56" t="s">
        <v>7140</v>
      </c>
      <c r="U2204" s="57">
        <v>2295379</v>
      </c>
      <c r="V2204" s="57">
        <v>-1818418.31</v>
      </c>
      <c r="W2204" s="57">
        <v>476960.69</v>
      </c>
      <c r="X2204" s="57">
        <v>0</v>
      </c>
      <c r="Y2204" s="73">
        <v>40422</v>
      </c>
      <c r="Z2204" s="57">
        <v>-233536.76</v>
      </c>
      <c r="AA2204" s="57">
        <v>0</v>
      </c>
      <c r="AB2204" s="57">
        <v>243423.93</v>
      </c>
      <c r="AC2204" s="57">
        <v>0</v>
      </c>
      <c r="AD2204" s="56" t="s">
        <v>9255</v>
      </c>
      <c r="AE2204" s="57">
        <v>0</v>
      </c>
      <c r="AF2204" s="57">
        <v>0</v>
      </c>
      <c r="AG2204" s="57">
        <v>0</v>
      </c>
      <c r="AI2204"/>
      <c r="AJ2204"/>
    </row>
    <row r="2205" spans="1:36">
      <c r="A2205" s="56" t="s">
        <v>48</v>
      </c>
      <c r="B2205" s="56" t="s">
        <v>11427</v>
      </c>
      <c r="C2205" s="56">
        <v>2101010050</v>
      </c>
      <c r="D2205" s="56" t="s">
        <v>43</v>
      </c>
      <c r="E2205" s="56">
        <v>2101020050</v>
      </c>
      <c r="F2205" s="56">
        <v>5401010050</v>
      </c>
      <c r="G2205" s="56" t="s">
        <v>11428</v>
      </c>
      <c r="H2205" s="56">
        <v>400301</v>
      </c>
      <c r="I2205" s="56" t="s">
        <v>11544</v>
      </c>
      <c r="J2205" s="56" t="s">
        <v>5045</v>
      </c>
      <c r="K2205" s="56" t="s">
        <v>5046</v>
      </c>
      <c r="L2205" s="56" t="s">
        <v>7138</v>
      </c>
      <c r="M2205" s="73">
        <v>40422</v>
      </c>
      <c r="N2205" s="56"/>
      <c r="O2205" s="56"/>
      <c r="P2205" s="56" t="s">
        <v>1476</v>
      </c>
      <c r="Q2205" s="56"/>
      <c r="R2205" s="56" t="s">
        <v>18</v>
      </c>
      <c r="S2205" s="56" t="s">
        <v>11415</v>
      </c>
      <c r="T2205" s="56" t="s">
        <v>7140</v>
      </c>
      <c r="U2205" s="57">
        <v>6387041</v>
      </c>
      <c r="V2205" s="57">
        <v>-5059867.1399999997</v>
      </c>
      <c r="W2205" s="57">
        <v>1327173.8600000001</v>
      </c>
      <c r="X2205" s="57">
        <v>0</v>
      </c>
      <c r="Y2205" s="73">
        <v>40422</v>
      </c>
      <c r="Z2205" s="57">
        <v>-649831.05000000005</v>
      </c>
      <c r="AA2205" s="57">
        <v>0</v>
      </c>
      <c r="AB2205" s="57">
        <v>677342.81</v>
      </c>
      <c r="AC2205" s="57">
        <v>0</v>
      </c>
      <c r="AD2205" s="56" t="s">
        <v>9255</v>
      </c>
      <c r="AE2205" s="57">
        <v>0</v>
      </c>
      <c r="AF2205" s="57">
        <v>0</v>
      </c>
      <c r="AG2205" s="57">
        <v>0</v>
      </c>
      <c r="AI2205"/>
      <c r="AJ2205"/>
    </row>
    <row r="2206" spans="1:36">
      <c r="A2206" s="56" t="s">
        <v>48</v>
      </c>
      <c r="B2206" s="56" t="s">
        <v>11427</v>
      </c>
      <c r="C2206" s="56">
        <v>2101010050</v>
      </c>
      <c r="D2206" s="56" t="s">
        <v>43</v>
      </c>
      <c r="E2206" s="56">
        <v>2101020050</v>
      </c>
      <c r="F2206" s="56">
        <v>5401010050</v>
      </c>
      <c r="G2206" s="56" t="s">
        <v>11428</v>
      </c>
      <c r="H2206" s="56">
        <v>400301</v>
      </c>
      <c r="I2206" s="56" t="s">
        <v>11559</v>
      </c>
      <c r="J2206" s="56" t="s">
        <v>5069</v>
      </c>
      <c r="K2206" s="56" t="s">
        <v>1614</v>
      </c>
      <c r="L2206" s="56" t="s">
        <v>7138</v>
      </c>
      <c r="M2206" s="73">
        <v>40422</v>
      </c>
      <c r="N2206" s="56"/>
      <c r="O2206" s="56"/>
      <c r="P2206" s="56" t="s">
        <v>1476</v>
      </c>
      <c r="Q2206" s="56"/>
      <c r="R2206" s="56" t="s">
        <v>18</v>
      </c>
      <c r="S2206" s="56" t="s">
        <v>11415</v>
      </c>
      <c r="T2206" s="56" t="s">
        <v>7140</v>
      </c>
      <c r="U2206" s="57">
        <v>104218980</v>
      </c>
      <c r="V2206" s="57">
        <v>-82563145.859999999</v>
      </c>
      <c r="W2206" s="57">
        <v>21655834.140000001</v>
      </c>
      <c r="X2206" s="57">
        <v>0</v>
      </c>
      <c r="Y2206" s="73">
        <v>40422</v>
      </c>
      <c r="Z2206" s="57">
        <v>-10603458.76</v>
      </c>
      <c r="AA2206" s="57">
        <v>0</v>
      </c>
      <c r="AB2206" s="57">
        <v>11052375.380000001</v>
      </c>
      <c r="AC2206" s="57">
        <v>0</v>
      </c>
      <c r="AD2206" s="56" t="s">
        <v>9255</v>
      </c>
      <c r="AE2206" s="57">
        <v>0</v>
      </c>
      <c r="AF2206" s="57">
        <v>0</v>
      </c>
      <c r="AG2206" s="57">
        <v>0</v>
      </c>
      <c r="AI2206"/>
      <c r="AJ2206"/>
    </row>
    <row r="2207" spans="1:36">
      <c r="A2207" s="56" t="s">
        <v>48</v>
      </c>
      <c r="B2207" s="56" t="s">
        <v>11427</v>
      </c>
      <c r="C2207" s="56">
        <v>2101010050</v>
      </c>
      <c r="D2207" s="56" t="s">
        <v>43</v>
      </c>
      <c r="E2207" s="56">
        <v>2101020050</v>
      </c>
      <c r="F2207" s="56">
        <v>5401010050</v>
      </c>
      <c r="G2207" s="56" t="s">
        <v>11428</v>
      </c>
      <c r="H2207" s="56">
        <v>400301</v>
      </c>
      <c r="I2207" s="56" t="s">
        <v>11559</v>
      </c>
      <c r="J2207" s="56" t="s">
        <v>5070</v>
      </c>
      <c r="K2207" s="56" t="s">
        <v>1620</v>
      </c>
      <c r="L2207" s="56" t="s">
        <v>7138</v>
      </c>
      <c r="M2207" s="73">
        <v>40422</v>
      </c>
      <c r="N2207" s="56"/>
      <c r="O2207" s="56"/>
      <c r="P2207" s="56" t="s">
        <v>1476</v>
      </c>
      <c r="Q2207" s="56"/>
      <c r="R2207" s="56" t="s">
        <v>18</v>
      </c>
      <c r="S2207" s="56" t="s">
        <v>11415</v>
      </c>
      <c r="T2207" s="56" t="s">
        <v>7140</v>
      </c>
      <c r="U2207" s="57">
        <v>308109128</v>
      </c>
      <c r="V2207" s="57">
        <v>-244086623.24000001</v>
      </c>
      <c r="W2207" s="57">
        <v>64022504.759999998</v>
      </c>
      <c r="X2207" s="57">
        <v>0</v>
      </c>
      <c r="Y2207" s="73">
        <v>40422</v>
      </c>
      <c r="Z2207" s="57">
        <v>-31347672.109999999</v>
      </c>
      <c r="AA2207" s="57">
        <v>0</v>
      </c>
      <c r="AB2207" s="57">
        <v>32674832.649999999</v>
      </c>
      <c r="AC2207" s="57">
        <v>0</v>
      </c>
      <c r="AD2207" s="56" t="s">
        <v>9255</v>
      </c>
      <c r="AE2207" s="57">
        <v>0</v>
      </c>
      <c r="AF2207" s="57">
        <v>0</v>
      </c>
      <c r="AG2207" s="57">
        <v>0</v>
      </c>
      <c r="AI2207"/>
      <c r="AJ2207"/>
    </row>
    <row r="2208" spans="1:36">
      <c r="A2208" s="56" t="s">
        <v>48</v>
      </c>
      <c r="B2208" s="56" t="s">
        <v>11427</v>
      </c>
      <c r="C2208" s="56">
        <v>2101010050</v>
      </c>
      <c r="D2208" s="56" t="s">
        <v>43</v>
      </c>
      <c r="E2208" s="56">
        <v>2101020050</v>
      </c>
      <c r="F2208" s="56">
        <v>5401010050</v>
      </c>
      <c r="G2208" s="56" t="s">
        <v>11428</v>
      </c>
      <c r="H2208" s="56">
        <v>400301</v>
      </c>
      <c r="I2208" s="56" t="s">
        <v>11560</v>
      </c>
      <c r="J2208" s="56" t="s">
        <v>5075</v>
      </c>
      <c r="K2208" s="56" t="s">
        <v>5076</v>
      </c>
      <c r="L2208" s="56" t="s">
        <v>7138</v>
      </c>
      <c r="M2208" s="73">
        <v>40422</v>
      </c>
      <c r="N2208" s="56"/>
      <c r="O2208" s="56"/>
      <c r="P2208" s="56" t="s">
        <v>1476</v>
      </c>
      <c r="Q2208" s="56"/>
      <c r="R2208" s="56" t="s">
        <v>18</v>
      </c>
      <c r="S2208" s="56" t="s">
        <v>11415</v>
      </c>
      <c r="T2208" s="56" t="s">
        <v>7140</v>
      </c>
      <c r="U2208" s="57">
        <v>26581373</v>
      </c>
      <c r="V2208" s="57">
        <v>-21057985.579999998</v>
      </c>
      <c r="W2208" s="57">
        <v>5523387.4199999999</v>
      </c>
      <c r="X2208" s="57">
        <v>0</v>
      </c>
      <c r="Y2208" s="73">
        <v>40422</v>
      </c>
      <c r="Z2208" s="57">
        <v>-2704444.92</v>
      </c>
      <c r="AA2208" s="57">
        <v>0</v>
      </c>
      <c r="AB2208" s="57">
        <v>2818942.5</v>
      </c>
      <c r="AC2208" s="57">
        <v>0</v>
      </c>
      <c r="AD2208" s="56" t="s">
        <v>9255</v>
      </c>
      <c r="AE2208" s="57">
        <v>0</v>
      </c>
      <c r="AF2208" s="57">
        <v>0</v>
      </c>
      <c r="AG2208" s="57">
        <v>0</v>
      </c>
      <c r="AI2208"/>
      <c r="AJ2208"/>
    </row>
    <row r="2209" spans="1:36">
      <c r="A2209" s="56" t="s">
        <v>48</v>
      </c>
      <c r="B2209" s="56" t="s">
        <v>11427</v>
      </c>
      <c r="C2209" s="56">
        <v>2101010050</v>
      </c>
      <c r="D2209" s="56" t="s">
        <v>43</v>
      </c>
      <c r="E2209" s="56">
        <v>2101020050</v>
      </c>
      <c r="F2209" s="56">
        <v>5401010050</v>
      </c>
      <c r="G2209" s="56" t="s">
        <v>11428</v>
      </c>
      <c r="H2209" s="56">
        <v>400301</v>
      </c>
      <c r="I2209" s="56" t="s">
        <v>11560</v>
      </c>
      <c r="J2209" s="56" t="s">
        <v>5077</v>
      </c>
      <c r="K2209" s="56" t="s">
        <v>5078</v>
      </c>
      <c r="L2209" s="56" t="s">
        <v>7138</v>
      </c>
      <c r="M2209" s="73">
        <v>40422</v>
      </c>
      <c r="N2209" s="56"/>
      <c r="O2209" s="56"/>
      <c r="P2209" s="56" t="s">
        <v>1476</v>
      </c>
      <c r="Q2209" s="56"/>
      <c r="R2209" s="56" t="s">
        <v>18</v>
      </c>
      <c r="S2209" s="56" t="s">
        <v>11415</v>
      </c>
      <c r="T2209" s="56" t="s">
        <v>7140</v>
      </c>
      <c r="U2209" s="57">
        <v>114284422</v>
      </c>
      <c r="V2209" s="57">
        <v>-90537073.069999993</v>
      </c>
      <c r="W2209" s="57">
        <v>23747348.93</v>
      </c>
      <c r="X2209" s="57">
        <v>0</v>
      </c>
      <c r="Y2209" s="73">
        <v>40422</v>
      </c>
      <c r="Z2209" s="57">
        <v>-11627538.02</v>
      </c>
      <c r="AA2209" s="57">
        <v>0</v>
      </c>
      <c r="AB2209" s="57">
        <v>12119810.91</v>
      </c>
      <c r="AC2209" s="57">
        <v>0</v>
      </c>
      <c r="AD2209" s="56" t="s">
        <v>9255</v>
      </c>
      <c r="AE2209" s="57">
        <v>0</v>
      </c>
      <c r="AF2209" s="57">
        <v>0</v>
      </c>
      <c r="AG2209" s="57">
        <v>0</v>
      </c>
      <c r="AI2209"/>
      <c r="AJ2209"/>
    </row>
    <row r="2210" spans="1:36">
      <c r="A2210" s="56" t="s">
        <v>48</v>
      </c>
      <c r="B2210" s="56" t="s">
        <v>11427</v>
      </c>
      <c r="C2210" s="56">
        <v>2101010050</v>
      </c>
      <c r="D2210" s="56" t="s">
        <v>43</v>
      </c>
      <c r="E2210" s="56">
        <v>2101020050</v>
      </c>
      <c r="F2210" s="56">
        <v>5401010050</v>
      </c>
      <c r="G2210" s="56" t="s">
        <v>11428</v>
      </c>
      <c r="H2210" s="56">
        <v>400301</v>
      </c>
      <c r="I2210" s="56" t="s">
        <v>11559</v>
      </c>
      <c r="J2210" s="56" t="s">
        <v>5071</v>
      </c>
      <c r="K2210" s="56" t="s">
        <v>1459</v>
      </c>
      <c r="L2210" s="56" t="s">
        <v>7138</v>
      </c>
      <c r="M2210" s="73">
        <v>40422</v>
      </c>
      <c r="N2210" s="56"/>
      <c r="O2210" s="56"/>
      <c r="P2210" s="56" t="s">
        <v>1476</v>
      </c>
      <c r="Q2210" s="56"/>
      <c r="R2210" s="56" t="s">
        <v>18</v>
      </c>
      <c r="S2210" s="56" t="s">
        <v>11415</v>
      </c>
      <c r="T2210" s="56" t="s">
        <v>7140</v>
      </c>
      <c r="U2210" s="57">
        <v>4178722</v>
      </c>
      <c r="V2210" s="57">
        <v>-3310418.43</v>
      </c>
      <c r="W2210" s="57">
        <v>868303.57</v>
      </c>
      <c r="X2210" s="57">
        <v>0</v>
      </c>
      <c r="Y2210" s="73">
        <v>40422</v>
      </c>
      <c r="Z2210" s="57">
        <v>-425152</v>
      </c>
      <c r="AA2210" s="57">
        <v>0</v>
      </c>
      <c r="AB2210" s="57">
        <v>443151.57</v>
      </c>
      <c r="AC2210" s="57">
        <v>0</v>
      </c>
      <c r="AD2210" s="56" t="s">
        <v>9255</v>
      </c>
      <c r="AE2210" s="57">
        <v>0</v>
      </c>
      <c r="AF2210" s="57">
        <v>0</v>
      </c>
      <c r="AG2210" s="57">
        <v>0</v>
      </c>
      <c r="AI2210"/>
      <c r="AJ2210"/>
    </row>
    <row r="2211" spans="1:36">
      <c r="A2211" s="56" t="s">
        <v>48</v>
      </c>
      <c r="B2211" s="56" t="s">
        <v>11427</v>
      </c>
      <c r="C2211" s="56">
        <v>2101010050</v>
      </c>
      <c r="D2211" s="56" t="s">
        <v>43</v>
      </c>
      <c r="E2211" s="56">
        <v>2101020050</v>
      </c>
      <c r="F2211" s="56">
        <v>5401010050</v>
      </c>
      <c r="G2211" s="56" t="s">
        <v>11428</v>
      </c>
      <c r="H2211" s="56">
        <v>400301</v>
      </c>
      <c r="I2211" s="56" t="s">
        <v>11559</v>
      </c>
      <c r="J2211" s="56" t="s">
        <v>5072</v>
      </c>
      <c r="K2211" s="56" t="s">
        <v>5073</v>
      </c>
      <c r="L2211" s="56" t="s">
        <v>7138</v>
      </c>
      <c r="M2211" s="73">
        <v>40422</v>
      </c>
      <c r="N2211" s="56"/>
      <c r="O2211" s="56"/>
      <c r="P2211" s="56" t="s">
        <v>1476</v>
      </c>
      <c r="Q2211" s="56"/>
      <c r="R2211" s="56" t="s">
        <v>18</v>
      </c>
      <c r="S2211" s="56" t="s">
        <v>11415</v>
      </c>
      <c r="T2211" s="56" t="s">
        <v>7140</v>
      </c>
      <c r="U2211" s="57">
        <v>85061564</v>
      </c>
      <c r="V2211" s="57">
        <v>-67386481.200000003</v>
      </c>
      <c r="W2211" s="57">
        <v>17675082.800000001</v>
      </c>
      <c r="X2211" s="57">
        <v>0</v>
      </c>
      <c r="Y2211" s="73">
        <v>40422</v>
      </c>
      <c r="Z2211" s="57">
        <v>-8654342.7300000004</v>
      </c>
      <c r="AA2211" s="57">
        <v>0</v>
      </c>
      <c r="AB2211" s="57">
        <v>9020740.0700000003</v>
      </c>
      <c r="AC2211" s="57">
        <v>0</v>
      </c>
      <c r="AD2211" s="56" t="s">
        <v>9255</v>
      </c>
      <c r="AE2211" s="57">
        <v>0</v>
      </c>
      <c r="AF2211" s="57">
        <v>0</v>
      </c>
      <c r="AG2211" s="57">
        <v>0</v>
      </c>
      <c r="AI2211"/>
      <c r="AJ2211"/>
    </row>
    <row r="2212" spans="1:36">
      <c r="A2212" s="56" t="s">
        <v>48</v>
      </c>
      <c r="B2212" s="56" t="s">
        <v>11427</v>
      </c>
      <c r="C2212" s="56">
        <v>2101010050</v>
      </c>
      <c r="D2212" s="56" t="s">
        <v>43</v>
      </c>
      <c r="E2212" s="56">
        <v>2101020050</v>
      </c>
      <c r="F2212" s="56">
        <v>5401010050</v>
      </c>
      <c r="G2212" s="56" t="s">
        <v>11428</v>
      </c>
      <c r="H2212" s="56">
        <v>400301</v>
      </c>
      <c r="I2212" s="56" t="s">
        <v>11515</v>
      </c>
      <c r="J2212" s="56" t="s">
        <v>4900</v>
      </c>
      <c r="K2212" s="56" t="s">
        <v>4901</v>
      </c>
      <c r="L2212" s="56" t="s">
        <v>7138</v>
      </c>
      <c r="M2212" s="73">
        <v>40422</v>
      </c>
      <c r="N2212" s="56"/>
      <c r="O2212" s="56"/>
      <c r="P2212" s="56" t="s">
        <v>1476</v>
      </c>
      <c r="Q2212" s="56"/>
      <c r="R2212" s="56" t="s">
        <v>18</v>
      </c>
      <c r="S2212" s="56" t="s">
        <v>11415</v>
      </c>
      <c r="T2212" s="56" t="s">
        <v>7140</v>
      </c>
      <c r="U2212" s="57">
        <v>5200083</v>
      </c>
      <c r="V2212" s="57">
        <v>-4119549.12</v>
      </c>
      <c r="W2212" s="57">
        <v>1080533.8799999999</v>
      </c>
      <c r="X2212" s="57">
        <v>0</v>
      </c>
      <c r="Y2212" s="73">
        <v>40422</v>
      </c>
      <c r="Z2212" s="57">
        <v>-529067.43000000005</v>
      </c>
      <c r="AA2212" s="57">
        <v>0</v>
      </c>
      <c r="AB2212" s="57">
        <v>551466.44999999995</v>
      </c>
      <c r="AC2212" s="57">
        <v>0</v>
      </c>
      <c r="AD2212" s="56" t="s">
        <v>9255</v>
      </c>
      <c r="AE2212" s="57">
        <v>0</v>
      </c>
      <c r="AF2212" s="57">
        <v>0</v>
      </c>
      <c r="AG2212" s="57">
        <v>0</v>
      </c>
      <c r="AI2212"/>
      <c r="AJ2212"/>
    </row>
    <row r="2213" spans="1:36">
      <c r="A2213" s="56" t="s">
        <v>48</v>
      </c>
      <c r="B2213" s="56" t="s">
        <v>11427</v>
      </c>
      <c r="C2213" s="56">
        <v>2101010050</v>
      </c>
      <c r="D2213" s="56" t="s">
        <v>43</v>
      </c>
      <c r="E2213" s="56">
        <v>2101020050</v>
      </c>
      <c r="F2213" s="56">
        <v>5401010050</v>
      </c>
      <c r="G2213" s="56" t="s">
        <v>11428</v>
      </c>
      <c r="H2213" s="56">
        <v>400301</v>
      </c>
      <c r="I2213" s="56" t="s">
        <v>11515</v>
      </c>
      <c r="J2213" s="56" t="s">
        <v>4902</v>
      </c>
      <c r="K2213" s="56" t="s">
        <v>4903</v>
      </c>
      <c r="L2213" s="56" t="s">
        <v>7138</v>
      </c>
      <c r="M2213" s="73">
        <v>40422</v>
      </c>
      <c r="N2213" s="56"/>
      <c r="O2213" s="56"/>
      <c r="P2213" s="56" t="s">
        <v>1476</v>
      </c>
      <c r="Q2213" s="56"/>
      <c r="R2213" s="56" t="s">
        <v>18</v>
      </c>
      <c r="S2213" s="56" t="s">
        <v>11415</v>
      </c>
      <c r="T2213" s="56" t="s">
        <v>7140</v>
      </c>
      <c r="U2213" s="57">
        <v>6501953</v>
      </c>
      <c r="V2213" s="57">
        <v>-5150901.3600000003</v>
      </c>
      <c r="W2213" s="57">
        <v>1351051.64</v>
      </c>
      <c r="X2213" s="57">
        <v>0</v>
      </c>
      <c r="Y2213" s="73">
        <v>40422</v>
      </c>
      <c r="Z2213" s="57">
        <v>-661522.46</v>
      </c>
      <c r="AA2213" s="57">
        <v>0</v>
      </c>
      <c r="AB2213" s="57">
        <v>689529.18</v>
      </c>
      <c r="AC2213" s="57">
        <v>0</v>
      </c>
      <c r="AD2213" s="56" t="s">
        <v>9255</v>
      </c>
      <c r="AE2213" s="57">
        <v>0</v>
      </c>
      <c r="AF2213" s="57">
        <v>0</v>
      </c>
      <c r="AG2213" s="57">
        <v>0</v>
      </c>
      <c r="AI2213"/>
      <c r="AJ2213"/>
    </row>
    <row r="2214" spans="1:36">
      <c r="A2214" s="56" t="s">
        <v>48</v>
      </c>
      <c r="B2214" s="56" t="s">
        <v>11427</v>
      </c>
      <c r="C2214" s="56">
        <v>2101010050</v>
      </c>
      <c r="D2214" s="56" t="s">
        <v>43</v>
      </c>
      <c r="E2214" s="56">
        <v>2101020050</v>
      </c>
      <c r="F2214" s="56">
        <v>5401010050</v>
      </c>
      <c r="G2214" s="56" t="s">
        <v>11428</v>
      </c>
      <c r="H2214" s="56">
        <v>400301</v>
      </c>
      <c r="I2214" s="56" t="s">
        <v>11515</v>
      </c>
      <c r="J2214" s="56" t="s">
        <v>4904</v>
      </c>
      <c r="K2214" s="56" t="s">
        <v>4905</v>
      </c>
      <c r="L2214" s="56" t="s">
        <v>7138</v>
      </c>
      <c r="M2214" s="73">
        <v>40422</v>
      </c>
      <c r="N2214" s="56"/>
      <c r="O2214" s="56"/>
      <c r="P2214" s="56" t="s">
        <v>1476</v>
      </c>
      <c r="Q2214" s="56"/>
      <c r="R2214" s="56" t="s">
        <v>18</v>
      </c>
      <c r="S2214" s="56" t="s">
        <v>11415</v>
      </c>
      <c r="T2214" s="56" t="s">
        <v>7140</v>
      </c>
      <c r="U2214" s="57">
        <v>1234382</v>
      </c>
      <c r="V2214" s="57">
        <v>-977887.63</v>
      </c>
      <c r="W2214" s="57">
        <v>256494.37</v>
      </c>
      <c r="X2214" s="57">
        <v>0</v>
      </c>
      <c r="Y2214" s="73">
        <v>40422</v>
      </c>
      <c r="Z2214" s="57">
        <v>-125588.69</v>
      </c>
      <c r="AA2214" s="57">
        <v>0</v>
      </c>
      <c r="AB2214" s="57">
        <v>130905.68</v>
      </c>
      <c r="AC2214" s="57">
        <v>0</v>
      </c>
      <c r="AD2214" s="56" t="s">
        <v>9255</v>
      </c>
      <c r="AE2214" s="57">
        <v>0</v>
      </c>
      <c r="AF2214" s="57">
        <v>0</v>
      </c>
      <c r="AG2214" s="57">
        <v>0</v>
      </c>
      <c r="AI2214"/>
      <c r="AJ2214"/>
    </row>
    <row r="2215" spans="1:36">
      <c r="A2215" s="56" t="s">
        <v>48</v>
      </c>
      <c r="B2215" s="56" t="s">
        <v>11427</v>
      </c>
      <c r="C2215" s="56">
        <v>2101010050</v>
      </c>
      <c r="D2215" s="56" t="s">
        <v>43</v>
      </c>
      <c r="E2215" s="56">
        <v>2101020050</v>
      </c>
      <c r="F2215" s="56">
        <v>5401010050</v>
      </c>
      <c r="G2215" s="56" t="s">
        <v>11428</v>
      </c>
      <c r="H2215" s="56">
        <v>400301</v>
      </c>
      <c r="I2215" s="56" t="s">
        <v>11515</v>
      </c>
      <c r="J2215" s="56" t="s">
        <v>4906</v>
      </c>
      <c r="K2215" s="56" t="s">
        <v>4907</v>
      </c>
      <c r="L2215" s="56" t="s">
        <v>7138</v>
      </c>
      <c r="M2215" s="73">
        <v>40422</v>
      </c>
      <c r="N2215" s="56"/>
      <c r="O2215" s="56"/>
      <c r="P2215" s="56" t="s">
        <v>1476</v>
      </c>
      <c r="Q2215" s="56"/>
      <c r="R2215" s="56" t="s">
        <v>18</v>
      </c>
      <c r="S2215" s="56" t="s">
        <v>11415</v>
      </c>
      <c r="T2215" s="56" t="s">
        <v>7140</v>
      </c>
      <c r="U2215" s="57">
        <v>447021</v>
      </c>
      <c r="V2215" s="57">
        <v>-354133.74</v>
      </c>
      <c r="W2215" s="57">
        <v>92887.26</v>
      </c>
      <c r="X2215" s="57">
        <v>0</v>
      </c>
      <c r="Y2215" s="73">
        <v>40422</v>
      </c>
      <c r="Z2215" s="57">
        <v>-45480.88</v>
      </c>
      <c r="AA2215" s="57">
        <v>0</v>
      </c>
      <c r="AB2215" s="57">
        <v>47406.38</v>
      </c>
      <c r="AC2215" s="57">
        <v>0</v>
      </c>
      <c r="AD2215" s="56" t="s">
        <v>9255</v>
      </c>
      <c r="AE2215" s="57">
        <v>0</v>
      </c>
      <c r="AF2215" s="57">
        <v>0</v>
      </c>
      <c r="AG2215" s="57">
        <v>0</v>
      </c>
      <c r="AI2215"/>
      <c r="AJ2215"/>
    </row>
    <row r="2216" spans="1:36">
      <c r="A2216" s="56" t="s">
        <v>48</v>
      </c>
      <c r="B2216" s="56" t="s">
        <v>11427</v>
      </c>
      <c r="C2216" s="56">
        <v>2101010050</v>
      </c>
      <c r="D2216" s="56" t="s">
        <v>43</v>
      </c>
      <c r="E2216" s="56">
        <v>2101020050</v>
      </c>
      <c r="F2216" s="56">
        <v>5401010050</v>
      </c>
      <c r="G2216" s="56" t="s">
        <v>11428</v>
      </c>
      <c r="H2216" s="56">
        <v>400301</v>
      </c>
      <c r="I2216" s="56" t="s">
        <v>11515</v>
      </c>
      <c r="J2216" s="56" t="s">
        <v>4908</v>
      </c>
      <c r="K2216" s="56" t="s">
        <v>4909</v>
      </c>
      <c r="L2216" s="56" t="s">
        <v>7138</v>
      </c>
      <c r="M2216" s="73">
        <v>40422</v>
      </c>
      <c r="N2216" s="56"/>
      <c r="O2216" s="56"/>
      <c r="P2216" s="56" t="s">
        <v>1476</v>
      </c>
      <c r="Q2216" s="56"/>
      <c r="R2216" s="56" t="s">
        <v>18</v>
      </c>
      <c r="S2216" s="56" t="s">
        <v>11415</v>
      </c>
      <c r="T2216" s="56" t="s">
        <v>7140</v>
      </c>
      <c r="U2216" s="57">
        <v>3896943</v>
      </c>
      <c r="V2216" s="57">
        <v>-3087190.81</v>
      </c>
      <c r="W2216" s="57">
        <v>809752.19</v>
      </c>
      <c r="X2216" s="57">
        <v>0</v>
      </c>
      <c r="Y2216" s="73">
        <v>40422</v>
      </c>
      <c r="Z2216" s="57">
        <v>-396483.17</v>
      </c>
      <c r="AA2216" s="57">
        <v>0</v>
      </c>
      <c r="AB2216" s="57">
        <v>413269.02</v>
      </c>
      <c r="AC2216" s="57">
        <v>0</v>
      </c>
      <c r="AD2216" s="56" t="s">
        <v>9255</v>
      </c>
      <c r="AE2216" s="57">
        <v>0</v>
      </c>
      <c r="AF2216" s="57">
        <v>0</v>
      </c>
      <c r="AG2216" s="57">
        <v>0</v>
      </c>
      <c r="AI2216"/>
      <c r="AJ2216"/>
    </row>
    <row r="2217" spans="1:36">
      <c r="A2217" s="56" t="s">
        <v>48</v>
      </c>
      <c r="B2217" s="56" t="s">
        <v>11427</v>
      </c>
      <c r="C2217" s="56">
        <v>2101010050</v>
      </c>
      <c r="D2217" s="56" t="s">
        <v>43</v>
      </c>
      <c r="E2217" s="56">
        <v>2101020050</v>
      </c>
      <c r="F2217" s="56">
        <v>5401010050</v>
      </c>
      <c r="G2217" s="56" t="s">
        <v>11428</v>
      </c>
      <c r="H2217" s="56">
        <v>400301</v>
      </c>
      <c r="I2217" s="56" t="s">
        <v>11476</v>
      </c>
      <c r="J2217" s="56" t="s">
        <v>4609</v>
      </c>
      <c r="K2217" s="56" t="s">
        <v>4552</v>
      </c>
      <c r="L2217" s="56" t="s">
        <v>7138</v>
      </c>
      <c r="M2217" s="73">
        <v>40422</v>
      </c>
      <c r="N2217" s="56"/>
      <c r="O2217" s="56"/>
      <c r="P2217" s="56" t="s">
        <v>1476</v>
      </c>
      <c r="Q2217" s="56"/>
      <c r="R2217" s="56" t="s">
        <v>18</v>
      </c>
      <c r="S2217" s="56" t="s">
        <v>11415</v>
      </c>
      <c r="T2217" s="56" t="s">
        <v>7140</v>
      </c>
      <c r="U2217" s="57">
        <v>18487161</v>
      </c>
      <c r="V2217" s="57">
        <v>-14645683.16</v>
      </c>
      <c r="W2217" s="57">
        <v>3841477.84</v>
      </c>
      <c r="X2217" s="57">
        <v>0</v>
      </c>
      <c r="Y2217" s="73">
        <v>40422</v>
      </c>
      <c r="Z2217" s="57">
        <v>-1880922.8</v>
      </c>
      <c r="AA2217" s="57">
        <v>0</v>
      </c>
      <c r="AB2217" s="57">
        <v>1960555.04</v>
      </c>
      <c r="AC2217" s="57">
        <v>0</v>
      </c>
      <c r="AD2217" s="56" t="s">
        <v>9255</v>
      </c>
      <c r="AE2217" s="57">
        <v>0</v>
      </c>
      <c r="AF2217" s="57">
        <v>0</v>
      </c>
      <c r="AG2217" s="57">
        <v>0</v>
      </c>
      <c r="AI2217"/>
      <c r="AJ2217"/>
    </row>
    <row r="2218" spans="1:36">
      <c r="A2218" s="56" t="s">
        <v>48</v>
      </c>
      <c r="B2218" s="56" t="s">
        <v>11427</v>
      </c>
      <c r="C2218" s="56">
        <v>2101010050</v>
      </c>
      <c r="D2218" s="56" t="s">
        <v>43</v>
      </c>
      <c r="E2218" s="56">
        <v>2101020050</v>
      </c>
      <c r="F2218" s="56">
        <v>5401010050</v>
      </c>
      <c r="G2218" s="56" t="s">
        <v>11428</v>
      </c>
      <c r="H2218" s="56">
        <v>400301</v>
      </c>
      <c r="I2218" s="56" t="s">
        <v>11476</v>
      </c>
      <c r="J2218" s="56" t="s">
        <v>4610</v>
      </c>
      <c r="K2218" s="56" t="s">
        <v>1246</v>
      </c>
      <c r="L2218" s="56" t="s">
        <v>7138</v>
      </c>
      <c r="M2218" s="73">
        <v>40422</v>
      </c>
      <c r="N2218" s="56"/>
      <c r="O2218" s="56"/>
      <c r="P2218" s="56" t="s">
        <v>1476</v>
      </c>
      <c r="Q2218" s="56"/>
      <c r="R2218" s="56" t="s">
        <v>18</v>
      </c>
      <c r="S2218" s="56" t="s">
        <v>11415</v>
      </c>
      <c r="T2218" s="56" t="s">
        <v>7140</v>
      </c>
      <c r="U2218" s="57">
        <v>6798990</v>
      </c>
      <c r="V2218" s="57">
        <v>-5386216.54</v>
      </c>
      <c r="W2218" s="57">
        <v>1412773.46</v>
      </c>
      <c r="X2218" s="57">
        <v>0</v>
      </c>
      <c r="Y2218" s="73">
        <v>40422</v>
      </c>
      <c r="Z2218" s="57">
        <v>-691743.63</v>
      </c>
      <c r="AA2218" s="57">
        <v>0</v>
      </c>
      <c r="AB2218" s="57">
        <v>721029.83</v>
      </c>
      <c r="AC2218" s="57">
        <v>0</v>
      </c>
      <c r="AD2218" s="56" t="s">
        <v>9255</v>
      </c>
      <c r="AE2218" s="57">
        <v>0</v>
      </c>
      <c r="AF2218" s="57">
        <v>0</v>
      </c>
      <c r="AG2218" s="57">
        <v>0</v>
      </c>
      <c r="AI2218"/>
      <c r="AJ2218"/>
    </row>
    <row r="2219" spans="1:36">
      <c r="A2219" s="56" t="s">
        <v>48</v>
      </c>
      <c r="B2219" s="56" t="s">
        <v>11427</v>
      </c>
      <c r="C2219" s="56">
        <v>2101010050</v>
      </c>
      <c r="D2219" s="56" t="s">
        <v>43</v>
      </c>
      <c r="E2219" s="56">
        <v>2101020050</v>
      </c>
      <c r="F2219" s="56">
        <v>5401010050</v>
      </c>
      <c r="G2219" s="56" t="s">
        <v>11428</v>
      </c>
      <c r="H2219" s="56">
        <v>400301</v>
      </c>
      <c r="I2219" s="56" t="s">
        <v>11561</v>
      </c>
      <c r="J2219" s="56" t="s">
        <v>4978</v>
      </c>
      <c r="K2219" s="56" t="s">
        <v>4979</v>
      </c>
      <c r="L2219" s="56" t="s">
        <v>7138</v>
      </c>
      <c r="M2219" s="73">
        <v>41327</v>
      </c>
      <c r="N2219" s="56"/>
      <c r="O2219" s="56"/>
      <c r="P2219" s="56" t="s">
        <v>1476</v>
      </c>
      <c r="Q2219" s="56"/>
      <c r="R2219" s="56" t="s">
        <v>18</v>
      </c>
      <c r="S2219" s="56" t="s">
        <v>11415</v>
      </c>
      <c r="T2219" s="56" t="s">
        <v>7140</v>
      </c>
      <c r="U2219" s="57">
        <v>61682089</v>
      </c>
      <c r="V2219" s="57">
        <v>-36280349.979999997</v>
      </c>
      <c r="W2219" s="57">
        <v>25401739.02</v>
      </c>
      <c r="X2219" s="57">
        <v>0</v>
      </c>
      <c r="Y2219" s="73">
        <v>41327</v>
      </c>
      <c r="Z2219" s="57">
        <v>-5241976.05</v>
      </c>
      <c r="AA2219" s="57">
        <v>0</v>
      </c>
      <c r="AB2219" s="57">
        <v>20159762.969999999</v>
      </c>
      <c r="AC2219" s="57">
        <v>0</v>
      </c>
      <c r="AD2219" s="56" t="s">
        <v>9255</v>
      </c>
      <c r="AE2219" s="57">
        <v>0</v>
      </c>
      <c r="AF2219" s="57">
        <v>0</v>
      </c>
      <c r="AG2219" s="57">
        <v>0</v>
      </c>
      <c r="AI2219"/>
      <c r="AJ2219"/>
    </row>
    <row r="2220" spans="1:36">
      <c r="A2220" s="56" t="s">
        <v>48</v>
      </c>
      <c r="B2220" s="56" t="s">
        <v>11427</v>
      </c>
      <c r="C2220" s="56">
        <v>2101010050</v>
      </c>
      <c r="D2220" s="56" t="s">
        <v>43</v>
      </c>
      <c r="E2220" s="56">
        <v>2101020050</v>
      </c>
      <c r="F2220" s="56">
        <v>5401010050</v>
      </c>
      <c r="G2220" s="56" t="s">
        <v>11428</v>
      </c>
      <c r="H2220" s="56">
        <v>400301</v>
      </c>
      <c r="I2220" s="56" t="s">
        <v>11561</v>
      </c>
      <c r="J2220" s="56" t="s">
        <v>4982</v>
      </c>
      <c r="K2220" s="56" t="s">
        <v>4983</v>
      </c>
      <c r="L2220" s="56" t="s">
        <v>7138</v>
      </c>
      <c r="M2220" s="73">
        <v>41327</v>
      </c>
      <c r="N2220" s="56"/>
      <c r="O2220" s="56"/>
      <c r="P2220" s="56" t="s">
        <v>1476</v>
      </c>
      <c r="Q2220" s="56"/>
      <c r="R2220" s="56" t="s">
        <v>18</v>
      </c>
      <c r="S2220" s="56" t="s">
        <v>11415</v>
      </c>
      <c r="T2220" s="56" t="s">
        <v>7140</v>
      </c>
      <c r="U2220" s="57">
        <v>43534236</v>
      </c>
      <c r="V2220" s="57">
        <v>-25606093.25</v>
      </c>
      <c r="W2220" s="57">
        <v>17928142.75</v>
      </c>
      <c r="X2220" s="57">
        <v>0</v>
      </c>
      <c r="Y2220" s="73">
        <v>41327</v>
      </c>
      <c r="Z2220" s="57">
        <v>-3699703.19</v>
      </c>
      <c r="AA2220" s="57">
        <v>0</v>
      </c>
      <c r="AB2220" s="57">
        <v>14228439.560000001</v>
      </c>
      <c r="AC2220" s="57">
        <v>0</v>
      </c>
      <c r="AD2220" s="56" t="s">
        <v>9255</v>
      </c>
      <c r="AE2220" s="57">
        <v>0</v>
      </c>
      <c r="AF2220" s="57">
        <v>0</v>
      </c>
      <c r="AG2220" s="57">
        <v>0</v>
      </c>
      <c r="AI2220"/>
      <c r="AJ2220"/>
    </row>
    <row r="2221" spans="1:36">
      <c r="A2221" s="56" t="s">
        <v>48</v>
      </c>
      <c r="B2221" s="56" t="s">
        <v>11427</v>
      </c>
      <c r="C2221" s="56">
        <v>2101010050</v>
      </c>
      <c r="D2221" s="56" t="s">
        <v>43</v>
      </c>
      <c r="E2221" s="56">
        <v>2101020050</v>
      </c>
      <c r="F2221" s="56">
        <v>5401010050</v>
      </c>
      <c r="G2221" s="56" t="s">
        <v>11428</v>
      </c>
      <c r="H2221" s="56">
        <v>400301</v>
      </c>
      <c r="I2221" s="56" t="s">
        <v>11561</v>
      </c>
      <c r="J2221" s="56" t="s">
        <v>4984</v>
      </c>
      <c r="K2221" s="56" t="s">
        <v>4985</v>
      </c>
      <c r="L2221" s="56" t="s">
        <v>7138</v>
      </c>
      <c r="M2221" s="73">
        <v>41327</v>
      </c>
      <c r="N2221" s="56"/>
      <c r="O2221" s="56"/>
      <c r="P2221" s="56" t="s">
        <v>1476</v>
      </c>
      <c r="Q2221" s="56"/>
      <c r="R2221" s="56" t="s">
        <v>18</v>
      </c>
      <c r="S2221" s="56" t="s">
        <v>11415</v>
      </c>
      <c r="T2221" s="56" t="s">
        <v>7140</v>
      </c>
      <c r="U2221" s="57">
        <v>212281092</v>
      </c>
      <c r="V2221" s="57">
        <v>-125118621.5</v>
      </c>
      <c r="W2221" s="57">
        <v>87162470.5</v>
      </c>
      <c r="X2221" s="57">
        <v>0</v>
      </c>
      <c r="Y2221" s="73">
        <v>41327</v>
      </c>
      <c r="Z2221" s="57">
        <v>-17979726.379999999</v>
      </c>
      <c r="AA2221" s="57">
        <v>0</v>
      </c>
      <c r="AB2221" s="57">
        <v>69182744.120000005</v>
      </c>
      <c r="AC2221" s="57">
        <v>0</v>
      </c>
      <c r="AD2221" s="56" t="s">
        <v>9255</v>
      </c>
      <c r="AE2221" s="57">
        <v>0</v>
      </c>
      <c r="AF2221" s="57">
        <v>0</v>
      </c>
      <c r="AG2221" s="57">
        <v>0</v>
      </c>
      <c r="AI2221"/>
      <c r="AJ2221"/>
    </row>
    <row r="2222" spans="1:36">
      <c r="A2222" s="56" t="s">
        <v>48</v>
      </c>
      <c r="B2222" s="56" t="s">
        <v>11427</v>
      </c>
      <c r="C2222" s="56">
        <v>2101010050</v>
      </c>
      <c r="D2222" s="56" t="s">
        <v>43</v>
      </c>
      <c r="E2222" s="56">
        <v>2101020050</v>
      </c>
      <c r="F2222" s="56">
        <v>5401010050</v>
      </c>
      <c r="G2222" s="56" t="s">
        <v>11428</v>
      </c>
      <c r="H2222" s="56">
        <v>400301</v>
      </c>
      <c r="I2222" s="56" t="s">
        <v>11561</v>
      </c>
      <c r="J2222" s="56" t="s">
        <v>4986</v>
      </c>
      <c r="K2222" s="56" t="s">
        <v>4987</v>
      </c>
      <c r="L2222" s="56" t="s">
        <v>7138</v>
      </c>
      <c r="M2222" s="73">
        <v>41327</v>
      </c>
      <c r="N2222" s="56"/>
      <c r="O2222" s="56"/>
      <c r="P2222" s="56" t="s">
        <v>1476</v>
      </c>
      <c r="Q2222" s="56"/>
      <c r="R2222" s="56" t="s">
        <v>18</v>
      </c>
      <c r="S2222" s="56" t="s">
        <v>11415</v>
      </c>
      <c r="T2222" s="56" t="s">
        <v>7140</v>
      </c>
      <c r="U2222" s="57">
        <v>25960399</v>
      </c>
      <c r="V2222" s="57">
        <v>-15269462.73</v>
      </c>
      <c r="W2222" s="57">
        <v>10690936.27</v>
      </c>
      <c r="X2222" s="57">
        <v>0</v>
      </c>
      <c r="Y2222" s="73">
        <v>41327</v>
      </c>
      <c r="Z2222" s="57">
        <v>-2206212.41</v>
      </c>
      <c r="AA2222" s="57">
        <v>0</v>
      </c>
      <c r="AB2222" s="57">
        <v>8484723.8599999994</v>
      </c>
      <c r="AC2222" s="57">
        <v>0</v>
      </c>
      <c r="AD2222" s="56" t="s">
        <v>9255</v>
      </c>
      <c r="AE2222" s="57">
        <v>0</v>
      </c>
      <c r="AF2222" s="57">
        <v>0</v>
      </c>
      <c r="AG2222" s="57">
        <v>0</v>
      </c>
      <c r="AI2222"/>
      <c r="AJ2222"/>
    </row>
    <row r="2223" spans="1:36">
      <c r="A2223" s="56" t="s">
        <v>48</v>
      </c>
      <c r="B2223" s="56" t="s">
        <v>11427</v>
      </c>
      <c r="C2223" s="56">
        <v>2101010050</v>
      </c>
      <c r="D2223" s="56" t="s">
        <v>43</v>
      </c>
      <c r="E2223" s="56">
        <v>2101020050</v>
      </c>
      <c r="F2223" s="56">
        <v>5401010050</v>
      </c>
      <c r="G2223" s="56" t="s">
        <v>11428</v>
      </c>
      <c r="H2223" s="56">
        <v>400301</v>
      </c>
      <c r="I2223" s="56" t="s">
        <v>11561</v>
      </c>
      <c r="J2223" s="56" t="s">
        <v>4988</v>
      </c>
      <c r="K2223" s="56" t="s">
        <v>4989</v>
      </c>
      <c r="L2223" s="56" t="s">
        <v>7138</v>
      </c>
      <c r="M2223" s="73">
        <v>41327</v>
      </c>
      <c r="N2223" s="56"/>
      <c r="O2223" s="56"/>
      <c r="P2223" s="56" t="s">
        <v>1476</v>
      </c>
      <c r="Q2223" s="56"/>
      <c r="R2223" s="56" t="s">
        <v>18</v>
      </c>
      <c r="S2223" s="56" t="s">
        <v>11415</v>
      </c>
      <c r="T2223" s="56" t="s">
        <v>7140</v>
      </c>
      <c r="U2223" s="57">
        <v>52034103</v>
      </c>
      <c r="V2223" s="57">
        <v>-30605569.359999999</v>
      </c>
      <c r="W2223" s="57">
        <v>21428533.640000001</v>
      </c>
      <c r="X2223" s="57">
        <v>0</v>
      </c>
      <c r="Y2223" s="73">
        <v>41327</v>
      </c>
      <c r="Z2223" s="57">
        <v>-4422053.95</v>
      </c>
      <c r="AA2223" s="57">
        <v>0</v>
      </c>
      <c r="AB2223" s="57">
        <v>17006479.690000001</v>
      </c>
      <c r="AC2223" s="57">
        <v>0</v>
      </c>
      <c r="AD2223" s="56" t="s">
        <v>9255</v>
      </c>
      <c r="AE2223" s="57">
        <v>0</v>
      </c>
      <c r="AF2223" s="57">
        <v>0</v>
      </c>
      <c r="AG2223" s="57">
        <v>0</v>
      </c>
      <c r="AI2223"/>
      <c r="AJ2223"/>
    </row>
    <row r="2224" spans="1:36">
      <c r="A2224" s="56" t="s">
        <v>48</v>
      </c>
      <c r="B2224" s="56" t="s">
        <v>11427</v>
      </c>
      <c r="C2224" s="56">
        <v>2101010050</v>
      </c>
      <c r="D2224" s="56" t="s">
        <v>43</v>
      </c>
      <c r="E2224" s="56">
        <v>2101020050</v>
      </c>
      <c r="F2224" s="56">
        <v>5401010050</v>
      </c>
      <c r="G2224" s="56" t="s">
        <v>11428</v>
      </c>
      <c r="H2224" s="56">
        <v>400301</v>
      </c>
      <c r="I2224" s="56" t="s">
        <v>11561</v>
      </c>
      <c r="J2224" s="56" t="s">
        <v>4992</v>
      </c>
      <c r="K2224" s="56" t="s">
        <v>4613</v>
      </c>
      <c r="L2224" s="56" t="s">
        <v>7138</v>
      </c>
      <c r="M2224" s="73">
        <v>41327</v>
      </c>
      <c r="N2224" s="56"/>
      <c r="O2224" s="56"/>
      <c r="P2224" s="56" t="s">
        <v>1476</v>
      </c>
      <c r="Q2224" s="56"/>
      <c r="R2224" s="56" t="s">
        <v>18</v>
      </c>
      <c r="S2224" s="56" t="s">
        <v>11415</v>
      </c>
      <c r="T2224" s="56" t="s">
        <v>7140</v>
      </c>
      <c r="U2224" s="57">
        <v>4117969</v>
      </c>
      <c r="V2224" s="57">
        <v>-2422118.84</v>
      </c>
      <c r="W2224" s="57">
        <v>1695850.16</v>
      </c>
      <c r="X2224" s="57">
        <v>0</v>
      </c>
      <c r="Y2224" s="73">
        <v>41327</v>
      </c>
      <c r="Z2224" s="57">
        <v>-349960.53</v>
      </c>
      <c r="AA2224" s="57">
        <v>0</v>
      </c>
      <c r="AB2224" s="57">
        <v>1345889.63</v>
      </c>
      <c r="AC2224" s="57">
        <v>0</v>
      </c>
      <c r="AD2224" s="56" t="s">
        <v>9255</v>
      </c>
      <c r="AE2224" s="57">
        <v>0</v>
      </c>
      <c r="AF2224" s="57">
        <v>0</v>
      </c>
      <c r="AG2224" s="57">
        <v>0</v>
      </c>
      <c r="AI2224"/>
      <c r="AJ2224"/>
    </row>
    <row r="2225" spans="1:36">
      <c r="A2225" s="56" t="s">
        <v>48</v>
      </c>
      <c r="B2225" s="56" t="s">
        <v>11427</v>
      </c>
      <c r="C2225" s="56">
        <v>2101010050</v>
      </c>
      <c r="D2225" s="56" t="s">
        <v>43</v>
      </c>
      <c r="E2225" s="56">
        <v>2101020050</v>
      </c>
      <c r="F2225" s="56">
        <v>5401010050</v>
      </c>
      <c r="G2225" s="56" t="s">
        <v>11428</v>
      </c>
      <c r="H2225" s="56">
        <v>400301</v>
      </c>
      <c r="I2225" s="56" t="s">
        <v>11561</v>
      </c>
      <c r="J2225" s="56" t="s">
        <v>4993</v>
      </c>
      <c r="K2225" s="56" t="s">
        <v>4994</v>
      </c>
      <c r="L2225" s="56" t="s">
        <v>7138</v>
      </c>
      <c r="M2225" s="73">
        <v>41327</v>
      </c>
      <c r="N2225" s="56"/>
      <c r="O2225" s="56"/>
      <c r="P2225" s="56" t="s">
        <v>1476</v>
      </c>
      <c r="Q2225" s="56"/>
      <c r="R2225" s="56" t="s">
        <v>18</v>
      </c>
      <c r="S2225" s="56" t="s">
        <v>11415</v>
      </c>
      <c r="T2225" s="56" t="s">
        <v>7140</v>
      </c>
      <c r="U2225" s="57">
        <v>2764978</v>
      </c>
      <c r="V2225" s="57">
        <v>-1626312.84</v>
      </c>
      <c r="W2225" s="57">
        <v>1138665.1599999999</v>
      </c>
      <c r="X2225" s="57">
        <v>0</v>
      </c>
      <c r="Y2225" s="73">
        <v>41327</v>
      </c>
      <c r="Z2225" s="57">
        <v>-234978.22</v>
      </c>
      <c r="AA2225" s="57">
        <v>0</v>
      </c>
      <c r="AB2225" s="57">
        <v>903686.94</v>
      </c>
      <c r="AC2225" s="57">
        <v>0</v>
      </c>
      <c r="AD2225" s="56" t="s">
        <v>9255</v>
      </c>
      <c r="AE2225" s="57">
        <v>0</v>
      </c>
      <c r="AF2225" s="57">
        <v>0</v>
      </c>
      <c r="AG2225" s="57">
        <v>0</v>
      </c>
      <c r="AI2225"/>
      <c r="AJ2225"/>
    </row>
    <row r="2226" spans="1:36">
      <c r="A2226" s="56" t="s">
        <v>48</v>
      </c>
      <c r="B2226" s="56" t="s">
        <v>11427</v>
      </c>
      <c r="C2226" s="56">
        <v>2101010050</v>
      </c>
      <c r="D2226" s="56" t="s">
        <v>43</v>
      </c>
      <c r="E2226" s="56">
        <v>2101020050</v>
      </c>
      <c r="F2226" s="56">
        <v>5401010050</v>
      </c>
      <c r="G2226" s="56" t="s">
        <v>11428</v>
      </c>
      <c r="H2226" s="56">
        <v>400301</v>
      </c>
      <c r="I2226" s="56" t="s">
        <v>11561</v>
      </c>
      <c r="J2226" s="56" t="s">
        <v>4998</v>
      </c>
      <c r="K2226" s="56" t="s">
        <v>4999</v>
      </c>
      <c r="L2226" s="56" t="s">
        <v>7138</v>
      </c>
      <c r="M2226" s="73">
        <v>41327</v>
      </c>
      <c r="N2226" s="56"/>
      <c r="O2226" s="56"/>
      <c r="P2226" s="56" t="s">
        <v>1476</v>
      </c>
      <c r="Q2226" s="56"/>
      <c r="R2226" s="56" t="s">
        <v>18</v>
      </c>
      <c r="S2226" s="56" t="s">
        <v>11415</v>
      </c>
      <c r="T2226" s="56" t="s">
        <v>7140</v>
      </c>
      <c r="U2226" s="57">
        <v>30631036</v>
      </c>
      <c r="V2226" s="57">
        <v>-18016651.5</v>
      </c>
      <c r="W2226" s="57">
        <v>12614384.5</v>
      </c>
      <c r="X2226" s="57">
        <v>0</v>
      </c>
      <c r="Y2226" s="73">
        <v>41327</v>
      </c>
      <c r="Z2226" s="57">
        <v>-2603140.73</v>
      </c>
      <c r="AA2226" s="57">
        <v>0</v>
      </c>
      <c r="AB2226" s="57">
        <v>10011243.77</v>
      </c>
      <c r="AC2226" s="57">
        <v>0</v>
      </c>
      <c r="AD2226" s="56" t="s">
        <v>9255</v>
      </c>
      <c r="AE2226" s="57">
        <v>0</v>
      </c>
      <c r="AF2226" s="57">
        <v>0</v>
      </c>
      <c r="AG2226" s="57">
        <v>0</v>
      </c>
      <c r="AI2226"/>
      <c r="AJ2226"/>
    </row>
    <row r="2227" spans="1:36">
      <c r="A2227" s="56" t="s">
        <v>48</v>
      </c>
      <c r="B2227" s="56" t="s">
        <v>11427</v>
      </c>
      <c r="C2227" s="56">
        <v>2101010050</v>
      </c>
      <c r="D2227" s="56" t="s">
        <v>43</v>
      </c>
      <c r="E2227" s="56">
        <v>2101020050</v>
      </c>
      <c r="F2227" s="56">
        <v>5401010050</v>
      </c>
      <c r="G2227" s="56" t="s">
        <v>11428</v>
      </c>
      <c r="H2227" s="56">
        <v>400301</v>
      </c>
      <c r="I2227" s="56" t="s">
        <v>11562</v>
      </c>
      <c r="J2227" s="56" t="s">
        <v>4551</v>
      </c>
      <c r="K2227" s="56" t="s">
        <v>4552</v>
      </c>
      <c r="L2227" s="56" t="s">
        <v>7138</v>
      </c>
      <c r="M2227" s="73">
        <v>41327</v>
      </c>
      <c r="N2227" s="56"/>
      <c r="O2227" s="56"/>
      <c r="P2227" s="56" t="s">
        <v>1476</v>
      </c>
      <c r="Q2227" s="56"/>
      <c r="R2227" s="56" t="s">
        <v>18</v>
      </c>
      <c r="S2227" s="56" t="s">
        <v>11415</v>
      </c>
      <c r="T2227" s="56" t="s">
        <v>7140</v>
      </c>
      <c r="U2227" s="57">
        <v>4060092</v>
      </c>
      <c r="V2227" s="57">
        <v>-2388076.62</v>
      </c>
      <c r="W2227" s="57">
        <v>1672015.38</v>
      </c>
      <c r="X2227" s="57">
        <v>0</v>
      </c>
      <c r="Y2227" s="73">
        <v>41327</v>
      </c>
      <c r="Z2227" s="57">
        <v>-345041.91</v>
      </c>
      <c r="AA2227" s="57">
        <v>0</v>
      </c>
      <c r="AB2227" s="57">
        <v>1326973.47</v>
      </c>
      <c r="AC2227" s="57">
        <v>0</v>
      </c>
      <c r="AD2227" s="56" t="s">
        <v>9255</v>
      </c>
      <c r="AE2227" s="57">
        <v>0</v>
      </c>
      <c r="AF2227" s="57">
        <v>0</v>
      </c>
      <c r="AG2227" s="57">
        <v>0</v>
      </c>
      <c r="AI2227"/>
      <c r="AJ2227"/>
    </row>
    <row r="2228" spans="1:36">
      <c r="A2228" s="56" t="s">
        <v>48</v>
      </c>
      <c r="B2228" s="56" t="s">
        <v>11427</v>
      </c>
      <c r="C2228" s="56">
        <v>2101010050</v>
      </c>
      <c r="D2228" s="56" t="s">
        <v>43</v>
      </c>
      <c r="E2228" s="56">
        <v>2101020050</v>
      </c>
      <c r="F2228" s="56">
        <v>5401010050</v>
      </c>
      <c r="G2228" s="56" t="s">
        <v>11428</v>
      </c>
      <c r="H2228" s="56">
        <v>400301</v>
      </c>
      <c r="I2228" s="56" t="s">
        <v>11561</v>
      </c>
      <c r="J2228" s="56" t="s">
        <v>5000</v>
      </c>
      <c r="K2228" s="56" t="s">
        <v>5001</v>
      </c>
      <c r="L2228" s="56" t="s">
        <v>7138</v>
      </c>
      <c r="M2228" s="73">
        <v>41327</v>
      </c>
      <c r="N2228" s="56"/>
      <c r="O2228" s="56"/>
      <c r="P2228" s="56" t="s">
        <v>1476</v>
      </c>
      <c r="Q2228" s="56"/>
      <c r="R2228" s="56" t="s">
        <v>18</v>
      </c>
      <c r="S2228" s="56" t="s">
        <v>11415</v>
      </c>
      <c r="T2228" s="56" t="s">
        <v>7140</v>
      </c>
      <c r="U2228" s="57">
        <v>4248376</v>
      </c>
      <c r="V2228" s="57">
        <v>-2498822.35</v>
      </c>
      <c r="W2228" s="57">
        <v>1749553.65</v>
      </c>
      <c r="X2228" s="57">
        <v>0</v>
      </c>
      <c r="Y2228" s="73">
        <v>41327</v>
      </c>
      <c r="Z2228" s="57">
        <v>-361042.93</v>
      </c>
      <c r="AA2228" s="57">
        <v>0</v>
      </c>
      <c r="AB2228" s="57">
        <v>1388510.72</v>
      </c>
      <c r="AC2228" s="57">
        <v>0</v>
      </c>
      <c r="AD2228" s="56" t="s">
        <v>9255</v>
      </c>
      <c r="AE2228" s="57">
        <v>0</v>
      </c>
      <c r="AF2228" s="57">
        <v>0</v>
      </c>
      <c r="AG2228" s="57">
        <v>0</v>
      </c>
      <c r="AI2228"/>
      <c r="AJ2228"/>
    </row>
    <row r="2229" spans="1:36">
      <c r="A2229" s="56" t="s">
        <v>48</v>
      </c>
      <c r="B2229" s="56" t="s">
        <v>11427</v>
      </c>
      <c r="C2229" s="56">
        <v>2101010050</v>
      </c>
      <c r="D2229" s="56" t="s">
        <v>43</v>
      </c>
      <c r="E2229" s="56">
        <v>2101020050</v>
      </c>
      <c r="F2229" s="56">
        <v>5401010050</v>
      </c>
      <c r="G2229" s="56" t="s">
        <v>11428</v>
      </c>
      <c r="H2229" s="56">
        <v>400301</v>
      </c>
      <c r="I2229" s="56" t="s">
        <v>11561</v>
      </c>
      <c r="J2229" s="56" t="s">
        <v>5002</v>
      </c>
      <c r="K2229" s="56" t="s">
        <v>5003</v>
      </c>
      <c r="L2229" s="56" t="s">
        <v>7138</v>
      </c>
      <c r="M2229" s="73">
        <v>41327</v>
      </c>
      <c r="N2229" s="56"/>
      <c r="O2229" s="56"/>
      <c r="P2229" s="56" t="s">
        <v>1476</v>
      </c>
      <c r="Q2229" s="56"/>
      <c r="R2229" s="56" t="s">
        <v>18</v>
      </c>
      <c r="S2229" s="56" t="s">
        <v>11415</v>
      </c>
      <c r="T2229" s="56" t="s">
        <v>7140</v>
      </c>
      <c r="U2229" s="57">
        <v>21978457</v>
      </c>
      <c r="V2229" s="57">
        <v>-12927352.640000001</v>
      </c>
      <c r="W2229" s="57">
        <v>9051104.3599999994</v>
      </c>
      <c r="X2229" s="57">
        <v>0</v>
      </c>
      <c r="Y2229" s="73">
        <v>41327</v>
      </c>
      <c r="Z2229" s="57">
        <v>-1867811.97</v>
      </c>
      <c r="AA2229" s="57">
        <v>0</v>
      </c>
      <c r="AB2229" s="57">
        <v>7183292.3899999997</v>
      </c>
      <c r="AC2229" s="57">
        <v>0</v>
      </c>
      <c r="AD2229" s="56" t="s">
        <v>9255</v>
      </c>
      <c r="AE2229" s="57">
        <v>0</v>
      </c>
      <c r="AF2229" s="57">
        <v>0</v>
      </c>
      <c r="AG2229" s="57">
        <v>0</v>
      </c>
      <c r="AI2229"/>
      <c r="AJ2229"/>
    </row>
    <row r="2230" spans="1:36">
      <c r="A2230" s="56" t="s">
        <v>48</v>
      </c>
      <c r="B2230" s="56" t="s">
        <v>11427</v>
      </c>
      <c r="C2230" s="56">
        <v>2101010050</v>
      </c>
      <c r="D2230" s="56" t="s">
        <v>43</v>
      </c>
      <c r="E2230" s="56">
        <v>2101020050</v>
      </c>
      <c r="F2230" s="56">
        <v>5401010050</v>
      </c>
      <c r="G2230" s="56" t="s">
        <v>11428</v>
      </c>
      <c r="H2230" s="56">
        <v>400301</v>
      </c>
      <c r="I2230" s="56" t="s">
        <v>11561</v>
      </c>
      <c r="J2230" s="56" t="s">
        <v>5004</v>
      </c>
      <c r="K2230" s="56" t="s">
        <v>5005</v>
      </c>
      <c r="L2230" s="56" t="s">
        <v>7138</v>
      </c>
      <c r="M2230" s="73">
        <v>41327</v>
      </c>
      <c r="N2230" s="56"/>
      <c r="O2230" s="56"/>
      <c r="P2230" s="56" t="s">
        <v>1476</v>
      </c>
      <c r="Q2230" s="56"/>
      <c r="R2230" s="56" t="s">
        <v>18</v>
      </c>
      <c r="S2230" s="56" t="s">
        <v>11415</v>
      </c>
      <c r="T2230" s="56" t="s">
        <v>7140</v>
      </c>
      <c r="U2230" s="57">
        <v>13738571</v>
      </c>
      <c r="V2230" s="57">
        <v>-8080792.3700000001</v>
      </c>
      <c r="W2230" s="57">
        <v>5657778.6299999999</v>
      </c>
      <c r="X2230" s="57">
        <v>0</v>
      </c>
      <c r="Y2230" s="73">
        <v>41327</v>
      </c>
      <c r="Z2230" s="57">
        <v>-1167555.5</v>
      </c>
      <c r="AA2230" s="57">
        <v>0</v>
      </c>
      <c r="AB2230" s="57">
        <v>4490223.13</v>
      </c>
      <c r="AC2230" s="57">
        <v>0</v>
      </c>
      <c r="AD2230" s="56" t="s">
        <v>9255</v>
      </c>
      <c r="AE2230" s="57">
        <v>0</v>
      </c>
      <c r="AF2230" s="57">
        <v>0</v>
      </c>
      <c r="AG2230" s="57">
        <v>0</v>
      </c>
      <c r="AI2230"/>
      <c r="AJ2230"/>
    </row>
    <row r="2231" spans="1:36">
      <c r="A2231" s="56" t="s">
        <v>48</v>
      </c>
      <c r="B2231" s="56" t="s">
        <v>11427</v>
      </c>
      <c r="C2231" s="56">
        <v>2101010050</v>
      </c>
      <c r="D2231" s="56" t="s">
        <v>43</v>
      </c>
      <c r="E2231" s="56">
        <v>2101020050</v>
      </c>
      <c r="F2231" s="56">
        <v>5401010050</v>
      </c>
      <c r="G2231" s="56" t="s">
        <v>11428</v>
      </c>
      <c r="H2231" s="56">
        <v>400301</v>
      </c>
      <c r="I2231" s="56" t="s">
        <v>11561</v>
      </c>
      <c r="J2231" s="56" t="s">
        <v>5008</v>
      </c>
      <c r="K2231" s="56" t="s">
        <v>5009</v>
      </c>
      <c r="L2231" s="56" t="s">
        <v>7138</v>
      </c>
      <c r="M2231" s="73">
        <v>41327</v>
      </c>
      <c r="N2231" s="56"/>
      <c r="O2231" s="56"/>
      <c r="P2231" s="56" t="s">
        <v>1476</v>
      </c>
      <c r="Q2231" s="56"/>
      <c r="R2231" s="56" t="s">
        <v>18</v>
      </c>
      <c r="S2231" s="56" t="s">
        <v>11415</v>
      </c>
      <c r="T2231" s="56" t="s">
        <v>7140</v>
      </c>
      <c r="U2231" s="57">
        <v>28323101</v>
      </c>
      <c r="V2231" s="57">
        <v>-16659163.43</v>
      </c>
      <c r="W2231" s="57">
        <v>11663937.57</v>
      </c>
      <c r="X2231" s="57">
        <v>0</v>
      </c>
      <c r="Y2231" s="73">
        <v>41327</v>
      </c>
      <c r="Z2231" s="57">
        <v>-2407003.77</v>
      </c>
      <c r="AA2231" s="57">
        <v>0</v>
      </c>
      <c r="AB2231" s="57">
        <v>9256933.8000000007</v>
      </c>
      <c r="AC2231" s="57">
        <v>0</v>
      </c>
      <c r="AD2231" s="56" t="s">
        <v>9255</v>
      </c>
      <c r="AE2231" s="57">
        <v>0</v>
      </c>
      <c r="AF2231" s="57">
        <v>0</v>
      </c>
      <c r="AG2231" s="57">
        <v>0</v>
      </c>
      <c r="AI2231"/>
      <c r="AJ2231"/>
    </row>
    <row r="2232" spans="1:36">
      <c r="A2232" s="56" t="s">
        <v>48</v>
      </c>
      <c r="B2232" s="56" t="s">
        <v>11427</v>
      </c>
      <c r="C2232" s="56">
        <v>2101010050</v>
      </c>
      <c r="D2232" s="56" t="s">
        <v>43</v>
      </c>
      <c r="E2232" s="56">
        <v>2101020050</v>
      </c>
      <c r="F2232" s="56">
        <v>5401010050</v>
      </c>
      <c r="G2232" s="56" t="s">
        <v>11428</v>
      </c>
      <c r="H2232" s="56">
        <v>400301</v>
      </c>
      <c r="I2232" s="56" t="s">
        <v>11558</v>
      </c>
      <c r="J2232" s="56" t="s">
        <v>5068</v>
      </c>
      <c r="K2232" s="56" t="s">
        <v>1612</v>
      </c>
      <c r="L2232" s="56" t="s">
        <v>7138</v>
      </c>
      <c r="M2232" s="73">
        <v>41327</v>
      </c>
      <c r="N2232" s="56"/>
      <c r="O2232" s="56"/>
      <c r="P2232" s="56" t="s">
        <v>1476</v>
      </c>
      <c r="Q2232" s="56"/>
      <c r="R2232" s="56" t="s">
        <v>18</v>
      </c>
      <c r="S2232" s="56" t="s">
        <v>11415</v>
      </c>
      <c r="T2232" s="56" t="s">
        <v>7140</v>
      </c>
      <c r="U2232" s="57">
        <v>41250440</v>
      </c>
      <c r="V2232" s="57">
        <v>-24262803.210000001</v>
      </c>
      <c r="W2232" s="57">
        <v>16987636.789999999</v>
      </c>
      <c r="X2232" s="57">
        <v>0</v>
      </c>
      <c r="Y2232" s="73">
        <v>41327</v>
      </c>
      <c r="Z2232" s="57">
        <v>-3505617.68</v>
      </c>
      <c r="AA2232" s="57">
        <v>0</v>
      </c>
      <c r="AB2232" s="57">
        <v>13482019.109999999</v>
      </c>
      <c r="AC2232" s="57">
        <v>0</v>
      </c>
      <c r="AD2232" s="56" t="s">
        <v>9255</v>
      </c>
      <c r="AE2232" s="57">
        <v>0</v>
      </c>
      <c r="AF2232" s="57">
        <v>0</v>
      </c>
      <c r="AG2232" s="57">
        <v>0</v>
      </c>
      <c r="AI2232"/>
      <c r="AJ2232"/>
    </row>
    <row r="2233" spans="1:36">
      <c r="A2233" s="56" t="s">
        <v>48</v>
      </c>
      <c r="B2233" s="56" t="s">
        <v>11427</v>
      </c>
      <c r="C2233" s="56">
        <v>2101010050</v>
      </c>
      <c r="D2233" s="56" t="s">
        <v>43</v>
      </c>
      <c r="E2233" s="56">
        <v>2101020050</v>
      </c>
      <c r="F2233" s="56">
        <v>5401010050</v>
      </c>
      <c r="G2233" s="56" t="s">
        <v>11428</v>
      </c>
      <c r="H2233" s="56">
        <v>400301</v>
      </c>
      <c r="I2233" s="56" t="s">
        <v>11561</v>
      </c>
      <c r="J2233" s="56" t="s">
        <v>5010</v>
      </c>
      <c r="K2233" s="56" t="s">
        <v>5011</v>
      </c>
      <c r="L2233" s="56" t="s">
        <v>7138</v>
      </c>
      <c r="M2233" s="73">
        <v>41327</v>
      </c>
      <c r="N2233" s="56"/>
      <c r="O2233" s="56"/>
      <c r="P2233" s="56" t="s">
        <v>1476</v>
      </c>
      <c r="Q2233" s="56"/>
      <c r="R2233" s="56" t="s">
        <v>18</v>
      </c>
      <c r="S2233" s="56" t="s">
        <v>11415</v>
      </c>
      <c r="T2233" s="56" t="s">
        <v>7140</v>
      </c>
      <c r="U2233" s="57">
        <v>17629617</v>
      </c>
      <c r="V2233" s="57">
        <v>-10369439.460000001</v>
      </c>
      <c r="W2233" s="57">
        <v>7260177.54</v>
      </c>
      <c r="X2233" s="57">
        <v>0</v>
      </c>
      <c r="Y2233" s="73">
        <v>41327</v>
      </c>
      <c r="Z2233" s="57">
        <v>-1498231.15</v>
      </c>
      <c r="AA2233" s="57">
        <v>0</v>
      </c>
      <c r="AB2233" s="57">
        <v>5761946.3899999997</v>
      </c>
      <c r="AC2233" s="57">
        <v>0</v>
      </c>
      <c r="AD2233" s="56" t="s">
        <v>9255</v>
      </c>
      <c r="AE2233" s="57">
        <v>0</v>
      </c>
      <c r="AF2233" s="57">
        <v>0</v>
      </c>
      <c r="AG2233" s="57">
        <v>0</v>
      </c>
      <c r="AI2233"/>
      <c r="AJ2233"/>
    </row>
    <row r="2234" spans="1:36">
      <c r="A2234" s="56" t="s">
        <v>48</v>
      </c>
      <c r="B2234" s="56" t="s">
        <v>11427</v>
      </c>
      <c r="C2234" s="56">
        <v>2101010050</v>
      </c>
      <c r="D2234" s="56" t="s">
        <v>43</v>
      </c>
      <c r="E2234" s="56">
        <v>2101020050</v>
      </c>
      <c r="F2234" s="56">
        <v>5401010050</v>
      </c>
      <c r="G2234" s="56" t="s">
        <v>11428</v>
      </c>
      <c r="H2234" s="56">
        <v>400301</v>
      </c>
      <c r="I2234" s="56" t="s">
        <v>11559</v>
      </c>
      <c r="J2234" s="56" t="s">
        <v>5074</v>
      </c>
      <c r="K2234" s="56" t="s">
        <v>1620</v>
      </c>
      <c r="L2234" s="56" t="s">
        <v>7138</v>
      </c>
      <c r="M2234" s="73">
        <v>41327</v>
      </c>
      <c r="N2234" s="56"/>
      <c r="O2234" s="56"/>
      <c r="P2234" s="56" t="s">
        <v>1476</v>
      </c>
      <c r="Q2234" s="56"/>
      <c r="R2234" s="56" t="s">
        <v>18</v>
      </c>
      <c r="S2234" s="56" t="s">
        <v>11415</v>
      </c>
      <c r="T2234" s="56" t="s">
        <v>7140</v>
      </c>
      <c r="U2234" s="57">
        <v>121895208</v>
      </c>
      <c r="V2234" s="57">
        <v>-71696676.659999996</v>
      </c>
      <c r="W2234" s="57">
        <v>50198531.340000004</v>
      </c>
      <c r="X2234" s="57">
        <v>0</v>
      </c>
      <c r="Y2234" s="73">
        <v>41327</v>
      </c>
      <c r="Z2234" s="57">
        <v>-10359113.57</v>
      </c>
      <c r="AA2234" s="57">
        <v>0</v>
      </c>
      <c r="AB2234" s="57">
        <v>39839417.770000003</v>
      </c>
      <c r="AC2234" s="57">
        <v>0</v>
      </c>
      <c r="AD2234" s="56" t="s">
        <v>9255</v>
      </c>
      <c r="AE2234" s="57">
        <v>0</v>
      </c>
      <c r="AF2234" s="57">
        <v>0</v>
      </c>
      <c r="AG2234" s="57">
        <v>0</v>
      </c>
      <c r="AI2234"/>
      <c r="AJ2234"/>
    </row>
    <row r="2235" spans="1:36">
      <c r="A2235" s="56" t="s">
        <v>48</v>
      </c>
      <c r="B2235" s="56" t="s">
        <v>11427</v>
      </c>
      <c r="C2235" s="56">
        <v>2101010050</v>
      </c>
      <c r="D2235" s="56" t="s">
        <v>43</v>
      </c>
      <c r="E2235" s="56">
        <v>2101020050</v>
      </c>
      <c r="F2235" s="56">
        <v>5401010050</v>
      </c>
      <c r="G2235" s="56" t="s">
        <v>11428</v>
      </c>
      <c r="H2235" s="56">
        <v>400301</v>
      </c>
      <c r="I2235" s="56" t="s">
        <v>11561</v>
      </c>
      <c r="J2235" s="56" t="s">
        <v>5012</v>
      </c>
      <c r="K2235" s="56" t="s">
        <v>5013</v>
      </c>
      <c r="L2235" s="56" t="s">
        <v>7138</v>
      </c>
      <c r="M2235" s="73">
        <v>41327</v>
      </c>
      <c r="N2235" s="56"/>
      <c r="O2235" s="56"/>
      <c r="P2235" s="56" t="s">
        <v>1476</v>
      </c>
      <c r="Q2235" s="56"/>
      <c r="R2235" s="56" t="s">
        <v>18</v>
      </c>
      <c r="S2235" s="56" t="s">
        <v>11415</v>
      </c>
      <c r="T2235" s="56" t="s">
        <v>7140</v>
      </c>
      <c r="U2235" s="57">
        <v>29794613</v>
      </c>
      <c r="V2235" s="57">
        <v>-17524681.789999999</v>
      </c>
      <c r="W2235" s="57">
        <v>12269931.210000001</v>
      </c>
      <c r="X2235" s="57">
        <v>0</v>
      </c>
      <c r="Y2235" s="73">
        <v>41327</v>
      </c>
      <c r="Z2235" s="57">
        <v>-2532058.36</v>
      </c>
      <c r="AA2235" s="57">
        <v>0</v>
      </c>
      <c r="AB2235" s="57">
        <v>9737872.8499999996</v>
      </c>
      <c r="AC2235" s="57">
        <v>0</v>
      </c>
      <c r="AD2235" s="56" t="s">
        <v>9255</v>
      </c>
      <c r="AE2235" s="57">
        <v>0</v>
      </c>
      <c r="AF2235" s="57">
        <v>0</v>
      </c>
      <c r="AG2235" s="57">
        <v>0</v>
      </c>
      <c r="AI2235"/>
      <c r="AJ2235"/>
    </row>
    <row r="2236" spans="1:36">
      <c r="A2236" s="56" t="s">
        <v>48</v>
      </c>
      <c r="B2236" s="56" t="s">
        <v>11427</v>
      </c>
      <c r="C2236" s="56">
        <v>2101010050</v>
      </c>
      <c r="D2236" s="56" t="s">
        <v>43</v>
      </c>
      <c r="E2236" s="56">
        <v>2101020050</v>
      </c>
      <c r="F2236" s="56">
        <v>5401010050</v>
      </c>
      <c r="G2236" s="56" t="s">
        <v>11428</v>
      </c>
      <c r="H2236" s="56">
        <v>400301</v>
      </c>
      <c r="I2236" s="56" t="s">
        <v>11557</v>
      </c>
      <c r="J2236" s="56" t="s">
        <v>5015</v>
      </c>
      <c r="K2236" s="56" t="s">
        <v>1311</v>
      </c>
      <c r="L2236" s="56" t="s">
        <v>7138</v>
      </c>
      <c r="M2236" s="73">
        <v>41327</v>
      </c>
      <c r="N2236" s="56"/>
      <c r="O2236" s="56"/>
      <c r="P2236" s="56" t="s">
        <v>1476</v>
      </c>
      <c r="Q2236" s="56"/>
      <c r="R2236" s="56" t="s">
        <v>18</v>
      </c>
      <c r="S2236" s="56" t="s">
        <v>11415</v>
      </c>
      <c r="T2236" s="56" t="s">
        <v>7140</v>
      </c>
      <c r="U2236" s="57">
        <v>1249259</v>
      </c>
      <c r="V2236" s="57">
        <v>-734792.76</v>
      </c>
      <c r="W2236" s="57">
        <v>514466.24</v>
      </c>
      <c r="X2236" s="57">
        <v>0</v>
      </c>
      <c r="Y2236" s="73">
        <v>41327</v>
      </c>
      <c r="Z2236" s="57">
        <v>-106166.74</v>
      </c>
      <c r="AA2236" s="57">
        <v>0</v>
      </c>
      <c r="AB2236" s="57">
        <v>408299.5</v>
      </c>
      <c r="AC2236" s="57">
        <v>0</v>
      </c>
      <c r="AD2236" s="56" t="s">
        <v>9255</v>
      </c>
      <c r="AE2236" s="57">
        <v>0</v>
      </c>
      <c r="AF2236" s="57">
        <v>0</v>
      </c>
      <c r="AG2236" s="57">
        <v>0</v>
      </c>
      <c r="AI2236"/>
      <c r="AJ2236"/>
    </row>
    <row r="2237" spans="1:36">
      <c r="A2237" s="56" t="s">
        <v>48</v>
      </c>
      <c r="B2237" s="56" t="s">
        <v>11427</v>
      </c>
      <c r="C2237" s="56">
        <v>2101010050</v>
      </c>
      <c r="D2237" s="56" t="s">
        <v>43</v>
      </c>
      <c r="E2237" s="56">
        <v>2101020050</v>
      </c>
      <c r="F2237" s="56">
        <v>5401010050</v>
      </c>
      <c r="G2237" s="56" t="s">
        <v>11428</v>
      </c>
      <c r="H2237" s="56">
        <v>400302</v>
      </c>
      <c r="I2237" s="56" t="s">
        <v>11516</v>
      </c>
      <c r="J2237" s="56" t="s">
        <v>5132</v>
      </c>
      <c r="K2237" s="56" t="s">
        <v>1172</v>
      </c>
      <c r="L2237" s="56" t="s">
        <v>7138</v>
      </c>
      <c r="M2237" s="73">
        <v>40542</v>
      </c>
      <c r="N2237" s="56"/>
      <c r="O2237" s="56"/>
      <c r="P2237" s="56" t="s">
        <v>1476</v>
      </c>
      <c r="Q2237" s="56"/>
      <c r="R2237" s="56" t="s">
        <v>18</v>
      </c>
      <c r="S2237" s="56" t="s">
        <v>11415</v>
      </c>
      <c r="T2237" s="56" t="s">
        <v>7140</v>
      </c>
      <c r="U2237" s="57">
        <v>7110406</v>
      </c>
      <c r="V2237" s="57">
        <v>-5414513.8799999999</v>
      </c>
      <c r="W2237" s="57">
        <v>1695892.12</v>
      </c>
      <c r="X2237" s="57">
        <v>0</v>
      </c>
      <c r="Y2237" s="73">
        <v>40542</v>
      </c>
      <c r="Z2237" s="57">
        <v>-701699.35</v>
      </c>
      <c r="AA2237" s="57">
        <v>0</v>
      </c>
      <c r="AB2237" s="57">
        <v>994192.77</v>
      </c>
      <c r="AC2237" s="57">
        <v>0</v>
      </c>
      <c r="AD2237" s="56" t="s">
        <v>9255</v>
      </c>
      <c r="AE2237" s="57">
        <v>0</v>
      </c>
      <c r="AF2237" s="57">
        <v>0</v>
      </c>
      <c r="AG2237" s="57">
        <v>0</v>
      </c>
      <c r="AI2237"/>
      <c r="AJ2237"/>
    </row>
    <row r="2238" spans="1:36">
      <c r="A2238" s="56" t="s">
        <v>48</v>
      </c>
      <c r="B2238" s="56" t="s">
        <v>11427</v>
      </c>
      <c r="C2238" s="56">
        <v>2101010050</v>
      </c>
      <c r="D2238" s="56" t="s">
        <v>43</v>
      </c>
      <c r="E2238" s="56">
        <v>2101020050</v>
      </c>
      <c r="F2238" s="56">
        <v>5401010050</v>
      </c>
      <c r="G2238" s="56" t="s">
        <v>11428</v>
      </c>
      <c r="H2238" s="56">
        <v>400302</v>
      </c>
      <c r="I2238" s="56" t="s">
        <v>11517</v>
      </c>
      <c r="J2238" s="56" t="s">
        <v>5199</v>
      </c>
      <c r="K2238" s="56" t="s">
        <v>1226</v>
      </c>
      <c r="L2238" s="56" t="s">
        <v>7138</v>
      </c>
      <c r="M2238" s="73">
        <v>40542</v>
      </c>
      <c r="N2238" s="56"/>
      <c r="O2238" s="56"/>
      <c r="P2238" s="56" t="s">
        <v>1476</v>
      </c>
      <c r="Q2238" s="56"/>
      <c r="R2238" s="56" t="s">
        <v>18</v>
      </c>
      <c r="S2238" s="56" t="s">
        <v>11415</v>
      </c>
      <c r="T2238" s="56" t="s">
        <v>7140</v>
      </c>
      <c r="U2238" s="57">
        <v>230384663</v>
      </c>
      <c r="V2238" s="57">
        <v>-175398354.46000001</v>
      </c>
      <c r="W2238" s="57">
        <v>54986308.539999999</v>
      </c>
      <c r="X2238" s="57">
        <v>0</v>
      </c>
      <c r="Y2238" s="73">
        <v>40542</v>
      </c>
      <c r="Z2238" s="57">
        <v>-22755490.879999999</v>
      </c>
      <c r="AA2238" s="57">
        <v>0</v>
      </c>
      <c r="AB2238" s="57">
        <v>32230817.66</v>
      </c>
      <c r="AC2238" s="57">
        <v>0</v>
      </c>
      <c r="AD2238" s="56" t="s">
        <v>9255</v>
      </c>
      <c r="AE2238" s="57">
        <v>0</v>
      </c>
      <c r="AF2238" s="57">
        <v>0</v>
      </c>
      <c r="AG2238" s="57">
        <v>0</v>
      </c>
      <c r="AI2238"/>
      <c r="AJ2238"/>
    </row>
    <row r="2239" spans="1:36">
      <c r="A2239" s="56" t="s">
        <v>48</v>
      </c>
      <c r="B2239" s="56" t="s">
        <v>11427</v>
      </c>
      <c r="C2239" s="56">
        <v>2101010050</v>
      </c>
      <c r="D2239" s="56" t="s">
        <v>43</v>
      </c>
      <c r="E2239" s="56">
        <v>2101020050</v>
      </c>
      <c r="F2239" s="56">
        <v>5401010050</v>
      </c>
      <c r="G2239" s="56" t="s">
        <v>11428</v>
      </c>
      <c r="H2239" s="56">
        <v>400302</v>
      </c>
      <c r="I2239" s="56" t="s">
        <v>11517</v>
      </c>
      <c r="J2239" s="56" t="s">
        <v>5202</v>
      </c>
      <c r="K2239" s="56" t="s">
        <v>4735</v>
      </c>
      <c r="L2239" s="56" t="s">
        <v>7138</v>
      </c>
      <c r="M2239" s="73">
        <v>40542</v>
      </c>
      <c r="N2239" s="56"/>
      <c r="O2239" s="56"/>
      <c r="P2239" s="56" t="s">
        <v>1476</v>
      </c>
      <c r="Q2239" s="56"/>
      <c r="R2239" s="56" t="s">
        <v>18</v>
      </c>
      <c r="S2239" s="56" t="s">
        <v>11415</v>
      </c>
      <c r="T2239" s="56" t="s">
        <v>7140</v>
      </c>
      <c r="U2239" s="57">
        <v>30024848</v>
      </c>
      <c r="V2239" s="57">
        <v>-22858734.969999999</v>
      </c>
      <c r="W2239" s="57">
        <v>7166113.0300000003</v>
      </c>
      <c r="X2239" s="57">
        <v>0</v>
      </c>
      <c r="Y2239" s="73">
        <v>40542</v>
      </c>
      <c r="Z2239" s="57">
        <v>-2965621.93</v>
      </c>
      <c r="AA2239" s="57">
        <v>0</v>
      </c>
      <c r="AB2239" s="57">
        <v>4200491.0999999996</v>
      </c>
      <c r="AC2239" s="57">
        <v>0</v>
      </c>
      <c r="AD2239" s="56" t="s">
        <v>9255</v>
      </c>
      <c r="AE2239" s="57">
        <v>0</v>
      </c>
      <c r="AF2239" s="57">
        <v>0</v>
      </c>
      <c r="AG2239" s="57">
        <v>0</v>
      </c>
      <c r="AI2239"/>
      <c r="AJ2239"/>
    </row>
    <row r="2240" spans="1:36">
      <c r="A2240" s="56" t="s">
        <v>48</v>
      </c>
      <c r="B2240" s="56" t="s">
        <v>11427</v>
      </c>
      <c r="C2240" s="56">
        <v>2101010050</v>
      </c>
      <c r="D2240" s="56" t="s">
        <v>43</v>
      </c>
      <c r="E2240" s="56">
        <v>2101020050</v>
      </c>
      <c r="F2240" s="56">
        <v>5401010050</v>
      </c>
      <c r="G2240" s="56" t="s">
        <v>11428</v>
      </c>
      <c r="H2240" s="56">
        <v>400302</v>
      </c>
      <c r="I2240" s="56" t="s">
        <v>11517</v>
      </c>
      <c r="J2240" s="56" t="s">
        <v>5212</v>
      </c>
      <c r="K2240" s="56" t="s">
        <v>4753</v>
      </c>
      <c r="L2240" s="56" t="s">
        <v>7138</v>
      </c>
      <c r="M2240" s="73">
        <v>40542</v>
      </c>
      <c r="N2240" s="56"/>
      <c r="O2240" s="56"/>
      <c r="P2240" s="56" t="s">
        <v>1476</v>
      </c>
      <c r="Q2240" s="56"/>
      <c r="R2240" s="56" t="s">
        <v>18</v>
      </c>
      <c r="S2240" s="56" t="s">
        <v>11415</v>
      </c>
      <c r="T2240" s="56" t="s">
        <v>7140</v>
      </c>
      <c r="U2240" s="57">
        <v>3099431</v>
      </c>
      <c r="V2240" s="57">
        <v>-2359683.3199999998</v>
      </c>
      <c r="W2240" s="57">
        <v>739747.68</v>
      </c>
      <c r="X2240" s="57">
        <v>0</v>
      </c>
      <c r="Y2240" s="73">
        <v>40542</v>
      </c>
      <c r="Z2240" s="57">
        <v>-306136.71999999997</v>
      </c>
      <c r="AA2240" s="57">
        <v>0</v>
      </c>
      <c r="AB2240" s="57">
        <v>433610.96</v>
      </c>
      <c r="AC2240" s="57">
        <v>0</v>
      </c>
      <c r="AD2240" s="56" t="s">
        <v>9255</v>
      </c>
      <c r="AE2240" s="57">
        <v>0</v>
      </c>
      <c r="AF2240" s="57">
        <v>0</v>
      </c>
      <c r="AG2240" s="57">
        <v>0</v>
      </c>
      <c r="AI2240"/>
      <c r="AJ2240"/>
    </row>
    <row r="2241" spans="1:36">
      <c r="A2241" s="56" t="s">
        <v>48</v>
      </c>
      <c r="B2241" s="56" t="s">
        <v>11427</v>
      </c>
      <c r="C2241" s="56">
        <v>2101010050</v>
      </c>
      <c r="D2241" s="56" t="s">
        <v>43</v>
      </c>
      <c r="E2241" s="56">
        <v>2101020050</v>
      </c>
      <c r="F2241" s="56">
        <v>5401010050</v>
      </c>
      <c r="G2241" s="56" t="s">
        <v>11428</v>
      </c>
      <c r="H2241" s="56">
        <v>400302</v>
      </c>
      <c r="I2241" s="56" t="s">
        <v>11517</v>
      </c>
      <c r="J2241" s="56" t="s">
        <v>5215</v>
      </c>
      <c r="K2241" s="56" t="s">
        <v>1303</v>
      </c>
      <c r="L2241" s="56" t="s">
        <v>7138</v>
      </c>
      <c r="M2241" s="73">
        <v>40542</v>
      </c>
      <c r="N2241" s="56"/>
      <c r="O2241" s="56"/>
      <c r="P2241" s="56" t="s">
        <v>1476</v>
      </c>
      <c r="Q2241" s="56"/>
      <c r="R2241" s="56" t="s">
        <v>18</v>
      </c>
      <c r="S2241" s="56" t="s">
        <v>11415</v>
      </c>
      <c r="T2241" s="56" t="s">
        <v>7140</v>
      </c>
      <c r="U2241" s="57">
        <v>10422189</v>
      </c>
      <c r="V2241" s="57">
        <v>-7934683.6299999999</v>
      </c>
      <c r="W2241" s="57">
        <v>2487505.37</v>
      </c>
      <c r="X2241" s="57">
        <v>0</v>
      </c>
      <c r="Y2241" s="73">
        <v>40542</v>
      </c>
      <c r="Z2241" s="57">
        <v>-1029429.84</v>
      </c>
      <c r="AA2241" s="57">
        <v>0</v>
      </c>
      <c r="AB2241" s="57">
        <v>1458075.53</v>
      </c>
      <c r="AC2241" s="57">
        <v>0</v>
      </c>
      <c r="AD2241" s="56" t="s">
        <v>9255</v>
      </c>
      <c r="AE2241" s="57">
        <v>0</v>
      </c>
      <c r="AF2241" s="57">
        <v>0</v>
      </c>
      <c r="AG2241" s="57">
        <v>0</v>
      </c>
      <c r="AI2241"/>
      <c r="AJ2241"/>
    </row>
    <row r="2242" spans="1:36">
      <c r="A2242" s="56" t="s">
        <v>48</v>
      </c>
      <c r="B2242" s="56" t="s">
        <v>11427</v>
      </c>
      <c r="C2242" s="56">
        <v>2101010050</v>
      </c>
      <c r="D2242" s="56" t="s">
        <v>43</v>
      </c>
      <c r="E2242" s="56">
        <v>2101020050</v>
      </c>
      <c r="F2242" s="56">
        <v>5401010050</v>
      </c>
      <c r="G2242" s="56" t="s">
        <v>11428</v>
      </c>
      <c r="H2242" s="56">
        <v>400302</v>
      </c>
      <c r="I2242" s="56" t="s">
        <v>11517</v>
      </c>
      <c r="J2242" s="56" t="s">
        <v>5216</v>
      </c>
      <c r="K2242" s="56" t="s">
        <v>4760</v>
      </c>
      <c r="L2242" s="56" t="s">
        <v>7138</v>
      </c>
      <c r="M2242" s="73">
        <v>40542</v>
      </c>
      <c r="N2242" s="56"/>
      <c r="O2242" s="56"/>
      <c r="P2242" s="56" t="s">
        <v>1476</v>
      </c>
      <c r="Q2242" s="56"/>
      <c r="R2242" s="56" t="s">
        <v>18</v>
      </c>
      <c r="S2242" s="56" t="s">
        <v>11415</v>
      </c>
      <c r="T2242" s="56" t="s">
        <v>7140</v>
      </c>
      <c r="U2242" s="57">
        <v>55776986</v>
      </c>
      <c r="V2242" s="57">
        <v>-42464130.82</v>
      </c>
      <c r="W2242" s="57">
        <v>13312855.18</v>
      </c>
      <c r="X2242" s="57">
        <v>0</v>
      </c>
      <c r="Y2242" s="73">
        <v>40542</v>
      </c>
      <c r="Z2242" s="57">
        <v>-5509432.5499999998</v>
      </c>
      <c r="AA2242" s="57">
        <v>0</v>
      </c>
      <c r="AB2242" s="57">
        <v>7803422.6299999999</v>
      </c>
      <c r="AC2242" s="57">
        <v>0</v>
      </c>
      <c r="AD2242" s="56" t="s">
        <v>9255</v>
      </c>
      <c r="AE2242" s="57">
        <v>0</v>
      </c>
      <c r="AF2242" s="57">
        <v>0</v>
      </c>
      <c r="AG2242" s="57">
        <v>0</v>
      </c>
      <c r="AI2242"/>
      <c r="AJ2242"/>
    </row>
    <row r="2243" spans="1:36">
      <c r="A2243" s="56" t="s">
        <v>48</v>
      </c>
      <c r="B2243" s="56" t="s">
        <v>11427</v>
      </c>
      <c r="C2243" s="56">
        <v>2101010050</v>
      </c>
      <c r="D2243" s="56" t="s">
        <v>43</v>
      </c>
      <c r="E2243" s="56">
        <v>2101020050</v>
      </c>
      <c r="F2243" s="56">
        <v>5401010050</v>
      </c>
      <c r="G2243" s="56" t="s">
        <v>11428</v>
      </c>
      <c r="H2243" s="56">
        <v>400302</v>
      </c>
      <c r="I2243" s="56" t="s">
        <v>11534</v>
      </c>
      <c r="J2243" s="56" t="s">
        <v>5147</v>
      </c>
      <c r="K2243" s="56" t="s">
        <v>1186</v>
      </c>
      <c r="L2243" s="56" t="s">
        <v>7138</v>
      </c>
      <c r="M2243" s="73">
        <v>40542</v>
      </c>
      <c r="N2243" s="56"/>
      <c r="O2243" s="56"/>
      <c r="P2243" s="56" t="s">
        <v>1476</v>
      </c>
      <c r="Q2243" s="56"/>
      <c r="R2243" s="56" t="s">
        <v>18</v>
      </c>
      <c r="S2243" s="56" t="s">
        <v>11415</v>
      </c>
      <c r="T2243" s="56" t="s">
        <v>7140</v>
      </c>
      <c r="U2243" s="57">
        <v>4308251</v>
      </c>
      <c r="V2243" s="57">
        <v>-3280696.53</v>
      </c>
      <c r="W2243" s="57">
        <v>1027554.47</v>
      </c>
      <c r="X2243" s="57">
        <v>0</v>
      </c>
      <c r="Y2243" s="73">
        <v>40542</v>
      </c>
      <c r="Z2243" s="57">
        <v>-425165.21</v>
      </c>
      <c r="AA2243" s="57">
        <v>0</v>
      </c>
      <c r="AB2243" s="57">
        <v>602389.26</v>
      </c>
      <c r="AC2243" s="57">
        <v>0</v>
      </c>
      <c r="AD2243" s="56" t="s">
        <v>9255</v>
      </c>
      <c r="AE2243" s="57">
        <v>0</v>
      </c>
      <c r="AF2243" s="57">
        <v>0</v>
      </c>
      <c r="AG2243" s="57">
        <v>0</v>
      </c>
      <c r="AI2243"/>
      <c r="AJ2243"/>
    </row>
    <row r="2244" spans="1:36">
      <c r="A2244" s="56" t="s">
        <v>48</v>
      </c>
      <c r="B2244" s="56" t="s">
        <v>11427</v>
      </c>
      <c r="C2244" s="56">
        <v>2101010050</v>
      </c>
      <c r="D2244" s="56" t="s">
        <v>43</v>
      </c>
      <c r="E2244" s="56">
        <v>2101020050</v>
      </c>
      <c r="F2244" s="56">
        <v>5401010050</v>
      </c>
      <c r="G2244" s="56" t="s">
        <v>11428</v>
      </c>
      <c r="H2244" s="56">
        <v>400302</v>
      </c>
      <c r="I2244" s="56" t="s">
        <v>11534</v>
      </c>
      <c r="J2244" s="56" t="s">
        <v>5149</v>
      </c>
      <c r="K2244" s="56" t="s">
        <v>4649</v>
      </c>
      <c r="L2244" s="56" t="s">
        <v>7138</v>
      </c>
      <c r="M2244" s="73">
        <v>40542</v>
      </c>
      <c r="N2244" s="56"/>
      <c r="O2244" s="56"/>
      <c r="P2244" s="56" t="s">
        <v>1476</v>
      </c>
      <c r="Q2244" s="56"/>
      <c r="R2244" s="56" t="s">
        <v>18</v>
      </c>
      <c r="S2244" s="56" t="s">
        <v>11415</v>
      </c>
      <c r="T2244" s="56" t="s">
        <v>7140</v>
      </c>
      <c r="U2244" s="57">
        <v>9942118</v>
      </c>
      <c r="V2244" s="57">
        <v>-7570838.5700000003</v>
      </c>
      <c r="W2244" s="57">
        <v>2371279.4300000002</v>
      </c>
      <c r="X2244" s="57">
        <v>0</v>
      </c>
      <c r="Y2244" s="73">
        <v>40542</v>
      </c>
      <c r="Z2244" s="57">
        <v>-981150.41</v>
      </c>
      <c r="AA2244" s="57">
        <v>0</v>
      </c>
      <c r="AB2244" s="57">
        <v>1390129.02</v>
      </c>
      <c r="AC2244" s="57">
        <v>0</v>
      </c>
      <c r="AD2244" s="56" t="s">
        <v>9255</v>
      </c>
      <c r="AE2244" s="57">
        <v>0</v>
      </c>
      <c r="AF2244" s="57">
        <v>0</v>
      </c>
      <c r="AG2244" s="57">
        <v>0</v>
      </c>
      <c r="AI2244"/>
      <c r="AJ2244"/>
    </row>
    <row r="2245" spans="1:36">
      <c r="A2245" s="56" t="s">
        <v>48</v>
      </c>
      <c r="B2245" s="56" t="s">
        <v>11427</v>
      </c>
      <c r="C2245" s="56">
        <v>2101010050</v>
      </c>
      <c r="D2245" s="56" t="s">
        <v>43</v>
      </c>
      <c r="E2245" s="56">
        <v>2101020050</v>
      </c>
      <c r="F2245" s="56">
        <v>5401010050</v>
      </c>
      <c r="G2245" s="56" t="s">
        <v>11428</v>
      </c>
      <c r="H2245" s="56">
        <v>400302</v>
      </c>
      <c r="I2245" s="56" t="s">
        <v>11534</v>
      </c>
      <c r="J2245" s="56" t="s">
        <v>5152</v>
      </c>
      <c r="K2245" s="56" t="s">
        <v>4654</v>
      </c>
      <c r="L2245" s="56" t="s">
        <v>7138</v>
      </c>
      <c r="M2245" s="73">
        <v>40542</v>
      </c>
      <c r="N2245" s="56"/>
      <c r="O2245" s="56"/>
      <c r="P2245" s="56" t="s">
        <v>1476</v>
      </c>
      <c r="Q2245" s="56"/>
      <c r="R2245" s="56" t="s">
        <v>18</v>
      </c>
      <c r="S2245" s="56" t="s">
        <v>11415</v>
      </c>
      <c r="T2245" s="56" t="s">
        <v>7140</v>
      </c>
      <c r="U2245" s="57">
        <v>5118741</v>
      </c>
      <c r="V2245" s="57">
        <v>-3897877.8</v>
      </c>
      <c r="W2245" s="57">
        <v>1220863.2</v>
      </c>
      <c r="X2245" s="57">
        <v>0</v>
      </c>
      <c r="Y2245" s="73">
        <v>40542</v>
      </c>
      <c r="Z2245" s="57">
        <v>-505149.43</v>
      </c>
      <c r="AA2245" s="57">
        <v>0</v>
      </c>
      <c r="AB2245" s="57">
        <v>715713.77</v>
      </c>
      <c r="AC2245" s="57">
        <v>0</v>
      </c>
      <c r="AD2245" s="56" t="s">
        <v>9255</v>
      </c>
      <c r="AE2245" s="57">
        <v>0</v>
      </c>
      <c r="AF2245" s="57">
        <v>0</v>
      </c>
      <c r="AG2245" s="57">
        <v>0</v>
      </c>
      <c r="AI2245"/>
      <c r="AJ2245"/>
    </row>
    <row r="2246" spans="1:36">
      <c r="A2246" s="56" t="s">
        <v>48</v>
      </c>
      <c r="B2246" s="56" t="s">
        <v>11427</v>
      </c>
      <c r="C2246" s="56">
        <v>2101010050</v>
      </c>
      <c r="D2246" s="56" t="s">
        <v>43</v>
      </c>
      <c r="E2246" s="56">
        <v>2101020050</v>
      </c>
      <c r="F2246" s="56">
        <v>5401010050</v>
      </c>
      <c r="G2246" s="56" t="s">
        <v>11428</v>
      </c>
      <c r="H2246" s="56">
        <v>400302</v>
      </c>
      <c r="I2246" s="56" t="s">
        <v>11534</v>
      </c>
      <c r="J2246" s="56" t="s">
        <v>5153</v>
      </c>
      <c r="K2246" s="56" t="s">
        <v>4656</v>
      </c>
      <c r="L2246" s="56" t="s">
        <v>7138</v>
      </c>
      <c r="M2246" s="73">
        <v>40542</v>
      </c>
      <c r="N2246" s="56"/>
      <c r="O2246" s="56"/>
      <c r="P2246" s="56" t="s">
        <v>1476</v>
      </c>
      <c r="Q2246" s="56"/>
      <c r="R2246" s="56" t="s">
        <v>18</v>
      </c>
      <c r="S2246" s="56" t="s">
        <v>11415</v>
      </c>
      <c r="T2246" s="56" t="s">
        <v>7140</v>
      </c>
      <c r="U2246" s="57">
        <v>4971059</v>
      </c>
      <c r="V2246" s="57">
        <v>-3785419.28</v>
      </c>
      <c r="W2246" s="57">
        <v>1185639.72</v>
      </c>
      <c r="X2246" s="57">
        <v>0</v>
      </c>
      <c r="Y2246" s="73">
        <v>40542</v>
      </c>
      <c r="Z2246" s="57">
        <v>-490575.21</v>
      </c>
      <c r="AA2246" s="57">
        <v>0</v>
      </c>
      <c r="AB2246" s="57">
        <v>695064.51</v>
      </c>
      <c r="AC2246" s="57">
        <v>0</v>
      </c>
      <c r="AD2246" s="56" t="s">
        <v>9255</v>
      </c>
      <c r="AE2246" s="57">
        <v>0</v>
      </c>
      <c r="AF2246" s="57">
        <v>0</v>
      </c>
      <c r="AG2246" s="57">
        <v>0</v>
      </c>
      <c r="AI2246"/>
      <c r="AJ2246"/>
    </row>
    <row r="2247" spans="1:36">
      <c r="A2247" s="56" t="s">
        <v>48</v>
      </c>
      <c r="B2247" s="56" t="s">
        <v>11427</v>
      </c>
      <c r="C2247" s="56">
        <v>2101010050</v>
      </c>
      <c r="D2247" s="56" t="s">
        <v>43</v>
      </c>
      <c r="E2247" s="56">
        <v>2101020050</v>
      </c>
      <c r="F2247" s="56">
        <v>5401010050</v>
      </c>
      <c r="G2247" s="56" t="s">
        <v>11428</v>
      </c>
      <c r="H2247" s="56">
        <v>400302</v>
      </c>
      <c r="I2247" s="56" t="s">
        <v>11534</v>
      </c>
      <c r="J2247" s="56" t="s">
        <v>5158</v>
      </c>
      <c r="K2247" s="56" t="s">
        <v>4665</v>
      </c>
      <c r="L2247" s="56" t="s">
        <v>7138</v>
      </c>
      <c r="M2247" s="73">
        <v>40542</v>
      </c>
      <c r="N2247" s="56"/>
      <c r="O2247" s="56"/>
      <c r="P2247" s="56" t="s">
        <v>1476</v>
      </c>
      <c r="Q2247" s="56"/>
      <c r="R2247" s="56" t="s">
        <v>18</v>
      </c>
      <c r="S2247" s="56" t="s">
        <v>11415</v>
      </c>
      <c r="T2247" s="56" t="s">
        <v>7140</v>
      </c>
      <c r="U2247" s="57">
        <v>276548</v>
      </c>
      <c r="V2247" s="57">
        <v>-210589.07</v>
      </c>
      <c r="W2247" s="57">
        <v>65958.929999999993</v>
      </c>
      <c r="X2247" s="57">
        <v>0</v>
      </c>
      <c r="Y2247" s="73">
        <v>40542</v>
      </c>
      <c r="Z2247" s="57">
        <v>-27291.43</v>
      </c>
      <c r="AA2247" s="57">
        <v>0</v>
      </c>
      <c r="AB2247" s="57">
        <v>38667.5</v>
      </c>
      <c r="AC2247" s="57">
        <v>0</v>
      </c>
      <c r="AD2247" s="56" t="s">
        <v>9255</v>
      </c>
      <c r="AE2247" s="57">
        <v>0</v>
      </c>
      <c r="AF2247" s="57">
        <v>0</v>
      </c>
      <c r="AG2247" s="57">
        <v>0</v>
      </c>
      <c r="AI2247"/>
      <c r="AJ2247"/>
    </row>
    <row r="2248" spans="1:36">
      <c r="A2248" s="56" t="s">
        <v>48</v>
      </c>
      <c r="B2248" s="56" t="s">
        <v>11427</v>
      </c>
      <c r="C2248" s="56">
        <v>2101010050</v>
      </c>
      <c r="D2248" s="56" t="s">
        <v>43</v>
      </c>
      <c r="E2248" s="56">
        <v>2101020050</v>
      </c>
      <c r="F2248" s="56">
        <v>5401010050</v>
      </c>
      <c r="G2248" s="56" t="s">
        <v>11428</v>
      </c>
      <c r="H2248" s="56">
        <v>400302</v>
      </c>
      <c r="I2248" s="56" t="s">
        <v>11534</v>
      </c>
      <c r="J2248" s="56" t="s">
        <v>5162</v>
      </c>
      <c r="K2248" s="56" t="s">
        <v>4673</v>
      </c>
      <c r="L2248" s="56" t="s">
        <v>7138</v>
      </c>
      <c r="M2248" s="73">
        <v>40542</v>
      </c>
      <c r="N2248" s="56"/>
      <c r="O2248" s="56"/>
      <c r="P2248" s="56" t="s">
        <v>1476</v>
      </c>
      <c r="Q2248" s="56"/>
      <c r="R2248" s="56" t="s">
        <v>18</v>
      </c>
      <c r="S2248" s="56" t="s">
        <v>11415</v>
      </c>
      <c r="T2248" s="56" t="s">
        <v>7140</v>
      </c>
      <c r="U2248" s="57">
        <v>800109</v>
      </c>
      <c r="V2248" s="57">
        <v>-609276.37</v>
      </c>
      <c r="W2248" s="57">
        <v>190832.63</v>
      </c>
      <c r="X2248" s="57">
        <v>0</v>
      </c>
      <c r="Y2248" s="73">
        <v>40542</v>
      </c>
      <c r="Z2248" s="57">
        <v>-78959.679999999993</v>
      </c>
      <c r="AA2248" s="57">
        <v>0</v>
      </c>
      <c r="AB2248" s="57">
        <v>111872.95</v>
      </c>
      <c r="AC2248" s="57">
        <v>0</v>
      </c>
      <c r="AD2248" s="56" t="s">
        <v>9255</v>
      </c>
      <c r="AE2248" s="57">
        <v>0</v>
      </c>
      <c r="AF2248" s="57">
        <v>0</v>
      </c>
      <c r="AG2248" s="57">
        <v>0</v>
      </c>
      <c r="AI2248"/>
      <c r="AJ2248"/>
    </row>
    <row r="2249" spans="1:36">
      <c r="A2249" s="56" t="s">
        <v>48</v>
      </c>
      <c r="B2249" s="56" t="s">
        <v>11427</v>
      </c>
      <c r="C2249" s="56">
        <v>2101010050</v>
      </c>
      <c r="D2249" s="56" t="s">
        <v>43</v>
      </c>
      <c r="E2249" s="56">
        <v>2101020050</v>
      </c>
      <c r="F2249" s="56">
        <v>5401010050</v>
      </c>
      <c r="G2249" s="56" t="s">
        <v>11428</v>
      </c>
      <c r="H2249" s="56">
        <v>400302</v>
      </c>
      <c r="I2249" s="56" t="s">
        <v>11563</v>
      </c>
      <c r="J2249" s="56" t="s">
        <v>5336</v>
      </c>
      <c r="K2249" s="56" t="s">
        <v>5017</v>
      </c>
      <c r="L2249" s="56" t="s">
        <v>7138</v>
      </c>
      <c r="M2249" s="73">
        <v>40542</v>
      </c>
      <c r="N2249" s="56"/>
      <c r="O2249" s="56"/>
      <c r="P2249" s="56" t="s">
        <v>1476</v>
      </c>
      <c r="Q2249" s="56"/>
      <c r="R2249" s="56" t="s">
        <v>18</v>
      </c>
      <c r="S2249" s="56" t="s">
        <v>11415</v>
      </c>
      <c r="T2249" s="56" t="s">
        <v>7140</v>
      </c>
      <c r="U2249" s="57">
        <v>6461157</v>
      </c>
      <c r="V2249" s="57">
        <v>-4920116.43</v>
      </c>
      <c r="W2249" s="57">
        <v>1541040.57</v>
      </c>
      <c r="X2249" s="57">
        <v>0</v>
      </c>
      <c r="Y2249" s="73">
        <v>40542</v>
      </c>
      <c r="Z2249" s="57">
        <v>-637627.31999999995</v>
      </c>
      <c r="AA2249" s="57">
        <v>0</v>
      </c>
      <c r="AB2249" s="57">
        <v>903413.25</v>
      </c>
      <c r="AC2249" s="57">
        <v>0</v>
      </c>
      <c r="AD2249" s="56" t="s">
        <v>9255</v>
      </c>
      <c r="AE2249" s="57">
        <v>0</v>
      </c>
      <c r="AF2249" s="57">
        <v>0</v>
      </c>
      <c r="AG2249" s="57">
        <v>0</v>
      </c>
      <c r="AI2249"/>
      <c r="AJ2249"/>
    </row>
    <row r="2250" spans="1:36">
      <c r="A2250" s="56" t="s">
        <v>48</v>
      </c>
      <c r="B2250" s="56" t="s">
        <v>11427</v>
      </c>
      <c r="C2250" s="56">
        <v>2101010050</v>
      </c>
      <c r="D2250" s="56" t="s">
        <v>43</v>
      </c>
      <c r="E2250" s="56">
        <v>2101020050</v>
      </c>
      <c r="F2250" s="56">
        <v>5401010050</v>
      </c>
      <c r="G2250" s="56" t="s">
        <v>11428</v>
      </c>
      <c r="H2250" s="56">
        <v>400302</v>
      </c>
      <c r="I2250" s="56" t="s">
        <v>11563</v>
      </c>
      <c r="J2250" s="56" t="s">
        <v>5337</v>
      </c>
      <c r="K2250" s="56" t="s">
        <v>5019</v>
      </c>
      <c r="L2250" s="56" t="s">
        <v>7138</v>
      </c>
      <c r="M2250" s="73">
        <v>40542</v>
      </c>
      <c r="N2250" s="56"/>
      <c r="O2250" s="56"/>
      <c r="P2250" s="56" t="s">
        <v>1476</v>
      </c>
      <c r="Q2250" s="56"/>
      <c r="R2250" s="56" t="s">
        <v>18</v>
      </c>
      <c r="S2250" s="56" t="s">
        <v>11415</v>
      </c>
      <c r="T2250" s="56" t="s">
        <v>7140</v>
      </c>
      <c r="U2250" s="57">
        <v>22095816</v>
      </c>
      <c r="V2250" s="57">
        <v>-16825776.52</v>
      </c>
      <c r="W2250" s="57">
        <v>5270039.4800000004</v>
      </c>
      <c r="X2250" s="57">
        <v>0</v>
      </c>
      <c r="Y2250" s="73">
        <v>40542</v>
      </c>
      <c r="Z2250" s="57">
        <v>-2180553.38</v>
      </c>
      <c r="AA2250" s="57">
        <v>0</v>
      </c>
      <c r="AB2250" s="57">
        <v>3089486.1</v>
      </c>
      <c r="AC2250" s="57">
        <v>0</v>
      </c>
      <c r="AD2250" s="56" t="s">
        <v>9255</v>
      </c>
      <c r="AE2250" s="57">
        <v>0</v>
      </c>
      <c r="AF2250" s="57">
        <v>0</v>
      </c>
      <c r="AG2250" s="57">
        <v>0</v>
      </c>
      <c r="AI2250"/>
      <c r="AJ2250"/>
    </row>
    <row r="2251" spans="1:36">
      <c r="A2251" s="56" t="s">
        <v>48</v>
      </c>
      <c r="B2251" s="56" t="s">
        <v>11427</v>
      </c>
      <c r="C2251" s="56">
        <v>2101010050</v>
      </c>
      <c r="D2251" s="56" t="s">
        <v>43</v>
      </c>
      <c r="E2251" s="56">
        <v>2101020050</v>
      </c>
      <c r="F2251" s="56">
        <v>5401010050</v>
      </c>
      <c r="G2251" s="56" t="s">
        <v>11428</v>
      </c>
      <c r="H2251" s="56">
        <v>400302</v>
      </c>
      <c r="I2251" s="56" t="s">
        <v>11564</v>
      </c>
      <c r="J2251" s="56" t="s">
        <v>5354</v>
      </c>
      <c r="K2251" s="56" t="s">
        <v>5055</v>
      </c>
      <c r="L2251" s="56" t="s">
        <v>7138</v>
      </c>
      <c r="M2251" s="73">
        <v>40542</v>
      </c>
      <c r="N2251" s="56"/>
      <c r="O2251" s="56"/>
      <c r="P2251" s="56" t="s">
        <v>1476</v>
      </c>
      <c r="Q2251" s="56"/>
      <c r="R2251" s="56" t="s">
        <v>18</v>
      </c>
      <c r="S2251" s="56" t="s">
        <v>11415</v>
      </c>
      <c r="T2251" s="56" t="s">
        <v>7140</v>
      </c>
      <c r="U2251" s="57">
        <v>13064054</v>
      </c>
      <c r="V2251" s="57">
        <v>-9948166.3900000006</v>
      </c>
      <c r="W2251" s="57">
        <v>3115887.61</v>
      </c>
      <c r="X2251" s="57">
        <v>0</v>
      </c>
      <c r="Y2251" s="73">
        <v>40542</v>
      </c>
      <c r="Z2251" s="57">
        <v>-1289242.57</v>
      </c>
      <c r="AA2251" s="57">
        <v>0</v>
      </c>
      <c r="AB2251" s="57">
        <v>1826645.04</v>
      </c>
      <c r="AC2251" s="57">
        <v>0</v>
      </c>
      <c r="AD2251" s="56" t="s">
        <v>9255</v>
      </c>
      <c r="AE2251" s="57">
        <v>0</v>
      </c>
      <c r="AF2251" s="57">
        <v>0</v>
      </c>
      <c r="AG2251" s="57">
        <v>0</v>
      </c>
      <c r="AI2251"/>
      <c r="AJ2251"/>
    </row>
    <row r="2252" spans="1:36">
      <c r="A2252" s="56" t="s">
        <v>48</v>
      </c>
      <c r="B2252" s="56" t="s">
        <v>11427</v>
      </c>
      <c r="C2252" s="56">
        <v>2101010050</v>
      </c>
      <c r="D2252" s="56" t="s">
        <v>43</v>
      </c>
      <c r="E2252" s="56">
        <v>2101020050</v>
      </c>
      <c r="F2252" s="56">
        <v>5401010050</v>
      </c>
      <c r="G2252" s="56" t="s">
        <v>11428</v>
      </c>
      <c r="H2252" s="56">
        <v>400302</v>
      </c>
      <c r="I2252" s="56" t="s">
        <v>11563</v>
      </c>
      <c r="J2252" s="56" t="s">
        <v>5338</v>
      </c>
      <c r="K2252" s="56" t="s">
        <v>5025</v>
      </c>
      <c r="L2252" s="56" t="s">
        <v>7138</v>
      </c>
      <c r="M2252" s="73">
        <v>40542</v>
      </c>
      <c r="N2252" s="56"/>
      <c r="O2252" s="56"/>
      <c r="P2252" s="56" t="s">
        <v>1476</v>
      </c>
      <c r="Q2252" s="56"/>
      <c r="R2252" s="56" t="s">
        <v>18</v>
      </c>
      <c r="S2252" s="56" t="s">
        <v>11415</v>
      </c>
      <c r="T2252" s="56" t="s">
        <v>7140</v>
      </c>
      <c r="U2252" s="57">
        <v>22097689</v>
      </c>
      <c r="V2252" s="57">
        <v>-16827202.93</v>
      </c>
      <c r="W2252" s="57">
        <v>5270486.07</v>
      </c>
      <c r="X2252" s="57">
        <v>0</v>
      </c>
      <c r="Y2252" s="73">
        <v>40542</v>
      </c>
      <c r="Z2252" s="57">
        <v>-2180738.15</v>
      </c>
      <c r="AA2252" s="57">
        <v>0</v>
      </c>
      <c r="AB2252" s="57">
        <v>3089747.92</v>
      </c>
      <c r="AC2252" s="57">
        <v>0</v>
      </c>
      <c r="AD2252" s="56" t="s">
        <v>9255</v>
      </c>
      <c r="AE2252" s="57">
        <v>0</v>
      </c>
      <c r="AF2252" s="57">
        <v>0</v>
      </c>
      <c r="AG2252" s="57">
        <v>0</v>
      </c>
      <c r="AI2252"/>
      <c r="AJ2252"/>
    </row>
    <row r="2253" spans="1:36">
      <c r="A2253" s="56" t="s">
        <v>48</v>
      </c>
      <c r="B2253" s="56" t="s">
        <v>11427</v>
      </c>
      <c r="C2253" s="56">
        <v>2101010050</v>
      </c>
      <c r="D2253" s="56" t="s">
        <v>43</v>
      </c>
      <c r="E2253" s="56">
        <v>2101020050</v>
      </c>
      <c r="F2253" s="56">
        <v>5401010050</v>
      </c>
      <c r="G2253" s="56" t="s">
        <v>11428</v>
      </c>
      <c r="H2253" s="56">
        <v>400302</v>
      </c>
      <c r="I2253" s="56" t="s">
        <v>11565</v>
      </c>
      <c r="J2253" s="56" t="s">
        <v>5334</v>
      </c>
      <c r="K2253" s="56" t="s">
        <v>1311</v>
      </c>
      <c r="L2253" s="56" t="s">
        <v>7138</v>
      </c>
      <c r="M2253" s="73">
        <v>40542</v>
      </c>
      <c r="N2253" s="56"/>
      <c r="O2253" s="56"/>
      <c r="P2253" s="56" t="s">
        <v>1476</v>
      </c>
      <c r="Q2253" s="56"/>
      <c r="R2253" s="56" t="s">
        <v>18</v>
      </c>
      <c r="S2253" s="56" t="s">
        <v>11415</v>
      </c>
      <c r="T2253" s="56" t="s">
        <v>7140</v>
      </c>
      <c r="U2253" s="57">
        <v>17734669</v>
      </c>
      <c r="V2253" s="57">
        <v>-13504800.039999999</v>
      </c>
      <c r="W2253" s="57">
        <v>4229868.96</v>
      </c>
      <c r="X2253" s="57">
        <v>0</v>
      </c>
      <c r="Y2253" s="73">
        <v>40542</v>
      </c>
      <c r="Z2253" s="57">
        <v>-1750168.12</v>
      </c>
      <c r="AA2253" s="57">
        <v>0</v>
      </c>
      <c r="AB2253" s="57">
        <v>2479700.84</v>
      </c>
      <c r="AC2253" s="57">
        <v>0</v>
      </c>
      <c r="AD2253" s="56" t="s">
        <v>9255</v>
      </c>
      <c r="AE2253" s="57">
        <v>0</v>
      </c>
      <c r="AF2253" s="57">
        <v>0</v>
      </c>
      <c r="AG2253" s="57">
        <v>0</v>
      </c>
      <c r="AI2253"/>
      <c r="AJ2253"/>
    </row>
    <row r="2254" spans="1:36">
      <c r="A2254" s="56" t="s">
        <v>48</v>
      </c>
      <c r="B2254" s="56" t="s">
        <v>11427</v>
      </c>
      <c r="C2254" s="56">
        <v>2101010050</v>
      </c>
      <c r="D2254" s="56" t="s">
        <v>43</v>
      </c>
      <c r="E2254" s="56">
        <v>2101020050</v>
      </c>
      <c r="F2254" s="56">
        <v>5401010050</v>
      </c>
      <c r="G2254" s="56" t="s">
        <v>11428</v>
      </c>
      <c r="H2254" s="56">
        <v>400302</v>
      </c>
      <c r="I2254" s="56" t="s">
        <v>11566</v>
      </c>
      <c r="J2254" s="56" t="s">
        <v>5355</v>
      </c>
      <c r="K2254" s="56" t="s">
        <v>1620</v>
      </c>
      <c r="L2254" s="56" t="s">
        <v>7138</v>
      </c>
      <c r="M2254" s="73">
        <v>40542</v>
      </c>
      <c r="N2254" s="56"/>
      <c r="O2254" s="56"/>
      <c r="P2254" s="56" t="s">
        <v>1476</v>
      </c>
      <c r="Q2254" s="56"/>
      <c r="R2254" s="56" t="s">
        <v>18</v>
      </c>
      <c r="S2254" s="56" t="s">
        <v>11415</v>
      </c>
      <c r="T2254" s="56" t="s">
        <v>7140</v>
      </c>
      <c r="U2254" s="57">
        <v>484049</v>
      </c>
      <c r="V2254" s="57">
        <v>-368599.12</v>
      </c>
      <c r="W2254" s="57">
        <v>115449.88</v>
      </c>
      <c r="X2254" s="57">
        <v>0</v>
      </c>
      <c r="Y2254" s="73">
        <v>40542</v>
      </c>
      <c r="Z2254" s="57">
        <v>-47769.03</v>
      </c>
      <c r="AA2254" s="57">
        <v>0</v>
      </c>
      <c r="AB2254" s="57">
        <v>67680.850000000006</v>
      </c>
      <c r="AC2254" s="57">
        <v>0</v>
      </c>
      <c r="AD2254" s="56" t="s">
        <v>9255</v>
      </c>
      <c r="AE2254" s="57">
        <v>0</v>
      </c>
      <c r="AF2254" s="57">
        <v>0</v>
      </c>
      <c r="AG2254" s="57">
        <v>0</v>
      </c>
      <c r="AI2254"/>
      <c r="AJ2254"/>
    </row>
    <row r="2255" spans="1:36">
      <c r="A2255" s="56" t="s">
        <v>48</v>
      </c>
      <c r="B2255" s="56" t="s">
        <v>11427</v>
      </c>
      <c r="C2255" s="56">
        <v>2101010050</v>
      </c>
      <c r="D2255" s="56" t="s">
        <v>43</v>
      </c>
      <c r="E2255" s="56">
        <v>2101020050</v>
      </c>
      <c r="F2255" s="56">
        <v>5401010050</v>
      </c>
      <c r="G2255" s="56" t="s">
        <v>11428</v>
      </c>
      <c r="H2255" s="56">
        <v>400302</v>
      </c>
      <c r="I2255" s="56" t="s">
        <v>11566</v>
      </c>
      <c r="J2255" s="56" t="s">
        <v>5356</v>
      </c>
      <c r="K2255" s="56" t="s">
        <v>5061</v>
      </c>
      <c r="L2255" s="56" t="s">
        <v>7138</v>
      </c>
      <c r="M2255" s="73">
        <v>40542</v>
      </c>
      <c r="N2255" s="56"/>
      <c r="O2255" s="56"/>
      <c r="P2255" s="56" t="s">
        <v>1476</v>
      </c>
      <c r="Q2255" s="56"/>
      <c r="R2255" s="56" t="s">
        <v>18</v>
      </c>
      <c r="S2255" s="56" t="s">
        <v>11415</v>
      </c>
      <c r="T2255" s="56" t="s">
        <v>7140</v>
      </c>
      <c r="U2255" s="57">
        <v>6780215</v>
      </c>
      <c r="V2255" s="57">
        <v>-5163076.41</v>
      </c>
      <c r="W2255" s="57">
        <v>1617138.59</v>
      </c>
      <c r="X2255" s="57">
        <v>0</v>
      </c>
      <c r="Y2255" s="73">
        <v>40542</v>
      </c>
      <c r="Z2255" s="57">
        <v>-669113.94999999995</v>
      </c>
      <c r="AA2255" s="57">
        <v>0</v>
      </c>
      <c r="AB2255" s="57">
        <v>948024.64</v>
      </c>
      <c r="AC2255" s="57">
        <v>0</v>
      </c>
      <c r="AD2255" s="56" t="s">
        <v>9255</v>
      </c>
      <c r="AE2255" s="57">
        <v>0</v>
      </c>
      <c r="AF2255" s="57">
        <v>0</v>
      </c>
      <c r="AG2255" s="57">
        <v>0</v>
      </c>
      <c r="AI2255"/>
      <c r="AJ2255"/>
    </row>
    <row r="2256" spans="1:36">
      <c r="A2256" s="56" t="s">
        <v>48</v>
      </c>
      <c r="B2256" s="56" t="s">
        <v>11427</v>
      </c>
      <c r="C2256" s="56">
        <v>2101010050</v>
      </c>
      <c r="D2256" s="56" t="s">
        <v>43</v>
      </c>
      <c r="E2256" s="56">
        <v>2101020050</v>
      </c>
      <c r="F2256" s="56">
        <v>5401010050</v>
      </c>
      <c r="G2256" s="56" t="s">
        <v>11428</v>
      </c>
      <c r="H2256" s="56">
        <v>400302</v>
      </c>
      <c r="I2256" s="56" t="s">
        <v>11566</v>
      </c>
      <c r="J2256" s="56" t="s">
        <v>5357</v>
      </c>
      <c r="K2256" s="56" t="s">
        <v>1612</v>
      </c>
      <c r="L2256" s="56" t="s">
        <v>7138</v>
      </c>
      <c r="M2256" s="73">
        <v>40542</v>
      </c>
      <c r="N2256" s="56"/>
      <c r="O2256" s="56"/>
      <c r="P2256" s="56" t="s">
        <v>1476</v>
      </c>
      <c r="Q2256" s="56"/>
      <c r="R2256" s="56" t="s">
        <v>18</v>
      </c>
      <c r="S2256" s="56" t="s">
        <v>11415</v>
      </c>
      <c r="T2256" s="56" t="s">
        <v>7140</v>
      </c>
      <c r="U2256" s="57">
        <v>151805296</v>
      </c>
      <c r="V2256" s="57">
        <v>-115598446.41</v>
      </c>
      <c r="W2256" s="57">
        <v>36206849.590000004</v>
      </c>
      <c r="X2256" s="57">
        <v>0</v>
      </c>
      <c r="Y2256" s="73">
        <v>40542</v>
      </c>
      <c r="Z2256" s="57">
        <v>-14981096.109999999</v>
      </c>
      <c r="AA2256" s="57">
        <v>0</v>
      </c>
      <c r="AB2256" s="57">
        <v>21225753.48</v>
      </c>
      <c r="AC2256" s="57">
        <v>0</v>
      </c>
      <c r="AD2256" s="56" t="s">
        <v>9255</v>
      </c>
      <c r="AE2256" s="57">
        <v>0</v>
      </c>
      <c r="AF2256" s="57">
        <v>0</v>
      </c>
      <c r="AG2256" s="57">
        <v>0</v>
      </c>
      <c r="AI2256"/>
      <c r="AJ2256"/>
    </row>
    <row r="2257" spans="1:36">
      <c r="A2257" s="56" t="s">
        <v>48</v>
      </c>
      <c r="B2257" s="56" t="s">
        <v>11427</v>
      </c>
      <c r="C2257" s="56">
        <v>2101010050</v>
      </c>
      <c r="D2257" s="56" t="s">
        <v>43</v>
      </c>
      <c r="E2257" s="56">
        <v>2101020050</v>
      </c>
      <c r="F2257" s="56">
        <v>5401010050</v>
      </c>
      <c r="G2257" s="56" t="s">
        <v>11428</v>
      </c>
      <c r="H2257" s="56">
        <v>400302</v>
      </c>
      <c r="I2257" s="56" t="s">
        <v>11563</v>
      </c>
      <c r="J2257" s="56" t="s">
        <v>5340</v>
      </c>
      <c r="K2257" s="56" t="s">
        <v>5028</v>
      </c>
      <c r="L2257" s="56" t="s">
        <v>7138</v>
      </c>
      <c r="M2257" s="73">
        <v>40542</v>
      </c>
      <c r="N2257" s="56"/>
      <c r="O2257" s="56"/>
      <c r="P2257" s="56" t="s">
        <v>1476</v>
      </c>
      <c r="Q2257" s="56"/>
      <c r="R2257" s="56" t="s">
        <v>18</v>
      </c>
      <c r="S2257" s="56" t="s">
        <v>11415</v>
      </c>
      <c r="T2257" s="56" t="s">
        <v>7140</v>
      </c>
      <c r="U2257" s="57">
        <v>11217185</v>
      </c>
      <c r="V2257" s="57">
        <v>-8541791.3300000001</v>
      </c>
      <c r="W2257" s="57">
        <v>2675393.67</v>
      </c>
      <c r="X2257" s="57">
        <v>0</v>
      </c>
      <c r="Y2257" s="73">
        <v>40542</v>
      </c>
      <c r="Z2257" s="57">
        <v>-1106981.97</v>
      </c>
      <c r="AA2257" s="57">
        <v>0</v>
      </c>
      <c r="AB2257" s="57">
        <v>1568411.7</v>
      </c>
      <c r="AC2257" s="57">
        <v>0</v>
      </c>
      <c r="AD2257" s="56" t="s">
        <v>9255</v>
      </c>
      <c r="AE2257" s="57">
        <v>0</v>
      </c>
      <c r="AF2257" s="57">
        <v>0</v>
      </c>
      <c r="AG2257" s="57">
        <v>0</v>
      </c>
      <c r="AI2257"/>
      <c r="AJ2257"/>
    </row>
    <row r="2258" spans="1:36">
      <c r="A2258" s="56" t="s">
        <v>48</v>
      </c>
      <c r="B2258" s="56" t="s">
        <v>11427</v>
      </c>
      <c r="C2258" s="56">
        <v>2101010050</v>
      </c>
      <c r="D2258" s="56" t="s">
        <v>43</v>
      </c>
      <c r="E2258" s="56">
        <v>2101020050</v>
      </c>
      <c r="F2258" s="56">
        <v>5401010050</v>
      </c>
      <c r="G2258" s="56" t="s">
        <v>11428</v>
      </c>
      <c r="H2258" s="56">
        <v>400302</v>
      </c>
      <c r="I2258" s="56" t="s">
        <v>11567</v>
      </c>
      <c r="J2258" s="56" t="s">
        <v>5348</v>
      </c>
      <c r="K2258" s="56" t="s">
        <v>5046</v>
      </c>
      <c r="L2258" s="56" t="s">
        <v>7138</v>
      </c>
      <c r="M2258" s="73">
        <v>40542</v>
      </c>
      <c r="N2258" s="56"/>
      <c r="O2258" s="56"/>
      <c r="P2258" s="56" t="s">
        <v>1476</v>
      </c>
      <c r="Q2258" s="56"/>
      <c r="R2258" s="56" t="s">
        <v>18</v>
      </c>
      <c r="S2258" s="56" t="s">
        <v>11415</v>
      </c>
      <c r="T2258" s="56" t="s">
        <v>7140</v>
      </c>
      <c r="U2258" s="57">
        <v>6747382</v>
      </c>
      <c r="V2258" s="57">
        <v>-5138074.2699999996</v>
      </c>
      <c r="W2258" s="57">
        <v>1609307.73</v>
      </c>
      <c r="X2258" s="57">
        <v>0</v>
      </c>
      <c r="Y2258" s="73">
        <v>40542</v>
      </c>
      <c r="Z2258" s="57">
        <v>-665873.82999999996</v>
      </c>
      <c r="AA2258" s="57">
        <v>0</v>
      </c>
      <c r="AB2258" s="57">
        <v>943433.9</v>
      </c>
      <c r="AC2258" s="57">
        <v>0</v>
      </c>
      <c r="AD2258" s="56" t="s">
        <v>9255</v>
      </c>
      <c r="AE2258" s="57">
        <v>0</v>
      </c>
      <c r="AF2258" s="57">
        <v>0</v>
      </c>
      <c r="AG2258" s="57">
        <v>0</v>
      </c>
      <c r="AI2258"/>
      <c r="AJ2258"/>
    </row>
    <row r="2259" spans="1:36">
      <c r="A2259" s="56" t="s">
        <v>48</v>
      </c>
      <c r="B2259" s="56" t="s">
        <v>11427</v>
      </c>
      <c r="C2259" s="56">
        <v>2101010050</v>
      </c>
      <c r="D2259" s="56" t="s">
        <v>43</v>
      </c>
      <c r="E2259" s="56">
        <v>2101020050</v>
      </c>
      <c r="F2259" s="56">
        <v>5401010050</v>
      </c>
      <c r="G2259" s="56" t="s">
        <v>11428</v>
      </c>
      <c r="H2259" s="56">
        <v>400302</v>
      </c>
      <c r="I2259" s="56" t="s">
        <v>11568</v>
      </c>
      <c r="J2259" s="56" t="s">
        <v>5363</v>
      </c>
      <c r="K2259" s="56" t="s">
        <v>1614</v>
      </c>
      <c r="L2259" s="56" t="s">
        <v>7138</v>
      </c>
      <c r="M2259" s="73">
        <v>40542</v>
      </c>
      <c r="N2259" s="56"/>
      <c r="O2259" s="56"/>
      <c r="P2259" s="56" t="s">
        <v>1476</v>
      </c>
      <c r="Q2259" s="56"/>
      <c r="R2259" s="56" t="s">
        <v>18</v>
      </c>
      <c r="S2259" s="56" t="s">
        <v>11415</v>
      </c>
      <c r="T2259" s="56" t="s">
        <v>7140</v>
      </c>
      <c r="U2259" s="57">
        <v>51705185.130000003</v>
      </c>
      <c r="V2259" s="57">
        <v>-39373060.159999996</v>
      </c>
      <c r="W2259" s="57">
        <v>12332124.970000001</v>
      </c>
      <c r="X2259" s="57">
        <v>0</v>
      </c>
      <c r="Y2259" s="73">
        <v>40542</v>
      </c>
      <c r="Z2259" s="57">
        <v>-5102591.1399999997</v>
      </c>
      <c r="AA2259" s="57">
        <v>0</v>
      </c>
      <c r="AB2259" s="57">
        <v>7229533.8300000001</v>
      </c>
      <c r="AC2259" s="57">
        <v>0</v>
      </c>
      <c r="AD2259" s="56" t="s">
        <v>9255</v>
      </c>
      <c r="AE2259" s="57">
        <v>0</v>
      </c>
      <c r="AF2259" s="57">
        <v>0</v>
      </c>
      <c r="AG2259" s="57">
        <v>0</v>
      </c>
      <c r="AI2259"/>
      <c r="AJ2259"/>
    </row>
    <row r="2260" spans="1:36">
      <c r="A2260" s="56" t="s">
        <v>48</v>
      </c>
      <c r="B2260" s="56" t="s">
        <v>11427</v>
      </c>
      <c r="C2260" s="56">
        <v>2101010050</v>
      </c>
      <c r="D2260" s="56" t="s">
        <v>43</v>
      </c>
      <c r="E2260" s="56">
        <v>2101020050</v>
      </c>
      <c r="F2260" s="56">
        <v>5401010050</v>
      </c>
      <c r="G2260" s="56" t="s">
        <v>11428</v>
      </c>
      <c r="H2260" s="56">
        <v>400302</v>
      </c>
      <c r="I2260" s="56" t="s">
        <v>11568</v>
      </c>
      <c r="J2260" s="56" t="s">
        <v>5364</v>
      </c>
      <c r="K2260" s="56" t="s">
        <v>1620</v>
      </c>
      <c r="L2260" s="56" t="s">
        <v>7138</v>
      </c>
      <c r="M2260" s="73">
        <v>40542</v>
      </c>
      <c r="N2260" s="56"/>
      <c r="O2260" s="56"/>
      <c r="P2260" s="56" t="s">
        <v>1476</v>
      </c>
      <c r="Q2260" s="56"/>
      <c r="R2260" s="56" t="s">
        <v>18</v>
      </c>
      <c r="S2260" s="56" t="s">
        <v>11415</v>
      </c>
      <c r="T2260" s="56" t="s">
        <v>7140</v>
      </c>
      <c r="U2260" s="57">
        <v>288740659</v>
      </c>
      <c r="V2260" s="57">
        <v>-219873564.5</v>
      </c>
      <c r="W2260" s="57">
        <v>68867094.5</v>
      </c>
      <c r="X2260" s="57">
        <v>0</v>
      </c>
      <c r="Y2260" s="73">
        <v>40542</v>
      </c>
      <c r="Z2260" s="57">
        <v>-28494734.420000002</v>
      </c>
      <c r="AA2260" s="57">
        <v>0</v>
      </c>
      <c r="AB2260" s="57">
        <v>40372360.079999998</v>
      </c>
      <c r="AC2260" s="57">
        <v>0</v>
      </c>
      <c r="AD2260" s="56" t="s">
        <v>9255</v>
      </c>
      <c r="AE2260" s="57">
        <v>0</v>
      </c>
      <c r="AF2260" s="57">
        <v>0</v>
      </c>
      <c r="AG2260" s="57">
        <v>0</v>
      </c>
      <c r="AI2260"/>
      <c r="AJ2260"/>
    </row>
    <row r="2261" spans="1:36">
      <c r="A2261" s="56" t="s">
        <v>48</v>
      </c>
      <c r="B2261" s="56" t="s">
        <v>11427</v>
      </c>
      <c r="C2261" s="56">
        <v>2101010050</v>
      </c>
      <c r="D2261" s="56" t="s">
        <v>43</v>
      </c>
      <c r="E2261" s="56">
        <v>2101020050</v>
      </c>
      <c r="F2261" s="56">
        <v>5401010050</v>
      </c>
      <c r="G2261" s="56" t="s">
        <v>11428</v>
      </c>
      <c r="H2261" s="56">
        <v>400302</v>
      </c>
      <c r="I2261" s="56" t="s">
        <v>11569</v>
      </c>
      <c r="J2261" s="56" t="s">
        <v>5367</v>
      </c>
      <c r="K2261" s="56" t="s">
        <v>5076</v>
      </c>
      <c r="L2261" s="56" t="s">
        <v>7138</v>
      </c>
      <c r="M2261" s="73">
        <v>40542</v>
      </c>
      <c r="N2261" s="56"/>
      <c r="O2261" s="56"/>
      <c r="P2261" s="56" t="s">
        <v>1476</v>
      </c>
      <c r="Q2261" s="56"/>
      <c r="R2261" s="56" t="s">
        <v>18</v>
      </c>
      <c r="S2261" s="56" t="s">
        <v>11415</v>
      </c>
      <c r="T2261" s="56" t="s">
        <v>7140</v>
      </c>
      <c r="U2261" s="57">
        <v>20759155</v>
      </c>
      <c r="V2261" s="57">
        <v>-15807920.52</v>
      </c>
      <c r="W2261" s="57">
        <v>4951234.4800000004</v>
      </c>
      <c r="X2261" s="57">
        <v>0</v>
      </c>
      <c r="Y2261" s="73">
        <v>40542</v>
      </c>
      <c r="Z2261" s="57">
        <v>-2048643.3</v>
      </c>
      <c r="AA2261" s="57">
        <v>0</v>
      </c>
      <c r="AB2261" s="57">
        <v>2902591.18</v>
      </c>
      <c r="AC2261" s="57">
        <v>0</v>
      </c>
      <c r="AD2261" s="56" t="s">
        <v>9255</v>
      </c>
      <c r="AE2261" s="57">
        <v>0</v>
      </c>
      <c r="AF2261" s="57">
        <v>0</v>
      </c>
      <c r="AG2261" s="57">
        <v>0</v>
      </c>
      <c r="AI2261"/>
      <c r="AJ2261"/>
    </row>
    <row r="2262" spans="1:36">
      <c r="A2262" s="56" t="s">
        <v>48</v>
      </c>
      <c r="B2262" s="56" t="s">
        <v>11427</v>
      </c>
      <c r="C2262" s="56">
        <v>2101010050</v>
      </c>
      <c r="D2262" s="56" t="s">
        <v>43</v>
      </c>
      <c r="E2262" s="56">
        <v>2101020050</v>
      </c>
      <c r="F2262" s="56">
        <v>5401010050</v>
      </c>
      <c r="G2262" s="56" t="s">
        <v>11428</v>
      </c>
      <c r="H2262" s="56">
        <v>400302</v>
      </c>
      <c r="I2262" s="56" t="s">
        <v>11569</v>
      </c>
      <c r="J2262" s="56" t="s">
        <v>5368</v>
      </c>
      <c r="K2262" s="56" t="s">
        <v>5078</v>
      </c>
      <c r="L2262" s="56" t="s">
        <v>7138</v>
      </c>
      <c r="M2262" s="73">
        <v>40542</v>
      </c>
      <c r="N2262" s="56"/>
      <c r="O2262" s="56"/>
      <c r="P2262" s="56" t="s">
        <v>1476</v>
      </c>
      <c r="Q2262" s="56"/>
      <c r="R2262" s="56" t="s">
        <v>18</v>
      </c>
      <c r="S2262" s="56" t="s">
        <v>11415</v>
      </c>
      <c r="T2262" s="56" t="s">
        <v>7140</v>
      </c>
      <c r="U2262" s="57">
        <v>120628486</v>
      </c>
      <c r="V2262" s="57">
        <v>-91857569.849999994</v>
      </c>
      <c r="W2262" s="57">
        <v>28770916.149999999</v>
      </c>
      <c r="X2262" s="57">
        <v>0</v>
      </c>
      <c r="Y2262" s="73">
        <v>40542</v>
      </c>
      <c r="Z2262" s="57">
        <v>-11904373.48</v>
      </c>
      <c r="AA2262" s="57">
        <v>0</v>
      </c>
      <c r="AB2262" s="57">
        <v>16866542.670000002</v>
      </c>
      <c r="AC2262" s="57">
        <v>0</v>
      </c>
      <c r="AD2262" s="56" t="s">
        <v>9255</v>
      </c>
      <c r="AE2262" s="57">
        <v>0</v>
      </c>
      <c r="AF2262" s="57">
        <v>0</v>
      </c>
      <c r="AG2262" s="57">
        <v>0</v>
      </c>
      <c r="AI2262"/>
      <c r="AJ2262"/>
    </row>
    <row r="2263" spans="1:36">
      <c r="A2263" s="56" t="s">
        <v>48</v>
      </c>
      <c r="B2263" s="56" t="s">
        <v>11427</v>
      </c>
      <c r="C2263" s="56">
        <v>2101010050</v>
      </c>
      <c r="D2263" s="56" t="s">
        <v>43</v>
      </c>
      <c r="E2263" s="56">
        <v>2101020050</v>
      </c>
      <c r="F2263" s="56">
        <v>5401010050</v>
      </c>
      <c r="G2263" s="56" t="s">
        <v>11428</v>
      </c>
      <c r="H2263" s="56">
        <v>400302</v>
      </c>
      <c r="I2263" s="56" t="s">
        <v>11568</v>
      </c>
      <c r="J2263" s="56" t="s">
        <v>5365</v>
      </c>
      <c r="K2263" s="56" t="s">
        <v>1459</v>
      </c>
      <c r="L2263" s="56" t="s">
        <v>7138</v>
      </c>
      <c r="M2263" s="73">
        <v>40542</v>
      </c>
      <c r="N2263" s="56"/>
      <c r="O2263" s="56"/>
      <c r="P2263" s="56" t="s">
        <v>1476</v>
      </c>
      <c r="Q2263" s="56"/>
      <c r="R2263" s="56" t="s">
        <v>18</v>
      </c>
      <c r="S2263" s="56" t="s">
        <v>11415</v>
      </c>
      <c r="T2263" s="56" t="s">
        <v>7140</v>
      </c>
      <c r="U2263" s="57">
        <v>4414475</v>
      </c>
      <c r="V2263" s="57">
        <v>-3361585.35</v>
      </c>
      <c r="W2263" s="57">
        <v>1052889.6499999999</v>
      </c>
      <c r="X2263" s="57">
        <v>0</v>
      </c>
      <c r="Y2263" s="73">
        <v>40542</v>
      </c>
      <c r="Z2263" s="57">
        <v>-435647.98</v>
      </c>
      <c r="AA2263" s="57">
        <v>0</v>
      </c>
      <c r="AB2263" s="57">
        <v>617241.67000000004</v>
      </c>
      <c r="AC2263" s="57">
        <v>0</v>
      </c>
      <c r="AD2263" s="56" t="s">
        <v>9255</v>
      </c>
      <c r="AE2263" s="57">
        <v>0</v>
      </c>
      <c r="AF2263" s="57">
        <v>0</v>
      </c>
      <c r="AG2263" s="57">
        <v>0</v>
      </c>
      <c r="AI2263"/>
      <c r="AJ2263"/>
    </row>
    <row r="2264" spans="1:36">
      <c r="A2264" s="56" t="s">
        <v>48</v>
      </c>
      <c r="B2264" s="56" t="s">
        <v>11427</v>
      </c>
      <c r="C2264" s="56">
        <v>2101010050</v>
      </c>
      <c r="D2264" s="56" t="s">
        <v>43</v>
      </c>
      <c r="E2264" s="56">
        <v>2101020050</v>
      </c>
      <c r="F2264" s="56">
        <v>5401010050</v>
      </c>
      <c r="G2264" s="56" t="s">
        <v>11428</v>
      </c>
      <c r="H2264" s="56">
        <v>400302</v>
      </c>
      <c r="I2264" s="56" t="s">
        <v>11568</v>
      </c>
      <c r="J2264" s="56" t="s">
        <v>5366</v>
      </c>
      <c r="K2264" s="56" t="s">
        <v>5073</v>
      </c>
      <c r="L2264" s="56" t="s">
        <v>7138</v>
      </c>
      <c r="M2264" s="73">
        <v>40542</v>
      </c>
      <c r="N2264" s="56"/>
      <c r="O2264" s="56"/>
      <c r="P2264" s="56" t="s">
        <v>1476</v>
      </c>
      <c r="Q2264" s="56"/>
      <c r="R2264" s="56" t="s">
        <v>18</v>
      </c>
      <c r="S2264" s="56" t="s">
        <v>11415</v>
      </c>
      <c r="T2264" s="56" t="s">
        <v>7140</v>
      </c>
      <c r="U2264" s="57">
        <v>89773773</v>
      </c>
      <c r="V2264" s="57">
        <v>-68361967.189999998</v>
      </c>
      <c r="W2264" s="57">
        <v>21411805.809999999</v>
      </c>
      <c r="X2264" s="57">
        <v>0</v>
      </c>
      <c r="Y2264" s="73">
        <v>40542</v>
      </c>
      <c r="Z2264" s="57">
        <v>-8859437.5099999998</v>
      </c>
      <c r="AA2264" s="57">
        <v>0</v>
      </c>
      <c r="AB2264" s="57">
        <v>12552368.300000001</v>
      </c>
      <c r="AC2264" s="57">
        <v>0</v>
      </c>
      <c r="AD2264" s="56" t="s">
        <v>9255</v>
      </c>
      <c r="AE2264" s="57">
        <v>0</v>
      </c>
      <c r="AF2264" s="57">
        <v>0</v>
      </c>
      <c r="AG2264" s="57">
        <v>0</v>
      </c>
      <c r="AI2264"/>
      <c r="AJ2264"/>
    </row>
    <row r="2265" spans="1:36">
      <c r="A2265" s="56" t="s">
        <v>48</v>
      </c>
      <c r="B2265" s="56" t="s">
        <v>11427</v>
      </c>
      <c r="C2265" s="56">
        <v>2101010050</v>
      </c>
      <c r="D2265" s="56" t="s">
        <v>43</v>
      </c>
      <c r="E2265" s="56">
        <v>2101020050</v>
      </c>
      <c r="F2265" s="56">
        <v>5401010050</v>
      </c>
      <c r="G2265" s="56" t="s">
        <v>11428</v>
      </c>
      <c r="H2265" s="56">
        <v>400302</v>
      </c>
      <c r="I2265" s="56" t="s">
        <v>11518</v>
      </c>
      <c r="J2265" s="56" t="s">
        <v>5292</v>
      </c>
      <c r="K2265" s="56" t="s">
        <v>4909</v>
      </c>
      <c r="L2265" s="56" t="s">
        <v>7138</v>
      </c>
      <c r="M2265" s="73">
        <v>40542</v>
      </c>
      <c r="N2265" s="56"/>
      <c r="O2265" s="56"/>
      <c r="P2265" s="56" t="s">
        <v>1476</v>
      </c>
      <c r="Q2265" s="56"/>
      <c r="R2265" s="56" t="s">
        <v>18</v>
      </c>
      <c r="S2265" s="56" t="s">
        <v>11415</v>
      </c>
      <c r="T2265" s="56" t="s">
        <v>7140</v>
      </c>
      <c r="U2265" s="57">
        <v>2482862</v>
      </c>
      <c r="V2265" s="57">
        <v>-1890678.21</v>
      </c>
      <c r="W2265" s="57">
        <v>592183.79</v>
      </c>
      <c r="X2265" s="57">
        <v>0</v>
      </c>
      <c r="Y2265" s="73">
        <v>40542</v>
      </c>
      <c r="Z2265" s="57">
        <v>-245024.44</v>
      </c>
      <c r="AA2265" s="57">
        <v>0</v>
      </c>
      <c r="AB2265" s="57">
        <v>347159.35</v>
      </c>
      <c r="AC2265" s="57">
        <v>0</v>
      </c>
      <c r="AD2265" s="56" t="s">
        <v>9255</v>
      </c>
      <c r="AE2265" s="57">
        <v>0</v>
      </c>
      <c r="AF2265" s="57">
        <v>0</v>
      </c>
      <c r="AG2265" s="57">
        <v>0</v>
      </c>
      <c r="AI2265"/>
      <c r="AJ2265"/>
    </row>
    <row r="2266" spans="1:36">
      <c r="A2266" s="56" t="s">
        <v>48</v>
      </c>
      <c r="B2266" s="56" t="s">
        <v>11427</v>
      </c>
      <c r="C2266" s="56">
        <v>2101010050</v>
      </c>
      <c r="D2266" s="56" t="s">
        <v>43</v>
      </c>
      <c r="E2266" s="56">
        <v>2101020050</v>
      </c>
      <c r="F2266" s="56">
        <v>5401010050</v>
      </c>
      <c r="G2266" s="56" t="s">
        <v>11428</v>
      </c>
      <c r="H2266" s="56">
        <v>400302</v>
      </c>
      <c r="I2266" s="56" t="s">
        <v>11478</v>
      </c>
      <c r="J2266" s="56" t="s">
        <v>5126</v>
      </c>
      <c r="K2266" s="56" t="s">
        <v>2551</v>
      </c>
      <c r="L2266" s="56" t="s">
        <v>7138</v>
      </c>
      <c r="M2266" s="73">
        <v>40542</v>
      </c>
      <c r="N2266" s="56"/>
      <c r="O2266" s="56"/>
      <c r="P2266" s="56" t="s">
        <v>1476</v>
      </c>
      <c r="Q2266" s="56"/>
      <c r="R2266" s="56" t="s">
        <v>18</v>
      </c>
      <c r="S2266" s="56" t="s">
        <v>11415</v>
      </c>
      <c r="T2266" s="56" t="s">
        <v>7140</v>
      </c>
      <c r="U2266" s="57">
        <v>67910</v>
      </c>
      <c r="V2266" s="57">
        <v>-51712.98</v>
      </c>
      <c r="W2266" s="57">
        <v>16197.02</v>
      </c>
      <c r="X2266" s="57">
        <v>0</v>
      </c>
      <c r="Y2266" s="73">
        <v>40542</v>
      </c>
      <c r="Z2266" s="57">
        <v>-6701.74</v>
      </c>
      <c r="AA2266" s="57">
        <v>0</v>
      </c>
      <c r="AB2266" s="57">
        <v>9495.2800000000007</v>
      </c>
      <c r="AC2266" s="57">
        <v>0</v>
      </c>
      <c r="AD2266" s="56" t="s">
        <v>9255</v>
      </c>
      <c r="AE2266" s="57">
        <v>0</v>
      </c>
      <c r="AF2266" s="57">
        <v>0</v>
      </c>
      <c r="AG2266" s="57">
        <v>0</v>
      </c>
      <c r="AI2266"/>
      <c r="AJ2266"/>
    </row>
    <row r="2267" spans="1:36">
      <c r="A2267" s="56" t="s">
        <v>48</v>
      </c>
      <c r="B2267" s="56" t="s">
        <v>11427</v>
      </c>
      <c r="C2267" s="56">
        <v>2101010050</v>
      </c>
      <c r="D2267" s="56" t="s">
        <v>43</v>
      </c>
      <c r="E2267" s="56">
        <v>2101020050</v>
      </c>
      <c r="F2267" s="56">
        <v>5401010050</v>
      </c>
      <c r="G2267" s="56" t="s">
        <v>11428</v>
      </c>
      <c r="H2267" s="56">
        <v>400302</v>
      </c>
      <c r="I2267" s="56" t="s">
        <v>11570</v>
      </c>
      <c r="J2267" s="56" t="s">
        <v>5121</v>
      </c>
      <c r="K2267" s="56" t="s">
        <v>4552</v>
      </c>
      <c r="L2267" s="56" t="s">
        <v>7138</v>
      </c>
      <c r="M2267" s="73">
        <v>40542</v>
      </c>
      <c r="N2267" s="56"/>
      <c r="O2267" s="56"/>
      <c r="P2267" s="56" t="s">
        <v>1476</v>
      </c>
      <c r="Q2267" s="56"/>
      <c r="R2267" s="56" t="s">
        <v>18</v>
      </c>
      <c r="S2267" s="56" t="s">
        <v>11415</v>
      </c>
      <c r="T2267" s="56" t="s">
        <v>7140</v>
      </c>
      <c r="U2267" s="57">
        <v>2590804</v>
      </c>
      <c r="V2267" s="57">
        <v>-1972875.27</v>
      </c>
      <c r="W2267" s="57">
        <v>617928.73</v>
      </c>
      <c r="X2267" s="57">
        <v>0</v>
      </c>
      <c r="Y2267" s="73">
        <v>40542</v>
      </c>
      <c r="Z2267" s="57">
        <v>-255676.75</v>
      </c>
      <c r="AA2267" s="57">
        <v>0</v>
      </c>
      <c r="AB2267" s="57">
        <v>362251.98</v>
      </c>
      <c r="AC2267" s="57">
        <v>0</v>
      </c>
      <c r="AD2267" s="56" t="s">
        <v>9255</v>
      </c>
      <c r="AE2267" s="57">
        <v>0</v>
      </c>
      <c r="AF2267" s="57">
        <v>0</v>
      </c>
      <c r="AG2267" s="57">
        <v>0</v>
      </c>
      <c r="AI2267"/>
      <c r="AJ2267"/>
    </row>
    <row r="2268" spans="1:36">
      <c r="A2268" s="56" t="s">
        <v>48</v>
      </c>
      <c r="B2268" s="56" t="s">
        <v>11427</v>
      </c>
      <c r="C2268" s="56">
        <v>2101010050</v>
      </c>
      <c r="D2268" s="56" t="s">
        <v>43</v>
      </c>
      <c r="E2268" s="56">
        <v>2101020050</v>
      </c>
      <c r="F2268" s="56">
        <v>5401010050</v>
      </c>
      <c r="G2268" s="56" t="s">
        <v>11428</v>
      </c>
      <c r="H2268" s="56">
        <v>400302</v>
      </c>
      <c r="I2268" s="56" t="s">
        <v>11478</v>
      </c>
      <c r="J2268" s="56" t="s">
        <v>5127</v>
      </c>
      <c r="K2268" s="56" t="s">
        <v>1246</v>
      </c>
      <c r="L2268" s="56" t="s">
        <v>7138</v>
      </c>
      <c r="M2268" s="73">
        <v>40542</v>
      </c>
      <c r="N2268" s="56"/>
      <c r="O2268" s="56"/>
      <c r="P2268" s="56" t="s">
        <v>1476</v>
      </c>
      <c r="Q2268" s="56"/>
      <c r="R2268" s="56" t="s">
        <v>18</v>
      </c>
      <c r="S2268" s="56" t="s">
        <v>11415</v>
      </c>
      <c r="T2268" s="56" t="s">
        <v>7140</v>
      </c>
      <c r="U2268" s="57">
        <v>6719410</v>
      </c>
      <c r="V2268" s="57">
        <v>-5116773.83</v>
      </c>
      <c r="W2268" s="57">
        <v>1602636.17</v>
      </c>
      <c r="X2268" s="57">
        <v>0</v>
      </c>
      <c r="Y2268" s="73">
        <v>40542</v>
      </c>
      <c r="Z2268" s="57">
        <v>-663113.38</v>
      </c>
      <c r="AA2268" s="57">
        <v>0</v>
      </c>
      <c r="AB2268" s="57">
        <v>939522.79</v>
      </c>
      <c r="AC2268" s="57">
        <v>0</v>
      </c>
      <c r="AD2268" s="56" t="s">
        <v>9255</v>
      </c>
      <c r="AE2268" s="57">
        <v>0</v>
      </c>
      <c r="AF2268" s="57">
        <v>0</v>
      </c>
      <c r="AG2268" s="57">
        <v>0</v>
      </c>
      <c r="AI2268"/>
      <c r="AJ2268"/>
    </row>
    <row r="2269" spans="1:36">
      <c r="A2269" s="56" t="s">
        <v>48</v>
      </c>
      <c r="B2269" s="56" t="s">
        <v>11427</v>
      </c>
      <c r="C2269" s="56">
        <v>2101010050</v>
      </c>
      <c r="D2269" s="56" t="s">
        <v>43</v>
      </c>
      <c r="E2269" s="56">
        <v>2101020050</v>
      </c>
      <c r="F2269" s="56">
        <v>5401010050</v>
      </c>
      <c r="G2269" s="56" t="s">
        <v>11428</v>
      </c>
      <c r="H2269" s="56">
        <v>400302</v>
      </c>
      <c r="I2269" s="56" t="s">
        <v>11571</v>
      </c>
      <c r="J2269" s="56" t="s">
        <v>5314</v>
      </c>
      <c r="K2269" s="56" t="s">
        <v>4979</v>
      </c>
      <c r="L2269" s="56" t="s">
        <v>7138</v>
      </c>
      <c r="M2269" s="73">
        <v>41196</v>
      </c>
      <c r="N2269" s="56"/>
      <c r="O2269" s="56"/>
      <c r="P2269" s="56" t="s">
        <v>1476</v>
      </c>
      <c r="Q2269" s="56"/>
      <c r="R2269" s="56" t="s">
        <v>18</v>
      </c>
      <c r="S2269" s="56" t="s">
        <v>11415</v>
      </c>
      <c r="T2269" s="56" t="s">
        <v>7140</v>
      </c>
      <c r="U2269" s="57">
        <v>72029602</v>
      </c>
      <c r="V2269" s="57">
        <v>-44281328.799999997</v>
      </c>
      <c r="W2269" s="57">
        <v>27748273.199999999</v>
      </c>
      <c r="X2269" s="57">
        <v>0</v>
      </c>
      <c r="Y2269" s="73">
        <v>41196</v>
      </c>
      <c r="Z2269" s="57">
        <v>-6247117.6600000001</v>
      </c>
      <c r="AA2269" s="57">
        <v>0</v>
      </c>
      <c r="AB2269" s="57">
        <v>21501155.539999999</v>
      </c>
      <c r="AC2269" s="57">
        <v>0</v>
      </c>
      <c r="AD2269" s="56" t="s">
        <v>9255</v>
      </c>
      <c r="AE2269" s="57">
        <v>0</v>
      </c>
      <c r="AF2269" s="57">
        <v>0</v>
      </c>
      <c r="AG2269" s="57">
        <v>0</v>
      </c>
      <c r="AI2269"/>
      <c r="AJ2269"/>
    </row>
    <row r="2270" spans="1:36">
      <c r="A2270" s="56" t="s">
        <v>48</v>
      </c>
      <c r="B2270" s="56" t="s">
        <v>11427</v>
      </c>
      <c r="C2270" s="56">
        <v>2101010050</v>
      </c>
      <c r="D2270" s="56" t="s">
        <v>43</v>
      </c>
      <c r="E2270" s="56">
        <v>2101020050</v>
      </c>
      <c r="F2270" s="56">
        <v>5401010050</v>
      </c>
      <c r="G2270" s="56" t="s">
        <v>11428</v>
      </c>
      <c r="H2270" s="56">
        <v>400302</v>
      </c>
      <c r="I2270" s="56" t="s">
        <v>11571</v>
      </c>
      <c r="J2270" s="56" t="s">
        <v>5315</v>
      </c>
      <c r="K2270" s="56" t="s">
        <v>4983</v>
      </c>
      <c r="L2270" s="56" t="s">
        <v>7138</v>
      </c>
      <c r="M2270" s="73">
        <v>41196</v>
      </c>
      <c r="N2270" s="56"/>
      <c r="O2270" s="56"/>
      <c r="P2270" s="56" t="s">
        <v>1476</v>
      </c>
      <c r="Q2270" s="56"/>
      <c r="R2270" s="56" t="s">
        <v>18</v>
      </c>
      <c r="S2270" s="56" t="s">
        <v>11415</v>
      </c>
      <c r="T2270" s="56" t="s">
        <v>7140</v>
      </c>
      <c r="U2270" s="57">
        <v>48848571</v>
      </c>
      <c r="V2270" s="57">
        <v>-30030426.050000001</v>
      </c>
      <c r="W2270" s="57">
        <v>18818144.949999999</v>
      </c>
      <c r="X2270" s="57">
        <v>0</v>
      </c>
      <c r="Y2270" s="73">
        <v>41196</v>
      </c>
      <c r="Z2270" s="57">
        <v>-4236629.96</v>
      </c>
      <c r="AA2270" s="57">
        <v>0</v>
      </c>
      <c r="AB2270" s="57">
        <v>14581514.99</v>
      </c>
      <c r="AC2270" s="57">
        <v>0</v>
      </c>
      <c r="AD2270" s="56" t="s">
        <v>9255</v>
      </c>
      <c r="AE2270" s="57">
        <v>0</v>
      </c>
      <c r="AF2270" s="57">
        <v>0</v>
      </c>
      <c r="AG2270" s="57">
        <v>0</v>
      </c>
      <c r="AI2270"/>
      <c r="AJ2270"/>
    </row>
    <row r="2271" spans="1:36">
      <c r="A2271" s="56" t="s">
        <v>48</v>
      </c>
      <c r="B2271" s="56" t="s">
        <v>11427</v>
      </c>
      <c r="C2271" s="56">
        <v>2101010050</v>
      </c>
      <c r="D2271" s="56" t="s">
        <v>43</v>
      </c>
      <c r="E2271" s="56">
        <v>2101020050</v>
      </c>
      <c r="F2271" s="56">
        <v>5401010050</v>
      </c>
      <c r="G2271" s="56" t="s">
        <v>11428</v>
      </c>
      <c r="H2271" s="56">
        <v>400302</v>
      </c>
      <c r="I2271" s="56" t="s">
        <v>11571</v>
      </c>
      <c r="J2271" s="56" t="s">
        <v>5316</v>
      </c>
      <c r="K2271" s="56" t="s">
        <v>4985</v>
      </c>
      <c r="L2271" s="56" t="s">
        <v>7138</v>
      </c>
      <c r="M2271" s="73">
        <v>41196</v>
      </c>
      <c r="N2271" s="56"/>
      <c r="O2271" s="56"/>
      <c r="P2271" s="56" t="s">
        <v>1476</v>
      </c>
      <c r="Q2271" s="56"/>
      <c r="R2271" s="56" t="s">
        <v>18</v>
      </c>
      <c r="S2271" s="56" t="s">
        <v>11415</v>
      </c>
      <c r="T2271" s="56" t="s">
        <v>7140</v>
      </c>
      <c r="U2271" s="57">
        <v>177406241</v>
      </c>
      <c r="V2271" s="57">
        <v>-109063271.73999999</v>
      </c>
      <c r="W2271" s="57">
        <v>68342969.260000005</v>
      </c>
      <c r="X2271" s="57">
        <v>0</v>
      </c>
      <c r="Y2271" s="73">
        <v>41196</v>
      </c>
      <c r="Z2271" s="57">
        <v>-15386419.449999999</v>
      </c>
      <c r="AA2271" s="57">
        <v>0</v>
      </c>
      <c r="AB2271" s="57">
        <v>52956549.810000002</v>
      </c>
      <c r="AC2271" s="57">
        <v>0</v>
      </c>
      <c r="AD2271" s="56" t="s">
        <v>9255</v>
      </c>
      <c r="AE2271" s="57">
        <v>0</v>
      </c>
      <c r="AF2271" s="57">
        <v>0</v>
      </c>
      <c r="AG2271" s="57">
        <v>0</v>
      </c>
      <c r="AI2271"/>
      <c r="AJ2271"/>
    </row>
    <row r="2272" spans="1:36">
      <c r="A2272" s="56" t="s">
        <v>48</v>
      </c>
      <c r="B2272" s="56" t="s">
        <v>11427</v>
      </c>
      <c r="C2272" s="56">
        <v>2101010050</v>
      </c>
      <c r="D2272" s="56" t="s">
        <v>43</v>
      </c>
      <c r="E2272" s="56">
        <v>2101020050</v>
      </c>
      <c r="F2272" s="56">
        <v>5401010050</v>
      </c>
      <c r="G2272" s="56" t="s">
        <v>11428</v>
      </c>
      <c r="H2272" s="56">
        <v>400302</v>
      </c>
      <c r="I2272" s="56" t="s">
        <v>11571</v>
      </c>
      <c r="J2272" s="56" t="s">
        <v>5317</v>
      </c>
      <c r="K2272" s="56" t="s">
        <v>4987</v>
      </c>
      <c r="L2272" s="56" t="s">
        <v>7138</v>
      </c>
      <c r="M2272" s="73">
        <v>41196</v>
      </c>
      <c r="N2272" s="56"/>
      <c r="O2272" s="56"/>
      <c r="P2272" s="56" t="s">
        <v>1476</v>
      </c>
      <c r="Q2272" s="56"/>
      <c r="R2272" s="56" t="s">
        <v>18</v>
      </c>
      <c r="S2272" s="56" t="s">
        <v>11415</v>
      </c>
      <c r="T2272" s="56" t="s">
        <v>7140</v>
      </c>
      <c r="U2272" s="57">
        <v>22908025</v>
      </c>
      <c r="V2272" s="57">
        <v>-14083067.970000001</v>
      </c>
      <c r="W2272" s="57">
        <v>8824957.0299999993</v>
      </c>
      <c r="X2272" s="57">
        <v>0</v>
      </c>
      <c r="Y2272" s="73">
        <v>41196</v>
      </c>
      <c r="Z2272" s="57">
        <v>-1986809.94</v>
      </c>
      <c r="AA2272" s="57">
        <v>0</v>
      </c>
      <c r="AB2272" s="57">
        <v>6838147.0899999999</v>
      </c>
      <c r="AC2272" s="57">
        <v>0</v>
      </c>
      <c r="AD2272" s="56" t="s">
        <v>9255</v>
      </c>
      <c r="AE2272" s="57">
        <v>0</v>
      </c>
      <c r="AF2272" s="57">
        <v>0</v>
      </c>
      <c r="AG2272" s="57">
        <v>0</v>
      </c>
      <c r="AI2272"/>
      <c r="AJ2272"/>
    </row>
    <row r="2273" spans="1:36">
      <c r="A2273" s="56" t="s">
        <v>48</v>
      </c>
      <c r="B2273" s="56" t="s">
        <v>11427</v>
      </c>
      <c r="C2273" s="56">
        <v>2101010050</v>
      </c>
      <c r="D2273" s="56" t="s">
        <v>43</v>
      </c>
      <c r="E2273" s="56">
        <v>2101020050</v>
      </c>
      <c r="F2273" s="56">
        <v>5401010050</v>
      </c>
      <c r="G2273" s="56" t="s">
        <v>11428</v>
      </c>
      <c r="H2273" s="56">
        <v>400302</v>
      </c>
      <c r="I2273" s="56" t="s">
        <v>11571</v>
      </c>
      <c r="J2273" s="56" t="s">
        <v>5318</v>
      </c>
      <c r="K2273" s="56" t="s">
        <v>4989</v>
      </c>
      <c r="L2273" s="56" t="s">
        <v>7138</v>
      </c>
      <c r="M2273" s="73">
        <v>41196</v>
      </c>
      <c r="N2273" s="56"/>
      <c r="O2273" s="56"/>
      <c r="P2273" s="56" t="s">
        <v>1476</v>
      </c>
      <c r="Q2273" s="56"/>
      <c r="R2273" s="56" t="s">
        <v>18</v>
      </c>
      <c r="S2273" s="56" t="s">
        <v>11415</v>
      </c>
      <c r="T2273" s="56" t="s">
        <v>7140</v>
      </c>
      <c r="U2273" s="57">
        <v>59555216</v>
      </c>
      <c r="V2273" s="57">
        <v>-36612503.890000001</v>
      </c>
      <c r="W2273" s="57">
        <v>22942712.109999999</v>
      </c>
      <c r="X2273" s="57">
        <v>0</v>
      </c>
      <c r="Y2273" s="73">
        <v>41196</v>
      </c>
      <c r="Z2273" s="57">
        <v>-5165215.91</v>
      </c>
      <c r="AA2273" s="57">
        <v>0</v>
      </c>
      <c r="AB2273" s="57">
        <v>17777496.199999999</v>
      </c>
      <c r="AC2273" s="57">
        <v>0</v>
      </c>
      <c r="AD2273" s="56" t="s">
        <v>9255</v>
      </c>
      <c r="AE2273" s="57">
        <v>0</v>
      </c>
      <c r="AF2273" s="57">
        <v>0</v>
      </c>
      <c r="AG2273" s="57">
        <v>0</v>
      </c>
      <c r="AI2273"/>
      <c r="AJ2273"/>
    </row>
    <row r="2274" spans="1:36">
      <c r="A2274" s="56" t="s">
        <v>48</v>
      </c>
      <c r="B2274" s="56" t="s">
        <v>11427</v>
      </c>
      <c r="C2274" s="56">
        <v>2101010050</v>
      </c>
      <c r="D2274" s="56" t="s">
        <v>43</v>
      </c>
      <c r="E2274" s="56">
        <v>2101020050</v>
      </c>
      <c r="F2274" s="56">
        <v>5401010050</v>
      </c>
      <c r="G2274" s="56" t="s">
        <v>11428</v>
      </c>
      <c r="H2274" s="56">
        <v>400302</v>
      </c>
      <c r="I2274" s="56" t="s">
        <v>11571</v>
      </c>
      <c r="J2274" s="56" t="s">
        <v>5320</v>
      </c>
      <c r="K2274" s="56" t="s">
        <v>4613</v>
      </c>
      <c r="L2274" s="56" t="s">
        <v>7138</v>
      </c>
      <c r="M2274" s="73">
        <v>41196</v>
      </c>
      <c r="N2274" s="56"/>
      <c r="O2274" s="56"/>
      <c r="P2274" s="56" t="s">
        <v>1476</v>
      </c>
      <c r="Q2274" s="56"/>
      <c r="R2274" s="56" t="s">
        <v>18</v>
      </c>
      <c r="S2274" s="56" t="s">
        <v>11415</v>
      </c>
      <c r="T2274" s="56" t="s">
        <v>7140</v>
      </c>
      <c r="U2274" s="57">
        <v>4774981</v>
      </c>
      <c r="V2274" s="57">
        <v>-2935494.75</v>
      </c>
      <c r="W2274" s="57">
        <v>1839486.25</v>
      </c>
      <c r="X2274" s="57">
        <v>0</v>
      </c>
      <c r="Y2274" s="73">
        <v>41196</v>
      </c>
      <c r="Z2274" s="57">
        <v>-414133.4</v>
      </c>
      <c r="AA2274" s="57">
        <v>0</v>
      </c>
      <c r="AB2274" s="57">
        <v>1425352.85</v>
      </c>
      <c r="AC2274" s="57">
        <v>0</v>
      </c>
      <c r="AD2274" s="56" t="s">
        <v>9255</v>
      </c>
      <c r="AE2274" s="57">
        <v>0</v>
      </c>
      <c r="AF2274" s="57">
        <v>0</v>
      </c>
      <c r="AG2274" s="57">
        <v>0</v>
      </c>
      <c r="AI2274"/>
      <c r="AJ2274"/>
    </row>
    <row r="2275" spans="1:36">
      <c r="A2275" s="56" t="s">
        <v>48</v>
      </c>
      <c r="B2275" s="56" t="s">
        <v>11427</v>
      </c>
      <c r="C2275" s="56">
        <v>2101010050</v>
      </c>
      <c r="D2275" s="56" t="s">
        <v>43</v>
      </c>
      <c r="E2275" s="56">
        <v>2101020050</v>
      </c>
      <c r="F2275" s="56">
        <v>5401010050</v>
      </c>
      <c r="G2275" s="56" t="s">
        <v>11428</v>
      </c>
      <c r="H2275" s="56">
        <v>400302</v>
      </c>
      <c r="I2275" s="56" t="s">
        <v>11571</v>
      </c>
      <c r="J2275" s="56" t="s">
        <v>5321</v>
      </c>
      <c r="K2275" s="56" t="s">
        <v>4994</v>
      </c>
      <c r="L2275" s="56" t="s">
        <v>7138</v>
      </c>
      <c r="M2275" s="73">
        <v>41196</v>
      </c>
      <c r="N2275" s="56"/>
      <c r="O2275" s="56"/>
      <c r="P2275" s="56" t="s">
        <v>1476</v>
      </c>
      <c r="Q2275" s="56"/>
      <c r="R2275" s="56" t="s">
        <v>18</v>
      </c>
      <c r="S2275" s="56" t="s">
        <v>11415</v>
      </c>
      <c r="T2275" s="56" t="s">
        <v>7140</v>
      </c>
      <c r="U2275" s="57">
        <v>3206123</v>
      </c>
      <c r="V2275" s="57">
        <v>-1971014.55</v>
      </c>
      <c r="W2275" s="57">
        <v>1235108.45</v>
      </c>
      <c r="X2275" s="57">
        <v>0</v>
      </c>
      <c r="Y2275" s="73">
        <v>41196</v>
      </c>
      <c r="Z2275" s="57">
        <v>-278066.59000000003</v>
      </c>
      <c r="AA2275" s="57">
        <v>0</v>
      </c>
      <c r="AB2275" s="57">
        <v>957041.86</v>
      </c>
      <c r="AC2275" s="57">
        <v>0</v>
      </c>
      <c r="AD2275" s="56" t="s">
        <v>9255</v>
      </c>
      <c r="AE2275" s="57">
        <v>0</v>
      </c>
      <c r="AF2275" s="57">
        <v>0</v>
      </c>
      <c r="AG2275" s="57">
        <v>0</v>
      </c>
      <c r="AI2275"/>
      <c r="AJ2275"/>
    </row>
    <row r="2276" spans="1:36">
      <c r="A2276" s="56" t="s">
        <v>48</v>
      </c>
      <c r="B2276" s="56" t="s">
        <v>11427</v>
      </c>
      <c r="C2276" s="56">
        <v>2101010050</v>
      </c>
      <c r="D2276" s="56" t="s">
        <v>43</v>
      </c>
      <c r="E2276" s="56">
        <v>2101020050</v>
      </c>
      <c r="F2276" s="56">
        <v>5401010050</v>
      </c>
      <c r="G2276" s="56" t="s">
        <v>11428</v>
      </c>
      <c r="H2276" s="56">
        <v>400302</v>
      </c>
      <c r="I2276" s="56" t="s">
        <v>11571</v>
      </c>
      <c r="J2276" s="56" t="s">
        <v>5323</v>
      </c>
      <c r="K2276" s="56" t="s">
        <v>4999</v>
      </c>
      <c r="L2276" s="56" t="s">
        <v>7138</v>
      </c>
      <c r="M2276" s="73">
        <v>41196</v>
      </c>
      <c r="N2276" s="56"/>
      <c r="O2276" s="56"/>
      <c r="P2276" s="56" t="s">
        <v>1476</v>
      </c>
      <c r="Q2276" s="56"/>
      <c r="R2276" s="56" t="s">
        <v>18</v>
      </c>
      <c r="S2276" s="56" t="s">
        <v>11415</v>
      </c>
      <c r="T2276" s="56" t="s">
        <v>7140</v>
      </c>
      <c r="U2276" s="57">
        <v>28566462</v>
      </c>
      <c r="V2276" s="57">
        <v>-17561680.949999999</v>
      </c>
      <c r="W2276" s="57">
        <v>11004781.050000001</v>
      </c>
      <c r="X2276" s="57">
        <v>0</v>
      </c>
      <c r="Y2276" s="73">
        <v>41196</v>
      </c>
      <c r="Z2276" s="57">
        <v>-2477565.42</v>
      </c>
      <c r="AA2276" s="57">
        <v>0</v>
      </c>
      <c r="AB2276" s="57">
        <v>8527215.6300000008</v>
      </c>
      <c r="AC2276" s="57">
        <v>0</v>
      </c>
      <c r="AD2276" s="56" t="s">
        <v>9255</v>
      </c>
      <c r="AE2276" s="57">
        <v>0</v>
      </c>
      <c r="AF2276" s="57">
        <v>0</v>
      </c>
      <c r="AG2276" s="57">
        <v>0</v>
      </c>
      <c r="AI2276"/>
      <c r="AJ2276"/>
    </row>
    <row r="2277" spans="1:36">
      <c r="A2277" s="56" t="s">
        <v>48</v>
      </c>
      <c r="B2277" s="56" t="s">
        <v>11427</v>
      </c>
      <c r="C2277" s="56">
        <v>2101010050</v>
      </c>
      <c r="D2277" s="56" t="s">
        <v>43</v>
      </c>
      <c r="E2277" s="56">
        <v>2101020050</v>
      </c>
      <c r="F2277" s="56">
        <v>5401010050</v>
      </c>
      <c r="G2277" s="56" t="s">
        <v>11428</v>
      </c>
      <c r="H2277" s="56">
        <v>400302</v>
      </c>
      <c r="I2277" s="56" t="s">
        <v>11570</v>
      </c>
      <c r="J2277" s="56" t="s">
        <v>5122</v>
      </c>
      <c r="K2277" s="56" t="s">
        <v>4552</v>
      </c>
      <c r="L2277" s="56" t="s">
        <v>7138</v>
      </c>
      <c r="M2277" s="73">
        <v>41196</v>
      </c>
      <c r="N2277" s="56"/>
      <c r="O2277" s="56"/>
      <c r="P2277" s="56" t="s">
        <v>1476</v>
      </c>
      <c r="Q2277" s="56"/>
      <c r="R2277" s="56" t="s">
        <v>18</v>
      </c>
      <c r="S2277" s="56" t="s">
        <v>11415</v>
      </c>
      <c r="T2277" s="56" t="s">
        <v>7140</v>
      </c>
      <c r="U2277" s="57">
        <v>4707870</v>
      </c>
      <c r="V2277" s="57">
        <v>-2894236.8</v>
      </c>
      <c r="W2277" s="57">
        <v>1813633.2</v>
      </c>
      <c r="X2277" s="57">
        <v>0</v>
      </c>
      <c r="Y2277" s="73">
        <v>41196</v>
      </c>
      <c r="Z2277" s="57">
        <v>-408312.98</v>
      </c>
      <c r="AA2277" s="57">
        <v>0</v>
      </c>
      <c r="AB2277" s="57">
        <v>1405320.22</v>
      </c>
      <c r="AC2277" s="57">
        <v>0</v>
      </c>
      <c r="AD2277" s="56" t="s">
        <v>9255</v>
      </c>
      <c r="AE2277" s="57">
        <v>0</v>
      </c>
      <c r="AF2277" s="57">
        <v>0</v>
      </c>
      <c r="AG2277" s="57">
        <v>0</v>
      </c>
      <c r="AI2277"/>
      <c r="AJ2277"/>
    </row>
    <row r="2278" spans="1:36">
      <c r="A2278" s="56" t="s">
        <v>48</v>
      </c>
      <c r="B2278" s="56" t="s">
        <v>11427</v>
      </c>
      <c r="C2278" s="56">
        <v>2101010050</v>
      </c>
      <c r="D2278" s="56" t="s">
        <v>43</v>
      </c>
      <c r="E2278" s="56">
        <v>2101020050</v>
      </c>
      <c r="F2278" s="56">
        <v>5401010050</v>
      </c>
      <c r="G2278" s="56" t="s">
        <v>11428</v>
      </c>
      <c r="H2278" s="56">
        <v>400302</v>
      </c>
      <c r="I2278" s="56" t="s">
        <v>11571</v>
      </c>
      <c r="J2278" s="56" t="s">
        <v>5324</v>
      </c>
      <c r="K2278" s="56" t="s">
        <v>5001</v>
      </c>
      <c r="L2278" s="56" t="s">
        <v>7138</v>
      </c>
      <c r="M2278" s="73">
        <v>41196</v>
      </c>
      <c r="N2278" s="56"/>
      <c r="O2278" s="56"/>
      <c r="P2278" s="56" t="s">
        <v>1476</v>
      </c>
      <c r="Q2278" s="56"/>
      <c r="R2278" s="56" t="s">
        <v>18</v>
      </c>
      <c r="S2278" s="56" t="s">
        <v>11415</v>
      </c>
      <c r="T2278" s="56" t="s">
        <v>7140</v>
      </c>
      <c r="U2278" s="57">
        <v>4926195</v>
      </c>
      <c r="V2278" s="57">
        <v>-3028455.54</v>
      </c>
      <c r="W2278" s="57">
        <v>1897739.46</v>
      </c>
      <c r="X2278" s="57">
        <v>0</v>
      </c>
      <c r="Y2278" s="73">
        <v>41196</v>
      </c>
      <c r="Z2278" s="57">
        <v>-427248.28</v>
      </c>
      <c r="AA2278" s="57">
        <v>0</v>
      </c>
      <c r="AB2278" s="57">
        <v>1470491.18</v>
      </c>
      <c r="AC2278" s="57">
        <v>0</v>
      </c>
      <c r="AD2278" s="56" t="s">
        <v>9255</v>
      </c>
      <c r="AE2278" s="57">
        <v>0</v>
      </c>
      <c r="AF2278" s="57">
        <v>0</v>
      </c>
      <c r="AG2278" s="57">
        <v>0</v>
      </c>
      <c r="AI2278"/>
      <c r="AJ2278"/>
    </row>
    <row r="2279" spans="1:36">
      <c r="A2279" s="56" t="s">
        <v>48</v>
      </c>
      <c r="B2279" s="56" t="s">
        <v>11427</v>
      </c>
      <c r="C2279" s="56">
        <v>2101010050</v>
      </c>
      <c r="D2279" s="56" t="s">
        <v>43</v>
      </c>
      <c r="E2279" s="56">
        <v>2101020050</v>
      </c>
      <c r="F2279" s="56">
        <v>5401010050</v>
      </c>
      <c r="G2279" s="56" t="s">
        <v>11428</v>
      </c>
      <c r="H2279" s="56">
        <v>400302</v>
      </c>
      <c r="I2279" s="56" t="s">
        <v>11571</v>
      </c>
      <c r="J2279" s="56" t="s">
        <v>5325</v>
      </c>
      <c r="K2279" s="56" t="s">
        <v>5003</v>
      </c>
      <c r="L2279" s="56" t="s">
        <v>7138</v>
      </c>
      <c r="M2279" s="73">
        <v>41196</v>
      </c>
      <c r="N2279" s="56"/>
      <c r="O2279" s="56"/>
      <c r="P2279" s="56" t="s">
        <v>1476</v>
      </c>
      <c r="Q2279" s="56"/>
      <c r="R2279" s="56" t="s">
        <v>18</v>
      </c>
      <c r="S2279" s="56" t="s">
        <v>11415</v>
      </c>
      <c r="T2279" s="56" t="s">
        <v>7140</v>
      </c>
      <c r="U2279" s="57">
        <v>935687</v>
      </c>
      <c r="V2279" s="57">
        <v>-575228.21</v>
      </c>
      <c r="W2279" s="57">
        <v>360458.79</v>
      </c>
      <c r="X2279" s="57">
        <v>0</v>
      </c>
      <c r="Y2279" s="73">
        <v>41196</v>
      </c>
      <c r="Z2279" s="57">
        <v>-81152.02</v>
      </c>
      <c r="AA2279" s="57">
        <v>0</v>
      </c>
      <c r="AB2279" s="57">
        <v>279306.77</v>
      </c>
      <c r="AC2279" s="57">
        <v>0</v>
      </c>
      <c r="AD2279" s="56" t="s">
        <v>9255</v>
      </c>
      <c r="AE2279" s="57">
        <v>0</v>
      </c>
      <c r="AF2279" s="57">
        <v>0</v>
      </c>
      <c r="AG2279" s="57">
        <v>0</v>
      </c>
      <c r="AI2279"/>
      <c r="AJ2279"/>
    </row>
    <row r="2280" spans="1:36">
      <c r="A2280" s="56" t="s">
        <v>48</v>
      </c>
      <c r="B2280" s="56" t="s">
        <v>11427</v>
      </c>
      <c r="C2280" s="56">
        <v>2101010050</v>
      </c>
      <c r="D2280" s="56" t="s">
        <v>43</v>
      </c>
      <c r="E2280" s="56">
        <v>2101020050</v>
      </c>
      <c r="F2280" s="56">
        <v>5401010050</v>
      </c>
      <c r="G2280" s="56" t="s">
        <v>11428</v>
      </c>
      <c r="H2280" s="56">
        <v>400302</v>
      </c>
      <c r="I2280" s="56" t="s">
        <v>11571</v>
      </c>
      <c r="J2280" s="56" t="s">
        <v>5326</v>
      </c>
      <c r="K2280" s="56" t="s">
        <v>5005</v>
      </c>
      <c r="L2280" s="56" t="s">
        <v>7138</v>
      </c>
      <c r="M2280" s="73">
        <v>41196</v>
      </c>
      <c r="N2280" s="56"/>
      <c r="O2280" s="56"/>
      <c r="P2280" s="56" t="s">
        <v>1476</v>
      </c>
      <c r="Q2280" s="56"/>
      <c r="R2280" s="56" t="s">
        <v>18</v>
      </c>
      <c r="S2280" s="56" t="s">
        <v>11415</v>
      </c>
      <c r="T2280" s="56" t="s">
        <v>7140</v>
      </c>
      <c r="U2280" s="57">
        <v>12468053</v>
      </c>
      <c r="V2280" s="57">
        <v>-7664931.2000000002</v>
      </c>
      <c r="W2280" s="57">
        <v>4803121.8</v>
      </c>
      <c r="X2280" s="57">
        <v>0</v>
      </c>
      <c r="Y2280" s="73">
        <v>41196</v>
      </c>
      <c r="Z2280" s="57">
        <v>-1081352.5900000001</v>
      </c>
      <c r="AA2280" s="57">
        <v>0</v>
      </c>
      <c r="AB2280" s="57">
        <v>3721769.21</v>
      </c>
      <c r="AC2280" s="57">
        <v>0</v>
      </c>
      <c r="AD2280" s="56" t="s">
        <v>9255</v>
      </c>
      <c r="AE2280" s="57">
        <v>0</v>
      </c>
      <c r="AF2280" s="57">
        <v>0</v>
      </c>
      <c r="AG2280" s="57">
        <v>0</v>
      </c>
      <c r="AI2280"/>
      <c r="AJ2280"/>
    </row>
    <row r="2281" spans="1:36">
      <c r="A2281" s="56" t="s">
        <v>48</v>
      </c>
      <c r="B2281" s="56" t="s">
        <v>11427</v>
      </c>
      <c r="C2281" s="56">
        <v>2101010050</v>
      </c>
      <c r="D2281" s="56" t="s">
        <v>43</v>
      </c>
      <c r="E2281" s="56">
        <v>2101020050</v>
      </c>
      <c r="F2281" s="56">
        <v>5401010050</v>
      </c>
      <c r="G2281" s="56" t="s">
        <v>11428</v>
      </c>
      <c r="H2281" s="56">
        <v>400302</v>
      </c>
      <c r="I2281" s="56" t="s">
        <v>11572</v>
      </c>
      <c r="J2281" s="56" t="s">
        <v>5123</v>
      </c>
      <c r="K2281" s="56" t="s">
        <v>4592</v>
      </c>
      <c r="L2281" s="56" t="s">
        <v>7138</v>
      </c>
      <c r="M2281" s="73">
        <v>41196</v>
      </c>
      <c r="N2281" s="56"/>
      <c r="O2281" s="56"/>
      <c r="P2281" s="56" t="s">
        <v>1476</v>
      </c>
      <c r="Q2281" s="56"/>
      <c r="R2281" s="56" t="s">
        <v>18</v>
      </c>
      <c r="S2281" s="56" t="s">
        <v>11415</v>
      </c>
      <c r="T2281" s="56" t="s">
        <v>7140</v>
      </c>
      <c r="U2281" s="57">
        <v>406741</v>
      </c>
      <c r="V2281" s="57">
        <v>-250050.6</v>
      </c>
      <c r="W2281" s="57">
        <v>156690.4</v>
      </c>
      <c r="X2281" s="57">
        <v>0</v>
      </c>
      <c r="Y2281" s="73">
        <v>41196</v>
      </c>
      <c r="Z2281" s="57">
        <v>-35276.54</v>
      </c>
      <c r="AA2281" s="57">
        <v>0</v>
      </c>
      <c r="AB2281" s="57">
        <v>121413.86</v>
      </c>
      <c r="AC2281" s="57">
        <v>0</v>
      </c>
      <c r="AD2281" s="56" t="s">
        <v>9255</v>
      </c>
      <c r="AE2281" s="57">
        <v>0</v>
      </c>
      <c r="AF2281" s="57">
        <v>0</v>
      </c>
      <c r="AG2281" s="57">
        <v>0</v>
      </c>
      <c r="AI2281"/>
      <c r="AJ2281"/>
    </row>
    <row r="2282" spans="1:36">
      <c r="A2282" s="56" t="s">
        <v>48</v>
      </c>
      <c r="B2282" s="56" t="s">
        <v>11427</v>
      </c>
      <c r="C2282" s="56">
        <v>2101010050</v>
      </c>
      <c r="D2282" s="56" t="s">
        <v>43</v>
      </c>
      <c r="E2282" s="56">
        <v>2101020050</v>
      </c>
      <c r="F2282" s="56">
        <v>5401010050</v>
      </c>
      <c r="G2282" s="56" t="s">
        <v>11428</v>
      </c>
      <c r="H2282" s="56">
        <v>400302</v>
      </c>
      <c r="I2282" s="56" t="s">
        <v>11571</v>
      </c>
      <c r="J2282" s="56" t="s">
        <v>5328</v>
      </c>
      <c r="K2282" s="56" t="s">
        <v>5009</v>
      </c>
      <c r="L2282" s="56" t="s">
        <v>7138</v>
      </c>
      <c r="M2282" s="73">
        <v>41196</v>
      </c>
      <c r="N2282" s="56"/>
      <c r="O2282" s="56"/>
      <c r="P2282" s="56" t="s">
        <v>1476</v>
      </c>
      <c r="Q2282" s="56"/>
      <c r="R2282" s="56" t="s">
        <v>18</v>
      </c>
      <c r="S2282" s="56" t="s">
        <v>11415</v>
      </c>
      <c r="T2282" s="56" t="s">
        <v>7140</v>
      </c>
      <c r="U2282" s="57">
        <v>14353810</v>
      </c>
      <c r="V2282" s="57">
        <v>-8824229.7899999991</v>
      </c>
      <c r="W2282" s="57">
        <v>5529580.21</v>
      </c>
      <c r="X2282" s="57">
        <v>0</v>
      </c>
      <c r="Y2282" s="73">
        <v>41196</v>
      </c>
      <c r="Z2282" s="57">
        <v>-1244904.08</v>
      </c>
      <c r="AA2282" s="57">
        <v>0</v>
      </c>
      <c r="AB2282" s="57">
        <v>4284676.13</v>
      </c>
      <c r="AC2282" s="57">
        <v>0</v>
      </c>
      <c r="AD2282" s="56" t="s">
        <v>9255</v>
      </c>
      <c r="AE2282" s="57">
        <v>0</v>
      </c>
      <c r="AF2282" s="57">
        <v>0</v>
      </c>
      <c r="AG2282" s="57">
        <v>0</v>
      </c>
      <c r="AI2282"/>
      <c r="AJ2282"/>
    </row>
    <row r="2283" spans="1:36">
      <c r="A2283" s="56" t="s">
        <v>48</v>
      </c>
      <c r="B2283" s="56" t="s">
        <v>11427</v>
      </c>
      <c r="C2283" s="56">
        <v>2101010050</v>
      </c>
      <c r="D2283" s="56" t="s">
        <v>43</v>
      </c>
      <c r="E2283" s="56">
        <v>2101020050</v>
      </c>
      <c r="F2283" s="56">
        <v>5401010050</v>
      </c>
      <c r="G2283" s="56" t="s">
        <v>11428</v>
      </c>
      <c r="H2283" s="56">
        <v>400302</v>
      </c>
      <c r="I2283" s="56" t="s">
        <v>11566</v>
      </c>
      <c r="J2283" s="56" t="s">
        <v>5360</v>
      </c>
      <c r="K2283" s="56" t="s">
        <v>1612</v>
      </c>
      <c r="L2283" s="56" t="s">
        <v>7138</v>
      </c>
      <c r="M2283" s="73">
        <v>41196</v>
      </c>
      <c r="N2283" s="56"/>
      <c r="O2283" s="56"/>
      <c r="P2283" s="56" t="s">
        <v>1476</v>
      </c>
      <c r="Q2283" s="56"/>
      <c r="R2283" s="56" t="s">
        <v>18</v>
      </c>
      <c r="S2283" s="56" t="s">
        <v>11415</v>
      </c>
      <c r="T2283" s="56" t="s">
        <v>7140</v>
      </c>
      <c r="U2283" s="57">
        <v>29000370</v>
      </c>
      <c r="V2283" s="57">
        <v>-17828432.649999999</v>
      </c>
      <c r="W2283" s="57">
        <v>11171937.35</v>
      </c>
      <c r="X2283" s="57">
        <v>0</v>
      </c>
      <c r="Y2283" s="73">
        <v>41196</v>
      </c>
      <c r="Z2283" s="57">
        <v>-2515198.2200000002</v>
      </c>
      <c r="AA2283" s="57">
        <v>0</v>
      </c>
      <c r="AB2283" s="57">
        <v>8656739.1300000008</v>
      </c>
      <c r="AC2283" s="57">
        <v>0</v>
      </c>
      <c r="AD2283" s="56" t="s">
        <v>9255</v>
      </c>
      <c r="AE2283" s="57">
        <v>0</v>
      </c>
      <c r="AF2283" s="57">
        <v>0</v>
      </c>
      <c r="AG2283" s="57">
        <v>0</v>
      </c>
      <c r="AI2283"/>
      <c r="AJ2283"/>
    </row>
    <row r="2284" spans="1:36">
      <c r="A2284" s="56" t="s">
        <v>48</v>
      </c>
      <c r="B2284" s="56" t="s">
        <v>11427</v>
      </c>
      <c r="C2284" s="56">
        <v>2101010050</v>
      </c>
      <c r="D2284" s="56" t="s">
        <v>43</v>
      </c>
      <c r="E2284" s="56">
        <v>2101020050</v>
      </c>
      <c r="F2284" s="56">
        <v>5401010050</v>
      </c>
      <c r="G2284" s="56" t="s">
        <v>11428</v>
      </c>
      <c r="H2284" s="56">
        <v>400302</v>
      </c>
      <c r="I2284" s="56" t="s">
        <v>11571</v>
      </c>
      <c r="J2284" s="56" t="s">
        <v>5329</v>
      </c>
      <c r="K2284" s="56" t="s">
        <v>5011</v>
      </c>
      <c r="L2284" s="56" t="s">
        <v>7138</v>
      </c>
      <c r="M2284" s="73">
        <v>41196</v>
      </c>
      <c r="N2284" s="56"/>
      <c r="O2284" s="56"/>
      <c r="P2284" s="56" t="s">
        <v>1476</v>
      </c>
      <c r="Q2284" s="56"/>
      <c r="R2284" s="56" t="s">
        <v>18</v>
      </c>
      <c r="S2284" s="56" t="s">
        <v>11415</v>
      </c>
      <c r="T2284" s="56" t="s">
        <v>7140</v>
      </c>
      <c r="U2284" s="57">
        <v>18831478</v>
      </c>
      <c r="V2284" s="57">
        <v>-11576946.960000001</v>
      </c>
      <c r="W2284" s="57">
        <v>7254531.04</v>
      </c>
      <c r="X2284" s="57">
        <v>0</v>
      </c>
      <c r="Y2284" s="73">
        <v>41196</v>
      </c>
      <c r="Z2284" s="57">
        <v>-1633251.5</v>
      </c>
      <c r="AA2284" s="57">
        <v>0</v>
      </c>
      <c r="AB2284" s="57">
        <v>5621279.54</v>
      </c>
      <c r="AC2284" s="57">
        <v>0</v>
      </c>
      <c r="AD2284" s="56" t="s">
        <v>9255</v>
      </c>
      <c r="AE2284" s="57">
        <v>0</v>
      </c>
      <c r="AF2284" s="57">
        <v>0</v>
      </c>
      <c r="AG2284" s="57">
        <v>0</v>
      </c>
      <c r="AI2284"/>
      <c r="AJ2284"/>
    </row>
    <row r="2285" spans="1:36">
      <c r="A2285" s="56" t="s">
        <v>48</v>
      </c>
      <c r="B2285" s="56" t="s">
        <v>11427</v>
      </c>
      <c r="C2285" s="56">
        <v>2101010050</v>
      </c>
      <c r="D2285" s="56" t="s">
        <v>43</v>
      </c>
      <c r="E2285" s="56">
        <v>2101020050</v>
      </c>
      <c r="F2285" s="56">
        <v>5401010050</v>
      </c>
      <c r="G2285" s="56" t="s">
        <v>11428</v>
      </c>
      <c r="H2285" s="56">
        <v>400302</v>
      </c>
      <c r="I2285" s="56" t="s">
        <v>11571</v>
      </c>
      <c r="J2285" s="56" t="s">
        <v>5330</v>
      </c>
      <c r="K2285" s="56" t="s">
        <v>1620</v>
      </c>
      <c r="L2285" s="56" t="s">
        <v>7138</v>
      </c>
      <c r="M2285" s="73">
        <v>41196</v>
      </c>
      <c r="N2285" s="56"/>
      <c r="O2285" s="56"/>
      <c r="P2285" s="56" t="s">
        <v>1476</v>
      </c>
      <c r="Q2285" s="56"/>
      <c r="R2285" s="56" t="s">
        <v>18</v>
      </c>
      <c r="S2285" s="56" t="s">
        <v>11415</v>
      </c>
      <c r="T2285" s="56" t="s">
        <v>7140</v>
      </c>
      <c r="U2285" s="57">
        <v>151740864</v>
      </c>
      <c r="V2285" s="57">
        <v>-93285078.120000005</v>
      </c>
      <c r="W2285" s="57">
        <v>58455785.880000003</v>
      </c>
      <c r="X2285" s="57">
        <v>0</v>
      </c>
      <c r="Y2285" s="73">
        <v>41196</v>
      </c>
      <c r="Z2285" s="57">
        <v>-13160464.800000001</v>
      </c>
      <c r="AA2285" s="57">
        <v>0</v>
      </c>
      <c r="AB2285" s="57">
        <v>45295321.079999998</v>
      </c>
      <c r="AC2285" s="57">
        <v>0</v>
      </c>
      <c r="AD2285" s="56" t="s">
        <v>9255</v>
      </c>
      <c r="AE2285" s="57">
        <v>0</v>
      </c>
      <c r="AF2285" s="57">
        <v>0</v>
      </c>
      <c r="AG2285" s="57">
        <v>0</v>
      </c>
      <c r="AI2285"/>
      <c r="AJ2285"/>
    </row>
    <row r="2286" spans="1:36">
      <c r="A2286" s="56" t="s">
        <v>48</v>
      </c>
      <c r="B2286" s="56" t="s">
        <v>11427</v>
      </c>
      <c r="C2286" s="56">
        <v>2101010050</v>
      </c>
      <c r="D2286" s="56" t="s">
        <v>43</v>
      </c>
      <c r="E2286" s="56">
        <v>2101020050</v>
      </c>
      <c r="F2286" s="56">
        <v>5401010050</v>
      </c>
      <c r="G2286" s="56" t="s">
        <v>11428</v>
      </c>
      <c r="H2286" s="56">
        <v>400302</v>
      </c>
      <c r="I2286" s="56" t="s">
        <v>11571</v>
      </c>
      <c r="J2286" s="56" t="s">
        <v>5331</v>
      </c>
      <c r="K2286" s="56" t="s">
        <v>5013</v>
      </c>
      <c r="L2286" s="56" t="s">
        <v>7138</v>
      </c>
      <c r="M2286" s="73">
        <v>41196</v>
      </c>
      <c r="N2286" s="56"/>
      <c r="O2286" s="56"/>
      <c r="P2286" s="56" t="s">
        <v>1476</v>
      </c>
      <c r="Q2286" s="56"/>
      <c r="R2286" s="56" t="s">
        <v>18</v>
      </c>
      <c r="S2286" s="56" t="s">
        <v>11415</v>
      </c>
      <c r="T2286" s="56" t="s">
        <v>7140</v>
      </c>
      <c r="U2286" s="57">
        <v>34548271</v>
      </c>
      <c r="V2286" s="57">
        <v>-21239092.170000002</v>
      </c>
      <c r="W2286" s="57">
        <v>13309178.83</v>
      </c>
      <c r="X2286" s="57">
        <v>0</v>
      </c>
      <c r="Y2286" s="73">
        <v>41196</v>
      </c>
      <c r="Z2286" s="57">
        <v>-2996366.85</v>
      </c>
      <c r="AA2286" s="57">
        <v>0</v>
      </c>
      <c r="AB2286" s="57">
        <v>10312811.98</v>
      </c>
      <c r="AC2286" s="57">
        <v>0</v>
      </c>
      <c r="AD2286" s="56" t="s">
        <v>9255</v>
      </c>
      <c r="AE2286" s="57">
        <v>0</v>
      </c>
      <c r="AF2286" s="57">
        <v>0</v>
      </c>
      <c r="AG2286" s="57">
        <v>0</v>
      </c>
      <c r="AI2286"/>
      <c r="AJ2286"/>
    </row>
    <row r="2287" spans="1:36">
      <c r="A2287" s="56" t="s">
        <v>48</v>
      </c>
      <c r="B2287" s="56" t="s">
        <v>11427</v>
      </c>
      <c r="C2287" s="56">
        <v>2101010050</v>
      </c>
      <c r="D2287" s="56" t="s">
        <v>43</v>
      </c>
      <c r="E2287" s="56">
        <v>2101020050</v>
      </c>
      <c r="F2287" s="56">
        <v>5401010050</v>
      </c>
      <c r="G2287" s="56" t="s">
        <v>11428</v>
      </c>
      <c r="H2287" s="56">
        <v>400302</v>
      </c>
      <c r="I2287" s="56" t="s">
        <v>11565</v>
      </c>
      <c r="J2287" s="56" t="s">
        <v>5335</v>
      </c>
      <c r="K2287" s="56" t="s">
        <v>1311</v>
      </c>
      <c r="L2287" s="56" t="s">
        <v>7138</v>
      </c>
      <c r="M2287" s="73">
        <v>41196</v>
      </c>
      <c r="N2287" s="56"/>
      <c r="O2287" s="56"/>
      <c r="P2287" s="56" t="s">
        <v>1476</v>
      </c>
      <c r="Q2287" s="56"/>
      <c r="R2287" s="56" t="s">
        <v>18</v>
      </c>
      <c r="S2287" s="56" t="s">
        <v>11415</v>
      </c>
      <c r="T2287" s="56" t="s">
        <v>7140</v>
      </c>
      <c r="U2287" s="57">
        <v>1448575</v>
      </c>
      <c r="V2287" s="57">
        <v>-890534.11</v>
      </c>
      <c r="W2287" s="57">
        <v>558040.89</v>
      </c>
      <c r="X2287" s="57">
        <v>0</v>
      </c>
      <c r="Y2287" s="73">
        <v>41196</v>
      </c>
      <c r="Z2287" s="57">
        <v>-125634.74</v>
      </c>
      <c r="AA2287" s="57">
        <v>0</v>
      </c>
      <c r="AB2287" s="57">
        <v>432406.15</v>
      </c>
      <c r="AC2287" s="57">
        <v>0</v>
      </c>
      <c r="AD2287" s="56" t="s">
        <v>9255</v>
      </c>
      <c r="AE2287" s="57">
        <v>0</v>
      </c>
      <c r="AF2287" s="57">
        <v>0</v>
      </c>
      <c r="AG2287" s="57">
        <v>0</v>
      </c>
      <c r="AI2287"/>
      <c r="AJ2287"/>
    </row>
    <row r="2288" spans="1:36">
      <c r="A2288" s="56" t="s">
        <v>48</v>
      </c>
      <c r="B2288" s="56" t="s">
        <v>11427</v>
      </c>
      <c r="C2288" s="56">
        <v>2101010050</v>
      </c>
      <c r="D2288" s="56" t="s">
        <v>43</v>
      </c>
      <c r="E2288" s="56">
        <v>2101020050</v>
      </c>
      <c r="F2288" s="56">
        <v>5401010050</v>
      </c>
      <c r="G2288" s="56" t="s">
        <v>11428</v>
      </c>
      <c r="H2288" s="56">
        <v>400303</v>
      </c>
      <c r="I2288" s="56" t="s">
        <v>11519</v>
      </c>
      <c r="J2288" s="56" t="s">
        <v>5392</v>
      </c>
      <c r="K2288" s="56" t="s">
        <v>1172</v>
      </c>
      <c r="L2288" s="56" t="s">
        <v>7138</v>
      </c>
      <c r="M2288" s="73">
        <v>40672</v>
      </c>
      <c r="N2288" s="56"/>
      <c r="O2288" s="56"/>
      <c r="P2288" s="56" t="s">
        <v>1476</v>
      </c>
      <c r="Q2288" s="56"/>
      <c r="R2288" s="56" t="s">
        <v>18</v>
      </c>
      <c r="S2288" s="56" t="s">
        <v>11415</v>
      </c>
      <c r="T2288" s="56" t="s">
        <v>7140</v>
      </c>
      <c r="U2288" s="57">
        <v>8097548</v>
      </c>
      <c r="V2288" s="57">
        <v>-5911425.8899999997</v>
      </c>
      <c r="W2288" s="57">
        <v>2186122.11</v>
      </c>
      <c r="X2288" s="57">
        <v>0</v>
      </c>
      <c r="Y2288" s="73">
        <v>40672</v>
      </c>
      <c r="Z2288" s="57">
        <v>-775665.88</v>
      </c>
      <c r="AA2288" s="57">
        <v>0</v>
      </c>
      <c r="AB2288" s="57">
        <v>1410456.23</v>
      </c>
      <c r="AC2288" s="57">
        <v>0</v>
      </c>
      <c r="AD2288" s="56" t="s">
        <v>9255</v>
      </c>
      <c r="AE2288" s="57">
        <v>0</v>
      </c>
      <c r="AF2288" s="57">
        <v>0</v>
      </c>
      <c r="AG2288" s="57">
        <v>0</v>
      </c>
      <c r="AI2288"/>
      <c r="AJ2288"/>
    </row>
    <row r="2289" spans="1:36">
      <c r="A2289" s="56" t="s">
        <v>48</v>
      </c>
      <c r="B2289" s="56" t="s">
        <v>11427</v>
      </c>
      <c r="C2289" s="56">
        <v>2101010050</v>
      </c>
      <c r="D2289" s="56" t="s">
        <v>43</v>
      </c>
      <c r="E2289" s="56">
        <v>2101020050</v>
      </c>
      <c r="F2289" s="56">
        <v>5401010050</v>
      </c>
      <c r="G2289" s="56" t="s">
        <v>11428</v>
      </c>
      <c r="H2289" s="56">
        <v>400303</v>
      </c>
      <c r="I2289" s="56" t="s">
        <v>11520</v>
      </c>
      <c r="J2289" s="56" t="s">
        <v>5459</v>
      </c>
      <c r="K2289" s="56" t="s">
        <v>1226</v>
      </c>
      <c r="L2289" s="56" t="s">
        <v>7138</v>
      </c>
      <c r="M2289" s="73">
        <v>40672</v>
      </c>
      <c r="N2289" s="56"/>
      <c r="O2289" s="56"/>
      <c r="P2289" s="56" t="s">
        <v>1476</v>
      </c>
      <c r="Q2289" s="56"/>
      <c r="R2289" s="56" t="s">
        <v>18</v>
      </c>
      <c r="S2289" s="56" t="s">
        <v>11415</v>
      </c>
      <c r="T2289" s="56" t="s">
        <v>7140</v>
      </c>
      <c r="U2289" s="57">
        <v>248229771</v>
      </c>
      <c r="V2289" s="57">
        <v>-181114327.13999999</v>
      </c>
      <c r="W2289" s="57">
        <v>67115443.859999999</v>
      </c>
      <c r="X2289" s="57">
        <v>0</v>
      </c>
      <c r="Y2289" s="73">
        <v>40672</v>
      </c>
      <c r="Z2289" s="57">
        <v>-23821539.859999999</v>
      </c>
      <c r="AA2289" s="57">
        <v>0</v>
      </c>
      <c r="AB2289" s="57">
        <v>43293904</v>
      </c>
      <c r="AC2289" s="57">
        <v>0</v>
      </c>
      <c r="AD2289" s="56" t="s">
        <v>9255</v>
      </c>
      <c r="AE2289" s="57">
        <v>0</v>
      </c>
      <c r="AF2289" s="57">
        <v>0</v>
      </c>
      <c r="AG2289" s="57">
        <v>0</v>
      </c>
      <c r="AI2289"/>
      <c r="AJ2289"/>
    </row>
    <row r="2290" spans="1:36">
      <c r="A2290" s="56" t="s">
        <v>48</v>
      </c>
      <c r="B2290" s="56" t="s">
        <v>11427</v>
      </c>
      <c r="C2290" s="56">
        <v>2101010050</v>
      </c>
      <c r="D2290" s="56" t="s">
        <v>43</v>
      </c>
      <c r="E2290" s="56">
        <v>2101020050</v>
      </c>
      <c r="F2290" s="56">
        <v>5401010050</v>
      </c>
      <c r="G2290" s="56" t="s">
        <v>11428</v>
      </c>
      <c r="H2290" s="56">
        <v>400303</v>
      </c>
      <c r="I2290" s="56" t="s">
        <v>11520</v>
      </c>
      <c r="J2290" s="56" t="s">
        <v>5462</v>
      </c>
      <c r="K2290" s="56" t="s">
        <v>4735</v>
      </c>
      <c r="L2290" s="56" t="s">
        <v>7138</v>
      </c>
      <c r="M2290" s="73">
        <v>40672</v>
      </c>
      <c r="N2290" s="56"/>
      <c r="O2290" s="56"/>
      <c r="P2290" s="56" t="s">
        <v>1476</v>
      </c>
      <c r="Q2290" s="56"/>
      <c r="R2290" s="56" t="s">
        <v>18</v>
      </c>
      <c r="S2290" s="56" t="s">
        <v>11415</v>
      </c>
      <c r="T2290" s="56" t="s">
        <v>7140</v>
      </c>
      <c r="U2290" s="57">
        <v>31993098</v>
      </c>
      <c r="V2290" s="57">
        <v>-23342938.23</v>
      </c>
      <c r="W2290" s="57">
        <v>8650159.7699999996</v>
      </c>
      <c r="X2290" s="57">
        <v>0</v>
      </c>
      <c r="Y2290" s="73">
        <v>40672</v>
      </c>
      <c r="Z2290" s="57">
        <v>-3070232.89</v>
      </c>
      <c r="AA2290" s="57">
        <v>0</v>
      </c>
      <c r="AB2290" s="57">
        <v>5579926.8799999999</v>
      </c>
      <c r="AC2290" s="57">
        <v>0</v>
      </c>
      <c r="AD2290" s="56" t="s">
        <v>9255</v>
      </c>
      <c r="AE2290" s="57">
        <v>0</v>
      </c>
      <c r="AF2290" s="57">
        <v>0</v>
      </c>
      <c r="AG2290" s="57">
        <v>0</v>
      </c>
      <c r="AI2290"/>
      <c r="AJ2290"/>
    </row>
    <row r="2291" spans="1:36">
      <c r="A2291" s="56" t="s">
        <v>48</v>
      </c>
      <c r="B2291" s="56" t="s">
        <v>11427</v>
      </c>
      <c r="C2291" s="56">
        <v>2101010050</v>
      </c>
      <c r="D2291" s="56" t="s">
        <v>43</v>
      </c>
      <c r="E2291" s="56">
        <v>2101020050</v>
      </c>
      <c r="F2291" s="56">
        <v>5401010050</v>
      </c>
      <c r="G2291" s="56" t="s">
        <v>11428</v>
      </c>
      <c r="H2291" s="56">
        <v>400303</v>
      </c>
      <c r="I2291" s="56" t="s">
        <v>11520</v>
      </c>
      <c r="J2291" s="56" t="s">
        <v>5472</v>
      </c>
      <c r="K2291" s="56" t="s">
        <v>4753</v>
      </c>
      <c r="L2291" s="56" t="s">
        <v>7138</v>
      </c>
      <c r="M2291" s="73">
        <v>40672</v>
      </c>
      <c r="N2291" s="56"/>
      <c r="O2291" s="56"/>
      <c r="P2291" s="56" t="s">
        <v>1476</v>
      </c>
      <c r="Q2291" s="56"/>
      <c r="R2291" s="56" t="s">
        <v>18</v>
      </c>
      <c r="S2291" s="56" t="s">
        <v>11415</v>
      </c>
      <c r="T2291" s="56" t="s">
        <v>7140</v>
      </c>
      <c r="U2291" s="57">
        <v>2201394</v>
      </c>
      <c r="V2291" s="57">
        <v>-1606181.3</v>
      </c>
      <c r="W2291" s="57">
        <v>595212.69999999995</v>
      </c>
      <c r="X2291" s="57">
        <v>0</v>
      </c>
      <c r="Y2291" s="73">
        <v>40672</v>
      </c>
      <c r="Z2291" s="57">
        <v>-211261.75</v>
      </c>
      <c r="AA2291" s="57">
        <v>0</v>
      </c>
      <c r="AB2291" s="57">
        <v>383950.95</v>
      </c>
      <c r="AC2291" s="57">
        <v>0</v>
      </c>
      <c r="AD2291" s="56" t="s">
        <v>9255</v>
      </c>
      <c r="AE2291" s="57">
        <v>0</v>
      </c>
      <c r="AF2291" s="57">
        <v>0</v>
      </c>
      <c r="AG2291" s="57">
        <v>0</v>
      </c>
      <c r="AI2291"/>
      <c r="AJ2291"/>
    </row>
    <row r="2292" spans="1:36">
      <c r="A2292" s="56" t="s">
        <v>48</v>
      </c>
      <c r="B2292" s="56" t="s">
        <v>11427</v>
      </c>
      <c r="C2292" s="56">
        <v>2101010050</v>
      </c>
      <c r="D2292" s="56" t="s">
        <v>43</v>
      </c>
      <c r="E2292" s="56">
        <v>2101020050</v>
      </c>
      <c r="F2292" s="56">
        <v>5401010050</v>
      </c>
      <c r="G2292" s="56" t="s">
        <v>11428</v>
      </c>
      <c r="H2292" s="56">
        <v>400303</v>
      </c>
      <c r="I2292" s="56" t="s">
        <v>11520</v>
      </c>
      <c r="J2292" s="56" t="s">
        <v>5475</v>
      </c>
      <c r="K2292" s="56" t="s">
        <v>1303</v>
      </c>
      <c r="L2292" s="56" t="s">
        <v>7138</v>
      </c>
      <c r="M2292" s="73">
        <v>40672</v>
      </c>
      <c r="N2292" s="56"/>
      <c r="O2292" s="56"/>
      <c r="P2292" s="56" t="s">
        <v>1476</v>
      </c>
      <c r="Q2292" s="56"/>
      <c r="R2292" s="56" t="s">
        <v>18</v>
      </c>
      <c r="S2292" s="56" t="s">
        <v>11415</v>
      </c>
      <c r="T2292" s="56" t="s">
        <v>7140</v>
      </c>
      <c r="U2292" s="57">
        <v>5945236</v>
      </c>
      <c r="V2292" s="57">
        <v>-4337840.79</v>
      </c>
      <c r="W2292" s="57">
        <v>1607395.21</v>
      </c>
      <c r="X2292" s="57">
        <v>0</v>
      </c>
      <c r="Y2292" s="73">
        <v>40672</v>
      </c>
      <c r="Z2292" s="57">
        <v>-570514.42000000004</v>
      </c>
      <c r="AA2292" s="57">
        <v>0</v>
      </c>
      <c r="AB2292" s="57">
        <v>1036880.79</v>
      </c>
      <c r="AC2292" s="57">
        <v>0</v>
      </c>
      <c r="AD2292" s="56" t="s">
        <v>9255</v>
      </c>
      <c r="AE2292" s="57">
        <v>0</v>
      </c>
      <c r="AF2292" s="57">
        <v>0</v>
      </c>
      <c r="AG2292" s="57">
        <v>0</v>
      </c>
      <c r="AI2292"/>
      <c r="AJ2292"/>
    </row>
    <row r="2293" spans="1:36">
      <c r="A2293" s="56" t="s">
        <v>48</v>
      </c>
      <c r="B2293" s="56" t="s">
        <v>11427</v>
      </c>
      <c r="C2293" s="56">
        <v>2101010050</v>
      </c>
      <c r="D2293" s="56" t="s">
        <v>43</v>
      </c>
      <c r="E2293" s="56">
        <v>2101020050</v>
      </c>
      <c r="F2293" s="56">
        <v>5401010050</v>
      </c>
      <c r="G2293" s="56" t="s">
        <v>11428</v>
      </c>
      <c r="H2293" s="56">
        <v>400303</v>
      </c>
      <c r="I2293" s="56" t="s">
        <v>11520</v>
      </c>
      <c r="J2293" s="56" t="s">
        <v>5476</v>
      </c>
      <c r="K2293" s="56" t="s">
        <v>4760</v>
      </c>
      <c r="L2293" s="56" t="s">
        <v>7138</v>
      </c>
      <c r="M2293" s="73">
        <v>40672</v>
      </c>
      <c r="N2293" s="56"/>
      <c r="O2293" s="56"/>
      <c r="P2293" s="56" t="s">
        <v>1476</v>
      </c>
      <c r="Q2293" s="56"/>
      <c r="R2293" s="56" t="s">
        <v>18</v>
      </c>
      <c r="S2293" s="56" t="s">
        <v>11415</v>
      </c>
      <c r="T2293" s="56" t="s">
        <v>7140</v>
      </c>
      <c r="U2293" s="57">
        <v>61728457</v>
      </c>
      <c r="V2293" s="57">
        <v>-45039588.590000004</v>
      </c>
      <c r="W2293" s="57">
        <v>16688868.41</v>
      </c>
      <c r="X2293" s="57">
        <v>0</v>
      </c>
      <c r="Y2293" s="73">
        <v>40672</v>
      </c>
      <c r="Z2293" s="57">
        <v>-5923359.6100000003</v>
      </c>
      <c r="AA2293" s="57">
        <v>0</v>
      </c>
      <c r="AB2293" s="57">
        <v>10765508.800000001</v>
      </c>
      <c r="AC2293" s="57">
        <v>0</v>
      </c>
      <c r="AD2293" s="56" t="s">
        <v>9255</v>
      </c>
      <c r="AE2293" s="57">
        <v>0</v>
      </c>
      <c r="AF2293" s="57">
        <v>0</v>
      </c>
      <c r="AG2293" s="57">
        <v>0</v>
      </c>
      <c r="AI2293"/>
      <c r="AJ2293"/>
    </row>
    <row r="2294" spans="1:36">
      <c r="A2294" s="56" t="s">
        <v>48</v>
      </c>
      <c r="B2294" s="56" t="s">
        <v>11427</v>
      </c>
      <c r="C2294" s="56">
        <v>2101010050</v>
      </c>
      <c r="D2294" s="56" t="s">
        <v>43</v>
      </c>
      <c r="E2294" s="56">
        <v>2101020050</v>
      </c>
      <c r="F2294" s="56">
        <v>5401010050</v>
      </c>
      <c r="G2294" s="56" t="s">
        <v>11428</v>
      </c>
      <c r="H2294" s="56">
        <v>400303</v>
      </c>
      <c r="I2294" s="56" t="s">
        <v>11535</v>
      </c>
      <c r="J2294" s="56" t="s">
        <v>5407</v>
      </c>
      <c r="K2294" s="56" t="s">
        <v>1186</v>
      </c>
      <c r="L2294" s="56" t="s">
        <v>7138</v>
      </c>
      <c r="M2294" s="73">
        <v>40672</v>
      </c>
      <c r="N2294" s="56"/>
      <c r="O2294" s="56"/>
      <c r="P2294" s="56" t="s">
        <v>1476</v>
      </c>
      <c r="Q2294" s="56"/>
      <c r="R2294" s="56" t="s">
        <v>18</v>
      </c>
      <c r="S2294" s="56" t="s">
        <v>11415</v>
      </c>
      <c r="T2294" s="56" t="s">
        <v>7140</v>
      </c>
      <c r="U2294" s="57">
        <v>4135746</v>
      </c>
      <c r="V2294" s="57">
        <v>-3019204.9</v>
      </c>
      <c r="W2294" s="57">
        <v>1116541.1000000001</v>
      </c>
      <c r="X2294" s="57">
        <v>0</v>
      </c>
      <c r="Y2294" s="73">
        <v>40672</v>
      </c>
      <c r="Z2294" s="57">
        <v>-396163.98</v>
      </c>
      <c r="AA2294" s="57">
        <v>0</v>
      </c>
      <c r="AB2294" s="57">
        <v>720377.12</v>
      </c>
      <c r="AC2294" s="57">
        <v>0</v>
      </c>
      <c r="AD2294" s="56" t="s">
        <v>9255</v>
      </c>
      <c r="AE2294" s="57">
        <v>0</v>
      </c>
      <c r="AF2294" s="57">
        <v>0</v>
      </c>
      <c r="AG2294" s="57">
        <v>0</v>
      </c>
      <c r="AI2294"/>
      <c r="AJ2294"/>
    </row>
    <row r="2295" spans="1:36">
      <c r="A2295" s="56" t="s">
        <v>48</v>
      </c>
      <c r="B2295" s="56" t="s">
        <v>11427</v>
      </c>
      <c r="C2295" s="56">
        <v>2101010050</v>
      </c>
      <c r="D2295" s="56" t="s">
        <v>43</v>
      </c>
      <c r="E2295" s="56">
        <v>2101020050</v>
      </c>
      <c r="F2295" s="56">
        <v>5401010050</v>
      </c>
      <c r="G2295" s="56" t="s">
        <v>11428</v>
      </c>
      <c r="H2295" s="56">
        <v>400303</v>
      </c>
      <c r="I2295" s="56" t="s">
        <v>11535</v>
      </c>
      <c r="J2295" s="56" t="s">
        <v>5409</v>
      </c>
      <c r="K2295" s="56" t="s">
        <v>4649</v>
      </c>
      <c r="L2295" s="56" t="s">
        <v>7138</v>
      </c>
      <c r="M2295" s="73">
        <v>40672</v>
      </c>
      <c r="N2295" s="56"/>
      <c r="O2295" s="56"/>
      <c r="P2295" s="56" t="s">
        <v>1476</v>
      </c>
      <c r="Q2295" s="56"/>
      <c r="R2295" s="56" t="s">
        <v>18</v>
      </c>
      <c r="S2295" s="56" t="s">
        <v>11415</v>
      </c>
      <c r="T2295" s="56" t="s">
        <v>7140</v>
      </c>
      <c r="U2295" s="57">
        <v>9544030</v>
      </c>
      <c r="V2295" s="57">
        <v>-6967396.5300000003</v>
      </c>
      <c r="W2295" s="57">
        <v>2576633.4700000002</v>
      </c>
      <c r="X2295" s="57">
        <v>0</v>
      </c>
      <c r="Y2295" s="73">
        <v>40672</v>
      </c>
      <c r="Z2295" s="57">
        <v>-914224.61</v>
      </c>
      <c r="AA2295" s="57">
        <v>0</v>
      </c>
      <c r="AB2295" s="57">
        <v>1662408.86</v>
      </c>
      <c r="AC2295" s="57">
        <v>0</v>
      </c>
      <c r="AD2295" s="56" t="s">
        <v>9255</v>
      </c>
      <c r="AE2295" s="57">
        <v>0</v>
      </c>
      <c r="AF2295" s="57">
        <v>0</v>
      </c>
      <c r="AG2295" s="57">
        <v>0</v>
      </c>
      <c r="AI2295"/>
      <c r="AJ2295"/>
    </row>
    <row r="2296" spans="1:36">
      <c r="A2296" s="56" t="s">
        <v>48</v>
      </c>
      <c r="B2296" s="56" t="s">
        <v>11427</v>
      </c>
      <c r="C2296" s="56">
        <v>2101010050</v>
      </c>
      <c r="D2296" s="56" t="s">
        <v>43</v>
      </c>
      <c r="E2296" s="56">
        <v>2101020050</v>
      </c>
      <c r="F2296" s="56">
        <v>5401010050</v>
      </c>
      <c r="G2296" s="56" t="s">
        <v>11428</v>
      </c>
      <c r="H2296" s="56">
        <v>400303</v>
      </c>
      <c r="I2296" s="56" t="s">
        <v>11535</v>
      </c>
      <c r="J2296" s="56" t="s">
        <v>5418</v>
      </c>
      <c r="K2296" s="56" t="s">
        <v>4665</v>
      </c>
      <c r="L2296" s="56" t="s">
        <v>7138</v>
      </c>
      <c r="M2296" s="73">
        <v>40672</v>
      </c>
      <c r="N2296" s="56"/>
      <c r="O2296" s="56"/>
      <c r="P2296" s="56" t="s">
        <v>1476</v>
      </c>
      <c r="Q2296" s="56"/>
      <c r="R2296" s="56" t="s">
        <v>18</v>
      </c>
      <c r="S2296" s="56" t="s">
        <v>11415</v>
      </c>
      <c r="T2296" s="56" t="s">
        <v>7140</v>
      </c>
      <c r="U2296" s="57">
        <v>287413</v>
      </c>
      <c r="V2296" s="57">
        <v>-209819.05</v>
      </c>
      <c r="W2296" s="57">
        <v>77593.95</v>
      </c>
      <c r="X2296" s="57">
        <v>0</v>
      </c>
      <c r="Y2296" s="73">
        <v>40672</v>
      </c>
      <c r="Z2296" s="57">
        <v>-27531.4</v>
      </c>
      <c r="AA2296" s="57">
        <v>0</v>
      </c>
      <c r="AB2296" s="57">
        <v>50062.55</v>
      </c>
      <c r="AC2296" s="57">
        <v>0</v>
      </c>
      <c r="AD2296" s="56" t="s">
        <v>9255</v>
      </c>
      <c r="AE2296" s="57">
        <v>0</v>
      </c>
      <c r="AF2296" s="57">
        <v>0</v>
      </c>
      <c r="AG2296" s="57">
        <v>0</v>
      </c>
      <c r="AI2296"/>
      <c r="AJ2296"/>
    </row>
    <row r="2297" spans="1:36">
      <c r="A2297" s="56" t="s">
        <v>48</v>
      </c>
      <c r="B2297" s="56" t="s">
        <v>11427</v>
      </c>
      <c r="C2297" s="56">
        <v>2101010050</v>
      </c>
      <c r="D2297" s="56" t="s">
        <v>43</v>
      </c>
      <c r="E2297" s="56">
        <v>2101020050</v>
      </c>
      <c r="F2297" s="56">
        <v>5401010050</v>
      </c>
      <c r="G2297" s="56" t="s">
        <v>11428</v>
      </c>
      <c r="H2297" s="56">
        <v>400303</v>
      </c>
      <c r="I2297" s="56" t="s">
        <v>11535</v>
      </c>
      <c r="J2297" s="56" t="s">
        <v>5422</v>
      </c>
      <c r="K2297" s="56" t="s">
        <v>4673</v>
      </c>
      <c r="L2297" s="56" t="s">
        <v>7138</v>
      </c>
      <c r="M2297" s="73">
        <v>40672</v>
      </c>
      <c r="N2297" s="56"/>
      <c r="O2297" s="56"/>
      <c r="P2297" s="56" t="s">
        <v>1476</v>
      </c>
      <c r="Q2297" s="56"/>
      <c r="R2297" s="56" t="s">
        <v>18</v>
      </c>
      <c r="S2297" s="56" t="s">
        <v>11415</v>
      </c>
      <c r="T2297" s="56" t="s">
        <v>7140</v>
      </c>
      <c r="U2297" s="57">
        <v>831543</v>
      </c>
      <c r="V2297" s="57">
        <v>-607048.42000000004</v>
      </c>
      <c r="W2297" s="57">
        <v>224494.58</v>
      </c>
      <c r="X2297" s="57">
        <v>0</v>
      </c>
      <c r="Y2297" s="73">
        <v>40672</v>
      </c>
      <c r="Z2297" s="57">
        <v>-79653.740000000005</v>
      </c>
      <c r="AA2297" s="57">
        <v>0</v>
      </c>
      <c r="AB2297" s="57">
        <v>144840.84</v>
      </c>
      <c r="AC2297" s="57">
        <v>0</v>
      </c>
      <c r="AD2297" s="56" t="s">
        <v>9255</v>
      </c>
      <c r="AE2297" s="57">
        <v>0</v>
      </c>
      <c r="AF2297" s="57">
        <v>0</v>
      </c>
      <c r="AG2297" s="57">
        <v>0</v>
      </c>
      <c r="AI2297"/>
      <c r="AJ2297"/>
    </row>
    <row r="2298" spans="1:36">
      <c r="A2298" s="56" t="s">
        <v>48</v>
      </c>
      <c r="B2298" s="56" t="s">
        <v>11427</v>
      </c>
      <c r="C2298" s="56">
        <v>2101010050</v>
      </c>
      <c r="D2298" s="56" t="s">
        <v>43</v>
      </c>
      <c r="E2298" s="56">
        <v>2101020050</v>
      </c>
      <c r="F2298" s="56">
        <v>5401010050</v>
      </c>
      <c r="G2298" s="56" t="s">
        <v>11428</v>
      </c>
      <c r="H2298" s="56">
        <v>400303</v>
      </c>
      <c r="I2298" s="56" t="s">
        <v>11573</v>
      </c>
      <c r="J2298" s="56" t="s">
        <v>5608</v>
      </c>
      <c r="K2298" s="56" t="s">
        <v>5017</v>
      </c>
      <c r="L2298" s="56" t="s">
        <v>7138</v>
      </c>
      <c r="M2298" s="73">
        <v>40672</v>
      </c>
      <c r="N2298" s="56"/>
      <c r="O2298" s="56"/>
      <c r="P2298" s="56" t="s">
        <v>1476</v>
      </c>
      <c r="Q2298" s="56"/>
      <c r="R2298" s="56" t="s">
        <v>18</v>
      </c>
      <c r="S2298" s="56" t="s">
        <v>11415</v>
      </c>
      <c r="T2298" s="56" t="s">
        <v>7140</v>
      </c>
      <c r="U2298" s="57">
        <v>7128772</v>
      </c>
      <c r="V2298" s="57">
        <v>-5204193.84</v>
      </c>
      <c r="W2298" s="57">
        <v>1924578.16</v>
      </c>
      <c r="X2298" s="57">
        <v>0</v>
      </c>
      <c r="Y2298" s="73">
        <v>40672</v>
      </c>
      <c r="Z2298" s="57">
        <v>-682866.51</v>
      </c>
      <c r="AA2298" s="57">
        <v>0</v>
      </c>
      <c r="AB2298" s="57">
        <v>1241711.6499999999</v>
      </c>
      <c r="AC2298" s="57">
        <v>0</v>
      </c>
      <c r="AD2298" s="56" t="s">
        <v>9255</v>
      </c>
      <c r="AE2298" s="57">
        <v>0</v>
      </c>
      <c r="AF2298" s="57">
        <v>0</v>
      </c>
      <c r="AG2298" s="57">
        <v>0</v>
      </c>
      <c r="AI2298"/>
      <c r="AJ2298"/>
    </row>
    <row r="2299" spans="1:36">
      <c r="A2299" s="56" t="s">
        <v>48</v>
      </c>
      <c r="B2299" s="56" t="s">
        <v>11427</v>
      </c>
      <c r="C2299" s="56">
        <v>2101010050</v>
      </c>
      <c r="D2299" s="56" t="s">
        <v>43</v>
      </c>
      <c r="E2299" s="56">
        <v>2101020050</v>
      </c>
      <c r="F2299" s="56">
        <v>5401010050</v>
      </c>
      <c r="G2299" s="56" t="s">
        <v>11428</v>
      </c>
      <c r="H2299" s="56">
        <v>400303</v>
      </c>
      <c r="I2299" s="56" t="s">
        <v>11573</v>
      </c>
      <c r="J2299" s="56" t="s">
        <v>5609</v>
      </c>
      <c r="K2299" s="56" t="s">
        <v>5019</v>
      </c>
      <c r="L2299" s="56" t="s">
        <v>7138</v>
      </c>
      <c r="M2299" s="73">
        <v>40672</v>
      </c>
      <c r="N2299" s="56"/>
      <c r="O2299" s="56"/>
      <c r="P2299" s="56" t="s">
        <v>1476</v>
      </c>
      <c r="Q2299" s="56"/>
      <c r="R2299" s="56" t="s">
        <v>18</v>
      </c>
      <c r="S2299" s="56" t="s">
        <v>11415</v>
      </c>
      <c r="T2299" s="56" t="s">
        <v>7140</v>
      </c>
      <c r="U2299" s="57">
        <v>24378920</v>
      </c>
      <c r="V2299" s="57">
        <v>-17797261.859999999</v>
      </c>
      <c r="W2299" s="57">
        <v>6581658.1399999997</v>
      </c>
      <c r="X2299" s="57">
        <v>0</v>
      </c>
      <c r="Y2299" s="73">
        <v>40672</v>
      </c>
      <c r="Z2299" s="57">
        <v>-2335261.87</v>
      </c>
      <c r="AA2299" s="57">
        <v>0</v>
      </c>
      <c r="AB2299" s="57">
        <v>4246396.2699999996</v>
      </c>
      <c r="AC2299" s="57">
        <v>0</v>
      </c>
      <c r="AD2299" s="56" t="s">
        <v>9255</v>
      </c>
      <c r="AE2299" s="57">
        <v>0</v>
      </c>
      <c r="AF2299" s="57">
        <v>0</v>
      </c>
      <c r="AG2299" s="57">
        <v>0</v>
      </c>
      <c r="AI2299"/>
      <c r="AJ2299"/>
    </row>
    <row r="2300" spans="1:36">
      <c r="A2300" s="56" t="s">
        <v>48</v>
      </c>
      <c r="B2300" s="56" t="s">
        <v>11427</v>
      </c>
      <c r="C2300" s="56">
        <v>2101010050</v>
      </c>
      <c r="D2300" s="56" t="s">
        <v>43</v>
      </c>
      <c r="E2300" s="56">
        <v>2101020050</v>
      </c>
      <c r="F2300" s="56">
        <v>5401010050</v>
      </c>
      <c r="G2300" s="56" t="s">
        <v>11428</v>
      </c>
      <c r="H2300" s="56">
        <v>400303</v>
      </c>
      <c r="I2300" s="56" t="s">
        <v>11573</v>
      </c>
      <c r="J2300" s="56" t="s">
        <v>5610</v>
      </c>
      <c r="K2300" s="56" t="s">
        <v>5021</v>
      </c>
      <c r="L2300" s="56" t="s">
        <v>7138</v>
      </c>
      <c r="M2300" s="73">
        <v>40672</v>
      </c>
      <c r="N2300" s="56"/>
      <c r="O2300" s="56"/>
      <c r="P2300" s="56" t="s">
        <v>1476</v>
      </c>
      <c r="Q2300" s="56"/>
      <c r="R2300" s="56" t="s">
        <v>18</v>
      </c>
      <c r="S2300" s="56" t="s">
        <v>11415</v>
      </c>
      <c r="T2300" s="56" t="s">
        <v>7140</v>
      </c>
      <c r="U2300" s="57">
        <v>2549752</v>
      </c>
      <c r="V2300" s="57">
        <v>-1861387.07</v>
      </c>
      <c r="W2300" s="57">
        <v>688364.93</v>
      </c>
      <c r="X2300" s="57">
        <v>0</v>
      </c>
      <c r="Y2300" s="73">
        <v>40672</v>
      </c>
      <c r="Z2300" s="57">
        <v>-244241.24</v>
      </c>
      <c r="AA2300" s="57">
        <v>0</v>
      </c>
      <c r="AB2300" s="57">
        <v>444123.69</v>
      </c>
      <c r="AC2300" s="57">
        <v>0</v>
      </c>
      <c r="AD2300" s="56" t="s">
        <v>9255</v>
      </c>
      <c r="AE2300" s="57">
        <v>0</v>
      </c>
      <c r="AF2300" s="57">
        <v>0</v>
      </c>
      <c r="AG2300" s="57">
        <v>0</v>
      </c>
      <c r="AI2300"/>
      <c r="AJ2300"/>
    </row>
    <row r="2301" spans="1:36">
      <c r="A2301" s="56" t="s">
        <v>48</v>
      </c>
      <c r="B2301" s="56" t="s">
        <v>11427</v>
      </c>
      <c r="C2301" s="56">
        <v>2101010050</v>
      </c>
      <c r="D2301" s="56" t="s">
        <v>43</v>
      </c>
      <c r="E2301" s="56">
        <v>2101020050</v>
      </c>
      <c r="F2301" s="56">
        <v>5401010050</v>
      </c>
      <c r="G2301" s="56" t="s">
        <v>11428</v>
      </c>
      <c r="H2301" s="56">
        <v>400303</v>
      </c>
      <c r="I2301" s="56" t="s">
        <v>11573</v>
      </c>
      <c r="J2301" s="56" t="s">
        <v>5611</v>
      </c>
      <c r="K2301" s="56" t="s">
        <v>5023</v>
      </c>
      <c r="L2301" s="56" t="s">
        <v>7138</v>
      </c>
      <c r="M2301" s="73">
        <v>40672</v>
      </c>
      <c r="N2301" s="56"/>
      <c r="O2301" s="56"/>
      <c r="P2301" s="56" t="s">
        <v>1476</v>
      </c>
      <c r="Q2301" s="56"/>
      <c r="R2301" s="56" t="s">
        <v>18</v>
      </c>
      <c r="S2301" s="56" t="s">
        <v>11415</v>
      </c>
      <c r="T2301" s="56" t="s">
        <v>7140</v>
      </c>
      <c r="U2301" s="57">
        <v>2561847</v>
      </c>
      <c r="V2301" s="57">
        <v>-1870216.6</v>
      </c>
      <c r="W2301" s="57">
        <v>691630.4</v>
      </c>
      <c r="X2301" s="57">
        <v>0</v>
      </c>
      <c r="Y2301" s="73">
        <v>40672</v>
      </c>
      <c r="Z2301" s="57">
        <v>-245399.88</v>
      </c>
      <c r="AA2301" s="57">
        <v>0</v>
      </c>
      <c r="AB2301" s="57">
        <v>446230.52</v>
      </c>
      <c r="AC2301" s="57">
        <v>0</v>
      </c>
      <c r="AD2301" s="56" t="s">
        <v>9255</v>
      </c>
      <c r="AE2301" s="57">
        <v>0</v>
      </c>
      <c r="AF2301" s="57">
        <v>0</v>
      </c>
      <c r="AG2301" s="57">
        <v>0</v>
      </c>
      <c r="AI2301"/>
      <c r="AJ2301"/>
    </row>
    <row r="2302" spans="1:36">
      <c r="A2302" s="56" t="s">
        <v>48</v>
      </c>
      <c r="B2302" s="56" t="s">
        <v>11427</v>
      </c>
      <c r="C2302" s="56">
        <v>2101010050</v>
      </c>
      <c r="D2302" s="56" t="s">
        <v>43</v>
      </c>
      <c r="E2302" s="56">
        <v>2101020050</v>
      </c>
      <c r="F2302" s="56">
        <v>5401010050</v>
      </c>
      <c r="G2302" s="56" t="s">
        <v>11428</v>
      </c>
      <c r="H2302" s="56">
        <v>400303</v>
      </c>
      <c r="I2302" s="56" t="s">
        <v>11574</v>
      </c>
      <c r="J2302" s="56" t="s">
        <v>5626</v>
      </c>
      <c r="K2302" s="56" t="s">
        <v>5055</v>
      </c>
      <c r="L2302" s="56" t="s">
        <v>7138</v>
      </c>
      <c r="M2302" s="73">
        <v>40672</v>
      </c>
      <c r="N2302" s="56"/>
      <c r="O2302" s="56"/>
      <c r="P2302" s="56" t="s">
        <v>1476</v>
      </c>
      <c r="Q2302" s="56"/>
      <c r="R2302" s="56" t="s">
        <v>18</v>
      </c>
      <c r="S2302" s="56" t="s">
        <v>11415</v>
      </c>
      <c r="T2302" s="56" t="s">
        <v>7140</v>
      </c>
      <c r="U2302" s="57">
        <v>14186200</v>
      </c>
      <c r="V2302" s="57">
        <v>-10356304.550000001</v>
      </c>
      <c r="W2302" s="57">
        <v>3829895.45</v>
      </c>
      <c r="X2302" s="57">
        <v>0</v>
      </c>
      <c r="Y2302" s="73">
        <v>40672</v>
      </c>
      <c r="Z2302" s="57">
        <v>-1358899.01</v>
      </c>
      <c r="AA2302" s="57">
        <v>0</v>
      </c>
      <c r="AB2302" s="57">
        <v>2470996.44</v>
      </c>
      <c r="AC2302" s="57">
        <v>0</v>
      </c>
      <c r="AD2302" s="56" t="s">
        <v>9255</v>
      </c>
      <c r="AE2302" s="57">
        <v>0</v>
      </c>
      <c r="AF2302" s="57">
        <v>0</v>
      </c>
      <c r="AG2302" s="57">
        <v>0</v>
      </c>
      <c r="AI2302"/>
      <c r="AJ2302"/>
    </row>
    <row r="2303" spans="1:36">
      <c r="A2303" s="56" t="s">
        <v>48</v>
      </c>
      <c r="B2303" s="56" t="s">
        <v>11427</v>
      </c>
      <c r="C2303" s="56">
        <v>2101010050</v>
      </c>
      <c r="D2303" s="56" t="s">
        <v>43</v>
      </c>
      <c r="E2303" s="56">
        <v>2101020050</v>
      </c>
      <c r="F2303" s="56">
        <v>5401010050</v>
      </c>
      <c r="G2303" s="56" t="s">
        <v>11428</v>
      </c>
      <c r="H2303" s="56">
        <v>400303</v>
      </c>
      <c r="I2303" s="56" t="s">
        <v>11575</v>
      </c>
      <c r="J2303" s="56" t="s">
        <v>5622</v>
      </c>
      <c r="K2303" s="56" t="s">
        <v>1605</v>
      </c>
      <c r="L2303" s="56" t="s">
        <v>7138</v>
      </c>
      <c r="M2303" s="73">
        <v>40672</v>
      </c>
      <c r="N2303" s="56"/>
      <c r="O2303" s="56"/>
      <c r="P2303" s="56" t="s">
        <v>1476</v>
      </c>
      <c r="Q2303" s="56"/>
      <c r="R2303" s="56" t="s">
        <v>18</v>
      </c>
      <c r="S2303" s="56" t="s">
        <v>11415</v>
      </c>
      <c r="T2303" s="56" t="s">
        <v>7140</v>
      </c>
      <c r="U2303" s="57">
        <v>9942011</v>
      </c>
      <c r="V2303" s="57">
        <v>-7257933.0999999996</v>
      </c>
      <c r="W2303" s="57">
        <v>2684077.9</v>
      </c>
      <c r="X2303" s="57">
        <v>0</v>
      </c>
      <c r="Y2303" s="73">
        <v>40672</v>
      </c>
      <c r="Z2303" s="57">
        <v>-952347.37</v>
      </c>
      <c r="AA2303" s="57">
        <v>0</v>
      </c>
      <c r="AB2303" s="57">
        <v>1731730.53</v>
      </c>
      <c r="AC2303" s="57">
        <v>0</v>
      </c>
      <c r="AD2303" s="56" t="s">
        <v>9255</v>
      </c>
      <c r="AE2303" s="57">
        <v>0</v>
      </c>
      <c r="AF2303" s="57">
        <v>0</v>
      </c>
      <c r="AG2303" s="57">
        <v>0</v>
      </c>
      <c r="AI2303"/>
      <c r="AJ2303"/>
    </row>
    <row r="2304" spans="1:36">
      <c r="A2304" s="56" t="s">
        <v>48</v>
      </c>
      <c r="B2304" s="56" t="s">
        <v>11427</v>
      </c>
      <c r="C2304" s="56">
        <v>2101010050</v>
      </c>
      <c r="D2304" s="56" t="s">
        <v>43</v>
      </c>
      <c r="E2304" s="56">
        <v>2101020050</v>
      </c>
      <c r="F2304" s="56">
        <v>5401010050</v>
      </c>
      <c r="G2304" s="56" t="s">
        <v>11428</v>
      </c>
      <c r="H2304" s="56">
        <v>400303</v>
      </c>
      <c r="I2304" s="56" t="s">
        <v>11573</v>
      </c>
      <c r="J2304" s="56" t="s">
        <v>5612</v>
      </c>
      <c r="K2304" s="56" t="s">
        <v>5025</v>
      </c>
      <c r="L2304" s="56" t="s">
        <v>7138</v>
      </c>
      <c r="M2304" s="73">
        <v>40672</v>
      </c>
      <c r="N2304" s="56"/>
      <c r="O2304" s="56"/>
      <c r="P2304" s="56" t="s">
        <v>1476</v>
      </c>
      <c r="Q2304" s="56"/>
      <c r="R2304" s="56" t="s">
        <v>18</v>
      </c>
      <c r="S2304" s="56" t="s">
        <v>11415</v>
      </c>
      <c r="T2304" s="56" t="s">
        <v>7140</v>
      </c>
      <c r="U2304" s="57">
        <v>24380987</v>
      </c>
      <c r="V2304" s="57">
        <v>-17798770.809999999</v>
      </c>
      <c r="W2304" s="57">
        <v>6582216.1900000004</v>
      </c>
      <c r="X2304" s="57">
        <v>0</v>
      </c>
      <c r="Y2304" s="73">
        <v>40672</v>
      </c>
      <c r="Z2304" s="57">
        <v>-2335459.88</v>
      </c>
      <c r="AA2304" s="57">
        <v>0</v>
      </c>
      <c r="AB2304" s="57">
        <v>4246756.3099999996</v>
      </c>
      <c r="AC2304" s="57">
        <v>0</v>
      </c>
      <c r="AD2304" s="56" t="s">
        <v>9255</v>
      </c>
      <c r="AE2304" s="57">
        <v>0</v>
      </c>
      <c r="AF2304" s="57">
        <v>0</v>
      </c>
      <c r="AG2304" s="57">
        <v>0</v>
      </c>
      <c r="AI2304"/>
      <c r="AJ2304"/>
    </row>
    <row r="2305" spans="1:36">
      <c r="A2305" s="56" t="s">
        <v>48</v>
      </c>
      <c r="B2305" s="56" t="s">
        <v>11427</v>
      </c>
      <c r="C2305" s="56">
        <v>2101010050</v>
      </c>
      <c r="D2305" s="56" t="s">
        <v>43</v>
      </c>
      <c r="E2305" s="56">
        <v>2101020050</v>
      </c>
      <c r="F2305" s="56">
        <v>5401010050</v>
      </c>
      <c r="G2305" s="56" t="s">
        <v>11428</v>
      </c>
      <c r="H2305" s="56">
        <v>400303</v>
      </c>
      <c r="I2305" s="56" t="s">
        <v>11576</v>
      </c>
      <c r="J2305" s="56" t="s">
        <v>5605</v>
      </c>
      <c r="K2305" s="56" t="s">
        <v>1311</v>
      </c>
      <c r="L2305" s="56" t="s">
        <v>7138</v>
      </c>
      <c r="M2305" s="73">
        <v>40672</v>
      </c>
      <c r="N2305" s="56"/>
      <c r="O2305" s="56"/>
      <c r="P2305" s="56" t="s">
        <v>1476</v>
      </c>
      <c r="Q2305" s="56"/>
      <c r="R2305" s="56" t="s">
        <v>18</v>
      </c>
      <c r="S2305" s="56" t="s">
        <v>11415</v>
      </c>
      <c r="T2305" s="56" t="s">
        <v>7140</v>
      </c>
      <c r="U2305" s="57">
        <v>35114321</v>
      </c>
      <c r="V2305" s="57">
        <v>-25634391.280000001</v>
      </c>
      <c r="W2305" s="57">
        <v>9479929.7200000007</v>
      </c>
      <c r="X2305" s="57">
        <v>0</v>
      </c>
      <c r="Y2305" s="73">
        <v>40672</v>
      </c>
      <c r="Z2305" s="57">
        <v>-3363608.04</v>
      </c>
      <c r="AA2305" s="57">
        <v>0</v>
      </c>
      <c r="AB2305" s="57">
        <v>6116321.6799999997</v>
      </c>
      <c r="AC2305" s="57">
        <v>0</v>
      </c>
      <c r="AD2305" s="56" t="s">
        <v>9255</v>
      </c>
      <c r="AE2305" s="57">
        <v>0</v>
      </c>
      <c r="AF2305" s="57">
        <v>0</v>
      </c>
      <c r="AG2305" s="57">
        <v>0</v>
      </c>
      <c r="AI2305"/>
      <c r="AJ2305"/>
    </row>
    <row r="2306" spans="1:36">
      <c r="A2306" s="56" t="s">
        <v>48</v>
      </c>
      <c r="B2306" s="56" t="s">
        <v>11427</v>
      </c>
      <c r="C2306" s="56">
        <v>2101010050</v>
      </c>
      <c r="D2306" s="56" t="s">
        <v>43</v>
      </c>
      <c r="E2306" s="56">
        <v>2101020050</v>
      </c>
      <c r="F2306" s="56">
        <v>5401010050</v>
      </c>
      <c r="G2306" s="56" t="s">
        <v>11428</v>
      </c>
      <c r="H2306" s="56">
        <v>400303</v>
      </c>
      <c r="I2306" s="56" t="s">
        <v>11577</v>
      </c>
      <c r="J2306" s="56" t="s">
        <v>5627</v>
      </c>
      <c r="K2306" s="56" t="s">
        <v>1620</v>
      </c>
      <c r="L2306" s="56" t="s">
        <v>7138</v>
      </c>
      <c r="M2306" s="73">
        <v>40672</v>
      </c>
      <c r="N2306" s="56"/>
      <c r="O2306" s="56"/>
      <c r="P2306" s="56" t="s">
        <v>1476</v>
      </c>
      <c r="Q2306" s="56"/>
      <c r="R2306" s="56" t="s">
        <v>18</v>
      </c>
      <c r="S2306" s="56" t="s">
        <v>11415</v>
      </c>
      <c r="T2306" s="56" t="s">
        <v>7140</v>
      </c>
      <c r="U2306" s="57">
        <v>2803747</v>
      </c>
      <c r="V2306" s="57">
        <v>-2046809.98</v>
      </c>
      <c r="W2306" s="57">
        <v>756937.02</v>
      </c>
      <c r="X2306" s="57">
        <v>0</v>
      </c>
      <c r="Y2306" s="73">
        <v>40672</v>
      </c>
      <c r="Z2306" s="57">
        <v>-268571.56</v>
      </c>
      <c r="AA2306" s="57">
        <v>0</v>
      </c>
      <c r="AB2306" s="57">
        <v>488365.46</v>
      </c>
      <c r="AC2306" s="57">
        <v>0</v>
      </c>
      <c r="AD2306" s="56" t="s">
        <v>9255</v>
      </c>
      <c r="AE2306" s="57">
        <v>0</v>
      </c>
      <c r="AF2306" s="57">
        <v>0</v>
      </c>
      <c r="AG2306" s="57">
        <v>0</v>
      </c>
      <c r="AI2306"/>
      <c r="AJ2306"/>
    </row>
    <row r="2307" spans="1:36">
      <c r="A2307" s="56" t="s">
        <v>48</v>
      </c>
      <c r="B2307" s="56" t="s">
        <v>11427</v>
      </c>
      <c r="C2307" s="56">
        <v>2101010050</v>
      </c>
      <c r="D2307" s="56" t="s">
        <v>43</v>
      </c>
      <c r="E2307" s="56">
        <v>2101020050</v>
      </c>
      <c r="F2307" s="56">
        <v>5401010050</v>
      </c>
      <c r="G2307" s="56" t="s">
        <v>11428</v>
      </c>
      <c r="H2307" s="56">
        <v>400303</v>
      </c>
      <c r="I2307" s="56" t="s">
        <v>11577</v>
      </c>
      <c r="J2307" s="56" t="s">
        <v>5628</v>
      </c>
      <c r="K2307" s="56" t="s">
        <v>5061</v>
      </c>
      <c r="L2307" s="56" t="s">
        <v>7138</v>
      </c>
      <c r="M2307" s="73">
        <v>40672</v>
      </c>
      <c r="N2307" s="56"/>
      <c r="O2307" s="56"/>
      <c r="P2307" s="56" t="s">
        <v>1476</v>
      </c>
      <c r="Q2307" s="56"/>
      <c r="R2307" s="56" t="s">
        <v>18</v>
      </c>
      <c r="S2307" s="56" t="s">
        <v>11415</v>
      </c>
      <c r="T2307" s="56" t="s">
        <v>7140</v>
      </c>
      <c r="U2307" s="57">
        <v>7480797</v>
      </c>
      <c r="V2307" s="57">
        <v>-5461181.2400000002</v>
      </c>
      <c r="W2307" s="57">
        <v>2019615.76</v>
      </c>
      <c r="X2307" s="57">
        <v>0</v>
      </c>
      <c r="Y2307" s="73">
        <v>40672</v>
      </c>
      <c r="Z2307" s="57">
        <v>-716587.16</v>
      </c>
      <c r="AA2307" s="57">
        <v>0</v>
      </c>
      <c r="AB2307" s="57">
        <v>1303028.6000000001</v>
      </c>
      <c r="AC2307" s="57">
        <v>0</v>
      </c>
      <c r="AD2307" s="56" t="s">
        <v>9255</v>
      </c>
      <c r="AE2307" s="57">
        <v>0</v>
      </c>
      <c r="AF2307" s="57">
        <v>0</v>
      </c>
      <c r="AG2307" s="57">
        <v>0</v>
      </c>
      <c r="AI2307"/>
      <c r="AJ2307"/>
    </row>
    <row r="2308" spans="1:36">
      <c r="A2308" s="56" t="s">
        <v>48</v>
      </c>
      <c r="B2308" s="56" t="s">
        <v>11427</v>
      </c>
      <c r="C2308" s="56">
        <v>2101010050</v>
      </c>
      <c r="D2308" s="56" t="s">
        <v>43</v>
      </c>
      <c r="E2308" s="56">
        <v>2101020050</v>
      </c>
      <c r="F2308" s="56">
        <v>5401010050</v>
      </c>
      <c r="G2308" s="56" t="s">
        <v>11428</v>
      </c>
      <c r="H2308" s="56">
        <v>400303</v>
      </c>
      <c r="I2308" s="56" t="s">
        <v>11577</v>
      </c>
      <c r="J2308" s="56" t="s">
        <v>5629</v>
      </c>
      <c r="K2308" s="56" t="s">
        <v>1612</v>
      </c>
      <c r="L2308" s="56" t="s">
        <v>7138</v>
      </c>
      <c r="M2308" s="73">
        <v>40672</v>
      </c>
      <c r="N2308" s="56"/>
      <c r="O2308" s="56"/>
      <c r="P2308" s="56" t="s">
        <v>1476</v>
      </c>
      <c r="Q2308" s="56"/>
      <c r="R2308" s="56" t="s">
        <v>18</v>
      </c>
      <c r="S2308" s="56" t="s">
        <v>11415</v>
      </c>
      <c r="T2308" s="56" t="s">
        <v>7140</v>
      </c>
      <c r="U2308" s="57">
        <v>173285896</v>
      </c>
      <c r="V2308" s="57">
        <v>-126503327.06</v>
      </c>
      <c r="W2308" s="57">
        <v>46782568.939999998</v>
      </c>
      <c r="X2308" s="57">
        <v>0</v>
      </c>
      <c r="Y2308" s="73">
        <v>40672</v>
      </c>
      <c r="Z2308" s="57">
        <v>-16599092</v>
      </c>
      <c r="AA2308" s="57">
        <v>0</v>
      </c>
      <c r="AB2308" s="57">
        <v>30183476.940000001</v>
      </c>
      <c r="AC2308" s="57">
        <v>0</v>
      </c>
      <c r="AD2308" s="56" t="s">
        <v>9255</v>
      </c>
      <c r="AE2308" s="57">
        <v>0</v>
      </c>
      <c r="AF2308" s="57">
        <v>0</v>
      </c>
      <c r="AG2308" s="57">
        <v>0</v>
      </c>
      <c r="AI2308"/>
      <c r="AJ2308"/>
    </row>
    <row r="2309" spans="1:36">
      <c r="A2309" s="56" t="s">
        <v>48</v>
      </c>
      <c r="B2309" s="56" t="s">
        <v>11427</v>
      </c>
      <c r="C2309" s="56">
        <v>2101010050</v>
      </c>
      <c r="D2309" s="56" t="s">
        <v>43</v>
      </c>
      <c r="E2309" s="56">
        <v>2101020050</v>
      </c>
      <c r="F2309" s="56">
        <v>5401010050</v>
      </c>
      <c r="G2309" s="56" t="s">
        <v>11428</v>
      </c>
      <c r="H2309" s="56">
        <v>400303</v>
      </c>
      <c r="I2309" s="56" t="s">
        <v>11573</v>
      </c>
      <c r="J2309" s="56" t="s">
        <v>5614</v>
      </c>
      <c r="K2309" s="56" t="s">
        <v>5028</v>
      </c>
      <c r="L2309" s="56" t="s">
        <v>7138</v>
      </c>
      <c r="M2309" s="73">
        <v>40672</v>
      </c>
      <c r="N2309" s="56"/>
      <c r="O2309" s="56"/>
      <c r="P2309" s="56" t="s">
        <v>1476</v>
      </c>
      <c r="Q2309" s="56"/>
      <c r="R2309" s="56" t="s">
        <v>18</v>
      </c>
      <c r="S2309" s="56" t="s">
        <v>11415</v>
      </c>
      <c r="T2309" s="56" t="s">
        <v>7140</v>
      </c>
      <c r="U2309" s="57">
        <v>11398833</v>
      </c>
      <c r="V2309" s="57">
        <v>-8321452.2199999997</v>
      </c>
      <c r="W2309" s="57">
        <v>3077380.78</v>
      </c>
      <c r="X2309" s="57">
        <v>0</v>
      </c>
      <c r="Y2309" s="73">
        <v>40672</v>
      </c>
      <c r="Z2309" s="57">
        <v>-1091896.57</v>
      </c>
      <c r="AA2309" s="57">
        <v>0</v>
      </c>
      <c r="AB2309" s="57">
        <v>1985484.21</v>
      </c>
      <c r="AC2309" s="57">
        <v>0</v>
      </c>
      <c r="AD2309" s="56" t="s">
        <v>9255</v>
      </c>
      <c r="AE2309" s="57">
        <v>0</v>
      </c>
      <c r="AF2309" s="57">
        <v>0</v>
      </c>
      <c r="AG2309" s="57">
        <v>0</v>
      </c>
      <c r="AI2309"/>
      <c r="AJ2309"/>
    </row>
    <row r="2310" spans="1:36">
      <c r="A2310" s="56" t="s">
        <v>48</v>
      </c>
      <c r="B2310" s="56" t="s">
        <v>11427</v>
      </c>
      <c r="C2310" s="56">
        <v>2101010050</v>
      </c>
      <c r="D2310" s="56" t="s">
        <v>43</v>
      </c>
      <c r="E2310" s="56">
        <v>2101020050</v>
      </c>
      <c r="F2310" s="56">
        <v>5401010050</v>
      </c>
      <c r="G2310" s="56" t="s">
        <v>11428</v>
      </c>
      <c r="H2310" s="56">
        <v>400303</v>
      </c>
      <c r="I2310" s="56" t="s">
        <v>11578</v>
      </c>
      <c r="J2310" s="56" t="s">
        <v>5621</v>
      </c>
      <c r="K2310" s="56" t="s">
        <v>5046</v>
      </c>
      <c r="L2310" s="56" t="s">
        <v>7138</v>
      </c>
      <c r="M2310" s="73">
        <v>40672</v>
      </c>
      <c r="N2310" s="56"/>
      <c r="O2310" s="56"/>
      <c r="P2310" s="56" t="s">
        <v>1476</v>
      </c>
      <c r="Q2310" s="56"/>
      <c r="R2310" s="56" t="s">
        <v>18</v>
      </c>
      <c r="S2310" s="56" t="s">
        <v>11415</v>
      </c>
      <c r="T2310" s="56" t="s">
        <v>7140</v>
      </c>
      <c r="U2310" s="57">
        <v>7444572</v>
      </c>
      <c r="V2310" s="57">
        <v>-5434736</v>
      </c>
      <c r="W2310" s="57">
        <v>2009836</v>
      </c>
      <c r="X2310" s="57">
        <v>0</v>
      </c>
      <c r="Y2310" s="73">
        <v>40672</v>
      </c>
      <c r="Z2310" s="57">
        <v>-713117.17</v>
      </c>
      <c r="AA2310" s="57">
        <v>0</v>
      </c>
      <c r="AB2310" s="57">
        <v>1296718.83</v>
      </c>
      <c r="AC2310" s="57">
        <v>0</v>
      </c>
      <c r="AD2310" s="56" t="s">
        <v>9255</v>
      </c>
      <c r="AE2310" s="57">
        <v>0</v>
      </c>
      <c r="AF2310" s="57">
        <v>0</v>
      </c>
      <c r="AG2310" s="57">
        <v>0</v>
      </c>
      <c r="AI2310"/>
      <c r="AJ2310"/>
    </row>
    <row r="2311" spans="1:36">
      <c r="A2311" s="56" t="s">
        <v>48</v>
      </c>
      <c r="B2311" s="56" t="s">
        <v>11427</v>
      </c>
      <c r="C2311" s="56">
        <v>2101010050</v>
      </c>
      <c r="D2311" s="56" t="s">
        <v>43</v>
      </c>
      <c r="E2311" s="56">
        <v>2101020050</v>
      </c>
      <c r="F2311" s="56">
        <v>5401010050</v>
      </c>
      <c r="G2311" s="56" t="s">
        <v>11428</v>
      </c>
      <c r="H2311" s="56">
        <v>400303</v>
      </c>
      <c r="I2311" s="56" t="s">
        <v>11579</v>
      </c>
      <c r="J2311" s="56" t="s">
        <v>5638</v>
      </c>
      <c r="K2311" s="56" t="s">
        <v>1614</v>
      </c>
      <c r="L2311" s="56" t="s">
        <v>7138</v>
      </c>
      <c r="M2311" s="73">
        <v>40672</v>
      </c>
      <c r="N2311" s="56"/>
      <c r="O2311" s="56"/>
      <c r="P2311" s="56" t="s">
        <v>1476</v>
      </c>
      <c r="Q2311" s="56"/>
      <c r="R2311" s="56" t="s">
        <v>18</v>
      </c>
      <c r="S2311" s="56" t="s">
        <v>11415</v>
      </c>
      <c r="T2311" s="56" t="s">
        <v>7140</v>
      </c>
      <c r="U2311" s="57">
        <v>95562116</v>
      </c>
      <c r="V2311" s="57">
        <v>-69762894.230000004</v>
      </c>
      <c r="W2311" s="57">
        <v>25799221.77</v>
      </c>
      <c r="X2311" s="57">
        <v>0</v>
      </c>
      <c r="Y2311" s="73">
        <v>40672</v>
      </c>
      <c r="Z2311" s="57">
        <v>-9153914.9100000001</v>
      </c>
      <c r="AA2311" s="57">
        <v>0</v>
      </c>
      <c r="AB2311" s="57">
        <v>16645306.859999999</v>
      </c>
      <c r="AC2311" s="57">
        <v>0</v>
      </c>
      <c r="AD2311" s="56" t="s">
        <v>9255</v>
      </c>
      <c r="AE2311" s="57">
        <v>0</v>
      </c>
      <c r="AF2311" s="57">
        <v>0</v>
      </c>
      <c r="AG2311" s="57">
        <v>0</v>
      </c>
      <c r="AI2311"/>
      <c r="AJ2311"/>
    </row>
    <row r="2312" spans="1:36">
      <c r="A2312" s="56" t="s">
        <v>48</v>
      </c>
      <c r="B2312" s="56" t="s">
        <v>11427</v>
      </c>
      <c r="C2312" s="56">
        <v>2101010050</v>
      </c>
      <c r="D2312" s="56" t="s">
        <v>43</v>
      </c>
      <c r="E2312" s="56">
        <v>2101020050</v>
      </c>
      <c r="F2312" s="56">
        <v>5401010050</v>
      </c>
      <c r="G2312" s="56" t="s">
        <v>11428</v>
      </c>
      <c r="H2312" s="56">
        <v>400303</v>
      </c>
      <c r="I2312" s="56" t="s">
        <v>11579</v>
      </c>
      <c r="J2312" s="56" t="s">
        <v>5639</v>
      </c>
      <c r="K2312" s="56" t="s">
        <v>1620</v>
      </c>
      <c r="L2312" s="56" t="s">
        <v>7138</v>
      </c>
      <c r="M2312" s="73">
        <v>40672</v>
      </c>
      <c r="N2312" s="56"/>
      <c r="O2312" s="56"/>
      <c r="P2312" s="56" t="s">
        <v>1476</v>
      </c>
      <c r="Q2312" s="56"/>
      <c r="R2312" s="56" t="s">
        <v>18</v>
      </c>
      <c r="S2312" s="56" t="s">
        <v>11415</v>
      </c>
      <c r="T2312" s="56" t="s">
        <v>7140</v>
      </c>
      <c r="U2312" s="57">
        <v>282713048</v>
      </c>
      <c r="V2312" s="57">
        <v>-206388067.19</v>
      </c>
      <c r="W2312" s="57">
        <v>76324980.810000002</v>
      </c>
      <c r="X2312" s="57">
        <v>0</v>
      </c>
      <c r="Y2312" s="73">
        <v>40672</v>
      </c>
      <c r="Z2312" s="57">
        <v>-27081141.710000001</v>
      </c>
      <c r="AA2312" s="57">
        <v>0</v>
      </c>
      <c r="AB2312" s="57">
        <v>49243839.100000001</v>
      </c>
      <c r="AC2312" s="57">
        <v>0</v>
      </c>
      <c r="AD2312" s="56" t="s">
        <v>9255</v>
      </c>
      <c r="AE2312" s="57">
        <v>0</v>
      </c>
      <c r="AF2312" s="57">
        <v>0</v>
      </c>
      <c r="AG2312" s="57">
        <v>0</v>
      </c>
      <c r="AI2312"/>
      <c r="AJ2312"/>
    </row>
    <row r="2313" spans="1:36">
      <c r="A2313" s="56" t="s">
        <v>48</v>
      </c>
      <c r="B2313" s="56" t="s">
        <v>11427</v>
      </c>
      <c r="C2313" s="56">
        <v>2101010050</v>
      </c>
      <c r="D2313" s="56" t="s">
        <v>43</v>
      </c>
      <c r="E2313" s="56">
        <v>2101020050</v>
      </c>
      <c r="F2313" s="56">
        <v>5401010050</v>
      </c>
      <c r="G2313" s="56" t="s">
        <v>11428</v>
      </c>
      <c r="H2313" s="56">
        <v>400303</v>
      </c>
      <c r="I2313" s="56" t="s">
        <v>11580</v>
      </c>
      <c r="J2313" s="56" t="s">
        <v>5642</v>
      </c>
      <c r="K2313" s="56" t="s">
        <v>5076</v>
      </c>
      <c r="L2313" s="56" t="s">
        <v>7138</v>
      </c>
      <c r="M2313" s="73">
        <v>40672</v>
      </c>
      <c r="N2313" s="56"/>
      <c r="O2313" s="56"/>
      <c r="P2313" s="56" t="s">
        <v>1476</v>
      </c>
      <c r="Q2313" s="56"/>
      <c r="R2313" s="56" t="s">
        <v>18</v>
      </c>
      <c r="S2313" s="56" t="s">
        <v>11415</v>
      </c>
      <c r="T2313" s="56" t="s">
        <v>7140</v>
      </c>
      <c r="U2313" s="57">
        <v>22241541</v>
      </c>
      <c r="V2313" s="57">
        <v>-16236918.4</v>
      </c>
      <c r="W2313" s="57">
        <v>6004622.5999999996</v>
      </c>
      <c r="X2313" s="57">
        <v>0</v>
      </c>
      <c r="Y2313" s="73">
        <v>40672</v>
      </c>
      <c r="Z2313" s="57">
        <v>-2130521.79</v>
      </c>
      <c r="AA2313" s="57">
        <v>0</v>
      </c>
      <c r="AB2313" s="57">
        <v>3874100.81</v>
      </c>
      <c r="AC2313" s="57">
        <v>0</v>
      </c>
      <c r="AD2313" s="56" t="s">
        <v>9255</v>
      </c>
      <c r="AE2313" s="57">
        <v>0</v>
      </c>
      <c r="AF2313" s="57">
        <v>0</v>
      </c>
      <c r="AG2313" s="57">
        <v>0</v>
      </c>
      <c r="AI2313"/>
      <c r="AJ2313"/>
    </row>
    <row r="2314" spans="1:36">
      <c r="A2314" s="56" t="s">
        <v>48</v>
      </c>
      <c r="B2314" s="56" t="s">
        <v>11427</v>
      </c>
      <c r="C2314" s="56">
        <v>2101010050</v>
      </c>
      <c r="D2314" s="56" t="s">
        <v>43</v>
      </c>
      <c r="E2314" s="56">
        <v>2101020050</v>
      </c>
      <c r="F2314" s="56">
        <v>5401010050</v>
      </c>
      <c r="G2314" s="56" t="s">
        <v>11428</v>
      </c>
      <c r="H2314" s="56">
        <v>400303</v>
      </c>
      <c r="I2314" s="56" t="s">
        <v>11580</v>
      </c>
      <c r="J2314" s="56" t="s">
        <v>5643</v>
      </c>
      <c r="K2314" s="56" t="s">
        <v>5078</v>
      </c>
      <c r="L2314" s="56" t="s">
        <v>7138</v>
      </c>
      <c r="M2314" s="73">
        <v>40672</v>
      </c>
      <c r="N2314" s="56"/>
      <c r="O2314" s="56"/>
      <c r="P2314" s="56" t="s">
        <v>1476</v>
      </c>
      <c r="Q2314" s="56"/>
      <c r="R2314" s="56" t="s">
        <v>18</v>
      </c>
      <c r="S2314" s="56" t="s">
        <v>11415</v>
      </c>
      <c r="T2314" s="56" t="s">
        <v>7140</v>
      </c>
      <c r="U2314" s="57">
        <v>67740033</v>
      </c>
      <c r="V2314" s="57">
        <v>-49452031.18</v>
      </c>
      <c r="W2314" s="57">
        <v>18288001.82</v>
      </c>
      <c r="X2314" s="57">
        <v>0</v>
      </c>
      <c r="Y2314" s="73">
        <v>40672</v>
      </c>
      <c r="Z2314" s="57">
        <v>-6488831.8899999997</v>
      </c>
      <c r="AA2314" s="57">
        <v>0</v>
      </c>
      <c r="AB2314" s="57">
        <v>11799169.93</v>
      </c>
      <c r="AC2314" s="57">
        <v>0</v>
      </c>
      <c r="AD2314" s="56" t="s">
        <v>9255</v>
      </c>
      <c r="AE2314" s="57">
        <v>0</v>
      </c>
      <c r="AF2314" s="57">
        <v>0</v>
      </c>
      <c r="AG2314" s="57">
        <v>0</v>
      </c>
      <c r="AI2314"/>
      <c r="AJ2314"/>
    </row>
    <row r="2315" spans="1:36">
      <c r="A2315" s="56" t="s">
        <v>48</v>
      </c>
      <c r="B2315" s="56" t="s">
        <v>11427</v>
      </c>
      <c r="C2315" s="56">
        <v>2101010050</v>
      </c>
      <c r="D2315" s="56" t="s">
        <v>43</v>
      </c>
      <c r="E2315" s="56">
        <v>2101020050</v>
      </c>
      <c r="F2315" s="56">
        <v>5401010050</v>
      </c>
      <c r="G2315" s="56" t="s">
        <v>11428</v>
      </c>
      <c r="H2315" s="56">
        <v>400303</v>
      </c>
      <c r="I2315" s="56" t="s">
        <v>11579</v>
      </c>
      <c r="J2315" s="56" t="s">
        <v>5640</v>
      </c>
      <c r="K2315" s="56" t="s">
        <v>1459</v>
      </c>
      <c r="L2315" s="56" t="s">
        <v>7138</v>
      </c>
      <c r="M2315" s="73">
        <v>40672</v>
      </c>
      <c r="N2315" s="56"/>
      <c r="O2315" s="56"/>
      <c r="P2315" s="56" t="s">
        <v>1476</v>
      </c>
      <c r="Q2315" s="56"/>
      <c r="R2315" s="56" t="s">
        <v>18</v>
      </c>
      <c r="S2315" s="56" t="s">
        <v>11415</v>
      </c>
      <c r="T2315" s="56" t="s">
        <v>7140</v>
      </c>
      <c r="U2315" s="57">
        <v>4558581</v>
      </c>
      <c r="V2315" s="57">
        <v>-3327885.83</v>
      </c>
      <c r="W2315" s="57">
        <v>1230695.17</v>
      </c>
      <c r="X2315" s="57">
        <v>0</v>
      </c>
      <c r="Y2315" s="73">
        <v>40672</v>
      </c>
      <c r="Z2315" s="57">
        <v>-436667.38</v>
      </c>
      <c r="AA2315" s="57">
        <v>0</v>
      </c>
      <c r="AB2315" s="57">
        <v>794027.79</v>
      </c>
      <c r="AC2315" s="57">
        <v>0</v>
      </c>
      <c r="AD2315" s="56" t="s">
        <v>9255</v>
      </c>
      <c r="AE2315" s="57">
        <v>0</v>
      </c>
      <c r="AF2315" s="57">
        <v>0</v>
      </c>
      <c r="AG2315" s="57">
        <v>0</v>
      </c>
      <c r="AI2315"/>
      <c r="AJ2315"/>
    </row>
    <row r="2316" spans="1:36">
      <c r="A2316" s="56" t="s">
        <v>48</v>
      </c>
      <c r="B2316" s="56" t="s">
        <v>11427</v>
      </c>
      <c r="C2316" s="56">
        <v>2101010050</v>
      </c>
      <c r="D2316" s="56" t="s">
        <v>43</v>
      </c>
      <c r="E2316" s="56">
        <v>2101020050</v>
      </c>
      <c r="F2316" s="56">
        <v>5401010050</v>
      </c>
      <c r="G2316" s="56" t="s">
        <v>11428</v>
      </c>
      <c r="H2316" s="56">
        <v>400303</v>
      </c>
      <c r="I2316" s="56" t="s">
        <v>11579</v>
      </c>
      <c r="J2316" s="56" t="s">
        <v>5641</v>
      </c>
      <c r="K2316" s="56" t="s">
        <v>5073</v>
      </c>
      <c r="L2316" s="56" t="s">
        <v>7138</v>
      </c>
      <c r="M2316" s="73">
        <v>40672</v>
      </c>
      <c r="N2316" s="56"/>
      <c r="O2316" s="56"/>
      <c r="P2316" s="56" t="s">
        <v>1476</v>
      </c>
      <c r="Q2316" s="56"/>
      <c r="R2316" s="56" t="s">
        <v>18</v>
      </c>
      <c r="S2316" s="56" t="s">
        <v>11415</v>
      </c>
      <c r="T2316" s="56" t="s">
        <v>7140</v>
      </c>
      <c r="U2316" s="57">
        <v>53099370</v>
      </c>
      <c r="V2316" s="57">
        <v>-38763956.780000001</v>
      </c>
      <c r="W2316" s="57">
        <v>14335413.220000001</v>
      </c>
      <c r="X2316" s="57">
        <v>0</v>
      </c>
      <c r="Y2316" s="73">
        <v>40672</v>
      </c>
      <c r="Z2316" s="57">
        <v>-5086399.66</v>
      </c>
      <c r="AA2316" s="57">
        <v>0</v>
      </c>
      <c r="AB2316" s="57">
        <v>9249013.5600000005</v>
      </c>
      <c r="AC2316" s="57">
        <v>0</v>
      </c>
      <c r="AD2316" s="56" t="s">
        <v>9255</v>
      </c>
      <c r="AE2316" s="57">
        <v>0</v>
      </c>
      <c r="AF2316" s="57">
        <v>0</v>
      </c>
      <c r="AG2316" s="57">
        <v>0</v>
      </c>
      <c r="AI2316"/>
      <c r="AJ2316"/>
    </row>
    <row r="2317" spans="1:36">
      <c r="A2317" s="56" t="s">
        <v>48</v>
      </c>
      <c r="B2317" s="56" t="s">
        <v>11427</v>
      </c>
      <c r="C2317" s="56">
        <v>2101010050</v>
      </c>
      <c r="D2317" s="56" t="s">
        <v>43</v>
      </c>
      <c r="E2317" s="56">
        <v>2101020050</v>
      </c>
      <c r="F2317" s="56">
        <v>5401010050</v>
      </c>
      <c r="G2317" s="56" t="s">
        <v>11428</v>
      </c>
      <c r="H2317" s="56">
        <v>400303</v>
      </c>
      <c r="I2317" s="56" t="s">
        <v>11521</v>
      </c>
      <c r="J2317" s="56" t="s">
        <v>5553</v>
      </c>
      <c r="K2317" s="56" t="s">
        <v>4907</v>
      </c>
      <c r="L2317" s="56" t="s">
        <v>7138</v>
      </c>
      <c r="M2317" s="73">
        <v>40672</v>
      </c>
      <c r="N2317" s="56"/>
      <c r="O2317" s="56"/>
      <c r="P2317" s="56" t="s">
        <v>1476</v>
      </c>
      <c r="Q2317" s="56"/>
      <c r="R2317" s="56" t="s">
        <v>18</v>
      </c>
      <c r="S2317" s="56" t="s">
        <v>11415</v>
      </c>
      <c r="T2317" s="56" t="s">
        <v>7140</v>
      </c>
      <c r="U2317" s="57">
        <v>282416</v>
      </c>
      <c r="V2317" s="57">
        <v>-206171.12</v>
      </c>
      <c r="W2317" s="57">
        <v>76244.88</v>
      </c>
      <c r="X2317" s="57">
        <v>0</v>
      </c>
      <c r="Y2317" s="73">
        <v>40672</v>
      </c>
      <c r="Z2317" s="57">
        <v>-27052.73</v>
      </c>
      <c r="AA2317" s="57">
        <v>0</v>
      </c>
      <c r="AB2317" s="57">
        <v>49192.15</v>
      </c>
      <c r="AC2317" s="57">
        <v>0</v>
      </c>
      <c r="AD2317" s="56" t="s">
        <v>9255</v>
      </c>
      <c r="AE2317" s="57">
        <v>0</v>
      </c>
      <c r="AF2317" s="57">
        <v>0</v>
      </c>
      <c r="AG2317" s="57">
        <v>0</v>
      </c>
      <c r="AI2317"/>
      <c r="AJ2317"/>
    </row>
    <row r="2318" spans="1:36">
      <c r="A2318" s="56" t="s">
        <v>48</v>
      </c>
      <c r="B2318" s="56" t="s">
        <v>11427</v>
      </c>
      <c r="C2318" s="56">
        <v>2101010050</v>
      </c>
      <c r="D2318" s="56" t="s">
        <v>43</v>
      </c>
      <c r="E2318" s="56">
        <v>2101020050</v>
      </c>
      <c r="F2318" s="56">
        <v>5401010050</v>
      </c>
      <c r="G2318" s="56" t="s">
        <v>11428</v>
      </c>
      <c r="H2318" s="56">
        <v>400303</v>
      </c>
      <c r="I2318" s="56" t="s">
        <v>11521</v>
      </c>
      <c r="J2318" s="56" t="s">
        <v>5554</v>
      </c>
      <c r="K2318" s="56" t="s">
        <v>4909</v>
      </c>
      <c r="L2318" s="56" t="s">
        <v>7138</v>
      </c>
      <c r="M2318" s="73">
        <v>40672</v>
      </c>
      <c r="N2318" s="56"/>
      <c r="O2318" s="56"/>
      <c r="P2318" s="56" t="s">
        <v>1476</v>
      </c>
      <c r="Q2318" s="56"/>
      <c r="R2318" s="56" t="s">
        <v>18</v>
      </c>
      <c r="S2318" s="56" t="s">
        <v>11415</v>
      </c>
      <c r="T2318" s="56" t="s">
        <v>7140</v>
      </c>
      <c r="U2318" s="57">
        <v>3627553</v>
      </c>
      <c r="V2318" s="57">
        <v>-2648210.54</v>
      </c>
      <c r="W2318" s="57">
        <v>979342.46</v>
      </c>
      <c r="X2318" s="57">
        <v>0</v>
      </c>
      <c r="Y2318" s="73">
        <v>40672</v>
      </c>
      <c r="Z2318" s="57">
        <v>-347484.02</v>
      </c>
      <c r="AA2318" s="57">
        <v>0</v>
      </c>
      <c r="AB2318" s="57">
        <v>631858.43999999994</v>
      </c>
      <c r="AC2318" s="57">
        <v>0</v>
      </c>
      <c r="AD2318" s="56" t="s">
        <v>9255</v>
      </c>
      <c r="AE2318" s="57">
        <v>0</v>
      </c>
      <c r="AF2318" s="57">
        <v>0</v>
      </c>
      <c r="AG2318" s="57">
        <v>0</v>
      </c>
      <c r="AI2318"/>
      <c r="AJ2318"/>
    </row>
    <row r="2319" spans="1:36">
      <c r="A2319" s="56" t="s">
        <v>48</v>
      </c>
      <c r="B2319" s="56" t="s">
        <v>11427</v>
      </c>
      <c r="C2319" s="56">
        <v>2101010050</v>
      </c>
      <c r="D2319" s="56" t="s">
        <v>43</v>
      </c>
      <c r="E2319" s="56">
        <v>2101020050</v>
      </c>
      <c r="F2319" s="56">
        <v>5401010050</v>
      </c>
      <c r="G2319" s="56" t="s">
        <v>11428</v>
      </c>
      <c r="H2319" s="56">
        <v>400303</v>
      </c>
      <c r="I2319" s="56" t="s">
        <v>11581</v>
      </c>
      <c r="J2319" s="56" t="s">
        <v>5381</v>
      </c>
      <c r="K2319" s="56" t="s">
        <v>5382</v>
      </c>
      <c r="L2319" s="56" t="s">
        <v>7138</v>
      </c>
      <c r="M2319" s="73">
        <v>40672</v>
      </c>
      <c r="N2319" s="56"/>
      <c r="O2319" s="56"/>
      <c r="P2319" s="56" t="s">
        <v>1476</v>
      </c>
      <c r="Q2319" s="56"/>
      <c r="R2319" s="56" t="s">
        <v>18</v>
      </c>
      <c r="S2319" s="56" t="s">
        <v>11415</v>
      </c>
      <c r="T2319" s="56" t="s">
        <v>7140</v>
      </c>
      <c r="U2319" s="57">
        <v>643311</v>
      </c>
      <c r="V2319" s="57">
        <v>-469634.13</v>
      </c>
      <c r="W2319" s="57">
        <v>173676.87</v>
      </c>
      <c r="X2319" s="57">
        <v>0</v>
      </c>
      <c r="Y2319" s="73">
        <v>40672</v>
      </c>
      <c r="Z2319" s="57">
        <v>-61622.92</v>
      </c>
      <c r="AA2319" s="57">
        <v>0</v>
      </c>
      <c r="AB2319" s="57">
        <v>112053.95</v>
      </c>
      <c r="AC2319" s="57">
        <v>0</v>
      </c>
      <c r="AD2319" s="56" t="s">
        <v>9255</v>
      </c>
      <c r="AE2319" s="57">
        <v>0</v>
      </c>
      <c r="AF2319" s="57">
        <v>0</v>
      </c>
      <c r="AG2319" s="57">
        <v>0</v>
      </c>
      <c r="AI2319"/>
      <c r="AJ2319"/>
    </row>
    <row r="2320" spans="1:36">
      <c r="A2320" s="56" t="s">
        <v>48</v>
      </c>
      <c r="B2320" s="56" t="s">
        <v>11427</v>
      </c>
      <c r="C2320" s="56">
        <v>2101010050</v>
      </c>
      <c r="D2320" s="56" t="s">
        <v>43</v>
      </c>
      <c r="E2320" s="56">
        <v>2101020050</v>
      </c>
      <c r="F2320" s="56">
        <v>5401010050</v>
      </c>
      <c r="G2320" s="56" t="s">
        <v>11428</v>
      </c>
      <c r="H2320" s="56">
        <v>400303</v>
      </c>
      <c r="I2320" s="56" t="s">
        <v>11582</v>
      </c>
      <c r="J2320" s="56" t="s">
        <v>5585</v>
      </c>
      <c r="K2320" s="56" t="s">
        <v>4979</v>
      </c>
      <c r="L2320" s="56" t="s">
        <v>7138</v>
      </c>
      <c r="M2320" s="73">
        <v>41263</v>
      </c>
      <c r="N2320" s="56"/>
      <c r="O2320" s="56"/>
      <c r="P2320" s="56" t="s">
        <v>1476</v>
      </c>
      <c r="Q2320" s="56"/>
      <c r="R2320" s="56" t="s">
        <v>18</v>
      </c>
      <c r="S2320" s="56" t="s">
        <v>11415</v>
      </c>
      <c r="T2320" s="56" t="s">
        <v>7140</v>
      </c>
      <c r="U2320" s="57">
        <v>69636057</v>
      </c>
      <c r="V2320" s="57">
        <v>-41856928.880000003</v>
      </c>
      <c r="W2320" s="57">
        <v>27779128.120000001</v>
      </c>
      <c r="X2320" s="57">
        <v>0</v>
      </c>
      <c r="Y2320" s="73">
        <v>41263</v>
      </c>
      <c r="Z2320" s="57">
        <v>-5975925.3600000003</v>
      </c>
      <c r="AA2320" s="57">
        <v>0</v>
      </c>
      <c r="AB2320" s="57">
        <v>21803202.760000002</v>
      </c>
      <c r="AC2320" s="57">
        <v>0</v>
      </c>
      <c r="AD2320" s="56" t="s">
        <v>9255</v>
      </c>
      <c r="AE2320" s="57">
        <v>0</v>
      </c>
      <c r="AF2320" s="57">
        <v>0</v>
      </c>
      <c r="AG2320" s="57">
        <v>0</v>
      </c>
      <c r="AI2320"/>
      <c r="AJ2320"/>
    </row>
    <row r="2321" spans="1:36">
      <c r="A2321" s="56" t="s">
        <v>48</v>
      </c>
      <c r="B2321" s="56" t="s">
        <v>11427</v>
      </c>
      <c r="C2321" s="56">
        <v>2101010050</v>
      </c>
      <c r="D2321" s="56" t="s">
        <v>43</v>
      </c>
      <c r="E2321" s="56">
        <v>2101020050</v>
      </c>
      <c r="F2321" s="56">
        <v>5401010050</v>
      </c>
      <c r="G2321" s="56" t="s">
        <v>11428</v>
      </c>
      <c r="H2321" s="56">
        <v>400303</v>
      </c>
      <c r="I2321" s="56" t="s">
        <v>11582</v>
      </c>
      <c r="J2321" s="56" t="s">
        <v>5587</v>
      </c>
      <c r="K2321" s="56" t="s">
        <v>4983</v>
      </c>
      <c r="L2321" s="56" t="s">
        <v>7138</v>
      </c>
      <c r="M2321" s="73">
        <v>41263</v>
      </c>
      <c r="N2321" s="56"/>
      <c r="O2321" s="56"/>
      <c r="P2321" s="56" t="s">
        <v>1476</v>
      </c>
      <c r="Q2321" s="56"/>
      <c r="R2321" s="56" t="s">
        <v>18</v>
      </c>
      <c r="S2321" s="56" t="s">
        <v>11415</v>
      </c>
      <c r="T2321" s="56" t="s">
        <v>7140</v>
      </c>
      <c r="U2321" s="57">
        <v>47562417</v>
      </c>
      <c r="V2321" s="57">
        <v>-28588877.260000002</v>
      </c>
      <c r="W2321" s="57">
        <v>18973539.739999998</v>
      </c>
      <c r="X2321" s="57">
        <v>0</v>
      </c>
      <c r="Y2321" s="73">
        <v>41263</v>
      </c>
      <c r="Z2321" s="57">
        <v>-4081642.05</v>
      </c>
      <c r="AA2321" s="57">
        <v>0</v>
      </c>
      <c r="AB2321" s="57">
        <v>14891897.689999999</v>
      </c>
      <c r="AC2321" s="57">
        <v>0</v>
      </c>
      <c r="AD2321" s="56" t="s">
        <v>9255</v>
      </c>
      <c r="AE2321" s="57">
        <v>0</v>
      </c>
      <c r="AF2321" s="57">
        <v>0</v>
      </c>
      <c r="AG2321" s="57">
        <v>0</v>
      </c>
      <c r="AI2321"/>
      <c r="AJ2321"/>
    </row>
    <row r="2322" spans="1:36">
      <c r="A2322" s="56" t="s">
        <v>48</v>
      </c>
      <c r="B2322" s="56" t="s">
        <v>11427</v>
      </c>
      <c r="C2322" s="56">
        <v>2101010050</v>
      </c>
      <c r="D2322" s="56" t="s">
        <v>43</v>
      </c>
      <c r="E2322" s="56">
        <v>2101020050</v>
      </c>
      <c r="F2322" s="56">
        <v>5401010050</v>
      </c>
      <c r="G2322" s="56" t="s">
        <v>11428</v>
      </c>
      <c r="H2322" s="56">
        <v>400303</v>
      </c>
      <c r="I2322" s="56" t="s">
        <v>11582</v>
      </c>
      <c r="J2322" s="56" t="s">
        <v>5588</v>
      </c>
      <c r="K2322" s="56" t="s">
        <v>4985</v>
      </c>
      <c r="L2322" s="56" t="s">
        <v>7138</v>
      </c>
      <c r="M2322" s="73">
        <v>41263</v>
      </c>
      <c r="N2322" s="56"/>
      <c r="O2322" s="56"/>
      <c r="P2322" s="56" t="s">
        <v>1476</v>
      </c>
      <c r="Q2322" s="56"/>
      <c r="R2322" s="56" t="s">
        <v>18</v>
      </c>
      <c r="S2322" s="56" t="s">
        <v>11415</v>
      </c>
      <c r="T2322" s="56" t="s">
        <v>7140</v>
      </c>
      <c r="U2322" s="57">
        <v>257581420</v>
      </c>
      <c r="V2322" s="57">
        <v>-155006029.22999999</v>
      </c>
      <c r="W2322" s="57">
        <v>102575390.77</v>
      </c>
      <c r="X2322" s="57">
        <v>0</v>
      </c>
      <c r="Y2322" s="73">
        <v>41263</v>
      </c>
      <c r="Z2322" s="57">
        <v>-22060803.239999998</v>
      </c>
      <c r="AA2322" s="57">
        <v>0</v>
      </c>
      <c r="AB2322" s="57">
        <v>80514587.530000001</v>
      </c>
      <c r="AC2322" s="57">
        <v>0</v>
      </c>
      <c r="AD2322" s="56" t="s">
        <v>9255</v>
      </c>
      <c r="AE2322" s="57">
        <v>0</v>
      </c>
      <c r="AF2322" s="57">
        <v>0</v>
      </c>
      <c r="AG2322" s="57">
        <v>0</v>
      </c>
      <c r="AI2322"/>
      <c r="AJ2322"/>
    </row>
    <row r="2323" spans="1:36">
      <c r="A2323" s="56" t="s">
        <v>48</v>
      </c>
      <c r="B2323" s="56" t="s">
        <v>11427</v>
      </c>
      <c r="C2323" s="56">
        <v>2101010050</v>
      </c>
      <c r="D2323" s="56" t="s">
        <v>43</v>
      </c>
      <c r="E2323" s="56">
        <v>2101020050</v>
      </c>
      <c r="F2323" s="56">
        <v>5401010050</v>
      </c>
      <c r="G2323" s="56" t="s">
        <v>11428</v>
      </c>
      <c r="H2323" s="56">
        <v>400303</v>
      </c>
      <c r="I2323" s="56" t="s">
        <v>11582</v>
      </c>
      <c r="J2323" s="56" t="s">
        <v>5589</v>
      </c>
      <c r="K2323" s="56" t="s">
        <v>4987</v>
      </c>
      <c r="L2323" s="56" t="s">
        <v>7138</v>
      </c>
      <c r="M2323" s="73">
        <v>41263</v>
      </c>
      <c r="N2323" s="56"/>
      <c r="O2323" s="56"/>
      <c r="P2323" s="56" t="s">
        <v>1476</v>
      </c>
      <c r="Q2323" s="56"/>
      <c r="R2323" s="56" t="s">
        <v>18</v>
      </c>
      <c r="S2323" s="56" t="s">
        <v>11415</v>
      </c>
      <c r="T2323" s="56" t="s">
        <v>7140</v>
      </c>
      <c r="U2323" s="57">
        <v>21322378</v>
      </c>
      <c r="V2323" s="57">
        <v>-12816481.92</v>
      </c>
      <c r="W2323" s="57">
        <v>8505896.0800000001</v>
      </c>
      <c r="X2323" s="57">
        <v>0</v>
      </c>
      <c r="Y2323" s="73">
        <v>41263</v>
      </c>
      <c r="Z2323" s="57">
        <v>-1829812.65</v>
      </c>
      <c r="AA2323" s="57">
        <v>0</v>
      </c>
      <c r="AB2323" s="57">
        <v>6676083.4299999997</v>
      </c>
      <c r="AC2323" s="57">
        <v>0</v>
      </c>
      <c r="AD2323" s="56" t="s">
        <v>9255</v>
      </c>
      <c r="AE2323" s="57">
        <v>0</v>
      </c>
      <c r="AF2323" s="57">
        <v>0</v>
      </c>
      <c r="AG2323" s="57">
        <v>0</v>
      </c>
      <c r="AI2323"/>
      <c r="AJ2323"/>
    </row>
    <row r="2324" spans="1:36">
      <c r="A2324" s="56" t="s">
        <v>48</v>
      </c>
      <c r="B2324" s="56" t="s">
        <v>11427</v>
      </c>
      <c r="C2324" s="56">
        <v>2101010050</v>
      </c>
      <c r="D2324" s="56" t="s">
        <v>43</v>
      </c>
      <c r="E2324" s="56">
        <v>2101020050</v>
      </c>
      <c r="F2324" s="56">
        <v>5401010050</v>
      </c>
      <c r="G2324" s="56" t="s">
        <v>11428</v>
      </c>
      <c r="H2324" s="56">
        <v>400303</v>
      </c>
      <c r="I2324" s="56" t="s">
        <v>11582</v>
      </c>
      <c r="J2324" s="56" t="s">
        <v>5590</v>
      </c>
      <c r="K2324" s="56" t="s">
        <v>4989</v>
      </c>
      <c r="L2324" s="56" t="s">
        <v>7138</v>
      </c>
      <c r="M2324" s="73">
        <v>41263</v>
      </c>
      <c r="N2324" s="56"/>
      <c r="O2324" s="56"/>
      <c r="P2324" s="56" t="s">
        <v>1476</v>
      </c>
      <c r="Q2324" s="56"/>
      <c r="R2324" s="56" t="s">
        <v>18</v>
      </c>
      <c r="S2324" s="56" t="s">
        <v>11415</v>
      </c>
      <c r="T2324" s="56" t="s">
        <v>7140</v>
      </c>
      <c r="U2324" s="57">
        <v>57576196</v>
      </c>
      <c r="V2324" s="57">
        <v>-34607972.350000001</v>
      </c>
      <c r="W2324" s="57">
        <v>22968223.649999999</v>
      </c>
      <c r="X2324" s="57">
        <v>0</v>
      </c>
      <c r="Y2324" s="73">
        <v>41263</v>
      </c>
      <c r="Z2324" s="57">
        <v>-4940989.8600000003</v>
      </c>
      <c r="AA2324" s="57">
        <v>0</v>
      </c>
      <c r="AB2324" s="57">
        <v>18027233.789999999</v>
      </c>
      <c r="AC2324" s="57">
        <v>0</v>
      </c>
      <c r="AD2324" s="56" t="s">
        <v>9255</v>
      </c>
      <c r="AE2324" s="57">
        <v>0</v>
      </c>
      <c r="AF2324" s="57">
        <v>0</v>
      </c>
      <c r="AG2324" s="57">
        <v>0</v>
      </c>
      <c r="AI2324"/>
      <c r="AJ2324"/>
    </row>
    <row r="2325" spans="1:36">
      <c r="A2325" s="56" t="s">
        <v>48</v>
      </c>
      <c r="B2325" s="56" t="s">
        <v>11427</v>
      </c>
      <c r="C2325" s="56">
        <v>2101010050</v>
      </c>
      <c r="D2325" s="56" t="s">
        <v>43</v>
      </c>
      <c r="E2325" s="56">
        <v>2101020050</v>
      </c>
      <c r="F2325" s="56">
        <v>5401010050</v>
      </c>
      <c r="G2325" s="56" t="s">
        <v>11428</v>
      </c>
      <c r="H2325" s="56">
        <v>400303</v>
      </c>
      <c r="I2325" s="56" t="s">
        <v>11582</v>
      </c>
      <c r="J2325" s="56" t="s">
        <v>5592</v>
      </c>
      <c r="K2325" s="56" t="s">
        <v>4613</v>
      </c>
      <c r="L2325" s="56" t="s">
        <v>7138</v>
      </c>
      <c r="M2325" s="73">
        <v>41263</v>
      </c>
      <c r="N2325" s="56"/>
      <c r="O2325" s="56"/>
      <c r="P2325" s="56" t="s">
        <v>1476</v>
      </c>
      <c r="Q2325" s="56"/>
      <c r="R2325" s="56" t="s">
        <v>18</v>
      </c>
      <c r="S2325" s="56" t="s">
        <v>11415</v>
      </c>
      <c r="T2325" s="56" t="s">
        <v>7140</v>
      </c>
      <c r="U2325" s="57">
        <v>4277658</v>
      </c>
      <c r="V2325" s="57">
        <v>-2571219.8199999998</v>
      </c>
      <c r="W2325" s="57">
        <v>1706438.18</v>
      </c>
      <c r="X2325" s="57">
        <v>0</v>
      </c>
      <c r="Y2325" s="73">
        <v>41263</v>
      </c>
      <c r="Z2325" s="57">
        <v>-367093.86</v>
      </c>
      <c r="AA2325" s="57">
        <v>0</v>
      </c>
      <c r="AB2325" s="57">
        <v>1339344.32</v>
      </c>
      <c r="AC2325" s="57">
        <v>0</v>
      </c>
      <c r="AD2325" s="56" t="s">
        <v>9255</v>
      </c>
      <c r="AE2325" s="57">
        <v>0</v>
      </c>
      <c r="AF2325" s="57">
        <v>0</v>
      </c>
      <c r="AG2325" s="57">
        <v>0</v>
      </c>
      <c r="AI2325"/>
      <c r="AJ2325"/>
    </row>
    <row r="2326" spans="1:36">
      <c r="A2326" s="56" t="s">
        <v>48</v>
      </c>
      <c r="B2326" s="56" t="s">
        <v>11427</v>
      </c>
      <c r="C2326" s="56">
        <v>2101010050</v>
      </c>
      <c r="D2326" s="56" t="s">
        <v>43</v>
      </c>
      <c r="E2326" s="56">
        <v>2101020050</v>
      </c>
      <c r="F2326" s="56">
        <v>5401010050</v>
      </c>
      <c r="G2326" s="56" t="s">
        <v>11428</v>
      </c>
      <c r="H2326" s="56">
        <v>400303</v>
      </c>
      <c r="I2326" s="56" t="s">
        <v>11582</v>
      </c>
      <c r="J2326" s="56" t="s">
        <v>5593</v>
      </c>
      <c r="K2326" s="56" t="s">
        <v>4994</v>
      </c>
      <c r="L2326" s="56" t="s">
        <v>7138</v>
      </c>
      <c r="M2326" s="73">
        <v>41263</v>
      </c>
      <c r="N2326" s="56"/>
      <c r="O2326" s="56"/>
      <c r="P2326" s="56" t="s">
        <v>1476</v>
      </c>
      <c r="Q2326" s="56"/>
      <c r="R2326" s="56" t="s">
        <v>18</v>
      </c>
      <c r="S2326" s="56" t="s">
        <v>11415</v>
      </c>
      <c r="T2326" s="56" t="s">
        <v>7140</v>
      </c>
      <c r="U2326" s="57">
        <v>3099584</v>
      </c>
      <c r="V2326" s="57">
        <v>-1863102.04</v>
      </c>
      <c r="W2326" s="57">
        <v>1236481.96</v>
      </c>
      <c r="X2326" s="57">
        <v>0</v>
      </c>
      <c r="Y2326" s="73">
        <v>41263</v>
      </c>
      <c r="Z2326" s="57">
        <v>-265995.52000000002</v>
      </c>
      <c r="AA2326" s="57">
        <v>0</v>
      </c>
      <c r="AB2326" s="57">
        <v>970486.44</v>
      </c>
      <c r="AC2326" s="57">
        <v>0</v>
      </c>
      <c r="AD2326" s="56" t="s">
        <v>9255</v>
      </c>
      <c r="AE2326" s="57">
        <v>0</v>
      </c>
      <c r="AF2326" s="57">
        <v>0</v>
      </c>
      <c r="AG2326" s="57">
        <v>0</v>
      </c>
      <c r="AI2326"/>
      <c r="AJ2326"/>
    </row>
    <row r="2327" spans="1:36">
      <c r="A2327" s="56" t="s">
        <v>48</v>
      </c>
      <c r="B2327" s="56" t="s">
        <v>11427</v>
      </c>
      <c r="C2327" s="56">
        <v>2101010050</v>
      </c>
      <c r="D2327" s="56" t="s">
        <v>43</v>
      </c>
      <c r="E2327" s="56">
        <v>2101020050</v>
      </c>
      <c r="F2327" s="56">
        <v>5401010050</v>
      </c>
      <c r="G2327" s="56" t="s">
        <v>11428</v>
      </c>
      <c r="H2327" s="56">
        <v>400303</v>
      </c>
      <c r="I2327" s="56" t="s">
        <v>11582</v>
      </c>
      <c r="J2327" s="56" t="s">
        <v>5596</v>
      </c>
      <c r="K2327" s="56" t="s">
        <v>4999</v>
      </c>
      <c r="L2327" s="56" t="s">
        <v>7138</v>
      </c>
      <c r="M2327" s="73">
        <v>41263</v>
      </c>
      <c r="N2327" s="56"/>
      <c r="O2327" s="56"/>
      <c r="P2327" s="56" t="s">
        <v>1476</v>
      </c>
      <c r="Q2327" s="56"/>
      <c r="R2327" s="56" t="s">
        <v>18</v>
      </c>
      <c r="S2327" s="56" t="s">
        <v>11415</v>
      </c>
      <c r="T2327" s="56" t="s">
        <v>7140</v>
      </c>
      <c r="U2327" s="57">
        <v>19789479</v>
      </c>
      <c r="V2327" s="57">
        <v>-11895085.109999999</v>
      </c>
      <c r="W2327" s="57">
        <v>7894393.8899999997</v>
      </c>
      <c r="X2327" s="57">
        <v>0</v>
      </c>
      <c r="Y2327" s="73">
        <v>41263</v>
      </c>
      <c r="Z2327" s="57">
        <v>-1698264.55</v>
      </c>
      <c r="AA2327" s="57">
        <v>0</v>
      </c>
      <c r="AB2327" s="57">
        <v>6196129.3399999999</v>
      </c>
      <c r="AC2327" s="57">
        <v>0</v>
      </c>
      <c r="AD2327" s="56" t="s">
        <v>9255</v>
      </c>
      <c r="AE2327" s="57">
        <v>0</v>
      </c>
      <c r="AF2327" s="57">
        <v>0</v>
      </c>
      <c r="AG2327" s="57">
        <v>0</v>
      </c>
      <c r="AI2327"/>
      <c r="AJ2327"/>
    </row>
    <row r="2328" spans="1:36">
      <c r="A2328" s="56" t="s">
        <v>48</v>
      </c>
      <c r="B2328" s="56" t="s">
        <v>11427</v>
      </c>
      <c r="C2328" s="56">
        <v>2101010050</v>
      </c>
      <c r="D2328" s="56" t="s">
        <v>43</v>
      </c>
      <c r="E2328" s="56">
        <v>2101020050</v>
      </c>
      <c r="F2328" s="56">
        <v>5401010050</v>
      </c>
      <c r="G2328" s="56" t="s">
        <v>11428</v>
      </c>
      <c r="H2328" s="56">
        <v>400303</v>
      </c>
      <c r="I2328" s="56" t="s">
        <v>11581</v>
      </c>
      <c r="J2328" s="56" t="s">
        <v>5383</v>
      </c>
      <c r="K2328" s="56" t="s">
        <v>4552</v>
      </c>
      <c r="L2328" s="56" t="s">
        <v>7138</v>
      </c>
      <c r="M2328" s="73">
        <v>41263</v>
      </c>
      <c r="N2328" s="56"/>
      <c r="O2328" s="56"/>
      <c r="P2328" s="56" t="s">
        <v>1476</v>
      </c>
      <c r="Q2328" s="56"/>
      <c r="R2328" s="56" t="s">
        <v>18</v>
      </c>
      <c r="S2328" s="56" t="s">
        <v>11415</v>
      </c>
      <c r="T2328" s="56" t="s">
        <v>7140</v>
      </c>
      <c r="U2328" s="57">
        <v>4551427</v>
      </c>
      <c r="V2328" s="57">
        <v>-2735777.49</v>
      </c>
      <c r="W2328" s="57">
        <v>1815649.51</v>
      </c>
      <c r="X2328" s="57">
        <v>0</v>
      </c>
      <c r="Y2328" s="73">
        <v>41263</v>
      </c>
      <c r="Z2328" s="57">
        <v>-390587.71</v>
      </c>
      <c r="AA2328" s="57">
        <v>0</v>
      </c>
      <c r="AB2328" s="57">
        <v>1425061.8</v>
      </c>
      <c r="AC2328" s="57">
        <v>0</v>
      </c>
      <c r="AD2328" s="56" t="s">
        <v>9255</v>
      </c>
      <c r="AE2328" s="57">
        <v>0</v>
      </c>
      <c r="AF2328" s="57">
        <v>0</v>
      </c>
      <c r="AG2328" s="57">
        <v>0</v>
      </c>
      <c r="AI2328"/>
      <c r="AJ2328"/>
    </row>
    <row r="2329" spans="1:36">
      <c r="A2329" s="56" t="s">
        <v>48</v>
      </c>
      <c r="B2329" s="56" t="s">
        <v>11427</v>
      </c>
      <c r="C2329" s="56">
        <v>2101010050</v>
      </c>
      <c r="D2329" s="56" t="s">
        <v>43</v>
      </c>
      <c r="E2329" s="56">
        <v>2101020050</v>
      </c>
      <c r="F2329" s="56">
        <v>5401010050</v>
      </c>
      <c r="G2329" s="56" t="s">
        <v>11428</v>
      </c>
      <c r="H2329" s="56">
        <v>400303</v>
      </c>
      <c r="I2329" s="56" t="s">
        <v>11582</v>
      </c>
      <c r="J2329" s="56" t="s">
        <v>5597</v>
      </c>
      <c r="K2329" s="56" t="s">
        <v>5001</v>
      </c>
      <c r="L2329" s="56" t="s">
        <v>7138</v>
      </c>
      <c r="M2329" s="73">
        <v>41263</v>
      </c>
      <c r="N2329" s="56"/>
      <c r="O2329" s="56"/>
      <c r="P2329" s="56" t="s">
        <v>1476</v>
      </c>
      <c r="Q2329" s="56"/>
      <c r="R2329" s="56" t="s">
        <v>18</v>
      </c>
      <c r="S2329" s="56" t="s">
        <v>11415</v>
      </c>
      <c r="T2329" s="56" t="s">
        <v>7140</v>
      </c>
      <c r="U2329" s="57">
        <v>4762497</v>
      </c>
      <c r="V2329" s="57">
        <v>-2862647.77</v>
      </c>
      <c r="W2329" s="57">
        <v>1899849.23</v>
      </c>
      <c r="X2329" s="57">
        <v>0</v>
      </c>
      <c r="Y2329" s="73">
        <v>41263</v>
      </c>
      <c r="Z2329" s="57">
        <v>-408700.99</v>
      </c>
      <c r="AA2329" s="57">
        <v>0</v>
      </c>
      <c r="AB2329" s="57">
        <v>1491148.24</v>
      </c>
      <c r="AC2329" s="57">
        <v>0</v>
      </c>
      <c r="AD2329" s="56" t="s">
        <v>9255</v>
      </c>
      <c r="AE2329" s="57">
        <v>0</v>
      </c>
      <c r="AF2329" s="57">
        <v>0</v>
      </c>
      <c r="AG2329" s="57">
        <v>0</v>
      </c>
      <c r="AI2329"/>
      <c r="AJ2329"/>
    </row>
    <row r="2330" spans="1:36">
      <c r="A2330" s="56" t="s">
        <v>48</v>
      </c>
      <c r="B2330" s="56" t="s">
        <v>11427</v>
      </c>
      <c r="C2330" s="56">
        <v>2101010050</v>
      </c>
      <c r="D2330" s="56" t="s">
        <v>43</v>
      </c>
      <c r="E2330" s="56">
        <v>2101020050</v>
      </c>
      <c r="F2330" s="56">
        <v>5401010050</v>
      </c>
      <c r="G2330" s="56" t="s">
        <v>11428</v>
      </c>
      <c r="H2330" s="56">
        <v>400303</v>
      </c>
      <c r="I2330" s="56" t="s">
        <v>11582</v>
      </c>
      <c r="J2330" s="56" t="s">
        <v>5598</v>
      </c>
      <c r="K2330" s="56" t="s">
        <v>5003</v>
      </c>
      <c r="L2330" s="56" t="s">
        <v>7138</v>
      </c>
      <c r="M2330" s="73">
        <v>41263</v>
      </c>
      <c r="N2330" s="56"/>
      <c r="O2330" s="56"/>
      <c r="P2330" s="56" t="s">
        <v>1476</v>
      </c>
      <c r="Q2330" s="56"/>
      <c r="R2330" s="56" t="s">
        <v>18</v>
      </c>
      <c r="S2330" s="56" t="s">
        <v>11415</v>
      </c>
      <c r="T2330" s="56" t="s">
        <v>7140</v>
      </c>
      <c r="U2330" s="57">
        <v>24640505</v>
      </c>
      <c r="V2330" s="57">
        <v>-14810945.720000001</v>
      </c>
      <c r="W2330" s="57">
        <v>9829559.2799999993</v>
      </c>
      <c r="X2330" s="57">
        <v>0</v>
      </c>
      <c r="Y2330" s="73">
        <v>41263</v>
      </c>
      <c r="Z2330" s="57">
        <v>-2114562.86</v>
      </c>
      <c r="AA2330" s="57">
        <v>0</v>
      </c>
      <c r="AB2330" s="57">
        <v>7714996.4199999999</v>
      </c>
      <c r="AC2330" s="57">
        <v>0</v>
      </c>
      <c r="AD2330" s="56" t="s">
        <v>9255</v>
      </c>
      <c r="AE2330" s="57">
        <v>0</v>
      </c>
      <c r="AF2330" s="57">
        <v>0</v>
      </c>
      <c r="AG2330" s="57">
        <v>0</v>
      </c>
      <c r="AI2330"/>
      <c r="AJ2330"/>
    </row>
    <row r="2331" spans="1:36">
      <c r="A2331" s="56" t="s">
        <v>48</v>
      </c>
      <c r="B2331" s="56" t="s">
        <v>11427</v>
      </c>
      <c r="C2331" s="56">
        <v>2101010050</v>
      </c>
      <c r="D2331" s="56" t="s">
        <v>43</v>
      </c>
      <c r="E2331" s="56">
        <v>2101020050</v>
      </c>
      <c r="F2331" s="56">
        <v>5401010050</v>
      </c>
      <c r="G2331" s="56" t="s">
        <v>11428</v>
      </c>
      <c r="H2331" s="56">
        <v>400303</v>
      </c>
      <c r="I2331" s="56" t="s">
        <v>11582</v>
      </c>
      <c r="J2331" s="56" t="s">
        <v>5599</v>
      </c>
      <c r="K2331" s="56" t="s">
        <v>5005</v>
      </c>
      <c r="L2331" s="56" t="s">
        <v>7138</v>
      </c>
      <c r="M2331" s="73">
        <v>41263</v>
      </c>
      <c r="N2331" s="56"/>
      <c r="O2331" s="56"/>
      <c r="P2331" s="56" t="s">
        <v>1476</v>
      </c>
      <c r="Q2331" s="56"/>
      <c r="R2331" s="56" t="s">
        <v>18</v>
      </c>
      <c r="S2331" s="56" t="s">
        <v>11415</v>
      </c>
      <c r="T2331" s="56" t="s">
        <v>7140</v>
      </c>
      <c r="U2331" s="57">
        <v>12053739</v>
      </c>
      <c r="V2331" s="57">
        <v>-7245276.5099999998</v>
      </c>
      <c r="W2331" s="57">
        <v>4808462.49</v>
      </c>
      <c r="X2331" s="57">
        <v>0</v>
      </c>
      <c r="Y2331" s="73">
        <v>41263</v>
      </c>
      <c r="Z2331" s="57">
        <v>-1034410.18</v>
      </c>
      <c r="AA2331" s="57">
        <v>0</v>
      </c>
      <c r="AB2331" s="57">
        <v>3774052.31</v>
      </c>
      <c r="AC2331" s="57">
        <v>0</v>
      </c>
      <c r="AD2331" s="56" t="s">
        <v>9255</v>
      </c>
      <c r="AE2331" s="57">
        <v>0</v>
      </c>
      <c r="AF2331" s="57">
        <v>0</v>
      </c>
      <c r="AG2331" s="57">
        <v>0</v>
      </c>
      <c r="AI2331"/>
      <c r="AJ2331"/>
    </row>
    <row r="2332" spans="1:36">
      <c r="A2332" s="56" t="s">
        <v>48</v>
      </c>
      <c r="B2332" s="56" t="s">
        <v>11427</v>
      </c>
      <c r="C2332" s="56">
        <v>2101010050</v>
      </c>
      <c r="D2332" s="56" t="s">
        <v>43</v>
      </c>
      <c r="E2332" s="56">
        <v>2101020050</v>
      </c>
      <c r="F2332" s="56">
        <v>5401010050</v>
      </c>
      <c r="G2332" s="56" t="s">
        <v>11428</v>
      </c>
      <c r="H2332" s="56">
        <v>400303</v>
      </c>
      <c r="I2332" s="56" t="s">
        <v>11583</v>
      </c>
      <c r="J2332" s="56" t="s">
        <v>5387</v>
      </c>
      <c r="K2332" s="56" t="s">
        <v>4592</v>
      </c>
      <c r="L2332" s="56" t="s">
        <v>7138</v>
      </c>
      <c r="M2332" s="73">
        <v>41263</v>
      </c>
      <c r="N2332" s="56"/>
      <c r="O2332" s="56"/>
      <c r="P2332" s="56" t="s">
        <v>1476</v>
      </c>
      <c r="Q2332" s="56"/>
      <c r="R2332" s="56" t="s">
        <v>18</v>
      </c>
      <c r="S2332" s="56" t="s">
        <v>11415</v>
      </c>
      <c r="T2332" s="56" t="s">
        <v>7140</v>
      </c>
      <c r="U2332" s="57">
        <v>393225</v>
      </c>
      <c r="V2332" s="57">
        <v>-236360.01</v>
      </c>
      <c r="W2332" s="57">
        <v>156864.99</v>
      </c>
      <c r="X2332" s="57">
        <v>0</v>
      </c>
      <c r="Y2332" s="73">
        <v>41263</v>
      </c>
      <c r="Z2332" s="57">
        <v>-33745.25</v>
      </c>
      <c r="AA2332" s="57">
        <v>0</v>
      </c>
      <c r="AB2332" s="57">
        <v>123119.74</v>
      </c>
      <c r="AC2332" s="57">
        <v>0</v>
      </c>
      <c r="AD2332" s="56" t="s">
        <v>9255</v>
      </c>
      <c r="AE2332" s="57">
        <v>0</v>
      </c>
      <c r="AF2332" s="57">
        <v>0</v>
      </c>
      <c r="AG2332" s="57">
        <v>0</v>
      </c>
      <c r="AI2332"/>
      <c r="AJ2332"/>
    </row>
    <row r="2333" spans="1:36">
      <c r="A2333" s="56" t="s">
        <v>48</v>
      </c>
      <c r="B2333" s="56" t="s">
        <v>11427</v>
      </c>
      <c r="C2333" s="56">
        <v>2101010050</v>
      </c>
      <c r="D2333" s="56" t="s">
        <v>43</v>
      </c>
      <c r="E2333" s="56">
        <v>2101020050</v>
      </c>
      <c r="F2333" s="56">
        <v>5401010050</v>
      </c>
      <c r="G2333" s="56" t="s">
        <v>11428</v>
      </c>
      <c r="H2333" s="56">
        <v>400303</v>
      </c>
      <c r="I2333" s="56" t="s">
        <v>11582</v>
      </c>
      <c r="J2333" s="56" t="s">
        <v>5601</v>
      </c>
      <c r="K2333" s="56" t="s">
        <v>5009</v>
      </c>
      <c r="L2333" s="56" t="s">
        <v>7138</v>
      </c>
      <c r="M2333" s="73">
        <v>41263</v>
      </c>
      <c r="N2333" s="56"/>
      <c r="O2333" s="56"/>
      <c r="P2333" s="56" t="s">
        <v>1476</v>
      </c>
      <c r="Q2333" s="56"/>
      <c r="R2333" s="56" t="s">
        <v>18</v>
      </c>
      <c r="S2333" s="56" t="s">
        <v>11415</v>
      </c>
      <c r="T2333" s="56" t="s">
        <v>7140</v>
      </c>
      <c r="U2333" s="57">
        <v>13876832</v>
      </c>
      <c r="V2333" s="57">
        <v>-8341103.4699999997</v>
      </c>
      <c r="W2333" s="57">
        <v>5535728.5300000003</v>
      </c>
      <c r="X2333" s="57">
        <v>0</v>
      </c>
      <c r="Y2333" s="73">
        <v>41263</v>
      </c>
      <c r="Z2333" s="57">
        <v>-1190861.73</v>
      </c>
      <c r="AA2333" s="57">
        <v>0</v>
      </c>
      <c r="AB2333" s="57">
        <v>4344866.8</v>
      </c>
      <c r="AC2333" s="57">
        <v>0</v>
      </c>
      <c r="AD2333" s="56" t="s">
        <v>9255</v>
      </c>
      <c r="AE2333" s="57">
        <v>0</v>
      </c>
      <c r="AF2333" s="57">
        <v>0</v>
      </c>
      <c r="AG2333" s="57">
        <v>0</v>
      </c>
      <c r="AI2333"/>
      <c r="AJ2333"/>
    </row>
    <row r="2334" spans="1:36">
      <c r="A2334" s="56" t="s">
        <v>48</v>
      </c>
      <c r="B2334" s="56" t="s">
        <v>11427</v>
      </c>
      <c r="C2334" s="56">
        <v>2101010050</v>
      </c>
      <c r="D2334" s="56" t="s">
        <v>43</v>
      </c>
      <c r="E2334" s="56">
        <v>2101020050</v>
      </c>
      <c r="F2334" s="56">
        <v>5401010050</v>
      </c>
      <c r="G2334" s="56" t="s">
        <v>11428</v>
      </c>
      <c r="H2334" s="56">
        <v>400303</v>
      </c>
      <c r="I2334" s="56" t="s">
        <v>11577</v>
      </c>
      <c r="J2334" s="56" t="s">
        <v>5632</v>
      </c>
      <c r="K2334" s="56" t="s">
        <v>1612</v>
      </c>
      <c r="L2334" s="56" t="s">
        <v>7138</v>
      </c>
      <c r="M2334" s="73">
        <v>41263</v>
      </c>
      <c r="N2334" s="56"/>
      <c r="O2334" s="56"/>
      <c r="P2334" s="56" t="s">
        <v>1476</v>
      </c>
      <c r="Q2334" s="56"/>
      <c r="R2334" s="56" t="s">
        <v>18</v>
      </c>
      <c r="S2334" s="56" t="s">
        <v>11415</v>
      </c>
      <c r="T2334" s="56" t="s">
        <v>7140</v>
      </c>
      <c r="U2334" s="57">
        <v>39279880</v>
      </c>
      <c r="V2334" s="57">
        <v>-23610399.66</v>
      </c>
      <c r="W2334" s="57">
        <v>15669480.34</v>
      </c>
      <c r="X2334" s="57">
        <v>0</v>
      </c>
      <c r="Y2334" s="73">
        <v>41263</v>
      </c>
      <c r="Z2334" s="57">
        <v>-3370863.36</v>
      </c>
      <c r="AA2334" s="57">
        <v>0</v>
      </c>
      <c r="AB2334" s="57">
        <v>12298616.98</v>
      </c>
      <c r="AC2334" s="57">
        <v>0</v>
      </c>
      <c r="AD2334" s="56" t="s">
        <v>9255</v>
      </c>
      <c r="AE2334" s="57">
        <v>0</v>
      </c>
      <c r="AF2334" s="57">
        <v>0</v>
      </c>
      <c r="AG2334" s="57">
        <v>0</v>
      </c>
      <c r="AI2334"/>
      <c r="AJ2334"/>
    </row>
    <row r="2335" spans="1:36">
      <c r="A2335" s="56" t="s">
        <v>48</v>
      </c>
      <c r="B2335" s="56" t="s">
        <v>11427</v>
      </c>
      <c r="C2335" s="56">
        <v>2101010050</v>
      </c>
      <c r="D2335" s="56" t="s">
        <v>43</v>
      </c>
      <c r="E2335" s="56">
        <v>2101020050</v>
      </c>
      <c r="F2335" s="56">
        <v>5401010050</v>
      </c>
      <c r="G2335" s="56" t="s">
        <v>11428</v>
      </c>
      <c r="H2335" s="56">
        <v>400303</v>
      </c>
      <c r="I2335" s="56" t="s">
        <v>11582</v>
      </c>
      <c r="J2335" s="56" t="s">
        <v>5602</v>
      </c>
      <c r="K2335" s="56" t="s">
        <v>5011</v>
      </c>
      <c r="L2335" s="56" t="s">
        <v>7138</v>
      </c>
      <c r="M2335" s="73">
        <v>41263</v>
      </c>
      <c r="N2335" s="56"/>
      <c r="O2335" s="56"/>
      <c r="P2335" s="56" t="s">
        <v>1476</v>
      </c>
      <c r="Q2335" s="56"/>
      <c r="R2335" s="56" t="s">
        <v>18</v>
      </c>
      <c r="S2335" s="56" t="s">
        <v>11415</v>
      </c>
      <c r="T2335" s="56" t="s">
        <v>7140</v>
      </c>
      <c r="U2335" s="57">
        <v>19772512</v>
      </c>
      <c r="V2335" s="57">
        <v>-11884886.17</v>
      </c>
      <c r="W2335" s="57">
        <v>7887625.8300000001</v>
      </c>
      <c r="X2335" s="57">
        <v>0</v>
      </c>
      <c r="Y2335" s="73">
        <v>41263</v>
      </c>
      <c r="Z2335" s="57">
        <v>-1696808.6</v>
      </c>
      <c r="AA2335" s="57">
        <v>0</v>
      </c>
      <c r="AB2335" s="57">
        <v>6190817.2300000004</v>
      </c>
      <c r="AC2335" s="57">
        <v>0</v>
      </c>
      <c r="AD2335" s="56" t="s">
        <v>9255</v>
      </c>
      <c r="AE2335" s="57">
        <v>0</v>
      </c>
      <c r="AF2335" s="57">
        <v>0</v>
      </c>
      <c r="AG2335" s="57">
        <v>0</v>
      </c>
      <c r="AI2335"/>
      <c r="AJ2335"/>
    </row>
    <row r="2336" spans="1:36">
      <c r="A2336" s="56" t="s">
        <v>48</v>
      </c>
      <c r="B2336" s="56" t="s">
        <v>11427</v>
      </c>
      <c r="C2336" s="56">
        <v>2101010050</v>
      </c>
      <c r="D2336" s="56" t="s">
        <v>43</v>
      </c>
      <c r="E2336" s="56">
        <v>2101020050</v>
      </c>
      <c r="F2336" s="56">
        <v>5401010050</v>
      </c>
      <c r="G2336" s="56" t="s">
        <v>11428</v>
      </c>
      <c r="H2336" s="56">
        <v>400303</v>
      </c>
      <c r="I2336" s="56" t="s">
        <v>11582</v>
      </c>
      <c r="J2336" s="56" t="s">
        <v>5603</v>
      </c>
      <c r="K2336" s="56" t="s">
        <v>1620</v>
      </c>
      <c r="L2336" s="56" t="s">
        <v>7138</v>
      </c>
      <c r="M2336" s="73">
        <v>41263</v>
      </c>
      <c r="N2336" s="56"/>
      <c r="O2336" s="56"/>
      <c r="P2336" s="56" t="s">
        <v>1476</v>
      </c>
      <c r="Q2336" s="56"/>
      <c r="R2336" s="56" t="s">
        <v>18</v>
      </c>
      <c r="S2336" s="56" t="s">
        <v>11415</v>
      </c>
      <c r="T2336" s="56" t="s">
        <v>7140</v>
      </c>
      <c r="U2336" s="57">
        <v>79540694</v>
      </c>
      <c r="V2336" s="57">
        <v>-47810420.329999998</v>
      </c>
      <c r="W2336" s="57">
        <v>31730273.670000002</v>
      </c>
      <c r="X2336" s="57">
        <v>0</v>
      </c>
      <c r="Y2336" s="73">
        <v>41263</v>
      </c>
      <c r="Z2336" s="57">
        <v>-6825907.0800000001</v>
      </c>
      <c r="AA2336" s="57">
        <v>0</v>
      </c>
      <c r="AB2336" s="57">
        <v>24904366.59</v>
      </c>
      <c r="AC2336" s="57">
        <v>0</v>
      </c>
      <c r="AD2336" s="56" t="s">
        <v>9255</v>
      </c>
      <c r="AE2336" s="57">
        <v>0</v>
      </c>
      <c r="AF2336" s="57">
        <v>0</v>
      </c>
      <c r="AG2336" s="57">
        <v>0</v>
      </c>
      <c r="AI2336"/>
      <c r="AJ2336"/>
    </row>
    <row r="2337" spans="1:36">
      <c r="A2337" s="56" t="s">
        <v>48</v>
      </c>
      <c r="B2337" s="56" t="s">
        <v>11427</v>
      </c>
      <c r="C2337" s="56">
        <v>2101010050</v>
      </c>
      <c r="D2337" s="56" t="s">
        <v>43</v>
      </c>
      <c r="E2337" s="56">
        <v>2101020050</v>
      </c>
      <c r="F2337" s="56">
        <v>5401010050</v>
      </c>
      <c r="G2337" s="56" t="s">
        <v>11428</v>
      </c>
      <c r="H2337" s="56">
        <v>400303</v>
      </c>
      <c r="I2337" s="56" t="s">
        <v>11582</v>
      </c>
      <c r="J2337" s="56" t="s">
        <v>5604</v>
      </c>
      <c r="K2337" s="56" t="s">
        <v>5013</v>
      </c>
      <c r="L2337" s="56" t="s">
        <v>7138</v>
      </c>
      <c r="M2337" s="73">
        <v>41263</v>
      </c>
      <c r="N2337" s="56"/>
      <c r="O2337" s="56"/>
      <c r="P2337" s="56" t="s">
        <v>1476</v>
      </c>
      <c r="Q2337" s="56"/>
      <c r="R2337" s="56" t="s">
        <v>18</v>
      </c>
      <c r="S2337" s="56" t="s">
        <v>11415</v>
      </c>
      <c r="T2337" s="56" t="s">
        <v>7140</v>
      </c>
      <c r="U2337" s="57">
        <v>33400232</v>
      </c>
      <c r="V2337" s="57">
        <v>-20076253.469999999</v>
      </c>
      <c r="W2337" s="57">
        <v>13323978.529999999</v>
      </c>
      <c r="X2337" s="57">
        <v>0</v>
      </c>
      <c r="Y2337" s="73">
        <v>41263</v>
      </c>
      <c r="Z2337" s="57">
        <v>-2866292.31</v>
      </c>
      <c r="AA2337" s="57">
        <v>0</v>
      </c>
      <c r="AB2337" s="57">
        <v>10457686.220000001</v>
      </c>
      <c r="AC2337" s="57">
        <v>0</v>
      </c>
      <c r="AD2337" s="56" t="s">
        <v>9255</v>
      </c>
      <c r="AE2337" s="57">
        <v>0</v>
      </c>
      <c r="AF2337" s="57">
        <v>0</v>
      </c>
      <c r="AG2337" s="57">
        <v>0</v>
      </c>
      <c r="AI2337"/>
      <c r="AJ2337"/>
    </row>
    <row r="2338" spans="1:36">
      <c r="A2338" s="56" t="s">
        <v>48</v>
      </c>
      <c r="B2338" s="56" t="s">
        <v>11427</v>
      </c>
      <c r="C2338" s="56">
        <v>2101010050</v>
      </c>
      <c r="D2338" s="56" t="s">
        <v>43</v>
      </c>
      <c r="E2338" s="56">
        <v>2101020050</v>
      </c>
      <c r="F2338" s="56">
        <v>5401010050</v>
      </c>
      <c r="G2338" s="56" t="s">
        <v>11428</v>
      </c>
      <c r="H2338" s="56">
        <v>400303</v>
      </c>
      <c r="I2338" s="56" t="s">
        <v>11576</v>
      </c>
      <c r="J2338" s="56" t="s">
        <v>5606</v>
      </c>
      <c r="K2338" s="56" t="s">
        <v>1311</v>
      </c>
      <c r="L2338" s="56" t="s">
        <v>7138</v>
      </c>
      <c r="M2338" s="73">
        <v>41263</v>
      </c>
      <c r="N2338" s="56"/>
      <c r="O2338" s="56"/>
      <c r="P2338" s="56" t="s">
        <v>1476</v>
      </c>
      <c r="Q2338" s="56"/>
      <c r="R2338" s="56" t="s">
        <v>18</v>
      </c>
      <c r="S2338" s="56" t="s">
        <v>11415</v>
      </c>
      <c r="T2338" s="56" t="s">
        <v>7140</v>
      </c>
      <c r="U2338" s="57">
        <v>1400439</v>
      </c>
      <c r="V2338" s="57">
        <v>-841777.75</v>
      </c>
      <c r="W2338" s="57">
        <v>558661.25</v>
      </c>
      <c r="X2338" s="57">
        <v>0</v>
      </c>
      <c r="Y2338" s="73">
        <v>41263</v>
      </c>
      <c r="Z2338" s="57">
        <v>-120180.8</v>
      </c>
      <c r="AA2338" s="57">
        <v>0</v>
      </c>
      <c r="AB2338" s="57">
        <v>438480.45</v>
      </c>
      <c r="AC2338" s="57">
        <v>0</v>
      </c>
      <c r="AD2338" s="56" t="s">
        <v>9255</v>
      </c>
      <c r="AE2338" s="57">
        <v>0</v>
      </c>
      <c r="AF2338" s="57">
        <v>0</v>
      </c>
      <c r="AG2338" s="57">
        <v>0</v>
      </c>
      <c r="AI2338"/>
      <c r="AJ2338"/>
    </row>
    <row r="2339" spans="1:36">
      <c r="A2339" s="56" t="s">
        <v>48</v>
      </c>
      <c r="B2339" s="56" t="s">
        <v>11427</v>
      </c>
      <c r="C2339" s="56">
        <v>2101010050</v>
      </c>
      <c r="D2339" s="56" t="s">
        <v>43</v>
      </c>
      <c r="E2339" s="56">
        <v>2101020050</v>
      </c>
      <c r="F2339" s="56">
        <v>5401010050</v>
      </c>
      <c r="G2339" s="56" t="s">
        <v>11428</v>
      </c>
      <c r="H2339" s="56">
        <v>400304</v>
      </c>
      <c r="I2339" s="56" t="s">
        <v>11522</v>
      </c>
      <c r="J2339" s="56" t="s">
        <v>5671</v>
      </c>
      <c r="K2339" s="56" t="s">
        <v>1172</v>
      </c>
      <c r="L2339" s="56" t="s">
        <v>7138</v>
      </c>
      <c r="M2339" s="73">
        <v>40832</v>
      </c>
      <c r="N2339" s="56"/>
      <c r="O2339" s="56"/>
      <c r="P2339" s="56" t="s">
        <v>1476</v>
      </c>
      <c r="Q2339" s="56"/>
      <c r="R2339" s="56" t="s">
        <v>18</v>
      </c>
      <c r="S2339" s="56" t="s">
        <v>11415</v>
      </c>
      <c r="T2339" s="56" t="s">
        <v>7140</v>
      </c>
      <c r="U2339" s="57">
        <v>7754952</v>
      </c>
      <c r="V2339" s="57">
        <v>-5373958.6799999997</v>
      </c>
      <c r="W2339" s="57">
        <v>2380993.3199999998</v>
      </c>
      <c r="X2339" s="57">
        <v>0</v>
      </c>
      <c r="Y2339" s="73">
        <v>40832</v>
      </c>
      <c r="Z2339" s="57">
        <v>-718170.52</v>
      </c>
      <c r="AA2339" s="57">
        <v>0</v>
      </c>
      <c r="AB2339" s="57">
        <v>1662822.8</v>
      </c>
      <c r="AC2339" s="57">
        <v>0</v>
      </c>
      <c r="AD2339" s="56" t="s">
        <v>9255</v>
      </c>
      <c r="AE2339" s="57">
        <v>0</v>
      </c>
      <c r="AF2339" s="57">
        <v>0</v>
      </c>
      <c r="AG2339" s="57">
        <v>0</v>
      </c>
      <c r="AI2339"/>
      <c r="AJ2339"/>
    </row>
    <row r="2340" spans="1:36">
      <c r="A2340" s="56" t="s">
        <v>48</v>
      </c>
      <c r="B2340" s="56" t="s">
        <v>11427</v>
      </c>
      <c r="C2340" s="56">
        <v>2101010050</v>
      </c>
      <c r="D2340" s="56" t="s">
        <v>43</v>
      </c>
      <c r="E2340" s="56">
        <v>2101020050</v>
      </c>
      <c r="F2340" s="56">
        <v>5401010050</v>
      </c>
      <c r="G2340" s="56" t="s">
        <v>11428</v>
      </c>
      <c r="H2340" s="56">
        <v>400304</v>
      </c>
      <c r="I2340" s="56" t="s">
        <v>11523</v>
      </c>
      <c r="J2340" s="56" t="s">
        <v>5738</v>
      </c>
      <c r="K2340" s="56" t="s">
        <v>1226</v>
      </c>
      <c r="L2340" s="56" t="s">
        <v>7138</v>
      </c>
      <c r="M2340" s="73">
        <v>40832</v>
      </c>
      <c r="N2340" s="56"/>
      <c r="O2340" s="56"/>
      <c r="P2340" s="56" t="s">
        <v>1476</v>
      </c>
      <c r="Q2340" s="56"/>
      <c r="R2340" s="56" t="s">
        <v>18</v>
      </c>
      <c r="S2340" s="56" t="s">
        <v>11415</v>
      </c>
      <c r="T2340" s="56" t="s">
        <v>7140</v>
      </c>
      <c r="U2340" s="57">
        <v>266815004</v>
      </c>
      <c r="V2340" s="57">
        <v>-184823744.06</v>
      </c>
      <c r="W2340" s="57">
        <v>81991259.939999998</v>
      </c>
      <c r="X2340" s="57">
        <v>0</v>
      </c>
      <c r="Y2340" s="73">
        <v>40832</v>
      </c>
      <c r="Z2340" s="57">
        <v>-24734919.370000001</v>
      </c>
      <c r="AA2340" s="57">
        <v>0</v>
      </c>
      <c r="AB2340" s="57">
        <v>57256340.57</v>
      </c>
      <c r="AC2340" s="57">
        <v>0</v>
      </c>
      <c r="AD2340" s="56" t="s">
        <v>9255</v>
      </c>
      <c r="AE2340" s="57">
        <v>0</v>
      </c>
      <c r="AF2340" s="57">
        <v>0</v>
      </c>
      <c r="AG2340" s="57">
        <v>0</v>
      </c>
      <c r="AI2340"/>
      <c r="AJ2340"/>
    </row>
    <row r="2341" spans="1:36">
      <c r="A2341" s="56" t="s">
        <v>48</v>
      </c>
      <c r="B2341" s="56" t="s">
        <v>11427</v>
      </c>
      <c r="C2341" s="56">
        <v>2101010050</v>
      </c>
      <c r="D2341" s="56" t="s">
        <v>43</v>
      </c>
      <c r="E2341" s="56">
        <v>2101020050</v>
      </c>
      <c r="F2341" s="56">
        <v>5401010050</v>
      </c>
      <c r="G2341" s="56" t="s">
        <v>11428</v>
      </c>
      <c r="H2341" s="56">
        <v>400304</v>
      </c>
      <c r="I2341" s="56" t="s">
        <v>11523</v>
      </c>
      <c r="J2341" s="56" t="s">
        <v>5741</v>
      </c>
      <c r="K2341" s="56" t="s">
        <v>4735</v>
      </c>
      <c r="L2341" s="56" t="s">
        <v>7138</v>
      </c>
      <c r="M2341" s="73">
        <v>40832</v>
      </c>
      <c r="N2341" s="56"/>
      <c r="O2341" s="56"/>
      <c r="P2341" s="56" t="s">
        <v>1476</v>
      </c>
      <c r="Q2341" s="56"/>
      <c r="R2341" s="56" t="s">
        <v>18</v>
      </c>
      <c r="S2341" s="56" t="s">
        <v>11415</v>
      </c>
      <c r="T2341" s="56" t="s">
        <v>7140</v>
      </c>
      <c r="U2341" s="57">
        <v>23284365</v>
      </c>
      <c r="V2341" s="57">
        <v>-16129495.130000001</v>
      </c>
      <c r="W2341" s="57">
        <v>7154869.8700000001</v>
      </c>
      <c r="X2341" s="57">
        <v>0</v>
      </c>
      <c r="Y2341" s="73">
        <v>40832</v>
      </c>
      <c r="Z2341" s="57">
        <v>-2158444.06</v>
      </c>
      <c r="AA2341" s="57">
        <v>0</v>
      </c>
      <c r="AB2341" s="57">
        <v>4996425.8099999996</v>
      </c>
      <c r="AC2341" s="57">
        <v>0</v>
      </c>
      <c r="AD2341" s="56" t="s">
        <v>9255</v>
      </c>
      <c r="AE2341" s="57">
        <v>0</v>
      </c>
      <c r="AF2341" s="57">
        <v>0</v>
      </c>
      <c r="AG2341" s="57">
        <v>0</v>
      </c>
      <c r="AI2341"/>
      <c r="AJ2341"/>
    </row>
    <row r="2342" spans="1:36">
      <c r="A2342" s="56" t="s">
        <v>48</v>
      </c>
      <c r="B2342" s="56" t="s">
        <v>11427</v>
      </c>
      <c r="C2342" s="56">
        <v>2101010050</v>
      </c>
      <c r="D2342" s="56" t="s">
        <v>43</v>
      </c>
      <c r="E2342" s="56">
        <v>2101020050</v>
      </c>
      <c r="F2342" s="56">
        <v>5401010050</v>
      </c>
      <c r="G2342" s="56" t="s">
        <v>11428</v>
      </c>
      <c r="H2342" s="56">
        <v>400304</v>
      </c>
      <c r="I2342" s="56" t="s">
        <v>11523</v>
      </c>
      <c r="J2342" s="56" t="s">
        <v>5754</v>
      </c>
      <c r="K2342" s="56" t="s">
        <v>1303</v>
      </c>
      <c r="L2342" s="56" t="s">
        <v>7138</v>
      </c>
      <c r="M2342" s="73">
        <v>40832</v>
      </c>
      <c r="N2342" s="56"/>
      <c r="O2342" s="56"/>
      <c r="P2342" s="56" t="s">
        <v>1476</v>
      </c>
      <c r="Q2342" s="56"/>
      <c r="R2342" s="56" t="s">
        <v>18</v>
      </c>
      <c r="S2342" s="56" t="s">
        <v>11415</v>
      </c>
      <c r="T2342" s="56" t="s">
        <v>7140</v>
      </c>
      <c r="U2342" s="57">
        <v>6601410</v>
      </c>
      <c r="V2342" s="57">
        <v>-4572834.2699999996</v>
      </c>
      <c r="W2342" s="57">
        <v>2028575.73</v>
      </c>
      <c r="X2342" s="57">
        <v>0</v>
      </c>
      <c r="Y2342" s="73">
        <v>40832</v>
      </c>
      <c r="Z2342" s="57">
        <v>-611974.92000000004</v>
      </c>
      <c r="AA2342" s="57">
        <v>0</v>
      </c>
      <c r="AB2342" s="57">
        <v>1416600.81</v>
      </c>
      <c r="AC2342" s="57">
        <v>0</v>
      </c>
      <c r="AD2342" s="56" t="s">
        <v>9255</v>
      </c>
      <c r="AE2342" s="57">
        <v>0</v>
      </c>
      <c r="AF2342" s="57">
        <v>0</v>
      </c>
      <c r="AG2342" s="57">
        <v>0</v>
      </c>
      <c r="AI2342"/>
      <c r="AJ2342"/>
    </row>
    <row r="2343" spans="1:36">
      <c r="A2343" s="56" t="s">
        <v>48</v>
      </c>
      <c r="B2343" s="56" t="s">
        <v>11427</v>
      </c>
      <c r="C2343" s="56">
        <v>2101010050</v>
      </c>
      <c r="D2343" s="56" t="s">
        <v>43</v>
      </c>
      <c r="E2343" s="56">
        <v>2101020050</v>
      </c>
      <c r="F2343" s="56">
        <v>5401010050</v>
      </c>
      <c r="G2343" s="56" t="s">
        <v>11428</v>
      </c>
      <c r="H2343" s="56">
        <v>400304</v>
      </c>
      <c r="I2343" s="56" t="s">
        <v>11523</v>
      </c>
      <c r="J2343" s="56" t="s">
        <v>5755</v>
      </c>
      <c r="K2343" s="56" t="s">
        <v>4760</v>
      </c>
      <c r="L2343" s="56" t="s">
        <v>7138</v>
      </c>
      <c r="M2343" s="73">
        <v>40832</v>
      </c>
      <c r="N2343" s="56"/>
      <c r="O2343" s="56"/>
      <c r="P2343" s="56" t="s">
        <v>1476</v>
      </c>
      <c r="Q2343" s="56"/>
      <c r="R2343" s="56" t="s">
        <v>18</v>
      </c>
      <c r="S2343" s="56" t="s">
        <v>11415</v>
      </c>
      <c r="T2343" s="56" t="s">
        <v>7140</v>
      </c>
      <c r="U2343" s="57">
        <v>48636666</v>
      </c>
      <c r="V2343" s="57">
        <v>-33690702.880000003</v>
      </c>
      <c r="W2343" s="57">
        <v>14945963.119999999</v>
      </c>
      <c r="X2343" s="57">
        <v>0</v>
      </c>
      <c r="Y2343" s="73">
        <v>40832</v>
      </c>
      <c r="Z2343" s="57">
        <v>-4508866.62</v>
      </c>
      <c r="AA2343" s="57">
        <v>0</v>
      </c>
      <c r="AB2343" s="57">
        <v>10437096.5</v>
      </c>
      <c r="AC2343" s="57">
        <v>0</v>
      </c>
      <c r="AD2343" s="56" t="s">
        <v>9255</v>
      </c>
      <c r="AE2343" s="57">
        <v>0</v>
      </c>
      <c r="AF2343" s="57">
        <v>0</v>
      </c>
      <c r="AG2343" s="57">
        <v>0</v>
      </c>
      <c r="AI2343"/>
      <c r="AJ2343"/>
    </row>
    <row r="2344" spans="1:36">
      <c r="A2344" s="56" t="s">
        <v>48</v>
      </c>
      <c r="B2344" s="56" t="s">
        <v>11427</v>
      </c>
      <c r="C2344" s="56">
        <v>2101010050</v>
      </c>
      <c r="D2344" s="56" t="s">
        <v>43</v>
      </c>
      <c r="E2344" s="56">
        <v>2101020050</v>
      </c>
      <c r="F2344" s="56">
        <v>5401010050</v>
      </c>
      <c r="G2344" s="56" t="s">
        <v>11428</v>
      </c>
      <c r="H2344" s="56">
        <v>400304</v>
      </c>
      <c r="I2344" s="56" t="s">
        <v>11536</v>
      </c>
      <c r="J2344" s="56" t="s">
        <v>5686</v>
      </c>
      <c r="K2344" s="56" t="s">
        <v>1186</v>
      </c>
      <c r="L2344" s="56" t="s">
        <v>7138</v>
      </c>
      <c r="M2344" s="73">
        <v>40832</v>
      </c>
      <c r="N2344" s="56"/>
      <c r="O2344" s="56"/>
      <c r="P2344" s="56" t="s">
        <v>1476</v>
      </c>
      <c r="Q2344" s="56"/>
      <c r="R2344" s="56" t="s">
        <v>18</v>
      </c>
      <c r="S2344" s="56" t="s">
        <v>11415</v>
      </c>
      <c r="T2344" s="56" t="s">
        <v>7140</v>
      </c>
      <c r="U2344" s="57">
        <v>6597195</v>
      </c>
      <c r="V2344" s="57">
        <v>-4571666.41</v>
      </c>
      <c r="W2344" s="57">
        <v>2025528.59</v>
      </c>
      <c r="X2344" s="57">
        <v>0</v>
      </c>
      <c r="Y2344" s="73">
        <v>40832</v>
      </c>
      <c r="Z2344" s="57">
        <v>-610952.95999999996</v>
      </c>
      <c r="AA2344" s="57">
        <v>0</v>
      </c>
      <c r="AB2344" s="57">
        <v>1414575.63</v>
      </c>
      <c r="AC2344" s="57">
        <v>0</v>
      </c>
      <c r="AD2344" s="56" t="s">
        <v>9255</v>
      </c>
      <c r="AE2344" s="57">
        <v>0</v>
      </c>
      <c r="AF2344" s="57">
        <v>0</v>
      </c>
      <c r="AG2344" s="57">
        <v>0</v>
      </c>
      <c r="AI2344"/>
      <c r="AJ2344"/>
    </row>
    <row r="2345" spans="1:36">
      <c r="A2345" s="56" t="s">
        <v>48</v>
      </c>
      <c r="B2345" s="56" t="s">
        <v>11427</v>
      </c>
      <c r="C2345" s="56">
        <v>2101010050</v>
      </c>
      <c r="D2345" s="56" t="s">
        <v>43</v>
      </c>
      <c r="E2345" s="56">
        <v>2101020050</v>
      </c>
      <c r="F2345" s="56">
        <v>5401010050</v>
      </c>
      <c r="G2345" s="56" t="s">
        <v>11428</v>
      </c>
      <c r="H2345" s="56">
        <v>400304</v>
      </c>
      <c r="I2345" s="56" t="s">
        <v>11536</v>
      </c>
      <c r="J2345" s="56" t="s">
        <v>5688</v>
      </c>
      <c r="K2345" s="56" t="s">
        <v>4649</v>
      </c>
      <c r="L2345" s="56" t="s">
        <v>7138</v>
      </c>
      <c r="M2345" s="73">
        <v>40832</v>
      </c>
      <c r="N2345" s="56"/>
      <c r="O2345" s="56"/>
      <c r="P2345" s="56" t="s">
        <v>1476</v>
      </c>
      <c r="Q2345" s="56"/>
      <c r="R2345" s="56" t="s">
        <v>18</v>
      </c>
      <c r="S2345" s="56" t="s">
        <v>11415</v>
      </c>
      <c r="T2345" s="56" t="s">
        <v>7140</v>
      </c>
      <c r="U2345" s="57">
        <v>15224297</v>
      </c>
      <c r="V2345" s="57">
        <v>-10549999.41</v>
      </c>
      <c r="W2345" s="57">
        <v>4674297.59</v>
      </c>
      <c r="X2345" s="57">
        <v>0</v>
      </c>
      <c r="Y2345" s="73">
        <v>40832</v>
      </c>
      <c r="Z2345" s="57">
        <v>-1409891.73</v>
      </c>
      <c r="AA2345" s="57">
        <v>0</v>
      </c>
      <c r="AB2345" s="57">
        <v>3264405.86</v>
      </c>
      <c r="AC2345" s="57">
        <v>0</v>
      </c>
      <c r="AD2345" s="56" t="s">
        <v>9255</v>
      </c>
      <c r="AE2345" s="57">
        <v>0</v>
      </c>
      <c r="AF2345" s="57">
        <v>0</v>
      </c>
      <c r="AG2345" s="57">
        <v>0</v>
      </c>
      <c r="AI2345"/>
      <c r="AJ2345"/>
    </row>
    <row r="2346" spans="1:36">
      <c r="A2346" s="56" t="s">
        <v>48</v>
      </c>
      <c r="B2346" s="56" t="s">
        <v>11427</v>
      </c>
      <c r="C2346" s="56">
        <v>2101010050</v>
      </c>
      <c r="D2346" s="56" t="s">
        <v>43</v>
      </c>
      <c r="E2346" s="56">
        <v>2101020050</v>
      </c>
      <c r="F2346" s="56">
        <v>5401010050</v>
      </c>
      <c r="G2346" s="56" t="s">
        <v>11428</v>
      </c>
      <c r="H2346" s="56">
        <v>400304</v>
      </c>
      <c r="I2346" s="56" t="s">
        <v>11536</v>
      </c>
      <c r="J2346" s="56" t="s">
        <v>5691</v>
      </c>
      <c r="K2346" s="56" t="s">
        <v>4654</v>
      </c>
      <c r="L2346" s="56" t="s">
        <v>7138</v>
      </c>
      <c r="M2346" s="73">
        <v>40832</v>
      </c>
      <c r="N2346" s="56"/>
      <c r="O2346" s="56"/>
      <c r="P2346" s="56" t="s">
        <v>1476</v>
      </c>
      <c r="Q2346" s="56"/>
      <c r="R2346" s="56" t="s">
        <v>18</v>
      </c>
      <c r="S2346" s="56" t="s">
        <v>11415</v>
      </c>
      <c r="T2346" s="56" t="s">
        <v>7140</v>
      </c>
      <c r="U2346" s="57">
        <v>5384833</v>
      </c>
      <c r="V2346" s="57">
        <v>-3731534.22</v>
      </c>
      <c r="W2346" s="57">
        <v>1653298.78</v>
      </c>
      <c r="X2346" s="57">
        <v>0</v>
      </c>
      <c r="Y2346" s="73">
        <v>40832</v>
      </c>
      <c r="Z2346" s="57">
        <v>-498678.62</v>
      </c>
      <c r="AA2346" s="57">
        <v>0</v>
      </c>
      <c r="AB2346" s="57">
        <v>1154620.1599999999</v>
      </c>
      <c r="AC2346" s="57">
        <v>0</v>
      </c>
      <c r="AD2346" s="56" t="s">
        <v>9255</v>
      </c>
      <c r="AE2346" s="57">
        <v>0</v>
      </c>
      <c r="AF2346" s="57">
        <v>0</v>
      </c>
      <c r="AG2346" s="57">
        <v>0</v>
      </c>
      <c r="AI2346"/>
      <c r="AJ2346"/>
    </row>
    <row r="2347" spans="1:36">
      <c r="A2347" s="56" t="s">
        <v>48</v>
      </c>
      <c r="B2347" s="56" t="s">
        <v>11427</v>
      </c>
      <c r="C2347" s="56">
        <v>2101010050</v>
      </c>
      <c r="D2347" s="56" t="s">
        <v>43</v>
      </c>
      <c r="E2347" s="56">
        <v>2101020050</v>
      </c>
      <c r="F2347" s="56">
        <v>5401010050</v>
      </c>
      <c r="G2347" s="56" t="s">
        <v>11428</v>
      </c>
      <c r="H2347" s="56">
        <v>400304</v>
      </c>
      <c r="I2347" s="56" t="s">
        <v>11536</v>
      </c>
      <c r="J2347" s="56" t="s">
        <v>5692</v>
      </c>
      <c r="K2347" s="56" t="s">
        <v>4656</v>
      </c>
      <c r="L2347" s="56" t="s">
        <v>7138</v>
      </c>
      <c r="M2347" s="73">
        <v>40832</v>
      </c>
      <c r="N2347" s="56"/>
      <c r="O2347" s="56"/>
      <c r="P2347" s="56" t="s">
        <v>1476</v>
      </c>
      <c r="Q2347" s="56"/>
      <c r="R2347" s="56" t="s">
        <v>18</v>
      </c>
      <c r="S2347" s="56" t="s">
        <v>11415</v>
      </c>
      <c r="T2347" s="56" t="s">
        <v>7140</v>
      </c>
      <c r="U2347" s="57">
        <v>7612149</v>
      </c>
      <c r="V2347" s="57">
        <v>-5275000.2300000004</v>
      </c>
      <c r="W2347" s="57">
        <v>2337148.77</v>
      </c>
      <c r="X2347" s="57">
        <v>0</v>
      </c>
      <c r="Y2347" s="73">
        <v>40832</v>
      </c>
      <c r="Z2347" s="57">
        <v>-704945.85</v>
      </c>
      <c r="AA2347" s="57">
        <v>0</v>
      </c>
      <c r="AB2347" s="57">
        <v>1632202.92</v>
      </c>
      <c r="AC2347" s="57">
        <v>0</v>
      </c>
      <c r="AD2347" s="56" t="s">
        <v>9255</v>
      </c>
      <c r="AE2347" s="57">
        <v>0</v>
      </c>
      <c r="AF2347" s="57">
        <v>0</v>
      </c>
      <c r="AG2347" s="57">
        <v>0</v>
      </c>
      <c r="AI2347"/>
      <c r="AJ2347"/>
    </row>
    <row r="2348" spans="1:36">
      <c r="A2348" s="56" t="s">
        <v>48</v>
      </c>
      <c r="B2348" s="56" t="s">
        <v>11427</v>
      </c>
      <c r="C2348" s="56">
        <v>2101010050</v>
      </c>
      <c r="D2348" s="56" t="s">
        <v>43</v>
      </c>
      <c r="E2348" s="56">
        <v>2101020050</v>
      </c>
      <c r="F2348" s="56">
        <v>5401010050</v>
      </c>
      <c r="G2348" s="56" t="s">
        <v>11428</v>
      </c>
      <c r="H2348" s="56">
        <v>400304</v>
      </c>
      <c r="I2348" s="56" t="s">
        <v>11536</v>
      </c>
      <c r="J2348" s="56" t="s">
        <v>5697</v>
      </c>
      <c r="K2348" s="56" t="s">
        <v>4665</v>
      </c>
      <c r="L2348" s="56" t="s">
        <v>7138</v>
      </c>
      <c r="M2348" s="73">
        <v>40832</v>
      </c>
      <c r="N2348" s="56"/>
      <c r="O2348" s="56"/>
      <c r="P2348" s="56" t="s">
        <v>1476</v>
      </c>
      <c r="Q2348" s="56"/>
      <c r="R2348" s="56" t="s">
        <v>18</v>
      </c>
      <c r="S2348" s="56" t="s">
        <v>11415</v>
      </c>
      <c r="T2348" s="56" t="s">
        <v>7140</v>
      </c>
      <c r="U2348" s="57">
        <v>290924</v>
      </c>
      <c r="V2348" s="57">
        <v>-201602.09</v>
      </c>
      <c r="W2348" s="57">
        <v>89321.91</v>
      </c>
      <c r="X2348" s="57">
        <v>0</v>
      </c>
      <c r="Y2348" s="73">
        <v>40832</v>
      </c>
      <c r="Z2348" s="57">
        <v>-26941.84</v>
      </c>
      <c r="AA2348" s="57">
        <v>0</v>
      </c>
      <c r="AB2348" s="57">
        <v>62380.07</v>
      </c>
      <c r="AC2348" s="57">
        <v>0</v>
      </c>
      <c r="AD2348" s="56" t="s">
        <v>9255</v>
      </c>
      <c r="AE2348" s="57">
        <v>0</v>
      </c>
      <c r="AF2348" s="57">
        <v>0</v>
      </c>
      <c r="AG2348" s="57">
        <v>0</v>
      </c>
      <c r="AI2348"/>
      <c r="AJ2348"/>
    </row>
    <row r="2349" spans="1:36">
      <c r="A2349" s="56" t="s">
        <v>48</v>
      </c>
      <c r="B2349" s="56" t="s">
        <v>11427</v>
      </c>
      <c r="C2349" s="56">
        <v>2101010050</v>
      </c>
      <c r="D2349" s="56" t="s">
        <v>43</v>
      </c>
      <c r="E2349" s="56">
        <v>2101020050</v>
      </c>
      <c r="F2349" s="56">
        <v>5401010050</v>
      </c>
      <c r="G2349" s="56" t="s">
        <v>11428</v>
      </c>
      <c r="H2349" s="56">
        <v>400304</v>
      </c>
      <c r="I2349" s="56" t="s">
        <v>11536</v>
      </c>
      <c r="J2349" s="56" t="s">
        <v>5701</v>
      </c>
      <c r="K2349" s="56" t="s">
        <v>4673</v>
      </c>
      <c r="L2349" s="56" t="s">
        <v>7138</v>
      </c>
      <c r="M2349" s="73">
        <v>40832</v>
      </c>
      <c r="N2349" s="56"/>
      <c r="O2349" s="56"/>
      <c r="P2349" s="56" t="s">
        <v>1476</v>
      </c>
      <c r="Q2349" s="56"/>
      <c r="R2349" s="56" t="s">
        <v>18</v>
      </c>
      <c r="S2349" s="56" t="s">
        <v>11415</v>
      </c>
      <c r="T2349" s="56" t="s">
        <v>7140</v>
      </c>
      <c r="U2349" s="57">
        <v>841702</v>
      </c>
      <c r="V2349" s="57">
        <v>-583275.1</v>
      </c>
      <c r="W2349" s="57">
        <v>258426.9</v>
      </c>
      <c r="X2349" s="57">
        <v>0</v>
      </c>
      <c r="Y2349" s="73">
        <v>40832</v>
      </c>
      <c r="Z2349" s="57">
        <v>-77948.39</v>
      </c>
      <c r="AA2349" s="57">
        <v>0</v>
      </c>
      <c r="AB2349" s="57">
        <v>180478.51</v>
      </c>
      <c r="AC2349" s="57">
        <v>0</v>
      </c>
      <c r="AD2349" s="56" t="s">
        <v>9255</v>
      </c>
      <c r="AE2349" s="57">
        <v>0</v>
      </c>
      <c r="AF2349" s="57">
        <v>0</v>
      </c>
      <c r="AG2349" s="57">
        <v>0</v>
      </c>
      <c r="AI2349"/>
      <c r="AJ2349"/>
    </row>
    <row r="2350" spans="1:36">
      <c r="A2350" s="56" t="s">
        <v>48</v>
      </c>
      <c r="B2350" s="56" t="s">
        <v>11427</v>
      </c>
      <c r="C2350" s="56">
        <v>2101010050</v>
      </c>
      <c r="D2350" s="56" t="s">
        <v>43</v>
      </c>
      <c r="E2350" s="56">
        <v>2101020050</v>
      </c>
      <c r="F2350" s="56">
        <v>5401010050</v>
      </c>
      <c r="G2350" s="56" t="s">
        <v>11428</v>
      </c>
      <c r="H2350" s="56">
        <v>400304</v>
      </c>
      <c r="I2350" s="56" t="s">
        <v>11584</v>
      </c>
      <c r="J2350" s="56" t="s">
        <v>5880</v>
      </c>
      <c r="K2350" s="56" t="s">
        <v>5017</v>
      </c>
      <c r="L2350" s="56" t="s">
        <v>7138</v>
      </c>
      <c r="M2350" s="73">
        <v>40832</v>
      </c>
      <c r="N2350" s="56"/>
      <c r="O2350" s="56"/>
      <c r="P2350" s="56" t="s">
        <v>1476</v>
      </c>
      <c r="Q2350" s="56"/>
      <c r="R2350" s="56" t="s">
        <v>18</v>
      </c>
      <c r="S2350" s="56" t="s">
        <v>11415</v>
      </c>
      <c r="T2350" s="56" t="s">
        <v>7140</v>
      </c>
      <c r="U2350" s="57">
        <v>7024724</v>
      </c>
      <c r="V2350" s="57">
        <v>-4867931.6100000003</v>
      </c>
      <c r="W2350" s="57">
        <v>2156792.39</v>
      </c>
      <c r="X2350" s="57">
        <v>0</v>
      </c>
      <c r="Y2350" s="73">
        <v>40832</v>
      </c>
      <c r="Z2350" s="57">
        <v>-650545.6</v>
      </c>
      <c r="AA2350" s="57">
        <v>0</v>
      </c>
      <c r="AB2350" s="57">
        <v>1506246.79</v>
      </c>
      <c r="AC2350" s="57">
        <v>0</v>
      </c>
      <c r="AD2350" s="56" t="s">
        <v>9255</v>
      </c>
      <c r="AE2350" s="57">
        <v>0</v>
      </c>
      <c r="AF2350" s="57">
        <v>0</v>
      </c>
      <c r="AG2350" s="57">
        <v>0</v>
      </c>
      <c r="AI2350"/>
      <c r="AJ2350"/>
    </row>
    <row r="2351" spans="1:36">
      <c r="A2351" s="56" t="s">
        <v>48</v>
      </c>
      <c r="B2351" s="56" t="s">
        <v>11427</v>
      </c>
      <c r="C2351" s="56">
        <v>2101010050</v>
      </c>
      <c r="D2351" s="56" t="s">
        <v>43</v>
      </c>
      <c r="E2351" s="56">
        <v>2101020050</v>
      </c>
      <c r="F2351" s="56">
        <v>5401010050</v>
      </c>
      <c r="G2351" s="56" t="s">
        <v>11428</v>
      </c>
      <c r="H2351" s="56">
        <v>400304</v>
      </c>
      <c r="I2351" s="56" t="s">
        <v>11584</v>
      </c>
      <c r="J2351" s="56" t="s">
        <v>5881</v>
      </c>
      <c r="K2351" s="56" t="s">
        <v>5019</v>
      </c>
      <c r="L2351" s="56" t="s">
        <v>7138</v>
      </c>
      <c r="M2351" s="73">
        <v>40832</v>
      </c>
      <c r="N2351" s="56"/>
      <c r="O2351" s="56"/>
      <c r="P2351" s="56" t="s">
        <v>1476</v>
      </c>
      <c r="Q2351" s="56"/>
      <c r="R2351" s="56" t="s">
        <v>18</v>
      </c>
      <c r="S2351" s="56" t="s">
        <v>11415</v>
      </c>
      <c r="T2351" s="56" t="s">
        <v>7140</v>
      </c>
      <c r="U2351" s="57">
        <v>12073621</v>
      </c>
      <c r="V2351" s="57">
        <v>-8366671.9699999997</v>
      </c>
      <c r="W2351" s="57">
        <v>3706949.03</v>
      </c>
      <c r="X2351" s="57">
        <v>0</v>
      </c>
      <c r="Y2351" s="73">
        <v>40832</v>
      </c>
      <c r="Z2351" s="57">
        <v>-1118113.81</v>
      </c>
      <c r="AA2351" s="57">
        <v>0</v>
      </c>
      <c r="AB2351" s="57">
        <v>2588835.2200000002</v>
      </c>
      <c r="AC2351" s="57">
        <v>0</v>
      </c>
      <c r="AD2351" s="56" t="s">
        <v>9255</v>
      </c>
      <c r="AE2351" s="57">
        <v>0</v>
      </c>
      <c r="AF2351" s="57">
        <v>0</v>
      </c>
      <c r="AG2351" s="57">
        <v>0</v>
      </c>
      <c r="AI2351"/>
      <c r="AJ2351"/>
    </row>
    <row r="2352" spans="1:36">
      <c r="A2352" s="56" t="s">
        <v>48</v>
      </c>
      <c r="B2352" s="56" t="s">
        <v>11427</v>
      </c>
      <c r="C2352" s="56">
        <v>2101010050</v>
      </c>
      <c r="D2352" s="56" t="s">
        <v>43</v>
      </c>
      <c r="E2352" s="56">
        <v>2101020050</v>
      </c>
      <c r="F2352" s="56">
        <v>5401010050</v>
      </c>
      <c r="G2352" s="56" t="s">
        <v>11428</v>
      </c>
      <c r="H2352" s="56">
        <v>400304</v>
      </c>
      <c r="I2352" s="56" t="s">
        <v>11584</v>
      </c>
      <c r="J2352" s="56" t="s">
        <v>5882</v>
      </c>
      <c r="K2352" s="56" t="s">
        <v>5021</v>
      </c>
      <c r="L2352" s="56" t="s">
        <v>7138</v>
      </c>
      <c r="M2352" s="73">
        <v>40832</v>
      </c>
      <c r="N2352" s="56"/>
      <c r="O2352" s="56"/>
      <c r="P2352" s="56" t="s">
        <v>1476</v>
      </c>
      <c r="Q2352" s="56"/>
      <c r="R2352" s="56" t="s">
        <v>18</v>
      </c>
      <c r="S2352" s="56" t="s">
        <v>11415</v>
      </c>
      <c r="T2352" s="56" t="s">
        <v>7140</v>
      </c>
      <c r="U2352" s="57">
        <v>8182</v>
      </c>
      <c r="V2352" s="57">
        <v>-5670.02</v>
      </c>
      <c r="W2352" s="57">
        <v>2511.98</v>
      </c>
      <c r="X2352" s="57">
        <v>0</v>
      </c>
      <c r="Y2352" s="73">
        <v>40832</v>
      </c>
      <c r="Z2352" s="57">
        <v>-757.67</v>
      </c>
      <c r="AA2352" s="57">
        <v>0</v>
      </c>
      <c r="AB2352" s="57">
        <v>1754.31</v>
      </c>
      <c r="AC2352" s="57">
        <v>0</v>
      </c>
      <c r="AD2352" s="56" t="s">
        <v>9255</v>
      </c>
      <c r="AE2352" s="57">
        <v>0</v>
      </c>
      <c r="AF2352" s="57">
        <v>0</v>
      </c>
      <c r="AG2352" s="57">
        <v>0</v>
      </c>
      <c r="AI2352"/>
      <c r="AJ2352"/>
    </row>
    <row r="2353" spans="1:36">
      <c r="A2353" s="56" t="s">
        <v>48</v>
      </c>
      <c r="B2353" s="56" t="s">
        <v>11427</v>
      </c>
      <c r="C2353" s="56">
        <v>2101010050</v>
      </c>
      <c r="D2353" s="56" t="s">
        <v>43</v>
      </c>
      <c r="E2353" s="56">
        <v>2101020050</v>
      </c>
      <c r="F2353" s="56">
        <v>5401010050</v>
      </c>
      <c r="G2353" s="56" t="s">
        <v>11428</v>
      </c>
      <c r="H2353" s="56">
        <v>400304</v>
      </c>
      <c r="I2353" s="56" t="s">
        <v>11584</v>
      </c>
      <c r="J2353" s="56" t="s">
        <v>5883</v>
      </c>
      <c r="K2353" s="56" t="s">
        <v>5023</v>
      </c>
      <c r="L2353" s="56" t="s">
        <v>7138</v>
      </c>
      <c r="M2353" s="73">
        <v>40832</v>
      </c>
      <c r="N2353" s="56"/>
      <c r="O2353" s="56"/>
      <c r="P2353" s="56" t="s">
        <v>1476</v>
      </c>
      <c r="Q2353" s="56"/>
      <c r="R2353" s="56" t="s">
        <v>18</v>
      </c>
      <c r="S2353" s="56" t="s">
        <v>11415</v>
      </c>
      <c r="T2353" s="56" t="s">
        <v>7140</v>
      </c>
      <c r="U2353" s="57">
        <v>8221</v>
      </c>
      <c r="V2353" s="57">
        <v>-5697.01</v>
      </c>
      <c r="W2353" s="57">
        <v>2523.9899999999998</v>
      </c>
      <c r="X2353" s="57">
        <v>0</v>
      </c>
      <c r="Y2353" s="73">
        <v>40832</v>
      </c>
      <c r="Z2353" s="57">
        <v>-761.3</v>
      </c>
      <c r="AA2353" s="57">
        <v>0</v>
      </c>
      <c r="AB2353" s="57">
        <v>1762.69</v>
      </c>
      <c r="AC2353" s="57">
        <v>0</v>
      </c>
      <c r="AD2353" s="56" t="s">
        <v>9255</v>
      </c>
      <c r="AE2353" s="57">
        <v>0</v>
      </c>
      <c r="AF2353" s="57">
        <v>0</v>
      </c>
      <c r="AG2353" s="57">
        <v>0</v>
      </c>
      <c r="AI2353"/>
      <c r="AJ2353"/>
    </row>
    <row r="2354" spans="1:36">
      <c r="A2354" s="56" t="s">
        <v>48</v>
      </c>
      <c r="B2354" s="56" t="s">
        <v>11427</v>
      </c>
      <c r="C2354" s="56">
        <v>2101010050</v>
      </c>
      <c r="D2354" s="56" t="s">
        <v>43</v>
      </c>
      <c r="E2354" s="56">
        <v>2101020050</v>
      </c>
      <c r="F2354" s="56">
        <v>5401010050</v>
      </c>
      <c r="G2354" s="56" t="s">
        <v>11428</v>
      </c>
      <c r="H2354" s="56">
        <v>400304</v>
      </c>
      <c r="I2354" s="56" t="s">
        <v>11585</v>
      </c>
      <c r="J2354" s="56" t="s">
        <v>5898</v>
      </c>
      <c r="K2354" s="56" t="s">
        <v>5055</v>
      </c>
      <c r="L2354" s="56" t="s">
        <v>7138</v>
      </c>
      <c r="M2354" s="73">
        <v>40832</v>
      </c>
      <c r="N2354" s="56"/>
      <c r="O2354" s="56"/>
      <c r="P2354" s="56" t="s">
        <v>1476</v>
      </c>
      <c r="Q2354" s="56"/>
      <c r="R2354" s="56" t="s">
        <v>18</v>
      </c>
      <c r="S2354" s="56" t="s">
        <v>11415</v>
      </c>
      <c r="T2354" s="56" t="s">
        <v>7140</v>
      </c>
      <c r="U2354" s="57">
        <v>15294815</v>
      </c>
      <c r="V2354" s="57">
        <v>-10598866.65</v>
      </c>
      <c r="W2354" s="57">
        <v>4695948.3499999996</v>
      </c>
      <c r="X2354" s="57">
        <v>0</v>
      </c>
      <c r="Y2354" s="73">
        <v>40832</v>
      </c>
      <c r="Z2354" s="57">
        <v>-1416422.16</v>
      </c>
      <c r="AA2354" s="57">
        <v>0</v>
      </c>
      <c r="AB2354" s="57">
        <v>3279526.19</v>
      </c>
      <c r="AC2354" s="57">
        <v>0</v>
      </c>
      <c r="AD2354" s="56" t="s">
        <v>9255</v>
      </c>
      <c r="AE2354" s="57">
        <v>0</v>
      </c>
      <c r="AF2354" s="57">
        <v>0</v>
      </c>
      <c r="AG2354" s="57">
        <v>0</v>
      </c>
      <c r="AI2354"/>
      <c r="AJ2354"/>
    </row>
    <row r="2355" spans="1:36">
      <c r="A2355" s="56" t="s">
        <v>48</v>
      </c>
      <c r="B2355" s="56" t="s">
        <v>11427</v>
      </c>
      <c r="C2355" s="56">
        <v>2101010050</v>
      </c>
      <c r="D2355" s="56" t="s">
        <v>43</v>
      </c>
      <c r="E2355" s="56">
        <v>2101020050</v>
      </c>
      <c r="F2355" s="56">
        <v>5401010050</v>
      </c>
      <c r="G2355" s="56" t="s">
        <v>11428</v>
      </c>
      <c r="H2355" s="56">
        <v>400304</v>
      </c>
      <c r="I2355" s="56" t="s">
        <v>11586</v>
      </c>
      <c r="J2355" s="56" t="s">
        <v>5895</v>
      </c>
      <c r="K2355" s="56" t="s">
        <v>1605</v>
      </c>
      <c r="L2355" s="56" t="s">
        <v>7138</v>
      </c>
      <c r="M2355" s="73">
        <v>40832</v>
      </c>
      <c r="N2355" s="56"/>
      <c r="O2355" s="56"/>
      <c r="P2355" s="56" t="s">
        <v>1476</v>
      </c>
      <c r="Q2355" s="56"/>
      <c r="R2355" s="56" t="s">
        <v>18</v>
      </c>
      <c r="S2355" s="56" t="s">
        <v>11415</v>
      </c>
      <c r="T2355" s="56" t="s">
        <v>7140</v>
      </c>
      <c r="U2355" s="57">
        <v>11193208</v>
      </c>
      <c r="V2355" s="57">
        <v>-7756570.8799999999</v>
      </c>
      <c r="W2355" s="57">
        <v>3436637.12</v>
      </c>
      <c r="X2355" s="57">
        <v>0</v>
      </c>
      <c r="Y2355" s="73">
        <v>40832</v>
      </c>
      <c r="Z2355" s="57">
        <v>-1036580.61</v>
      </c>
      <c r="AA2355" s="57">
        <v>0</v>
      </c>
      <c r="AB2355" s="57">
        <v>2400056.5099999998</v>
      </c>
      <c r="AC2355" s="57">
        <v>0</v>
      </c>
      <c r="AD2355" s="56" t="s">
        <v>9255</v>
      </c>
      <c r="AE2355" s="57">
        <v>0</v>
      </c>
      <c r="AF2355" s="57">
        <v>0</v>
      </c>
      <c r="AG2355" s="57">
        <v>0</v>
      </c>
      <c r="AI2355"/>
      <c r="AJ2355"/>
    </row>
    <row r="2356" spans="1:36">
      <c r="A2356" s="56" t="s">
        <v>48</v>
      </c>
      <c r="B2356" s="56" t="s">
        <v>11427</v>
      </c>
      <c r="C2356" s="56">
        <v>2101010050</v>
      </c>
      <c r="D2356" s="56" t="s">
        <v>43</v>
      </c>
      <c r="E2356" s="56">
        <v>2101020050</v>
      </c>
      <c r="F2356" s="56">
        <v>5401010050</v>
      </c>
      <c r="G2356" s="56" t="s">
        <v>11428</v>
      </c>
      <c r="H2356" s="56">
        <v>400304</v>
      </c>
      <c r="I2356" s="56" t="s">
        <v>11584</v>
      </c>
      <c r="J2356" s="56" t="s">
        <v>5884</v>
      </c>
      <c r="K2356" s="56" t="s">
        <v>5025</v>
      </c>
      <c r="L2356" s="56" t="s">
        <v>7138</v>
      </c>
      <c r="M2356" s="73">
        <v>40832</v>
      </c>
      <c r="N2356" s="56"/>
      <c r="O2356" s="56"/>
      <c r="P2356" s="56" t="s">
        <v>1476</v>
      </c>
      <c r="Q2356" s="56"/>
      <c r="R2356" s="56" t="s">
        <v>18</v>
      </c>
      <c r="S2356" s="56" t="s">
        <v>11415</v>
      </c>
      <c r="T2356" s="56" t="s">
        <v>7140</v>
      </c>
      <c r="U2356" s="57">
        <v>24025133</v>
      </c>
      <c r="V2356" s="57">
        <v>-16648725.74</v>
      </c>
      <c r="W2356" s="57">
        <v>7376407.2599999998</v>
      </c>
      <c r="X2356" s="57">
        <v>0</v>
      </c>
      <c r="Y2356" s="73">
        <v>40832</v>
      </c>
      <c r="Z2356" s="57">
        <v>-2224919.42</v>
      </c>
      <c r="AA2356" s="57">
        <v>0</v>
      </c>
      <c r="AB2356" s="57">
        <v>5151487.84</v>
      </c>
      <c r="AC2356" s="57">
        <v>0</v>
      </c>
      <c r="AD2356" s="56" t="s">
        <v>9255</v>
      </c>
      <c r="AE2356" s="57">
        <v>0</v>
      </c>
      <c r="AF2356" s="57">
        <v>0</v>
      </c>
      <c r="AG2356" s="57">
        <v>0</v>
      </c>
      <c r="AI2356"/>
      <c r="AJ2356"/>
    </row>
    <row r="2357" spans="1:36">
      <c r="A2357" s="56" t="s">
        <v>48</v>
      </c>
      <c r="B2357" s="56" t="s">
        <v>11427</v>
      </c>
      <c r="C2357" s="56">
        <v>2101010050</v>
      </c>
      <c r="D2357" s="56" t="s">
        <v>43</v>
      </c>
      <c r="E2357" s="56">
        <v>2101020050</v>
      </c>
      <c r="F2357" s="56">
        <v>5401010050</v>
      </c>
      <c r="G2357" s="56" t="s">
        <v>11428</v>
      </c>
      <c r="H2357" s="56">
        <v>400304</v>
      </c>
      <c r="I2357" s="56" t="s">
        <v>11587</v>
      </c>
      <c r="J2357" s="56" t="s">
        <v>5878</v>
      </c>
      <c r="K2357" s="56" t="s">
        <v>1311</v>
      </c>
      <c r="L2357" s="56" t="s">
        <v>7138</v>
      </c>
      <c r="M2357" s="73">
        <v>40832</v>
      </c>
      <c r="N2357" s="56"/>
      <c r="O2357" s="56"/>
      <c r="P2357" s="56" t="s">
        <v>1476</v>
      </c>
      <c r="Q2357" s="56"/>
      <c r="R2357" s="56" t="s">
        <v>18</v>
      </c>
      <c r="S2357" s="56" t="s">
        <v>11415</v>
      </c>
      <c r="T2357" s="56" t="s">
        <v>7140</v>
      </c>
      <c r="U2357" s="57">
        <v>42815727</v>
      </c>
      <c r="V2357" s="57">
        <v>-29670066.370000001</v>
      </c>
      <c r="W2357" s="57">
        <v>13145660.630000001</v>
      </c>
      <c r="X2357" s="57">
        <v>0</v>
      </c>
      <c r="Y2357" s="73">
        <v>40832</v>
      </c>
      <c r="Z2357" s="57">
        <v>-3965078.76</v>
      </c>
      <c r="AA2357" s="57">
        <v>0</v>
      </c>
      <c r="AB2357" s="57">
        <v>9180581.8699999992</v>
      </c>
      <c r="AC2357" s="57">
        <v>0</v>
      </c>
      <c r="AD2357" s="56" t="s">
        <v>9255</v>
      </c>
      <c r="AE2357" s="57">
        <v>0</v>
      </c>
      <c r="AF2357" s="57">
        <v>0</v>
      </c>
      <c r="AG2357" s="57">
        <v>0</v>
      </c>
      <c r="AI2357"/>
      <c r="AJ2357"/>
    </row>
    <row r="2358" spans="1:36">
      <c r="A2358" s="56" t="s">
        <v>48</v>
      </c>
      <c r="B2358" s="56" t="s">
        <v>11427</v>
      </c>
      <c r="C2358" s="56">
        <v>2101010050</v>
      </c>
      <c r="D2358" s="56" t="s">
        <v>43</v>
      </c>
      <c r="E2358" s="56">
        <v>2101020050</v>
      </c>
      <c r="F2358" s="56">
        <v>5401010050</v>
      </c>
      <c r="G2358" s="56" t="s">
        <v>11428</v>
      </c>
      <c r="H2358" s="56">
        <v>400304</v>
      </c>
      <c r="I2358" s="56" t="s">
        <v>11588</v>
      </c>
      <c r="J2358" s="56" t="s">
        <v>5899</v>
      </c>
      <c r="K2358" s="56" t="s">
        <v>1620</v>
      </c>
      <c r="L2358" s="56" t="s">
        <v>7138</v>
      </c>
      <c r="M2358" s="73">
        <v>40832</v>
      </c>
      <c r="N2358" s="56"/>
      <c r="O2358" s="56"/>
      <c r="P2358" s="56" t="s">
        <v>1476</v>
      </c>
      <c r="Q2358" s="56"/>
      <c r="R2358" s="56" t="s">
        <v>18</v>
      </c>
      <c r="S2358" s="56" t="s">
        <v>11415</v>
      </c>
      <c r="T2358" s="56" t="s">
        <v>7140</v>
      </c>
      <c r="U2358" s="57">
        <v>2167100</v>
      </c>
      <c r="V2358" s="57">
        <v>-1501737.86</v>
      </c>
      <c r="W2358" s="57">
        <v>665362.14</v>
      </c>
      <c r="X2358" s="57">
        <v>0</v>
      </c>
      <c r="Y2358" s="73">
        <v>40832</v>
      </c>
      <c r="Z2358" s="57">
        <v>-200690.81</v>
      </c>
      <c r="AA2358" s="57">
        <v>0</v>
      </c>
      <c r="AB2358" s="57">
        <v>464671.33</v>
      </c>
      <c r="AC2358" s="57">
        <v>0</v>
      </c>
      <c r="AD2358" s="56" t="s">
        <v>9255</v>
      </c>
      <c r="AE2358" s="57">
        <v>0</v>
      </c>
      <c r="AF2358" s="57">
        <v>0</v>
      </c>
      <c r="AG2358" s="57">
        <v>0</v>
      </c>
      <c r="AI2358"/>
      <c r="AJ2358"/>
    </row>
    <row r="2359" spans="1:36">
      <c r="A2359" s="56" t="s">
        <v>48</v>
      </c>
      <c r="B2359" s="56" t="s">
        <v>11427</v>
      </c>
      <c r="C2359" s="56">
        <v>2101010050</v>
      </c>
      <c r="D2359" s="56" t="s">
        <v>43</v>
      </c>
      <c r="E2359" s="56">
        <v>2101020050</v>
      </c>
      <c r="F2359" s="56">
        <v>5401010050</v>
      </c>
      <c r="G2359" s="56" t="s">
        <v>11428</v>
      </c>
      <c r="H2359" s="56">
        <v>400304</v>
      </c>
      <c r="I2359" s="56" t="s">
        <v>11588</v>
      </c>
      <c r="J2359" s="56" t="s">
        <v>5900</v>
      </c>
      <c r="K2359" s="56" t="s">
        <v>5061</v>
      </c>
      <c r="L2359" s="56" t="s">
        <v>7138</v>
      </c>
      <c r="M2359" s="73">
        <v>40832</v>
      </c>
      <c r="N2359" s="56"/>
      <c r="O2359" s="56"/>
      <c r="P2359" s="56" t="s">
        <v>1476</v>
      </c>
      <c r="Q2359" s="56"/>
      <c r="R2359" s="56" t="s">
        <v>18</v>
      </c>
      <c r="S2359" s="56" t="s">
        <v>11415</v>
      </c>
      <c r="T2359" s="56" t="s">
        <v>7140</v>
      </c>
      <c r="U2359" s="57">
        <v>13086944</v>
      </c>
      <c r="V2359" s="57">
        <v>-9068875.4000000004</v>
      </c>
      <c r="W2359" s="57">
        <v>4018068.6</v>
      </c>
      <c r="X2359" s="57">
        <v>0</v>
      </c>
      <c r="Y2359" s="73">
        <v>40832</v>
      </c>
      <c r="Z2359" s="57">
        <v>-1211955.71</v>
      </c>
      <c r="AA2359" s="57">
        <v>0</v>
      </c>
      <c r="AB2359" s="57">
        <v>2806112.89</v>
      </c>
      <c r="AC2359" s="57">
        <v>0</v>
      </c>
      <c r="AD2359" s="56" t="s">
        <v>9255</v>
      </c>
      <c r="AE2359" s="57">
        <v>0</v>
      </c>
      <c r="AF2359" s="57">
        <v>0</v>
      </c>
      <c r="AG2359" s="57">
        <v>0</v>
      </c>
      <c r="AI2359"/>
      <c r="AJ2359"/>
    </row>
    <row r="2360" spans="1:36">
      <c r="A2360" s="56" t="s">
        <v>48</v>
      </c>
      <c r="B2360" s="56" t="s">
        <v>11427</v>
      </c>
      <c r="C2360" s="56">
        <v>2101010050</v>
      </c>
      <c r="D2360" s="56" t="s">
        <v>43</v>
      </c>
      <c r="E2360" s="56">
        <v>2101020050</v>
      </c>
      <c r="F2360" s="56">
        <v>5401010050</v>
      </c>
      <c r="G2360" s="56" t="s">
        <v>11428</v>
      </c>
      <c r="H2360" s="56">
        <v>400304</v>
      </c>
      <c r="I2360" s="56" t="s">
        <v>11588</v>
      </c>
      <c r="J2360" s="56" t="s">
        <v>5901</v>
      </c>
      <c r="K2360" s="56" t="s">
        <v>1612</v>
      </c>
      <c r="L2360" s="56" t="s">
        <v>7138</v>
      </c>
      <c r="M2360" s="73">
        <v>40832</v>
      </c>
      <c r="N2360" s="56"/>
      <c r="O2360" s="56"/>
      <c r="P2360" s="56" t="s">
        <v>1476</v>
      </c>
      <c r="Q2360" s="56"/>
      <c r="R2360" s="56" t="s">
        <v>18</v>
      </c>
      <c r="S2360" s="56" t="s">
        <v>11415</v>
      </c>
      <c r="T2360" s="56" t="s">
        <v>7140</v>
      </c>
      <c r="U2360" s="57">
        <v>173815934</v>
      </c>
      <c r="V2360" s="57">
        <v>-120449438.97</v>
      </c>
      <c r="W2360" s="57">
        <v>53366495.030000001</v>
      </c>
      <c r="X2360" s="57">
        <v>0</v>
      </c>
      <c r="Y2360" s="73">
        <v>40832</v>
      </c>
      <c r="Z2360" s="57">
        <v>-16096745.68</v>
      </c>
      <c r="AA2360" s="57">
        <v>0</v>
      </c>
      <c r="AB2360" s="57">
        <v>37269749.350000001</v>
      </c>
      <c r="AC2360" s="57">
        <v>0</v>
      </c>
      <c r="AD2360" s="56" t="s">
        <v>9255</v>
      </c>
      <c r="AE2360" s="57">
        <v>0</v>
      </c>
      <c r="AF2360" s="57">
        <v>0</v>
      </c>
      <c r="AG2360" s="57">
        <v>0</v>
      </c>
      <c r="AI2360"/>
      <c r="AJ2360"/>
    </row>
    <row r="2361" spans="1:36">
      <c r="A2361" s="56" t="s">
        <v>48</v>
      </c>
      <c r="B2361" s="56" t="s">
        <v>11427</v>
      </c>
      <c r="C2361" s="56">
        <v>2101010050</v>
      </c>
      <c r="D2361" s="56" t="s">
        <v>43</v>
      </c>
      <c r="E2361" s="56">
        <v>2101020050</v>
      </c>
      <c r="F2361" s="56">
        <v>5401010050</v>
      </c>
      <c r="G2361" s="56" t="s">
        <v>11428</v>
      </c>
      <c r="H2361" s="56">
        <v>400304</v>
      </c>
      <c r="I2361" s="56" t="s">
        <v>11584</v>
      </c>
      <c r="J2361" s="56" t="s">
        <v>5886</v>
      </c>
      <c r="K2361" s="56" t="s">
        <v>5028</v>
      </c>
      <c r="L2361" s="56" t="s">
        <v>7138</v>
      </c>
      <c r="M2361" s="73">
        <v>40832</v>
      </c>
      <c r="N2361" s="56"/>
      <c r="O2361" s="56"/>
      <c r="P2361" s="56" t="s">
        <v>1476</v>
      </c>
      <c r="Q2361" s="56"/>
      <c r="R2361" s="56" t="s">
        <v>18</v>
      </c>
      <c r="S2361" s="56" t="s">
        <v>11415</v>
      </c>
      <c r="T2361" s="56" t="s">
        <v>7140</v>
      </c>
      <c r="U2361" s="57">
        <v>13079624</v>
      </c>
      <c r="V2361" s="57">
        <v>-9063802.8000000007</v>
      </c>
      <c r="W2361" s="57">
        <v>4015821.2</v>
      </c>
      <c r="X2361" s="57">
        <v>0</v>
      </c>
      <c r="Y2361" s="73">
        <v>40832</v>
      </c>
      <c r="Z2361" s="57">
        <v>-1211277.8400000001</v>
      </c>
      <c r="AA2361" s="57">
        <v>0</v>
      </c>
      <c r="AB2361" s="57">
        <v>2804543.36</v>
      </c>
      <c r="AC2361" s="57">
        <v>0</v>
      </c>
      <c r="AD2361" s="56" t="s">
        <v>9255</v>
      </c>
      <c r="AE2361" s="57">
        <v>0</v>
      </c>
      <c r="AF2361" s="57">
        <v>0</v>
      </c>
      <c r="AG2361" s="57">
        <v>0</v>
      </c>
      <c r="AI2361"/>
      <c r="AJ2361"/>
    </row>
    <row r="2362" spans="1:36">
      <c r="A2362" s="56" t="s">
        <v>48</v>
      </c>
      <c r="B2362" s="56" t="s">
        <v>11427</v>
      </c>
      <c r="C2362" s="56">
        <v>2101010050</v>
      </c>
      <c r="D2362" s="56" t="s">
        <v>43</v>
      </c>
      <c r="E2362" s="56">
        <v>2101020050</v>
      </c>
      <c r="F2362" s="56">
        <v>5401010050</v>
      </c>
      <c r="G2362" s="56" t="s">
        <v>11428</v>
      </c>
      <c r="H2362" s="56">
        <v>400304</v>
      </c>
      <c r="I2362" s="56" t="s">
        <v>11589</v>
      </c>
      <c r="J2362" s="56" t="s">
        <v>5894</v>
      </c>
      <c r="K2362" s="56" t="s">
        <v>5046</v>
      </c>
      <c r="L2362" s="56" t="s">
        <v>7138</v>
      </c>
      <c r="M2362" s="73">
        <v>40832</v>
      </c>
      <c r="N2362" s="56"/>
      <c r="O2362" s="56"/>
      <c r="P2362" s="56" t="s">
        <v>1476</v>
      </c>
      <c r="Q2362" s="56"/>
      <c r="R2362" s="56" t="s">
        <v>18</v>
      </c>
      <c r="S2362" s="56" t="s">
        <v>11415</v>
      </c>
      <c r="T2362" s="56" t="s">
        <v>7140</v>
      </c>
      <c r="U2362" s="57">
        <v>7335914</v>
      </c>
      <c r="V2362" s="57">
        <v>-5083577.18</v>
      </c>
      <c r="W2362" s="57">
        <v>2252336.8199999998</v>
      </c>
      <c r="X2362" s="57">
        <v>0</v>
      </c>
      <c r="Y2362" s="73">
        <v>40832</v>
      </c>
      <c r="Z2362" s="57">
        <v>-679364.33</v>
      </c>
      <c r="AA2362" s="57">
        <v>0</v>
      </c>
      <c r="AB2362" s="57">
        <v>1572972.49</v>
      </c>
      <c r="AC2362" s="57">
        <v>0</v>
      </c>
      <c r="AD2362" s="56" t="s">
        <v>9255</v>
      </c>
      <c r="AE2362" s="57">
        <v>0</v>
      </c>
      <c r="AF2362" s="57">
        <v>0</v>
      </c>
      <c r="AG2362" s="57">
        <v>0</v>
      </c>
      <c r="AI2362"/>
      <c r="AJ2362"/>
    </row>
    <row r="2363" spans="1:36">
      <c r="A2363" s="56" t="s">
        <v>48</v>
      </c>
      <c r="B2363" s="56" t="s">
        <v>11427</v>
      </c>
      <c r="C2363" s="56">
        <v>2101010050</v>
      </c>
      <c r="D2363" s="56" t="s">
        <v>43</v>
      </c>
      <c r="E2363" s="56">
        <v>2101020050</v>
      </c>
      <c r="F2363" s="56">
        <v>5401010050</v>
      </c>
      <c r="G2363" s="56" t="s">
        <v>11428</v>
      </c>
      <c r="H2363" s="56">
        <v>400304</v>
      </c>
      <c r="I2363" s="56" t="s">
        <v>11494</v>
      </c>
      <c r="J2363" s="56" t="s">
        <v>5907</v>
      </c>
      <c r="K2363" s="56" t="s">
        <v>1614</v>
      </c>
      <c r="L2363" s="56" t="s">
        <v>7138</v>
      </c>
      <c r="M2363" s="73">
        <v>40832</v>
      </c>
      <c r="N2363" s="56"/>
      <c r="O2363" s="56"/>
      <c r="P2363" s="56" t="s">
        <v>1476</v>
      </c>
      <c r="Q2363" s="56"/>
      <c r="R2363" s="56" t="s">
        <v>18</v>
      </c>
      <c r="S2363" s="56" t="s">
        <v>11415</v>
      </c>
      <c r="T2363" s="56" t="s">
        <v>7140</v>
      </c>
      <c r="U2363" s="57">
        <v>68285342</v>
      </c>
      <c r="V2363" s="57">
        <v>-47319776.240000002</v>
      </c>
      <c r="W2363" s="57">
        <v>20965565.760000002</v>
      </c>
      <c r="X2363" s="57">
        <v>0</v>
      </c>
      <c r="Y2363" s="73">
        <v>40832</v>
      </c>
      <c r="Z2363" s="57">
        <v>-6323768.8799999999</v>
      </c>
      <c r="AA2363" s="57">
        <v>0</v>
      </c>
      <c r="AB2363" s="57">
        <v>14641796.880000001</v>
      </c>
      <c r="AC2363" s="57">
        <v>0</v>
      </c>
      <c r="AD2363" s="56" t="s">
        <v>9255</v>
      </c>
      <c r="AE2363" s="57">
        <v>0</v>
      </c>
      <c r="AF2363" s="57">
        <v>0</v>
      </c>
      <c r="AG2363" s="57">
        <v>0</v>
      </c>
      <c r="AI2363"/>
      <c r="AJ2363"/>
    </row>
    <row r="2364" spans="1:36">
      <c r="A2364" s="56" t="s">
        <v>48</v>
      </c>
      <c r="B2364" s="56" t="s">
        <v>11427</v>
      </c>
      <c r="C2364" s="56">
        <v>2101010050</v>
      </c>
      <c r="D2364" s="56" t="s">
        <v>43</v>
      </c>
      <c r="E2364" s="56">
        <v>2101020050</v>
      </c>
      <c r="F2364" s="56">
        <v>5401010050</v>
      </c>
      <c r="G2364" s="56" t="s">
        <v>11428</v>
      </c>
      <c r="H2364" s="56">
        <v>400304</v>
      </c>
      <c r="I2364" s="56" t="s">
        <v>11494</v>
      </c>
      <c r="J2364" s="56" t="s">
        <v>5908</v>
      </c>
      <c r="K2364" s="56" t="s">
        <v>1620</v>
      </c>
      <c r="L2364" s="56" t="s">
        <v>7138</v>
      </c>
      <c r="M2364" s="73">
        <v>40832</v>
      </c>
      <c r="N2364" s="56"/>
      <c r="O2364" s="56"/>
      <c r="P2364" s="56" t="s">
        <v>1476</v>
      </c>
      <c r="Q2364" s="56"/>
      <c r="R2364" s="56" t="s">
        <v>18</v>
      </c>
      <c r="S2364" s="56" t="s">
        <v>11415</v>
      </c>
      <c r="T2364" s="56" t="s">
        <v>7140</v>
      </c>
      <c r="U2364" s="57">
        <v>256673621</v>
      </c>
      <c r="V2364" s="57">
        <v>-177867430.61000001</v>
      </c>
      <c r="W2364" s="57">
        <v>78806190.390000001</v>
      </c>
      <c r="X2364" s="57">
        <v>0</v>
      </c>
      <c r="Y2364" s="73">
        <v>40832</v>
      </c>
      <c r="Z2364" s="57">
        <v>-23770030.329999998</v>
      </c>
      <c r="AA2364" s="57">
        <v>0</v>
      </c>
      <c r="AB2364" s="57">
        <v>55036160.060000002</v>
      </c>
      <c r="AC2364" s="57">
        <v>0</v>
      </c>
      <c r="AD2364" s="56" t="s">
        <v>9255</v>
      </c>
      <c r="AE2364" s="57">
        <v>0</v>
      </c>
      <c r="AF2364" s="57">
        <v>0</v>
      </c>
      <c r="AG2364" s="57">
        <v>0</v>
      </c>
      <c r="AI2364"/>
      <c r="AJ2364"/>
    </row>
    <row r="2365" spans="1:36">
      <c r="A2365" s="56" t="s">
        <v>48</v>
      </c>
      <c r="B2365" s="56" t="s">
        <v>11427</v>
      </c>
      <c r="C2365" s="56">
        <v>2101010050</v>
      </c>
      <c r="D2365" s="56" t="s">
        <v>43</v>
      </c>
      <c r="E2365" s="56">
        <v>2101020050</v>
      </c>
      <c r="F2365" s="56">
        <v>5401010050</v>
      </c>
      <c r="G2365" s="56" t="s">
        <v>11428</v>
      </c>
      <c r="H2365" s="56">
        <v>400304</v>
      </c>
      <c r="I2365" s="56" t="s">
        <v>11590</v>
      </c>
      <c r="J2365" s="56" t="s">
        <v>5911</v>
      </c>
      <c r="K2365" s="56" t="s">
        <v>5076</v>
      </c>
      <c r="L2365" s="56" t="s">
        <v>7138</v>
      </c>
      <c r="M2365" s="73">
        <v>40832</v>
      </c>
      <c r="N2365" s="56"/>
      <c r="O2365" s="56"/>
      <c r="P2365" s="56" t="s">
        <v>1476</v>
      </c>
      <c r="Q2365" s="56"/>
      <c r="R2365" s="56" t="s">
        <v>18</v>
      </c>
      <c r="S2365" s="56" t="s">
        <v>11415</v>
      </c>
      <c r="T2365" s="56" t="s">
        <v>7140</v>
      </c>
      <c r="U2365" s="57">
        <v>19136365</v>
      </c>
      <c r="V2365" s="57">
        <v>-13260950.17</v>
      </c>
      <c r="W2365" s="57">
        <v>5875414.8300000001</v>
      </c>
      <c r="X2365" s="57">
        <v>0</v>
      </c>
      <c r="Y2365" s="73">
        <v>40832</v>
      </c>
      <c r="Z2365" s="57">
        <v>-1772180.43</v>
      </c>
      <c r="AA2365" s="57">
        <v>0</v>
      </c>
      <c r="AB2365" s="57">
        <v>4103234.4</v>
      </c>
      <c r="AC2365" s="57">
        <v>0</v>
      </c>
      <c r="AD2365" s="56" t="s">
        <v>9255</v>
      </c>
      <c r="AE2365" s="57">
        <v>0</v>
      </c>
      <c r="AF2365" s="57">
        <v>0</v>
      </c>
      <c r="AG2365" s="57">
        <v>0</v>
      </c>
      <c r="AI2365"/>
      <c r="AJ2365"/>
    </row>
    <row r="2366" spans="1:36">
      <c r="A2366" s="56" t="s">
        <v>48</v>
      </c>
      <c r="B2366" s="56" t="s">
        <v>11427</v>
      </c>
      <c r="C2366" s="56">
        <v>2101010050</v>
      </c>
      <c r="D2366" s="56" t="s">
        <v>43</v>
      </c>
      <c r="E2366" s="56">
        <v>2101020050</v>
      </c>
      <c r="F2366" s="56">
        <v>5401010050</v>
      </c>
      <c r="G2366" s="56" t="s">
        <v>11428</v>
      </c>
      <c r="H2366" s="56">
        <v>400304</v>
      </c>
      <c r="I2366" s="56" t="s">
        <v>11590</v>
      </c>
      <c r="J2366" s="56" t="s">
        <v>5912</v>
      </c>
      <c r="K2366" s="56" t="s">
        <v>5078</v>
      </c>
      <c r="L2366" s="56" t="s">
        <v>7138</v>
      </c>
      <c r="M2366" s="73">
        <v>40832</v>
      </c>
      <c r="N2366" s="56"/>
      <c r="O2366" s="56"/>
      <c r="P2366" s="56" t="s">
        <v>1476</v>
      </c>
      <c r="Q2366" s="56"/>
      <c r="R2366" s="56" t="s">
        <v>18</v>
      </c>
      <c r="S2366" s="56" t="s">
        <v>11415</v>
      </c>
      <c r="T2366" s="56" t="s">
        <v>7140</v>
      </c>
      <c r="U2366" s="57">
        <v>76121410</v>
      </c>
      <c r="V2366" s="57">
        <v>-52749945.789999999</v>
      </c>
      <c r="W2366" s="57">
        <v>23371464.210000001</v>
      </c>
      <c r="X2366" s="57">
        <v>0</v>
      </c>
      <c r="Y2366" s="73">
        <v>40832</v>
      </c>
      <c r="Z2366" s="57">
        <v>-7049451.46</v>
      </c>
      <c r="AA2366" s="57">
        <v>0</v>
      </c>
      <c r="AB2366" s="57">
        <v>16322012.75</v>
      </c>
      <c r="AC2366" s="57">
        <v>0</v>
      </c>
      <c r="AD2366" s="56" t="s">
        <v>9255</v>
      </c>
      <c r="AE2366" s="57">
        <v>0</v>
      </c>
      <c r="AF2366" s="57">
        <v>0</v>
      </c>
      <c r="AG2366" s="57">
        <v>0</v>
      </c>
      <c r="AI2366"/>
      <c r="AJ2366"/>
    </row>
    <row r="2367" spans="1:36">
      <c r="A2367" s="56" t="s">
        <v>48</v>
      </c>
      <c r="B2367" s="56" t="s">
        <v>11427</v>
      </c>
      <c r="C2367" s="56">
        <v>2101010050</v>
      </c>
      <c r="D2367" s="56" t="s">
        <v>43</v>
      </c>
      <c r="E2367" s="56">
        <v>2101020050</v>
      </c>
      <c r="F2367" s="56">
        <v>5401010050</v>
      </c>
      <c r="G2367" s="56" t="s">
        <v>11428</v>
      </c>
      <c r="H2367" s="56">
        <v>400304</v>
      </c>
      <c r="I2367" s="56" t="s">
        <v>11494</v>
      </c>
      <c r="J2367" s="56" t="s">
        <v>5909</v>
      </c>
      <c r="K2367" s="56" t="s">
        <v>1459</v>
      </c>
      <c r="L2367" s="56" t="s">
        <v>7138</v>
      </c>
      <c r="M2367" s="73">
        <v>40832</v>
      </c>
      <c r="N2367" s="56"/>
      <c r="O2367" s="56"/>
      <c r="P2367" s="56" t="s">
        <v>1476</v>
      </c>
      <c r="Q2367" s="56"/>
      <c r="R2367" s="56" t="s">
        <v>18</v>
      </c>
      <c r="S2367" s="56" t="s">
        <v>11415</v>
      </c>
      <c r="T2367" s="56" t="s">
        <v>7140</v>
      </c>
      <c r="U2367" s="57">
        <v>4690666</v>
      </c>
      <c r="V2367" s="57">
        <v>-3250496.68</v>
      </c>
      <c r="W2367" s="57">
        <v>1440169.32</v>
      </c>
      <c r="X2367" s="57">
        <v>0</v>
      </c>
      <c r="Y2367" s="73">
        <v>40832</v>
      </c>
      <c r="Z2367" s="57">
        <v>-434393.13</v>
      </c>
      <c r="AA2367" s="57">
        <v>0</v>
      </c>
      <c r="AB2367" s="57">
        <v>1005776.19</v>
      </c>
      <c r="AC2367" s="57">
        <v>0</v>
      </c>
      <c r="AD2367" s="56" t="s">
        <v>9255</v>
      </c>
      <c r="AE2367" s="57">
        <v>0</v>
      </c>
      <c r="AF2367" s="57">
        <v>0</v>
      </c>
      <c r="AG2367" s="57">
        <v>0</v>
      </c>
      <c r="AI2367"/>
      <c r="AJ2367"/>
    </row>
    <row r="2368" spans="1:36">
      <c r="A2368" s="56" t="s">
        <v>48</v>
      </c>
      <c r="B2368" s="56" t="s">
        <v>11427</v>
      </c>
      <c r="C2368" s="56">
        <v>2101010050</v>
      </c>
      <c r="D2368" s="56" t="s">
        <v>43</v>
      </c>
      <c r="E2368" s="56">
        <v>2101020050</v>
      </c>
      <c r="F2368" s="56">
        <v>5401010050</v>
      </c>
      <c r="G2368" s="56" t="s">
        <v>11428</v>
      </c>
      <c r="H2368" s="56">
        <v>400304</v>
      </c>
      <c r="I2368" s="56" t="s">
        <v>11494</v>
      </c>
      <c r="J2368" s="56" t="s">
        <v>5910</v>
      </c>
      <c r="K2368" s="56" t="s">
        <v>5073</v>
      </c>
      <c r="L2368" s="56" t="s">
        <v>7138</v>
      </c>
      <c r="M2368" s="73">
        <v>40832</v>
      </c>
      <c r="N2368" s="56"/>
      <c r="O2368" s="56"/>
      <c r="P2368" s="56" t="s">
        <v>1476</v>
      </c>
      <c r="Q2368" s="56"/>
      <c r="R2368" s="56" t="s">
        <v>18</v>
      </c>
      <c r="S2368" s="56" t="s">
        <v>11415</v>
      </c>
      <c r="T2368" s="56" t="s">
        <v>7140</v>
      </c>
      <c r="U2368" s="57">
        <v>59568370</v>
      </c>
      <c r="V2368" s="57">
        <v>-41279165.640000001</v>
      </c>
      <c r="W2368" s="57">
        <v>18289204.359999999</v>
      </c>
      <c r="X2368" s="57">
        <v>0</v>
      </c>
      <c r="Y2368" s="73">
        <v>40832</v>
      </c>
      <c r="Z2368" s="57">
        <v>-5516507.5300000003</v>
      </c>
      <c r="AA2368" s="57">
        <v>0</v>
      </c>
      <c r="AB2368" s="57">
        <v>12772696.83</v>
      </c>
      <c r="AC2368" s="57">
        <v>0</v>
      </c>
      <c r="AD2368" s="56" t="s">
        <v>9255</v>
      </c>
      <c r="AE2368" s="57">
        <v>0</v>
      </c>
      <c r="AF2368" s="57">
        <v>0</v>
      </c>
      <c r="AG2368" s="57">
        <v>0</v>
      </c>
      <c r="AI2368"/>
      <c r="AJ2368"/>
    </row>
    <row r="2369" spans="1:36">
      <c r="A2369" s="56" t="s">
        <v>48</v>
      </c>
      <c r="B2369" s="56" t="s">
        <v>11427</v>
      </c>
      <c r="C2369" s="56">
        <v>2101010050</v>
      </c>
      <c r="D2369" s="56" t="s">
        <v>43</v>
      </c>
      <c r="E2369" s="56">
        <v>2101020050</v>
      </c>
      <c r="F2369" s="56">
        <v>5401010050</v>
      </c>
      <c r="G2369" s="56" t="s">
        <v>11428</v>
      </c>
      <c r="H2369" s="56">
        <v>400304</v>
      </c>
      <c r="I2369" s="56" t="s">
        <v>11525</v>
      </c>
      <c r="J2369" s="56" t="s">
        <v>5830</v>
      </c>
      <c r="K2369" s="56" t="s">
        <v>5831</v>
      </c>
      <c r="L2369" s="56" t="s">
        <v>7138</v>
      </c>
      <c r="M2369" s="73">
        <v>40832</v>
      </c>
      <c r="N2369" s="56"/>
      <c r="O2369" s="56"/>
      <c r="P2369" s="56" t="s">
        <v>1476</v>
      </c>
      <c r="Q2369" s="56"/>
      <c r="R2369" s="56" t="s">
        <v>18</v>
      </c>
      <c r="S2369" s="56" t="s">
        <v>11415</v>
      </c>
      <c r="T2369" s="56" t="s">
        <v>7140</v>
      </c>
      <c r="U2369" s="57">
        <v>11028882</v>
      </c>
      <c r="V2369" s="57">
        <v>-7642697.9199999999</v>
      </c>
      <c r="W2369" s="57">
        <v>3386184.08</v>
      </c>
      <c r="X2369" s="57">
        <v>0</v>
      </c>
      <c r="Y2369" s="73">
        <v>40832</v>
      </c>
      <c r="Z2369" s="57">
        <v>-1021362.62</v>
      </c>
      <c r="AA2369" s="57">
        <v>0</v>
      </c>
      <c r="AB2369" s="57">
        <v>2364821.46</v>
      </c>
      <c r="AC2369" s="57">
        <v>0</v>
      </c>
      <c r="AD2369" s="56" t="s">
        <v>9255</v>
      </c>
      <c r="AE2369" s="57">
        <v>0</v>
      </c>
      <c r="AF2369" s="57">
        <v>0</v>
      </c>
      <c r="AG2369" s="57">
        <v>0</v>
      </c>
      <c r="AI2369"/>
      <c r="AJ2369"/>
    </row>
    <row r="2370" spans="1:36">
      <c r="A2370" s="56" t="s">
        <v>48</v>
      </c>
      <c r="B2370" s="56" t="s">
        <v>11427</v>
      </c>
      <c r="C2370" s="56">
        <v>2101010050</v>
      </c>
      <c r="D2370" s="56" t="s">
        <v>43</v>
      </c>
      <c r="E2370" s="56">
        <v>2101020050</v>
      </c>
      <c r="F2370" s="56">
        <v>5401010050</v>
      </c>
      <c r="G2370" s="56" t="s">
        <v>11428</v>
      </c>
      <c r="H2370" s="56">
        <v>400304</v>
      </c>
      <c r="I2370" s="56" t="s">
        <v>11525</v>
      </c>
      <c r="J2370" s="56" t="s">
        <v>5832</v>
      </c>
      <c r="K2370" s="56" t="s">
        <v>4909</v>
      </c>
      <c r="L2370" s="56" t="s">
        <v>7138</v>
      </c>
      <c r="M2370" s="73">
        <v>40832</v>
      </c>
      <c r="N2370" s="56"/>
      <c r="O2370" s="56"/>
      <c r="P2370" s="56" t="s">
        <v>1476</v>
      </c>
      <c r="Q2370" s="56"/>
      <c r="R2370" s="56" t="s">
        <v>18</v>
      </c>
      <c r="S2370" s="56" t="s">
        <v>11415</v>
      </c>
      <c r="T2370" s="56" t="s">
        <v>7140</v>
      </c>
      <c r="U2370" s="57">
        <v>2626575</v>
      </c>
      <c r="V2370" s="57">
        <v>-1820141.01</v>
      </c>
      <c r="W2370" s="57">
        <v>806433.99</v>
      </c>
      <c r="X2370" s="57">
        <v>0</v>
      </c>
      <c r="Y2370" s="73">
        <v>40832</v>
      </c>
      <c r="Z2370" s="57">
        <v>-243241.8</v>
      </c>
      <c r="AA2370" s="57">
        <v>0</v>
      </c>
      <c r="AB2370" s="57">
        <v>563192.18999999994</v>
      </c>
      <c r="AC2370" s="57">
        <v>0</v>
      </c>
      <c r="AD2370" s="56" t="s">
        <v>9255</v>
      </c>
      <c r="AE2370" s="57">
        <v>0</v>
      </c>
      <c r="AF2370" s="57">
        <v>0</v>
      </c>
      <c r="AG2370" s="57">
        <v>0</v>
      </c>
      <c r="AI2370"/>
      <c r="AJ2370"/>
    </row>
    <row r="2371" spans="1:36">
      <c r="A2371" s="56" t="s">
        <v>48</v>
      </c>
      <c r="B2371" s="56" t="s">
        <v>11427</v>
      </c>
      <c r="C2371" s="56">
        <v>2101010050</v>
      </c>
      <c r="D2371" s="56" t="s">
        <v>43</v>
      </c>
      <c r="E2371" s="56">
        <v>2101020050</v>
      </c>
      <c r="F2371" s="56">
        <v>5401010050</v>
      </c>
      <c r="G2371" s="56" t="s">
        <v>11428</v>
      </c>
      <c r="H2371" s="56">
        <v>400304</v>
      </c>
      <c r="I2371" s="56" t="s">
        <v>11482</v>
      </c>
      <c r="J2371" s="56" t="s">
        <v>5666</v>
      </c>
      <c r="K2371" s="56" t="s">
        <v>1246</v>
      </c>
      <c r="L2371" s="56" t="s">
        <v>7138</v>
      </c>
      <c r="M2371" s="73">
        <v>40832</v>
      </c>
      <c r="N2371" s="56"/>
      <c r="O2371" s="56"/>
      <c r="P2371" s="56" t="s">
        <v>1476</v>
      </c>
      <c r="Q2371" s="56"/>
      <c r="R2371" s="56" t="s">
        <v>18</v>
      </c>
      <c r="S2371" s="56" t="s">
        <v>11415</v>
      </c>
      <c r="T2371" s="56" t="s">
        <v>7140</v>
      </c>
      <c r="U2371" s="57">
        <v>405239</v>
      </c>
      <c r="V2371" s="57">
        <v>-280818.99</v>
      </c>
      <c r="W2371" s="57">
        <v>124420.01</v>
      </c>
      <c r="X2371" s="57">
        <v>0</v>
      </c>
      <c r="Y2371" s="73">
        <v>40832</v>
      </c>
      <c r="Z2371" s="57">
        <v>-37528.36</v>
      </c>
      <c r="AA2371" s="57">
        <v>0</v>
      </c>
      <c r="AB2371" s="57">
        <v>86891.65</v>
      </c>
      <c r="AC2371" s="57">
        <v>0</v>
      </c>
      <c r="AD2371" s="56" t="s">
        <v>9255</v>
      </c>
      <c r="AE2371" s="57">
        <v>0</v>
      </c>
      <c r="AF2371" s="57">
        <v>0</v>
      </c>
      <c r="AG2371" s="57">
        <v>0</v>
      </c>
      <c r="AI2371"/>
      <c r="AJ2371"/>
    </row>
    <row r="2372" spans="1:36">
      <c r="A2372" s="56" t="s">
        <v>48</v>
      </c>
      <c r="B2372" s="56" t="s">
        <v>11427</v>
      </c>
      <c r="C2372" s="56">
        <v>2101010050</v>
      </c>
      <c r="D2372" s="56" t="s">
        <v>43</v>
      </c>
      <c r="E2372" s="56">
        <v>2101020050</v>
      </c>
      <c r="F2372" s="56">
        <v>5401010050</v>
      </c>
      <c r="G2372" s="56" t="s">
        <v>11428</v>
      </c>
      <c r="H2372" s="56">
        <v>400304</v>
      </c>
      <c r="I2372" s="56" t="s">
        <v>11591</v>
      </c>
      <c r="J2372" s="56" t="s">
        <v>5660</v>
      </c>
      <c r="K2372" s="56" t="s">
        <v>5382</v>
      </c>
      <c r="L2372" s="56" t="s">
        <v>7138</v>
      </c>
      <c r="M2372" s="73">
        <v>40832</v>
      </c>
      <c r="N2372" s="56"/>
      <c r="O2372" s="56"/>
      <c r="P2372" s="56" t="s">
        <v>1476</v>
      </c>
      <c r="Q2372" s="56"/>
      <c r="R2372" s="56" t="s">
        <v>18</v>
      </c>
      <c r="S2372" s="56" t="s">
        <v>11415</v>
      </c>
      <c r="T2372" s="56" t="s">
        <v>7140</v>
      </c>
      <c r="U2372" s="57">
        <v>166804</v>
      </c>
      <c r="V2372" s="57">
        <v>-115590.32</v>
      </c>
      <c r="W2372" s="57">
        <v>51213.68</v>
      </c>
      <c r="X2372" s="57">
        <v>0</v>
      </c>
      <c r="Y2372" s="73">
        <v>40832</v>
      </c>
      <c r="Z2372" s="57">
        <v>-15447.4</v>
      </c>
      <c r="AA2372" s="57">
        <v>0</v>
      </c>
      <c r="AB2372" s="57">
        <v>35766.28</v>
      </c>
      <c r="AC2372" s="57">
        <v>0</v>
      </c>
      <c r="AD2372" s="56" t="s">
        <v>9255</v>
      </c>
      <c r="AE2372" s="57">
        <v>0</v>
      </c>
      <c r="AF2372" s="57">
        <v>0</v>
      </c>
      <c r="AG2372" s="57">
        <v>0</v>
      </c>
      <c r="AI2372"/>
      <c r="AJ2372"/>
    </row>
    <row r="2373" spans="1:36">
      <c r="A2373" s="56" t="s">
        <v>48</v>
      </c>
      <c r="B2373" s="56" t="s">
        <v>11427</v>
      </c>
      <c r="C2373" s="56">
        <v>2101010050</v>
      </c>
      <c r="D2373" s="56" t="s">
        <v>43</v>
      </c>
      <c r="E2373" s="56">
        <v>2101020050</v>
      </c>
      <c r="F2373" s="56">
        <v>5401010050</v>
      </c>
      <c r="G2373" s="56" t="s">
        <v>11428</v>
      </c>
      <c r="H2373" s="56">
        <v>400304</v>
      </c>
      <c r="I2373" s="56" t="s">
        <v>11591</v>
      </c>
      <c r="J2373" s="56" t="s">
        <v>5661</v>
      </c>
      <c r="K2373" s="56" t="s">
        <v>4552</v>
      </c>
      <c r="L2373" s="56" t="s">
        <v>7138</v>
      </c>
      <c r="M2373" s="73">
        <v>40832</v>
      </c>
      <c r="N2373" s="56"/>
      <c r="O2373" s="56"/>
      <c r="P2373" s="56" t="s">
        <v>1476</v>
      </c>
      <c r="Q2373" s="56"/>
      <c r="R2373" s="56" t="s">
        <v>18</v>
      </c>
      <c r="S2373" s="56" t="s">
        <v>11415</v>
      </c>
      <c r="T2373" s="56" t="s">
        <v>7140</v>
      </c>
      <c r="U2373" s="57">
        <v>5192349</v>
      </c>
      <c r="V2373" s="57">
        <v>-3598148.46</v>
      </c>
      <c r="W2373" s="57">
        <v>1594200.54</v>
      </c>
      <c r="X2373" s="57">
        <v>0</v>
      </c>
      <c r="Y2373" s="73">
        <v>40832</v>
      </c>
      <c r="Z2373" s="57">
        <v>-480853.02</v>
      </c>
      <c r="AA2373" s="57">
        <v>0</v>
      </c>
      <c r="AB2373" s="57">
        <v>1113347.52</v>
      </c>
      <c r="AC2373" s="57">
        <v>0</v>
      </c>
      <c r="AD2373" s="56" t="s">
        <v>9255</v>
      </c>
      <c r="AE2373" s="57">
        <v>0</v>
      </c>
      <c r="AF2373" s="57">
        <v>0</v>
      </c>
      <c r="AG2373" s="57">
        <v>0</v>
      </c>
      <c r="AI2373"/>
      <c r="AJ2373"/>
    </row>
    <row r="2374" spans="1:36">
      <c r="A2374" s="56" t="s">
        <v>48</v>
      </c>
      <c r="B2374" s="56" t="s">
        <v>11427</v>
      </c>
      <c r="C2374" s="56">
        <v>2101010050</v>
      </c>
      <c r="D2374" s="56" t="s">
        <v>43</v>
      </c>
      <c r="E2374" s="56">
        <v>2101020050</v>
      </c>
      <c r="F2374" s="56">
        <v>5401010050</v>
      </c>
      <c r="G2374" s="56" t="s">
        <v>11428</v>
      </c>
      <c r="H2374" s="56">
        <v>400304</v>
      </c>
      <c r="I2374" s="56" t="s">
        <v>11592</v>
      </c>
      <c r="J2374" s="56" t="s">
        <v>5858</v>
      </c>
      <c r="K2374" s="56" t="s">
        <v>4979</v>
      </c>
      <c r="L2374" s="56" t="s">
        <v>7138</v>
      </c>
      <c r="M2374" s="73">
        <v>41286</v>
      </c>
      <c r="N2374" s="56"/>
      <c r="O2374" s="56"/>
      <c r="P2374" s="56" t="s">
        <v>1476</v>
      </c>
      <c r="Q2374" s="56"/>
      <c r="R2374" s="56" t="s">
        <v>18</v>
      </c>
      <c r="S2374" s="56" t="s">
        <v>11415</v>
      </c>
      <c r="T2374" s="56" t="s">
        <v>7140</v>
      </c>
      <c r="U2374" s="57">
        <v>66411640</v>
      </c>
      <c r="V2374" s="57">
        <v>-39602692.460000001</v>
      </c>
      <c r="W2374" s="57">
        <v>26808947.539999999</v>
      </c>
      <c r="X2374" s="57">
        <v>0</v>
      </c>
      <c r="Y2374" s="73">
        <v>41286</v>
      </c>
      <c r="Z2374" s="57">
        <v>-5680748.7999999998</v>
      </c>
      <c r="AA2374" s="57">
        <v>0</v>
      </c>
      <c r="AB2374" s="57">
        <v>21128198.739999998</v>
      </c>
      <c r="AC2374" s="57">
        <v>0</v>
      </c>
      <c r="AD2374" s="56" t="s">
        <v>9255</v>
      </c>
      <c r="AE2374" s="57">
        <v>0</v>
      </c>
      <c r="AF2374" s="57">
        <v>0</v>
      </c>
      <c r="AG2374" s="57">
        <v>0</v>
      </c>
      <c r="AI2374"/>
      <c r="AJ2374"/>
    </row>
    <row r="2375" spans="1:36">
      <c r="A2375" s="56" t="s">
        <v>48</v>
      </c>
      <c r="B2375" s="56" t="s">
        <v>11427</v>
      </c>
      <c r="C2375" s="56">
        <v>2101010050</v>
      </c>
      <c r="D2375" s="56" t="s">
        <v>43</v>
      </c>
      <c r="E2375" s="56">
        <v>2101020050</v>
      </c>
      <c r="F2375" s="56">
        <v>5401010050</v>
      </c>
      <c r="G2375" s="56" t="s">
        <v>11428</v>
      </c>
      <c r="H2375" s="56">
        <v>400304</v>
      </c>
      <c r="I2375" s="56" t="s">
        <v>11592</v>
      </c>
      <c r="J2375" s="56" t="s">
        <v>5859</v>
      </c>
      <c r="K2375" s="56" t="s">
        <v>4983</v>
      </c>
      <c r="L2375" s="56" t="s">
        <v>7138</v>
      </c>
      <c r="M2375" s="73">
        <v>41286</v>
      </c>
      <c r="N2375" s="56"/>
      <c r="O2375" s="56"/>
      <c r="P2375" s="56" t="s">
        <v>1476</v>
      </c>
      <c r="Q2375" s="56"/>
      <c r="R2375" s="56" t="s">
        <v>18</v>
      </c>
      <c r="S2375" s="56" t="s">
        <v>11415</v>
      </c>
      <c r="T2375" s="56" t="s">
        <v>7140</v>
      </c>
      <c r="U2375" s="57">
        <v>45424388</v>
      </c>
      <c r="V2375" s="57">
        <v>-27087541.82</v>
      </c>
      <c r="W2375" s="57">
        <v>18336846.18</v>
      </c>
      <c r="X2375" s="57">
        <v>0</v>
      </c>
      <c r="Y2375" s="73">
        <v>41286</v>
      </c>
      <c r="Z2375" s="57">
        <v>-3885531.75</v>
      </c>
      <c r="AA2375" s="57">
        <v>0</v>
      </c>
      <c r="AB2375" s="57">
        <v>14451314.43</v>
      </c>
      <c r="AC2375" s="57">
        <v>0</v>
      </c>
      <c r="AD2375" s="56" t="s">
        <v>9255</v>
      </c>
      <c r="AE2375" s="57">
        <v>0</v>
      </c>
      <c r="AF2375" s="57">
        <v>0</v>
      </c>
      <c r="AG2375" s="57">
        <v>0</v>
      </c>
      <c r="AI2375"/>
      <c r="AJ2375"/>
    </row>
    <row r="2376" spans="1:36">
      <c r="A2376" s="56" t="s">
        <v>48</v>
      </c>
      <c r="B2376" s="56" t="s">
        <v>11427</v>
      </c>
      <c r="C2376" s="56">
        <v>2101010050</v>
      </c>
      <c r="D2376" s="56" t="s">
        <v>43</v>
      </c>
      <c r="E2376" s="56">
        <v>2101020050</v>
      </c>
      <c r="F2376" s="56">
        <v>5401010050</v>
      </c>
      <c r="G2376" s="56" t="s">
        <v>11428</v>
      </c>
      <c r="H2376" s="56">
        <v>400304</v>
      </c>
      <c r="I2376" s="56" t="s">
        <v>11592</v>
      </c>
      <c r="J2376" s="56" t="s">
        <v>5860</v>
      </c>
      <c r="K2376" s="56" t="s">
        <v>4985</v>
      </c>
      <c r="L2376" s="56" t="s">
        <v>7138</v>
      </c>
      <c r="M2376" s="73">
        <v>41286</v>
      </c>
      <c r="N2376" s="56"/>
      <c r="O2376" s="56"/>
      <c r="P2376" s="56" t="s">
        <v>1476</v>
      </c>
      <c r="Q2376" s="56"/>
      <c r="R2376" s="56" t="s">
        <v>18</v>
      </c>
      <c r="S2376" s="56" t="s">
        <v>11415</v>
      </c>
      <c r="T2376" s="56" t="s">
        <v>7140</v>
      </c>
      <c r="U2376" s="57">
        <v>245400279</v>
      </c>
      <c r="V2376" s="57">
        <v>-146508241.27000001</v>
      </c>
      <c r="W2376" s="57">
        <v>98892037.730000004</v>
      </c>
      <c r="X2376" s="57">
        <v>0</v>
      </c>
      <c r="Y2376" s="73">
        <v>41286</v>
      </c>
      <c r="Z2376" s="57">
        <v>-20949859.48</v>
      </c>
      <c r="AA2376" s="57">
        <v>0</v>
      </c>
      <c r="AB2376" s="57">
        <v>77942178.25</v>
      </c>
      <c r="AC2376" s="57">
        <v>0</v>
      </c>
      <c r="AD2376" s="56" t="s">
        <v>9255</v>
      </c>
      <c r="AE2376" s="57">
        <v>0</v>
      </c>
      <c r="AF2376" s="57">
        <v>0</v>
      </c>
      <c r="AG2376" s="57">
        <v>0</v>
      </c>
      <c r="AI2376"/>
      <c r="AJ2376"/>
    </row>
    <row r="2377" spans="1:36">
      <c r="A2377" s="56" t="s">
        <v>48</v>
      </c>
      <c r="B2377" s="56" t="s">
        <v>11427</v>
      </c>
      <c r="C2377" s="56">
        <v>2101010050</v>
      </c>
      <c r="D2377" s="56" t="s">
        <v>43</v>
      </c>
      <c r="E2377" s="56">
        <v>2101020050</v>
      </c>
      <c r="F2377" s="56">
        <v>5401010050</v>
      </c>
      <c r="G2377" s="56" t="s">
        <v>11428</v>
      </c>
      <c r="H2377" s="56">
        <v>400304</v>
      </c>
      <c r="I2377" s="56" t="s">
        <v>11592</v>
      </c>
      <c r="J2377" s="56" t="s">
        <v>5861</v>
      </c>
      <c r="K2377" s="56" t="s">
        <v>4987</v>
      </c>
      <c r="L2377" s="56" t="s">
        <v>7138</v>
      </c>
      <c r="M2377" s="73">
        <v>41286</v>
      </c>
      <c r="N2377" s="56"/>
      <c r="O2377" s="56"/>
      <c r="P2377" s="56" t="s">
        <v>1476</v>
      </c>
      <c r="Q2377" s="56"/>
      <c r="R2377" s="56" t="s">
        <v>18</v>
      </c>
      <c r="S2377" s="56" t="s">
        <v>11415</v>
      </c>
      <c r="T2377" s="56" t="s">
        <v>7140</v>
      </c>
      <c r="U2377" s="57">
        <v>16822787</v>
      </c>
      <c r="V2377" s="57">
        <v>-10031790.609999999</v>
      </c>
      <c r="W2377" s="57">
        <v>6790996.3899999997</v>
      </c>
      <c r="X2377" s="57">
        <v>0</v>
      </c>
      <c r="Y2377" s="73">
        <v>41286</v>
      </c>
      <c r="Z2377" s="57">
        <v>-1438995.11</v>
      </c>
      <c r="AA2377" s="57">
        <v>0</v>
      </c>
      <c r="AB2377" s="57">
        <v>5352001.28</v>
      </c>
      <c r="AC2377" s="57">
        <v>0</v>
      </c>
      <c r="AD2377" s="56" t="s">
        <v>9255</v>
      </c>
      <c r="AE2377" s="57">
        <v>0</v>
      </c>
      <c r="AF2377" s="57">
        <v>0</v>
      </c>
      <c r="AG2377" s="57">
        <v>0</v>
      </c>
      <c r="AI2377"/>
      <c r="AJ2377"/>
    </row>
    <row r="2378" spans="1:36">
      <c r="A2378" s="56" t="s">
        <v>48</v>
      </c>
      <c r="B2378" s="56" t="s">
        <v>11427</v>
      </c>
      <c r="C2378" s="56">
        <v>2101010050</v>
      </c>
      <c r="D2378" s="56" t="s">
        <v>43</v>
      </c>
      <c r="E2378" s="56">
        <v>2101020050</v>
      </c>
      <c r="F2378" s="56">
        <v>5401010050</v>
      </c>
      <c r="G2378" s="56" t="s">
        <v>11428</v>
      </c>
      <c r="H2378" s="56">
        <v>400304</v>
      </c>
      <c r="I2378" s="56" t="s">
        <v>11592</v>
      </c>
      <c r="J2378" s="56" t="s">
        <v>5862</v>
      </c>
      <c r="K2378" s="56" t="s">
        <v>4989</v>
      </c>
      <c r="L2378" s="56" t="s">
        <v>7138</v>
      </c>
      <c r="M2378" s="73">
        <v>41286</v>
      </c>
      <c r="N2378" s="56"/>
      <c r="O2378" s="56"/>
      <c r="P2378" s="56" t="s">
        <v>1476</v>
      </c>
      <c r="Q2378" s="56"/>
      <c r="R2378" s="56" t="s">
        <v>18</v>
      </c>
      <c r="S2378" s="56" t="s">
        <v>11415</v>
      </c>
      <c r="T2378" s="56" t="s">
        <v>7140</v>
      </c>
      <c r="U2378" s="57">
        <v>54723834</v>
      </c>
      <c r="V2378" s="57">
        <v>-32633001.68</v>
      </c>
      <c r="W2378" s="57">
        <v>22090832.32</v>
      </c>
      <c r="X2378" s="57">
        <v>0</v>
      </c>
      <c r="Y2378" s="73">
        <v>41286</v>
      </c>
      <c r="Z2378" s="57">
        <v>-4680992.01</v>
      </c>
      <c r="AA2378" s="57">
        <v>0</v>
      </c>
      <c r="AB2378" s="57">
        <v>17409840.309999999</v>
      </c>
      <c r="AC2378" s="57">
        <v>0</v>
      </c>
      <c r="AD2378" s="56" t="s">
        <v>9255</v>
      </c>
      <c r="AE2378" s="57">
        <v>0</v>
      </c>
      <c r="AF2378" s="57">
        <v>0</v>
      </c>
      <c r="AG2378" s="57">
        <v>0</v>
      </c>
      <c r="AI2378"/>
      <c r="AJ2378"/>
    </row>
    <row r="2379" spans="1:36">
      <c r="A2379" s="56" t="s">
        <v>48</v>
      </c>
      <c r="B2379" s="56" t="s">
        <v>11427</v>
      </c>
      <c r="C2379" s="56">
        <v>2101010050</v>
      </c>
      <c r="D2379" s="56" t="s">
        <v>43</v>
      </c>
      <c r="E2379" s="56">
        <v>2101020050</v>
      </c>
      <c r="F2379" s="56">
        <v>5401010050</v>
      </c>
      <c r="G2379" s="56" t="s">
        <v>11428</v>
      </c>
      <c r="H2379" s="56">
        <v>400304</v>
      </c>
      <c r="I2379" s="56" t="s">
        <v>11592</v>
      </c>
      <c r="J2379" s="56" t="s">
        <v>5864</v>
      </c>
      <c r="K2379" s="56" t="s">
        <v>4613</v>
      </c>
      <c r="L2379" s="56" t="s">
        <v>7138</v>
      </c>
      <c r="M2379" s="73">
        <v>41286</v>
      </c>
      <c r="N2379" s="56"/>
      <c r="O2379" s="56"/>
      <c r="P2379" s="56" t="s">
        <v>1476</v>
      </c>
      <c r="Q2379" s="56"/>
      <c r="R2379" s="56" t="s">
        <v>18</v>
      </c>
      <c r="S2379" s="56" t="s">
        <v>11415</v>
      </c>
      <c r="T2379" s="56" t="s">
        <v>7140</v>
      </c>
      <c r="U2379" s="57">
        <v>4079586</v>
      </c>
      <c r="V2379" s="57">
        <v>-2432744.96</v>
      </c>
      <c r="W2379" s="57">
        <v>1646841.04</v>
      </c>
      <c r="X2379" s="57">
        <v>0</v>
      </c>
      <c r="Y2379" s="73">
        <v>41286</v>
      </c>
      <c r="Z2379" s="57">
        <v>-348961.49</v>
      </c>
      <c r="AA2379" s="57">
        <v>0</v>
      </c>
      <c r="AB2379" s="57">
        <v>1297879.55</v>
      </c>
      <c r="AC2379" s="57">
        <v>0</v>
      </c>
      <c r="AD2379" s="56" t="s">
        <v>9255</v>
      </c>
      <c r="AE2379" s="57">
        <v>0</v>
      </c>
      <c r="AF2379" s="57">
        <v>0</v>
      </c>
      <c r="AG2379" s="57">
        <v>0</v>
      </c>
      <c r="AI2379"/>
      <c r="AJ2379"/>
    </row>
    <row r="2380" spans="1:36">
      <c r="A2380" s="56" t="s">
        <v>48</v>
      </c>
      <c r="B2380" s="56" t="s">
        <v>11427</v>
      </c>
      <c r="C2380" s="56">
        <v>2101010050</v>
      </c>
      <c r="D2380" s="56" t="s">
        <v>43</v>
      </c>
      <c r="E2380" s="56">
        <v>2101020050</v>
      </c>
      <c r="F2380" s="56">
        <v>5401010050</v>
      </c>
      <c r="G2380" s="56" t="s">
        <v>11428</v>
      </c>
      <c r="H2380" s="56">
        <v>400304</v>
      </c>
      <c r="I2380" s="56" t="s">
        <v>11592</v>
      </c>
      <c r="J2380" s="56" t="s">
        <v>5865</v>
      </c>
      <c r="K2380" s="56" t="s">
        <v>4994</v>
      </c>
      <c r="L2380" s="56" t="s">
        <v>7138</v>
      </c>
      <c r="M2380" s="73">
        <v>41286</v>
      </c>
      <c r="N2380" s="56"/>
      <c r="O2380" s="56"/>
      <c r="P2380" s="56" t="s">
        <v>1476</v>
      </c>
      <c r="Q2380" s="56"/>
      <c r="R2380" s="56" t="s">
        <v>18</v>
      </c>
      <c r="S2380" s="56" t="s">
        <v>11415</v>
      </c>
      <c r="T2380" s="56" t="s">
        <v>7140</v>
      </c>
      <c r="U2380" s="57">
        <v>2956061</v>
      </c>
      <c r="V2380" s="57">
        <v>-1762762.74</v>
      </c>
      <c r="W2380" s="57">
        <v>1193298.26</v>
      </c>
      <c r="X2380" s="57">
        <v>0</v>
      </c>
      <c r="Y2380" s="73">
        <v>41286</v>
      </c>
      <c r="Z2380" s="57">
        <v>-252856.92</v>
      </c>
      <c r="AA2380" s="57">
        <v>0</v>
      </c>
      <c r="AB2380" s="57">
        <v>940441.34</v>
      </c>
      <c r="AC2380" s="57">
        <v>0</v>
      </c>
      <c r="AD2380" s="56" t="s">
        <v>9255</v>
      </c>
      <c r="AE2380" s="57">
        <v>0</v>
      </c>
      <c r="AF2380" s="57">
        <v>0</v>
      </c>
      <c r="AG2380" s="57">
        <v>0</v>
      </c>
      <c r="AI2380"/>
      <c r="AJ2380"/>
    </row>
    <row r="2381" spans="1:36">
      <c r="A2381" s="56" t="s">
        <v>48</v>
      </c>
      <c r="B2381" s="56" t="s">
        <v>11427</v>
      </c>
      <c r="C2381" s="56">
        <v>2101010050</v>
      </c>
      <c r="D2381" s="56" t="s">
        <v>43</v>
      </c>
      <c r="E2381" s="56">
        <v>2101020050</v>
      </c>
      <c r="F2381" s="56">
        <v>5401010050</v>
      </c>
      <c r="G2381" s="56" t="s">
        <v>11428</v>
      </c>
      <c r="H2381" s="56">
        <v>400304</v>
      </c>
      <c r="I2381" s="56" t="s">
        <v>11592</v>
      </c>
      <c r="J2381" s="56" t="s">
        <v>5867</v>
      </c>
      <c r="K2381" s="56" t="s">
        <v>4999</v>
      </c>
      <c r="L2381" s="56" t="s">
        <v>7138</v>
      </c>
      <c r="M2381" s="73">
        <v>41286</v>
      </c>
      <c r="N2381" s="56"/>
      <c r="O2381" s="56"/>
      <c r="P2381" s="56" t="s">
        <v>1476</v>
      </c>
      <c r="Q2381" s="56"/>
      <c r="R2381" s="56" t="s">
        <v>18</v>
      </c>
      <c r="S2381" s="56" t="s">
        <v>11415</v>
      </c>
      <c r="T2381" s="56" t="s">
        <v>7140</v>
      </c>
      <c r="U2381" s="57">
        <v>18873151</v>
      </c>
      <c r="V2381" s="57">
        <v>-11254466.48</v>
      </c>
      <c r="W2381" s="57">
        <v>7618684.5199999996</v>
      </c>
      <c r="X2381" s="57">
        <v>0</v>
      </c>
      <c r="Y2381" s="73">
        <v>41286</v>
      </c>
      <c r="Z2381" s="57">
        <v>-1614380.17</v>
      </c>
      <c r="AA2381" s="57">
        <v>0</v>
      </c>
      <c r="AB2381" s="57">
        <v>6004304.3499999996</v>
      </c>
      <c r="AC2381" s="57">
        <v>0</v>
      </c>
      <c r="AD2381" s="56" t="s">
        <v>9255</v>
      </c>
      <c r="AE2381" s="57">
        <v>0</v>
      </c>
      <c r="AF2381" s="57">
        <v>0</v>
      </c>
      <c r="AG2381" s="57">
        <v>0</v>
      </c>
      <c r="AI2381"/>
      <c r="AJ2381"/>
    </row>
    <row r="2382" spans="1:36">
      <c r="A2382" s="56" t="s">
        <v>48</v>
      </c>
      <c r="B2382" s="56" t="s">
        <v>11427</v>
      </c>
      <c r="C2382" s="56">
        <v>2101010050</v>
      </c>
      <c r="D2382" s="56" t="s">
        <v>43</v>
      </c>
      <c r="E2382" s="56">
        <v>2101020050</v>
      </c>
      <c r="F2382" s="56">
        <v>5401010050</v>
      </c>
      <c r="G2382" s="56" t="s">
        <v>11428</v>
      </c>
      <c r="H2382" s="56">
        <v>400304</v>
      </c>
      <c r="I2382" s="56" t="s">
        <v>11591</v>
      </c>
      <c r="J2382" s="56" t="s">
        <v>5662</v>
      </c>
      <c r="K2382" s="56" t="s">
        <v>4552</v>
      </c>
      <c r="L2382" s="56" t="s">
        <v>7138</v>
      </c>
      <c r="M2382" s="73">
        <v>41286</v>
      </c>
      <c r="N2382" s="56"/>
      <c r="O2382" s="56"/>
      <c r="P2382" s="56" t="s">
        <v>1476</v>
      </c>
      <c r="Q2382" s="56"/>
      <c r="R2382" s="56" t="s">
        <v>18</v>
      </c>
      <c r="S2382" s="56" t="s">
        <v>11415</v>
      </c>
      <c r="T2382" s="56" t="s">
        <v>7140</v>
      </c>
      <c r="U2382" s="57">
        <v>4340678</v>
      </c>
      <c r="V2382" s="57">
        <v>-2588439.88</v>
      </c>
      <c r="W2382" s="57">
        <v>1752238.12</v>
      </c>
      <c r="X2382" s="57">
        <v>0</v>
      </c>
      <c r="Y2382" s="73">
        <v>41286</v>
      </c>
      <c r="Z2382" s="57">
        <v>-371294.87</v>
      </c>
      <c r="AA2382" s="57">
        <v>0</v>
      </c>
      <c r="AB2382" s="57">
        <v>1380943.25</v>
      </c>
      <c r="AC2382" s="57">
        <v>0</v>
      </c>
      <c r="AD2382" s="56" t="s">
        <v>9255</v>
      </c>
      <c r="AE2382" s="57">
        <v>0</v>
      </c>
      <c r="AF2382" s="57">
        <v>0</v>
      </c>
      <c r="AG2382" s="57">
        <v>0</v>
      </c>
      <c r="AI2382"/>
      <c r="AJ2382"/>
    </row>
    <row r="2383" spans="1:36">
      <c r="A2383" s="56" t="s">
        <v>48</v>
      </c>
      <c r="B2383" s="56" t="s">
        <v>11427</v>
      </c>
      <c r="C2383" s="56">
        <v>2101010050</v>
      </c>
      <c r="D2383" s="56" t="s">
        <v>43</v>
      </c>
      <c r="E2383" s="56">
        <v>2101020050</v>
      </c>
      <c r="F2383" s="56">
        <v>5401010050</v>
      </c>
      <c r="G2383" s="56" t="s">
        <v>11428</v>
      </c>
      <c r="H2383" s="56">
        <v>400304</v>
      </c>
      <c r="I2383" s="56" t="s">
        <v>11592</v>
      </c>
      <c r="J2383" s="56" t="s">
        <v>5868</v>
      </c>
      <c r="K2383" s="56" t="s">
        <v>5001</v>
      </c>
      <c r="L2383" s="56" t="s">
        <v>7138</v>
      </c>
      <c r="M2383" s="73">
        <v>41286</v>
      </c>
      <c r="N2383" s="56"/>
      <c r="O2383" s="56"/>
      <c r="P2383" s="56" t="s">
        <v>1476</v>
      </c>
      <c r="Q2383" s="56"/>
      <c r="R2383" s="56" t="s">
        <v>18</v>
      </c>
      <c r="S2383" s="56" t="s">
        <v>11415</v>
      </c>
      <c r="T2383" s="56" t="s">
        <v>7140</v>
      </c>
      <c r="U2383" s="57">
        <v>4541975</v>
      </c>
      <c r="V2383" s="57">
        <v>-2708477.51</v>
      </c>
      <c r="W2383" s="57">
        <v>1833497.49</v>
      </c>
      <c r="X2383" s="57">
        <v>0</v>
      </c>
      <c r="Y2383" s="73">
        <v>41286</v>
      </c>
      <c r="Z2383" s="57">
        <v>-388513.53</v>
      </c>
      <c r="AA2383" s="57">
        <v>0</v>
      </c>
      <c r="AB2383" s="57">
        <v>1444983.96</v>
      </c>
      <c r="AC2383" s="57">
        <v>0</v>
      </c>
      <c r="AD2383" s="56" t="s">
        <v>9255</v>
      </c>
      <c r="AE2383" s="57">
        <v>0</v>
      </c>
      <c r="AF2383" s="57">
        <v>0</v>
      </c>
      <c r="AG2383" s="57">
        <v>0</v>
      </c>
      <c r="AI2383"/>
      <c r="AJ2383"/>
    </row>
    <row r="2384" spans="1:36">
      <c r="A2384" s="56" t="s">
        <v>48</v>
      </c>
      <c r="B2384" s="56" t="s">
        <v>11427</v>
      </c>
      <c r="C2384" s="56">
        <v>2101010050</v>
      </c>
      <c r="D2384" s="56" t="s">
        <v>43</v>
      </c>
      <c r="E2384" s="56">
        <v>2101020050</v>
      </c>
      <c r="F2384" s="56">
        <v>5401010050</v>
      </c>
      <c r="G2384" s="56" t="s">
        <v>11428</v>
      </c>
      <c r="H2384" s="56">
        <v>400304</v>
      </c>
      <c r="I2384" s="56" t="s">
        <v>11592</v>
      </c>
      <c r="J2384" s="56" t="s">
        <v>5869</v>
      </c>
      <c r="K2384" s="56" t="s">
        <v>5003</v>
      </c>
      <c r="L2384" s="56" t="s">
        <v>7138</v>
      </c>
      <c r="M2384" s="73">
        <v>41286</v>
      </c>
      <c r="N2384" s="56"/>
      <c r="O2384" s="56"/>
      <c r="P2384" s="56" t="s">
        <v>1476</v>
      </c>
      <c r="Q2384" s="56"/>
      <c r="R2384" s="56" t="s">
        <v>18</v>
      </c>
      <c r="S2384" s="56" t="s">
        <v>11415</v>
      </c>
      <c r="T2384" s="56" t="s">
        <v>7140</v>
      </c>
      <c r="U2384" s="57">
        <v>862708</v>
      </c>
      <c r="V2384" s="57">
        <v>-514451.49</v>
      </c>
      <c r="W2384" s="57">
        <v>348256.51</v>
      </c>
      <c r="X2384" s="57">
        <v>0</v>
      </c>
      <c r="Y2384" s="73">
        <v>41286</v>
      </c>
      <c r="Z2384" s="57">
        <v>-73794.679999999993</v>
      </c>
      <c r="AA2384" s="57">
        <v>0</v>
      </c>
      <c r="AB2384" s="57">
        <v>274461.83</v>
      </c>
      <c r="AC2384" s="57">
        <v>0</v>
      </c>
      <c r="AD2384" s="56" t="s">
        <v>9255</v>
      </c>
      <c r="AE2384" s="57">
        <v>0</v>
      </c>
      <c r="AF2384" s="57">
        <v>0</v>
      </c>
      <c r="AG2384" s="57">
        <v>0</v>
      </c>
      <c r="AI2384"/>
      <c r="AJ2384"/>
    </row>
    <row r="2385" spans="1:36">
      <c r="A2385" s="56" t="s">
        <v>48</v>
      </c>
      <c r="B2385" s="56" t="s">
        <v>11427</v>
      </c>
      <c r="C2385" s="56">
        <v>2101010050</v>
      </c>
      <c r="D2385" s="56" t="s">
        <v>43</v>
      </c>
      <c r="E2385" s="56">
        <v>2101020050</v>
      </c>
      <c r="F2385" s="56">
        <v>5401010050</v>
      </c>
      <c r="G2385" s="56" t="s">
        <v>11428</v>
      </c>
      <c r="H2385" s="56">
        <v>400304</v>
      </c>
      <c r="I2385" s="56" t="s">
        <v>11592</v>
      </c>
      <c r="J2385" s="56" t="s">
        <v>5870</v>
      </c>
      <c r="K2385" s="56" t="s">
        <v>5005</v>
      </c>
      <c r="L2385" s="56" t="s">
        <v>7138</v>
      </c>
      <c r="M2385" s="73">
        <v>41286</v>
      </c>
      <c r="N2385" s="56"/>
      <c r="O2385" s="56"/>
      <c r="P2385" s="56" t="s">
        <v>1476</v>
      </c>
      <c r="Q2385" s="56"/>
      <c r="R2385" s="56" t="s">
        <v>18</v>
      </c>
      <c r="S2385" s="56" t="s">
        <v>11415</v>
      </c>
      <c r="T2385" s="56" t="s">
        <v>7140</v>
      </c>
      <c r="U2385" s="57">
        <v>13204930</v>
      </c>
      <c r="V2385" s="57">
        <v>-7874384.2599999998</v>
      </c>
      <c r="W2385" s="57">
        <v>5330545.74</v>
      </c>
      <c r="X2385" s="57">
        <v>0</v>
      </c>
      <c r="Y2385" s="73">
        <v>41286</v>
      </c>
      <c r="Z2385" s="57">
        <v>-1129529.29</v>
      </c>
      <c r="AA2385" s="57">
        <v>0</v>
      </c>
      <c r="AB2385" s="57">
        <v>4201016.45</v>
      </c>
      <c r="AC2385" s="57">
        <v>0</v>
      </c>
      <c r="AD2385" s="56" t="s">
        <v>9255</v>
      </c>
      <c r="AE2385" s="57">
        <v>0</v>
      </c>
      <c r="AF2385" s="57">
        <v>0</v>
      </c>
      <c r="AG2385" s="57">
        <v>0</v>
      </c>
      <c r="AI2385"/>
      <c r="AJ2385"/>
    </row>
    <row r="2386" spans="1:36">
      <c r="A2386" s="56" t="s">
        <v>48</v>
      </c>
      <c r="B2386" s="56" t="s">
        <v>11427</v>
      </c>
      <c r="C2386" s="56">
        <v>2101010050</v>
      </c>
      <c r="D2386" s="56" t="s">
        <v>43</v>
      </c>
      <c r="E2386" s="56">
        <v>2101020050</v>
      </c>
      <c r="F2386" s="56">
        <v>5401010050</v>
      </c>
      <c r="G2386" s="56" t="s">
        <v>11428</v>
      </c>
      <c r="H2386" s="56">
        <v>400304</v>
      </c>
      <c r="I2386" s="56" t="s">
        <v>11593</v>
      </c>
      <c r="J2386" s="56" t="s">
        <v>5665</v>
      </c>
      <c r="K2386" s="56" t="s">
        <v>4592</v>
      </c>
      <c r="L2386" s="56" t="s">
        <v>7138</v>
      </c>
      <c r="M2386" s="73">
        <v>41286</v>
      </c>
      <c r="N2386" s="56"/>
      <c r="O2386" s="56"/>
      <c r="P2386" s="56" t="s">
        <v>1476</v>
      </c>
      <c r="Q2386" s="56"/>
      <c r="R2386" s="56" t="s">
        <v>18</v>
      </c>
      <c r="S2386" s="56" t="s">
        <v>11415</v>
      </c>
      <c r="T2386" s="56" t="s">
        <v>7140</v>
      </c>
      <c r="U2386" s="57">
        <v>375017</v>
      </c>
      <c r="V2386" s="57">
        <v>-223630.62</v>
      </c>
      <c r="W2386" s="57">
        <v>151386.38</v>
      </c>
      <c r="X2386" s="57">
        <v>0</v>
      </c>
      <c r="Y2386" s="73">
        <v>41286</v>
      </c>
      <c r="Z2386" s="57">
        <v>-32078.400000000001</v>
      </c>
      <c r="AA2386" s="57">
        <v>0</v>
      </c>
      <c r="AB2386" s="57">
        <v>119307.98</v>
      </c>
      <c r="AC2386" s="57">
        <v>0</v>
      </c>
      <c r="AD2386" s="56" t="s">
        <v>9255</v>
      </c>
      <c r="AE2386" s="57">
        <v>0</v>
      </c>
      <c r="AF2386" s="57">
        <v>0</v>
      </c>
      <c r="AG2386" s="57">
        <v>0</v>
      </c>
      <c r="AI2386"/>
      <c r="AJ2386"/>
    </row>
    <row r="2387" spans="1:36">
      <c r="A2387" s="56" t="s">
        <v>48</v>
      </c>
      <c r="B2387" s="56" t="s">
        <v>11427</v>
      </c>
      <c r="C2387" s="56">
        <v>2101010050</v>
      </c>
      <c r="D2387" s="56" t="s">
        <v>43</v>
      </c>
      <c r="E2387" s="56">
        <v>2101020050</v>
      </c>
      <c r="F2387" s="56">
        <v>5401010050</v>
      </c>
      <c r="G2387" s="56" t="s">
        <v>11428</v>
      </c>
      <c r="H2387" s="56">
        <v>400304</v>
      </c>
      <c r="I2387" s="56" t="s">
        <v>11592</v>
      </c>
      <c r="J2387" s="56" t="s">
        <v>5872</v>
      </c>
      <c r="K2387" s="56" t="s">
        <v>5009</v>
      </c>
      <c r="L2387" s="56" t="s">
        <v>7138</v>
      </c>
      <c r="M2387" s="73">
        <v>41286</v>
      </c>
      <c r="N2387" s="56"/>
      <c r="O2387" s="56"/>
      <c r="P2387" s="56" t="s">
        <v>1476</v>
      </c>
      <c r="Q2387" s="56"/>
      <c r="R2387" s="56" t="s">
        <v>18</v>
      </c>
      <c r="S2387" s="56" t="s">
        <v>11415</v>
      </c>
      <c r="T2387" s="56" t="s">
        <v>7140</v>
      </c>
      <c r="U2387" s="57">
        <v>13234282</v>
      </c>
      <c r="V2387" s="57">
        <v>-7891887.5599999996</v>
      </c>
      <c r="W2387" s="57">
        <v>5342394.4400000004</v>
      </c>
      <c r="X2387" s="57">
        <v>0</v>
      </c>
      <c r="Y2387" s="73">
        <v>41286</v>
      </c>
      <c r="Z2387" s="57">
        <v>-1132040</v>
      </c>
      <c r="AA2387" s="57">
        <v>0</v>
      </c>
      <c r="AB2387" s="57">
        <v>4210354.4400000004</v>
      </c>
      <c r="AC2387" s="57">
        <v>0</v>
      </c>
      <c r="AD2387" s="56" t="s">
        <v>9255</v>
      </c>
      <c r="AE2387" s="57">
        <v>0</v>
      </c>
      <c r="AF2387" s="57">
        <v>0</v>
      </c>
      <c r="AG2387" s="57">
        <v>0</v>
      </c>
      <c r="AI2387"/>
      <c r="AJ2387"/>
    </row>
    <row r="2388" spans="1:36">
      <c r="A2388" s="56" t="s">
        <v>48</v>
      </c>
      <c r="B2388" s="56" t="s">
        <v>11427</v>
      </c>
      <c r="C2388" s="56">
        <v>2101010050</v>
      </c>
      <c r="D2388" s="56" t="s">
        <v>43</v>
      </c>
      <c r="E2388" s="56">
        <v>2101020050</v>
      </c>
      <c r="F2388" s="56">
        <v>5401010050</v>
      </c>
      <c r="G2388" s="56" t="s">
        <v>11428</v>
      </c>
      <c r="H2388" s="56">
        <v>400304</v>
      </c>
      <c r="I2388" s="56" t="s">
        <v>11588</v>
      </c>
      <c r="J2388" s="56" t="s">
        <v>5904</v>
      </c>
      <c r="K2388" s="56" t="s">
        <v>1612</v>
      </c>
      <c r="L2388" s="56" t="s">
        <v>7138</v>
      </c>
      <c r="M2388" s="73">
        <v>41286</v>
      </c>
      <c r="N2388" s="56"/>
      <c r="O2388" s="56"/>
      <c r="P2388" s="56" t="s">
        <v>1476</v>
      </c>
      <c r="Q2388" s="56"/>
      <c r="R2388" s="56" t="s">
        <v>18</v>
      </c>
      <c r="S2388" s="56" t="s">
        <v>11415</v>
      </c>
      <c r="T2388" s="56" t="s">
        <v>7140</v>
      </c>
      <c r="U2388" s="57">
        <v>37461070</v>
      </c>
      <c r="V2388" s="57">
        <v>-22338843.460000001</v>
      </c>
      <c r="W2388" s="57">
        <v>15122226.539999999</v>
      </c>
      <c r="X2388" s="57">
        <v>0</v>
      </c>
      <c r="Y2388" s="73">
        <v>41286</v>
      </c>
      <c r="Z2388" s="57">
        <v>-3204361.91</v>
      </c>
      <c r="AA2388" s="57">
        <v>0</v>
      </c>
      <c r="AB2388" s="57">
        <v>11917864.630000001</v>
      </c>
      <c r="AC2388" s="57">
        <v>0</v>
      </c>
      <c r="AD2388" s="56" t="s">
        <v>9255</v>
      </c>
      <c r="AE2388" s="57">
        <v>0</v>
      </c>
      <c r="AF2388" s="57">
        <v>0</v>
      </c>
      <c r="AG2388" s="57">
        <v>0</v>
      </c>
      <c r="AI2388"/>
      <c r="AJ2388"/>
    </row>
    <row r="2389" spans="1:36">
      <c r="A2389" s="56" t="s">
        <v>48</v>
      </c>
      <c r="B2389" s="56" t="s">
        <v>11427</v>
      </c>
      <c r="C2389" s="56">
        <v>2101010050</v>
      </c>
      <c r="D2389" s="56" t="s">
        <v>43</v>
      </c>
      <c r="E2389" s="56">
        <v>2101020050</v>
      </c>
      <c r="F2389" s="56">
        <v>5401010050</v>
      </c>
      <c r="G2389" s="56" t="s">
        <v>11428</v>
      </c>
      <c r="H2389" s="56">
        <v>400304</v>
      </c>
      <c r="I2389" s="56" t="s">
        <v>11592</v>
      </c>
      <c r="J2389" s="56" t="s">
        <v>5873</v>
      </c>
      <c r="K2389" s="56" t="s">
        <v>5011</v>
      </c>
      <c r="L2389" s="56" t="s">
        <v>7138</v>
      </c>
      <c r="M2389" s="73">
        <v>41286</v>
      </c>
      <c r="N2389" s="56"/>
      <c r="O2389" s="56"/>
      <c r="P2389" s="56" t="s">
        <v>1476</v>
      </c>
      <c r="Q2389" s="56"/>
      <c r="R2389" s="56" t="s">
        <v>18</v>
      </c>
      <c r="S2389" s="56" t="s">
        <v>11415</v>
      </c>
      <c r="T2389" s="56" t="s">
        <v>7140</v>
      </c>
      <c r="U2389" s="57">
        <v>17362714</v>
      </c>
      <c r="V2389" s="57">
        <v>-10353760.609999999</v>
      </c>
      <c r="W2389" s="57">
        <v>7008953.3899999997</v>
      </c>
      <c r="X2389" s="57">
        <v>0</v>
      </c>
      <c r="Y2389" s="73">
        <v>41286</v>
      </c>
      <c r="Z2389" s="57">
        <v>-1485179.66</v>
      </c>
      <c r="AA2389" s="57">
        <v>0</v>
      </c>
      <c r="AB2389" s="57">
        <v>5523773.7300000004</v>
      </c>
      <c r="AC2389" s="57">
        <v>0</v>
      </c>
      <c r="AD2389" s="56" t="s">
        <v>9255</v>
      </c>
      <c r="AE2389" s="57">
        <v>0</v>
      </c>
      <c r="AF2389" s="57">
        <v>0</v>
      </c>
      <c r="AG2389" s="57">
        <v>0</v>
      </c>
      <c r="AI2389"/>
      <c r="AJ2389"/>
    </row>
    <row r="2390" spans="1:36">
      <c r="A2390" s="56" t="s">
        <v>48</v>
      </c>
      <c r="B2390" s="56" t="s">
        <v>11427</v>
      </c>
      <c r="C2390" s="56">
        <v>2101010050</v>
      </c>
      <c r="D2390" s="56" t="s">
        <v>43</v>
      </c>
      <c r="E2390" s="56">
        <v>2101020050</v>
      </c>
      <c r="F2390" s="56">
        <v>5401010050</v>
      </c>
      <c r="G2390" s="56" t="s">
        <v>11428</v>
      </c>
      <c r="H2390" s="56">
        <v>400304</v>
      </c>
      <c r="I2390" s="56" t="s">
        <v>11592</v>
      </c>
      <c r="J2390" s="56" t="s">
        <v>5874</v>
      </c>
      <c r="K2390" s="56" t="s">
        <v>1620</v>
      </c>
      <c r="L2390" s="56" t="s">
        <v>7138</v>
      </c>
      <c r="M2390" s="73">
        <v>41286</v>
      </c>
      <c r="N2390" s="56"/>
      <c r="O2390" s="56"/>
      <c r="P2390" s="56" t="s">
        <v>1476</v>
      </c>
      <c r="Q2390" s="56"/>
      <c r="R2390" s="56" t="s">
        <v>18</v>
      </c>
      <c r="S2390" s="56" t="s">
        <v>11415</v>
      </c>
      <c r="T2390" s="56" t="s">
        <v>7140</v>
      </c>
      <c r="U2390" s="57">
        <v>75857654</v>
      </c>
      <c r="V2390" s="57">
        <v>-45235554.009999998</v>
      </c>
      <c r="W2390" s="57">
        <v>30622099.989999998</v>
      </c>
      <c r="X2390" s="57">
        <v>0</v>
      </c>
      <c r="Y2390" s="73">
        <v>41286</v>
      </c>
      <c r="Z2390" s="57">
        <v>-6488746.25</v>
      </c>
      <c r="AA2390" s="57">
        <v>0</v>
      </c>
      <c r="AB2390" s="57">
        <v>24133353.739999998</v>
      </c>
      <c r="AC2390" s="57">
        <v>0</v>
      </c>
      <c r="AD2390" s="56" t="s">
        <v>9255</v>
      </c>
      <c r="AE2390" s="57">
        <v>0</v>
      </c>
      <c r="AF2390" s="57">
        <v>0</v>
      </c>
      <c r="AG2390" s="57">
        <v>0</v>
      </c>
      <c r="AI2390"/>
      <c r="AJ2390"/>
    </row>
    <row r="2391" spans="1:36">
      <c r="A2391" s="56" t="s">
        <v>48</v>
      </c>
      <c r="B2391" s="56" t="s">
        <v>11427</v>
      </c>
      <c r="C2391" s="56">
        <v>2101010050</v>
      </c>
      <c r="D2391" s="56" t="s">
        <v>43</v>
      </c>
      <c r="E2391" s="56">
        <v>2101020050</v>
      </c>
      <c r="F2391" s="56">
        <v>5401010050</v>
      </c>
      <c r="G2391" s="56" t="s">
        <v>11428</v>
      </c>
      <c r="H2391" s="56">
        <v>400304</v>
      </c>
      <c r="I2391" s="56" t="s">
        <v>11592</v>
      </c>
      <c r="J2391" s="56" t="s">
        <v>5875</v>
      </c>
      <c r="K2391" s="56" t="s">
        <v>5013</v>
      </c>
      <c r="L2391" s="56" t="s">
        <v>7138</v>
      </c>
      <c r="M2391" s="73">
        <v>41286</v>
      </c>
      <c r="N2391" s="56"/>
      <c r="O2391" s="56"/>
      <c r="P2391" s="56" t="s">
        <v>1476</v>
      </c>
      <c r="Q2391" s="56"/>
      <c r="R2391" s="56" t="s">
        <v>18</v>
      </c>
      <c r="S2391" s="56" t="s">
        <v>11415</v>
      </c>
      <c r="T2391" s="56" t="s">
        <v>7140</v>
      </c>
      <c r="U2391" s="57">
        <v>31853684</v>
      </c>
      <c r="V2391" s="57">
        <v>-18996100.530000001</v>
      </c>
      <c r="W2391" s="57">
        <v>12857583.470000001</v>
      </c>
      <c r="X2391" s="57">
        <v>0</v>
      </c>
      <c r="Y2391" s="73">
        <v>41286</v>
      </c>
      <c r="Z2391" s="57">
        <v>-2724457.9</v>
      </c>
      <c r="AA2391" s="57">
        <v>0</v>
      </c>
      <c r="AB2391" s="57">
        <v>10133125.57</v>
      </c>
      <c r="AC2391" s="57">
        <v>0</v>
      </c>
      <c r="AD2391" s="56" t="s">
        <v>9255</v>
      </c>
      <c r="AE2391" s="57">
        <v>0</v>
      </c>
      <c r="AF2391" s="57">
        <v>0</v>
      </c>
      <c r="AG2391" s="57">
        <v>0</v>
      </c>
      <c r="AI2391"/>
      <c r="AJ2391"/>
    </row>
    <row r="2392" spans="1:36">
      <c r="A2392" s="56" t="s">
        <v>48</v>
      </c>
      <c r="B2392" s="56" t="s">
        <v>11427</v>
      </c>
      <c r="C2392" s="56">
        <v>2101010050</v>
      </c>
      <c r="D2392" s="56" t="s">
        <v>43</v>
      </c>
      <c r="E2392" s="56">
        <v>2101020050</v>
      </c>
      <c r="F2392" s="56">
        <v>5401010050</v>
      </c>
      <c r="G2392" s="56" t="s">
        <v>11428</v>
      </c>
      <c r="H2392" s="56">
        <v>400304</v>
      </c>
      <c r="I2392" s="56" t="s">
        <v>11587</v>
      </c>
      <c r="J2392" s="56" t="s">
        <v>5879</v>
      </c>
      <c r="K2392" s="56" t="s">
        <v>1311</v>
      </c>
      <c r="L2392" s="56" t="s">
        <v>7138</v>
      </c>
      <c r="M2392" s="73">
        <v>41286</v>
      </c>
      <c r="N2392" s="56"/>
      <c r="O2392" s="56"/>
      <c r="P2392" s="56" t="s">
        <v>1476</v>
      </c>
      <c r="Q2392" s="56"/>
      <c r="R2392" s="56" t="s">
        <v>18</v>
      </c>
      <c r="S2392" s="56" t="s">
        <v>11415</v>
      </c>
      <c r="T2392" s="56" t="s">
        <v>7140</v>
      </c>
      <c r="U2392" s="57">
        <v>1335593</v>
      </c>
      <c r="V2392" s="57">
        <v>-796443.09</v>
      </c>
      <c r="W2392" s="57">
        <v>539149.91</v>
      </c>
      <c r="X2392" s="57">
        <v>0</v>
      </c>
      <c r="Y2392" s="73">
        <v>41286</v>
      </c>
      <c r="Z2392" s="57">
        <v>-114244.51</v>
      </c>
      <c r="AA2392" s="57">
        <v>0</v>
      </c>
      <c r="AB2392" s="57">
        <v>424905.4</v>
      </c>
      <c r="AC2392" s="57">
        <v>0</v>
      </c>
      <c r="AD2392" s="56" t="s">
        <v>9255</v>
      </c>
      <c r="AE2392" s="57">
        <v>0</v>
      </c>
      <c r="AF2392" s="57">
        <v>0</v>
      </c>
      <c r="AG2392" s="57">
        <v>0</v>
      </c>
      <c r="AI2392"/>
      <c r="AJ2392"/>
    </row>
    <row r="2393" spans="1:36">
      <c r="A2393" s="56" t="s">
        <v>48</v>
      </c>
      <c r="B2393" s="56" t="s">
        <v>11427</v>
      </c>
      <c r="C2393" s="56">
        <v>2101010050</v>
      </c>
      <c r="D2393" s="56" t="s">
        <v>43</v>
      </c>
      <c r="E2393" s="56">
        <v>2101020050</v>
      </c>
      <c r="F2393" s="56">
        <v>5401010050</v>
      </c>
      <c r="G2393" s="56" t="s">
        <v>11428</v>
      </c>
      <c r="H2393" s="56">
        <v>400300</v>
      </c>
      <c r="I2393" s="56" t="s">
        <v>11594</v>
      </c>
      <c r="J2393" s="56" t="s">
        <v>4273</v>
      </c>
      <c r="K2393" s="56" t="s">
        <v>4274</v>
      </c>
      <c r="L2393" s="56" t="s">
        <v>7138</v>
      </c>
      <c r="M2393" s="73">
        <v>39954</v>
      </c>
      <c r="N2393" s="56"/>
      <c r="O2393" s="56"/>
      <c r="P2393" s="56" t="s">
        <v>1476</v>
      </c>
      <c r="Q2393" s="56"/>
      <c r="R2393" s="56" t="s">
        <v>18</v>
      </c>
      <c r="S2393" s="56" t="s">
        <v>11415</v>
      </c>
      <c r="T2393" s="56" t="s">
        <v>7140</v>
      </c>
      <c r="U2393" s="57">
        <v>11592</v>
      </c>
      <c r="V2393" s="57">
        <v>-10807.1</v>
      </c>
      <c r="W2393" s="57">
        <v>784.9</v>
      </c>
      <c r="X2393" s="57">
        <v>0</v>
      </c>
      <c r="Y2393" s="73">
        <v>39954</v>
      </c>
      <c r="Z2393" s="57">
        <v>-205.3</v>
      </c>
      <c r="AA2393" s="57">
        <v>0</v>
      </c>
      <c r="AB2393" s="57">
        <v>579.6</v>
      </c>
      <c r="AC2393" s="57">
        <v>0</v>
      </c>
      <c r="AD2393" s="56" t="s">
        <v>9255</v>
      </c>
      <c r="AE2393" s="57">
        <v>0</v>
      </c>
      <c r="AF2393" s="57">
        <v>0</v>
      </c>
      <c r="AG2393" s="57">
        <v>0</v>
      </c>
      <c r="AI2393"/>
      <c r="AJ2393"/>
    </row>
    <row r="2394" spans="1:36">
      <c r="A2394" s="56" t="s">
        <v>48</v>
      </c>
      <c r="B2394" s="56" t="s">
        <v>11427</v>
      </c>
      <c r="C2394" s="56">
        <v>2101010050</v>
      </c>
      <c r="D2394" s="56" t="s">
        <v>43</v>
      </c>
      <c r="E2394" s="56">
        <v>2101020050</v>
      </c>
      <c r="F2394" s="56">
        <v>5401010050</v>
      </c>
      <c r="G2394" s="56" t="s">
        <v>11428</v>
      </c>
      <c r="H2394" s="56">
        <v>400300</v>
      </c>
      <c r="I2394" s="56" t="s">
        <v>11594</v>
      </c>
      <c r="J2394" s="56" t="s">
        <v>4275</v>
      </c>
      <c r="K2394" s="56" t="s">
        <v>4276</v>
      </c>
      <c r="L2394" s="56" t="s">
        <v>7138</v>
      </c>
      <c r="M2394" s="73">
        <v>39994</v>
      </c>
      <c r="N2394" s="56"/>
      <c r="O2394" s="56"/>
      <c r="P2394" s="56" t="s">
        <v>1476</v>
      </c>
      <c r="Q2394" s="56"/>
      <c r="R2394" s="56" t="s">
        <v>18</v>
      </c>
      <c r="S2394" s="56" t="s">
        <v>11415</v>
      </c>
      <c r="T2394" s="56" t="s">
        <v>7140</v>
      </c>
      <c r="U2394" s="57">
        <v>495844</v>
      </c>
      <c r="V2394" s="57">
        <v>-455486.73</v>
      </c>
      <c r="W2394" s="57">
        <v>40357.269999999997</v>
      </c>
      <c r="X2394" s="57">
        <v>0</v>
      </c>
      <c r="Y2394" s="73">
        <v>39994</v>
      </c>
      <c r="Z2394" s="57">
        <v>-15565.07</v>
      </c>
      <c r="AA2394" s="57">
        <v>0</v>
      </c>
      <c r="AB2394" s="57">
        <v>24792.2</v>
      </c>
      <c r="AC2394" s="57">
        <v>0</v>
      </c>
      <c r="AD2394" s="56" t="s">
        <v>9255</v>
      </c>
      <c r="AE2394" s="57">
        <v>0</v>
      </c>
      <c r="AF2394" s="57">
        <v>0</v>
      </c>
      <c r="AG2394" s="57">
        <v>0</v>
      </c>
      <c r="AI2394"/>
      <c r="AJ2394"/>
    </row>
    <row r="2395" spans="1:36">
      <c r="A2395" s="56" t="s">
        <v>48</v>
      </c>
      <c r="B2395" s="56" t="s">
        <v>11427</v>
      </c>
      <c r="C2395" s="56">
        <v>2101010050</v>
      </c>
      <c r="D2395" s="56" t="s">
        <v>43</v>
      </c>
      <c r="E2395" s="56">
        <v>2101020050</v>
      </c>
      <c r="F2395" s="56">
        <v>5401010050</v>
      </c>
      <c r="G2395" s="56" t="s">
        <v>11428</v>
      </c>
      <c r="H2395" s="56">
        <v>400300</v>
      </c>
      <c r="I2395" s="56" t="s">
        <v>11594</v>
      </c>
      <c r="J2395" s="56" t="s">
        <v>4277</v>
      </c>
      <c r="K2395" s="56" t="s">
        <v>4278</v>
      </c>
      <c r="L2395" s="56" t="s">
        <v>7138</v>
      </c>
      <c r="M2395" s="73">
        <v>40417</v>
      </c>
      <c r="N2395" s="56"/>
      <c r="O2395" s="56"/>
      <c r="P2395" s="56" t="s">
        <v>1476</v>
      </c>
      <c r="Q2395" s="56"/>
      <c r="R2395" s="56" t="s">
        <v>18</v>
      </c>
      <c r="S2395" s="56" t="s">
        <v>11415</v>
      </c>
      <c r="T2395" s="56" t="s">
        <v>7140</v>
      </c>
      <c r="U2395" s="57">
        <v>1470182</v>
      </c>
      <c r="V2395" s="57">
        <v>-1166623.45</v>
      </c>
      <c r="W2395" s="57">
        <v>303558.55</v>
      </c>
      <c r="X2395" s="57">
        <v>0</v>
      </c>
      <c r="Y2395" s="73">
        <v>40417</v>
      </c>
      <c r="Z2395" s="57">
        <v>-149778.78</v>
      </c>
      <c r="AA2395" s="57">
        <v>0</v>
      </c>
      <c r="AB2395" s="57">
        <v>153779.76999999999</v>
      </c>
      <c r="AC2395" s="57">
        <v>0</v>
      </c>
      <c r="AD2395" s="56" t="s">
        <v>9255</v>
      </c>
      <c r="AE2395" s="57">
        <v>0</v>
      </c>
      <c r="AF2395" s="57">
        <v>0</v>
      </c>
      <c r="AG2395" s="57">
        <v>0</v>
      </c>
      <c r="AI2395"/>
      <c r="AJ2395"/>
    </row>
    <row r="2396" spans="1:36">
      <c r="A2396" s="56" t="s">
        <v>48</v>
      </c>
      <c r="B2396" s="56" t="s">
        <v>11427</v>
      </c>
      <c r="C2396" s="56">
        <v>2101010050</v>
      </c>
      <c r="D2396" s="56" t="s">
        <v>43</v>
      </c>
      <c r="E2396" s="56">
        <v>2101020050</v>
      </c>
      <c r="F2396" s="56">
        <v>5401010050</v>
      </c>
      <c r="G2396" s="56" t="s">
        <v>11428</v>
      </c>
      <c r="H2396" s="56">
        <v>400300</v>
      </c>
      <c r="I2396" s="56" t="s">
        <v>11495</v>
      </c>
      <c r="J2396" s="56" t="s">
        <v>4283</v>
      </c>
      <c r="K2396" s="56" t="s">
        <v>4284</v>
      </c>
      <c r="L2396" s="56" t="s">
        <v>7138</v>
      </c>
      <c r="M2396" s="73">
        <v>41477</v>
      </c>
      <c r="N2396" s="56"/>
      <c r="O2396" s="56"/>
      <c r="P2396" s="56" t="s">
        <v>1476</v>
      </c>
      <c r="Q2396" s="56"/>
      <c r="R2396" s="56" t="s">
        <v>18</v>
      </c>
      <c r="S2396" s="56" t="s">
        <v>11415</v>
      </c>
      <c r="T2396" s="56" t="s">
        <v>7140</v>
      </c>
      <c r="U2396" s="57">
        <v>605148</v>
      </c>
      <c r="V2396" s="57">
        <v>-338007.95</v>
      </c>
      <c r="W2396" s="57">
        <v>267140.05</v>
      </c>
      <c r="X2396" s="57">
        <v>0</v>
      </c>
      <c r="Y2396" s="73">
        <v>41477</v>
      </c>
      <c r="Z2396" s="57">
        <v>-50330.03</v>
      </c>
      <c r="AA2396" s="57">
        <v>0</v>
      </c>
      <c r="AB2396" s="57">
        <v>216810.02</v>
      </c>
      <c r="AC2396" s="57">
        <v>0</v>
      </c>
      <c r="AD2396" s="56" t="s">
        <v>9255</v>
      </c>
      <c r="AE2396" s="57">
        <v>0</v>
      </c>
      <c r="AF2396" s="57">
        <v>0</v>
      </c>
      <c r="AG2396" s="57">
        <v>0</v>
      </c>
      <c r="AI2396"/>
      <c r="AJ2396"/>
    </row>
    <row r="2397" spans="1:36">
      <c r="A2397" s="56" t="s">
        <v>48</v>
      </c>
      <c r="B2397" s="56" t="s">
        <v>11427</v>
      </c>
      <c r="C2397" s="56">
        <v>2101010050</v>
      </c>
      <c r="D2397" s="56" t="s">
        <v>43</v>
      </c>
      <c r="E2397" s="56">
        <v>2101020050</v>
      </c>
      <c r="F2397" s="56">
        <v>5401010050</v>
      </c>
      <c r="G2397" s="56" t="s">
        <v>11428</v>
      </c>
      <c r="H2397" s="56">
        <v>400300</v>
      </c>
      <c r="I2397" s="56" t="s">
        <v>11445</v>
      </c>
      <c r="J2397" s="56" t="s">
        <v>4318</v>
      </c>
      <c r="K2397" s="56" t="s">
        <v>4319</v>
      </c>
      <c r="L2397" s="56" t="s">
        <v>7138</v>
      </c>
      <c r="M2397" s="73">
        <v>41710</v>
      </c>
      <c r="N2397" s="56"/>
      <c r="O2397" s="56"/>
      <c r="P2397" s="56" t="s">
        <v>1476</v>
      </c>
      <c r="Q2397" s="56"/>
      <c r="R2397" s="56" t="s">
        <v>18</v>
      </c>
      <c r="S2397" s="56" t="s">
        <v>11415</v>
      </c>
      <c r="T2397" s="56" t="s">
        <v>7140</v>
      </c>
      <c r="U2397" s="57">
        <v>35123275</v>
      </c>
      <c r="V2397" s="57">
        <v>-18050164.989999998</v>
      </c>
      <c r="W2397" s="57">
        <v>17073110.010000002</v>
      </c>
      <c r="X2397" s="57">
        <v>0</v>
      </c>
      <c r="Y2397" s="73">
        <v>41710</v>
      </c>
      <c r="Z2397" s="57">
        <v>-2834271.5</v>
      </c>
      <c r="AA2397" s="57">
        <v>0</v>
      </c>
      <c r="AB2397" s="57">
        <v>14238838.51</v>
      </c>
      <c r="AC2397" s="57">
        <v>0</v>
      </c>
      <c r="AD2397" s="56" t="s">
        <v>9255</v>
      </c>
      <c r="AE2397" s="57">
        <v>0</v>
      </c>
      <c r="AF2397" s="57">
        <v>0</v>
      </c>
      <c r="AG2397" s="57">
        <v>0</v>
      </c>
      <c r="AI2397"/>
      <c r="AJ2397"/>
    </row>
    <row r="2398" spans="1:36">
      <c r="A2398" s="56" t="s">
        <v>48</v>
      </c>
      <c r="B2398" s="56" t="s">
        <v>11427</v>
      </c>
      <c r="C2398" s="56">
        <v>2101010050</v>
      </c>
      <c r="D2398" s="56" t="s">
        <v>43</v>
      </c>
      <c r="E2398" s="56">
        <v>2101020050</v>
      </c>
      <c r="F2398" s="56">
        <v>5401010050</v>
      </c>
      <c r="G2398" s="56" t="s">
        <v>11428</v>
      </c>
      <c r="H2398" s="56">
        <v>400300</v>
      </c>
      <c r="I2398" s="56" t="s">
        <v>11595</v>
      </c>
      <c r="J2398" s="56" t="s">
        <v>9848</v>
      </c>
      <c r="K2398" s="56" t="s">
        <v>7162</v>
      </c>
      <c r="L2398" s="56" t="s">
        <v>7138</v>
      </c>
      <c r="M2398" s="73">
        <v>39156</v>
      </c>
      <c r="N2398" s="56"/>
      <c r="O2398" s="56"/>
      <c r="P2398" s="56" t="s">
        <v>1476</v>
      </c>
      <c r="Q2398" s="56"/>
      <c r="R2398" s="56" t="s">
        <v>18</v>
      </c>
      <c r="S2398" s="56" t="s">
        <v>11415</v>
      </c>
      <c r="T2398" s="56" t="s">
        <v>7140</v>
      </c>
      <c r="U2398" s="57">
        <v>2438828</v>
      </c>
      <c r="V2398" s="57">
        <v>-2316886.6</v>
      </c>
      <c r="W2398" s="57">
        <v>121941.4</v>
      </c>
      <c r="X2398" s="57">
        <v>0</v>
      </c>
      <c r="Y2398" s="73">
        <v>39156</v>
      </c>
      <c r="Z2398" s="57">
        <v>0</v>
      </c>
      <c r="AA2398" s="57">
        <v>0</v>
      </c>
      <c r="AB2398" s="57">
        <v>121941.4</v>
      </c>
      <c r="AC2398" s="57">
        <v>0</v>
      </c>
      <c r="AD2398" s="56" t="s">
        <v>9255</v>
      </c>
      <c r="AE2398" s="57">
        <v>0</v>
      </c>
      <c r="AF2398" s="57">
        <v>0</v>
      </c>
      <c r="AG2398" s="57">
        <v>0</v>
      </c>
      <c r="AI2398"/>
      <c r="AJ2398"/>
    </row>
    <row r="2399" spans="1:36">
      <c r="A2399" s="56" t="s">
        <v>48</v>
      </c>
      <c r="B2399" s="56" t="s">
        <v>11427</v>
      </c>
      <c r="C2399" s="56">
        <v>2101010050</v>
      </c>
      <c r="D2399" s="56" t="s">
        <v>43</v>
      </c>
      <c r="E2399" s="56">
        <v>2101020050</v>
      </c>
      <c r="F2399" s="56">
        <v>5401010050</v>
      </c>
      <c r="G2399" s="56" t="s">
        <v>11428</v>
      </c>
      <c r="H2399" s="56">
        <v>400300</v>
      </c>
      <c r="I2399" s="56" t="s">
        <v>11445</v>
      </c>
      <c r="J2399" s="56" t="s">
        <v>9849</v>
      </c>
      <c r="K2399" s="56" t="s">
        <v>7163</v>
      </c>
      <c r="L2399" s="56" t="s">
        <v>7138</v>
      </c>
      <c r="M2399" s="73">
        <v>39539</v>
      </c>
      <c r="N2399" s="56"/>
      <c r="O2399" s="56"/>
      <c r="P2399" s="56" t="s">
        <v>1476</v>
      </c>
      <c r="Q2399" s="56"/>
      <c r="R2399" s="56" t="s">
        <v>18</v>
      </c>
      <c r="S2399" s="56" t="s">
        <v>11415</v>
      </c>
      <c r="T2399" s="56" t="s">
        <v>7140</v>
      </c>
      <c r="U2399" s="57">
        <v>248608</v>
      </c>
      <c r="V2399" s="57">
        <v>-236177.6</v>
      </c>
      <c r="W2399" s="57">
        <v>12430.4</v>
      </c>
      <c r="X2399" s="57">
        <v>0</v>
      </c>
      <c r="Y2399" s="73">
        <v>39539</v>
      </c>
      <c r="Z2399" s="57">
        <v>0</v>
      </c>
      <c r="AA2399" s="57">
        <v>0</v>
      </c>
      <c r="AB2399" s="57">
        <v>12430.4</v>
      </c>
      <c r="AC2399" s="57">
        <v>0</v>
      </c>
      <c r="AD2399" s="56" t="s">
        <v>9255</v>
      </c>
      <c r="AE2399" s="57">
        <v>0</v>
      </c>
      <c r="AF2399" s="57">
        <v>0</v>
      </c>
      <c r="AG2399" s="57">
        <v>0</v>
      </c>
      <c r="AI2399"/>
      <c r="AJ2399"/>
    </row>
    <row r="2400" spans="1:36">
      <c r="A2400" s="56" t="s">
        <v>48</v>
      </c>
      <c r="B2400" s="56" t="s">
        <v>11427</v>
      </c>
      <c r="C2400" s="56">
        <v>2101010050</v>
      </c>
      <c r="D2400" s="56" t="s">
        <v>43</v>
      </c>
      <c r="E2400" s="56">
        <v>2101020050</v>
      </c>
      <c r="F2400" s="56">
        <v>5401010050</v>
      </c>
      <c r="G2400" s="56" t="s">
        <v>11428</v>
      </c>
      <c r="H2400" s="56">
        <v>400300</v>
      </c>
      <c r="I2400" s="56" t="s">
        <v>11596</v>
      </c>
      <c r="J2400" s="56" t="s">
        <v>9850</v>
      </c>
      <c r="K2400" s="56" t="s">
        <v>1311</v>
      </c>
      <c r="L2400" s="56" t="s">
        <v>7138</v>
      </c>
      <c r="M2400" s="73">
        <v>39539</v>
      </c>
      <c r="N2400" s="56"/>
      <c r="O2400" s="56"/>
      <c r="P2400" s="56" t="s">
        <v>1476</v>
      </c>
      <c r="Q2400" s="56"/>
      <c r="R2400" s="56" t="s">
        <v>18</v>
      </c>
      <c r="S2400" s="56" t="s">
        <v>11415</v>
      </c>
      <c r="T2400" s="56" t="s">
        <v>7140</v>
      </c>
      <c r="U2400" s="57">
        <v>8060611</v>
      </c>
      <c r="V2400" s="57">
        <v>-7657580.4500000002</v>
      </c>
      <c r="W2400" s="57">
        <v>403030.55</v>
      </c>
      <c r="X2400" s="57">
        <v>0</v>
      </c>
      <c r="Y2400" s="73">
        <v>39539</v>
      </c>
      <c r="Z2400" s="57">
        <v>0</v>
      </c>
      <c r="AA2400" s="57">
        <v>0</v>
      </c>
      <c r="AB2400" s="57">
        <v>403030.55</v>
      </c>
      <c r="AC2400" s="57">
        <v>0</v>
      </c>
      <c r="AD2400" s="56" t="s">
        <v>9255</v>
      </c>
      <c r="AE2400" s="57">
        <v>0</v>
      </c>
      <c r="AF2400" s="57">
        <v>0</v>
      </c>
      <c r="AG2400" s="57">
        <v>0</v>
      </c>
      <c r="AI2400"/>
      <c r="AJ2400"/>
    </row>
    <row r="2401" spans="1:36">
      <c r="A2401" s="56" t="s">
        <v>48</v>
      </c>
      <c r="B2401" s="56" t="s">
        <v>11427</v>
      </c>
      <c r="C2401" s="56">
        <v>2101010050</v>
      </c>
      <c r="D2401" s="56" t="s">
        <v>43</v>
      </c>
      <c r="E2401" s="56">
        <v>2101020050</v>
      </c>
      <c r="F2401" s="56">
        <v>5401010050</v>
      </c>
      <c r="G2401" s="56" t="s">
        <v>11428</v>
      </c>
      <c r="H2401" s="56">
        <v>400300</v>
      </c>
      <c r="I2401" s="56" t="s">
        <v>11445</v>
      </c>
      <c r="J2401" s="56" t="s">
        <v>4320</v>
      </c>
      <c r="K2401" s="56" t="s">
        <v>2551</v>
      </c>
      <c r="L2401" s="56" t="s">
        <v>7138</v>
      </c>
      <c r="M2401" s="73">
        <v>40962</v>
      </c>
      <c r="N2401" s="56"/>
      <c r="O2401" s="56"/>
      <c r="P2401" s="56" t="s">
        <v>1476</v>
      </c>
      <c r="Q2401" s="56"/>
      <c r="R2401" s="56" t="s">
        <v>18</v>
      </c>
      <c r="S2401" s="56" t="s">
        <v>11415</v>
      </c>
      <c r="T2401" s="56" t="s">
        <v>7140</v>
      </c>
      <c r="U2401" s="57">
        <v>5049301</v>
      </c>
      <c r="V2401" s="57">
        <v>-3323092.52</v>
      </c>
      <c r="W2401" s="57">
        <v>1726208.48</v>
      </c>
      <c r="X2401" s="57">
        <v>0</v>
      </c>
      <c r="Y2401" s="73">
        <v>40962</v>
      </c>
      <c r="Z2401" s="57">
        <v>-465686.19</v>
      </c>
      <c r="AA2401" s="57">
        <v>0</v>
      </c>
      <c r="AB2401" s="57">
        <v>1260522.29</v>
      </c>
      <c r="AC2401" s="57">
        <v>0</v>
      </c>
      <c r="AD2401" s="56" t="s">
        <v>9255</v>
      </c>
      <c r="AE2401" s="57">
        <v>0</v>
      </c>
      <c r="AF2401" s="57">
        <v>0</v>
      </c>
      <c r="AG2401" s="57">
        <v>0</v>
      </c>
      <c r="AI2401"/>
      <c r="AJ2401"/>
    </row>
    <row r="2402" spans="1:36">
      <c r="A2402" s="56" t="s">
        <v>48</v>
      </c>
      <c r="B2402" s="56" t="s">
        <v>11427</v>
      </c>
      <c r="C2402" s="56">
        <v>2101010050</v>
      </c>
      <c r="D2402" s="56" t="s">
        <v>43</v>
      </c>
      <c r="E2402" s="56">
        <v>2101020050</v>
      </c>
      <c r="F2402" s="56">
        <v>5401010050</v>
      </c>
      <c r="G2402" s="56" t="s">
        <v>11428</v>
      </c>
      <c r="H2402" s="56">
        <v>400300</v>
      </c>
      <c r="I2402" s="56" t="s">
        <v>11529</v>
      </c>
      <c r="J2402" s="56" t="s">
        <v>4279</v>
      </c>
      <c r="K2402" s="56" t="s">
        <v>4280</v>
      </c>
      <c r="L2402" s="56" t="s">
        <v>7138</v>
      </c>
      <c r="M2402" s="73">
        <v>41222</v>
      </c>
      <c r="N2402" s="56"/>
      <c r="O2402" s="56"/>
      <c r="P2402" s="56" t="s">
        <v>1476</v>
      </c>
      <c r="Q2402" s="56"/>
      <c r="R2402" s="56" t="s">
        <v>18</v>
      </c>
      <c r="S2402" s="56" t="s">
        <v>11415</v>
      </c>
      <c r="T2402" s="56" t="s">
        <v>7140</v>
      </c>
      <c r="U2402" s="57">
        <v>12335893</v>
      </c>
      <c r="V2402" s="57">
        <v>-7543492.75</v>
      </c>
      <c r="W2402" s="57">
        <v>4792400.25</v>
      </c>
      <c r="X2402" s="57">
        <v>0</v>
      </c>
      <c r="Y2402" s="73">
        <v>41222</v>
      </c>
      <c r="Z2402" s="57">
        <v>-1058961.48</v>
      </c>
      <c r="AA2402" s="57">
        <v>0</v>
      </c>
      <c r="AB2402" s="57">
        <v>3733438.77</v>
      </c>
      <c r="AC2402" s="57">
        <v>0</v>
      </c>
      <c r="AD2402" s="56" t="s">
        <v>9255</v>
      </c>
      <c r="AE2402" s="57">
        <v>0</v>
      </c>
      <c r="AF2402" s="57">
        <v>0</v>
      </c>
      <c r="AG2402" s="57">
        <v>0</v>
      </c>
      <c r="AI2402"/>
      <c r="AJ2402"/>
    </row>
    <row r="2403" spans="1:36">
      <c r="A2403" s="56" t="s">
        <v>48</v>
      </c>
      <c r="B2403" s="56" t="s">
        <v>11427</v>
      </c>
      <c r="C2403" s="56">
        <v>2101010050</v>
      </c>
      <c r="D2403" s="56" t="s">
        <v>43</v>
      </c>
      <c r="E2403" s="56">
        <v>2101020050</v>
      </c>
      <c r="F2403" s="56">
        <v>5401010050</v>
      </c>
      <c r="G2403" s="56" t="s">
        <v>11428</v>
      </c>
      <c r="H2403" s="56">
        <v>400300</v>
      </c>
      <c r="I2403" s="56" t="s">
        <v>11527</v>
      </c>
      <c r="J2403" s="56" t="s">
        <v>4175</v>
      </c>
      <c r="K2403" s="56" t="s">
        <v>4176</v>
      </c>
      <c r="L2403" s="56" t="s">
        <v>7138</v>
      </c>
      <c r="M2403" s="73">
        <v>43100</v>
      </c>
      <c r="N2403" s="56"/>
      <c r="O2403" s="56"/>
      <c r="P2403" s="56" t="s">
        <v>1476</v>
      </c>
      <c r="Q2403" s="56"/>
      <c r="R2403" s="56" t="s">
        <v>18</v>
      </c>
      <c r="S2403" s="56" t="s">
        <v>11415</v>
      </c>
      <c r="T2403" s="56" t="s">
        <v>7140</v>
      </c>
      <c r="U2403" s="57">
        <v>2682009.09</v>
      </c>
      <c r="V2403" s="57">
        <v>-796948.59</v>
      </c>
      <c r="W2403" s="57">
        <v>1885060.5</v>
      </c>
      <c r="X2403" s="57">
        <v>0</v>
      </c>
      <c r="Y2403" s="73">
        <v>42916</v>
      </c>
      <c r="Z2403" s="57">
        <v>-194292.58</v>
      </c>
      <c r="AA2403" s="57">
        <v>0</v>
      </c>
      <c r="AB2403" s="57">
        <v>1690767.92</v>
      </c>
      <c r="AC2403" s="57">
        <v>0</v>
      </c>
      <c r="AD2403" s="56" t="s">
        <v>9255</v>
      </c>
      <c r="AE2403" s="57">
        <v>0</v>
      </c>
      <c r="AF2403" s="57">
        <v>0</v>
      </c>
      <c r="AG2403" s="57">
        <v>0</v>
      </c>
      <c r="AI2403"/>
      <c r="AJ2403"/>
    </row>
    <row r="2404" spans="1:36">
      <c r="A2404" s="56" t="s">
        <v>48</v>
      </c>
      <c r="B2404" s="56" t="s">
        <v>11427</v>
      </c>
      <c r="C2404" s="56">
        <v>2101010050</v>
      </c>
      <c r="D2404" s="56" t="s">
        <v>43</v>
      </c>
      <c r="E2404" s="56">
        <v>2101020050</v>
      </c>
      <c r="F2404" s="56">
        <v>5401010050</v>
      </c>
      <c r="G2404" s="56" t="s">
        <v>11428</v>
      </c>
      <c r="H2404" s="56">
        <v>400301</v>
      </c>
      <c r="I2404" s="56" t="s">
        <v>11474</v>
      </c>
      <c r="J2404" s="56" t="s">
        <v>4726</v>
      </c>
      <c r="K2404" s="56" t="s">
        <v>4727</v>
      </c>
      <c r="L2404" s="56" t="s">
        <v>7138</v>
      </c>
      <c r="M2404" s="73">
        <v>40422</v>
      </c>
      <c r="N2404" s="56"/>
      <c r="O2404" s="56"/>
      <c r="P2404" s="56" t="s">
        <v>7139</v>
      </c>
      <c r="Q2404" s="56"/>
      <c r="R2404" s="56" t="s">
        <v>18</v>
      </c>
      <c r="S2404" s="56" t="s">
        <v>11415</v>
      </c>
      <c r="T2404" s="56" t="s">
        <v>7140</v>
      </c>
      <c r="U2404" s="57">
        <v>149181844</v>
      </c>
      <c r="V2404" s="57">
        <v>-64505956.520000003</v>
      </c>
      <c r="W2404" s="57">
        <v>84675887.480000004</v>
      </c>
      <c r="X2404" s="57">
        <v>0</v>
      </c>
      <c r="Y2404" s="73">
        <v>40422</v>
      </c>
      <c r="Z2404" s="57">
        <v>-2893572.27</v>
      </c>
      <c r="AA2404" s="57">
        <v>0</v>
      </c>
      <c r="AB2404" s="57">
        <v>81782315.209999993</v>
      </c>
      <c r="AC2404" s="57">
        <v>0</v>
      </c>
      <c r="AD2404" s="56" t="s">
        <v>9255</v>
      </c>
      <c r="AE2404" s="57">
        <v>0</v>
      </c>
      <c r="AF2404" s="57">
        <v>0</v>
      </c>
      <c r="AG2404" s="57">
        <v>0</v>
      </c>
      <c r="AI2404"/>
      <c r="AJ2404"/>
    </row>
    <row r="2405" spans="1:36">
      <c r="A2405" s="56" t="s">
        <v>48</v>
      </c>
      <c r="B2405" s="56" t="s">
        <v>11427</v>
      </c>
      <c r="C2405" s="56">
        <v>2101010050</v>
      </c>
      <c r="D2405" s="56" t="s">
        <v>43</v>
      </c>
      <c r="E2405" s="56">
        <v>2101020050</v>
      </c>
      <c r="F2405" s="56">
        <v>5401010050</v>
      </c>
      <c r="G2405" s="56" t="s">
        <v>11428</v>
      </c>
      <c r="H2405" s="56">
        <v>400301</v>
      </c>
      <c r="I2405" s="56" t="s">
        <v>11474</v>
      </c>
      <c r="J2405" s="56" t="s">
        <v>4728</v>
      </c>
      <c r="K2405" s="56" t="s">
        <v>4729</v>
      </c>
      <c r="L2405" s="56" t="s">
        <v>7138</v>
      </c>
      <c r="M2405" s="73">
        <v>40422</v>
      </c>
      <c r="N2405" s="56"/>
      <c r="O2405" s="56"/>
      <c r="P2405" s="56" t="s">
        <v>7139</v>
      </c>
      <c r="Q2405" s="56"/>
      <c r="R2405" s="56" t="s">
        <v>18</v>
      </c>
      <c r="S2405" s="56" t="s">
        <v>11415</v>
      </c>
      <c r="T2405" s="56" t="s">
        <v>7140</v>
      </c>
      <c r="U2405" s="57">
        <v>660688872</v>
      </c>
      <c r="V2405" s="57">
        <v>-285680660.88</v>
      </c>
      <c r="W2405" s="57">
        <v>375008211.12</v>
      </c>
      <c r="X2405" s="57">
        <v>0</v>
      </c>
      <c r="Y2405" s="73">
        <v>40422</v>
      </c>
      <c r="Z2405" s="57">
        <v>-12814903.890000001</v>
      </c>
      <c r="AA2405" s="57">
        <v>0</v>
      </c>
      <c r="AB2405" s="57">
        <v>362193307.23000002</v>
      </c>
      <c r="AC2405" s="57">
        <v>0</v>
      </c>
      <c r="AD2405" s="56" t="s">
        <v>9255</v>
      </c>
      <c r="AE2405" s="57">
        <v>0</v>
      </c>
      <c r="AF2405" s="57">
        <v>0</v>
      </c>
      <c r="AG2405" s="57">
        <v>0</v>
      </c>
      <c r="AI2405"/>
      <c r="AJ2405"/>
    </row>
    <row r="2406" spans="1:36">
      <c r="A2406" s="56" t="s">
        <v>48</v>
      </c>
      <c r="B2406" s="56" t="s">
        <v>11427</v>
      </c>
      <c r="C2406" s="56">
        <v>2101010050</v>
      </c>
      <c r="D2406" s="56" t="s">
        <v>43</v>
      </c>
      <c r="E2406" s="56">
        <v>2101020050</v>
      </c>
      <c r="F2406" s="56">
        <v>5401010050</v>
      </c>
      <c r="G2406" s="56" t="s">
        <v>11428</v>
      </c>
      <c r="H2406" s="56">
        <v>400301</v>
      </c>
      <c r="I2406" s="56" t="s">
        <v>11474</v>
      </c>
      <c r="J2406" s="56" t="s">
        <v>4731</v>
      </c>
      <c r="K2406" s="56" t="s">
        <v>4732</v>
      </c>
      <c r="L2406" s="56" t="s">
        <v>7138</v>
      </c>
      <c r="M2406" s="73">
        <v>40422</v>
      </c>
      <c r="N2406" s="56"/>
      <c r="O2406" s="56"/>
      <c r="P2406" s="56" t="s">
        <v>7139</v>
      </c>
      <c r="Q2406" s="56"/>
      <c r="R2406" s="56" t="s">
        <v>18</v>
      </c>
      <c r="S2406" s="56" t="s">
        <v>11415</v>
      </c>
      <c r="T2406" s="56" t="s">
        <v>7140</v>
      </c>
      <c r="U2406" s="57">
        <v>493768616</v>
      </c>
      <c r="V2406" s="57">
        <v>-213504647.72</v>
      </c>
      <c r="W2406" s="57">
        <v>280263968.27999997</v>
      </c>
      <c r="X2406" s="57">
        <v>0</v>
      </c>
      <c r="Y2406" s="73">
        <v>40422</v>
      </c>
      <c r="Z2406" s="57">
        <v>-9577272.4700000007</v>
      </c>
      <c r="AA2406" s="57">
        <v>0</v>
      </c>
      <c r="AB2406" s="57">
        <v>270686695.81</v>
      </c>
      <c r="AC2406" s="57">
        <v>0</v>
      </c>
      <c r="AD2406" s="56" t="s">
        <v>9255</v>
      </c>
      <c r="AE2406" s="57">
        <v>0</v>
      </c>
      <c r="AF2406" s="57">
        <v>0</v>
      </c>
      <c r="AG2406" s="57">
        <v>0</v>
      </c>
      <c r="AI2406"/>
      <c r="AJ2406"/>
    </row>
    <row r="2407" spans="1:36">
      <c r="A2407" s="56" t="s">
        <v>48</v>
      </c>
      <c r="B2407" s="56" t="s">
        <v>11427</v>
      </c>
      <c r="C2407" s="56">
        <v>2101010050</v>
      </c>
      <c r="D2407" s="56" t="s">
        <v>43</v>
      </c>
      <c r="E2407" s="56">
        <v>2101020050</v>
      </c>
      <c r="F2407" s="56">
        <v>5401010050</v>
      </c>
      <c r="G2407" s="56" t="s">
        <v>11428</v>
      </c>
      <c r="H2407" s="56">
        <v>400301</v>
      </c>
      <c r="I2407" s="56" t="s">
        <v>11474</v>
      </c>
      <c r="J2407" s="56" t="s">
        <v>4736</v>
      </c>
      <c r="K2407" s="56" t="s">
        <v>1234</v>
      </c>
      <c r="L2407" s="56" t="s">
        <v>7138</v>
      </c>
      <c r="M2407" s="73">
        <v>40422</v>
      </c>
      <c r="N2407" s="56"/>
      <c r="O2407" s="56"/>
      <c r="P2407" s="56" t="s">
        <v>7139</v>
      </c>
      <c r="Q2407" s="56"/>
      <c r="R2407" s="56" t="s">
        <v>18</v>
      </c>
      <c r="S2407" s="56" t="s">
        <v>11415</v>
      </c>
      <c r="T2407" s="56" t="s">
        <v>7140</v>
      </c>
      <c r="U2407" s="57">
        <v>385192958</v>
      </c>
      <c r="V2407" s="57">
        <v>-166552751.02000001</v>
      </c>
      <c r="W2407" s="57">
        <v>218640206.97999999</v>
      </c>
      <c r="X2407" s="57">
        <v>0</v>
      </c>
      <c r="Y2407" s="73">
        <v>40422</v>
      </c>
      <c r="Z2407" s="57">
        <v>-7471458.1799999997</v>
      </c>
      <c r="AA2407" s="57">
        <v>0</v>
      </c>
      <c r="AB2407" s="57">
        <v>211168748.80000001</v>
      </c>
      <c r="AC2407" s="57">
        <v>0</v>
      </c>
      <c r="AD2407" s="56" t="s">
        <v>9255</v>
      </c>
      <c r="AE2407" s="57">
        <v>0</v>
      </c>
      <c r="AF2407" s="57">
        <v>0</v>
      </c>
      <c r="AG2407" s="57">
        <v>0</v>
      </c>
      <c r="AI2407"/>
      <c r="AJ2407"/>
    </row>
    <row r="2408" spans="1:36">
      <c r="A2408" s="56" t="s">
        <v>48</v>
      </c>
      <c r="B2408" s="56" t="s">
        <v>11427</v>
      </c>
      <c r="C2408" s="56">
        <v>2101010050</v>
      </c>
      <c r="D2408" s="56" t="s">
        <v>43</v>
      </c>
      <c r="E2408" s="56">
        <v>2101020050</v>
      </c>
      <c r="F2408" s="56">
        <v>5401010050</v>
      </c>
      <c r="G2408" s="56" t="s">
        <v>11428</v>
      </c>
      <c r="H2408" s="56">
        <v>400301</v>
      </c>
      <c r="I2408" s="56" t="s">
        <v>11475</v>
      </c>
      <c r="J2408" s="56" t="s">
        <v>4774</v>
      </c>
      <c r="K2408" s="56" t="s">
        <v>4775</v>
      </c>
      <c r="L2408" s="56" t="s">
        <v>7138</v>
      </c>
      <c r="M2408" s="73">
        <v>40422</v>
      </c>
      <c r="N2408" s="56"/>
      <c r="O2408" s="56"/>
      <c r="P2408" s="56" t="s">
        <v>7139</v>
      </c>
      <c r="Q2408" s="56"/>
      <c r="R2408" s="56" t="s">
        <v>18</v>
      </c>
      <c r="S2408" s="56" t="s">
        <v>11415</v>
      </c>
      <c r="T2408" s="56" t="s">
        <v>7140</v>
      </c>
      <c r="U2408" s="57">
        <v>660442244</v>
      </c>
      <c r="V2408" s="57">
        <v>-285491928.31999999</v>
      </c>
      <c r="W2408" s="57">
        <v>374950315.68000001</v>
      </c>
      <c r="X2408" s="57">
        <v>0</v>
      </c>
      <c r="Y2408" s="73">
        <v>40422</v>
      </c>
      <c r="Z2408" s="57">
        <v>-12813196.449999999</v>
      </c>
      <c r="AA2408" s="57">
        <v>0</v>
      </c>
      <c r="AB2408" s="57">
        <v>362137119.23000002</v>
      </c>
      <c r="AC2408" s="57">
        <v>0</v>
      </c>
      <c r="AD2408" s="56" t="s">
        <v>9255</v>
      </c>
      <c r="AE2408" s="57">
        <v>0</v>
      </c>
      <c r="AF2408" s="57">
        <v>0</v>
      </c>
      <c r="AG2408" s="57">
        <v>0</v>
      </c>
      <c r="AI2408"/>
      <c r="AJ2408"/>
    </row>
    <row r="2409" spans="1:36">
      <c r="A2409" s="56" t="s">
        <v>48</v>
      </c>
      <c r="B2409" s="56" t="s">
        <v>11427</v>
      </c>
      <c r="C2409" s="56">
        <v>2101010050</v>
      </c>
      <c r="D2409" s="56" t="s">
        <v>43</v>
      </c>
      <c r="E2409" s="56">
        <v>2101020050</v>
      </c>
      <c r="F2409" s="56">
        <v>5401010050</v>
      </c>
      <c r="G2409" s="56" t="s">
        <v>11428</v>
      </c>
      <c r="H2409" s="56">
        <v>400301</v>
      </c>
      <c r="I2409" s="56" t="s">
        <v>11475</v>
      </c>
      <c r="J2409" s="56" t="s">
        <v>4777</v>
      </c>
      <c r="K2409" s="56" t="s">
        <v>4778</v>
      </c>
      <c r="L2409" s="56" t="s">
        <v>7138</v>
      </c>
      <c r="M2409" s="73">
        <v>40422</v>
      </c>
      <c r="N2409" s="56"/>
      <c r="O2409" s="56"/>
      <c r="P2409" s="56" t="s">
        <v>7139</v>
      </c>
      <c r="Q2409" s="56"/>
      <c r="R2409" s="56" t="s">
        <v>18</v>
      </c>
      <c r="S2409" s="56" t="s">
        <v>11415</v>
      </c>
      <c r="T2409" s="56" t="s">
        <v>7140</v>
      </c>
      <c r="U2409" s="57">
        <v>233030016</v>
      </c>
      <c r="V2409" s="57">
        <v>-100732788.48</v>
      </c>
      <c r="W2409" s="57">
        <v>132297227.52</v>
      </c>
      <c r="X2409" s="57">
        <v>0</v>
      </c>
      <c r="Y2409" s="73">
        <v>40422</v>
      </c>
      <c r="Z2409" s="57">
        <v>-4520999.97</v>
      </c>
      <c r="AA2409" s="57">
        <v>0</v>
      </c>
      <c r="AB2409" s="57">
        <v>127776227.55</v>
      </c>
      <c r="AC2409" s="57">
        <v>0</v>
      </c>
      <c r="AD2409" s="56" t="s">
        <v>9255</v>
      </c>
      <c r="AE2409" s="57">
        <v>0</v>
      </c>
      <c r="AF2409" s="57">
        <v>0</v>
      </c>
      <c r="AG2409" s="57">
        <v>0</v>
      </c>
      <c r="AI2409"/>
      <c r="AJ2409"/>
    </row>
    <row r="2410" spans="1:36">
      <c r="A2410" s="56" t="s">
        <v>48</v>
      </c>
      <c r="B2410" s="56" t="s">
        <v>11427</v>
      </c>
      <c r="C2410" s="56">
        <v>2101010050</v>
      </c>
      <c r="D2410" s="56" t="s">
        <v>43</v>
      </c>
      <c r="E2410" s="56">
        <v>2101020050</v>
      </c>
      <c r="F2410" s="56">
        <v>5401010050</v>
      </c>
      <c r="G2410" s="56" t="s">
        <v>11428</v>
      </c>
      <c r="H2410" s="56">
        <v>400301</v>
      </c>
      <c r="I2410" s="56" t="s">
        <v>11475</v>
      </c>
      <c r="J2410" s="56" t="s">
        <v>4817</v>
      </c>
      <c r="K2410" s="56" t="s">
        <v>4818</v>
      </c>
      <c r="L2410" s="56" t="s">
        <v>7138</v>
      </c>
      <c r="M2410" s="73">
        <v>40422</v>
      </c>
      <c r="N2410" s="56"/>
      <c r="O2410" s="56"/>
      <c r="P2410" s="56" t="s">
        <v>7139</v>
      </c>
      <c r="Q2410" s="56"/>
      <c r="R2410" s="56" t="s">
        <v>18</v>
      </c>
      <c r="S2410" s="56" t="s">
        <v>11415</v>
      </c>
      <c r="T2410" s="56" t="s">
        <v>7140</v>
      </c>
      <c r="U2410" s="57">
        <v>122853768</v>
      </c>
      <c r="V2410" s="57">
        <v>-53106474.289999999</v>
      </c>
      <c r="W2410" s="57">
        <v>69747293.709999993</v>
      </c>
      <c r="X2410" s="57">
        <v>0</v>
      </c>
      <c r="Y2410" s="73">
        <v>40422</v>
      </c>
      <c r="Z2410" s="57">
        <v>-2383477.86</v>
      </c>
      <c r="AA2410" s="57">
        <v>0</v>
      </c>
      <c r="AB2410" s="57">
        <v>67363815.849999994</v>
      </c>
      <c r="AC2410" s="57">
        <v>0</v>
      </c>
      <c r="AD2410" s="56" t="s">
        <v>9255</v>
      </c>
      <c r="AE2410" s="57">
        <v>0</v>
      </c>
      <c r="AF2410" s="57">
        <v>0</v>
      </c>
      <c r="AG2410" s="57">
        <v>0</v>
      </c>
      <c r="AI2410"/>
      <c r="AJ2410"/>
    </row>
    <row r="2411" spans="1:36">
      <c r="A2411" s="56" t="s">
        <v>48</v>
      </c>
      <c r="B2411" s="56" t="s">
        <v>11427</v>
      </c>
      <c r="C2411" s="56">
        <v>2101010050</v>
      </c>
      <c r="D2411" s="56" t="s">
        <v>43</v>
      </c>
      <c r="E2411" s="56">
        <v>2101020050</v>
      </c>
      <c r="F2411" s="56">
        <v>5401010050</v>
      </c>
      <c r="G2411" s="56" t="s">
        <v>11428</v>
      </c>
      <c r="H2411" s="56">
        <v>400301</v>
      </c>
      <c r="I2411" s="56" t="s">
        <v>11475</v>
      </c>
      <c r="J2411" s="56" t="s">
        <v>4820</v>
      </c>
      <c r="K2411" s="56" t="s">
        <v>4821</v>
      </c>
      <c r="L2411" s="56" t="s">
        <v>7138</v>
      </c>
      <c r="M2411" s="73">
        <v>40422</v>
      </c>
      <c r="N2411" s="56"/>
      <c r="O2411" s="56"/>
      <c r="P2411" s="56" t="s">
        <v>7139</v>
      </c>
      <c r="Q2411" s="56"/>
      <c r="R2411" s="56" t="s">
        <v>18</v>
      </c>
      <c r="S2411" s="56" t="s">
        <v>11415</v>
      </c>
      <c r="T2411" s="56" t="s">
        <v>7140</v>
      </c>
      <c r="U2411" s="57">
        <v>6228944</v>
      </c>
      <c r="V2411" s="57">
        <v>-2692609.56</v>
      </c>
      <c r="W2411" s="57">
        <v>3536334.44</v>
      </c>
      <c r="X2411" s="57">
        <v>0</v>
      </c>
      <c r="Y2411" s="73">
        <v>40422</v>
      </c>
      <c r="Z2411" s="57">
        <v>-120847.34</v>
      </c>
      <c r="AA2411" s="57">
        <v>0</v>
      </c>
      <c r="AB2411" s="57">
        <v>3415487.1</v>
      </c>
      <c r="AC2411" s="57">
        <v>0</v>
      </c>
      <c r="AD2411" s="56" t="s">
        <v>9255</v>
      </c>
      <c r="AE2411" s="57">
        <v>0</v>
      </c>
      <c r="AF2411" s="57">
        <v>0</v>
      </c>
      <c r="AG2411" s="57">
        <v>0</v>
      </c>
      <c r="AI2411"/>
      <c r="AJ2411"/>
    </row>
    <row r="2412" spans="1:36">
      <c r="A2412" s="56" t="s">
        <v>48</v>
      </c>
      <c r="B2412" s="56" t="s">
        <v>11427</v>
      </c>
      <c r="C2412" s="56">
        <v>2101010050</v>
      </c>
      <c r="D2412" s="56" t="s">
        <v>43</v>
      </c>
      <c r="E2412" s="56">
        <v>2101020050</v>
      </c>
      <c r="F2412" s="56">
        <v>5401010050</v>
      </c>
      <c r="G2412" s="56" t="s">
        <v>11428</v>
      </c>
      <c r="H2412" s="56">
        <v>400301</v>
      </c>
      <c r="I2412" s="56" t="s">
        <v>11475</v>
      </c>
      <c r="J2412" s="56" t="s">
        <v>4822</v>
      </c>
      <c r="K2412" s="56" t="s">
        <v>4823</v>
      </c>
      <c r="L2412" s="56" t="s">
        <v>7138</v>
      </c>
      <c r="M2412" s="73">
        <v>40422</v>
      </c>
      <c r="N2412" s="56"/>
      <c r="O2412" s="56"/>
      <c r="P2412" s="56" t="s">
        <v>7139</v>
      </c>
      <c r="Q2412" s="56"/>
      <c r="R2412" s="56" t="s">
        <v>18</v>
      </c>
      <c r="S2412" s="56" t="s">
        <v>11415</v>
      </c>
      <c r="T2412" s="56" t="s">
        <v>7140</v>
      </c>
      <c r="U2412" s="57">
        <v>4899292</v>
      </c>
      <c r="V2412" s="57">
        <v>-2117835.62</v>
      </c>
      <c r="W2412" s="57">
        <v>2781456.38</v>
      </c>
      <c r="X2412" s="57">
        <v>0</v>
      </c>
      <c r="Y2412" s="73">
        <v>40422</v>
      </c>
      <c r="Z2412" s="57">
        <v>-95050.85</v>
      </c>
      <c r="AA2412" s="57">
        <v>0</v>
      </c>
      <c r="AB2412" s="57">
        <v>2686405.53</v>
      </c>
      <c r="AC2412" s="57">
        <v>0</v>
      </c>
      <c r="AD2412" s="56" t="s">
        <v>9255</v>
      </c>
      <c r="AE2412" s="57">
        <v>0</v>
      </c>
      <c r="AF2412" s="57">
        <v>0</v>
      </c>
      <c r="AG2412" s="57">
        <v>0</v>
      </c>
      <c r="AI2412"/>
      <c r="AJ2412"/>
    </row>
    <row r="2413" spans="1:36">
      <c r="A2413" s="56" t="s">
        <v>48</v>
      </c>
      <c r="B2413" s="56" t="s">
        <v>11427</v>
      </c>
      <c r="C2413" s="56">
        <v>2101010050</v>
      </c>
      <c r="D2413" s="56" t="s">
        <v>43</v>
      </c>
      <c r="E2413" s="56">
        <v>2101020050</v>
      </c>
      <c r="F2413" s="56">
        <v>5401010050</v>
      </c>
      <c r="G2413" s="56" t="s">
        <v>11428</v>
      </c>
      <c r="H2413" s="56">
        <v>400301</v>
      </c>
      <c r="I2413" s="56" t="s">
        <v>11475</v>
      </c>
      <c r="J2413" s="56" t="s">
        <v>4824</v>
      </c>
      <c r="K2413" s="56" t="s">
        <v>4825</v>
      </c>
      <c r="L2413" s="56" t="s">
        <v>7138</v>
      </c>
      <c r="M2413" s="73">
        <v>40422</v>
      </c>
      <c r="N2413" s="56"/>
      <c r="O2413" s="56"/>
      <c r="P2413" s="56" t="s">
        <v>7139</v>
      </c>
      <c r="Q2413" s="56"/>
      <c r="R2413" s="56" t="s">
        <v>18</v>
      </c>
      <c r="S2413" s="56" t="s">
        <v>11415</v>
      </c>
      <c r="T2413" s="56" t="s">
        <v>7140</v>
      </c>
      <c r="U2413" s="57">
        <v>46655981</v>
      </c>
      <c r="V2413" s="57">
        <v>-20168161.84</v>
      </c>
      <c r="W2413" s="57">
        <v>26487819.16</v>
      </c>
      <c r="X2413" s="57">
        <v>0</v>
      </c>
      <c r="Y2413" s="73">
        <v>40422</v>
      </c>
      <c r="Z2413" s="57">
        <v>-905169.61</v>
      </c>
      <c r="AA2413" s="57">
        <v>0</v>
      </c>
      <c r="AB2413" s="57">
        <v>25582649.550000001</v>
      </c>
      <c r="AC2413" s="57">
        <v>0</v>
      </c>
      <c r="AD2413" s="56" t="s">
        <v>9255</v>
      </c>
      <c r="AE2413" s="57">
        <v>0</v>
      </c>
      <c r="AF2413" s="57">
        <v>0</v>
      </c>
      <c r="AG2413" s="57">
        <v>0</v>
      </c>
      <c r="AI2413"/>
      <c r="AJ2413"/>
    </row>
    <row r="2414" spans="1:36">
      <c r="A2414" s="56" t="s">
        <v>48</v>
      </c>
      <c r="B2414" s="56" t="s">
        <v>11427</v>
      </c>
      <c r="C2414" s="56">
        <v>2101010050</v>
      </c>
      <c r="D2414" s="56" t="s">
        <v>43</v>
      </c>
      <c r="E2414" s="56">
        <v>2101020050</v>
      </c>
      <c r="F2414" s="56">
        <v>5401010050</v>
      </c>
      <c r="G2414" s="56" t="s">
        <v>11428</v>
      </c>
      <c r="H2414" s="56">
        <v>400301</v>
      </c>
      <c r="I2414" s="56" t="s">
        <v>11475</v>
      </c>
      <c r="J2414" s="56" t="s">
        <v>4852</v>
      </c>
      <c r="K2414" s="56" t="s">
        <v>1585</v>
      </c>
      <c r="L2414" s="56" t="s">
        <v>7138</v>
      </c>
      <c r="M2414" s="73">
        <v>40422</v>
      </c>
      <c r="N2414" s="56"/>
      <c r="O2414" s="56"/>
      <c r="P2414" s="56" t="s">
        <v>7139</v>
      </c>
      <c r="Q2414" s="56"/>
      <c r="R2414" s="56" t="s">
        <v>18</v>
      </c>
      <c r="S2414" s="56" t="s">
        <v>11415</v>
      </c>
      <c r="T2414" s="56" t="s">
        <v>7140</v>
      </c>
      <c r="U2414" s="57">
        <v>89381796</v>
      </c>
      <c r="V2414" s="57">
        <v>-38637414.93</v>
      </c>
      <c r="W2414" s="57">
        <v>50744381.07</v>
      </c>
      <c r="X2414" s="57">
        <v>0</v>
      </c>
      <c r="Y2414" s="73">
        <v>40422</v>
      </c>
      <c r="Z2414" s="57">
        <v>-1734090.35</v>
      </c>
      <c r="AA2414" s="57">
        <v>0</v>
      </c>
      <c r="AB2414" s="57">
        <v>49010290.719999999</v>
      </c>
      <c r="AC2414" s="57">
        <v>0</v>
      </c>
      <c r="AD2414" s="56" t="s">
        <v>9255</v>
      </c>
      <c r="AE2414" s="57">
        <v>0</v>
      </c>
      <c r="AF2414" s="57">
        <v>0</v>
      </c>
      <c r="AG2414" s="57">
        <v>0</v>
      </c>
      <c r="AI2414"/>
      <c r="AJ2414"/>
    </row>
    <row r="2415" spans="1:36">
      <c r="A2415" s="56" t="s">
        <v>48</v>
      </c>
      <c r="B2415" s="56" t="s">
        <v>11427</v>
      </c>
      <c r="C2415" s="56">
        <v>2101010050</v>
      </c>
      <c r="D2415" s="56" t="s">
        <v>43</v>
      </c>
      <c r="E2415" s="56">
        <v>2101020050</v>
      </c>
      <c r="F2415" s="56">
        <v>5401010050</v>
      </c>
      <c r="G2415" s="56" t="s">
        <v>11428</v>
      </c>
      <c r="H2415" s="56">
        <v>400301</v>
      </c>
      <c r="I2415" s="56" t="s">
        <v>11475</v>
      </c>
      <c r="J2415" s="56" t="s">
        <v>4856</v>
      </c>
      <c r="K2415" s="56" t="s">
        <v>1306</v>
      </c>
      <c r="L2415" s="56" t="s">
        <v>7138</v>
      </c>
      <c r="M2415" s="73">
        <v>40422</v>
      </c>
      <c r="N2415" s="56"/>
      <c r="O2415" s="56"/>
      <c r="P2415" s="56" t="s">
        <v>7139</v>
      </c>
      <c r="Q2415" s="56"/>
      <c r="R2415" s="56" t="s">
        <v>18</v>
      </c>
      <c r="S2415" s="56" t="s">
        <v>11415</v>
      </c>
      <c r="T2415" s="56" t="s">
        <v>7140</v>
      </c>
      <c r="U2415" s="57">
        <v>524563621</v>
      </c>
      <c r="V2415" s="57">
        <v>-226755149.88999999</v>
      </c>
      <c r="W2415" s="57">
        <v>297808471.11000001</v>
      </c>
      <c r="X2415" s="57">
        <v>0</v>
      </c>
      <c r="Y2415" s="73">
        <v>40422</v>
      </c>
      <c r="Z2415" s="57">
        <v>-10177024.220000001</v>
      </c>
      <c r="AA2415" s="57">
        <v>0</v>
      </c>
      <c r="AB2415" s="57">
        <v>287631446.88999999</v>
      </c>
      <c r="AC2415" s="57">
        <v>0</v>
      </c>
      <c r="AD2415" s="56" t="s">
        <v>9255</v>
      </c>
      <c r="AE2415" s="57">
        <v>0</v>
      </c>
      <c r="AF2415" s="57">
        <v>0</v>
      </c>
      <c r="AG2415" s="57">
        <v>0</v>
      </c>
      <c r="AI2415"/>
      <c r="AJ2415"/>
    </row>
    <row r="2416" spans="1:36">
      <c r="A2416" s="56" t="s">
        <v>48</v>
      </c>
      <c r="B2416" s="56" t="s">
        <v>11427</v>
      </c>
      <c r="C2416" s="56">
        <v>2101010050</v>
      </c>
      <c r="D2416" s="56" t="s">
        <v>43</v>
      </c>
      <c r="E2416" s="56">
        <v>2101020050</v>
      </c>
      <c r="F2416" s="56">
        <v>5401010050</v>
      </c>
      <c r="G2416" s="56" t="s">
        <v>11428</v>
      </c>
      <c r="H2416" s="56">
        <v>400301</v>
      </c>
      <c r="I2416" s="56" t="s">
        <v>11475</v>
      </c>
      <c r="J2416" s="56" t="s">
        <v>4857</v>
      </c>
      <c r="K2416" s="56" t="s">
        <v>4858</v>
      </c>
      <c r="L2416" s="56" t="s">
        <v>7138</v>
      </c>
      <c r="M2416" s="73">
        <v>40422</v>
      </c>
      <c r="N2416" s="56"/>
      <c r="O2416" s="56"/>
      <c r="P2416" s="56" t="s">
        <v>7139</v>
      </c>
      <c r="Q2416" s="56"/>
      <c r="R2416" s="56" t="s">
        <v>18</v>
      </c>
      <c r="S2416" s="56" t="s">
        <v>11415</v>
      </c>
      <c r="T2416" s="56" t="s">
        <v>7140</v>
      </c>
      <c r="U2416" s="57">
        <v>21476791</v>
      </c>
      <c r="V2416" s="57">
        <v>-9283855.6799999997</v>
      </c>
      <c r="W2416" s="57">
        <v>12192935.32</v>
      </c>
      <c r="X2416" s="57">
        <v>0</v>
      </c>
      <c r="Y2416" s="73">
        <v>40422</v>
      </c>
      <c r="Z2416" s="57">
        <v>-416669.81</v>
      </c>
      <c r="AA2416" s="57">
        <v>0</v>
      </c>
      <c r="AB2416" s="57">
        <v>11776265.51</v>
      </c>
      <c r="AC2416" s="57">
        <v>0</v>
      </c>
      <c r="AD2416" s="56" t="s">
        <v>9255</v>
      </c>
      <c r="AE2416" s="57">
        <v>0</v>
      </c>
      <c r="AF2416" s="57">
        <v>0</v>
      </c>
      <c r="AG2416" s="57">
        <v>0</v>
      </c>
      <c r="AI2416"/>
      <c r="AJ2416"/>
    </row>
    <row r="2417" spans="1:36">
      <c r="A2417" s="56" t="s">
        <v>48</v>
      </c>
      <c r="B2417" s="56" t="s">
        <v>11427</v>
      </c>
      <c r="C2417" s="56">
        <v>2101010050</v>
      </c>
      <c r="D2417" s="56" t="s">
        <v>43</v>
      </c>
      <c r="E2417" s="56">
        <v>2101020050</v>
      </c>
      <c r="F2417" s="56">
        <v>5401010050</v>
      </c>
      <c r="G2417" s="56" t="s">
        <v>11428</v>
      </c>
      <c r="H2417" s="56">
        <v>400301</v>
      </c>
      <c r="I2417" s="56" t="s">
        <v>11475</v>
      </c>
      <c r="J2417" s="56" t="s">
        <v>4873</v>
      </c>
      <c r="K2417" s="56" t="s">
        <v>1595</v>
      </c>
      <c r="L2417" s="56" t="s">
        <v>7138</v>
      </c>
      <c r="M2417" s="73">
        <v>40422</v>
      </c>
      <c r="N2417" s="56"/>
      <c r="O2417" s="56"/>
      <c r="P2417" s="56" t="s">
        <v>7139</v>
      </c>
      <c r="Q2417" s="56"/>
      <c r="R2417" s="56" t="s">
        <v>18</v>
      </c>
      <c r="S2417" s="56" t="s">
        <v>11415</v>
      </c>
      <c r="T2417" s="56" t="s">
        <v>7140</v>
      </c>
      <c r="U2417" s="57">
        <v>22197119</v>
      </c>
      <c r="V2417" s="57">
        <v>-9595234.1999999993</v>
      </c>
      <c r="W2417" s="57">
        <v>12601884.800000001</v>
      </c>
      <c r="X2417" s="57">
        <v>0</v>
      </c>
      <c r="Y2417" s="73">
        <v>40422</v>
      </c>
      <c r="Z2417" s="57">
        <v>-430644.86</v>
      </c>
      <c r="AA2417" s="57">
        <v>0</v>
      </c>
      <c r="AB2417" s="57">
        <v>12171239.939999999</v>
      </c>
      <c r="AC2417" s="57">
        <v>0</v>
      </c>
      <c r="AD2417" s="56" t="s">
        <v>9255</v>
      </c>
      <c r="AE2417" s="57">
        <v>0</v>
      </c>
      <c r="AF2417" s="57">
        <v>0</v>
      </c>
      <c r="AG2417" s="57">
        <v>0</v>
      </c>
      <c r="AI2417"/>
      <c r="AJ2417"/>
    </row>
    <row r="2418" spans="1:36">
      <c r="A2418" s="56" t="s">
        <v>48</v>
      </c>
      <c r="B2418" s="56" t="s">
        <v>11427</v>
      </c>
      <c r="C2418" s="56">
        <v>2101010050</v>
      </c>
      <c r="D2418" s="56" t="s">
        <v>43</v>
      </c>
      <c r="E2418" s="56">
        <v>2101020050</v>
      </c>
      <c r="F2418" s="56">
        <v>5401010050</v>
      </c>
      <c r="G2418" s="56" t="s">
        <v>11428</v>
      </c>
      <c r="H2418" s="56">
        <v>400301</v>
      </c>
      <c r="I2418" s="56" t="s">
        <v>11597</v>
      </c>
      <c r="J2418" s="56" t="s">
        <v>5039</v>
      </c>
      <c r="K2418" s="56" t="s">
        <v>1603</v>
      </c>
      <c r="L2418" s="56" t="s">
        <v>7138</v>
      </c>
      <c r="M2418" s="73">
        <v>40422</v>
      </c>
      <c r="N2418" s="56"/>
      <c r="O2418" s="56"/>
      <c r="P2418" s="56" t="s">
        <v>7139</v>
      </c>
      <c r="Q2418" s="56"/>
      <c r="R2418" s="56" t="s">
        <v>18</v>
      </c>
      <c r="S2418" s="56" t="s">
        <v>11415</v>
      </c>
      <c r="T2418" s="56" t="s">
        <v>7140</v>
      </c>
      <c r="U2418" s="57">
        <v>224973023</v>
      </c>
      <c r="V2418" s="57">
        <v>-97249960.629999995</v>
      </c>
      <c r="W2418" s="57">
        <v>127723062.37</v>
      </c>
      <c r="X2418" s="57">
        <v>0</v>
      </c>
      <c r="Y2418" s="73">
        <v>40422</v>
      </c>
      <c r="Z2418" s="57">
        <v>-4364686.79</v>
      </c>
      <c r="AA2418" s="57">
        <v>0</v>
      </c>
      <c r="AB2418" s="57">
        <v>123358375.58</v>
      </c>
      <c r="AC2418" s="57">
        <v>0</v>
      </c>
      <c r="AD2418" s="56" t="s">
        <v>9255</v>
      </c>
      <c r="AE2418" s="57">
        <v>0</v>
      </c>
      <c r="AF2418" s="57">
        <v>0</v>
      </c>
      <c r="AG2418" s="57">
        <v>0</v>
      </c>
      <c r="AI2418"/>
      <c r="AJ2418"/>
    </row>
    <row r="2419" spans="1:36">
      <c r="A2419" s="56" t="s">
        <v>48</v>
      </c>
      <c r="B2419" s="56" t="s">
        <v>11427</v>
      </c>
      <c r="C2419" s="56">
        <v>2101010050</v>
      </c>
      <c r="D2419" s="56" t="s">
        <v>43</v>
      </c>
      <c r="E2419" s="56">
        <v>2101020050</v>
      </c>
      <c r="F2419" s="56">
        <v>5401010050</v>
      </c>
      <c r="G2419" s="56" t="s">
        <v>11428</v>
      </c>
      <c r="H2419" s="56">
        <v>400301</v>
      </c>
      <c r="I2419" s="56" t="s">
        <v>11558</v>
      </c>
      <c r="J2419" s="56" t="s">
        <v>5065</v>
      </c>
      <c r="K2419" s="56" t="s">
        <v>5066</v>
      </c>
      <c r="L2419" s="56" t="s">
        <v>7138</v>
      </c>
      <c r="M2419" s="73">
        <v>40422</v>
      </c>
      <c r="N2419" s="56"/>
      <c r="O2419" s="56"/>
      <c r="P2419" s="56" t="s">
        <v>7139</v>
      </c>
      <c r="Q2419" s="56"/>
      <c r="R2419" s="56" t="s">
        <v>18</v>
      </c>
      <c r="S2419" s="56" t="s">
        <v>11415</v>
      </c>
      <c r="T2419" s="56" t="s">
        <v>7140</v>
      </c>
      <c r="U2419" s="57">
        <v>42514664</v>
      </c>
      <c r="V2419" s="57">
        <v>-18377978.699999999</v>
      </c>
      <c r="W2419" s="57">
        <v>24136685.300000001</v>
      </c>
      <c r="X2419" s="57">
        <v>0</v>
      </c>
      <c r="Y2419" s="73">
        <v>40422</v>
      </c>
      <c r="Z2419" s="57">
        <v>-824824.19</v>
      </c>
      <c r="AA2419" s="57">
        <v>0</v>
      </c>
      <c r="AB2419" s="57">
        <v>23311861.109999999</v>
      </c>
      <c r="AC2419" s="57">
        <v>0</v>
      </c>
      <c r="AD2419" s="56" t="s">
        <v>9255</v>
      </c>
      <c r="AE2419" s="57">
        <v>0</v>
      </c>
      <c r="AF2419" s="57">
        <v>0</v>
      </c>
      <c r="AG2419" s="57">
        <v>0</v>
      </c>
      <c r="AI2419"/>
      <c r="AJ2419"/>
    </row>
    <row r="2420" spans="1:36">
      <c r="A2420" s="56" t="s">
        <v>48</v>
      </c>
      <c r="B2420" s="56" t="s">
        <v>11427</v>
      </c>
      <c r="C2420" s="56">
        <v>2101010050</v>
      </c>
      <c r="D2420" s="56" t="s">
        <v>43</v>
      </c>
      <c r="E2420" s="56">
        <v>2101020050</v>
      </c>
      <c r="F2420" s="56">
        <v>5401010050</v>
      </c>
      <c r="G2420" s="56" t="s">
        <v>11428</v>
      </c>
      <c r="H2420" s="56">
        <v>400301</v>
      </c>
      <c r="I2420" s="56" t="s">
        <v>11532</v>
      </c>
      <c r="J2420" s="56" t="s">
        <v>5029</v>
      </c>
      <c r="K2420" s="56" t="s">
        <v>5030</v>
      </c>
      <c r="L2420" s="56" t="s">
        <v>7138</v>
      </c>
      <c r="M2420" s="73">
        <v>40422</v>
      </c>
      <c r="N2420" s="56"/>
      <c r="O2420" s="56"/>
      <c r="P2420" s="56" t="s">
        <v>7139</v>
      </c>
      <c r="Q2420" s="56"/>
      <c r="R2420" s="56" t="s">
        <v>18</v>
      </c>
      <c r="S2420" s="56" t="s">
        <v>11415</v>
      </c>
      <c r="T2420" s="56" t="s">
        <v>7140</v>
      </c>
      <c r="U2420" s="57">
        <v>85146178</v>
      </c>
      <c r="V2420" s="57">
        <v>-36806468.119999997</v>
      </c>
      <c r="W2420" s="57">
        <v>48339709.880000003</v>
      </c>
      <c r="X2420" s="57">
        <v>0</v>
      </c>
      <c r="Y2420" s="73">
        <v>40422</v>
      </c>
      <c r="Z2420" s="57">
        <v>-1651915.4</v>
      </c>
      <c r="AA2420" s="57">
        <v>0</v>
      </c>
      <c r="AB2420" s="57">
        <v>46687794.479999997</v>
      </c>
      <c r="AC2420" s="57">
        <v>0</v>
      </c>
      <c r="AD2420" s="56" t="s">
        <v>9255</v>
      </c>
      <c r="AE2420" s="57">
        <v>0</v>
      </c>
      <c r="AF2420" s="57">
        <v>0</v>
      </c>
      <c r="AG2420" s="57">
        <v>0</v>
      </c>
      <c r="AI2420"/>
      <c r="AJ2420"/>
    </row>
    <row r="2421" spans="1:36">
      <c r="A2421" s="56" t="s">
        <v>48</v>
      </c>
      <c r="B2421" s="56" t="s">
        <v>11427</v>
      </c>
      <c r="C2421" s="56">
        <v>2101010050</v>
      </c>
      <c r="D2421" s="56" t="s">
        <v>43</v>
      </c>
      <c r="E2421" s="56">
        <v>2101020050</v>
      </c>
      <c r="F2421" s="56">
        <v>5401010050</v>
      </c>
      <c r="G2421" s="56" t="s">
        <v>11428</v>
      </c>
      <c r="H2421" s="56">
        <v>400301</v>
      </c>
      <c r="I2421" s="56" t="s">
        <v>11532</v>
      </c>
      <c r="J2421" s="56" t="s">
        <v>5031</v>
      </c>
      <c r="K2421" s="56" t="s">
        <v>5032</v>
      </c>
      <c r="L2421" s="56" t="s">
        <v>7138</v>
      </c>
      <c r="M2421" s="73">
        <v>40422</v>
      </c>
      <c r="N2421" s="56"/>
      <c r="O2421" s="56"/>
      <c r="P2421" s="56" t="s">
        <v>7139</v>
      </c>
      <c r="Q2421" s="56"/>
      <c r="R2421" s="56" t="s">
        <v>18</v>
      </c>
      <c r="S2421" s="56" t="s">
        <v>11415</v>
      </c>
      <c r="T2421" s="56" t="s">
        <v>7140</v>
      </c>
      <c r="U2421" s="57">
        <v>61431231</v>
      </c>
      <c r="V2421" s="57">
        <v>-26555116.359999999</v>
      </c>
      <c r="W2421" s="57">
        <v>34876114.640000001</v>
      </c>
      <c r="X2421" s="57">
        <v>0</v>
      </c>
      <c r="Y2421" s="73">
        <v>40422</v>
      </c>
      <c r="Z2421" s="57">
        <v>-1191823.26</v>
      </c>
      <c r="AA2421" s="57">
        <v>0</v>
      </c>
      <c r="AB2421" s="57">
        <v>33684291.380000003</v>
      </c>
      <c r="AC2421" s="57">
        <v>0</v>
      </c>
      <c r="AD2421" s="56" t="s">
        <v>9255</v>
      </c>
      <c r="AE2421" s="57">
        <v>0</v>
      </c>
      <c r="AF2421" s="57">
        <v>0</v>
      </c>
      <c r="AG2421" s="57">
        <v>0</v>
      </c>
      <c r="AI2421"/>
      <c r="AJ2421"/>
    </row>
    <row r="2422" spans="1:36">
      <c r="A2422" s="56" t="s">
        <v>48</v>
      </c>
      <c r="B2422" s="56" t="s">
        <v>11427</v>
      </c>
      <c r="C2422" s="56">
        <v>2101010050</v>
      </c>
      <c r="D2422" s="56" t="s">
        <v>43</v>
      </c>
      <c r="E2422" s="56">
        <v>2101020050</v>
      </c>
      <c r="F2422" s="56">
        <v>5401010050</v>
      </c>
      <c r="G2422" s="56" t="s">
        <v>11428</v>
      </c>
      <c r="H2422" s="56">
        <v>400301</v>
      </c>
      <c r="I2422" s="56" t="s">
        <v>11598</v>
      </c>
      <c r="J2422" s="56" t="s">
        <v>5037</v>
      </c>
      <c r="K2422" s="56" t="s">
        <v>5038</v>
      </c>
      <c r="L2422" s="56" t="s">
        <v>7138</v>
      </c>
      <c r="M2422" s="73">
        <v>40422</v>
      </c>
      <c r="N2422" s="56"/>
      <c r="O2422" s="56"/>
      <c r="P2422" s="56" t="s">
        <v>7139</v>
      </c>
      <c r="Q2422" s="56"/>
      <c r="R2422" s="56" t="s">
        <v>18</v>
      </c>
      <c r="S2422" s="56" t="s">
        <v>11415</v>
      </c>
      <c r="T2422" s="56" t="s">
        <v>7140</v>
      </c>
      <c r="U2422" s="57">
        <v>31484271</v>
      </c>
      <c r="V2422" s="57">
        <v>-13609827.689999999</v>
      </c>
      <c r="W2422" s="57">
        <v>17874443.309999999</v>
      </c>
      <c r="X2422" s="57">
        <v>0</v>
      </c>
      <c r="Y2422" s="73">
        <v>40422</v>
      </c>
      <c r="Z2422" s="57">
        <v>-610824.27</v>
      </c>
      <c r="AA2422" s="57">
        <v>0</v>
      </c>
      <c r="AB2422" s="57">
        <v>17263619.039999999</v>
      </c>
      <c r="AC2422" s="57">
        <v>0</v>
      </c>
      <c r="AD2422" s="56" t="s">
        <v>9255</v>
      </c>
      <c r="AE2422" s="57">
        <v>0</v>
      </c>
      <c r="AF2422" s="57">
        <v>0</v>
      </c>
      <c r="AG2422" s="57">
        <v>0</v>
      </c>
      <c r="AI2422"/>
      <c r="AJ2422"/>
    </row>
    <row r="2423" spans="1:36">
      <c r="A2423" s="56" t="s">
        <v>48</v>
      </c>
      <c r="B2423" s="56" t="s">
        <v>11427</v>
      </c>
      <c r="C2423" s="56">
        <v>2101010050</v>
      </c>
      <c r="D2423" s="56" t="s">
        <v>43</v>
      </c>
      <c r="E2423" s="56">
        <v>2101020050</v>
      </c>
      <c r="F2423" s="56">
        <v>5401010050</v>
      </c>
      <c r="G2423" s="56" t="s">
        <v>11428</v>
      </c>
      <c r="H2423" s="56">
        <v>400301</v>
      </c>
      <c r="I2423" s="56" t="s">
        <v>11599</v>
      </c>
      <c r="J2423" s="56" t="s">
        <v>4976</v>
      </c>
      <c r="K2423" s="56" t="s">
        <v>4977</v>
      </c>
      <c r="L2423" s="56" t="s">
        <v>7138</v>
      </c>
      <c r="M2423" s="73">
        <v>40422</v>
      </c>
      <c r="N2423" s="56"/>
      <c r="O2423" s="56"/>
      <c r="P2423" s="56" t="s">
        <v>7139</v>
      </c>
      <c r="Q2423" s="56"/>
      <c r="R2423" s="56" t="s">
        <v>18</v>
      </c>
      <c r="S2423" s="56" t="s">
        <v>11415</v>
      </c>
      <c r="T2423" s="56" t="s">
        <v>7140</v>
      </c>
      <c r="U2423" s="57">
        <v>905366548</v>
      </c>
      <c r="V2423" s="57">
        <v>-391366306.70999998</v>
      </c>
      <c r="W2423" s="57">
        <v>514000241.29000002</v>
      </c>
      <c r="X2423" s="57">
        <v>0</v>
      </c>
      <c r="Y2423" s="73">
        <v>40422</v>
      </c>
      <c r="Z2423" s="57">
        <v>-17564956.719999999</v>
      </c>
      <c r="AA2423" s="57">
        <v>0</v>
      </c>
      <c r="AB2423" s="57">
        <v>496435284.56999999</v>
      </c>
      <c r="AC2423" s="57">
        <v>0</v>
      </c>
      <c r="AD2423" s="56" t="s">
        <v>9255</v>
      </c>
      <c r="AE2423" s="57">
        <v>0</v>
      </c>
      <c r="AF2423" s="57">
        <v>0</v>
      </c>
      <c r="AG2423" s="57">
        <v>0</v>
      </c>
      <c r="AI2423"/>
      <c r="AJ2423"/>
    </row>
    <row r="2424" spans="1:36">
      <c r="A2424" s="56" t="s">
        <v>48</v>
      </c>
      <c r="B2424" s="56" t="s">
        <v>11427</v>
      </c>
      <c r="C2424" s="56">
        <v>2101010050</v>
      </c>
      <c r="D2424" s="56" t="s">
        <v>43</v>
      </c>
      <c r="E2424" s="56">
        <v>2101020050</v>
      </c>
      <c r="F2424" s="56">
        <v>5401010050</v>
      </c>
      <c r="G2424" s="56" t="s">
        <v>11428</v>
      </c>
      <c r="H2424" s="56">
        <v>400302</v>
      </c>
      <c r="I2424" s="56" t="s">
        <v>11517</v>
      </c>
      <c r="J2424" s="56" t="s">
        <v>5198</v>
      </c>
      <c r="K2424" s="56" t="s">
        <v>4729</v>
      </c>
      <c r="L2424" s="56" t="s">
        <v>7138</v>
      </c>
      <c r="M2424" s="73">
        <v>40542</v>
      </c>
      <c r="N2424" s="56"/>
      <c r="O2424" s="56"/>
      <c r="P2424" s="56" t="s">
        <v>7139</v>
      </c>
      <c r="Q2424" s="56"/>
      <c r="R2424" s="56" t="s">
        <v>18</v>
      </c>
      <c r="S2424" s="56" t="s">
        <v>11415</v>
      </c>
      <c r="T2424" s="56" t="s">
        <v>7140</v>
      </c>
      <c r="U2424" s="57">
        <v>724947395</v>
      </c>
      <c r="V2424" s="57">
        <v>-301492320.25999999</v>
      </c>
      <c r="W2424" s="57">
        <v>423455074.74000001</v>
      </c>
      <c r="X2424" s="57">
        <v>0</v>
      </c>
      <c r="Y2424" s="73">
        <v>40542</v>
      </c>
      <c r="Z2424" s="57">
        <v>-14317211.720000001</v>
      </c>
      <c r="AA2424" s="57">
        <v>0</v>
      </c>
      <c r="AB2424" s="57">
        <v>409137863.01999998</v>
      </c>
      <c r="AC2424" s="57">
        <v>0</v>
      </c>
      <c r="AD2424" s="56" t="s">
        <v>9255</v>
      </c>
      <c r="AE2424" s="57">
        <v>0</v>
      </c>
      <c r="AF2424" s="57">
        <v>0</v>
      </c>
      <c r="AG2424" s="57">
        <v>0</v>
      </c>
      <c r="AI2424"/>
      <c r="AJ2424"/>
    </row>
    <row r="2425" spans="1:36">
      <c r="A2425" s="56" t="s">
        <v>48</v>
      </c>
      <c r="B2425" s="56" t="s">
        <v>11427</v>
      </c>
      <c r="C2425" s="56">
        <v>2101010050</v>
      </c>
      <c r="D2425" s="56" t="s">
        <v>43</v>
      </c>
      <c r="E2425" s="56">
        <v>2101020050</v>
      </c>
      <c r="F2425" s="56">
        <v>5401010050</v>
      </c>
      <c r="G2425" s="56" t="s">
        <v>11428</v>
      </c>
      <c r="H2425" s="56">
        <v>400302</v>
      </c>
      <c r="I2425" s="56" t="s">
        <v>11517</v>
      </c>
      <c r="J2425" s="56" t="s">
        <v>5200</v>
      </c>
      <c r="K2425" s="56" t="s">
        <v>4732</v>
      </c>
      <c r="L2425" s="56" t="s">
        <v>7138</v>
      </c>
      <c r="M2425" s="73">
        <v>40542</v>
      </c>
      <c r="N2425" s="56"/>
      <c r="O2425" s="56"/>
      <c r="P2425" s="56" t="s">
        <v>7139</v>
      </c>
      <c r="Q2425" s="56"/>
      <c r="R2425" s="56" t="s">
        <v>18</v>
      </c>
      <c r="S2425" s="56" t="s">
        <v>11415</v>
      </c>
      <c r="T2425" s="56" t="s">
        <v>7140</v>
      </c>
      <c r="U2425" s="57">
        <v>549384327</v>
      </c>
      <c r="V2425" s="57">
        <v>-228486841.44999999</v>
      </c>
      <c r="W2425" s="57">
        <v>320897485.55000001</v>
      </c>
      <c r="X2425" s="57">
        <v>0</v>
      </c>
      <c r="Y2425" s="73">
        <v>40542</v>
      </c>
      <c r="Z2425" s="57">
        <v>-10849666.99</v>
      </c>
      <c r="AA2425" s="57">
        <v>0</v>
      </c>
      <c r="AB2425" s="57">
        <v>310047818.56</v>
      </c>
      <c r="AC2425" s="57">
        <v>0</v>
      </c>
      <c r="AD2425" s="56" t="s">
        <v>9255</v>
      </c>
      <c r="AE2425" s="57">
        <v>0</v>
      </c>
      <c r="AF2425" s="57">
        <v>0</v>
      </c>
      <c r="AG2425" s="57">
        <v>0</v>
      </c>
      <c r="AI2425"/>
      <c r="AJ2425"/>
    </row>
    <row r="2426" spans="1:36">
      <c r="A2426" s="56" t="s">
        <v>48</v>
      </c>
      <c r="B2426" s="56" t="s">
        <v>11427</v>
      </c>
      <c r="C2426" s="56">
        <v>2101010050</v>
      </c>
      <c r="D2426" s="56" t="s">
        <v>43</v>
      </c>
      <c r="E2426" s="56">
        <v>2101020050</v>
      </c>
      <c r="F2426" s="56">
        <v>5401010050</v>
      </c>
      <c r="G2426" s="56" t="s">
        <v>11428</v>
      </c>
      <c r="H2426" s="56">
        <v>400302</v>
      </c>
      <c r="I2426" s="56" t="s">
        <v>11517</v>
      </c>
      <c r="J2426" s="56" t="s">
        <v>5203</v>
      </c>
      <c r="K2426" s="56" t="s">
        <v>1234</v>
      </c>
      <c r="L2426" s="56" t="s">
        <v>7138</v>
      </c>
      <c r="M2426" s="73">
        <v>40542</v>
      </c>
      <c r="N2426" s="56"/>
      <c r="O2426" s="56"/>
      <c r="P2426" s="56" t="s">
        <v>7139</v>
      </c>
      <c r="Q2426" s="56"/>
      <c r="R2426" s="56" t="s">
        <v>18</v>
      </c>
      <c r="S2426" s="56" t="s">
        <v>11415</v>
      </c>
      <c r="T2426" s="56" t="s">
        <v>7140</v>
      </c>
      <c r="U2426" s="57">
        <v>417837868</v>
      </c>
      <c r="V2426" s="57">
        <v>-173791820.56999999</v>
      </c>
      <c r="W2426" s="57">
        <v>244046047.43000001</v>
      </c>
      <c r="X2426" s="57">
        <v>0</v>
      </c>
      <c r="Y2426" s="73">
        <v>40542</v>
      </c>
      <c r="Z2426" s="57">
        <v>-8251244.04</v>
      </c>
      <c r="AA2426" s="57">
        <v>0</v>
      </c>
      <c r="AB2426" s="57">
        <v>235794803.38999999</v>
      </c>
      <c r="AC2426" s="57">
        <v>0</v>
      </c>
      <c r="AD2426" s="56" t="s">
        <v>9255</v>
      </c>
      <c r="AE2426" s="57">
        <v>0</v>
      </c>
      <c r="AF2426" s="57">
        <v>0</v>
      </c>
      <c r="AG2426" s="57">
        <v>0</v>
      </c>
      <c r="AI2426"/>
      <c r="AJ2426"/>
    </row>
    <row r="2427" spans="1:36">
      <c r="A2427" s="56" t="s">
        <v>48</v>
      </c>
      <c r="B2427" s="56" t="s">
        <v>11427</v>
      </c>
      <c r="C2427" s="56">
        <v>2101010050</v>
      </c>
      <c r="D2427" s="56" t="s">
        <v>43</v>
      </c>
      <c r="E2427" s="56">
        <v>2101020050</v>
      </c>
      <c r="F2427" s="56">
        <v>5401010050</v>
      </c>
      <c r="G2427" s="56" t="s">
        <v>11428</v>
      </c>
      <c r="H2427" s="56">
        <v>400302</v>
      </c>
      <c r="I2427" s="56" t="s">
        <v>11517</v>
      </c>
      <c r="J2427" s="56" t="s">
        <v>5213</v>
      </c>
      <c r="K2427" s="56" t="s">
        <v>4755</v>
      </c>
      <c r="L2427" s="56" t="s">
        <v>7138</v>
      </c>
      <c r="M2427" s="73">
        <v>40542</v>
      </c>
      <c r="N2427" s="56"/>
      <c r="O2427" s="56"/>
      <c r="P2427" s="56" t="s">
        <v>7139</v>
      </c>
      <c r="Q2427" s="56"/>
      <c r="R2427" s="56" t="s">
        <v>18</v>
      </c>
      <c r="S2427" s="56" t="s">
        <v>11415</v>
      </c>
      <c r="T2427" s="56" t="s">
        <v>7140</v>
      </c>
      <c r="U2427" s="57">
        <v>26626196</v>
      </c>
      <c r="V2427" s="57">
        <v>-11073168.689999999</v>
      </c>
      <c r="W2427" s="57">
        <v>15553027.310000001</v>
      </c>
      <c r="X2427" s="57">
        <v>0</v>
      </c>
      <c r="Y2427" s="73">
        <v>40542</v>
      </c>
      <c r="Z2427" s="57">
        <v>-525855.6</v>
      </c>
      <c r="AA2427" s="57">
        <v>0</v>
      </c>
      <c r="AB2427" s="57">
        <v>15027171.710000001</v>
      </c>
      <c r="AC2427" s="57">
        <v>0</v>
      </c>
      <c r="AD2427" s="56" t="s">
        <v>9255</v>
      </c>
      <c r="AE2427" s="57">
        <v>0</v>
      </c>
      <c r="AF2427" s="57">
        <v>0</v>
      </c>
      <c r="AG2427" s="57">
        <v>0</v>
      </c>
      <c r="AI2427"/>
      <c r="AJ2427"/>
    </row>
    <row r="2428" spans="1:36">
      <c r="A2428" s="56" t="s">
        <v>48</v>
      </c>
      <c r="B2428" s="56" t="s">
        <v>11427</v>
      </c>
      <c r="C2428" s="56">
        <v>2101010050</v>
      </c>
      <c r="D2428" s="56" t="s">
        <v>43</v>
      </c>
      <c r="E2428" s="56">
        <v>2101020050</v>
      </c>
      <c r="F2428" s="56">
        <v>5401010050</v>
      </c>
      <c r="G2428" s="56" t="s">
        <v>11428</v>
      </c>
      <c r="H2428" s="56">
        <v>400302</v>
      </c>
      <c r="I2428" s="56" t="s">
        <v>11477</v>
      </c>
      <c r="J2428" s="56" t="s">
        <v>5227</v>
      </c>
      <c r="K2428" s="56" t="s">
        <v>4775</v>
      </c>
      <c r="L2428" s="56" t="s">
        <v>7138</v>
      </c>
      <c r="M2428" s="73">
        <v>40542</v>
      </c>
      <c r="N2428" s="56"/>
      <c r="O2428" s="56"/>
      <c r="P2428" s="56" t="s">
        <v>7139</v>
      </c>
      <c r="Q2428" s="56"/>
      <c r="R2428" s="56" t="s">
        <v>18</v>
      </c>
      <c r="S2428" s="56" t="s">
        <v>11415</v>
      </c>
      <c r="T2428" s="56" t="s">
        <v>7140</v>
      </c>
      <c r="U2428" s="57">
        <v>713667310</v>
      </c>
      <c r="V2428" s="57">
        <v>-296869691.67000002</v>
      </c>
      <c r="W2428" s="57">
        <v>416797618.32999998</v>
      </c>
      <c r="X2428" s="57">
        <v>0</v>
      </c>
      <c r="Y2428" s="73">
        <v>40542</v>
      </c>
      <c r="Z2428" s="57">
        <v>-14091903.07</v>
      </c>
      <c r="AA2428" s="57">
        <v>0</v>
      </c>
      <c r="AB2428" s="57">
        <v>402705715.25999999</v>
      </c>
      <c r="AC2428" s="57">
        <v>0</v>
      </c>
      <c r="AD2428" s="56" t="s">
        <v>9255</v>
      </c>
      <c r="AE2428" s="57">
        <v>0</v>
      </c>
      <c r="AF2428" s="57">
        <v>0</v>
      </c>
      <c r="AG2428" s="57">
        <v>0</v>
      </c>
      <c r="AI2428"/>
      <c r="AJ2428"/>
    </row>
    <row r="2429" spans="1:36">
      <c r="A2429" s="56" t="s">
        <v>48</v>
      </c>
      <c r="B2429" s="56" t="s">
        <v>11427</v>
      </c>
      <c r="C2429" s="56">
        <v>2101010050</v>
      </c>
      <c r="D2429" s="56" t="s">
        <v>43</v>
      </c>
      <c r="E2429" s="56">
        <v>2101020050</v>
      </c>
      <c r="F2429" s="56">
        <v>5401010050</v>
      </c>
      <c r="G2429" s="56" t="s">
        <v>11428</v>
      </c>
      <c r="H2429" s="56">
        <v>400302</v>
      </c>
      <c r="I2429" s="56" t="s">
        <v>11477</v>
      </c>
      <c r="J2429" s="56" t="s">
        <v>5229</v>
      </c>
      <c r="K2429" s="56" t="s">
        <v>4778</v>
      </c>
      <c r="L2429" s="56" t="s">
        <v>7138</v>
      </c>
      <c r="M2429" s="73">
        <v>40542</v>
      </c>
      <c r="N2429" s="56"/>
      <c r="O2429" s="56"/>
      <c r="P2429" s="56" t="s">
        <v>7139</v>
      </c>
      <c r="Q2429" s="56"/>
      <c r="R2429" s="56" t="s">
        <v>18</v>
      </c>
      <c r="S2429" s="56" t="s">
        <v>11415</v>
      </c>
      <c r="T2429" s="56" t="s">
        <v>7140</v>
      </c>
      <c r="U2429" s="57">
        <v>260038845</v>
      </c>
      <c r="V2429" s="57">
        <v>-108146430.78</v>
      </c>
      <c r="W2429" s="57">
        <v>151892414.22</v>
      </c>
      <c r="X2429" s="57">
        <v>0</v>
      </c>
      <c r="Y2429" s="73">
        <v>40542</v>
      </c>
      <c r="Z2429" s="57">
        <v>-5135549.3899999997</v>
      </c>
      <c r="AA2429" s="57">
        <v>0</v>
      </c>
      <c r="AB2429" s="57">
        <v>146756864.83000001</v>
      </c>
      <c r="AC2429" s="57">
        <v>0</v>
      </c>
      <c r="AD2429" s="56" t="s">
        <v>9255</v>
      </c>
      <c r="AE2429" s="57">
        <v>0</v>
      </c>
      <c r="AF2429" s="57">
        <v>0</v>
      </c>
      <c r="AG2429" s="57">
        <v>0</v>
      </c>
      <c r="AI2429"/>
      <c r="AJ2429"/>
    </row>
    <row r="2430" spans="1:36">
      <c r="A2430" s="56" t="s">
        <v>48</v>
      </c>
      <c r="B2430" s="56" t="s">
        <v>11427</v>
      </c>
      <c r="C2430" s="56">
        <v>2101010050</v>
      </c>
      <c r="D2430" s="56" t="s">
        <v>43</v>
      </c>
      <c r="E2430" s="56">
        <v>2101020050</v>
      </c>
      <c r="F2430" s="56">
        <v>5401010050</v>
      </c>
      <c r="G2430" s="56" t="s">
        <v>11428</v>
      </c>
      <c r="H2430" s="56">
        <v>400302</v>
      </c>
      <c r="I2430" s="56" t="s">
        <v>11477</v>
      </c>
      <c r="J2430" s="56" t="s">
        <v>5230</v>
      </c>
      <c r="K2430" s="56" t="s">
        <v>1552</v>
      </c>
      <c r="L2430" s="56" t="s">
        <v>7138</v>
      </c>
      <c r="M2430" s="73">
        <v>40542</v>
      </c>
      <c r="N2430" s="56"/>
      <c r="O2430" s="56"/>
      <c r="P2430" s="56" t="s">
        <v>7139</v>
      </c>
      <c r="Q2430" s="56"/>
      <c r="R2430" s="56" t="s">
        <v>18</v>
      </c>
      <c r="S2430" s="56" t="s">
        <v>11415</v>
      </c>
      <c r="T2430" s="56" t="s">
        <v>7140</v>
      </c>
      <c r="U2430" s="57">
        <v>27989476</v>
      </c>
      <c r="V2430" s="57">
        <v>-11640422.310000001</v>
      </c>
      <c r="W2430" s="57">
        <v>16349053.689999999</v>
      </c>
      <c r="X2430" s="57">
        <v>0</v>
      </c>
      <c r="Y2430" s="73">
        <v>40542</v>
      </c>
      <c r="Z2430" s="57">
        <v>-552768.69999999995</v>
      </c>
      <c r="AA2430" s="57">
        <v>0</v>
      </c>
      <c r="AB2430" s="57">
        <v>15796284.99</v>
      </c>
      <c r="AC2430" s="57">
        <v>0</v>
      </c>
      <c r="AD2430" s="56" t="s">
        <v>9255</v>
      </c>
      <c r="AE2430" s="57">
        <v>0</v>
      </c>
      <c r="AF2430" s="57">
        <v>0</v>
      </c>
      <c r="AG2430" s="57">
        <v>0</v>
      </c>
      <c r="AI2430"/>
      <c r="AJ2430"/>
    </row>
    <row r="2431" spans="1:36">
      <c r="A2431" s="56" t="s">
        <v>48</v>
      </c>
      <c r="B2431" s="56" t="s">
        <v>11427</v>
      </c>
      <c r="C2431" s="56">
        <v>2101010050</v>
      </c>
      <c r="D2431" s="56" t="s">
        <v>43</v>
      </c>
      <c r="E2431" s="56">
        <v>2101020050</v>
      </c>
      <c r="F2431" s="56">
        <v>5401010050</v>
      </c>
      <c r="G2431" s="56" t="s">
        <v>11428</v>
      </c>
      <c r="H2431" s="56">
        <v>400302</v>
      </c>
      <c r="I2431" s="56" t="s">
        <v>11477</v>
      </c>
      <c r="J2431" s="56" t="s">
        <v>5254</v>
      </c>
      <c r="K2431" s="56" t="s">
        <v>4818</v>
      </c>
      <c r="L2431" s="56" t="s">
        <v>7138</v>
      </c>
      <c r="M2431" s="73">
        <v>40542</v>
      </c>
      <c r="N2431" s="56"/>
      <c r="O2431" s="56"/>
      <c r="P2431" s="56" t="s">
        <v>7139</v>
      </c>
      <c r="Q2431" s="56"/>
      <c r="R2431" s="56" t="s">
        <v>18</v>
      </c>
      <c r="S2431" s="56" t="s">
        <v>11415</v>
      </c>
      <c r="T2431" s="56" t="s">
        <v>7140</v>
      </c>
      <c r="U2431" s="57">
        <v>130265443</v>
      </c>
      <c r="V2431" s="57">
        <v>-54174175.369999997</v>
      </c>
      <c r="W2431" s="57">
        <v>76091267.629999995</v>
      </c>
      <c r="X2431" s="57">
        <v>0</v>
      </c>
      <c r="Y2431" s="73">
        <v>40542</v>
      </c>
      <c r="Z2431" s="57">
        <v>-2572683.5499999998</v>
      </c>
      <c r="AA2431" s="57">
        <v>0</v>
      </c>
      <c r="AB2431" s="57">
        <v>73518584.079999998</v>
      </c>
      <c r="AC2431" s="57">
        <v>0</v>
      </c>
      <c r="AD2431" s="56" t="s">
        <v>9255</v>
      </c>
      <c r="AE2431" s="57">
        <v>0</v>
      </c>
      <c r="AF2431" s="57">
        <v>0</v>
      </c>
      <c r="AG2431" s="57">
        <v>0</v>
      </c>
      <c r="AI2431"/>
      <c r="AJ2431"/>
    </row>
    <row r="2432" spans="1:36">
      <c r="A2432" s="56" t="s">
        <v>48</v>
      </c>
      <c r="B2432" s="56" t="s">
        <v>11427</v>
      </c>
      <c r="C2432" s="56">
        <v>2101010050</v>
      </c>
      <c r="D2432" s="56" t="s">
        <v>43</v>
      </c>
      <c r="E2432" s="56">
        <v>2101020050</v>
      </c>
      <c r="F2432" s="56">
        <v>5401010050</v>
      </c>
      <c r="G2432" s="56" t="s">
        <v>11428</v>
      </c>
      <c r="H2432" s="56">
        <v>400302</v>
      </c>
      <c r="I2432" s="56" t="s">
        <v>11477</v>
      </c>
      <c r="J2432" s="56" t="s">
        <v>5273</v>
      </c>
      <c r="K2432" s="56" t="s">
        <v>1585</v>
      </c>
      <c r="L2432" s="56" t="s">
        <v>7138</v>
      </c>
      <c r="M2432" s="73">
        <v>40542</v>
      </c>
      <c r="N2432" s="56"/>
      <c r="O2432" s="56"/>
      <c r="P2432" s="56" t="s">
        <v>7139</v>
      </c>
      <c r="Q2432" s="56"/>
      <c r="R2432" s="56" t="s">
        <v>18</v>
      </c>
      <c r="S2432" s="56" t="s">
        <v>11415</v>
      </c>
      <c r="T2432" s="56" t="s">
        <v>7140</v>
      </c>
      <c r="U2432" s="57">
        <v>94576540</v>
      </c>
      <c r="V2432" s="57">
        <v>-39331605.25</v>
      </c>
      <c r="W2432" s="57">
        <v>55244934.75</v>
      </c>
      <c r="X2432" s="57">
        <v>0</v>
      </c>
      <c r="Y2432" s="73">
        <v>40542</v>
      </c>
      <c r="Z2432" s="57">
        <v>-1867860.07</v>
      </c>
      <c r="AA2432" s="57">
        <v>0</v>
      </c>
      <c r="AB2432" s="57">
        <v>53377074.68</v>
      </c>
      <c r="AC2432" s="57">
        <v>0</v>
      </c>
      <c r="AD2432" s="56" t="s">
        <v>9255</v>
      </c>
      <c r="AE2432" s="57">
        <v>0</v>
      </c>
      <c r="AF2432" s="57">
        <v>0</v>
      </c>
      <c r="AG2432" s="57">
        <v>0</v>
      </c>
      <c r="AI2432"/>
      <c r="AJ2432"/>
    </row>
    <row r="2433" spans="1:36">
      <c r="A2433" s="56" t="s">
        <v>48</v>
      </c>
      <c r="B2433" s="56" t="s">
        <v>11427</v>
      </c>
      <c r="C2433" s="56">
        <v>2101010050</v>
      </c>
      <c r="D2433" s="56" t="s">
        <v>43</v>
      </c>
      <c r="E2433" s="56">
        <v>2101020050</v>
      </c>
      <c r="F2433" s="56">
        <v>5401010050</v>
      </c>
      <c r="G2433" s="56" t="s">
        <v>11428</v>
      </c>
      <c r="H2433" s="56">
        <v>400302</v>
      </c>
      <c r="I2433" s="56" t="s">
        <v>11477</v>
      </c>
      <c r="J2433" s="56" t="s">
        <v>5276</v>
      </c>
      <c r="K2433" s="56" t="s">
        <v>1306</v>
      </c>
      <c r="L2433" s="56" t="s">
        <v>7138</v>
      </c>
      <c r="M2433" s="73">
        <v>40542</v>
      </c>
      <c r="N2433" s="56"/>
      <c r="O2433" s="56"/>
      <c r="P2433" s="56" t="s">
        <v>7139</v>
      </c>
      <c r="Q2433" s="56"/>
      <c r="R2433" s="56" t="s">
        <v>18</v>
      </c>
      <c r="S2433" s="56" t="s">
        <v>11415</v>
      </c>
      <c r="T2433" s="56" t="s">
        <v>7140</v>
      </c>
      <c r="U2433" s="57">
        <v>541785538</v>
      </c>
      <c r="V2433" s="57">
        <v>-225313375.59</v>
      </c>
      <c r="W2433" s="57">
        <v>316472162.41000003</v>
      </c>
      <c r="X2433" s="57">
        <v>0</v>
      </c>
      <c r="Y2433" s="73">
        <v>40542</v>
      </c>
      <c r="Z2433" s="57">
        <v>-10700086.77</v>
      </c>
      <c r="AA2433" s="57">
        <v>0</v>
      </c>
      <c r="AB2433" s="57">
        <v>305772075.63999999</v>
      </c>
      <c r="AC2433" s="57">
        <v>0</v>
      </c>
      <c r="AD2433" s="56" t="s">
        <v>9255</v>
      </c>
      <c r="AE2433" s="57">
        <v>0</v>
      </c>
      <c r="AF2433" s="57">
        <v>0</v>
      </c>
      <c r="AG2433" s="57">
        <v>0</v>
      </c>
      <c r="AI2433"/>
      <c r="AJ2433"/>
    </row>
    <row r="2434" spans="1:36">
      <c r="A2434" s="56" t="s">
        <v>48</v>
      </c>
      <c r="B2434" s="56" t="s">
        <v>11427</v>
      </c>
      <c r="C2434" s="56">
        <v>2101010050</v>
      </c>
      <c r="D2434" s="56" t="s">
        <v>43</v>
      </c>
      <c r="E2434" s="56">
        <v>2101020050</v>
      </c>
      <c r="F2434" s="56">
        <v>5401010050</v>
      </c>
      <c r="G2434" s="56" t="s">
        <v>11428</v>
      </c>
      <c r="H2434" s="56">
        <v>400302</v>
      </c>
      <c r="I2434" s="56" t="s">
        <v>11477</v>
      </c>
      <c r="J2434" s="56" t="s">
        <v>5277</v>
      </c>
      <c r="K2434" s="56" t="s">
        <v>4858</v>
      </c>
      <c r="L2434" s="56" t="s">
        <v>7138</v>
      </c>
      <c r="M2434" s="73">
        <v>40542</v>
      </c>
      <c r="N2434" s="56"/>
      <c r="O2434" s="56"/>
      <c r="P2434" s="56" t="s">
        <v>7139</v>
      </c>
      <c r="Q2434" s="56"/>
      <c r="R2434" s="56" t="s">
        <v>18</v>
      </c>
      <c r="S2434" s="56" t="s">
        <v>11415</v>
      </c>
      <c r="T2434" s="56" t="s">
        <v>7140</v>
      </c>
      <c r="U2434" s="57">
        <v>21860318</v>
      </c>
      <c r="V2434" s="57">
        <v>-9091149.9299999997</v>
      </c>
      <c r="W2434" s="57">
        <v>12769168.07</v>
      </c>
      <c r="X2434" s="57">
        <v>0</v>
      </c>
      <c r="Y2434" s="73">
        <v>40542</v>
      </c>
      <c r="Z2434" s="57">
        <v>-431731.96</v>
      </c>
      <c r="AA2434" s="57">
        <v>0</v>
      </c>
      <c r="AB2434" s="57">
        <v>12337436.109999999</v>
      </c>
      <c r="AC2434" s="57">
        <v>0</v>
      </c>
      <c r="AD2434" s="56" t="s">
        <v>9255</v>
      </c>
      <c r="AE2434" s="57">
        <v>0</v>
      </c>
      <c r="AF2434" s="57">
        <v>0</v>
      </c>
      <c r="AG2434" s="57">
        <v>0</v>
      </c>
      <c r="AI2434"/>
      <c r="AJ2434"/>
    </row>
    <row r="2435" spans="1:36">
      <c r="A2435" s="56" t="s">
        <v>48</v>
      </c>
      <c r="B2435" s="56" t="s">
        <v>11427</v>
      </c>
      <c r="C2435" s="56">
        <v>2101010050</v>
      </c>
      <c r="D2435" s="56" t="s">
        <v>43</v>
      </c>
      <c r="E2435" s="56">
        <v>2101020050</v>
      </c>
      <c r="F2435" s="56">
        <v>5401010050</v>
      </c>
      <c r="G2435" s="56" t="s">
        <v>11428</v>
      </c>
      <c r="H2435" s="56">
        <v>400302</v>
      </c>
      <c r="I2435" s="56" t="s">
        <v>11564</v>
      </c>
      <c r="J2435" s="56" t="s">
        <v>5352</v>
      </c>
      <c r="K2435" s="56" t="s">
        <v>5051</v>
      </c>
      <c r="L2435" s="56" t="s">
        <v>7138</v>
      </c>
      <c r="M2435" s="73">
        <v>40542</v>
      </c>
      <c r="N2435" s="56"/>
      <c r="O2435" s="56"/>
      <c r="P2435" s="56" t="s">
        <v>7139</v>
      </c>
      <c r="Q2435" s="56"/>
      <c r="R2435" s="56" t="s">
        <v>18</v>
      </c>
      <c r="S2435" s="56" t="s">
        <v>11415</v>
      </c>
      <c r="T2435" s="56" t="s">
        <v>7140</v>
      </c>
      <c r="U2435" s="57">
        <v>219019630</v>
      </c>
      <c r="V2435" s="57">
        <v>-91191108.180000007</v>
      </c>
      <c r="W2435" s="57">
        <v>127828521.81999999</v>
      </c>
      <c r="X2435" s="57">
        <v>0</v>
      </c>
      <c r="Y2435" s="73">
        <v>40542</v>
      </c>
      <c r="Z2435" s="57">
        <v>-4321609.4800000004</v>
      </c>
      <c r="AA2435" s="57">
        <v>0</v>
      </c>
      <c r="AB2435" s="57">
        <v>123506912.34</v>
      </c>
      <c r="AC2435" s="57">
        <v>0</v>
      </c>
      <c r="AD2435" s="56" t="s">
        <v>9255</v>
      </c>
      <c r="AE2435" s="57">
        <v>0</v>
      </c>
      <c r="AF2435" s="57">
        <v>0</v>
      </c>
      <c r="AG2435" s="57">
        <v>0</v>
      </c>
      <c r="AI2435"/>
      <c r="AJ2435"/>
    </row>
    <row r="2436" spans="1:36">
      <c r="A2436" s="56" t="s">
        <v>48</v>
      </c>
      <c r="B2436" s="56" t="s">
        <v>11427</v>
      </c>
      <c r="C2436" s="56">
        <v>2101010050</v>
      </c>
      <c r="D2436" s="56" t="s">
        <v>43</v>
      </c>
      <c r="E2436" s="56">
        <v>2101020050</v>
      </c>
      <c r="F2436" s="56">
        <v>5401010050</v>
      </c>
      <c r="G2436" s="56" t="s">
        <v>11428</v>
      </c>
      <c r="H2436" s="56">
        <v>400302</v>
      </c>
      <c r="I2436" s="56" t="s">
        <v>11564</v>
      </c>
      <c r="J2436" s="56" t="s">
        <v>5353</v>
      </c>
      <c r="K2436" s="56" t="s">
        <v>5053</v>
      </c>
      <c r="L2436" s="56" t="s">
        <v>7138</v>
      </c>
      <c r="M2436" s="73">
        <v>40542</v>
      </c>
      <c r="N2436" s="56"/>
      <c r="O2436" s="56"/>
      <c r="P2436" s="56" t="s">
        <v>7139</v>
      </c>
      <c r="Q2436" s="56"/>
      <c r="R2436" s="56" t="s">
        <v>18</v>
      </c>
      <c r="S2436" s="56" t="s">
        <v>11415</v>
      </c>
      <c r="T2436" s="56" t="s">
        <v>7140</v>
      </c>
      <c r="U2436" s="57">
        <v>101077917</v>
      </c>
      <c r="V2436" s="57">
        <v>-42084845.420000002</v>
      </c>
      <c r="W2436" s="57">
        <v>58993071.579999998</v>
      </c>
      <c r="X2436" s="57">
        <v>0</v>
      </c>
      <c r="Y2436" s="73">
        <v>40542</v>
      </c>
      <c r="Z2436" s="57">
        <v>-1994429.83</v>
      </c>
      <c r="AA2436" s="57">
        <v>0</v>
      </c>
      <c r="AB2436" s="57">
        <v>56998641.75</v>
      </c>
      <c r="AC2436" s="57">
        <v>0</v>
      </c>
      <c r="AD2436" s="56" t="s">
        <v>9255</v>
      </c>
      <c r="AE2436" s="57">
        <v>0</v>
      </c>
      <c r="AF2436" s="57">
        <v>0</v>
      </c>
      <c r="AG2436" s="57">
        <v>0</v>
      </c>
      <c r="AI2436"/>
      <c r="AJ2436"/>
    </row>
    <row r="2437" spans="1:36">
      <c r="A2437" s="56" t="s">
        <v>48</v>
      </c>
      <c r="B2437" s="56" t="s">
        <v>11427</v>
      </c>
      <c r="C2437" s="56">
        <v>2101010050</v>
      </c>
      <c r="D2437" s="56" t="s">
        <v>43</v>
      </c>
      <c r="E2437" s="56">
        <v>2101020050</v>
      </c>
      <c r="F2437" s="56">
        <v>5401010050</v>
      </c>
      <c r="G2437" s="56" t="s">
        <v>11428</v>
      </c>
      <c r="H2437" s="56">
        <v>400302</v>
      </c>
      <c r="I2437" s="56" t="s">
        <v>11563</v>
      </c>
      <c r="J2437" s="56" t="s">
        <v>5339</v>
      </c>
      <c r="K2437" s="56" t="s">
        <v>7141</v>
      </c>
      <c r="L2437" s="56" t="s">
        <v>7138</v>
      </c>
      <c r="M2437" s="73">
        <v>40542</v>
      </c>
      <c r="N2437" s="56"/>
      <c r="O2437" s="56"/>
      <c r="P2437" s="56" t="s">
        <v>7139</v>
      </c>
      <c r="Q2437" s="56"/>
      <c r="R2437" s="56" t="s">
        <v>18</v>
      </c>
      <c r="S2437" s="56" t="s">
        <v>11415</v>
      </c>
      <c r="T2437" s="56" t="s">
        <v>7140</v>
      </c>
      <c r="U2437" s="57">
        <v>273912350</v>
      </c>
      <c r="V2437" s="57">
        <v>-114046264.64</v>
      </c>
      <c r="W2437" s="57">
        <v>159866085.36000001</v>
      </c>
      <c r="X2437" s="57">
        <v>0</v>
      </c>
      <c r="Y2437" s="73">
        <v>40542</v>
      </c>
      <c r="Z2437" s="57">
        <v>-5404731.1299999999</v>
      </c>
      <c r="AA2437" s="57">
        <v>0</v>
      </c>
      <c r="AB2437" s="57">
        <v>154461354.22999999</v>
      </c>
      <c r="AC2437" s="57">
        <v>0</v>
      </c>
      <c r="AD2437" s="56" t="s">
        <v>9255</v>
      </c>
      <c r="AE2437" s="57">
        <v>0</v>
      </c>
      <c r="AF2437" s="57">
        <v>0</v>
      </c>
      <c r="AG2437" s="57">
        <v>0</v>
      </c>
      <c r="AI2437"/>
      <c r="AJ2437"/>
    </row>
    <row r="2438" spans="1:36">
      <c r="A2438" s="56" t="s">
        <v>48</v>
      </c>
      <c r="B2438" s="56" t="s">
        <v>11427</v>
      </c>
      <c r="C2438" s="56">
        <v>2101010050</v>
      </c>
      <c r="D2438" s="56" t="s">
        <v>43</v>
      </c>
      <c r="E2438" s="56">
        <v>2101020050</v>
      </c>
      <c r="F2438" s="56">
        <v>5401010050</v>
      </c>
      <c r="G2438" s="56" t="s">
        <v>11428</v>
      </c>
      <c r="H2438" s="56">
        <v>400302</v>
      </c>
      <c r="I2438" s="56" t="s">
        <v>11600</v>
      </c>
      <c r="J2438" s="56" t="s">
        <v>5345</v>
      </c>
      <c r="K2438" s="56" t="s">
        <v>1603</v>
      </c>
      <c r="L2438" s="56" t="s">
        <v>7138</v>
      </c>
      <c r="M2438" s="73">
        <v>40542</v>
      </c>
      <c r="N2438" s="56"/>
      <c r="O2438" s="56"/>
      <c r="P2438" s="56" t="s">
        <v>7139</v>
      </c>
      <c r="Q2438" s="56"/>
      <c r="R2438" s="56" t="s">
        <v>18</v>
      </c>
      <c r="S2438" s="56" t="s">
        <v>11415</v>
      </c>
      <c r="T2438" s="56" t="s">
        <v>7140</v>
      </c>
      <c r="U2438" s="57">
        <v>240186180</v>
      </c>
      <c r="V2438" s="57">
        <v>-100004021.73999999</v>
      </c>
      <c r="W2438" s="57">
        <v>140182158.25999999</v>
      </c>
      <c r="X2438" s="57">
        <v>0</v>
      </c>
      <c r="Y2438" s="73">
        <v>40542</v>
      </c>
      <c r="Z2438" s="57">
        <v>-4739259.57</v>
      </c>
      <c r="AA2438" s="57">
        <v>0</v>
      </c>
      <c r="AB2438" s="57">
        <v>135442898.69</v>
      </c>
      <c r="AC2438" s="57">
        <v>0</v>
      </c>
      <c r="AD2438" s="56" t="s">
        <v>9255</v>
      </c>
      <c r="AE2438" s="57">
        <v>0</v>
      </c>
      <c r="AF2438" s="57">
        <v>0</v>
      </c>
      <c r="AG2438" s="57">
        <v>0</v>
      </c>
      <c r="AI2438"/>
      <c r="AJ2438"/>
    </row>
    <row r="2439" spans="1:36">
      <c r="A2439" s="56" t="s">
        <v>48</v>
      </c>
      <c r="B2439" s="56" t="s">
        <v>11427</v>
      </c>
      <c r="C2439" s="56">
        <v>2101010050</v>
      </c>
      <c r="D2439" s="56" t="s">
        <v>43</v>
      </c>
      <c r="E2439" s="56">
        <v>2101020050</v>
      </c>
      <c r="F2439" s="56">
        <v>5401010050</v>
      </c>
      <c r="G2439" s="56" t="s">
        <v>11428</v>
      </c>
      <c r="H2439" s="56">
        <v>400302</v>
      </c>
      <c r="I2439" s="56" t="s">
        <v>11566</v>
      </c>
      <c r="J2439" s="56" t="s">
        <v>5358</v>
      </c>
      <c r="K2439" s="56" t="s">
        <v>5066</v>
      </c>
      <c r="L2439" s="56" t="s">
        <v>7138</v>
      </c>
      <c r="M2439" s="73">
        <v>40542</v>
      </c>
      <c r="N2439" s="56"/>
      <c r="O2439" s="56"/>
      <c r="P2439" s="56" t="s">
        <v>7139</v>
      </c>
      <c r="Q2439" s="56"/>
      <c r="R2439" s="56" t="s">
        <v>18</v>
      </c>
      <c r="S2439" s="56" t="s">
        <v>11415</v>
      </c>
      <c r="T2439" s="56" t="s">
        <v>7140</v>
      </c>
      <c r="U2439" s="57">
        <v>37561743</v>
      </c>
      <c r="V2439" s="57">
        <v>-15639223.32</v>
      </c>
      <c r="W2439" s="57">
        <v>21922519.68</v>
      </c>
      <c r="X2439" s="57">
        <v>0</v>
      </c>
      <c r="Y2439" s="73">
        <v>40542</v>
      </c>
      <c r="Z2439" s="57">
        <v>-741153.6</v>
      </c>
      <c r="AA2439" s="57">
        <v>0</v>
      </c>
      <c r="AB2439" s="57">
        <v>21181366.079999998</v>
      </c>
      <c r="AC2439" s="57">
        <v>0</v>
      </c>
      <c r="AD2439" s="56" t="s">
        <v>9255</v>
      </c>
      <c r="AE2439" s="57">
        <v>0</v>
      </c>
      <c r="AF2439" s="57">
        <v>0</v>
      </c>
      <c r="AG2439" s="57">
        <v>0</v>
      </c>
      <c r="AI2439"/>
      <c r="AJ2439"/>
    </row>
    <row r="2440" spans="1:36">
      <c r="A2440" s="56" t="s">
        <v>48</v>
      </c>
      <c r="B2440" s="56" t="s">
        <v>11427</v>
      </c>
      <c r="C2440" s="56">
        <v>2101010050</v>
      </c>
      <c r="D2440" s="56" t="s">
        <v>43</v>
      </c>
      <c r="E2440" s="56">
        <v>2101020050</v>
      </c>
      <c r="F2440" s="56">
        <v>5401010050</v>
      </c>
      <c r="G2440" s="56" t="s">
        <v>11428</v>
      </c>
      <c r="H2440" s="56">
        <v>400302</v>
      </c>
      <c r="I2440" s="56" t="s">
        <v>11563</v>
      </c>
      <c r="J2440" s="56" t="s">
        <v>5341</v>
      </c>
      <c r="K2440" s="56" t="s">
        <v>5030</v>
      </c>
      <c r="L2440" s="56" t="s">
        <v>7138</v>
      </c>
      <c r="M2440" s="73">
        <v>40542</v>
      </c>
      <c r="N2440" s="56"/>
      <c r="O2440" s="56"/>
      <c r="P2440" s="56" t="s">
        <v>7139</v>
      </c>
      <c r="Q2440" s="56"/>
      <c r="R2440" s="56" t="s">
        <v>18</v>
      </c>
      <c r="S2440" s="56" t="s">
        <v>11415</v>
      </c>
      <c r="T2440" s="56" t="s">
        <v>7140</v>
      </c>
      <c r="U2440" s="57">
        <v>162905</v>
      </c>
      <c r="V2440" s="57">
        <v>-67827.02</v>
      </c>
      <c r="W2440" s="57">
        <v>95077.98</v>
      </c>
      <c r="X2440" s="57">
        <v>0</v>
      </c>
      <c r="Y2440" s="73">
        <v>40542</v>
      </c>
      <c r="Z2440" s="57">
        <v>-3214.38</v>
      </c>
      <c r="AA2440" s="57">
        <v>0</v>
      </c>
      <c r="AB2440" s="57">
        <v>91863.6</v>
      </c>
      <c r="AC2440" s="57">
        <v>0</v>
      </c>
      <c r="AD2440" s="56" t="s">
        <v>9255</v>
      </c>
      <c r="AE2440" s="57">
        <v>0</v>
      </c>
      <c r="AF2440" s="57">
        <v>0</v>
      </c>
      <c r="AG2440" s="57">
        <v>0</v>
      </c>
      <c r="AI2440"/>
      <c r="AJ2440"/>
    </row>
    <row r="2441" spans="1:36">
      <c r="A2441" s="56" t="s">
        <v>48</v>
      </c>
      <c r="B2441" s="56" t="s">
        <v>11427</v>
      </c>
      <c r="C2441" s="56">
        <v>2101010050</v>
      </c>
      <c r="D2441" s="56" t="s">
        <v>43</v>
      </c>
      <c r="E2441" s="56">
        <v>2101020050</v>
      </c>
      <c r="F2441" s="56">
        <v>5401010050</v>
      </c>
      <c r="G2441" s="56" t="s">
        <v>11428</v>
      </c>
      <c r="H2441" s="56">
        <v>400302</v>
      </c>
      <c r="I2441" s="56" t="s">
        <v>11601</v>
      </c>
      <c r="J2441" s="56" t="s">
        <v>5344</v>
      </c>
      <c r="K2441" s="56" t="s">
        <v>5038</v>
      </c>
      <c r="L2441" s="56" t="s">
        <v>7138</v>
      </c>
      <c r="M2441" s="73">
        <v>40542</v>
      </c>
      <c r="N2441" s="56"/>
      <c r="O2441" s="56"/>
      <c r="P2441" s="56" t="s">
        <v>7139</v>
      </c>
      <c r="Q2441" s="56"/>
      <c r="R2441" s="56" t="s">
        <v>18</v>
      </c>
      <c r="S2441" s="56" t="s">
        <v>11415</v>
      </c>
      <c r="T2441" s="56" t="s">
        <v>7140</v>
      </c>
      <c r="U2441" s="57">
        <v>38414510</v>
      </c>
      <c r="V2441" s="57">
        <v>-15994282.310000001</v>
      </c>
      <c r="W2441" s="57">
        <v>22420227.690000001</v>
      </c>
      <c r="X2441" s="57">
        <v>0</v>
      </c>
      <c r="Y2441" s="73">
        <v>40542</v>
      </c>
      <c r="Z2441" s="57">
        <v>-757980.04</v>
      </c>
      <c r="AA2441" s="57">
        <v>0</v>
      </c>
      <c r="AB2441" s="57">
        <v>21662247.649999999</v>
      </c>
      <c r="AC2441" s="57">
        <v>0</v>
      </c>
      <c r="AD2441" s="56" t="s">
        <v>9255</v>
      </c>
      <c r="AE2441" s="57">
        <v>0</v>
      </c>
      <c r="AF2441" s="57">
        <v>0</v>
      </c>
      <c r="AG2441" s="57">
        <v>0</v>
      </c>
      <c r="AI2441"/>
      <c r="AJ2441"/>
    </row>
    <row r="2442" spans="1:36">
      <c r="A2442" s="56" t="s">
        <v>48</v>
      </c>
      <c r="B2442" s="56" t="s">
        <v>11427</v>
      </c>
      <c r="C2442" s="56">
        <v>2101010050</v>
      </c>
      <c r="D2442" s="56" t="s">
        <v>43</v>
      </c>
      <c r="E2442" s="56">
        <v>2101020050</v>
      </c>
      <c r="F2442" s="56">
        <v>5401010050</v>
      </c>
      <c r="G2442" s="56" t="s">
        <v>11428</v>
      </c>
      <c r="H2442" s="56">
        <v>400303</v>
      </c>
      <c r="I2442" s="56" t="s">
        <v>11520</v>
      </c>
      <c r="J2442" s="56" t="s">
        <v>5457</v>
      </c>
      <c r="K2442" s="56" t="s">
        <v>4727</v>
      </c>
      <c r="L2442" s="56" t="s">
        <v>7138</v>
      </c>
      <c r="M2442" s="73">
        <v>40672</v>
      </c>
      <c r="N2442" s="56"/>
      <c r="O2442" s="56"/>
      <c r="P2442" s="56" t="s">
        <v>7139</v>
      </c>
      <c r="Q2442" s="56"/>
      <c r="R2442" s="56" t="s">
        <v>18</v>
      </c>
      <c r="S2442" s="56" t="s">
        <v>11415</v>
      </c>
      <c r="T2442" s="56" t="s">
        <v>7140</v>
      </c>
      <c r="U2442" s="57">
        <v>171200810</v>
      </c>
      <c r="V2442" s="57">
        <v>-68274927.760000005</v>
      </c>
      <c r="W2442" s="57">
        <v>102925882.23999999</v>
      </c>
      <c r="X2442" s="57">
        <v>0</v>
      </c>
      <c r="Y2442" s="73">
        <v>40672</v>
      </c>
      <c r="Z2442" s="57">
        <v>-3440099.45</v>
      </c>
      <c r="AA2442" s="57">
        <v>0</v>
      </c>
      <c r="AB2442" s="57">
        <v>99485782.790000007</v>
      </c>
      <c r="AC2442" s="57">
        <v>0</v>
      </c>
      <c r="AD2442" s="56" t="s">
        <v>9255</v>
      </c>
      <c r="AE2442" s="57">
        <v>0</v>
      </c>
      <c r="AF2442" s="57">
        <v>0</v>
      </c>
      <c r="AG2442" s="57">
        <v>0</v>
      </c>
      <c r="AI2442"/>
      <c r="AJ2442"/>
    </row>
    <row r="2443" spans="1:36">
      <c r="A2443" s="56" t="s">
        <v>48</v>
      </c>
      <c r="B2443" s="56" t="s">
        <v>11427</v>
      </c>
      <c r="C2443" s="56">
        <v>2101010050</v>
      </c>
      <c r="D2443" s="56" t="s">
        <v>43</v>
      </c>
      <c r="E2443" s="56">
        <v>2101020050</v>
      </c>
      <c r="F2443" s="56">
        <v>5401010050</v>
      </c>
      <c r="G2443" s="56" t="s">
        <v>11428</v>
      </c>
      <c r="H2443" s="56">
        <v>400303</v>
      </c>
      <c r="I2443" s="56" t="s">
        <v>11520</v>
      </c>
      <c r="J2443" s="56" t="s">
        <v>5458</v>
      </c>
      <c r="K2443" s="56" t="s">
        <v>4729</v>
      </c>
      <c r="L2443" s="56" t="s">
        <v>7138</v>
      </c>
      <c r="M2443" s="73">
        <v>40672</v>
      </c>
      <c r="N2443" s="56"/>
      <c r="O2443" s="56"/>
      <c r="P2443" s="56" t="s">
        <v>7139</v>
      </c>
      <c r="Q2443" s="56"/>
      <c r="R2443" s="56" t="s">
        <v>18</v>
      </c>
      <c r="S2443" s="56" t="s">
        <v>11415</v>
      </c>
      <c r="T2443" s="56" t="s">
        <v>7140</v>
      </c>
      <c r="U2443" s="57">
        <v>666363035</v>
      </c>
      <c r="V2443" s="57">
        <v>-265250572.27000001</v>
      </c>
      <c r="W2443" s="57">
        <v>401112462.73000002</v>
      </c>
      <c r="X2443" s="57">
        <v>0</v>
      </c>
      <c r="Y2443" s="73">
        <v>40672</v>
      </c>
      <c r="Z2443" s="57">
        <v>-13407913.1</v>
      </c>
      <c r="AA2443" s="57">
        <v>0</v>
      </c>
      <c r="AB2443" s="57">
        <v>387704549.63</v>
      </c>
      <c r="AC2443" s="57">
        <v>0</v>
      </c>
      <c r="AD2443" s="56" t="s">
        <v>9255</v>
      </c>
      <c r="AE2443" s="57">
        <v>0</v>
      </c>
      <c r="AF2443" s="57">
        <v>0</v>
      </c>
      <c r="AG2443" s="57">
        <v>0</v>
      </c>
      <c r="AI2443"/>
      <c r="AJ2443"/>
    </row>
    <row r="2444" spans="1:36">
      <c r="A2444" s="56" t="s">
        <v>48</v>
      </c>
      <c r="B2444" s="56" t="s">
        <v>11427</v>
      </c>
      <c r="C2444" s="56">
        <v>2101010050</v>
      </c>
      <c r="D2444" s="56" t="s">
        <v>43</v>
      </c>
      <c r="E2444" s="56">
        <v>2101020050</v>
      </c>
      <c r="F2444" s="56">
        <v>5401010050</v>
      </c>
      <c r="G2444" s="56" t="s">
        <v>11428</v>
      </c>
      <c r="H2444" s="56">
        <v>400303</v>
      </c>
      <c r="I2444" s="56" t="s">
        <v>11520</v>
      </c>
      <c r="J2444" s="56" t="s">
        <v>5460</v>
      </c>
      <c r="K2444" s="56" t="s">
        <v>4732</v>
      </c>
      <c r="L2444" s="56" t="s">
        <v>7138</v>
      </c>
      <c r="M2444" s="73">
        <v>40672</v>
      </c>
      <c r="N2444" s="56"/>
      <c r="O2444" s="56"/>
      <c r="P2444" s="56" t="s">
        <v>7139</v>
      </c>
      <c r="Q2444" s="56"/>
      <c r="R2444" s="56" t="s">
        <v>18</v>
      </c>
      <c r="S2444" s="56" t="s">
        <v>11415</v>
      </c>
      <c r="T2444" s="56" t="s">
        <v>7140</v>
      </c>
      <c r="U2444" s="57">
        <v>574040027</v>
      </c>
      <c r="V2444" s="57">
        <v>-228506397.88999999</v>
      </c>
      <c r="W2444" s="57">
        <v>345533629.11000001</v>
      </c>
      <c r="X2444" s="57">
        <v>0</v>
      </c>
      <c r="Y2444" s="73">
        <v>40672</v>
      </c>
      <c r="Z2444" s="57">
        <v>-11550072.439999999</v>
      </c>
      <c r="AA2444" s="57">
        <v>0</v>
      </c>
      <c r="AB2444" s="57">
        <v>333983556.67000002</v>
      </c>
      <c r="AC2444" s="57">
        <v>0</v>
      </c>
      <c r="AD2444" s="56" t="s">
        <v>9255</v>
      </c>
      <c r="AE2444" s="57">
        <v>0</v>
      </c>
      <c r="AF2444" s="57">
        <v>0</v>
      </c>
      <c r="AG2444" s="57">
        <v>0</v>
      </c>
      <c r="AI2444"/>
      <c r="AJ2444"/>
    </row>
    <row r="2445" spans="1:36">
      <c r="A2445" s="56" t="s">
        <v>48</v>
      </c>
      <c r="B2445" s="56" t="s">
        <v>11427</v>
      </c>
      <c r="C2445" s="56">
        <v>2101010050</v>
      </c>
      <c r="D2445" s="56" t="s">
        <v>43</v>
      </c>
      <c r="E2445" s="56">
        <v>2101020050</v>
      </c>
      <c r="F2445" s="56">
        <v>5401010050</v>
      </c>
      <c r="G2445" s="56" t="s">
        <v>11428</v>
      </c>
      <c r="H2445" s="56">
        <v>400303</v>
      </c>
      <c r="I2445" s="56" t="s">
        <v>11520</v>
      </c>
      <c r="J2445" s="56" t="s">
        <v>5463</v>
      </c>
      <c r="K2445" s="56" t="s">
        <v>1234</v>
      </c>
      <c r="L2445" s="56" t="s">
        <v>7138</v>
      </c>
      <c r="M2445" s="73">
        <v>40672</v>
      </c>
      <c r="N2445" s="56"/>
      <c r="O2445" s="56"/>
      <c r="P2445" s="56" t="s">
        <v>7139</v>
      </c>
      <c r="Q2445" s="56"/>
      <c r="R2445" s="56" t="s">
        <v>18</v>
      </c>
      <c r="S2445" s="56" t="s">
        <v>11415</v>
      </c>
      <c r="T2445" s="56" t="s">
        <v>7140</v>
      </c>
      <c r="U2445" s="57">
        <v>444364024</v>
      </c>
      <c r="V2445" s="57">
        <v>-176925419.49000001</v>
      </c>
      <c r="W2445" s="57">
        <v>267438604.50999999</v>
      </c>
      <c r="X2445" s="57">
        <v>0</v>
      </c>
      <c r="Y2445" s="73">
        <v>40672</v>
      </c>
      <c r="Z2445" s="57">
        <v>-8939490.8000000007</v>
      </c>
      <c r="AA2445" s="57">
        <v>0</v>
      </c>
      <c r="AB2445" s="57">
        <v>258499113.71000001</v>
      </c>
      <c r="AC2445" s="57">
        <v>0</v>
      </c>
      <c r="AD2445" s="56" t="s">
        <v>9255</v>
      </c>
      <c r="AE2445" s="57">
        <v>0</v>
      </c>
      <c r="AF2445" s="57">
        <v>0</v>
      </c>
      <c r="AG2445" s="57">
        <v>0</v>
      </c>
      <c r="AI2445"/>
      <c r="AJ2445"/>
    </row>
    <row r="2446" spans="1:36">
      <c r="A2446" s="56" t="s">
        <v>48</v>
      </c>
      <c r="B2446" s="56" t="s">
        <v>11427</v>
      </c>
      <c r="C2446" s="56">
        <v>2101010050</v>
      </c>
      <c r="D2446" s="56" t="s">
        <v>43</v>
      </c>
      <c r="E2446" s="56">
        <v>2101020050</v>
      </c>
      <c r="F2446" s="56">
        <v>5401010050</v>
      </c>
      <c r="G2446" s="56" t="s">
        <v>11428</v>
      </c>
      <c r="H2446" s="56">
        <v>400303</v>
      </c>
      <c r="I2446" s="56" t="s">
        <v>11520</v>
      </c>
      <c r="J2446" s="56" t="s">
        <v>5473</v>
      </c>
      <c r="K2446" s="56" t="s">
        <v>4755</v>
      </c>
      <c r="L2446" s="56" t="s">
        <v>7138</v>
      </c>
      <c r="M2446" s="73">
        <v>40672</v>
      </c>
      <c r="N2446" s="56"/>
      <c r="O2446" s="56"/>
      <c r="P2446" s="56" t="s">
        <v>7139</v>
      </c>
      <c r="Q2446" s="56"/>
      <c r="R2446" s="56" t="s">
        <v>18</v>
      </c>
      <c r="S2446" s="56" t="s">
        <v>11415</v>
      </c>
      <c r="T2446" s="56" t="s">
        <v>7140</v>
      </c>
      <c r="U2446" s="57">
        <v>28637901</v>
      </c>
      <c r="V2446" s="57">
        <v>-11399703.67</v>
      </c>
      <c r="W2446" s="57">
        <v>17238197.329999998</v>
      </c>
      <c r="X2446" s="57">
        <v>0</v>
      </c>
      <c r="Y2446" s="73">
        <v>40672</v>
      </c>
      <c r="Z2446" s="57">
        <v>-576217.52</v>
      </c>
      <c r="AA2446" s="57">
        <v>0</v>
      </c>
      <c r="AB2446" s="57">
        <v>16661979.810000001</v>
      </c>
      <c r="AC2446" s="57">
        <v>0</v>
      </c>
      <c r="AD2446" s="56" t="s">
        <v>9255</v>
      </c>
      <c r="AE2446" s="57">
        <v>0</v>
      </c>
      <c r="AF2446" s="57">
        <v>0</v>
      </c>
      <c r="AG2446" s="57">
        <v>0</v>
      </c>
      <c r="AI2446"/>
      <c r="AJ2446"/>
    </row>
    <row r="2447" spans="1:36">
      <c r="A2447" s="56" t="s">
        <v>48</v>
      </c>
      <c r="B2447" s="56" t="s">
        <v>11427</v>
      </c>
      <c r="C2447" s="56">
        <v>2101010050</v>
      </c>
      <c r="D2447" s="56" t="s">
        <v>43</v>
      </c>
      <c r="E2447" s="56">
        <v>2101020050</v>
      </c>
      <c r="F2447" s="56">
        <v>5401010050</v>
      </c>
      <c r="G2447" s="56" t="s">
        <v>11428</v>
      </c>
      <c r="H2447" s="56">
        <v>400303</v>
      </c>
      <c r="I2447" s="56" t="s">
        <v>11479</v>
      </c>
      <c r="J2447" s="56" t="s">
        <v>5485</v>
      </c>
      <c r="K2447" s="56" t="s">
        <v>4775</v>
      </c>
      <c r="L2447" s="56" t="s">
        <v>7138</v>
      </c>
      <c r="M2447" s="73">
        <v>40672</v>
      </c>
      <c r="N2447" s="56"/>
      <c r="O2447" s="56"/>
      <c r="P2447" s="56" t="s">
        <v>7139</v>
      </c>
      <c r="Q2447" s="56"/>
      <c r="R2447" s="56" t="s">
        <v>18</v>
      </c>
      <c r="S2447" s="56" t="s">
        <v>11415</v>
      </c>
      <c r="T2447" s="56" t="s">
        <v>7140</v>
      </c>
      <c r="U2447" s="57">
        <v>575893107</v>
      </c>
      <c r="V2447" s="57">
        <v>-229367039.78999999</v>
      </c>
      <c r="W2447" s="57">
        <v>346526067.20999998</v>
      </c>
      <c r="X2447" s="57">
        <v>0</v>
      </c>
      <c r="Y2447" s="73">
        <v>40672</v>
      </c>
      <c r="Z2447" s="57">
        <v>-11582874</v>
      </c>
      <c r="AA2447" s="57">
        <v>0</v>
      </c>
      <c r="AB2447" s="57">
        <v>334943193.20999998</v>
      </c>
      <c r="AC2447" s="57">
        <v>0</v>
      </c>
      <c r="AD2447" s="56" t="s">
        <v>9255</v>
      </c>
      <c r="AE2447" s="57">
        <v>0</v>
      </c>
      <c r="AF2447" s="57">
        <v>0</v>
      </c>
      <c r="AG2447" s="57">
        <v>0</v>
      </c>
      <c r="AI2447"/>
      <c r="AJ2447"/>
    </row>
    <row r="2448" spans="1:36">
      <c r="A2448" s="56" t="s">
        <v>48</v>
      </c>
      <c r="B2448" s="56" t="s">
        <v>11427</v>
      </c>
      <c r="C2448" s="56">
        <v>2101010050</v>
      </c>
      <c r="D2448" s="56" t="s">
        <v>43</v>
      </c>
      <c r="E2448" s="56">
        <v>2101020050</v>
      </c>
      <c r="F2448" s="56">
        <v>5401010050</v>
      </c>
      <c r="G2448" s="56" t="s">
        <v>11428</v>
      </c>
      <c r="H2448" s="56">
        <v>400303</v>
      </c>
      <c r="I2448" s="56" t="s">
        <v>11479</v>
      </c>
      <c r="J2448" s="56" t="s">
        <v>5487</v>
      </c>
      <c r="K2448" s="56" t="s">
        <v>4778</v>
      </c>
      <c r="L2448" s="56" t="s">
        <v>7138</v>
      </c>
      <c r="M2448" s="73">
        <v>40672</v>
      </c>
      <c r="N2448" s="56"/>
      <c r="O2448" s="56"/>
      <c r="P2448" s="56" t="s">
        <v>7139</v>
      </c>
      <c r="Q2448" s="56"/>
      <c r="R2448" s="56" t="s">
        <v>18</v>
      </c>
      <c r="S2448" s="56" t="s">
        <v>11415</v>
      </c>
      <c r="T2448" s="56" t="s">
        <v>7140</v>
      </c>
      <c r="U2448" s="57">
        <v>191793095</v>
      </c>
      <c r="V2448" s="57">
        <v>-76349606.5</v>
      </c>
      <c r="W2448" s="57">
        <v>115443488.5</v>
      </c>
      <c r="X2448" s="57">
        <v>0</v>
      </c>
      <c r="Y2448" s="73">
        <v>40672</v>
      </c>
      <c r="Z2448" s="57">
        <v>-3858893.31</v>
      </c>
      <c r="AA2448" s="57">
        <v>0</v>
      </c>
      <c r="AB2448" s="57">
        <v>111584595.19</v>
      </c>
      <c r="AC2448" s="57">
        <v>0</v>
      </c>
      <c r="AD2448" s="56" t="s">
        <v>9255</v>
      </c>
      <c r="AE2448" s="57">
        <v>0</v>
      </c>
      <c r="AF2448" s="57">
        <v>0</v>
      </c>
      <c r="AG2448" s="57">
        <v>0</v>
      </c>
      <c r="AI2448"/>
      <c r="AJ2448"/>
    </row>
    <row r="2449" spans="1:36">
      <c r="A2449" s="56" t="s">
        <v>48</v>
      </c>
      <c r="B2449" s="56" t="s">
        <v>11427</v>
      </c>
      <c r="C2449" s="56">
        <v>2101010050</v>
      </c>
      <c r="D2449" s="56" t="s">
        <v>43</v>
      </c>
      <c r="E2449" s="56">
        <v>2101020050</v>
      </c>
      <c r="F2449" s="56">
        <v>5401010050</v>
      </c>
      <c r="G2449" s="56" t="s">
        <v>11428</v>
      </c>
      <c r="H2449" s="56">
        <v>400303</v>
      </c>
      <c r="I2449" s="56" t="s">
        <v>11479</v>
      </c>
      <c r="J2449" s="56" t="s">
        <v>5488</v>
      </c>
      <c r="K2449" s="56" t="s">
        <v>1552</v>
      </c>
      <c r="L2449" s="56" t="s">
        <v>7138</v>
      </c>
      <c r="M2449" s="73">
        <v>40672</v>
      </c>
      <c r="N2449" s="56"/>
      <c r="O2449" s="56"/>
      <c r="P2449" s="56" t="s">
        <v>7139</v>
      </c>
      <c r="Q2449" s="56"/>
      <c r="R2449" s="56" t="s">
        <v>18</v>
      </c>
      <c r="S2449" s="56" t="s">
        <v>11415</v>
      </c>
      <c r="T2449" s="56" t="s">
        <v>7140</v>
      </c>
      <c r="U2449" s="57">
        <v>20643794</v>
      </c>
      <c r="V2449" s="57">
        <v>-8217947.1200000001</v>
      </c>
      <c r="W2449" s="57">
        <v>12425846.880000001</v>
      </c>
      <c r="X2449" s="57">
        <v>0</v>
      </c>
      <c r="Y2449" s="73">
        <v>40672</v>
      </c>
      <c r="Z2449" s="57">
        <v>-415354.89</v>
      </c>
      <c r="AA2449" s="57">
        <v>0</v>
      </c>
      <c r="AB2449" s="57">
        <v>12010491.99</v>
      </c>
      <c r="AC2449" s="57">
        <v>0</v>
      </c>
      <c r="AD2449" s="56" t="s">
        <v>9255</v>
      </c>
      <c r="AE2449" s="57">
        <v>0</v>
      </c>
      <c r="AF2449" s="57">
        <v>0</v>
      </c>
      <c r="AG2449" s="57">
        <v>0</v>
      </c>
      <c r="AI2449"/>
      <c r="AJ2449"/>
    </row>
    <row r="2450" spans="1:36">
      <c r="A2450" s="56" t="s">
        <v>48</v>
      </c>
      <c r="B2450" s="56" t="s">
        <v>11427</v>
      </c>
      <c r="C2450" s="56">
        <v>2101010050</v>
      </c>
      <c r="D2450" s="56" t="s">
        <v>43</v>
      </c>
      <c r="E2450" s="56">
        <v>2101020050</v>
      </c>
      <c r="F2450" s="56">
        <v>5401010050</v>
      </c>
      <c r="G2450" s="56" t="s">
        <v>11428</v>
      </c>
      <c r="H2450" s="56">
        <v>400303</v>
      </c>
      <c r="I2450" s="56" t="s">
        <v>11479</v>
      </c>
      <c r="J2450" s="56" t="s">
        <v>5512</v>
      </c>
      <c r="K2450" s="56" t="s">
        <v>4818</v>
      </c>
      <c r="L2450" s="56" t="s">
        <v>7138</v>
      </c>
      <c r="M2450" s="73">
        <v>40672</v>
      </c>
      <c r="N2450" s="56"/>
      <c r="O2450" s="56"/>
      <c r="P2450" s="56" t="s">
        <v>7139</v>
      </c>
      <c r="Q2450" s="56"/>
      <c r="R2450" s="56" t="s">
        <v>18</v>
      </c>
      <c r="S2450" s="56" t="s">
        <v>11415</v>
      </c>
      <c r="T2450" s="56" t="s">
        <v>7140</v>
      </c>
      <c r="U2450" s="57">
        <v>95836723</v>
      </c>
      <c r="V2450" s="57">
        <v>-38151399.869999997</v>
      </c>
      <c r="W2450" s="57">
        <v>57685323.130000003</v>
      </c>
      <c r="X2450" s="57">
        <v>0</v>
      </c>
      <c r="Y2450" s="73">
        <v>40672</v>
      </c>
      <c r="Z2450" s="57">
        <v>-1928227.97</v>
      </c>
      <c r="AA2450" s="57">
        <v>0</v>
      </c>
      <c r="AB2450" s="57">
        <v>55757095.159999996</v>
      </c>
      <c r="AC2450" s="57">
        <v>0</v>
      </c>
      <c r="AD2450" s="56" t="s">
        <v>9255</v>
      </c>
      <c r="AE2450" s="57">
        <v>0</v>
      </c>
      <c r="AF2450" s="57">
        <v>0</v>
      </c>
      <c r="AG2450" s="57">
        <v>0</v>
      </c>
      <c r="AI2450"/>
      <c r="AJ2450"/>
    </row>
    <row r="2451" spans="1:36">
      <c r="A2451" s="56" t="s">
        <v>48</v>
      </c>
      <c r="B2451" s="56" t="s">
        <v>11427</v>
      </c>
      <c r="C2451" s="56">
        <v>2101010050</v>
      </c>
      <c r="D2451" s="56" t="s">
        <v>43</v>
      </c>
      <c r="E2451" s="56">
        <v>2101020050</v>
      </c>
      <c r="F2451" s="56">
        <v>5401010050</v>
      </c>
      <c r="G2451" s="56" t="s">
        <v>11428</v>
      </c>
      <c r="H2451" s="56">
        <v>400303</v>
      </c>
      <c r="I2451" s="56" t="s">
        <v>11479</v>
      </c>
      <c r="J2451" s="56" t="s">
        <v>5532</v>
      </c>
      <c r="K2451" s="56" t="s">
        <v>1585</v>
      </c>
      <c r="L2451" s="56" t="s">
        <v>7138</v>
      </c>
      <c r="M2451" s="73">
        <v>40672</v>
      </c>
      <c r="N2451" s="56"/>
      <c r="O2451" s="56"/>
      <c r="P2451" s="56" t="s">
        <v>7139</v>
      </c>
      <c r="Q2451" s="56"/>
      <c r="R2451" s="56" t="s">
        <v>18</v>
      </c>
      <c r="S2451" s="56" t="s">
        <v>11415</v>
      </c>
      <c r="T2451" s="56" t="s">
        <v>7140</v>
      </c>
      <c r="U2451" s="57">
        <v>85809559</v>
      </c>
      <c r="V2451" s="57">
        <v>-34156863.920000002</v>
      </c>
      <c r="W2451" s="57">
        <v>51652695.079999998</v>
      </c>
      <c r="X2451" s="57">
        <v>0</v>
      </c>
      <c r="Y2451" s="73">
        <v>40672</v>
      </c>
      <c r="Z2451" s="57">
        <v>-1726585.96</v>
      </c>
      <c r="AA2451" s="57">
        <v>0</v>
      </c>
      <c r="AB2451" s="57">
        <v>49926109.119999997</v>
      </c>
      <c r="AC2451" s="57">
        <v>0</v>
      </c>
      <c r="AD2451" s="56" t="s">
        <v>9255</v>
      </c>
      <c r="AE2451" s="57">
        <v>0</v>
      </c>
      <c r="AF2451" s="57">
        <v>0</v>
      </c>
      <c r="AG2451" s="57">
        <v>0</v>
      </c>
      <c r="AI2451"/>
      <c r="AJ2451"/>
    </row>
    <row r="2452" spans="1:36">
      <c r="A2452" s="56" t="s">
        <v>48</v>
      </c>
      <c r="B2452" s="56" t="s">
        <v>11427</v>
      </c>
      <c r="C2452" s="56">
        <v>2101010050</v>
      </c>
      <c r="D2452" s="56" t="s">
        <v>43</v>
      </c>
      <c r="E2452" s="56">
        <v>2101020050</v>
      </c>
      <c r="F2452" s="56">
        <v>5401010050</v>
      </c>
      <c r="G2452" s="56" t="s">
        <v>11428</v>
      </c>
      <c r="H2452" s="56">
        <v>400303</v>
      </c>
      <c r="I2452" s="56" t="s">
        <v>11479</v>
      </c>
      <c r="J2452" s="56" t="s">
        <v>5535</v>
      </c>
      <c r="K2452" s="56" t="s">
        <v>1306</v>
      </c>
      <c r="L2452" s="56" t="s">
        <v>7138</v>
      </c>
      <c r="M2452" s="73">
        <v>40672</v>
      </c>
      <c r="N2452" s="56"/>
      <c r="O2452" s="56"/>
      <c r="P2452" s="56" t="s">
        <v>7139</v>
      </c>
      <c r="Q2452" s="56"/>
      <c r="R2452" s="56" t="s">
        <v>18</v>
      </c>
      <c r="S2452" s="56" t="s">
        <v>11415</v>
      </c>
      <c r="T2452" s="56" t="s">
        <v>7140</v>
      </c>
      <c r="U2452" s="57">
        <v>501114231</v>
      </c>
      <c r="V2452" s="57">
        <v>-199468018.24000001</v>
      </c>
      <c r="W2452" s="57">
        <v>301646212.75999999</v>
      </c>
      <c r="X2452" s="57">
        <v>0</v>
      </c>
      <c r="Y2452" s="73">
        <v>40672</v>
      </c>
      <c r="Z2452" s="57">
        <v>-10083085.289999999</v>
      </c>
      <c r="AA2452" s="57">
        <v>0</v>
      </c>
      <c r="AB2452" s="57">
        <v>291563127.47000003</v>
      </c>
      <c r="AC2452" s="57">
        <v>0</v>
      </c>
      <c r="AD2452" s="56" t="s">
        <v>9255</v>
      </c>
      <c r="AE2452" s="57">
        <v>0</v>
      </c>
      <c r="AF2452" s="57">
        <v>0</v>
      </c>
      <c r="AG2452" s="57">
        <v>0</v>
      </c>
      <c r="AI2452"/>
      <c r="AJ2452"/>
    </row>
    <row r="2453" spans="1:36">
      <c r="A2453" s="56" t="s">
        <v>48</v>
      </c>
      <c r="B2453" s="56" t="s">
        <v>11427</v>
      </c>
      <c r="C2453" s="56">
        <v>2101010050</v>
      </c>
      <c r="D2453" s="56" t="s">
        <v>43</v>
      </c>
      <c r="E2453" s="56">
        <v>2101020050</v>
      </c>
      <c r="F2453" s="56">
        <v>5401010050</v>
      </c>
      <c r="G2453" s="56" t="s">
        <v>11428</v>
      </c>
      <c r="H2453" s="56">
        <v>400303</v>
      </c>
      <c r="I2453" s="56" t="s">
        <v>11479</v>
      </c>
      <c r="J2453" s="56" t="s">
        <v>5536</v>
      </c>
      <c r="K2453" s="56" t="s">
        <v>4858</v>
      </c>
      <c r="L2453" s="56" t="s">
        <v>7138</v>
      </c>
      <c r="M2453" s="73">
        <v>40672</v>
      </c>
      <c r="N2453" s="56"/>
      <c r="O2453" s="56"/>
      <c r="P2453" s="56" t="s">
        <v>7139</v>
      </c>
      <c r="Q2453" s="56"/>
      <c r="R2453" s="56" t="s">
        <v>18</v>
      </c>
      <c r="S2453" s="56" t="s">
        <v>11415</v>
      </c>
      <c r="T2453" s="56" t="s">
        <v>7140</v>
      </c>
      <c r="U2453" s="57">
        <v>12718289</v>
      </c>
      <c r="V2453" s="57">
        <v>-5062625.0999999996</v>
      </c>
      <c r="W2453" s="57">
        <v>7655663.9000000004</v>
      </c>
      <c r="X2453" s="57">
        <v>0</v>
      </c>
      <c r="Y2453" s="73">
        <v>40672</v>
      </c>
      <c r="Z2453" s="57">
        <v>-255904.42</v>
      </c>
      <c r="AA2453" s="57">
        <v>0</v>
      </c>
      <c r="AB2453" s="57">
        <v>7399759.4800000004</v>
      </c>
      <c r="AC2453" s="57">
        <v>0</v>
      </c>
      <c r="AD2453" s="56" t="s">
        <v>9255</v>
      </c>
      <c r="AE2453" s="57">
        <v>0</v>
      </c>
      <c r="AF2453" s="57">
        <v>0</v>
      </c>
      <c r="AG2453" s="57">
        <v>0</v>
      </c>
      <c r="AI2453"/>
      <c r="AJ2453"/>
    </row>
    <row r="2454" spans="1:36">
      <c r="A2454" s="56" t="s">
        <v>48</v>
      </c>
      <c r="B2454" s="56" t="s">
        <v>11427</v>
      </c>
      <c r="C2454" s="56">
        <v>2101010050</v>
      </c>
      <c r="D2454" s="56" t="s">
        <v>43</v>
      </c>
      <c r="E2454" s="56">
        <v>2101020050</v>
      </c>
      <c r="F2454" s="56">
        <v>5401010050</v>
      </c>
      <c r="G2454" s="56" t="s">
        <v>11428</v>
      </c>
      <c r="H2454" s="56">
        <v>400303</v>
      </c>
      <c r="I2454" s="56" t="s">
        <v>11574</v>
      </c>
      <c r="J2454" s="56" t="s">
        <v>5624</v>
      </c>
      <c r="K2454" s="56" t="s">
        <v>5051</v>
      </c>
      <c r="L2454" s="56" t="s">
        <v>7138</v>
      </c>
      <c r="M2454" s="73">
        <v>40672</v>
      </c>
      <c r="N2454" s="56"/>
      <c r="O2454" s="56"/>
      <c r="P2454" s="56" t="s">
        <v>7139</v>
      </c>
      <c r="Q2454" s="56"/>
      <c r="R2454" s="56" t="s">
        <v>18</v>
      </c>
      <c r="S2454" s="56" t="s">
        <v>11415</v>
      </c>
      <c r="T2454" s="56" t="s">
        <v>7140</v>
      </c>
      <c r="U2454" s="57">
        <v>464818741</v>
      </c>
      <c r="V2454" s="57">
        <v>-185505571.44</v>
      </c>
      <c r="W2454" s="57">
        <v>279313169.56</v>
      </c>
      <c r="X2454" s="57">
        <v>0</v>
      </c>
      <c r="Y2454" s="73">
        <v>40672</v>
      </c>
      <c r="Z2454" s="57">
        <v>-9335093.3900000006</v>
      </c>
      <c r="AA2454" s="57">
        <v>0</v>
      </c>
      <c r="AB2454" s="57">
        <v>269978076.17000002</v>
      </c>
      <c r="AC2454" s="57">
        <v>0</v>
      </c>
      <c r="AD2454" s="56" t="s">
        <v>9255</v>
      </c>
      <c r="AE2454" s="57">
        <v>0</v>
      </c>
      <c r="AF2454" s="57">
        <v>0</v>
      </c>
      <c r="AG2454" s="57">
        <v>0</v>
      </c>
      <c r="AI2454"/>
      <c r="AJ2454"/>
    </row>
    <row r="2455" spans="1:36">
      <c r="A2455" s="56" t="s">
        <v>48</v>
      </c>
      <c r="B2455" s="56" t="s">
        <v>11427</v>
      </c>
      <c r="C2455" s="56">
        <v>2101010050</v>
      </c>
      <c r="D2455" s="56" t="s">
        <v>43</v>
      </c>
      <c r="E2455" s="56">
        <v>2101020050</v>
      </c>
      <c r="F2455" s="56">
        <v>5401010050</v>
      </c>
      <c r="G2455" s="56" t="s">
        <v>11428</v>
      </c>
      <c r="H2455" s="56">
        <v>400303</v>
      </c>
      <c r="I2455" s="56" t="s">
        <v>11574</v>
      </c>
      <c r="J2455" s="56" t="s">
        <v>5625</v>
      </c>
      <c r="K2455" s="56" t="s">
        <v>5053</v>
      </c>
      <c r="L2455" s="56" t="s">
        <v>7138</v>
      </c>
      <c r="M2455" s="73">
        <v>40672</v>
      </c>
      <c r="N2455" s="56"/>
      <c r="O2455" s="56"/>
      <c r="P2455" s="56" t="s">
        <v>7139</v>
      </c>
      <c r="Q2455" s="56"/>
      <c r="R2455" s="56" t="s">
        <v>18</v>
      </c>
      <c r="S2455" s="56" t="s">
        <v>11415</v>
      </c>
      <c r="T2455" s="56" t="s">
        <v>7140</v>
      </c>
      <c r="U2455" s="57">
        <v>139701379</v>
      </c>
      <c r="V2455" s="57">
        <v>-55753742.149999999</v>
      </c>
      <c r="W2455" s="57">
        <v>83947636.849999994</v>
      </c>
      <c r="X2455" s="57">
        <v>0</v>
      </c>
      <c r="Y2455" s="73">
        <v>40672</v>
      </c>
      <c r="Z2455" s="57">
        <v>-2805664.45</v>
      </c>
      <c r="AA2455" s="57">
        <v>0</v>
      </c>
      <c r="AB2455" s="57">
        <v>81141972.400000006</v>
      </c>
      <c r="AC2455" s="57">
        <v>0</v>
      </c>
      <c r="AD2455" s="56" t="s">
        <v>9255</v>
      </c>
      <c r="AE2455" s="57">
        <v>0</v>
      </c>
      <c r="AF2455" s="57">
        <v>0</v>
      </c>
      <c r="AG2455" s="57">
        <v>0</v>
      </c>
      <c r="AI2455"/>
      <c r="AJ2455"/>
    </row>
    <row r="2456" spans="1:36">
      <c r="A2456" s="56" t="s">
        <v>48</v>
      </c>
      <c r="B2456" s="56" t="s">
        <v>11427</v>
      </c>
      <c r="C2456" s="56">
        <v>2101010050</v>
      </c>
      <c r="D2456" s="56" t="s">
        <v>43</v>
      </c>
      <c r="E2456" s="56">
        <v>2101020050</v>
      </c>
      <c r="F2456" s="56">
        <v>5401010050</v>
      </c>
      <c r="G2456" s="56" t="s">
        <v>11428</v>
      </c>
      <c r="H2456" s="56">
        <v>400303</v>
      </c>
      <c r="I2456" s="56" t="s">
        <v>11573</v>
      </c>
      <c r="J2456" s="56" t="s">
        <v>5613</v>
      </c>
      <c r="K2456" s="56" t="s">
        <v>7141</v>
      </c>
      <c r="L2456" s="56" t="s">
        <v>7138</v>
      </c>
      <c r="M2456" s="73">
        <v>40672</v>
      </c>
      <c r="N2456" s="56"/>
      <c r="O2456" s="56"/>
      <c r="P2456" s="56" t="s">
        <v>7139</v>
      </c>
      <c r="Q2456" s="56"/>
      <c r="R2456" s="56" t="s">
        <v>18</v>
      </c>
      <c r="S2456" s="56" t="s">
        <v>11415</v>
      </c>
      <c r="T2456" s="56" t="s">
        <v>7140</v>
      </c>
      <c r="U2456" s="57">
        <v>385384379</v>
      </c>
      <c r="V2456" s="57">
        <v>-153803930.99000001</v>
      </c>
      <c r="W2456" s="57">
        <v>231580448.00999999</v>
      </c>
      <c r="X2456" s="57">
        <v>0</v>
      </c>
      <c r="Y2456" s="73">
        <v>40672</v>
      </c>
      <c r="Z2456" s="57">
        <v>-7739789.4000000004</v>
      </c>
      <c r="AA2456" s="57">
        <v>0</v>
      </c>
      <c r="AB2456" s="57">
        <v>223840658.61000001</v>
      </c>
      <c r="AC2456" s="57">
        <v>0</v>
      </c>
      <c r="AD2456" s="56" t="s">
        <v>9255</v>
      </c>
      <c r="AE2456" s="57">
        <v>0</v>
      </c>
      <c r="AF2456" s="57">
        <v>0</v>
      </c>
      <c r="AG2456" s="57">
        <v>0</v>
      </c>
      <c r="AI2456"/>
      <c r="AJ2456"/>
    </row>
    <row r="2457" spans="1:36">
      <c r="A2457" s="56" t="s">
        <v>48</v>
      </c>
      <c r="B2457" s="56" t="s">
        <v>11427</v>
      </c>
      <c r="C2457" s="56">
        <v>2101010050</v>
      </c>
      <c r="D2457" s="56" t="s">
        <v>43</v>
      </c>
      <c r="E2457" s="56">
        <v>2101020050</v>
      </c>
      <c r="F2457" s="56">
        <v>5401010050</v>
      </c>
      <c r="G2457" s="56" t="s">
        <v>11428</v>
      </c>
      <c r="H2457" s="56">
        <v>400303</v>
      </c>
      <c r="I2457" s="56" t="s">
        <v>11602</v>
      </c>
      <c r="J2457" s="56" t="s">
        <v>5619</v>
      </c>
      <c r="K2457" s="56" t="s">
        <v>1603</v>
      </c>
      <c r="L2457" s="56" t="s">
        <v>7138</v>
      </c>
      <c r="M2457" s="73">
        <v>40672</v>
      </c>
      <c r="N2457" s="56"/>
      <c r="O2457" s="56"/>
      <c r="P2457" s="56" t="s">
        <v>7139</v>
      </c>
      <c r="Q2457" s="56"/>
      <c r="R2457" s="56" t="s">
        <v>18</v>
      </c>
      <c r="S2457" s="56" t="s">
        <v>11415</v>
      </c>
      <c r="T2457" s="56" t="s">
        <v>7140</v>
      </c>
      <c r="U2457" s="57">
        <v>413983622</v>
      </c>
      <c r="V2457" s="57">
        <v>-165217667.72</v>
      </c>
      <c r="W2457" s="57">
        <v>248765954.28</v>
      </c>
      <c r="X2457" s="57">
        <v>0</v>
      </c>
      <c r="Y2457" s="73">
        <v>40672</v>
      </c>
      <c r="Z2457" s="57">
        <v>-8314156.54</v>
      </c>
      <c r="AA2457" s="57">
        <v>0</v>
      </c>
      <c r="AB2457" s="57">
        <v>240451797.74000001</v>
      </c>
      <c r="AC2457" s="57">
        <v>0</v>
      </c>
      <c r="AD2457" s="56" t="s">
        <v>9255</v>
      </c>
      <c r="AE2457" s="57">
        <v>0</v>
      </c>
      <c r="AF2457" s="57">
        <v>0</v>
      </c>
      <c r="AG2457" s="57">
        <v>0</v>
      </c>
      <c r="AI2457"/>
      <c r="AJ2457"/>
    </row>
    <row r="2458" spans="1:36">
      <c r="A2458" s="56" t="s">
        <v>48</v>
      </c>
      <c r="B2458" s="56" t="s">
        <v>11427</v>
      </c>
      <c r="C2458" s="56">
        <v>2101010050</v>
      </c>
      <c r="D2458" s="56" t="s">
        <v>43</v>
      </c>
      <c r="E2458" s="56">
        <v>2101020050</v>
      </c>
      <c r="F2458" s="56">
        <v>5401010050</v>
      </c>
      <c r="G2458" s="56" t="s">
        <v>11428</v>
      </c>
      <c r="H2458" s="56">
        <v>400303</v>
      </c>
      <c r="I2458" s="56" t="s">
        <v>11577</v>
      </c>
      <c r="J2458" s="56" t="s">
        <v>5630</v>
      </c>
      <c r="K2458" s="56" t="s">
        <v>5066</v>
      </c>
      <c r="L2458" s="56" t="s">
        <v>7138</v>
      </c>
      <c r="M2458" s="73">
        <v>40672</v>
      </c>
      <c r="N2458" s="56"/>
      <c r="O2458" s="56"/>
      <c r="P2458" s="56" t="s">
        <v>7139</v>
      </c>
      <c r="Q2458" s="56"/>
      <c r="R2458" s="56" t="s">
        <v>18</v>
      </c>
      <c r="S2458" s="56" t="s">
        <v>11415</v>
      </c>
      <c r="T2458" s="56" t="s">
        <v>7140</v>
      </c>
      <c r="U2458" s="57">
        <v>24259414</v>
      </c>
      <c r="V2458" s="57">
        <v>-9681744.4199999999</v>
      </c>
      <c r="W2458" s="57">
        <v>14577669.58</v>
      </c>
      <c r="X2458" s="57">
        <v>0</v>
      </c>
      <c r="Y2458" s="73">
        <v>40672</v>
      </c>
      <c r="Z2458" s="57">
        <v>-487209.06</v>
      </c>
      <c r="AA2458" s="57">
        <v>0</v>
      </c>
      <c r="AB2458" s="57">
        <v>14090460.52</v>
      </c>
      <c r="AC2458" s="57">
        <v>0</v>
      </c>
      <c r="AD2458" s="56" t="s">
        <v>9255</v>
      </c>
      <c r="AE2458" s="57">
        <v>0</v>
      </c>
      <c r="AF2458" s="57">
        <v>0</v>
      </c>
      <c r="AG2458" s="57">
        <v>0</v>
      </c>
      <c r="AI2458"/>
      <c r="AJ2458"/>
    </row>
    <row r="2459" spans="1:36">
      <c r="A2459" s="56" t="s">
        <v>48</v>
      </c>
      <c r="B2459" s="56" t="s">
        <v>11427</v>
      </c>
      <c r="C2459" s="56">
        <v>2101010050</v>
      </c>
      <c r="D2459" s="56" t="s">
        <v>43</v>
      </c>
      <c r="E2459" s="56">
        <v>2101020050</v>
      </c>
      <c r="F2459" s="56">
        <v>5401010050</v>
      </c>
      <c r="G2459" s="56" t="s">
        <v>11428</v>
      </c>
      <c r="H2459" s="56">
        <v>400303</v>
      </c>
      <c r="I2459" s="56" t="s">
        <v>11573</v>
      </c>
      <c r="J2459" s="56" t="s">
        <v>5615</v>
      </c>
      <c r="K2459" s="56" t="s">
        <v>5030</v>
      </c>
      <c r="L2459" s="56" t="s">
        <v>7138</v>
      </c>
      <c r="M2459" s="73">
        <v>40672</v>
      </c>
      <c r="N2459" s="56"/>
      <c r="O2459" s="56"/>
      <c r="P2459" s="56" t="s">
        <v>7139</v>
      </c>
      <c r="Q2459" s="56"/>
      <c r="R2459" s="56" t="s">
        <v>18</v>
      </c>
      <c r="S2459" s="56" t="s">
        <v>11415</v>
      </c>
      <c r="T2459" s="56" t="s">
        <v>7140</v>
      </c>
      <c r="U2459" s="57">
        <v>99244194</v>
      </c>
      <c r="V2459" s="57">
        <v>-39607591.479999997</v>
      </c>
      <c r="W2459" s="57">
        <v>59636602.520000003</v>
      </c>
      <c r="X2459" s="57">
        <v>0</v>
      </c>
      <c r="Y2459" s="73">
        <v>40672</v>
      </c>
      <c r="Z2459" s="57">
        <v>-1993150.75</v>
      </c>
      <c r="AA2459" s="57">
        <v>0</v>
      </c>
      <c r="AB2459" s="57">
        <v>57643451.770000003</v>
      </c>
      <c r="AC2459" s="57">
        <v>0</v>
      </c>
      <c r="AD2459" s="56" t="s">
        <v>9255</v>
      </c>
      <c r="AE2459" s="57">
        <v>0</v>
      </c>
      <c r="AF2459" s="57">
        <v>0</v>
      </c>
      <c r="AG2459" s="57">
        <v>0</v>
      </c>
      <c r="AI2459"/>
      <c r="AJ2459"/>
    </row>
    <row r="2460" spans="1:36">
      <c r="A2460" s="56" t="s">
        <v>48</v>
      </c>
      <c r="B2460" s="56" t="s">
        <v>11427</v>
      </c>
      <c r="C2460" s="56">
        <v>2101010050</v>
      </c>
      <c r="D2460" s="56" t="s">
        <v>43</v>
      </c>
      <c r="E2460" s="56">
        <v>2101020050</v>
      </c>
      <c r="F2460" s="56">
        <v>5401010050</v>
      </c>
      <c r="G2460" s="56" t="s">
        <v>11428</v>
      </c>
      <c r="H2460" s="56">
        <v>400303</v>
      </c>
      <c r="I2460" s="56" t="s">
        <v>11603</v>
      </c>
      <c r="J2460" s="56" t="s">
        <v>5618</v>
      </c>
      <c r="K2460" s="56" t="s">
        <v>5038</v>
      </c>
      <c r="L2460" s="56" t="s">
        <v>7138</v>
      </c>
      <c r="M2460" s="73">
        <v>40672</v>
      </c>
      <c r="N2460" s="56"/>
      <c r="O2460" s="56"/>
      <c r="P2460" s="56" t="s">
        <v>7139</v>
      </c>
      <c r="Q2460" s="56"/>
      <c r="R2460" s="56" t="s">
        <v>18</v>
      </c>
      <c r="S2460" s="56" t="s">
        <v>11415</v>
      </c>
      <c r="T2460" s="56" t="s">
        <v>7140</v>
      </c>
      <c r="U2460" s="57">
        <v>48486557</v>
      </c>
      <c r="V2460" s="57">
        <v>-19350610.91</v>
      </c>
      <c r="W2460" s="57">
        <v>29135946.09</v>
      </c>
      <c r="X2460" s="57">
        <v>0</v>
      </c>
      <c r="Y2460" s="73">
        <v>40672</v>
      </c>
      <c r="Z2460" s="57">
        <v>-973769.97</v>
      </c>
      <c r="AA2460" s="57">
        <v>0</v>
      </c>
      <c r="AB2460" s="57">
        <v>28162176.120000001</v>
      </c>
      <c r="AC2460" s="57">
        <v>0</v>
      </c>
      <c r="AD2460" s="56" t="s">
        <v>9255</v>
      </c>
      <c r="AE2460" s="57">
        <v>0</v>
      </c>
      <c r="AF2460" s="57">
        <v>0</v>
      </c>
      <c r="AG2460" s="57">
        <v>0</v>
      </c>
      <c r="AI2460"/>
      <c r="AJ2460"/>
    </row>
    <row r="2461" spans="1:36">
      <c r="A2461" s="56" t="s">
        <v>48</v>
      </c>
      <c r="B2461" s="56" t="s">
        <v>11427</v>
      </c>
      <c r="C2461" s="56">
        <v>2101010050</v>
      </c>
      <c r="D2461" s="56" t="s">
        <v>43</v>
      </c>
      <c r="E2461" s="56">
        <v>2101020050</v>
      </c>
      <c r="F2461" s="56">
        <v>5401010050</v>
      </c>
      <c r="G2461" s="56" t="s">
        <v>11428</v>
      </c>
      <c r="H2461" s="56">
        <v>400303</v>
      </c>
      <c r="I2461" s="56" t="s">
        <v>11604</v>
      </c>
      <c r="J2461" s="56" t="s">
        <v>5584</v>
      </c>
      <c r="K2461" s="56" t="s">
        <v>4977</v>
      </c>
      <c r="L2461" s="56" t="s">
        <v>7138</v>
      </c>
      <c r="M2461" s="73">
        <v>40672</v>
      </c>
      <c r="N2461" s="56"/>
      <c r="O2461" s="56"/>
      <c r="P2461" s="56" t="s">
        <v>7139</v>
      </c>
      <c r="Q2461" s="56"/>
      <c r="R2461" s="56" t="s">
        <v>18</v>
      </c>
      <c r="S2461" s="56" t="s">
        <v>11415</v>
      </c>
      <c r="T2461" s="56" t="s">
        <v>7140</v>
      </c>
      <c r="U2461" s="57">
        <v>6150032</v>
      </c>
      <c r="V2461" s="57">
        <v>-2454429.9500000002</v>
      </c>
      <c r="W2461" s="57">
        <v>3695602.05</v>
      </c>
      <c r="X2461" s="57">
        <v>0</v>
      </c>
      <c r="Y2461" s="73">
        <v>40672</v>
      </c>
      <c r="Z2461" s="57">
        <v>-123512.94</v>
      </c>
      <c r="AA2461" s="57">
        <v>0</v>
      </c>
      <c r="AB2461" s="57">
        <v>3572089.11</v>
      </c>
      <c r="AC2461" s="57">
        <v>0</v>
      </c>
      <c r="AD2461" s="56" t="s">
        <v>9255</v>
      </c>
      <c r="AE2461" s="57">
        <v>0</v>
      </c>
      <c r="AF2461" s="57">
        <v>0</v>
      </c>
      <c r="AG2461" s="57">
        <v>0</v>
      </c>
      <c r="AI2461"/>
      <c r="AJ2461"/>
    </row>
    <row r="2462" spans="1:36">
      <c r="A2462" s="56" t="s">
        <v>48</v>
      </c>
      <c r="B2462" s="56" t="s">
        <v>11427</v>
      </c>
      <c r="C2462" s="56">
        <v>2101010050</v>
      </c>
      <c r="D2462" s="56" t="s">
        <v>43</v>
      </c>
      <c r="E2462" s="56">
        <v>2101020050</v>
      </c>
      <c r="F2462" s="56">
        <v>5401010050</v>
      </c>
      <c r="G2462" s="56" t="s">
        <v>11428</v>
      </c>
      <c r="H2462" s="56">
        <v>400304</v>
      </c>
      <c r="I2462" s="56" t="s">
        <v>11523</v>
      </c>
      <c r="J2462" s="56" t="s">
        <v>5736</v>
      </c>
      <c r="K2462" s="56" t="s">
        <v>4727</v>
      </c>
      <c r="L2462" s="56" t="s">
        <v>7138</v>
      </c>
      <c r="M2462" s="73">
        <v>40832</v>
      </c>
      <c r="N2462" s="56"/>
      <c r="O2462" s="56"/>
      <c r="P2462" s="56" t="s">
        <v>7139</v>
      </c>
      <c r="Q2462" s="56"/>
      <c r="R2462" s="56" t="s">
        <v>18</v>
      </c>
      <c r="S2462" s="56" t="s">
        <v>11415</v>
      </c>
      <c r="T2462" s="56" t="s">
        <v>7140</v>
      </c>
      <c r="U2462" s="57">
        <v>159470702</v>
      </c>
      <c r="V2462" s="57">
        <v>-60222498.770000003</v>
      </c>
      <c r="W2462" s="57">
        <v>99248203.230000004</v>
      </c>
      <c r="X2462" s="57">
        <v>0</v>
      </c>
      <c r="Y2462" s="73">
        <v>40832</v>
      </c>
      <c r="Z2462" s="57">
        <v>-3270300.27</v>
      </c>
      <c r="AA2462" s="57">
        <v>0</v>
      </c>
      <c r="AB2462" s="57">
        <v>95977902.959999993</v>
      </c>
      <c r="AC2462" s="57">
        <v>0</v>
      </c>
      <c r="AD2462" s="56" t="s">
        <v>9255</v>
      </c>
      <c r="AE2462" s="57">
        <v>0</v>
      </c>
      <c r="AF2462" s="57">
        <v>0</v>
      </c>
      <c r="AG2462" s="57">
        <v>0</v>
      </c>
      <c r="AI2462"/>
      <c r="AJ2462"/>
    </row>
    <row r="2463" spans="1:36">
      <c r="A2463" s="56" t="s">
        <v>48</v>
      </c>
      <c r="B2463" s="56" t="s">
        <v>11427</v>
      </c>
      <c r="C2463" s="56">
        <v>2101010050</v>
      </c>
      <c r="D2463" s="56" t="s">
        <v>43</v>
      </c>
      <c r="E2463" s="56">
        <v>2101020050</v>
      </c>
      <c r="F2463" s="56">
        <v>5401010050</v>
      </c>
      <c r="G2463" s="56" t="s">
        <v>11428</v>
      </c>
      <c r="H2463" s="56">
        <v>400304</v>
      </c>
      <c r="I2463" s="56" t="s">
        <v>11523</v>
      </c>
      <c r="J2463" s="56" t="s">
        <v>5737</v>
      </c>
      <c r="K2463" s="56" t="s">
        <v>4729</v>
      </c>
      <c r="L2463" s="56" t="s">
        <v>7138</v>
      </c>
      <c r="M2463" s="73">
        <v>40832</v>
      </c>
      <c r="N2463" s="56"/>
      <c r="O2463" s="56"/>
      <c r="P2463" s="56" t="s">
        <v>7139</v>
      </c>
      <c r="Q2463" s="56"/>
      <c r="R2463" s="56" t="s">
        <v>18</v>
      </c>
      <c r="S2463" s="56" t="s">
        <v>11415</v>
      </c>
      <c r="T2463" s="56" t="s">
        <v>7140</v>
      </c>
      <c r="U2463" s="57">
        <v>559065239</v>
      </c>
      <c r="V2463" s="57">
        <v>-210863831.53999999</v>
      </c>
      <c r="W2463" s="57">
        <v>348201407.45999998</v>
      </c>
      <c r="X2463" s="57">
        <v>0</v>
      </c>
      <c r="Y2463" s="73">
        <v>40832</v>
      </c>
      <c r="Z2463" s="57">
        <v>-11474241.640000001</v>
      </c>
      <c r="AA2463" s="57">
        <v>0</v>
      </c>
      <c r="AB2463" s="57">
        <v>336727165.81999999</v>
      </c>
      <c r="AC2463" s="57">
        <v>0</v>
      </c>
      <c r="AD2463" s="56" t="s">
        <v>9255</v>
      </c>
      <c r="AE2463" s="57">
        <v>0</v>
      </c>
      <c r="AF2463" s="57">
        <v>0</v>
      </c>
      <c r="AG2463" s="57">
        <v>0</v>
      </c>
      <c r="AI2463"/>
      <c r="AJ2463"/>
    </row>
    <row r="2464" spans="1:36">
      <c r="A2464" s="56" t="s">
        <v>48</v>
      </c>
      <c r="B2464" s="56" t="s">
        <v>11427</v>
      </c>
      <c r="C2464" s="56">
        <v>2101010050</v>
      </c>
      <c r="D2464" s="56" t="s">
        <v>43</v>
      </c>
      <c r="E2464" s="56">
        <v>2101020050</v>
      </c>
      <c r="F2464" s="56">
        <v>5401010050</v>
      </c>
      <c r="G2464" s="56" t="s">
        <v>11428</v>
      </c>
      <c r="H2464" s="56">
        <v>400304</v>
      </c>
      <c r="I2464" s="56" t="s">
        <v>11523</v>
      </c>
      <c r="J2464" s="56" t="s">
        <v>5739</v>
      </c>
      <c r="K2464" s="56" t="s">
        <v>4732</v>
      </c>
      <c r="L2464" s="56" t="s">
        <v>7138</v>
      </c>
      <c r="M2464" s="73">
        <v>40832</v>
      </c>
      <c r="N2464" s="56"/>
      <c r="O2464" s="56"/>
      <c r="P2464" s="56" t="s">
        <v>7139</v>
      </c>
      <c r="Q2464" s="56"/>
      <c r="R2464" s="56" t="s">
        <v>18</v>
      </c>
      <c r="S2464" s="56" t="s">
        <v>11415</v>
      </c>
      <c r="T2464" s="56" t="s">
        <v>7140</v>
      </c>
      <c r="U2464" s="57">
        <v>600749059</v>
      </c>
      <c r="V2464" s="57">
        <v>-226588377.36000001</v>
      </c>
      <c r="W2464" s="57">
        <v>374160681.63999999</v>
      </c>
      <c r="X2464" s="57">
        <v>0</v>
      </c>
      <c r="Y2464" s="73">
        <v>40832</v>
      </c>
      <c r="Z2464" s="57">
        <v>-12329667.279999999</v>
      </c>
      <c r="AA2464" s="57">
        <v>0</v>
      </c>
      <c r="AB2464" s="57">
        <v>361831014.36000001</v>
      </c>
      <c r="AC2464" s="57">
        <v>0</v>
      </c>
      <c r="AD2464" s="56" t="s">
        <v>9255</v>
      </c>
      <c r="AE2464" s="57">
        <v>0</v>
      </c>
      <c r="AF2464" s="57">
        <v>0</v>
      </c>
      <c r="AG2464" s="57">
        <v>0</v>
      </c>
      <c r="AI2464"/>
      <c r="AJ2464"/>
    </row>
    <row r="2465" spans="1:36">
      <c r="A2465" s="56" t="s">
        <v>48</v>
      </c>
      <c r="B2465" s="56" t="s">
        <v>11427</v>
      </c>
      <c r="C2465" s="56">
        <v>2101010050</v>
      </c>
      <c r="D2465" s="56" t="s">
        <v>43</v>
      </c>
      <c r="E2465" s="56">
        <v>2101020050</v>
      </c>
      <c r="F2465" s="56">
        <v>5401010050</v>
      </c>
      <c r="G2465" s="56" t="s">
        <v>11428</v>
      </c>
      <c r="H2465" s="56">
        <v>400304</v>
      </c>
      <c r="I2465" s="56" t="s">
        <v>11523</v>
      </c>
      <c r="J2465" s="56" t="s">
        <v>5742</v>
      </c>
      <c r="K2465" s="56" t="s">
        <v>1234</v>
      </c>
      <c r="L2465" s="56" t="s">
        <v>7138</v>
      </c>
      <c r="M2465" s="73">
        <v>40832</v>
      </c>
      <c r="N2465" s="56"/>
      <c r="O2465" s="56"/>
      <c r="P2465" s="56" t="s">
        <v>7139</v>
      </c>
      <c r="Q2465" s="56"/>
      <c r="R2465" s="56" t="s">
        <v>18</v>
      </c>
      <c r="S2465" s="56" t="s">
        <v>11415</v>
      </c>
      <c r="T2465" s="56" t="s">
        <v>7140</v>
      </c>
      <c r="U2465" s="57">
        <v>487696913</v>
      </c>
      <c r="V2465" s="57">
        <v>-183960699.47</v>
      </c>
      <c r="W2465" s="57">
        <v>303736213.52999997</v>
      </c>
      <c r="X2465" s="57">
        <v>0</v>
      </c>
      <c r="Y2465" s="73">
        <v>40832</v>
      </c>
      <c r="Z2465" s="57">
        <v>-10008941.949999999</v>
      </c>
      <c r="AA2465" s="57">
        <v>0</v>
      </c>
      <c r="AB2465" s="57">
        <v>293727271.57999998</v>
      </c>
      <c r="AC2465" s="57">
        <v>0</v>
      </c>
      <c r="AD2465" s="56" t="s">
        <v>9255</v>
      </c>
      <c r="AE2465" s="57">
        <v>0</v>
      </c>
      <c r="AF2465" s="57">
        <v>0</v>
      </c>
      <c r="AG2465" s="57">
        <v>0</v>
      </c>
      <c r="AI2465"/>
      <c r="AJ2465"/>
    </row>
    <row r="2466" spans="1:36">
      <c r="A2466" s="56" t="s">
        <v>48</v>
      </c>
      <c r="B2466" s="56" t="s">
        <v>11427</v>
      </c>
      <c r="C2466" s="56">
        <v>2101010050</v>
      </c>
      <c r="D2466" s="56" t="s">
        <v>43</v>
      </c>
      <c r="E2466" s="56">
        <v>2101020050</v>
      </c>
      <c r="F2466" s="56">
        <v>5401010050</v>
      </c>
      <c r="G2466" s="56" t="s">
        <v>11428</v>
      </c>
      <c r="H2466" s="56">
        <v>400304</v>
      </c>
      <c r="I2466" s="56" t="s">
        <v>11523</v>
      </c>
      <c r="J2466" s="56" t="s">
        <v>5752</v>
      </c>
      <c r="K2466" s="56" t="s">
        <v>4755</v>
      </c>
      <c r="L2466" s="56" t="s">
        <v>7138</v>
      </c>
      <c r="M2466" s="73">
        <v>40832</v>
      </c>
      <c r="N2466" s="56"/>
      <c r="O2466" s="56"/>
      <c r="P2466" s="56" t="s">
        <v>7139</v>
      </c>
      <c r="Q2466" s="56"/>
      <c r="R2466" s="56" t="s">
        <v>18</v>
      </c>
      <c r="S2466" s="56" t="s">
        <v>11415</v>
      </c>
      <c r="T2466" s="56" t="s">
        <v>7140</v>
      </c>
      <c r="U2466" s="57">
        <v>31816777</v>
      </c>
      <c r="V2466" s="57">
        <v>-12000326.970000001</v>
      </c>
      <c r="W2466" s="57">
        <v>19816450.030000001</v>
      </c>
      <c r="X2466" s="57">
        <v>0</v>
      </c>
      <c r="Y2466" s="73">
        <v>40832</v>
      </c>
      <c r="Z2466" s="57">
        <v>-653009.44999999995</v>
      </c>
      <c r="AA2466" s="57">
        <v>0</v>
      </c>
      <c r="AB2466" s="57">
        <v>19163440.579999998</v>
      </c>
      <c r="AC2466" s="57">
        <v>0</v>
      </c>
      <c r="AD2466" s="56" t="s">
        <v>9255</v>
      </c>
      <c r="AE2466" s="57">
        <v>0</v>
      </c>
      <c r="AF2466" s="57">
        <v>0</v>
      </c>
      <c r="AG2466" s="57">
        <v>0</v>
      </c>
      <c r="AI2466"/>
      <c r="AJ2466"/>
    </row>
    <row r="2467" spans="1:36">
      <c r="A2467" s="56" t="s">
        <v>48</v>
      </c>
      <c r="B2467" s="56" t="s">
        <v>11427</v>
      </c>
      <c r="C2467" s="56">
        <v>2101010050</v>
      </c>
      <c r="D2467" s="56" t="s">
        <v>43</v>
      </c>
      <c r="E2467" s="56">
        <v>2101020050</v>
      </c>
      <c r="F2467" s="56">
        <v>5401010050</v>
      </c>
      <c r="G2467" s="56" t="s">
        <v>11428</v>
      </c>
      <c r="H2467" s="56">
        <v>400304</v>
      </c>
      <c r="I2467" s="56" t="s">
        <v>11481</v>
      </c>
      <c r="J2467" s="56" t="s">
        <v>5764</v>
      </c>
      <c r="K2467" s="56" t="s">
        <v>4775</v>
      </c>
      <c r="L2467" s="56" t="s">
        <v>7138</v>
      </c>
      <c r="M2467" s="73">
        <v>40832</v>
      </c>
      <c r="N2467" s="56"/>
      <c r="O2467" s="56"/>
      <c r="P2467" s="56" t="s">
        <v>7139</v>
      </c>
      <c r="Q2467" s="56"/>
      <c r="R2467" s="56" t="s">
        <v>18</v>
      </c>
      <c r="S2467" s="56" t="s">
        <v>11415</v>
      </c>
      <c r="T2467" s="56" t="s">
        <v>7140</v>
      </c>
      <c r="U2467" s="57">
        <v>474480925</v>
      </c>
      <c r="V2467" s="57">
        <v>-179050219.25999999</v>
      </c>
      <c r="W2467" s="57">
        <v>295430705.74000001</v>
      </c>
      <c r="X2467" s="57">
        <v>0</v>
      </c>
      <c r="Y2467" s="73">
        <v>40832</v>
      </c>
      <c r="Z2467" s="57">
        <v>-9735038</v>
      </c>
      <c r="AA2467" s="57">
        <v>0</v>
      </c>
      <c r="AB2467" s="57">
        <v>285695667.74000001</v>
      </c>
      <c r="AC2467" s="57">
        <v>0</v>
      </c>
      <c r="AD2467" s="56" t="s">
        <v>9255</v>
      </c>
      <c r="AE2467" s="57">
        <v>0</v>
      </c>
      <c r="AF2467" s="57">
        <v>0</v>
      </c>
      <c r="AG2467" s="57">
        <v>0</v>
      </c>
      <c r="AI2467"/>
      <c r="AJ2467"/>
    </row>
    <row r="2468" spans="1:36">
      <c r="A2468" s="56" t="s">
        <v>48</v>
      </c>
      <c r="B2468" s="56" t="s">
        <v>11427</v>
      </c>
      <c r="C2468" s="56">
        <v>2101010050</v>
      </c>
      <c r="D2468" s="56" t="s">
        <v>43</v>
      </c>
      <c r="E2468" s="56">
        <v>2101020050</v>
      </c>
      <c r="F2468" s="56">
        <v>5401010050</v>
      </c>
      <c r="G2468" s="56" t="s">
        <v>11428</v>
      </c>
      <c r="H2468" s="56">
        <v>400304</v>
      </c>
      <c r="I2468" s="56" t="s">
        <v>11481</v>
      </c>
      <c r="J2468" s="56" t="s">
        <v>5766</v>
      </c>
      <c r="K2468" s="56" t="s">
        <v>4778</v>
      </c>
      <c r="L2468" s="56" t="s">
        <v>7138</v>
      </c>
      <c r="M2468" s="73">
        <v>40832</v>
      </c>
      <c r="N2468" s="56"/>
      <c r="O2468" s="56"/>
      <c r="P2468" s="56" t="s">
        <v>7139</v>
      </c>
      <c r="Q2468" s="56"/>
      <c r="R2468" s="56" t="s">
        <v>18</v>
      </c>
      <c r="S2468" s="56" t="s">
        <v>11415</v>
      </c>
      <c r="T2468" s="56" t="s">
        <v>7140</v>
      </c>
      <c r="U2468" s="57">
        <v>196768040</v>
      </c>
      <c r="V2468" s="57">
        <v>-74217156.609999999</v>
      </c>
      <c r="W2468" s="57">
        <v>122550883.39</v>
      </c>
      <c r="X2468" s="57">
        <v>0</v>
      </c>
      <c r="Y2468" s="73">
        <v>40832</v>
      </c>
      <c r="Z2468" s="57">
        <v>-4038400.43</v>
      </c>
      <c r="AA2468" s="57">
        <v>0</v>
      </c>
      <c r="AB2468" s="57">
        <v>118512482.95999999</v>
      </c>
      <c r="AC2468" s="57">
        <v>0</v>
      </c>
      <c r="AD2468" s="56" t="s">
        <v>9255</v>
      </c>
      <c r="AE2468" s="57">
        <v>0</v>
      </c>
      <c r="AF2468" s="57">
        <v>0</v>
      </c>
      <c r="AG2468" s="57">
        <v>0</v>
      </c>
      <c r="AI2468"/>
      <c r="AJ2468"/>
    </row>
    <row r="2469" spans="1:36">
      <c r="A2469" s="56" t="s">
        <v>48</v>
      </c>
      <c r="B2469" s="56" t="s">
        <v>11427</v>
      </c>
      <c r="C2469" s="56">
        <v>2101010050</v>
      </c>
      <c r="D2469" s="56" t="s">
        <v>43</v>
      </c>
      <c r="E2469" s="56">
        <v>2101020050</v>
      </c>
      <c r="F2469" s="56">
        <v>5401010050</v>
      </c>
      <c r="G2469" s="56" t="s">
        <v>11428</v>
      </c>
      <c r="H2469" s="56">
        <v>400304</v>
      </c>
      <c r="I2469" s="56" t="s">
        <v>11481</v>
      </c>
      <c r="J2469" s="56" t="s">
        <v>5767</v>
      </c>
      <c r="K2469" s="56" t="s">
        <v>1552</v>
      </c>
      <c r="L2469" s="56" t="s">
        <v>7138</v>
      </c>
      <c r="M2469" s="73">
        <v>40832</v>
      </c>
      <c r="N2469" s="56"/>
      <c r="O2469" s="56"/>
      <c r="P2469" s="56" t="s">
        <v>7139</v>
      </c>
      <c r="Q2469" s="56"/>
      <c r="R2469" s="56" t="s">
        <v>18</v>
      </c>
      <c r="S2469" s="56" t="s">
        <v>11415</v>
      </c>
      <c r="T2469" s="56" t="s">
        <v>7140</v>
      </c>
      <c r="U2469" s="57">
        <v>21179276</v>
      </c>
      <c r="V2469" s="57">
        <v>-7988419.2300000004</v>
      </c>
      <c r="W2469" s="57">
        <v>13190856.77</v>
      </c>
      <c r="X2469" s="57">
        <v>0</v>
      </c>
      <c r="Y2469" s="73">
        <v>40832</v>
      </c>
      <c r="Z2469" s="57">
        <v>-434676.28</v>
      </c>
      <c r="AA2469" s="57">
        <v>0</v>
      </c>
      <c r="AB2469" s="57">
        <v>12756180.49</v>
      </c>
      <c r="AC2469" s="57">
        <v>0</v>
      </c>
      <c r="AD2469" s="56" t="s">
        <v>9255</v>
      </c>
      <c r="AE2469" s="57">
        <v>0</v>
      </c>
      <c r="AF2469" s="57">
        <v>0</v>
      </c>
      <c r="AG2469" s="57">
        <v>0</v>
      </c>
      <c r="AI2469"/>
      <c r="AJ2469"/>
    </row>
    <row r="2470" spans="1:36">
      <c r="A2470" s="56" t="s">
        <v>48</v>
      </c>
      <c r="B2470" s="56" t="s">
        <v>11427</v>
      </c>
      <c r="C2470" s="56">
        <v>2101010050</v>
      </c>
      <c r="D2470" s="56" t="s">
        <v>43</v>
      </c>
      <c r="E2470" s="56">
        <v>2101020050</v>
      </c>
      <c r="F2470" s="56">
        <v>5401010050</v>
      </c>
      <c r="G2470" s="56" t="s">
        <v>11428</v>
      </c>
      <c r="H2470" s="56">
        <v>400304</v>
      </c>
      <c r="I2470" s="56" t="s">
        <v>11481</v>
      </c>
      <c r="J2470" s="56" t="s">
        <v>5791</v>
      </c>
      <c r="K2470" s="56" t="s">
        <v>4818</v>
      </c>
      <c r="L2470" s="56" t="s">
        <v>7138</v>
      </c>
      <c r="M2470" s="73">
        <v>40832</v>
      </c>
      <c r="N2470" s="56"/>
      <c r="O2470" s="56"/>
      <c r="P2470" s="56" t="s">
        <v>7139</v>
      </c>
      <c r="Q2470" s="56"/>
      <c r="R2470" s="56" t="s">
        <v>18</v>
      </c>
      <c r="S2470" s="56" t="s">
        <v>11415</v>
      </c>
      <c r="T2470" s="56" t="s">
        <v>7140</v>
      </c>
      <c r="U2470" s="57">
        <v>105763948</v>
      </c>
      <c r="V2470" s="57">
        <v>-39892041.270000003</v>
      </c>
      <c r="W2470" s="57">
        <v>65871906.729999997</v>
      </c>
      <c r="X2470" s="57">
        <v>0</v>
      </c>
      <c r="Y2470" s="73">
        <v>40832</v>
      </c>
      <c r="Z2470" s="57">
        <v>-2170667.12</v>
      </c>
      <c r="AA2470" s="57">
        <v>0</v>
      </c>
      <c r="AB2470" s="57">
        <v>63701239.609999999</v>
      </c>
      <c r="AC2470" s="57">
        <v>0</v>
      </c>
      <c r="AD2470" s="56" t="s">
        <v>9255</v>
      </c>
      <c r="AE2470" s="57">
        <v>0</v>
      </c>
      <c r="AF2470" s="57">
        <v>0</v>
      </c>
      <c r="AG2470" s="57">
        <v>0</v>
      </c>
      <c r="AI2470"/>
      <c r="AJ2470"/>
    </row>
    <row r="2471" spans="1:36">
      <c r="A2471" s="56" t="s">
        <v>48</v>
      </c>
      <c r="B2471" s="56" t="s">
        <v>11427</v>
      </c>
      <c r="C2471" s="56">
        <v>2101010050</v>
      </c>
      <c r="D2471" s="56" t="s">
        <v>43</v>
      </c>
      <c r="E2471" s="56">
        <v>2101020050</v>
      </c>
      <c r="F2471" s="56">
        <v>5401010050</v>
      </c>
      <c r="G2471" s="56" t="s">
        <v>11428</v>
      </c>
      <c r="H2471" s="56">
        <v>400304</v>
      </c>
      <c r="I2471" s="56" t="s">
        <v>11481</v>
      </c>
      <c r="J2471" s="56" t="s">
        <v>5809</v>
      </c>
      <c r="K2471" s="56" t="s">
        <v>1585</v>
      </c>
      <c r="L2471" s="56" t="s">
        <v>7138</v>
      </c>
      <c r="M2471" s="73">
        <v>40832</v>
      </c>
      <c r="N2471" s="56"/>
      <c r="O2471" s="56"/>
      <c r="P2471" s="56" t="s">
        <v>7139</v>
      </c>
      <c r="Q2471" s="56"/>
      <c r="R2471" s="56" t="s">
        <v>18</v>
      </c>
      <c r="S2471" s="56" t="s">
        <v>11415</v>
      </c>
      <c r="T2471" s="56" t="s">
        <v>7140</v>
      </c>
      <c r="U2471" s="57">
        <v>91297363</v>
      </c>
      <c r="V2471" s="57">
        <v>-34434195.630000003</v>
      </c>
      <c r="W2471" s="57">
        <v>56863167.369999997</v>
      </c>
      <c r="X2471" s="57">
        <v>0</v>
      </c>
      <c r="Y2471" s="73">
        <v>40832</v>
      </c>
      <c r="Z2471" s="57">
        <v>-1873807.33</v>
      </c>
      <c r="AA2471" s="57">
        <v>0</v>
      </c>
      <c r="AB2471" s="57">
        <v>54989360.039999999</v>
      </c>
      <c r="AC2471" s="57">
        <v>0</v>
      </c>
      <c r="AD2471" s="56" t="s">
        <v>9255</v>
      </c>
      <c r="AE2471" s="57">
        <v>0</v>
      </c>
      <c r="AF2471" s="57">
        <v>0</v>
      </c>
      <c r="AG2471" s="57">
        <v>0</v>
      </c>
      <c r="AI2471"/>
      <c r="AJ2471"/>
    </row>
    <row r="2472" spans="1:36">
      <c r="A2472" s="56" t="s">
        <v>48</v>
      </c>
      <c r="B2472" s="56" t="s">
        <v>11427</v>
      </c>
      <c r="C2472" s="56">
        <v>2101010050</v>
      </c>
      <c r="D2472" s="56" t="s">
        <v>43</v>
      </c>
      <c r="E2472" s="56">
        <v>2101020050</v>
      </c>
      <c r="F2472" s="56">
        <v>5401010050</v>
      </c>
      <c r="G2472" s="56" t="s">
        <v>11428</v>
      </c>
      <c r="H2472" s="56">
        <v>400304</v>
      </c>
      <c r="I2472" s="56" t="s">
        <v>11481</v>
      </c>
      <c r="J2472" s="56" t="s">
        <v>5812</v>
      </c>
      <c r="K2472" s="56" t="s">
        <v>1306</v>
      </c>
      <c r="L2472" s="56" t="s">
        <v>7138</v>
      </c>
      <c r="M2472" s="73">
        <v>40832</v>
      </c>
      <c r="N2472" s="56"/>
      <c r="O2472" s="56"/>
      <c r="P2472" s="56" t="s">
        <v>7139</v>
      </c>
      <c r="Q2472" s="56"/>
      <c r="R2472" s="56" t="s">
        <v>18</v>
      </c>
      <c r="S2472" s="56" t="s">
        <v>11415</v>
      </c>
      <c r="T2472" s="56" t="s">
        <v>7140</v>
      </c>
      <c r="U2472" s="57">
        <v>338511017</v>
      </c>
      <c r="V2472" s="57">
        <v>-127676763.06</v>
      </c>
      <c r="W2472" s="57">
        <v>210834253.94</v>
      </c>
      <c r="X2472" s="57">
        <v>0</v>
      </c>
      <c r="Y2472" s="73">
        <v>40832</v>
      </c>
      <c r="Z2472" s="57">
        <v>-6947597.8200000003</v>
      </c>
      <c r="AA2472" s="57">
        <v>0</v>
      </c>
      <c r="AB2472" s="57">
        <v>203886656.12</v>
      </c>
      <c r="AC2472" s="57">
        <v>0</v>
      </c>
      <c r="AD2472" s="56" t="s">
        <v>9255</v>
      </c>
      <c r="AE2472" s="57">
        <v>0</v>
      </c>
      <c r="AF2472" s="57">
        <v>0</v>
      </c>
      <c r="AG2472" s="57">
        <v>0</v>
      </c>
      <c r="AI2472"/>
      <c r="AJ2472"/>
    </row>
    <row r="2473" spans="1:36">
      <c r="A2473" s="56" t="s">
        <v>48</v>
      </c>
      <c r="B2473" s="56" t="s">
        <v>11427</v>
      </c>
      <c r="C2473" s="56">
        <v>2101010050</v>
      </c>
      <c r="D2473" s="56" t="s">
        <v>43</v>
      </c>
      <c r="E2473" s="56">
        <v>2101020050</v>
      </c>
      <c r="F2473" s="56">
        <v>5401010050</v>
      </c>
      <c r="G2473" s="56" t="s">
        <v>11428</v>
      </c>
      <c r="H2473" s="56">
        <v>400304</v>
      </c>
      <c r="I2473" s="56" t="s">
        <v>11481</v>
      </c>
      <c r="J2473" s="56" t="s">
        <v>5813</v>
      </c>
      <c r="K2473" s="56" t="s">
        <v>4858</v>
      </c>
      <c r="L2473" s="56" t="s">
        <v>7138</v>
      </c>
      <c r="M2473" s="73">
        <v>40832</v>
      </c>
      <c r="N2473" s="56"/>
      <c r="O2473" s="56"/>
      <c r="P2473" s="56" t="s">
        <v>7139</v>
      </c>
      <c r="Q2473" s="56"/>
      <c r="R2473" s="56" t="s">
        <v>18</v>
      </c>
      <c r="S2473" s="56" t="s">
        <v>11415</v>
      </c>
      <c r="T2473" s="56" t="s">
        <v>7140</v>
      </c>
      <c r="U2473" s="57">
        <v>14073525</v>
      </c>
      <c r="V2473" s="57">
        <v>-5308310.4400000004</v>
      </c>
      <c r="W2473" s="57">
        <v>8765214.5600000005</v>
      </c>
      <c r="X2473" s="57">
        <v>0</v>
      </c>
      <c r="Y2473" s="73">
        <v>40832</v>
      </c>
      <c r="Z2473" s="57">
        <v>-288838.64</v>
      </c>
      <c r="AA2473" s="57">
        <v>0</v>
      </c>
      <c r="AB2473" s="57">
        <v>8476375.9199999999</v>
      </c>
      <c r="AC2473" s="57">
        <v>0</v>
      </c>
      <c r="AD2473" s="56" t="s">
        <v>9255</v>
      </c>
      <c r="AE2473" s="57">
        <v>0</v>
      </c>
      <c r="AF2473" s="57">
        <v>0</v>
      </c>
      <c r="AG2473" s="57">
        <v>0</v>
      </c>
      <c r="AI2473"/>
      <c r="AJ2473"/>
    </row>
    <row r="2474" spans="1:36">
      <c r="A2474" s="56" t="s">
        <v>48</v>
      </c>
      <c r="B2474" s="56" t="s">
        <v>11427</v>
      </c>
      <c r="C2474" s="56">
        <v>2101010050</v>
      </c>
      <c r="D2474" s="56" t="s">
        <v>43</v>
      </c>
      <c r="E2474" s="56">
        <v>2101020050</v>
      </c>
      <c r="F2474" s="56">
        <v>5401010050</v>
      </c>
      <c r="G2474" s="56" t="s">
        <v>11428</v>
      </c>
      <c r="H2474" s="56">
        <v>400304</v>
      </c>
      <c r="I2474" s="56" t="s">
        <v>11585</v>
      </c>
      <c r="J2474" s="56" t="s">
        <v>5897</v>
      </c>
      <c r="K2474" s="56" t="s">
        <v>5053</v>
      </c>
      <c r="L2474" s="56" t="s">
        <v>7138</v>
      </c>
      <c r="M2474" s="73">
        <v>40832</v>
      </c>
      <c r="N2474" s="56"/>
      <c r="O2474" s="56"/>
      <c r="P2474" s="56" t="s">
        <v>7139</v>
      </c>
      <c r="Q2474" s="56"/>
      <c r="R2474" s="56" t="s">
        <v>18</v>
      </c>
      <c r="S2474" s="56" t="s">
        <v>11415</v>
      </c>
      <c r="T2474" s="56" t="s">
        <v>7140</v>
      </c>
      <c r="U2474" s="57">
        <v>68496513</v>
      </c>
      <c r="V2474" s="57">
        <v>-25876505.149999999</v>
      </c>
      <c r="W2474" s="57">
        <v>42620007.850000001</v>
      </c>
      <c r="X2474" s="57">
        <v>0</v>
      </c>
      <c r="Y2474" s="73">
        <v>40832</v>
      </c>
      <c r="Z2474" s="57">
        <v>-1404332.85</v>
      </c>
      <c r="AA2474" s="57">
        <v>0</v>
      </c>
      <c r="AB2474" s="57">
        <v>41215675</v>
      </c>
      <c r="AC2474" s="57">
        <v>0</v>
      </c>
      <c r="AD2474" s="56" t="s">
        <v>9255</v>
      </c>
      <c r="AE2474" s="57">
        <v>0</v>
      </c>
      <c r="AF2474" s="57">
        <v>0</v>
      </c>
      <c r="AG2474" s="57">
        <v>0</v>
      </c>
      <c r="AI2474"/>
      <c r="AJ2474"/>
    </row>
    <row r="2475" spans="1:36">
      <c r="A2475" s="56" t="s">
        <v>48</v>
      </c>
      <c r="B2475" s="56" t="s">
        <v>11427</v>
      </c>
      <c r="C2475" s="56">
        <v>2101010050</v>
      </c>
      <c r="D2475" s="56" t="s">
        <v>43</v>
      </c>
      <c r="E2475" s="56">
        <v>2101020050</v>
      </c>
      <c r="F2475" s="56">
        <v>5401010050</v>
      </c>
      <c r="G2475" s="56" t="s">
        <v>11428</v>
      </c>
      <c r="H2475" s="56">
        <v>400304</v>
      </c>
      <c r="I2475" s="56" t="s">
        <v>11584</v>
      </c>
      <c r="J2475" s="56" t="s">
        <v>5885</v>
      </c>
      <c r="K2475" s="56" t="s">
        <v>7141</v>
      </c>
      <c r="L2475" s="56" t="s">
        <v>7138</v>
      </c>
      <c r="M2475" s="73">
        <v>40832</v>
      </c>
      <c r="N2475" s="56"/>
      <c r="O2475" s="56"/>
      <c r="P2475" s="56" t="s">
        <v>7139</v>
      </c>
      <c r="Q2475" s="56"/>
      <c r="R2475" s="56" t="s">
        <v>18</v>
      </c>
      <c r="S2475" s="56" t="s">
        <v>11415</v>
      </c>
      <c r="T2475" s="56" t="s">
        <v>7140</v>
      </c>
      <c r="U2475" s="57">
        <v>281356833</v>
      </c>
      <c r="V2475" s="57">
        <v>-106290544.09999999</v>
      </c>
      <c r="W2475" s="57">
        <v>175066288.90000001</v>
      </c>
      <c r="X2475" s="57">
        <v>0</v>
      </c>
      <c r="Y2475" s="73">
        <v>40832</v>
      </c>
      <c r="Z2475" s="57">
        <v>-5768448.9800000004</v>
      </c>
      <c r="AA2475" s="57">
        <v>0</v>
      </c>
      <c r="AB2475" s="57">
        <v>169297839.91999999</v>
      </c>
      <c r="AC2475" s="57">
        <v>0</v>
      </c>
      <c r="AD2475" s="56" t="s">
        <v>9255</v>
      </c>
      <c r="AE2475" s="57">
        <v>0</v>
      </c>
      <c r="AF2475" s="57">
        <v>0</v>
      </c>
      <c r="AG2475" s="57">
        <v>0</v>
      </c>
      <c r="AI2475"/>
      <c r="AJ2475"/>
    </row>
    <row r="2476" spans="1:36">
      <c r="A2476" s="56" t="s">
        <v>48</v>
      </c>
      <c r="B2476" s="56" t="s">
        <v>11427</v>
      </c>
      <c r="C2476" s="56">
        <v>2101010050</v>
      </c>
      <c r="D2476" s="56" t="s">
        <v>43</v>
      </c>
      <c r="E2476" s="56">
        <v>2101020050</v>
      </c>
      <c r="F2476" s="56">
        <v>5401010050</v>
      </c>
      <c r="G2476" s="56" t="s">
        <v>11428</v>
      </c>
      <c r="H2476" s="56">
        <v>400304</v>
      </c>
      <c r="I2476" s="56" t="s">
        <v>11605</v>
      </c>
      <c r="J2476" s="56" t="s">
        <v>5891</v>
      </c>
      <c r="K2476" s="56" t="s">
        <v>1603</v>
      </c>
      <c r="L2476" s="56" t="s">
        <v>7138</v>
      </c>
      <c r="M2476" s="73">
        <v>40832</v>
      </c>
      <c r="N2476" s="56"/>
      <c r="O2476" s="56"/>
      <c r="P2476" s="56" t="s">
        <v>7139</v>
      </c>
      <c r="Q2476" s="56"/>
      <c r="R2476" s="56" t="s">
        <v>18</v>
      </c>
      <c r="S2476" s="56" t="s">
        <v>11415</v>
      </c>
      <c r="T2476" s="56" t="s">
        <v>7140</v>
      </c>
      <c r="U2476" s="57">
        <v>330219485</v>
      </c>
      <c r="V2476" s="57">
        <v>-124749800.67</v>
      </c>
      <c r="W2476" s="57">
        <v>205469684.33000001</v>
      </c>
      <c r="X2476" s="57">
        <v>0</v>
      </c>
      <c r="Y2476" s="73">
        <v>40832</v>
      </c>
      <c r="Z2476" s="57">
        <v>-6770243.4199999999</v>
      </c>
      <c r="AA2476" s="57">
        <v>0</v>
      </c>
      <c r="AB2476" s="57">
        <v>198699440.91</v>
      </c>
      <c r="AC2476" s="57">
        <v>0</v>
      </c>
      <c r="AD2476" s="56" t="s">
        <v>9255</v>
      </c>
      <c r="AE2476" s="57">
        <v>0</v>
      </c>
      <c r="AF2476" s="57">
        <v>0</v>
      </c>
      <c r="AG2476" s="57">
        <v>0</v>
      </c>
      <c r="AI2476"/>
      <c r="AJ2476"/>
    </row>
    <row r="2477" spans="1:36">
      <c r="A2477" s="56" t="s">
        <v>48</v>
      </c>
      <c r="B2477" s="56" t="s">
        <v>11427</v>
      </c>
      <c r="C2477" s="56">
        <v>2101010050</v>
      </c>
      <c r="D2477" s="56" t="s">
        <v>43</v>
      </c>
      <c r="E2477" s="56">
        <v>2101020050</v>
      </c>
      <c r="F2477" s="56">
        <v>5401010050</v>
      </c>
      <c r="G2477" s="56" t="s">
        <v>11428</v>
      </c>
      <c r="H2477" s="56">
        <v>400304</v>
      </c>
      <c r="I2477" s="56" t="s">
        <v>11588</v>
      </c>
      <c r="J2477" s="56" t="s">
        <v>5902</v>
      </c>
      <c r="K2477" s="56" t="s">
        <v>5066</v>
      </c>
      <c r="L2477" s="56" t="s">
        <v>7138</v>
      </c>
      <c r="M2477" s="73">
        <v>40832</v>
      </c>
      <c r="N2477" s="56"/>
      <c r="O2477" s="56"/>
      <c r="P2477" s="56" t="s">
        <v>7139</v>
      </c>
      <c r="Q2477" s="56"/>
      <c r="R2477" s="56" t="s">
        <v>18</v>
      </c>
      <c r="S2477" s="56" t="s">
        <v>11415</v>
      </c>
      <c r="T2477" s="56" t="s">
        <v>7140</v>
      </c>
      <c r="U2477" s="57">
        <v>11387832</v>
      </c>
      <c r="V2477" s="57">
        <v>-4302077.25</v>
      </c>
      <c r="W2477" s="57">
        <v>7085754.75</v>
      </c>
      <c r="X2477" s="57">
        <v>0</v>
      </c>
      <c r="Y2477" s="73">
        <v>40832</v>
      </c>
      <c r="Z2477" s="57">
        <v>-233476.22</v>
      </c>
      <c r="AA2477" s="57">
        <v>0</v>
      </c>
      <c r="AB2477" s="57">
        <v>6852278.5300000003</v>
      </c>
      <c r="AC2477" s="57">
        <v>0</v>
      </c>
      <c r="AD2477" s="56" t="s">
        <v>9255</v>
      </c>
      <c r="AE2477" s="57">
        <v>0</v>
      </c>
      <c r="AF2477" s="57">
        <v>0</v>
      </c>
      <c r="AG2477" s="57">
        <v>0</v>
      </c>
      <c r="AI2477"/>
      <c r="AJ2477"/>
    </row>
    <row r="2478" spans="1:36">
      <c r="A2478" s="56" t="s">
        <v>48</v>
      </c>
      <c r="B2478" s="56" t="s">
        <v>11427</v>
      </c>
      <c r="C2478" s="56">
        <v>2101010050</v>
      </c>
      <c r="D2478" s="56" t="s">
        <v>43</v>
      </c>
      <c r="E2478" s="56">
        <v>2101020050</v>
      </c>
      <c r="F2478" s="56">
        <v>5401010050</v>
      </c>
      <c r="G2478" s="56" t="s">
        <v>11428</v>
      </c>
      <c r="H2478" s="56">
        <v>400304</v>
      </c>
      <c r="I2478" s="56" t="s">
        <v>11584</v>
      </c>
      <c r="J2478" s="56" t="s">
        <v>5887</v>
      </c>
      <c r="K2478" s="56" t="s">
        <v>5030</v>
      </c>
      <c r="L2478" s="56" t="s">
        <v>7138</v>
      </c>
      <c r="M2478" s="73">
        <v>40832</v>
      </c>
      <c r="N2478" s="56"/>
      <c r="O2478" s="56"/>
      <c r="P2478" s="56" t="s">
        <v>7139</v>
      </c>
      <c r="Q2478" s="56"/>
      <c r="R2478" s="56" t="s">
        <v>18</v>
      </c>
      <c r="S2478" s="56" t="s">
        <v>11415</v>
      </c>
      <c r="T2478" s="56" t="s">
        <v>7140</v>
      </c>
      <c r="U2478" s="57">
        <v>495010</v>
      </c>
      <c r="V2478" s="57">
        <v>-187003.75</v>
      </c>
      <c r="W2478" s="57">
        <v>308006.25</v>
      </c>
      <c r="X2478" s="57">
        <v>0</v>
      </c>
      <c r="Y2478" s="73">
        <v>40832</v>
      </c>
      <c r="Z2478" s="57">
        <v>-10148.83</v>
      </c>
      <c r="AA2478" s="57">
        <v>0</v>
      </c>
      <c r="AB2478" s="57">
        <v>297857.42</v>
      </c>
      <c r="AC2478" s="57">
        <v>0</v>
      </c>
      <c r="AD2478" s="56" t="s">
        <v>9255</v>
      </c>
      <c r="AE2478" s="57">
        <v>0</v>
      </c>
      <c r="AF2478" s="57">
        <v>0</v>
      </c>
      <c r="AG2478" s="57">
        <v>0</v>
      </c>
      <c r="AI2478"/>
      <c r="AJ2478"/>
    </row>
    <row r="2479" spans="1:36">
      <c r="A2479" s="56" t="s">
        <v>48</v>
      </c>
      <c r="B2479" s="56" t="s">
        <v>11427</v>
      </c>
      <c r="C2479" s="56">
        <v>2101010050</v>
      </c>
      <c r="D2479" s="56" t="s">
        <v>43</v>
      </c>
      <c r="E2479" s="56">
        <v>2101020050</v>
      </c>
      <c r="F2479" s="56">
        <v>5401010050</v>
      </c>
      <c r="G2479" s="56" t="s">
        <v>11428</v>
      </c>
      <c r="H2479" s="56">
        <v>400304</v>
      </c>
      <c r="I2479" s="56" t="s">
        <v>11606</v>
      </c>
      <c r="J2479" s="56" t="s">
        <v>5890</v>
      </c>
      <c r="K2479" s="56" t="s">
        <v>5038</v>
      </c>
      <c r="L2479" s="56" t="s">
        <v>7138</v>
      </c>
      <c r="M2479" s="73">
        <v>40832</v>
      </c>
      <c r="N2479" s="56"/>
      <c r="O2479" s="56"/>
      <c r="P2479" s="56" t="s">
        <v>7139</v>
      </c>
      <c r="Q2479" s="56"/>
      <c r="R2479" s="56" t="s">
        <v>18</v>
      </c>
      <c r="S2479" s="56" t="s">
        <v>11415</v>
      </c>
      <c r="T2479" s="56" t="s">
        <v>7140</v>
      </c>
      <c r="U2479" s="57">
        <v>35907612</v>
      </c>
      <c r="V2479" s="57">
        <v>-13565121.449999999</v>
      </c>
      <c r="W2479" s="57">
        <v>22342490.550000001</v>
      </c>
      <c r="X2479" s="57">
        <v>0</v>
      </c>
      <c r="Y2479" s="73">
        <v>40832</v>
      </c>
      <c r="Z2479" s="57">
        <v>-736186.95</v>
      </c>
      <c r="AA2479" s="57">
        <v>0</v>
      </c>
      <c r="AB2479" s="57">
        <v>21606303.600000001</v>
      </c>
      <c r="AC2479" s="57">
        <v>0</v>
      </c>
      <c r="AD2479" s="56" t="s">
        <v>9255</v>
      </c>
      <c r="AE2479" s="57">
        <v>0</v>
      </c>
      <c r="AF2479" s="57">
        <v>0</v>
      </c>
      <c r="AG2479" s="57">
        <v>0</v>
      </c>
      <c r="AI2479"/>
      <c r="AJ2479"/>
    </row>
    <row r="2480" spans="1:36">
      <c r="A2480" s="56" t="s">
        <v>48</v>
      </c>
      <c r="B2480" s="56" t="s">
        <v>11427</v>
      </c>
      <c r="C2480" s="56">
        <v>2101010050</v>
      </c>
      <c r="D2480" s="56" t="s">
        <v>43</v>
      </c>
      <c r="E2480" s="56">
        <v>2101020050</v>
      </c>
      <c r="F2480" s="56">
        <v>5401010050</v>
      </c>
      <c r="G2480" s="56" t="s">
        <v>11428</v>
      </c>
      <c r="H2480" s="56">
        <v>400304</v>
      </c>
      <c r="I2480" s="56" t="s">
        <v>11607</v>
      </c>
      <c r="J2480" s="56" t="s">
        <v>5857</v>
      </c>
      <c r="K2480" s="56" t="s">
        <v>4977</v>
      </c>
      <c r="L2480" s="56" t="s">
        <v>7138</v>
      </c>
      <c r="M2480" s="73">
        <v>40832</v>
      </c>
      <c r="N2480" s="56"/>
      <c r="O2480" s="56"/>
      <c r="P2480" s="56" t="s">
        <v>7139</v>
      </c>
      <c r="Q2480" s="56"/>
      <c r="R2480" s="56" t="s">
        <v>18</v>
      </c>
      <c r="S2480" s="56" t="s">
        <v>11415</v>
      </c>
      <c r="T2480" s="56" t="s">
        <v>7140</v>
      </c>
      <c r="U2480" s="57">
        <v>2349171</v>
      </c>
      <c r="V2480" s="57">
        <v>-887465.89</v>
      </c>
      <c r="W2480" s="57">
        <v>1461705.11</v>
      </c>
      <c r="X2480" s="57">
        <v>0</v>
      </c>
      <c r="Y2480" s="73">
        <v>40832</v>
      </c>
      <c r="Z2480" s="57">
        <v>-48163.31</v>
      </c>
      <c r="AA2480" s="57">
        <v>0</v>
      </c>
      <c r="AB2480" s="57">
        <v>1413541.8</v>
      </c>
      <c r="AC2480" s="57">
        <v>0</v>
      </c>
      <c r="AD2480" s="56" t="s">
        <v>9255</v>
      </c>
      <c r="AE2480" s="57">
        <v>0</v>
      </c>
      <c r="AF2480" s="57">
        <v>0</v>
      </c>
      <c r="AG2480" s="57">
        <v>0</v>
      </c>
      <c r="AI2480"/>
      <c r="AJ2480"/>
    </row>
    <row r="2481" spans="1:36">
      <c r="A2481" s="56" t="s">
        <v>50</v>
      </c>
      <c r="B2481" s="56" t="s">
        <v>11427</v>
      </c>
      <c r="C2481" s="56">
        <v>2101010050</v>
      </c>
      <c r="D2481" s="56" t="s">
        <v>43</v>
      </c>
      <c r="E2481" s="56">
        <v>2101020050</v>
      </c>
      <c r="F2481" s="56">
        <v>5401010050</v>
      </c>
      <c r="G2481" s="56" t="s">
        <v>11431</v>
      </c>
      <c r="H2481" s="56">
        <v>400201</v>
      </c>
      <c r="I2481" s="56" t="s">
        <v>11497</v>
      </c>
      <c r="J2481" s="56" t="s">
        <v>1223</v>
      </c>
      <c r="K2481" s="56" t="s">
        <v>1224</v>
      </c>
      <c r="L2481" s="56" t="s">
        <v>7138</v>
      </c>
      <c r="M2481" s="73">
        <v>36743</v>
      </c>
      <c r="N2481" s="56"/>
      <c r="O2481" s="56"/>
      <c r="P2481" s="56" t="s">
        <v>7139</v>
      </c>
      <c r="Q2481" s="56"/>
      <c r="R2481" s="56" t="s">
        <v>18</v>
      </c>
      <c r="S2481" s="56" t="s">
        <v>11415</v>
      </c>
      <c r="T2481" s="56" t="s">
        <v>7140</v>
      </c>
      <c r="U2481" s="57">
        <v>451433276</v>
      </c>
      <c r="V2481" s="57">
        <v>-366092551.31999999</v>
      </c>
      <c r="W2481" s="57">
        <v>85340724.680000007</v>
      </c>
      <c r="X2481" s="57">
        <v>0</v>
      </c>
      <c r="Y2481" s="73">
        <v>36743</v>
      </c>
      <c r="Z2481" s="57">
        <v>-4003985.17</v>
      </c>
      <c r="AA2481" s="57">
        <v>0</v>
      </c>
      <c r="AB2481" s="57">
        <v>81336739.510000005</v>
      </c>
      <c r="AC2481" s="57">
        <v>0</v>
      </c>
      <c r="AD2481" s="56" t="s">
        <v>9255</v>
      </c>
      <c r="AE2481" s="57">
        <v>0</v>
      </c>
      <c r="AF2481" s="57">
        <v>0</v>
      </c>
      <c r="AG2481" s="57">
        <v>0</v>
      </c>
      <c r="AI2481"/>
      <c r="AJ2481"/>
    </row>
    <row r="2482" spans="1:36">
      <c r="A2482" s="56" t="s">
        <v>50</v>
      </c>
      <c r="B2482" s="56" t="s">
        <v>11427</v>
      </c>
      <c r="C2482" s="56">
        <v>2101010050</v>
      </c>
      <c r="D2482" s="56" t="s">
        <v>43</v>
      </c>
      <c r="E2482" s="56">
        <v>2101020050</v>
      </c>
      <c r="F2482" s="56">
        <v>5401010050</v>
      </c>
      <c r="G2482" s="56" t="s">
        <v>11431</v>
      </c>
      <c r="H2482" s="56">
        <v>400201</v>
      </c>
      <c r="I2482" s="56" t="s">
        <v>11497</v>
      </c>
      <c r="J2482" s="56" t="s">
        <v>1227</v>
      </c>
      <c r="K2482" s="56" t="s">
        <v>1228</v>
      </c>
      <c r="L2482" s="56" t="s">
        <v>7138</v>
      </c>
      <c r="M2482" s="73">
        <v>36743</v>
      </c>
      <c r="N2482" s="56"/>
      <c r="O2482" s="56"/>
      <c r="P2482" s="56" t="s">
        <v>7139</v>
      </c>
      <c r="Q2482" s="56"/>
      <c r="R2482" s="56" t="s">
        <v>18</v>
      </c>
      <c r="S2482" s="56" t="s">
        <v>11415</v>
      </c>
      <c r="T2482" s="56" t="s">
        <v>7140</v>
      </c>
      <c r="U2482" s="57">
        <v>164672346</v>
      </c>
      <c r="V2482" s="57">
        <v>-133565792.55</v>
      </c>
      <c r="W2482" s="57">
        <v>31106553.449999999</v>
      </c>
      <c r="X2482" s="57">
        <v>0</v>
      </c>
      <c r="Y2482" s="73">
        <v>36743</v>
      </c>
      <c r="Z2482" s="57">
        <v>-1459045.2</v>
      </c>
      <c r="AA2482" s="57">
        <v>0</v>
      </c>
      <c r="AB2482" s="57">
        <v>29647508.25</v>
      </c>
      <c r="AC2482" s="57">
        <v>0</v>
      </c>
      <c r="AD2482" s="56" t="s">
        <v>9255</v>
      </c>
      <c r="AE2482" s="57">
        <v>0</v>
      </c>
      <c r="AF2482" s="57">
        <v>0</v>
      </c>
      <c r="AG2482" s="57">
        <v>0</v>
      </c>
      <c r="AI2482"/>
      <c r="AJ2482"/>
    </row>
    <row r="2483" spans="1:36">
      <c r="A2483" s="56" t="s">
        <v>50</v>
      </c>
      <c r="B2483" s="56" t="s">
        <v>11427</v>
      </c>
      <c r="C2483" s="56">
        <v>2101010050</v>
      </c>
      <c r="D2483" s="56" t="s">
        <v>43</v>
      </c>
      <c r="E2483" s="56">
        <v>2101020050</v>
      </c>
      <c r="F2483" s="56">
        <v>5401010050</v>
      </c>
      <c r="G2483" s="56" t="s">
        <v>11431</v>
      </c>
      <c r="H2483" s="56">
        <v>400201</v>
      </c>
      <c r="I2483" s="56" t="s">
        <v>11497</v>
      </c>
      <c r="J2483" s="56" t="s">
        <v>1229</v>
      </c>
      <c r="K2483" s="56" t="s">
        <v>1230</v>
      </c>
      <c r="L2483" s="56" t="s">
        <v>7138</v>
      </c>
      <c r="M2483" s="73">
        <v>36743</v>
      </c>
      <c r="N2483" s="56"/>
      <c r="O2483" s="56"/>
      <c r="P2483" s="56" t="s">
        <v>7139</v>
      </c>
      <c r="Q2483" s="56"/>
      <c r="R2483" s="56" t="s">
        <v>18</v>
      </c>
      <c r="S2483" s="56" t="s">
        <v>11415</v>
      </c>
      <c r="T2483" s="56" t="s">
        <v>7140</v>
      </c>
      <c r="U2483" s="57">
        <v>41168086</v>
      </c>
      <c r="V2483" s="57">
        <v>-33391447.789999999</v>
      </c>
      <c r="W2483" s="57">
        <v>7776638.21</v>
      </c>
      <c r="X2483" s="57">
        <v>0</v>
      </c>
      <c r="Y2483" s="73">
        <v>36743</v>
      </c>
      <c r="Z2483" s="57">
        <v>-364761.29</v>
      </c>
      <c r="AA2483" s="57">
        <v>0</v>
      </c>
      <c r="AB2483" s="57">
        <v>7411876.9199999999</v>
      </c>
      <c r="AC2483" s="57">
        <v>0</v>
      </c>
      <c r="AD2483" s="56" t="s">
        <v>9255</v>
      </c>
      <c r="AE2483" s="57">
        <v>0</v>
      </c>
      <c r="AF2483" s="57">
        <v>0</v>
      </c>
      <c r="AG2483" s="57">
        <v>0</v>
      </c>
      <c r="AI2483"/>
      <c r="AJ2483"/>
    </row>
    <row r="2484" spans="1:36">
      <c r="A2484" s="56" t="s">
        <v>50</v>
      </c>
      <c r="B2484" s="56" t="s">
        <v>11427</v>
      </c>
      <c r="C2484" s="56">
        <v>2101010050</v>
      </c>
      <c r="D2484" s="56" t="s">
        <v>43</v>
      </c>
      <c r="E2484" s="56">
        <v>2101020050</v>
      </c>
      <c r="F2484" s="56">
        <v>5401010050</v>
      </c>
      <c r="G2484" s="56" t="s">
        <v>11431</v>
      </c>
      <c r="H2484" s="56">
        <v>400201</v>
      </c>
      <c r="I2484" s="56" t="s">
        <v>11497</v>
      </c>
      <c r="J2484" s="56" t="s">
        <v>1233</v>
      </c>
      <c r="K2484" s="56" t="s">
        <v>1234</v>
      </c>
      <c r="L2484" s="56" t="s">
        <v>7138</v>
      </c>
      <c r="M2484" s="73">
        <v>36743</v>
      </c>
      <c r="N2484" s="56"/>
      <c r="O2484" s="56"/>
      <c r="P2484" s="56" t="s">
        <v>7139</v>
      </c>
      <c r="Q2484" s="56"/>
      <c r="R2484" s="56" t="s">
        <v>18</v>
      </c>
      <c r="S2484" s="56" t="s">
        <v>11415</v>
      </c>
      <c r="T2484" s="56" t="s">
        <v>7140</v>
      </c>
      <c r="U2484" s="57">
        <v>205840432</v>
      </c>
      <c r="V2484" s="57">
        <v>-166957240.36000001</v>
      </c>
      <c r="W2484" s="57">
        <v>38883191.640000001</v>
      </c>
      <c r="X2484" s="57">
        <v>0</v>
      </c>
      <c r="Y2484" s="73">
        <v>36743</v>
      </c>
      <c r="Z2484" s="57">
        <v>-1823806.49</v>
      </c>
      <c r="AA2484" s="57">
        <v>0</v>
      </c>
      <c r="AB2484" s="57">
        <v>37059385.149999999</v>
      </c>
      <c r="AC2484" s="57">
        <v>0</v>
      </c>
      <c r="AD2484" s="56" t="s">
        <v>9255</v>
      </c>
      <c r="AE2484" s="57">
        <v>0</v>
      </c>
      <c r="AF2484" s="57">
        <v>0</v>
      </c>
      <c r="AG2484" s="57">
        <v>0</v>
      </c>
      <c r="AI2484"/>
      <c r="AJ2484"/>
    </row>
    <row r="2485" spans="1:36">
      <c r="A2485" s="56" t="s">
        <v>50</v>
      </c>
      <c r="B2485" s="56" t="s">
        <v>11427</v>
      </c>
      <c r="C2485" s="56">
        <v>2101010050</v>
      </c>
      <c r="D2485" s="56" t="s">
        <v>43</v>
      </c>
      <c r="E2485" s="56">
        <v>2101020050</v>
      </c>
      <c r="F2485" s="56">
        <v>5401010050</v>
      </c>
      <c r="G2485" s="56" t="s">
        <v>11431</v>
      </c>
      <c r="H2485" s="56">
        <v>400201</v>
      </c>
      <c r="I2485" s="56" t="s">
        <v>11497</v>
      </c>
      <c r="J2485" s="56" t="s">
        <v>1245</v>
      </c>
      <c r="K2485" s="56" t="s">
        <v>1246</v>
      </c>
      <c r="L2485" s="56" t="s">
        <v>7138</v>
      </c>
      <c r="M2485" s="73">
        <v>36743</v>
      </c>
      <c r="N2485" s="56"/>
      <c r="O2485" s="56"/>
      <c r="P2485" s="56" t="s">
        <v>7139</v>
      </c>
      <c r="Q2485" s="56"/>
      <c r="R2485" s="56" t="s">
        <v>18</v>
      </c>
      <c r="S2485" s="56" t="s">
        <v>11415</v>
      </c>
      <c r="T2485" s="56" t="s">
        <v>7140</v>
      </c>
      <c r="U2485" s="57">
        <v>2883169</v>
      </c>
      <c r="V2485" s="57">
        <v>-2356980.87</v>
      </c>
      <c r="W2485" s="57">
        <v>526188.13</v>
      </c>
      <c r="X2485" s="57">
        <v>0</v>
      </c>
      <c r="Y2485" s="73">
        <v>36743</v>
      </c>
      <c r="Z2485" s="57">
        <v>-24369.35</v>
      </c>
      <c r="AA2485" s="57">
        <v>0</v>
      </c>
      <c r="AB2485" s="57">
        <v>501818.78</v>
      </c>
      <c r="AC2485" s="57">
        <v>0</v>
      </c>
      <c r="AD2485" s="56" t="s">
        <v>9255</v>
      </c>
      <c r="AE2485" s="57">
        <v>0</v>
      </c>
      <c r="AF2485" s="57">
        <v>0</v>
      </c>
      <c r="AG2485" s="57">
        <v>0</v>
      </c>
      <c r="AI2485"/>
      <c r="AJ2485"/>
    </row>
    <row r="2486" spans="1:36">
      <c r="A2486" s="56" t="s">
        <v>50</v>
      </c>
      <c r="B2486" s="56" t="s">
        <v>11427</v>
      </c>
      <c r="C2486" s="56">
        <v>2101010050</v>
      </c>
      <c r="D2486" s="56" t="s">
        <v>43</v>
      </c>
      <c r="E2486" s="56">
        <v>2101020050</v>
      </c>
      <c r="F2486" s="56">
        <v>5401010050</v>
      </c>
      <c r="G2486" s="56" t="s">
        <v>11431</v>
      </c>
      <c r="H2486" s="56">
        <v>400201</v>
      </c>
      <c r="I2486" s="56" t="s">
        <v>11498</v>
      </c>
      <c r="J2486" s="56" t="s">
        <v>1251</v>
      </c>
      <c r="K2486" s="56" t="s">
        <v>1252</v>
      </c>
      <c r="L2486" s="56" t="s">
        <v>7138</v>
      </c>
      <c r="M2486" s="73">
        <v>36743</v>
      </c>
      <c r="N2486" s="56"/>
      <c r="O2486" s="56"/>
      <c r="P2486" s="56" t="s">
        <v>7139</v>
      </c>
      <c r="Q2486" s="56"/>
      <c r="R2486" s="56" t="s">
        <v>18</v>
      </c>
      <c r="S2486" s="56" t="s">
        <v>11415</v>
      </c>
      <c r="T2486" s="56" t="s">
        <v>7140</v>
      </c>
      <c r="U2486" s="57">
        <v>841484</v>
      </c>
      <c r="V2486" s="57">
        <v>-682337.48</v>
      </c>
      <c r="W2486" s="57">
        <v>159146.51999999999</v>
      </c>
      <c r="X2486" s="57">
        <v>0</v>
      </c>
      <c r="Y2486" s="73">
        <v>36743</v>
      </c>
      <c r="Z2486" s="57">
        <v>-7467.94</v>
      </c>
      <c r="AA2486" s="57">
        <v>0</v>
      </c>
      <c r="AB2486" s="57">
        <v>151678.57999999999</v>
      </c>
      <c r="AC2486" s="57">
        <v>0</v>
      </c>
      <c r="AD2486" s="56" t="s">
        <v>9255</v>
      </c>
      <c r="AE2486" s="57">
        <v>0</v>
      </c>
      <c r="AF2486" s="57">
        <v>0</v>
      </c>
      <c r="AG2486" s="57">
        <v>0</v>
      </c>
      <c r="AI2486"/>
      <c r="AJ2486"/>
    </row>
    <row r="2487" spans="1:36">
      <c r="A2487" s="56" t="s">
        <v>50</v>
      </c>
      <c r="B2487" s="56" t="s">
        <v>11427</v>
      </c>
      <c r="C2487" s="56">
        <v>2101010050</v>
      </c>
      <c r="D2487" s="56" t="s">
        <v>43</v>
      </c>
      <c r="E2487" s="56">
        <v>2101020050</v>
      </c>
      <c r="F2487" s="56">
        <v>5401010050</v>
      </c>
      <c r="G2487" s="56" t="s">
        <v>11431</v>
      </c>
      <c r="H2487" s="56">
        <v>400201</v>
      </c>
      <c r="I2487" s="56" t="s">
        <v>11498</v>
      </c>
      <c r="J2487" s="56" t="s">
        <v>1269</v>
      </c>
      <c r="K2487" s="56" t="s">
        <v>1270</v>
      </c>
      <c r="L2487" s="56" t="s">
        <v>7138</v>
      </c>
      <c r="M2487" s="73">
        <v>36743</v>
      </c>
      <c r="N2487" s="56"/>
      <c r="O2487" s="56"/>
      <c r="P2487" s="56" t="s">
        <v>7139</v>
      </c>
      <c r="Q2487" s="56"/>
      <c r="R2487" s="56" t="s">
        <v>18</v>
      </c>
      <c r="S2487" s="56" t="s">
        <v>11415</v>
      </c>
      <c r="T2487" s="56" t="s">
        <v>7140</v>
      </c>
      <c r="U2487" s="57">
        <v>54947202</v>
      </c>
      <c r="V2487" s="57">
        <v>-44567692.869999997</v>
      </c>
      <c r="W2487" s="57">
        <v>10379509.130000001</v>
      </c>
      <c r="X2487" s="57">
        <v>0</v>
      </c>
      <c r="Y2487" s="73">
        <v>36743</v>
      </c>
      <c r="Z2487" s="57">
        <v>-486848.31</v>
      </c>
      <c r="AA2487" s="57">
        <v>0</v>
      </c>
      <c r="AB2487" s="57">
        <v>9892660.8200000003</v>
      </c>
      <c r="AC2487" s="57">
        <v>0</v>
      </c>
      <c r="AD2487" s="56" t="s">
        <v>9255</v>
      </c>
      <c r="AE2487" s="57">
        <v>0</v>
      </c>
      <c r="AF2487" s="57">
        <v>0</v>
      </c>
      <c r="AG2487" s="57">
        <v>0</v>
      </c>
      <c r="AI2487"/>
      <c r="AJ2487"/>
    </row>
    <row r="2488" spans="1:36">
      <c r="A2488" s="56" t="s">
        <v>50</v>
      </c>
      <c r="B2488" s="56" t="s">
        <v>11427</v>
      </c>
      <c r="C2488" s="56">
        <v>2101010050</v>
      </c>
      <c r="D2488" s="56" t="s">
        <v>43</v>
      </c>
      <c r="E2488" s="56">
        <v>2101020050</v>
      </c>
      <c r="F2488" s="56">
        <v>5401010050</v>
      </c>
      <c r="G2488" s="56" t="s">
        <v>11431</v>
      </c>
      <c r="H2488" s="56">
        <v>400201</v>
      </c>
      <c r="I2488" s="56" t="s">
        <v>11498</v>
      </c>
      <c r="J2488" s="56" t="s">
        <v>1283</v>
      </c>
      <c r="K2488" s="56" t="s">
        <v>1284</v>
      </c>
      <c r="L2488" s="56" t="s">
        <v>7138</v>
      </c>
      <c r="M2488" s="73">
        <v>36743</v>
      </c>
      <c r="N2488" s="56"/>
      <c r="O2488" s="56"/>
      <c r="P2488" s="56" t="s">
        <v>7139</v>
      </c>
      <c r="Q2488" s="56"/>
      <c r="R2488" s="56" t="s">
        <v>18</v>
      </c>
      <c r="S2488" s="56" t="s">
        <v>11415</v>
      </c>
      <c r="T2488" s="56" t="s">
        <v>7140</v>
      </c>
      <c r="U2488" s="57">
        <v>4300610</v>
      </c>
      <c r="V2488" s="57">
        <v>-3488226</v>
      </c>
      <c r="W2488" s="57">
        <v>812384</v>
      </c>
      <c r="X2488" s="57">
        <v>0</v>
      </c>
      <c r="Y2488" s="73">
        <v>36743</v>
      </c>
      <c r="Z2488" s="57">
        <v>-38104.67</v>
      </c>
      <c r="AA2488" s="57">
        <v>0</v>
      </c>
      <c r="AB2488" s="57">
        <v>774279.33</v>
      </c>
      <c r="AC2488" s="57">
        <v>0</v>
      </c>
      <c r="AD2488" s="56" t="s">
        <v>9255</v>
      </c>
      <c r="AE2488" s="57">
        <v>0</v>
      </c>
      <c r="AF2488" s="57">
        <v>0</v>
      </c>
      <c r="AG2488" s="57">
        <v>0</v>
      </c>
      <c r="AI2488"/>
      <c r="AJ2488"/>
    </row>
    <row r="2489" spans="1:36">
      <c r="A2489" s="56" t="s">
        <v>50</v>
      </c>
      <c r="B2489" s="56" t="s">
        <v>11427</v>
      </c>
      <c r="C2489" s="56">
        <v>2101010050</v>
      </c>
      <c r="D2489" s="56" t="s">
        <v>43</v>
      </c>
      <c r="E2489" s="56">
        <v>2101020050</v>
      </c>
      <c r="F2489" s="56">
        <v>5401010050</v>
      </c>
      <c r="G2489" s="56" t="s">
        <v>11431</v>
      </c>
      <c r="H2489" s="56">
        <v>400201</v>
      </c>
      <c r="I2489" s="56" t="s">
        <v>11498</v>
      </c>
      <c r="J2489" s="56" t="s">
        <v>1291</v>
      </c>
      <c r="K2489" s="56" t="s">
        <v>1292</v>
      </c>
      <c r="L2489" s="56" t="s">
        <v>7138</v>
      </c>
      <c r="M2489" s="73">
        <v>36743</v>
      </c>
      <c r="N2489" s="56"/>
      <c r="O2489" s="56"/>
      <c r="P2489" s="56" t="s">
        <v>7139</v>
      </c>
      <c r="Q2489" s="56"/>
      <c r="R2489" s="56" t="s">
        <v>18</v>
      </c>
      <c r="S2489" s="56" t="s">
        <v>11415</v>
      </c>
      <c r="T2489" s="56" t="s">
        <v>7140</v>
      </c>
      <c r="U2489" s="57">
        <v>289338</v>
      </c>
      <c r="V2489" s="57">
        <v>-234681.79</v>
      </c>
      <c r="W2489" s="57">
        <v>54656.21</v>
      </c>
      <c r="X2489" s="57">
        <v>0</v>
      </c>
      <c r="Y2489" s="73">
        <v>36743</v>
      </c>
      <c r="Z2489" s="57">
        <v>-2563.64</v>
      </c>
      <c r="AA2489" s="57">
        <v>0</v>
      </c>
      <c r="AB2489" s="57">
        <v>52092.57</v>
      </c>
      <c r="AC2489" s="57">
        <v>0</v>
      </c>
      <c r="AD2489" s="56" t="s">
        <v>9255</v>
      </c>
      <c r="AE2489" s="57">
        <v>0</v>
      </c>
      <c r="AF2489" s="57">
        <v>0</v>
      </c>
      <c r="AG2489" s="57">
        <v>0</v>
      </c>
      <c r="AI2489"/>
      <c r="AJ2489"/>
    </row>
    <row r="2490" spans="1:36">
      <c r="A2490" s="56" t="s">
        <v>50</v>
      </c>
      <c r="B2490" s="56" t="s">
        <v>11427</v>
      </c>
      <c r="C2490" s="56">
        <v>2101010050</v>
      </c>
      <c r="D2490" s="56" t="s">
        <v>43</v>
      </c>
      <c r="E2490" s="56">
        <v>2101020050</v>
      </c>
      <c r="F2490" s="56">
        <v>5401010050</v>
      </c>
      <c r="G2490" s="56" t="s">
        <v>11431</v>
      </c>
      <c r="H2490" s="56">
        <v>400201</v>
      </c>
      <c r="I2490" s="56" t="s">
        <v>11498</v>
      </c>
      <c r="J2490" s="56" t="s">
        <v>1293</v>
      </c>
      <c r="K2490" s="56" t="s">
        <v>1294</v>
      </c>
      <c r="L2490" s="56" t="s">
        <v>7138</v>
      </c>
      <c r="M2490" s="73">
        <v>36743</v>
      </c>
      <c r="N2490" s="56"/>
      <c r="O2490" s="56"/>
      <c r="P2490" s="56" t="s">
        <v>7139</v>
      </c>
      <c r="Q2490" s="56"/>
      <c r="R2490" s="56" t="s">
        <v>18</v>
      </c>
      <c r="S2490" s="56" t="s">
        <v>11415</v>
      </c>
      <c r="T2490" s="56" t="s">
        <v>7140</v>
      </c>
      <c r="U2490" s="57">
        <v>289338</v>
      </c>
      <c r="V2490" s="57">
        <v>-234681.79</v>
      </c>
      <c r="W2490" s="57">
        <v>54656.21</v>
      </c>
      <c r="X2490" s="57">
        <v>0</v>
      </c>
      <c r="Y2490" s="73">
        <v>36743</v>
      </c>
      <c r="Z2490" s="57">
        <v>-2563.64</v>
      </c>
      <c r="AA2490" s="57">
        <v>0</v>
      </c>
      <c r="AB2490" s="57">
        <v>52092.57</v>
      </c>
      <c r="AC2490" s="57">
        <v>0</v>
      </c>
      <c r="AD2490" s="56" t="s">
        <v>9255</v>
      </c>
      <c r="AE2490" s="57">
        <v>0</v>
      </c>
      <c r="AF2490" s="57">
        <v>0</v>
      </c>
      <c r="AG2490" s="57">
        <v>0</v>
      </c>
      <c r="AI2490"/>
      <c r="AJ2490"/>
    </row>
    <row r="2491" spans="1:36">
      <c r="A2491" s="56" t="s">
        <v>50</v>
      </c>
      <c r="B2491" s="56" t="s">
        <v>11427</v>
      </c>
      <c r="C2491" s="56">
        <v>2101010050</v>
      </c>
      <c r="D2491" s="56" t="s">
        <v>43</v>
      </c>
      <c r="E2491" s="56">
        <v>2101020050</v>
      </c>
      <c r="F2491" s="56">
        <v>5401010050</v>
      </c>
      <c r="G2491" s="56" t="s">
        <v>11431</v>
      </c>
      <c r="H2491" s="56">
        <v>400201</v>
      </c>
      <c r="I2491" s="56" t="s">
        <v>11500</v>
      </c>
      <c r="J2491" s="56" t="s">
        <v>1307</v>
      </c>
      <c r="K2491" s="56" t="s">
        <v>1308</v>
      </c>
      <c r="L2491" s="56" t="s">
        <v>7138</v>
      </c>
      <c r="M2491" s="73">
        <v>36743</v>
      </c>
      <c r="N2491" s="56"/>
      <c r="O2491" s="56"/>
      <c r="P2491" s="56" t="s">
        <v>7139</v>
      </c>
      <c r="Q2491" s="56"/>
      <c r="R2491" s="56" t="s">
        <v>18</v>
      </c>
      <c r="S2491" s="56" t="s">
        <v>11415</v>
      </c>
      <c r="T2491" s="56" t="s">
        <v>7140</v>
      </c>
      <c r="U2491" s="57">
        <v>29748736</v>
      </c>
      <c r="V2491" s="57">
        <v>-24127741.800000001</v>
      </c>
      <c r="W2491" s="57">
        <v>5620994.2000000002</v>
      </c>
      <c r="X2491" s="57">
        <v>0</v>
      </c>
      <c r="Y2491" s="73">
        <v>36743</v>
      </c>
      <c r="Z2491" s="57">
        <v>-263676.12</v>
      </c>
      <c r="AA2491" s="57">
        <v>0</v>
      </c>
      <c r="AB2491" s="57">
        <v>5357318.08</v>
      </c>
      <c r="AC2491" s="57">
        <v>0</v>
      </c>
      <c r="AD2491" s="56" t="s">
        <v>9255</v>
      </c>
      <c r="AE2491" s="57">
        <v>0</v>
      </c>
      <c r="AF2491" s="57">
        <v>0</v>
      </c>
      <c r="AG2491" s="57">
        <v>0</v>
      </c>
      <c r="AI2491"/>
      <c r="AJ2491"/>
    </row>
    <row r="2492" spans="1:36">
      <c r="A2492" s="56" t="s">
        <v>50</v>
      </c>
      <c r="B2492" s="56" t="s">
        <v>11427</v>
      </c>
      <c r="C2492" s="56">
        <v>2101010050</v>
      </c>
      <c r="D2492" s="56" t="s">
        <v>43</v>
      </c>
      <c r="E2492" s="56">
        <v>2101020050</v>
      </c>
      <c r="F2492" s="56">
        <v>5401010050</v>
      </c>
      <c r="G2492" s="56" t="s">
        <v>11431</v>
      </c>
      <c r="H2492" s="56">
        <v>400201</v>
      </c>
      <c r="I2492" s="56" t="s">
        <v>11500</v>
      </c>
      <c r="J2492" s="56" t="s">
        <v>1309</v>
      </c>
      <c r="K2492" s="56" t="s">
        <v>7141</v>
      </c>
      <c r="L2492" s="56" t="s">
        <v>7138</v>
      </c>
      <c r="M2492" s="73">
        <v>36743</v>
      </c>
      <c r="N2492" s="56"/>
      <c r="O2492" s="56"/>
      <c r="P2492" s="56" t="s">
        <v>7139</v>
      </c>
      <c r="Q2492" s="56"/>
      <c r="R2492" s="56" t="s">
        <v>18</v>
      </c>
      <c r="S2492" s="56" t="s">
        <v>11415</v>
      </c>
      <c r="T2492" s="56" t="s">
        <v>7140</v>
      </c>
      <c r="U2492" s="57">
        <v>60579244</v>
      </c>
      <c r="V2492" s="57">
        <v>-49132856.539999999</v>
      </c>
      <c r="W2492" s="57">
        <v>11446387.460000001</v>
      </c>
      <c r="X2492" s="57">
        <v>0</v>
      </c>
      <c r="Y2492" s="73">
        <v>36743</v>
      </c>
      <c r="Z2492" s="57">
        <v>-536940.42000000004</v>
      </c>
      <c r="AA2492" s="57">
        <v>0</v>
      </c>
      <c r="AB2492" s="57">
        <v>10909447.039999999</v>
      </c>
      <c r="AC2492" s="57">
        <v>0</v>
      </c>
      <c r="AD2492" s="56" t="s">
        <v>9255</v>
      </c>
      <c r="AE2492" s="57">
        <v>0</v>
      </c>
      <c r="AF2492" s="57">
        <v>0</v>
      </c>
      <c r="AG2492" s="57">
        <v>0</v>
      </c>
      <c r="AI2492"/>
      <c r="AJ2492"/>
    </row>
    <row r="2493" spans="1:36">
      <c r="A2493" s="56" t="s">
        <v>50</v>
      </c>
      <c r="B2493" s="56" t="s">
        <v>11427</v>
      </c>
      <c r="C2493" s="56">
        <v>2101010050</v>
      </c>
      <c r="D2493" s="56" t="s">
        <v>43</v>
      </c>
      <c r="E2493" s="56">
        <v>2101020050</v>
      </c>
      <c r="F2493" s="56">
        <v>5401010050</v>
      </c>
      <c r="G2493" s="56" t="s">
        <v>11431</v>
      </c>
      <c r="H2493" s="56">
        <v>400201</v>
      </c>
      <c r="I2493" s="56" t="s">
        <v>11500</v>
      </c>
      <c r="J2493" s="56" t="s">
        <v>1310</v>
      </c>
      <c r="K2493" s="56" t="s">
        <v>1311</v>
      </c>
      <c r="L2493" s="56" t="s">
        <v>7138</v>
      </c>
      <c r="M2493" s="73">
        <v>36743</v>
      </c>
      <c r="N2493" s="56"/>
      <c r="O2493" s="56"/>
      <c r="P2493" s="56" t="s">
        <v>7139</v>
      </c>
      <c r="Q2493" s="56"/>
      <c r="R2493" s="56" t="s">
        <v>18</v>
      </c>
      <c r="S2493" s="56" t="s">
        <v>11415</v>
      </c>
      <c r="T2493" s="56" t="s">
        <v>7140</v>
      </c>
      <c r="U2493" s="57">
        <v>10817722</v>
      </c>
      <c r="V2493" s="57">
        <v>-8773724.6300000008</v>
      </c>
      <c r="W2493" s="57">
        <v>2043997.37</v>
      </c>
      <c r="X2493" s="57">
        <v>0</v>
      </c>
      <c r="Y2493" s="73">
        <v>36743</v>
      </c>
      <c r="Z2493" s="57">
        <v>-95882.19</v>
      </c>
      <c r="AA2493" s="57">
        <v>0</v>
      </c>
      <c r="AB2493" s="57">
        <v>1948115.18</v>
      </c>
      <c r="AC2493" s="57">
        <v>0</v>
      </c>
      <c r="AD2493" s="56" t="s">
        <v>9255</v>
      </c>
      <c r="AE2493" s="57">
        <v>0</v>
      </c>
      <c r="AF2493" s="57">
        <v>0</v>
      </c>
      <c r="AG2493" s="57">
        <v>0</v>
      </c>
      <c r="AI2493"/>
      <c r="AJ2493"/>
    </row>
    <row r="2494" spans="1:36">
      <c r="A2494" s="56" t="s">
        <v>50</v>
      </c>
      <c r="B2494" s="56" t="s">
        <v>11427</v>
      </c>
      <c r="C2494" s="56">
        <v>2101010050</v>
      </c>
      <c r="D2494" s="56" t="s">
        <v>43</v>
      </c>
      <c r="E2494" s="56">
        <v>2101020050</v>
      </c>
      <c r="F2494" s="56">
        <v>5401010050</v>
      </c>
      <c r="G2494" s="56" t="s">
        <v>11431</v>
      </c>
      <c r="H2494" s="56">
        <v>400201</v>
      </c>
      <c r="I2494" s="56" t="s">
        <v>11500</v>
      </c>
      <c r="J2494" s="56" t="s">
        <v>1316</v>
      </c>
      <c r="K2494" s="56" t="s">
        <v>1317</v>
      </c>
      <c r="L2494" s="56" t="s">
        <v>7138</v>
      </c>
      <c r="M2494" s="73">
        <v>41675</v>
      </c>
      <c r="N2494" s="56"/>
      <c r="O2494" s="56"/>
      <c r="P2494" s="56" t="s">
        <v>7139</v>
      </c>
      <c r="Q2494" s="56"/>
      <c r="R2494" s="56" t="s">
        <v>18</v>
      </c>
      <c r="S2494" s="56" t="s">
        <v>11415</v>
      </c>
      <c r="T2494" s="56" t="s">
        <v>7140</v>
      </c>
      <c r="U2494" s="57">
        <v>6871796</v>
      </c>
      <c r="V2494" s="57">
        <v>-2209349.16</v>
      </c>
      <c r="W2494" s="57">
        <v>4662446.84</v>
      </c>
      <c r="X2494" s="57">
        <v>0</v>
      </c>
      <c r="Y2494" s="73">
        <v>41675</v>
      </c>
      <c r="Z2494" s="57">
        <v>-282289.28999999998</v>
      </c>
      <c r="AA2494" s="57">
        <v>0</v>
      </c>
      <c r="AB2494" s="57">
        <v>4380157.55</v>
      </c>
      <c r="AC2494" s="57">
        <v>0</v>
      </c>
      <c r="AD2494" s="56" t="s">
        <v>9255</v>
      </c>
      <c r="AE2494" s="57">
        <v>0</v>
      </c>
      <c r="AF2494" s="57">
        <v>0</v>
      </c>
      <c r="AG2494" s="57">
        <v>0</v>
      </c>
      <c r="AI2494"/>
      <c r="AJ2494"/>
    </row>
    <row r="2495" spans="1:36">
      <c r="A2495" s="56" t="s">
        <v>50</v>
      </c>
      <c r="B2495" s="56" t="s">
        <v>11427</v>
      </c>
      <c r="C2495" s="56">
        <v>2101010050</v>
      </c>
      <c r="D2495" s="56" t="s">
        <v>43</v>
      </c>
      <c r="E2495" s="56">
        <v>2101020050</v>
      </c>
      <c r="F2495" s="56">
        <v>5401010050</v>
      </c>
      <c r="G2495" s="56" t="s">
        <v>11431</v>
      </c>
      <c r="H2495" s="56">
        <v>400201</v>
      </c>
      <c r="I2495" s="56" t="s">
        <v>11500</v>
      </c>
      <c r="J2495" s="56" t="s">
        <v>1322</v>
      </c>
      <c r="K2495" s="56" t="s">
        <v>1323</v>
      </c>
      <c r="L2495" s="56" t="s">
        <v>7138</v>
      </c>
      <c r="M2495" s="73">
        <v>36743</v>
      </c>
      <c r="N2495" s="56"/>
      <c r="O2495" s="56"/>
      <c r="P2495" s="56" t="s">
        <v>7139</v>
      </c>
      <c r="Q2495" s="56"/>
      <c r="R2495" s="56" t="s">
        <v>18</v>
      </c>
      <c r="S2495" s="56" t="s">
        <v>11415</v>
      </c>
      <c r="T2495" s="56" t="s">
        <v>7140</v>
      </c>
      <c r="U2495" s="57">
        <v>126138663</v>
      </c>
      <c r="V2495" s="57">
        <v>-103117919.95999999</v>
      </c>
      <c r="W2495" s="57">
        <v>23020743.039999999</v>
      </c>
      <c r="X2495" s="57">
        <v>0</v>
      </c>
      <c r="Y2495" s="73">
        <v>36743</v>
      </c>
      <c r="Z2495" s="57">
        <v>-1066159.76</v>
      </c>
      <c r="AA2495" s="57">
        <v>0</v>
      </c>
      <c r="AB2495" s="57">
        <v>21954583.280000001</v>
      </c>
      <c r="AC2495" s="57">
        <v>0</v>
      </c>
      <c r="AD2495" s="56" t="s">
        <v>9255</v>
      </c>
      <c r="AE2495" s="57">
        <v>0</v>
      </c>
      <c r="AF2495" s="57">
        <v>0</v>
      </c>
      <c r="AG2495" s="57">
        <v>0</v>
      </c>
      <c r="AI2495"/>
      <c r="AJ2495"/>
    </row>
    <row r="2496" spans="1:36">
      <c r="A2496" s="56" t="s">
        <v>50</v>
      </c>
      <c r="B2496" s="56" t="s">
        <v>11427</v>
      </c>
      <c r="C2496" s="56">
        <v>2101010050</v>
      </c>
      <c r="D2496" s="56" t="s">
        <v>43</v>
      </c>
      <c r="E2496" s="56">
        <v>2101020050</v>
      </c>
      <c r="F2496" s="56">
        <v>5401010050</v>
      </c>
      <c r="G2496" s="56" t="s">
        <v>11431</v>
      </c>
      <c r="H2496" s="56">
        <v>400201</v>
      </c>
      <c r="I2496" s="56" t="s">
        <v>11500</v>
      </c>
      <c r="J2496" s="56" t="s">
        <v>1328</v>
      </c>
      <c r="K2496" s="56" t="s">
        <v>1329</v>
      </c>
      <c r="L2496" s="56" t="s">
        <v>7138</v>
      </c>
      <c r="M2496" s="73">
        <v>36743</v>
      </c>
      <c r="N2496" s="56"/>
      <c r="O2496" s="56"/>
      <c r="P2496" s="56" t="s">
        <v>7139</v>
      </c>
      <c r="Q2496" s="56"/>
      <c r="R2496" s="56" t="s">
        <v>18</v>
      </c>
      <c r="S2496" s="56" t="s">
        <v>11415</v>
      </c>
      <c r="T2496" s="56" t="s">
        <v>7140</v>
      </c>
      <c r="U2496" s="57">
        <v>20182186</v>
      </c>
      <c r="V2496" s="57">
        <v>-16498868.380000001</v>
      </c>
      <c r="W2496" s="57">
        <v>3683317.62</v>
      </c>
      <c r="X2496" s="57">
        <v>0</v>
      </c>
      <c r="Y2496" s="73">
        <v>36743</v>
      </c>
      <c r="Z2496" s="57">
        <v>-170585.48</v>
      </c>
      <c r="AA2496" s="57">
        <v>0</v>
      </c>
      <c r="AB2496" s="57">
        <v>3512732.14</v>
      </c>
      <c r="AC2496" s="57">
        <v>0</v>
      </c>
      <c r="AD2496" s="56" t="s">
        <v>9255</v>
      </c>
      <c r="AE2496" s="57">
        <v>0</v>
      </c>
      <c r="AF2496" s="57">
        <v>0</v>
      </c>
      <c r="AG2496" s="57">
        <v>0</v>
      </c>
      <c r="AI2496"/>
      <c r="AJ2496"/>
    </row>
    <row r="2497" spans="1:36">
      <c r="A2497" s="56" t="s">
        <v>50</v>
      </c>
      <c r="B2497" s="56" t="s">
        <v>11427</v>
      </c>
      <c r="C2497" s="56">
        <v>2101010050</v>
      </c>
      <c r="D2497" s="56" t="s">
        <v>43</v>
      </c>
      <c r="E2497" s="56">
        <v>2101020050</v>
      </c>
      <c r="F2497" s="56">
        <v>5401010050</v>
      </c>
      <c r="G2497" s="56" t="s">
        <v>11431</v>
      </c>
      <c r="H2497" s="56">
        <v>400201</v>
      </c>
      <c r="I2497" s="56" t="s">
        <v>11500</v>
      </c>
      <c r="J2497" s="56" t="s">
        <v>1330</v>
      </c>
      <c r="K2497" s="56" t="s">
        <v>1331</v>
      </c>
      <c r="L2497" s="56" t="s">
        <v>7138</v>
      </c>
      <c r="M2497" s="73">
        <v>36743</v>
      </c>
      <c r="N2497" s="56"/>
      <c r="O2497" s="56"/>
      <c r="P2497" s="56" t="s">
        <v>7139</v>
      </c>
      <c r="Q2497" s="56"/>
      <c r="R2497" s="56" t="s">
        <v>18</v>
      </c>
      <c r="S2497" s="56" t="s">
        <v>11415</v>
      </c>
      <c r="T2497" s="56" t="s">
        <v>7140</v>
      </c>
      <c r="U2497" s="57">
        <v>32453167</v>
      </c>
      <c r="V2497" s="57">
        <v>-26321174.859999999</v>
      </c>
      <c r="W2497" s="57">
        <v>6131992.1399999997</v>
      </c>
      <c r="X2497" s="57">
        <v>0</v>
      </c>
      <c r="Y2497" s="73">
        <v>36743</v>
      </c>
      <c r="Z2497" s="57">
        <v>-287646.58</v>
      </c>
      <c r="AA2497" s="57">
        <v>0</v>
      </c>
      <c r="AB2497" s="57">
        <v>5844345.5599999996</v>
      </c>
      <c r="AC2497" s="57">
        <v>0</v>
      </c>
      <c r="AD2497" s="56" t="s">
        <v>9255</v>
      </c>
      <c r="AE2497" s="57">
        <v>0</v>
      </c>
      <c r="AF2497" s="57">
        <v>0</v>
      </c>
      <c r="AG2497" s="57">
        <v>0</v>
      </c>
      <c r="AI2497"/>
      <c r="AJ2497"/>
    </row>
    <row r="2498" spans="1:36">
      <c r="A2498" s="56" t="s">
        <v>50</v>
      </c>
      <c r="B2498" s="56" t="s">
        <v>11427</v>
      </c>
      <c r="C2498" s="56">
        <v>2101010050</v>
      </c>
      <c r="D2498" s="56" t="s">
        <v>43</v>
      </c>
      <c r="E2498" s="56">
        <v>2101020050</v>
      </c>
      <c r="F2498" s="56">
        <v>5401010050</v>
      </c>
      <c r="G2498" s="56" t="s">
        <v>11431</v>
      </c>
      <c r="H2498" s="56">
        <v>400201</v>
      </c>
      <c r="I2498" s="56" t="s">
        <v>11501</v>
      </c>
      <c r="J2498" s="56" t="s">
        <v>1161</v>
      </c>
      <c r="K2498" s="56" t="s">
        <v>1162</v>
      </c>
      <c r="L2498" s="56" t="s">
        <v>7138</v>
      </c>
      <c r="M2498" s="73">
        <v>36743</v>
      </c>
      <c r="N2498" s="56"/>
      <c r="O2498" s="56"/>
      <c r="P2498" s="56" t="s">
        <v>7139</v>
      </c>
      <c r="Q2498" s="56"/>
      <c r="R2498" s="56" t="s">
        <v>18</v>
      </c>
      <c r="S2498" s="56" t="s">
        <v>11415</v>
      </c>
      <c r="T2498" s="56" t="s">
        <v>7140</v>
      </c>
      <c r="U2498" s="57">
        <v>4324940</v>
      </c>
      <c r="V2498" s="57">
        <v>-3535544.04</v>
      </c>
      <c r="W2498" s="57">
        <v>789395.96</v>
      </c>
      <c r="X2498" s="57">
        <v>0</v>
      </c>
      <c r="Y2498" s="73">
        <v>36743</v>
      </c>
      <c r="Z2498" s="57">
        <v>-36560.69</v>
      </c>
      <c r="AA2498" s="57">
        <v>0</v>
      </c>
      <c r="AB2498" s="57">
        <v>752835.27</v>
      </c>
      <c r="AC2498" s="57">
        <v>0</v>
      </c>
      <c r="AD2498" s="56" t="s">
        <v>9255</v>
      </c>
      <c r="AE2498" s="57">
        <v>0</v>
      </c>
      <c r="AF2498" s="57">
        <v>0</v>
      </c>
      <c r="AG2498" s="57">
        <v>0</v>
      </c>
      <c r="AI2498"/>
      <c r="AJ2498"/>
    </row>
    <row r="2499" spans="1:36">
      <c r="A2499" s="56" t="s">
        <v>50</v>
      </c>
      <c r="B2499" s="56" t="s">
        <v>11427</v>
      </c>
      <c r="C2499" s="56">
        <v>2101010050</v>
      </c>
      <c r="D2499" s="56" t="s">
        <v>43</v>
      </c>
      <c r="E2499" s="56">
        <v>2101020050</v>
      </c>
      <c r="F2499" s="56">
        <v>5401010050</v>
      </c>
      <c r="G2499" s="56" t="s">
        <v>11431</v>
      </c>
      <c r="H2499" s="56">
        <v>400201</v>
      </c>
      <c r="I2499" s="56" t="s">
        <v>11501</v>
      </c>
      <c r="J2499" s="56" t="s">
        <v>1163</v>
      </c>
      <c r="K2499" s="56" t="s">
        <v>1164</v>
      </c>
      <c r="L2499" s="56" t="s">
        <v>7138</v>
      </c>
      <c r="M2499" s="73">
        <v>36743</v>
      </c>
      <c r="N2499" s="56"/>
      <c r="O2499" s="56"/>
      <c r="P2499" s="56" t="s">
        <v>7139</v>
      </c>
      <c r="Q2499" s="56"/>
      <c r="R2499" s="56" t="s">
        <v>18</v>
      </c>
      <c r="S2499" s="56" t="s">
        <v>11415</v>
      </c>
      <c r="T2499" s="56" t="s">
        <v>7140</v>
      </c>
      <c r="U2499" s="57">
        <v>16226397</v>
      </c>
      <c r="V2499" s="57">
        <v>-13160511.52</v>
      </c>
      <c r="W2499" s="57">
        <v>3065885.48</v>
      </c>
      <c r="X2499" s="57">
        <v>0</v>
      </c>
      <c r="Y2499" s="73">
        <v>36743</v>
      </c>
      <c r="Z2499" s="57">
        <v>-143816.82999999999</v>
      </c>
      <c r="AA2499" s="57">
        <v>0</v>
      </c>
      <c r="AB2499" s="57">
        <v>2922068.65</v>
      </c>
      <c r="AC2499" s="57">
        <v>0</v>
      </c>
      <c r="AD2499" s="56" t="s">
        <v>9255</v>
      </c>
      <c r="AE2499" s="57">
        <v>0</v>
      </c>
      <c r="AF2499" s="57">
        <v>0</v>
      </c>
      <c r="AG2499" s="57">
        <v>0</v>
      </c>
      <c r="AI2499"/>
      <c r="AJ2499"/>
    </row>
    <row r="2500" spans="1:36">
      <c r="A2500" s="56" t="s">
        <v>50</v>
      </c>
      <c r="B2500" s="56" t="s">
        <v>11427</v>
      </c>
      <c r="C2500" s="56">
        <v>2101010050</v>
      </c>
      <c r="D2500" s="56" t="s">
        <v>43</v>
      </c>
      <c r="E2500" s="56">
        <v>2101020050</v>
      </c>
      <c r="F2500" s="56">
        <v>5401010050</v>
      </c>
      <c r="G2500" s="56" t="s">
        <v>11431</v>
      </c>
      <c r="H2500" s="56">
        <v>400201</v>
      </c>
      <c r="I2500" s="56" t="s">
        <v>11501</v>
      </c>
      <c r="J2500" s="56" t="s">
        <v>1165</v>
      </c>
      <c r="K2500" s="56" t="s">
        <v>1166</v>
      </c>
      <c r="L2500" s="56" t="s">
        <v>7138</v>
      </c>
      <c r="M2500" s="73">
        <v>36743</v>
      </c>
      <c r="N2500" s="56"/>
      <c r="O2500" s="56"/>
      <c r="P2500" s="56" t="s">
        <v>7139</v>
      </c>
      <c r="Q2500" s="56"/>
      <c r="R2500" s="56" t="s">
        <v>18</v>
      </c>
      <c r="S2500" s="56" t="s">
        <v>11415</v>
      </c>
      <c r="T2500" s="56" t="s">
        <v>7140</v>
      </c>
      <c r="U2500" s="57">
        <v>8113199</v>
      </c>
      <c r="V2500" s="57">
        <v>-6580255.96</v>
      </c>
      <c r="W2500" s="57">
        <v>1532943.04</v>
      </c>
      <c r="X2500" s="57">
        <v>0</v>
      </c>
      <c r="Y2500" s="73">
        <v>36743</v>
      </c>
      <c r="Z2500" s="57">
        <v>-71908.429999999993</v>
      </c>
      <c r="AA2500" s="57">
        <v>0</v>
      </c>
      <c r="AB2500" s="57">
        <v>1461034.61</v>
      </c>
      <c r="AC2500" s="57">
        <v>0</v>
      </c>
      <c r="AD2500" s="56" t="s">
        <v>9255</v>
      </c>
      <c r="AE2500" s="57">
        <v>0</v>
      </c>
      <c r="AF2500" s="57">
        <v>0</v>
      </c>
      <c r="AG2500" s="57">
        <v>0</v>
      </c>
      <c r="AI2500"/>
      <c r="AJ2500"/>
    </row>
    <row r="2501" spans="1:36">
      <c r="A2501" s="56" t="s">
        <v>50</v>
      </c>
      <c r="B2501" s="56" t="s">
        <v>11427</v>
      </c>
      <c r="C2501" s="56">
        <v>2101010050</v>
      </c>
      <c r="D2501" s="56" t="s">
        <v>43</v>
      </c>
      <c r="E2501" s="56">
        <v>2101020050</v>
      </c>
      <c r="F2501" s="56">
        <v>5401010050</v>
      </c>
      <c r="G2501" s="56" t="s">
        <v>11431</v>
      </c>
      <c r="H2501" s="56">
        <v>400201</v>
      </c>
      <c r="I2501" s="56" t="s">
        <v>11501</v>
      </c>
      <c r="J2501" s="56" t="s">
        <v>1167</v>
      </c>
      <c r="K2501" s="56" t="s">
        <v>1168</v>
      </c>
      <c r="L2501" s="56" t="s">
        <v>7138</v>
      </c>
      <c r="M2501" s="73">
        <v>36743</v>
      </c>
      <c r="N2501" s="56"/>
      <c r="O2501" s="56"/>
      <c r="P2501" s="56" t="s">
        <v>7139</v>
      </c>
      <c r="Q2501" s="56"/>
      <c r="R2501" s="56" t="s">
        <v>18</v>
      </c>
      <c r="S2501" s="56" t="s">
        <v>11415</v>
      </c>
      <c r="T2501" s="56" t="s">
        <v>7140</v>
      </c>
      <c r="U2501" s="57">
        <v>10817815</v>
      </c>
      <c r="V2501" s="57">
        <v>-8773761.2100000009</v>
      </c>
      <c r="W2501" s="57">
        <v>2044053.79</v>
      </c>
      <c r="X2501" s="57">
        <v>0</v>
      </c>
      <c r="Y2501" s="73">
        <v>36743</v>
      </c>
      <c r="Z2501" s="57">
        <v>-95885.5</v>
      </c>
      <c r="AA2501" s="57">
        <v>0</v>
      </c>
      <c r="AB2501" s="57">
        <v>1948168.29</v>
      </c>
      <c r="AC2501" s="57">
        <v>0</v>
      </c>
      <c r="AD2501" s="56" t="s">
        <v>9255</v>
      </c>
      <c r="AE2501" s="57">
        <v>0</v>
      </c>
      <c r="AF2501" s="57">
        <v>0</v>
      </c>
      <c r="AG2501" s="57">
        <v>0</v>
      </c>
      <c r="AI2501"/>
      <c r="AJ2501"/>
    </row>
    <row r="2502" spans="1:36">
      <c r="A2502" s="56" t="s">
        <v>50</v>
      </c>
      <c r="B2502" s="56" t="s">
        <v>11427</v>
      </c>
      <c r="C2502" s="56">
        <v>2101010050</v>
      </c>
      <c r="D2502" s="56" t="s">
        <v>43</v>
      </c>
      <c r="E2502" s="56">
        <v>2101020050</v>
      </c>
      <c r="F2502" s="56">
        <v>5401010050</v>
      </c>
      <c r="G2502" s="56" t="s">
        <v>11431</v>
      </c>
      <c r="H2502" s="56">
        <v>400202</v>
      </c>
      <c r="I2502" s="56" t="s">
        <v>11502</v>
      </c>
      <c r="J2502" s="56" t="s">
        <v>1390</v>
      </c>
      <c r="K2502" s="56" t="s">
        <v>1224</v>
      </c>
      <c r="L2502" s="56" t="s">
        <v>7138</v>
      </c>
      <c r="M2502" s="73">
        <v>36543</v>
      </c>
      <c r="N2502" s="56"/>
      <c r="O2502" s="56"/>
      <c r="P2502" s="56" t="s">
        <v>7139</v>
      </c>
      <c r="Q2502" s="56"/>
      <c r="R2502" s="56" t="s">
        <v>18</v>
      </c>
      <c r="S2502" s="56" t="s">
        <v>11415</v>
      </c>
      <c r="T2502" s="56" t="s">
        <v>7140</v>
      </c>
      <c r="U2502" s="57">
        <v>482271458</v>
      </c>
      <c r="V2502" s="57">
        <v>-400908780.75</v>
      </c>
      <c r="W2502" s="57">
        <v>81362677.25</v>
      </c>
      <c r="X2502" s="57">
        <v>0</v>
      </c>
      <c r="Y2502" s="73">
        <v>36543</v>
      </c>
      <c r="Z2502" s="57">
        <v>-3796902.47</v>
      </c>
      <c r="AA2502" s="57">
        <v>0</v>
      </c>
      <c r="AB2502" s="57">
        <v>77565774.780000001</v>
      </c>
      <c r="AC2502" s="57">
        <v>0</v>
      </c>
      <c r="AD2502" s="56" t="s">
        <v>9255</v>
      </c>
      <c r="AE2502" s="57">
        <v>0</v>
      </c>
      <c r="AF2502" s="57">
        <v>0</v>
      </c>
      <c r="AG2502" s="57">
        <v>0</v>
      </c>
      <c r="AI2502"/>
      <c r="AJ2502"/>
    </row>
    <row r="2503" spans="1:36">
      <c r="A2503" s="56" t="s">
        <v>50</v>
      </c>
      <c r="B2503" s="56" t="s">
        <v>11427</v>
      </c>
      <c r="C2503" s="56">
        <v>2101010050</v>
      </c>
      <c r="D2503" s="56" t="s">
        <v>43</v>
      </c>
      <c r="E2503" s="56">
        <v>2101020050</v>
      </c>
      <c r="F2503" s="56">
        <v>5401010050</v>
      </c>
      <c r="G2503" s="56" t="s">
        <v>11431</v>
      </c>
      <c r="H2503" s="56">
        <v>400202</v>
      </c>
      <c r="I2503" s="56" t="s">
        <v>11502</v>
      </c>
      <c r="J2503" s="56" t="s">
        <v>1392</v>
      </c>
      <c r="K2503" s="56" t="s">
        <v>1228</v>
      </c>
      <c r="L2503" s="56" t="s">
        <v>7138</v>
      </c>
      <c r="M2503" s="73">
        <v>36543</v>
      </c>
      <c r="N2503" s="56"/>
      <c r="O2503" s="56"/>
      <c r="P2503" s="56" t="s">
        <v>7139</v>
      </c>
      <c r="Q2503" s="56"/>
      <c r="R2503" s="56" t="s">
        <v>18</v>
      </c>
      <c r="S2503" s="56" t="s">
        <v>11415</v>
      </c>
      <c r="T2503" s="56" t="s">
        <v>7140</v>
      </c>
      <c r="U2503" s="57">
        <v>175903973</v>
      </c>
      <c r="V2503" s="57">
        <v>-146222048.65000001</v>
      </c>
      <c r="W2503" s="57">
        <v>29681924.350000001</v>
      </c>
      <c r="X2503" s="57">
        <v>0</v>
      </c>
      <c r="Y2503" s="73">
        <v>36543</v>
      </c>
      <c r="Z2503" s="57">
        <v>-1385259.41</v>
      </c>
      <c r="AA2503" s="57">
        <v>0</v>
      </c>
      <c r="AB2503" s="57">
        <v>28296664.940000001</v>
      </c>
      <c r="AC2503" s="57">
        <v>0</v>
      </c>
      <c r="AD2503" s="56" t="s">
        <v>9255</v>
      </c>
      <c r="AE2503" s="57">
        <v>0</v>
      </c>
      <c r="AF2503" s="57">
        <v>0</v>
      </c>
      <c r="AG2503" s="57">
        <v>0</v>
      </c>
      <c r="AI2503"/>
      <c r="AJ2503"/>
    </row>
    <row r="2504" spans="1:36">
      <c r="A2504" s="56" t="s">
        <v>50</v>
      </c>
      <c r="B2504" s="56" t="s">
        <v>11427</v>
      </c>
      <c r="C2504" s="56">
        <v>2101010050</v>
      </c>
      <c r="D2504" s="56" t="s">
        <v>43</v>
      </c>
      <c r="E2504" s="56">
        <v>2101020050</v>
      </c>
      <c r="F2504" s="56">
        <v>5401010050</v>
      </c>
      <c r="G2504" s="56" t="s">
        <v>11431</v>
      </c>
      <c r="H2504" s="56">
        <v>400202</v>
      </c>
      <c r="I2504" s="56" t="s">
        <v>11502</v>
      </c>
      <c r="J2504" s="56" t="s">
        <v>1393</v>
      </c>
      <c r="K2504" s="56" t="s">
        <v>1230</v>
      </c>
      <c r="L2504" s="56" t="s">
        <v>7138</v>
      </c>
      <c r="M2504" s="73">
        <v>36543</v>
      </c>
      <c r="N2504" s="56"/>
      <c r="O2504" s="56"/>
      <c r="P2504" s="56" t="s">
        <v>7139</v>
      </c>
      <c r="Q2504" s="56"/>
      <c r="R2504" s="56" t="s">
        <v>18</v>
      </c>
      <c r="S2504" s="56" t="s">
        <v>11415</v>
      </c>
      <c r="T2504" s="56" t="s">
        <v>7140</v>
      </c>
      <c r="U2504" s="57">
        <v>43975993</v>
      </c>
      <c r="V2504" s="57">
        <v>-36555512.079999998</v>
      </c>
      <c r="W2504" s="57">
        <v>7420480.9199999999</v>
      </c>
      <c r="X2504" s="57">
        <v>0</v>
      </c>
      <c r="Y2504" s="73">
        <v>36543</v>
      </c>
      <c r="Z2504" s="57">
        <v>-346314.84</v>
      </c>
      <c r="AA2504" s="57">
        <v>0</v>
      </c>
      <c r="AB2504" s="57">
        <v>7074166.0800000001</v>
      </c>
      <c r="AC2504" s="57">
        <v>0</v>
      </c>
      <c r="AD2504" s="56" t="s">
        <v>9255</v>
      </c>
      <c r="AE2504" s="57">
        <v>0</v>
      </c>
      <c r="AF2504" s="57">
        <v>0</v>
      </c>
      <c r="AG2504" s="57">
        <v>0</v>
      </c>
      <c r="AI2504"/>
      <c r="AJ2504"/>
    </row>
    <row r="2505" spans="1:36">
      <c r="A2505" s="56" t="s">
        <v>50</v>
      </c>
      <c r="B2505" s="56" t="s">
        <v>11427</v>
      </c>
      <c r="C2505" s="56">
        <v>2101010050</v>
      </c>
      <c r="D2505" s="56" t="s">
        <v>43</v>
      </c>
      <c r="E2505" s="56">
        <v>2101020050</v>
      </c>
      <c r="F2505" s="56">
        <v>5401010050</v>
      </c>
      <c r="G2505" s="56" t="s">
        <v>11431</v>
      </c>
      <c r="H2505" s="56">
        <v>400202</v>
      </c>
      <c r="I2505" s="56" t="s">
        <v>11502</v>
      </c>
      <c r="J2505" s="56" t="s">
        <v>1395</v>
      </c>
      <c r="K2505" s="56" t="s">
        <v>1234</v>
      </c>
      <c r="L2505" s="56" t="s">
        <v>7138</v>
      </c>
      <c r="M2505" s="73">
        <v>36543</v>
      </c>
      <c r="N2505" s="56"/>
      <c r="O2505" s="56"/>
      <c r="P2505" s="56" t="s">
        <v>7139</v>
      </c>
      <c r="Q2505" s="56"/>
      <c r="R2505" s="56" t="s">
        <v>18</v>
      </c>
      <c r="S2505" s="56" t="s">
        <v>11415</v>
      </c>
      <c r="T2505" s="56" t="s">
        <v>7140</v>
      </c>
      <c r="U2505" s="57">
        <v>219879966</v>
      </c>
      <c r="V2505" s="57">
        <v>-182777560.72999999</v>
      </c>
      <c r="W2505" s="57">
        <v>37102405.270000003</v>
      </c>
      <c r="X2505" s="57">
        <v>0</v>
      </c>
      <c r="Y2505" s="73">
        <v>36543</v>
      </c>
      <c r="Z2505" s="57">
        <v>-1731574.25</v>
      </c>
      <c r="AA2505" s="57">
        <v>0</v>
      </c>
      <c r="AB2505" s="57">
        <v>35370831.020000003</v>
      </c>
      <c r="AC2505" s="57">
        <v>0</v>
      </c>
      <c r="AD2505" s="56" t="s">
        <v>9255</v>
      </c>
      <c r="AE2505" s="57">
        <v>0</v>
      </c>
      <c r="AF2505" s="57">
        <v>0</v>
      </c>
      <c r="AG2505" s="57">
        <v>0</v>
      </c>
      <c r="AI2505"/>
      <c r="AJ2505"/>
    </row>
    <row r="2506" spans="1:36">
      <c r="A2506" s="56" t="s">
        <v>50</v>
      </c>
      <c r="B2506" s="56" t="s">
        <v>11427</v>
      </c>
      <c r="C2506" s="56">
        <v>2101010050</v>
      </c>
      <c r="D2506" s="56" t="s">
        <v>43</v>
      </c>
      <c r="E2506" s="56">
        <v>2101020050</v>
      </c>
      <c r="F2506" s="56">
        <v>5401010050</v>
      </c>
      <c r="G2506" s="56" t="s">
        <v>11431</v>
      </c>
      <c r="H2506" s="56">
        <v>400202</v>
      </c>
      <c r="I2506" s="56" t="s">
        <v>11502</v>
      </c>
      <c r="J2506" s="56" t="s">
        <v>1401</v>
      </c>
      <c r="K2506" s="56" t="s">
        <v>1246</v>
      </c>
      <c r="L2506" s="56" t="s">
        <v>7138</v>
      </c>
      <c r="M2506" s="73">
        <v>36543</v>
      </c>
      <c r="N2506" s="56"/>
      <c r="O2506" s="56"/>
      <c r="P2506" s="56" t="s">
        <v>7139</v>
      </c>
      <c r="Q2506" s="56"/>
      <c r="R2506" s="56" t="s">
        <v>18</v>
      </c>
      <c r="S2506" s="56" t="s">
        <v>11415</v>
      </c>
      <c r="T2506" s="56" t="s">
        <v>7140</v>
      </c>
      <c r="U2506" s="57">
        <v>2746332</v>
      </c>
      <c r="V2506" s="57">
        <v>-2336873.37</v>
      </c>
      <c r="W2506" s="57">
        <v>409458.63</v>
      </c>
      <c r="X2506" s="57">
        <v>0</v>
      </c>
      <c r="Y2506" s="73">
        <v>36543</v>
      </c>
      <c r="Z2506" s="57">
        <v>-18049.13</v>
      </c>
      <c r="AA2506" s="57">
        <v>0</v>
      </c>
      <c r="AB2506" s="57">
        <v>391409.5</v>
      </c>
      <c r="AC2506" s="57">
        <v>0</v>
      </c>
      <c r="AD2506" s="56" t="s">
        <v>9255</v>
      </c>
      <c r="AE2506" s="57">
        <v>0</v>
      </c>
      <c r="AF2506" s="57">
        <v>0</v>
      </c>
      <c r="AG2506" s="57">
        <v>0</v>
      </c>
      <c r="AI2506"/>
      <c r="AJ2506"/>
    </row>
    <row r="2507" spans="1:36">
      <c r="A2507" s="56" t="s">
        <v>50</v>
      </c>
      <c r="B2507" s="56" t="s">
        <v>11427</v>
      </c>
      <c r="C2507" s="56">
        <v>2101010050</v>
      </c>
      <c r="D2507" s="56" t="s">
        <v>43</v>
      </c>
      <c r="E2507" s="56">
        <v>2101020050</v>
      </c>
      <c r="F2507" s="56">
        <v>5401010050</v>
      </c>
      <c r="G2507" s="56" t="s">
        <v>11431</v>
      </c>
      <c r="H2507" s="56">
        <v>400202</v>
      </c>
      <c r="I2507" s="56" t="s">
        <v>11503</v>
      </c>
      <c r="J2507" s="56" t="s">
        <v>1406</v>
      </c>
      <c r="K2507" s="56" t="s">
        <v>1252</v>
      </c>
      <c r="L2507" s="56" t="s">
        <v>7138</v>
      </c>
      <c r="M2507" s="73">
        <v>36543</v>
      </c>
      <c r="N2507" s="56"/>
      <c r="O2507" s="56"/>
      <c r="P2507" s="56" t="s">
        <v>7139</v>
      </c>
      <c r="Q2507" s="56"/>
      <c r="R2507" s="56" t="s">
        <v>18</v>
      </c>
      <c r="S2507" s="56" t="s">
        <v>11415</v>
      </c>
      <c r="T2507" s="56" t="s">
        <v>7140</v>
      </c>
      <c r="U2507" s="57">
        <v>691848</v>
      </c>
      <c r="V2507" s="57">
        <v>-584418</v>
      </c>
      <c r="W2507" s="57">
        <v>107430</v>
      </c>
      <c r="X2507" s="57">
        <v>0</v>
      </c>
      <c r="Y2507" s="73">
        <v>36543</v>
      </c>
      <c r="Z2507" s="57">
        <v>-4830.7700000000004</v>
      </c>
      <c r="AA2507" s="57">
        <v>0</v>
      </c>
      <c r="AB2507" s="57">
        <v>102599.23</v>
      </c>
      <c r="AC2507" s="57">
        <v>0</v>
      </c>
      <c r="AD2507" s="56" t="s">
        <v>9255</v>
      </c>
      <c r="AE2507" s="57">
        <v>0</v>
      </c>
      <c r="AF2507" s="57">
        <v>0</v>
      </c>
      <c r="AG2507" s="57">
        <v>0</v>
      </c>
      <c r="AI2507"/>
      <c r="AJ2507"/>
    </row>
    <row r="2508" spans="1:36">
      <c r="A2508" s="56" t="s">
        <v>50</v>
      </c>
      <c r="B2508" s="56" t="s">
        <v>11427</v>
      </c>
      <c r="C2508" s="56">
        <v>2101010050</v>
      </c>
      <c r="D2508" s="56" t="s">
        <v>43</v>
      </c>
      <c r="E2508" s="56">
        <v>2101020050</v>
      </c>
      <c r="F2508" s="56">
        <v>5401010050</v>
      </c>
      <c r="G2508" s="56" t="s">
        <v>11431</v>
      </c>
      <c r="H2508" s="56">
        <v>400202</v>
      </c>
      <c r="I2508" s="56" t="s">
        <v>11503</v>
      </c>
      <c r="J2508" s="56" t="s">
        <v>1415</v>
      </c>
      <c r="K2508" s="56" t="s">
        <v>1270</v>
      </c>
      <c r="L2508" s="56" t="s">
        <v>7138</v>
      </c>
      <c r="M2508" s="73">
        <v>36543</v>
      </c>
      <c r="N2508" s="56"/>
      <c r="O2508" s="56"/>
      <c r="P2508" s="56" t="s">
        <v>7139</v>
      </c>
      <c r="Q2508" s="56"/>
      <c r="R2508" s="56" t="s">
        <v>18</v>
      </c>
      <c r="S2508" s="56" t="s">
        <v>11415</v>
      </c>
      <c r="T2508" s="56" t="s">
        <v>7140</v>
      </c>
      <c r="U2508" s="57">
        <v>59721222</v>
      </c>
      <c r="V2508" s="57">
        <v>-49661630.149999999</v>
      </c>
      <c r="W2508" s="57">
        <v>10059591.85</v>
      </c>
      <c r="X2508" s="57">
        <v>0</v>
      </c>
      <c r="Y2508" s="73">
        <v>36543</v>
      </c>
      <c r="Z2508" s="57">
        <v>-469134.09</v>
      </c>
      <c r="AA2508" s="57">
        <v>0</v>
      </c>
      <c r="AB2508" s="57">
        <v>9590457.7599999998</v>
      </c>
      <c r="AC2508" s="57">
        <v>0</v>
      </c>
      <c r="AD2508" s="56" t="s">
        <v>9255</v>
      </c>
      <c r="AE2508" s="57">
        <v>0</v>
      </c>
      <c r="AF2508" s="57">
        <v>0</v>
      </c>
      <c r="AG2508" s="57">
        <v>0</v>
      </c>
      <c r="AI2508"/>
      <c r="AJ2508"/>
    </row>
    <row r="2509" spans="1:36">
      <c r="A2509" s="56" t="s">
        <v>50</v>
      </c>
      <c r="B2509" s="56" t="s">
        <v>11427</v>
      </c>
      <c r="C2509" s="56">
        <v>2101010050</v>
      </c>
      <c r="D2509" s="56" t="s">
        <v>43</v>
      </c>
      <c r="E2509" s="56">
        <v>2101020050</v>
      </c>
      <c r="F2509" s="56">
        <v>5401010050</v>
      </c>
      <c r="G2509" s="56" t="s">
        <v>11431</v>
      </c>
      <c r="H2509" s="56">
        <v>400202</v>
      </c>
      <c r="I2509" s="56" t="s">
        <v>11503</v>
      </c>
      <c r="J2509" s="56" t="s">
        <v>1422</v>
      </c>
      <c r="K2509" s="56" t="s">
        <v>1284</v>
      </c>
      <c r="L2509" s="56" t="s">
        <v>7138</v>
      </c>
      <c r="M2509" s="73">
        <v>36543</v>
      </c>
      <c r="N2509" s="56"/>
      <c r="O2509" s="56"/>
      <c r="P2509" s="56" t="s">
        <v>7139</v>
      </c>
      <c r="Q2509" s="56"/>
      <c r="R2509" s="56" t="s">
        <v>18</v>
      </c>
      <c r="S2509" s="56" t="s">
        <v>11415</v>
      </c>
      <c r="T2509" s="56" t="s">
        <v>7140</v>
      </c>
      <c r="U2509" s="57">
        <v>4674264</v>
      </c>
      <c r="V2509" s="57">
        <v>-3886919.01</v>
      </c>
      <c r="W2509" s="57">
        <v>787344.99</v>
      </c>
      <c r="X2509" s="57">
        <v>0</v>
      </c>
      <c r="Y2509" s="73">
        <v>36543</v>
      </c>
      <c r="Z2509" s="57">
        <v>-36718.230000000003</v>
      </c>
      <c r="AA2509" s="57">
        <v>0</v>
      </c>
      <c r="AB2509" s="57">
        <v>750626.76</v>
      </c>
      <c r="AC2509" s="57">
        <v>0</v>
      </c>
      <c r="AD2509" s="56" t="s">
        <v>9255</v>
      </c>
      <c r="AE2509" s="57">
        <v>0</v>
      </c>
      <c r="AF2509" s="57">
        <v>0</v>
      </c>
      <c r="AG2509" s="57">
        <v>0</v>
      </c>
      <c r="AI2509"/>
      <c r="AJ2509"/>
    </row>
    <row r="2510" spans="1:36">
      <c r="A2510" s="56" t="s">
        <v>50</v>
      </c>
      <c r="B2510" s="56" t="s">
        <v>11427</v>
      </c>
      <c r="C2510" s="56">
        <v>2101010050</v>
      </c>
      <c r="D2510" s="56" t="s">
        <v>43</v>
      </c>
      <c r="E2510" s="56">
        <v>2101020050</v>
      </c>
      <c r="F2510" s="56">
        <v>5401010050</v>
      </c>
      <c r="G2510" s="56" t="s">
        <v>11431</v>
      </c>
      <c r="H2510" s="56">
        <v>400202</v>
      </c>
      <c r="I2510" s="56" t="s">
        <v>11503</v>
      </c>
      <c r="J2510" s="56" t="s">
        <v>1426</v>
      </c>
      <c r="K2510" s="56" t="s">
        <v>1292</v>
      </c>
      <c r="L2510" s="56" t="s">
        <v>7138</v>
      </c>
      <c r="M2510" s="73">
        <v>36543</v>
      </c>
      <c r="N2510" s="56"/>
      <c r="O2510" s="56"/>
      <c r="P2510" s="56" t="s">
        <v>7139</v>
      </c>
      <c r="Q2510" s="56"/>
      <c r="R2510" s="56" t="s">
        <v>18</v>
      </c>
      <c r="S2510" s="56" t="s">
        <v>11415</v>
      </c>
      <c r="T2510" s="56" t="s">
        <v>7140</v>
      </c>
      <c r="U2510" s="57">
        <v>314476</v>
      </c>
      <c r="V2510" s="57">
        <v>-261505.17</v>
      </c>
      <c r="W2510" s="57">
        <v>52970.83</v>
      </c>
      <c r="X2510" s="57">
        <v>0</v>
      </c>
      <c r="Y2510" s="73">
        <v>36543</v>
      </c>
      <c r="Z2510" s="57">
        <v>-2470.3200000000002</v>
      </c>
      <c r="AA2510" s="57">
        <v>0</v>
      </c>
      <c r="AB2510" s="57">
        <v>50500.51</v>
      </c>
      <c r="AC2510" s="57">
        <v>0</v>
      </c>
      <c r="AD2510" s="56" t="s">
        <v>9255</v>
      </c>
      <c r="AE2510" s="57">
        <v>0</v>
      </c>
      <c r="AF2510" s="57">
        <v>0</v>
      </c>
      <c r="AG2510" s="57">
        <v>0</v>
      </c>
      <c r="AI2510"/>
      <c r="AJ2510"/>
    </row>
    <row r="2511" spans="1:36">
      <c r="A2511" s="56" t="s">
        <v>50</v>
      </c>
      <c r="B2511" s="56" t="s">
        <v>11427</v>
      </c>
      <c r="C2511" s="56">
        <v>2101010050</v>
      </c>
      <c r="D2511" s="56" t="s">
        <v>43</v>
      </c>
      <c r="E2511" s="56">
        <v>2101020050</v>
      </c>
      <c r="F2511" s="56">
        <v>5401010050</v>
      </c>
      <c r="G2511" s="56" t="s">
        <v>11431</v>
      </c>
      <c r="H2511" s="56">
        <v>400202</v>
      </c>
      <c r="I2511" s="56" t="s">
        <v>11503</v>
      </c>
      <c r="J2511" s="56" t="s">
        <v>1427</v>
      </c>
      <c r="K2511" s="56" t="s">
        <v>1294</v>
      </c>
      <c r="L2511" s="56" t="s">
        <v>7138</v>
      </c>
      <c r="M2511" s="73">
        <v>36543</v>
      </c>
      <c r="N2511" s="56"/>
      <c r="O2511" s="56"/>
      <c r="P2511" s="56" t="s">
        <v>7139</v>
      </c>
      <c r="Q2511" s="56"/>
      <c r="R2511" s="56" t="s">
        <v>18</v>
      </c>
      <c r="S2511" s="56" t="s">
        <v>11415</v>
      </c>
      <c r="T2511" s="56" t="s">
        <v>7140</v>
      </c>
      <c r="U2511" s="57">
        <v>314476</v>
      </c>
      <c r="V2511" s="57">
        <v>-261505.17</v>
      </c>
      <c r="W2511" s="57">
        <v>52970.83</v>
      </c>
      <c r="X2511" s="57">
        <v>0</v>
      </c>
      <c r="Y2511" s="73">
        <v>36543</v>
      </c>
      <c r="Z2511" s="57">
        <v>-2470.3200000000002</v>
      </c>
      <c r="AA2511" s="57">
        <v>0</v>
      </c>
      <c r="AB2511" s="57">
        <v>50500.51</v>
      </c>
      <c r="AC2511" s="57">
        <v>0</v>
      </c>
      <c r="AD2511" s="56" t="s">
        <v>9255</v>
      </c>
      <c r="AE2511" s="57">
        <v>0</v>
      </c>
      <c r="AF2511" s="57">
        <v>0</v>
      </c>
      <c r="AG2511" s="57">
        <v>0</v>
      </c>
      <c r="AI2511"/>
      <c r="AJ2511"/>
    </row>
    <row r="2512" spans="1:36">
      <c r="A2512" s="56" t="s">
        <v>50</v>
      </c>
      <c r="B2512" s="56" t="s">
        <v>11427</v>
      </c>
      <c r="C2512" s="56">
        <v>2101010050</v>
      </c>
      <c r="D2512" s="56" t="s">
        <v>43</v>
      </c>
      <c r="E2512" s="56">
        <v>2101020050</v>
      </c>
      <c r="F2512" s="56">
        <v>5401010050</v>
      </c>
      <c r="G2512" s="56" t="s">
        <v>11431</v>
      </c>
      <c r="H2512" s="56">
        <v>400202</v>
      </c>
      <c r="I2512" s="56" t="s">
        <v>11505</v>
      </c>
      <c r="J2512" s="56" t="s">
        <v>1439</v>
      </c>
      <c r="K2512" s="56" t="s">
        <v>1308</v>
      </c>
      <c r="L2512" s="56" t="s">
        <v>7138</v>
      </c>
      <c r="M2512" s="73">
        <v>36543</v>
      </c>
      <c r="N2512" s="56"/>
      <c r="O2512" s="56"/>
      <c r="P2512" s="56" t="s">
        <v>7139</v>
      </c>
      <c r="Q2512" s="56"/>
      <c r="R2512" s="56" t="s">
        <v>18</v>
      </c>
      <c r="S2512" s="56" t="s">
        <v>11415</v>
      </c>
      <c r="T2512" s="56" t="s">
        <v>7140</v>
      </c>
      <c r="U2512" s="57">
        <v>31777776</v>
      </c>
      <c r="V2512" s="57">
        <v>-26416422.280000001</v>
      </c>
      <c r="W2512" s="57">
        <v>5361353.72</v>
      </c>
      <c r="X2512" s="57">
        <v>0</v>
      </c>
      <c r="Y2512" s="73">
        <v>36543</v>
      </c>
      <c r="Z2512" s="57">
        <v>-250199.22</v>
      </c>
      <c r="AA2512" s="57">
        <v>0</v>
      </c>
      <c r="AB2512" s="57">
        <v>5111154.5</v>
      </c>
      <c r="AC2512" s="57">
        <v>0</v>
      </c>
      <c r="AD2512" s="56" t="s">
        <v>9255</v>
      </c>
      <c r="AE2512" s="57">
        <v>0</v>
      </c>
      <c r="AF2512" s="57">
        <v>0</v>
      </c>
      <c r="AG2512" s="57">
        <v>0</v>
      </c>
      <c r="AI2512"/>
      <c r="AJ2512"/>
    </row>
    <row r="2513" spans="1:36">
      <c r="A2513" s="56" t="s">
        <v>50</v>
      </c>
      <c r="B2513" s="56" t="s">
        <v>11427</v>
      </c>
      <c r="C2513" s="56">
        <v>2101010050</v>
      </c>
      <c r="D2513" s="56" t="s">
        <v>43</v>
      </c>
      <c r="E2513" s="56">
        <v>2101020050</v>
      </c>
      <c r="F2513" s="56">
        <v>5401010050</v>
      </c>
      <c r="G2513" s="56" t="s">
        <v>11431</v>
      </c>
      <c r="H2513" s="56">
        <v>400202</v>
      </c>
      <c r="I2513" s="56" t="s">
        <v>11505</v>
      </c>
      <c r="J2513" s="56" t="s">
        <v>1440</v>
      </c>
      <c r="K2513" s="56" t="s">
        <v>7141</v>
      </c>
      <c r="L2513" s="56" t="s">
        <v>7138</v>
      </c>
      <c r="M2513" s="73">
        <v>36543</v>
      </c>
      <c r="N2513" s="56"/>
      <c r="O2513" s="56"/>
      <c r="P2513" s="56" t="s">
        <v>7139</v>
      </c>
      <c r="Q2513" s="56"/>
      <c r="R2513" s="56" t="s">
        <v>18</v>
      </c>
      <c r="S2513" s="56" t="s">
        <v>11415</v>
      </c>
      <c r="T2513" s="56" t="s">
        <v>7140</v>
      </c>
      <c r="U2513" s="57">
        <v>64711107</v>
      </c>
      <c r="V2513" s="57">
        <v>-53793438.780000001</v>
      </c>
      <c r="W2513" s="57">
        <v>10917668.220000001</v>
      </c>
      <c r="X2513" s="57">
        <v>0</v>
      </c>
      <c r="Y2513" s="73">
        <v>36543</v>
      </c>
      <c r="Z2513" s="57">
        <v>-509496.76</v>
      </c>
      <c r="AA2513" s="57">
        <v>0</v>
      </c>
      <c r="AB2513" s="57">
        <v>10408171.460000001</v>
      </c>
      <c r="AC2513" s="57">
        <v>0</v>
      </c>
      <c r="AD2513" s="56" t="s">
        <v>9255</v>
      </c>
      <c r="AE2513" s="57">
        <v>0</v>
      </c>
      <c r="AF2513" s="57">
        <v>0</v>
      </c>
      <c r="AG2513" s="57">
        <v>0</v>
      </c>
      <c r="AI2513"/>
      <c r="AJ2513"/>
    </row>
    <row r="2514" spans="1:36">
      <c r="A2514" s="56" t="s">
        <v>50</v>
      </c>
      <c r="B2514" s="56" t="s">
        <v>11427</v>
      </c>
      <c r="C2514" s="56">
        <v>2101010050</v>
      </c>
      <c r="D2514" s="56" t="s">
        <v>43</v>
      </c>
      <c r="E2514" s="56">
        <v>2101020050</v>
      </c>
      <c r="F2514" s="56">
        <v>5401010050</v>
      </c>
      <c r="G2514" s="56" t="s">
        <v>11431</v>
      </c>
      <c r="H2514" s="56">
        <v>400202</v>
      </c>
      <c r="I2514" s="56" t="s">
        <v>11505</v>
      </c>
      <c r="J2514" s="56" t="s">
        <v>1441</v>
      </c>
      <c r="K2514" s="56" t="s">
        <v>1311</v>
      </c>
      <c r="L2514" s="56" t="s">
        <v>7138</v>
      </c>
      <c r="M2514" s="73">
        <v>36543</v>
      </c>
      <c r="N2514" s="56"/>
      <c r="O2514" s="56"/>
      <c r="P2514" s="56" t="s">
        <v>7139</v>
      </c>
      <c r="Q2514" s="56"/>
      <c r="R2514" s="56" t="s">
        <v>18</v>
      </c>
      <c r="S2514" s="56" t="s">
        <v>11415</v>
      </c>
      <c r="T2514" s="56" t="s">
        <v>7140</v>
      </c>
      <c r="U2514" s="57">
        <v>11555555</v>
      </c>
      <c r="V2514" s="57">
        <v>-9605969.6799999997</v>
      </c>
      <c r="W2514" s="57">
        <v>1949585.32</v>
      </c>
      <c r="X2514" s="57">
        <v>0</v>
      </c>
      <c r="Y2514" s="73">
        <v>36543</v>
      </c>
      <c r="Z2514" s="57">
        <v>-90981.68</v>
      </c>
      <c r="AA2514" s="57">
        <v>0</v>
      </c>
      <c r="AB2514" s="57">
        <v>1858603.64</v>
      </c>
      <c r="AC2514" s="57">
        <v>0</v>
      </c>
      <c r="AD2514" s="56" t="s">
        <v>9255</v>
      </c>
      <c r="AE2514" s="57">
        <v>0</v>
      </c>
      <c r="AF2514" s="57">
        <v>0</v>
      </c>
      <c r="AG2514" s="57">
        <v>0</v>
      </c>
      <c r="AI2514"/>
      <c r="AJ2514"/>
    </row>
    <row r="2515" spans="1:36">
      <c r="A2515" s="56" t="s">
        <v>50</v>
      </c>
      <c r="B2515" s="56" t="s">
        <v>11427</v>
      </c>
      <c r="C2515" s="56">
        <v>2101010050</v>
      </c>
      <c r="D2515" s="56" t="s">
        <v>43</v>
      </c>
      <c r="E2515" s="56">
        <v>2101020050</v>
      </c>
      <c r="F2515" s="56">
        <v>5401010050</v>
      </c>
      <c r="G2515" s="56" t="s">
        <v>11431</v>
      </c>
      <c r="H2515" s="56">
        <v>400202</v>
      </c>
      <c r="I2515" s="56" t="s">
        <v>11505</v>
      </c>
      <c r="J2515" s="56" t="s">
        <v>1447</v>
      </c>
      <c r="K2515" s="56" t="s">
        <v>1323</v>
      </c>
      <c r="L2515" s="56" t="s">
        <v>7138</v>
      </c>
      <c r="M2515" s="73">
        <v>36543</v>
      </c>
      <c r="N2515" s="56"/>
      <c r="O2515" s="56"/>
      <c r="P2515" s="56" t="s">
        <v>7139</v>
      </c>
      <c r="Q2515" s="56"/>
      <c r="R2515" s="56" t="s">
        <v>18</v>
      </c>
      <c r="S2515" s="56" t="s">
        <v>11415</v>
      </c>
      <c r="T2515" s="56" t="s">
        <v>7140</v>
      </c>
      <c r="U2515" s="57">
        <v>120152039</v>
      </c>
      <c r="V2515" s="57">
        <v>-102238130.14</v>
      </c>
      <c r="W2515" s="57">
        <v>17913908.859999999</v>
      </c>
      <c r="X2515" s="57">
        <v>0</v>
      </c>
      <c r="Y2515" s="73">
        <v>36543</v>
      </c>
      <c r="Z2515" s="57">
        <v>-789655.78</v>
      </c>
      <c r="AA2515" s="57">
        <v>0</v>
      </c>
      <c r="AB2515" s="57">
        <v>17124253.079999998</v>
      </c>
      <c r="AC2515" s="57">
        <v>0</v>
      </c>
      <c r="AD2515" s="56" t="s">
        <v>9255</v>
      </c>
      <c r="AE2515" s="57">
        <v>0</v>
      </c>
      <c r="AF2515" s="57">
        <v>0</v>
      </c>
      <c r="AG2515" s="57">
        <v>0</v>
      </c>
      <c r="AI2515"/>
      <c r="AJ2515"/>
    </row>
    <row r="2516" spans="1:36">
      <c r="A2516" s="56" t="s">
        <v>50</v>
      </c>
      <c r="B2516" s="56" t="s">
        <v>11427</v>
      </c>
      <c r="C2516" s="56">
        <v>2101010050</v>
      </c>
      <c r="D2516" s="56" t="s">
        <v>43</v>
      </c>
      <c r="E2516" s="56">
        <v>2101020050</v>
      </c>
      <c r="F2516" s="56">
        <v>5401010050</v>
      </c>
      <c r="G2516" s="56" t="s">
        <v>11431</v>
      </c>
      <c r="H2516" s="56">
        <v>400202</v>
      </c>
      <c r="I2516" s="56" t="s">
        <v>11505</v>
      </c>
      <c r="J2516" s="56" t="s">
        <v>1450</v>
      </c>
      <c r="K2516" s="56" t="s">
        <v>1329</v>
      </c>
      <c r="L2516" s="56" t="s">
        <v>7138</v>
      </c>
      <c r="M2516" s="73">
        <v>36543</v>
      </c>
      <c r="N2516" s="56"/>
      <c r="O2516" s="56"/>
      <c r="P2516" s="56" t="s">
        <v>7139</v>
      </c>
      <c r="Q2516" s="56"/>
      <c r="R2516" s="56" t="s">
        <v>18</v>
      </c>
      <c r="S2516" s="56" t="s">
        <v>11415</v>
      </c>
      <c r="T2516" s="56" t="s">
        <v>7140</v>
      </c>
      <c r="U2516" s="57">
        <v>19259923</v>
      </c>
      <c r="V2516" s="57">
        <v>-16372603.57</v>
      </c>
      <c r="W2516" s="57">
        <v>2887319.43</v>
      </c>
      <c r="X2516" s="57">
        <v>0</v>
      </c>
      <c r="Y2516" s="73">
        <v>36543</v>
      </c>
      <c r="Z2516" s="57">
        <v>-127625.89</v>
      </c>
      <c r="AA2516" s="57">
        <v>0</v>
      </c>
      <c r="AB2516" s="57">
        <v>2759693.54</v>
      </c>
      <c r="AC2516" s="57">
        <v>0</v>
      </c>
      <c r="AD2516" s="56" t="s">
        <v>9255</v>
      </c>
      <c r="AE2516" s="57">
        <v>0</v>
      </c>
      <c r="AF2516" s="57">
        <v>0</v>
      </c>
      <c r="AG2516" s="57">
        <v>0</v>
      </c>
      <c r="AI2516"/>
      <c r="AJ2516"/>
    </row>
    <row r="2517" spans="1:36">
      <c r="A2517" s="56" t="s">
        <v>50</v>
      </c>
      <c r="B2517" s="56" t="s">
        <v>11427</v>
      </c>
      <c r="C2517" s="56">
        <v>2101010050</v>
      </c>
      <c r="D2517" s="56" t="s">
        <v>43</v>
      </c>
      <c r="E2517" s="56">
        <v>2101020050</v>
      </c>
      <c r="F2517" s="56">
        <v>5401010050</v>
      </c>
      <c r="G2517" s="56" t="s">
        <v>11431</v>
      </c>
      <c r="H2517" s="56">
        <v>400202</v>
      </c>
      <c r="I2517" s="56" t="s">
        <v>11505</v>
      </c>
      <c r="J2517" s="56" t="s">
        <v>1451</v>
      </c>
      <c r="K2517" s="56" t="s">
        <v>1452</v>
      </c>
      <c r="L2517" s="56" t="s">
        <v>7138</v>
      </c>
      <c r="M2517" s="73">
        <v>36543</v>
      </c>
      <c r="N2517" s="56"/>
      <c r="O2517" s="56"/>
      <c r="P2517" s="56" t="s">
        <v>7139</v>
      </c>
      <c r="Q2517" s="56"/>
      <c r="R2517" s="56" t="s">
        <v>18</v>
      </c>
      <c r="S2517" s="56" t="s">
        <v>11415</v>
      </c>
      <c r="T2517" s="56" t="s">
        <v>7140</v>
      </c>
      <c r="U2517" s="57">
        <v>34666664</v>
      </c>
      <c r="V2517" s="57">
        <v>-28817913.690000001</v>
      </c>
      <c r="W2517" s="57">
        <v>5848750.3099999996</v>
      </c>
      <c r="X2517" s="57">
        <v>0</v>
      </c>
      <c r="Y2517" s="73">
        <v>36543</v>
      </c>
      <c r="Z2517" s="57">
        <v>-272944.65999999997</v>
      </c>
      <c r="AA2517" s="57">
        <v>0</v>
      </c>
      <c r="AB2517" s="57">
        <v>5575805.6500000004</v>
      </c>
      <c r="AC2517" s="57">
        <v>0</v>
      </c>
      <c r="AD2517" s="56" t="s">
        <v>9255</v>
      </c>
      <c r="AE2517" s="57">
        <v>0</v>
      </c>
      <c r="AF2517" s="57">
        <v>0</v>
      </c>
      <c r="AG2517" s="57">
        <v>0</v>
      </c>
      <c r="AI2517"/>
      <c r="AJ2517"/>
    </row>
    <row r="2518" spans="1:36">
      <c r="A2518" s="56" t="s">
        <v>50</v>
      </c>
      <c r="B2518" s="56" t="s">
        <v>11427</v>
      </c>
      <c r="C2518" s="56">
        <v>2101010050</v>
      </c>
      <c r="D2518" s="56" t="s">
        <v>43</v>
      </c>
      <c r="E2518" s="56">
        <v>2101020050</v>
      </c>
      <c r="F2518" s="56">
        <v>5401010050</v>
      </c>
      <c r="G2518" s="56" t="s">
        <v>11431</v>
      </c>
      <c r="H2518" s="56">
        <v>400210</v>
      </c>
      <c r="I2518" s="56" t="s">
        <v>11468</v>
      </c>
      <c r="J2518" s="56" t="s">
        <v>2176</v>
      </c>
      <c r="K2518" s="56" t="s">
        <v>1545</v>
      </c>
      <c r="L2518" s="56" t="s">
        <v>7138</v>
      </c>
      <c r="M2518" s="73">
        <v>36543</v>
      </c>
      <c r="N2518" s="56"/>
      <c r="O2518" s="56"/>
      <c r="P2518" s="56" t="s">
        <v>7139</v>
      </c>
      <c r="Q2518" s="56"/>
      <c r="R2518" s="56" t="s">
        <v>18</v>
      </c>
      <c r="S2518" s="56" t="s">
        <v>11415</v>
      </c>
      <c r="T2518" s="56" t="s">
        <v>7140</v>
      </c>
      <c r="U2518" s="57">
        <v>105978084</v>
      </c>
      <c r="V2518" s="57">
        <v>-88409078.609999999</v>
      </c>
      <c r="W2518" s="57">
        <v>17569005.390000001</v>
      </c>
      <c r="X2518" s="57">
        <v>0</v>
      </c>
      <c r="Y2518" s="73">
        <v>36543</v>
      </c>
      <c r="Z2518" s="57">
        <v>-813783.52</v>
      </c>
      <c r="AA2518" s="57">
        <v>0</v>
      </c>
      <c r="AB2518" s="57">
        <v>16755221.869999999</v>
      </c>
      <c r="AC2518" s="57">
        <v>0</v>
      </c>
      <c r="AD2518" s="56" t="s">
        <v>9255</v>
      </c>
      <c r="AE2518" s="57">
        <v>0</v>
      </c>
      <c r="AF2518" s="57">
        <v>0</v>
      </c>
      <c r="AG2518" s="57">
        <v>0</v>
      </c>
      <c r="AI2518"/>
      <c r="AJ2518"/>
    </row>
    <row r="2519" spans="1:36">
      <c r="A2519" s="56" t="s">
        <v>50</v>
      </c>
      <c r="B2519" s="56" t="s">
        <v>11427</v>
      </c>
      <c r="C2519" s="56">
        <v>2101010050</v>
      </c>
      <c r="D2519" s="56" t="s">
        <v>43</v>
      </c>
      <c r="E2519" s="56">
        <v>2101020050</v>
      </c>
      <c r="F2519" s="56">
        <v>5401010050</v>
      </c>
      <c r="G2519" s="56" t="s">
        <v>11431</v>
      </c>
      <c r="H2519" s="56">
        <v>400210</v>
      </c>
      <c r="I2519" s="56" t="s">
        <v>11468</v>
      </c>
      <c r="J2519" s="56" t="s">
        <v>2177</v>
      </c>
      <c r="K2519" s="56" t="s">
        <v>2178</v>
      </c>
      <c r="L2519" s="56" t="s">
        <v>7138</v>
      </c>
      <c r="M2519" s="73">
        <v>36543</v>
      </c>
      <c r="N2519" s="56"/>
      <c r="O2519" s="56"/>
      <c r="P2519" s="56" t="s">
        <v>7139</v>
      </c>
      <c r="Q2519" s="56"/>
      <c r="R2519" s="56" t="s">
        <v>18</v>
      </c>
      <c r="S2519" s="56" t="s">
        <v>11415</v>
      </c>
      <c r="T2519" s="56" t="s">
        <v>7140</v>
      </c>
      <c r="U2519" s="57">
        <v>59045095</v>
      </c>
      <c r="V2519" s="57">
        <v>-49265332.850000001</v>
      </c>
      <c r="W2519" s="57">
        <v>9779762.1500000004</v>
      </c>
      <c r="X2519" s="57">
        <v>0</v>
      </c>
      <c r="Y2519" s="73">
        <v>36543</v>
      </c>
      <c r="Z2519" s="57">
        <v>-452817.21</v>
      </c>
      <c r="AA2519" s="57">
        <v>0</v>
      </c>
      <c r="AB2519" s="57">
        <v>9326944.9399999995</v>
      </c>
      <c r="AC2519" s="57">
        <v>0</v>
      </c>
      <c r="AD2519" s="56" t="s">
        <v>9255</v>
      </c>
      <c r="AE2519" s="57">
        <v>0</v>
      </c>
      <c r="AF2519" s="57">
        <v>0</v>
      </c>
      <c r="AG2519" s="57">
        <v>0</v>
      </c>
      <c r="AI2519"/>
      <c r="AJ2519"/>
    </row>
    <row r="2520" spans="1:36">
      <c r="A2520" s="56" t="s">
        <v>50</v>
      </c>
      <c r="B2520" s="56" t="s">
        <v>11427</v>
      </c>
      <c r="C2520" s="56">
        <v>2101010050</v>
      </c>
      <c r="D2520" s="56" t="s">
        <v>43</v>
      </c>
      <c r="E2520" s="56">
        <v>2101020050</v>
      </c>
      <c r="F2520" s="56">
        <v>5401010050</v>
      </c>
      <c r="G2520" s="56" t="s">
        <v>11431</v>
      </c>
      <c r="H2520" s="56">
        <v>400210</v>
      </c>
      <c r="I2520" s="56" t="s">
        <v>11468</v>
      </c>
      <c r="J2520" s="56" t="s">
        <v>2179</v>
      </c>
      <c r="K2520" s="56" t="s">
        <v>2180</v>
      </c>
      <c r="L2520" s="56" t="s">
        <v>7138</v>
      </c>
      <c r="M2520" s="73">
        <v>36543</v>
      </c>
      <c r="N2520" s="56"/>
      <c r="O2520" s="56"/>
      <c r="P2520" s="56" t="s">
        <v>7139</v>
      </c>
      <c r="Q2520" s="56"/>
      <c r="R2520" s="56" t="s">
        <v>18</v>
      </c>
      <c r="S2520" s="56" t="s">
        <v>11415</v>
      </c>
      <c r="T2520" s="56" t="s">
        <v>7140</v>
      </c>
      <c r="U2520" s="57">
        <v>2356827</v>
      </c>
      <c r="V2520" s="57">
        <v>-1965095.17</v>
      </c>
      <c r="W2520" s="57">
        <v>391731.83</v>
      </c>
      <c r="X2520" s="57">
        <v>0</v>
      </c>
      <c r="Y2520" s="73">
        <v>36543</v>
      </c>
      <c r="Z2520" s="57">
        <v>-18165.099999999999</v>
      </c>
      <c r="AA2520" s="57">
        <v>0</v>
      </c>
      <c r="AB2520" s="57">
        <v>373566.73</v>
      </c>
      <c r="AC2520" s="57">
        <v>0</v>
      </c>
      <c r="AD2520" s="56" t="s">
        <v>9255</v>
      </c>
      <c r="AE2520" s="57">
        <v>0</v>
      </c>
      <c r="AF2520" s="57">
        <v>0</v>
      </c>
      <c r="AG2520" s="57">
        <v>0</v>
      </c>
      <c r="AI2520"/>
      <c r="AJ2520"/>
    </row>
    <row r="2521" spans="1:36">
      <c r="A2521" s="56" t="s">
        <v>50</v>
      </c>
      <c r="B2521" s="56" t="s">
        <v>11427</v>
      </c>
      <c r="C2521" s="56">
        <v>2101010050</v>
      </c>
      <c r="D2521" s="56" t="s">
        <v>43</v>
      </c>
      <c r="E2521" s="56">
        <v>2101020050</v>
      </c>
      <c r="F2521" s="56">
        <v>5401010050</v>
      </c>
      <c r="G2521" s="56" t="s">
        <v>11431</v>
      </c>
      <c r="H2521" s="56">
        <v>400210</v>
      </c>
      <c r="I2521" s="56" t="s">
        <v>11471</v>
      </c>
      <c r="J2521" s="56" t="s">
        <v>2263</v>
      </c>
      <c r="K2521" s="56" t="s">
        <v>2264</v>
      </c>
      <c r="L2521" s="56" t="s">
        <v>7138</v>
      </c>
      <c r="M2521" s="73">
        <v>36543</v>
      </c>
      <c r="N2521" s="56"/>
      <c r="O2521" s="56"/>
      <c r="P2521" s="56" t="s">
        <v>7139</v>
      </c>
      <c r="Q2521" s="56"/>
      <c r="R2521" s="56" t="s">
        <v>18</v>
      </c>
      <c r="S2521" s="56" t="s">
        <v>11415</v>
      </c>
      <c r="T2521" s="56" t="s">
        <v>7140</v>
      </c>
      <c r="U2521" s="57">
        <v>15790226</v>
      </c>
      <c r="V2521" s="57">
        <v>-13169857.9</v>
      </c>
      <c r="W2521" s="57">
        <v>2620368.1</v>
      </c>
      <c r="X2521" s="57">
        <v>0</v>
      </c>
      <c r="Y2521" s="73">
        <v>36543</v>
      </c>
      <c r="Z2521" s="57">
        <v>-121426.96</v>
      </c>
      <c r="AA2521" s="57">
        <v>0</v>
      </c>
      <c r="AB2521" s="57">
        <v>2498941.14</v>
      </c>
      <c r="AC2521" s="57">
        <v>0</v>
      </c>
      <c r="AD2521" s="56" t="s">
        <v>9255</v>
      </c>
      <c r="AE2521" s="57">
        <v>0</v>
      </c>
      <c r="AF2521" s="57">
        <v>0</v>
      </c>
      <c r="AG2521" s="57">
        <v>0</v>
      </c>
      <c r="AI2521"/>
      <c r="AJ2521"/>
    </row>
    <row r="2522" spans="1:36">
      <c r="A2522" s="56" t="s">
        <v>50</v>
      </c>
      <c r="B2522" s="56" t="s">
        <v>11427</v>
      </c>
      <c r="C2522" s="56">
        <v>2101010050</v>
      </c>
      <c r="D2522" s="56" t="s">
        <v>43</v>
      </c>
      <c r="E2522" s="56">
        <v>2101020050</v>
      </c>
      <c r="F2522" s="56">
        <v>5401010050</v>
      </c>
      <c r="G2522" s="56" t="s">
        <v>11431</v>
      </c>
      <c r="H2522" s="56">
        <v>400210</v>
      </c>
      <c r="I2522" s="56" t="s">
        <v>11471</v>
      </c>
      <c r="J2522" s="56" t="s">
        <v>2265</v>
      </c>
      <c r="K2522" s="56" t="s">
        <v>2266</v>
      </c>
      <c r="L2522" s="56" t="s">
        <v>7138</v>
      </c>
      <c r="M2522" s="73">
        <v>36543</v>
      </c>
      <c r="N2522" s="56"/>
      <c r="O2522" s="56"/>
      <c r="P2522" s="56" t="s">
        <v>7139</v>
      </c>
      <c r="Q2522" s="56"/>
      <c r="R2522" s="56" t="s">
        <v>18</v>
      </c>
      <c r="S2522" s="56" t="s">
        <v>11415</v>
      </c>
      <c r="T2522" s="56" t="s">
        <v>7140</v>
      </c>
      <c r="U2522" s="57">
        <v>32646915</v>
      </c>
      <c r="V2522" s="57">
        <v>-27031303.379999999</v>
      </c>
      <c r="W2522" s="57">
        <v>5615611.6200000001</v>
      </c>
      <c r="X2522" s="57">
        <v>0</v>
      </c>
      <c r="Y2522" s="73">
        <v>36543</v>
      </c>
      <c r="Z2522" s="57">
        <v>-264180.06</v>
      </c>
      <c r="AA2522" s="57">
        <v>0</v>
      </c>
      <c r="AB2522" s="57">
        <v>5351431.5599999996</v>
      </c>
      <c r="AC2522" s="57">
        <v>0</v>
      </c>
      <c r="AD2522" s="56" t="s">
        <v>9255</v>
      </c>
      <c r="AE2522" s="57">
        <v>0</v>
      </c>
      <c r="AF2522" s="57">
        <v>0</v>
      </c>
      <c r="AG2522" s="57">
        <v>0</v>
      </c>
      <c r="AI2522"/>
      <c r="AJ2522"/>
    </row>
    <row r="2523" spans="1:36">
      <c r="A2523" s="56" t="s">
        <v>50</v>
      </c>
      <c r="B2523" s="56" t="s">
        <v>11427</v>
      </c>
      <c r="C2523" s="56">
        <v>2101010050</v>
      </c>
      <c r="D2523" s="56" t="s">
        <v>43</v>
      </c>
      <c r="E2523" s="56">
        <v>2101020050</v>
      </c>
      <c r="F2523" s="56">
        <v>5401010050</v>
      </c>
      <c r="G2523" s="56" t="s">
        <v>11431</v>
      </c>
      <c r="H2523" s="56">
        <v>400210</v>
      </c>
      <c r="I2523" s="56" t="s">
        <v>11471</v>
      </c>
      <c r="J2523" s="56" t="s">
        <v>2267</v>
      </c>
      <c r="K2523" s="56" t="s">
        <v>1246</v>
      </c>
      <c r="L2523" s="56" t="s">
        <v>7138</v>
      </c>
      <c r="M2523" s="73">
        <v>36543</v>
      </c>
      <c r="N2523" s="56"/>
      <c r="O2523" s="56"/>
      <c r="P2523" s="56" t="s">
        <v>7139</v>
      </c>
      <c r="Q2523" s="56"/>
      <c r="R2523" s="56" t="s">
        <v>18</v>
      </c>
      <c r="S2523" s="56" t="s">
        <v>11415</v>
      </c>
      <c r="T2523" s="56" t="s">
        <v>7140</v>
      </c>
      <c r="U2523" s="57">
        <v>19682184</v>
      </c>
      <c r="V2523" s="57">
        <v>-16421975.85</v>
      </c>
      <c r="W2523" s="57">
        <v>3260208.15</v>
      </c>
      <c r="X2523" s="57">
        <v>0</v>
      </c>
      <c r="Y2523" s="73">
        <v>36543</v>
      </c>
      <c r="Z2523" s="57">
        <v>-150956.51999999999</v>
      </c>
      <c r="AA2523" s="57">
        <v>0</v>
      </c>
      <c r="AB2523" s="57">
        <v>3109251.63</v>
      </c>
      <c r="AC2523" s="57">
        <v>0</v>
      </c>
      <c r="AD2523" s="56" t="s">
        <v>9255</v>
      </c>
      <c r="AE2523" s="57">
        <v>0</v>
      </c>
      <c r="AF2523" s="57">
        <v>0</v>
      </c>
      <c r="AG2523" s="57">
        <v>0</v>
      </c>
      <c r="AI2523"/>
      <c r="AJ2523"/>
    </row>
    <row r="2524" spans="1:36">
      <c r="A2524" s="56" t="s">
        <v>50</v>
      </c>
      <c r="B2524" s="56" t="s">
        <v>11427</v>
      </c>
      <c r="C2524" s="56">
        <v>2101010050</v>
      </c>
      <c r="D2524" s="56" t="s">
        <v>43</v>
      </c>
      <c r="E2524" s="56">
        <v>2101020050</v>
      </c>
      <c r="F2524" s="56">
        <v>5401010050</v>
      </c>
      <c r="G2524" s="56" t="s">
        <v>11431</v>
      </c>
      <c r="H2524" s="56">
        <v>400210</v>
      </c>
      <c r="I2524" s="56" t="s">
        <v>11608</v>
      </c>
      <c r="J2524" s="56" t="s">
        <v>2171</v>
      </c>
      <c r="K2524" s="56" t="s">
        <v>2172</v>
      </c>
      <c r="L2524" s="56" t="s">
        <v>7138</v>
      </c>
      <c r="M2524" s="73">
        <v>36543</v>
      </c>
      <c r="N2524" s="56"/>
      <c r="O2524" s="56"/>
      <c r="P2524" s="56" t="s">
        <v>7139</v>
      </c>
      <c r="Q2524" s="56"/>
      <c r="R2524" s="56" t="s">
        <v>18</v>
      </c>
      <c r="S2524" s="56" t="s">
        <v>11415</v>
      </c>
      <c r="T2524" s="56" t="s">
        <v>7140</v>
      </c>
      <c r="U2524" s="57">
        <v>2356827</v>
      </c>
      <c r="V2524" s="57">
        <v>-1965095.17</v>
      </c>
      <c r="W2524" s="57">
        <v>391731.83</v>
      </c>
      <c r="X2524" s="57">
        <v>0</v>
      </c>
      <c r="Y2524" s="73">
        <v>36543</v>
      </c>
      <c r="Z2524" s="57">
        <v>-18165.099999999999</v>
      </c>
      <c r="AA2524" s="57">
        <v>0</v>
      </c>
      <c r="AB2524" s="57">
        <v>373566.73</v>
      </c>
      <c r="AC2524" s="57">
        <v>0</v>
      </c>
      <c r="AD2524" s="56" t="s">
        <v>9255</v>
      </c>
      <c r="AE2524" s="57">
        <v>0</v>
      </c>
      <c r="AF2524" s="57">
        <v>0</v>
      </c>
      <c r="AG2524" s="57">
        <v>0</v>
      </c>
      <c r="AI2524"/>
      <c r="AJ2524"/>
    </row>
    <row r="2525" spans="1:36">
      <c r="A2525" s="56" t="s">
        <v>50</v>
      </c>
      <c r="B2525" s="56" t="s">
        <v>11427</v>
      </c>
      <c r="C2525" s="56">
        <v>2101010050</v>
      </c>
      <c r="D2525" s="56" t="s">
        <v>43</v>
      </c>
      <c r="E2525" s="56">
        <v>2101020050</v>
      </c>
      <c r="F2525" s="56">
        <v>5401010050</v>
      </c>
      <c r="G2525" s="56" t="s">
        <v>11431</v>
      </c>
      <c r="H2525" s="56">
        <v>400210</v>
      </c>
      <c r="I2525" s="56" t="s">
        <v>11608</v>
      </c>
      <c r="J2525" s="56" t="s">
        <v>2173</v>
      </c>
      <c r="K2525" s="56" t="s">
        <v>2174</v>
      </c>
      <c r="L2525" s="56" t="s">
        <v>7138</v>
      </c>
      <c r="M2525" s="73">
        <v>36543</v>
      </c>
      <c r="N2525" s="56"/>
      <c r="O2525" s="56"/>
      <c r="P2525" s="56" t="s">
        <v>7139</v>
      </c>
      <c r="Q2525" s="56"/>
      <c r="R2525" s="56" t="s">
        <v>18</v>
      </c>
      <c r="S2525" s="56" t="s">
        <v>11415</v>
      </c>
      <c r="T2525" s="56" t="s">
        <v>7140</v>
      </c>
      <c r="U2525" s="57">
        <v>119075755</v>
      </c>
      <c r="V2525" s="57">
        <v>-99352361.859999999</v>
      </c>
      <c r="W2525" s="57">
        <v>19723393.140000001</v>
      </c>
      <c r="X2525" s="57">
        <v>0</v>
      </c>
      <c r="Y2525" s="73">
        <v>36543</v>
      </c>
      <c r="Z2525" s="57">
        <v>-913234.35</v>
      </c>
      <c r="AA2525" s="57">
        <v>0</v>
      </c>
      <c r="AB2525" s="57">
        <v>18810158.789999999</v>
      </c>
      <c r="AC2525" s="57">
        <v>0</v>
      </c>
      <c r="AD2525" s="56" t="s">
        <v>9255</v>
      </c>
      <c r="AE2525" s="57">
        <v>0</v>
      </c>
      <c r="AF2525" s="57">
        <v>0</v>
      </c>
      <c r="AG2525" s="57">
        <v>0</v>
      </c>
      <c r="AI2525"/>
      <c r="AJ2525"/>
    </row>
    <row r="2526" spans="1:36">
      <c r="A2526" s="56" t="s">
        <v>50</v>
      </c>
      <c r="B2526" s="56" t="s">
        <v>11427</v>
      </c>
      <c r="C2526" s="56">
        <v>2101010050</v>
      </c>
      <c r="D2526" s="56" t="s">
        <v>43</v>
      </c>
      <c r="E2526" s="56">
        <v>2101020050</v>
      </c>
      <c r="F2526" s="56">
        <v>5401010050</v>
      </c>
      <c r="G2526" s="56" t="s">
        <v>11431</v>
      </c>
      <c r="H2526" s="56">
        <v>400210</v>
      </c>
      <c r="I2526" s="56" t="s">
        <v>11434</v>
      </c>
      <c r="J2526" s="56" t="s">
        <v>2376</v>
      </c>
      <c r="K2526" s="56" t="s">
        <v>1323</v>
      </c>
      <c r="L2526" s="56" t="s">
        <v>7138</v>
      </c>
      <c r="M2526" s="73">
        <v>36543</v>
      </c>
      <c r="N2526" s="56"/>
      <c r="O2526" s="56"/>
      <c r="P2526" s="56" t="s">
        <v>7139</v>
      </c>
      <c r="Q2526" s="56"/>
      <c r="R2526" s="56" t="s">
        <v>18</v>
      </c>
      <c r="S2526" s="56" t="s">
        <v>11415</v>
      </c>
      <c r="T2526" s="56" t="s">
        <v>7140</v>
      </c>
      <c r="U2526" s="57">
        <v>29523275</v>
      </c>
      <c r="V2526" s="57">
        <v>-24632965.329999998</v>
      </c>
      <c r="W2526" s="57">
        <v>4890309.67</v>
      </c>
      <c r="X2526" s="57">
        <v>0</v>
      </c>
      <c r="Y2526" s="73">
        <v>36543</v>
      </c>
      <c r="Z2526" s="57">
        <v>-226434.62</v>
      </c>
      <c r="AA2526" s="57">
        <v>0</v>
      </c>
      <c r="AB2526" s="57">
        <v>4663875.05</v>
      </c>
      <c r="AC2526" s="57">
        <v>0</v>
      </c>
      <c r="AD2526" s="56" t="s">
        <v>9255</v>
      </c>
      <c r="AE2526" s="57">
        <v>0</v>
      </c>
      <c r="AF2526" s="57">
        <v>0</v>
      </c>
      <c r="AG2526" s="57">
        <v>0</v>
      </c>
      <c r="AI2526"/>
      <c r="AJ2526"/>
    </row>
    <row r="2527" spans="1:36">
      <c r="A2527" s="56" t="s">
        <v>50</v>
      </c>
      <c r="B2527" s="56" t="s">
        <v>11427</v>
      </c>
      <c r="C2527" s="56">
        <v>2101010050</v>
      </c>
      <c r="D2527" s="56" t="s">
        <v>43</v>
      </c>
      <c r="E2527" s="56">
        <v>2101020050</v>
      </c>
      <c r="F2527" s="56">
        <v>5401010050</v>
      </c>
      <c r="G2527" s="56" t="s">
        <v>11431</v>
      </c>
      <c r="H2527" s="56">
        <v>400210</v>
      </c>
      <c r="I2527" s="56" t="s">
        <v>11434</v>
      </c>
      <c r="J2527" s="56" t="s">
        <v>2377</v>
      </c>
      <c r="K2527" s="56" t="s">
        <v>2378</v>
      </c>
      <c r="L2527" s="56" t="s">
        <v>7138</v>
      </c>
      <c r="M2527" s="73">
        <v>36543</v>
      </c>
      <c r="N2527" s="56"/>
      <c r="O2527" s="56"/>
      <c r="P2527" s="56" t="s">
        <v>7139</v>
      </c>
      <c r="Q2527" s="56"/>
      <c r="R2527" s="56" t="s">
        <v>18</v>
      </c>
      <c r="S2527" s="56" t="s">
        <v>11415</v>
      </c>
      <c r="T2527" s="56" t="s">
        <v>7140</v>
      </c>
      <c r="U2527" s="57">
        <v>4217611</v>
      </c>
      <c r="V2527" s="57">
        <v>-3518996.54</v>
      </c>
      <c r="W2527" s="57">
        <v>698614.46</v>
      </c>
      <c r="X2527" s="57">
        <v>0</v>
      </c>
      <c r="Y2527" s="73">
        <v>36543</v>
      </c>
      <c r="Z2527" s="57">
        <v>-32347.72</v>
      </c>
      <c r="AA2527" s="57">
        <v>0</v>
      </c>
      <c r="AB2527" s="57">
        <v>666266.74</v>
      </c>
      <c r="AC2527" s="57">
        <v>0</v>
      </c>
      <c r="AD2527" s="56" t="s">
        <v>9255</v>
      </c>
      <c r="AE2527" s="57">
        <v>0</v>
      </c>
      <c r="AF2527" s="57">
        <v>0</v>
      </c>
      <c r="AG2527" s="57">
        <v>0</v>
      </c>
      <c r="AI2527"/>
      <c r="AJ2527"/>
    </row>
    <row r="2528" spans="1:36">
      <c r="A2528" s="56" t="s">
        <v>50</v>
      </c>
      <c r="B2528" s="56" t="s">
        <v>11427</v>
      </c>
      <c r="C2528" s="56">
        <v>2101010050</v>
      </c>
      <c r="D2528" s="56" t="s">
        <v>43</v>
      </c>
      <c r="E2528" s="56">
        <v>2101020050</v>
      </c>
      <c r="F2528" s="56">
        <v>5401010050</v>
      </c>
      <c r="G2528" s="56" t="s">
        <v>11431</v>
      </c>
      <c r="H2528" s="56">
        <v>400210</v>
      </c>
      <c r="I2528" s="56" t="s">
        <v>11434</v>
      </c>
      <c r="J2528" s="56" t="s">
        <v>2379</v>
      </c>
      <c r="K2528" s="56" t="s">
        <v>2380</v>
      </c>
      <c r="L2528" s="56" t="s">
        <v>7138</v>
      </c>
      <c r="M2528" s="73">
        <v>36543</v>
      </c>
      <c r="N2528" s="56"/>
      <c r="O2528" s="56"/>
      <c r="P2528" s="56" t="s">
        <v>7139</v>
      </c>
      <c r="Q2528" s="56"/>
      <c r="R2528" s="56" t="s">
        <v>18</v>
      </c>
      <c r="S2528" s="56" t="s">
        <v>11415</v>
      </c>
      <c r="T2528" s="56" t="s">
        <v>7140</v>
      </c>
      <c r="U2528" s="57">
        <v>22831333</v>
      </c>
      <c r="V2528" s="57">
        <v>-19495577.620000001</v>
      </c>
      <c r="W2528" s="57">
        <v>3335755.38</v>
      </c>
      <c r="X2528" s="57">
        <v>0</v>
      </c>
      <c r="Y2528" s="73">
        <v>36543</v>
      </c>
      <c r="Z2528" s="57">
        <v>-145524.03</v>
      </c>
      <c r="AA2528" s="57">
        <v>0</v>
      </c>
      <c r="AB2528" s="57">
        <v>3190231.35</v>
      </c>
      <c r="AC2528" s="57">
        <v>0</v>
      </c>
      <c r="AD2528" s="56" t="s">
        <v>9255</v>
      </c>
      <c r="AE2528" s="57">
        <v>0</v>
      </c>
      <c r="AF2528" s="57">
        <v>0</v>
      </c>
      <c r="AG2528" s="57">
        <v>0</v>
      </c>
      <c r="AI2528"/>
      <c r="AJ2528"/>
    </row>
    <row r="2529" spans="1:36">
      <c r="A2529" s="56" t="s">
        <v>50</v>
      </c>
      <c r="B2529" s="56" t="s">
        <v>11427</v>
      </c>
      <c r="C2529" s="56">
        <v>2101010050</v>
      </c>
      <c r="D2529" s="56" t="s">
        <v>43</v>
      </c>
      <c r="E2529" s="56">
        <v>2101020050</v>
      </c>
      <c r="F2529" s="56">
        <v>5401010050</v>
      </c>
      <c r="G2529" s="56" t="s">
        <v>11431</v>
      </c>
      <c r="H2529" s="56">
        <v>400210</v>
      </c>
      <c r="I2529" s="56" t="s">
        <v>11433</v>
      </c>
      <c r="J2529" s="56" t="s">
        <v>1890</v>
      </c>
      <c r="K2529" s="56" t="s">
        <v>1891</v>
      </c>
      <c r="L2529" s="56" t="s">
        <v>7138</v>
      </c>
      <c r="M2529" s="73">
        <v>36543</v>
      </c>
      <c r="N2529" s="56"/>
      <c r="O2529" s="56"/>
      <c r="P2529" s="56" t="s">
        <v>7139</v>
      </c>
      <c r="Q2529" s="56"/>
      <c r="R2529" s="56" t="s">
        <v>18</v>
      </c>
      <c r="S2529" s="56" t="s">
        <v>11415</v>
      </c>
      <c r="T2529" s="56" t="s">
        <v>7140</v>
      </c>
      <c r="U2529" s="57">
        <v>47136547</v>
      </c>
      <c r="V2529" s="57">
        <v>-39301884.119999997</v>
      </c>
      <c r="W2529" s="57">
        <v>7834662.8799999999</v>
      </c>
      <c r="X2529" s="57">
        <v>0</v>
      </c>
      <c r="Y2529" s="73">
        <v>36543</v>
      </c>
      <c r="Z2529" s="57">
        <v>-363303.63</v>
      </c>
      <c r="AA2529" s="57">
        <v>0</v>
      </c>
      <c r="AB2529" s="57">
        <v>7471359.25</v>
      </c>
      <c r="AC2529" s="57">
        <v>0</v>
      </c>
      <c r="AD2529" s="56" t="s">
        <v>9255</v>
      </c>
      <c r="AE2529" s="57">
        <v>0</v>
      </c>
      <c r="AF2529" s="57">
        <v>0</v>
      </c>
      <c r="AG2529" s="57">
        <v>0</v>
      </c>
      <c r="AI2529"/>
      <c r="AJ2529"/>
    </row>
    <row r="2530" spans="1:36">
      <c r="A2530" s="56" t="s">
        <v>50</v>
      </c>
      <c r="B2530" s="56" t="s">
        <v>11427</v>
      </c>
      <c r="C2530" s="56">
        <v>2101010050</v>
      </c>
      <c r="D2530" s="56" t="s">
        <v>43</v>
      </c>
      <c r="E2530" s="56">
        <v>2101020050</v>
      </c>
      <c r="F2530" s="56">
        <v>5401010050</v>
      </c>
      <c r="G2530" s="56" t="s">
        <v>11431</v>
      </c>
      <c r="H2530" s="56">
        <v>400210</v>
      </c>
      <c r="I2530" s="56" t="s">
        <v>11433</v>
      </c>
      <c r="J2530" s="56" t="s">
        <v>1897</v>
      </c>
      <c r="K2530" s="56" t="s">
        <v>1898</v>
      </c>
      <c r="L2530" s="56" t="s">
        <v>7138</v>
      </c>
      <c r="M2530" s="73">
        <v>36543</v>
      </c>
      <c r="N2530" s="56"/>
      <c r="O2530" s="56"/>
      <c r="P2530" s="56" t="s">
        <v>7139</v>
      </c>
      <c r="Q2530" s="56"/>
      <c r="R2530" s="56" t="s">
        <v>18</v>
      </c>
      <c r="S2530" s="56" t="s">
        <v>11415</v>
      </c>
      <c r="T2530" s="56" t="s">
        <v>7140</v>
      </c>
      <c r="U2530" s="57">
        <v>27809614</v>
      </c>
      <c r="V2530" s="57">
        <v>-23208519.469999999</v>
      </c>
      <c r="W2530" s="57">
        <v>4601094.53</v>
      </c>
      <c r="X2530" s="57">
        <v>0</v>
      </c>
      <c r="Y2530" s="73">
        <v>36543</v>
      </c>
      <c r="Z2530" s="57">
        <v>-212935.87</v>
      </c>
      <c r="AA2530" s="57">
        <v>0</v>
      </c>
      <c r="AB2530" s="57">
        <v>4388158.66</v>
      </c>
      <c r="AC2530" s="57">
        <v>0</v>
      </c>
      <c r="AD2530" s="56" t="s">
        <v>9255</v>
      </c>
      <c r="AE2530" s="57">
        <v>0</v>
      </c>
      <c r="AF2530" s="57">
        <v>0</v>
      </c>
      <c r="AG2530" s="57">
        <v>0</v>
      </c>
      <c r="AI2530"/>
      <c r="AJ2530"/>
    </row>
    <row r="2531" spans="1:36">
      <c r="A2531" s="56" t="s">
        <v>50</v>
      </c>
      <c r="B2531" s="56" t="s">
        <v>11427</v>
      </c>
      <c r="C2531" s="56">
        <v>2101010050</v>
      </c>
      <c r="D2531" s="56" t="s">
        <v>43</v>
      </c>
      <c r="E2531" s="56">
        <v>2101020050</v>
      </c>
      <c r="F2531" s="56">
        <v>5401010050</v>
      </c>
      <c r="G2531" s="56" t="s">
        <v>11431</v>
      </c>
      <c r="H2531" s="56">
        <v>400210</v>
      </c>
      <c r="I2531" s="56" t="s">
        <v>11433</v>
      </c>
      <c r="J2531" s="56" t="s">
        <v>1911</v>
      </c>
      <c r="K2531" s="56" t="s">
        <v>1912</v>
      </c>
      <c r="L2531" s="56" t="s">
        <v>7138</v>
      </c>
      <c r="M2531" s="73">
        <v>36543</v>
      </c>
      <c r="N2531" s="56"/>
      <c r="O2531" s="56"/>
      <c r="P2531" s="56" t="s">
        <v>7139</v>
      </c>
      <c r="Q2531" s="56"/>
      <c r="R2531" s="56" t="s">
        <v>18</v>
      </c>
      <c r="S2531" s="56" t="s">
        <v>11415</v>
      </c>
      <c r="T2531" s="56" t="s">
        <v>7140</v>
      </c>
      <c r="U2531" s="57">
        <v>4713655</v>
      </c>
      <c r="V2531" s="57">
        <v>-3930189.6</v>
      </c>
      <c r="W2531" s="57">
        <v>783465.4</v>
      </c>
      <c r="X2531" s="57">
        <v>0</v>
      </c>
      <c r="Y2531" s="73">
        <v>36543</v>
      </c>
      <c r="Z2531" s="57">
        <v>-36330.300000000003</v>
      </c>
      <c r="AA2531" s="57">
        <v>0</v>
      </c>
      <c r="AB2531" s="57">
        <v>747135.1</v>
      </c>
      <c r="AC2531" s="57">
        <v>0</v>
      </c>
      <c r="AD2531" s="56" t="s">
        <v>9255</v>
      </c>
      <c r="AE2531" s="57">
        <v>0</v>
      </c>
      <c r="AF2531" s="57">
        <v>0</v>
      </c>
      <c r="AG2531" s="57">
        <v>0</v>
      </c>
      <c r="AI2531"/>
      <c r="AJ2531"/>
    </row>
    <row r="2532" spans="1:36">
      <c r="A2532" s="56" t="s">
        <v>49</v>
      </c>
      <c r="B2532" s="56" t="s">
        <v>11427</v>
      </c>
      <c r="C2532" s="56">
        <v>2101010050</v>
      </c>
      <c r="D2532" s="56" t="s">
        <v>43</v>
      </c>
      <c r="E2532" s="56">
        <v>2101020050</v>
      </c>
      <c r="F2532" s="56">
        <v>5401010050</v>
      </c>
      <c r="G2532" s="56" t="s">
        <v>11431</v>
      </c>
      <c r="H2532" s="56">
        <v>400203</v>
      </c>
      <c r="I2532" s="56" t="s">
        <v>11507</v>
      </c>
      <c r="J2532" s="56" t="s">
        <v>1521</v>
      </c>
      <c r="K2532" s="56" t="s">
        <v>1224</v>
      </c>
      <c r="L2532" s="56" t="s">
        <v>7138</v>
      </c>
      <c r="M2532" s="73">
        <v>39995</v>
      </c>
      <c r="N2532" s="56"/>
      <c r="O2532" s="56"/>
      <c r="P2532" s="56" t="s">
        <v>7139</v>
      </c>
      <c r="Q2532" s="56"/>
      <c r="R2532" s="56" t="s">
        <v>18</v>
      </c>
      <c r="S2532" s="56" t="s">
        <v>11415</v>
      </c>
      <c r="T2532" s="56" t="s">
        <v>7140</v>
      </c>
      <c r="U2532" s="57">
        <v>94597949</v>
      </c>
      <c r="V2532" s="57">
        <v>-46222103.649999999</v>
      </c>
      <c r="W2532" s="57">
        <v>48375845.350000001</v>
      </c>
      <c r="X2532" s="57">
        <v>0</v>
      </c>
      <c r="Y2532" s="73">
        <v>39995</v>
      </c>
      <c r="Z2532" s="57">
        <v>-1717858.43</v>
      </c>
      <c r="AA2532" s="57">
        <v>0</v>
      </c>
      <c r="AB2532" s="57">
        <v>46657986.920000002</v>
      </c>
      <c r="AC2532" s="57">
        <v>0</v>
      </c>
      <c r="AD2532" s="56" t="s">
        <v>9255</v>
      </c>
      <c r="AE2532" s="57">
        <v>0</v>
      </c>
      <c r="AF2532" s="57">
        <v>0</v>
      </c>
      <c r="AG2532" s="57">
        <v>0</v>
      </c>
      <c r="AI2532"/>
      <c r="AJ2532"/>
    </row>
    <row r="2533" spans="1:36">
      <c r="A2533" s="56" t="s">
        <v>49</v>
      </c>
      <c r="B2533" s="56" t="s">
        <v>11427</v>
      </c>
      <c r="C2533" s="56">
        <v>2101010050</v>
      </c>
      <c r="D2533" s="56" t="s">
        <v>43</v>
      </c>
      <c r="E2533" s="56">
        <v>2101020050</v>
      </c>
      <c r="F2533" s="56">
        <v>5401010050</v>
      </c>
      <c r="G2533" s="56" t="s">
        <v>11431</v>
      </c>
      <c r="H2533" s="56">
        <v>400203</v>
      </c>
      <c r="I2533" s="56" t="s">
        <v>11507</v>
      </c>
      <c r="J2533" s="56" t="s">
        <v>1522</v>
      </c>
      <c r="K2533" s="56" t="s">
        <v>1230</v>
      </c>
      <c r="L2533" s="56" t="s">
        <v>7138</v>
      </c>
      <c r="M2533" s="73">
        <v>39995</v>
      </c>
      <c r="N2533" s="56"/>
      <c r="O2533" s="56"/>
      <c r="P2533" s="56" t="s">
        <v>7139</v>
      </c>
      <c r="Q2533" s="56"/>
      <c r="R2533" s="56" t="s">
        <v>18</v>
      </c>
      <c r="S2533" s="56" t="s">
        <v>11415</v>
      </c>
      <c r="T2533" s="56" t="s">
        <v>7140</v>
      </c>
      <c r="U2533" s="57">
        <v>623391297</v>
      </c>
      <c r="V2533" s="57">
        <v>-304599172.38</v>
      </c>
      <c r="W2533" s="57">
        <v>318792124.62</v>
      </c>
      <c r="X2533" s="57">
        <v>0</v>
      </c>
      <c r="Y2533" s="73">
        <v>39995</v>
      </c>
      <c r="Z2533" s="57">
        <v>-11320520.26</v>
      </c>
      <c r="AA2533" s="57">
        <v>0</v>
      </c>
      <c r="AB2533" s="57">
        <v>307471604.36000001</v>
      </c>
      <c r="AC2533" s="57">
        <v>0</v>
      </c>
      <c r="AD2533" s="56" t="s">
        <v>9255</v>
      </c>
      <c r="AE2533" s="57">
        <v>0</v>
      </c>
      <c r="AF2533" s="57">
        <v>0</v>
      </c>
      <c r="AG2533" s="57">
        <v>0</v>
      </c>
      <c r="AI2533"/>
      <c r="AJ2533"/>
    </row>
    <row r="2534" spans="1:36">
      <c r="A2534" s="56" t="s">
        <v>49</v>
      </c>
      <c r="B2534" s="56" t="s">
        <v>11427</v>
      </c>
      <c r="C2534" s="56">
        <v>2101010050</v>
      </c>
      <c r="D2534" s="56" t="s">
        <v>43</v>
      </c>
      <c r="E2534" s="56">
        <v>2101020050</v>
      </c>
      <c r="F2534" s="56">
        <v>5401010050</v>
      </c>
      <c r="G2534" s="56" t="s">
        <v>11431</v>
      </c>
      <c r="H2534" s="56">
        <v>400203</v>
      </c>
      <c r="I2534" s="56" t="s">
        <v>11507</v>
      </c>
      <c r="J2534" s="56" t="s">
        <v>1530</v>
      </c>
      <c r="K2534" s="56" t="s">
        <v>1234</v>
      </c>
      <c r="L2534" s="56" t="s">
        <v>7138</v>
      </c>
      <c r="M2534" s="73">
        <v>39995</v>
      </c>
      <c r="N2534" s="56"/>
      <c r="O2534" s="56"/>
      <c r="P2534" s="56" t="s">
        <v>7139</v>
      </c>
      <c r="Q2534" s="56"/>
      <c r="R2534" s="56" t="s">
        <v>18</v>
      </c>
      <c r="S2534" s="56" t="s">
        <v>11415</v>
      </c>
      <c r="T2534" s="56" t="s">
        <v>7140</v>
      </c>
      <c r="U2534" s="57">
        <v>366180898</v>
      </c>
      <c r="V2534" s="57">
        <v>-187251162.52000001</v>
      </c>
      <c r="W2534" s="57">
        <v>178929735.47999999</v>
      </c>
      <c r="X2534" s="57">
        <v>0</v>
      </c>
      <c r="Y2534" s="73">
        <v>39995</v>
      </c>
      <c r="Z2534" s="57">
        <v>-6321860.79</v>
      </c>
      <c r="AA2534" s="57">
        <v>0</v>
      </c>
      <c r="AB2534" s="57">
        <v>172607874.69</v>
      </c>
      <c r="AC2534" s="57">
        <v>0</v>
      </c>
      <c r="AD2534" s="56" t="s">
        <v>9255</v>
      </c>
      <c r="AE2534" s="57">
        <v>0</v>
      </c>
      <c r="AF2534" s="57">
        <v>0</v>
      </c>
      <c r="AG2534" s="57">
        <v>0</v>
      </c>
      <c r="AI2534"/>
      <c r="AJ2534"/>
    </row>
    <row r="2535" spans="1:36">
      <c r="A2535" s="56" t="s">
        <v>49</v>
      </c>
      <c r="B2535" s="56" t="s">
        <v>11427</v>
      </c>
      <c r="C2535" s="56">
        <v>2101010050</v>
      </c>
      <c r="D2535" s="56" t="s">
        <v>43</v>
      </c>
      <c r="E2535" s="56">
        <v>2101020050</v>
      </c>
      <c r="F2535" s="56">
        <v>5401010050</v>
      </c>
      <c r="G2535" s="56" t="s">
        <v>11431</v>
      </c>
      <c r="H2535" s="56">
        <v>400203</v>
      </c>
      <c r="I2535" s="56" t="s">
        <v>11537</v>
      </c>
      <c r="J2535" s="56" t="s">
        <v>1584</v>
      </c>
      <c r="K2535" s="56" t="s">
        <v>1585</v>
      </c>
      <c r="L2535" s="56" t="s">
        <v>7138</v>
      </c>
      <c r="M2535" s="73">
        <v>39995</v>
      </c>
      <c r="N2535" s="56"/>
      <c r="O2535" s="56"/>
      <c r="P2535" s="56" t="s">
        <v>7139</v>
      </c>
      <c r="Q2535" s="56"/>
      <c r="R2535" s="56" t="s">
        <v>18</v>
      </c>
      <c r="S2535" s="56" t="s">
        <v>11415</v>
      </c>
      <c r="T2535" s="56" t="s">
        <v>7140</v>
      </c>
      <c r="U2535" s="57">
        <v>88694737</v>
      </c>
      <c r="V2535" s="57">
        <v>-43337697.850000001</v>
      </c>
      <c r="W2535" s="57">
        <v>45357039.149999999</v>
      </c>
      <c r="X2535" s="57">
        <v>0</v>
      </c>
      <c r="Y2535" s="73">
        <v>39995</v>
      </c>
      <c r="Z2535" s="57">
        <v>-1610658.61</v>
      </c>
      <c r="AA2535" s="57">
        <v>0</v>
      </c>
      <c r="AB2535" s="57">
        <v>43746380.539999999</v>
      </c>
      <c r="AC2535" s="57">
        <v>0</v>
      </c>
      <c r="AD2535" s="56" t="s">
        <v>9255</v>
      </c>
      <c r="AE2535" s="57">
        <v>0</v>
      </c>
      <c r="AF2535" s="57">
        <v>0</v>
      </c>
      <c r="AG2535" s="57">
        <v>0</v>
      </c>
      <c r="AI2535"/>
      <c r="AJ2535"/>
    </row>
    <row r="2536" spans="1:36">
      <c r="A2536" s="56" t="s">
        <v>49</v>
      </c>
      <c r="B2536" s="56" t="s">
        <v>11427</v>
      </c>
      <c r="C2536" s="56">
        <v>2101010050</v>
      </c>
      <c r="D2536" s="56" t="s">
        <v>43</v>
      </c>
      <c r="E2536" s="56">
        <v>2101020050</v>
      </c>
      <c r="F2536" s="56">
        <v>5401010050</v>
      </c>
      <c r="G2536" s="56" t="s">
        <v>11431</v>
      </c>
      <c r="H2536" s="56">
        <v>400203</v>
      </c>
      <c r="I2536" s="56" t="s">
        <v>11537</v>
      </c>
      <c r="J2536" s="56" t="s">
        <v>1590</v>
      </c>
      <c r="K2536" s="56" t="s">
        <v>1591</v>
      </c>
      <c r="L2536" s="56" t="s">
        <v>7138</v>
      </c>
      <c r="M2536" s="73">
        <v>39995</v>
      </c>
      <c r="N2536" s="56"/>
      <c r="O2536" s="56"/>
      <c r="P2536" s="56" t="s">
        <v>7139</v>
      </c>
      <c r="Q2536" s="56"/>
      <c r="R2536" s="56" t="s">
        <v>18</v>
      </c>
      <c r="S2536" s="56" t="s">
        <v>11415</v>
      </c>
      <c r="T2536" s="56" t="s">
        <v>7140</v>
      </c>
      <c r="U2536" s="57">
        <v>28549391</v>
      </c>
      <c r="V2536" s="57">
        <v>-13949699.08</v>
      </c>
      <c r="W2536" s="57">
        <v>14599691.92</v>
      </c>
      <c r="X2536" s="57">
        <v>0</v>
      </c>
      <c r="Y2536" s="73">
        <v>39995</v>
      </c>
      <c r="Z2536" s="57">
        <v>-518444.76</v>
      </c>
      <c r="AA2536" s="57">
        <v>0</v>
      </c>
      <c r="AB2536" s="57">
        <v>14081247.16</v>
      </c>
      <c r="AC2536" s="57">
        <v>0</v>
      </c>
      <c r="AD2536" s="56" t="s">
        <v>9255</v>
      </c>
      <c r="AE2536" s="57">
        <v>0</v>
      </c>
      <c r="AF2536" s="57">
        <v>0</v>
      </c>
      <c r="AG2536" s="57">
        <v>0</v>
      </c>
      <c r="AI2536"/>
      <c r="AJ2536"/>
    </row>
    <row r="2537" spans="1:36">
      <c r="A2537" s="56" t="s">
        <v>49</v>
      </c>
      <c r="B2537" s="56" t="s">
        <v>11427</v>
      </c>
      <c r="C2537" s="56">
        <v>2101010050</v>
      </c>
      <c r="D2537" s="56" t="s">
        <v>43</v>
      </c>
      <c r="E2537" s="56">
        <v>2101020050</v>
      </c>
      <c r="F2537" s="56">
        <v>5401010050</v>
      </c>
      <c r="G2537" s="56" t="s">
        <v>11431</v>
      </c>
      <c r="H2537" s="56">
        <v>400203</v>
      </c>
      <c r="I2537" s="56" t="s">
        <v>11537</v>
      </c>
      <c r="J2537" s="56" t="s">
        <v>1592</v>
      </c>
      <c r="K2537" s="56" t="s">
        <v>1593</v>
      </c>
      <c r="L2537" s="56" t="s">
        <v>7138</v>
      </c>
      <c r="M2537" s="73">
        <v>39995</v>
      </c>
      <c r="N2537" s="56"/>
      <c r="O2537" s="56"/>
      <c r="P2537" s="56" t="s">
        <v>7139</v>
      </c>
      <c r="Q2537" s="56"/>
      <c r="R2537" s="56" t="s">
        <v>18</v>
      </c>
      <c r="S2537" s="56" t="s">
        <v>11415</v>
      </c>
      <c r="T2537" s="56" t="s">
        <v>7140</v>
      </c>
      <c r="U2537" s="57">
        <v>59857813</v>
      </c>
      <c r="V2537" s="57">
        <v>-29247505.16</v>
      </c>
      <c r="W2537" s="57">
        <v>30610307.84</v>
      </c>
      <c r="X2537" s="57">
        <v>0</v>
      </c>
      <c r="Y2537" s="73">
        <v>39995</v>
      </c>
      <c r="Z2537" s="57">
        <v>-1086992.3799999999</v>
      </c>
      <c r="AA2537" s="57">
        <v>0</v>
      </c>
      <c r="AB2537" s="57">
        <v>29523315.460000001</v>
      </c>
      <c r="AC2537" s="57">
        <v>0</v>
      </c>
      <c r="AD2537" s="56" t="s">
        <v>9255</v>
      </c>
      <c r="AE2537" s="57">
        <v>0</v>
      </c>
      <c r="AF2537" s="57">
        <v>0</v>
      </c>
      <c r="AG2537" s="57">
        <v>0</v>
      </c>
      <c r="AI2537"/>
      <c r="AJ2537"/>
    </row>
    <row r="2538" spans="1:36">
      <c r="A2538" s="56" t="s">
        <v>49</v>
      </c>
      <c r="B2538" s="56" t="s">
        <v>11427</v>
      </c>
      <c r="C2538" s="56">
        <v>2101010050</v>
      </c>
      <c r="D2538" s="56" t="s">
        <v>43</v>
      </c>
      <c r="E2538" s="56">
        <v>2101020050</v>
      </c>
      <c r="F2538" s="56">
        <v>5401010050</v>
      </c>
      <c r="G2538" s="56" t="s">
        <v>11431</v>
      </c>
      <c r="H2538" s="56">
        <v>400203</v>
      </c>
      <c r="I2538" s="56" t="s">
        <v>11507</v>
      </c>
      <c r="J2538" s="56" t="s">
        <v>1544</v>
      </c>
      <c r="K2538" s="56" t="s">
        <v>1545</v>
      </c>
      <c r="L2538" s="56" t="s">
        <v>7138</v>
      </c>
      <c r="M2538" s="73">
        <v>39995</v>
      </c>
      <c r="N2538" s="56"/>
      <c r="O2538" s="56"/>
      <c r="P2538" s="56" t="s">
        <v>7139</v>
      </c>
      <c r="Q2538" s="56"/>
      <c r="R2538" s="56" t="s">
        <v>18</v>
      </c>
      <c r="S2538" s="56" t="s">
        <v>11415</v>
      </c>
      <c r="T2538" s="56" t="s">
        <v>7140</v>
      </c>
      <c r="U2538" s="57">
        <v>56472151</v>
      </c>
      <c r="V2538" s="57">
        <v>-27593215.789999999</v>
      </c>
      <c r="W2538" s="57">
        <v>28878935.210000001</v>
      </c>
      <c r="X2538" s="57">
        <v>0</v>
      </c>
      <c r="Y2538" s="73">
        <v>39995</v>
      </c>
      <c r="Z2538" s="57">
        <v>-1025510.19</v>
      </c>
      <c r="AA2538" s="57">
        <v>0</v>
      </c>
      <c r="AB2538" s="57">
        <v>27853425.02</v>
      </c>
      <c r="AC2538" s="57">
        <v>0</v>
      </c>
      <c r="AD2538" s="56" t="s">
        <v>9255</v>
      </c>
      <c r="AE2538" s="57">
        <v>0</v>
      </c>
      <c r="AF2538" s="57">
        <v>0</v>
      </c>
      <c r="AG2538" s="57">
        <v>0</v>
      </c>
      <c r="AI2538"/>
      <c r="AJ2538"/>
    </row>
    <row r="2539" spans="1:36">
      <c r="A2539" s="56" t="s">
        <v>49</v>
      </c>
      <c r="B2539" s="56" t="s">
        <v>11427</v>
      </c>
      <c r="C2539" s="56">
        <v>2101010050</v>
      </c>
      <c r="D2539" s="56" t="s">
        <v>43</v>
      </c>
      <c r="E2539" s="56">
        <v>2101020050</v>
      </c>
      <c r="F2539" s="56">
        <v>5401010050</v>
      </c>
      <c r="G2539" s="56" t="s">
        <v>11431</v>
      </c>
      <c r="H2539" s="56">
        <v>400203</v>
      </c>
      <c r="I2539" s="56" t="s">
        <v>11554</v>
      </c>
      <c r="J2539" s="56" t="s">
        <v>1602</v>
      </c>
      <c r="K2539" s="56" t="s">
        <v>1603</v>
      </c>
      <c r="L2539" s="56" t="s">
        <v>7138</v>
      </c>
      <c r="M2539" s="73">
        <v>39995</v>
      </c>
      <c r="N2539" s="56"/>
      <c r="O2539" s="56"/>
      <c r="P2539" s="56" t="s">
        <v>7139</v>
      </c>
      <c r="Q2539" s="56"/>
      <c r="R2539" s="56" t="s">
        <v>18</v>
      </c>
      <c r="S2539" s="56" t="s">
        <v>11415</v>
      </c>
      <c r="T2539" s="56" t="s">
        <v>7140</v>
      </c>
      <c r="U2539" s="57">
        <v>225736866</v>
      </c>
      <c r="V2539" s="57">
        <v>-111663311.76000001</v>
      </c>
      <c r="W2539" s="57">
        <v>114073554.23999999</v>
      </c>
      <c r="X2539" s="57">
        <v>0</v>
      </c>
      <c r="Y2539" s="73">
        <v>39995</v>
      </c>
      <c r="Z2539" s="57">
        <v>-4045576.41</v>
      </c>
      <c r="AA2539" s="57">
        <v>0</v>
      </c>
      <c r="AB2539" s="57">
        <v>110027977.83</v>
      </c>
      <c r="AC2539" s="57">
        <v>0</v>
      </c>
      <c r="AD2539" s="56" t="s">
        <v>9255</v>
      </c>
      <c r="AE2539" s="57">
        <v>0</v>
      </c>
      <c r="AF2539" s="57">
        <v>0</v>
      </c>
      <c r="AG2539" s="57">
        <v>0</v>
      </c>
      <c r="AI2539"/>
      <c r="AJ2539"/>
    </row>
    <row r="2540" spans="1:36">
      <c r="A2540" s="56" t="s">
        <v>49</v>
      </c>
      <c r="B2540" s="56" t="s">
        <v>11427</v>
      </c>
      <c r="C2540" s="56">
        <v>2101010050</v>
      </c>
      <c r="D2540" s="56" t="s">
        <v>43</v>
      </c>
      <c r="E2540" s="56">
        <v>2101020050</v>
      </c>
      <c r="F2540" s="56">
        <v>5401010050</v>
      </c>
      <c r="G2540" s="56" t="s">
        <v>11431</v>
      </c>
      <c r="H2540" s="56">
        <v>400203</v>
      </c>
      <c r="I2540" s="56" t="s">
        <v>11554</v>
      </c>
      <c r="J2540" s="56" t="s">
        <v>1615</v>
      </c>
      <c r="K2540" s="56" t="s">
        <v>1616</v>
      </c>
      <c r="L2540" s="56" t="s">
        <v>7138</v>
      </c>
      <c r="M2540" s="73">
        <v>39995</v>
      </c>
      <c r="N2540" s="56"/>
      <c r="O2540" s="56"/>
      <c r="P2540" s="56" t="s">
        <v>7139</v>
      </c>
      <c r="Q2540" s="56"/>
      <c r="R2540" s="56" t="s">
        <v>18</v>
      </c>
      <c r="S2540" s="56" t="s">
        <v>11415</v>
      </c>
      <c r="T2540" s="56" t="s">
        <v>7140</v>
      </c>
      <c r="U2540" s="57">
        <v>603236857</v>
      </c>
      <c r="V2540" s="57">
        <v>-293381288.43000001</v>
      </c>
      <c r="W2540" s="57">
        <v>309855568.56999999</v>
      </c>
      <c r="X2540" s="57">
        <v>0</v>
      </c>
      <c r="Y2540" s="73">
        <v>39995</v>
      </c>
      <c r="Z2540" s="57">
        <v>-11008449.73</v>
      </c>
      <c r="AA2540" s="57">
        <v>0</v>
      </c>
      <c r="AB2540" s="57">
        <v>298847118.83999997</v>
      </c>
      <c r="AC2540" s="57">
        <v>0</v>
      </c>
      <c r="AD2540" s="56" t="s">
        <v>9255</v>
      </c>
      <c r="AE2540" s="57">
        <v>0</v>
      </c>
      <c r="AF2540" s="57">
        <v>0</v>
      </c>
      <c r="AG2540" s="57">
        <v>0</v>
      </c>
      <c r="AI2540"/>
      <c r="AJ2540"/>
    </row>
    <row r="2541" spans="1:36">
      <c r="A2541" s="56" t="s">
        <v>49</v>
      </c>
      <c r="B2541" s="56" t="s">
        <v>11427</v>
      </c>
      <c r="C2541" s="56">
        <v>2101010050</v>
      </c>
      <c r="D2541" s="56" t="s">
        <v>43</v>
      </c>
      <c r="E2541" s="56">
        <v>2101020050</v>
      </c>
      <c r="F2541" s="56">
        <v>5401010050</v>
      </c>
      <c r="G2541" s="56" t="s">
        <v>11431</v>
      </c>
      <c r="H2541" s="56">
        <v>400204</v>
      </c>
      <c r="I2541" s="56" t="s">
        <v>11508</v>
      </c>
      <c r="J2541" s="56" t="s">
        <v>1661</v>
      </c>
      <c r="K2541" s="56" t="s">
        <v>1224</v>
      </c>
      <c r="L2541" s="56" t="s">
        <v>7138</v>
      </c>
      <c r="M2541" s="73">
        <v>40057</v>
      </c>
      <c r="N2541" s="56"/>
      <c r="O2541" s="56"/>
      <c r="P2541" s="56" t="s">
        <v>7139</v>
      </c>
      <c r="Q2541" s="56"/>
      <c r="R2541" s="56" t="s">
        <v>18</v>
      </c>
      <c r="S2541" s="56" t="s">
        <v>11415</v>
      </c>
      <c r="T2541" s="56" t="s">
        <v>7140</v>
      </c>
      <c r="U2541" s="57">
        <v>94925963</v>
      </c>
      <c r="V2541" s="57">
        <v>-45608527.189999998</v>
      </c>
      <c r="W2541" s="57">
        <v>49317435.810000002</v>
      </c>
      <c r="X2541" s="57">
        <v>0</v>
      </c>
      <c r="Y2541" s="73">
        <v>40057</v>
      </c>
      <c r="Z2541" s="57">
        <v>-1741548.9</v>
      </c>
      <c r="AA2541" s="57">
        <v>0</v>
      </c>
      <c r="AB2541" s="57">
        <v>47575886.909999996</v>
      </c>
      <c r="AC2541" s="57">
        <v>0</v>
      </c>
      <c r="AD2541" s="56" t="s">
        <v>9255</v>
      </c>
      <c r="AE2541" s="57">
        <v>0</v>
      </c>
      <c r="AF2541" s="57">
        <v>0</v>
      </c>
      <c r="AG2541" s="57">
        <v>0</v>
      </c>
      <c r="AI2541"/>
      <c r="AJ2541"/>
    </row>
    <row r="2542" spans="1:36">
      <c r="A2542" s="56" t="s">
        <v>49</v>
      </c>
      <c r="B2542" s="56" t="s">
        <v>11427</v>
      </c>
      <c r="C2542" s="56">
        <v>2101010050</v>
      </c>
      <c r="D2542" s="56" t="s">
        <v>43</v>
      </c>
      <c r="E2542" s="56">
        <v>2101020050</v>
      </c>
      <c r="F2542" s="56">
        <v>5401010050</v>
      </c>
      <c r="G2542" s="56" t="s">
        <v>11431</v>
      </c>
      <c r="H2542" s="56">
        <v>400204</v>
      </c>
      <c r="I2542" s="56" t="s">
        <v>11508</v>
      </c>
      <c r="J2542" s="56" t="s">
        <v>1662</v>
      </c>
      <c r="K2542" s="56" t="s">
        <v>1230</v>
      </c>
      <c r="L2542" s="56" t="s">
        <v>7138</v>
      </c>
      <c r="M2542" s="73">
        <v>40057</v>
      </c>
      <c r="N2542" s="56"/>
      <c r="O2542" s="56"/>
      <c r="P2542" s="56" t="s">
        <v>7139</v>
      </c>
      <c r="Q2542" s="56"/>
      <c r="R2542" s="56" t="s">
        <v>18</v>
      </c>
      <c r="S2542" s="56" t="s">
        <v>11415</v>
      </c>
      <c r="T2542" s="56" t="s">
        <v>7140</v>
      </c>
      <c r="U2542" s="57">
        <v>625552880</v>
      </c>
      <c r="V2542" s="57">
        <v>-300555763.98000002</v>
      </c>
      <c r="W2542" s="57">
        <v>324997116.01999998</v>
      </c>
      <c r="X2542" s="57">
        <v>0</v>
      </c>
      <c r="Y2542" s="73">
        <v>40057</v>
      </c>
      <c r="Z2542" s="57">
        <v>-11476638.24</v>
      </c>
      <c r="AA2542" s="57">
        <v>0</v>
      </c>
      <c r="AB2542" s="57">
        <v>313520477.77999997</v>
      </c>
      <c r="AC2542" s="57">
        <v>0</v>
      </c>
      <c r="AD2542" s="56" t="s">
        <v>9255</v>
      </c>
      <c r="AE2542" s="57">
        <v>0</v>
      </c>
      <c r="AF2542" s="57">
        <v>0</v>
      </c>
      <c r="AG2542" s="57">
        <v>0</v>
      </c>
      <c r="AI2542"/>
      <c r="AJ2542"/>
    </row>
    <row r="2543" spans="1:36">
      <c r="A2543" s="56" t="s">
        <v>49</v>
      </c>
      <c r="B2543" s="56" t="s">
        <v>11427</v>
      </c>
      <c r="C2543" s="56">
        <v>2101010050</v>
      </c>
      <c r="D2543" s="56" t="s">
        <v>43</v>
      </c>
      <c r="E2543" s="56">
        <v>2101020050</v>
      </c>
      <c r="F2543" s="56">
        <v>5401010050</v>
      </c>
      <c r="G2543" s="56" t="s">
        <v>11431</v>
      </c>
      <c r="H2543" s="56">
        <v>400204</v>
      </c>
      <c r="I2543" s="56" t="s">
        <v>11508</v>
      </c>
      <c r="J2543" s="56" t="s">
        <v>1668</v>
      </c>
      <c r="K2543" s="56" t="s">
        <v>1234</v>
      </c>
      <c r="L2543" s="56" t="s">
        <v>7138</v>
      </c>
      <c r="M2543" s="73">
        <v>40057</v>
      </c>
      <c r="N2543" s="56"/>
      <c r="O2543" s="56"/>
      <c r="P2543" s="56" t="s">
        <v>7139</v>
      </c>
      <c r="Q2543" s="56"/>
      <c r="R2543" s="56" t="s">
        <v>18</v>
      </c>
      <c r="S2543" s="56" t="s">
        <v>11415</v>
      </c>
      <c r="T2543" s="56" t="s">
        <v>7140</v>
      </c>
      <c r="U2543" s="57">
        <v>367450614</v>
      </c>
      <c r="V2543" s="57">
        <v>-184884936.46000001</v>
      </c>
      <c r="W2543" s="57">
        <v>182565677.53999999</v>
      </c>
      <c r="X2543" s="57">
        <v>0</v>
      </c>
      <c r="Y2543" s="73">
        <v>40057</v>
      </c>
      <c r="Z2543" s="57">
        <v>-6415595.5800000001</v>
      </c>
      <c r="AA2543" s="57">
        <v>0</v>
      </c>
      <c r="AB2543" s="57">
        <v>176150081.96000001</v>
      </c>
      <c r="AC2543" s="57">
        <v>0</v>
      </c>
      <c r="AD2543" s="56" t="s">
        <v>9255</v>
      </c>
      <c r="AE2543" s="57">
        <v>0</v>
      </c>
      <c r="AF2543" s="57">
        <v>0</v>
      </c>
      <c r="AG2543" s="57">
        <v>0</v>
      </c>
      <c r="AI2543"/>
      <c r="AJ2543"/>
    </row>
    <row r="2544" spans="1:36">
      <c r="A2544" s="56" t="s">
        <v>49</v>
      </c>
      <c r="B2544" s="56" t="s">
        <v>11427</v>
      </c>
      <c r="C2544" s="56">
        <v>2101010050</v>
      </c>
      <c r="D2544" s="56" t="s">
        <v>43</v>
      </c>
      <c r="E2544" s="56">
        <v>2101020050</v>
      </c>
      <c r="F2544" s="56">
        <v>5401010050</v>
      </c>
      <c r="G2544" s="56" t="s">
        <v>11431</v>
      </c>
      <c r="H2544" s="56">
        <v>400204</v>
      </c>
      <c r="I2544" s="56" t="s">
        <v>11539</v>
      </c>
      <c r="J2544" s="56" t="s">
        <v>1705</v>
      </c>
      <c r="K2544" s="56" t="s">
        <v>1585</v>
      </c>
      <c r="L2544" s="56" t="s">
        <v>7138</v>
      </c>
      <c r="M2544" s="73">
        <v>40057</v>
      </c>
      <c r="N2544" s="56"/>
      <c r="O2544" s="56"/>
      <c r="P2544" s="56" t="s">
        <v>7139</v>
      </c>
      <c r="Q2544" s="56"/>
      <c r="R2544" s="56" t="s">
        <v>18</v>
      </c>
      <c r="S2544" s="56" t="s">
        <v>11415</v>
      </c>
      <c r="T2544" s="56" t="s">
        <v>7140</v>
      </c>
      <c r="U2544" s="57">
        <v>89009399</v>
      </c>
      <c r="V2544" s="57">
        <v>-42765829.969999999</v>
      </c>
      <c r="W2544" s="57">
        <v>46243569.030000001</v>
      </c>
      <c r="X2544" s="57">
        <v>0</v>
      </c>
      <c r="Y2544" s="73">
        <v>40057</v>
      </c>
      <c r="Z2544" s="57">
        <v>-1633001.3</v>
      </c>
      <c r="AA2544" s="57">
        <v>0</v>
      </c>
      <c r="AB2544" s="57">
        <v>44610567.729999997</v>
      </c>
      <c r="AC2544" s="57">
        <v>0</v>
      </c>
      <c r="AD2544" s="56" t="s">
        <v>9255</v>
      </c>
      <c r="AE2544" s="57">
        <v>0</v>
      </c>
      <c r="AF2544" s="57">
        <v>0</v>
      </c>
      <c r="AG2544" s="57">
        <v>0</v>
      </c>
      <c r="AI2544"/>
      <c r="AJ2544"/>
    </row>
    <row r="2545" spans="1:36">
      <c r="A2545" s="56" t="s">
        <v>49</v>
      </c>
      <c r="B2545" s="56" t="s">
        <v>11427</v>
      </c>
      <c r="C2545" s="56">
        <v>2101010050</v>
      </c>
      <c r="D2545" s="56" t="s">
        <v>43</v>
      </c>
      <c r="E2545" s="56">
        <v>2101020050</v>
      </c>
      <c r="F2545" s="56">
        <v>5401010050</v>
      </c>
      <c r="G2545" s="56" t="s">
        <v>11431</v>
      </c>
      <c r="H2545" s="56">
        <v>400204</v>
      </c>
      <c r="I2545" s="56" t="s">
        <v>11539</v>
      </c>
      <c r="J2545" s="56" t="s">
        <v>1709</v>
      </c>
      <c r="K2545" s="56" t="s">
        <v>1591</v>
      </c>
      <c r="L2545" s="56" t="s">
        <v>7138</v>
      </c>
      <c r="M2545" s="73">
        <v>40057</v>
      </c>
      <c r="N2545" s="56"/>
      <c r="O2545" s="56"/>
      <c r="P2545" s="56" t="s">
        <v>7139</v>
      </c>
      <c r="Q2545" s="56"/>
      <c r="R2545" s="56" t="s">
        <v>18</v>
      </c>
      <c r="S2545" s="56" t="s">
        <v>11415</v>
      </c>
      <c r="T2545" s="56" t="s">
        <v>7140</v>
      </c>
      <c r="U2545" s="57">
        <v>28651343</v>
      </c>
      <c r="V2545" s="57">
        <v>-13765944.810000001</v>
      </c>
      <c r="W2545" s="57">
        <v>14885398.189999999</v>
      </c>
      <c r="X2545" s="57">
        <v>0</v>
      </c>
      <c r="Y2545" s="73">
        <v>40057</v>
      </c>
      <c r="Z2545" s="57">
        <v>-525648.76</v>
      </c>
      <c r="AA2545" s="57">
        <v>0</v>
      </c>
      <c r="AB2545" s="57">
        <v>14359749.43</v>
      </c>
      <c r="AC2545" s="57">
        <v>0</v>
      </c>
      <c r="AD2545" s="56" t="s">
        <v>9255</v>
      </c>
      <c r="AE2545" s="57">
        <v>0</v>
      </c>
      <c r="AF2545" s="57">
        <v>0</v>
      </c>
      <c r="AG2545" s="57">
        <v>0</v>
      </c>
      <c r="AI2545"/>
      <c r="AJ2545"/>
    </row>
    <row r="2546" spans="1:36">
      <c r="A2546" s="56" t="s">
        <v>49</v>
      </c>
      <c r="B2546" s="56" t="s">
        <v>11427</v>
      </c>
      <c r="C2546" s="56">
        <v>2101010050</v>
      </c>
      <c r="D2546" s="56" t="s">
        <v>43</v>
      </c>
      <c r="E2546" s="56">
        <v>2101020050</v>
      </c>
      <c r="F2546" s="56">
        <v>5401010050</v>
      </c>
      <c r="G2546" s="56" t="s">
        <v>11431</v>
      </c>
      <c r="H2546" s="56">
        <v>400204</v>
      </c>
      <c r="I2546" s="56" t="s">
        <v>11539</v>
      </c>
      <c r="J2546" s="56" t="s">
        <v>1710</v>
      </c>
      <c r="K2546" s="56" t="s">
        <v>1593</v>
      </c>
      <c r="L2546" s="56" t="s">
        <v>7138</v>
      </c>
      <c r="M2546" s="73">
        <v>40057</v>
      </c>
      <c r="N2546" s="56"/>
      <c r="O2546" s="56"/>
      <c r="P2546" s="56" t="s">
        <v>7139</v>
      </c>
      <c r="Q2546" s="56"/>
      <c r="R2546" s="56" t="s">
        <v>18</v>
      </c>
      <c r="S2546" s="56" t="s">
        <v>11415</v>
      </c>
      <c r="T2546" s="56" t="s">
        <v>7140</v>
      </c>
      <c r="U2546" s="57">
        <v>60071568</v>
      </c>
      <c r="V2546" s="57">
        <v>-28862238.010000002</v>
      </c>
      <c r="W2546" s="57">
        <v>31209329.989999998</v>
      </c>
      <c r="X2546" s="57">
        <v>0</v>
      </c>
      <c r="Y2546" s="73">
        <v>40057</v>
      </c>
      <c r="Z2546" s="57">
        <v>-1102096.52</v>
      </c>
      <c r="AA2546" s="57">
        <v>0</v>
      </c>
      <c r="AB2546" s="57">
        <v>30107233.469999999</v>
      </c>
      <c r="AC2546" s="57">
        <v>0</v>
      </c>
      <c r="AD2546" s="56" t="s">
        <v>9255</v>
      </c>
      <c r="AE2546" s="57">
        <v>0</v>
      </c>
      <c r="AF2546" s="57">
        <v>0</v>
      </c>
      <c r="AG2546" s="57">
        <v>0</v>
      </c>
      <c r="AI2546"/>
      <c r="AJ2546"/>
    </row>
    <row r="2547" spans="1:36">
      <c r="A2547" s="56" t="s">
        <v>49</v>
      </c>
      <c r="B2547" s="56" t="s">
        <v>11427</v>
      </c>
      <c r="C2547" s="56">
        <v>2101010050</v>
      </c>
      <c r="D2547" s="56" t="s">
        <v>43</v>
      </c>
      <c r="E2547" s="56">
        <v>2101020050</v>
      </c>
      <c r="F2547" s="56">
        <v>5401010050</v>
      </c>
      <c r="G2547" s="56" t="s">
        <v>11431</v>
      </c>
      <c r="H2547" s="56">
        <v>400204</v>
      </c>
      <c r="I2547" s="56" t="s">
        <v>11508</v>
      </c>
      <c r="J2547" s="56" t="s">
        <v>1677</v>
      </c>
      <c r="K2547" s="56" t="s">
        <v>1545</v>
      </c>
      <c r="L2547" s="56" t="s">
        <v>7138</v>
      </c>
      <c r="M2547" s="73">
        <v>40057</v>
      </c>
      <c r="N2547" s="56"/>
      <c r="O2547" s="56"/>
      <c r="P2547" s="56" t="s">
        <v>7139</v>
      </c>
      <c r="Q2547" s="56"/>
      <c r="R2547" s="56" t="s">
        <v>18</v>
      </c>
      <c r="S2547" s="56" t="s">
        <v>11415</v>
      </c>
      <c r="T2547" s="56" t="s">
        <v>7140</v>
      </c>
      <c r="U2547" s="57">
        <v>56587621</v>
      </c>
      <c r="V2547" s="57">
        <v>-27188325.530000001</v>
      </c>
      <c r="W2547" s="57">
        <v>29399295.469999999</v>
      </c>
      <c r="X2547" s="57">
        <v>0</v>
      </c>
      <c r="Y2547" s="73">
        <v>40057</v>
      </c>
      <c r="Z2547" s="57">
        <v>-1038178.69</v>
      </c>
      <c r="AA2547" s="57">
        <v>0</v>
      </c>
      <c r="AB2547" s="57">
        <v>28361116.780000001</v>
      </c>
      <c r="AC2547" s="57">
        <v>0</v>
      </c>
      <c r="AD2547" s="56" t="s">
        <v>9255</v>
      </c>
      <c r="AE2547" s="57">
        <v>0</v>
      </c>
      <c r="AF2547" s="57">
        <v>0</v>
      </c>
      <c r="AG2547" s="57">
        <v>0</v>
      </c>
      <c r="AI2547"/>
      <c r="AJ2547"/>
    </row>
    <row r="2548" spans="1:36">
      <c r="A2548" s="56" t="s">
        <v>49</v>
      </c>
      <c r="B2548" s="56" t="s">
        <v>11427</v>
      </c>
      <c r="C2548" s="56">
        <v>2101010050</v>
      </c>
      <c r="D2548" s="56" t="s">
        <v>43</v>
      </c>
      <c r="E2548" s="56">
        <v>2101020050</v>
      </c>
      <c r="F2548" s="56">
        <v>5401010050</v>
      </c>
      <c r="G2548" s="56" t="s">
        <v>11431</v>
      </c>
      <c r="H2548" s="56">
        <v>400204</v>
      </c>
      <c r="I2548" s="56" t="s">
        <v>11555</v>
      </c>
      <c r="J2548" s="56" t="s">
        <v>1714</v>
      </c>
      <c r="K2548" s="56" t="s">
        <v>1603</v>
      </c>
      <c r="L2548" s="56" t="s">
        <v>7138</v>
      </c>
      <c r="M2548" s="73">
        <v>40057</v>
      </c>
      <c r="N2548" s="56"/>
      <c r="O2548" s="56"/>
      <c r="P2548" s="56" t="s">
        <v>7139</v>
      </c>
      <c r="Q2548" s="56"/>
      <c r="R2548" s="56" t="s">
        <v>18</v>
      </c>
      <c r="S2548" s="56" t="s">
        <v>11415</v>
      </c>
      <c r="T2548" s="56" t="s">
        <v>7140</v>
      </c>
      <c r="U2548" s="57">
        <v>226224428</v>
      </c>
      <c r="V2548" s="57">
        <v>-109961410.76000001</v>
      </c>
      <c r="W2548" s="57">
        <v>116263017.23999999</v>
      </c>
      <c r="X2548" s="57">
        <v>0</v>
      </c>
      <c r="Y2548" s="73">
        <v>40057</v>
      </c>
      <c r="Z2548" s="57">
        <v>-4100830.58</v>
      </c>
      <c r="AA2548" s="57">
        <v>0</v>
      </c>
      <c r="AB2548" s="57">
        <v>112162186.66</v>
      </c>
      <c r="AC2548" s="57">
        <v>0</v>
      </c>
      <c r="AD2548" s="56" t="s">
        <v>9255</v>
      </c>
      <c r="AE2548" s="57">
        <v>0</v>
      </c>
      <c r="AF2548" s="57">
        <v>0</v>
      </c>
      <c r="AG2548" s="57">
        <v>0</v>
      </c>
      <c r="AI2548"/>
      <c r="AJ2548"/>
    </row>
    <row r="2549" spans="1:36">
      <c r="A2549" s="56" t="s">
        <v>49</v>
      </c>
      <c r="B2549" s="56" t="s">
        <v>11427</v>
      </c>
      <c r="C2549" s="56">
        <v>2101010050</v>
      </c>
      <c r="D2549" s="56" t="s">
        <v>43</v>
      </c>
      <c r="E2549" s="56">
        <v>2101020050</v>
      </c>
      <c r="F2549" s="56">
        <v>5401010050</v>
      </c>
      <c r="G2549" s="56" t="s">
        <v>11431</v>
      </c>
      <c r="H2549" s="56">
        <v>400204</v>
      </c>
      <c r="I2549" s="56" t="s">
        <v>11555</v>
      </c>
      <c r="J2549" s="56" t="s">
        <v>1721</v>
      </c>
      <c r="K2549" s="56" t="s">
        <v>1616</v>
      </c>
      <c r="L2549" s="56" t="s">
        <v>7138</v>
      </c>
      <c r="M2549" s="73">
        <v>40057</v>
      </c>
      <c r="N2549" s="56"/>
      <c r="O2549" s="56"/>
      <c r="P2549" s="56" t="s">
        <v>7139</v>
      </c>
      <c r="Q2549" s="56"/>
      <c r="R2549" s="56" t="s">
        <v>18</v>
      </c>
      <c r="S2549" s="56" t="s">
        <v>11415</v>
      </c>
      <c r="T2549" s="56" t="s">
        <v>7140</v>
      </c>
      <c r="U2549" s="57">
        <v>604481948</v>
      </c>
      <c r="V2549" s="57">
        <v>-289016796.06999999</v>
      </c>
      <c r="W2549" s="57">
        <v>315465151.93000001</v>
      </c>
      <c r="X2549" s="57">
        <v>0</v>
      </c>
      <c r="Y2549" s="73">
        <v>40057</v>
      </c>
      <c r="Z2549" s="57">
        <v>-11145357.07</v>
      </c>
      <c r="AA2549" s="57">
        <v>0</v>
      </c>
      <c r="AB2549" s="57">
        <v>304319794.86000001</v>
      </c>
      <c r="AC2549" s="57">
        <v>0</v>
      </c>
      <c r="AD2549" s="56" t="s">
        <v>9255</v>
      </c>
      <c r="AE2549" s="57">
        <v>0</v>
      </c>
      <c r="AF2549" s="57">
        <v>0</v>
      </c>
      <c r="AG2549" s="57">
        <v>0</v>
      </c>
      <c r="AI2549"/>
      <c r="AJ2549"/>
    </row>
    <row r="2550" spans="1:36">
      <c r="A2550" s="56" t="s">
        <v>49</v>
      </c>
      <c r="B2550" s="56" t="s">
        <v>11427</v>
      </c>
      <c r="C2550" s="56">
        <v>2101010050</v>
      </c>
      <c r="D2550" s="56" t="s">
        <v>43</v>
      </c>
      <c r="E2550" s="56">
        <v>2101020050</v>
      </c>
      <c r="F2550" s="56">
        <v>5401010050</v>
      </c>
      <c r="G2550" s="56" t="s">
        <v>11431</v>
      </c>
      <c r="H2550" s="56">
        <v>400204</v>
      </c>
      <c r="I2550" s="56" t="s">
        <v>11511</v>
      </c>
      <c r="J2550" s="56" t="s">
        <v>1633</v>
      </c>
      <c r="K2550" s="56" t="s">
        <v>1480</v>
      </c>
      <c r="L2550" s="56" t="s">
        <v>7138</v>
      </c>
      <c r="M2550" s="73">
        <v>40057</v>
      </c>
      <c r="N2550" s="56"/>
      <c r="O2550" s="56"/>
      <c r="P2550" s="56" t="s">
        <v>7139</v>
      </c>
      <c r="Q2550" s="56"/>
      <c r="R2550" s="56" t="s">
        <v>18</v>
      </c>
      <c r="S2550" s="56" t="s">
        <v>11415</v>
      </c>
      <c r="T2550" s="56" t="s">
        <v>7140</v>
      </c>
      <c r="U2550" s="57">
        <v>182444449</v>
      </c>
      <c r="V2550" s="57">
        <v>-87658026.170000002</v>
      </c>
      <c r="W2550" s="57">
        <v>94786422.829999998</v>
      </c>
      <c r="X2550" s="57">
        <v>0</v>
      </c>
      <c r="Y2550" s="73">
        <v>40057</v>
      </c>
      <c r="Z2550" s="57">
        <v>-3347197.35</v>
      </c>
      <c r="AA2550" s="57">
        <v>0</v>
      </c>
      <c r="AB2550" s="57">
        <v>91439225.480000004</v>
      </c>
      <c r="AC2550" s="57">
        <v>0</v>
      </c>
      <c r="AD2550" s="56" t="s">
        <v>9255</v>
      </c>
      <c r="AE2550" s="57">
        <v>0</v>
      </c>
      <c r="AF2550" s="57">
        <v>0</v>
      </c>
      <c r="AG2550" s="57">
        <v>0</v>
      </c>
      <c r="AI2550"/>
      <c r="AJ2550"/>
    </row>
    <row r="2551" spans="1:36">
      <c r="A2551" s="56" t="s">
        <v>49</v>
      </c>
      <c r="B2551" s="56" t="s">
        <v>11427</v>
      </c>
      <c r="C2551" s="56">
        <v>2101010050</v>
      </c>
      <c r="D2551" s="56" t="s">
        <v>43</v>
      </c>
      <c r="E2551" s="56">
        <v>2101020050</v>
      </c>
      <c r="F2551" s="56">
        <v>5401010050</v>
      </c>
      <c r="G2551" s="56" t="s">
        <v>11431</v>
      </c>
      <c r="H2551" s="56">
        <v>400211</v>
      </c>
      <c r="I2551" s="56" t="s">
        <v>11437</v>
      </c>
      <c r="J2551" s="56" t="s">
        <v>3319</v>
      </c>
      <c r="K2551" s="56" t="s">
        <v>1616</v>
      </c>
      <c r="L2551" s="56" t="s">
        <v>7138</v>
      </c>
      <c r="M2551" s="73">
        <v>39995</v>
      </c>
      <c r="N2551" s="56"/>
      <c r="O2551" s="56"/>
      <c r="P2551" s="56" t="s">
        <v>7139</v>
      </c>
      <c r="Q2551" s="56"/>
      <c r="R2551" s="56" t="s">
        <v>18</v>
      </c>
      <c r="S2551" s="56" t="s">
        <v>11415</v>
      </c>
      <c r="T2551" s="56" t="s">
        <v>7140</v>
      </c>
      <c r="U2551" s="57">
        <v>133688221</v>
      </c>
      <c r="V2551" s="57">
        <v>-71212987.969999999</v>
      </c>
      <c r="W2551" s="57">
        <v>62475233.030000001</v>
      </c>
      <c r="X2551" s="57">
        <v>0</v>
      </c>
      <c r="Y2551" s="73">
        <v>39995</v>
      </c>
      <c r="Z2551" s="57">
        <v>-2195867.85</v>
      </c>
      <c r="AA2551" s="57">
        <v>0</v>
      </c>
      <c r="AB2551" s="57">
        <v>60279365.18</v>
      </c>
      <c r="AC2551" s="57">
        <v>0</v>
      </c>
      <c r="AD2551" s="56" t="s">
        <v>9255</v>
      </c>
      <c r="AE2551" s="57">
        <v>0</v>
      </c>
      <c r="AF2551" s="57">
        <v>0</v>
      </c>
      <c r="AG2551" s="57">
        <v>0</v>
      </c>
      <c r="AI2551"/>
      <c r="AJ2551"/>
    </row>
    <row r="2552" spans="1:36">
      <c r="A2552" s="56" t="s">
        <v>49</v>
      </c>
      <c r="B2552" s="56" t="s">
        <v>11427</v>
      </c>
      <c r="C2552" s="56">
        <v>2101010050</v>
      </c>
      <c r="D2552" s="56" t="s">
        <v>43</v>
      </c>
      <c r="E2552" s="56">
        <v>2101020050</v>
      </c>
      <c r="F2552" s="56">
        <v>5401010050</v>
      </c>
      <c r="G2552" s="56" t="s">
        <v>11431</v>
      </c>
      <c r="H2552" s="56">
        <v>400211</v>
      </c>
      <c r="I2552" s="56" t="s">
        <v>11512</v>
      </c>
      <c r="J2552" s="56" t="s">
        <v>2934</v>
      </c>
      <c r="K2552" s="56" t="s">
        <v>1900</v>
      </c>
      <c r="L2552" s="56" t="s">
        <v>7138</v>
      </c>
      <c r="M2552" s="73">
        <v>39995</v>
      </c>
      <c r="N2552" s="56"/>
      <c r="O2552" s="56"/>
      <c r="P2552" s="56" t="s">
        <v>7139</v>
      </c>
      <c r="Q2552" s="56"/>
      <c r="R2552" s="56" t="s">
        <v>18</v>
      </c>
      <c r="S2552" s="56" t="s">
        <v>11415</v>
      </c>
      <c r="T2552" s="56" t="s">
        <v>7140</v>
      </c>
      <c r="U2552" s="57">
        <v>154818998</v>
      </c>
      <c r="V2552" s="57">
        <v>-75647092.069999993</v>
      </c>
      <c r="W2552" s="57">
        <v>79171905.930000007</v>
      </c>
      <c r="X2552" s="57">
        <v>0</v>
      </c>
      <c r="Y2552" s="73">
        <v>39995</v>
      </c>
      <c r="Z2552" s="57">
        <v>-2811447.01</v>
      </c>
      <c r="AA2552" s="57">
        <v>0</v>
      </c>
      <c r="AB2552" s="57">
        <v>76360458.920000002</v>
      </c>
      <c r="AC2552" s="57">
        <v>0</v>
      </c>
      <c r="AD2552" s="56" t="s">
        <v>9255</v>
      </c>
      <c r="AE2552" s="57">
        <v>0</v>
      </c>
      <c r="AF2552" s="57">
        <v>0</v>
      </c>
      <c r="AG2552" s="57">
        <v>0</v>
      </c>
      <c r="AI2552"/>
      <c r="AJ2552"/>
    </row>
    <row r="2553" spans="1:36">
      <c r="A2553" s="56" t="s">
        <v>49</v>
      </c>
      <c r="B2553" s="56" t="s">
        <v>11427</v>
      </c>
      <c r="C2553" s="56">
        <v>2101010050</v>
      </c>
      <c r="D2553" s="56" t="s">
        <v>43</v>
      </c>
      <c r="E2553" s="56">
        <v>2101020050</v>
      </c>
      <c r="F2553" s="56">
        <v>5401010050</v>
      </c>
      <c r="G2553" s="56" t="s">
        <v>11431</v>
      </c>
      <c r="H2553" s="56">
        <v>400211</v>
      </c>
      <c r="I2553" s="56" t="s">
        <v>11512</v>
      </c>
      <c r="J2553" s="56" t="s">
        <v>2935</v>
      </c>
      <c r="K2553" s="56" t="s">
        <v>1164</v>
      </c>
      <c r="L2553" s="56" t="s">
        <v>7138</v>
      </c>
      <c r="M2553" s="73">
        <v>39995</v>
      </c>
      <c r="N2553" s="56"/>
      <c r="O2553" s="56"/>
      <c r="P2553" s="56" t="s">
        <v>7139</v>
      </c>
      <c r="Q2553" s="56"/>
      <c r="R2553" s="56" t="s">
        <v>18</v>
      </c>
      <c r="S2553" s="56" t="s">
        <v>11415</v>
      </c>
      <c r="T2553" s="56" t="s">
        <v>7140</v>
      </c>
      <c r="U2553" s="57">
        <v>129792694</v>
      </c>
      <c r="V2553" s="57">
        <v>-63418830.280000001</v>
      </c>
      <c r="W2553" s="57">
        <v>66373863.719999999</v>
      </c>
      <c r="X2553" s="57">
        <v>0</v>
      </c>
      <c r="Y2553" s="73">
        <v>39995</v>
      </c>
      <c r="Z2553" s="57">
        <v>-2356980.0299999998</v>
      </c>
      <c r="AA2553" s="57">
        <v>0</v>
      </c>
      <c r="AB2553" s="57">
        <v>64016883.689999998</v>
      </c>
      <c r="AC2553" s="57">
        <v>0</v>
      </c>
      <c r="AD2553" s="56" t="s">
        <v>9255</v>
      </c>
      <c r="AE2553" s="57">
        <v>0</v>
      </c>
      <c r="AF2553" s="57">
        <v>0</v>
      </c>
      <c r="AG2553" s="57">
        <v>0</v>
      </c>
      <c r="AI2553"/>
      <c r="AJ2553"/>
    </row>
    <row r="2554" spans="1:36">
      <c r="A2554" s="56" t="s">
        <v>49</v>
      </c>
      <c r="B2554" s="56" t="s">
        <v>11427</v>
      </c>
      <c r="C2554" s="56">
        <v>2101010050</v>
      </c>
      <c r="D2554" s="56" t="s">
        <v>43</v>
      </c>
      <c r="E2554" s="56">
        <v>2101020050</v>
      </c>
      <c r="F2554" s="56">
        <v>5401010050</v>
      </c>
      <c r="G2554" s="56" t="s">
        <v>11431</v>
      </c>
      <c r="H2554" s="56">
        <v>400211</v>
      </c>
      <c r="I2554" s="56" t="s">
        <v>11609</v>
      </c>
      <c r="J2554" s="56" t="s">
        <v>3308</v>
      </c>
      <c r="K2554" s="56" t="s">
        <v>6003</v>
      </c>
      <c r="L2554" s="56" t="s">
        <v>7138</v>
      </c>
      <c r="M2554" s="73">
        <v>42767</v>
      </c>
      <c r="N2554" s="56"/>
      <c r="O2554" s="56"/>
      <c r="P2554" s="56" t="s">
        <v>7139</v>
      </c>
      <c r="Q2554" s="56"/>
      <c r="R2554" s="56" t="s">
        <v>18</v>
      </c>
      <c r="S2554" s="56" t="s">
        <v>11415</v>
      </c>
      <c r="T2554" s="56" t="s">
        <v>7140</v>
      </c>
      <c r="U2554" s="57">
        <v>60139797.670000002</v>
      </c>
      <c r="V2554" s="57">
        <v>-8773123.9000000004</v>
      </c>
      <c r="W2554" s="57">
        <v>51366673.770000003</v>
      </c>
      <c r="X2554" s="57">
        <v>0</v>
      </c>
      <c r="Y2554" s="73">
        <v>42767</v>
      </c>
      <c r="Z2554" s="57">
        <v>-1889580.54</v>
      </c>
      <c r="AA2554" s="57">
        <v>0</v>
      </c>
      <c r="AB2554" s="57">
        <v>49477093.229999997</v>
      </c>
      <c r="AC2554" s="57">
        <v>0</v>
      </c>
      <c r="AD2554" s="56" t="s">
        <v>9255</v>
      </c>
      <c r="AE2554" s="57">
        <v>0</v>
      </c>
      <c r="AF2554" s="57">
        <v>0</v>
      </c>
      <c r="AG2554" s="57">
        <v>0</v>
      </c>
      <c r="AI2554"/>
      <c r="AJ2554"/>
    </row>
    <row r="2555" spans="1:36">
      <c r="A2555" s="56" t="s">
        <v>49</v>
      </c>
      <c r="B2555" s="56" t="s">
        <v>11427</v>
      </c>
      <c r="C2555" s="56">
        <v>2101010050</v>
      </c>
      <c r="D2555" s="56" t="s">
        <v>43</v>
      </c>
      <c r="E2555" s="56">
        <v>2101020050</v>
      </c>
      <c r="F2555" s="56">
        <v>5401010050</v>
      </c>
      <c r="G2555" s="56" t="s">
        <v>11431</v>
      </c>
      <c r="H2555" s="56">
        <v>400211</v>
      </c>
      <c r="I2555" s="56" t="s">
        <v>11610</v>
      </c>
      <c r="J2555" s="56" t="s">
        <v>3306</v>
      </c>
      <c r="K2555" s="56" t="s">
        <v>6001</v>
      </c>
      <c r="L2555" s="56" t="s">
        <v>7138</v>
      </c>
      <c r="M2555" s="73">
        <v>42767</v>
      </c>
      <c r="N2555" s="56"/>
      <c r="O2555" s="56"/>
      <c r="P2555" s="56" t="s">
        <v>7139</v>
      </c>
      <c r="Q2555" s="56"/>
      <c r="R2555" s="56" t="s">
        <v>18</v>
      </c>
      <c r="S2555" s="56" t="s">
        <v>11415</v>
      </c>
      <c r="T2555" s="56" t="s">
        <v>7140</v>
      </c>
      <c r="U2555" s="57">
        <v>36877814.68</v>
      </c>
      <c r="V2555" s="57">
        <v>-5377845.3700000001</v>
      </c>
      <c r="W2555" s="57">
        <v>31499969.309999999</v>
      </c>
      <c r="X2555" s="57">
        <v>0</v>
      </c>
      <c r="Y2555" s="73">
        <v>42767</v>
      </c>
      <c r="Z2555" s="57">
        <v>-1158765.82</v>
      </c>
      <c r="AA2555" s="57">
        <v>0</v>
      </c>
      <c r="AB2555" s="57">
        <v>30341203.489999998</v>
      </c>
      <c r="AC2555" s="57">
        <v>0</v>
      </c>
      <c r="AD2555" s="56" t="s">
        <v>9255</v>
      </c>
      <c r="AE2555" s="57">
        <v>0</v>
      </c>
      <c r="AF2555" s="57">
        <v>0</v>
      </c>
      <c r="AG2555" s="57">
        <v>0</v>
      </c>
      <c r="AI2555"/>
      <c r="AJ2555"/>
    </row>
    <row r="2556" spans="1:36">
      <c r="A2556" s="56" t="s">
        <v>49</v>
      </c>
      <c r="B2556" s="56" t="s">
        <v>11427</v>
      </c>
      <c r="C2556" s="56">
        <v>2101010050</v>
      </c>
      <c r="D2556" s="56" t="s">
        <v>43</v>
      </c>
      <c r="E2556" s="56">
        <v>2101020050</v>
      </c>
      <c r="F2556" s="56">
        <v>5401010050</v>
      </c>
      <c r="G2556" s="56" t="s">
        <v>11431</v>
      </c>
      <c r="H2556" s="56">
        <v>400211</v>
      </c>
      <c r="I2556" s="56" t="s">
        <v>11611</v>
      </c>
      <c r="J2556" s="56" t="s">
        <v>3316</v>
      </c>
      <c r="K2556" s="56" t="s">
        <v>6014</v>
      </c>
      <c r="L2556" s="56" t="s">
        <v>7138</v>
      </c>
      <c r="M2556" s="73">
        <v>42767</v>
      </c>
      <c r="N2556" s="56"/>
      <c r="O2556" s="56"/>
      <c r="P2556" s="56" t="s">
        <v>7139</v>
      </c>
      <c r="Q2556" s="56"/>
      <c r="R2556" s="56" t="s">
        <v>18</v>
      </c>
      <c r="S2556" s="56" t="s">
        <v>11415</v>
      </c>
      <c r="T2556" s="56" t="s">
        <v>7140</v>
      </c>
      <c r="U2556" s="57">
        <v>37971316.380000003</v>
      </c>
      <c r="V2556" s="57">
        <v>-5521181.9100000001</v>
      </c>
      <c r="W2556" s="57">
        <v>32450134.469999999</v>
      </c>
      <c r="X2556" s="57">
        <v>0</v>
      </c>
      <c r="Y2556" s="73">
        <v>42767</v>
      </c>
      <c r="Z2556" s="57">
        <v>-1193755.72</v>
      </c>
      <c r="AA2556" s="57">
        <v>0</v>
      </c>
      <c r="AB2556" s="57">
        <v>31256378.75</v>
      </c>
      <c r="AC2556" s="57">
        <v>0</v>
      </c>
      <c r="AD2556" s="56" t="s">
        <v>9255</v>
      </c>
      <c r="AE2556" s="57">
        <v>0</v>
      </c>
      <c r="AF2556" s="57">
        <v>0</v>
      </c>
      <c r="AG2556" s="57">
        <v>0</v>
      </c>
      <c r="AI2556"/>
      <c r="AJ2556"/>
    </row>
    <row r="2557" spans="1:36">
      <c r="A2557" s="56" t="s">
        <v>49</v>
      </c>
      <c r="B2557" s="56" t="s">
        <v>11427</v>
      </c>
      <c r="C2557" s="56">
        <v>2101010050</v>
      </c>
      <c r="D2557" s="56" t="s">
        <v>43</v>
      </c>
      <c r="E2557" s="56">
        <v>2101020050</v>
      </c>
      <c r="F2557" s="56">
        <v>5401010050</v>
      </c>
      <c r="G2557" s="56" t="s">
        <v>11431</v>
      </c>
      <c r="H2557" s="56">
        <v>400203</v>
      </c>
      <c r="I2557" s="56" t="s">
        <v>11507</v>
      </c>
      <c r="J2557" s="56" t="s">
        <v>1523</v>
      </c>
      <c r="K2557" s="56" t="s">
        <v>1524</v>
      </c>
      <c r="L2557" s="56" t="s">
        <v>7138</v>
      </c>
      <c r="M2557" s="73">
        <v>39995</v>
      </c>
      <c r="N2557" s="56"/>
      <c r="O2557" s="56"/>
      <c r="P2557" s="56" t="s">
        <v>1304</v>
      </c>
      <c r="Q2557" s="56"/>
      <c r="R2557" s="56" t="s">
        <v>18</v>
      </c>
      <c r="S2557" s="56" t="s">
        <v>11415</v>
      </c>
      <c r="T2557" s="56" t="s">
        <v>7140</v>
      </c>
      <c r="U2557" s="57">
        <v>311695649</v>
      </c>
      <c r="V2557" s="57">
        <v>-193338594.72</v>
      </c>
      <c r="W2557" s="57">
        <v>118357054.28</v>
      </c>
      <c r="X2557" s="57">
        <v>0</v>
      </c>
      <c r="Y2557" s="73">
        <v>39995</v>
      </c>
      <c r="Z2557" s="57">
        <v>-15048636.029999999</v>
      </c>
      <c r="AA2557" s="57">
        <v>0</v>
      </c>
      <c r="AB2557" s="57">
        <v>103308418.25</v>
      </c>
      <c r="AC2557" s="57">
        <v>0</v>
      </c>
      <c r="AD2557" s="56" t="s">
        <v>9255</v>
      </c>
      <c r="AE2557" s="57">
        <v>0</v>
      </c>
      <c r="AF2557" s="57">
        <v>0</v>
      </c>
      <c r="AG2557" s="57">
        <v>0</v>
      </c>
      <c r="AI2557"/>
      <c r="AJ2557"/>
    </row>
    <row r="2558" spans="1:36">
      <c r="A2558" s="56" t="s">
        <v>49</v>
      </c>
      <c r="B2558" s="56" t="s">
        <v>11427</v>
      </c>
      <c r="C2558" s="56">
        <v>2101010050</v>
      </c>
      <c r="D2558" s="56" t="s">
        <v>43</v>
      </c>
      <c r="E2558" s="56">
        <v>2101020050</v>
      </c>
      <c r="F2558" s="56">
        <v>5401010050</v>
      </c>
      <c r="G2558" s="56" t="s">
        <v>11431</v>
      </c>
      <c r="H2558" s="56">
        <v>400203</v>
      </c>
      <c r="I2558" s="56" t="s">
        <v>11507</v>
      </c>
      <c r="J2558" s="56" t="s">
        <v>1526</v>
      </c>
      <c r="K2558" s="56" t="s">
        <v>1527</v>
      </c>
      <c r="L2558" s="56" t="s">
        <v>7138</v>
      </c>
      <c r="M2558" s="73">
        <v>39995</v>
      </c>
      <c r="N2558" s="56"/>
      <c r="O2558" s="56"/>
      <c r="P2558" s="56" t="s">
        <v>1304</v>
      </c>
      <c r="Q2558" s="56"/>
      <c r="R2558" s="56" t="s">
        <v>18</v>
      </c>
      <c r="S2558" s="56" t="s">
        <v>11415</v>
      </c>
      <c r="T2558" s="56" t="s">
        <v>7140</v>
      </c>
      <c r="U2558" s="57">
        <v>48552151</v>
      </c>
      <c r="V2558" s="57">
        <v>-30115930.75</v>
      </c>
      <c r="W2558" s="57">
        <v>18436220.25</v>
      </c>
      <c r="X2558" s="57">
        <v>0</v>
      </c>
      <c r="Y2558" s="73">
        <v>39995</v>
      </c>
      <c r="Z2558" s="57">
        <v>-2344093.2200000002</v>
      </c>
      <c r="AA2558" s="57">
        <v>0</v>
      </c>
      <c r="AB2558" s="57">
        <v>16092127.029999999</v>
      </c>
      <c r="AC2558" s="57">
        <v>0</v>
      </c>
      <c r="AD2558" s="56" t="s">
        <v>9255</v>
      </c>
      <c r="AE2558" s="57">
        <v>0</v>
      </c>
      <c r="AF2558" s="57">
        <v>0</v>
      </c>
      <c r="AG2558" s="57">
        <v>0</v>
      </c>
      <c r="AI2558"/>
      <c r="AJ2558"/>
    </row>
    <row r="2559" spans="1:36">
      <c r="A2559" s="56" t="s">
        <v>49</v>
      </c>
      <c r="B2559" s="56" t="s">
        <v>11427</v>
      </c>
      <c r="C2559" s="56">
        <v>2101010050</v>
      </c>
      <c r="D2559" s="56" t="s">
        <v>43</v>
      </c>
      <c r="E2559" s="56">
        <v>2101020050</v>
      </c>
      <c r="F2559" s="56">
        <v>5401010050</v>
      </c>
      <c r="G2559" s="56" t="s">
        <v>11431</v>
      </c>
      <c r="H2559" s="56">
        <v>400203</v>
      </c>
      <c r="I2559" s="56" t="s">
        <v>11537</v>
      </c>
      <c r="J2559" s="56" t="s">
        <v>1581</v>
      </c>
      <c r="K2559" s="56" t="s">
        <v>1284</v>
      </c>
      <c r="L2559" s="56" t="s">
        <v>7138</v>
      </c>
      <c r="M2559" s="73">
        <v>39995</v>
      </c>
      <c r="N2559" s="56"/>
      <c r="O2559" s="56"/>
      <c r="P2559" s="56" t="s">
        <v>1304</v>
      </c>
      <c r="Q2559" s="56"/>
      <c r="R2559" s="56" t="s">
        <v>18</v>
      </c>
      <c r="S2559" s="56" t="s">
        <v>11415</v>
      </c>
      <c r="T2559" s="56" t="s">
        <v>7140</v>
      </c>
      <c r="U2559" s="57">
        <v>8607512</v>
      </c>
      <c r="V2559" s="57">
        <v>-5339067.8499999996</v>
      </c>
      <c r="W2559" s="57">
        <v>3268444.15</v>
      </c>
      <c r="X2559" s="57">
        <v>0</v>
      </c>
      <c r="Y2559" s="73">
        <v>39995</v>
      </c>
      <c r="Z2559" s="57">
        <v>-415569.88</v>
      </c>
      <c r="AA2559" s="57">
        <v>0</v>
      </c>
      <c r="AB2559" s="57">
        <v>2852874.27</v>
      </c>
      <c r="AC2559" s="57">
        <v>0</v>
      </c>
      <c r="AD2559" s="56" t="s">
        <v>9255</v>
      </c>
      <c r="AE2559" s="57">
        <v>0</v>
      </c>
      <c r="AF2559" s="57">
        <v>0</v>
      </c>
      <c r="AG2559" s="57">
        <v>0</v>
      </c>
      <c r="AI2559"/>
      <c r="AJ2559"/>
    </row>
    <row r="2560" spans="1:36">
      <c r="A2560" s="56" t="s">
        <v>49</v>
      </c>
      <c r="B2560" s="56" t="s">
        <v>11427</v>
      </c>
      <c r="C2560" s="56">
        <v>2101010050</v>
      </c>
      <c r="D2560" s="56" t="s">
        <v>43</v>
      </c>
      <c r="E2560" s="56">
        <v>2101020050</v>
      </c>
      <c r="F2560" s="56">
        <v>5401010050</v>
      </c>
      <c r="G2560" s="56" t="s">
        <v>11431</v>
      </c>
      <c r="H2560" s="56">
        <v>400203</v>
      </c>
      <c r="I2560" s="56" t="s">
        <v>11553</v>
      </c>
      <c r="J2560" s="56" t="s">
        <v>1477</v>
      </c>
      <c r="K2560" s="56" t="s">
        <v>1478</v>
      </c>
      <c r="L2560" s="56" t="s">
        <v>7138</v>
      </c>
      <c r="M2560" s="73">
        <v>39995</v>
      </c>
      <c r="N2560" s="56"/>
      <c r="O2560" s="56"/>
      <c r="P2560" s="56" t="s">
        <v>1304</v>
      </c>
      <c r="Q2560" s="56"/>
      <c r="R2560" s="56" t="s">
        <v>18</v>
      </c>
      <c r="S2560" s="56" t="s">
        <v>11415</v>
      </c>
      <c r="T2560" s="56" t="s">
        <v>7140</v>
      </c>
      <c r="U2560" s="57">
        <v>159607008</v>
      </c>
      <c r="V2560" s="57">
        <v>-99001044.099999994</v>
      </c>
      <c r="W2560" s="57">
        <v>60605963.899999999</v>
      </c>
      <c r="X2560" s="57">
        <v>0</v>
      </c>
      <c r="Y2560" s="73">
        <v>39995</v>
      </c>
      <c r="Z2560" s="57">
        <v>-7705811.0099999998</v>
      </c>
      <c r="AA2560" s="57">
        <v>0</v>
      </c>
      <c r="AB2560" s="57">
        <v>52900152.890000001</v>
      </c>
      <c r="AC2560" s="57">
        <v>0</v>
      </c>
      <c r="AD2560" s="56" t="s">
        <v>9255</v>
      </c>
      <c r="AE2560" s="57">
        <v>0</v>
      </c>
      <c r="AF2560" s="57">
        <v>0</v>
      </c>
      <c r="AG2560" s="57">
        <v>0</v>
      </c>
      <c r="AI2560"/>
      <c r="AJ2560"/>
    </row>
    <row r="2561" spans="1:36">
      <c r="A2561" s="56" t="s">
        <v>49</v>
      </c>
      <c r="B2561" s="56" t="s">
        <v>11427</v>
      </c>
      <c r="C2561" s="56">
        <v>2101010050</v>
      </c>
      <c r="D2561" s="56" t="s">
        <v>43</v>
      </c>
      <c r="E2561" s="56">
        <v>2101020050</v>
      </c>
      <c r="F2561" s="56">
        <v>5401010050</v>
      </c>
      <c r="G2561" s="56" t="s">
        <v>11431</v>
      </c>
      <c r="H2561" s="56">
        <v>400204</v>
      </c>
      <c r="I2561" s="56" t="s">
        <v>11508</v>
      </c>
      <c r="J2561" s="56" t="s">
        <v>1663</v>
      </c>
      <c r="K2561" s="56" t="s">
        <v>1524</v>
      </c>
      <c r="L2561" s="56" t="s">
        <v>7138</v>
      </c>
      <c r="M2561" s="73">
        <v>40057</v>
      </c>
      <c r="N2561" s="56"/>
      <c r="O2561" s="56"/>
      <c r="P2561" s="56" t="s">
        <v>1304</v>
      </c>
      <c r="Q2561" s="56"/>
      <c r="R2561" s="56" t="s">
        <v>18</v>
      </c>
      <c r="S2561" s="56" t="s">
        <v>11415</v>
      </c>
      <c r="T2561" s="56" t="s">
        <v>7140</v>
      </c>
      <c r="U2561" s="57">
        <v>312776440</v>
      </c>
      <c r="V2561" s="57">
        <v>-191204564.53</v>
      </c>
      <c r="W2561" s="57">
        <v>121571875.47</v>
      </c>
      <c r="X2561" s="57">
        <v>0</v>
      </c>
      <c r="Y2561" s="73">
        <v>40057</v>
      </c>
      <c r="Z2561" s="57">
        <v>-15100998.66</v>
      </c>
      <c r="AA2561" s="57">
        <v>0</v>
      </c>
      <c r="AB2561" s="57">
        <v>106470876.81</v>
      </c>
      <c r="AC2561" s="57">
        <v>0</v>
      </c>
      <c r="AD2561" s="56" t="s">
        <v>9255</v>
      </c>
      <c r="AE2561" s="57">
        <v>0</v>
      </c>
      <c r="AF2561" s="57">
        <v>0</v>
      </c>
      <c r="AG2561" s="57">
        <v>0</v>
      </c>
      <c r="AI2561"/>
      <c r="AJ2561"/>
    </row>
    <row r="2562" spans="1:36">
      <c r="A2562" s="56" t="s">
        <v>49</v>
      </c>
      <c r="B2562" s="56" t="s">
        <v>11427</v>
      </c>
      <c r="C2562" s="56">
        <v>2101010050</v>
      </c>
      <c r="D2562" s="56" t="s">
        <v>43</v>
      </c>
      <c r="E2562" s="56">
        <v>2101020050</v>
      </c>
      <c r="F2562" s="56">
        <v>5401010050</v>
      </c>
      <c r="G2562" s="56" t="s">
        <v>11431</v>
      </c>
      <c r="H2562" s="56">
        <v>400204</v>
      </c>
      <c r="I2562" s="56" t="s">
        <v>11508</v>
      </c>
      <c r="J2562" s="56" t="s">
        <v>1665</v>
      </c>
      <c r="K2562" s="56" t="s">
        <v>1527</v>
      </c>
      <c r="L2562" s="56" t="s">
        <v>7138</v>
      </c>
      <c r="M2562" s="73">
        <v>40057</v>
      </c>
      <c r="N2562" s="56"/>
      <c r="O2562" s="56"/>
      <c r="P2562" s="56" t="s">
        <v>1304</v>
      </c>
      <c r="Q2562" s="56"/>
      <c r="R2562" s="56" t="s">
        <v>18</v>
      </c>
      <c r="S2562" s="56" t="s">
        <v>11415</v>
      </c>
      <c r="T2562" s="56" t="s">
        <v>7140</v>
      </c>
      <c r="U2562" s="57">
        <v>48720503</v>
      </c>
      <c r="V2562" s="57">
        <v>-29783517.350000001</v>
      </c>
      <c r="W2562" s="57">
        <v>18936985.649999999</v>
      </c>
      <c r="X2562" s="57">
        <v>0</v>
      </c>
      <c r="Y2562" s="73">
        <v>40057</v>
      </c>
      <c r="Z2562" s="57">
        <v>-2352249.6</v>
      </c>
      <c r="AA2562" s="57">
        <v>0</v>
      </c>
      <c r="AB2562" s="57">
        <v>16584736.050000001</v>
      </c>
      <c r="AC2562" s="57">
        <v>0</v>
      </c>
      <c r="AD2562" s="56" t="s">
        <v>9255</v>
      </c>
      <c r="AE2562" s="57">
        <v>0</v>
      </c>
      <c r="AF2562" s="57">
        <v>0</v>
      </c>
      <c r="AG2562" s="57">
        <v>0</v>
      </c>
      <c r="AI2562"/>
      <c r="AJ2562"/>
    </row>
    <row r="2563" spans="1:36">
      <c r="A2563" s="56" t="s">
        <v>49</v>
      </c>
      <c r="B2563" s="56" t="s">
        <v>11427</v>
      </c>
      <c r="C2563" s="56">
        <v>2101010050</v>
      </c>
      <c r="D2563" s="56" t="s">
        <v>43</v>
      </c>
      <c r="E2563" s="56">
        <v>2101020050</v>
      </c>
      <c r="F2563" s="56">
        <v>5401010050</v>
      </c>
      <c r="G2563" s="56" t="s">
        <v>11431</v>
      </c>
      <c r="H2563" s="56">
        <v>400204</v>
      </c>
      <c r="I2563" s="56" t="s">
        <v>11539</v>
      </c>
      <c r="J2563" s="56" t="s">
        <v>1701</v>
      </c>
      <c r="K2563" s="56" t="s">
        <v>1284</v>
      </c>
      <c r="L2563" s="56" t="s">
        <v>7138</v>
      </c>
      <c r="M2563" s="73">
        <v>40057</v>
      </c>
      <c r="N2563" s="56"/>
      <c r="O2563" s="56"/>
      <c r="P2563" s="56" t="s">
        <v>1304</v>
      </c>
      <c r="Q2563" s="56"/>
      <c r="R2563" s="56" t="s">
        <v>18</v>
      </c>
      <c r="S2563" s="56" t="s">
        <v>11415</v>
      </c>
      <c r="T2563" s="56" t="s">
        <v>7140</v>
      </c>
      <c r="U2563" s="57">
        <v>8638049</v>
      </c>
      <c r="V2563" s="57">
        <v>-5280558.6100000003</v>
      </c>
      <c r="W2563" s="57">
        <v>3357490.39</v>
      </c>
      <c r="X2563" s="57">
        <v>0</v>
      </c>
      <c r="Y2563" s="73">
        <v>40057</v>
      </c>
      <c r="Z2563" s="57">
        <v>-417049.24</v>
      </c>
      <c r="AA2563" s="57">
        <v>0</v>
      </c>
      <c r="AB2563" s="57">
        <v>2940441.15</v>
      </c>
      <c r="AC2563" s="57">
        <v>0</v>
      </c>
      <c r="AD2563" s="56" t="s">
        <v>9255</v>
      </c>
      <c r="AE2563" s="57">
        <v>0</v>
      </c>
      <c r="AF2563" s="57">
        <v>0</v>
      </c>
      <c r="AG2563" s="57">
        <v>0</v>
      </c>
      <c r="AI2563"/>
      <c r="AJ2563"/>
    </row>
    <row r="2564" spans="1:36">
      <c r="A2564" s="56" t="s">
        <v>49</v>
      </c>
      <c r="B2564" s="56" t="s">
        <v>11427</v>
      </c>
      <c r="C2564" s="56">
        <v>2101010050</v>
      </c>
      <c r="D2564" s="56" t="s">
        <v>43</v>
      </c>
      <c r="E2564" s="56">
        <v>2101020050</v>
      </c>
      <c r="F2564" s="56">
        <v>5401010050</v>
      </c>
      <c r="G2564" s="56" t="s">
        <v>11431</v>
      </c>
      <c r="H2564" s="56">
        <v>400204</v>
      </c>
      <c r="I2564" s="56" t="s">
        <v>11511</v>
      </c>
      <c r="J2564" s="56" t="s">
        <v>1632</v>
      </c>
      <c r="K2564" s="56" t="s">
        <v>1478</v>
      </c>
      <c r="L2564" s="56" t="s">
        <v>7138</v>
      </c>
      <c r="M2564" s="73">
        <v>40057</v>
      </c>
      <c r="N2564" s="56"/>
      <c r="O2564" s="56"/>
      <c r="P2564" s="56" t="s">
        <v>1304</v>
      </c>
      <c r="Q2564" s="56"/>
      <c r="R2564" s="56" t="s">
        <v>18</v>
      </c>
      <c r="S2564" s="56" t="s">
        <v>11415</v>
      </c>
      <c r="T2564" s="56" t="s">
        <v>7140</v>
      </c>
      <c r="U2564" s="57">
        <v>159933361</v>
      </c>
      <c r="V2564" s="57">
        <v>-97769475.659999996</v>
      </c>
      <c r="W2564" s="57">
        <v>62163885.340000004</v>
      </c>
      <c r="X2564" s="57">
        <v>0</v>
      </c>
      <c r="Y2564" s="73">
        <v>40057</v>
      </c>
      <c r="Z2564" s="57">
        <v>-7721660.5099999998</v>
      </c>
      <c r="AA2564" s="57">
        <v>0</v>
      </c>
      <c r="AB2564" s="57">
        <v>54442224.829999998</v>
      </c>
      <c r="AC2564" s="57">
        <v>0</v>
      </c>
      <c r="AD2564" s="56" t="s">
        <v>9255</v>
      </c>
      <c r="AE2564" s="57">
        <v>0</v>
      </c>
      <c r="AF2564" s="57">
        <v>0</v>
      </c>
      <c r="AG2564" s="57">
        <v>0</v>
      </c>
      <c r="AI2564"/>
      <c r="AJ2564"/>
    </row>
    <row r="2565" spans="1:36">
      <c r="A2565" s="56" t="s">
        <v>49</v>
      </c>
      <c r="B2565" s="56" t="s">
        <v>11427</v>
      </c>
      <c r="C2565" s="56">
        <v>2101010050</v>
      </c>
      <c r="D2565" s="56" t="s">
        <v>43</v>
      </c>
      <c r="E2565" s="56">
        <v>2101020050</v>
      </c>
      <c r="F2565" s="56">
        <v>5401010050</v>
      </c>
      <c r="G2565" s="56" t="s">
        <v>11431</v>
      </c>
      <c r="H2565" s="56">
        <v>400211</v>
      </c>
      <c r="I2565" s="56" t="s">
        <v>11512</v>
      </c>
      <c r="J2565" s="56" t="s">
        <v>2919</v>
      </c>
      <c r="K2565" s="56" t="s">
        <v>2920</v>
      </c>
      <c r="L2565" s="56" t="s">
        <v>7138</v>
      </c>
      <c r="M2565" s="73">
        <v>39995</v>
      </c>
      <c r="N2565" s="56"/>
      <c r="O2565" s="56"/>
      <c r="P2565" s="56" t="s">
        <v>1304</v>
      </c>
      <c r="Q2565" s="56"/>
      <c r="R2565" s="56" t="s">
        <v>18</v>
      </c>
      <c r="S2565" s="56" t="s">
        <v>11415</v>
      </c>
      <c r="T2565" s="56" t="s">
        <v>7140</v>
      </c>
      <c r="U2565" s="57">
        <v>113738299</v>
      </c>
      <c r="V2565" s="57">
        <v>-70865444.969999999</v>
      </c>
      <c r="W2565" s="57">
        <v>42872854.030000001</v>
      </c>
      <c r="X2565" s="57">
        <v>0</v>
      </c>
      <c r="Y2565" s="73">
        <v>39995</v>
      </c>
      <c r="Z2565" s="57">
        <v>-5445025.71</v>
      </c>
      <c r="AA2565" s="57">
        <v>0</v>
      </c>
      <c r="AB2565" s="57">
        <v>37427828.32</v>
      </c>
      <c r="AC2565" s="57">
        <v>0</v>
      </c>
      <c r="AD2565" s="56" t="s">
        <v>9255</v>
      </c>
      <c r="AE2565" s="57">
        <v>0</v>
      </c>
      <c r="AF2565" s="57">
        <v>0</v>
      </c>
      <c r="AG2565" s="57">
        <v>0</v>
      </c>
      <c r="AI2565"/>
      <c r="AJ2565"/>
    </row>
    <row r="2566" spans="1:36">
      <c r="A2566" s="56" t="s">
        <v>49</v>
      </c>
      <c r="B2566" s="56" t="s">
        <v>11427</v>
      </c>
      <c r="C2566" s="56">
        <v>2101010050</v>
      </c>
      <c r="D2566" s="56" t="s">
        <v>43</v>
      </c>
      <c r="E2566" s="56">
        <v>2101020050</v>
      </c>
      <c r="F2566" s="56">
        <v>5401010050</v>
      </c>
      <c r="G2566" s="56" t="s">
        <v>11431</v>
      </c>
      <c r="H2566" s="56">
        <v>400211</v>
      </c>
      <c r="I2566" s="56" t="s">
        <v>11512</v>
      </c>
      <c r="J2566" s="56" t="s">
        <v>2928</v>
      </c>
      <c r="K2566" s="56" t="s">
        <v>1180</v>
      </c>
      <c r="L2566" s="56" t="s">
        <v>7138</v>
      </c>
      <c r="M2566" s="73">
        <v>39995</v>
      </c>
      <c r="N2566" s="56"/>
      <c r="O2566" s="56"/>
      <c r="P2566" s="56" t="s">
        <v>1304</v>
      </c>
      <c r="Q2566" s="56"/>
      <c r="R2566" s="56" t="s">
        <v>18</v>
      </c>
      <c r="S2566" s="56" t="s">
        <v>11415</v>
      </c>
      <c r="T2566" s="56" t="s">
        <v>7140</v>
      </c>
      <c r="U2566" s="57">
        <v>11270118</v>
      </c>
      <c r="V2566" s="57">
        <v>-6990629.3300000001</v>
      </c>
      <c r="W2566" s="57">
        <v>4279488.67</v>
      </c>
      <c r="X2566" s="57">
        <v>0</v>
      </c>
      <c r="Y2566" s="73">
        <v>39995</v>
      </c>
      <c r="Z2566" s="57">
        <v>-544120.23</v>
      </c>
      <c r="AA2566" s="57">
        <v>0</v>
      </c>
      <c r="AB2566" s="57">
        <v>3735368.44</v>
      </c>
      <c r="AC2566" s="57">
        <v>0</v>
      </c>
      <c r="AD2566" s="56" t="s">
        <v>9255</v>
      </c>
      <c r="AE2566" s="57">
        <v>0</v>
      </c>
      <c r="AF2566" s="57">
        <v>0</v>
      </c>
      <c r="AG2566" s="57">
        <v>0</v>
      </c>
      <c r="AI2566"/>
      <c r="AJ2566"/>
    </row>
    <row r="2567" spans="1:36">
      <c r="A2567" s="56" t="s">
        <v>48</v>
      </c>
      <c r="B2567" s="56" t="s">
        <v>11427</v>
      </c>
      <c r="C2567" s="56">
        <v>2101010050</v>
      </c>
      <c r="D2567" s="56" t="s">
        <v>43</v>
      </c>
      <c r="E2567" s="56">
        <v>2101020050</v>
      </c>
      <c r="F2567" s="56">
        <v>5401010050</v>
      </c>
      <c r="G2567" s="56" t="s">
        <v>11428</v>
      </c>
      <c r="H2567" s="56">
        <v>400301</v>
      </c>
      <c r="I2567" s="56" t="s">
        <v>11513</v>
      </c>
      <c r="J2567" s="56" t="s">
        <v>4621</v>
      </c>
      <c r="K2567" s="56" t="s">
        <v>4622</v>
      </c>
      <c r="L2567" s="56" t="s">
        <v>7138</v>
      </c>
      <c r="M2567" s="73">
        <v>40422</v>
      </c>
      <c r="N2567" s="56"/>
      <c r="O2567" s="56"/>
      <c r="P2567" s="56" t="s">
        <v>1304</v>
      </c>
      <c r="Q2567" s="56"/>
      <c r="R2567" s="56" t="s">
        <v>18</v>
      </c>
      <c r="S2567" s="56" t="s">
        <v>11415</v>
      </c>
      <c r="T2567" s="56" t="s">
        <v>7140</v>
      </c>
      <c r="U2567" s="57">
        <v>168795</v>
      </c>
      <c r="V2567" s="57">
        <v>-94276.86</v>
      </c>
      <c r="W2567" s="57">
        <v>74518.14</v>
      </c>
      <c r="X2567" s="57">
        <v>0</v>
      </c>
      <c r="Y2567" s="73">
        <v>40422</v>
      </c>
      <c r="Z2567" s="57">
        <v>-8149.99</v>
      </c>
      <c r="AA2567" s="57">
        <v>0</v>
      </c>
      <c r="AB2567" s="57">
        <v>66368.149999999994</v>
      </c>
      <c r="AC2567" s="57">
        <v>0</v>
      </c>
      <c r="AD2567" s="56" t="s">
        <v>9255</v>
      </c>
      <c r="AE2567" s="57">
        <v>0</v>
      </c>
      <c r="AF2567" s="57">
        <v>0</v>
      </c>
      <c r="AG2567" s="57">
        <v>0</v>
      </c>
      <c r="AI2567"/>
      <c r="AJ2567"/>
    </row>
    <row r="2568" spans="1:36">
      <c r="A2568" s="56" t="s">
        <v>48</v>
      </c>
      <c r="B2568" s="56" t="s">
        <v>11427</v>
      </c>
      <c r="C2568" s="56">
        <v>2101010050</v>
      </c>
      <c r="D2568" s="56" t="s">
        <v>43</v>
      </c>
      <c r="E2568" s="56">
        <v>2101020050</v>
      </c>
      <c r="F2568" s="56">
        <v>5401010050</v>
      </c>
      <c r="G2568" s="56" t="s">
        <v>11428</v>
      </c>
      <c r="H2568" s="56">
        <v>400301</v>
      </c>
      <c r="I2568" s="56" t="s">
        <v>11475</v>
      </c>
      <c r="J2568" s="56" t="s">
        <v>4828</v>
      </c>
      <c r="K2568" s="56" t="s">
        <v>4829</v>
      </c>
      <c r="L2568" s="56" t="s">
        <v>7138</v>
      </c>
      <c r="M2568" s="73">
        <v>40422</v>
      </c>
      <c r="N2568" s="56"/>
      <c r="O2568" s="56"/>
      <c r="P2568" s="56" t="s">
        <v>1304</v>
      </c>
      <c r="Q2568" s="56"/>
      <c r="R2568" s="56" t="s">
        <v>18</v>
      </c>
      <c r="S2568" s="56" t="s">
        <v>11415</v>
      </c>
      <c r="T2568" s="56" t="s">
        <v>7140</v>
      </c>
      <c r="U2568" s="57">
        <v>61078500</v>
      </c>
      <c r="V2568" s="57">
        <v>-34114008.590000004</v>
      </c>
      <c r="W2568" s="57">
        <v>26964491.41</v>
      </c>
      <c r="X2568" s="57">
        <v>0</v>
      </c>
      <c r="Y2568" s="73">
        <v>40422</v>
      </c>
      <c r="Z2568" s="57">
        <v>-2949087.59</v>
      </c>
      <c r="AA2568" s="57">
        <v>0</v>
      </c>
      <c r="AB2568" s="57">
        <v>24015403.82</v>
      </c>
      <c r="AC2568" s="57">
        <v>0</v>
      </c>
      <c r="AD2568" s="56" t="s">
        <v>9255</v>
      </c>
      <c r="AE2568" s="57">
        <v>0</v>
      </c>
      <c r="AF2568" s="57">
        <v>0</v>
      </c>
      <c r="AG2568" s="57">
        <v>0</v>
      </c>
      <c r="AI2568"/>
      <c r="AJ2568"/>
    </row>
    <row r="2569" spans="1:36">
      <c r="A2569" s="56" t="s">
        <v>48</v>
      </c>
      <c r="B2569" s="56" t="s">
        <v>11427</v>
      </c>
      <c r="C2569" s="56">
        <v>2101010050</v>
      </c>
      <c r="D2569" s="56" t="s">
        <v>43</v>
      </c>
      <c r="E2569" s="56">
        <v>2101020050</v>
      </c>
      <c r="F2569" s="56">
        <v>5401010050</v>
      </c>
      <c r="G2569" s="56" t="s">
        <v>11428</v>
      </c>
      <c r="H2569" s="56">
        <v>400301</v>
      </c>
      <c r="I2569" s="56" t="s">
        <v>11475</v>
      </c>
      <c r="J2569" s="56" t="s">
        <v>4832</v>
      </c>
      <c r="K2569" s="56" t="s">
        <v>4833</v>
      </c>
      <c r="L2569" s="56" t="s">
        <v>7138</v>
      </c>
      <c r="M2569" s="73">
        <v>40422</v>
      </c>
      <c r="N2569" s="56"/>
      <c r="O2569" s="56"/>
      <c r="P2569" s="56" t="s">
        <v>1304</v>
      </c>
      <c r="Q2569" s="56"/>
      <c r="R2569" s="56" t="s">
        <v>18</v>
      </c>
      <c r="S2569" s="56" t="s">
        <v>11415</v>
      </c>
      <c r="T2569" s="56" t="s">
        <v>7140</v>
      </c>
      <c r="U2569" s="57">
        <v>1483087</v>
      </c>
      <c r="V2569" s="57">
        <v>-828344.29</v>
      </c>
      <c r="W2569" s="57">
        <v>654742.71</v>
      </c>
      <c r="X2569" s="57">
        <v>0</v>
      </c>
      <c r="Y2569" s="73">
        <v>40422</v>
      </c>
      <c r="Z2569" s="57">
        <v>-71608.759999999995</v>
      </c>
      <c r="AA2569" s="57">
        <v>0</v>
      </c>
      <c r="AB2569" s="57">
        <v>583133.94999999995</v>
      </c>
      <c r="AC2569" s="57">
        <v>0</v>
      </c>
      <c r="AD2569" s="56" t="s">
        <v>9255</v>
      </c>
      <c r="AE2569" s="57">
        <v>0</v>
      </c>
      <c r="AF2569" s="57">
        <v>0</v>
      </c>
      <c r="AG2569" s="57">
        <v>0</v>
      </c>
      <c r="AI2569"/>
      <c r="AJ2569"/>
    </row>
    <row r="2570" spans="1:36">
      <c r="A2570" s="56" t="s">
        <v>48</v>
      </c>
      <c r="B2570" s="56" t="s">
        <v>11427</v>
      </c>
      <c r="C2570" s="56">
        <v>2101010050</v>
      </c>
      <c r="D2570" s="56" t="s">
        <v>43</v>
      </c>
      <c r="E2570" s="56">
        <v>2101020050</v>
      </c>
      <c r="F2570" s="56">
        <v>5401010050</v>
      </c>
      <c r="G2570" s="56" t="s">
        <v>11428</v>
      </c>
      <c r="H2570" s="56">
        <v>400301</v>
      </c>
      <c r="I2570" s="56" t="s">
        <v>11475</v>
      </c>
      <c r="J2570" s="56" t="s">
        <v>4850</v>
      </c>
      <c r="K2570" s="56" t="s">
        <v>4851</v>
      </c>
      <c r="L2570" s="56" t="s">
        <v>7138</v>
      </c>
      <c r="M2570" s="73">
        <v>40422</v>
      </c>
      <c r="N2570" s="56"/>
      <c r="O2570" s="56"/>
      <c r="P2570" s="56" t="s">
        <v>1304</v>
      </c>
      <c r="Q2570" s="56"/>
      <c r="R2570" s="56" t="s">
        <v>18</v>
      </c>
      <c r="S2570" s="56" t="s">
        <v>11415</v>
      </c>
      <c r="T2570" s="56" t="s">
        <v>7140</v>
      </c>
      <c r="U2570" s="57">
        <v>192641</v>
      </c>
      <c r="V2570" s="57">
        <v>-107595.16</v>
      </c>
      <c r="W2570" s="57">
        <v>85045.84</v>
      </c>
      <c r="X2570" s="57">
        <v>0</v>
      </c>
      <c r="Y2570" s="73">
        <v>40422</v>
      </c>
      <c r="Z2570" s="57">
        <v>-9301.41</v>
      </c>
      <c r="AA2570" s="57">
        <v>0</v>
      </c>
      <c r="AB2570" s="57">
        <v>75744.429999999993</v>
      </c>
      <c r="AC2570" s="57">
        <v>0</v>
      </c>
      <c r="AD2570" s="56" t="s">
        <v>9255</v>
      </c>
      <c r="AE2570" s="57">
        <v>0</v>
      </c>
      <c r="AF2570" s="57">
        <v>0</v>
      </c>
      <c r="AG2570" s="57">
        <v>0</v>
      </c>
      <c r="AI2570"/>
      <c r="AJ2570"/>
    </row>
    <row r="2571" spans="1:36">
      <c r="A2571" s="56" t="s">
        <v>48</v>
      </c>
      <c r="B2571" s="56" t="s">
        <v>11427</v>
      </c>
      <c r="C2571" s="56">
        <v>2101010050</v>
      </c>
      <c r="D2571" s="56" t="s">
        <v>43</v>
      </c>
      <c r="E2571" s="56">
        <v>2101020050</v>
      </c>
      <c r="F2571" s="56">
        <v>5401010050</v>
      </c>
      <c r="G2571" s="56" t="s">
        <v>11428</v>
      </c>
      <c r="H2571" s="56">
        <v>400301</v>
      </c>
      <c r="I2571" s="56" t="s">
        <v>11531</v>
      </c>
      <c r="J2571" s="56" t="s">
        <v>4638</v>
      </c>
      <c r="K2571" s="56" t="s">
        <v>4639</v>
      </c>
      <c r="L2571" s="56" t="s">
        <v>7138</v>
      </c>
      <c r="M2571" s="73">
        <v>40422</v>
      </c>
      <c r="N2571" s="56"/>
      <c r="O2571" s="56"/>
      <c r="P2571" s="56" t="s">
        <v>1304</v>
      </c>
      <c r="Q2571" s="56"/>
      <c r="R2571" s="56" t="s">
        <v>18</v>
      </c>
      <c r="S2571" s="56" t="s">
        <v>11415</v>
      </c>
      <c r="T2571" s="56" t="s">
        <v>7140</v>
      </c>
      <c r="U2571" s="57">
        <v>6180781</v>
      </c>
      <c r="V2571" s="57">
        <v>-3452134.71</v>
      </c>
      <c r="W2571" s="57">
        <v>2728646.29</v>
      </c>
      <c r="X2571" s="57">
        <v>0</v>
      </c>
      <c r="Y2571" s="73">
        <v>40422</v>
      </c>
      <c r="Z2571" s="57">
        <v>-298430.14</v>
      </c>
      <c r="AA2571" s="57">
        <v>0</v>
      </c>
      <c r="AB2571" s="57">
        <v>2430216.15</v>
      </c>
      <c r="AC2571" s="57">
        <v>0</v>
      </c>
      <c r="AD2571" s="56" t="s">
        <v>9255</v>
      </c>
      <c r="AE2571" s="57">
        <v>0</v>
      </c>
      <c r="AF2571" s="57">
        <v>0</v>
      </c>
      <c r="AG2571" s="57">
        <v>0</v>
      </c>
      <c r="AI2571"/>
      <c r="AJ2571"/>
    </row>
    <row r="2572" spans="1:36">
      <c r="A2572" s="56" t="s">
        <v>48</v>
      </c>
      <c r="B2572" s="56" t="s">
        <v>11427</v>
      </c>
      <c r="C2572" s="56">
        <v>2101010050</v>
      </c>
      <c r="D2572" s="56" t="s">
        <v>43</v>
      </c>
      <c r="E2572" s="56">
        <v>2101020050</v>
      </c>
      <c r="F2572" s="56">
        <v>5401010050</v>
      </c>
      <c r="G2572" s="56" t="s">
        <v>11428</v>
      </c>
      <c r="H2572" s="56">
        <v>400301</v>
      </c>
      <c r="I2572" s="56" t="s">
        <v>11531</v>
      </c>
      <c r="J2572" s="56" t="s">
        <v>4646</v>
      </c>
      <c r="K2572" s="56" t="s">
        <v>4647</v>
      </c>
      <c r="L2572" s="56" t="s">
        <v>7138</v>
      </c>
      <c r="M2572" s="73">
        <v>40422</v>
      </c>
      <c r="N2572" s="56"/>
      <c r="O2572" s="56"/>
      <c r="P2572" s="56" t="s">
        <v>1304</v>
      </c>
      <c r="Q2572" s="56"/>
      <c r="R2572" s="56" t="s">
        <v>18</v>
      </c>
      <c r="S2572" s="56" t="s">
        <v>11415</v>
      </c>
      <c r="T2572" s="56" t="s">
        <v>7140</v>
      </c>
      <c r="U2572" s="57">
        <v>570273</v>
      </c>
      <c r="V2572" s="57">
        <v>-318512.99</v>
      </c>
      <c r="W2572" s="57">
        <v>251760.01</v>
      </c>
      <c r="X2572" s="57">
        <v>0</v>
      </c>
      <c r="Y2572" s="73">
        <v>40422</v>
      </c>
      <c r="Z2572" s="57">
        <v>-27534.82</v>
      </c>
      <c r="AA2572" s="57">
        <v>0</v>
      </c>
      <c r="AB2572" s="57">
        <v>224225.19</v>
      </c>
      <c r="AC2572" s="57">
        <v>0</v>
      </c>
      <c r="AD2572" s="56" t="s">
        <v>9255</v>
      </c>
      <c r="AE2572" s="57">
        <v>0</v>
      </c>
      <c r="AF2572" s="57">
        <v>0</v>
      </c>
      <c r="AG2572" s="57">
        <v>0</v>
      </c>
      <c r="AI2572"/>
      <c r="AJ2572"/>
    </row>
    <row r="2573" spans="1:36">
      <c r="A2573" s="56" t="s">
        <v>48</v>
      </c>
      <c r="B2573" s="56" t="s">
        <v>11427</v>
      </c>
      <c r="C2573" s="56">
        <v>2101010050</v>
      </c>
      <c r="D2573" s="56" t="s">
        <v>43</v>
      </c>
      <c r="E2573" s="56">
        <v>2101020050</v>
      </c>
      <c r="F2573" s="56">
        <v>5401010050</v>
      </c>
      <c r="G2573" s="56" t="s">
        <v>11428</v>
      </c>
      <c r="H2573" s="56">
        <v>400301</v>
      </c>
      <c r="I2573" s="56" t="s">
        <v>11531</v>
      </c>
      <c r="J2573" s="56" t="s">
        <v>4651</v>
      </c>
      <c r="K2573" s="56" t="s">
        <v>4652</v>
      </c>
      <c r="L2573" s="56" t="s">
        <v>7138</v>
      </c>
      <c r="M2573" s="73">
        <v>40422</v>
      </c>
      <c r="N2573" s="56"/>
      <c r="O2573" s="56"/>
      <c r="P2573" s="56" t="s">
        <v>1304</v>
      </c>
      <c r="Q2573" s="56"/>
      <c r="R2573" s="56" t="s">
        <v>18</v>
      </c>
      <c r="S2573" s="56" t="s">
        <v>11415</v>
      </c>
      <c r="T2573" s="56" t="s">
        <v>7140</v>
      </c>
      <c r="U2573" s="57">
        <v>222091</v>
      </c>
      <c r="V2573" s="57">
        <v>-124043.76</v>
      </c>
      <c r="W2573" s="57">
        <v>98047.24</v>
      </c>
      <c r="X2573" s="57">
        <v>0</v>
      </c>
      <c r="Y2573" s="73">
        <v>40422</v>
      </c>
      <c r="Z2573" s="57">
        <v>-10723.36</v>
      </c>
      <c r="AA2573" s="57">
        <v>0</v>
      </c>
      <c r="AB2573" s="57">
        <v>87323.88</v>
      </c>
      <c r="AC2573" s="57">
        <v>0</v>
      </c>
      <c r="AD2573" s="56" t="s">
        <v>9255</v>
      </c>
      <c r="AE2573" s="57">
        <v>0</v>
      </c>
      <c r="AF2573" s="57">
        <v>0</v>
      </c>
      <c r="AG2573" s="57">
        <v>0</v>
      </c>
      <c r="AI2573"/>
      <c r="AJ2573"/>
    </row>
    <row r="2574" spans="1:36">
      <c r="A2574" s="56" t="s">
        <v>48</v>
      </c>
      <c r="B2574" s="56" t="s">
        <v>11427</v>
      </c>
      <c r="C2574" s="56">
        <v>2101010050</v>
      </c>
      <c r="D2574" s="56" t="s">
        <v>43</v>
      </c>
      <c r="E2574" s="56">
        <v>2101020050</v>
      </c>
      <c r="F2574" s="56">
        <v>5401010050</v>
      </c>
      <c r="G2574" s="56" t="s">
        <v>11428</v>
      </c>
      <c r="H2574" s="56">
        <v>400301</v>
      </c>
      <c r="I2574" s="56" t="s">
        <v>11531</v>
      </c>
      <c r="J2574" s="56" t="s">
        <v>4657</v>
      </c>
      <c r="K2574" s="56" t="s">
        <v>4658</v>
      </c>
      <c r="L2574" s="56" t="s">
        <v>7138</v>
      </c>
      <c r="M2574" s="73">
        <v>40422</v>
      </c>
      <c r="N2574" s="56"/>
      <c r="O2574" s="56"/>
      <c r="P2574" s="56" t="s">
        <v>1304</v>
      </c>
      <c r="Q2574" s="56"/>
      <c r="R2574" s="56" t="s">
        <v>18</v>
      </c>
      <c r="S2574" s="56" t="s">
        <v>11415</v>
      </c>
      <c r="T2574" s="56" t="s">
        <v>7140</v>
      </c>
      <c r="U2574" s="57">
        <v>922858</v>
      </c>
      <c r="V2574" s="57">
        <v>-515441.14</v>
      </c>
      <c r="W2574" s="57">
        <v>407416.86</v>
      </c>
      <c r="X2574" s="57">
        <v>0</v>
      </c>
      <c r="Y2574" s="73">
        <v>40422</v>
      </c>
      <c r="Z2574" s="57">
        <v>-44558.9</v>
      </c>
      <c r="AA2574" s="57">
        <v>0</v>
      </c>
      <c r="AB2574" s="57">
        <v>362857.96</v>
      </c>
      <c r="AC2574" s="57">
        <v>0</v>
      </c>
      <c r="AD2574" s="56" t="s">
        <v>9255</v>
      </c>
      <c r="AE2574" s="57">
        <v>0</v>
      </c>
      <c r="AF2574" s="57">
        <v>0</v>
      </c>
      <c r="AG2574" s="57">
        <v>0</v>
      </c>
      <c r="AI2574"/>
      <c r="AJ2574"/>
    </row>
    <row r="2575" spans="1:36">
      <c r="A2575" s="56" t="s">
        <v>48</v>
      </c>
      <c r="B2575" s="56" t="s">
        <v>11427</v>
      </c>
      <c r="C2575" s="56">
        <v>2101010050</v>
      </c>
      <c r="D2575" s="56" t="s">
        <v>43</v>
      </c>
      <c r="E2575" s="56">
        <v>2101020050</v>
      </c>
      <c r="F2575" s="56">
        <v>5401010050</v>
      </c>
      <c r="G2575" s="56" t="s">
        <v>11428</v>
      </c>
      <c r="H2575" s="56">
        <v>400301</v>
      </c>
      <c r="I2575" s="56" t="s">
        <v>11531</v>
      </c>
      <c r="J2575" s="56" t="s">
        <v>4659</v>
      </c>
      <c r="K2575" s="56" t="s">
        <v>4660</v>
      </c>
      <c r="L2575" s="56" t="s">
        <v>7138</v>
      </c>
      <c r="M2575" s="73">
        <v>40422</v>
      </c>
      <c r="N2575" s="56"/>
      <c r="O2575" s="56"/>
      <c r="P2575" s="56" t="s">
        <v>1304</v>
      </c>
      <c r="Q2575" s="56"/>
      <c r="R2575" s="56" t="s">
        <v>18</v>
      </c>
      <c r="S2575" s="56" t="s">
        <v>11415</v>
      </c>
      <c r="T2575" s="56" t="s">
        <v>7140</v>
      </c>
      <c r="U2575" s="57">
        <v>949277</v>
      </c>
      <c r="V2575" s="57">
        <v>-530196.89</v>
      </c>
      <c r="W2575" s="57">
        <v>419080.11</v>
      </c>
      <c r="X2575" s="57">
        <v>0</v>
      </c>
      <c r="Y2575" s="73">
        <v>40422</v>
      </c>
      <c r="Z2575" s="57">
        <v>-45834.5</v>
      </c>
      <c r="AA2575" s="57">
        <v>0</v>
      </c>
      <c r="AB2575" s="57">
        <v>373245.61</v>
      </c>
      <c r="AC2575" s="57">
        <v>0</v>
      </c>
      <c r="AD2575" s="56" t="s">
        <v>9255</v>
      </c>
      <c r="AE2575" s="57">
        <v>0</v>
      </c>
      <c r="AF2575" s="57">
        <v>0</v>
      </c>
      <c r="AG2575" s="57">
        <v>0</v>
      </c>
      <c r="AI2575"/>
      <c r="AJ2575"/>
    </row>
    <row r="2576" spans="1:36">
      <c r="A2576" s="56" t="s">
        <v>48</v>
      </c>
      <c r="B2576" s="56" t="s">
        <v>11427</v>
      </c>
      <c r="C2576" s="56">
        <v>2101010050</v>
      </c>
      <c r="D2576" s="56" t="s">
        <v>43</v>
      </c>
      <c r="E2576" s="56">
        <v>2101020050</v>
      </c>
      <c r="F2576" s="56">
        <v>5401010050</v>
      </c>
      <c r="G2576" s="56" t="s">
        <v>11428</v>
      </c>
      <c r="H2576" s="56">
        <v>400301</v>
      </c>
      <c r="I2576" s="56" t="s">
        <v>11531</v>
      </c>
      <c r="J2576" s="56" t="s">
        <v>4661</v>
      </c>
      <c r="K2576" s="56" t="s">
        <v>1480</v>
      </c>
      <c r="L2576" s="56" t="s">
        <v>7138</v>
      </c>
      <c r="M2576" s="73">
        <v>40422</v>
      </c>
      <c r="N2576" s="56"/>
      <c r="O2576" s="56"/>
      <c r="P2576" s="56" t="s">
        <v>1304</v>
      </c>
      <c r="Q2576" s="56"/>
      <c r="R2576" s="56" t="s">
        <v>18</v>
      </c>
      <c r="S2576" s="56" t="s">
        <v>11415</v>
      </c>
      <c r="T2576" s="56" t="s">
        <v>7140</v>
      </c>
      <c r="U2576" s="57">
        <v>180908</v>
      </c>
      <c r="V2576" s="57">
        <v>-101042.18</v>
      </c>
      <c r="W2576" s="57">
        <v>79865.820000000007</v>
      </c>
      <c r="X2576" s="57">
        <v>0</v>
      </c>
      <c r="Y2576" s="73">
        <v>40422</v>
      </c>
      <c r="Z2576" s="57">
        <v>-8734.8700000000008</v>
      </c>
      <c r="AA2576" s="57">
        <v>0</v>
      </c>
      <c r="AB2576" s="57">
        <v>71130.95</v>
      </c>
      <c r="AC2576" s="57">
        <v>0</v>
      </c>
      <c r="AD2576" s="56" t="s">
        <v>9255</v>
      </c>
      <c r="AE2576" s="57">
        <v>0</v>
      </c>
      <c r="AF2576" s="57">
        <v>0</v>
      </c>
      <c r="AG2576" s="57">
        <v>0</v>
      </c>
      <c r="AI2576"/>
      <c r="AJ2576"/>
    </row>
    <row r="2577" spans="1:36">
      <c r="A2577" s="56" t="s">
        <v>48</v>
      </c>
      <c r="B2577" s="56" t="s">
        <v>11427</v>
      </c>
      <c r="C2577" s="56">
        <v>2101010050</v>
      </c>
      <c r="D2577" s="56" t="s">
        <v>43</v>
      </c>
      <c r="E2577" s="56">
        <v>2101020050</v>
      </c>
      <c r="F2577" s="56">
        <v>5401010050</v>
      </c>
      <c r="G2577" s="56" t="s">
        <v>11428</v>
      </c>
      <c r="H2577" s="56">
        <v>400301</v>
      </c>
      <c r="I2577" s="56" t="s">
        <v>11531</v>
      </c>
      <c r="J2577" s="56" t="s">
        <v>4668</v>
      </c>
      <c r="K2577" s="56" t="s">
        <v>4669</v>
      </c>
      <c r="L2577" s="56" t="s">
        <v>7138</v>
      </c>
      <c r="M2577" s="73">
        <v>40422</v>
      </c>
      <c r="N2577" s="56"/>
      <c r="O2577" s="56"/>
      <c r="P2577" s="56" t="s">
        <v>1304</v>
      </c>
      <c r="Q2577" s="56"/>
      <c r="R2577" s="56" t="s">
        <v>18</v>
      </c>
      <c r="S2577" s="56" t="s">
        <v>11415</v>
      </c>
      <c r="T2577" s="56" t="s">
        <v>7140</v>
      </c>
      <c r="U2577" s="57">
        <v>570745</v>
      </c>
      <c r="V2577" s="57">
        <v>-318776.49</v>
      </c>
      <c r="W2577" s="57">
        <v>251968.51</v>
      </c>
      <c r="X2577" s="57">
        <v>0</v>
      </c>
      <c r="Y2577" s="73">
        <v>40422</v>
      </c>
      <c r="Z2577" s="57">
        <v>-27557.62</v>
      </c>
      <c r="AA2577" s="57">
        <v>0</v>
      </c>
      <c r="AB2577" s="57">
        <v>224410.89</v>
      </c>
      <c r="AC2577" s="57">
        <v>0</v>
      </c>
      <c r="AD2577" s="56" t="s">
        <v>9255</v>
      </c>
      <c r="AE2577" s="57">
        <v>0</v>
      </c>
      <c r="AF2577" s="57">
        <v>0</v>
      </c>
      <c r="AG2577" s="57">
        <v>0</v>
      </c>
      <c r="AI2577"/>
      <c r="AJ2577"/>
    </row>
    <row r="2578" spans="1:36">
      <c r="A2578" s="56" t="s">
        <v>48</v>
      </c>
      <c r="B2578" s="56" t="s">
        <v>11427</v>
      </c>
      <c r="C2578" s="56">
        <v>2101010050</v>
      </c>
      <c r="D2578" s="56" t="s">
        <v>43</v>
      </c>
      <c r="E2578" s="56">
        <v>2101020050</v>
      </c>
      <c r="F2578" s="56">
        <v>5401010050</v>
      </c>
      <c r="G2578" s="56" t="s">
        <v>11428</v>
      </c>
      <c r="H2578" s="56">
        <v>400301</v>
      </c>
      <c r="I2578" s="56" t="s">
        <v>11531</v>
      </c>
      <c r="J2578" s="56" t="s">
        <v>4674</v>
      </c>
      <c r="K2578" s="56" t="s">
        <v>4675</v>
      </c>
      <c r="L2578" s="56" t="s">
        <v>7138</v>
      </c>
      <c r="M2578" s="73">
        <v>40422</v>
      </c>
      <c r="N2578" s="56"/>
      <c r="O2578" s="56"/>
      <c r="P2578" s="56" t="s">
        <v>1304</v>
      </c>
      <c r="Q2578" s="56"/>
      <c r="R2578" s="56" t="s">
        <v>18</v>
      </c>
      <c r="S2578" s="56" t="s">
        <v>11415</v>
      </c>
      <c r="T2578" s="56" t="s">
        <v>7140</v>
      </c>
      <c r="U2578" s="57">
        <v>251404</v>
      </c>
      <c r="V2578" s="57">
        <v>-140415.79</v>
      </c>
      <c r="W2578" s="57">
        <v>110988.21</v>
      </c>
      <c r="X2578" s="57">
        <v>0</v>
      </c>
      <c r="Y2578" s="73">
        <v>40422</v>
      </c>
      <c r="Z2578" s="57">
        <v>-12138.71</v>
      </c>
      <c r="AA2578" s="57">
        <v>0</v>
      </c>
      <c r="AB2578" s="57">
        <v>98849.5</v>
      </c>
      <c r="AC2578" s="57">
        <v>0</v>
      </c>
      <c r="AD2578" s="56" t="s">
        <v>9255</v>
      </c>
      <c r="AE2578" s="57">
        <v>0</v>
      </c>
      <c r="AF2578" s="57">
        <v>0</v>
      </c>
      <c r="AG2578" s="57">
        <v>0</v>
      </c>
      <c r="AI2578"/>
      <c r="AJ2578"/>
    </row>
    <row r="2579" spans="1:36">
      <c r="A2579" s="56" t="s">
        <v>48</v>
      </c>
      <c r="B2579" s="56" t="s">
        <v>11427</v>
      </c>
      <c r="C2579" s="56">
        <v>2101010050</v>
      </c>
      <c r="D2579" s="56" t="s">
        <v>43</v>
      </c>
      <c r="E2579" s="56">
        <v>2101020050</v>
      </c>
      <c r="F2579" s="56">
        <v>5401010050</v>
      </c>
      <c r="G2579" s="56" t="s">
        <v>11428</v>
      </c>
      <c r="H2579" s="56">
        <v>400301</v>
      </c>
      <c r="I2579" s="56" t="s">
        <v>11531</v>
      </c>
      <c r="J2579" s="56" t="s">
        <v>4676</v>
      </c>
      <c r="K2579" s="56" t="s">
        <v>2260</v>
      </c>
      <c r="L2579" s="56" t="s">
        <v>7138</v>
      </c>
      <c r="M2579" s="73">
        <v>40422</v>
      </c>
      <c r="N2579" s="56"/>
      <c r="O2579" s="56"/>
      <c r="P2579" s="56" t="s">
        <v>1304</v>
      </c>
      <c r="Q2579" s="56"/>
      <c r="R2579" s="56" t="s">
        <v>18</v>
      </c>
      <c r="S2579" s="56" t="s">
        <v>11415</v>
      </c>
      <c r="T2579" s="56" t="s">
        <v>7140</v>
      </c>
      <c r="U2579" s="57">
        <v>14742537</v>
      </c>
      <c r="V2579" s="57">
        <v>-8234109.0499999998</v>
      </c>
      <c r="W2579" s="57">
        <v>6508427.9500000002</v>
      </c>
      <c r="X2579" s="57">
        <v>0</v>
      </c>
      <c r="Y2579" s="73">
        <v>40422</v>
      </c>
      <c r="Z2579" s="57">
        <v>-711822.22</v>
      </c>
      <c r="AA2579" s="57">
        <v>0</v>
      </c>
      <c r="AB2579" s="57">
        <v>5796605.7300000004</v>
      </c>
      <c r="AC2579" s="57">
        <v>0</v>
      </c>
      <c r="AD2579" s="56" t="s">
        <v>9255</v>
      </c>
      <c r="AE2579" s="57">
        <v>0</v>
      </c>
      <c r="AF2579" s="57">
        <v>0</v>
      </c>
      <c r="AG2579" s="57">
        <v>0</v>
      </c>
      <c r="AI2579"/>
      <c r="AJ2579"/>
    </row>
    <row r="2580" spans="1:36">
      <c r="A2580" s="56" t="s">
        <v>48</v>
      </c>
      <c r="B2580" s="56" t="s">
        <v>11427</v>
      </c>
      <c r="C2580" s="56">
        <v>2101010050</v>
      </c>
      <c r="D2580" s="56" t="s">
        <v>43</v>
      </c>
      <c r="E2580" s="56">
        <v>2101020050</v>
      </c>
      <c r="F2580" s="56">
        <v>5401010050</v>
      </c>
      <c r="G2580" s="56" t="s">
        <v>11428</v>
      </c>
      <c r="H2580" s="56">
        <v>400301</v>
      </c>
      <c r="I2580" s="56" t="s">
        <v>11612</v>
      </c>
      <c r="J2580" s="56" t="s">
        <v>5048</v>
      </c>
      <c r="K2580" s="56" t="s">
        <v>5049</v>
      </c>
      <c r="L2580" s="56" t="s">
        <v>7138</v>
      </c>
      <c r="M2580" s="73">
        <v>40422</v>
      </c>
      <c r="N2580" s="56"/>
      <c r="O2580" s="56"/>
      <c r="P2580" s="56" t="s">
        <v>1304</v>
      </c>
      <c r="Q2580" s="56"/>
      <c r="R2580" s="56" t="s">
        <v>18</v>
      </c>
      <c r="S2580" s="56" t="s">
        <v>11415</v>
      </c>
      <c r="T2580" s="56" t="s">
        <v>7140</v>
      </c>
      <c r="U2580" s="57">
        <v>4004340</v>
      </c>
      <c r="V2580" s="57">
        <v>-2236533.0499999998</v>
      </c>
      <c r="W2580" s="57">
        <v>1767806.95</v>
      </c>
      <c r="X2580" s="57">
        <v>0</v>
      </c>
      <c r="Y2580" s="73">
        <v>40422</v>
      </c>
      <c r="Z2580" s="57">
        <v>-193343.81</v>
      </c>
      <c r="AA2580" s="57">
        <v>0</v>
      </c>
      <c r="AB2580" s="57">
        <v>1574463.14</v>
      </c>
      <c r="AC2580" s="57">
        <v>0</v>
      </c>
      <c r="AD2580" s="56" t="s">
        <v>9255</v>
      </c>
      <c r="AE2580" s="57">
        <v>0</v>
      </c>
      <c r="AF2580" s="57">
        <v>0</v>
      </c>
      <c r="AG2580" s="57">
        <v>0</v>
      </c>
      <c r="AI2580"/>
      <c r="AJ2580"/>
    </row>
    <row r="2581" spans="1:36">
      <c r="A2581" s="56" t="s">
        <v>48</v>
      </c>
      <c r="B2581" s="56" t="s">
        <v>11427</v>
      </c>
      <c r="C2581" s="56">
        <v>2101010050</v>
      </c>
      <c r="D2581" s="56" t="s">
        <v>43</v>
      </c>
      <c r="E2581" s="56">
        <v>2101020050</v>
      </c>
      <c r="F2581" s="56">
        <v>5401010050</v>
      </c>
      <c r="G2581" s="56" t="s">
        <v>11428</v>
      </c>
      <c r="H2581" s="56">
        <v>400301</v>
      </c>
      <c r="I2581" s="56" t="s">
        <v>11558</v>
      </c>
      <c r="J2581" s="56" t="s">
        <v>5067</v>
      </c>
      <c r="K2581" s="56" t="s">
        <v>4592</v>
      </c>
      <c r="L2581" s="56" t="s">
        <v>7138</v>
      </c>
      <c r="M2581" s="73">
        <v>40422</v>
      </c>
      <c r="N2581" s="56"/>
      <c r="O2581" s="56"/>
      <c r="P2581" s="56" t="s">
        <v>1304</v>
      </c>
      <c r="Q2581" s="56"/>
      <c r="R2581" s="56" t="s">
        <v>18</v>
      </c>
      <c r="S2581" s="56" t="s">
        <v>11415</v>
      </c>
      <c r="T2581" s="56" t="s">
        <v>7140</v>
      </c>
      <c r="U2581" s="57">
        <v>1769654</v>
      </c>
      <c r="V2581" s="57">
        <v>-988400.11</v>
      </c>
      <c r="W2581" s="57">
        <v>781253.89</v>
      </c>
      <c r="X2581" s="57">
        <v>0</v>
      </c>
      <c r="Y2581" s="73">
        <v>40422</v>
      </c>
      <c r="Z2581" s="57">
        <v>-85445.19</v>
      </c>
      <c r="AA2581" s="57">
        <v>0</v>
      </c>
      <c r="AB2581" s="57">
        <v>695808.7</v>
      </c>
      <c r="AC2581" s="57">
        <v>0</v>
      </c>
      <c r="AD2581" s="56" t="s">
        <v>9255</v>
      </c>
      <c r="AE2581" s="57">
        <v>0</v>
      </c>
      <c r="AF2581" s="57">
        <v>0</v>
      </c>
      <c r="AG2581" s="57">
        <v>0</v>
      </c>
      <c r="AI2581"/>
      <c r="AJ2581"/>
    </row>
    <row r="2582" spans="1:36">
      <c r="A2582" s="56" t="s">
        <v>48</v>
      </c>
      <c r="B2582" s="56" t="s">
        <v>11427</v>
      </c>
      <c r="C2582" s="56">
        <v>2101010050</v>
      </c>
      <c r="D2582" s="56" t="s">
        <v>43</v>
      </c>
      <c r="E2582" s="56">
        <v>2101020050</v>
      </c>
      <c r="F2582" s="56">
        <v>5401010050</v>
      </c>
      <c r="G2582" s="56" t="s">
        <v>11428</v>
      </c>
      <c r="H2582" s="56">
        <v>400301</v>
      </c>
      <c r="I2582" s="56" t="s">
        <v>11514</v>
      </c>
      <c r="J2582" s="56" t="s">
        <v>4573</v>
      </c>
      <c r="K2582" s="56" t="s">
        <v>4574</v>
      </c>
      <c r="L2582" s="56" t="s">
        <v>7138</v>
      </c>
      <c r="M2582" s="73">
        <v>40422</v>
      </c>
      <c r="N2582" s="56"/>
      <c r="O2582" s="56"/>
      <c r="P2582" s="56" t="s">
        <v>1304</v>
      </c>
      <c r="Q2582" s="56"/>
      <c r="R2582" s="56" t="s">
        <v>18</v>
      </c>
      <c r="S2582" s="56" t="s">
        <v>11415</v>
      </c>
      <c r="T2582" s="56" t="s">
        <v>7140</v>
      </c>
      <c r="U2582" s="57">
        <v>3805503</v>
      </c>
      <c r="V2582" s="57">
        <v>-2125477.5499999998</v>
      </c>
      <c r="W2582" s="57">
        <v>1680025.45</v>
      </c>
      <c r="X2582" s="57">
        <v>0</v>
      </c>
      <c r="Y2582" s="73">
        <v>40422</v>
      </c>
      <c r="Z2582" s="57">
        <v>-183743.21</v>
      </c>
      <c r="AA2582" s="57">
        <v>0</v>
      </c>
      <c r="AB2582" s="57">
        <v>1496282.24</v>
      </c>
      <c r="AC2582" s="57">
        <v>0</v>
      </c>
      <c r="AD2582" s="56" t="s">
        <v>9255</v>
      </c>
      <c r="AE2582" s="57">
        <v>0</v>
      </c>
      <c r="AF2582" s="57">
        <v>0</v>
      </c>
      <c r="AG2582" s="57">
        <v>0</v>
      </c>
      <c r="AI2582"/>
      <c r="AJ2582"/>
    </row>
    <row r="2583" spans="1:36">
      <c r="A2583" s="56" t="s">
        <v>48</v>
      </c>
      <c r="B2583" s="56" t="s">
        <v>11427</v>
      </c>
      <c r="C2583" s="56">
        <v>2101010050</v>
      </c>
      <c r="D2583" s="56" t="s">
        <v>43</v>
      </c>
      <c r="E2583" s="56">
        <v>2101020050</v>
      </c>
      <c r="F2583" s="56">
        <v>5401010050</v>
      </c>
      <c r="G2583" s="56" t="s">
        <v>11428</v>
      </c>
      <c r="H2583" s="56">
        <v>400301</v>
      </c>
      <c r="I2583" s="56" t="s">
        <v>11514</v>
      </c>
      <c r="J2583" s="56" t="s">
        <v>4581</v>
      </c>
      <c r="K2583" s="56" t="s">
        <v>4582</v>
      </c>
      <c r="L2583" s="56" t="s">
        <v>7138</v>
      </c>
      <c r="M2583" s="73">
        <v>40422</v>
      </c>
      <c r="N2583" s="56"/>
      <c r="O2583" s="56"/>
      <c r="P2583" s="56" t="s">
        <v>1304</v>
      </c>
      <c r="Q2583" s="56"/>
      <c r="R2583" s="56" t="s">
        <v>18</v>
      </c>
      <c r="S2583" s="56" t="s">
        <v>11415</v>
      </c>
      <c r="T2583" s="56" t="s">
        <v>7140</v>
      </c>
      <c r="U2583" s="57">
        <v>31605367</v>
      </c>
      <c r="V2583" s="57">
        <v>-17652459.420000002</v>
      </c>
      <c r="W2583" s="57">
        <v>13952907.58</v>
      </c>
      <c r="X2583" s="57">
        <v>0</v>
      </c>
      <c r="Y2583" s="73">
        <v>40422</v>
      </c>
      <c r="Z2583" s="57">
        <v>-1526019.76</v>
      </c>
      <c r="AA2583" s="57">
        <v>0</v>
      </c>
      <c r="AB2583" s="57">
        <v>12426887.82</v>
      </c>
      <c r="AC2583" s="57">
        <v>0</v>
      </c>
      <c r="AD2583" s="56" t="s">
        <v>9255</v>
      </c>
      <c r="AE2583" s="57">
        <v>0</v>
      </c>
      <c r="AF2583" s="57">
        <v>0</v>
      </c>
      <c r="AG2583" s="57">
        <v>0</v>
      </c>
      <c r="AI2583"/>
      <c r="AJ2583"/>
    </row>
    <row r="2584" spans="1:36">
      <c r="A2584" s="56" t="s">
        <v>48</v>
      </c>
      <c r="B2584" s="56" t="s">
        <v>11427</v>
      </c>
      <c r="C2584" s="56">
        <v>2101010050</v>
      </c>
      <c r="D2584" s="56" t="s">
        <v>43</v>
      </c>
      <c r="E2584" s="56">
        <v>2101020050</v>
      </c>
      <c r="F2584" s="56">
        <v>5401010050</v>
      </c>
      <c r="G2584" s="56" t="s">
        <v>11428</v>
      </c>
      <c r="H2584" s="56">
        <v>400301</v>
      </c>
      <c r="I2584" s="56" t="s">
        <v>11514</v>
      </c>
      <c r="J2584" s="56" t="s">
        <v>4585</v>
      </c>
      <c r="K2584" s="56" t="s">
        <v>4586</v>
      </c>
      <c r="L2584" s="56" t="s">
        <v>7138</v>
      </c>
      <c r="M2584" s="73">
        <v>40422</v>
      </c>
      <c r="N2584" s="56"/>
      <c r="O2584" s="56"/>
      <c r="P2584" s="56" t="s">
        <v>1304</v>
      </c>
      <c r="Q2584" s="56"/>
      <c r="R2584" s="56" t="s">
        <v>18</v>
      </c>
      <c r="S2584" s="56" t="s">
        <v>11415</v>
      </c>
      <c r="T2584" s="56" t="s">
        <v>7140</v>
      </c>
      <c r="U2584" s="57">
        <v>3961368</v>
      </c>
      <c r="V2584" s="57">
        <v>-2212531.7599999998</v>
      </c>
      <c r="W2584" s="57">
        <v>1748836.24</v>
      </c>
      <c r="X2584" s="57">
        <v>0</v>
      </c>
      <c r="Y2584" s="73">
        <v>40422</v>
      </c>
      <c r="Z2584" s="57">
        <v>-191269</v>
      </c>
      <c r="AA2584" s="57">
        <v>0</v>
      </c>
      <c r="AB2584" s="57">
        <v>1557567.24</v>
      </c>
      <c r="AC2584" s="57">
        <v>0</v>
      </c>
      <c r="AD2584" s="56" t="s">
        <v>9255</v>
      </c>
      <c r="AE2584" s="57">
        <v>0</v>
      </c>
      <c r="AF2584" s="57">
        <v>0</v>
      </c>
      <c r="AG2584" s="57">
        <v>0</v>
      </c>
      <c r="AI2584"/>
      <c r="AJ2584"/>
    </row>
    <row r="2585" spans="1:36">
      <c r="A2585" s="56" t="s">
        <v>48</v>
      </c>
      <c r="B2585" s="56" t="s">
        <v>11427</v>
      </c>
      <c r="C2585" s="56">
        <v>2101010050</v>
      </c>
      <c r="D2585" s="56" t="s">
        <v>43</v>
      </c>
      <c r="E2585" s="56">
        <v>2101020050</v>
      </c>
      <c r="F2585" s="56">
        <v>5401010050</v>
      </c>
      <c r="G2585" s="56" t="s">
        <v>11428</v>
      </c>
      <c r="H2585" s="56">
        <v>400301</v>
      </c>
      <c r="I2585" s="56" t="s">
        <v>11514</v>
      </c>
      <c r="J2585" s="56" t="s">
        <v>4587</v>
      </c>
      <c r="K2585" s="56" t="s">
        <v>4588</v>
      </c>
      <c r="L2585" s="56" t="s">
        <v>7138</v>
      </c>
      <c r="M2585" s="73">
        <v>40422</v>
      </c>
      <c r="N2585" s="56"/>
      <c r="O2585" s="56"/>
      <c r="P2585" s="56" t="s">
        <v>1304</v>
      </c>
      <c r="Q2585" s="56"/>
      <c r="R2585" s="56" t="s">
        <v>18</v>
      </c>
      <c r="S2585" s="56" t="s">
        <v>11415</v>
      </c>
      <c r="T2585" s="56" t="s">
        <v>7140</v>
      </c>
      <c r="U2585" s="57">
        <v>769195</v>
      </c>
      <c r="V2585" s="57">
        <v>-429616.59</v>
      </c>
      <c r="W2585" s="57">
        <v>339578.41</v>
      </c>
      <c r="X2585" s="57">
        <v>0</v>
      </c>
      <c r="Y2585" s="73">
        <v>40422</v>
      </c>
      <c r="Z2585" s="57">
        <v>-37139.449999999997</v>
      </c>
      <c r="AA2585" s="57">
        <v>0</v>
      </c>
      <c r="AB2585" s="57">
        <v>302438.96000000002</v>
      </c>
      <c r="AC2585" s="57">
        <v>0</v>
      </c>
      <c r="AD2585" s="56" t="s">
        <v>9255</v>
      </c>
      <c r="AE2585" s="57">
        <v>0</v>
      </c>
      <c r="AF2585" s="57">
        <v>0</v>
      </c>
      <c r="AG2585" s="57">
        <v>0</v>
      </c>
      <c r="AI2585"/>
      <c r="AJ2585"/>
    </row>
    <row r="2586" spans="1:36">
      <c r="A2586" s="56" t="s">
        <v>48</v>
      </c>
      <c r="B2586" s="56" t="s">
        <v>11427</v>
      </c>
      <c r="C2586" s="56">
        <v>2101010050</v>
      </c>
      <c r="D2586" s="56" t="s">
        <v>43</v>
      </c>
      <c r="E2586" s="56">
        <v>2101020050</v>
      </c>
      <c r="F2586" s="56">
        <v>5401010050</v>
      </c>
      <c r="G2586" s="56" t="s">
        <v>11428</v>
      </c>
      <c r="H2586" s="56">
        <v>400301</v>
      </c>
      <c r="I2586" s="56" t="s">
        <v>11514</v>
      </c>
      <c r="J2586" s="56" t="s">
        <v>4589</v>
      </c>
      <c r="K2586" s="56" t="s">
        <v>4590</v>
      </c>
      <c r="L2586" s="56" t="s">
        <v>7138</v>
      </c>
      <c r="M2586" s="73">
        <v>40422</v>
      </c>
      <c r="N2586" s="56"/>
      <c r="O2586" s="56"/>
      <c r="P2586" s="56" t="s">
        <v>1304</v>
      </c>
      <c r="Q2586" s="56"/>
      <c r="R2586" s="56" t="s">
        <v>18</v>
      </c>
      <c r="S2586" s="56" t="s">
        <v>11415</v>
      </c>
      <c r="T2586" s="56" t="s">
        <v>7140</v>
      </c>
      <c r="U2586" s="57">
        <v>28070110</v>
      </c>
      <c r="V2586" s="57">
        <v>-15677922.48</v>
      </c>
      <c r="W2586" s="57">
        <v>12392187.52</v>
      </c>
      <c r="X2586" s="57">
        <v>0</v>
      </c>
      <c r="Y2586" s="73">
        <v>40422</v>
      </c>
      <c r="Z2586" s="57">
        <v>-1355324.89</v>
      </c>
      <c r="AA2586" s="57">
        <v>0</v>
      </c>
      <c r="AB2586" s="57">
        <v>11036862.630000001</v>
      </c>
      <c r="AC2586" s="57">
        <v>0</v>
      </c>
      <c r="AD2586" s="56" t="s">
        <v>9255</v>
      </c>
      <c r="AE2586" s="57">
        <v>0</v>
      </c>
      <c r="AF2586" s="57">
        <v>0</v>
      </c>
      <c r="AG2586" s="57">
        <v>0</v>
      </c>
      <c r="AI2586"/>
      <c r="AJ2586"/>
    </row>
    <row r="2587" spans="1:36">
      <c r="A2587" s="56" t="s">
        <v>48</v>
      </c>
      <c r="B2587" s="56" t="s">
        <v>11427</v>
      </c>
      <c r="C2587" s="56">
        <v>2101010050</v>
      </c>
      <c r="D2587" s="56" t="s">
        <v>43</v>
      </c>
      <c r="E2587" s="56">
        <v>2101020050</v>
      </c>
      <c r="F2587" s="56">
        <v>5401010050</v>
      </c>
      <c r="G2587" s="56" t="s">
        <v>11428</v>
      </c>
      <c r="H2587" s="56">
        <v>400301</v>
      </c>
      <c r="I2587" s="56" t="s">
        <v>11515</v>
      </c>
      <c r="J2587" s="56" t="s">
        <v>4884</v>
      </c>
      <c r="K2587" s="56" t="s">
        <v>4885</v>
      </c>
      <c r="L2587" s="56" t="s">
        <v>7138</v>
      </c>
      <c r="M2587" s="73">
        <v>40422</v>
      </c>
      <c r="N2587" s="56"/>
      <c r="O2587" s="56"/>
      <c r="P2587" s="56" t="s">
        <v>1304</v>
      </c>
      <c r="Q2587" s="56"/>
      <c r="R2587" s="56" t="s">
        <v>18</v>
      </c>
      <c r="S2587" s="56" t="s">
        <v>11415</v>
      </c>
      <c r="T2587" s="56" t="s">
        <v>7140</v>
      </c>
      <c r="U2587" s="57">
        <v>562514</v>
      </c>
      <c r="V2587" s="57">
        <v>-314179.38</v>
      </c>
      <c r="W2587" s="57">
        <v>248334.62</v>
      </c>
      <c r="X2587" s="57">
        <v>0</v>
      </c>
      <c r="Y2587" s="73">
        <v>40422</v>
      </c>
      <c r="Z2587" s="57">
        <v>-27160.18</v>
      </c>
      <c r="AA2587" s="57">
        <v>0</v>
      </c>
      <c r="AB2587" s="57">
        <v>221174.44</v>
      </c>
      <c r="AC2587" s="57">
        <v>0</v>
      </c>
      <c r="AD2587" s="56" t="s">
        <v>9255</v>
      </c>
      <c r="AE2587" s="57">
        <v>0</v>
      </c>
      <c r="AF2587" s="57">
        <v>0</v>
      </c>
      <c r="AG2587" s="57">
        <v>0</v>
      </c>
      <c r="AI2587"/>
      <c r="AJ2587"/>
    </row>
    <row r="2588" spans="1:36">
      <c r="A2588" s="56" t="s">
        <v>48</v>
      </c>
      <c r="B2588" s="56" t="s">
        <v>11427</v>
      </c>
      <c r="C2588" s="56">
        <v>2101010050</v>
      </c>
      <c r="D2588" s="56" t="s">
        <v>43</v>
      </c>
      <c r="E2588" s="56">
        <v>2101020050</v>
      </c>
      <c r="F2588" s="56">
        <v>5401010050</v>
      </c>
      <c r="G2588" s="56" t="s">
        <v>11428</v>
      </c>
      <c r="H2588" s="56">
        <v>400301</v>
      </c>
      <c r="I2588" s="56" t="s">
        <v>11515</v>
      </c>
      <c r="J2588" s="56" t="s">
        <v>4890</v>
      </c>
      <c r="K2588" s="56" t="s">
        <v>4891</v>
      </c>
      <c r="L2588" s="56" t="s">
        <v>7138</v>
      </c>
      <c r="M2588" s="73">
        <v>40422</v>
      </c>
      <c r="N2588" s="56"/>
      <c r="O2588" s="56"/>
      <c r="P2588" s="56" t="s">
        <v>1304</v>
      </c>
      <c r="Q2588" s="56"/>
      <c r="R2588" s="56" t="s">
        <v>18</v>
      </c>
      <c r="S2588" s="56" t="s">
        <v>11415</v>
      </c>
      <c r="T2588" s="56" t="s">
        <v>7140</v>
      </c>
      <c r="U2588" s="57">
        <v>121157288</v>
      </c>
      <c r="V2588" s="57">
        <v>-67669650.709999993</v>
      </c>
      <c r="W2588" s="57">
        <v>53487637.289999999</v>
      </c>
      <c r="X2588" s="57">
        <v>0</v>
      </c>
      <c r="Y2588" s="73">
        <v>40422</v>
      </c>
      <c r="Z2588" s="57">
        <v>-5849905.5199999996</v>
      </c>
      <c r="AA2588" s="57">
        <v>0</v>
      </c>
      <c r="AB2588" s="57">
        <v>47637731.770000003</v>
      </c>
      <c r="AC2588" s="57">
        <v>0</v>
      </c>
      <c r="AD2588" s="56" t="s">
        <v>9255</v>
      </c>
      <c r="AE2588" s="57">
        <v>0</v>
      </c>
      <c r="AF2588" s="57">
        <v>0</v>
      </c>
      <c r="AG2588" s="57">
        <v>0</v>
      </c>
      <c r="AI2588"/>
      <c r="AJ2588"/>
    </row>
    <row r="2589" spans="1:36">
      <c r="A2589" s="56" t="s">
        <v>48</v>
      </c>
      <c r="B2589" s="56" t="s">
        <v>11427</v>
      </c>
      <c r="C2589" s="56">
        <v>2101010050</v>
      </c>
      <c r="D2589" s="56" t="s">
        <v>43</v>
      </c>
      <c r="E2589" s="56">
        <v>2101020050</v>
      </c>
      <c r="F2589" s="56">
        <v>5401010050</v>
      </c>
      <c r="G2589" s="56" t="s">
        <v>11428</v>
      </c>
      <c r="H2589" s="56">
        <v>400301</v>
      </c>
      <c r="I2589" s="56" t="s">
        <v>11515</v>
      </c>
      <c r="J2589" s="56" t="s">
        <v>4894</v>
      </c>
      <c r="K2589" s="56" t="s">
        <v>4895</v>
      </c>
      <c r="L2589" s="56" t="s">
        <v>7138</v>
      </c>
      <c r="M2589" s="73">
        <v>40422</v>
      </c>
      <c r="N2589" s="56"/>
      <c r="O2589" s="56"/>
      <c r="P2589" s="56" t="s">
        <v>1304</v>
      </c>
      <c r="Q2589" s="56"/>
      <c r="R2589" s="56" t="s">
        <v>18</v>
      </c>
      <c r="S2589" s="56" t="s">
        <v>11415</v>
      </c>
      <c r="T2589" s="56" t="s">
        <v>7140</v>
      </c>
      <c r="U2589" s="57">
        <v>53195225</v>
      </c>
      <c r="V2589" s="57">
        <v>-29710984.600000001</v>
      </c>
      <c r="W2589" s="57">
        <v>23484240.399999999</v>
      </c>
      <c r="X2589" s="57">
        <v>0</v>
      </c>
      <c r="Y2589" s="73">
        <v>40422</v>
      </c>
      <c r="Z2589" s="57">
        <v>-2568454.96</v>
      </c>
      <c r="AA2589" s="57">
        <v>0</v>
      </c>
      <c r="AB2589" s="57">
        <v>20915785.440000001</v>
      </c>
      <c r="AC2589" s="57">
        <v>0</v>
      </c>
      <c r="AD2589" s="56" t="s">
        <v>9255</v>
      </c>
      <c r="AE2589" s="57">
        <v>0</v>
      </c>
      <c r="AF2589" s="57">
        <v>0</v>
      </c>
      <c r="AG2589" s="57">
        <v>0</v>
      </c>
      <c r="AI2589"/>
      <c r="AJ2589"/>
    </row>
    <row r="2590" spans="1:36">
      <c r="A2590" s="56" t="s">
        <v>48</v>
      </c>
      <c r="B2590" s="56" t="s">
        <v>11427</v>
      </c>
      <c r="C2590" s="56">
        <v>2101010050</v>
      </c>
      <c r="D2590" s="56" t="s">
        <v>43</v>
      </c>
      <c r="E2590" s="56">
        <v>2101020050</v>
      </c>
      <c r="F2590" s="56">
        <v>5401010050</v>
      </c>
      <c r="G2590" s="56" t="s">
        <v>11428</v>
      </c>
      <c r="H2590" s="56">
        <v>400301</v>
      </c>
      <c r="I2590" s="56" t="s">
        <v>11515</v>
      </c>
      <c r="J2590" s="56" t="s">
        <v>4896</v>
      </c>
      <c r="K2590" s="56" t="s">
        <v>4897</v>
      </c>
      <c r="L2590" s="56" t="s">
        <v>7138</v>
      </c>
      <c r="M2590" s="73">
        <v>40422</v>
      </c>
      <c r="N2590" s="56"/>
      <c r="O2590" s="56"/>
      <c r="P2590" s="56" t="s">
        <v>1304</v>
      </c>
      <c r="Q2590" s="56"/>
      <c r="R2590" s="56" t="s">
        <v>18</v>
      </c>
      <c r="S2590" s="56" t="s">
        <v>11415</v>
      </c>
      <c r="T2590" s="56" t="s">
        <v>7140</v>
      </c>
      <c r="U2590" s="57">
        <v>1026526</v>
      </c>
      <c r="V2590" s="57">
        <v>-573343.03</v>
      </c>
      <c r="W2590" s="57">
        <v>453182.97</v>
      </c>
      <c r="X2590" s="57">
        <v>0</v>
      </c>
      <c r="Y2590" s="73">
        <v>40422</v>
      </c>
      <c r="Z2590" s="57">
        <v>-49564.3</v>
      </c>
      <c r="AA2590" s="57">
        <v>0</v>
      </c>
      <c r="AB2590" s="57">
        <v>403618.67</v>
      </c>
      <c r="AC2590" s="57">
        <v>0</v>
      </c>
      <c r="AD2590" s="56" t="s">
        <v>9255</v>
      </c>
      <c r="AE2590" s="57">
        <v>0</v>
      </c>
      <c r="AF2590" s="57">
        <v>0</v>
      </c>
      <c r="AG2590" s="57">
        <v>0</v>
      </c>
      <c r="AI2590"/>
      <c r="AJ2590"/>
    </row>
    <row r="2591" spans="1:36">
      <c r="A2591" s="56" t="s">
        <v>48</v>
      </c>
      <c r="B2591" s="56" t="s">
        <v>11427</v>
      </c>
      <c r="C2591" s="56">
        <v>2101010050</v>
      </c>
      <c r="D2591" s="56" t="s">
        <v>43</v>
      </c>
      <c r="E2591" s="56">
        <v>2101020050</v>
      </c>
      <c r="F2591" s="56">
        <v>5401010050</v>
      </c>
      <c r="G2591" s="56" t="s">
        <v>11428</v>
      </c>
      <c r="H2591" s="56">
        <v>400301</v>
      </c>
      <c r="I2591" s="56" t="s">
        <v>11515</v>
      </c>
      <c r="J2591" s="56" t="s">
        <v>4898</v>
      </c>
      <c r="K2591" s="56" t="s">
        <v>4899</v>
      </c>
      <c r="L2591" s="56" t="s">
        <v>7138</v>
      </c>
      <c r="M2591" s="73">
        <v>40422</v>
      </c>
      <c r="N2591" s="56"/>
      <c r="O2591" s="56"/>
      <c r="P2591" s="56" t="s">
        <v>1304</v>
      </c>
      <c r="Q2591" s="56"/>
      <c r="R2591" s="56" t="s">
        <v>18</v>
      </c>
      <c r="S2591" s="56" t="s">
        <v>11415</v>
      </c>
      <c r="T2591" s="56" t="s">
        <v>7140</v>
      </c>
      <c r="U2591" s="57">
        <v>587177</v>
      </c>
      <c r="V2591" s="57">
        <v>-327954.37</v>
      </c>
      <c r="W2591" s="57">
        <v>259222.63</v>
      </c>
      <c r="X2591" s="57">
        <v>0</v>
      </c>
      <c r="Y2591" s="73">
        <v>40422</v>
      </c>
      <c r="Z2591" s="57">
        <v>-28351</v>
      </c>
      <c r="AA2591" s="57">
        <v>0</v>
      </c>
      <c r="AB2591" s="57">
        <v>230871.63</v>
      </c>
      <c r="AC2591" s="57">
        <v>0</v>
      </c>
      <c r="AD2591" s="56" t="s">
        <v>9255</v>
      </c>
      <c r="AE2591" s="57">
        <v>0</v>
      </c>
      <c r="AF2591" s="57">
        <v>0</v>
      </c>
      <c r="AG2591" s="57">
        <v>0</v>
      </c>
      <c r="AI2591"/>
      <c r="AJ2591"/>
    </row>
    <row r="2592" spans="1:36">
      <c r="A2592" s="56" t="s">
        <v>48</v>
      </c>
      <c r="B2592" s="56" t="s">
        <v>11427</v>
      </c>
      <c r="C2592" s="56">
        <v>2101010050</v>
      </c>
      <c r="D2592" s="56" t="s">
        <v>43</v>
      </c>
      <c r="E2592" s="56">
        <v>2101020050</v>
      </c>
      <c r="F2592" s="56">
        <v>5401010050</v>
      </c>
      <c r="G2592" s="56" t="s">
        <v>11428</v>
      </c>
      <c r="H2592" s="56">
        <v>400301</v>
      </c>
      <c r="I2592" s="56" t="s">
        <v>11515</v>
      </c>
      <c r="J2592" s="56" t="s">
        <v>4916</v>
      </c>
      <c r="K2592" s="56" t="s">
        <v>4917</v>
      </c>
      <c r="L2592" s="56" t="s">
        <v>7138</v>
      </c>
      <c r="M2592" s="73">
        <v>40422</v>
      </c>
      <c r="N2592" s="56"/>
      <c r="O2592" s="56"/>
      <c r="P2592" s="56" t="s">
        <v>1304</v>
      </c>
      <c r="Q2592" s="56"/>
      <c r="R2592" s="56" t="s">
        <v>18</v>
      </c>
      <c r="S2592" s="56" t="s">
        <v>11415</v>
      </c>
      <c r="T2592" s="56" t="s">
        <v>7140</v>
      </c>
      <c r="U2592" s="57">
        <v>383579</v>
      </c>
      <c r="V2592" s="57">
        <v>-214239.15</v>
      </c>
      <c r="W2592" s="57">
        <v>169339.85</v>
      </c>
      <c r="X2592" s="57">
        <v>0</v>
      </c>
      <c r="Y2592" s="73">
        <v>40422</v>
      </c>
      <c r="Z2592" s="57">
        <v>-18520.580000000002</v>
      </c>
      <c r="AA2592" s="57">
        <v>0</v>
      </c>
      <c r="AB2592" s="57">
        <v>150819.26999999999</v>
      </c>
      <c r="AC2592" s="57">
        <v>0</v>
      </c>
      <c r="AD2592" s="56" t="s">
        <v>9255</v>
      </c>
      <c r="AE2592" s="57">
        <v>0</v>
      </c>
      <c r="AF2592" s="57">
        <v>0</v>
      </c>
      <c r="AG2592" s="57">
        <v>0</v>
      </c>
      <c r="AI2592"/>
      <c r="AJ2592"/>
    </row>
    <row r="2593" spans="1:36">
      <c r="A2593" s="56" t="s">
        <v>48</v>
      </c>
      <c r="B2593" s="56" t="s">
        <v>11427</v>
      </c>
      <c r="C2593" s="56">
        <v>2101010050</v>
      </c>
      <c r="D2593" s="56" t="s">
        <v>43</v>
      </c>
      <c r="E2593" s="56">
        <v>2101020050</v>
      </c>
      <c r="F2593" s="56">
        <v>5401010050</v>
      </c>
      <c r="G2593" s="56" t="s">
        <v>11428</v>
      </c>
      <c r="H2593" s="56">
        <v>400301</v>
      </c>
      <c r="I2593" s="56" t="s">
        <v>11515</v>
      </c>
      <c r="J2593" s="56" t="s">
        <v>4930</v>
      </c>
      <c r="K2593" s="56" t="s">
        <v>4931</v>
      </c>
      <c r="L2593" s="56" t="s">
        <v>7138</v>
      </c>
      <c r="M2593" s="73">
        <v>40422</v>
      </c>
      <c r="N2593" s="56"/>
      <c r="O2593" s="56"/>
      <c r="P2593" s="56" t="s">
        <v>1304</v>
      </c>
      <c r="Q2593" s="56"/>
      <c r="R2593" s="56" t="s">
        <v>18</v>
      </c>
      <c r="S2593" s="56" t="s">
        <v>11415</v>
      </c>
      <c r="T2593" s="56" t="s">
        <v>7140</v>
      </c>
      <c r="U2593" s="57">
        <v>2715390</v>
      </c>
      <c r="V2593" s="57">
        <v>-1516619.57</v>
      </c>
      <c r="W2593" s="57">
        <v>1198770.43</v>
      </c>
      <c r="X2593" s="57">
        <v>0</v>
      </c>
      <c r="Y2593" s="73">
        <v>40422</v>
      </c>
      <c r="Z2593" s="57">
        <v>-131108.68</v>
      </c>
      <c r="AA2593" s="57">
        <v>0</v>
      </c>
      <c r="AB2593" s="57">
        <v>1067661.75</v>
      </c>
      <c r="AC2593" s="57">
        <v>0</v>
      </c>
      <c r="AD2593" s="56" t="s">
        <v>9255</v>
      </c>
      <c r="AE2593" s="57">
        <v>0</v>
      </c>
      <c r="AF2593" s="57">
        <v>0</v>
      </c>
      <c r="AG2593" s="57">
        <v>0</v>
      </c>
      <c r="AI2593"/>
      <c r="AJ2593"/>
    </row>
    <row r="2594" spans="1:36">
      <c r="A2594" s="56" t="s">
        <v>48</v>
      </c>
      <c r="B2594" s="56" t="s">
        <v>11427</v>
      </c>
      <c r="C2594" s="56">
        <v>2101010050</v>
      </c>
      <c r="D2594" s="56" t="s">
        <v>43</v>
      </c>
      <c r="E2594" s="56">
        <v>2101020050</v>
      </c>
      <c r="F2594" s="56">
        <v>5401010050</v>
      </c>
      <c r="G2594" s="56" t="s">
        <v>11428</v>
      </c>
      <c r="H2594" s="56">
        <v>400301</v>
      </c>
      <c r="I2594" s="56" t="s">
        <v>11515</v>
      </c>
      <c r="J2594" s="56" t="s">
        <v>4934</v>
      </c>
      <c r="K2594" s="56" t="s">
        <v>2260</v>
      </c>
      <c r="L2594" s="56" t="s">
        <v>7138</v>
      </c>
      <c r="M2594" s="73">
        <v>40422</v>
      </c>
      <c r="N2594" s="56"/>
      <c r="O2594" s="56"/>
      <c r="P2594" s="56" t="s">
        <v>1304</v>
      </c>
      <c r="Q2594" s="56"/>
      <c r="R2594" s="56" t="s">
        <v>18</v>
      </c>
      <c r="S2594" s="56" t="s">
        <v>11415</v>
      </c>
      <c r="T2594" s="56" t="s">
        <v>7140</v>
      </c>
      <c r="U2594" s="57">
        <v>13815798</v>
      </c>
      <c r="V2594" s="57">
        <v>-7716500.1100000003</v>
      </c>
      <c r="W2594" s="57">
        <v>6099297.8899999997</v>
      </c>
      <c r="X2594" s="57">
        <v>0</v>
      </c>
      <c r="Y2594" s="73">
        <v>40422</v>
      </c>
      <c r="Z2594" s="57">
        <v>-667075.94999999995</v>
      </c>
      <c r="AA2594" s="57">
        <v>0</v>
      </c>
      <c r="AB2594" s="57">
        <v>5432221.9400000004</v>
      </c>
      <c r="AC2594" s="57">
        <v>0</v>
      </c>
      <c r="AD2594" s="56" t="s">
        <v>9255</v>
      </c>
      <c r="AE2594" s="57">
        <v>0</v>
      </c>
      <c r="AF2594" s="57">
        <v>0</v>
      </c>
      <c r="AG2594" s="57">
        <v>0</v>
      </c>
      <c r="AI2594"/>
      <c r="AJ2594"/>
    </row>
    <row r="2595" spans="1:36">
      <c r="A2595" s="56" t="s">
        <v>48</v>
      </c>
      <c r="B2595" s="56" t="s">
        <v>11427</v>
      </c>
      <c r="C2595" s="56">
        <v>2101010050</v>
      </c>
      <c r="D2595" s="56" t="s">
        <v>43</v>
      </c>
      <c r="E2595" s="56">
        <v>2101020050</v>
      </c>
      <c r="F2595" s="56">
        <v>5401010050</v>
      </c>
      <c r="G2595" s="56" t="s">
        <v>11428</v>
      </c>
      <c r="H2595" s="56">
        <v>400301</v>
      </c>
      <c r="I2595" s="56" t="s">
        <v>11515</v>
      </c>
      <c r="J2595" s="56" t="s">
        <v>4937</v>
      </c>
      <c r="K2595" s="56" t="s">
        <v>4938</v>
      </c>
      <c r="L2595" s="56" t="s">
        <v>7138</v>
      </c>
      <c r="M2595" s="73">
        <v>40422</v>
      </c>
      <c r="N2595" s="56"/>
      <c r="O2595" s="56"/>
      <c r="P2595" s="56" t="s">
        <v>1304</v>
      </c>
      <c r="Q2595" s="56"/>
      <c r="R2595" s="56" t="s">
        <v>18</v>
      </c>
      <c r="S2595" s="56" t="s">
        <v>11415</v>
      </c>
      <c r="T2595" s="56" t="s">
        <v>7140</v>
      </c>
      <c r="U2595" s="57">
        <v>309972871</v>
      </c>
      <c r="V2595" s="57">
        <v>-173128305.21000001</v>
      </c>
      <c r="W2595" s="57">
        <v>136844565.78999999</v>
      </c>
      <c r="X2595" s="57">
        <v>0</v>
      </c>
      <c r="Y2595" s="73">
        <v>40422</v>
      </c>
      <c r="Z2595" s="57">
        <v>-14966594.550000001</v>
      </c>
      <c r="AA2595" s="57">
        <v>0</v>
      </c>
      <c r="AB2595" s="57">
        <v>121877971.23999999</v>
      </c>
      <c r="AC2595" s="57">
        <v>0</v>
      </c>
      <c r="AD2595" s="56" t="s">
        <v>9255</v>
      </c>
      <c r="AE2595" s="57">
        <v>0</v>
      </c>
      <c r="AF2595" s="57">
        <v>0</v>
      </c>
      <c r="AG2595" s="57">
        <v>0</v>
      </c>
      <c r="AI2595"/>
      <c r="AJ2595"/>
    </row>
    <row r="2596" spans="1:36">
      <c r="A2596" s="56" t="s">
        <v>48</v>
      </c>
      <c r="B2596" s="56" t="s">
        <v>11427</v>
      </c>
      <c r="C2596" s="56">
        <v>2101010050</v>
      </c>
      <c r="D2596" s="56" t="s">
        <v>43</v>
      </c>
      <c r="E2596" s="56">
        <v>2101020050</v>
      </c>
      <c r="F2596" s="56">
        <v>5401010050</v>
      </c>
      <c r="G2596" s="56" t="s">
        <v>11428</v>
      </c>
      <c r="H2596" s="56">
        <v>400301</v>
      </c>
      <c r="I2596" s="56" t="s">
        <v>11515</v>
      </c>
      <c r="J2596" s="56" t="s">
        <v>4939</v>
      </c>
      <c r="K2596" s="56" t="s">
        <v>1480</v>
      </c>
      <c r="L2596" s="56" t="s">
        <v>7138</v>
      </c>
      <c r="M2596" s="73">
        <v>40422</v>
      </c>
      <c r="N2596" s="56"/>
      <c r="O2596" s="56"/>
      <c r="P2596" s="56" t="s">
        <v>1304</v>
      </c>
      <c r="Q2596" s="56"/>
      <c r="R2596" s="56" t="s">
        <v>18</v>
      </c>
      <c r="S2596" s="56" t="s">
        <v>11415</v>
      </c>
      <c r="T2596" s="56" t="s">
        <v>7140</v>
      </c>
      <c r="U2596" s="57">
        <v>264756144</v>
      </c>
      <c r="V2596" s="57">
        <v>-147873529.47999999</v>
      </c>
      <c r="W2596" s="57">
        <v>116882614.52</v>
      </c>
      <c r="X2596" s="57">
        <v>0</v>
      </c>
      <c r="Y2596" s="73">
        <v>40422</v>
      </c>
      <c r="Z2596" s="57">
        <v>-12783369.880000001</v>
      </c>
      <c r="AA2596" s="57">
        <v>0</v>
      </c>
      <c r="AB2596" s="57">
        <v>104099244.64</v>
      </c>
      <c r="AC2596" s="57">
        <v>0</v>
      </c>
      <c r="AD2596" s="56" t="s">
        <v>9255</v>
      </c>
      <c r="AE2596" s="57">
        <v>0</v>
      </c>
      <c r="AF2596" s="57">
        <v>0</v>
      </c>
      <c r="AG2596" s="57">
        <v>0</v>
      </c>
      <c r="AI2596"/>
      <c r="AJ2596"/>
    </row>
    <row r="2597" spans="1:36">
      <c r="A2597" s="56" t="s">
        <v>48</v>
      </c>
      <c r="B2597" s="56" t="s">
        <v>11427</v>
      </c>
      <c r="C2597" s="56">
        <v>2101010050</v>
      </c>
      <c r="D2597" s="56" t="s">
        <v>43</v>
      </c>
      <c r="E2597" s="56">
        <v>2101020050</v>
      </c>
      <c r="F2597" s="56">
        <v>5401010050</v>
      </c>
      <c r="G2597" s="56" t="s">
        <v>11428</v>
      </c>
      <c r="H2597" s="56">
        <v>400301</v>
      </c>
      <c r="I2597" s="56" t="s">
        <v>11515</v>
      </c>
      <c r="J2597" s="56" t="s">
        <v>4944</v>
      </c>
      <c r="K2597" s="56" t="s">
        <v>4945</v>
      </c>
      <c r="L2597" s="56" t="s">
        <v>7138</v>
      </c>
      <c r="M2597" s="73">
        <v>40422</v>
      </c>
      <c r="N2597" s="56"/>
      <c r="O2597" s="56"/>
      <c r="P2597" s="56" t="s">
        <v>1304</v>
      </c>
      <c r="Q2597" s="56"/>
      <c r="R2597" s="56" t="s">
        <v>18</v>
      </c>
      <c r="S2597" s="56" t="s">
        <v>11415</v>
      </c>
      <c r="T2597" s="56" t="s">
        <v>7140</v>
      </c>
      <c r="U2597" s="57">
        <v>268623300</v>
      </c>
      <c r="V2597" s="57">
        <v>-150033441.55000001</v>
      </c>
      <c r="W2597" s="57">
        <v>118589858.45</v>
      </c>
      <c r="X2597" s="57">
        <v>0</v>
      </c>
      <c r="Y2597" s="73">
        <v>40422</v>
      </c>
      <c r="Z2597" s="57">
        <v>-12970089.960000001</v>
      </c>
      <c r="AA2597" s="57">
        <v>0</v>
      </c>
      <c r="AB2597" s="57">
        <v>105619768.48999999</v>
      </c>
      <c r="AC2597" s="57">
        <v>0</v>
      </c>
      <c r="AD2597" s="56" t="s">
        <v>9255</v>
      </c>
      <c r="AE2597" s="57">
        <v>0</v>
      </c>
      <c r="AF2597" s="57">
        <v>0</v>
      </c>
      <c r="AG2597" s="57">
        <v>0</v>
      </c>
      <c r="AI2597"/>
      <c r="AJ2597"/>
    </row>
    <row r="2598" spans="1:36">
      <c r="A2598" s="56" t="s">
        <v>48</v>
      </c>
      <c r="B2598" s="56" t="s">
        <v>11427</v>
      </c>
      <c r="C2598" s="56">
        <v>2101010050</v>
      </c>
      <c r="D2598" s="56" t="s">
        <v>43</v>
      </c>
      <c r="E2598" s="56">
        <v>2101020050</v>
      </c>
      <c r="F2598" s="56">
        <v>5401010050</v>
      </c>
      <c r="G2598" s="56" t="s">
        <v>11428</v>
      </c>
      <c r="H2598" s="56">
        <v>400301</v>
      </c>
      <c r="I2598" s="56" t="s">
        <v>11515</v>
      </c>
      <c r="J2598" s="56" t="s">
        <v>4966</v>
      </c>
      <c r="K2598" s="56" t="s">
        <v>4967</v>
      </c>
      <c r="L2598" s="56" t="s">
        <v>7138</v>
      </c>
      <c r="M2598" s="73">
        <v>40422</v>
      </c>
      <c r="N2598" s="56"/>
      <c r="O2598" s="56"/>
      <c r="P2598" s="56" t="s">
        <v>1304</v>
      </c>
      <c r="Q2598" s="56"/>
      <c r="R2598" s="56" t="s">
        <v>18</v>
      </c>
      <c r="S2598" s="56" t="s">
        <v>11415</v>
      </c>
      <c r="T2598" s="56" t="s">
        <v>7140</v>
      </c>
      <c r="U2598" s="57">
        <v>2974421</v>
      </c>
      <c r="V2598" s="57">
        <v>-1661295.25</v>
      </c>
      <c r="W2598" s="57">
        <v>1313125.75</v>
      </c>
      <c r="X2598" s="57">
        <v>0</v>
      </c>
      <c r="Y2598" s="73">
        <v>40422</v>
      </c>
      <c r="Z2598" s="57">
        <v>-143615.65</v>
      </c>
      <c r="AA2598" s="57">
        <v>0</v>
      </c>
      <c r="AB2598" s="57">
        <v>1169510.1000000001</v>
      </c>
      <c r="AC2598" s="57">
        <v>0</v>
      </c>
      <c r="AD2598" s="56" t="s">
        <v>9255</v>
      </c>
      <c r="AE2598" s="57">
        <v>0</v>
      </c>
      <c r="AF2598" s="57">
        <v>0</v>
      </c>
      <c r="AG2598" s="57">
        <v>0</v>
      </c>
      <c r="AI2598"/>
      <c r="AJ2598"/>
    </row>
    <row r="2599" spans="1:36">
      <c r="A2599" s="56" t="s">
        <v>48</v>
      </c>
      <c r="B2599" s="56" t="s">
        <v>11427</v>
      </c>
      <c r="C2599" s="56">
        <v>2101010050</v>
      </c>
      <c r="D2599" s="56" t="s">
        <v>43</v>
      </c>
      <c r="E2599" s="56">
        <v>2101020050</v>
      </c>
      <c r="F2599" s="56">
        <v>5401010050</v>
      </c>
      <c r="G2599" s="56" t="s">
        <v>11428</v>
      </c>
      <c r="H2599" s="56">
        <v>400301</v>
      </c>
      <c r="I2599" s="56" t="s">
        <v>11515</v>
      </c>
      <c r="J2599" s="56" t="s">
        <v>4968</v>
      </c>
      <c r="K2599" s="56" t="s">
        <v>4969</v>
      </c>
      <c r="L2599" s="56" t="s">
        <v>7138</v>
      </c>
      <c r="M2599" s="73">
        <v>40422</v>
      </c>
      <c r="N2599" s="56"/>
      <c r="O2599" s="56"/>
      <c r="P2599" s="56" t="s">
        <v>1304</v>
      </c>
      <c r="Q2599" s="56"/>
      <c r="R2599" s="56" t="s">
        <v>18</v>
      </c>
      <c r="S2599" s="56" t="s">
        <v>11415</v>
      </c>
      <c r="T2599" s="56" t="s">
        <v>7140</v>
      </c>
      <c r="U2599" s="57">
        <v>3437602</v>
      </c>
      <c r="V2599" s="57">
        <v>-1919994.85</v>
      </c>
      <c r="W2599" s="57">
        <v>1517607.15</v>
      </c>
      <c r="X2599" s="57">
        <v>0</v>
      </c>
      <c r="Y2599" s="73">
        <v>40422</v>
      </c>
      <c r="Z2599" s="57">
        <v>-165979.63</v>
      </c>
      <c r="AA2599" s="57">
        <v>0</v>
      </c>
      <c r="AB2599" s="57">
        <v>1351627.52</v>
      </c>
      <c r="AC2599" s="57">
        <v>0</v>
      </c>
      <c r="AD2599" s="56" t="s">
        <v>9255</v>
      </c>
      <c r="AE2599" s="57">
        <v>0</v>
      </c>
      <c r="AF2599" s="57">
        <v>0</v>
      </c>
      <c r="AG2599" s="57">
        <v>0</v>
      </c>
      <c r="AI2599"/>
      <c r="AJ2599"/>
    </row>
    <row r="2600" spans="1:36">
      <c r="A2600" s="56" t="s">
        <v>48</v>
      </c>
      <c r="B2600" s="56" t="s">
        <v>11427</v>
      </c>
      <c r="C2600" s="56">
        <v>2101010050</v>
      </c>
      <c r="D2600" s="56" t="s">
        <v>43</v>
      </c>
      <c r="E2600" s="56">
        <v>2101020050</v>
      </c>
      <c r="F2600" s="56">
        <v>5401010050</v>
      </c>
      <c r="G2600" s="56" t="s">
        <v>11428</v>
      </c>
      <c r="H2600" s="56">
        <v>400301</v>
      </c>
      <c r="I2600" s="56" t="s">
        <v>11515</v>
      </c>
      <c r="J2600" s="56" t="s">
        <v>4970</v>
      </c>
      <c r="K2600" s="56" t="s">
        <v>4971</v>
      </c>
      <c r="L2600" s="56" t="s">
        <v>7138</v>
      </c>
      <c r="M2600" s="73">
        <v>40422</v>
      </c>
      <c r="N2600" s="56"/>
      <c r="O2600" s="56"/>
      <c r="P2600" s="56" t="s">
        <v>1304</v>
      </c>
      <c r="Q2600" s="56"/>
      <c r="R2600" s="56" t="s">
        <v>18</v>
      </c>
      <c r="S2600" s="56" t="s">
        <v>11415</v>
      </c>
      <c r="T2600" s="56" t="s">
        <v>7140</v>
      </c>
      <c r="U2600" s="57">
        <v>914205</v>
      </c>
      <c r="V2600" s="57">
        <v>-510608.18</v>
      </c>
      <c r="W2600" s="57">
        <v>403596.82</v>
      </c>
      <c r="X2600" s="57">
        <v>0</v>
      </c>
      <c r="Y2600" s="73">
        <v>40422</v>
      </c>
      <c r="Z2600" s="57">
        <v>-44141.11</v>
      </c>
      <c r="AA2600" s="57">
        <v>0</v>
      </c>
      <c r="AB2600" s="57">
        <v>359455.71</v>
      </c>
      <c r="AC2600" s="57">
        <v>0</v>
      </c>
      <c r="AD2600" s="56" t="s">
        <v>9255</v>
      </c>
      <c r="AE2600" s="57">
        <v>0</v>
      </c>
      <c r="AF2600" s="57">
        <v>0</v>
      </c>
      <c r="AG2600" s="57">
        <v>0</v>
      </c>
      <c r="AI2600"/>
      <c r="AJ2600"/>
    </row>
    <row r="2601" spans="1:36">
      <c r="A2601" s="56" t="s">
        <v>48</v>
      </c>
      <c r="B2601" s="56" t="s">
        <v>11427</v>
      </c>
      <c r="C2601" s="56">
        <v>2101010050</v>
      </c>
      <c r="D2601" s="56" t="s">
        <v>43</v>
      </c>
      <c r="E2601" s="56">
        <v>2101020050</v>
      </c>
      <c r="F2601" s="56">
        <v>5401010050</v>
      </c>
      <c r="G2601" s="56" t="s">
        <v>11428</v>
      </c>
      <c r="H2601" s="56">
        <v>400301</v>
      </c>
      <c r="I2601" s="56" t="s">
        <v>11515</v>
      </c>
      <c r="J2601" s="56" t="s">
        <v>4972</v>
      </c>
      <c r="K2601" s="56" t="s">
        <v>4973</v>
      </c>
      <c r="L2601" s="56" t="s">
        <v>7138</v>
      </c>
      <c r="M2601" s="73">
        <v>40422</v>
      </c>
      <c r="N2601" s="56"/>
      <c r="O2601" s="56"/>
      <c r="P2601" s="56" t="s">
        <v>1304</v>
      </c>
      <c r="Q2601" s="56"/>
      <c r="R2601" s="56" t="s">
        <v>18</v>
      </c>
      <c r="S2601" s="56" t="s">
        <v>11415</v>
      </c>
      <c r="T2601" s="56" t="s">
        <v>7140</v>
      </c>
      <c r="U2601" s="57">
        <v>6507269</v>
      </c>
      <c r="V2601" s="57">
        <v>-3634487</v>
      </c>
      <c r="W2601" s="57">
        <v>2872782</v>
      </c>
      <c r="X2601" s="57">
        <v>0</v>
      </c>
      <c r="Y2601" s="73">
        <v>40422</v>
      </c>
      <c r="Z2601" s="57">
        <v>-314194.15999999997</v>
      </c>
      <c r="AA2601" s="57">
        <v>0</v>
      </c>
      <c r="AB2601" s="57">
        <v>2558587.84</v>
      </c>
      <c r="AC2601" s="57">
        <v>0</v>
      </c>
      <c r="AD2601" s="56" t="s">
        <v>9255</v>
      </c>
      <c r="AE2601" s="57">
        <v>0</v>
      </c>
      <c r="AF2601" s="57">
        <v>0</v>
      </c>
      <c r="AG2601" s="57">
        <v>0</v>
      </c>
      <c r="AI2601"/>
      <c r="AJ2601"/>
    </row>
    <row r="2602" spans="1:36">
      <c r="A2602" s="56" t="s">
        <v>48</v>
      </c>
      <c r="B2602" s="56" t="s">
        <v>11427</v>
      </c>
      <c r="C2602" s="56">
        <v>2101010050</v>
      </c>
      <c r="D2602" s="56" t="s">
        <v>43</v>
      </c>
      <c r="E2602" s="56">
        <v>2101020050</v>
      </c>
      <c r="F2602" s="56">
        <v>5401010050</v>
      </c>
      <c r="G2602" s="56" t="s">
        <v>11428</v>
      </c>
      <c r="H2602" s="56">
        <v>400301</v>
      </c>
      <c r="I2602" s="56" t="s">
        <v>11515</v>
      </c>
      <c r="J2602" s="56" t="s">
        <v>4974</v>
      </c>
      <c r="K2602" s="56" t="s">
        <v>4975</v>
      </c>
      <c r="L2602" s="56" t="s">
        <v>7138</v>
      </c>
      <c r="M2602" s="73">
        <v>40422</v>
      </c>
      <c r="N2602" s="56"/>
      <c r="O2602" s="56"/>
      <c r="P2602" s="56" t="s">
        <v>1304</v>
      </c>
      <c r="Q2602" s="56"/>
      <c r="R2602" s="56" t="s">
        <v>18</v>
      </c>
      <c r="S2602" s="56" t="s">
        <v>11415</v>
      </c>
      <c r="T2602" s="56" t="s">
        <v>7140</v>
      </c>
      <c r="U2602" s="57">
        <v>3780535</v>
      </c>
      <c r="V2602" s="57">
        <v>-2111531.9900000002</v>
      </c>
      <c r="W2602" s="57">
        <v>1669003.01</v>
      </c>
      <c r="X2602" s="57">
        <v>0</v>
      </c>
      <c r="Y2602" s="73">
        <v>40422</v>
      </c>
      <c r="Z2602" s="57">
        <v>-182537.69</v>
      </c>
      <c r="AA2602" s="57">
        <v>0</v>
      </c>
      <c r="AB2602" s="57">
        <v>1486465.32</v>
      </c>
      <c r="AC2602" s="57">
        <v>0</v>
      </c>
      <c r="AD2602" s="56" t="s">
        <v>9255</v>
      </c>
      <c r="AE2602" s="57">
        <v>0</v>
      </c>
      <c r="AF2602" s="57">
        <v>0</v>
      </c>
      <c r="AG2602" s="57">
        <v>0</v>
      </c>
      <c r="AI2602"/>
      <c r="AJ2602"/>
    </row>
    <row r="2603" spans="1:36">
      <c r="A2603" s="56" t="s">
        <v>48</v>
      </c>
      <c r="B2603" s="56" t="s">
        <v>11427</v>
      </c>
      <c r="C2603" s="56">
        <v>2101010050</v>
      </c>
      <c r="D2603" s="56" t="s">
        <v>43</v>
      </c>
      <c r="E2603" s="56">
        <v>2101020050</v>
      </c>
      <c r="F2603" s="56">
        <v>5401010050</v>
      </c>
      <c r="G2603" s="56" t="s">
        <v>11428</v>
      </c>
      <c r="H2603" s="56">
        <v>400301</v>
      </c>
      <c r="I2603" s="56" t="s">
        <v>11476</v>
      </c>
      <c r="J2603" s="56" t="s">
        <v>4608</v>
      </c>
      <c r="K2603" s="56" t="s">
        <v>2551</v>
      </c>
      <c r="L2603" s="56" t="s">
        <v>7138</v>
      </c>
      <c r="M2603" s="73">
        <v>40422</v>
      </c>
      <c r="N2603" s="56"/>
      <c r="O2603" s="56"/>
      <c r="P2603" s="56" t="s">
        <v>1304</v>
      </c>
      <c r="Q2603" s="56"/>
      <c r="R2603" s="56" t="s">
        <v>18</v>
      </c>
      <c r="S2603" s="56" t="s">
        <v>11415</v>
      </c>
      <c r="T2603" s="56" t="s">
        <v>7140</v>
      </c>
      <c r="U2603" s="57">
        <v>12795477</v>
      </c>
      <c r="V2603" s="57">
        <v>-7146623.29</v>
      </c>
      <c r="W2603" s="57">
        <v>5648853.71</v>
      </c>
      <c r="X2603" s="57">
        <v>0</v>
      </c>
      <c r="Y2603" s="73">
        <v>40422</v>
      </c>
      <c r="Z2603" s="57">
        <v>-617811.18000000005</v>
      </c>
      <c r="AA2603" s="57">
        <v>0</v>
      </c>
      <c r="AB2603" s="57">
        <v>5031042.53</v>
      </c>
      <c r="AC2603" s="57">
        <v>0</v>
      </c>
      <c r="AD2603" s="56" t="s">
        <v>9255</v>
      </c>
      <c r="AE2603" s="57">
        <v>0</v>
      </c>
      <c r="AF2603" s="57">
        <v>0</v>
      </c>
      <c r="AG2603" s="57">
        <v>0</v>
      </c>
      <c r="AI2603"/>
      <c r="AJ2603"/>
    </row>
    <row r="2604" spans="1:36">
      <c r="A2604" s="56" t="s">
        <v>48</v>
      </c>
      <c r="B2604" s="56" t="s">
        <v>11427</v>
      </c>
      <c r="C2604" s="56">
        <v>2101010050</v>
      </c>
      <c r="D2604" s="56" t="s">
        <v>43</v>
      </c>
      <c r="E2604" s="56">
        <v>2101020050</v>
      </c>
      <c r="F2604" s="56">
        <v>5401010050</v>
      </c>
      <c r="G2604" s="56" t="s">
        <v>11428</v>
      </c>
      <c r="H2604" s="56">
        <v>400301</v>
      </c>
      <c r="I2604" s="56" t="s">
        <v>11561</v>
      </c>
      <c r="J2604" s="56" t="s">
        <v>4990</v>
      </c>
      <c r="K2604" s="56" t="s">
        <v>4991</v>
      </c>
      <c r="L2604" s="56" t="s">
        <v>7138</v>
      </c>
      <c r="M2604" s="73">
        <v>41327</v>
      </c>
      <c r="N2604" s="56"/>
      <c r="O2604" s="56"/>
      <c r="P2604" s="56" t="s">
        <v>1304</v>
      </c>
      <c r="Q2604" s="56"/>
      <c r="R2604" s="56" t="s">
        <v>18</v>
      </c>
      <c r="S2604" s="56" t="s">
        <v>11415</v>
      </c>
      <c r="T2604" s="56" t="s">
        <v>7140</v>
      </c>
      <c r="U2604" s="57">
        <v>543137</v>
      </c>
      <c r="V2604" s="57">
        <v>-232343.97</v>
      </c>
      <c r="W2604" s="57">
        <v>310793.03000000003</v>
      </c>
      <c r="X2604" s="57">
        <v>0</v>
      </c>
      <c r="Y2604" s="73">
        <v>41327</v>
      </c>
      <c r="Z2604" s="57">
        <v>-26227.71</v>
      </c>
      <c r="AA2604" s="57">
        <v>0</v>
      </c>
      <c r="AB2604" s="57">
        <v>284565.32</v>
      </c>
      <c r="AC2604" s="57">
        <v>0</v>
      </c>
      <c r="AD2604" s="56" t="s">
        <v>9255</v>
      </c>
      <c r="AE2604" s="57">
        <v>0</v>
      </c>
      <c r="AF2604" s="57">
        <v>0</v>
      </c>
      <c r="AG2604" s="57">
        <v>0</v>
      </c>
      <c r="AI2604"/>
      <c r="AJ2604"/>
    </row>
    <row r="2605" spans="1:36">
      <c r="A2605" s="56" t="s">
        <v>48</v>
      </c>
      <c r="B2605" s="56" t="s">
        <v>11427</v>
      </c>
      <c r="C2605" s="56">
        <v>2101010050</v>
      </c>
      <c r="D2605" s="56" t="s">
        <v>43</v>
      </c>
      <c r="E2605" s="56">
        <v>2101020050</v>
      </c>
      <c r="F2605" s="56">
        <v>5401010050</v>
      </c>
      <c r="G2605" s="56" t="s">
        <v>11428</v>
      </c>
      <c r="H2605" s="56">
        <v>400301</v>
      </c>
      <c r="I2605" s="56" t="s">
        <v>11561</v>
      </c>
      <c r="J2605" s="56" t="s">
        <v>4997</v>
      </c>
      <c r="K2605" s="56" t="s">
        <v>2260</v>
      </c>
      <c r="L2605" s="56" t="s">
        <v>7138</v>
      </c>
      <c r="M2605" s="73">
        <v>41327</v>
      </c>
      <c r="N2605" s="56"/>
      <c r="O2605" s="56"/>
      <c r="P2605" s="56" t="s">
        <v>1304</v>
      </c>
      <c r="Q2605" s="56"/>
      <c r="R2605" s="56" t="s">
        <v>18</v>
      </c>
      <c r="S2605" s="56" t="s">
        <v>11415</v>
      </c>
      <c r="T2605" s="56" t="s">
        <v>7140</v>
      </c>
      <c r="U2605" s="57">
        <v>149884336</v>
      </c>
      <c r="V2605" s="57">
        <v>-64117797.619999997</v>
      </c>
      <c r="W2605" s="57">
        <v>85766538.379999995</v>
      </c>
      <c r="X2605" s="57">
        <v>0</v>
      </c>
      <c r="Y2605" s="73">
        <v>41327</v>
      </c>
      <c r="Z2605" s="57">
        <v>-7237806.04</v>
      </c>
      <c r="AA2605" s="57">
        <v>0</v>
      </c>
      <c r="AB2605" s="57">
        <v>78528732.340000004</v>
      </c>
      <c r="AC2605" s="57">
        <v>0</v>
      </c>
      <c r="AD2605" s="56" t="s">
        <v>9255</v>
      </c>
      <c r="AE2605" s="57">
        <v>0</v>
      </c>
      <c r="AF2605" s="57">
        <v>0</v>
      </c>
      <c r="AG2605" s="57">
        <v>0</v>
      </c>
      <c r="AI2605"/>
      <c r="AJ2605"/>
    </row>
    <row r="2606" spans="1:36">
      <c r="A2606" s="56" t="s">
        <v>48</v>
      </c>
      <c r="B2606" s="56" t="s">
        <v>11427</v>
      </c>
      <c r="C2606" s="56">
        <v>2101010050</v>
      </c>
      <c r="D2606" s="56" t="s">
        <v>43</v>
      </c>
      <c r="E2606" s="56">
        <v>2101020050</v>
      </c>
      <c r="F2606" s="56">
        <v>5401010050</v>
      </c>
      <c r="G2606" s="56" t="s">
        <v>11428</v>
      </c>
      <c r="H2606" s="56">
        <v>400301</v>
      </c>
      <c r="I2606" s="56" t="s">
        <v>11613</v>
      </c>
      <c r="J2606" s="56" t="s">
        <v>4591</v>
      </c>
      <c r="K2606" s="56" t="s">
        <v>4592</v>
      </c>
      <c r="L2606" s="56" t="s">
        <v>7138</v>
      </c>
      <c r="M2606" s="73">
        <v>41327</v>
      </c>
      <c r="N2606" s="56"/>
      <c r="O2606" s="56"/>
      <c r="P2606" s="56" t="s">
        <v>1304</v>
      </c>
      <c r="Q2606" s="56"/>
      <c r="R2606" s="56" t="s">
        <v>18</v>
      </c>
      <c r="S2606" s="56" t="s">
        <v>11415</v>
      </c>
      <c r="T2606" s="56" t="s">
        <v>7140</v>
      </c>
      <c r="U2606" s="57">
        <v>350776</v>
      </c>
      <c r="V2606" s="57">
        <v>-150055.47</v>
      </c>
      <c r="W2606" s="57">
        <v>200720.53</v>
      </c>
      <c r="X2606" s="57">
        <v>0</v>
      </c>
      <c r="Y2606" s="73">
        <v>41327</v>
      </c>
      <c r="Z2606" s="57">
        <v>-16938.73</v>
      </c>
      <c r="AA2606" s="57">
        <v>0</v>
      </c>
      <c r="AB2606" s="57">
        <v>183781.8</v>
      </c>
      <c r="AC2606" s="57">
        <v>0</v>
      </c>
      <c r="AD2606" s="56" t="s">
        <v>9255</v>
      </c>
      <c r="AE2606" s="57">
        <v>0</v>
      </c>
      <c r="AF2606" s="57">
        <v>0</v>
      </c>
      <c r="AG2606" s="57">
        <v>0</v>
      </c>
      <c r="AI2606"/>
      <c r="AJ2606"/>
    </row>
    <row r="2607" spans="1:36">
      <c r="A2607" s="56" t="s">
        <v>48</v>
      </c>
      <c r="B2607" s="56" t="s">
        <v>11427</v>
      </c>
      <c r="C2607" s="56">
        <v>2101010050</v>
      </c>
      <c r="D2607" s="56" t="s">
        <v>43</v>
      </c>
      <c r="E2607" s="56">
        <v>2101020050</v>
      </c>
      <c r="F2607" s="56">
        <v>5401010050</v>
      </c>
      <c r="G2607" s="56" t="s">
        <v>11428</v>
      </c>
      <c r="H2607" s="56">
        <v>400302</v>
      </c>
      <c r="I2607" s="56" t="s">
        <v>11516</v>
      </c>
      <c r="J2607" s="56" t="s">
        <v>5133</v>
      </c>
      <c r="K2607" s="56" t="s">
        <v>4622</v>
      </c>
      <c r="L2607" s="56" t="s">
        <v>7138</v>
      </c>
      <c r="M2607" s="73">
        <v>40542</v>
      </c>
      <c r="N2607" s="56"/>
      <c r="O2607" s="56"/>
      <c r="P2607" s="56" t="s">
        <v>1304</v>
      </c>
      <c r="Q2607" s="56"/>
      <c r="R2607" s="56" t="s">
        <v>18</v>
      </c>
      <c r="S2607" s="56" t="s">
        <v>11415</v>
      </c>
      <c r="T2607" s="56" t="s">
        <v>7140</v>
      </c>
      <c r="U2607" s="57">
        <v>176329</v>
      </c>
      <c r="V2607" s="57">
        <v>-95424.23</v>
      </c>
      <c r="W2607" s="57">
        <v>80904.77</v>
      </c>
      <c r="X2607" s="57">
        <v>0</v>
      </c>
      <c r="Y2607" s="73">
        <v>40542</v>
      </c>
      <c r="Z2607" s="57">
        <v>-8513.9699999999993</v>
      </c>
      <c r="AA2607" s="57">
        <v>0</v>
      </c>
      <c r="AB2607" s="57">
        <v>72390.8</v>
      </c>
      <c r="AC2607" s="57">
        <v>0</v>
      </c>
      <c r="AD2607" s="56" t="s">
        <v>9255</v>
      </c>
      <c r="AE2607" s="57">
        <v>0</v>
      </c>
      <c r="AF2607" s="57">
        <v>0</v>
      </c>
      <c r="AG2607" s="57">
        <v>0</v>
      </c>
      <c r="AI2607"/>
      <c r="AJ2607"/>
    </row>
    <row r="2608" spans="1:36">
      <c r="A2608" s="56" t="s">
        <v>48</v>
      </c>
      <c r="B2608" s="56" t="s">
        <v>11427</v>
      </c>
      <c r="C2608" s="56">
        <v>2101010050</v>
      </c>
      <c r="D2608" s="56" t="s">
        <v>43</v>
      </c>
      <c r="E2608" s="56">
        <v>2101020050</v>
      </c>
      <c r="F2608" s="56">
        <v>5401010050</v>
      </c>
      <c r="G2608" s="56" t="s">
        <v>11428</v>
      </c>
      <c r="H2608" s="56">
        <v>400302</v>
      </c>
      <c r="I2608" s="56" t="s">
        <v>11516</v>
      </c>
      <c r="J2608" s="56" t="s">
        <v>5134</v>
      </c>
      <c r="K2608" s="56" t="s">
        <v>4624</v>
      </c>
      <c r="L2608" s="56" t="s">
        <v>7138</v>
      </c>
      <c r="M2608" s="73">
        <v>40542</v>
      </c>
      <c r="N2608" s="56"/>
      <c r="O2608" s="56"/>
      <c r="P2608" s="56" t="s">
        <v>1304</v>
      </c>
      <c r="Q2608" s="56"/>
      <c r="R2608" s="56" t="s">
        <v>18</v>
      </c>
      <c r="S2608" s="56" t="s">
        <v>11415</v>
      </c>
      <c r="T2608" s="56" t="s">
        <v>7140</v>
      </c>
      <c r="U2608" s="57">
        <v>65015</v>
      </c>
      <c r="V2608" s="57">
        <v>-35184.57</v>
      </c>
      <c r="W2608" s="57">
        <v>29830.43</v>
      </c>
      <c r="X2608" s="57">
        <v>0</v>
      </c>
      <c r="Y2608" s="73">
        <v>40542</v>
      </c>
      <c r="Z2608" s="57">
        <v>-3139.18</v>
      </c>
      <c r="AA2608" s="57">
        <v>0</v>
      </c>
      <c r="AB2608" s="57">
        <v>26691.25</v>
      </c>
      <c r="AC2608" s="57">
        <v>0</v>
      </c>
      <c r="AD2608" s="56" t="s">
        <v>9255</v>
      </c>
      <c r="AE2608" s="57">
        <v>0</v>
      </c>
      <c r="AF2608" s="57">
        <v>0</v>
      </c>
      <c r="AG2608" s="57">
        <v>0</v>
      </c>
      <c r="AI2608"/>
      <c r="AJ2608"/>
    </row>
    <row r="2609" spans="1:36">
      <c r="A2609" s="56" t="s">
        <v>48</v>
      </c>
      <c r="B2609" s="56" t="s">
        <v>11427</v>
      </c>
      <c r="C2609" s="56">
        <v>2101010050</v>
      </c>
      <c r="D2609" s="56" t="s">
        <v>43</v>
      </c>
      <c r="E2609" s="56">
        <v>2101020050</v>
      </c>
      <c r="F2609" s="56">
        <v>5401010050</v>
      </c>
      <c r="G2609" s="56" t="s">
        <v>11428</v>
      </c>
      <c r="H2609" s="56">
        <v>400302</v>
      </c>
      <c r="I2609" s="56" t="s">
        <v>11516</v>
      </c>
      <c r="J2609" s="56" t="s">
        <v>5135</v>
      </c>
      <c r="K2609" s="56" t="s">
        <v>4626</v>
      </c>
      <c r="L2609" s="56" t="s">
        <v>7138</v>
      </c>
      <c r="M2609" s="73">
        <v>40542</v>
      </c>
      <c r="N2609" s="56"/>
      <c r="O2609" s="56"/>
      <c r="P2609" s="56" t="s">
        <v>1304</v>
      </c>
      <c r="Q2609" s="56"/>
      <c r="R2609" s="56" t="s">
        <v>18</v>
      </c>
      <c r="S2609" s="56" t="s">
        <v>11415</v>
      </c>
      <c r="T2609" s="56" t="s">
        <v>7140</v>
      </c>
      <c r="U2609" s="57">
        <v>27501</v>
      </c>
      <c r="V2609" s="57">
        <v>-14882.67</v>
      </c>
      <c r="W2609" s="57">
        <v>12618.33</v>
      </c>
      <c r="X2609" s="57">
        <v>0</v>
      </c>
      <c r="Y2609" s="73">
        <v>40542</v>
      </c>
      <c r="Z2609" s="57">
        <v>-1327.88</v>
      </c>
      <c r="AA2609" s="57">
        <v>0</v>
      </c>
      <c r="AB2609" s="57">
        <v>11290.45</v>
      </c>
      <c r="AC2609" s="57">
        <v>0</v>
      </c>
      <c r="AD2609" s="56" t="s">
        <v>9255</v>
      </c>
      <c r="AE2609" s="57">
        <v>0</v>
      </c>
      <c r="AF2609" s="57">
        <v>0</v>
      </c>
      <c r="AG2609" s="57">
        <v>0</v>
      </c>
      <c r="AI2609"/>
      <c r="AJ2609"/>
    </row>
    <row r="2610" spans="1:36">
      <c r="A2610" s="56" t="s">
        <v>48</v>
      </c>
      <c r="B2610" s="56" t="s">
        <v>11427</v>
      </c>
      <c r="C2610" s="56">
        <v>2101010050</v>
      </c>
      <c r="D2610" s="56" t="s">
        <v>43</v>
      </c>
      <c r="E2610" s="56">
        <v>2101020050</v>
      </c>
      <c r="F2610" s="56">
        <v>5401010050</v>
      </c>
      <c r="G2610" s="56" t="s">
        <v>11428</v>
      </c>
      <c r="H2610" s="56">
        <v>400302</v>
      </c>
      <c r="I2610" s="56" t="s">
        <v>11534</v>
      </c>
      <c r="J2610" s="56" t="s">
        <v>5143</v>
      </c>
      <c r="K2610" s="56" t="s">
        <v>4639</v>
      </c>
      <c r="L2610" s="56" t="s">
        <v>7138</v>
      </c>
      <c r="M2610" s="73">
        <v>40542</v>
      </c>
      <c r="N2610" s="56"/>
      <c r="O2610" s="56"/>
      <c r="P2610" s="56" t="s">
        <v>1304</v>
      </c>
      <c r="Q2610" s="56"/>
      <c r="R2610" s="56" t="s">
        <v>18</v>
      </c>
      <c r="S2610" s="56" t="s">
        <v>11415</v>
      </c>
      <c r="T2610" s="56" t="s">
        <v>7140</v>
      </c>
      <c r="U2610" s="57">
        <v>6808741</v>
      </c>
      <c r="V2610" s="57">
        <v>-3684702.24</v>
      </c>
      <c r="W2610" s="57">
        <v>3124038.76</v>
      </c>
      <c r="X2610" s="57">
        <v>0</v>
      </c>
      <c r="Y2610" s="73">
        <v>40542</v>
      </c>
      <c r="Z2610" s="57">
        <v>-328756.34999999998</v>
      </c>
      <c r="AA2610" s="57">
        <v>0</v>
      </c>
      <c r="AB2610" s="57">
        <v>2795282.41</v>
      </c>
      <c r="AC2610" s="57">
        <v>0</v>
      </c>
      <c r="AD2610" s="56" t="s">
        <v>9255</v>
      </c>
      <c r="AE2610" s="57">
        <v>0</v>
      </c>
      <c r="AF2610" s="57">
        <v>0</v>
      </c>
      <c r="AG2610" s="57">
        <v>0</v>
      </c>
      <c r="AI2610"/>
      <c r="AJ2610"/>
    </row>
    <row r="2611" spans="1:36">
      <c r="A2611" s="56" t="s">
        <v>48</v>
      </c>
      <c r="B2611" s="56" t="s">
        <v>11427</v>
      </c>
      <c r="C2611" s="56">
        <v>2101010050</v>
      </c>
      <c r="D2611" s="56" t="s">
        <v>43</v>
      </c>
      <c r="E2611" s="56">
        <v>2101020050</v>
      </c>
      <c r="F2611" s="56">
        <v>5401010050</v>
      </c>
      <c r="G2611" s="56" t="s">
        <v>11428</v>
      </c>
      <c r="H2611" s="56">
        <v>400302</v>
      </c>
      <c r="I2611" s="56" t="s">
        <v>11534</v>
      </c>
      <c r="J2611" s="56" t="s">
        <v>5148</v>
      </c>
      <c r="K2611" s="56" t="s">
        <v>4647</v>
      </c>
      <c r="L2611" s="56" t="s">
        <v>7138</v>
      </c>
      <c r="M2611" s="73">
        <v>40542</v>
      </c>
      <c r="N2611" s="56"/>
      <c r="O2611" s="56"/>
      <c r="P2611" s="56" t="s">
        <v>1304</v>
      </c>
      <c r="Q2611" s="56"/>
      <c r="R2611" s="56" t="s">
        <v>18</v>
      </c>
      <c r="S2611" s="56" t="s">
        <v>11415</v>
      </c>
      <c r="T2611" s="56" t="s">
        <v>7140</v>
      </c>
      <c r="U2611" s="57">
        <v>638692</v>
      </c>
      <c r="V2611" s="57">
        <v>-345642.54</v>
      </c>
      <c r="W2611" s="57">
        <v>293049.46000000002</v>
      </c>
      <c r="X2611" s="57">
        <v>0</v>
      </c>
      <c r="Y2611" s="73">
        <v>40542</v>
      </c>
      <c r="Z2611" s="57">
        <v>-30838.880000000001</v>
      </c>
      <c r="AA2611" s="57">
        <v>0</v>
      </c>
      <c r="AB2611" s="57">
        <v>262210.58</v>
      </c>
      <c r="AC2611" s="57">
        <v>0</v>
      </c>
      <c r="AD2611" s="56" t="s">
        <v>9255</v>
      </c>
      <c r="AE2611" s="57">
        <v>0</v>
      </c>
      <c r="AF2611" s="57">
        <v>0</v>
      </c>
      <c r="AG2611" s="57">
        <v>0</v>
      </c>
      <c r="AI2611"/>
      <c r="AJ2611"/>
    </row>
    <row r="2612" spans="1:36">
      <c r="A2612" s="56" t="s">
        <v>48</v>
      </c>
      <c r="B2612" s="56" t="s">
        <v>11427</v>
      </c>
      <c r="C2612" s="56">
        <v>2101010050</v>
      </c>
      <c r="D2612" s="56" t="s">
        <v>43</v>
      </c>
      <c r="E2612" s="56">
        <v>2101020050</v>
      </c>
      <c r="F2612" s="56">
        <v>5401010050</v>
      </c>
      <c r="G2612" s="56" t="s">
        <v>11428</v>
      </c>
      <c r="H2612" s="56">
        <v>400302</v>
      </c>
      <c r="I2612" s="56" t="s">
        <v>11534</v>
      </c>
      <c r="J2612" s="56" t="s">
        <v>5151</v>
      </c>
      <c r="K2612" s="56" t="s">
        <v>4652</v>
      </c>
      <c r="L2612" s="56" t="s">
        <v>7138</v>
      </c>
      <c r="M2612" s="73">
        <v>40542</v>
      </c>
      <c r="N2612" s="56"/>
      <c r="O2612" s="56"/>
      <c r="P2612" s="56" t="s">
        <v>1304</v>
      </c>
      <c r="Q2612" s="56"/>
      <c r="R2612" s="56" t="s">
        <v>18</v>
      </c>
      <c r="S2612" s="56" t="s">
        <v>11415</v>
      </c>
      <c r="T2612" s="56" t="s">
        <v>7140</v>
      </c>
      <c r="U2612" s="57">
        <v>245137</v>
      </c>
      <c r="V2612" s="57">
        <v>-132661.29</v>
      </c>
      <c r="W2612" s="57">
        <v>112475.71</v>
      </c>
      <c r="X2612" s="57">
        <v>0</v>
      </c>
      <c r="Y2612" s="73">
        <v>40542</v>
      </c>
      <c r="Z2612" s="57">
        <v>-11836.32</v>
      </c>
      <c r="AA2612" s="57">
        <v>0</v>
      </c>
      <c r="AB2612" s="57">
        <v>100639.39</v>
      </c>
      <c r="AC2612" s="57">
        <v>0</v>
      </c>
      <c r="AD2612" s="56" t="s">
        <v>9255</v>
      </c>
      <c r="AE2612" s="57">
        <v>0</v>
      </c>
      <c r="AF2612" s="57">
        <v>0</v>
      </c>
      <c r="AG2612" s="57">
        <v>0</v>
      </c>
      <c r="AI2612"/>
      <c r="AJ2612"/>
    </row>
    <row r="2613" spans="1:36">
      <c r="A2613" s="56" t="s">
        <v>48</v>
      </c>
      <c r="B2613" s="56" t="s">
        <v>11427</v>
      </c>
      <c r="C2613" s="56">
        <v>2101010050</v>
      </c>
      <c r="D2613" s="56" t="s">
        <v>43</v>
      </c>
      <c r="E2613" s="56">
        <v>2101020050</v>
      </c>
      <c r="F2613" s="56">
        <v>5401010050</v>
      </c>
      <c r="G2613" s="56" t="s">
        <v>11428</v>
      </c>
      <c r="H2613" s="56">
        <v>400302</v>
      </c>
      <c r="I2613" s="56" t="s">
        <v>11534</v>
      </c>
      <c r="J2613" s="56" t="s">
        <v>5154</v>
      </c>
      <c r="K2613" s="56" t="s">
        <v>4658</v>
      </c>
      <c r="L2613" s="56" t="s">
        <v>7138</v>
      </c>
      <c r="M2613" s="73">
        <v>40542</v>
      </c>
      <c r="N2613" s="56"/>
      <c r="O2613" s="56"/>
      <c r="P2613" s="56" t="s">
        <v>1304</v>
      </c>
      <c r="Q2613" s="56"/>
      <c r="R2613" s="56" t="s">
        <v>18</v>
      </c>
      <c r="S2613" s="56" t="s">
        <v>11415</v>
      </c>
      <c r="T2613" s="56" t="s">
        <v>7140</v>
      </c>
      <c r="U2613" s="57">
        <v>1017581</v>
      </c>
      <c r="V2613" s="57">
        <v>-550686.44999999995</v>
      </c>
      <c r="W2613" s="57">
        <v>466894.55</v>
      </c>
      <c r="X2613" s="57">
        <v>0</v>
      </c>
      <c r="Y2613" s="73">
        <v>40542</v>
      </c>
      <c r="Z2613" s="57">
        <v>-49133.37</v>
      </c>
      <c r="AA2613" s="57">
        <v>0</v>
      </c>
      <c r="AB2613" s="57">
        <v>417761.18</v>
      </c>
      <c r="AC2613" s="57">
        <v>0</v>
      </c>
      <c r="AD2613" s="56" t="s">
        <v>9255</v>
      </c>
      <c r="AE2613" s="57">
        <v>0</v>
      </c>
      <c r="AF2613" s="57">
        <v>0</v>
      </c>
      <c r="AG2613" s="57">
        <v>0</v>
      </c>
      <c r="AI2613"/>
      <c r="AJ2613"/>
    </row>
    <row r="2614" spans="1:36">
      <c r="A2614" s="56" t="s">
        <v>48</v>
      </c>
      <c r="B2614" s="56" t="s">
        <v>11427</v>
      </c>
      <c r="C2614" s="56">
        <v>2101010050</v>
      </c>
      <c r="D2614" s="56" t="s">
        <v>43</v>
      </c>
      <c r="E2614" s="56">
        <v>2101020050</v>
      </c>
      <c r="F2614" s="56">
        <v>5401010050</v>
      </c>
      <c r="G2614" s="56" t="s">
        <v>11428</v>
      </c>
      <c r="H2614" s="56">
        <v>400302</v>
      </c>
      <c r="I2614" s="56" t="s">
        <v>11534</v>
      </c>
      <c r="J2614" s="56" t="s">
        <v>5155</v>
      </c>
      <c r="K2614" s="56" t="s">
        <v>4660</v>
      </c>
      <c r="L2614" s="56" t="s">
        <v>7138</v>
      </c>
      <c r="M2614" s="73">
        <v>40542</v>
      </c>
      <c r="N2614" s="56"/>
      <c r="O2614" s="56"/>
      <c r="P2614" s="56" t="s">
        <v>1304</v>
      </c>
      <c r="Q2614" s="56"/>
      <c r="R2614" s="56" t="s">
        <v>18</v>
      </c>
      <c r="S2614" s="56" t="s">
        <v>11415</v>
      </c>
      <c r="T2614" s="56" t="s">
        <v>7140</v>
      </c>
      <c r="U2614" s="57">
        <v>1051169</v>
      </c>
      <c r="V2614" s="57">
        <v>-568863.76</v>
      </c>
      <c r="W2614" s="57">
        <v>482305.24</v>
      </c>
      <c r="X2614" s="57">
        <v>0</v>
      </c>
      <c r="Y2614" s="73">
        <v>40542</v>
      </c>
      <c r="Z2614" s="57">
        <v>-50755.1</v>
      </c>
      <c r="AA2614" s="57">
        <v>0</v>
      </c>
      <c r="AB2614" s="57">
        <v>431550.14</v>
      </c>
      <c r="AC2614" s="57">
        <v>0</v>
      </c>
      <c r="AD2614" s="56" t="s">
        <v>9255</v>
      </c>
      <c r="AE2614" s="57">
        <v>0</v>
      </c>
      <c r="AF2614" s="57">
        <v>0</v>
      </c>
      <c r="AG2614" s="57">
        <v>0</v>
      </c>
      <c r="AI2614"/>
      <c r="AJ2614"/>
    </row>
    <row r="2615" spans="1:36">
      <c r="A2615" s="56" t="s">
        <v>48</v>
      </c>
      <c r="B2615" s="56" t="s">
        <v>11427</v>
      </c>
      <c r="C2615" s="56">
        <v>2101010050</v>
      </c>
      <c r="D2615" s="56" t="s">
        <v>43</v>
      </c>
      <c r="E2615" s="56">
        <v>2101020050</v>
      </c>
      <c r="F2615" s="56">
        <v>5401010050</v>
      </c>
      <c r="G2615" s="56" t="s">
        <v>11428</v>
      </c>
      <c r="H2615" s="56">
        <v>400302</v>
      </c>
      <c r="I2615" s="56" t="s">
        <v>11534</v>
      </c>
      <c r="J2615" s="56" t="s">
        <v>5156</v>
      </c>
      <c r="K2615" s="56" t="s">
        <v>1480</v>
      </c>
      <c r="L2615" s="56" t="s">
        <v>7138</v>
      </c>
      <c r="M2615" s="73">
        <v>40542</v>
      </c>
      <c r="N2615" s="56"/>
      <c r="O2615" s="56"/>
      <c r="P2615" s="56" t="s">
        <v>1304</v>
      </c>
      <c r="Q2615" s="56"/>
      <c r="R2615" s="56" t="s">
        <v>18</v>
      </c>
      <c r="S2615" s="56" t="s">
        <v>11415</v>
      </c>
      <c r="T2615" s="56" t="s">
        <v>7140</v>
      </c>
      <c r="U2615" s="57">
        <v>143473</v>
      </c>
      <c r="V2615" s="57">
        <v>-77643.91</v>
      </c>
      <c r="W2615" s="57">
        <v>65829.09</v>
      </c>
      <c r="X2615" s="57">
        <v>0</v>
      </c>
      <c r="Y2615" s="73">
        <v>40542</v>
      </c>
      <c r="Z2615" s="57">
        <v>-6927.48</v>
      </c>
      <c r="AA2615" s="57">
        <v>0</v>
      </c>
      <c r="AB2615" s="57">
        <v>58901.61</v>
      </c>
      <c r="AC2615" s="57">
        <v>0</v>
      </c>
      <c r="AD2615" s="56" t="s">
        <v>9255</v>
      </c>
      <c r="AE2615" s="57">
        <v>0</v>
      </c>
      <c r="AF2615" s="57">
        <v>0</v>
      </c>
      <c r="AG2615" s="57">
        <v>0</v>
      </c>
      <c r="AI2615"/>
      <c r="AJ2615"/>
    </row>
    <row r="2616" spans="1:36">
      <c r="A2616" s="56" t="s">
        <v>48</v>
      </c>
      <c r="B2616" s="56" t="s">
        <v>11427</v>
      </c>
      <c r="C2616" s="56">
        <v>2101010050</v>
      </c>
      <c r="D2616" s="56" t="s">
        <v>43</v>
      </c>
      <c r="E2616" s="56">
        <v>2101020050</v>
      </c>
      <c r="F2616" s="56">
        <v>5401010050</v>
      </c>
      <c r="G2616" s="56" t="s">
        <v>11428</v>
      </c>
      <c r="H2616" s="56">
        <v>400302</v>
      </c>
      <c r="I2616" s="56" t="s">
        <v>11534</v>
      </c>
      <c r="J2616" s="56" t="s">
        <v>5160</v>
      </c>
      <c r="K2616" s="56" t="s">
        <v>4669</v>
      </c>
      <c r="L2616" s="56" t="s">
        <v>7138</v>
      </c>
      <c r="M2616" s="73">
        <v>40542</v>
      </c>
      <c r="N2616" s="56"/>
      <c r="O2616" s="56"/>
      <c r="P2616" s="56" t="s">
        <v>1304</v>
      </c>
      <c r="Q2616" s="56"/>
      <c r="R2616" s="56" t="s">
        <v>18</v>
      </c>
      <c r="S2616" s="56" t="s">
        <v>11415</v>
      </c>
      <c r="T2616" s="56" t="s">
        <v>7140</v>
      </c>
      <c r="U2616" s="57">
        <v>623223</v>
      </c>
      <c r="V2616" s="57">
        <v>-337271.23</v>
      </c>
      <c r="W2616" s="57">
        <v>285951.77</v>
      </c>
      <c r="X2616" s="57">
        <v>0</v>
      </c>
      <c r="Y2616" s="73">
        <v>40542</v>
      </c>
      <c r="Z2616" s="57">
        <v>-30091.96</v>
      </c>
      <c r="AA2616" s="57">
        <v>0</v>
      </c>
      <c r="AB2616" s="57">
        <v>255859.81</v>
      </c>
      <c r="AC2616" s="57">
        <v>0</v>
      </c>
      <c r="AD2616" s="56" t="s">
        <v>9255</v>
      </c>
      <c r="AE2616" s="57">
        <v>0</v>
      </c>
      <c r="AF2616" s="57">
        <v>0</v>
      </c>
      <c r="AG2616" s="57">
        <v>0</v>
      </c>
      <c r="AI2616"/>
      <c r="AJ2616"/>
    </row>
    <row r="2617" spans="1:36">
      <c r="A2617" s="56" t="s">
        <v>48</v>
      </c>
      <c r="B2617" s="56" t="s">
        <v>11427</v>
      </c>
      <c r="C2617" s="56">
        <v>2101010050</v>
      </c>
      <c r="D2617" s="56" t="s">
        <v>43</v>
      </c>
      <c r="E2617" s="56">
        <v>2101020050</v>
      </c>
      <c r="F2617" s="56">
        <v>5401010050</v>
      </c>
      <c r="G2617" s="56" t="s">
        <v>11428</v>
      </c>
      <c r="H2617" s="56">
        <v>400302</v>
      </c>
      <c r="I2617" s="56" t="s">
        <v>11534</v>
      </c>
      <c r="J2617" s="56" t="s">
        <v>5161</v>
      </c>
      <c r="K2617" s="56" t="s">
        <v>4671</v>
      </c>
      <c r="L2617" s="56" t="s">
        <v>7138</v>
      </c>
      <c r="M2617" s="73">
        <v>40542</v>
      </c>
      <c r="N2617" s="56"/>
      <c r="O2617" s="56"/>
      <c r="P2617" s="56" t="s">
        <v>1304</v>
      </c>
      <c r="Q2617" s="56"/>
      <c r="R2617" s="56" t="s">
        <v>18</v>
      </c>
      <c r="S2617" s="56" t="s">
        <v>11415</v>
      </c>
      <c r="T2617" s="56" t="s">
        <v>7140</v>
      </c>
      <c r="U2617" s="57">
        <v>300775</v>
      </c>
      <c r="V2617" s="57">
        <v>-162771.35999999999</v>
      </c>
      <c r="W2617" s="57">
        <v>138003.64000000001</v>
      </c>
      <c r="X2617" s="57">
        <v>0</v>
      </c>
      <c r="Y2617" s="73">
        <v>40542</v>
      </c>
      <c r="Z2617" s="57">
        <v>-14522.73</v>
      </c>
      <c r="AA2617" s="57">
        <v>0</v>
      </c>
      <c r="AB2617" s="57">
        <v>123480.91</v>
      </c>
      <c r="AC2617" s="57">
        <v>0</v>
      </c>
      <c r="AD2617" s="56" t="s">
        <v>9255</v>
      </c>
      <c r="AE2617" s="57">
        <v>0</v>
      </c>
      <c r="AF2617" s="57">
        <v>0</v>
      </c>
      <c r="AG2617" s="57">
        <v>0</v>
      </c>
      <c r="AI2617"/>
      <c r="AJ2617"/>
    </row>
    <row r="2618" spans="1:36">
      <c r="A2618" s="56" t="s">
        <v>48</v>
      </c>
      <c r="B2618" s="56" t="s">
        <v>11427</v>
      </c>
      <c r="C2618" s="56">
        <v>2101010050</v>
      </c>
      <c r="D2618" s="56" t="s">
        <v>43</v>
      </c>
      <c r="E2618" s="56">
        <v>2101020050</v>
      </c>
      <c r="F2618" s="56">
        <v>5401010050</v>
      </c>
      <c r="G2618" s="56" t="s">
        <v>11428</v>
      </c>
      <c r="H2618" s="56">
        <v>400302</v>
      </c>
      <c r="I2618" s="56" t="s">
        <v>11534</v>
      </c>
      <c r="J2618" s="56" t="s">
        <v>5163</v>
      </c>
      <c r="K2618" s="56" t="s">
        <v>4675</v>
      </c>
      <c r="L2618" s="56" t="s">
        <v>7138</v>
      </c>
      <c r="M2618" s="73">
        <v>40542</v>
      </c>
      <c r="N2618" s="56"/>
      <c r="O2618" s="56"/>
      <c r="P2618" s="56" t="s">
        <v>1304</v>
      </c>
      <c r="Q2618" s="56"/>
      <c r="R2618" s="56" t="s">
        <v>18</v>
      </c>
      <c r="S2618" s="56" t="s">
        <v>11415</v>
      </c>
      <c r="T2618" s="56" t="s">
        <v>7140</v>
      </c>
      <c r="U2618" s="57">
        <v>281567</v>
      </c>
      <c r="V2618" s="57">
        <v>-152375.98000000001</v>
      </c>
      <c r="W2618" s="57">
        <v>129191.02</v>
      </c>
      <c r="X2618" s="57">
        <v>0</v>
      </c>
      <c r="Y2618" s="73">
        <v>40542</v>
      </c>
      <c r="Z2618" s="57">
        <v>-13595.34</v>
      </c>
      <c r="AA2618" s="57">
        <v>0</v>
      </c>
      <c r="AB2618" s="57">
        <v>115595.68</v>
      </c>
      <c r="AC2618" s="57">
        <v>0</v>
      </c>
      <c r="AD2618" s="56" t="s">
        <v>9255</v>
      </c>
      <c r="AE2618" s="57">
        <v>0</v>
      </c>
      <c r="AF2618" s="57">
        <v>0</v>
      </c>
      <c r="AG2618" s="57">
        <v>0</v>
      </c>
      <c r="AI2618"/>
      <c r="AJ2618"/>
    </row>
    <row r="2619" spans="1:36">
      <c r="A2619" s="56" t="s">
        <v>48</v>
      </c>
      <c r="B2619" s="56" t="s">
        <v>11427</v>
      </c>
      <c r="C2619" s="56">
        <v>2101010050</v>
      </c>
      <c r="D2619" s="56" t="s">
        <v>43</v>
      </c>
      <c r="E2619" s="56">
        <v>2101020050</v>
      </c>
      <c r="F2619" s="56">
        <v>5401010050</v>
      </c>
      <c r="G2619" s="56" t="s">
        <v>11428</v>
      </c>
      <c r="H2619" s="56">
        <v>400302</v>
      </c>
      <c r="I2619" s="56" t="s">
        <v>11534</v>
      </c>
      <c r="J2619" s="56" t="s">
        <v>5164</v>
      </c>
      <c r="K2619" s="56" t="s">
        <v>2260</v>
      </c>
      <c r="L2619" s="56" t="s">
        <v>7138</v>
      </c>
      <c r="M2619" s="73">
        <v>40542</v>
      </c>
      <c r="N2619" s="56"/>
      <c r="O2619" s="56"/>
      <c r="P2619" s="56" t="s">
        <v>1304</v>
      </c>
      <c r="Q2619" s="56"/>
      <c r="R2619" s="56" t="s">
        <v>18</v>
      </c>
      <c r="S2619" s="56" t="s">
        <v>11415</v>
      </c>
      <c r="T2619" s="56" t="s">
        <v>7140</v>
      </c>
      <c r="U2619" s="57">
        <v>12850505</v>
      </c>
      <c r="V2619" s="57">
        <v>-6954337.4199999999</v>
      </c>
      <c r="W2619" s="57">
        <v>5896167.5800000001</v>
      </c>
      <c r="X2619" s="57">
        <v>0</v>
      </c>
      <c r="Y2619" s="73">
        <v>40542</v>
      </c>
      <c r="Z2619" s="57">
        <v>-620479.68000000005</v>
      </c>
      <c r="AA2619" s="57">
        <v>0</v>
      </c>
      <c r="AB2619" s="57">
        <v>5275687.9000000004</v>
      </c>
      <c r="AC2619" s="57">
        <v>0</v>
      </c>
      <c r="AD2619" s="56" t="s">
        <v>9255</v>
      </c>
      <c r="AE2619" s="57">
        <v>0</v>
      </c>
      <c r="AF2619" s="57">
        <v>0</v>
      </c>
      <c r="AG2619" s="57">
        <v>0</v>
      </c>
      <c r="AI2619"/>
      <c r="AJ2619"/>
    </row>
    <row r="2620" spans="1:36">
      <c r="A2620" s="56" t="s">
        <v>48</v>
      </c>
      <c r="B2620" s="56" t="s">
        <v>11427</v>
      </c>
      <c r="C2620" s="56">
        <v>2101010050</v>
      </c>
      <c r="D2620" s="56" t="s">
        <v>43</v>
      </c>
      <c r="E2620" s="56">
        <v>2101020050</v>
      </c>
      <c r="F2620" s="56">
        <v>5401010050</v>
      </c>
      <c r="G2620" s="56" t="s">
        <v>11428</v>
      </c>
      <c r="H2620" s="56">
        <v>400302</v>
      </c>
      <c r="I2620" s="56" t="s">
        <v>11614</v>
      </c>
      <c r="J2620" s="56" t="s">
        <v>5351</v>
      </c>
      <c r="K2620" s="56" t="s">
        <v>5049</v>
      </c>
      <c r="L2620" s="56" t="s">
        <v>7138</v>
      </c>
      <c r="M2620" s="73">
        <v>40542</v>
      </c>
      <c r="N2620" s="56"/>
      <c r="O2620" s="56"/>
      <c r="P2620" s="56" t="s">
        <v>1304</v>
      </c>
      <c r="Q2620" s="56"/>
      <c r="R2620" s="56" t="s">
        <v>18</v>
      </c>
      <c r="S2620" s="56" t="s">
        <v>11415</v>
      </c>
      <c r="T2620" s="56" t="s">
        <v>7140</v>
      </c>
      <c r="U2620" s="57">
        <v>4221487</v>
      </c>
      <c r="V2620" s="57">
        <v>-2284551.7000000002</v>
      </c>
      <c r="W2620" s="57">
        <v>1936935.3</v>
      </c>
      <c r="X2620" s="57">
        <v>0</v>
      </c>
      <c r="Y2620" s="73">
        <v>40542</v>
      </c>
      <c r="Z2620" s="57">
        <v>-203832.23</v>
      </c>
      <c r="AA2620" s="57">
        <v>0</v>
      </c>
      <c r="AB2620" s="57">
        <v>1733103.07</v>
      </c>
      <c r="AC2620" s="57">
        <v>0</v>
      </c>
      <c r="AD2620" s="56" t="s">
        <v>9255</v>
      </c>
      <c r="AE2620" s="57">
        <v>0</v>
      </c>
      <c r="AF2620" s="57">
        <v>0</v>
      </c>
      <c r="AG2620" s="57">
        <v>0</v>
      </c>
      <c r="AI2620"/>
      <c r="AJ2620"/>
    </row>
    <row r="2621" spans="1:36">
      <c r="A2621" s="56" t="s">
        <v>48</v>
      </c>
      <c r="B2621" s="56" t="s">
        <v>11427</v>
      </c>
      <c r="C2621" s="56">
        <v>2101010050</v>
      </c>
      <c r="D2621" s="56" t="s">
        <v>43</v>
      </c>
      <c r="E2621" s="56">
        <v>2101020050</v>
      </c>
      <c r="F2621" s="56">
        <v>5401010050</v>
      </c>
      <c r="G2621" s="56" t="s">
        <v>11428</v>
      </c>
      <c r="H2621" s="56">
        <v>400302</v>
      </c>
      <c r="I2621" s="56" t="s">
        <v>11566</v>
      </c>
      <c r="J2621" s="56" t="s">
        <v>5359</v>
      </c>
      <c r="K2621" s="56" t="s">
        <v>4592</v>
      </c>
      <c r="L2621" s="56" t="s">
        <v>7138</v>
      </c>
      <c r="M2621" s="73">
        <v>40542</v>
      </c>
      <c r="N2621" s="56"/>
      <c r="O2621" s="56"/>
      <c r="P2621" s="56" t="s">
        <v>1304</v>
      </c>
      <c r="Q2621" s="56"/>
      <c r="R2621" s="56" t="s">
        <v>18</v>
      </c>
      <c r="S2621" s="56" t="s">
        <v>11415</v>
      </c>
      <c r="T2621" s="56" t="s">
        <v>7140</v>
      </c>
      <c r="U2621" s="57">
        <v>3623867</v>
      </c>
      <c r="V2621" s="57">
        <v>-1961136.62</v>
      </c>
      <c r="W2621" s="57">
        <v>1662730.38</v>
      </c>
      <c r="X2621" s="57">
        <v>0</v>
      </c>
      <c r="Y2621" s="73">
        <v>40542</v>
      </c>
      <c r="Z2621" s="57">
        <v>-174976.44</v>
      </c>
      <c r="AA2621" s="57">
        <v>0</v>
      </c>
      <c r="AB2621" s="57">
        <v>1487753.94</v>
      </c>
      <c r="AC2621" s="57">
        <v>0</v>
      </c>
      <c r="AD2621" s="56" t="s">
        <v>9255</v>
      </c>
      <c r="AE2621" s="57">
        <v>0</v>
      </c>
      <c r="AF2621" s="57">
        <v>0</v>
      </c>
      <c r="AG2621" s="57">
        <v>0</v>
      </c>
      <c r="AI2621"/>
      <c r="AJ2621"/>
    </row>
    <row r="2622" spans="1:36">
      <c r="A2622" s="56" t="s">
        <v>48</v>
      </c>
      <c r="B2622" s="56" t="s">
        <v>11427</v>
      </c>
      <c r="C2622" s="56">
        <v>2101010050</v>
      </c>
      <c r="D2622" s="56" t="s">
        <v>43</v>
      </c>
      <c r="E2622" s="56">
        <v>2101020050</v>
      </c>
      <c r="F2622" s="56">
        <v>5401010050</v>
      </c>
      <c r="G2622" s="56" t="s">
        <v>11428</v>
      </c>
      <c r="H2622" s="56">
        <v>400302</v>
      </c>
      <c r="I2622" s="56" t="s">
        <v>11518</v>
      </c>
      <c r="J2622" s="56" t="s">
        <v>5290</v>
      </c>
      <c r="K2622" s="56" t="s">
        <v>4891</v>
      </c>
      <c r="L2622" s="56" t="s">
        <v>7138</v>
      </c>
      <c r="M2622" s="73">
        <v>40542</v>
      </c>
      <c r="N2622" s="56"/>
      <c r="O2622" s="56"/>
      <c r="P2622" s="56" t="s">
        <v>1304</v>
      </c>
      <c r="Q2622" s="56"/>
      <c r="R2622" s="56" t="s">
        <v>18</v>
      </c>
      <c r="S2622" s="56" t="s">
        <v>11415</v>
      </c>
      <c r="T2622" s="56" t="s">
        <v>7140</v>
      </c>
      <c r="U2622" s="57">
        <v>74568186</v>
      </c>
      <c r="V2622" s="57">
        <v>-40354236.740000002</v>
      </c>
      <c r="W2622" s="57">
        <v>34213949.259999998</v>
      </c>
      <c r="X2622" s="57">
        <v>0</v>
      </c>
      <c r="Y2622" s="73">
        <v>40542</v>
      </c>
      <c r="Z2622" s="57">
        <v>-3600484.56</v>
      </c>
      <c r="AA2622" s="57">
        <v>0</v>
      </c>
      <c r="AB2622" s="57">
        <v>30613464.699999999</v>
      </c>
      <c r="AC2622" s="57">
        <v>0</v>
      </c>
      <c r="AD2622" s="56" t="s">
        <v>9255</v>
      </c>
      <c r="AE2622" s="57">
        <v>0</v>
      </c>
      <c r="AF2622" s="57">
        <v>0</v>
      </c>
      <c r="AG2622" s="57">
        <v>0</v>
      </c>
      <c r="AI2622"/>
      <c r="AJ2622"/>
    </row>
    <row r="2623" spans="1:36">
      <c r="A2623" s="56" t="s">
        <v>48</v>
      </c>
      <c r="B2623" s="56" t="s">
        <v>11427</v>
      </c>
      <c r="C2623" s="56">
        <v>2101010050</v>
      </c>
      <c r="D2623" s="56" t="s">
        <v>43</v>
      </c>
      <c r="E2623" s="56">
        <v>2101020050</v>
      </c>
      <c r="F2623" s="56">
        <v>5401010050</v>
      </c>
      <c r="G2623" s="56" t="s">
        <v>11428</v>
      </c>
      <c r="H2623" s="56">
        <v>400302</v>
      </c>
      <c r="I2623" s="56" t="s">
        <v>11518</v>
      </c>
      <c r="J2623" s="56" t="s">
        <v>5291</v>
      </c>
      <c r="K2623" s="56" t="s">
        <v>4895</v>
      </c>
      <c r="L2623" s="56" t="s">
        <v>7138</v>
      </c>
      <c r="M2623" s="73">
        <v>40542</v>
      </c>
      <c r="N2623" s="56"/>
      <c r="O2623" s="56"/>
      <c r="P2623" s="56" t="s">
        <v>1304</v>
      </c>
      <c r="Q2623" s="56"/>
      <c r="R2623" s="56" t="s">
        <v>18</v>
      </c>
      <c r="S2623" s="56" t="s">
        <v>11415</v>
      </c>
      <c r="T2623" s="56" t="s">
        <v>7140</v>
      </c>
      <c r="U2623" s="57">
        <v>40211865</v>
      </c>
      <c r="V2623" s="57">
        <v>-21761547.609999999</v>
      </c>
      <c r="W2623" s="57">
        <v>18450317.390000001</v>
      </c>
      <c r="X2623" s="57">
        <v>0</v>
      </c>
      <c r="Y2623" s="73">
        <v>40542</v>
      </c>
      <c r="Z2623" s="57">
        <v>-1941608.16</v>
      </c>
      <c r="AA2623" s="57">
        <v>0</v>
      </c>
      <c r="AB2623" s="57">
        <v>16508709.23</v>
      </c>
      <c r="AC2623" s="57">
        <v>0</v>
      </c>
      <c r="AD2623" s="56" t="s">
        <v>9255</v>
      </c>
      <c r="AE2623" s="57">
        <v>0</v>
      </c>
      <c r="AF2623" s="57">
        <v>0</v>
      </c>
      <c r="AG2623" s="57">
        <v>0</v>
      </c>
      <c r="AI2623"/>
      <c r="AJ2623"/>
    </row>
    <row r="2624" spans="1:36">
      <c r="A2624" s="56" t="s">
        <v>48</v>
      </c>
      <c r="B2624" s="56" t="s">
        <v>11427</v>
      </c>
      <c r="C2624" s="56">
        <v>2101010050</v>
      </c>
      <c r="D2624" s="56" t="s">
        <v>43</v>
      </c>
      <c r="E2624" s="56">
        <v>2101020050</v>
      </c>
      <c r="F2624" s="56">
        <v>5401010050</v>
      </c>
      <c r="G2624" s="56" t="s">
        <v>11428</v>
      </c>
      <c r="H2624" s="56">
        <v>400302</v>
      </c>
      <c r="I2624" s="56" t="s">
        <v>11518</v>
      </c>
      <c r="J2624" s="56" t="s">
        <v>5295</v>
      </c>
      <c r="K2624" s="56" t="s">
        <v>4931</v>
      </c>
      <c r="L2624" s="56" t="s">
        <v>7138</v>
      </c>
      <c r="M2624" s="73">
        <v>40542</v>
      </c>
      <c r="N2624" s="56"/>
      <c r="O2624" s="56"/>
      <c r="P2624" s="56" t="s">
        <v>1304</v>
      </c>
      <c r="Q2624" s="56"/>
      <c r="R2624" s="56" t="s">
        <v>18</v>
      </c>
      <c r="S2624" s="56" t="s">
        <v>11415</v>
      </c>
      <c r="T2624" s="56" t="s">
        <v>7140</v>
      </c>
      <c r="U2624" s="57">
        <v>1072389</v>
      </c>
      <c r="V2624" s="57">
        <v>-580347.02</v>
      </c>
      <c r="W2624" s="57">
        <v>492041.98</v>
      </c>
      <c r="X2624" s="57">
        <v>0</v>
      </c>
      <c r="Y2624" s="73">
        <v>40542</v>
      </c>
      <c r="Z2624" s="57">
        <v>-51779.75</v>
      </c>
      <c r="AA2624" s="57">
        <v>0</v>
      </c>
      <c r="AB2624" s="57">
        <v>440262.23</v>
      </c>
      <c r="AC2624" s="57">
        <v>0</v>
      </c>
      <c r="AD2624" s="56" t="s">
        <v>9255</v>
      </c>
      <c r="AE2624" s="57">
        <v>0</v>
      </c>
      <c r="AF2624" s="57">
        <v>0</v>
      </c>
      <c r="AG2624" s="57">
        <v>0</v>
      </c>
      <c r="AI2624"/>
      <c r="AJ2624"/>
    </row>
    <row r="2625" spans="1:36">
      <c r="A2625" s="56" t="s">
        <v>48</v>
      </c>
      <c r="B2625" s="56" t="s">
        <v>11427</v>
      </c>
      <c r="C2625" s="56">
        <v>2101010050</v>
      </c>
      <c r="D2625" s="56" t="s">
        <v>43</v>
      </c>
      <c r="E2625" s="56">
        <v>2101020050</v>
      </c>
      <c r="F2625" s="56">
        <v>5401010050</v>
      </c>
      <c r="G2625" s="56" t="s">
        <v>11428</v>
      </c>
      <c r="H2625" s="56">
        <v>400302</v>
      </c>
      <c r="I2625" s="56" t="s">
        <v>11518</v>
      </c>
      <c r="J2625" s="56" t="s">
        <v>5296</v>
      </c>
      <c r="K2625" s="56" t="s">
        <v>2260</v>
      </c>
      <c r="L2625" s="56" t="s">
        <v>7138</v>
      </c>
      <c r="M2625" s="73">
        <v>40542</v>
      </c>
      <c r="N2625" s="56"/>
      <c r="O2625" s="56"/>
      <c r="P2625" s="56" t="s">
        <v>1304</v>
      </c>
      <c r="Q2625" s="56"/>
      <c r="R2625" s="56" t="s">
        <v>18</v>
      </c>
      <c r="S2625" s="56" t="s">
        <v>11415</v>
      </c>
      <c r="T2625" s="56" t="s">
        <v>7140</v>
      </c>
      <c r="U2625" s="57">
        <v>11792977</v>
      </c>
      <c r="V2625" s="57">
        <v>-6382032.29</v>
      </c>
      <c r="W2625" s="57">
        <v>5410944.71</v>
      </c>
      <c r="X2625" s="57">
        <v>0</v>
      </c>
      <c r="Y2625" s="73">
        <v>40542</v>
      </c>
      <c r="Z2625" s="57">
        <v>-569417.54</v>
      </c>
      <c r="AA2625" s="57">
        <v>0</v>
      </c>
      <c r="AB2625" s="57">
        <v>4841527.17</v>
      </c>
      <c r="AC2625" s="57">
        <v>0</v>
      </c>
      <c r="AD2625" s="56" t="s">
        <v>9255</v>
      </c>
      <c r="AE2625" s="57">
        <v>0</v>
      </c>
      <c r="AF2625" s="57">
        <v>0</v>
      </c>
      <c r="AG2625" s="57">
        <v>0</v>
      </c>
      <c r="AI2625"/>
      <c r="AJ2625"/>
    </row>
    <row r="2626" spans="1:36">
      <c r="A2626" s="56" t="s">
        <v>48</v>
      </c>
      <c r="B2626" s="56" t="s">
        <v>11427</v>
      </c>
      <c r="C2626" s="56">
        <v>2101010050</v>
      </c>
      <c r="D2626" s="56" t="s">
        <v>43</v>
      </c>
      <c r="E2626" s="56">
        <v>2101020050</v>
      </c>
      <c r="F2626" s="56">
        <v>5401010050</v>
      </c>
      <c r="G2626" s="56" t="s">
        <v>11428</v>
      </c>
      <c r="H2626" s="56">
        <v>400302</v>
      </c>
      <c r="I2626" s="56" t="s">
        <v>11518</v>
      </c>
      <c r="J2626" s="56" t="s">
        <v>5299</v>
      </c>
      <c r="K2626" s="56" t="s">
        <v>4938</v>
      </c>
      <c r="L2626" s="56" t="s">
        <v>7138</v>
      </c>
      <c r="M2626" s="73">
        <v>40542</v>
      </c>
      <c r="N2626" s="56"/>
      <c r="O2626" s="56"/>
      <c r="P2626" s="56" t="s">
        <v>1304</v>
      </c>
      <c r="Q2626" s="56"/>
      <c r="R2626" s="56" t="s">
        <v>18</v>
      </c>
      <c r="S2626" s="56" t="s">
        <v>11415</v>
      </c>
      <c r="T2626" s="56" t="s">
        <v>7140</v>
      </c>
      <c r="U2626" s="57">
        <v>156630882</v>
      </c>
      <c r="V2626" s="57">
        <v>-84764294.709999993</v>
      </c>
      <c r="W2626" s="57">
        <v>71866587.290000007</v>
      </c>
      <c r="X2626" s="57">
        <v>0</v>
      </c>
      <c r="Y2626" s="73">
        <v>40542</v>
      </c>
      <c r="Z2626" s="57">
        <v>-7562837.4900000002</v>
      </c>
      <c r="AA2626" s="57">
        <v>0</v>
      </c>
      <c r="AB2626" s="57">
        <v>64303749.799999997</v>
      </c>
      <c r="AC2626" s="57">
        <v>0</v>
      </c>
      <c r="AD2626" s="56" t="s">
        <v>9255</v>
      </c>
      <c r="AE2626" s="57">
        <v>0</v>
      </c>
      <c r="AF2626" s="57">
        <v>0</v>
      </c>
      <c r="AG2626" s="57">
        <v>0</v>
      </c>
      <c r="AI2626"/>
      <c r="AJ2626"/>
    </row>
    <row r="2627" spans="1:36">
      <c r="A2627" s="56" t="s">
        <v>48</v>
      </c>
      <c r="B2627" s="56" t="s">
        <v>11427</v>
      </c>
      <c r="C2627" s="56">
        <v>2101010050</v>
      </c>
      <c r="D2627" s="56" t="s">
        <v>43</v>
      </c>
      <c r="E2627" s="56">
        <v>2101020050</v>
      </c>
      <c r="F2627" s="56">
        <v>5401010050</v>
      </c>
      <c r="G2627" s="56" t="s">
        <v>11428</v>
      </c>
      <c r="H2627" s="56">
        <v>400302</v>
      </c>
      <c r="I2627" s="56" t="s">
        <v>11518</v>
      </c>
      <c r="J2627" s="56" t="s">
        <v>5300</v>
      </c>
      <c r="K2627" s="56" t="s">
        <v>1480</v>
      </c>
      <c r="L2627" s="56" t="s">
        <v>7138</v>
      </c>
      <c r="M2627" s="73">
        <v>40542</v>
      </c>
      <c r="N2627" s="56"/>
      <c r="O2627" s="56"/>
      <c r="P2627" s="56" t="s">
        <v>1304</v>
      </c>
      <c r="Q2627" s="56"/>
      <c r="R2627" s="56" t="s">
        <v>18</v>
      </c>
      <c r="S2627" s="56" t="s">
        <v>11415</v>
      </c>
      <c r="T2627" s="56" t="s">
        <v>7140</v>
      </c>
      <c r="U2627" s="57">
        <v>315471397</v>
      </c>
      <c r="V2627" s="57">
        <v>-170724381.08000001</v>
      </c>
      <c r="W2627" s="57">
        <v>144747015.91999999</v>
      </c>
      <c r="X2627" s="57">
        <v>0</v>
      </c>
      <c r="Y2627" s="73">
        <v>40542</v>
      </c>
      <c r="Z2627" s="57">
        <v>-15232365.98</v>
      </c>
      <c r="AA2627" s="57">
        <v>0</v>
      </c>
      <c r="AB2627" s="57">
        <v>129514649.94</v>
      </c>
      <c r="AC2627" s="57">
        <v>0</v>
      </c>
      <c r="AD2627" s="56" t="s">
        <v>9255</v>
      </c>
      <c r="AE2627" s="57">
        <v>0</v>
      </c>
      <c r="AF2627" s="57">
        <v>0</v>
      </c>
      <c r="AG2627" s="57">
        <v>0</v>
      </c>
      <c r="AI2627"/>
      <c r="AJ2627"/>
    </row>
    <row r="2628" spans="1:36">
      <c r="A2628" s="56" t="s">
        <v>48</v>
      </c>
      <c r="B2628" s="56" t="s">
        <v>11427</v>
      </c>
      <c r="C2628" s="56">
        <v>2101010050</v>
      </c>
      <c r="D2628" s="56" t="s">
        <v>43</v>
      </c>
      <c r="E2628" s="56">
        <v>2101020050</v>
      </c>
      <c r="F2628" s="56">
        <v>5401010050</v>
      </c>
      <c r="G2628" s="56" t="s">
        <v>11428</v>
      </c>
      <c r="H2628" s="56">
        <v>400302</v>
      </c>
      <c r="I2628" s="56" t="s">
        <v>11518</v>
      </c>
      <c r="J2628" s="56" t="s">
        <v>5310</v>
      </c>
      <c r="K2628" s="56" t="s">
        <v>4967</v>
      </c>
      <c r="L2628" s="56" t="s">
        <v>7138</v>
      </c>
      <c r="M2628" s="73">
        <v>40542</v>
      </c>
      <c r="N2628" s="56"/>
      <c r="O2628" s="56"/>
      <c r="P2628" s="56" t="s">
        <v>1304</v>
      </c>
      <c r="Q2628" s="56"/>
      <c r="R2628" s="56" t="s">
        <v>18</v>
      </c>
      <c r="S2628" s="56" t="s">
        <v>11415</v>
      </c>
      <c r="T2628" s="56" t="s">
        <v>7140</v>
      </c>
      <c r="U2628" s="57">
        <v>3860972</v>
      </c>
      <c r="V2628" s="57">
        <v>-2089451.3</v>
      </c>
      <c r="W2628" s="57">
        <v>1771520.7</v>
      </c>
      <c r="X2628" s="57">
        <v>0</v>
      </c>
      <c r="Y2628" s="73">
        <v>40542</v>
      </c>
      <c r="Z2628" s="57">
        <v>-186424.92</v>
      </c>
      <c r="AA2628" s="57">
        <v>0</v>
      </c>
      <c r="AB2628" s="57">
        <v>1585095.78</v>
      </c>
      <c r="AC2628" s="57">
        <v>0</v>
      </c>
      <c r="AD2628" s="56" t="s">
        <v>9255</v>
      </c>
      <c r="AE2628" s="57">
        <v>0</v>
      </c>
      <c r="AF2628" s="57">
        <v>0</v>
      </c>
      <c r="AG2628" s="57">
        <v>0</v>
      </c>
      <c r="AI2628"/>
      <c r="AJ2628"/>
    </row>
    <row r="2629" spans="1:36">
      <c r="A2629" s="56" t="s">
        <v>48</v>
      </c>
      <c r="B2629" s="56" t="s">
        <v>11427</v>
      </c>
      <c r="C2629" s="56">
        <v>2101010050</v>
      </c>
      <c r="D2629" s="56" t="s">
        <v>43</v>
      </c>
      <c r="E2629" s="56">
        <v>2101020050</v>
      </c>
      <c r="F2629" s="56">
        <v>5401010050</v>
      </c>
      <c r="G2629" s="56" t="s">
        <v>11428</v>
      </c>
      <c r="H2629" s="56">
        <v>400302</v>
      </c>
      <c r="I2629" s="56" t="s">
        <v>11518</v>
      </c>
      <c r="J2629" s="56" t="s">
        <v>5311</v>
      </c>
      <c r="K2629" s="56" t="s">
        <v>4971</v>
      </c>
      <c r="L2629" s="56" t="s">
        <v>7138</v>
      </c>
      <c r="M2629" s="73">
        <v>40542</v>
      </c>
      <c r="N2629" s="56"/>
      <c r="O2629" s="56"/>
      <c r="P2629" s="56" t="s">
        <v>1304</v>
      </c>
      <c r="Q2629" s="56"/>
      <c r="R2629" s="56" t="s">
        <v>18</v>
      </c>
      <c r="S2629" s="56" t="s">
        <v>11415</v>
      </c>
      <c r="T2629" s="56" t="s">
        <v>7140</v>
      </c>
      <c r="U2629" s="57">
        <v>661490</v>
      </c>
      <c r="V2629" s="57">
        <v>-357979.77</v>
      </c>
      <c r="W2629" s="57">
        <v>303510.23</v>
      </c>
      <c r="X2629" s="57">
        <v>0</v>
      </c>
      <c r="Y2629" s="73">
        <v>40542</v>
      </c>
      <c r="Z2629" s="57">
        <v>-31939.72</v>
      </c>
      <c r="AA2629" s="57">
        <v>0</v>
      </c>
      <c r="AB2629" s="57">
        <v>271570.51</v>
      </c>
      <c r="AC2629" s="57">
        <v>0</v>
      </c>
      <c r="AD2629" s="56" t="s">
        <v>9255</v>
      </c>
      <c r="AE2629" s="57">
        <v>0</v>
      </c>
      <c r="AF2629" s="57">
        <v>0</v>
      </c>
      <c r="AG2629" s="57">
        <v>0</v>
      </c>
      <c r="AI2629"/>
      <c r="AJ2629"/>
    </row>
    <row r="2630" spans="1:36">
      <c r="A2630" s="56" t="s">
        <v>48</v>
      </c>
      <c r="B2630" s="56" t="s">
        <v>11427</v>
      </c>
      <c r="C2630" s="56">
        <v>2101010050</v>
      </c>
      <c r="D2630" s="56" t="s">
        <v>43</v>
      </c>
      <c r="E2630" s="56">
        <v>2101020050</v>
      </c>
      <c r="F2630" s="56">
        <v>5401010050</v>
      </c>
      <c r="G2630" s="56" t="s">
        <v>11428</v>
      </c>
      <c r="H2630" s="56">
        <v>400302</v>
      </c>
      <c r="I2630" s="56" t="s">
        <v>11518</v>
      </c>
      <c r="J2630" s="56" t="s">
        <v>5312</v>
      </c>
      <c r="K2630" s="56" t="s">
        <v>4973</v>
      </c>
      <c r="L2630" s="56" t="s">
        <v>7138</v>
      </c>
      <c r="M2630" s="73">
        <v>40542</v>
      </c>
      <c r="N2630" s="56"/>
      <c r="O2630" s="56"/>
      <c r="P2630" s="56" t="s">
        <v>1304</v>
      </c>
      <c r="Q2630" s="56"/>
      <c r="R2630" s="56" t="s">
        <v>18</v>
      </c>
      <c r="S2630" s="56" t="s">
        <v>11415</v>
      </c>
      <c r="T2630" s="56" t="s">
        <v>7140</v>
      </c>
      <c r="U2630" s="57">
        <v>5634414</v>
      </c>
      <c r="V2630" s="57">
        <v>-3049188.94</v>
      </c>
      <c r="W2630" s="57">
        <v>2585225.06</v>
      </c>
      <c r="X2630" s="57">
        <v>0</v>
      </c>
      <c r="Y2630" s="73">
        <v>40542</v>
      </c>
      <c r="Z2630" s="57">
        <v>-272054.62</v>
      </c>
      <c r="AA2630" s="57">
        <v>0</v>
      </c>
      <c r="AB2630" s="57">
        <v>2313170.44</v>
      </c>
      <c r="AC2630" s="57">
        <v>0</v>
      </c>
      <c r="AD2630" s="56" t="s">
        <v>9255</v>
      </c>
      <c r="AE2630" s="57">
        <v>0</v>
      </c>
      <c r="AF2630" s="57">
        <v>0</v>
      </c>
      <c r="AG2630" s="57">
        <v>0</v>
      </c>
      <c r="AI2630"/>
      <c r="AJ2630"/>
    </row>
    <row r="2631" spans="1:36">
      <c r="A2631" s="56" t="s">
        <v>48</v>
      </c>
      <c r="B2631" s="56" t="s">
        <v>11427</v>
      </c>
      <c r="C2631" s="56">
        <v>2101010050</v>
      </c>
      <c r="D2631" s="56" t="s">
        <v>43</v>
      </c>
      <c r="E2631" s="56">
        <v>2101020050</v>
      </c>
      <c r="F2631" s="56">
        <v>5401010050</v>
      </c>
      <c r="G2631" s="56" t="s">
        <v>11428</v>
      </c>
      <c r="H2631" s="56">
        <v>400302</v>
      </c>
      <c r="I2631" s="56" t="s">
        <v>11518</v>
      </c>
      <c r="J2631" s="56" t="s">
        <v>5313</v>
      </c>
      <c r="K2631" s="56" t="s">
        <v>4975</v>
      </c>
      <c r="L2631" s="56" t="s">
        <v>7138</v>
      </c>
      <c r="M2631" s="73">
        <v>40542</v>
      </c>
      <c r="N2631" s="56"/>
      <c r="O2631" s="56"/>
      <c r="P2631" s="56" t="s">
        <v>1304</v>
      </c>
      <c r="Q2631" s="56"/>
      <c r="R2631" s="56" t="s">
        <v>18</v>
      </c>
      <c r="S2631" s="56" t="s">
        <v>11415</v>
      </c>
      <c r="T2631" s="56" t="s">
        <v>7140</v>
      </c>
      <c r="U2631" s="57">
        <v>4209400</v>
      </c>
      <c r="V2631" s="57">
        <v>-2278010.84</v>
      </c>
      <c r="W2631" s="57">
        <v>1931389.16</v>
      </c>
      <c r="X2631" s="57">
        <v>0</v>
      </c>
      <c r="Y2631" s="73">
        <v>40542</v>
      </c>
      <c r="Z2631" s="57">
        <v>-203248.59</v>
      </c>
      <c r="AA2631" s="57">
        <v>0</v>
      </c>
      <c r="AB2631" s="57">
        <v>1728140.57</v>
      </c>
      <c r="AC2631" s="57">
        <v>0</v>
      </c>
      <c r="AD2631" s="56" t="s">
        <v>9255</v>
      </c>
      <c r="AE2631" s="57">
        <v>0</v>
      </c>
      <c r="AF2631" s="57">
        <v>0</v>
      </c>
      <c r="AG2631" s="57">
        <v>0</v>
      </c>
      <c r="AI2631"/>
      <c r="AJ2631"/>
    </row>
    <row r="2632" spans="1:36">
      <c r="A2632" s="56" t="s">
        <v>48</v>
      </c>
      <c r="B2632" s="56" t="s">
        <v>11427</v>
      </c>
      <c r="C2632" s="56">
        <v>2101010050</v>
      </c>
      <c r="D2632" s="56" t="s">
        <v>43</v>
      </c>
      <c r="E2632" s="56">
        <v>2101020050</v>
      </c>
      <c r="F2632" s="56">
        <v>5401010050</v>
      </c>
      <c r="G2632" s="56" t="s">
        <v>11428</v>
      </c>
      <c r="H2632" s="56">
        <v>400302</v>
      </c>
      <c r="I2632" s="56" t="s">
        <v>11571</v>
      </c>
      <c r="J2632" s="56" t="s">
        <v>5319</v>
      </c>
      <c r="K2632" s="56" t="s">
        <v>4991</v>
      </c>
      <c r="L2632" s="56" t="s">
        <v>7138</v>
      </c>
      <c r="M2632" s="73">
        <v>41196</v>
      </c>
      <c r="N2632" s="56"/>
      <c r="O2632" s="56"/>
      <c r="P2632" s="56" t="s">
        <v>1304</v>
      </c>
      <c r="Q2632" s="56"/>
      <c r="R2632" s="56" t="s">
        <v>18</v>
      </c>
      <c r="S2632" s="56" t="s">
        <v>11415</v>
      </c>
      <c r="T2632" s="56" t="s">
        <v>7140</v>
      </c>
      <c r="U2632" s="57">
        <v>629793</v>
      </c>
      <c r="V2632" s="57">
        <v>-281346.96999999997</v>
      </c>
      <c r="W2632" s="57">
        <v>348446.03</v>
      </c>
      <c r="X2632" s="57">
        <v>0</v>
      </c>
      <c r="Y2632" s="73">
        <v>41196</v>
      </c>
      <c r="Z2632" s="57">
        <v>-30411.79</v>
      </c>
      <c r="AA2632" s="57">
        <v>0</v>
      </c>
      <c r="AB2632" s="57">
        <v>318034.24</v>
      </c>
      <c r="AC2632" s="57">
        <v>0</v>
      </c>
      <c r="AD2632" s="56" t="s">
        <v>9255</v>
      </c>
      <c r="AE2632" s="57">
        <v>0</v>
      </c>
      <c r="AF2632" s="57">
        <v>0</v>
      </c>
      <c r="AG2632" s="57">
        <v>0</v>
      </c>
      <c r="AI2632"/>
      <c r="AJ2632"/>
    </row>
    <row r="2633" spans="1:36">
      <c r="A2633" s="56" t="s">
        <v>48</v>
      </c>
      <c r="B2633" s="56" t="s">
        <v>11427</v>
      </c>
      <c r="C2633" s="56">
        <v>2101010050</v>
      </c>
      <c r="D2633" s="56" t="s">
        <v>43</v>
      </c>
      <c r="E2633" s="56">
        <v>2101020050</v>
      </c>
      <c r="F2633" s="56">
        <v>5401010050</v>
      </c>
      <c r="G2633" s="56" t="s">
        <v>11428</v>
      </c>
      <c r="H2633" s="56">
        <v>400302</v>
      </c>
      <c r="I2633" s="56" t="s">
        <v>11571</v>
      </c>
      <c r="J2633" s="56" t="s">
        <v>5322</v>
      </c>
      <c r="K2633" s="56" t="s">
        <v>2260</v>
      </c>
      <c r="L2633" s="56" t="s">
        <v>7138</v>
      </c>
      <c r="M2633" s="73">
        <v>41196</v>
      </c>
      <c r="N2633" s="56"/>
      <c r="O2633" s="56"/>
      <c r="P2633" s="56" t="s">
        <v>1304</v>
      </c>
      <c r="Q2633" s="56"/>
      <c r="R2633" s="56" t="s">
        <v>18</v>
      </c>
      <c r="S2633" s="56" t="s">
        <v>11415</v>
      </c>
      <c r="T2633" s="56" t="s">
        <v>7140</v>
      </c>
      <c r="U2633" s="57">
        <v>186764308</v>
      </c>
      <c r="V2633" s="57">
        <v>-83731692.299999997</v>
      </c>
      <c r="W2633" s="57">
        <v>103032615.7</v>
      </c>
      <c r="X2633" s="57">
        <v>0</v>
      </c>
      <c r="Y2633" s="73">
        <v>41196</v>
      </c>
      <c r="Z2633" s="57">
        <v>-8989925.2200000007</v>
      </c>
      <c r="AA2633" s="57">
        <v>0</v>
      </c>
      <c r="AB2633" s="57">
        <v>94042690.480000004</v>
      </c>
      <c r="AC2633" s="57">
        <v>0</v>
      </c>
      <c r="AD2633" s="56" t="s">
        <v>9255</v>
      </c>
      <c r="AE2633" s="57">
        <v>0</v>
      </c>
      <c r="AF2633" s="57">
        <v>0</v>
      </c>
      <c r="AG2633" s="57">
        <v>0</v>
      </c>
      <c r="AI2633"/>
      <c r="AJ2633"/>
    </row>
    <row r="2634" spans="1:36">
      <c r="A2634" s="56" t="s">
        <v>48</v>
      </c>
      <c r="B2634" s="56" t="s">
        <v>11427</v>
      </c>
      <c r="C2634" s="56">
        <v>2101010050</v>
      </c>
      <c r="D2634" s="56" t="s">
        <v>43</v>
      </c>
      <c r="E2634" s="56">
        <v>2101020050</v>
      </c>
      <c r="F2634" s="56">
        <v>5401010050</v>
      </c>
      <c r="G2634" s="56" t="s">
        <v>11428</v>
      </c>
      <c r="H2634" s="56">
        <v>400303</v>
      </c>
      <c r="I2634" s="56" t="s">
        <v>11519</v>
      </c>
      <c r="J2634" s="56" t="s">
        <v>5393</v>
      </c>
      <c r="K2634" s="56" t="s">
        <v>4622</v>
      </c>
      <c r="L2634" s="56" t="s">
        <v>7138</v>
      </c>
      <c r="M2634" s="73">
        <v>40672</v>
      </c>
      <c r="N2634" s="56"/>
      <c r="O2634" s="56"/>
      <c r="P2634" s="56" t="s">
        <v>1304</v>
      </c>
      <c r="Q2634" s="56"/>
      <c r="R2634" s="56" t="s">
        <v>18</v>
      </c>
      <c r="S2634" s="56" t="s">
        <v>11415</v>
      </c>
      <c r="T2634" s="56" t="s">
        <v>7140</v>
      </c>
      <c r="U2634" s="57">
        <v>183620</v>
      </c>
      <c r="V2634" s="57">
        <v>-95926.48</v>
      </c>
      <c r="W2634" s="57">
        <v>87693.52</v>
      </c>
      <c r="X2634" s="57">
        <v>0</v>
      </c>
      <c r="Y2634" s="73">
        <v>40672</v>
      </c>
      <c r="Z2634" s="57">
        <v>-8868.17</v>
      </c>
      <c r="AA2634" s="57">
        <v>0</v>
      </c>
      <c r="AB2634" s="57">
        <v>78825.350000000006</v>
      </c>
      <c r="AC2634" s="57">
        <v>0</v>
      </c>
      <c r="AD2634" s="56" t="s">
        <v>9255</v>
      </c>
      <c r="AE2634" s="57">
        <v>0</v>
      </c>
      <c r="AF2634" s="57">
        <v>0</v>
      </c>
      <c r="AG2634" s="57">
        <v>0</v>
      </c>
      <c r="AI2634"/>
      <c r="AJ2634"/>
    </row>
    <row r="2635" spans="1:36">
      <c r="A2635" s="56" t="s">
        <v>48</v>
      </c>
      <c r="B2635" s="56" t="s">
        <v>11427</v>
      </c>
      <c r="C2635" s="56">
        <v>2101010050</v>
      </c>
      <c r="D2635" s="56" t="s">
        <v>43</v>
      </c>
      <c r="E2635" s="56">
        <v>2101020050</v>
      </c>
      <c r="F2635" s="56">
        <v>5401010050</v>
      </c>
      <c r="G2635" s="56" t="s">
        <v>11428</v>
      </c>
      <c r="H2635" s="56">
        <v>400303</v>
      </c>
      <c r="I2635" s="56" t="s">
        <v>11519</v>
      </c>
      <c r="J2635" s="56" t="s">
        <v>5394</v>
      </c>
      <c r="K2635" s="56" t="s">
        <v>4624</v>
      </c>
      <c r="L2635" s="56" t="s">
        <v>7138</v>
      </c>
      <c r="M2635" s="73">
        <v>40672</v>
      </c>
      <c r="N2635" s="56"/>
      <c r="O2635" s="56"/>
      <c r="P2635" s="56" t="s">
        <v>1304</v>
      </c>
      <c r="Q2635" s="56"/>
      <c r="R2635" s="56" t="s">
        <v>18</v>
      </c>
      <c r="S2635" s="56" t="s">
        <v>11415</v>
      </c>
      <c r="T2635" s="56" t="s">
        <v>7140</v>
      </c>
      <c r="U2635" s="57">
        <v>67703</v>
      </c>
      <c r="V2635" s="57">
        <v>-35369.32</v>
      </c>
      <c r="W2635" s="57">
        <v>32333.68</v>
      </c>
      <c r="X2635" s="57">
        <v>0</v>
      </c>
      <c r="Y2635" s="73">
        <v>40672</v>
      </c>
      <c r="Z2635" s="57">
        <v>-3269.8</v>
      </c>
      <c r="AA2635" s="57">
        <v>0</v>
      </c>
      <c r="AB2635" s="57">
        <v>29063.88</v>
      </c>
      <c r="AC2635" s="57">
        <v>0</v>
      </c>
      <c r="AD2635" s="56" t="s">
        <v>9255</v>
      </c>
      <c r="AE2635" s="57">
        <v>0</v>
      </c>
      <c r="AF2635" s="57">
        <v>0</v>
      </c>
      <c r="AG2635" s="57">
        <v>0</v>
      </c>
      <c r="AI2635"/>
      <c r="AJ2635"/>
    </row>
    <row r="2636" spans="1:36">
      <c r="A2636" s="56" t="s">
        <v>48</v>
      </c>
      <c r="B2636" s="56" t="s">
        <v>11427</v>
      </c>
      <c r="C2636" s="56">
        <v>2101010050</v>
      </c>
      <c r="D2636" s="56" t="s">
        <v>43</v>
      </c>
      <c r="E2636" s="56">
        <v>2101020050</v>
      </c>
      <c r="F2636" s="56">
        <v>5401010050</v>
      </c>
      <c r="G2636" s="56" t="s">
        <v>11428</v>
      </c>
      <c r="H2636" s="56">
        <v>400303</v>
      </c>
      <c r="I2636" s="56" t="s">
        <v>11519</v>
      </c>
      <c r="J2636" s="56" t="s">
        <v>5395</v>
      </c>
      <c r="K2636" s="56" t="s">
        <v>4626</v>
      </c>
      <c r="L2636" s="56" t="s">
        <v>7138</v>
      </c>
      <c r="M2636" s="73">
        <v>40672</v>
      </c>
      <c r="N2636" s="56"/>
      <c r="O2636" s="56"/>
      <c r="P2636" s="56" t="s">
        <v>1304</v>
      </c>
      <c r="Q2636" s="56"/>
      <c r="R2636" s="56" t="s">
        <v>18</v>
      </c>
      <c r="S2636" s="56" t="s">
        <v>11415</v>
      </c>
      <c r="T2636" s="56" t="s">
        <v>7140</v>
      </c>
      <c r="U2636" s="57">
        <v>28638</v>
      </c>
      <c r="V2636" s="57">
        <v>-14961.15</v>
      </c>
      <c r="W2636" s="57">
        <v>13676.85</v>
      </c>
      <c r="X2636" s="57">
        <v>0</v>
      </c>
      <c r="Y2636" s="73">
        <v>40672</v>
      </c>
      <c r="Z2636" s="57">
        <v>-1383.1</v>
      </c>
      <c r="AA2636" s="57">
        <v>0</v>
      </c>
      <c r="AB2636" s="57">
        <v>12293.75</v>
      </c>
      <c r="AC2636" s="57">
        <v>0</v>
      </c>
      <c r="AD2636" s="56" t="s">
        <v>9255</v>
      </c>
      <c r="AE2636" s="57">
        <v>0</v>
      </c>
      <c r="AF2636" s="57">
        <v>0</v>
      </c>
      <c r="AG2636" s="57">
        <v>0</v>
      </c>
      <c r="AI2636"/>
      <c r="AJ2636"/>
    </row>
    <row r="2637" spans="1:36">
      <c r="A2637" s="56" t="s">
        <v>48</v>
      </c>
      <c r="B2637" s="56" t="s">
        <v>11427</v>
      </c>
      <c r="C2637" s="56">
        <v>2101010050</v>
      </c>
      <c r="D2637" s="56" t="s">
        <v>43</v>
      </c>
      <c r="E2637" s="56">
        <v>2101020050</v>
      </c>
      <c r="F2637" s="56">
        <v>5401010050</v>
      </c>
      <c r="G2637" s="56" t="s">
        <v>11428</v>
      </c>
      <c r="H2637" s="56">
        <v>400303</v>
      </c>
      <c r="I2637" s="56" t="s">
        <v>11479</v>
      </c>
      <c r="J2637" s="56" t="s">
        <v>5531</v>
      </c>
      <c r="K2637" s="56" t="s">
        <v>4851</v>
      </c>
      <c r="L2637" s="56" t="s">
        <v>7138</v>
      </c>
      <c r="M2637" s="73">
        <v>40672</v>
      </c>
      <c r="N2637" s="56"/>
      <c r="O2637" s="56"/>
      <c r="P2637" s="56" t="s">
        <v>1304</v>
      </c>
      <c r="Q2637" s="56"/>
      <c r="R2637" s="56" t="s">
        <v>18</v>
      </c>
      <c r="S2637" s="56" t="s">
        <v>11415</v>
      </c>
      <c r="T2637" s="56" t="s">
        <v>7140</v>
      </c>
      <c r="U2637" s="57">
        <v>105939</v>
      </c>
      <c r="V2637" s="57">
        <v>-55344.25</v>
      </c>
      <c r="W2637" s="57">
        <v>50594.75</v>
      </c>
      <c r="X2637" s="57">
        <v>0</v>
      </c>
      <c r="Y2637" s="73">
        <v>40672</v>
      </c>
      <c r="Z2637" s="57">
        <v>-5116.49</v>
      </c>
      <c r="AA2637" s="57">
        <v>0</v>
      </c>
      <c r="AB2637" s="57">
        <v>45478.26</v>
      </c>
      <c r="AC2637" s="57">
        <v>0</v>
      </c>
      <c r="AD2637" s="56" t="s">
        <v>9255</v>
      </c>
      <c r="AE2637" s="57">
        <v>0</v>
      </c>
      <c r="AF2637" s="57">
        <v>0</v>
      </c>
      <c r="AG2637" s="57">
        <v>0</v>
      </c>
      <c r="AI2637"/>
      <c r="AJ2637"/>
    </row>
    <row r="2638" spans="1:36">
      <c r="A2638" s="56" t="s">
        <v>48</v>
      </c>
      <c r="B2638" s="56" t="s">
        <v>11427</v>
      </c>
      <c r="C2638" s="56">
        <v>2101010050</v>
      </c>
      <c r="D2638" s="56" t="s">
        <v>43</v>
      </c>
      <c r="E2638" s="56">
        <v>2101020050</v>
      </c>
      <c r="F2638" s="56">
        <v>5401010050</v>
      </c>
      <c r="G2638" s="56" t="s">
        <v>11428</v>
      </c>
      <c r="H2638" s="56">
        <v>400303</v>
      </c>
      <c r="I2638" s="56" t="s">
        <v>11535</v>
      </c>
      <c r="J2638" s="56" t="s">
        <v>5403</v>
      </c>
      <c r="K2638" s="56" t="s">
        <v>4639</v>
      </c>
      <c r="L2638" s="56" t="s">
        <v>7138</v>
      </c>
      <c r="M2638" s="73">
        <v>40672</v>
      </c>
      <c r="N2638" s="56"/>
      <c r="O2638" s="56"/>
      <c r="P2638" s="56" t="s">
        <v>1304</v>
      </c>
      <c r="Q2638" s="56"/>
      <c r="R2638" s="56" t="s">
        <v>18</v>
      </c>
      <c r="S2638" s="56" t="s">
        <v>11415</v>
      </c>
      <c r="T2638" s="56" t="s">
        <v>7140</v>
      </c>
      <c r="U2638" s="57">
        <v>7076234</v>
      </c>
      <c r="V2638" s="57">
        <v>-3696756.68</v>
      </c>
      <c r="W2638" s="57">
        <v>3379477.32</v>
      </c>
      <c r="X2638" s="57">
        <v>0</v>
      </c>
      <c r="Y2638" s="73">
        <v>40672</v>
      </c>
      <c r="Z2638" s="57">
        <v>-341755.94</v>
      </c>
      <c r="AA2638" s="57">
        <v>0</v>
      </c>
      <c r="AB2638" s="57">
        <v>3037721.38</v>
      </c>
      <c r="AC2638" s="57">
        <v>0</v>
      </c>
      <c r="AD2638" s="56" t="s">
        <v>9255</v>
      </c>
      <c r="AE2638" s="57">
        <v>0</v>
      </c>
      <c r="AF2638" s="57">
        <v>0</v>
      </c>
      <c r="AG2638" s="57">
        <v>0</v>
      </c>
      <c r="AI2638"/>
      <c r="AJ2638"/>
    </row>
    <row r="2639" spans="1:36">
      <c r="A2639" s="56" t="s">
        <v>48</v>
      </c>
      <c r="B2639" s="56" t="s">
        <v>11427</v>
      </c>
      <c r="C2639" s="56">
        <v>2101010050</v>
      </c>
      <c r="D2639" s="56" t="s">
        <v>43</v>
      </c>
      <c r="E2639" s="56">
        <v>2101020050</v>
      </c>
      <c r="F2639" s="56">
        <v>5401010050</v>
      </c>
      <c r="G2639" s="56" t="s">
        <v>11428</v>
      </c>
      <c r="H2639" s="56">
        <v>400303</v>
      </c>
      <c r="I2639" s="56" t="s">
        <v>11535</v>
      </c>
      <c r="J2639" s="56" t="s">
        <v>5408</v>
      </c>
      <c r="K2639" s="56" t="s">
        <v>4647</v>
      </c>
      <c r="L2639" s="56" t="s">
        <v>7138</v>
      </c>
      <c r="M2639" s="73">
        <v>40672</v>
      </c>
      <c r="N2639" s="56"/>
      <c r="O2639" s="56"/>
      <c r="P2639" s="56" t="s">
        <v>1304</v>
      </c>
      <c r="Q2639" s="56"/>
      <c r="R2639" s="56" t="s">
        <v>18</v>
      </c>
      <c r="S2639" s="56" t="s">
        <v>11415</v>
      </c>
      <c r="T2639" s="56" t="s">
        <v>7140</v>
      </c>
      <c r="U2639" s="57">
        <v>663784</v>
      </c>
      <c r="V2639" s="57">
        <v>-346773.4</v>
      </c>
      <c r="W2639" s="57">
        <v>317010.59999999998</v>
      </c>
      <c r="X2639" s="57">
        <v>0</v>
      </c>
      <c r="Y2639" s="73">
        <v>40672</v>
      </c>
      <c r="Z2639" s="57">
        <v>-32058.28</v>
      </c>
      <c r="AA2639" s="57">
        <v>0</v>
      </c>
      <c r="AB2639" s="57">
        <v>284952.32000000001</v>
      </c>
      <c r="AC2639" s="57">
        <v>0</v>
      </c>
      <c r="AD2639" s="56" t="s">
        <v>9255</v>
      </c>
      <c r="AE2639" s="57">
        <v>0</v>
      </c>
      <c r="AF2639" s="57">
        <v>0</v>
      </c>
      <c r="AG2639" s="57">
        <v>0</v>
      </c>
      <c r="AI2639"/>
      <c r="AJ2639"/>
    </row>
    <row r="2640" spans="1:36">
      <c r="A2640" s="56" t="s">
        <v>48</v>
      </c>
      <c r="B2640" s="56" t="s">
        <v>11427</v>
      </c>
      <c r="C2640" s="56">
        <v>2101010050</v>
      </c>
      <c r="D2640" s="56" t="s">
        <v>43</v>
      </c>
      <c r="E2640" s="56">
        <v>2101020050</v>
      </c>
      <c r="F2640" s="56">
        <v>5401010050</v>
      </c>
      <c r="G2640" s="56" t="s">
        <v>11428</v>
      </c>
      <c r="H2640" s="56">
        <v>400303</v>
      </c>
      <c r="I2640" s="56" t="s">
        <v>11535</v>
      </c>
      <c r="J2640" s="56" t="s">
        <v>5411</v>
      </c>
      <c r="K2640" s="56" t="s">
        <v>4652</v>
      </c>
      <c r="L2640" s="56" t="s">
        <v>7138</v>
      </c>
      <c r="M2640" s="73">
        <v>40672</v>
      </c>
      <c r="N2640" s="56"/>
      <c r="O2640" s="56"/>
      <c r="P2640" s="56" t="s">
        <v>1304</v>
      </c>
      <c r="Q2640" s="56"/>
      <c r="R2640" s="56" t="s">
        <v>18</v>
      </c>
      <c r="S2640" s="56" t="s">
        <v>11415</v>
      </c>
      <c r="T2640" s="56" t="s">
        <v>7140</v>
      </c>
      <c r="U2640" s="57">
        <v>254768</v>
      </c>
      <c r="V2640" s="57">
        <v>-133095.69</v>
      </c>
      <c r="W2640" s="57">
        <v>121672.31</v>
      </c>
      <c r="X2640" s="57">
        <v>0</v>
      </c>
      <c r="Y2640" s="73">
        <v>40672</v>
      </c>
      <c r="Z2640" s="57">
        <v>-12304.34</v>
      </c>
      <c r="AA2640" s="57">
        <v>0</v>
      </c>
      <c r="AB2640" s="57">
        <v>109367.97</v>
      </c>
      <c r="AC2640" s="57">
        <v>0</v>
      </c>
      <c r="AD2640" s="56" t="s">
        <v>9255</v>
      </c>
      <c r="AE2640" s="57">
        <v>0</v>
      </c>
      <c r="AF2640" s="57">
        <v>0</v>
      </c>
      <c r="AG2640" s="57">
        <v>0</v>
      </c>
      <c r="AI2640"/>
      <c r="AJ2640"/>
    </row>
    <row r="2641" spans="1:36">
      <c r="A2641" s="56" t="s">
        <v>48</v>
      </c>
      <c r="B2641" s="56" t="s">
        <v>11427</v>
      </c>
      <c r="C2641" s="56">
        <v>2101010050</v>
      </c>
      <c r="D2641" s="56" t="s">
        <v>43</v>
      </c>
      <c r="E2641" s="56">
        <v>2101020050</v>
      </c>
      <c r="F2641" s="56">
        <v>5401010050</v>
      </c>
      <c r="G2641" s="56" t="s">
        <v>11428</v>
      </c>
      <c r="H2641" s="56">
        <v>400303</v>
      </c>
      <c r="I2641" s="56" t="s">
        <v>11535</v>
      </c>
      <c r="J2641" s="56" t="s">
        <v>5414</v>
      </c>
      <c r="K2641" s="56" t="s">
        <v>4658</v>
      </c>
      <c r="L2641" s="56" t="s">
        <v>7138</v>
      </c>
      <c r="M2641" s="73">
        <v>40672</v>
      </c>
      <c r="N2641" s="56"/>
      <c r="O2641" s="56"/>
      <c r="P2641" s="56" t="s">
        <v>1304</v>
      </c>
      <c r="Q2641" s="56"/>
      <c r="R2641" s="56" t="s">
        <v>18</v>
      </c>
      <c r="S2641" s="56" t="s">
        <v>11415</v>
      </c>
      <c r="T2641" s="56" t="s">
        <v>7140</v>
      </c>
      <c r="U2641" s="57">
        <v>1057558</v>
      </c>
      <c r="V2641" s="57">
        <v>-552488.1</v>
      </c>
      <c r="W2641" s="57">
        <v>505069.9</v>
      </c>
      <c r="X2641" s="57">
        <v>0</v>
      </c>
      <c r="Y2641" s="73">
        <v>40672</v>
      </c>
      <c r="Z2641" s="57">
        <v>-51076.13</v>
      </c>
      <c r="AA2641" s="57">
        <v>0</v>
      </c>
      <c r="AB2641" s="57">
        <v>453993.77</v>
      </c>
      <c r="AC2641" s="57">
        <v>0</v>
      </c>
      <c r="AD2641" s="56" t="s">
        <v>9255</v>
      </c>
      <c r="AE2641" s="57">
        <v>0</v>
      </c>
      <c r="AF2641" s="57">
        <v>0</v>
      </c>
      <c r="AG2641" s="57">
        <v>0</v>
      </c>
      <c r="AI2641"/>
      <c r="AJ2641"/>
    </row>
    <row r="2642" spans="1:36">
      <c r="A2642" s="56" t="s">
        <v>48</v>
      </c>
      <c r="B2642" s="56" t="s">
        <v>11427</v>
      </c>
      <c r="C2642" s="56">
        <v>2101010050</v>
      </c>
      <c r="D2642" s="56" t="s">
        <v>43</v>
      </c>
      <c r="E2642" s="56">
        <v>2101020050</v>
      </c>
      <c r="F2642" s="56">
        <v>5401010050</v>
      </c>
      <c r="G2642" s="56" t="s">
        <v>11428</v>
      </c>
      <c r="H2642" s="56">
        <v>400303</v>
      </c>
      <c r="I2642" s="56" t="s">
        <v>11535</v>
      </c>
      <c r="J2642" s="56" t="s">
        <v>5415</v>
      </c>
      <c r="K2642" s="56" t="s">
        <v>4660</v>
      </c>
      <c r="L2642" s="56" t="s">
        <v>7138</v>
      </c>
      <c r="M2642" s="73">
        <v>40672</v>
      </c>
      <c r="N2642" s="56"/>
      <c r="O2642" s="56"/>
      <c r="P2642" s="56" t="s">
        <v>1304</v>
      </c>
      <c r="Q2642" s="56"/>
      <c r="R2642" s="56" t="s">
        <v>18</v>
      </c>
      <c r="S2642" s="56" t="s">
        <v>11415</v>
      </c>
      <c r="T2642" s="56" t="s">
        <v>7140</v>
      </c>
      <c r="U2642" s="57">
        <v>1092466</v>
      </c>
      <c r="V2642" s="57">
        <v>-570724.31999999995</v>
      </c>
      <c r="W2642" s="57">
        <v>521741.68</v>
      </c>
      <c r="X2642" s="57">
        <v>0</v>
      </c>
      <c r="Y2642" s="73">
        <v>40672</v>
      </c>
      <c r="Z2642" s="57">
        <v>-52762.1</v>
      </c>
      <c r="AA2642" s="57">
        <v>0</v>
      </c>
      <c r="AB2642" s="57">
        <v>468979.58</v>
      </c>
      <c r="AC2642" s="57">
        <v>0</v>
      </c>
      <c r="AD2642" s="56" t="s">
        <v>9255</v>
      </c>
      <c r="AE2642" s="57">
        <v>0</v>
      </c>
      <c r="AF2642" s="57">
        <v>0</v>
      </c>
      <c r="AG2642" s="57">
        <v>0</v>
      </c>
      <c r="AI2642"/>
      <c r="AJ2642"/>
    </row>
    <row r="2643" spans="1:36">
      <c r="A2643" s="56" t="s">
        <v>48</v>
      </c>
      <c r="B2643" s="56" t="s">
        <v>11427</v>
      </c>
      <c r="C2643" s="56">
        <v>2101010050</v>
      </c>
      <c r="D2643" s="56" t="s">
        <v>43</v>
      </c>
      <c r="E2643" s="56">
        <v>2101020050</v>
      </c>
      <c r="F2643" s="56">
        <v>5401010050</v>
      </c>
      <c r="G2643" s="56" t="s">
        <v>11428</v>
      </c>
      <c r="H2643" s="56">
        <v>400303</v>
      </c>
      <c r="I2643" s="56" t="s">
        <v>11535</v>
      </c>
      <c r="J2643" s="56" t="s">
        <v>5416</v>
      </c>
      <c r="K2643" s="56" t="s">
        <v>1480</v>
      </c>
      <c r="L2643" s="56" t="s">
        <v>7138</v>
      </c>
      <c r="M2643" s="73">
        <v>40672</v>
      </c>
      <c r="N2643" s="56"/>
      <c r="O2643" s="56"/>
      <c r="P2643" s="56" t="s">
        <v>1304</v>
      </c>
      <c r="Q2643" s="56"/>
      <c r="R2643" s="56" t="s">
        <v>18</v>
      </c>
      <c r="S2643" s="56" t="s">
        <v>11415</v>
      </c>
      <c r="T2643" s="56" t="s">
        <v>7140</v>
      </c>
      <c r="U2643" s="57">
        <v>149110</v>
      </c>
      <c r="V2643" s="57">
        <v>-77897.59</v>
      </c>
      <c r="W2643" s="57">
        <v>71212.41</v>
      </c>
      <c r="X2643" s="57">
        <v>0</v>
      </c>
      <c r="Y2643" s="73">
        <v>40672</v>
      </c>
      <c r="Z2643" s="57">
        <v>-7201.49</v>
      </c>
      <c r="AA2643" s="57">
        <v>0</v>
      </c>
      <c r="AB2643" s="57">
        <v>64010.92</v>
      </c>
      <c r="AC2643" s="57">
        <v>0</v>
      </c>
      <c r="AD2643" s="56" t="s">
        <v>9255</v>
      </c>
      <c r="AE2643" s="57">
        <v>0</v>
      </c>
      <c r="AF2643" s="57">
        <v>0</v>
      </c>
      <c r="AG2643" s="57">
        <v>0</v>
      </c>
      <c r="AI2643"/>
      <c r="AJ2643"/>
    </row>
    <row r="2644" spans="1:36">
      <c r="A2644" s="56" t="s">
        <v>48</v>
      </c>
      <c r="B2644" s="56" t="s">
        <v>11427</v>
      </c>
      <c r="C2644" s="56">
        <v>2101010050</v>
      </c>
      <c r="D2644" s="56" t="s">
        <v>43</v>
      </c>
      <c r="E2644" s="56">
        <v>2101020050</v>
      </c>
      <c r="F2644" s="56">
        <v>5401010050</v>
      </c>
      <c r="G2644" s="56" t="s">
        <v>11428</v>
      </c>
      <c r="H2644" s="56">
        <v>400303</v>
      </c>
      <c r="I2644" s="56" t="s">
        <v>11535</v>
      </c>
      <c r="J2644" s="56" t="s">
        <v>5420</v>
      </c>
      <c r="K2644" s="56" t="s">
        <v>4669</v>
      </c>
      <c r="L2644" s="56" t="s">
        <v>7138</v>
      </c>
      <c r="M2644" s="73">
        <v>40672</v>
      </c>
      <c r="N2644" s="56"/>
      <c r="O2644" s="56"/>
      <c r="P2644" s="56" t="s">
        <v>1304</v>
      </c>
      <c r="Q2644" s="56"/>
      <c r="R2644" s="56" t="s">
        <v>18</v>
      </c>
      <c r="S2644" s="56" t="s">
        <v>11415</v>
      </c>
      <c r="T2644" s="56" t="s">
        <v>7140</v>
      </c>
      <c r="U2644" s="57">
        <v>647708</v>
      </c>
      <c r="V2644" s="57">
        <v>-338374.38</v>
      </c>
      <c r="W2644" s="57">
        <v>309333.62</v>
      </c>
      <c r="X2644" s="57">
        <v>0</v>
      </c>
      <c r="Y2644" s="73">
        <v>40672</v>
      </c>
      <c r="Z2644" s="57">
        <v>-31281.94</v>
      </c>
      <c r="AA2644" s="57">
        <v>0</v>
      </c>
      <c r="AB2644" s="57">
        <v>278051.68</v>
      </c>
      <c r="AC2644" s="57">
        <v>0</v>
      </c>
      <c r="AD2644" s="56" t="s">
        <v>9255</v>
      </c>
      <c r="AE2644" s="57">
        <v>0</v>
      </c>
      <c r="AF2644" s="57">
        <v>0</v>
      </c>
      <c r="AG2644" s="57">
        <v>0</v>
      </c>
      <c r="AI2644"/>
      <c r="AJ2644"/>
    </row>
    <row r="2645" spans="1:36">
      <c r="A2645" s="56" t="s">
        <v>48</v>
      </c>
      <c r="B2645" s="56" t="s">
        <v>11427</v>
      </c>
      <c r="C2645" s="56">
        <v>2101010050</v>
      </c>
      <c r="D2645" s="56" t="s">
        <v>43</v>
      </c>
      <c r="E2645" s="56">
        <v>2101020050</v>
      </c>
      <c r="F2645" s="56">
        <v>5401010050</v>
      </c>
      <c r="G2645" s="56" t="s">
        <v>11428</v>
      </c>
      <c r="H2645" s="56">
        <v>400303</v>
      </c>
      <c r="I2645" s="56" t="s">
        <v>11535</v>
      </c>
      <c r="J2645" s="56" t="s">
        <v>5421</v>
      </c>
      <c r="K2645" s="56" t="s">
        <v>4671</v>
      </c>
      <c r="L2645" s="56" t="s">
        <v>7138</v>
      </c>
      <c r="M2645" s="73">
        <v>40672</v>
      </c>
      <c r="N2645" s="56"/>
      <c r="O2645" s="56"/>
      <c r="P2645" s="56" t="s">
        <v>1304</v>
      </c>
      <c r="Q2645" s="56"/>
      <c r="R2645" s="56" t="s">
        <v>18</v>
      </c>
      <c r="S2645" s="56" t="s">
        <v>11415</v>
      </c>
      <c r="T2645" s="56" t="s">
        <v>7140</v>
      </c>
      <c r="U2645" s="57">
        <v>312591</v>
      </c>
      <c r="V2645" s="57">
        <v>-163303.28</v>
      </c>
      <c r="W2645" s="57">
        <v>149287.72</v>
      </c>
      <c r="X2645" s="57">
        <v>0</v>
      </c>
      <c r="Y2645" s="73">
        <v>40672</v>
      </c>
      <c r="Z2645" s="57">
        <v>-15097</v>
      </c>
      <c r="AA2645" s="57">
        <v>0</v>
      </c>
      <c r="AB2645" s="57">
        <v>134190.72</v>
      </c>
      <c r="AC2645" s="57">
        <v>0</v>
      </c>
      <c r="AD2645" s="56" t="s">
        <v>9255</v>
      </c>
      <c r="AE2645" s="57">
        <v>0</v>
      </c>
      <c r="AF2645" s="57">
        <v>0</v>
      </c>
      <c r="AG2645" s="57">
        <v>0</v>
      </c>
      <c r="AI2645"/>
      <c r="AJ2645"/>
    </row>
    <row r="2646" spans="1:36">
      <c r="A2646" s="56" t="s">
        <v>48</v>
      </c>
      <c r="B2646" s="56" t="s">
        <v>11427</v>
      </c>
      <c r="C2646" s="56">
        <v>2101010050</v>
      </c>
      <c r="D2646" s="56" t="s">
        <v>43</v>
      </c>
      <c r="E2646" s="56">
        <v>2101020050</v>
      </c>
      <c r="F2646" s="56">
        <v>5401010050</v>
      </c>
      <c r="G2646" s="56" t="s">
        <v>11428</v>
      </c>
      <c r="H2646" s="56">
        <v>400303</v>
      </c>
      <c r="I2646" s="56" t="s">
        <v>11535</v>
      </c>
      <c r="J2646" s="56" t="s">
        <v>5423</v>
      </c>
      <c r="K2646" s="56" t="s">
        <v>4675</v>
      </c>
      <c r="L2646" s="56" t="s">
        <v>7138</v>
      </c>
      <c r="M2646" s="73">
        <v>40672</v>
      </c>
      <c r="N2646" s="56"/>
      <c r="O2646" s="56"/>
      <c r="P2646" s="56" t="s">
        <v>1304</v>
      </c>
      <c r="Q2646" s="56"/>
      <c r="R2646" s="56" t="s">
        <v>18</v>
      </c>
      <c r="S2646" s="56" t="s">
        <v>11415</v>
      </c>
      <c r="T2646" s="56" t="s">
        <v>7140</v>
      </c>
      <c r="U2646" s="57">
        <v>292628</v>
      </c>
      <c r="V2646" s="57">
        <v>-152874.51999999999</v>
      </c>
      <c r="W2646" s="57">
        <v>139753.48000000001</v>
      </c>
      <c r="X2646" s="57">
        <v>0</v>
      </c>
      <c r="Y2646" s="73">
        <v>40672</v>
      </c>
      <c r="Z2646" s="57">
        <v>-14132.83</v>
      </c>
      <c r="AA2646" s="57">
        <v>0</v>
      </c>
      <c r="AB2646" s="57">
        <v>125620.65</v>
      </c>
      <c r="AC2646" s="57">
        <v>0</v>
      </c>
      <c r="AD2646" s="56" t="s">
        <v>9255</v>
      </c>
      <c r="AE2646" s="57">
        <v>0</v>
      </c>
      <c r="AF2646" s="57">
        <v>0</v>
      </c>
      <c r="AG2646" s="57">
        <v>0</v>
      </c>
      <c r="AI2646"/>
      <c r="AJ2646"/>
    </row>
    <row r="2647" spans="1:36">
      <c r="A2647" s="56" t="s">
        <v>48</v>
      </c>
      <c r="B2647" s="56" t="s">
        <v>11427</v>
      </c>
      <c r="C2647" s="56">
        <v>2101010050</v>
      </c>
      <c r="D2647" s="56" t="s">
        <v>43</v>
      </c>
      <c r="E2647" s="56">
        <v>2101020050</v>
      </c>
      <c r="F2647" s="56">
        <v>5401010050</v>
      </c>
      <c r="G2647" s="56" t="s">
        <v>11428</v>
      </c>
      <c r="H2647" s="56">
        <v>400303</v>
      </c>
      <c r="I2647" s="56" t="s">
        <v>11535</v>
      </c>
      <c r="J2647" s="56" t="s">
        <v>5424</v>
      </c>
      <c r="K2647" s="56" t="s">
        <v>2260</v>
      </c>
      <c r="L2647" s="56" t="s">
        <v>7138</v>
      </c>
      <c r="M2647" s="73">
        <v>40672</v>
      </c>
      <c r="N2647" s="56"/>
      <c r="O2647" s="56"/>
      <c r="P2647" s="56" t="s">
        <v>1304</v>
      </c>
      <c r="Q2647" s="56"/>
      <c r="R2647" s="56" t="s">
        <v>18</v>
      </c>
      <c r="S2647" s="56" t="s">
        <v>11415</v>
      </c>
      <c r="T2647" s="56" t="s">
        <v>7140</v>
      </c>
      <c r="U2647" s="57">
        <v>13559313</v>
      </c>
      <c r="V2647" s="57">
        <v>-7083637.6100000003</v>
      </c>
      <c r="W2647" s="57">
        <v>6475675.3899999997</v>
      </c>
      <c r="X2647" s="57">
        <v>0</v>
      </c>
      <c r="Y2647" s="73">
        <v>40672</v>
      </c>
      <c r="Z2647" s="57">
        <v>-654864.75</v>
      </c>
      <c r="AA2647" s="57">
        <v>0</v>
      </c>
      <c r="AB2647" s="57">
        <v>5820810.6399999997</v>
      </c>
      <c r="AC2647" s="57">
        <v>0</v>
      </c>
      <c r="AD2647" s="56" t="s">
        <v>9255</v>
      </c>
      <c r="AE2647" s="57">
        <v>0</v>
      </c>
      <c r="AF2647" s="57">
        <v>0</v>
      </c>
      <c r="AG2647" s="57">
        <v>0</v>
      </c>
      <c r="AI2647"/>
      <c r="AJ2647"/>
    </row>
    <row r="2648" spans="1:36">
      <c r="A2648" s="56" t="s">
        <v>48</v>
      </c>
      <c r="B2648" s="56" t="s">
        <v>11427</v>
      </c>
      <c r="C2648" s="56">
        <v>2101010050</v>
      </c>
      <c r="D2648" s="56" t="s">
        <v>43</v>
      </c>
      <c r="E2648" s="56">
        <v>2101020050</v>
      </c>
      <c r="F2648" s="56">
        <v>5401010050</v>
      </c>
      <c r="G2648" s="56" t="s">
        <v>11428</v>
      </c>
      <c r="H2648" s="56">
        <v>400303</v>
      </c>
      <c r="I2648" s="56" t="s">
        <v>11615</v>
      </c>
      <c r="J2648" s="56" t="s">
        <v>5623</v>
      </c>
      <c r="K2648" s="56" t="s">
        <v>5049</v>
      </c>
      <c r="L2648" s="56" t="s">
        <v>7138</v>
      </c>
      <c r="M2648" s="73">
        <v>40672</v>
      </c>
      <c r="N2648" s="56"/>
      <c r="O2648" s="56"/>
      <c r="P2648" s="56" t="s">
        <v>1304</v>
      </c>
      <c r="Q2648" s="56"/>
      <c r="R2648" s="56" t="s">
        <v>18</v>
      </c>
      <c r="S2648" s="56" t="s">
        <v>11415</v>
      </c>
      <c r="T2648" s="56" t="s">
        <v>7140</v>
      </c>
      <c r="U2648" s="57">
        <v>4584094</v>
      </c>
      <c r="V2648" s="57">
        <v>-2394816.16</v>
      </c>
      <c r="W2648" s="57">
        <v>2189277.84</v>
      </c>
      <c r="X2648" s="57">
        <v>0</v>
      </c>
      <c r="Y2648" s="73">
        <v>40672</v>
      </c>
      <c r="Z2648" s="57">
        <v>-221394.8</v>
      </c>
      <c r="AA2648" s="57">
        <v>0</v>
      </c>
      <c r="AB2648" s="57">
        <v>1967883.04</v>
      </c>
      <c r="AC2648" s="57">
        <v>0</v>
      </c>
      <c r="AD2648" s="56" t="s">
        <v>9255</v>
      </c>
      <c r="AE2648" s="57">
        <v>0</v>
      </c>
      <c r="AF2648" s="57">
        <v>0</v>
      </c>
      <c r="AG2648" s="57">
        <v>0</v>
      </c>
      <c r="AI2648"/>
      <c r="AJ2648"/>
    </row>
    <row r="2649" spans="1:36">
      <c r="A2649" s="56" t="s">
        <v>48</v>
      </c>
      <c r="B2649" s="56" t="s">
        <v>11427</v>
      </c>
      <c r="C2649" s="56">
        <v>2101010050</v>
      </c>
      <c r="D2649" s="56" t="s">
        <v>43</v>
      </c>
      <c r="E2649" s="56">
        <v>2101020050</v>
      </c>
      <c r="F2649" s="56">
        <v>5401010050</v>
      </c>
      <c r="G2649" s="56" t="s">
        <v>11428</v>
      </c>
      <c r="H2649" s="56">
        <v>400303</v>
      </c>
      <c r="I2649" s="56" t="s">
        <v>11577</v>
      </c>
      <c r="J2649" s="56" t="s">
        <v>5631</v>
      </c>
      <c r="K2649" s="56" t="s">
        <v>4592</v>
      </c>
      <c r="L2649" s="56" t="s">
        <v>7138</v>
      </c>
      <c r="M2649" s="73">
        <v>40672</v>
      </c>
      <c r="N2649" s="56"/>
      <c r="O2649" s="56"/>
      <c r="P2649" s="56" t="s">
        <v>1304</v>
      </c>
      <c r="Q2649" s="56"/>
      <c r="R2649" s="56" t="s">
        <v>18</v>
      </c>
      <c r="S2649" s="56" t="s">
        <v>11415</v>
      </c>
      <c r="T2649" s="56" t="s">
        <v>7140</v>
      </c>
      <c r="U2649" s="57">
        <v>1872317</v>
      </c>
      <c r="V2649" s="57">
        <v>-978133.3</v>
      </c>
      <c r="W2649" s="57">
        <v>894183.7</v>
      </c>
      <c r="X2649" s="57">
        <v>0</v>
      </c>
      <c r="Y2649" s="73">
        <v>40672</v>
      </c>
      <c r="Z2649" s="57">
        <v>-90425.99</v>
      </c>
      <c r="AA2649" s="57">
        <v>0</v>
      </c>
      <c r="AB2649" s="57">
        <v>803757.71</v>
      </c>
      <c r="AC2649" s="57">
        <v>0</v>
      </c>
      <c r="AD2649" s="56" t="s">
        <v>9255</v>
      </c>
      <c r="AE2649" s="57">
        <v>0</v>
      </c>
      <c r="AF2649" s="57">
        <v>0</v>
      </c>
      <c r="AG2649" s="57">
        <v>0</v>
      </c>
      <c r="AI2649"/>
      <c r="AJ2649"/>
    </row>
    <row r="2650" spans="1:36">
      <c r="A2650" s="56" t="s">
        <v>48</v>
      </c>
      <c r="B2650" s="56" t="s">
        <v>11427</v>
      </c>
      <c r="C2650" s="56">
        <v>2101010050</v>
      </c>
      <c r="D2650" s="56" t="s">
        <v>43</v>
      </c>
      <c r="E2650" s="56">
        <v>2101020050</v>
      </c>
      <c r="F2650" s="56">
        <v>5401010050</v>
      </c>
      <c r="G2650" s="56" t="s">
        <v>11428</v>
      </c>
      <c r="H2650" s="56">
        <v>400303</v>
      </c>
      <c r="I2650" s="56" t="s">
        <v>11616</v>
      </c>
      <c r="J2650" s="56" t="s">
        <v>5386</v>
      </c>
      <c r="K2650" s="56" t="s">
        <v>4554</v>
      </c>
      <c r="L2650" s="56" t="s">
        <v>7138</v>
      </c>
      <c r="M2650" s="73">
        <v>40672</v>
      </c>
      <c r="N2650" s="56"/>
      <c r="O2650" s="56"/>
      <c r="P2650" s="56" t="s">
        <v>1304</v>
      </c>
      <c r="Q2650" s="56"/>
      <c r="R2650" s="56" t="s">
        <v>18</v>
      </c>
      <c r="S2650" s="56" t="s">
        <v>11415</v>
      </c>
      <c r="T2650" s="56" t="s">
        <v>7140</v>
      </c>
      <c r="U2650" s="57">
        <v>174535</v>
      </c>
      <c r="V2650" s="57">
        <v>-91180.39</v>
      </c>
      <c r="W2650" s="57">
        <v>83354.61</v>
      </c>
      <c r="X2650" s="57">
        <v>0</v>
      </c>
      <c r="Y2650" s="73">
        <v>40672</v>
      </c>
      <c r="Z2650" s="57">
        <v>-8429.39</v>
      </c>
      <c r="AA2650" s="57">
        <v>0</v>
      </c>
      <c r="AB2650" s="57">
        <v>74925.22</v>
      </c>
      <c r="AC2650" s="57">
        <v>0</v>
      </c>
      <c r="AD2650" s="56" t="s">
        <v>9255</v>
      </c>
      <c r="AE2650" s="57">
        <v>0</v>
      </c>
      <c r="AF2650" s="57">
        <v>0</v>
      </c>
      <c r="AG2650" s="57">
        <v>0</v>
      </c>
      <c r="AI2650"/>
      <c r="AJ2650"/>
    </row>
    <row r="2651" spans="1:36">
      <c r="A2651" s="56" t="s">
        <v>48</v>
      </c>
      <c r="B2651" s="56" t="s">
        <v>11427</v>
      </c>
      <c r="C2651" s="56">
        <v>2101010050</v>
      </c>
      <c r="D2651" s="56" t="s">
        <v>43</v>
      </c>
      <c r="E2651" s="56">
        <v>2101020050</v>
      </c>
      <c r="F2651" s="56">
        <v>5401010050</v>
      </c>
      <c r="G2651" s="56" t="s">
        <v>11428</v>
      </c>
      <c r="H2651" s="56">
        <v>400303</v>
      </c>
      <c r="I2651" s="56" t="s">
        <v>11521</v>
      </c>
      <c r="J2651" s="56" t="s">
        <v>5551</v>
      </c>
      <c r="K2651" s="56" t="s">
        <v>4891</v>
      </c>
      <c r="L2651" s="56" t="s">
        <v>7138</v>
      </c>
      <c r="M2651" s="73">
        <v>40672</v>
      </c>
      <c r="N2651" s="56"/>
      <c r="O2651" s="56"/>
      <c r="P2651" s="56" t="s">
        <v>1304</v>
      </c>
      <c r="Q2651" s="56"/>
      <c r="R2651" s="56" t="s">
        <v>18</v>
      </c>
      <c r="S2651" s="56" t="s">
        <v>11415</v>
      </c>
      <c r="T2651" s="56" t="s">
        <v>7140</v>
      </c>
      <c r="U2651" s="57">
        <v>121661989</v>
      </c>
      <c r="V2651" s="57">
        <v>-63558487.659999996</v>
      </c>
      <c r="W2651" s="57">
        <v>58103501.340000004</v>
      </c>
      <c r="X2651" s="57">
        <v>0</v>
      </c>
      <c r="Y2651" s="73">
        <v>40672</v>
      </c>
      <c r="Z2651" s="57">
        <v>-5875824.9000000004</v>
      </c>
      <c r="AA2651" s="57">
        <v>0</v>
      </c>
      <c r="AB2651" s="57">
        <v>52227676.439999998</v>
      </c>
      <c r="AC2651" s="57">
        <v>0</v>
      </c>
      <c r="AD2651" s="56" t="s">
        <v>9255</v>
      </c>
      <c r="AE2651" s="57">
        <v>0</v>
      </c>
      <c r="AF2651" s="57">
        <v>0</v>
      </c>
      <c r="AG2651" s="57">
        <v>0</v>
      </c>
      <c r="AI2651"/>
      <c r="AJ2651"/>
    </row>
    <row r="2652" spans="1:36">
      <c r="A2652" s="56" t="s">
        <v>48</v>
      </c>
      <c r="B2652" s="56" t="s">
        <v>11427</v>
      </c>
      <c r="C2652" s="56">
        <v>2101010050</v>
      </c>
      <c r="D2652" s="56" t="s">
        <v>43</v>
      </c>
      <c r="E2652" s="56">
        <v>2101020050</v>
      </c>
      <c r="F2652" s="56">
        <v>5401010050</v>
      </c>
      <c r="G2652" s="56" t="s">
        <v>11428</v>
      </c>
      <c r="H2652" s="56">
        <v>400303</v>
      </c>
      <c r="I2652" s="56" t="s">
        <v>11521</v>
      </c>
      <c r="J2652" s="56" t="s">
        <v>5552</v>
      </c>
      <c r="K2652" s="56" t="s">
        <v>4895</v>
      </c>
      <c r="L2652" s="56" t="s">
        <v>7138</v>
      </c>
      <c r="M2652" s="73">
        <v>40672</v>
      </c>
      <c r="N2652" s="56"/>
      <c r="O2652" s="56"/>
      <c r="P2652" s="56" t="s">
        <v>1304</v>
      </c>
      <c r="Q2652" s="56"/>
      <c r="R2652" s="56" t="s">
        <v>18</v>
      </c>
      <c r="S2652" s="56" t="s">
        <v>11415</v>
      </c>
      <c r="T2652" s="56" t="s">
        <v>7140</v>
      </c>
      <c r="U2652" s="57">
        <v>41874439</v>
      </c>
      <c r="V2652" s="57">
        <v>-21875986.379999999</v>
      </c>
      <c r="W2652" s="57">
        <v>19998452.620000001</v>
      </c>
      <c r="X2652" s="57">
        <v>0</v>
      </c>
      <c r="Y2652" s="73">
        <v>40672</v>
      </c>
      <c r="Z2652" s="57">
        <v>-2022380.81</v>
      </c>
      <c r="AA2652" s="57">
        <v>0</v>
      </c>
      <c r="AB2652" s="57">
        <v>17976071.809999999</v>
      </c>
      <c r="AC2652" s="57">
        <v>0</v>
      </c>
      <c r="AD2652" s="56" t="s">
        <v>9255</v>
      </c>
      <c r="AE2652" s="57">
        <v>0</v>
      </c>
      <c r="AF2652" s="57">
        <v>0</v>
      </c>
      <c r="AG2652" s="57">
        <v>0</v>
      </c>
      <c r="AI2652"/>
      <c r="AJ2652"/>
    </row>
    <row r="2653" spans="1:36">
      <c r="A2653" s="56" t="s">
        <v>48</v>
      </c>
      <c r="B2653" s="56" t="s">
        <v>11427</v>
      </c>
      <c r="C2653" s="56">
        <v>2101010050</v>
      </c>
      <c r="D2653" s="56" t="s">
        <v>43</v>
      </c>
      <c r="E2653" s="56">
        <v>2101020050</v>
      </c>
      <c r="F2653" s="56">
        <v>5401010050</v>
      </c>
      <c r="G2653" s="56" t="s">
        <v>11428</v>
      </c>
      <c r="H2653" s="56">
        <v>400303</v>
      </c>
      <c r="I2653" s="56" t="s">
        <v>11521</v>
      </c>
      <c r="J2653" s="56" t="s">
        <v>5561</v>
      </c>
      <c r="K2653" s="56" t="s">
        <v>4931</v>
      </c>
      <c r="L2653" s="56" t="s">
        <v>7138</v>
      </c>
      <c r="M2653" s="73">
        <v>40672</v>
      </c>
      <c r="N2653" s="56"/>
      <c r="O2653" s="56"/>
      <c r="P2653" s="56" t="s">
        <v>1304</v>
      </c>
      <c r="Q2653" s="56"/>
      <c r="R2653" s="56" t="s">
        <v>18</v>
      </c>
      <c r="S2653" s="56" t="s">
        <v>11415</v>
      </c>
      <c r="T2653" s="56" t="s">
        <v>7140</v>
      </c>
      <c r="U2653" s="57">
        <v>1116728</v>
      </c>
      <c r="V2653" s="57">
        <v>-583399.43999999994</v>
      </c>
      <c r="W2653" s="57">
        <v>533328.56000000006</v>
      </c>
      <c r="X2653" s="57">
        <v>0</v>
      </c>
      <c r="Y2653" s="73">
        <v>40672</v>
      </c>
      <c r="Z2653" s="57">
        <v>-53933.85</v>
      </c>
      <c r="AA2653" s="57">
        <v>0</v>
      </c>
      <c r="AB2653" s="57">
        <v>479394.71</v>
      </c>
      <c r="AC2653" s="57">
        <v>0</v>
      </c>
      <c r="AD2653" s="56" t="s">
        <v>9255</v>
      </c>
      <c r="AE2653" s="57">
        <v>0</v>
      </c>
      <c r="AF2653" s="57">
        <v>0</v>
      </c>
      <c r="AG2653" s="57">
        <v>0</v>
      </c>
      <c r="AI2653"/>
      <c r="AJ2653"/>
    </row>
    <row r="2654" spans="1:36">
      <c r="A2654" s="56" t="s">
        <v>48</v>
      </c>
      <c r="B2654" s="56" t="s">
        <v>11427</v>
      </c>
      <c r="C2654" s="56">
        <v>2101010050</v>
      </c>
      <c r="D2654" s="56" t="s">
        <v>43</v>
      </c>
      <c r="E2654" s="56">
        <v>2101020050</v>
      </c>
      <c r="F2654" s="56">
        <v>5401010050</v>
      </c>
      <c r="G2654" s="56" t="s">
        <v>11428</v>
      </c>
      <c r="H2654" s="56">
        <v>400303</v>
      </c>
      <c r="I2654" s="56" t="s">
        <v>11521</v>
      </c>
      <c r="J2654" s="56" t="s">
        <v>5562</v>
      </c>
      <c r="K2654" s="56" t="s">
        <v>2260</v>
      </c>
      <c r="L2654" s="56" t="s">
        <v>7138</v>
      </c>
      <c r="M2654" s="73">
        <v>40672</v>
      </c>
      <c r="N2654" s="56"/>
      <c r="O2654" s="56"/>
      <c r="P2654" s="56" t="s">
        <v>1304</v>
      </c>
      <c r="Q2654" s="56"/>
      <c r="R2654" s="56" t="s">
        <v>18</v>
      </c>
      <c r="S2654" s="56" t="s">
        <v>11415</v>
      </c>
      <c r="T2654" s="56" t="s">
        <v>7140</v>
      </c>
      <c r="U2654" s="57">
        <v>13444296</v>
      </c>
      <c r="V2654" s="57">
        <v>-7023550.21</v>
      </c>
      <c r="W2654" s="57">
        <v>6420745.79</v>
      </c>
      <c r="X2654" s="57">
        <v>0</v>
      </c>
      <c r="Y2654" s="73">
        <v>40672</v>
      </c>
      <c r="Z2654" s="57">
        <v>-649309.89</v>
      </c>
      <c r="AA2654" s="57">
        <v>0</v>
      </c>
      <c r="AB2654" s="57">
        <v>5771435.9000000004</v>
      </c>
      <c r="AC2654" s="57">
        <v>0</v>
      </c>
      <c r="AD2654" s="56" t="s">
        <v>9255</v>
      </c>
      <c r="AE2654" s="57">
        <v>0</v>
      </c>
      <c r="AF2654" s="57">
        <v>0</v>
      </c>
      <c r="AG2654" s="57">
        <v>0</v>
      </c>
      <c r="AI2654"/>
      <c r="AJ2654"/>
    </row>
    <row r="2655" spans="1:36">
      <c r="A2655" s="56" t="s">
        <v>48</v>
      </c>
      <c r="B2655" s="56" t="s">
        <v>11427</v>
      </c>
      <c r="C2655" s="56">
        <v>2101010050</v>
      </c>
      <c r="D2655" s="56" t="s">
        <v>43</v>
      </c>
      <c r="E2655" s="56">
        <v>2101020050</v>
      </c>
      <c r="F2655" s="56">
        <v>5401010050</v>
      </c>
      <c r="G2655" s="56" t="s">
        <v>11428</v>
      </c>
      <c r="H2655" s="56">
        <v>400303</v>
      </c>
      <c r="I2655" s="56" t="s">
        <v>11521</v>
      </c>
      <c r="J2655" s="56" t="s">
        <v>5565</v>
      </c>
      <c r="K2655" s="56" t="s">
        <v>4938</v>
      </c>
      <c r="L2655" s="56" t="s">
        <v>7138</v>
      </c>
      <c r="M2655" s="73">
        <v>40672</v>
      </c>
      <c r="N2655" s="56"/>
      <c r="O2655" s="56"/>
      <c r="P2655" s="56" t="s">
        <v>1304</v>
      </c>
      <c r="Q2655" s="56"/>
      <c r="R2655" s="56" t="s">
        <v>18</v>
      </c>
      <c r="S2655" s="56" t="s">
        <v>11415</v>
      </c>
      <c r="T2655" s="56" t="s">
        <v>7140</v>
      </c>
      <c r="U2655" s="57">
        <v>276211766</v>
      </c>
      <c r="V2655" s="57">
        <v>-144298167.24000001</v>
      </c>
      <c r="W2655" s="57">
        <v>131913598.76000001</v>
      </c>
      <c r="X2655" s="57">
        <v>0</v>
      </c>
      <c r="Y2655" s="73">
        <v>40672</v>
      </c>
      <c r="Z2655" s="57">
        <v>-13340008.619999999</v>
      </c>
      <c r="AA2655" s="57">
        <v>0</v>
      </c>
      <c r="AB2655" s="57">
        <v>118573590.14</v>
      </c>
      <c r="AC2655" s="57">
        <v>0</v>
      </c>
      <c r="AD2655" s="56" t="s">
        <v>9255</v>
      </c>
      <c r="AE2655" s="57">
        <v>0</v>
      </c>
      <c r="AF2655" s="57">
        <v>0</v>
      </c>
      <c r="AG2655" s="57">
        <v>0</v>
      </c>
      <c r="AI2655"/>
      <c r="AJ2655"/>
    </row>
    <row r="2656" spans="1:36">
      <c r="A2656" s="56" t="s">
        <v>48</v>
      </c>
      <c r="B2656" s="56" t="s">
        <v>11427</v>
      </c>
      <c r="C2656" s="56">
        <v>2101010050</v>
      </c>
      <c r="D2656" s="56" t="s">
        <v>43</v>
      </c>
      <c r="E2656" s="56">
        <v>2101020050</v>
      </c>
      <c r="F2656" s="56">
        <v>5401010050</v>
      </c>
      <c r="G2656" s="56" t="s">
        <v>11428</v>
      </c>
      <c r="H2656" s="56">
        <v>400303</v>
      </c>
      <c r="I2656" s="56" t="s">
        <v>11521</v>
      </c>
      <c r="J2656" s="56" t="s">
        <v>5577</v>
      </c>
      <c r="K2656" s="56" t="s">
        <v>4967</v>
      </c>
      <c r="L2656" s="56" t="s">
        <v>7138</v>
      </c>
      <c r="M2656" s="73">
        <v>40672</v>
      </c>
      <c r="N2656" s="56"/>
      <c r="O2656" s="56"/>
      <c r="P2656" s="56" t="s">
        <v>1304</v>
      </c>
      <c r="Q2656" s="56"/>
      <c r="R2656" s="56" t="s">
        <v>18</v>
      </c>
      <c r="S2656" s="56" t="s">
        <v>11415</v>
      </c>
      <c r="T2656" s="56" t="s">
        <v>7140</v>
      </c>
      <c r="U2656" s="57">
        <v>6142433</v>
      </c>
      <c r="V2656" s="57">
        <v>-3208921.65</v>
      </c>
      <c r="W2656" s="57">
        <v>2933511.35</v>
      </c>
      <c r="X2656" s="57">
        <v>0</v>
      </c>
      <c r="Y2656" s="73">
        <v>40672</v>
      </c>
      <c r="Z2656" s="57">
        <v>-296656.8</v>
      </c>
      <c r="AA2656" s="57">
        <v>0</v>
      </c>
      <c r="AB2656" s="57">
        <v>2636854.5499999998</v>
      </c>
      <c r="AC2656" s="57">
        <v>0</v>
      </c>
      <c r="AD2656" s="56" t="s">
        <v>9255</v>
      </c>
      <c r="AE2656" s="57">
        <v>0</v>
      </c>
      <c r="AF2656" s="57">
        <v>0</v>
      </c>
      <c r="AG2656" s="57">
        <v>0</v>
      </c>
      <c r="AI2656"/>
      <c r="AJ2656"/>
    </row>
    <row r="2657" spans="1:36">
      <c r="A2657" s="56" t="s">
        <v>48</v>
      </c>
      <c r="B2657" s="56" t="s">
        <v>11427</v>
      </c>
      <c r="C2657" s="56">
        <v>2101010050</v>
      </c>
      <c r="D2657" s="56" t="s">
        <v>43</v>
      </c>
      <c r="E2657" s="56">
        <v>2101020050</v>
      </c>
      <c r="F2657" s="56">
        <v>5401010050</v>
      </c>
      <c r="G2657" s="56" t="s">
        <v>11428</v>
      </c>
      <c r="H2657" s="56">
        <v>400303</v>
      </c>
      <c r="I2657" s="56" t="s">
        <v>11521</v>
      </c>
      <c r="J2657" s="56" t="s">
        <v>5578</v>
      </c>
      <c r="K2657" s="56" t="s">
        <v>4969</v>
      </c>
      <c r="L2657" s="56" t="s">
        <v>7138</v>
      </c>
      <c r="M2657" s="73">
        <v>40672</v>
      </c>
      <c r="N2657" s="56"/>
      <c r="O2657" s="56"/>
      <c r="P2657" s="56" t="s">
        <v>1304</v>
      </c>
      <c r="Q2657" s="56"/>
      <c r="R2657" s="56" t="s">
        <v>18</v>
      </c>
      <c r="S2657" s="56" t="s">
        <v>11415</v>
      </c>
      <c r="T2657" s="56" t="s">
        <v>7140</v>
      </c>
      <c r="U2657" s="57">
        <v>3662424</v>
      </c>
      <c r="V2657" s="57">
        <v>-1913318.69</v>
      </c>
      <c r="W2657" s="57">
        <v>1749105.31</v>
      </c>
      <c r="X2657" s="57">
        <v>0</v>
      </c>
      <c r="Y2657" s="73">
        <v>40672</v>
      </c>
      <c r="Z2657" s="57">
        <v>-176881.53</v>
      </c>
      <c r="AA2657" s="57">
        <v>0</v>
      </c>
      <c r="AB2657" s="57">
        <v>1572223.78</v>
      </c>
      <c r="AC2657" s="57">
        <v>0</v>
      </c>
      <c r="AD2657" s="56" t="s">
        <v>9255</v>
      </c>
      <c r="AE2657" s="57">
        <v>0</v>
      </c>
      <c r="AF2657" s="57">
        <v>0</v>
      </c>
      <c r="AG2657" s="57">
        <v>0</v>
      </c>
      <c r="AI2657"/>
      <c r="AJ2657"/>
    </row>
    <row r="2658" spans="1:36">
      <c r="A2658" s="56" t="s">
        <v>48</v>
      </c>
      <c r="B2658" s="56" t="s">
        <v>11427</v>
      </c>
      <c r="C2658" s="56">
        <v>2101010050</v>
      </c>
      <c r="D2658" s="56" t="s">
        <v>43</v>
      </c>
      <c r="E2658" s="56">
        <v>2101020050</v>
      </c>
      <c r="F2658" s="56">
        <v>5401010050</v>
      </c>
      <c r="G2658" s="56" t="s">
        <v>11428</v>
      </c>
      <c r="H2658" s="56">
        <v>400303</v>
      </c>
      <c r="I2658" s="56" t="s">
        <v>11521</v>
      </c>
      <c r="J2658" s="56" t="s">
        <v>5579</v>
      </c>
      <c r="K2658" s="56" t="s">
        <v>4971</v>
      </c>
      <c r="L2658" s="56" t="s">
        <v>7138</v>
      </c>
      <c r="M2658" s="73">
        <v>40672</v>
      </c>
      <c r="N2658" s="56"/>
      <c r="O2658" s="56"/>
      <c r="P2658" s="56" t="s">
        <v>1304</v>
      </c>
      <c r="Q2658" s="56"/>
      <c r="R2658" s="56" t="s">
        <v>18</v>
      </c>
      <c r="S2658" s="56" t="s">
        <v>11415</v>
      </c>
      <c r="T2658" s="56" t="s">
        <v>7140</v>
      </c>
      <c r="U2658" s="57">
        <v>1299458</v>
      </c>
      <c r="V2658" s="57">
        <v>-678861.02</v>
      </c>
      <c r="W2658" s="57">
        <v>620596.98</v>
      </c>
      <c r="X2658" s="57">
        <v>0</v>
      </c>
      <c r="Y2658" s="73">
        <v>40672</v>
      </c>
      <c r="Z2658" s="57">
        <v>-62759.03</v>
      </c>
      <c r="AA2658" s="57">
        <v>0</v>
      </c>
      <c r="AB2658" s="57">
        <v>557837.94999999995</v>
      </c>
      <c r="AC2658" s="57">
        <v>0</v>
      </c>
      <c r="AD2658" s="56" t="s">
        <v>9255</v>
      </c>
      <c r="AE2658" s="57">
        <v>0</v>
      </c>
      <c r="AF2658" s="57">
        <v>0</v>
      </c>
      <c r="AG2658" s="57">
        <v>0</v>
      </c>
      <c r="AI2658"/>
      <c r="AJ2658"/>
    </row>
    <row r="2659" spans="1:36">
      <c r="A2659" s="56" t="s">
        <v>48</v>
      </c>
      <c r="B2659" s="56" t="s">
        <v>11427</v>
      </c>
      <c r="C2659" s="56">
        <v>2101010050</v>
      </c>
      <c r="D2659" s="56" t="s">
        <v>43</v>
      </c>
      <c r="E2659" s="56">
        <v>2101020050</v>
      </c>
      <c r="F2659" s="56">
        <v>5401010050</v>
      </c>
      <c r="G2659" s="56" t="s">
        <v>11428</v>
      </c>
      <c r="H2659" s="56">
        <v>400303</v>
      </c>
      <c r="I2659" s="56" t="s">
        <v>11521</v>
      </c>
      <c r="J2659" s="56" t="s">
        <v>5580</v>
      </c>
      <c r="K2659" s="56" t="s">
        <v>4973</v>
      </c>
      <c r="L2659" s="56" t="s">
        <v>7138</v>
      </c>
      <c r="M2659" s="73">
        <v>40672</v>
      </c>
      <c r="N2659" s="56"/>
      <c r="O2659" s="56"/>
      <c r="P2659" s="56" t="s">
        <v>1304</v>
      </c>
      <c r="Q2659" s="56"/>
      <c r="R2659" s="56" t="s">
        <v>18</v>
      </c>
      <c r="S2659" s="56" t="s">
        <v>11415</v>
      </c>
      <c r="T2659" s="56" t="s">
        <v>7140</v>
      </c>
      <c r="U2659" s="57">
        <v>12084619</v>
      </c>
      <c r="V2659" s="57">
        <v>-6306726.3200000003</v>
      </c>
      <c r="W2659" s="57">
        <v>5777892.6799999997</v>
      </c>
      <c r="X2659" s="57">
        <v>0</v>
      </c>
      <c r="Y2659" s="73">
        <v>40672</v>
      </c>
      <c r="Z2659" s="57">
        <v>-584377.07999999996</v>
      </c>
      <c r="AA2659" s="57">
        <v>0</v>
      </c>
      <c r="AB2659" s="57">
        <v>5193515.5999999996</v>
      </c>
      <c r="AC2659" s="57">
        <v>0</v>
      </c>
      <c r="AD2659" s="56" t="s">
        <v>9255</v>
      </c>
      <c r="AE2659" s="57">
        <v>0</v>
      </c>
      <c r="AF2659" s="57">
        <v>0</v>
      </c>
      <c r="AG2659" s="57">
        <v>0</v>
      </c>
      <c r="AI2659"/>
      <c r="AJ2659"/>
    </row>
    <row r="2660" spans="1:36">
      <c r="A2660" s="56" t="s">
        <v>48</v>
      </c>
      <c r="B2660" s="56" t="s">
        <v>11427</v>
      </c>
      <c r="C2660" s="56">
        <v>2101010050</v>
      </c>
      <c r="D2660" s="56" t="s">
        <v>43</v>
      </c>
      <c r="E2660" s="56">
        <v>2101020050</v>
      </c>
      <c r="F2660" s="56">
        <v>5401010050</v>
      </c>
      <c r="G2660" s="56" t="s">
        <v>11428</v>
      </c>
      <c r="H2660" s="56">
        <v>400303</v>
      </c>
      <c r="I2660" s="56" t="s">
        <v>11521</v>
      </c>
      <c r="J2660" s="56" t="s">
        <v>5581</v>
      </c>
      <c r="K2660" s="56" t="s">
        <v>4975</v>
      </c>
      <c r="L2660" s="56" t="s">
        <v>7138</v>
      </c>
      <c r="M2660" s="73">
        <v>40672</v>
      </c>
      <c r="N2660" s="56"/>
      <c r="O2660" s="56"/>
      <c r="P2660" s="56" t="s">
        <v>1304</v>
      </c>
      <c r="Q2660" s="56"/>
      <c r="R2660" s="56" t="s">
        <v>18</v>
      </c>
      <c r="S2660" s="56" t="s">
        <v>11415</v>
      </c>
      <c r="T2660" s="56" t="s">
        <v>7140</v>
      </c>
      <c r="U2660" s="57">
        <v>4893513</v>
      </c>
      <c r="V2660" s="57">
        <v>-2556462.35</v>
      </c>
      <c r="W2660" s="57">
        <v>2337050.65</v>
      </c>
      <c r="X2660" s="57">
        <v>0</v>
      </c>
      <c r="Y2660" s="73">
        <v>40672</v>
      </c>
      <c r="Z2660" s="57">
        <v>-236338.6</v>
      </c>
      <c r="AA2660" s="57">
        <v>0</v>
      </c>
      <c r="AB2660" s="57">
        <v>2100712.0499999998</v>
      </c>
      <c r="AC2660" s="57">
        <v>0</v>
      </c>
      <c r="AD2660" s="56" t="s">
        <v>9255</v>
      </c>
      <c r="AE2660" s="57">
        <v>0</v>
      </c>
      <c r="AF2660" s="57">
        <v>0</v>
      </c>
      <c r="AG2660" s="57">
        <v>0</v>
      </c>
      <c r="AI2660"/>
      <c r="AJ2660"/>
    </row>
    <row r="2661" spans="1:36">
      <c r="A2661" s="56" t="s">
        <v>48</v>
      </c>
      <c r="B2661" s="56" t="s">
        <v>11427</v>
      </c>
      <c r="C2661" s="56">
        <v>2101010050</v>
      </c>
      <c r="D2661" s="56" t="s">
        <v>43</v>
      </c>
      <c r="E2661" s="56">
        <v>2101020050</v>
      </c>
      <c r="F2661" s="56">
        <v>5401010050</v>
      </c>
      <c r="G2661" s="56" t="s">
        <v>11428</v>
      </c>
      <c r="H2661" s="56">
        <v>400303</v>
      </c>
      <c r="I2661" s="56" t="s">
        <v>11582</v>
      </c>
      <c r="J2661" s="56" t="s">
        <v>5591</v>
      </c>
      <c r="K2661" s="56" t="s">
        <v>4991</v>
      </c>
      <c r="L2661" s="56" t="s">
        <v>7138</v>
      </c>
      <c r="M2661" s="73">
        <v>41263</v>
      </c>
      <c r="N2661" s="56"/>
      <c r="O2661" s="56"/>
      <c r="P2661" s="56" t="s">
        <v>1304</v>
      </c>
      <c r="Q2661" s="56"/>
      <c r="R2661" s="56" t="s">
        <v>18</v>
      </c>
      <c r="S2661" s="56" t="s">
        <v>11415</v>
      </c>
      <c r="T2661" s="56" t="s">
        <v>7140</v>
      </c>
      <c r="U2661" s="57">
        <v>608865</v>
      </c>
      <c r="V2661" s="57">
        <v>-266097.48</v>
      </c>
      <c r="W2661" s="57">
        <v>342767.52</v>
      </c>
      <c r="X2661" s="57">
        <v>0</v>
      </c>
      <c r="Y2661" s="73">
        <v>41263</v>
      </c>
      <c r="Z2661" s="57">
        <v>-29401.439999999999</v>
      </c>
      <c r="AA2661" s="57">
        <v>0</v>
      </c>
      <c r="AB2661" s="57">
        <v>313366.08</v>
      </c>
      <c r="AC2661" s="57">
        <v>0</v>
      </c>
      <c r="AD2661" s="56" t="s">
        <v>9255</v>
      </c>
      <c r="AE2661" s="57">
        <v>0</v>
      </c>
      <c r="AF2661" s="57">
        <v>0</v>
      </c>
      <c r="AG2661" s="57">
        <v>0</v>
      </c>
      <c r="AI2661"/>
      <c r="AJ2661"/>
    </row>
    <row r="2662" spans="1:36">
      <c r="A2662" s="56" t="s">
        <v>48</v>
      </c>
      <c r="B2662" s="56" t="s">
        <v>11427</v>
      </c>
      <c r="C2662" s="56">
        <v>2101010050</v>
      </c>
      <c r="D2662" s="56" t="s">
        <v>43</v>
      </c>
      <c r="E2662" s="56">
        <v>2101020050</v>
      </c>
      <c r="F2662" s="56">
        <v>5401010050</v>
      </c>
      <c r="G2662" s="56" t="s">
        <v>11428</v>
      </c>
      <c r="H2662" s="56">
        <v>400303</v>
      </c>
      <c r="I2662" s="56" t="s">
        <v>11582</v>
      </c>
      <c r="J2662" s="56" t="s">
        <v>5595</v>
      </c>
      <c r="K2662" s="56" t="s">
        <v>2260</v>
      </c>
      <c r="L2662" s="56" t="s">
        <v>7138</v>
      </c>
      <c r="M2662" s="73">
        <v>41263</v>
      </c>
      <c r="N2662" s="56"/>
      <c r="O2662" s="56"/>
      <c r="P2662" s="56" t="s">
        <v>1304</v>
      </c>
      <c r="Q2662" s="56"/>
      <c r="R2662" s="56" t="s">
        <v>18</v>
      </c>
      <c r="S2662" s="56" t="s">
        <v>11415</v>
      </c>
      <c r="T2662" s="56" t="s">
        <v>7140</v>
      </c>
      <c r="U2662" s="57">
        <v>212828813</v>
      </c>
      <c r="V2662" s="57">
        <v>-93014375.599999994</v>
      </c>
      <c r="W2662" s="57">
        <v>119814437.40000001</v>
      </c>
      <c r="X2662" s="57">
        <v>0</v>
      </c>
      <c r="Y2662" s="73">
        <v>41263</v>
      </c>
      <c r="Z2662" s="57">
        <v>-10277277.6</v>
      </c>
      <c r="AA2662" s="57">
        <v>0</v>
      </c>
      <c r="AB2662" s="57">
        <v>109537159.8</v>
      </c>
      <c r="AC2662" s="57">
        <v>0</v>
      </c>
      <c r="AD2662" s="56" t="s">
        <v>9255</v>
      </c>
      <c r="AE2662" s="57">
        <v>0</v>
      </c>
      <c r="AF2662" s="57">
        <v>0</v>
      </c>
      <c r="AG2662" s="57">
        <v>0</v>
      </c>
      <c r="AI2662"/>
      <c r="AJ2662"/>
    </row>
    <row r="2663" spans="1:36">
      <c r="A2663" s="56" t="s">
        <v>48</v>
      </c>
      <c r="B2663" s="56" t="s">
        <v>11427</v>
      </c>
      <c r="C2663" s="56">
        <v>2101010050</v>
      </c>
      <c r="D2663" s="56" t="s">
        <v>43</v>
      </c>
      <c r="E2663" s="56">
        <v>2101020050</v>
      </c>
      <c r="F2663" s="56">
        <v>5401010050</v>
      </c>
      <c r="G2663" s="56" t="s">
        <v>11428</v>
      </c>
      <c r="H2663" s="56">
        <v>400304</v>
      </c>
      <c r="I2663" s="56" t="s">
        <v>11522</v>
      </c>
      <c r="J2663" s="56" t="s">
        <v>5672</v>
      </c>
      <c r="K2663" s="56" t="s">
        <v>4622</v>
      </c>
      <c r="L2663" s="56" t="s">
        <v>7138</v>
      </c>
      <c r="M2663" s="73">
        <v>40832</v>
      </c>
      <c r="N2663" s="56"/>
      <c r="O2663" s="56"/>
      <c r="P2663" s="56" t="s">
        <v>1304</v>
      </c>
      <c r="Q2663" s="56"/>
      <c r="R2663" s="56" t="s">
        <v>18</v>
      </c>
      <c r="S2663" s="56" t="s">
        <v>11415</v>
      </c>
      <c r="T2663" s="56" t="s">
        <v>7140</v>
      </c>
      <c r="U2663" s="57">
        <v>186494</v>
      </c>
      <c r="V2663" s="57">
        <v>-93112</v>
      </c>
      <c r="W2663" s="57">
        <v>93382</v>
      </c>
      <c r="X2663" s="57">
        <v>0</v>
      </c>
      <c r="Y2663" s="73">
        <v>40832</v>
      </c>
      <c r="Z2663" s="57">
        <v>-9007.1</v>
      </c>
      <c r="AA2663" s="57">
        <v>0</v>
      </c>
      <c r="AB2663" s="57">
        <v>84374.9</v>
      </c>
      <c r="AC2663" s="57">
        <v>0</v>
      </c>
      <c r="AD2663" s="56" t="s">
        <v>9255</v>
      </c>
      <c r="AE2663" s="57">
        <v>0</v>
      </c>
      <c r="AF2663" s="57">
        <v>0</v>
      </c>
      <c r="AG2663" s="57">
        <v>0</v>
      </c>
      <c r="AI2663"/>
      <c r="AJ2663"/>
    </row>
    <row r="2664" spans="1:36">
      <c r="A2664" s="56" t="s">
        <v>48</v>
      </c>
      <c r="B2664" s="56" t="s">
        <v>11427</v>
      </c>
      <c r="C2664" s="56">
        <v>2101010050</v>
      </c>
      <c r="D2664" s="56" t="s">
        <v>43</v>
      </c>
      <c r="E2664" s="56">
        <v>2101020050</v>
      </c>
      <c r="F2664" s="56">
        <v>5401010050</v>
      </c>
      <c r="G2664" s="56" t="s">
        <v>11428</v>
      </c>
      <c r="H2664" s="56">
        <v>400304</v>
      </c>
      <c r="I2664" s="56" t="s">
        <v>11522</v>
      </c>
      <c r="J2664" s="56" t="s">
        <v>5673</v>
      </c>
      <c r="K2664" s="56" t="s">
        <v>4624</v>
      </c>
      <c r="L2664" s="56" t="s">
        <v>7138</v>
      </c>
      <c r="M2664" s="73">
        <v>40832</v>
      </c>
      <c r="N2664" s="56"/>
      <c r="O2664" s="56"/>
      <c r="P2664" s="56" t="s">
        <v>1304</v>
      </c>
      <c r="Q2664" s="56"/>
      <c r="R2664" s="56" t="s">
        <v>18</v>
      </c>
      <c r="S2664" s="56" t="s">
        <v>11415</v>
      </c>
      <c r="T2664" s="56" t="s">
        <v>7140</v>
      </c>
      <c r="U2664" s="57">
        <v>68763</v>
      </c>
      <c r="V2664" s="57">
        <v>-34331.39</v>
      </c>
      <c r="W2664" s="57">
        <v>34431.61</v>
      </c>
      <c r="X2664" s="57">
        <v>0</v>
      </c>
      <c r="Y2664" s="73">
        <v>40832</v>
      </c>
      <c r="Z2664" s="57">
        <v>-3321.08</v>
      </c>
      <c r="AA2664" s="57">
        <v>0</v>
      </c>
      <c r="AB2664" s="57">
        <v>31110.53</v>
      </c>
      <c r="AC2664" s="57">
        <v>0</v>
      </c>
      <c r="AD2664" s="56" t="s">
        <v>9255</v>
      </c>
      <c r="AE2664" s="57">
        <v>0</v>
      </c>
      <c r="AF2664" s="57">
        <v>0</v>
      </c>
      <c r="AG2664" s="57">
        <v>0</v>
      </c>
      <c r="AI2664"/>
      <c r="AJ2664"/>
    </row>
    <row r="2665" spans="1:36">
      <c r="A2665" s="56" t="s">
        <v>48</v>
      </c>
      <c r="B2665" s="56" t="s">
        <v>11427</v>
      </c>
      <c r="C2665" s="56">
        <v>2101010050</v>
      </c>
      <c r="D2665" s="56" t="s">
        <v>43</v>
      </c>
      <c r="E2665" s="56">
        <v>2101020050</v>
      </c>
      <c r="F2665" s="56">
        <v>5401010050</v>
      </c>
      <c r="G2665" s="56" t="s">
        <v>11428</v>
      </c>
      <c r="H2665" s="56">
        <v>400304</v>
      </c>
      <c r="I2665" s="56" t="s">
        <v>11522</v>
      </c>
      <c r="J2665" s="56" t="s">
        <v>5674</v>
      </c>
      <c r="K2665" s="56" t="s">
        <v>4626</v>
      </c>
      <c r="L2665" s="56" t="s">
        <v>7138</v>
      </c>
      <c r="M2665" s="73">
        <v>40832</v>
      </c>
      <c r="N2665" s="56"/>
      <c r="O2665" s="56"/>
      <c r="P2665" s="56" t="s">
        <v>1304</v>
      </c>
      <c r="Q2665" s="56"/>
      <c r="R2665" s="56" t="s">
        <v>18</v>
      </c>
      <c r="S2665" s="56" t="s">
        <v>11415</v>
      </c>
      <c r="T2665" s="56" t="s">
        <v>7140</v>
      </c>
      <c r="U2665" s="57">
        <v>29086</v>
      </c>
      <c r="V2665" s="57">
        <v>-14521.86</v>
      </c>
      <c r="W2665" s="57">
        <v>14564.14</v>
      </c>
      <c r="X2665" s="57">
        <v>0</v>
      </c>
      <c r="Y2665" s="73">
        <v>40832</v>
      </c>
      <c r="Z2665" s="57">
        <v>-1404.78</v>
      </c>
      <c r="AA2665" s="57">
        <v>0</v>
      </c>
      <c r="AB2665" s="57">
        <v>13159.36</v>
      </c>
      <c r="AC2665" s="57">
        <v>0</v>
      </c>
      <c r="AD2665" s="56" t="s">
        <v>9255</v>
      </c>
      <c r="AE2665" s="57">
        <v>0</v>
      </c>
      <c r="AF2665" s="57">
        <v>0</v>
      </c>
      <c r="AG2665" s="57">
        <v>0</v>
      </c>
      <c r="AI2665"/>
      <c r="AJ2665"/>
    </row>
    <row r="2666" spans="1:36">
      <c r="A2666" s="56" t="s">
        <v>48</v>
      </c>
      <c r="B2666" s="56" t="s">
        <v>11427</v>
      </c>
      <c r="C2666" s="56">
        <v>2101010050</v>
      </c>
      <c r="D2666" s="56" t="s">
        <v>43</v>
      </c>
      <c r="E2666" s="56">
        <v>2101020050</v>
      </c>
      <c r="F2666" s="56">
        <v>5401010050</v>
      </c>
      <c r="G2666" s="56" t="s">
        <v>11428</v>
      </c>
      <c r="H2666" s="56">
        <v>400304</v>
      </c>
      <c r="I2666" s="56" t="s">
        <v>11536</v>
      </c>
      <c r="J2666" s="56" t="s">
        <v>5682</v>
      </c>
      <c r="K2666" s="56" t="s">
        <v>4639</v>
      </c>
      <c r="L2666" s="56" t="s">
        <v>7138</v>
      </c>
      <c r="M2666" s="73">
        <v>40832</v>
      </c>
      <c r="N2666" s="56"/>
      <c r="O2666" s="56"/>
      <c r="P2666" s="56" t="s">
        <v>1304</v>
      </c>
      <c r="Q2666" s="56"/>
      <c r="R2666" s="56" t="s">
        <v>18</v>
      </c>
      <c r="S2666" s="56" t="s">
        <v>11415</v>
      </c>
      <c r="T2666" s="56" t="s">
        <v>7140</v>
      </c>
      <c r="U2666" s="57">
        <v>7162685</v>
      </c>
      <c r="V2666" s="57">
        <v>-3576159.07</v>
      </c>
      <c r="W2666" s="57">
        <v>3586525.93</v>
      </c>
      <c r="X2666" s="57">
        <v>0</v>
      </c>
      <c r="Y2666" s="73">
        <v>40832</v>
      </c>
      <c r="Z2666" s="57">
        <v>-345936.1</v>
      </c>
      <c r="AA2666" s="57">
        <v>0</v>
      </c>
      <c r="AB2666" s="57">
        <v>3240589.83</v>
      </c>
      <c r="AC2666" s="57">
        <v>0</v>
      </c>
      <c r="AD2666" s="56" t="s">
        <v>9255</v>
      </c>
      <c r="AE2666" s="57">
        <v>0</v>
      </c>
      <c r="AF2666" s="57">
        <v>0</v>
      </c>
      <c r="AG2666" s="57">
        <v>0</v>
      </c>
      <c r="AI2666"/>
      <c r="AJ2666"/>
    </row>
    <row r="2667" spans="1:36">
      <c r="A2667" s="56" t="s">
        <v>48</v>
      </c>
      <c r="B2667" s="56" t="s">
        <v>11427</v>
      </c>
      <c r="C2667" s="56">
        <v>2101010050</v>
      </c>
      <c r="D2667" s="56" t="s">
        <v>43</v>
      </c>
      <c r="E2667" s="56">
        <v>2101020050</v>
      </c>
      <c r="F2667" s="56">
        <v>5401010050</v>
      </c>
      <c r="G2667" s="56" t="s">
        <v>11428</v>
      </c>
      <c r="H2667" s="56">
        <v>400304</v>
      </c>
      <c r="I2667" s="56" t="s">
        <v>11536</v>
      </c>
      <c r="J2667" s="56" t="s">
        <v>5687</v>
      </c>
      <c r="K2667" s="56" t="s">
        <v>4647</v>
      </c>
      <c r="L2667" s="56" t="s">
        <v>7138</v>
      </c>
      <c r="M2667" s="73">
        <v>40832</v>
      </c>
      <c r="N2667" s="56"/>
      <c r="O2667" s="56"/>
      <c r="P2667" s="56" t="s">
        <v>1304</v>
      </c>
      <c r="Q2667" s="56"/>
      <c r="R2667" s="56" t="s">
        <v>18</v>
      </c>
      <c r="S2667" s="56" t="s">
        <v>11415</v>
      </c>
      <c r="T2667" s="56" t="s">
        <v>7140</v>
      </c>
      <c r="U2667" s="57">
        <v>671893</v>
      </c>
      <c r="V2667" s="57">
        <v>-335460.05</v>
      </c>
      <c r="W2667" s="57">
        <v>336432.95</v>
      </c>
      <c r="X2667" s="57">
        <v>0</v>
      </c>
      <c r="Y2667" s="73">
        <v>40832</v>
      </c>
      <c r="Z2667" s="57">
        <v>-32450.43</v>
      </c>
      <c r="AA2667" s="57">
        <v>0</v>
      </c>
      <c r="AB2667" s="57">
        <v>303982.52</v>
      </c>
      <c r="AC2667" s="57">
        <v>0</v>
      </c>
      <c r="AD2667" s="56" t="s">
        <v>9255</v>
      </c>
      <c r="AE2667" s="57">
        <v>0</v>
      </c>
      <c r="AF2667" s="57">
        <v>0</v>
      </c>
      <c r="AG2667" s="57">
        <v>0</v>
      </c>
      <c r="AI2667"/>
      <c r="AJ2667"/>
    </row>
    <row r="2668" spans="1:36">
      <c r="A2668" s="56" t="s">
        <v>48</v>
      </c>
      <c r="B2668" s="56" t="s">
        <v>11427</v>
      </c>
      <c r="C2668" s="56">
        <v>2101010050</v>
      </c>
      <c r="D2668" s="56" t="s">
        <v>43</v>
      </c>
      <c r="E2668" s="56">
        <v>2101020050</v>
      </c>
      <c r="F2668" s="56">
        <v>5401010050</v>
      </c>
      <c r="G2668" s="56" t="s">
        <v>11428</v>
      </c>
      <c r="H2668" s="56">
        <v>400304</v>
      </c>
      <c r="I2668" s="56" t="s">
        <v>11536</v>
      </c>
      <c r="J2668" s="56" t="s">
        <v>5690</v>
      </c>
      <c r="K2668" s="56" t="s">
        <v>4652</v>
      </c>
      <c r="L2668" s="56" t="s">
        <v>7138</v>
      </c>
      <c r="M2668" s="73">
        <v>40832</v>
      </c>
      <c r="N2668" s="56"/>
      <c r="O2668" s="56"/>
      <c r="P2668" s="56" t="s">
        <v>1304</v>
      </c>
      <c r="Q2668" s="56"/>
      <c r="R2668" s="56" t="s">
        <v>18</v>
      </c>
      <c r="S2668" s="56" t="s">
        <v>11415</v>
      </c>
      <c r="T2668" s="56" t="s">
        <v>7140</v>
      </c>
      <c r="U2668" s="57">
        <v>257880</v>
      </c>
      <c r="V2668" s="57">
        <v>-128753.42</v>
      </c>
      <c r="W2668" s="57">
        <v>129126.58</v>
      </c>
      <c r="X2668" s="57">
        <v>0</v>
      </c>
      <c r="Y2668" s="73">
        <v>40832</v>
      </c>
      <c r="Z2668" s="57">
        <v>-12454.82</v>
      </c>
      <c r="AA2668" s="57">
        <v>0</v>
      </c>
      <c r="AB2668" s="57">
        <v>116671.76</v>
      </c>
      <c r="AC2668" s="57">
        <v>0</v>
      </c>
      <c r="AD2668" s="56" t="s">
        <v>9255</v>
      </c>
      <c r="AE2668" s="57">
        <v>0</v>
      </c>
      <c r="AF2668" s="57">
        <v>0</v>
      </c>
      <c r="AG2668" s="57">
        <v>0</v>
      </c>
      <c r="AI2668"/>
      <c r="AJ2668"/>
    </row>
    <row r="2669" spans="1:36">
      <c r="A2669" s="56" t="s">
        <v>48</v>
      </c>
      <c r="B2669" s="56" t="s">
        <v>11427</v>
      </c>
      <c r="C2669" s="56">
        <v>2101010050</v>
      </c>
      <c r="D2669" s="56" t="s">
        <v>43</v>
      </c>
      <c r="E2669" s="56">
        <v>2101020050</v>
      </c>
      <c r="F2669" s="56">
        <v>5401010050</v>
      </c>
      <c r="G2669" s="56" t="s">
        <v>11428</v>
      </c>
      <c r="H2669" s="56">
        <v>400304</v>
      </c>
      <c r="I2669" s="56" t="s">
        <v>11536</v>
      </c>
      <c r="J2669" s="56" t="s">
        <v>5693</v>
      </c>
      <c r="K2669" s="56" t="s">
        <v>4658</v>
      </c>
      <c r="L2669" s="56" t="s">
        <v>7138</v>
      </c>
      <c r="M2669" s="73">
        <v>40832</v>
      </c>
      <c r="N2669" s="56"/>
      <c r="O2669" s="56"/>
      <c r="P2669" s="56" t="s">
        <v>1304</v>
      </c>
      <c r="Q2669" s="56"/>
      <c r="R2669" s="56" t="s">
        <v>18</v>
      </c>
      <c r="S2669" s="56" t="s">
        <v>11415</v>
      </c>
      <c r="T2669" s="56" t="s">
        <v>7140</v>
      </c>
      <c r="U2669" s="57">
        <v>1070479</v>
      </c>
      <c r="V2669" s="57">
        <v>-534464.84</v>
      </c>
      <c r="W2669" s="57">
        <v>536014.16</v>
      </c>
      <c r="X2669" s="57">
        <v>0</v>
      </c>
      <c r="Y2669" s="73">
        <v>40832</v>
      </c>
      <c r="Z2669" s="57">
        <v>-51700.91</v>
      </c>
      <c r="AA2669" s="57">
        <v>0</v>
      </c>
      <c r="AB2669" s="57">
        <v>484313.25</v>
      </c>
      <c r="AC2669" s="57">
        <v>0</v>
      </c>
      <c r="AD2669" s="56" t="s">
        <v>9255</v>
      </c>
      <c r="AE2669" s="57">
        <v>0</v>
      </c>
      <c r="AF2669" s="57">
        <v>0</v>
      </c>
      <c r="AG2669" s="57">
        <v>0</v>
      </c>
      <c r="AI2669"/>
      <c r="AJ2669"/>
    </row>
    <row r="2670" spans="1:36">
      <c r="A2670" s="56" t="s">
        <v>48</v>
      </c>
      <c r="B2670" s="56" t="s">
        <v>11427</v>
      </c>
      <c r="C2670" s="56">
        <v>2101010050</v>
      </c>
      <c r="D2670" s="56" t="s">
        <v>43</v>
      </c>
      <c r="E2670" s="56">
        <v>2101020050</v>
      </c>
      <c r="F2670" s="56">
        <v>5401010050</v>
      </c>
      <c r="G2670" s="56" t="s">
        <v>11428</v>
      </c>
      <c r="H2670" s="56">
        <v>400304</v>
      </c>
      <c r="I2670" s="56" t="s">
        <v>11536</v>
      </c>
      <c r="J2670" s="56" t="s">
        <v>5694</v>
      </c>
      <c r="K2670" s="56" t="s">
        <v>4660</v>
      </c>
      <c r="L2670" s="56" t="s">
        <v>7138</v>
      </c>
      <c r="M2670" s="73">
        <v>40832</v>
      </c>
      <c r="N2670" s="56"/>
      <c r="O2670" s="56"/>
      <c r="P2670" s="56" t="s">
        <v>1304</v>
      </c>
      <c r="Q2670" s="56"/>
      <c r="R2670" s="56" t="s">
        <v>18</v>
      </c>
      <c r="S2670" s="56" t="s">
        <v>11415</v>
      </c>
      <c r="T2670" s="56" t="s">
        <v>7140</v>
      </c>
      <c r="U2670" s="57">
        <v>1105813</v>
      </c>
      <c r="V2670" s="57">
        <v>-552106.39</v>
      </c>
      <c r="W2670" s="57">
        <v>553706.61</v>
      </c>
      <c r="X2670" s="57">
        <v>0</v>
      </c>
      <c r="Y2670" s="73">
        <v>40832</v>
      </c>
      <c r="Z2670" s="57">
        <v>-53407.42</v>
      </c>
      <c r="AA2670" s="57">
        <v>0</v>
      </c>
      <c r="AB2670" s="57">
        <v>500299.19</v>
      </c>
      <c r="AC2670" s="57">
        <v>0</v>
      </c>
      <c r="AD2670" s="56" t="s">
        <v>9255</v>
      </c>
      <c r="AE2670" s="57">
        <v>0</v>
      </c>
      <c r="AF2670" s="57">
        <v>0</v>
      </c>
      <c r="AG2670" s="57">
        <v>0</v>
      </c>
      <c r="AI2670"/>
      <c r="AJ2670"/>
    </row>
    <row r="2671" spans="1:36">
      <c r="A2671" s="56" t="s">
        <v>48</v>
      </c>
      <c r="B2671" s="56" t="s">
        <v>11427</v>
      </c>
      <c r="C2671" s="56">
        <v>2101010050</v>
      </c>
      <c r="D2671" s="56" t="s">
        <v>43</v>
      </c>
      <c r="E2671" s="56">
        <v>2101020050</v>
      </c>
      <c r="F2671" s="56">
        <v>5401010050</v>
      </c>
      <c r="G2671" s="56" t="s">
        <v>11428</v>
      </c>
      <c r="H2671" s="56">
        <v>400304</v>
      </c>
      <c r="I2671" s="56" t="s">
        <v>11536</v>
      </c>
      <c r="J2671" s="56" t="s">
        <v>5695</v>
      </c>
      <c r="K2671" s="56" t="s">
        <v>1480</v>
      </c>
      <c r="L2671" s="56" t="s">
        <v>7138</v>
      </c>
      <c r="M2671" s="73">
        <v>40832</v>
      </c>
      <c r="N2671" s="56"/>
      <c r="O2671" s="56"/>
      <c r="P2671" s="56" t="s">
        <v>1304</v>
      </c>
      <c r="Q2671" s="56"/>
      <c r="R2671" s="56" t="s">
        <v>18</v>
      </c>
      <c r="S2671" s="56" t="s">
        <v>11415</v>
      </c>
      <c r="T2671" s="56" t="s">
        <v>7140</v>
      </c>
      <c r="U2671" s="57">
        <v>150931</v>
      </c>
      <c r="V2671" s="57">
        <v>-75356.639999999999</v>
      </c>
      <c r="W2671" s="57">
        <v>75574.36</v>
      </c>
      <c r="X2671" s="57">
        <v>0</v>
      </c>
      <c r="Y2671" s="73">
        <v>40832</v>
      </c>
      <c r="Z2671" s="57">
        <v>-7289.47</v>
      </c>
      <c r="AA2671" s="57">
        <v>0</v>
      </c>
      <c r="AB2671" s="57">
        <v>68284.89</v>
      </c>
      <c r="AC2671" s="57">
        <v>0</v>
      </c>
      <c r="AD2671" s="56" t="s">
        <v>9255</v>
      </c>
      <c r="AE2671" s="57">
        <v>0</v>
      </c>
      <c r="AF2671" s="57">
        <v>0</v>
      </c>
      <c r="AG2671" s="57">
        <v>0</v>
      </c>
      <c r="AI2671"/>
      <c r="AJ2671"/>
    </row>
    <row r="2672" spans="1:36">
      <c r="A2672" s="56" t="s">
        <v>48</v>
      </c>
      <c r="B2672" s="56" t="s">
        <v>11427</v>
      </c>
      <c r="C2672" s="56">
        <v>2101010050</v>
      </c>
      <c r="D2672" s="56" t="s">
        <v>43</v>
      </c>
      <c r="E2672" s="56">
        <v>2101020050</v>
      </c>
      <c r="F2672" s="56">
        <v>5401010050</v>
      </c>
      <c r="G2672" s="56" t="s">
        <v>11428</v>
      </c>
      <c r="H2672" s="56">
        <v>400304</v>
      </c>
      <c r="I2672" s="56" t="s">
        <v>11536</v>
      </c>
      <c r="J2672" s="56" t="s">
        <v>5699</v>
      </c>
      <c r="K2672" s="56" t="s">
        <v>4669</v>
      </c>
      <c r="L2672" s="56" t="s">
        <v>7138</v>
      </c>
      <c r="M2672" s="73">
        <v>40832</v>
      </c>
      <c r="N2672" s="56"/>
      <c r="O2672" s="56"/>
      <c r="P2672" s="56" t="s">
        <v>1304</v>
      </c>
      <c r="Q2672" s="56"/>
      <c r="R2672" s="56" t="s">
        <v>18</v>
      </c>
      <c r="S2672" s="56" t="s">
        <v>11415</v>
      </c>
      <c r="T2672" s="56" t="s">
        <v>7140</v>
      </c>
      <c r="U2672" s="57">
        <v>675281</v>
      </c>
      <c r="V2672" s="57">
        <v>-337151.85</v>
      </c>
      <c r="W2672" s="57">
        <v>338129.15</v>
      </c>
      <c r="X2672" s="57">
        <v>0</v>
      </c>
      <c r="Y2672" s="73">
        <v>40832</v>
      </c>
      <c r="Z2672" s="57">
        <v>-32614.03</v>
      </c>
      <c r="AA2672" s="57">
        <v>0</v>
      </c>
      <c r="AB2672" s="57">
        <v>305515.12</v>
      </c>
      <c r="AC2672" s="57">
        <v>0</v>
      </c>
      <c r="AD2672" s="56" t="s">
        <v>9255</v>
      </c>
      <c r="AE2672" s="57">
        <v>0</v>
      </c>
      <c r="AF2672" s="57">
        <v>0</v>
      </c>
      <c r="AG2672" s="57">
        <v>0</v>
      </c>
      <c r="AI2672"/>
      <c r="AJ2672"/>
    </row>
    <row r="2673" spans="1:36">
      <c r="A2673" s="56" t="s">
        <v>48</v>
      </c>
      <c r="B2673" s="56" t="s">
        <v>11427</v>
      </c>
      <c r="C2673" s="56">
        <v>2101010050</v>
      </c>
      <c r="D2673" s="56" t="s">
        <v>43</v>
      </c>
      <c r="E2673" s="56">
        <v>2101020050</v>
      </c>
      <c r="F2673" s="56">
        <v>5401010050</v>
      </c>
      <c r="G2673" s="56" t="s">
        <v>11428</v>
      </c>
      <c r="H2673" s="56">
        <v>400304</v>
      </c>
      <c r="I2673" s="56" t="s">
        <v>11536</v>
      </c>
      <c r="J2673" s="56" t="s">
        <v>5700</v>
      </c>
      <c r="K2673" s="56" t="s">
        <v>4671</v>
      </c>
      <c r="L2673" s="56" t="s">
        <v>7138</v>
      </c>
      <c r="M2673" s="73">
        <v>40832</v>
      </c>
      <c r="N2673" s="56"/>
      <c r="O2673" s="56"/>
      <c r="P2673" s="56" t="s">
        <v>1304</v>
      </c>
      <c r="Q2673" s="56"/>
      <c r="R2673" s="56" t="s">
        <v>18</v>
      </c>
      <c r="S2673" s="56" t="s">
        <v>11415</v>
      </c>
      <c r="T2673" s="56" t="s">
        <v>7140</v>
      </c>
      <c r="U2673" s="57">
        <v>316410</v>
      </c>
      <c r="V2673" s="57">
        <v>-157976.26999999999</v>
      </c>
      <c r="W2673" s="57">
        <v>158433.73000000001</v>
      </c>
      <c r="X2673" s="57">
        <v>0</v>
      </c>
      <c r="Y2673" s="73">
        <v>40832</v>
      </c>
      <c r="Z2673" s="57">
        <v>-15281.62</v>
      </c>
      <c r="AA2673" s="57">
        <v>0</v>
      </c>
      <c r="AB2673" s="57">
        <v>143152.10999999999</v>
      </c>
      <c r="AC2673" s="57">
        <v>0</v>
      </c>
      <c r="AD2673" s="56" t="s">
        <v>9255</v>
      </c>
      <c r="AE2673" s="57">
        <v>0</v>
      </c>
      <c r="AF2673" s="57">
        <v>0</v>
      </c>
      <c r="AG2673" s="57">
        <v>0</v>
      </c>
      <c r="AI2673"/>
      <c r="AJ2673"/>
    </row>
    <row r="2674" spans="1:36">
      <c r="A2674" s="56" t="s">
        <v>48</v>
      </c>
      <c r="B2674" s="56" t="s">
        <v>11427</v>
      </c>
      <c r="C2674" s="56">
        <v>2101010050</v>
      </c>
      <c r="D2674" s="56" t="s">
        <v>43</v>
      </c>
      <c r="E2674" s="56">
        <v>2101020050</v>
      </c>
      <c r="F2674" s="56">
        <v>5401010050</v>
      </c>
      <c r="G2674" s="56" t="s">
        <v>11428</v>
      </c>
      <c r="H2674" s="56">
        <v>400304</v>
      </c>
      <c r="I2674" s="56" t="s">
        <v>11536</v>
      </c>
      <c r="J2674" s="56" t="s">
        <v>5702</v>
      </c>
      <c r="K2674" s="56" t="s">
        <v>4675</v>
      </c>
      <c r="L2674" s="56" t="s">
        <v>7138</v>
      </c>
      <c r="M2674" s="73">
        <v>40832</v>
      </c>
      <c r="N2674" s="56"/>
      <c r="O2674" s="56"/>
      <c r="P2674" s="56" t="s">
        <v>1304</v>
      </c>
      <c r="Q2674" s="56"/>
      <c r="R2674" s="56" t="s">
        <v>18</v>
      </c>
      <c r="S2674" s="56" t="s">
        <v>11415</v>
      </c>
      <c r="T2674" s="56" t="s">
        <v>7140</v>
      </c>
      <c r="U2674" s="57">
        <v>323224</v>
      </c>
      <c r="V2674" s="57">
        <v>-161378.21</v>
      </c>
      <c r="W2674" s="57">
        <v>161845.79</v>
      </c>
      <c r="X2674" s="57">
        <v>0</v>
      </c>
      <c r="Y2674" s="73">
        <v>40832</v>
      </c>
      <c r="Z2674" s="57">
        <v>-15610.73</v>
      </c>
      <c r="AA2674" s="57">
        <v>0</v>
      </c>
      <c r="AB2674" s="57">
        <v>146235.06</v>
      </c>
      <c r="AC2674" s="57">
        <v>0</v>
      </c>
      <c r="AD2674" s="56" t="s">
        <v>9255</v>
      </c>
      <c r="AE2674" s="57">
        <v>0</v>
      </c>
      <c r="AF2674" s="57">
        <v>0</v>
      </c>
      <c r="AG2674" s="57">
        <v>0</v>
      </c>
      <c r="AI2674"/>
      <c r="AJ2674"/>
    </row>
    <row r="2675" spans="1:36">
      <c r="A2675" s="56" t="s">
        <v>48</v>
      </c>
      <c r="B2675" s="56" t="s">
        <v>11427</v>
      </c>
      <c r="C2675" s="56">
        <v>2101010050</v>
      </c>
      <c r="D2675" s="56" t="s">
        <v>43</v>
      </c>
      <c r="E2675" s="56">
        <v>2101020050</v>
      </c>
      <c r="F2675" s="56">
        <v>5401010050</v>
      </c>
      <c r="G2675" s="56" t="s">
        <v>11428</v>
      </c>
      <c r="H2675" s="56">
        <v>400304</v>
      </c>
      <c r="I2675" s="56" t="s">
        <v>11536</v>
      </c>
      <c r="J2675" s="56" t="s">
        <v>5703</v>
      </c>
      <c r="K2675" s="56" t="s">
        <v>2260</v>
      </c>
      <c r="L2675" s="56" t="s">
        <v>7138</v>
      </c>
      <c r="M2675" s="73">
        <v>40832</v>
      </c>
      <c r="N2675" s="56"/>
      <c r="O2675" s="56"/>
      <c r="P2675" s="56" t="s">
        <v>1304</v>
      </c>
      <c r="Q2675" s="56"/>
      <c r="R2675" s="56" t="s">
        <v>18</v>
      </c>
      <c r="S2675" s="56" t="s">
        <v>11415</v>
      </c>
      <c r="T2675" s="56" t="s">
        <v>7140</v>
      </c>
      <c r="U2675" s="57">
        <v>15311848</v>
      </c>
      <c r="V2675" s="57">
        <v>-7644843.79</v>
      </c>
      <c r="W2675" s="57">
        <v>7667004.21</v>
      </c>
      <c r="X2675" s="57">
        <v>0</v>
      </c>
      <c r="Y2675" s="73">
        <v>40832</v>
      </c>
      <c r="Z2675" s="57">
        <v>-739516.06</v>
      </c>
      <c r="AA2675" s="57">
        <v>0</v>
      </c>
      <c r="AB2675" s="57">
        <v>6927488.1500000004</v>
      </c>
      <c r="AC2675" s="57">
        <v>0</v>
      </c>
      <c r="AD2675" s="56" t="s">
        <v>9255</v>
      </c>
      <c r="AE2675" s="57">
        <v>0</v>
      </c>
      <c r="AF2675" s="57">
        <v>0</v>
      </c>
      <c r="AG2675" s="57">
        <v>0</v>
      </c>
      <c r="AI2675"/>
      <c r="AJ2675"/>
    </row>
    <row r="2676" spans="1:36">
      <c r="A2676" s="56" t="s">
        <v>48</v>
      </c>
      <c r="B2676" s="56" t="s">
        <v>11427</v>
      </c>
      <c r="C2676" s="56">
        <v>2101010050</v>
      </c>
      <c r="D2676" s="56" t="s">
        <v>43</v>
      </c>
      <c r="E2676" s="56">
        <v>2101020050</v>
      </c>
      <c r="F2676" s="56">
        <v>5401010050</v>
      </c>
      <c r="G2676" s="56" t="s">
        <v>11428</v>
      </c>
      <c r="H2676" s="56">
        <v>400304</v>
      </c>
      <c r="I2676" s="56" t="s">
        <v>11617</v>
      </c>
      <c r="J2676" s="56" t="s">
        <v>5896</v>
      </c>
      <c r="K2676" s="56" t="s">
        <v>5049</v>
      </c>
      <c r="L2676" s="56" t="s">
        <v>7138</v>
      </c>
      <c r="M2676" s="73">
        <v>40832</v>
      </c>
      <c r="N2676" s="56"/>
      <c r="O2676" s="56"/>
      <c r="P2676" s="56" t="s">
        <v>1304</v>
      </c>
      <c r="Q2676" s="56"/>
      <c r="R2676" s="56" t="s">
        <v>18</v>
      </c>
      <c r="S2676" s="56" t="s">
        <v>11415</v>
      </c>
      <c r="T2676" s="56" t="s">
        <v>7140</v>
      </c>
      <c r="U2676" s="57">
        <v>4942330</v>
      </c>
      <c r="V2676" s="57">
        <v>-2467588.58</v>
      </c>
      <c r="W2676" s="57">
        <v>2474741.42</v>
      </c>
      <c r="X2676" s="57">
        <v>0</v>
      </c>
      <c r="Y2676" s="73">
        <v>40832</v>
      </c>
      <c r="Z2676" s="57">
        <v>-238699.62</v>
      </c>
      <c r="AA2676" s="57">
        <v>0</v>
      </c>
      <c r="AB2676" s="57">
        <v>2236041.7999999998</v>
      </c>
      <c r="AC2676" s="57">
        <v>0</v>
      </c>
      <c r="AD2676" s="56" t="s">
        <v>9255</v>
      </c>
      <c r="AE2676" s="57">
        <v>0</v>
      </c>
      <c r="AF2676" s="57">
        <v>0</v>
      </c>
      <c r="AG2676" s="57">
        <v>0</v>
      </c>
      <c r="AI2676"/>
      <c r="AJ2676"/>
    </row>
    <row r="2677" spans="1:36">
      <c r="A2677" s="56" t="s">
        <v>48</v>
      </c>
      <c r="B2677" s="56" t="s">
        <v>11427</v>
      </c>
      <c r="C2677" s="56">
        <v>2101010050</v>
      </c>
      <c r="D2677" s="56" t="s">
        <v>43</v>
      </c>
      <c r="E2677" s="56">
        <v>2101020050</v>
      </c>
      <c r="F2677" s="56">
        <v>5401010050</v>
      </c>
      <c r="G2677" s="56" t="s">
        <v>11428</v>
      </c>
      <c r="H2677" s="56">
        <v>400304</v>
      </c>
      <c r="I2677" s="56" t="s">
        <v>11588</v>
      </c>
      <c r="J2677" s="56" t="s">
        <v>5903</v>
      </c>
      <c r="K2677" s="56" t="s">
        <v>4592</v>
      </c>
      <c r="L2677" s="56" t="s">
        <v>7138</v>
      </c>
      <c r="M2677" s="73">
        <v>40832</v>
      </c>
      <c r="N2677" s="56"/>
      <c r="O2677" s="56"/>
      <c r="P2677" s="56" t="s">
        <v>1304</v>
      </c>
      <c r="Q2677" s="56"/>
      <c r="R2677" s="56" t="s">
        <v>18</v>
      </c>
      <c r="S2677" s="56" t="s">
        <v>11415</v>
      </c>
      <c r="T2677" s="56" t="s">
        <v>7140</v>
      </c>
      <c r="U2677" s="57">
        <v>1822930</v>
      </c>
      <c r="V2677" s="57">
        <v>-910145.58</v>
      </c>
      <c r="W2677" s="57">
        <v>912784.42</v>
      </c>
      <c r="X2677" s="57">
        <v>0</v>
      </c>
      <c r="Y2677" s="73">
        <v>40832</v>
      </c>
      <c r="Z2677" s="57">
        <v>-88042.05</v>
      </c>
      <c r="AA2677" s="57">
        <v>0</v>
      </c>
      <c r="AB2677" s="57">
        <v>824742.37</v>
      </c>
      <c r="AC2677" s="57">
        <v>0</v>
      </c>
      <c r="AD2677" s="56" t="s">
        <v>9255</v>
      </c>
      <c r="AE2677" s="57">
        <v>0</v>
      </c>
      <c r="AF2677" s="57">
        <v>0</v>
      </c>
      <c r="AG2677" s="57">
        <v>0</v>
      </c>
      <c r="AI2677"/>
      <c r="AJ2677"/>
    </row>
    <row r="2678" spans="1:36">
      <c r="A2678" s="56" t="s">
        <v>48</v>
      </c>
      <c r="B2678" s="56" t="s">
        <v>11427</v>
      </c>
      <c r="C2678" s="56">
        <v>2101010050</v>
      </c>
      <c r="D2678" s="56" t="s">
        <v>43</v>
      </c>
      <c r="E2678" s="56">
        <v>2101020050</v>
      </c>
      <c r="F2678" s="56">
        <v>5401010050</v>
      </c>
      <c r="G2678" s="56" t="s">
        <v>11428</v>
      </c>
      <c r="H2678" s="56">
        <v>400304</v>
      </c>
      <c r="I2678" s="56" t="s">
        <v>11524</v>
      </c>
      <c r="J2678" s="56" t="s">
        <v>5663</v>
      </c>
      <c r="K2678" s="56" t="s">
        <v>4582</v>
      </c>
      <c r="L2678" s="56" t="s">
        <v>7138</v>
      </c>
      <c r="M2678" s="73">
        <v>40832</v>
      </c>
      <c r="N2678" s="56"/>
      <c r="O2678" s="56"/>
      <c r="P2678" s="56" t="s">
        <v>1304</v>
      </c>
      <c r="Q2678" s="56"/>
      <c r="R2678" s="56" t="s">
        <v>18</v>
      </c>
      <c r="S2678" s="56" t="s">
        <v>11415</v>
      </c>
      <c r="T2678" s="56" t="s">
        <v>7140</v>
      </c>
      <c r="U2678" s="57">
        <v>609480</v>
      </c>
      <c r="V2678" s="57">
        <v>-304299.09999999998</v>
      </c>
      <c r="W2678" s="57">
        <v>305180.90000000002</v>
      </c>
      <c r="X2678" s="57">
        <v>0</v>
      </c>
      <c r="Y2678" s="73">
        <v>40832</v>
      </c>
      <c r="Z2678" s="57">
        <v>-29436.03</v>
      </c>
      <c r="AA2678" s="57">
        <v>0</v>
      </c>
      <c r="AB2678" s="57">
        <v>275744.87</v>
      </c>
      <c r="AC2678" s="57">
        <v>0</v>
      </c>
      <c r="AD2678" s="56" t="s">
        <v>9255</v>
      </c>
      <c r="AE2678" s="57">
        <v>0</v>
      </c>
      <c r="AF2678" s="57">
        <v>0</v>
      </c>
      <c r="AG2678" s="57">
        <v>0</v>
      </c>
      <c r="AI2678"/>
      <c r="AJ2678"/>
    </row>
    <row r="2679" spans="1:36">
      <c r="A2679" s="56" t="s">
        <v>48</v>
      </c>
      <c r="B2679" s="56" t="s">
        <v>11427</v>
      </c>
      <c r="C2679" s="56">
        <v>2101010050</v>
      </c>
      <c r="D2679" s="56" t="s">
        <v>43</v>
      </c>
      <c r="E2679" s="56">
        <v>2101020050</v>
      </c>
      <c r="F2679" s="56">
        <v>5401010050</v>
      </c>
      <c r="G2679" s="56" t="s">
        <v>11428</v>
      </c>
      <c r="H2679" s="56">
        <v>400304</v>
      </c>
      <c r="I2679" s="56" t="s">
        <v>11525</v>
      </c>
      <c r="J2679" s="56" t="s">
        <v>5828</v>
      </c>
      <c r="K2679" s="56" t="s">
        <v>4891</v>
      </c>
      <c r="L2679" s="56" t="s">
        <v>7138</v>
      </c>
      <c r="M2679" s="73">
        <v>40832</v>
      </c>
      <c r="N2679" s="56"/>
      <c r="O2679" s="56"/>
      <c r="P2679" s="56" t="s">
        <v>1304</v>
      </c>
      <c r="Q2679" s="56"/>
      <c r="R2679" s="56" t="s">
        <v>18</v>
      </c>
      <c r="S2679" s="56" t="s">
        <v>11415</v>
      </c>
      <c r="T2679" s="56" t="s">
        <v>7140</v>
      </c>
      <c r="U2679" s="57">
        <v>79941799</v>
      </c>
      <c r="V2679" s="57">
        <v>-39913050.490000002</v>
      </c>
      <c r="W2679" s="57">
        <v>40028748.509999998</v>
      </c>
      <c r="X2679" s="57">
        <v>0</v>
      </c>
      <c r="Y2679" s="73">
        <v>40832</v>
      </c>
      <c r="Z2679" s="57">
        <v>-3860947.69</v>
      </c>
      <c r="AA2679" s="57">
        <v>0</v>
      </c>
      <c r="AB2679" s="57">
        <v>36167800.82</v>
      </c>
      <c r="AC2679" s="57">
        <v>0</v>
      </c>
      <c r="AD2679" s="56" t="s">
        <v>9255</v>
      </c>
      <c r="AE2679" s="57">
        <v>0</v>
      </c>
      <c r="AF2679" s="57">
        <v>0</v>
      </c>
      <c r="AG2679" s="57">
        <v>0</v>
      </c>
      <c r="AI2679"/>
      <c r="AJ2679"/>
    </row>
    <row r="2680" spans="1:36">
      <c r="A2680" s="56" t="s">
        <v>48</v>
      </c>
      <c r="B2680" s="56" t="s">
        <v>11427</v>
      </c>
      <c r="C2680" s="56">
        <v>2101010050</v>
      </c>
      <c r="D2680" s="56" t="s">
        <v>43</v>
      </c>
      <c r="E2680" s="56">
        <v>2101020050</v>
      </c>
      <c r="F2680" s="56">
        <v>5401010050</v>
      </c>
      <c r="G2680" s="56" t="s">
        <v>11428</v>
      </c>
      <c r="H2680" s="56">
        <v>400304</v>
      </c>
      <c r="I2680" s="56" t="s">
        <v>11525</v>
      </c>
      <c r="J2680" s="56" t="s">
        <v>5829</v>
      </c>
      <c r="K2680" s="56" t="s">
        <v>4895</v>
      </c>
      <c r="L2680" s="56" t="s">
        <v>7138</v>
      </c>
      <c r="M2680" s="73">
        <v>40832</v>
      </c>
      <c r="N2680" s="56"/>
      <c r="O2680" s="56"/>
      <c r="P2680" s="56" t="s">
        <v>1304</v>
      </c>
      <c r="Q2680" s="56"/>
      <c r="R2680" s="56" t="s">
        <v>18</v>
      </c>
      <c r="S2680" s="56" t="s">
        <v>11415</v>
      </c>
      <c r="T2680" s="56" t="s">
        <v>7140</v>
      </c>
      <c r="U2680" s="57">
        <v>11195835</v>
      </c>
      <c r="V2680" s="57">
        <v>-5589815.71</v>
      </c>
      <c r="W2680" s="57">
        <v>5606019.29</v>
      </c>
      <c r="X2680" s="57">
        <v>0</v>
      </c>
      <c r="Y2680" s="73">
        <v>40832</v>
      </c>
      <c r="Z2680" s="57">
        <v>-540725.06000000006</v>
      </c>
      <c r="AA2680" s="57">
        <v>0</v>
      </c>
      <c r="AB2680" s="57">
        <v>5065294.2300000004</v>
      </c>
      <c r="AC2680" s="57">
        <v>0</v>
      </c>
      <c r="AD2680" s="56" t="s">
        <v>9255</v>
      </c>
      <c r="AE2680" s="57">
        <v>0</v>
      </c>
      <c r="AF2680" s="57">
        <v>0</v>
      </c>
      <c r="AG2680" s="57">
        <v>0</v>
      </c>
      <c r="AI2680"/>
      <c r="AJ2680"/>
    </row>
    <row r="2681" spans="1:36">
      <c r="A2681" s="56" t="s">
        <v>48</v>
      </c>
      <c r="B2681" s="56" t="s">
        <v>11427</v>
      </c>
      <c r="C2681" s="56">
        <v>2101010050</v>
      </c>
      <c r="D2681" s="56" t="s">
        <v>43</v>
      </c>
      <c r="E2681" s="56">
        <v>2101020050</v>
      </c>
      <c r="F2681" s="56">
        <v>5401010050</v>
      </c>
      <c r="G2681" s="56" t="s">
        <v>11428</v>
      </c>
      <c r="H2681" s="56">
        <v>400304</v>
      </c>
      <c r="I2681" s="56" t="s">
        <v>11525</v>
      </c>
      <c r="J2681" s="56" t="s">
        <v>5835</v>
      </c>
      <c r="K2681" s="56" t="s">
        <v>2260</v>
      </c>
      <c r="L2681" s="56" t="s">
        <v>7138</v>
      </c>
      <c r="M2681" s="73">
        <v>40832</v>
      </c>
      <c r="N2681" s="56"/>
      <c r="O2681" s="56"/>
      <c r="P2681" s="56" t="s">
        <v>1304</v>
      </c>
      <c r="Q2681" s="56"/>
      <c r="R2681" s="56" t="s">
        <v>18</v>
      </c>
      <c r="S2681" s="56" t="s">
        <v>11415</v>
      </c>
      <c r="T2681" s="56" t="s">
        <v>7140</v>
      </c>
      <c r="U2681" s="57">
        <v>17140642</v>
      </c>
      <c r="V2681" s="57">
        <v>-8557917.2200000007</v>
      </c>
      <c r="W2681" s="57">
        <v>8582724.7799999993</v>
      </c>
      <c r="X2681" s="57">
        <v>0</v>
      </c>
      <c r="Y2681" s="73">
        <v>40832</v>
      </c>
      <c r="Z2681" s="57">
        <v>-827841.31</v>
      </c>
      <c r="AA2681" s="57">
        <v>0</v>
      </c>
      <c r="AB2681" s="57">
        <v>7754883.4699999997</v>
      </c>
      <c r="AC2681" s="57">
        <v>0</v>
      </c>
      <c r="AD2681" s="56" t="s">
        <v>9255</v>
      </c>
      <c r="AE2681" s="57">
        <v>0</v>
      </c>
      <c r="AF2681" s="57">
        <v>0</v>
      </c>
      <c r="AG2681" s="57">
        <v>0</v>
      </c>
      <c r="AI2681"/>
      <c r="AJ2681"/>
    </row>
    <row r="2682" spans="1:36">
      <c r="A2682" s="56" t="s">
        <v>48</v>
      </c>
      <c r="B2682" s="56" t="s">
        <v>11427</v>
      </c>
      <c r="C2682" s="56">
        <v>2101010050</v>
      </c>
      <c r="D2682" s="56" t="s">
        <v>43</v>
      </c>
      <c r="E2682" s="56">
        <v>2101020050</v>
      </c>
      <c r="F2682" s="56">
        <v>5401010050</v>
      </c>
      <c r="G2682" s="56" t="s">
        <v>11428</v>
      </c>
      <c r="H2682" s="56">
        <v>400304</v>
      </c>
      <c r="I2682" s="56" t="s">
        <v>11525</v>
      </c>
      <c r="J2682" s="56" t="s">
        <v>5838</v>
      </c>
      <c r="K2682" s="56" t="s">
        <v>4938</v>
      </c>
      <c r="L2682" s="56" t="s">
        <v>7138</v>
      </c>
      <c r="M2682" s="73">
        <v>40832</v>
      </c>
      <c r="N2682" s="56"/>
      <c r="O2682" s="56"/>
      <c r="P2682" s="56" t="s">
        <v>1304</v>
      </c>
      <c r="Q2682" s="56"/>
      <c r="R2682" s="56" t="s">
        <v>18</v>
      </c>
      <c r="S2682" s="56" t="s">
        <v>11415</v>
      </c>
      <c r="T2682" s="56" t="s">
        <v>7140</v>
      </c>
      <c r="U2682" s="57">
        <v>151890141</v>
      </c>
      <c r="V2682" s="57">
        <v>-75835156.480000004</v>
      </c>
      <c r="W2682" s="57">
        <v>76054984.519999996</v>
      </c>
      <c r="X2682" s="57">
        <v>0</v>
      </c>
      <c r="Y2682" s="73">
        <v>40832</v>
      </c>
      <c r="Z2682" s="57">
        <v>-7335835.5700000003</v>
      </c>
      <c r="AA2682" s="57">
        <v>0</v>
      </c>
      <c r="AB2682" s="57">
        <v>68719148.950000003</v>
      </c>
      <c r="AC2682" s="57">
        <v>0</v>
      </c>
      <c r="AD2682" s="56" t="s">
        <v>9255</v>
      </c>
      <c r="AE2682" s="57">
        <v>0</v>
      </c>
      <c r="AF2682" s="57">
        <v>0</v>
      </c>
      <c r="AG2682" s="57">
        <v>0</v>
      </c>
      <c r="AI2682"/>
      <c r="AJ2682"/>
    </row>
    <row r="2683" spans="1:36">
      <c r="A2683" s="56" t="s">
        <v>48</v>
      </c>
      <c r="B2683" s="56" t="s">
        <v>11427</v>
      </c>
      <c r="C2683" s="56">
        <v>2101010050</v>
      </c>
      <c r="D2683" s="56" t="s">
        <v>43</v>
      </c>
      <c r="E2683" s="56">
        <v>2101020050</v>
      </c>
      <c r="F2683" s="56">
        <v>5401010050</v>
      </c>
      <c r="G2683" s="56" t="s">
        <v>11428</v>
      </c>
      <c r="H2683" s="56">
        <v>400304</v>
      </c>
      <c r="I2683" s="56" t="s">
        <v>11525</v>
      </c>
      <c r="J2683" s="56" t="s">
        <v>5839</v>
      </c>
      <c r="K2683" s="56" t="s">
        <v>1480</v>
      </c>
      <c r="L2683" s="56" t="s">
        <v>7138</v>
      </c>
      <c r="M2683" s="73">
        <v>40832</v>
      </c>
      <c r="N2683" s="56"/>
      <c r="O2683" s="56"/>
      <c r="P2683" s="56" t="s">
        <v>1304</v>
      </c>
      <c r="Q2683" s="56"/>
      <c r="R2683" s="56" t="s">
        <v>18</v>
      </c>
      <c r="S2683" s="56" t="s">
        <v>11415</v>
      </c>
      <c r="T2683" s="56" t="s">
        <v>7140</v>
      </c>
      <c r="U2683" s="57">
        <v>303521689</v>
      </c>
      <c r="V2683" s="57">
        <v>-151541203.22</v>
      </c>
      <c r="W2683" s="57">
        <v>151980485.78</v>
      </c>
      <c r="X2683" s="57">
        <v>0</v>
      </c>
      <c r="Y2683" s="73">
        <v>40832</v>
      </c>
      <c r="Z2683" s="57">
        <v>-14659181.92</v>
      </c>
      <c r="AA2683" s="57">
        <v>0</v>
      </c>
      <c r="AB2683" s="57">
        <v>137321303.86000001</v>
      </c>
      <c r="AC2683" s="57">
        <v>0</v>
      </c>
      <c r="AD2683" s="56" t="s">
        <v>9255</v>
      </c>
      <c r="AE2683" s="57">
        <v>0</v>
      </c>
      <c r="AF2683" s="57">
        <v>0</v>
      </c>
      <c r="AG2683" s="57">
        <v>0</v>
      </c>
      <c r="AI2683"/>
      <c r="AJ2683"/>
    </row>
    <row r="2684" spans="1:36">
      <c r="A2684" s="56" t="s">
        <v>48</v>
      </c>
      <c r="B2684" s="56" t="s">
        <v>11427</v>
      </c>
      <c r="C2684" s="56">
        <v>2101010050</v>
      </c>
      <c r="D2684" s="56" t="s">
        <v>43</v>
      </c>
      <c r="E2684" s="56">
        <v>2101020050</v>
      </c>
      <c r="F2684" s="56">
        <v>5401010050</v>
      </c>
      <c r="G2684" s="56" t="s">
        <v>11428</v>
      </c>
      <c r="H2684" s="56">
        <v>400304</v>
      </c>
      <c r="I2684" s="56" t="s">
        <v>11525</v>
      </c>
      <c r="J2684" s="56" t="s">
        <v>5840</v>
      </c>
      <c r="K2684" s="56" t="s">
        <v>4945</v>
      </c>
      <c r="L2684" s="56" t="s">
        <v>7138</v>
      </c>
      <c r="M2684" s="73">
        <v>40832</v>
      </c>
      <c r="N2684" s="56"/>
      <c r="O2684" s="56"/>
      <c r="P2684" s="56" t="s">
        <v>1304</v>
      </c>
      <c r="Q2684" s="56"/>
      <c r="R2684" s="56" t="s">
        <v>18</v>
      </c>
      <c r="S2684" s="56" t="s">
        <v>11415</v>
      </c>
      <c r="T2684" s="56" t="s">
        <v>7140</v>
      </c>
      <c r="U2684" s="57">
        <v>9823744</v>
      </c>
      <c r="V2684" s="57">
        <v>-4904762.78</v>
      </c>
      <c r="W2684" s="57">
        <v>4918981.22</v>
      </c>
      <c r="X2684" s="57">
        <v>0</v>
      </c>
      <c r="Y2684" s="73">
        <v>40832</v>
      </c>
      <c r="Z2684" s="57">
        <v>-474457.24</v>
      </c>
      <c r="AA2684" s="57">
        <v>0</v>
      </c>
      <c r="AB2684" s="57">
        <v>4444523.9800000004</v>
      </c>
      <c r="AC2684" s="57">
        <v>0</v>
      </c>
      <c r="AD2684" s="56" t="s">
        <v>9255</v>
      </c>
      <c r="AE2684" s="57">
        <v>0</v>
      </c>
      <c r="AF2684" s="57">
        <v>0</v>
      </c>
      <c r="AG2684" s="57">
        <v>0</v>
      </c>
      <c r="AI2684"/>
      <c r="AJ2684"/>
    </row>
    <row r="2685" spans="1:36">
      <c r="A2685" s="56" t="s">
        <v>48</v>
      </c>
      <c r="B2685" s="56" t="s">
        <v>11427</v>
      </c>
      <c r="C2685" s="56">
        <v>2101010050</v>
      </c>
      <c r="D2685" s="56" t="s">
        <v>43</v>
      </c>
      <c r="E2685" s="56">
        <v>2101020050</v>
      </c>
      <c r="F2685" s="56">
        <v>5401010050</v>
      </c>
      <c r="G2685" s="56" t="s">
        <v>11428</v>
      </c>
      <c r="H2685" s="56">
        <v>400304</v>
      </c>
      <c r="I2685" s="56" t="s">
        <v>11525</v>
      </c>
      <c r="J2685" s="56" t="s">
        <v>5850</v>
      </c>
      <c r="K2685" s="56" t="s">
        <v>4967</v>
      </c>
      <c r="L2685" s="56" t="s">
        <v>7138</v>
      </c>
      <c r="M2685" s="73">
        <v>40832</v>
      </c>
      <c r="N2685" s="56"/>
      <c r="O2685" s="56"/>
      <c r="P2685" s="56" t="s">
        <v>1304</v>
      </c>
      <c r="Q2685" s="56"/>
      <c r="R2685" s="56" t="s">
        <v>18</v>
      </c>
      <c r="S2685" s="56" t="s">
        <v>11415</v>
      </c>
      <c r="T2685" s="56" t="s">
        <v>7140</v>
      </c>
      <c r="U2685" s="57">
        <v>2912242</v>
      </c>
      <c r="V2685" s="57">
        <v>-1454013.5</v>
      </c>
      <c r="W2685" s="57">
        <v>1458228.5</v>
      </c>
      <c r="X2685" s="57">
        <v>0</v>
      </c>
      <c r="Y2685" s="73">
        <v>40832</v>
      </c>
      <c r="Z2685" s="57">
        <v>-140652.51</v>
      </c>
      <c r="AA2685" s="57">
        <v>0</v>
      </c>
      <c r="AB2685" s="57">
        <v>1317575.99</v>
      </c>
      <c r="AC2685" s="57">
        <v>0</v>
      </c>
      <c r="AD2685" s="56" t="s">
        <v>9255</v>
      </c>
      <c r="AE2685" s="57">
        <v>0</v>
      </c>
      <c r="AF2685" s="57">
        <v>0</v>
      </c>
      <c r="AG2685" s="57">
        <v>0</v>
      </c>
      <c r="AI2685"/>
      <c r="AJ2685"/>
    </row>
    <row r="2686" spans="1:36">
      <c r="A2686" s="56" t="s">
        <v>48</v>
      </c>
      <c r="B2686" s="56" t="s">
        <v>11427</v>
      </c>
      <c r="C2686" s="56">
        <v>2101010050</v>
      </c>
      <c r="D2686" s="56" t="s">
        <v>43</v>
      </c>
      <c r="E2686" s="56">
        <v>2101020050</v>
      </c>
      <c r="F2686" s="56">
        <v>5401010050</v>
      </c>
      <c r="G2686" s="56" t="s">
        <v>11428</v>
      </c>
      <c r="H2686" s="56">
        <v>400304</v>
      </c>
      <c r="I2686" s="56" t="s">
        <v>11525</v>
      </c>
      <c r="J2686" s="56" t="s">
        <v>5851</v>
      </c>
      <c r="K2686" s="56" t="s">
        <v>4969</v>
      </c>
      <c r="L2686" s="56" t="s">
        <v>7138</v>
      </c>
      <c r="M2686" s="73">
        <v>40832</v>
      </c>
      <c r="N2686" s="56"/>
      <c r="O2686" s="56"/>
      <c r="P2686" s="56" t="s">
        <v>1304</v>
      </c>
      <c r="Q2686" s="56"/>
      <c r="R2686" s="56" t="s">
        <v>18</v>
      </c>
      <c r="S2686" s="56" t="s">
        <v>11415</v>
      </c>
      <c r="T2686" s="56" t="s">
        <v>7140</v>
      </c>
      <c r="U2686" s="57">
        <v>37861</v>
      </c>
      <c r="V2686" s="57">
        <v>-18903.259999999998</v>
      </c>
      <c r="W2686" s="57">
        <v>18957.740000000002</v>
      </c>
      <c r="X2686" s="57">
        <v>0</v>
      </c>
      <c r="Y2686" s="73">
        <v>40832</v>
      </c>
      <c r="Z2686" s="57">
        <v>-1828.56</v>
      </c>
      <c r="AA2686" s="57">
        <v>0</v>
      </c>
      <c r="AB2686" s="57">
        <v>17129.18</v>
      </c>
      <c r="AC2686" s="57">
        <v>0</v>
      </c>
      <c r="AD2686" s="56" t="s">
        <v>9255</v>
      </c>
      <c r="AE2686" s="57">
        <v>0</v>
      </c>
      <c r="AF2686" s="57">
        <v>0</v>
      </c>
      <c r="AG2686" s="57">
        <v>0</v>
      </c>
      <c r="AI2686"/>
      <c r="AJ2686"/>
    </row>
    <row r="2687" spans="1:36">
      <c r="A2687" s="56" t="s">
        <v>48</v>
      </c>
      <c r="B2687" s="56" t="s">
        <v>11427</v>
      </c>
      <c r="C2687" s="56">
        <v>2101010050</v>
      </c>
      <c r="D2687" s="56" t="s">
        <v>43</v>
      </c>
      <c r="E2687" s="56">
        <v>2101020050</v>
      </c>
      <c r="F2687" s="56">
        <v>5401010050</v>
      </c>
      <c r="G2687" s="56" t="s">
        <v>11428</v>
      </c>
      <c r="H2687" s="56">
        <v>400304</v>
      </c>
      <c r="I2687" s="56" t="s">
        <v>11525</v>
      </c>
      <c r="J2687" s="56" t="s">
        <v>5852</v>
      </c>
      <c r="K2687" s="56" t="s">
        <v>4971</v>
      </c>
      <c r="L2687" s="56" t="s">
        <v>7138</v>
      </c>
      <c r="M2687" s="73">
        <v>40832</v>
      </c>
      <c r="N2687" s="56"/>
      <c r="O2687" s="56"/>
      <c r="P2687" s="56" t="s">
        <v>1304</v>
      </c>
      <c r="Q2687" s="56"/>
      <c r="R2687" s="56" t="s">
        <v>18</v>
      </c>
      <c r="S2687" s="56" t="s">
        <v>11415</v>
      </c>
      <c r="T2687" s="56" t="s">
        <v>7140</v>
      </c>
      <c r="U2687" s="57">
        <v>1138438</v>
      </c>
      <c r="V2687" s="57">
        <v>-568395.03</v>
      </c>
      <c r="W2687" s="57">
        <v>570042.97</v>
      </c>
      <c r="X2687" s="57">
        <v>0</v>
      </c>
      <c r="Y2687" s="73">
        <v>40832</v>
      </c>
      <c r="Z2687" s="57">
        <v>-54983.14</v>
      </c>
      <c r="AA2687" s="57">
        <v>0</v>
      </c>
      <c r="AB2687" s="57">
        <v>515059.83</v>
      </c>
      <c r="AC2687" s="57">
        <v>0</v>
      </c>
      <c r="AD2687" s="56" t="s">
        <v>9255</v>
      </c>
      <c r="AE2687" s="57">
        <v>0</v>
      </c>
      <c r="AF2687" s="57">
        <v>0</v>
      </c>
      <c r="AG2687" s="57">
        <v>0</v>
      </c>
      <c r="AI2687"/>
      <c r="AJ2687"/>
    </row>
    <row r="2688" spans="1:36">
      <c r="A2688" s="56" t="s">
        <v>48</v>
      </c>
      <c r="B2688" s="56" t="s">
        <v>11427</v>
      </c>
      <c r="C2688" s="56">
        <v>2101010050</v>
      </c>
      <c r="D2688" s="56" t="s">
        <v>43</v>
      </c>
      <c r="E2688" s="56">
        <v>2101020050</v>
      </c>
      <c r="F2688" s="56">
        <v>5401010050</v>
      </c>
      <c r="G2688" s="56" t="s">
        <v>11428</v>
      </c>
      <c r="H2688" s="56">
        <v>400304</v>
      </c>
      <c r="I2688" s="56" t="s">
        <v>11525</v>
      </c>
      <c r="J2688" s="56" t="s">
        <v>5853</v>
      </c>
      <c r="K2688" s="56" t="s">
        <v>4973</v>
      </c>
      <c r="L2688" s="56" t="s">
        <v>7138</v>
      </c>
      <c r="M2688" s="73">
        <v>40832</v>
      </c>
      <c r="N2688" s="56"/>
      <c r="O2688" s="56"/>
      <c r="P2688" s="56" t="s">
        <v>1304</v>
      </c>
      <c r="Q2688" s="56"/>
      <c r="R2688" s="56" t="s">
        <v>18</v>
      </c>
      <c r="S2688" s="56" t="s">
        <v>11415</v>
      </c>
      <c r="T2688" s="56" t="s">
        <v>7140</v>
      </c>
      <c r="U2688" s="57">
        <v>7489056</v>
      </c>
      <c r="V2688" s="57">
        <v>-3739108.96</v>
      </c>
      <c r="W2688" s="57">
        <v>3749947.04</v>
      </c>
      <c r="X2688" s="57">
        <v>0</v>
      </c>
      <c r="Y2688" s="73">
        <v>40832</v>
      </c>
      <c r="Z2688" s="57">
        <v>-361698.77</v>
      </c>
      <c r="AA2688" s="57">
        <v>0</v>
      </c>
      <c r="AB2688" s="57">
        <v>3388248.27</v>
      </c>
      <c r="AC2688" s="57">
        <v>0</v>
      </c>
      <c r="AD2688" s="56" t="s">
        <v>9255</v>
      </c>
      <c r="AE2688" s="57">
        <v>0</v>
      </c>
      <c r="AF2688" s="57">
        <v>0</v>
      </c>
      <c r="AG2688" s="57">
        <v>0</v>
      </c>
      <c r="AI2688"/>
      <c r="AJ2688"/>
    </row>
    <row r="2689" spans="1:36">
      <c r="A2689" s="56" t="s">
        <v>48</v>
      </c>
      <c r="B2689" s="56" t="s">
        <v>11427</v>
      </c>
      <c r="C2689" s="56">
        <v>2101010050</v>
      </c>
      <c r="D2689" s="56" t="s">
        <v>43</v>
      </c>
      <c r="E2689" s="56">
        <v>2101020050</v>
      </c>
      <c r="F2689" s="56">
        <v>5401010050</v>
      </c>
      <c r="G2689" s="56" t="s">
        <v>11428</v>
      </c>
      <c r="H2689" s="56">
        <v>400304</v>
      </c>
      <c r="I2689" s="56" t="s">
        <v>11525</v>
      </c>
      <c r="J2689" s="56" t="s">
        <v>5854</v>
      </c>
      <c r="K2689" s="56" t="s">
        <v>4975</v>
      </c>
      <c r="L2689" s="56" t="s">
        <v>7138</v>
      </c>
      <c r="M2689" s="73">
        <v>40832</v>
      </c>
      <c r="N2689" s="56"/>
      <c r="O2689" s="56"/>
      <c r="P2689" s="56" t="s">
        <v>1304</v>
      </c>
      <c r="Q2689" s="56"/>
      <c r="R2689" s="56" t="s">
        <v>18</v>
      </c>
      <c r="S2689" s="56" t="s">
        <v>11415</v>
      </c>
      <c r="T2689" s="56" t="s">
        <v>7140</v>
      </c>
      <c r="U2689" s="57">
        <v>3390999</v>
      </c>
      <c r="V2689" s="57">
        <v>-1693045.91</v>
      </c>
      <c r="W2689" s="57">
        <v>1697953.09</v>
      </c>
      <c r="X2689" s="57">
        <v>0</v>
      </c>
      <c r="Y2689" s="73">
        <v>40832</v>
      </c>
      <c r="Z2689" s="57">
        <v>-163774.99</v>
      </c>
      <c r="AA2689" s="57">
        <v>0</v>
      </c>
      <c r="AB2689" s="57">
        <v>1534178.1</v>
      </c>
      <c r="AC2689" s="57">
        <v>0</v>
      </c>
      <c r="AD2689" s="56" t="s">
        <v>9255</v>
      </c>
      <c r="AE2689" s="57">
        <v>0</v>
      </c>
      <c r="AF2689" s="57">
        <v>0</v>
      </c>
      <c r="AG2689" s="57">
        <v>0</v>
      </c>
      <c r="AI2689"/>
      <c r="AJ2689"/>
    </row>
    <row r="2690" spans="1:36">
      <c r="A2690" s="56" t="s">
        <v>48</v>
      </c>
      <c r="B2690" s="56" t="s">
        <v>11427</v>
      </c>
      <c r="C2690" s="56">
        <v>2101010050</v>
      </c>
      <c r="D2690" s="56" t="s">
        <v>43</v>
      </c>
      <c r="E2690" s="56">
        <v>2101020050</v>
      </c>
      <c r="F2690" s="56">
        <v>5401010050</v>
      </c>
      <c r="G2690" s="56" t="s">
        <v>11428</v>
      </c>
      <c r="H2690" s="56">
        <v>400304</v>
      </c>
      <c r="I2690" s="56" t="s">
        <v>11592</v>
      </c>
      <c r="J2690" s="56" t="s">
        <v>5863</v>
      </c>
      <c r="K2690" s="56" t="s">
        <v>4991</v>
      </c>
      <c r="L2690" s="56" t="s">
        <v>7138</v>
      </c>
      <c r="M2690" s="73">
        <v>41286</v>
      </c>
      <c r="N2690" s="56"/>
      <c r="O2690" s="56"/>
      <c r="P2690" s="56" t="s">
        <v>1304</v>
      </c>
      <c r="Q2690" s="56"/>
      <c r="R2690" s="56" t="s">
        <v>18</v>
      </c>
      <c r="S2690" s="56" t="s">
        <v>11415</v>
      </c>
      <c r="T2690" s="56" t="s">
        <v>7140</v>
      </c>
      <c r="U2690" s="57">
        <v>580672</v>
      </c>
      <c r="V2690" s="57">
        <v>-251754.64</v>
      </c>
      <c r="W2690" s="57">
        <v>328917.36</v>
      </c>
      <c r="X2690" s="57">
        <v>0</v>
      </c>
      <c r="Y2690" s="73">
        <v>41286</v>
      </c>
      <c r="Z2690" s="57">
        <v>-28048.5</v>
      </c>
      <c r="AA2690" s="57">
        <v>0</v>
      </c>
      <c r="AB2690" s="57">
        <v>300868.86</v>
      </c>
      <c r="AC2690" s="57">
        <v>0</v>
      </c>
      <c r="AD2690" s="56" t="s">
        <v>9255</v>
      </c>
      <c r="AE2690" s="57">
        <v>0</v>
      </c>
      <c r="AF2690" s="57">
        <v>0</v>
      </c>
      <c r="AG2690" s="57">
        <v>0</v>
      </c>
      <c r="AI2690"/>
      <c r="AJ2690"/>
    </row>
    <row r="2691" spans="1:36">
      <c r="A2691" s="56" t="s">
        <v>48</v>
      </c>
      <c r="B2691" s="56" t="s">
        <v>11427</v>
      </c>
      <c r="C2691" s="56">
        <v>2101010050</v>
      </c>
      <c r="D2691" s="56" t="s">
        <v>43</v>
      </c>
      <c r="E2691" s="56">
        <v>2101020050</v>
      </c>
      <c r="F2691" s="56">
        <v>5401010050</v>
      </c>
      <c r="G2691" s="56" t="s">
        <v>11428</v>
      </c>
      <c r="H2691" s="56">
        <v>400304</v>
      </c>
      <c r="I2691" s="56" t="s">
        <v>11592</v>
      </c>
      <c r="J2691" s="56" t="s">
        <v>5866</v>
      </c>
      <c r="K2691" s="56" t="s">
        <v>2260</v>
      </c>
      <c r="L2691" s="56" t="s">
        <v>7138</v>
      </c>
      <c r="M2691" s="73">
        <v>41286</v>
      </c>
      <c r="N2691" s="56"/>
      <c r="O2691" s="56"/>
      <c r="P2691" s="56" t="s">
        <v>1304</v>
      </c>
      <c r="Q2691" s="56"/>
      <c r="R2691" s="56" t="s">
        <v>18</v>
      </c>
      <c r="S2691" s="56" t="s">
        <v>11415</v>
      </c>
      <c r="T2691" s="56" t="s">
        <v>7140</v>
      </c>
      <c r="U2691" s="57">
        <v>196861630</v>
      </c>
      <c r="V2691" s="57">
        <v>-85364752.769999996</v>
      </c>
      <c r="W2691" s="57">
        <v>111496877.23</v>
      </c>
      <c r="X2691" s="57">
        <v>0</v>
      </c>
      <c r="Y2691" s="73">
        <v>41286</v>
      </c>
      <c r="Z2691" s="57">
        <v>-9507803.9100000001</v>
      </c>
      <c r="AA2691" s="57">
        <v>0</v>
      </c>
      <c r="AB2691" s="57">
        <v>101989073.31999999</v>
      </c>
      <c r="AC2691" s="57">
        <v>0</v>
      </c>
      <c r="AD2691" s="56" t="s">
        <v>9255</v>
      </c>
      <c r="AE2691" s="57">
        <v>0</v>
      </c>
      <c r="AF2691" s="57">
        <v>0</v>
      </c>
      <c r="AG2691" s="57">
        <v>0</v>
      </c>
      <c r="AI2691"/>
      <c r="AJ2691"/>
    </row>
    <row r="2692" spans="1:36">
      <c r="A2692" s="56" t="s">
        <v>48</v>
      </c>
      <c r="B2692" s="56" t="s">
        <v>11427</v>
      </c>
      <c r="C2692" s="56">
        <v>2101010050</v>
      </c>
      <c r="D2692" s="56" t="s">
        <v>43</v>
      </c>
      <c r="E2692" s="56">
        <v>2101020050</v>
      </c>
      <c r="F2692" s="56">
        <v>5401010050</v>
      </c>
      <c r="G2692" s="56" t="s">
        <v>11428</v>
      </c>
      <c r="H2692" s="56">
        <v>400300</v>
      </c>
      <c r="I2692" s="56" t="s">
        <v>11527</v>
      </c>
      <c r="J2692" s="56" t="s">
        <v>4153</v>
      </c>
      <c r="K2692" s="56" t="s">
        <v>4154</v>
      </c>
      <c r="L2692" s="56" t="s">
        <v>7138</v>
      </c>
      <c r="M2692" s="73">
        <v>41156</v>
      </c>
      <c r="N2692" s="56"/>
      <c r="O2692" s="56"/>
      <c r="P2692" s="56" t="s">
        <v>1304</v>
      </c>
      <c r="Q2692" s="56"/>
      <c r="R2692" s="56" t="s">
        <v>18</v>
      </c>
      <c r="S2692" s="56" t="s">
        <v>11415</v>
      </c>
      <c r="T2692" s="56" t="s">
        <v>7140</v>
      </c>
      <c r="U2692" s="57">
        <v>11547463</v>
      </c>
      <c r="V2692" s="57">
        <v>-5026269.83</v>
      </c>
      <c r="W2692" s="57">
        <v>6521193.1699999999</v>
      </c>
      <c r="X2692" s="57">
        <v>0</v>
      </c>
      <c r="Y2692" s="73">
        <v>41156</v>
      </c>
      <c r="Z2692" s="57">
        <v>-576935.74</v>
      </c>
      <c r="AA2692" s="57">
        <v>0</v>
      </c>
      <c r="AB2692" s="57">
        <v>5944257.4299999997</v>
      </c>
      <c r="AC2692" s="57">
        <v>0</v>
      </c>
      <c r="AD2692" s="56" t="s">
        <v>9255</v>
      </c>
      <c r="AE2692" s="57">
        <v>0</v>
      </c>
      <c r="AF2692" s="57">
        <v>0</v>
      </c>
      <c r="AG2692" s="57">
        <v>0</v>
      </c>
      <c r="AI2692"/>
      <c r="AJ2692"/>
    </row>
    <row r="2693" spans="1:36">
      <c r="A2693" s="56" t="s">
        <v>48</v>
      </c>
      <c r="B2693" s="56" t="s">
        <v>11427</v>
      </c>
      <c r="C2693" s="56">
        <v>2101010050</v>
      </c>
      <c r="D2693" s="56" t="s">
        <v>43</v>
      </c>
      <c r="E2693" s="56">
        <v>2101020050</v>
      </c>
      <c r="F2693" s="56">
        <v>5401010050</v>
      </c>
      <c r="G2693" s="56" t="s">
        <v>11428</v>
      </c>
      <c r="H2693" s="56">
        <v>400300</v>
      </c>
      <c r="I2693" s="56" t="s">
        <v>11485</v>
      </c>
      <c r="J2693" s="56" t="s">
        <v>4183</v>
      </c>
      <c r="K2693" s="56" t="s">
        <v>4184</v>
      </c>
      <c r="L2693" s="56" t="s">
        <v>7138</v>
      </c>
      <c r="M2693" s="73">
        <v>41262</v>
      </c>
      <c r="N2693" s="56"/>
      <c r="O2693" s="56"/>
      <c r="P2693" s="56" t="s">
        <v>1304</v>
      </c>
      <c r="Q2693" s="56"/>
      <c r="R2693" s="56" t="s">
        <v>18</v>
      </c>
      <c r="S2693" s="56" t="s">
        <v>11415</v>
      </c>
      <c r="T2693" s="56" t="s">
        <v>7140</v>
      </c>
      <c r="U2693" s="57">
        <v>14021100</v>
      </c>
      <c r="V2693" s="57">
        <v>-6129787.3600000003</v>
      </c>
      <c r="W2693" s="57">
        <v>7891312.6399999997</v>
      </c>
      <c r="X2693" s="57">
        <v>0</v>
      </c>
      <c r="Y2693" s="73">
        <v>41262</v>
      </c>
      <c r="Z2693" s="57">
        <v>-677064.01</v>
      </c>
      <c r="AA2693" s="57">
        <v>0</v>
      </c>
      <c r="AB2693" s="57">
        <v>7214248.6299999999</v>
      </c>
      <c r="AC2693" s="57">
        <v>0</v>
      </c>
      <c r="AD2693" s="56" t="s">
        <v>9255</v>
      </c>
      <c r="AE2693" s="57">
        <v>0</v>
      </c>
      <c r="AF2693" s="57">
        <v>0</v>
      </c>
      <c r="AG2693" s="57">
        <v>0</v>
      </c>
      <c r="AI2693"/>
      <c r="AJ2693"/>
    </row>
    <row r="2694" spans="1:36">
      <c r="A2694" s="56" t="s">
        <v>48</v>
      </c>
      <c r="B2694" s="56" t="s">
        <v>11427</v>
      </c>
      <c r="C2694" s="56">
        <v>2101010050</v>
      </c>
      <c r="D2694" s="56" t="s">
        <v>43</v>
      </c>
      <c r="E2694" s="56">
        <v>2101020050</v>
      </c>
      <c r="F2694" s="56">
        <v>5401010050</v>
      </c>
      <c r="G2694" s="56" t="s">
        <v>11428</v>
      </c>
      <c r="H2694" s="56">
        <v>400300</v>
      </c>
      <c r="I2694" s="56" t="s">
        <v>11485</v>
      </c>
      <c r="J2694" s="56" t="s">
        <v>4185</v>
      </c>
      <c r="K2694" s="56" t="s">
        <v>4186</v>
      </c>
      <c r="L2694" s="56" t="s">
        <v>7138</v>
      </c>
      <c r="M2694" s="73">
        <v>41569</v>
      </c>
      <c r="N2694" s="56"/>
      <c r="O2694" s="56"/>
      <c r="P2694" s="56" t="s">
        <v>1304</v>
      </c>
      <c r="Q2694" s="56"/>
      <c r="R2694" s="56" t="s">
        <v>18</v>
      </c>
      <c r="S2694" s="56" t="s">
        <v>11415</v>
      </c>
      <c r="T2694" s="56" t="s">
        <v>7140</v>
      </c>
      <c r="U2694" s="57">
        <v>316115</v>
      </c>
      <c r="V2694" s="57">
        <v>-124162.71</v>
      </c>
      <c r="W2694" s="57">
        <v>191952.29</v>
      </c>
      <c r="X2694" s="57">
        <v>0</v>
      </c>
      <c r="Y2694" s="73">
        <v>41569</v>
      </c>
      <c r="Z2694" s="57">
        <v>-15265.42</v>
      </c>
      <c r="AA2694" s="57">
        <v>0</v>
      </c>
      <c r="AB2694" s="57">
        <v>176686.87</v>
      </c>
      <c r="AC2694" s="57">
        <v>0</v>
      </c>
      <c r="AD2694" s="56" t="s">
        <v>9255</v>
      </c>
      <c r="AE2694" s="57">
        <v>0</v>
      </c>
      <c r="AF2694" s="57">
        <v>0</v>
      </c>
      <c r="AG2694" s="57">
        <v>0</v>
      </c>
      <c r="AI2694"/>
      <c r="AJ2694"/>
    </row>
    <row r="2695" spans="1:36">
      <c r="A2695" s="56" t="s">
        <v>48</v>
      </c>
      <c r="B2695" s="56" t="s">
        <v>11427</v>
      </c>
      <c r="C2695" s="56">
        <v>2101010050</v>
      </c>
      <c r="D2695" s="56" t="s">
        <v>43</v>
      </c>
      <c r="E2695" s="56">
        <v>2101020050</v>
      </c>
      <c r="F2695" s="56">
        <v>5401010050</v>
      </c>
      <c r="G2695" s="56" t="s">
        <v>11428</v>
      </c>
      <c r="H2695" s="56">
        <v>400300</v>
      </c>
      <c r="I2695" s="56" t="s">
        <v>11526</v>
      </c>
      <c r="J2695" s="56" t="s">
        <v>4146</v>
      </c>
      <c r="K2695" s="56" t="s">
        <v>4147</v>
      </c>
      <c r="L2695" s="56" t="s">
        <v>7138</v>
      </c>
      <c r="M2695" s="73">
        <v>41709</v>
      </c>
      <c r="N2695" s="56"/>
      <c r="O2695" s="56"/>
      <c r="P2695" s="56" t="s">
        <v>1304</v>
      </c>
      <c r="Q2695" s="56"/>
      <c r="R2695" s="56" t="s">
        <v>18</v>
      </c>
      <c r="S2695" s="56" t="s">
        <v>11415</v>
      </c>
      <c r="T2695" s="56" t="s">
        <v>7140</v>
      </c>
      <c r="U2695" s="57">
        <v>142058629</v>
      </c>
      <c r="V2695" s="57">
        <v>-53031833.689999998</v>
      </c>
      <c r="W2695" s="57">
        <v>89026795.310000002</v>
      </c>
      <c r="X2695" s="57">
        <v>0</v>
      </c>
      <c r="Y2695" s="73">
        <v>41709</v>
      </c>
      <c r="Z2695" s="57">
        <v>-6850919.0099999998</v>
      </c>
      <c r="AA2695" s="57">
        <v>0</v>
      </c>
      <c r="AB2695" s="57">
        <v>82175876.299999997</v>
      </c>
      <c r="AC2695" s="57">
        <v>0</v>
      </c>
      <c r="AD2695" s="56" t="s">
        <v>9255</v>
      </c>
      <c r="AE2695" s="57">
        <v>0</v>
      </c>
      <c r="AF2695" s="57">
        <v>0</v>
      </c>
      <c r="AG2695" s="57">
        <v>0</v>
      </c>
      <c r="AI2695"/>
      <c r="AJ2695"/>
    </row>
    <row r="2696" spans="1:36">
      <c r="A2696" s="56" t="s">
        <v>48</v>
      </c>
      <c r="B2696" s="56" t="s">
        <v>11427</v>
      </c>
      <c r="C2696" s="56">
        <v>2101010050</v>
      </c>
      <c r="D2696" s="56" t="s">
        <v>43</v>
      </c>
      <c r="E2696" s="56">
        <v>2101020050</v>
      </c>
      <c r="F2696" s="56">
        <v>5401010050</v>
      </c>
      <c r="G2696" s="56" t="s">
        <v>11428</v>
      </c>
      <c r="H2696" s="56">
        <v>400300</v>
      </c>
      <c r="I2696" s="56" t="s">
        <v>11489</v>
      </c>
      <c r="J2696" s="56" t="s">
        <v>3992</v>
      </c>
      <c r="K2696" s="56" t="s">
        <v>3993</v>
      </c>
      <c r="L2696" s="56" t="s">
        <v>7138</v>
      </c>
      <c r="M2696" s="73">
        <v>40862</v>
      </c>
      <c r="N2696" s="56"/>
      <c r="O2696" s="56"/>
      <c r="P2696" s="56" t="s">
        <v>1304</v>
      </c>
      <c r="Q2696" s="56"/>
      <c r="R2696" s="56" t="s">
        <v>18</v>
      </c>
      <c r="S2696" s="56" t="s">
        <v>11415</v>
      </c>
      <c r="T2696" s="56" t="s">
        <v>7140</v>
      </c>
      <c r="U2696" s="57">
        <v>13925963</v>
      </c>
      <c r="V2696" s="57">
        <v>-6893331.4500000002</v>
      </c>
      <c r="W2696" s="57">
        <v>7032631.5499999998</v>
      </c>
      <c r="X2696" s="57">
        <v>0</v>
      </c>
      <c r="Y2696" s="73">
        <v>40862</v>
      </c>
      <c r="Z2696" s="57">
        <v>-672492.96</v>
      </c>
      <c r="AA2696" s="57">
        <v>0</v>
      </c>
      <c r="AB2696" s="57">
        <v>6360138.5899999999</v>
      </c>
      <c r="AC2696" s="57">
        <v>0</v>
      </c>
      <c r="AD2696" s="56" t="s">
        <v>9255</v>
      </c>
      <c r="AE2696" s="57">
        <v>0</v>
      </c>
      <c r="AF2696" s="57">
        <v>0</v>
      </c>
      <c r="AG2696" s="57">
        <v>0</v>
      </c>
      <c r="AI2696"/>
      <c r="AJ2696"/>
    </row>
    <row r="2697" spans="1:36">
      <c r="A2697" s="56" t="s">
        <v>48</v>
      </c>
      <c r="B2697" s="56" t="s">
        <v>11427</v>
      </c>
      <c r="C2697" s="56">
        <v>2101010050</v>
      </c>
      <c r="D2697" s="56" t="s">
        <v>43</v>
      </c>
      <c r="E2697" s="56">
        <v>2101020050</v>
      </c>
      <c r="F2697" s="56">
        <v>5401010050</v>
      </c>
      <c r="G2697" s="56" t="s">
        <v>11428</v>
      </c>
      <c r="H2697" s="56">
        <v>400301</v>
      </c>
      <c r="I2697" s="56" t="s">
        <v>11531</v>
      </c>
      <c r="J2697" s="56" t="s">
        <v>4643</v>
      </c>
      <c r="K2697" s="56" t="s">
        <v>4644</v>
      </c>
      <c r="L2697" s="56" t="s">
        <v>7138</v>
      </c>
      <c r="M2697" s="73">
        <v>40422</v>
      </c>
      <c r="N2697" s="56"/>
      <c r="O2697" s="56"/>
      <c r="P2697" s="56" t="s">
        <v>1201</v>
      </c>
      <c r="Q2697" s="56"/>
      <c r="R2697" s="56" t="s">
        <v>18</v>
      </c>
      <c r="S2697" s="56" t="s">
        <v>11415</v>
      </c>
      <c r="T2697" s="56" t="s">
        <v>7140</v>
      </c>
      <c r="U2697" s="57">
        <v>6180781</v>
      </c>
      <c r="V2697" s="57">
        <v>-3916971.64</v>
      </c>
      <c r="W2697" s="57">
        <v>2263809.36</v>
      </c>
      <c r="X2697" s="57">
        <v>0</v>
      </c>
      <c r="Y2697" s="73">
        <v>40422</v>
      </c>
      <c r="Z2697" s="57">
        <v>-404769.55</v>
      </c>
      <c r="AA2697" s="57">
        <v>0</v>
      </c>
      <c r="AB2697" s="57">
        <v>1859039.81</v>
      </c>
      <c r="AC2697" s="57">
        <v>0</v>
      </c>
      <c r="AD2697" s="56" t="s">
        <v>9255</v>
      </c>
      <c r="AE2697" s="57">
        <v>0</v>
      </c>
      <c r="AF2697" s="57">
        <v>0</v>
      </c>
      <c r="AG2697" s="57">
        <v>0</v>
      </c>
      <c r="AI2697"/>
      <c r="AJ2697"/>
    </row>
    <row r="2698" spans="1:36">
      <c r="A2698" s="56" t="s">
        <v>48</v>
      </c>
      <c r="B2698" s="56" t="s">
        <v>11427</v>
      </c>
      <c r="C2698" s="56">
        <v>2101010050</v>
      </c>
      <c r="D2698" s="56" t="s">
        <v>43</v>
      </c>
      <c r="E2698" s="56">
        <v>2101020050</v>
      </c>
      <c r="F2698" s="56">
        <v>5401010050</v>
      </c>
      <c r="G2698" s="56" t="s">
        <v>11428</v>
      </c>
      <c r="H2698" s="56">
        <v>400301</v>
      </c>
      <c r="I2698" s="56" t="s">
        <v>11531</v>
      </c>
      <c r="J2698" s="56" t="s">
        <v>4666</v>
      </c>
      <c r="K2698" s="56" t="s">
        <v>4667</v>
      </c>
      <c r="L2698" s="56" t="s">
        <v>7138</v>
      </c>
      <c r="M2698" s="73">
        <v>40422</v>
      </c>
      <c r="N2698" s="56"/>
      <c r="O2698" s="56"/>
      <c r="P2698" s="56" t="s">
        <v>1201</v>
      </c>
      <c r="Q2698" s="56"/>
      <c r="R2698" s="56" t="s">
        <v>18</v>
      </c>
      <c r="S2698" s="56" t="s">
        <v>11415</v>
      </c>
      <c r="T2698" s="56" t="s">
        <v>7140</v>
      </c>
      <c r="U2698" s="57">
        <v>11793920</v>
      </c>
      <c r="V2698" s="57">
        <v>-7474209.5</v>
      </c>
      <c r="W2698" s="57">
        <v>4319710.5</v>
      </c>
      <c r="X2698" s="57">
        <v>0</v>
      </c>
      <c r="Y2698" s="73">
        <v>40422</v>
      </c>
      <c r="Z2698" s="57">
        <v>-772365.06</v>
      </c>
      <c r="AA2698" s="57">
        <v>0</v>
      </c>
      <c r="AB2698" s="57">
        <v>3547345.44</v>
      </c>
      <c r="AC2698" s="57">
        <v>0</v>
      </c>
      <c r="AD2698" s="56" t="s">
        <v>9255</v>
      </c>
      <c r="AE2698" s="57">
        <v>0</v>
      </c>
      <c r="AF2698" s="57">
        <v>0</v>
      </c>
      <c r="AG2698" s="57">
        <v>0</v>
      </c>
      <c r="AI2698"/>
      <c r="AJ2698"/>
    </row>
    <row r="2699" spans="1:36">
      <c r="A2699" s="56" t="s">
        <v>48</v>
      </c>
      <c r="B2699" s="56" t="s">
        <v>11427</v>
      </c>
      <c r="C2699" s="56">
        <v>2101010050</v>
      </c>
      <c r="D2699" s="56" t="s">
        <v>43</v>
      </c>
      <c r="E2699" s="56">
        <v>2101020050</v>
      </c>
      <c r="F2699" s="56">
        <v>5401010050</v>
      </c>
      <c r="G2699" s="56" t="s">
        <v>11428</v>
      </c>
      <c r="H2699" s="56">
        <v>400301</v>
      </c>
      <c r="I2699" s="56" t="s">
        <v>11515</v>
      </c>
      <c r="J2699" s="56" t="s">
        <v>4892</v>
      </c>
      <c r="K2699" s="56" t="s">
        <v>4893</v>
      </c>
      <c r="L2699" s="56" t="s">
        <v>7138</v>
      </c>
      <c r="M2699" s="73">
        <v>40422</v>
      </c>
      <c r="N2699" s="56"/>
      <c r="O2699" s="56"/>
      <c r="P2699" s="56" t="s">
        <v>1201</v>
      </c>
      <c r="Q2699" s="56"/>
      <c r="R2699" s="56" t="s">
        <v>18</v>
      </c>
      <c r="S2699" s="56" t="s">
        <v>11415</v>
      </c>
      <c r="T2699" s="56" t="s">
        <v>7140</v>
      </c>
      <c r="U2699" s="57">
        <v>489413</v>
      </c>
      <c r="V2699" s="57">
        <v>-310157.7</v>
      </c>
      <c r="W2699" s="57">
        <v>179255.3</v>
      </c>
      <c r="X2699" s="57">
        <v>0</v>
      </c>
      <c r="Y2699" s="73">
        <v>40422</v>
      </c>
      <c r="Z2699" s="57">
        <v>-32050.880000000001</v>
      </c>
      <c r="AA2699" s="57">
        <v>0</v>
      </c>
      <c r="AB2699" s="57">
        <v>147204.42000000001</v>
      </c>
      <c r="AC2699" s="57">
        <v>0</v>
      </c>
      <c r="AD2699" s="56" t="s">
        <v>9255</v>
      </c>
      <c r="AE2699" s="57">
        <v>0</v>
      </c>
      <c r="AF2699" s="57">
        <v>0</v>
      </c>
      <c r="AG2699" s="57">
        <v>0</v>
      </c>
      <c r="AI2699"/>
      <c r="AJ2699"/>
    </row>
    <row r="2700" spans="1:36">
      <c r="A2700" s="56" t="s">
        <v>48</v>
      </c>
      <c r="B2700" s="56" t="s">
        <v>11427</v>
      </c>
      <c r="C2700" s="56">
        <v>2101010050</v>
      </c>
      <c r="D2700" s="56" t="s">
        <v>43</v>
      </c>
      <c r="E2700" s="56">
        <v>2101020050</v>
      </c>
      <c r="F2700" s="56">
        <v>5401010050</v>
      </c>
      <c r="G2700" s="56" t="s">
        <v>11428</v>
      </c>
      <c r="H2700" s="56">
        <v>400301</v>
      </c>
      <c r="I2700" s="56" t="s">
        <v>11561</v>
      </c>
      <c r="J2700" s="56" t="s">
        <v>4980</v>
      </c>
      <c r="K2700" s="56" t="s">
        <v>4981</v>
      </c>
      <c r="L2700" s="56" t="s">
        <v>7138</v>
      </c>
      <c r="M2700" s="73">
        <v>41327</v>
      </c>
      <c r="N2700" s="56"/>
      <c r="O2700" s="56"/>
      <c r="P2700" s="56" t="s">
        <v>1201</v>
      </c>
      <c r="Q2700" s="56"/>
      <c r="R2700" s="56" t="s">
        <v>18</v>
      </c>
      <c r="S2700" s="56" t="s">
        <v>11415</v>
      </c>
      <c r="T2700" s="56" t="s">
        <v>7140</v>
      </c>
      <c r="U2700" s="57">
        <v>1312581</v>
      </c>
      <c r="V2700" s="57">
        <v>-637783.43999999994</v>
      </c>
      <c r="W2700" s="57">
        <v>674797.56</v>
      </c>
      <c r="X2700" s="57">
        <v>0</v>
      </c>
      <c r="Y2700" s="73">
        <v>41327</v>
      </c>
      <c r="Z2700" s="57">
        <v>-80835.23</v>
      </c>
      <c r="AA2700" s="57">
        <v>0</v>
      </c>
      <c r="AB2700" s="57">
        <v>593962.32999999996</v>
      </c>
      <c r="AC2700" s="57">
        <v>0</v>
      </c>
      <c r="AD2700" s="56" t="s">
        <v>9255</v>
      </c>
      <c r="AE2700" s="57">
        <v>0</v>
      </c>
      <c r="AF2700" s="57">
        <v>0</v>
      </c>
      <c r="AG2700" s="57">
        <v>0</v>
      </c>
      <c r="AI2700"/>
      <c r="AJ2700"/>
    </row>
    <row r="2701" spans="1:36">
      <c r="A2701" s="56" t="s">
        <v>48</v>
      </c>
      <c r="B2701" s="56" t="s">
        <v>11427</v>
      </c>
      <c r="C2701" s="56">
        <v>2101010050</v>
      </c>
      <c r="D2701" s="56" t="s">
        <v>43</v>
      </c>
      <c r="E2701" s="56">
        <v>2101020050</v>
      </c>
      <c r="F2701" s="56">
        <v>5401010050</v>
      </c>
      <c r="G2701" s="56" t="s">
        <v>11428</v>
      </c>
      <c r="H2701" s="56">
        <v>400301</v>
      </c>
      <c r="I2701" s="56" t="s">
        <v>11561</v>
      </c>
      <c r="J2701" s="56" t="s">
        <v>4995</v>
      </c>
      <c r="K2701" s="56" t="s">
        <v>4996</v>
      </c>
      <c r="L2701" s="56" t="s">
        <v>7138</v>
      </c>
      <c r="M2701" s="73">
        <v>41327</v>
      </c>
      <c r="N2701" s="56"/>
      <c r="O2701" s="56"/>
      <c r="P2701" s="56" t="s">
        <v>7165</v>
      </c>
      <c r="Q2701" s="56"/>
      <c r="R2701" s="56" t="s">
        <v>18</v>
      </c>
      <c r="S2701" s="56" t="s">
        <v>11415</v>
      </c>
      <c r="T2701" s="56" t="s">
        <v>7140</v>
      </c>
      <c r="U2701" s="57">
        <v>1538888</v>
      </c>
      <c r="V2701" s="57">
        <v>-492427.75</v>
      </c>
      <c r="W2701" s="57">
        <v>1046460.25</v>
      </c>
      <c r="X2701" s="57">
        <v>0</v>
      </c>
      <c r="Y2701" s="73">
        <v>41327</v>
      </c>
      <c r="Z2701" s="57">
        <v>-36363.65</v>
      </c>
      <c r="AA2701" s="57">
        <v>0</v>
      </c>
      <c r="AB2701" s="57">
        <v>1010096.6</v>
      </c>
      <c r="AC2701" s="57">
        <v>0</v>
      </c>
      <c r="AD2701" s="56" t="s">
        <v>9255</v>
      </c>
      <c r="AE2701" s="57">
        <v>0</v>
      </c>
      <c r="AF2701" s="57">
        <v>0</v>
      </c>
      <c r="AG2701" s="57">
        <v>0</v>
      </c>
      <c r="AI2701"/>
      <c r="AJ2701"/>
    </row>
    <row r="2702" spans="1:36">
      <c r="A2702" s="56" t="s">
        <v>48</v>
      </c>
      <c r="B2702" s="56" t="s">
        <v>11427</v>
      </c>
      <c r="C2702" s="56">
        <v>2101010050</v>
      </c>
      <c r="D2702" s="56" t="s">
        <v>43</v>
      </c>
      <c r="E2702" s="56">
        <v>2101020050</v>
      </c>
      <c r="F2702" s="56">
        <v>5401010050</v>
      </c>
      <c r="G2702" s="56" t="s">
        <v>11428</v>
      </c>
      <c r="H2702" s="56">
        <v>400301</v>
      </c>
      <c r="I2702" s="56" t="s">
        <v>11561</v>
      </c>
      <c r="J2702" s="56" t="s">
        <v>5006</v>
      </c>
      <c r="K2702" s="56" t="s">
        <v>5007</v>
      </c>
      <c r="L2702" s="56" t="s">
        <v>7138</v>
      </c>
      <c r="M2702" s="73">
        <v>41327</v>
      </c>
      <c r="N2702" s="56"/>
      <c r="O2702" s="56"/>
      <c r="P2702" s="56" t="s">
        <v>7165</v>
      </c>
      <c r="Q2702" s="56"/>
      <c r="R2702" s="56" t="s">
        <v>18</v>
      </c>
      <c r="S2702" s="56" t="s">
        <v>11415</v>
      </c>
      <c r="T2702" s="56" t="s">
        <v>7140</v>
      </c>
      <c r="U2702" s="57">
        <v>26587852</v>
      </c>
      <c r="V2702" s="57">
        <v>-8507822.2300000004</v>
      </c>
      <c r="W2702" s="57">
        <v>18080029.77</v>
      </c>
      <c r="X2702" s="57">
        <v>0</v>
      </c>
      <c r="Y2702" s="73">
        <v>41327</v>
      </c>
      <c r="Z2702" s="57">
        <v>-628266.46</v>
      </c>
      <c r="AA2702" s="57">
        <v>0</v>
      </c>
      <c r="AB2702" s="57">
        <v>17451763.309999999</v>
      </c>
      <c r="AC2702" s="57">
        <v>0</v>
      </c>
      <c r="AD2702" s="56" t="s">
        <v>9255</v>
      </c>
      <c r="AE2702" s="57">
        <v>0</v>
      </c>
      <c r="AF2702" s="57">
        <v>0</v>
      </c>
      <c r="AG2702" s="57">
        <v>0</v>
      </c>
      <c r="AI2702"/>
      <c r="AJ2702"/>
    </row>
    <row r="2703" spans="1:36">
      <c r="A2703" s="56" t="s">
        <v>48</v>
      </c>
      <c r="B2703" s="56" t="s">
        <v>11427</v>
      </c>
      <c r="C2703" s="56">
        <v>2101010050</v>
      </c>
      <c r="D2703" s="56" t="s">
        <v>43</v>
      </c>
      <c r="E2703" s="56">
        <v>2101020050</v>
      </c>
      <c r="F2703" s="56">
        <v>5401010050</v>
      </c>
      <c r="G2703" s="56" t="s">
        <v>11428</v>
      </c>
      <c r="H2703" s="56">
        <v>400302</v>
      </c>
      <c r="I2703" s="56" t="s">
        <v>11517</v>
      </c>
      <c r="J2703" s="56" t="s">
        <v>5214</v>
      </c>
      <c r="K2703" s="56" t="s">
        <v>4757</v>
      </c>
      <c r="L2703" s="56" t="s">
        <v>7138</v>
      </c>
      <c r="M2703" s="73">
        <v>40542</v>
      </c>
      <c r="N2703" s="56"/>
      <c r="O2703" s="56"/>
      <c r="P2703" s="56" t="s">
        <v>1201</v>
      </c>
      <c r="Q2703" s="56"/>
      <c r="R2703" s="56" t="s">
        <v>18</v>
      </c>
      <c r="S2703" s="56" t="s">
        <v>11415</v>
      </c>
      <c r="T2703" s="56" t="s">
        <v>7140</v>
      </c>
      <c r="U2703" s="57">
        <v>340139580</v>
      </c>
      <c r="V2703" s="57">
        <v>-208614790.53999999</v>
      </c>
      <c r="W2703" s="57">
        <v>131524789.45999999</v>
      </c>
      <c r="X2703" s="57">
        <v>0</v>
      </c>
      <c r="Y2703" s="73">
        <v>40542</v>
      </c>
      <c r="Z2703" s="57">
        <v>-22070945.579999998</v>
      </c>
      <c r="AA2703" s="57">
        <v>0</v>
      </c>
      <c r="AB2703" s="57">
        <v>109453843.88</v>
      </c>
      <c r="AC2703" s="57">
        <v>0</v>
      </c>
      <c r="AD2703" s="56" t="s">
        <v>9255</v>
      </c>
      <c r="AE2703" s="57">
        <v>0</v>
      </c>
      <c r="AF2703" s="57">
        <v>0</v>
      </c>
      <c r="AG2703" s="57">
        <v>0</v>
      </c>
      <c r="AI2703"/>
      <c r="AJ2703"/>
    </row>
    <row r="2704" spans="1:36">
      <c r="A2704" s="56" t="s">
        <v>48</v>
      </c>
      <c r="B2704" s="56" t="s">
        <v>11427</v>
      </c>
      <c r="C2704" s="56">
        <v>2101010050</v>
      </c>
      <c r="D2704" s="56" t="s">
        <v>43</v>
      </c>
      <c r="E2704" s="56">
        <v>2101020050</v>
      </c>
      <c r="F2704" s="56">
        <v>5401010050</v>
      </c>
      <c r="G2704" s="56" t="s">
        <v>11428</v>
      </c>
      <c r="H2704" s="56">
        <v>400302</v>
      </c>
      <c r="I2704" s="56" t="s">
        <v>11534</v>
      </c>
      <c r="J2704" s="56" t="s">
        <v>5146</v>
      </c>
      <c r="K2704" s="56" t="s">
        <v>4644</v>
      </c>
      <c r="L2704" s="56" t="s">
        <v>7138</v>
      </c>
      <c r="M2704" s="73">
        <v>40542</v>
      </c>
      <c r="N2704" s="56"/>
      <c r="O2704" s="56"/>
      <c r="P2704" s="56" t="s">
        <v>1201</v>
      </c>
      <c r="Q2704" s="56"/>
      <c r="R2704" s="56" t="s">
        <v>18</v>
      </c>
      <c r="S2704" s="56" t="s">
        <v>11415</v>
      </c>
      <c r="T2704" s="56" t="s">
        <v>7140</v>
      </c>
      <c r="U2704" s="57">
        <v>6808741</v>
      </c>
      <c r="V2704" s="57">
        <v>-4177530.66</v>
      </c>
      <c r="W2704" s="57">
        <v>2631210.34</v>
      </c>
      <c r="X2704" s="57">
        <v>0</v>
      </c>
      <c r="Y2704" s="73">
        <v>40542</v>
      </c>
      <c r="Z2704" s="57">
        <v>-441499.3</v>
      </c>
      <c r="AA2704" s="57">
        <v>0</v>
      </c>
      <c r="AB2704" s="57">
        <v>2189711.04</v>
      </c>
      <c r="AC2704" s="57">
        <v>0</v>
      </c>
      <c r="AD2704" s="56" t="s">
        <v>9255</v>
      </c>
      <c r="AE2704" s="57">
        <v>0</v>
      </c>
      <c r="AF2704" s="57">
        <v>0</v>
      </c>
      <c r="AG2704" s="57">
        <v>0</v>
      </c>
      <c r="AI2704"/>
      <c r="AJ2704"/>
    </row>
    <row r="2705" spans="1:36">
      <c r="A2705" s="56" t="s">
        <v>48</v>
      </c>
      <c r="B2705" s="56" t="s">
        <v>11427</v>
      </c>
      <c r="C2705" s="56">
        <v>2101010050</v>
      </c>
      <c r="D2705" s="56" t="s">
        <v>43</v>
      </c>
      <c r="E2705" s="56">
        <v>2101020050</v>
      </c>
      <c r="F2705" s="56">
        <v>5401010050</v>
      </c>
      <c r="G2705" s="56" t="s">
        <v>11428</v>
      </c>
      <c r="H2705" s="56">
        <v>400302</v>
      </c>
      <c r="I2705" s="56" t="s">
        <v>11534</v>
      </c>
      <c r="J2705" s="56" t="s">
        <v>5159</v>
      </c>
      <c r="K2705" s="56" t="s">
        <v>4667</v>
      </c>
      <c r="L2705" s="56" t="s">
        <v>7138</v>
      </c>
      <c r="M2705" s="73">
        <v>40542</v>
      </c>
      <c r="N2705" s="56"/>
      <c r="O2705" s="56"/>
      <c r="P2705" s="56" t="s">
        <v>1201</v>
      </c>
      <c r="Q2705" s="56"/>
      <c r="R2705" s="56" t="s">
        <v>18</v>
      </c>
      <c r="S2705" s="56" t="s">
        <v>11415</v>
      </c>
      <c r="T2705" s="56" t="s">
        <v>7140</v>
      </c>
      <c r="U2705" s="57">
        <v>13074523</v>
      </c>
      <c r="V2705" s="57">
        <v>-8021926.4699999997</v>
      </c>
      <c r="W2705" s="57">
        <v>5052596.53</v>
      </c>
      <c r="X2705" s="57">
        <v>0</v>
      </c>
      <c r="Y2705" s="73">
        <v>40542</v>
      </c>
      <c r="Z2705" s="57">
        <v>-847791.52</v>
      </c>
      <c r="AA2705" s="57">
        <v>0</v>
      </c>
      <c r="AB2705" s="57">
        <v>4204805.01</v>
      </c>
      <c r="AC2705" s="57">
        <v>0</v>
      </c>
      <c r="AD2705" s="56" t="s">
        <v>9255</v>
      </c>
      <c r="AE2705" s="57">
        <v>0</v>
      </c>
      <c r="AF2705" s="57">
        <v>0</v>
      </c>
      <c r="AG2705" s="57">
        <v>0</v>
      </c>
      <c r="AI2705"/>
      <c r="AJ2705"/>
    </row>
    <row r="2706" spans="1:36">
      <c r="A2706" s="56" t="s">
        <v>48</v>
      </c>
      <c r="B2706" s="56" t="s">
        <v>11427</v>
      </c>
      <c r="C2706" s="56">
        <v>2101010050</v>
      </c>
      <c r="D2706" s="56" t="s">
        <v>43</v>
      </c>
      <c r="E2706" s="56">
        <v>2101020050</v>
      </c>
      <c r="F2706" s="56">
        <v>5401010050</v>
      </c>
      <c r="G2706" s="56" t="s">
        <v>11428</v>
      </c>
      <c r="H2706" s="56">
        <v>400302</v>
      </c>
      <c r="I2706" s="56" t="s">
        <v>11571</v>
      </c>
      <c r="J2706" s="56" t="s">
        <v>5327</v>
      </c>
      <c r="K2706" s="56" t="s">
        <v>5007</v>
      </c>
      <c r="L2706" s="56" t="s">
        <v>7138</v>
      </c>
      <c r="M2706" s="73">
        <v>41196</v>
      </c>
      <c r="N2706" s="56"/>
      <c r="O2706" s="56"/>
      <c r="P2706" s="56" t="s">
        <v>7166</v>
      </c>
      <c r="Q2706" s="56"/>
      <c r="R2706" s="56" t="s">
        <v>18</v>
      </c>
      <c r="S2706" s="56" t="s">
        <v>11415</v>
      </c>
      <c r="T2706" s="56" t="s">
        <v>7140</v>
      </c>
      <c r="U2706" s="57">
        <v>30829879</v>
      </c>
      <c r="V2706" s="57">
        <v>-10333997.630000001</v>
      </c>
      <c r="W2706" s="57">
        <v>20495881.370000001</v>
      </c>
      <c r="X2706" s="57">
        <v>0</v>
      </c>
      <c r="Y2706" s="73">
        <v>41196</v>
      </c>
      <c r="Z2706" s="57">
        <v>-702092.2</v>
      </c>
      <c r="AA2706" s="57">
        <v>0</v>
      </c>
      <c r="AB2706" s="57">
        <v>19793789.170000002</v>
      </c>
      <c r="AC2706" s="57">
        <v>0</v>
      </c>
      <c r="AD2706" s="56" t="s">
        <v>9255</v>
      </c>
      <c r="AE2706" s="57">
        <v>0</v>
      </c>
      <c r="AF2706" s="57">
        <v>0</v>
      </c>
      <c r="AG2706" s="57">
        <v>0</v>
      </c>
      <c r="AI2706"/>
      <c r="AJ2706"/>
    </row>
    <row r="2707" spans="1:36">
      <c r="A2707" s="56" t="s">
        <v>48</v>
      </c>
      <c r="B2707" s="56" t="s">
        <v>11427</v>
      </c>
      <c r="C2707" s="56">
        <v>2101010050</v>
      </c>
      <c r="D2707" s="56" t="s">
        <v>43</v>
      </c>
      <c r="E2707" s="56">
        <v>2101020050</v>
      </c>
      <c r="F2707" s="56">
        <v>5401010050</v>
      </c>
      <c r="G2707" s="56" t="s">
        <v>11428</v>
      </c>
      <c r="H2707" s="56">
        <v>400303</v>
      </c>
      <c r="I2707" s="56" t="s">
        <v>11520</v>
      </c>
      <c r="J2707" s="56" t="s">
        <v>5474</v>
      </c>
      <c r="K2707" s="56" t="s">
        <v>4757</v>
      </c>
      <c r="L2707" s="56" t="s">
        <v>7138</v>
      </c>
      <c r="M2707" s="73">
        <v>40672</v>
      </c>
      <c r="N2707" s="56"/>
      <c r="O2707" s="56"/>
      <c r="P2707" s="56" t="s">
        <v>1201</v>
      </c>
      <c r="Q2707" s="56"/>
      <c r="R2707" s="56" t="s">
        <v>18</v>
      </c>
      <c r="S2707" s="56" t="s">
        <v>11415</v>
      </c>
      <c r="T2707" s="56" t="s">
        <v>7140</v>
      </c>
      <c r="U2707" s="57">
        <v>357419098</v>
      </c>
      <c r="V2707" s="57">
        <v>-211403640.08000001</v>
      </c>
      <c r="W2707" s="57">
        <v>146015457.91999999</v>
      </c>
      <c r="X2707" s="57">
        <v>0</v>
      </c>
      <c r="Y2707" s="73">
        <v>40672</v>
      </c>
      <c r="Z2707" s="57">
        <v>-22986178.309999999</v>
      </c>
      <c r="AA2707" s="57">
        <v>0</v>
      </c>
      <c r="AB2707" s="57">
        <v>123029279.61</v>
      </c>
      <c r="AC2707" s="57">
        <v>0</v>
      </c>
      <c r="AD2707" s="56" t="s">
        <v>9255</v>
      </c>
      <c r="AE2707" s="57">
        <v>0</v>
      </c>
      <c r="AF2707" s="57">
        <v>0</v>
      </c>
      <c r="AG2707" s="57">
        <v>0</v>
      </c>
      <c r="AI2707"/>
      <c r="AJ2707"/>
    </row>
    <row r="2708" spans="1:36">
      <c r="A2708" s="56" t="s">
        <v>48</v>
      </c>
      <c r="B2708" s="56" t="s">
        <v>11427</v>
      </c>
      <c r="C2708" s="56">
        <v>2101010050</v>
      </c>
      <c r="D2708" s="56" t="s">
        <v>43</v>
      </c>
      <c r="E2708" s="56">
        <v>2101020050</v>
      </c>
      <c r="F2708" s="56">
        <v>5401010050</v>
      </c>
      <c r="G2708" s="56" t="s">
        <v>11428</v>
      </c>
      <c r="H2708" s="56">
        <v>400303</v>
      </c>
      <c r="I2708" s="56" t="s">
        <v>11535</v>
      </c>
      <c r="J2708" s="56" t="s">
        <v>5406</v>
      </c>
      <c r="K2708" s="56" t="s">
        <v>4644</v>
      </c>
      <c r="L2708" s="56" t="s">
        <v>7138</v>
      </c>
      <c r="M2708" s="73">
        <v>40672</v>
      </c>
      <c r="N2708" s="56"/>
      <c r="O2708" s="56"/>
      <c r="P2708" s="56" t="s">
        <v>1201</v>
      </c>
      <c r="Q2708" s="56"/>
      <c r="R2708" s="56" t="s">
        <v>18</v>
      </c>
      <c r="S2708" s="56" t="s">
        <v>11415</v>
      </c>
      <c r="T2708" s="56" t="s">
        <v>7140</v>
      </c>
      <c r="U2708" s="57">
        <v>7076234</v>
      </c>
      <c r="V2708" s="57">
        <v>-4189178.12</v>
      </c>
      <c r="W2708" s="57">
        <v>2887055.88</v>
      </c>
      <c r="X2708" s="57">
        <v>0</v>
      </c>
      <c r="Y2708" s="73">
        <v>40672</v>
      </c>
      <c r="Z2708" s="57">
        <v>-454405.78</v>
      </c>
      <c r="AA2708" s="57">
        <v>0</v>
      </c>
      <c r="AB2708" s="57">
        <v>2432650.1</v>
      </c>
      <c r="AC2708" s="57">
        <v>0</v>
      </c>
      <c r="AD2708" s="56" t="s">
        <v>9255</v>
      </c>
      <c r="AE2708" s="57">
        <v>0</v>
      </c>
      <c r="AF2708" s="57">
        <v>0</v>
      </c>
      <c r="AG2708" s="57">
        <v>0</v>
      </c>
      <c r="AI2708"/>
      <c r="AJ2708"/>
    </row>
    <row r="2709" spans="1:36">
      <c r="A2709" s="56" t="s">
        <v>48</v>
      </c>
      <c r="B2709" s="56" t="s">
        <v>11427</v>
      </c>
      <c r="C2709" s="56">
        <v>2101010050</v>
      </c>
      <c r="D2709" s="56" t="s">
        <v>43</v>
      </c>
      <c r="E2709" s="56">
        <v>2101020050</v>
      </c>
      <c r="F2709" s="56">
        <v>5401010050</v>
      </c>
      <c r="G2709" s="56" t="s">
        <v>11428</v>
      </c>
      <c r="H2709" s="56">
        <v>400303</v>
      </c>
      <c r="I2709" s="56" t="s">
        <v>11535</v>
      </c>
      <c r="J2709" s="56" t="s">
        <v>5419</v>
      </c>
      <c r="K2709" s="56" t="s">
        <v>4667</v>
      </c>
      <c r="L2709" s="56" t="s">
        <v>7138</v>
      </c>
      <c r="M2709" s="73">
        <v>40672</v>
      </c>
      <c r="N2709" s="56"/>
      <c r="O2709" s="56"/>
      <c r="P2709" s="56" t="s">
        <v>1201</v>
      </c>
      <c r="Q2709" s="56"/>
      <c r="R2709" s="56" t="s">
        <v>18</v>
      </c>
      <c r="S2709" s="56" t="s">
        <v>11415</v>
      </c>
      <c r="T2709" s="56" t="s">
        <v>7140</v>
      </c>
      <c r="U2709" s="57">
        <v>13588179</v>
      </c>
      <c r="V2709" s="57">
        <v>-8044293.0899999999</v>
      </c>
      <c r="W2709" s="57">
        <v>5543885.9100000001</v>
      </c>
      <c r="X2709" s="57">
        <v>0</v>
      </c>
      <c r="Y2709" s="73">
        <v>40672</v>
      </c>
      <c r="Z2709" s="57">
        <v>-872575.35</v>
      </c>
      <c r="AA2709" s="57">
        <v>0</v>
      </c>
      <c r="AB2709" s="57">
        <v>4671310.5599999996</v>
      </c>
      <c r="AC2709" s="57">
        <v>0</v>
      </c>
      <c r="AD2709" s="56" t="s">
        <v>9255</v>
      </c>
      <c r="AE2709" s="57">
        <v>0</v>
      </c>
      <c r="AF2709" s="57">
        <v>0</v>
      </c>
      <c r="AG2709" s="57">
        <v>0</v>
      </c>
      <c r="AI2709"/>
      <c r="AJ2709"/>
    </row>
    <row r="2710" spans="1:36">
      <c r="A2710" s="56" t="s">
        <v>48</v>
      </c>
      <c r="B2710" s="56" t="s">
        <v>11427</v>
      </c>
      <c r="C2710" s="56">
        <v>2101010050</v>
      </c>
      <c r="D2710" s="56" t="s">
        <v>43</v>
      </c>
      <c r="E2710" s="56">
        <v>2101020050</v>
      </c>
      <c r="F2710" s="56">
        <v>5401010050</v>
      </c>
      <c r="G2710" s="56" t="s">
        <v>11428</v>
      </c>
      <c r="H2710" s="56">
        <v>400303</v>
      </c>
      <c r="I2710" s="56" t="s">
        <v>11582</v>
      </c>
      <c r="J2710" s="56" t="s">
        <v>5586</v>
      </c>
      <c r="K2710" s="56" t="s">
        <v>4981</v>
      </c>
      <c r="L2710" s="56" t="s">
        <v>7138</v>
      </c>
      <c r="M2710" s="73">
        <v>41263</v>
      </c>
      <c r="N2710" s="56"/>
      <c r="O2710" s="56"/>
      <c r="P2710" s="56" t="s">
        <v>1201</v>
      </c>
      <c r="Q2710" s="56"/>
      <c r="R2710" s="56" t="s">
        <v>18</v>
      </c>
      <c r="S2710" s="56" t="s">
        <v>11415</v>
      </c>
      <c r="T2710" s="56" t="s">
        <v>7140</v>
      </c>
      <c r="U2710" s="57">
        <v>1471424</v>
      </c>
      <c r="V2710" s="57">
        <v>-729984.07</v>
      </c>
      <c r="W2710" s="57">
        <v>741439.93</v>
      </c>
      <c r="X2710" s="57">
        <v>0</v>
      </c>
      <c r="Y2710" s="73">
        <v>41263</v>
      </c>
      <c r="Z2710" s="57">
        <v>-90936.88</v>
      </c>
      <c r="AA2710" s="57">
        <v>0</v>
      </c>
      <c r="AB2710" s="57">
        <v>650503.05000000005</v>
      </c>
      <c r="AC2710" s="57">
        <v>0</v>
      </c>
      <c r="AD2710" s="56" t="s">
        <v>9255</v>
      </c>
      <c r="AE2710" s="57">
        <v>0</v>
      </c>
      <c r="AF2710" s="57">
        <v>0</v>
      </c>
      <c r="AG2710" s="57">
        <v>0</v>
      </c>
      <c r="AI2710"/>
      <c r="AJ2710"/>
    </row>
    <row r="2711" spans="1:36">
      <c r="A2711" s="56" t="s">
        <v>48</v>
      </c>
      <c r="B2711" s="56" t="s">
        <v>11427</v>
      </c>
      <c r="C2711" s="56">
        <v>2101010050</v>
      </c>
      <c r="D2711" s="56" t="s">
        <v>43</v>
      </c>
      <c r="E2711" s="56">
        <v>2101020050</v>
      </c>
      <c r="F2711" s="56">
        <v>5401010050</v>
      </c>
      <c r="G2711" s="56" t="s">
        <v>11428</v>
      </c>
      <c r="H2711" s="56">
        <v>400303</v>
      </c>
      <c r="I2711" s="56" t="s">
        <v>11582</v>
      </c>
      <c r="J2711" s="56" t="s">
        <v>5594</v>
      </c>
      <c r="K2711" s="56" t="s">
        <v>4996</v>
      </c>
      <c r="L2711" s="56" t="s">
        <v>7138</v>
      </c>
      <c r="M2711" s="73">
        <v>41263</v>
      </c>
      <c r="N2711" s="56"/>
      <c r="O2711" s="56"/>
      <c r="P2711" s="56" t="s">
        <v>7167</v>
      </c>
      <c r="Q2711" s="56"/>
      <c r="R2711" s="56" t="s">
        <v>18</v>
      </c>
      <c r="S2711" s="56" t="s">
        <v>11415</v>
      </c>
      <c r="T2711" s="56" t="s">
        <v>7140</v>
      </c>
      <c r="U2711" s="57">
        <v>1725117</v>
      </c>
      <c r="V2711" s="57">
        <v>-561758.14</v>
      </c>
      <c r="W2711" s="57">
        <v>1163358.8600000001</v>
      </c>
      <c r="X2711" s="57">
        <v>0</v>
      </c>
      <c r="Y2711" s="73">
        <v>41263</v>
      </c>
      <c r="Z2711" s="57">
        <v>-39338.699999999997</v>
      </c>
      <c r="AA2711" s="57">
        <v>0</v>
      </c>
      <c r="AB2711" s="57">
        <v>1124020.1599999999</v>
      </c>
      <c r="AC2711" s="57">
        <v>0</v>
      </c>
      <c r="AD2711" s="56" t="s">
        <v>9255</v>
      </c>
      <c r="AE2711" s="57">
        <v>0</v>
      </c>
      <c r="AF2711" s="57">
        <v>0</v>
      </c>
      <c r="AG2711" s="57">
        <v>0</v>
      </c>
      <c r="AI2711"/>
      <c r="AJ2711"/>
    </row>
    <row r="2712" spans="1:36">
      <c r="A2712" s="56" t="s">
        <v>48</v>
      </c>
      <c r="B2712" s="56" t="s">
        <v>11427</v>
      </c>
      <c r="C2712" s="56">
        <v>2101010050</v>
      </c>
      <c r="D2712" s="56" t="s">
        <v>43</v>
      </c>
      <c r="E2712" s="56">
        <v>2101020050</v>
      </c>
      <c r="F2712" s="56">
        <v>5401010050</v>
      </c>
      <c r="G2712" s="56" t="s">
        <v>11428</v>
      </c>
      <c r="H2712" s="56">
        <v>400303</v>
      </c>
      <c r="I2712" s="56" t="s">
        <v>11582</v>
      </c>
      <c r="J2712" s="56" t="s">
        <v>5600</v>
      </c>
      <c r="K2712" s="56" t="s">
        <v>5007</v>
      </c>
      <c r="L2712" s="56" t="s">
        <v>7138</v>
      </c>
      <c r="M2712" s="73">
        <v>41263</v>
      </c>
      <c r="N2712" s="56"/>
      <c r="O2712" s="56"/>
      <c r="P2712" s="56" t="s">
        <v>7167</v>
      </c>
      <c r="Q2712" s="56"/>
      <c r="R2712" s="56" t="s">
        <v>18</v>
      </c>
      <c r="S2712" s="56" t="s">
        <v>11415</v>
      </c>
      <c r="T2712" s="56" t="s">
        <v>7140</v>
      </c>
      <c r="U2712" s="57">
        <v>29805402</v>
      </c>
      <c r="V2712" s="57">
        <v>-9705681.8900000006</v>
      </c>
      <c r="W2712" s="57">
        <v>20099720.109999999</v>
      </c>
      <c r="X2712" s="57">
        <v>0</v>
      </c>
      <c r="Y2712" s="73">
        <v>41263</v>
      </c>
      <c r="Z2712" s="57">
        <v>-679667.17</v>
      </c>
      <c r="AA2712" s="57">
        <v>0</v>
      </c>
      <c r="AB2712" s="57">
        <v>19420052.940000001</v>
      </c>
      <c r="AC2712" s="57">
        <v>0</v>
      </c>
      <c r="AD2712" s="56" t="s">
        <v>9255</v>
      </c>
      <c r="AE2712" s="57">
        <v>0</v>
      </c>
      <c r="AF2712" s="57">
        <v>0</v>
      </c>
      <c r="AG2712" s="57">
        <v>0</v>
      </c>
      <c r="AI2712"/>
      <c r="AJ2712"/>
    </row>
    <row r="2713" spans="1:36">
      <c r="A2713" s="56" t="s">
        <v>48</v>
      </c>
      <c r="B2713" s="56" t="s">
        <v>11427</v>
      </c>
      <c r="C2713" s="56">
        <v>2101010050</v>
      </c>
      <c r="D2713" s="56" t="s">
        <v>43</v>
      </c>
      <c r="E2713" s="56">
        <v>2101020050</v>
      </c>
      <c r="F2713" s="56">
        <v>5401010050</v>
      </c>
      <c r="G2713" s="56" t="s">
        <v>11428</v>
      </c>
      <c r="H2713" s="56">
        <v>400304</v>
      </c>
      <c r="I2713" s="56" t="s">
        <v>11523</v>
      </c>
      <c r="J2713" s="56" t="s">
        <v>5753</v>
      </c>
      <c r="K2713" s="56" t="s">
        <v>4757</v>
      </c>
      <c r="L2713" s="56" t="s">
        <v>7138</v>
      </c>
      <c r="M2713" s="73">
        <v>40832</v>
      </c>
      <c r="N2713" s="56"/>
      <c r="O2713" s="56"/>
      <c r="P2713" s="56" t="s">
        <v>1201</v>
      </c>
      <c r="Q2713" s="56"/>
      <c r="R2713" s="56" t="s">
        <v>18</v>
      </c>
      <c r="S2713" s="56" t="s">
        <v>11415</v>
      </c>
      <c r="T2713" s="56" t="s">
        <v>7140</v>
      </c>
      <c r="U2713" s="57">
        <v>397489248</v>
      </c>
      <c r="V2713" s="57">
        <v>-224716665.31</v>
      </c>
      <c r="W2713" s="57">
        <v>172772582.69</v>
      </c>
      <c r="X2713" s="57">
        <v>0</v>
      </c>
      <c r="Y2713" s="73">
        <v>40832</v>
      </c>
      <c r="Z2713" s="57">
        <v>-25256168.239999998</v>
      </c>
      <c r="AA2713" s="57">
        <v>0</v>
      </c>
      <c r="AB2713" s="57">
        <v>147516414.44999999</v>
      </c>
      <c r="AC2713" s="57">
        <v>0</v>
      </c>
      <c r="AD2713" s="56" t="s">
        <v>9255</v>
      </c>
      <c r="AE2713" s="57">
        <v>0</v>
      </c>
      <c r="AF2713" s="57">
        <v>0</v>
      </c>
      <c r="AG2713" s="57">
        <v>0</v>
      </c>
      <c r="AI2713"/>
      <c r="AJ2713"/>
    </row>
    <row r="2714" spans="1:36">
      <c r="A2714" s="56" t="s">
        <v>48</v>
      </c>
      <c r="B2714" s="56" t="s">
        <v>11427</v>
      </c>
      <c r="C2714" s="56">
        <v>2101010050</v>
      </c>
      <c r="D2714" s="56" t="s">
        <v>43</v>
      </c>
      <c r="E2714" s="56">
        <v>2101020050</v>
      </c>
      <c r="F2714" s="56">
        <v>5401010050</v>
      </c>
      <c r="G2714" s="56" t="s">
        <v>11428</v>
      </c>
      <c r="H2714" s="56">
        <v>400304</v>
      </c>
      <c r="I2714" s="56" t="s">
        <v>11536</v>
      </c>
      <c r="J2714" s="56" t="s">
        <v>5685</v>
      </c>
      <c r="K2714" s="56" t="s">
        <v>4644</v>
      </c>
      <c r="L2714" s="56" t="s">
        <v>7138</v>
      </c>
      <c r="M2714" s="73">
        <v>40832</v>
      </c>
      <c r="N2714" s="56"/>
      <c r="O2714" s="56"/>
      <c r="P2714" s="56" t="s">
        <v>1201</v>
      </c>
      <c r="Q2714" s="56"/>
      <c r="R2714" s="56" t="s">
        <v>18</v>
      </c>
      <c r="S2714" s="56" t="s">
        <v>11415</v>
      </c>
      <c r="T2714" s="56" t="s">
        <v>7140</v>
      </c>
      <c r="U2714" s="57">
        <v>7162685</v>
      </c>
      <c r="V2714" s="57">
        <v>-4051699.71</v>
      </c>
      <c r="W2714" s="57">
        <v>3110985.29</v>
      </c>
      <c r="X2714" s="57">
        <v>0</v>
      </c>
      <c r="Y2714" s="73">
        <v>40832</v>
      </c>
      <c r="Z2714" s="57">
        <v>-454724.16</v>
      </c>
      <c r="AA2714" s="57">
        <v>0</v>
      </c>
      <c r="AB2714" s="57">
        <v>2656261.13</v>
      </c>
      <c r="AC2714" s="57">
        <v>0</v>
      </c>
      <c r="AD2714" s="56" t="s">
        <v>9255</v>
      </c>
      <c r="AE2714" s="57">
        <v>0</v>
      </c>
      <c r="AF2714" s="57">
        <v>0</v>
      </c>
      <c r="AG2714" s="57">
        <v>0</v>
      </c>
      <c r="AI2714"/>
      <c r="AJ2714"/>
    </row>
    <row r="2715" spans="1:36">
      <c r="A2715" s="56" t="s">
        <v>48</v>
      </c>
      <c r="B2715" s="56" t="s">
        <v>11427</v>
      </c>
      <c r="C2715" s="56">
        <v>2101010050</v>
      </c>
      <c r="D2715" s="56" t="s">
        <v>43</v>
      </c>
      <c r="E2715" s="56">
        <v>2101020050</v>
      </c>
      <c r="F2715" s="56">
        <v>5401010050</v>
      </c>
      <c r="G2715" s="56" t="s">
        <v>11428</v>
      </c>
      <c r="H2715" s="56">
        <v>400304</v>
      </c>
      <c r="I2715" s="56" t="s">
        <v>11536</v>
      </c>
      <c r="J2715" s="56" t="s">
        <v>5698</v>
      </c>
      <c r="K2715" s="56" t="s">
        <v>4667</v>
      </c>
      <c r="L2715" s="56" t="s">
        <v>7138</v>
      </c>
      <c r="M2715" s="73">
        <v>40832</v>
      </c>
      <c r="N2715" s="56"/>
      <c r="O2715" s="56"/>
      <c r="P2715" s="56" t="s">
        <v>1201</v>
      </c>
      <c r="Q2715" s="56"/>
      <c r="R2715" s="56" t="s">
        <v>18</v>
      </c>
      <c r="S2715" s="56" t="s">
        <v>11415</v>
      </c>
      <c r="T2715" s="56" t="s">
        <v>7140</v>
      </c>
      <c r="U2715" s="57">
        <v>13754187</v>
      </c>
      <c r="V2715" s="57">
        <v>-7780299.8499999996</v>
      </c>
      <c r="W2715" s="57">
        <v>5973887.1500000004</v>
      </c>
      <c r="X2715" s="57">
        <v>0</v>
      </c>
      <c r="Y2715" s="73">
        <v>40832</v>
      </c>
      <c r="Z2715" s="57">
        <v>-873186.64</v>
      </c>
      <c r="AA2715" s="57">
        <v>0</v>
      </c>
      <c r="AB2715" s="57">
        <v>5100700.51</v>
      </c>
      <c r="AC2715" s="57">
        <v>0</v>
      </c>
      <c r="AD2715" s="56" t="s">
        <v>9255</v>
      </c>
      <c r="AE2715" s="57">
        <v>0</v>
      </c>
      <c r="AF2715" s="57">
        <v>0</v>
      </c>
      <c r="AG2715" s="57">
        <v>0</v>
      </c>
      <c r="AI2715"/>
      <c r="AJ2715"/>
    </row>
    <row r="2716" spans="1:36">
      <c r="A2716" s="56" t="s">
        <v>48</v>
      </c>
      <c r="B2716" s="56" t="s">
        <v>11427</v>
      </c>
      <c r="C2716" s="56">
        <v>2101010050</v>
      </c>
      <c r="D2716" s="56" t="s">
        <v>43</v>
      </c>
      <c r="E2716" s="56">
        <v>2101020050</v>
      </c>
      <c r="F2716" s="56">
        <v>5401010050</v>
      </c>
      <c r="G2716" s="56" t="s">
        <v>11428</v>
      </c>
      <c r="H2716" s="56">
        <v>400304</v>
      </c>
      <c r="I2716" s="56" t="s">
        <v>11592</v>
      </c>
      <c r="J2716" s="56" t="s">
        <v>5871</v>
      </c>
      <c r="K2716" s="56" t="s">
        <v>5007</v>
      </c>
      <c r="L2716" s="56" t="s">
        <v>7138</v>
      </c>
      <c r="M2716" s="73">
        <v>41286</v>
      </c>
      <c r="N2716" s="56"/>
      <c r="O2716" s="56"/>
      <c r="P2716" s="56" t="s">
        <v>7168</v>
      </c>
      <c r="Q2716" s="56"/>
      <c r="R2716" s="56" t="s">
        <v>18</v>
      </c>
      <c r="S2716" s="56" t="s">
        <v>11415</v>
      </c>
      <c r="T2716" s="56" t="s">
        <v>7140</v>
      </c>
      <c r="U2716" s="57">
        <v>28425298</v>
      </c>
      <c r="V2716" s="57">
        <v>-9123176.5899999999</v>
      </c>
      <c r="W2716" s="57">
        <v>19302121.41</v>
      </c>
      <c r="X2716" s="57">
        <v>0</v>
      </c>
      <c r="Y2716" s="73">
        <v>41286</v>
      </c>
      <c r="Z2716" s="57">
        <v>-640794.64</v>
      </c>
      <c r="AA2716" s="57">
        <v>0</v>
      </c>
      <c r="AB2716" s="57">
        <v>18661326.77</v>
      </c>
      <c r="AC2716" s="57">
        <v>0</v>
      </c>
      <c r="AD2716" s="56" t="s">
        <v>9255</v>
      </c>
      <c r="AE2716" s="57">
        <v>0</v>
      </c>
      <c r="AF2716" s="57">
        <v>0</v>
      </c>
      <c r="AG2716" s="57">
        <v>0</v>
      </c>
      <c r="AI2716"/>
      <c r="AJ2716"/>
    </row>
    <row r="2717" spans="1:36">
      <c r="A2717" s="56" t="s">
        <v>48</v>
      </c>
      <c r="B2717" s="56" t="s">
        <v>11427</v>
      </c>
      <c r="C2717" s="56">
        <v>2101010050</v>
      </c>
      <c r="D2717" s="56" t="s">
        <v>43</v>
      </c>
      <c r="E2717" s="56">
        <v>2101020050</v>
      </c>
      <c r="F2717" s="56">
        <v>5401010050</v>
      </c>
      <c r="G2717" s="56" t="s">
        <v>11428</v>
      </c>
      <c r="H2717" s="56">
        <v>400300</v>
      </c>
      <c r="I2717" s="56" t="s">
        <v>11527</v>
      </c>
      <c r="J2717" s="56" t="s">
        <v>4152</v>
      </c>
      <c r="K2717" s="56" t="s">
        <v>1494</v>
      </c>
      <c r="L2717" s="56" t="s">
        <v>7138</v>
      </c>
      <c r="M2717" s="73">
        <v>41274</v>
      </c>
      <c r="N2717" s="56"/>
      <c r="O2717" s="56"/>
      <c r="P2717" s="56" t="s">
        <v>1201</v>
      </c>
      <c r="Q2717" s="56"/>
      <c r="R2717" s="56" t="s">
        <v>18</v>
      </c>
      <c r="S2717" s="56" t="s">
        <v>11415</v>
      </c>
      <c r="T2717" s="56" t="s">
        <v>7140</v>
      </c>
      <c r="U2717" s="57">
        <v>10887684</v>
      </c>
      <c r="V2717" s="57">
        <v>-5413005.5599999996</v>
      </c>
      <c r="W2717" s="57">
        <v>5474678.4400000004</v>
      </c>
      <c r="X2717" s="57">
        <v>0</v>
      </c>
      <c r="Y2717" s="73">
        <v>41274</v>
      </c>
      <c r="Z2717" s="57">
        <v>-668310.99</v>
      </c>
      <c r="AA2717" s="57">
        <v>0</v>
      </c>
      <c r="AB2717" s="57">
        <v>4806367.45</v>
      </c>
      <c r="AC2717" s="57">
        <v>0</v>
      </c>
      <c r="AD2717" s="56" t="s">
        <v>9255</v>
      </c>
      <c r="AE2717" s="57">
        <v>0</v>
      </c>
      <c r="AF2717" s="57">
        <v>0</v>
      </c>
      <c r="AG2717" s="57">
        <v>0</v>
      </c>
      <c r="AI2717"/>
      <c r="AJ2717"/>
    </row>
    <row r="2718" spans="1:36">
      <c r="A2718" s="56" t="s">
        <v>48</v>
      </c>
      <c r="B2718" s="56" t="s">
        <v>11427</v>
      </c>
      <c r="C2718" s="56">
        <v>2101010050</v>
      </c>
      <c r="D2718" s="56" t="s">
        <v>43</v>
      </c>
      <c r="E2718" s="56">
        <v>2101020050</v>
      </c>
      <c r="F2718" s="56">
        <v>5401010050</v>
      </c>
      <c r="G2718" s="56" t="s">
        <v>11428</v>
      </c>
      <c r="H2718" s="56">
        <v>400300</v>
      </c>
      <c r="I2718" s="56" t="s">
        <v>11618</v>
      </c>
      <c r="J2718" s="56" t="s">
        <v>4379</v>
      </c>
      <c r="K2718" s="56" t="s">
        <v>4380</v>
      </c>
      <c r="L2718" s="56" t="s">
        <v>7138</v>
      </c>
      <c r="M2718" s="73">
        <v>41212</v>
      </c>
      <c r="N2718" s="56"/>
      <c r="O2718" s="56"/>
      <c r="P2718" s="56" t="s">
        <v>7169</v>
      </c>
      <c r="Q2718" s="56"/>
      <c r="R2718" s="56" t="s">
        <v>18</v>
      </c>
      <c r="S2718" s="56" t="s">
        <v>11415</v>
      </c>
      <c r="T2718" s="56" t="s">
        <v>7140</v>
      </c>
      <c r="U2718" s="57">
        <v>37678167</v>
      </c>
      <c r="V2718" s="57">
        <v>-12453099.619999999</v>
      </c>
      <c r="W2718" s="57">
        <v>25225067.379999999</v>
      </c>
      <c r="X2718" s="57">
        <v>0</v>
      </c>
      <c r="Y2718" s="73">
        <v>41212</v>
      </c>
      <c r="Z2718" s="57">
        <v>-837643.4</v>
      </c>
      <c r="AA2718" s="57">
        <v>0</v>
      </c>
      <c r="AB2718" s="57">
        <v>24387423.98</v>
      </c>
      <c r="AC2718" s="57">
        <v>0</v>
      </c>
      <c r="AD2718" s="56" t="s">
        <v>9255</v>
      </c>
      <c r="AE2718" s="57">
        <v>0</v>
      </c>
      <c r="AF2718" s="57">
        <v>0</v>
      </c>
      <c r="AG2718" s="57">
        <v>0</v>
      </c>
      <c r="AI2718"/>
      <c r="AJ2718"/>
    </row>
    <row r="2719" spans="1:36">
      <c r="A2719" s="56" t="s">
        <v>48</v>
      </c>
      <c r="B2719" s="56" t="s">
        <v>11427</v>
      </c>
      <c r="C2719" s="56">
        <v>2101010050</v>
      </c>
      <c r="D2719" s="56" t="s">
        <v>43</v>
      </c>
      <c r="E2719" s="56">
        <v>2101020050</v>
      </c>
      <c r="F2719" s="56">
        <v>5401010050</v>
      </c>
      <c r="G2719" s="56" t="s">
        <v>11428</v>
      </c>
      <c r="H2719" s="56">
        <v>400300</v>
      </c>
      <c r="I2719" s="56" t="s">
        <v>11619</v>
      </c>
      <c r="J2719" s="56" t="s">
        <v>4269</v>
      </c>
      <c r="K2719" s="56" t="s">
        <v>4270</v>
      </c>
      <c r="L2719" s="56" t="s">
        <v>7138</v>
      </c>
      <c r="M2719" s="73">
        <v>41000</v>
      </c>
      <c r="N2719" s="56"/>
      <c r="O2719" s="56"/>
      <c r="P2719" s="56" t="s">
        <v>7170</v>
      </c>
      <c r="Q2719" s="56"/>
      <c r="R2719" s="56" t="s">
        <v>18</v>
      </c>
      <c r="S2719" s="56" t="s">
        <v>11415</v>
      </c>
      <c r="T2719" s="56" t="s">
        <v>7140</v>
      </c>
      <c r="U2719" s="57">
        <v>948000</v>
      </c>
      <c r="V2719" s="57">
        <v>-338447.28</v>
      </c>
      <c r="W2719" s="57">
        <v>609552.72</v>
      </c>
      <c r="X2719" s="57">
        <v>0</v>
      </c>
      <c r="Y2719" s="73">
        <v>41000</v>
      </c>
      <c r="Z2719" s="57">
        <v>-20171.79</v>
      </c>
      <c r="AA2719" s="57">
        <v>0</v>
      </c>
      <c r="AB2719" s="57">
        <v>589380.93000000005</v>
      </c>
      <c r="AC2719" s="57">
        <v>0</v>
      </c>
      <c r="AD2719" s="56" t="s">
        <v>9255</v>
      </c>
      <c r="AE2719" s="57">
        <v>0</v>
      </c>
      <c r="AF2719" s="57">
        <v>0</v>
      </c>
      <c r="AG2719" s="57">
        <v>0</v>
      </c>
      <c r="AI2719"/>
      <c r="AJ2719"/>
    </row>
    <row r="2720" spans="1:36">
      <c r="A2720" s="56" t="s">
        <v>50</v>
      </c>
      <c r="B2720" s="56" t="s">
        <v>11427</v>
      </c>
      <c r="C2720" s="56">
        <v>2101010050</v>
      </c>
      <c r="D2720" s="56" t="s">
        <v>43</v>
      </c>
      <c r="E2720" s="56">
        <v>2101020050</v>
      </c>
      <c r="F2720" s="56">
        <v>5401010050</v>
      </c>
      <c r="G2720" s="56" t="s">
        <v>11431</v>
      </c>
      <c r="H2720" s="56">
        <v>400201</v>
      </c>
      <c r="I2720" s="56" t="s">
        <v>11551</v>
      </c>
      <c r="J2720" s="56" t="s">
        <v>1171</v>
      </c>
      <c r="K2720" s="56" t="s">
        <v>1172</v>
      </c>
      <c r="L2720" s="56" t="s">
        <v>7138</v>
      </c>
      <c r="M2720" s="73">
        <v>36743</v>
      </c>
      <c r="N2720" s="56"/>
      <c r="O2720" s="56"/>
      <c r="P2720" s="56" t="s">
        <v>156</v>
      </c>
      <c r="Q2720" s="56"/>
      <c r="R2720" s="56" t="s">
        <v>18</v>
      </c>
      <c r="S2720" s="56" t="s">
        <v>11415</v>
      </c>
      <c r="T2720" s="56" t="s">
        <v>7140</v>
      </c>
      <c r="U2720" s="57">
        <v>21495058</v>
      </c>
      <c r="V2720" s="57">
        <v>-17870238.079999998</v>
      </c>
      <c r="W2720" s="57">
        <v>3624819.92</v>
      </c>
      <c r="X2720" s="57">
        <v>0</v>
      </c>
      <c r="Y2720" s="73">
        <v>36743</v>
      </c>
      <c r="Z2720" s="57">
        <v>-249698.73</v>
      </c>
      <c r="AA2720" s="57">
        <v>0</v>
      </c>
      <c r="AB2720" s="57">
        <v>3375121.19</v>
      </c>
      <c r="AC2720" s="57">
        <v>0</v>
      </c>
      <c r="AD2720" s="56" t="s">
        <v>9255</v>
      </c>
      <c r="AE2720" s="57">
        <v>0</v>
      </c>
      <c r="AF2720" s="57">
        <v>0</v>
      </c>
      <c r="AG2720" s="57">
        <v>0</v>
      </c>
      <c r="AI2720"/>
      <c r="AJ2720"/>
    </row>
    <row r="2721" spans="1:36">
      <c r="A2721" s="56" t="s">
        <v>50</v>
      </c>
      <c r="B2721" s="56" t="s">
        <v>11427</v>
      </c>
      <c r="C2721" s="56">
        <v>2101010050</v>
      </c>
      <c r="D2721" s="56" t="s">
        <v>43</v>
      </c>
      <c r="E2721" s="56">
        <v>2101020050</v>
      </c>
      <c r="F2721" s="56">
        <v>5401010050</v>
      </c>
      <c r="G2721" s="56" t="s">
        <v>11431</v>
      </c>
      <c r="H2721" s="56">
        <v>400201</v>
      </c>
      <c r="I2721" s="56" t="s">
        <v>11551</v>
      </c>
      <c r="J2721" s="56" t="s">
        <v>1173</v>
      </c>
      <c r="K2721" s="56" t="s">
        <v>1174</v>
      </c>
      <c r="L2721" s="56" t="s">
        <v>7138</v>
      </c>
      <c r="M2721" s="73">
        <v>38334</v>
      </c>
      <c r="N2721" s="56"/>
      <c r="O2721" s="56"/>
      <c r="P2721" s="56" t="s">
        <v>156</v>
      </c>
      <c r="Q2721" s="56"/>
      <c r="R2721" s="56" t="s">
        <v>18</v>
      </c>
      <c r="S2721" s="56" t="s">
        <v>11415</v>
      </c>
      <c r="T2721" s="56" t="s">
        <v>7140</v>
      </c>
      <c r="U2721" s="57">
        <v>8396955</v>
      </c>
      <c r="V2721" s="57">
        <v>-6164558.1699999999</v>
      </c>
      <c r="W2721" s="57">
        <v>2232396.83</v>
      </c>
      <c r="X2721" s="57">
        <v>0</v>
      </c>
      <c r="Y2721" s="73">
        <v>38334</v>
      </c>
      <c r="Z2721" s="57">
        <v>-121054.07</v>
      </c>
      <c r="AA2721" s="57">
        <v>0</v>
      </c>
      <c r="AB2721" s="57">
        <v>2111342.7599999998</v>
      </c>
      <c r="AC2721" s="57">
        <v>0</v>
      </c>
      <c r="AD2721" s="56" t="s">
        <v>9255</v>
      </c>
      <c r="AE2721" s="57">
        <v>0</v>
      </c>
      <c r="AF2721" s="57">
        <v>0</v>
      </c>
      <c r="AG2721" s="57">
        <v>0</v>
      </c>
      <c r="AI2721"/>
      <c r="AJ2721"/>
    </row>
    <row r="2722" spans="1:36">
      <c r="A2722" s="56" t="s">
        <v>50</v>
      </c>
      <c r="B2722" s="56" t="s">
        <v>11427</v>
      </c>
      <c r="C2722" s="56">
        <v>2101010050</v>
      </c>
      <c r="D2722" s="56" t="s">
        <v>43</v>
      </c>
      <c r="E2722" s="56">
        <v>2101020050</v>
      </c>
      <c r="F2722" s="56">
        <v>5401010050</v>
      </c>
      <c r="G2722" s="56" t="s">
        <v>11431</v>
      </c>
      <c r="H2722" s="56">
        <v>400201</v>
      </c>
      <c r="I2722" s="56" t="s">
        <v>11497</v>
      </c>
      <c r="J2722" s="56" t="s">
        <v>1219</v>
      </c>
      <c r="K2722" s="56" t="s">
        <v>1220</v>
      </c>
      <c r="L2722" s="56" t="s">
        <v>7138</v>
      </c>
      <c r="M2722" s="73">
        <v>36743</v>
      </c>
      <c r="N2722" s="56"/>
      <c r="O2722" s="56"/>
      <c r="P2722" s="56" t="s">
        <v>156</v>
      </c>
      <c r="Q2722" s="56"/>
      <c r="R2722" s="56" t="s">
        <v>18</v>
      </c>
      <c r="S2722" s="56" t="s">
        <v>11415</v>
      </c>
      <c r="T2722" s="56" t="s">
        <v>7140</v>
      </c>
      <c r="U2722" s="57">
        <v>46314097</v>
      </c>
      <c r="V2722" s="57">
        <v>-38237445.700000003</v>
      </c>
      <c r="W2722" s="57">
        <v>8076651.2999999998</v>
      </c>
      <c r="X2722" s="57">
        <v>0</v>
      </c>
      <c r="Y2722" s="73">
        <v>36743</v>
      </c>
      <c r="Z2722" s="57">
        <v>-564103.23</v>
      </c>
      <c r="AA2722" s="57">
        <v>0</v>
      </c>
      <c r="AB2722" s="57">
        <v>7512548.0700000003</v>
      </c>
      <c r="AC2722" s="57">
        <v>0</v>
      </c>
      <c r="AD2722" s="56" t="s">
        <v>9255</v>
      </c>
      <c r="AE2722" s="57">
        <v>0</v>
      </c>
      <c r="AF2722" s="57">
        <v>0</v>
      </c>
      <c r="AG2722" s="57">
        <v>0</v>
      </c>
      <c r="AI2722"/>
      <c r="AJ2722"/>
    </row>
    <row r="2723" spans="1:36">
      <c r="A2723" s="56" t="s">
        <v>50</v>
      </c>
      <c r="B2723" s="56" t="s">
        <v>11427</v>
      </c>
      <c r="C2723" s="56">
        <v>2101010050</v>
      </c>
      <c r="D2723" s="56" t="s">
        <v>43</v>
      </c>
      <c r="E2723" s="56">
        <v>2101020050</v>
      </c>
      <c r="F2723" s="56">
        <v>5401010050</v>
      </c>
      <c r="G2723" s="56" t="s">
        <v>11431</v>
      </c>
      <c r="H2723" s="56">
        <v>400201</v>
      </c>
      <c r="I2723" s="56" t="s">
        <v>11497</v>
      </c>
      <c r="J2723" s="56" t="s">
        <v>1225</v>
      </c>
      <c r="K2723" s="56" t="s">
        <v>1226</v>
      </c>
      <c r="L2723" s="56" t="s">
        <v>7138</v>
      </c>
      <c r="M2723" s="73">
        <v>38167</v>
      </c>
      <c r="N2723" s="56"/>
      <c r="O2723" s="56"/>
      <c r="P2723" s="56" t="s">
        <v>156</v>
      </c>
      <c r="Q2723" s="56"/>
      <c r="R2723" s="56" t="s">
        <v>18</v>
      </c>
      <c r="S2723" s="56" t="s">
        <v>11415</v>
      </c>
      <c r="T2723" s="56" t="s">
        <v>7140</v>
      </c>
      <c r="U2723" s="57">
        <v>8910824</v>
      </c>
      <c r="V2723" s="57">
        <v>-6587085.4100000001</v>
      </c>
      <c r="W2723" s="57">
        <v>2323738.59</v>
      </c>
      <c r="X2723" s="57">
        <v>0</v>
      </c>
      <c r="Y2723" s="73">
        <v>38167</v>
      </c>
      <c r="Z2723" s="57">
        <v>-129772.02</v>
      </c>
      <c r="AA2723" s="57">
        <v>0</v>
      </c>
      <c r="AB2723" s="57">
        <v>2193966.5699999998</v>
      </c>
      <c r="AC2723" s="57">
        <v>0</v>
      </c>
      <c r="AD2723" s="56" t="s">
        <v>9255</v>
      </c>
      <c r="AE2723" s="57">
        <v>0</v>
      </c>
      <c r="AF2723" s="57">
        <v>0</v>
      </c>
      <c r="AG2723" s="57">
        <v>0</v>
      </c>
      <c r="AI2723"/>
      <c r="AJ2723"/>
    </row>
    <row r="2724" spans="1:36">
      <c r="A2724" s="56" t="s">
        <v>50</v>
      </c>
      <c r="B2724" s="56" t="s">
        <v>11427</v>
      </c>
      <c r="C2724" s="56">
        <v>2101010050</v>
      </c>
      <c r="D2724" s="56" t="s">
        <v>43</v>
      </c>
      <c r="E2724" s="56">
        <v>2101020050</v>
      </c>
      <c r="F2724" s="56">
        <v>5401010050</v>
      </c>
      <c r="G2724" s="56" t="s">
        <v>11431</v>
      </c>
      <c r="H2724" s="56">
        <v>400201</v>
      </c>
      <c r="I2724" s="56" t="s">
        <v>11497</v>
      </c>
      <c r="J2724" s="56" t="s">
        <v>1231</v>
      </c>
      <c r="K2724" s="56" t="s">
        <v>1232</v>
      </c>
      <c r="L2724" s="56" t="s">
        <v>7138</v>
      </c>
      <c r="M2724" s="73">
        <v>36743</v>
      </c>
      <c r="N2724" s="56"/>
      <c r="O2724" s="56"/>
      <c r="P2724" s="56" t="s">
        <v>156</v>
      </c>
      <c r="Q2724" s="56"/>
      <c r="R2724" s="56" t="s">
        <v>18</v>
      </c>
      <c r="S2724" s="56" t="s">
        <v>11415</v>
      </c>
      <c r="T2724" s="56" t="s">
        <v>7140</v>
      </c>
      <c r="U2724" s="57">
        <v>41682688</v>
      </c>
      <c r="V2724" s="57">
        <v>-34413701.590000004</v>
      </c>
      <c r="W2724" s="57">
        <v>7268986.4100000001</v>
      </c>
      <c r="X2724" s="57">
        <v>0</v>
      </c>
      <c r="Y2724" s="73">
        <v>36743</v>
      </c>
      <c r="Z2724" s="57">
        <v>-507692.93</v>
      </c>
      <c r="AA2724" s="57">
        <v>0</v>
      </c>
      <c r="AB2724" s="57">
        <v>6761293.4800000004</v>
      </c>
      <c r="AC2724" s="57">
        <v>0</v>
      </c>
      <c r="AD2724" s="56" t="s">
        <v>9255</v>
      </c>
      <c r="AE2724" s="57">
        <v>0</v>
      </c>
      <c r="AF2724" s="57">
        <v>0</v>
      </c>
      <c r="AG2724" s="57">
        <v>0</v>
      </c>
      <c r="AI2724"/>
      <c r="AJ2724"/>
    </row>
    <row r="2725" spans="1:36">
      <c r="A2725" s="56" t="s">
        <v>50</v>
      </c>
      <c r="B2725" s="56" t="s">
        <v>11427</v>
      </c>
      <c r="C2725" s="56">
        <v>2101010050</v>
      </c>
      <c r="D2725" s="56" t="s">
        <v>43</v>
      </c>
      <c r="E2725" s="56">
        <v>2101020050</v>
      </c>
      <c r="F2725" s="56">
        <v>5401010050</v>
      </c>
      <c r="G2725" s="56" t="s">
        <v>11431</v>
      </c>
      <c r="H2725" s="56">
        <v>400201</v>
      </c>
      <c r="I2725" s="56" t="s">
        <v>11497</v>
      </c>
      <c r="J2725" s="56" t="s">
        <v>1235</v>
      </c>
      <c r="K2725" s="56" t="s">
        <v>1236</v>
      </c>
      <c r="L2725" s="56" t="s">
        <v>7138</v>
      </c>
      <c r="M2725" s="73">
        <v>36743</v>
      </c>
      <c r="N2725" s="56"/>
      <c r="O2725" s="56"/>
      <c r="P2725" s="56" t="s">
        <v>156</v>
      </c>
      <c r="Q2725" s="56"/>
      <c r="R2725" s="56" t="s">
        <v>18</v>
      </c>
      <c r="S2725" s="56" t="s">
        <v>11415</v>
      </c>
      <c r="T2725" s="56" t="s">
        <v>7140</v>
      </c>
      <c r="U2725" s="57">
        <v>22571664</v>
      </c>
      <c r="V2725" s="57">
        <v>-18635422.440000001</v>
      </c>
      <c r="W2725" s="57">
        <v>3936241.56</v>
      </c>
      <c r="X2725" s="57">
        <v>0</v>
      </c>
      <c r="Y2725" s="73">
        <v>36743</v>
      </c>
      <c r="Z2725" s="57">
        <v>-274921.69</v>
      </c>
      <c r="AA2725" s="57">
        <v>0</v>
      </c>
      <c r="AB2725" s="57">
        <v>3661319.87</v>
      </c>
      <c r="AC2725" s="57">
        <v>0</v>
      </c>
      <c r="AD2725" s="56" t="s">
        <v>9255</v>
      </c>
      <c r="AE2725" s="57">
        <v>0</v>
      </c>
      <c r="AF2725" s="57">
        <v>0</v>
      </c>
      <c r="AG2725" s="57">
        <v>0</v>
      </c>
      <c r="AI2725"/>
      <c r="AJ2725"/>
    </row>
    <row r="2726" spans="1:36">
      <c r="A2726" s="56" t="s">
        <v>50</v>
      </c>
      <c r="B2726" s="56" t="s">
        <v>11427</v>
      </c>
      <c r="C2726" s="56">
        <v>2101010050</v>
      </c>
      <c r="D2726" s="56" t="s">
        <v>43</v>
      </c>
      <c r="E2726" s="56">
        <v>2101020050</v>
      </c>
      <c r="F2726" s="56">
        <v>5401010050</v>
      </c>
      <c r="G2726" s="56" t="s">
        <v>11431</v>
      </c>
      <c r="H2726" s="56">
        <v>400201</v>
      </c>
      <c r="I2726" s="56" t="s">
        <v>11498</v>
      </c>
      <c r="J2726" s="56" t="s">
        <v>1253</v>
      </c>
      <c r="K2726" s="56" t="s">
        <v>1254</v>
      </c>
      <c r="L2726" s="56" t="s">
        <v>7138</v>
      </c>
      <c r="M2726" s="73">
        <v>36743</v>
      </c>
      <c r="N2726" s="56"/>
      <c r="O2726" s="56"/>
      <c r="P2726" s="56" t="s">
        <v>156</v>
      </c>
      <c r="Q2726" s="56"/>
      <c r="R2726" s="56" t="s">
        <v>18</v>
      </c>
      <c r="S2726" s="56" t="s">
        <v>11415</v>
      </c>
      <c r="T2726" s="56" t="s">
        <v>7140</v>
      </c>
      <c r="U2726" s="57">
        <v>1794858</v>
      </c>
      <c r="V2726" s="57">
        <v>-1481855.15</v>
      </c>
      <c r="W2726" s="57">
        <v>313002.84999999998</v>
      </c>
      <c r="X2726" s="57">
        <v>0</v>
      </c>
      <c r="Y2726" s="73">
        <v>36743</v>
      </c>
      <c r="Z2726" s="57">
        <v>-21861.279999999999</v>
      </c>
      <c r="AA2726" s="57">
        <v>0</v>
      </c>
      <c r="AB2726" s="57">
        <v>291141.57</v>
      </c>
      <c r="AC2726" s="57">
        <v>0</v>
      </c>
      <c r="AD2726" s="56" t="s">
        <v>9255</v>
      </c>
      <c r="AE2726" s="57">
        <v>0</v>
      </c>
      <c r="AF2726" s="57">
        <v>0</v>
      </c>
      <c r="AG2726" s="57">
        <v>0</v>
      </c>
      <c r="AI2726"/>
      <c r="AJ2726"/>
    </row>
    <row r="2727" spans="1:36">
      <c r="A2727" s="56" t="s">
        <v>50</v>
      </c>
      <c r="B2727" s="56" t="s">
        <v>11427</v>
      </c>
      <c r="C2727" s="56">
        <v>2101010050</v>
      </c>
      <c r="D2727" s="56" t="s">
        <v>43</v>
      </c>
      <c r="E2727" s="56">
        <v>2101020050</v>
      </c>
      <c r="F2727" s="56">
        <v>5401010050</v>
      </c>
      <c r="G2727" s="56" t="s">
        <v>11431</v>
      </c>
      <c r="H2727" s="56">
        <v>400201</v>
      </c>
      <c r="I2727" s="56" t="s">
        <v>11498</v>
      </c>
      <c r="J2727" s="56" t="s">
        <v>1287</v>
      </c>
      <c r="K2727" s="56" t="s">
        <v>1288</v>
      </c>
      <c r="L2727" s="56" t="s">
        <v>7138</v>
      </c>
      <c r="M2727" s="73">
        <v>36743</v>
      </c>
      <c r="N2727" s="56"/>
      <c r="O2727" s="56"/>
      <c r="P2727" s="56" t="s">
        <v>156</v>
      </c>
      <c r="Q2727" s="56"/>
      <c r="R2727" s="56" t="s">
        <v>18</v>
      </c>
      <c r="S2727" s="56" t="s">
        <v>11415</v>
      </c>
      <c r="T2727" s="56" t="s">
        <v>7140</v>
      </c>
      <c r="U2727" s="57">
        <v>43002158</v>
      </c>
      <c r="V2727" s="57">
        <v>-35503070.869999997</v>
      </c>
      <c r="W2727" s="57">
        <v>7499087.1299999999</v>
      </c>
      <c r="X2727" s="57">
        <v>0</v>
      </c>
      <c r="Y2727" s="73">
        <v>36743</v>
      </c>
      <c r="Z2727" s="57">
        <v>-523764.02</v>
      </c>
      <c r="AA2727" s="57">
        <v>0</v>
      </c>
      <c r="AB2727" s="57">
        <v>6975323.1100000003</v>
      </c>
      <c r="AC2727" s="57">
        <v>0</v>
      </c>
      <c r="AD2727" s="56" t="s">
        <v>9255</v>
      </c>
      <c r="AE2727" s="57">
        <v>0</v>
      </c>
      <c r="AF2727" s="57">
        <v>0</v>
      </c>
      <c r="AG2727" s="57">
        <v>0</v>
      </c>
      <c r="AI2727"/>
      <c r="AJ2727"/>
    </row>
    <row r="2728" spans="1:36">
      <c r="A2728" s="56" t="s">
        <v>50</v>
      </c>
      <c r="B2728" s="56" t="s">
        <v>11427</v>
      </c>
      <c r="C2728" s="56">
        <v>2101010050</v>
      </c>
      <c r="D2728" s="56" t="s">
        <v>43</v>
      </c>
      <c r="E2728" s="56">
        <v>2101020050</v>
      </c>
      <c r="F2728" s="56">
        <v>5401010050</v>
      </c>
      <c r="G2728" s="56" t="s">
        <v>11431</v>
      </c>
      <c r="H2728" s="56">
        <v>400201</v>
      </c>
      <c r="I2728" s="56" t="s">
        <v>11499</v>
      </c>
      <c r="J2728" s="56" t="s">
        <v>1179</v>
      </c>
      <c r="K2728" s="56" t="s">
        <v>1180</v>
      </c>
      <c r="L2728" s="56" t="s">
        <v>7138</v>
      </c>
      <c r="M2728" s="73">
        <v>36743</v>
      </c>
      <c r="N2728" s="56"/>
      <c r="O2728" s="56"/>
      <c r="P2728" s="56" t="s">
        <v>156</v>
      </c>
      <c r="Q2728" s="56"/>
      <c r="R2728" s="56" t="s">
        <v>18</v>
      </c>
      <c r="S2728" s="56" t="s">
        <v>11415</v>
      </c>
      <c r="T2728" s="56" t="s">
        <v>7140</v>
      </c>
      <c r="U2728" s="57">
        <v>30181046</v>
      </c>
      <c r="V2728" s="57">
        <v>-25105801.25</v>
      </c>
      <c r="W2728" s="57">
        <v>5075244.75</v>
      </c>
      <c r="X2728" s="57">
        <v>0</v>
      </c>
      <c r="Y2728" s="73">
        <v>36743</v>
      </c>
      <c r="Z2728" s="57">
        <v>-349196.21</v>
      </c>
      <c r="AA2728" s="57">
        <v>0</v>
      </c>
      <c r="AB2728" s="57">
        <v>4726048.54</v>
      </c>
      <c r="AC2728" s="57">
        <v>0</v>
      </c>
      <c r="AD2728" s="56" t="s">
        <v>9255</v>
      </c>
      <c r="AE2728" s="57">
        <v>0</v>
      </c>
      <c r="AF2728" s="57">
        <v>0</v>
      </c>
      <c r="AG2728" s="57">
        <v>0</v>
      </c>
      <c r="AI2728"/>
      <c r="AJ2728"/>
    </row>
    <row r="2729" spans="1:36">
      <c r="A2729" s="56" t="s">
        <v>50</v>
      </c>
      <c r="B2729" s="56" t="s">
        <v>11427</v>
      </c>
      <c r="C2729" s="56">
        <v>2101010050</v>
      </c>
      <c r="D2729" s="56" t="s">
        <v>43</v>
      </c>
      <c r="E2729" s="56">
        <v>2101020050</v>
      </c>
      <c r="F2729" s="56">
        <v>5401010050</v>
      </c>
      <c r="G2729" s="56" t="s">
        <v>11431</v>
      </c>
      <c r="H2729" s="56">
        <v>400201</v>
      </c>
      <c r="I2729" s="56" t="s">
        <v>11499</v>
      </c>
      <c r="J2729" s="56" t="s">
        <v>1185</v>
      </c>
      <c r="K2729" s="56" t="s">
        <v>1186</v>
      </c>
      <c r="L2729" s="56" t="s">
        <v>7138</v>
      </c>
      <c r="M2729" s="73">
        <v>36743</v>
      </c>
      <c r="N2729" s="56"/>
      <c r="O2729" s="56"/>
      <c r="P2729" s="56" t="s">
        <v>156</v>
      </c>
      <c r="Q2729" s="56"/>
      <c r="R2729" s="56" t="s">
        <v>18</v>
      </c>
      <c r="S2729" s="56" t="s">
        <v>11415</v>
      </c>
      <c r="T2729" s="56" t="s">
        <v>7140</v>
      </c>
      <c r="U2729" s="57">
        <v>57637415</v>
      </c>
      <c r="V2729" s="57">
        <v>-47945107.07</v>
      </c>
      <c r="W2729" s="57">
        <v>9692307.9299999997</v>
      </c>
      <c r="X2729" s="57">
        <v>0</v>
      </c>
      <c r="Y2729" s="73">
        <v>36743</v>
      </c>
      <c r="Z2729" s="57">
        <v>-666867.79</v>
      </c>
      <c r="AA2729" s="57">
        <v>0</v>
      </c>
      <c r="AB2729" s="57">
        <v>9025440.1400000006</v>
      </c>
      <c r="AC2729" s="57">
        <v>0</v>
      </c>
      <c r="AD2729" s="56" t="s">
        <v>9255</v>
      </c>
      <c r="AE2729" s="57">
        <v>0</v>
      </c>
      <c r="AF2729" s="57">
        <v>0</v>
      </c>
      <c r="AG2729" s="57">
        <v>0</v>
      </c>
      <c r="AI2729"/>
      <c r="AJ2729"/>
    </row>
    <row r="2730" spans="1:36">
      <c r="A2730" s="56" t="s">
        <v>50</v>
      </c>
      <c r="B2730" s="56" t="s">
        <v>11427</v>
      </c>
      <c r="C2730" s="56">
        <v>2101010050</v>
      </c>
      <c r="D2730" s="56" t="s">
        <v>43</v>
      </c>
      <c r="E2730" s="56">
        <v>2101020050</v>
      </c>
      <c r="F2730" s="56">
        <v>5401010050</v>
      </c>
      <c r="G2730" s="56" t="s">
        <v>11431</v>
      </c>
      <c r="H2730" s="56">
        <v>400201</v>
      </c>
      <c r="I2730" s="56" t="s">
        <v>11500</v>
      </c>
      <c r="J2730" s="56" t="s">
        <v>1312</v>
      </c>
      <c r="K2730" s="56" t="s">
        <v>1313</v>
      </c>
      <c r="L2730" s="56" t="s">
        <v>7138</v>
      </c>
      <c r="M2730" s="73">
        <v>36743</v>
      </c>
      <c r="N2730" s="56"/>
      <c r="O2730" s="56"/>
      <c r="P2730" s="56" t="s">
        <v>156</v>
      </c>
      <c r="Q2730" s="56"/>
      <c r="R2730" s="56" t="s">
        <v>18</v>
      </c>
      <c r="S2730" s="56" t="s">
        <v>11415</v>
      </c>
      <c r="T2730" s="56" t="s">
        <v>7140</v>
      </c>
      <c r="U2730" s="57">
        <v>9728800</v>
      </c>
      <c r="V2730" s="57">
        <v>-8034453.3499999996</v>
      </c>
      <c r="W2730" s="57">
        <v>1694346.65</v>
      </c>
      <c r="X2730" s="57">
        <v>0</v>
      </c>
      <c r="Y2730" s="73">
        <v>36743</v>
      </c>
      <c r="Z2730" s="57">
        <v>-118276.41</v>
      </c>
      <c r="AA2730" s="57">
        <v>0</v>
      </c>
      <c r="AB2730" s="57">
        <v>1576070.24</v>
      </c>
      <c r="AC2730" s="57">
        <v>0</v>
      </c>
      <c r="AD2730" s="56" t="s">
        <v>9255</v>
      </c>
      <c r="AE2730" s="57">
        <v>0</v>
      </c>
      <c r="AF2730" s="57">
        <v>0</v>
      </c>
      <c r="AG2730" s="57">
        <v>0</v>
      </c>
      <c r="AI2730"/>
      <c r="AJ2730"/>
    </row>
    <row r="2731" spans="1:36">
      <c r="A2731" s="56" t="s">
        <v>50</v>
      </c>
      <c r="B2731" s="56" t="s">
        <v>11427</v>
      </c>
      <c r="C2731" s="56">
        <v>2101010050</v>
      </c>
      <c r="D2731" s="56" t="s">
        <v>43</v>
      </c>
      <c r="E2731" s="56">
        <v>2101020050</v>
      </c>
      <c r="F2731" s="56">
        <v>5401010050</v>
      </c>
      <c r="G2731" s="56" t="s">
        <v>11431</v>
      </c>
      <c r="H2731" s="56">
        <v>400201</v>
      </c>
      <c r="I2731" s="56" t="s">
        <v>11500</v>
      </c>
      <c r="J2731" s="56" t="s">
        <v>1324</v>
      </c>
      <c r="K2731" s="56" t="s">
        <v>1325</v>
      </c>
      <c r="L2731" s="56" t="s">
        <v>7138</v>
      </c>
      <c r="M2731" s="73">
        <v>36743</v>
      </c>
      <c r="N2731" s="56"/>
      <c r="O2731" s="56"/>
      <c r="P2731" s="56" t="s">
        <v>156</v>
      </c>
      <c r="Q2731" s="56"/>
      <c r="R2731" s="56" t="s">
        <v>18</v>
      </c>
      <c r="S2731" s="56" t="s">
        <v>11415</v>
      </c>
      <c r="T2731" s="56" t="s">
        <v>7140</v>
      </c>
      <c r="U2731" s="57">
        <v>1801172</v>
      </c>
      <c r="V2731" s="57">
        <v>-1497692.41</v>
      </c>
      <c r="W2731" s="57">
        <v>303479.59000000003</v>
      </c>
      <c r="X2731" s="57">
        <v>0</v>
      </c>
      <c r="Y2731" s="73">
        <v>36743</v>
      </c>
      <c r="Z2731" s="57">
        <v>-20897.86</v>
      </c>
      <c r="AA2731" s="57">
        <v>0</v>
      </c>
      <c r="AB2731" s="57">
        <v>282581.73</v>
      </c>
      <c r="AC2731" s="57">
        <v>0</v>
      </c>
      <c r="AD2731" s="56" t="s">
        <v>9255</v>
      </c>
      <c r="AE2731" s="57">
        <v>0</v>
      </c>
      <c r="AF2731" s="57">
        <v>0</v>
      </c>
      <c r="AG2731" s="57">
        <v>0</v>
      </c>
      <c r="AI2731"/>
      <c r="AJ2731"/>
    </row>
    <row r="2732" spans="1:36">
      <c r="A2732" s="56" t="s">
        <v>50</v>
      </c>
      <c r="B2732" s="56" t="s">
        <v>11427</v>
      </c>
      <c r="C2732" s="56">
        <v>2101010050</v>
      </c>
      <c r="D2732" s="56" t="s">
        <v>43</v>
      </c>
      <c r="E2732" s="56">
        <v>2101020050</v>
      </c>
      <c r="F2732" s="56">
        <v>5401010050</v>
      </c>
      <c r="G2732" s="56" t="s">
        <v>11431</v>
      </c>
      <c r="H2732" s="56">
        <v>400201</v>
      </c>
      <c r="I2732" s="56" t="s">
        <v>11500</v>
      </c>
      <c r="J2732" s="56" t="s">
        <v>1326</v>
      </c>
      <c r="K2732" s="56" t="s">
        <v>1327</v>
      </c>
      <c r="L2732" s="56" t="s">
        <v>7138</v>
      </c>
      <c r="M2732" s="73">
        <v>36743</v>
      </c>
      <c r="N2732" s="56"/>
      <c r="O2732" s="56"/>
      <c r="P2732" s="56" t="s">
        <v>156</v>
      </c>
      <c r="Q2732" s="56"/>
      <c r="R2732" s="56" t="s">
        <v>18</v>
      </c>
      <c r="S2732" s="56" t="s">
        <v>11415</v>
      </c>
      <c r="T2732" s="56" t="s">
        <v>7140</v>
      </c>
      <c r="U2732" s="57">
        <v>9371110</v>
      </c>
      <c r="V2732" s="57">
        <v>-7790264.4800000004</v>
      </c>
      <c r="W2732" s="57">
        <v>1580845.52</v>
      </c>
      <c r="X2732" s="57">
        <v>0</v>
      </c>
      <c r="Y2732" s="73">
        <v>36743</v>
      </c>
      <c r="Z2732" s="57">
        <v>-108913.77</v>
      </c>
      <c r="AA2732" s="57">
        <v>0</v>
      </c>
      <c r="AB2732" s="57">
        <v>1471931.75</v>
      </c>
      <c r="AC2732" s="57">
        <v>0</v>
      </c>
      <c r="AD2732" s="56" t="s">
        <v>9255</v>
      </c>
      <c r="AE2732" s="57">
        <v>0</v>
      </c>
      <c r="AF2732" s="57">
        <v>0</v>
      </c>
      <c r="AG2732" s="57">
        <v>0</v>
      </c>
      <c r="AI2732"/>
      <c r="AJ2732"/>
    </row>
    <row r="2733" spans="1:36">
      <c r="A2733" s="56" t="s">
        <v>50</v>
      </c>
      <c r="B2733" s="56" t="s">
        <v>11427</v>
      </c>
      <c r="C2733" s="56">
        <v>2101010050</v>
      </c>
      <c r="D2733" s="56" t="s">
        <v>43</v>
      </c>
      <c r="E2733" s="56">
        <v>2101020050</v>
      </c>
      <c r="F2733" s="56">
        <v>5401010050</v>
      </c>
      <c r="G2733" s="56" t="s">
        <v>11431</v>
      </c>
      <c r="H2733" s="56">
        <v>400201</v>
      </c>
      <c r="I2733" s="56" t="s">
        <v>11620</v>
      </c>
      <c r="J2733" s="56" t="s">
        <v>9851</v>
      </c>
      <c r="K2733" s="56" t="s">
        <v>1459</v>
      </c>
      <c r="L2733" s="56" t="s">
        <v>7138</v>
      </c>
      <c r="M2733" s="73">
        <v>36743</v>
      </c>
      <c r="N2733" s="56"/>
      <c r="O2733" s="56"/>
      <c r="P2733" s="56" t="s">
        <v>1208</v>
      </c>
      <c r="Q2733" s="56"/>
      <c r="R2733" s="56" t="s">
        <v>18</v>
      </c>
      <c r="S2733" s="56" t="s">
        <v>11415</v>
      </c>
      <c r="T2733" s="56" t="s">
        <v>7140</v>
      </c>
      <c r="U2733" s="57">
        <v>3245317</v>
      </c>
      <c r="V2733" s="57">
        <v>-3083051.15</v>
      </c>
      <c r="W2733" s="57">
        <v>162265.85</v>
      </c>
      <c r="X2733" s="57">
        <v>0</v>
      </c>
      <c r="Y2733" s="73">
        <v>36743</v>
      </c>
      <c r="Z2733" s="57">
        <v>0</v>
      </c>
      <c r="AA2733" s="57">
        <v>0</v>
      </c>
      <c r="AB2733" s="57">
        <v>162265.85</v>
      </c>
      <c r="AC2733" s="57">
        <v>0</v>
      </c>
      <c r="AD2733" s="56" t="s">
        <v>9255</v>
      </c>
      <c r="AE2733" s="57">
        <v>0</v>
      </c>
      <c r="AF2733" s="57">
        <v>0</v>
      </c>
      <c r="AG2733" s="57">
        <v>0</v>
      </c>
      <c r="AI2733"/>
      <c r="AJ2733"/>
    </row>
    <row r="2734" spans="1:36">
      <c r="A2734" s="56" t="s">
        <v>50</v>
      </c>
      <c r="B2734" s="56" t="s">
        <v>11427</v>
      </c>
      <c r="C2734" s="56">
        <v>2101010050</v>
      </c>
      <c r="D2734" s="56" t="s">
        <v>43</v>
      </c>
      <c r="E2734" s="56">
        <v>2101020050</v>
      </c>
      <c r="F2734" s="56">
        <v>5401010050</v>
      </c>
      <c r="G2734" s="56" t="s">
        <v>11431</v>
      </c>
      <c r="H2734" s="56">
        <v>400201</v>
      </c>
      <c r="I2734" s="56" t="s">
        <v>11620</v>
      </c>
      <c r="J2734" s="56" t="s">
        <v>9852</v>
      </c>
      <c r="K2734" s="56" t="s">
        <v>7171</v>
      </c>
      <c r="L2734" s="56" t="s">
        <v>7138</v>
      </c>
      <c r="M2734" s="73">
        <v>36743</v>
      </c>
      <c r="N2734" s="56"/>
      <c r="O2734" s="56"/>
      <c r="P2734" s="56" t="s">
        <v>1208</v>
      </c>
      <c r="Q2734" s="56"/>
      <c r="R2734" s="56" t="s">
        <v>18</v>
      </c>
      <c r="S2734" s="56" t="s">
        <v>11415</v>
      </c>
      <c r="T2734" s="56" t="s">
        <v>7140</v>
      </c>
      <c r="U2734" s="57">
        <v>327913511</v>
      </c>
      <c r="V2734" s="57">
        <v>-311517835.44999999</v>
      </c>
      <c r="W2734" s="57">
        <v>16395675.550000001</v>
      </c>
      <c r="X2734" s="57">
        <v>0</v>
      </c>
      <c r="Y2734" s="73">
        <v>36743</v>
      </c>
      <c r="Z2734" s="57">
        <v>0</v>
      </c>
      <c r="AA2734" s="57">
        <v>0</v>
      </c>
      <c r="AB2734" s="57">
        <v>16395675.550000001</v>
      </c>
      <c r="AC2734" s="57">
        <v>0</v>
      </c>
      <c r="AD2734" s="56" t="s">
        <v>9255</v>
      </c>
      <c r="AE2734" s="57">
        <v>0</v>
      </c>
      <c r="AF2734" s="57">
        <v>0</v>
      </c>
      <c r="AG2734" s="57">
        <v>0</v>
      </c>
      <c r="AI2734"/>
      <c r="AJ2734"/>
    </row>
    <row r="2735" spans="1:36">
      <c r="A2735" s="56" t="s">
        <v>50</v>
      </c>
      <c r="B2735" s="56" t="s">
        <v>11427</v>
      </c>
      <c r="C2735" s="56">
        <v>2101010050</v>
      </c>
      <c r="D2735" s="56" t="s">
        <v>43</v>
      </c>
      <c r="E2735" s="56">
        <v>2101020050</v>
      </c>
      <c r="F2735" s="56">
        <v>5401010050</v>
      </c>
      <c r="G2735" s="56" t="s">
        <v>11431</v>
      </c>
      <c r="H2735" s="56">
        <v>400201</v>
      </c>
      <c r="I2735" s="56" t="s">
        <v>11620</v>
      </c>
      <c r="J2735" s="56" t="s">
        <v>1334</v>
      </c>
      <c r="K2735" s="56" t="s">
        <v>1335</v>
      </c>
      <c r="L2735" s="56" t="s">
        <v>7138</v>
      </c>
      <c r="M2735" s="73">
        <v>36743</v>
      </c>
      <c r="N2735" s="56"/>
      <c r="O2735" s="56"/>
      <c r="P2735" s="56" t="s">
        <v>156</v>
      </c>
      <c r="Q2735" s="56"/>
      <c r="R2735" s="56" t="s">
        <v>18</v>
      </c>
      <c r="S2735" s="56" t="s">
        <v>11415</v>
      </c>
      <c r="T2735" s="56" t="s">
        <v>7140</v>
      </c>
      <c r="U2735" s="57">
        <v>124402381</v>
      </c>
      <c r="V2735" s="57">
        <v>-102703057.55</v>
      </c>
      <c r="W2735" s="57">
        <v>21699323.449999999</v>
      </c>
      <c r="X2735" s="57">
        <v>0</v>
      </c>
      <c r="Y2735" s="73">
        <v>36743</v>
      </c>
      <c r="Z2735" s="57">
        <v>-1515700.46</v>
      </c>
      <c r="AA2735" s="57">
        <v>0</v>
      </c>
      <c r="AB2735" s="57">
        <v>20183622.989999998</v>
      </c>
      <c r="AC2735" s="57">
        <v>0</v>
      </c>
      <c r="AD2735" s="56" t="s">
        <v>9255</v>
      </c>
      <c r="AE2735" s="57">
        <v>0</v>
      </c>
      <c r="AF2735" s="57">
        <v>0</v>
      </c>
      <c r="AG2735" s="57">
        <v>0</v>
      </c>
      <c r="AI2735"/>
      <c r="AJ2735"/>
    </row>
    <row r="2736" spans="1:36">
      <c r="A2736" s="56" t="s">
        <v>50</v>
      </c>
      <c r="B2736" s="56" t="s">
        <v>11427</v>
      </c>
      <c r="C2736" s="56">
        <v>2101010050</v>
      </c>
      <c r="D2736" s="56" t="s">
        <v>43</v>
      </c>
      <c r="E2736" s="56">
        <v>2101020050</v>
      </c>
      <c r="F2736" s="56">
        <v>5401010050</v>
      </c>
      <c r="G2736" s="56" t="s">
        <v>11431</v>
      </c>
      <c r="H2736" s="56">
        <v>400201</v>
      </c>
      <c r="I2736" s="56" t="s">
        <v>11620</v>
      </c>
      <c r="J2736" s="56" t="s">
        <v>1336</v>
      </c>
      <c r="K2736" s="56" t="s">
        <v>1337</v>
      </c>
      <c r="L2736" s="56" t="s">
        <v>7138</v>
      </c>
      <c r="M2736" s="73">
        <v>36743</v>
      </c>
      <c r="N2736" s="56"/>
      <c r="O2736" s="56"/>
      <c r="P2736" s="56" t="s">
        <v>156</v>
      </c>
      <c r="Q2736" s="56"/>
      <c r="R2736" s="56" t="s">
        <v>18</v>
      </c>
      <c r="S2736" s="56" t="s">
        <v>11415</v>
      </c>
      <c r="T2736" s="56" t="s">
        <v>7140</v>
      </c>
      <c r="U2736" s="57">
        <v>7209348</v>
      </c>
      <c r="V2736" s="57">
        <v>-5992872.6600000001</v>
      </c>
      <c r="W2736" s="57">
        <v>1216475.3400000001</v>
      </c>
      <c r="X2736" s="57">
        <v>0</v>
      </c>
      <c r="Y2736" s="73">
        <v>36743</v>
      </c>
      <c r="Z2736" s="57">
        <v>-83819.009999999995</v>
      </c>
      <c r="AA2736" s="57">
        <v>0</v>
      </c>
      <c r="AB2736" s="57">
        <v>1132656.33</v>
      </c>
      <c r="AC2736" s="57">
        <v>0</v>
      </c>
      <c r="AD2736" s="56" t="s">
        <v>9255</v>
      </c>
      <c r="AE2736" s="57">
        <v>0</v>
      </c>
      <c r="AF2736" s="57">
        <v>0</v>
      </c>
      <c r="AG2736" s="57">
        <v>0</v>
      </c>
      <c r="AI2736"/>
      <c r="AJ2736"/>
    </row>
    <row r="2737" spans="1:36">
      <c r="A2737" s="56" t="s">
        <v>50</v>
      </c>
      <c r="B2737" s="56" t="s">
        <v>11427</v>
      </c>
      <c r="C2737" s="56">
        <v>2101010050</v>
      </c>
      <c r="D2737" s="56" t="s">
        <v>43</v>
      </c>
      <c r="E2737" s="56">
        <v>2101020050</v>
      </c>
      <c r="F2737" s="56">
        <v>5401010050</v>
      </c>
      <c r="G2737" s="56" t="s">
        <v>11431</v>
      </c>
      <c r="H2737" s="56">
        <v>400201</v>
      </c>
      <c r="I2737" s="56" t="s">
        <v>11620</v>
      </c>
      <c r="J2737" s="56" t="s">
        <v>1338</v>
      </c>
      <c r="K2737" s="56" t="s">
        <v>1339</v>
      </c>
      <c r="L2737" s="56" t="s">
        <v>7138</v>
      </c>
      <c r="M2737" s="73">
        <v>36743</v>
      </c>
      <c r="N2737" s="56"/>
      <c r="O2737" s="56"/>
      <c r="P2737" s="56" t="s">
        <v>156</v>
      </c>
      <c r="Q2737" s="56"/>
      <c r="R2737" s="56" t="s">
        <v>18</v>
      </c>
      <c r="S2737" s="56" t="s">
        <v>11415</v>
      </c>
      <c r="T2737" s="56" t="s">
        <v>7140</v>
      </c>
      <c r="U2737" s="57">
        <v>18019809</v>
      </c>
      <c r="V2737" s="57">
        <v>-14980574.98</v>
      </c>
      <c r="W2737" s="57">
        <v>3039234.02</v>
      </c>
      <c r="X2737" s="57">
        <v>0</v>
      </c>
      <c r="Y2737" s="73">
        <v>36743</v>
      </c>
      <c r="Z2737" s="57">
        <v>-209373.6</v>
      </c>
      <c r="AA2737" s="57">
        <v>0</v>
      </c>
      <c r="AB2737" s="57">
        <v>2829860.42</v>
      </c>
      <c r="AC2737" s="57">
        <v>0</v>
      </c>
      <c r="AD2737" s="56" t="s">
        <v>9255</v>
      </c>
      <c r="AE2737" s="57">
        <v>0</v>
      </c>
      <c r="AF2737" s="57">
        <v>0</v>
      </c>
      <c r="AG2737" s="57">
        <v>0</v>
      </c>
      <c r="AI2737"/>
      <c r="AJ2737"/>
    </row>
    <row r="2738" spans="1:36">
      <c r="A2738" s="56" t="s">
        <v>50</v>
      </c>
      <c r="B2738" s="56" t="s">
        <v>11427</v>
      </c>
      <c r="C2738" s="56">
        <v>2101010050</v>
      </c>
      <c r="D2738" s="56" t="s">
        <v>43</v>
      </c>
      <c r="E2738" s="56">
        <v>2101020050</v>
      </c>
      <c r="F2738" s="56">
        <v>5401010050</v>
      </c>
      <c r="G2738" s="56" t="s">
        <v>11431</v>
      </c>
      <c r="H2738" s="56">
        <v>400202</v>
      </c>
      <c r="I2738" s="56" t="s">
        <v>11552</v>
      </c>
      <c r="J2738" s="56" t="s">
        <v>1363</v>
      </c>
      <c r="K2738" s="56" t="s">
        <v>1172</v>
      </c>
      <c r="L2738" s="56" t="s">
        <v>7138</v>
      </c>
      <c r="M2738" s="73">
        <v>36543</v>
      </c>
      <c r="N2738" s="56"/>
      <c r="O2738" s="56"/>
      <c r="P2738" s="56" t="s">
        <v>156</v>
      </c>
      <c r="Q2738" s="56"/>
      <c r="R2738" s="56" t="s">
        <v>18</v>
      </c>
      <c r="S2738" s="56" t="s">
        <v>11415</v>
      </c>
      <c r="T2738" s="56" t="s">
        <v>7140</v>
      </c>
      <c r="U2738" s="57">
        <v>21567519</v>
      </c>
      <c r="V2738" s="57">
        <v>-18515988.27</v>
      </c>
      <c r="W2738" s="57">
        <v>3051530.73</v>
      </c>
      <c r="X2738" s="57">
        <v>0</v>
      </c>
      <c r="Y2738" s="73">
        <v>36543</v>
      </c>
      <c r="Z2738" s="57">
        <v>-205242.51</v>
      </c>
      <c r="AA2738" s="57">
        <v>0</v>
      </c>
      <c r="AB2738" s="57">
        <v>2846288.22</v>
      </c>
      <c r="AC2738" s="57">
        <v>0</v>
      </c>
      <c r="AD2738" s="56" t="s">
        <v>9255</v>
      </c>
      <c r="AE2738" s="57">
        <v>0</v>
      </c>
      <c r="AF2738" s="57">
        <v>0</v>
      </c>
      <c r="AG2738" s="57">
        <v>0</v>
      </c>
      <c r="AI2738"/>
      <c r="AJ2738"/>
    </row>
    <row r="2739" spans="1:36">
      <c r="A2739" s="56" t="s">
        <v>50</v>
      </c>
      <c r="B2739" s="56" t="s">
        <v>11427</v>
      </c>
      <c r="C2739" s="56">
        <v>2101010050</v>
      </c>
      <c r="D2739" s="56" t="s">
        <v>43</v>
      </c>
      <c r="E2739" s="56">
        <v>2101020050</v>
      </c>
      <c r="F2739" s="56">
        <v>5401010050</v>
      </c>
      <c r="G2739" s="56" t="s">
        <v>11431</v>
      </c>
      <c r="H2739" s="56">
        <v>400202</v>
      </c>
      <c r="I2739" s="56" t="s">
        <v>11552</v>
      </c>
      <c r="J2739" s="56" t="s">
        <v>1364</v>
      </c>
      <c r="K2739" s="56" t="s">
        <v>1174</v>
      </c>
      <c r="L2739" s="56" t="s">
        <v>7138</v>
      </c>
      <c r="M2739" s="73">
        <v>38423</v>
      </c>
      <c r="N2739" s="56"/>
      <c r="O2739" s="56"/>
      <c r="P2739" s="56" t="s">
        <v>156</v>
      </c>
      <c r="Q2739" s="56"/>
      <c r="R2739" s="56" t="s">
        <v>18</v>
      </c>
      <c r="S2739" s="56" t="s">
        <v>11415</v>
      </c>
      <c r="T2739" s="56" t="s">
        <v>7140</v>
      </c>
      <c r="U2739" s="57">
        <v>8769058</v>
      </c>
      <c r="V2739" s="57">
        <v>-6194233.1600000001</v>
      </c>
      <c r="W2739" s="57">
        <v>2574824.84</v>
      </c>
      <c r="X2739" s="57">
        <v>0</v>
      </c>
      <c r="Y2739" s="73">
        <v>38423</v>
      </c>
      <c r="Z2739" s="57">
        <v>-140186.29</v>
      </c>
      <c r="AA2739" s="57">
        <v>0</v>
      </c>
      <c r="AB2739" s="57">
        <v>2434638.5499999998</v>
      </c>
      <c r="AC2739" s="57">
        <v>0</v>
      </c>
      <c r="AD2739" s="56" t="s">
        <v>9255</v>
      </c>
      <c r="AE2739" s="57">
        <v>0</v>
      </c>
      <c r="AF2739" s="57">
        <v>0</v>
      </c>
      <c r="AG2739" s="57">
        <v>0</v>
      </c>
      <c r="AI2739"/>
      <c r="AJ2739"/>
    </row>
    <row r="2740" spans="1:36">
      <c r="A2740" s="56" t="s">
        <v>50</v>
      </c>
      <c r="B2740" s="56" t="s">
        <v>11427</v>
      </c>
      <c r="C2740" s="56">
        <v>2101010050</v>
      </c>
      <c r="D2740" s="56" t="s">
        <v>43</v>
      </c>
      <c r="E2740" s="56">
        <v>2101020050</v>
      </c>
      <c r="F2740" s="56">
        <v>5401010050</v>
      </c>
      <c r="G2740" s="56" t="s">
        <v>11431</v>
      </c>
      <c r="H2740" s="56">
        <v>400202</v>
      </c>
      <c r="I2740" s="56" t="s">
        <v>11502</v>
      </c>
      <c r="J2740" s="56" t="s">
        <v>1388</v>
      </c>
      <c r="K2740" s="56" t="s">
        <v>1220</v>
      </c>
      <c r="L2740" s="56" t="s">
        <v>7138</v>
      </c>
      <c r="M2740" s="73">
        <v>36543</v>
      </c>
      <c r="N2740" s="56"/>
      <c r="O2740" s="56"/>
      <c r="P2740" s="56" t="s">
        <v>156</v>
      </c>
      <c r="Q2740" s="56"/>
      <c r="R2740" s="56" t="s">
        <v>18</v>
      </c>
      <c r="S2740" s="56" t="s">
        <v>11415</v>
      </c>
      <c r="T2740" s="56" t="s">
        <v>7140</v>
      </c>
      <c r="U2740" s="57">
        <v>49472992</v>
      </c>
      <c r="V2740" s="57">
        <v>-41790351.229999997</v>
      </c>
      <c r="W2740" s="57">
        <v>7682640.7699999996</v>
      </c>
      <c r="X2740" s="57">
        <v>0</v>
      </c>
      <c r="Y2740" s="73">
        <v>36543</v>
      </c>
      <c r="Z2740" s="57">
        <v>-541825.93000000005</v>
      </c>
      <c r="AA2740" s="57">
        <v>0</v>
      </c>
      <c r="AB2740" s="57">
        <v>7140814.8399999999</v>
      </c>
      <c r="AC2740" s="57">
        <v>0</v>
      </c>
      <c r="AD2740" s="56" t="s">
        <v>9255</v>
      </c>
      <c r="AE2740" s="57">
        <v>0</v>
      </c>
      <c r="AF2740" s="57">
        <v>0</v>
      </c>
      <c r="AG2740" s="57">
        <v>0</v>
      </c>
      <c r="AI2740"/>
      <c r="AJ2740"/>
    </row>
    <row r="2741" spans="1:36">
      <c r="A2741" s="56" t="s">
        <v>50</v>
      </c>
      <c r="B2741" s="56" t="s">
        <v>11427</v>
      </c>
      <c r="C2741" s="56">
        <v>2101010050</v>
      </c>
      <c r="D2741" s="56" t="s">
        <v>43</v>
      </c>
      <c r="E2741" s="56">
        <v>2101020050</v>
      </c>
      <c r="F2741" s="56">
        <v>5401010050</v>
      </c>
      <c r="G2741" s="56" t="s">
        <v>11431</v>
      </c>
      <c r="H2741" s="56">
        <v>400202</v>
      </c>
      <c r="I2741" s="56" t="s">
        <v>11502</v>
      </c>
      <c r="J2741" s="56" t="s">
        <v>1391</v>
      </c>
      <c r="K2741" s="56" t="s">
        <v>1226</v>
      </c>
      <c r="L2741" s="56" t="s">
        <v>7138</v>
      </c>
      <c r="M2741" s="73">
        <v>38198</v>
      </c>
      <c r="N2741" s="56"/>
      <c r="O2741" s="56"/>
      <c r="P2741" s="56" t="s">
        <v>156</v>
      </c>
      <c r="Q2741" s="56"/>
      <c r="R2741" s="56" t="s">
        <v>18</v>
      </c>
      <c r="S2741" s="56" t="s">
        <v>11415</v>
      </c>
      <c r="T2741" s="56" t="s">
        <v>7140</v>
      </c>
      <c r="U2741" s="57">
        <v>8991225</v>
      </c>
      <c r="V2741" s="57">
        <v>-6598615.2800000003</v>
      </c>
      <c r="W2741" s="57">
        <v>2392609.7200000002</v>
      </c>
      <c r="X2741" s="57">
        <v>0</v>
      </c>
      <c r="Y2741" s="73">
        <v>38198</v>
      </c>
      <c r="Z2741" s="57">
        <v>-133397.37</v>
      </c>
      <c r="AA2741" s="57">
        <v>0</v>
      </c>
      <c r="AB2741" s="57">
        <v>2259212.35</v>
      </c>
      <c r="AC2741" s="57">
        <v>0</v>
      </c>
      <c r="AD2741" s="56" t="s">
        <v>9255</v>
      </c>
      <c r="AE2741" s="57">
        <v>0</v>
      </c>
      <c r="AF2741" s="57">
        <v>0</v>
      </c>
      <c r="AG2741" s="57">
        <v>0</v>
      </c>
      <c r="AI2741"/>
      <c r="AJ2741"/>
    </row>
    <row r="2742" spans="1:36">
      <c r="A2742" s="56" t="s">
        <v>50</v>
      </c>
      <c r="B2742" s="56" t="s">
        <v>11427</v>
      </c>
      <c r="C2742" s="56">
        <v>2101010050</v>
      </c>
      <c r="D2742" s="56" t="s">
        <v>43</v>
      </c>
      <c r="E2742" s="56">
        <v>2101020050</v>
      </c>
      <c r="F2742" s="56">
        <v>5401010050</v>
      </c>
      <c r="G2742" s="56" t="s">
        <v>11431</v>
      </c>
      <c r="H2742" s="56">
        <v>400202</v>
      </c>
      <c r="I2742" s="56" t="s">
        <v>11502</v>
      </c>
      <c r="J2742" s="56" t="s">
        <v>1394</v>
      </c>
      <c r="K2742" s="56" t="s">
        <v>1232</v>
      </c>
      <c r="L2742" s="56" t="s">
        <v>7138</v>
      </c>
      <c r="M2742" s="73">
        <v>36543</v>
      </c>
      <c r="N2742" s="56"/>
      <c r="O2742" s="56"/>
      <c r="P2742" s="56" t="s">
        <v>156</v>
      </c>
      <c r="Q2742" s="56"/>
      <c r="R2742" s="56" t="s">
        <v>18</v>
      </c>
      <c r="S2742" s="56" t="s">
        <v>11415</v>
      </c>
      <c r="T2742" s="56" t="s">
        <v>7140</v>
      </c>
      <c r="U2742" s="57">
        <v>44525693</v>
      </c>
      <c r="V2742" s="57">
        <v>-37611316.200000003</v>
      </c>
      <c r="W2742" s="57">
        <v>6914376.7999999998</v>
      </c>
      <c r="X2742" s="57">
        <v>0</v>
      </c>
      <c r="Y2742" s="73">
        <v>36543</v>
      </c>
      <c r="Z2742" s="57">
        <v>-487643.34</v>
      </c>
      <c r="AA2742" s="57">
        <v>0</v>
      </c>
      <c r="AB2742" s="57">
        <v>6426733.46</v>
      </c>
      <c r="AC2742" s="57">
        <v>0</v>
      </c>
      <c r="AD2742" s="56" t="s">
        <v>9255</v>
      </c>
      <c r="AE2742" s="57">
        <v>0</v>
      </c>
      <c r="AF2742" s="57">
        <v>0</v>
      </c>
      <c r="AG2742" s="57">
        <v>0</v>
      </c>
      <c r="AI2742"/>
      <c r="AJ2742"/>
    </row>
    <row r="2743" spans="1:36">
      <c r="A2743" s="56" t="s">
        <v>50</v>
      </c>
      <c r="B2743" s="56" t="s">
        <v>11427</v>
      </c>
      <c r="C2743" s="56">
        <v>2101010050</v>
      </c>
      <c r="D2743" s="56" t="s">
        <v>43</v>
      </c>
      <c r="E2743" s="56">
        <v>2101020050</v>
      </c>
      <c r="F2743" s="56">
        <v>5401010050</v>
      </c>
      <c r="G2743" s="56" t="s">
        <v>11431</v>
      </c>
      <c r="H2743" s="56">
        <v>400202</v>
      </c>
      <c r="I2743" s="56" t="s">
        <v>11502</v>
      </c>
      <c r="J2743" s="56" t="s">
        <v>1396</v>
      </c>
      <c r="K2743" s="56" t="s">
        <v>1236</v>
      </c>
      <c r="L2743" s="56" t="s">
        <v>7138</v>
      </c>
      <c r="M2743" s="73">
        <v>36543</v>
      </c>
      <c r="N2743" s="56"/>
      <c r="O2743" s="56"/>
      <c r="P2743" s="56" t="s">
        <v>156</v>
      </c>
      <c r="Q2743" s="56"/>
      <c r="R2743" s="56" t="s">
        <v>18</v>
      </c>
      <c r="S2743" s="56" t="s">
        <v>11415</v>
      </c>
      <c r="T2743" s="56" t="s">
        <v>7140</v>
      </c>
      <c r="U2743" s="57">
        <v>24111185</v>
      </c>
      <c r="V2743" s="57">
        <v>-20366968.77</v>
      </c>
      <c r="W2743" s="57">
        <v>3744216.23</v>
      </c>
      <c r="X2743" s="57">
        <v>0</v>
      </c>
      <c r="Y2743" s="73">
        <v>36543</v>
      </c>
      <c r="Z2743" s="57">
        <v>-264064.59999999998</v>
      </c>
      <c r="AA2743" s="57">
        <v>0</v>
      </c>
      <c r="AB2743" s="57">
        <v>3480151.63</v>
      </c>
      <c r="AC2743" s="57">
        <v>0</v>
      </c>
      <c r="AD2743" s="56" t="s">
        <v>9255</v>
      </c>
      <c r="AE2743" s="57">
        <v>0</v>
      </c>
      <c r="AF2743" s="57">
        <v>0</v>
      </c>
      <c r="AG2743" s="57">
        <v>0</v>
      </c>
      <c r="AI2743"/>
      <c r="AJ2743"/>
    </row>
    <row r="2744" spans="1:36">
      <c r="A2744" s="56" t="s">
        <v>50</v>
      </c>
      <c r="B2744" s="56" t="s">
        <v>11427</v>
      </c>
      <c r="C2744" s="56">
        <v>2101010050</v>
      </c>
      <c r="D2744" s="56" t="s">
        <v>43</v>
      </c>
      <c r="E2744" s="56">
        <v>2101020050</v>
      </c>
      <c r="F2744" s="56">
        <v>5401010050</v>
      </c>
      <c r="G2744" s="56" t="s">
        <v>11431</v>
      </c>
      <c r="H2744" s="56">
        <v>400202</v>
      </c>
      <c r="I2744" s="56" t="s">
        <v>11503</v>
      </c>
      <c r="J2744" s="56" t="s">
        <v>1407</v>
      </c>
      <c r="K2744" s="56" t="s">
        <v>1254</v>
      </c>
      <c r="L2744" s="56" t="s">
        <v>7138</v>
      </c>
      <c r="M2744" s="73">
        <v>36543</v>
      </c>
      <c r="N2744" s="56"/>
      <c r="O2744" s="56"/>
      <c r="P2744" s="56" t="s">
        <v>156</v>
      </c>
      <c r="Q2744" s="56"/>
      <c r="R2744" s="56" t="s">
        <v>18</v>
      </c>
      <c r="S2744" s="56" t="s">
        <v>11415</v>
      </c>
      <c r="T2744" s="56" t="s">
        <v>7140</v>
      </c>
      <c r="U2744" s="57">
        <v>1950802</v>
      </c>
      <c r="V2744" s="57">
        <v>-1671145.46</v>
      </c>
      <c r="W2744" s="57">
        <v>279656.53999999998</v>
      </c>
      <c r="X2744" s="57">
        <v>0</v>
      </c>
      <c r="Y2744" s="73">
        <v>36543</v>
      </c>
      <c r="Z2744" s="57">
        <v>-18943.29</v>
      </c>
      <c r="AA2744" s="57">
        <v>0</v>
      </c>
      <c r="AB2744" s="57">
        <v>260713.25</v>
      </c>
      <c r="AC2744" s="57">
        <v>0</v>
      </c>
      <c r="AD2744" s="56" t="s">
        <v>9255</v>
      </c>
      <c r="AE2744" s="57">
        <v>0</v>
      </c>
      <c r="AF2744" s="57">
        <v>0</v>
      </c>
      <c r="AG2744" s="57">
        <v>0</v>
      </c>
      <c r="AI2744"/>
      <c r="AJ2744"/>
    </row>
    <row r="2745" spans="1:36">
      <c r="A2745" s="56" t="s">
        <v>50</v>
      </c>
      <c r="B2745" s="56" t="s">
        <v>11427</v>
      </c>
      <c r="C2745" s="56">
        <v>2101010050</v>
      </c>
      <c r="D2745" s="56" t="s">
        <v>43</v>
      </c>
      <c r="E2745" s="56">
        <v>2101020050</v>
      </c>
      <c r="F2745" s="56">
        <v>5401010050</v>
      </c>
      <c r="G2745" s="56" t="s">
        <v>11431</v>
      </c>
      <c r="H2745" s="56">
        <v>400202</v>
      </c>
      <c r="I2745" s="56" t="s">
        <v>11503</v>
      </c>
      <c r="J2745" s="56" t="s">
        <v>1424</v>
      </c>
      <c r="K2745" s="56" t="s">
        <v>1288</v>
      </c>
      <c r="L2745" s="56" t="s">
        <v>7138</v>
      </c>
      <c r="M2745" s="73">
        <v>36543</v>
      </c>
      <c r="N2745" s="56"/>
      <c r="O2745" s="56"/>
      <c r="P2745" s="56" t="s">
        <v>156</v>
      </c>
      <c r="Q2745" s="56"/>
      <c r="R2745" s="56" t="s">
        <v>18</v>
      </c>
      <c r="S2745" s="56" t="s">
        <v>11415</v>
      </c>
      <c r="T2745" s="56" t="s">
        <v>7140</v>
      </c>
      <c r="U2745" s="57">
        <v>46738348</v>
      </c>
      <c r="V2745" s="57">
        <v>-39492672.259999998</v>
      </c>
      <c r="W2745" s="57">
        <v>7245675.7400000002</v>
      </c>
      <c r="X2745" s="57">
        <v>0</v>
      </c>
      <c r="Y2745" s="73">
        <v>36543</v>
      </c>
      <c r="Z2745" s="57">
        <v>-510596.48</v>
      </c>
      <c r="AA2745" s="57">
        <v>0</v>
      </c>
      <c r="AB2745" s="57">
        <v>6735079.2599999998</v>
      </c>
      <c r="AC2745" s="57">
        <v>0</v>
      </c>
      <c r="AD2745" s="56" t="s">
        <v>9255</v>
      </c>
      <c r="AE2745" s="57">
        <v>0</v>
      </c>
      <c r="AF2745" s="57">
        <v>0</v>
      </c>
      <c r="AG2745" s="57">
        <v>0</v>
      </c>
      <c r="AI2745"/>
      <c r="AJ2745"/>
    </row>
    <row r="2746" spans="1:36">
      <c r="A2746" s="56" t="s">
        <v>50</v>
      </c>
      <c r="B2746" s="56" t="s">
        <v>11427</v>
      </c>
      <c r="C2746" s="56">
        <v>2101010050</v>
      </c>
      <c r="D2746" s="56" t="s">
        <v>43</v>
      </c>
      <c r="E2746" s="56">
        <v>2101020050</v>
      </c>
      <c r="F2746" s="56">
        <v>5401010050</v>
      </c>
      <c r="G2746" s="56" t="s">
        <v>11431</v>
      </c>
      <c r="H2746" s="56">
        <v>400202</v>
      </c>
      <c r="I2746" s="56" t="s">
        <v>11504</v>
      </c>
      <c r="J2746" s="56" t="s">
        <v>1367</v>
      </c>
      <c r="K2746" s="56" t="s">
        <v>1180</v>
      </c>
      <c r="L2746" s="56" t="s">
        <v>7138</v>
      </c>
      <c r="M2746" s="73">
        <v>36543</v>
      </c>
      <c r="N2746" s="56"/>
      <c r="O2746" s="56"/>
      <c r="P2746" s="56" t="s">
        <v>156</v>
      </c>
      <c r="Q2746" s="56"/>
      <c r="R2746" s="56" t="s">
        <v>18</v>
      </c>
      <c r="S2746" s="56" t="s">
        <v>11415</v>
      </c>
      <c r="T2746" s="56" t="s">
        <v>7140</v>
      </c>
      <c r="U2746" s="57">
        <v>29303777</v>
      </c>
      <c r="V2746" s="57">
        <v>-25069362.289999999</v>
      </c>
      <c r="W2746" s="57">
        <v>4234414.71</v>
      </c>
      <c r="X2746" s="57">
        <v>0</v>
      </c>
      <c r="Y2746" s="73">
        <v>36543</v>
      </c>
      <c r="Z2746" s="57">
        <v>-288047.78000000003</v>
      </c>
      <c r="AA2746" s="57">
        <v>0</v>
      </c>
      <c r="AB2746" s="57">
        <v>3946366.93</v>
      </c>
      <c r="AC2746" s="57">
        <v>0</v>
      </c>
      <c r="AD2746" s="56" t="s">
        <v>9255</v>
      </c>
      <c r="AE2746" s="57">
        <v>0</v>
      </c>
      <c r="AF2746" s="57">
        <v>0</v>
      </c>
      <c r="AG2746" s="57">
        <v>0</v>
      </c>
      <c r="AI2746"/>
      <c r="AJ2746"/>
    </row>
    <row r="2747" spans="1:36">
      <c r="A2747" s="56" t="s">
        <v>50</v>
      </c>
      <c r="B2747" s="56" t="s">
        <v>11427</v>
      </c>
      <c r="C2747" s="56">
        <v>2101010050</v>
      </c>
      <c r="D2747" s="56" t="s">
        <v>43</v>
      </c>
      <c r="E2747" s="56">
        <v>2101020050</v>
      </c>
      <c r="F2747" s="56">
        <v>5401010050</v>
      </c>
      <c r="G2747" s="56" t="s">
        <v>11431</v>
      </c>
      <c r="H2747" s="56">
        <v>400202</v>
      </c>
      <c r="I2747" s="56" t="s">
        <v>11504</v>
      </c>
      <c r="J2747" s="56" t="s">
        <v>1368</v>
      </c>
      <c r="K2747" s="56" t="s">
        <v>1369</v>
      </c>
      <c r="L2747" s="56" t="s">
        <v>7138</v>
      </c>
      <c r="M2747" s="73">
        <v>41405</v>
      </c>
      <c r="N2747" s="56"/>
      <c r="O2747" s="56"/>
      <c r="P2747" s="56" t="s">
        <v>7172</v>
      </c>
      <c r="Q2747" s="56"/>
      <c r="R2747" s="56" t="s">
        <v>18</v>
      </c>
      <c r="S2747" s="56" t="s">
        <v>11415</v>
      </c>
      <c r="T2747" s="56" t="s">
        <v>7140</v>
      </c>
      <c r="U2747" s="57">
        <v>619759</v>
      </c>
      <c r="V2747" s="57">
        <v>-246047.22</v>
      </c>
      <c r="W2747" s="57">
        <v>373711.78</v>
      </c>
      <c r="X2747" s="57">
        <v>0</v>
      </c>
      <c r="Y2747" s="73">
        <v>41405</v>
      </c>
      <c r="Z2747" s="57">
        <v>-21845.37</v>
      </c>
      <c r="AA2747" s="57">
        <v>0</v>
      </c>
      <c r="AB2747" s="57">
        <v>351866.41</v>
      </c>
      <c r="AC2747" s="57">
        <v>0</v>
      </c>
      <c r="AD2747" s="56" t="s">
        <v>9255</v>
      </c>
      <c r="AE2747" s="57">
        <v>0</v>
      </c>
      <c r="AF2747" s="57">
        <v>0</v>
      </c>
      <c r="AG2747" s="57">
        <v>0</v>
      </c>
      <c r="AI2747"/>
      <c r="AJ2747"/>
    </row>
    <row r="2748" spans="1:36">
      <c r="A2748" s="56" t="s">
        <v>50</v>
      </c>
      <c r="B2748" s="56" t="s">
        <v>11427</v>
      </c>
      <c r="C2748" s="56">
        <v>2101010050</v>
      </c>
      <c r="D2748" s="56" t="s">
        <v>43</v>
      </c>
      <c r="E2748" s="56">
        <v>2101020050</v>
      </c>
      <c r="F2748" s="56">
        <v>5401010050</v>
      </c>
      <c r="G2748" s="56" t="s">
        <v>11431</v>
      </c>
      <c r="H2748" s="56">
        <v>400202</v>
      </c>
      <c r="I2748" s="56" t="s">
        <v>11504</v>
      </c>
      <c r="J2748" s="56" t="s">
        <v>1372</v>
      </c>
      <c r="K2748" s="56" t="s">
        <v>1186</v>
      </c>
      <c r="L2748" s="56" t="s">
        <v>7138</v>
      </c>
      <c r="M2748" s="73">
        <v>36543</v>
      </c>
      <c r="N2748" s="56"/>
      <c r="O2748" s="56"/>
      <c r="P2748" s="56" t="s">
        <v>156</v>
      </c>
      <c r="Q2748" s="56"/>
      <c r="R2748" s="56" t="s">
        <v>18</v>
      </c>
      <c r="S2748" s="56" t="s">
        <v>11415</v>
      </c>
      <c r="T2748" s="56" t="s">
        <v>7140</v>
      </c>
      <c r="U2748" s="57">
        <v>55962073</v>
      </c>
      <c r="V2748" s="57">
        <v>-48059645.789999999</v>
      </c>
      <c r="W2748" s="57">
        <v>7902427.21</v>
      </c>
      <c r="X2748" s="57">
        <v>0</v>
      </c>
      <c r="Y2748" s="73">
        <v>36543</v>
      </c>
      <c r="Z2748" s="57">
        <v>-530938.67000000004</v>
      </c>
      <c r="AA2748" s="57">
        <v>0</v>
      </c>
      <c r="AB2748" s="57">
        <v>7371488.54</v>
      </c>
      <c r="AC2748" s="57">
        <v>0</v>
      </c>
      <c r="AD2748" s="56" t="s">
        <v>9255</v>
      </c>
      <c r="AE2748" s="57">
        <v>0</v>
      </c>
      <c r="AF2748" s="57">
        <v>0</v>
      </c>
      <c r="AG2748" s="57">
        <v>0</v>
      </c>
      <c r="AI2748"/>
      <c r="AJ2748"/>
    </row>
    <row r="2749" spans="1:36">
      <c r="A2749" s="56" t="s">
        <v>50</v>
      </c>
      <c r="B2749" s="56" t="s">
        <v>11427</v>
      </c>
      <c r="C2749" s="56">
        <v>2101010050</v>
      </c>
      <c r="D2749" s="56" t="s">
        <v>43</v>
      </c>
      <c r="E2749" s="56">
        <v>2101020050</v>
      </c>
      <c r="F2749" s="56">
        <v>5401010050</v>
      </c>
      <c r="G2749" s="56" t="s">
        <v>11431</v>
      </c>
      <c r="H2749" s="56">
        <v>400202</v>
      </c>
      <c r="I2749" s="56" t="s">
        <v>11505</v>
      </c>
      <c r="J2749" s="56" t="s">
        <v>1442</v>
      </c>
      <c r="K2749" s="56" t="s">
        <v>1313</v>
      </c>
      <c r="L2749" s="56" t="s">
        <v>7138</v>
      </c>
      <c r="M2749" s="73">
        <v>36543</v>
      </c>
      <c r="N2749" s="56"/>
      <c r="O2749" s="56"/>
      <c r="P2749" s="56" t="s">
        <v>156</v>
      </c>
      <c r="Q2749" s="56"/>
      <c r="R2749" s="56" t="s">
        <v>18</v>
      </c>
      <c r="S2749" s="56" t="s">
        <v>11415</v>
      </c>
      <c r="T2749" s="56" t="s">
        <v>7140</v>
      </c>
      <c r="U2749" s="57">
        <v>10399999</v>
      </c>
      <c r="V2749" s="57">
        <v>-8785222.0999999996</v>
      </c>
      <c r="W2749" s="57">
        <v>1614776.9</v>
      </c>
      <c r="X2749" s="57">
        <v>0</v>
      </c>
      <c r="Y2749" s="73">
        <v>36543</v>
      </c>
      <c r="Z2749" s="57">
        <v>-113875.9</v>
      </c>
      <c r="AA2749" s="57">
        <v>0</v>
      </c>
      <c r="AB2749" s="57">
        <v>1500901</v>
      </c>
      <c r="AC2749" s="57">
        <v>0</v>
      </c>
      <c r="AD2749" s="56" t="s">
        <v>9255</v>
      </c>
      <c r="AE2749" s="57">
        <v>0</v>
      </c>
      <c r="AF2749" s="57">
        <v>0</v>
      </c>
      <c r="AG2749" s="57">
        <v>0</v>
      </c>
      <c r="AI2749"/>
      <c r="AJ2749"/>
    </row>
    <row r="2750" spans="1:36">
      <c r="A2750" s="56" t="s">
        <v>50</v>
      </c>
      <c r="B2750" s="56" t="s">
        <v>11427</v>
      </c>
      <c r="C2750" s="56">
        <v>2101010050</v>
      </c>
      <c r="D2750" s="56" t="s">
        <v>43</v>
      </c>
      <c r="E2750" s="56">
        <v>2101020050</v>
      </c>
      <c r="F2750" s="56">
        <v>5401010050</v>
      </c>
      <c r="G2750" s="56" t="s">
        <v>11431</v>
      </c>
      <c r="H2750" s="56">
        <v>400202</v>
      </c>
      <c r="I2750" s="56" t="s">
        <v>11505</v>
      </c>
      <c r="J2750" s="56" t="s">
        <v>1448</v>
      </c>
      <c r="K2750" s="56" t="s">
        <v>1325</v>
      </c>
      <c r="L2750" s="56" t="s">
        <v>7138</v>
      </c>
      <c r="M2750" s="73">
        <v>36543</v>
      </c>
      <c r="N2750" s="56"/>
      <c r="O2750" s="56"/>
      <c r="P2750" s="56" t="s">
        <v>156</v>
      </c>
      <c r="Q2750" s="56"/>
      <c r="R2750" s="56" t="s">
        <v>18</v>
      </c>
      <c r="S2750" s="56" t="s">
        <v>11415</v>
      </c>
      <c r="T2750" s="56" t="s">
        <v>7140</v>
      </c>
      <c r="U2750" s="57">
        <v>1718392</v>
      </c>
      <c r="V2750" s="57">
        <v>-1480715.92</v>
      </c>
      <c r="W2750" s="57">
        <v>237676.08</v>
      </c>
      <c r="X2750" s="57">
        <v>0</v>
      </c>
      <c r="Y2750" s="73">
        <v>36543</v>
      </c>
      <c r="Z2750" s="57">
        <v>-15785.32</v>
      </c>
      <c r="AA2750" s="57">
        <v>0</v>
      </c>
      <c r="AB2750" s="57">
        <v>221890.76</v>
      </c>
      <c r="AC2750" s="57">
        <v>0</v>
      </c>
      <c r="AD2750" s="56" t="s">
        <v>9255</v>
      </c>
      <c r="AE2750" s="57">
        <v>0</v>
      </c>
      <c r="AF2750" s="57">
        <v>0</v>
      </c>
      <c r="AG2750" s="57">
        <v>0</v>
      </c>
      <c r="AI2750"/>
      <c r="AJ2750"/>
    </row>
    <row r="2751" spans="1:36">
      <c r="A2751" s="56" t="s">
        <v>50</v>
      </c>
      <c r="B2751" s="56" t="s">
        <v>11427</v>
      </c>
      <c r="C2751" s="56">
        <v>2101010050</v>
      </c>
      <c r="D2751" s="56" t="s">
        <v>43</v>
      </c>
      <c r="E2751" s="56">
        <v>2101020050</v>
      </c>
      <c r="F2751" s="56">
        <v>5401010050</v>
      </c>
      <c r="G2751" s="56" t="s">
        <v>11431</v>
      </c>
      <c r="H2751" s="56">
        <v>400202</v>
      </c>
      <c r="I2751" s="56" t="s">
        <v>11505</v>
      </c>
      <c r="J2751" s="56" t="s">
        <v>1449</v>
      </c>
      <c r="K2751" s="56" t="s">
        <v>1327</v>
      </c>
      <c r="L2751" s="56" t="s">
        <v>7138</v>
      </c>
      <c r="M2751" s="73">
        <v>36543</v>
      </c>
      <c r="N2751" s="56"/>
      <c r="O2751" s="56"/>
      <c r="P2751" s="56" t="s">
        <v>156</v>
      </c>
      <c r="Q2751" s="56"/>
      <c r="R2751" s="56" t="s">
        <v>18</v>
      </c>
      <c r="S2751" s="56" t="s">
        <v>11415</v>
      </c>
      <c r="T2751" s="56" t="s">
        <v>7140</v>
      </c>
      <c r="U2751" s="57">
        <v>8923647</v>
      </c>
      <c r="V2751" s="57">
        <v>-7694111.6399999997</v>
      </c>
      <c r="W2751" s="57">
        <v>1229535.3600000001</v>
      </c>
      <c r="X2751" s="57">
        <v>0</v>
      </c>
      <c r="Y2751" s="73">
        <v>36543</v>
      </c>
      <c r="Z2751" s="57">
        <v>-81482.37</v>
      </c>
      <c r="AA2751" s="57">
        <v>0</v>
      </c>
      <c r="AB2751" s="57">
        <v>1148052.99</v>
      </c>
      <c r="AC2751" s="57">
        <v>0</v>
      </c>
      <c r="AD2751" s="56" t="s">
        <v>9255</v>
      </c>
      <c r="AE2751" s="57">
        <v>0</v>
      </c>
      <c r="AF2751" s="57">
        <v>0</v>
      </c>
      <c r="AG2751" s="57">
        <v>0</v>
      </c>
      <c r="AI2751"/>
      <c r="AJ2751"/>
    </row>
    <row r="2752" spans="1:36">
      <c r="A2752" s="56" t="s">
        <v>50</v>
      </c>
      <c r="B2752" s="56" t="s">
        <v>11427</v>
      </c>
      <c r="C2752" s="56">
        <v>2101010050</v>
      </c>
      <c r="D2752" s="56" t="s">
        <v>43</v>
      </c>
      <c r="E2752" s="56">
        <v>2101020050</v>
      </c>
      <c r="F2752" s="56">
        <v>5401010050</v>
      </c>
      <c r="G2752" s="56" t="s">
        <v>11431</v>
      </c>
      <c r="H2752" s="56">
        <v>400202</v>
      </c>
      <c r="I2752" s="56" t="s">
        <v>11621</v>
      </c>
      <c r="J2752" s="56" t="s">
        <v>9853</v>
      </c>
      <c r="K2752" s="56" t="s">
        <v>1459</v>
      </c>
      <c r="L2752" s="56" t="s">
        <v>7138</v>
      </c>
      <c r="M2752" s="73">
        <v>36543</v>
      </c>
      <c r="N2752" s="56"/>
      <c r="O2752" s="56"/>
      <c r="P2752" s="56" t="s">
        <v>1208</v>
      </c>
      <c r="Q2752" s="56"/>
      <c r="R2752" s="56" t="s">
        <v>18</v>
      </c>
      <c r="S2752" s="56" t="s">
        <v>11415</v>
      </c>
      <c r="T2752" s="56" t="s">
        <v>7140</v>
      </c>
      <c r="U2752" s="57">
        <v>3466666</v>
      </c>
      <c r="V2752" s="57">
        <v>-3293332.7</v>
      </c>
      <c r="W2752" s="57">
        <v>173333.3</v>
      </c>
      <c r="X2752" s="57">
        <v>0</v>
      </c>
      <c r="Y2752" s="73">
        <v>36543</v>
      </c>
      <c r="Z2752" s="57">
        <v>0</v>
      </c>
      <c r="AA2752" s="57">
        <v>0</v>
      </c>
      <c r="AB2752" s="57">
        <v>173333.3</v>
      </c>
      <c r="AC2752" s="57">
        <v>0</v>
      </c>
      <c r="AD2752" s="56" t="s">
        <v>9255</v>
      </c>
      <c r="AE2752" s="57">
        <v>0</v>
      </c>
      <c r="AF2752" s="57">
        <v>0</v>
      </c>
      <c r="AG2752" s="57">
        <v>0</v>
      </c>
      <c r="AI2752"/>
      <c r="AJ2752"/>
    </row>
    <row r="2753" spans="1:36">
      <c r="A2753" s="56" t="s">
        <v>50</v>
      </c>
      <c r="B2753" s="56" t="s">
        <v>11427</v>
      </c>
      <c r="C2753" s="56">
        <v>2101010050</v>
      </c>
      <c r="D2753" s="56" t="s">
        <v>43</v>
      </c>
      <c r="E2753" s="56">
        <v>2101020050</v>
      </c>
      <c r="F2753" s="56">
        <v>5401010050</v>
      </c>
      <c r="G2753" s="56" t="s">
        <v>11431</v>
      </c>
      <c r="H2753" s="56">
        <v>400202</v>
      </c>
      <c r="I2753" s="56" t="s">
        <v>11621</v>
      </c>
      <c r="J2753" s="56" t="s">
        <v>9854</v>
      </c>
      <c r="K2753" s="56" t="s">
        <v>7171</v>
      </c>
      <c r="L2753" s="56" t="s">
        <v>7138</v>
      </c>
      <c r="M2753" s="73">
        <v>36543</v>
      </c>
      <c r="N2753" s="56"/>
      <c r="O2753" s="56"/>
      <c r="P2753" s="56" t="s">
        <v>1208</v>
      </c>
      <c r="Q2753" s="56"/>
      <c r="R2753" s="56" t="s">
        <v>18</v>
      </c>
      <c r="S2753" s="56" t="s">
        <v>11415</v>
      </c>
      <c r="T2753" s="56" t="s">
        <v>7140</v>
      </c>
      <c r="U2753" s="57">
        <v>310510406</v>
      </c>
      <c r="V2753" s="57">
        <v>-294984885.69999999</v>
      </c>
      <c r="W2753" s="57">
        <v>15525520.300000001</v>
      </c>
      <c r="X2753" s="57">
        <v>0</v>
      </c>
      <c r="Y2753" s="73">
        <v>36543</v>
      </c>
      <c r="Z2753" s="57">
        <v>0</v>
      </c>
      <c r="AA2753" s="57">
        <v>0</v>
      </c>
      <c r="AB2753" s="57">
        <v>15525520.300000001</v>
      </c>
      <c r="AC2753" s="57">
        <v>0</v>
      </c>
      <c r="AD2753" s="56" t="s">
        <v>9255</v>
      </c>
      <c r="AE2753" s="57">
        <v>0</v>
      </c>
      <c r="AF2753" s="57">
        <v>0</v>
      </c>
      <c r="AG2753" s="57">
        <v>0</v>
      </c>
      <c r="AI2753"/>
      <c r="AJ2753"/>
    </row>
    <row r="2754" spans="1:36">
      <c r="A2754" s="56" t="s">
        <v>50</v>
      </c>
      <c r="B2754" s="56" t="s">
        <v>11427</v>
      </c>
      <c r="C2754" s="56">
        <v>2101010050</v>
      </c>
      <c r="D2754" s="56" t="s">
        <v>43</v>
      </c>
      <c r="E2754" s="56">
        <v>2101020050</v>
      </c>
      <c r="F2754" s="56">
        <v>5401010050</v>
      </c>
      <c r="G2754" s="56" t="s">
        <v>11431</v>
      </c>
      <c r="H2754" s="56">
        <v>400202</v>
      </c>
      <c r="I2754" s="56" t="s">
        <v>11621</v>
      </c>
      <c r="J2754" s="56" t="s">
        <v>1460</v>
      </c>
      <c r="K2754" s="56" t="s">
        <v>1335</v>
      </c>
      <c r="L2754" s="56" t="s">
        <v>7138</v>
      </c>
      <c r="M2754" s="73">
        <v>36543</v>
      </c>
      <c r="N2754" s="56"/>
      <c r="O2754" s="56"/>
      <c r="P2754" s="56" t="s">
        <v>156</v>
      </c>
      <c r="Q2754" s="56"/>
      <c r="R2754" s="56" t="s">
        <v>18</v>
      </c>
      <c r="S2754" s="56" t="s">
        <v>11415</v>
      </c>
      <c r="T2754" s="56" t="s">
        <v>7140</v>
      </c>
      <c r="U2754" s="57">
        <v>132881144</v>
      </c>
      <c r="V2754" s="57">
        <v>-112251979.84</v>
      </c>
      <c r="W2754" s="57">
        <v>20629164.16</v>
      </c>
      <c r="X2754" s="57">
        <v>0</v>
      </c>
      <c r="Y2754" s="73">
        <v>36543</v>
      </c>
      <c r="Z2754" s="57">
        <v>-1454695.02</v>
      </c>
      <c r="AA2754" s="57">
        <v>0</v>
      </c>
      <c r="AB2754" s="57">
        <v>19174469.140000001</v>
      </c>
      <c r="AC2754" s="57">
        <v>0</v>
      </c>
      <c r="AD2754" s="56" t="s">
        <v>9255</v>
      </c>
      <c r="AE2754" s="57">
        <v>0</v>
      </c>
      <c r="AF2754" s="57">
        <v>0</v>
      </c>
      <c r="AG2754" s="57">
        <v>0</v>
      </c>
      <c r="AI2754"/>
      <c r="AJ2754"/>
    </row>
    <row r="2755" spans="1:36">
      <c r="A2755" s="56" t="s">
        <v>50</v>
      </c>
      <c r="B2755" s="56" t="s">
        <v>11427</v>
      </c>
      <c r="C2755" s="56">
        <v>2101010050</v>
      </c>
      <c r="D2755" s="56" t="s">
        <v>43</v>
      </c>
      <c r="E2755" s="56">
        <v>2101020050</v>
      </c>
      <c r="F2755" s="56">
        <v>5401010050</v>
      </c>
      <c r="G2755" s="56" t="s">
        <v>11431</v>
      </c>
      <c r="H2755" s="56">
        <v>400202</v>
      </c>
      <c r="I2755" s="56" t="s">
        <v>11621</v>
      </c>
      <c r="J2755" s="56" t="s">
        <v>1461</v>
      </c>
      <c r="K2755" s="56" t="s">
        <v>1337</v>
      </c>
      <c r="L2755" s="56" t="s">
        <v>7138</v>
      </c>
      <c r="M2755" s="73">
        <v>36543</v>
      </c>
      <c r="N2755" s="56"/>
      <c r="O2755" s="56"/>
      <c r="P2755" s="56" t="s">
        <v>156</v>
      </c>
      <c r="Q2755" s="56"/>
      <c r="R2755" s="56" t="s">
        <v>18</v>
      </c>
      <c r="S2755" s="56" t="s">
        <v>11415</v>
      </c>
      <c r="T2755" s="56" t="s">
        <v>7140</v>
      </c>
      <c r="U2755" s="57">
        <v>6873567</v>
      </c>
      <c r="V2755" s="57">
        <v>-5922871.6500000004</v>
      </c>
      <c r="W2755" s="57">
        <v>950695.35</v>
      </c>
      <c r="X2755" s="57">
        <v>0</v>
      </c>
      <c r="Y2755" s="73">
        <v>36543</v>
      </c>
      <c r="Z2755" s="57">
        <v>-63140.35</v>
      </c>
      <c r="AA2755" s="57">
        <v>0</v>
      </c>
      <c r="AB2755" s="57">
        <v>887555</v>
      </c>
      <c r="AC2755" s="57">
        <v>0</v>
      </c>
      <c r="AD2755" s="56" t="s">
        <v>9255</v>
      </c>
      <c r="AE2755" s="57">
        <v>0</v>
      </c>
      <c r="AF2755" s="57">
        <v>0</v>
      </c>
      <c r="AG2755" s="57">
        <v>0</v>
      </c>
      <c r="AI2755"/>
      <c r="AJ2755"/>
    </row>
    <row r="2756" spans="1:36">
      <c r="A2756" s="56" t="s">
        <v>50</v>
      </c>
      <c r="B2756" s="56" t="s">
        <v>11427</v>
      </c>
      <c r="C2756" s="56">
        <v>2101010050</v>
      </c>
      <c r="D2756" s="56" t="s">
        <v>43</v>
      </c>
      <c r="E2756" s="56">
        <v>2101020050</v>
      </c>
      <c r="F2756" s="56">
        <v>5401010050</v>
      </c>
      <c r="G2756" s="56" t="s">
        <v>11431</v>
      </c>
      <c r="H2756" s="56">
        <v>400202</v>
      </c>
      <c r="I2756" s="56" t="s">
        <v>11621</v>
      </c>
      <c r="J2756" s="56" t="s">
        <v>1462</v>
      </c>
      <c r="K2756" s="56" t="s">
        <v>1339</v>
      </c>
      <c r="L2756" s="56" t="s">
        <v>7138</v>
      </c>
      <c r="M2756" s="73">
        <v>36543</v>
      </c>
      <c r="N2756" s="56"/>
      <c r="O2756" s="56"/>
      <c r="P2756" s="56" t="s">
        <v>156</v>
      </c>
      <c r="Q2756" s="56"/>
      <c r="R2756" s="56" t="s">
        <v>18</v>
      </c>
      <c r="S2756" s="56" t="s">
        <v>11415</v>
      </c>
      <c r="T2756" s="56" t="s">
        <v>7140</v>
      </c>
      <c r="U2756" s="57">
        <v>17164577</v>
      </c>
      <c r="V2756" s="57">
        <v>-14798112.24</v>
      </c>
      <c r="W2756" s="57">
        <v>2366464.7599999998</v>
      </c>
      <c r="X2756" s="57">
        <v>0</v>
      </c>
      <c r="Y2756" s="73">
        <v>36543</v>
      </c>
      <c r="Z2756" s="57">
        <v>-156882.84</v>
      </c>
      <c r="AA2756" s="57">
        <v>0</v>
      </c>
      <c r="AB2756" s="57">
        <v>2209581.92</v>
      </c>
      <c r="AC2756" s="57">
        <v>0</v>
      </c>
      <c r="AD2756" s="56" t="s">
        <v>9255</v>
      </c>
      <c r="AE2756" s="57">
        <v>0</v>
      </c>
      <c r="AF2756" s="57">
        <v>0</v>
      </c>
      <c r="AG2756" s="57">
        <v>0</v>
      </c>
      <c r="AI2756"/>
      <c r="AJ2756"/>
    </row>
    <row r="2757" spans="1:36">
      <c r="A2757" s="56" t="s">
        <v>50</v>
      </c>
      <c r="B2757" s="56" t="s">
        <v>11427</v>
      </c>
      <c r="C2757" s="56">
        <v>2101010050</v>
      </c>
      <c r="D2757" s="56" t="s">
        <v>43</v>
      </c>
      <c r="E2757" s="56">
        <v>2101020050</v>
      </c>
      <c r="F2757" s="56">
        <v>5401010050</v>
      </c>
      <c r="G2757" s="56" t="s">
        <v>11431</v>
      </c>
      <c r="H2757" s="56">
        <v>400202</v>
      </c>
      <c r="I2757" s="56" t="s">
        <v>11621</v>
      </c>
      <c r="J2757" s="56" t="s">
        <v>1463</v>
      </c>
      <c r="K2757" s="56" t="s">
        <v>1464</v>
      </c>
      <c r="L2757" s="56" t="s">
        <v>7138</v>
      </c>
      <c r="M2757" s="73">
        <v>41487</v>
      </c>
      <c r="N2757" s="56"/>
      <c r="O2757" s="56"/>
      <c r="P2757" s="56" t="s">
        <v>7173</v>
      </c>
      <c r="Q2757" s="56"/>
      <c r="R2757" s="56" t="s">
        <v>18</v>
      </c>
      <c r="S2757" s="56" t="s">
        <v>11415</v>
      </c>
      <c r="T2757" s="56" t="s">
        <v>7140</v>
      </c>
      <c r="U2757" s="57">
        <v>32914110</v>
      </c>
      <c r="V2757" s="57">
        <v>-14332139.130000001</v>
      </c>
      <c r="W2757" s="57">
        <v>18581970.870000001</v>
      </c>
      <c r="X2757" s="57">
        <v>0</v>
      </c>
      <c r="Y2757" s="73">
        <v>41487</v>
      </c>
      <c r="Z2757" s="57">
        <v>-1079525.31</v>
      </c>
      <c r="AA2757" s="57">
        <v>0</v>
      </c>
      <c r="AB2757" s="57">
        <v>17502445.559999999</v>
      </c>
      <c r="AC2757" s="57">
        <v>0</v>
      </c>
      <c r="AD2757" s="56" t="s">
        <v>9255</v>
      </c>
      <c r="AE2757" s="57">
        <v>0</v>
      </c>
      <c r="AF2757" s="57">
        <v>0</v>
      </c>
      <c r="AG2757" s="57">
        <v>0</v>
      </c>
      <c r="AI2757"/>
      <c r="AJ2757"/>
    </row>
    <row r="2758" spans="1:36">
      <c r="A2758" s="56" t="s">
        <v>50</v>
      </c>
      <c r="B2758" s="56" t="s">
        <v>11427</v>
      </c>
      <c r="C2758" s="56">
        <v>2101010050</v>
      </c>
      <c r="D2758" s="56" t="s">
        <v>43</v>
      </c>
      <c r="E2758" s="56">
        <v>2101020050</v>
      </c>
      <c r="F2758" s="56">
        <v>5401010050</v>
      </c>
      <c r="G2758" s="56" t="s">
        <v>11431</v>
      </c>
      <c r="H2758" s="56">
        <v>400210</v>
      </c>
      <c r="I2758" s="56" t="s">
        <v>11433</v>
      </c>
      <c r="J2758" s="56" t="s">
        <v>1886</v>
      </c>
      <c r="K2758" s="56" t="s">
        <v>1887</v>
      </c>
      <c r="L2758" s="56" t="s">
        <v>7138</v>
      </c>
      <c r="M2758" s="73">
        <v>36543</v>
      </c>
      <c r="N2758" s="56"/>
      <c r="O2758" s="56"/>
      <c r="P2758" s="56" t="s">
        <v>156</v>
      </c>
      <c r="Q2758" s="56"/>
      <c r="R2758" s="56" t="s">
        <v>18</v>
      </c>
      <c r="S2758" s="56" t="s">
        <v>11415</v>
      </c>
      <c r="T2758" s="56" t="s">
        <v>7140</v>
      </c>
      <c r="U2758" s="57">
        <v>234404653</v>
      </c>
      <c r="V2758" s="57">
        <v>-198577047.56</v>
      </c>
      <c r="W2758" s="57">
        <v>35827605.439999998</v>
      </c>
      <c r="X2758" s="57">
        <v>0</v>
      </c>
      <c r="Y2758" s="73">
        <v>36543</v>
      </c>
      <c r="Z2758" s="57">
        <v>-2507587.2000000002</v>
      </c>
      <c r="AA2758" s="57">
        <v>0</v>
      </c>
      <c r="AB2758" s="57">
        <v>33320018.239999998</v>
      </c>
      <c r="AC2758" s="57">
        <v>0</v>
      </c>
      <c r="AD2758" s="56" t="s">
        <v>9255</v>
      </c>
      <c r="AE2758" s="57">
        <v>0</v>
      </c>
      <c r="AF2758" s="57">
        <v>0</v>
      </c>
      <c r="AG2758" s="57">
        <v>0</v>
      </c>
      <c r="AI2758"/>
      <c r="AJ2758"/>
    </row>
    <row r="2759" spans="1:36">
      <c r="A2759" s="56" t="s">
        <v>50</v>
      </c>
      <c r="B2759" s="56" t="s">
        <v>11427</v>
      </c>
      <c r="C2759" s="56">
        <v>2101010050</v>
      </c>
      <c r="D2759" s="56" t="s">
        <v>43</v>
      </c>
      <c r="E2759" s="56">
        <v>2101020050</v>
      </c>
      <c r="F2759" s="56">
        <v>5401010050</v>
      </c>
      <c r="G2759" s="56" t="s">
        <v>11431</v>
      </c>
      <c r="H2759" s="56">
        <v>400210</v>
      </c>
      <c r="I2759" s="56" t="s">
        <v>11433</v>
      </c>
      <c r="J2759" s="56" t="s">
        <v>1888</v>
      </c>
      <c r="K2759" s="56" t="s">
        <v>1174</v>
      </c>
      <c r="L2759" s="56" t="s">
        <v>7138</v>
      </c>
      <c r="M2759" s="73">
        <v>38927</v>
      </c>
      <c r="N2759" s="56"/>
      <c r="O2759" s="56"/>
      <c r="P2759" s="56" t="s">
        <v>7174</v>
      </c>
      <c r="Q2759" s="56"/>
      <c r="R2759" s="56" t="s">
        <v>18</v>
      </c>
      <c r="S2759" s="56" t="s">
        <v>11415</v>
      </c>
      <c r="T2759" s="56" t="s">
        <v>7140</v>
      </c>
      <c r="U2759" s="57">
        <v>5549896</v>
      </c>
      <c r="V2759" s="57">
        <v>-3679664.38</v>
      </c>
      <c r="W2759" s="57">
        <v>1870231.62</v>
      </c>
      <c r="X2759" s="57">
        <v>0</v>
      </c>
      <c r="Y2759" s="73">
        <v>38927</v>
      </c>
      <c r="Z2759" s="57">
        <v>-101521.77</v>
      </c>
      <c r="AA2759" s="57">
        <v>0</v>
      </c>
      <c r="AB2759" s="57">
        <v>1768709.85</v>
      </c>
      <c r="AC2759" s="57">
        <v>0</v>
      </c>
      <c r="AD2759" s="56" t="s">
        <v>9255</v>
      </c>
      <c r="AE2759" s="57">
        <v>0</v>
      </c>
      <c r="AF2759" s="57">
        <v>0</v>
      </c>
      <c r="AG2759" s="57">
        <v>0</v>
      </c>
      <c r="AI2759"/>
      <c r="AJ2759"/>
    </row>
    <row r="2760" spans="1:36">
      <c r="A2760" s="56" t="s">
        <v>50</v>
      </c>
      <c r="B2760" s="56" t="s">
        <v>11427</v>
      </c>
      <c r="C2760" s="56">
        <v>2101010050</v>
      </c>
      <c r="D2760" s="56" t="s">
        <v>43</v>
      </c>
      <c r="E2760" s="56">
        <v>2101020050</v>
      </c>
      <c r="F2760" s="56">
        <v>5401010050</v>
      </c>
      <c r="G2760" s="56" t="s">
        <v>11431</v>
      </c>
      <c r="H2760" s="56">
        <v>400210</v>
      </c>
      <c r="I2760" s="56" t="s">
        <v>11471</v>
      </c>
      <c r="J2760" s="56" t="s">
        <v>2259</v>
      </c>
      <c r="K2760" s="56" t="s">
        <v>2260</v>
      </c>
      <c r="L2760" s="56" t="s">
        <v>7138</v>
      </c>
      <c r="M2760" s="73">
        <v>36543</v>
      </c>
      <c r="N2760" s="56"/>
      <c r="O2760" s="56"/>
      <c r="P2760" s="56" t="s">
        <v>156</v>
      </c>
      <c r="Q2760" s="56"/>
      <c r="R2760" s="56" t="s">
        <v>18</v>
      </c>
      <c r="S2760" s="56" t="s">
        <v>11415</v>
      </c>
      <c r="T2760" s="56" t="s">
        <v>7140</v>
      </c>
      <c r="U2760" s="57">
        <v>28960927</v>
      </c>
      <c r="V2760" s="57">
        <v>-24543122.030000001</v>
      </c>
      <c r="W2760" s="57">
        <v>4417804.97</v>
      </c>
      <c r="X2760" s="57">
        <v>0</v>
      </c>
      <c r="Y2760" s="73">
        <v>36543</v>
      </c>
      <c r="Z2760" s="57">
        <v>-308906.69</v>
      </c>
      <c r="AA2760" s="57">
        <v>0</v>
      </c>
      <c r="AB2760" s="57">
        <v>4108898.28</v>
      </c>
      <c r="AC2760" s="57">
        <v>0</v>
      </c>
      <c r="AD2760" s="56" t="s">
        <v>9255</v>
      </c>
      <c r="AE2760" s="57">
        <v>0</v>
      </c>
      <c r="AF2760" s="57">
        <v>0</v>
      </c>
      <c r="AG2760" s="57">
        <v>0</v>
      </c>
      <c r="AI2760"/>
      <c r="AJ2760"/>
    </row>
    <row r="2761" spans="1:36">
      <c r="A2761" s="56" t="s">
        <v>50</v>
      </c>
      <c r="B2761" s="56" t="s">
        <v>11427</v>
      </c>
      <c r="C2761" s="56">
        <v>2101010050</v>
      </c>
      <c r="D2761" s="56" t="s">
        <v>43</v>
      </c>
      <c r="E2761" s="56">
        <v>2101020050</v>
      </c>
      <c r="F2761" s="56">
        <v>5401010050</v>
      </c>
      <c r="G2761" s="56" t="s">
        <v>11431</v>
      </c>
      <c r="H2761" s="56">
        <v>400210</v>
      </c>
      <c r="I2761" s="56" t="s">
        <v>11434</v>
      </c>
      <c r="J2761" s="56" t="s">
        <v>9855</v>
      </c>
      <c r="K2761" s="56" t="s">
        <v>7175</v>
      </c>
      <c r="L2761" s="56" t="s">
        <v>7138</v>
      </c>
      <c r="M2761" s="73">
        <v>36543</v>
      </c>
      <c r="N2761" s="56"/>
      <c r="O2761" s="56"/>
      <c r="P2761" s="56" t="s">
        <v>1208</v>
      </c>
      <c r="Q2761" s="56"/>
      <c r="R2761" s="56" t="s">
        <v>18</v>
      </c>
      <c r="S2761" s="56" t="s">
        <v>11415</v>
      </c>
      <c r="T2761" s="56" t="s">
        <v>7140</v>
      </c>
      <c r="U2761" s="57">
        <v>76652023</v>
      </c>
      <c r="V2761" s="57">
        <v>-72819421.849999994</v>
      </c>
      <c r="W2761" s="57">
        <v>3832601.15</v>
      </c>
      <c r="X2761" s="57">
        <v>0</v>
      </c>
      <c r="Y2761" s="73">
        <v>36543</v>
      </c>
      <c r="Z2761" s="57">
        <v>0</v>
      </c>
      <c r="AA2761" s="57">
        <v>0</v>
      </c>
      <c r="AB2761" s="57">
        <v>3832601.15</v>
      </c>
      <c r="AC2761" s="57">
        <v>0</v>
      </c>
      <c r="AD2761" s="56" t="s">
        <v>9255</v>
      </c>
      <c r="AE2761" s="57">
        <v>0</v>
      </c>
      <c r="AF2761" s="57">
        <v>0</v>
      </c>
      <c r="AG2761" s="57">
        <v>0</v>
      </c>
      <c r="AI2761"/>
      <c r="AJ2761"/>
    </row>
    <row r="2762" spans="1:36">
      <c r="A2762" s="56" t="s">
        <v>50</v>
      </c>
      <c r="B2762" s="56" t="s">
        <v>11427</v>
      </c>
      <c r="C2762" s="56">
        <v>2101010050</v>
      </c>
      <c r="D2762" s="56" t="s">
        <v>43</v>
      </c>
      <c r="E2762" s="56">
        <v>2101020050</v>
      </c>
      <c r="F2762" s="56">
        <v>5401010050</v>
      </c>
      <c r="G2762" s="56" t="s">
        <v>11431</v>
      </c>
      <c r="H2762" s="56">
        <v>400210</v>
      </c>
      <c r="I2762" s="56" t="s">
        <v>11434</v>
      </c>
      <c r="J2762" s="56" t="s">
        <v>2381</v>
      </c>
      <c r="K2762" s="56" t="s">
        <v>1317</v>
      </c>
      <c r="L2762" s="56" t="s">
        <v>7138</v>
      </c>
      <c r="M2762" s="73">
        <v>36543</v>
      </c>
      <c r="N2762" s="56"/>
      <c r="O2762" s="56"/>
      <c r="P2762" s="56" t="s">
        <v>156</v>
      </c>
      <c r="Q2762" s="56"/>
      <c r="R2762" s="56" t="s">
        <v>18</v>
      </c>
      <c r="S2762" s="56" t="s">
        <v>11415</v>
      </c>
      <c r="T2762" s="56" t="s">
        <v>7140</v>
      </c>
      <c r="U2762" s="57">
        <v>95599178</v>
      </c>
      <c r="V2762" s="57">
        <v>-81016136.049999997</v>
      </c>
      <c r="W2762" s="57">
        <v>14583041.949999999</v>
      </c>
      <c r="X2762" s="57">
        <v>0</v>
      </c>
      <c r="Y2762" s="73">
        <v>36543</v>
      </c>
      <c r="Z2762" s="57">
        <v>-1019691.6</v>
      </c>
      <c r="AA2762" s="57">
        <v>0</v>
      </c>
      <c r="AB2762" s="57">
        <v>13563350.35</v>
      </c>
      <c r="AC2762" s="57">
        <v>0</v>
      </c>
      <c r="AD2762" s="56" t="s">
        <v>9255</v>
      </c>
      <c r="AE2762" s="57">
        <v>0</v>
      </c>
      <c r="AF2762" s="57">
        <v>0</v>
      </c>
      <c r="AG2762" s="57">
        <v>0</v>
      </c>
      <c r="AI2762"/>
      <c r="AJ2762"/>
    </row>
    <row r="2763" spans="1:36">
      <c r="A2763" s="56" t="s">
        <v>50</v>
      </c>
      <c r="B2763" s="56" t="s">
        <v>11427</v>
      </c>
      <c r="C2763" s="56">
        <v>2101010050</v>
      </c>
      <c r="D2763" s="56" t="s">
        <v>43</v>
      </c>
      <c r="E2763" s="56">
        <v>2101020050</v>
      </c>
      <c r="F2763" s="56">
        <v>5401010050</v>
      </c>
      <c r="G2763" s="56" t="s">
        <v>11431</v>
      </c>
      <c r="H2763" s="56">
        <v>400210</v>
      </c>
      <c r="I2763" s="56" t="s">
        <v>11432</v>
      </c>
      <c r="J2763" s="56" t="s">
        <v>9856</v>
      </c>
      <c r="K2763" s="56" t="s">
        <v>1459</v>
      </c>
      <c r="L2763" s="56" t="s">
        <v>7138</v>
      </c>
      <c r="M2763" s="73">
        <v>36543</v>
      </c>
      <c r="N2763" s="56"/>
      <c r="O2763" s="56"/>
      <c r="P2763" s="56" t="s">
        <v>1208</v>
      </c>
      <c r="Q2763" s="56"/>
      <c r="R2763" s="56" t="s">
        <v>18</v>
      </c>
      <c r="S2763" s="56" t="s">
        <v>11415</v>
      </c>
      <c r="T2763" s="56" t="s">
        <v>7140</v>
      </c>
      <c r="U2763" s="57">
        <v>7891479</v>
      </c>
      <c r="V2763" s="57">
        <v>-7496905.0499999998</v>
      </c>
      <c r="W2763" s="57">
        <v>394573.95</v>
      </c>
      <c r="X2763" s="57">
        <v>0</v>
      </c>
      <c r="Y2763" s="73">
        <v>36543</v>
      </c>
      <c r="Z2763" s="57">
        <v>0</v>
      </c>
      <c r="AA2763" s="57">
        <v>0</v>
      </c>
      <c r="AB2763" s="57">
        <v>394573.95</v>
      </c>
      <c r="AC2763" s="57">
        <v>0</v>
      </c>
      <c r="AD2763" s="56" t="s">
        <v>9255</v>
      </c>
      <c r="AE2763" s="57">
        <v>0</v>
      </c>
      <c r="AF2763" s="57">
        <v>0</v>
      </c>
      <c r="AG2763" s="57">
        <v>0</v>
      </c>
      <c r="AI2763"/>
      <c r="AJ2763"/>
    </row>
    <row r="2764" spans="1:36">
      <c r="A2764" s="56" t="s">
        <v>50</v>
      </c>
      <c r="B2764" s="56" t="s">
        <v>11427</v>
      </c>
      <c r="C2764" s="56">
        <v>2101010050</v>
      </c>
      <c r="D2764" s="56" t="s">
        <v>43</v>
      </c>
      <c r="E2764" s="56">
        <v>2101020050</v>
      </c>
      <c r="F2764" s="56">
        <v>5401010050</v>
      </c>
      <c r="G2764" s="56" t="s">
        <v>11431</v>
      </c>
      <c r="H2764" s="56">
        <v>400210</v>
      </c>
      <c r="I2764" s="56" t="s">
        <v>11432</v>
      </c>
      <c r="J2764" s="56" t="s">
        <v>9857</v>
      </c>
      <c r="K2764" s="56" t="s">
        <v>7171</v>
      </c>
      <c r="L2764" s="56" t="s">
        <v>7138</v>
      </c>
      <c r="M2764" s="73">
        <v>36543</v>
      </c>
      <c r="N2764" s="56"/>
      <c r="O2764" s="56"/>
      <c r="P2764" s="56" t="s">
        <v>1208</v>
      </c>
      <c r="Q2764" s="56"/>
      <c r="R2764" s="56" t="s">
        <v>18</v>
      </c>
      <c r="S2764" s="56" t="s">
        <v>11415</v>
      </c>
      <c r="T2764" s="56" t="s">
        <v>7140</v>
      </c>
      <c r="U2764" s="57">
        <v>158863340</v>
      </c>
      <c r="V2764" s="57">
        <v>-150920173</v>
      </c>
      <c r="W2764" s="57">
        <v>7943167</v>
      </c>
      <c r="X2764" s="57">
        <v>0</v>
      </c>
      <c r="Y2764" s="73">
        <v>36543</v>
      </c>
      <c r="Z2764" s="57">
        <v>0</v>
      </c>
      <c r="AA2764" s="57">
        <v>0</v>
      </c>
      <c r="AB2764" s="57">
        <v>7943167</v>
      </c>
      <c r="AC2764" s="57">
        <v>0</v>
      </c>
      <c r="AD2764" s="56" t="s">
        <v>9255</v>
      </c>
      <c r="AE2764" s="57">
        <v>0</v>
      </c>
      <c r="AF2764" s="57">
        <v>0</v>
      </c>
      <c r="AG2764" s="57">
        <v>0</v>
      </c>
      <c r="AI2764"/>
      <c r="AJ2764"/>
    </row>
    <row r="2765" spans="1:36">
      <c r="A2765" s="56" t="s">
        <v>50</v>
      </c>
      <c r="B2765" s="56" t="s">
        <v>11427</v>
      </c>
      <c r="C2765" s="56">
        <v>2101010050</v>
      </c>
      <c r="D2765" s="56" t="s">
        <v>43</v>
      </c>
      <c r="E2765" s="56">
        <v>2101020050</v>
      </c>
      <c r="F2765" s="56">
        <v>5401010050</v>
      </c>
      <c r="G2765" s="56" t="s">
        <v>11431</v>
      </c>
      <c r="H2765" s="56">
        <v>400210</v>
      </c>
      <c r="I2765" s="56" t="s">
        <v>11433</v>
      </c>
      <c r="J2765" s="56" t="s">
        <v>1889</v>
      </c>
      <c r="K2765" s="56" t="s">
        <v>1152</v>
      </c>
      <c r="L2765" s="56" t="s">
        <v>7138</v>
      </c>
      <c r="M2765" s="73">
        <v>36543</v>
      </c>
      <c r="N2765" s="56"/>
      <c r="O2765" s="56"/>
      <c r="P2765" s="56" t="s">
        <v>156</v>
      </c>
      <c r="Q2765" s="56"/>
      <c r="R2765" s="56" t="s">
        <v>18</v>
      </c>
      <c r="S2765" s="56" t="s">
        <v>11415</v>
      </c>
      <c r="T2765" s="56" t="s">
        <v>7140</v>
      </c>
      <c r="U2765" s="57">
        <v>281809394</v>
      </c>
      <c r="V2765" s="57">
        <v>-238804803.72999999</v>
      </c>
      <c r="W2765" s="57">
        <v>43004590.270000003</v>
      </c>
      <c r="X2765" s="57">
        <v>0</v>
      </c>
      <c r="Y2765" s="73">
        <v>36543</v>
      </c>
      <c r="Z2765" s="57">
        <v>-3007572.8</v>
      </c>
      <c r="AA2765" s="57">
        <v>0</v>
      </c>
      <c r="AB2765" s="57">
        <v>39997017.469999999</v>
      </c>
      <c r="AC2765" s="57">
        <v>0</v>
      </c>
      <c r="AD2765" s="56" t="s">
        <v>9255</v>
      </c>
      <c r="AE2765" s="57">
        <v>0</v>
      </c>
      <c r="AF2765" s="57">
        <v>0</v>
      </c>
      <c r="AG2765" s="57">
        <v>0</v>
      </c>
      <c r="AI2765"/>
      <c r="AJ2765"/>
    </row>
    <row r="2766" spans="1:36">
      <c r="A2766" s="56" t="s">
        <v>50</v>
      </c>
      <c r="B2766" s="56" t="s">
        <v>11427</v>
      </c>
      <c r="C2766" s="56">
        <v>2101010050</v>
      </c>
      <c r="D2766" s="56" t="s">
        <v>43</v>
      </c>
      <c r="E2766" s="56">
        <v>2101020050</v>
      </c>
      <c r="F2766" s="56">
        <v>5401010050</v>
      </c>
      <c r="G2766" s="56" t="s">
        <v>11431</v>
      </c>
      <c r="H2766" s="56">
        <v>400210</v>
      </c>
      <c r="I2766" s="56" t="s">
        <v>11433</v>
      </c>
      <c r="J2766" s="56" t="s">
        <v>1892</v>
      </c>
      <c r="K2766" s="56" t="s">
        <v>1156</v>
      </c>
      <c r="L2766" s="56" t="s">
        <v>7138</v>
      </c>
      <c r="M2766" s="73">
        <v>36543</v>
      </c>
      <c r="N2766" s="56"/>
      <c r="O2766" s="56"/>
      <c r="P2766" s="56" t="s">
        <v>156</v>
      </c>
      <c r="Q2766" s="56"/>
      <c r="R2766" s="56" t="s">
        <v>18</v>
      </c>
      <c r="S2766" s="56" t="s">
        <v>11415</v>
      </c>
      <c r="T2766" s="56" t="s">
        <v>7140</v>
      </c>
      <c r="U2766" s="57">
        <v>5888428</v>
      </c>
      <c r="V2766" s="57">
        <v>-4988590.43</v>
      </c>
      <c r="W2766" s="57">
        <v>899837.57</v>
      </c>
      <c r="X2766" s="57">
        <v>0</v>
      </c>
      <c r="Y2766" s="73">
        <v>36543</v>
      </c>
      <c r="Z2766" s="57">
        <v>-62973.84</v>
      </c>
      <c r="AA2766" s="57">
        <v>0</v>
      </c>
      <c r="AB2766" s="57">
        <v>836863.73</v>
      </c>
      <c r="AC2766" s="57">
        <v>0</v>
      </c>
      <c r="AD2766" s="56" t="s">
        <v>9255</v>
      </c>
      <c r="AE2766" s="57">
        <v>0</v>
      </c>
      <c r="AF2766" s="57">
        <v>0</v>
      </c>
      <c r="AG2766" s="57">
        <v>0</v>
      </c>
      <c r="AI2766"/>
      <c r="AJ2766"/>
    </row>
    <row r="2767" spans="1:36">
      <c r="A2767" s="56" t="s">
        <v>50</v>
      </c>
      <c r="B2767" s="56" t="s">
        <v>11427</v>
      </c>
      <c r="C2767" s="56">
        <v>2101010050</v>
      </c>
      <c r="D2767" s="56" t="s">
        <v>43</v>
      </c>
      <c r="E2767" s="56">
        <v>2101020050</v>
      </c>
      <c r="F2767" s="56">
        <v>5401010050</v>
      </c>
      <c r="G2767" s="56" t="s">
        <v>11431</v>
      </c>
      <c r="H2767" s="56">
        <v>400210</v>
      </c>
      <c r="I2767" s="56" t="s">
        <v>11433</v>
      </c>
      <c r="J2767" s="56" t="s">
        <v>1901</v>
      </c>
      <c r="K2767" s="56" t="s">
        <v>1902</v>
      </c>
      <c r="L2767" s="56" t="s">
        <v>7138</v>
      </c>
      <c r="M2767" s="73">
        <v>36543</v>
      </c>
      <c r="N2767" s="56"/>
      <c r="O2767" s="56"/>
      <c r="P2767" s="56" t="s">
        <v>156</v>
      </c>
      <c r="Q2767" s="56"/>
      <c r="R2767" s="56" t="s">
        <v>18</v>
      </c>
      <c r="S2767" s="56" t="s">
        <v>11415</v>
      </c>
      <c r="T2767" s="56" t="s">
        <v>7140</v>
      </c>
      <c r="U2767" s="57">
        <v>4215708</v>
      </c>
      <c r="V2767" s="57">
        <v>-3573350.61</v>
      </c>
      <c r="W2767" s="57">
        <v>642357.39</v>
      </c>
      <c r="X2767" s="57">
        <v>0</v>
      </c>
      <c r="Y2767" s="73">
        <v>36543</v>
      </c>
      <c r="Z2767" s="57">
        <v>-44891.01</v>
      </c>
      <c r="AA2767" s="57">
        <v>0</v>
      </c>
      <c r="AB2767" s="57">
        <v>597466.38</v>
      </c>
      <c r="AC2767" s="57">
        <v>0</v>
      </c>
      <c r="AD2767" s="56" t="s">
        <v>9255</v>
      </c>
      <c r="AE2767" s="57">
        <v>0</v>
      </c>
      <c r="AF2767" s="57">
        <v>0</v>
      </c>
      <c r="AG2767" s="57">
        <v>0</v>
      </c>
      <c r="AI2767"/>
      <c r="AJ2767"/>
    </row>
    <row r="2768" spans="1:36">
      <c r="A2768" s="56" t="s">
        <v>50</v>
      </c>
      <c r="B2768" s="56" t="s">
        <v>11427</v>
      </c>
      <c r="C2768" s="56">
        <v>2101010050</v>
      </c>
      <c r="D2768" s="56" t="s">
        <v>43</v>
      </c>
      <c r="E2768" s="56">
        <v>2101020050</v>
      </c>
      <c r="F2768" s="56">
        <v>5401010050</v>
      </c>
      <c r="G2768" s="56" t="s">
        <v>11431</v>
      </c>
      <c r="H2768" s="56">
        <v>400210</v>
      </c>
      <c r="I2768" s="56" t="s">
        <v>11433</v>
      </c>
      <c r="J2768" s="56" t="s">
        <v>9858</v>
      </c>
      <c r="K2768" s="56" t="s">
        <v>7176</v>
      </c>
      <c r="L2768" s="56" t="s">
        <v>7138</v>
      </c>
      <c r="M2768" s="73">
        <v>36543</v>
      </c>
      <c r="N2768" s="56"/>
      <c r="O2768" s="56"/>
      <c r="P2768" s="56" t="s">
        <v>1208</v>
      </c>
      <c r="Q2768" s="56"/>
      <c r="R2768" s="56" t="s">
        <v>18</v>
      </c>
      <c r="S2768" s="56" t="s">
        <v>11415</v>
      </c>
      <c r="T2768" s="56" t="s">
        <v>7140</v>
      </c>
      <c r="U2768" s="57">
        <v>33108245</v>
      </c>
      <c r="V2768" s="57">
        <v>-31452832.75</v>
      </c>
      <c r="W2768" s="57">
        <v>1655412.25</v>
      </c>
      <c r="X2768" s="57">
        <v>0</v>
      </c>
      <c r="Y2768" s="73">
        <v>36543</v>
      </c>
      <c r="Z2768" s="57">
        <v>0</v>
      </c>
      <c r="AA2768" s="57">
        <v>0</v>
      </c>
      <c r="AB2768" s="57">
        <v>1655412.25</v>
      </c>
      <c r="AC2768" s="57">
        <v>0</v>
      </c>
      <c r="AD2768" s="56" t="s">
        <v>9255</v>
      </c>
      <c r="AE2768" s="57">
        <v>0</v>
      </c>
      <c r="AF2768" s="57">
        <v>0</v>
      </c>
      <c r="AG2768" s="57">
        <v>0</v>
      </c>
      <c r="AI2768"/>
      <c r="AJ2768"/>
    </row>
    <row r="2769" spans="1:36">
      <c r="A2769" s="56" t="s">
        <v>50</v>
      </c>
      <c r="B2769" s="56" t="s">
        <v>11427</v>
      </c>
      <c r="C2769" s="56">
        <v>2101010050</v>
      </c>
      <c r="D2769" s="56" t="s">
        <v>43</v>
      </c>
      <c r="E2769" s="56">
        <v>2101020050</v>
      </c>
      <c r="F2769" s="56">
        <v>5401010050</v>
      </c>
      <c r="G2769" s="56" t="s">
        <v>11431</v>
      </c>
      <c r="H2769" s="56">
        <v>400210</v>
      </c>
      <c r="I2769" s="56" t="s">
        <v>11433</v>
      </c>
      <c r="J2769" s="56" t="s">
        <v>1923</v>
      </c>
      <c r="K2769" s="56" t="s">
        <v>1924</v>
      </c>
      <c r="L2769" s="56" t="s">
        <v>7138</v>
      </c>
      <c r="M2769" s="73">
        <v>36543</v>
      </c>
      <c r="N2769" s="56"/>
      <c r="O2769" s="56"/>
      <c r="P2769" s="56" t="s">
        <v>7177</v>
      </c>
      <c r="Q2769" s="56"/>
      <c r="R2769" s="56" t="s">
        <v>18</v>
      </c>
      <c r="S2769" s="56" t="s">
        <v>11415</v>
      </c>
      <c r="T2769" s="56" t="s">
        <v>7140</v>
      </c>
      <c r="U2769" s="57">
        <v>103331464</v>
      </c>
      <c r="V2769" s="57">
        <v>-90658365.25</v>
      </c>
      <c r="W2769" s="57">
        <v>12673098.75</v>
      </c>
      <c r="X2769" s="57">
        <v>0</v>
      </c>
      <c r="Y2769" s="73">
        <v>36543</v>
      </c>
      <c r="Z2769" s="57">
        <v>-1808931.8400000001</v>
      </c>
      <c r="AA2769" s="57">
        <v>0</v>
      </c>
      <c r="AB2769" s="57">
        <v>10864166.91</v>
      </c>
      <c r="AC2769" s="57">
        <v>0</v>
      </c>
      <c r="AD2769" s="56" t="s">
        <v>9255</v>
      </c>
      <c r="AE2769" s="57">
        <v>0</v>
      </c>
      <c r="AF2769" s="57">
        <v>0</v>
      </c>
      <c r="AG2769" s="57">
        <v>0</v>
      </c>
      <c r="AI2769"/>
      <c r="AJ2769"/>
    </row>
    <row r="2770" spans="1:36">
      <c r="A2770" s="56" t="s">
        <v>50</v>
      </c>
      <c r="B2770" s="56" t="s">
        <v>11427</v>
      </c>
      <c r="C2770" s="56">
        <v>2101010050</v>
      </c>
      <c r="D2770" s="56" t="s">
        <v>43</v>
      </c>
      <c r="E2770" s="56">
        <v>2101020050</v>
      </c>
      <c r="F2770" s="56">
        <v>5401010050</v>
      </c>
      <c r="G2770" s="56" t="s">
        <v>11431</v>
      </c>
      <c r="H2770" s="56">
        <v>400210</v>
      </c>
      <c r="I2770" s="56" t="s">
        <v>11433</v>
      </c>
      <c r="J2770" s="56" t="s">
        <v>1925</v>
      </c>
      <c r="K2770" s="56" t="s">
        <v>1926</v>
      </c>
      <c r="L2770" s="56" t="s">
        <v>7138</v>
      </c>
      <c r="M2770" s="73">
        <v>36543</v>
      </c>
      <c r="N2770" s="56"/>
      <c r="O2770" s="56"/>
      <c r="P2770" s="56" t="s">
        <v>7177</v>
      </c>
      <c r="Q2770" s="56"/>
      <c r="R2770" s="56" t="s">
        <v>18</v>
      </c>
      <c r="S2770" s="56" t="s">
        <v>11415</v>
      </c>
      <c r="T2770" s="56" t="s">
        <v>7140</v>
      </c>
      <c r="U2770" s="57">
        <v>58581889</v>
      </c>
      <c r="V2770" s="57">
        <v>-51301122.340000004</v>
      </c>
      <c r="W2770" s="57">
        <v>7280766.6600000001</v>
      </c>
      <c r="X2770" s="57">
        <v>0</v>
      </c>
      <c r="Y2770" s="73">
        <v>36543</v>
      </c>
      <c r="Z2770" s="57">
        <v>-1048671.3700000001</v>
      </c>
      <c r="AA2770" s="57">
        <v>0</v>
      </c>
      <c r="AB2770" s="57">
        <v>6232095.29</v>
      </c>
      <c r="AC2770" s="57">
        <v>0</v>
      </c>
      <c r="AD2770" s="56" t="s">
        <v>9255</v>
      </c>
      <c r="AE2770" s="57">
        <v>0</v>
      </c>
      <c r="AF2770" s="57">
        <v>0</v>
      </c>
      <c r="AG2770" s="57">
        <v>0</v>
      </c>
      <c r="AI2770"/>
      <c r="AJ2770"/>
    </row>
    <row r="2771" spans="1:36">
      <c r="A2771" s="56" t="s">
        <v>49</v>
      </c>
      <c r="B2771" s="56" t="s">
        <v>11427</v>
      </c>
      <c r="C2771" s="56">
        <v>2101010050</v>
      </c>
      <c r="D2771" s="56" t="s">
        <v>43</v>
      </c>
      <c r="E2771" s="56">
        <v>2101020050</v>
      </c>
      <c r="F2771" s="56">
        <v>5401010050</v>
      </c>
      <c r="G2771" s="56" t="s">
        <v>11431</v>
      </c>
      <c r="H2771" s="56">
        <v>400203</v>
      </c>
      <c r="I2771" s="56" t="s">
        <v>11507</v>
      </c>
      <c r="J2771" s="56" t="s">
        <v>1536</v>
      </c>
      <c r="K2771" s="56" t="s">
        <v>1537</v>
      </c>
      <c r="L2771" s="56" t="s">
        <v>7138</v>
      </c>
      <c r="M2771" s="73">
        <v>39995</v>
      </c>
      <c r="N2771" s="56"/>
      <c r="O2771" s="56"/>
      <c r="P2771" s="56" t="s">
        <v>1201</v>
      </c>
      <c r="Q2771" s="56"/>
      <c r="R2771" s="56" t="s">
        <v>18</v>
      </c>
      <c r="S2771" s="56" t="s">
        <v>11415</v>
      </c>
      <c r="T2771" s="56" t="s">
        <v>7140</v>
      </c>
      <c r="U2771" s="57">
        <v>54114851</v>
      </c>
      <c r="V2771" s="57">
        <v>-38292578.630000003</v>
      </c>
      <c r="W2771" s="57">
        <v>15822272.369999999</v>
      </c>
      <c r="X2771" s="57">
        <v>0</v>
      </c>
      <c r="Y2771" s="73">
        <v>39995</v>
      </c>
      <c r="Z2771" s="57">
        <v>-3693862.53</v>
      </c>
      <c r="AA2771" s="57">
        <v>0</v>
      </c>
      <c r="AB2771" s="57">
        <v>12128409.84</v>
      </c>
      <c r="AC2771" s="57">
        <v>0</v>
      </c>
      <c r="AD2771" s="56" t="s">
        <v>9255</v>
      </c>
      <c r="AE2771" s="57">
        <v>0</v>
      </c>
      <c r="AF2771" s="57">
        <v>0</v>
      </c>
      <c r="AG2771" s="57">
        <v>0</v>
      </c>
      <c r="AI2771"/>
      <c r="AJ2771"/>
    </row>
    <row r="2772" spans="1:36">
      <c r="A2772" s="56" t="s">
        <v>49</v>
      </c>
      <c r="B2772" s="56" t="s">
        <v>11427</v>
      </c>
      <c r="C2772" s="56">
        <v>2101010050</v>
      </c>
      <c r="D2772" s="56" t="s">
        <v>43</v>
      </c>
      <c r="E2772" s="56">
        <v>2101020050</v>
      </c>
      <c r="F2772" s="56">
        <v>5401010050</v>
      </c>
      <c r="G2772" s="56" t="s">
        <v>11431</v>
      </c>
      <c r="H2772" s="56">
        <v>400204</v>
      </c>
      <c r="I2772" s="56" t="s">
        <v>11508</v>
      </c>
      <c r="J2772" s="56" t="s">
        <v>1673</v>
      </c>
      <c r="K2772" s="56" t="s">
        <v>1537</v>
      </c>
      <c r="L2772" s="56" t="s">
        <v>7138</v>
      </c>
      <c r="M2772" s="73">
        <v>40057</v>
      </c>
      <c r="N2772" s="56"/>
      <c r="O2772" s="56"/>
      <c r="P2772" s="56" t="s">
        <v>1201</v>
      </c>
      <c r="Q2772" s="56"/>
      <c r="R2772" s="56" t="s">
        <v>18</v>
      </c>
      <c r="S2772" s="56" t="s">
        <v>11415</v>
      </c>
      <c r="T2772" s="56" t="s">
        <v>7140</v>
      </c>
      <c r="U2772" s="57">
        <v>54302492</v>
      </c>
      <c r="V2772" s="57">
        <v>-37829941.390000001</v>
      </c>
      <c r="W2772" s="57">
        <v>16472550.609999999</v>
      </c>
      <c r="X2772" s="57">
        <v>0</v>
      </c>
      <c r="Y2772" s="73">
        <v>40057</v>
      </c>
      <c r="Z2772" s="57">
        <v>-3681875.23</v>
      </c>
      <c r="AA2772" s="57">
        <v>0</v>
      </c>
      <c r="AB2772" s="57">
        <v>12790675.380000001</v>
      </c>
      <c r="AC2772" s="57">
        <v>0</v>
      </c>
      <c r="AD2772" s="56" t="s">
        <v>9255</v>
      </c>
      <c r="AE2772" s="57">
        <v>0</v>
      </c>
      <c r="AF2772" s="57">
        <v>0</v>
      </c>
      <c r="AG2772" s="57">
        <v>0</v>
      </c>
      <c r="AI2772"/>
      <c r="AJ2772"/>
    </row>
    <row r="2773" spans="1:36">
      <c r="A2773" s="56" t="s">
        <v>48</v>
      </c>
      <c r="B2773" s="56" t="s">
        <v>11427</v>
      </c>
      <c r="C2773" s="56">
        <v>2101010050</v>
      </c>
      <c r="D2773" s="56" t="s">
        <v>43</v>
      </c>
      <c r="E2773" s="56">
        <v>2101020050</v>
      </c>
      <c r="F2773" s="56">
        <v>5401010050</v>
      </c>
      <c r="G2773" s="56" t="s">
        <v>11428</v>
      </c>
      <c r="H2773" s="56">
        <v>400300</v>
      </c>
      <c r="I2773" s="56" t="s">
        <v>11490</v>
      </c>
      <c r="J2773" s="56" t="s">
        <v>4310</v>
      </c>
      <c r="K2773" s="56" t="s">
        <v>4311</v>
      </c>
      <c r="L2773" s="56" t="s">
        <v>7138</v>
      </c>
      <c r="M2773" s="73">
        <v>42612</v>
      </c>
      <c r="N2773" s="56"/>
      <c r="O2773" s="56"/>
      <c r="P2773" s="56" t="s">
        <v>7178</v>
      </c>
      <c r="Q2773" s="56"/>
      <c r="R2773" s="56" t="s">
        <v>18</v>
      </c>
      <c r="S2773" s="56" t="s">
        <v>11415</v>
      </c>
      <c r="T2773" s="56" t="s">
        <v>7140</v>
      </c>
      <c r="U2773" s="57">
        <v>206550</v>
      </c>
      <c r="V2773" s="57">
        <v>-32796.720000000001</v>
      </c>
      <c r="W2773" s="57">
        <v>173753.28</v>
      </c>
      <c r="X2773" s="57">
        <v>0</v>
      </c>
      <c r="Y2773" s="73">
        <v>42586</v>
      </c>
      <c r="Z2773" s="57">
        <v>-5862.34</v>
      </c>
      <c r="AA2773" s="57">
        <v>0</v>
      </c>
      <c r="AB2773" s="57">
        <v>167890.94</v>
      </c>
      <c r="AC2773" s="57">
        <v>0</v>
      </c>
      <c r="AD2773" s="56" t="s">
        <v>9255</v>
      </c>
      <c r="AE2773" s="57">
        <v>0</v>
      </c>
      <c r="AF2773" s="57">
        <v>0</v>
      </c>
      <c r="AG2773" s="57">
        <v>0</v>
      </c>
      <c r="AI2773"/>
      <c r="AJ2773"/>
    </row>
    <row r="2774" spans="1:36">
      <c r="A2774" s="56" t="s">
        <v>48</v>
      </c>
      <c r="B2774" s="56" t="s">
        <v>11427</v>
      </c>
      <c r="C2774" s="56">
        <v>2101010050</v>
      </c>
      <c r="D2774" s="56" t="s">
        <v>43</v>
      </c>
      <c r="E2774" s="56">
        <v>2101020050</v>
      </c>
      <c r="F2774" s="56">
        <v>5401010050</v>
      </c>
      <c r="G2774" s="56" t="s">
        <v>11428</v>
      </c>
      <c r="H2774" s="56">
        <v>400300</v>
      </c>
      <c r="I2774" s="56" t="s">
        <v>11487</v>
      </c>
      <c r="J2774" s="56" t="s">
        <v>4403</v>
      </c>
      <c r="K2774" s="56" t="s">
        <v>4404</v>
      </c>
      <c r="L2774" s="56" t="s">
        <v>7138</v>
      </c>
      <c r="M2774" s="73">
        <v>43555</v>
      </c>
      <c r="N2774" s="56"/>
      <c r="O2774" s="56"/>
      <c r="P2774" s="56" t="s">
        <v>295</v>
      </c>
      <c r="Q2774" s="56"/>
      <c r="R2774" s="56" t="s">
        <v>18</v>
      </c>
      <c r="S2774" s="56" t="s">
        <v>11415</v>
      </c>
      <c r="T2774" s="56" t="s">
        <v>7140</v>
      </c>
      <c r="U2774" s="57">
        <v>2360000</v>
      </c>
      <c r="V2774" s="57">
        <v>-487097.53</v>
      </c>
      <c r="W2774" s="57">
        <v>1872902.47</v>
      </c>
      <c r="X2774" s="57">
        <v>0</v>
      </c>
      <c r="Y2774" s="73">
        <v>43493</v>
      </c>
      <c r="Z2774" s="57">
        <v>-205158.36</v>
      </c>
      <c r="AA2774" s="57">
        <v>0</v>
      </c>
      <c r="AB2774" s="57">
        <v>1667744.11</v>
      </c>
      <c r="AC2774" s="57">
        <v>0</v>
      </c>
      <c r="AD2774" s="56" t="s">
        <v>9255</v>
      </c>
      <c r="AE2774" s="57">
        <v>0</v>
      </c>
      <c r="AF2774" s="57">
        <v>0</v>
      </c>
      <c r="AG2774" s="57">
        <v>0</v>
      </c>
      <c r="AI2774"/>
      <c r="AJ2774"/>
    </row>
    <row r="2775" spans="1:36">
      <c r="A2775" s="56" t="s">
        <v>48</v>
      </c>
      <c r="B2775" s="56" t="s">
        <v>11427</v>
      </c>
      <c r="C2775" s="56">
        <v>2101010050</v>
      </c>
      <c r="D2775" s="56" t="s">
        <v>43</v>
      </c>
      <c r="E2775" s="56">
        <v>2101020050</v>
      </c>
      <c r="F2775" s="56">
        <v>5401010050</v>
      </c>
      <c r="G2775" s="56" t="s">
        <v>11428</v>
      </c>
      <c r="H2775" s="56">
        <v>400300</v>
      </c>
      <c r="I2775" s="56" t="s">
        <v>11596</v>
      </c>
      <c r="J2775" s="56" t="s">
        <v>9859</v>
      </c>
      <c r="K2775" s="56" t="s">
        <v>7179</v>
      </c>
      <c r="L2775" s="56" t="s">
        <v>7138</v>
      </c>
      <c r="M2775" s="73">
        <v>43555</v>
      </c>
      <c r="N2775" s="56"/>
      <c r="O2775" s="56"/>
      <c r="P2775" s="56" t="s">
        <v>7180</v>
      </c>
      <c r="Q2775" s="56"/>
      <c r="R2775" s="56" t="s">
        <v>18</v>
      </c>
      <c r="S2775" s="56" t="s">
        <v>11415</v>
      </c>
      <c r="T2775" s="56" t="s">
        <v>7140</v>
      </c>
      <c r="U2775" s="57">
        <v>940270.24</v>
      </c>
      <c r="V2775" s="57">
        <v>-893256.73</v>
      </c>
      <c r="W2775" s="57">
        <v>47013.51</v>
      </c>
      <c r="X2775" s="57">
        <v>0</v>
      </c>
      <c r="Y2775" s="73">
        <v>43472</v>
      </c>
      <c r="Z2775" s="57">
        <v>0</v>
      </c>
      <c r="AA2775" s="57">
        <v>0</v>
      </c>
      <c r="AB2775" s="57">
        <v>47013.51</v>
      </c>
      <c r="AC2775" s="57">
        <v>0</v>
      </c>
      <c r="AD2775" s="56" t="s">
        <v>9255</v>
      </c>
      <c r="AE2775" s="57">
        <v>0</v>
      </c>
      <c r="AF2775" s="57">
        <v>0</v>
      </c>
      <c r="AG2775" s="57">
        <v>0</v>
      </c>
      <c r="AI2775"/>
      <c r="AJ2775"/>
    </row>
    <row r="2776" spans="1:36">
      <c r="A2776" s="56" t="s">
        <v>49</v>
      </c>
      <c r="B2776" s="56" t="s">
        <v>11427</v>
      </c>
      <c r="C2776" s="56">
        <v>2101010050</v>
      </c>
      <c r="D2776" s="56" t="s">
        <v>43</v>
      </c>
      <c r="E2776" s="56">
        <v>2101020050</v>
      </c>
      <c r="F2776" s="56">
        <v>5401010050</v>
      </c>
      <c r="G2776" s="56" t="s">
        <v>11431</v>
      </c>
      <c r="H2776" s="56">
        <v>400211</v>
      </c>
      <c r="I2776" s="56" t="s">
        <v>11509</v>
      </c>
      <c r="J2776" s="56" t="s">
        <v>6812</v>
      </c>
      <c r="K2776" s="56" t="s">
        <v>6813</v>
      </c>
      <c r="L2776" s="56" t="s">
        <v>7138</v>
      </c>
      <c r="M2776" s="73">
        <v>44165</v>
      </c>
      <c r="N2776" s="56"/>
      <c r="O2776" s="56"/>
      <c r="P2776" s="56" t="s">
        <v>295</v>
      </c>
      <c r="Q2776" s="56"/>
      <c r="R2776" s="56" t="s">
        <v>18</v>
      </c>
      <c r="S2776" s="56" t="s">
        <v>11415</v>
      </c>
      <c r="T2776" s="56" t="s">
        <v>7140</v>
      </c>
      <c r="U2776" s="57">
        <v>2770479.43</v>
      </c>
      <c r="V2776" s="57">
        <v>-113931.22</v>
      </c>
      <c r="W2776" s="57">
        <v>2656548.21</v>
      </c>
      <c r="X2776" s="57">
        <v>0</v>
      </c>
      <c r="Y2776" s="73">
        <v>44129</v>
      </c>
      <c r="Z2776" s="57">
        <v>-240841.95</v>
      </c>
      <c r="AA2776" s="57">
        <v>0</v>
      </c>
      <c r="AB2776" s="57">
        <v>2415706.2599999998</v>
      </c>
      <c r="AC2776" s="57">
        <v>0</v>
      </c>
      <c r="AD2776" s="56" t="s">
        <v>9255</v>
      </c>
      <c r="AE2776" s="57">
        <v>0</v>
      </c>
      <c r="AF2776" s="57">
        <v>0</v>
      </c>
      <c r="AG2776" s="57">
        <v>0</v>
      </c>
      <c r="AI2776"/>
      <c r="AJ2776"/>
    </row>
    <row r="2777" spans="1:36">
      <c r="A2777" s="56" t="s">
        <v>48</v>
      </c>
      <c r="B2777" s="56" t="s">
        <v>11427</v>
      </c>
      <c r="C2777" s="56">
        <v>2101010050</v>
      </c>
      <c r="D2777" s="56" t="s">
        <v>43</v>
      </c>
      <c r="E2777" s="56">
        <v>2101020050</v>
      </c>
      <c r="F2777" s="56">
        <v>5401010050</v>
      </c>
      <c r="G2777" s="56" t="s">
        <v>11428</v>
      </c>
      <c r="H2777" s="56">
        <v>400300</v>
      </c>
      <c r="I2777" s="56" t="s">
        <v>11485</v>
      </c>
      <c r="J2777" s="56" t="s">
        <v>6895</v>
      </c>
      <c r="K2777" s="56" t="s">
        <v>6896</v>
      </c>
      <c r="L2777" s="56" t="s">
        <v>7138</v>
      </c>
      <c r="M2777" s="73">
        <v>44280</v>
      </c>
      <c r="N2777" s="56"/>
      <c r="O2777" s="56"/>
      <c r="P2777" s="56" t="s">
        <v>1105</v>
      </c>
      <c r="Q2777" s="56"/>
      <c r="R2777" s="56" t="s">
        <v>18</v>
      </c>
      <c r="S2777" s="56" t="s">
        <v>11415</v>
      </c>
      <c r="T2777" s="56" t="s">
        <v>7140</v>
      </c>
      <c r="U2777" s="57">
        <v>731580</v>
      </c>
      <c r="V2777" s="57">
        <v>-20945.240000000002</v>
      </c>
      <c r="W2777" s="57">
        <v>710634.76</v>
      </c>
      <c r="X2777" s="57">
        <v>0</v>
      </c>
      <c r="Y2777" s="73">
        <v>44221</v>
      </c>
      <c r="Z2777" s="57">
        <v>-105995.59</v>
      </c>
      <c r="AA2777" s="57">
        <v>0</v>
      </c>
      <c r="AB2777" s="57">
        <v>604639.17000000004</v>
      </c>
      <c r="AC2777" s="57">
        <v>0</v>
      </c>
      <c r="AD2777" s="56" t="s">
        <v>9255</v>
      </c>
      <c r="AE2777" s="57">
        <v>0</v>
      </c>
      <c r="AF2777" s="57">
        <v>0</v>
      </c>
      <c r="AG2777" s="57">
        <v>0</v>
      </c>
      <c r="AI2777"/>
      <c r="AJ2777"/>
    </row>
    <row r="2778" spans="1:36">
      <c r="A2778" s="56" t="s">
        <v>48</v>
      </c>
      <c r="B2778" s="56" t="s">
        <v>11427</v>
      </c>
      <c r="C2778" s="56">
        <v>2101010050</v>
      </c>
      <c r="D2778" s="56" t="s">
        <v>43</v>
      </c>
      <c r="E2778" s="56">
        <v>2101020050</v>
      </c>
      <c r="F2778" s="56">
        <v>5401010050</v>
      </c>
      <c r="G2778" s="56" t="s">
        <v>11428</v>
      </c>
      <c r="H2778" s="56">
        <v>400300</v>
      </c>
      <c r="I2778" s="56" t="s">
        <v>11527</v>
      </c>
      <c r="J2778" s="56" t="s">
        <v>6962</v>
      </c>
      <c r="K2778" s="56" t="s">
        <v>6963</v>
      </c>
      <c r="L2778" s="56" t="s">
        <v>7138</v>
      </c>
      <c r="M2778" s="73">
        <v>44286</v>
      </c>
      <c r="N2778" s="56"/>
      <c r="O2778" s="56"/>
      <c r="P2778" s="56" t="s">
        <v>295</v>
      </c>
      <c r="Q2778" s="56"/>
      <c r="R2778" s="56" t="s">
        <v>18</v>
      </c>
      <c r="S2778" s="56" t="s">
        <v>11415</v>
      </c>
      <c r="T2778" s="56" t="s">
        <v>7140</v>
      </c>
      <c r="U2778" s="57">
        <v>67673</v>
      </c>
      <c r="V2778" s="57">
        <v>-140.91</v>
      </c>
      <c r="W2778" s="57">
        <v>67532.09</v>
      </c>
      <c r="X2778" s="57">
        <v>0</v>
      </c>
      <c r="Y2778" s="73">
        <v>44279</v>
      </c>
      <c r="Z2778" s="57">
        <v>-5882.92</v>
      </c>
      <c r="AA2778" s="57">
        <v>0</v>
      </c>
      <c r="AB2778" s="57">
        <v>61649.17</v>
      </c>
      <c r="AC2778" s="57">
        <v>0</v>
      </c>
      <c r="AD2778" s="56" t="s">
        <v>9255</v>
      </c>
      <c r="AE2778" s="57">
        <v>0</v>
      </c>
      <c r="AF2778" s="57">
        <v>0</v>
      </c>
      <c r="AG2778" s="57">
        <v>0</v>
      </c>
      <c r="AI2778"/>
      <c r="AJ2778"/>
    </row>
    <row r="2779" spans="1:36">
      <c r="A2779" s="56" t="s">
        <v>48</v>
      </c>
      <c r="B2779" s="56" t="s">
        <v>11427</v>
      </c>
      <c r="C2779" s="56">
        <v>2101010050</v>
      </c>
      <c r="D2779" s="56" t="s">
        <v>43</v>
      </c>
      <c r="E2779" s="56">
        <v>2101020050</v>
      </c>
      <c r="F2779" s="56">
        <v>5401010050</v>
      </c>
      <c r="G2779" s="56" t="s">
        <v>11428</v>
      </c>
      <c r="H2779" s="56">
        <v>400300</v>
      </c>
      <c r="I2779" s="56" t="s">
        <v>11451</v>
      </c>
      <c r="J2779" s="56" t="s">
        <v>6950</v>
      </c>
      <c r="K2779" s="56" t="s">
        <v>6951</v>
      </c>
      <c r="L2779" s="56" t="s">
        <v>7138</v>
      </c>
      <c r="M2779" s="73">
        <v>44286</v>
      </c>
      <c r="N2779" s="56"/>
      <c r="O2779" s="56"/>
      <c r="P2779" s="56" t="s">
        <v>7177</v>
      </c>
      <c r="Q2779" s="56"/>
      <c r="R2779" s="56" t="s">
        <v>18</v>
      </c>
      <c r="S2779" s="56" t="s">
        <v>11415</v>
      </c>
      <c r="T2779" s="56" t="s">
        <v>7140</v>
      </c>
      <c r="U2779" s="57">
        <v>1027043</v>
      </c>
      <c r="V2779" s="57">
        <v>-3742.38</v>
      </c>
      <c r="W2779" s="57">
        <v>1023300.62</v>
      </c>
      <c r="X2779" s="57">
        <v>0</v>
      </c>
      <c r="Y2779" s="73">
        <v>44252</v>
      </c>
      <c r="Z2779" s="57">
        <v>-35712.959999999999</v>
      </c>
      <c r="AA2779" s="57">
        <v>0</v>
      </c>
      <c r="AB2779" s="57">
        <v>987587.66</v>
      </c>
      <c r="AC2779" s="57">
        <v>0</v>
      </c>
      <c r="AD2779" s="56" t="s">
        <v>9255</v>
      </c>
      <c r="AE2779" s="57">
        <v>0</v>
      </c>
      <c r="AF2779" s="57">
        <v>0</v>
      </c>
      <c r="AG2779" s="57">
        <v>0</v>
      </c>
      <c r="AI2779"/>
      <c r="AJ2779"/>
    </row>
    <row r="2780" spans="1:36">
      <c r="A2780" s="56" t="s">
        <v>48</v>
      </c>
      <c r="B2780" s="56" t="s">
        <v>11427</v>
      </c>
      <c r="C2780" s="56">
        <v>2101010050</v>
      </c>
      <c r="D2780" s="56" t="s">
        <v>43</v>
      </c>
      <c r="E2780" s="56">
        <v>2101020050</v>
      </c>
      <c r="F2780" s="56">
        <v>5401010050</v>
      </c>
      <c r="G2780" s="56" t="s">
        <v>11428</v>
      </c>
      <c r="H2780" s="56">
        <v>400300</v>
      </c>
      <c r="I2780" s="56" t="s">
        <v>11485</v>
      </c>
      <c r="J2780" s="56" t="s">
        <v>4195</v>
      </c>
      <c r="K2780" s="56" t="s">
        <v>4196</v>
      </c>
      <c r="L2780" s="56" t="s">
        <v>7138</v>
      </c>
      <c r="M2780" s="73">
        <v>42455</v>
      </c>
      <c r="N2780" s="56"/>
      <c r="O2780" s="56"/>
      <c r="P2780" s="56" t="s">
        <v>1304</v>
      </c>
      <c r="Q2780" s="56"/>
      <c r="R2780" s="56" t="s">
        <v>7144</v>
      </c>
      <c r="S2780" s="56" t="s">
        <v>11415</v>
      </c>
      <c r="T2780" s="56" t="s">
        <v>7140</v>
      </c>
      <c r="U2780" s="57">
        <v>522816.68</v>
      </c>
      <c r="V2780" s="57">
        <v>-148086.60999999999</v>
      </c>
      <c r="W2780" s="57">
        <v>374730.07</v>
      </c>
      <c r="X2780" s="57">
        <v>0</v>
      </c>
      <c r="Y2780" s="73">
        <v>42327</v>
      </c>
      <c r="Z2780" s="57">
        <v>-25250.23</v>
      </c>
      <c r="AA2780" s="57">
        <v>0</v>
      </c>
      <c r="AB2780" s="57">
        <v>349479.84</v>
      </c>
      <c r="AC2780" s="57">
        <v>0</v>
      </c>
      <c r="AD2780" s="56" t="s">
        <v>9255</v>
      </c>
      <c r="AE2780" s="57">
        <v>0</v>
      </c>
      <c r="AF2780" s="57">
        <v>0</v>
      </c>
      <c r="AG2780" s="57">
        <v>0</v>
      </c>
      <c r="AI2780"/>
      <c r="AJ2780"/>
    </row>
    <row r="2781" spans="1:36">
      <c r="A2781" s="56" t="s">
        <v>48</v>
      </c>
      <c r="B2781" s="56" t="s">
        <v>11427</v>
      </c>
      <c r="C2781" s="56">
        <v>2101010050</v>
      </c>
      <c r="D2781" s="56" t="s">
        <v>43</v>
      </c>
      <c r="E2781" s="56">
        <v>2101020050</v>
      </c>
      <c r="F2781" s="56">
        <v>5401010050</v>
      </c>
      <c r="G2781" s="56" t="s">
        <v>11428</v>
      </c>
      <c r="H2781" s="56">
        <v>400300</v>
      </c>
      <c r="I2781" s="56" t="s">
        <v>11485</v>
      </c>
      <c r="J2781" s="56" t="s">
        <v>4197</v>
      </c>
      <c r="K2781" s="56" t="s">
        <v>4198</v>
      </c>
      <c r="L2781" s="56" t="s">
        <v>7138</v>
      </c>
      <c r="M2781" s="73">
        <v>42455</v>
      </c>
      <c r="N2781" s="56"/>
      <c r="O2781" s="56"/>
      <c r="P2781" s="56" t="s">
        <v>1304</v>
      </c>
      <c r="Q2781" s="56"/>
      <c r="R2781" s="56" t="s">
        <v>7144</v>
      </c>
      <c r="S2781" s="56" t="s">
        <v>11415</v>
      </c>
      <c r="T2781" s="56" t="s">
        <v>7140</v>
      </c>
      <c r="U2781" s="57">
        <v>741464.99</v>
      </c>
      <c r="V2781" s="57">
        <v>-210018.24</v>
      </c>
      <c r="W2781" s="57">
        <v>531446.75</v>
      </c>
      <c r="X2781" s="57">
        <v>0</v>
      </c>
      <c r="Y2781" s="73">
        <v>42327</v>
      </c>
      <c r="Z2781" s="57">
        <v>-35810.18</v>
      </c>
      <c r="AA2781" s="57">
        <v>0</v>
      </c>
      <c r="AB2781" s="57">
        <v>495636.57</v>
      </c>
      <c r="AC2781" s="57">
        <v>0</v>
      </c>
      <c r="AD2781" s="56" t="s">
        <v>9255</v>
      </c>
      <c r="AE2781" s="57">
        <v>0</v>
      </c>
      <c r="AF2781" s="57">
        <v>0</v>
      </c>
      <c r="AG2781" s="57">
        <v>0</v>
      </c>
      <c r="AI2781"/>
      <c r="AJ2781"/>
    </row>
    <row r="2782" spans="1:36">
      <c r="A2782" s="56" t="s">
        <v>48</v>
      </c>
      <c r="B2782" s="56" t="s">
        <v>11427</v>
      </c>
      <c r="C2782" s="56">
        <v>2101010050</v>
      </c>
      <c r="D2782" s="56" t="s">
        <v>43</v>
      </c>
      <c r="E2782" s="56">
        <v>2101020050</v>
      </c>
      <c r="F2782" s="56">
        <v>5401010050</v>
      </c>
      <c r="G2782" s="56" t="s">
        <v>11428</v>
      </c>
      <c r="H2782" s="56">
        <v>400300</v>
      </c>
      <c r="I2782" s="56" t="s">
        <v>11485</v>
      </c>
      <c r="J2782" s="56" t="s">
        <v>4199</v>
      </c>
      <c r="K2782" s="56" t="s">
        <v>4200</v>
      </c>
      <c r="L2782" s="56" t="s">
        <v>7138</v>
      </c>
      <c r="M2782" s="73">
        <v>42455</v>
      </c>
      <c r="N2782" s="56"/>
      <c r="O2782" s="56"/>
      <c r="P2782" s="56" t="s">
        <v>1476</v>
      </c>
      <c r="Q2782" s="56"/>
      <c r="R2782" s="56" t="s">
        <v>7144</v>
      </c>
      <c r="S2782" s="56" t="s">
        <v>11415</v>
      </c>
      <c r="T2782" s="56" t="s">
        <v>7140</v>
      </c>
      <c r="U2782" s="57">
        <v>468505.64</v>
      </c>
      <c r="V2782" s="57">
        <v>-188516.41</v>
      </c>
      <c r="W2782" s="57">
        <v>279989.23</v>
      </c>
      <c r="X2782" s="57">
        <v>0</v>
      </c>
      <c r="Y2782" s="73">
        <v>42327</v>
      </c>
      <c r="Z2782" s="57">
        <v>-35395.440000000002</v>
      </c>
      <c r="AA2782" s="57">
        <v>0</v>
      </c>
      <c r="AB2782" s="57">
        <v>244593.79</v>
      </c>
      <c r="AC2782" s="57">
        <v>0</v>
      </c>
      <c r="AD2782" s="56" t="s">
        <v>9255</v>
      </c>
      <c r="AE2782" s="57">
        <v>0</v>
      </c>
      <c r="AF2782" s="57">
        <v>0</v>
      </c>
      <c r="AG2782" s="57">
        <v>0</v>
      </c>
      <c r="AI2782"/>
      <c r="AJ2782"/>
    </row>
    <row r="2783" spans="1:36">
      <c r="A2783" s="56" t="s">
        <v>48</v>
      </c>
      <c r="B2783" s="56" t="s">
        <v>11427</v>
      </c>
      <c r="C2783" s="56">
        <v>2101010050</v>
      </c>
      <c r="D2783" s="56" t="s">
        <v>43</v>
      </c>
      <c r="E2783" s="56">
        <v>2101020050</v>
      </c>
      <c r="F2783" s="56">
        <v>5401010050</v>
      </c>
      <c r="G2783" s="56" t="s">
        <v>11428</v>
      </c>
      <c r="H2783" s="56">
        <v>400300</v>
      </c>
      <c r="I2783" s="56" t="s">
        <v>11485</v>
      </c>
      <c r="J2783" s="56" t="s">
        <v>4203</v>
      </c>
      <c r="K2783" s="56" t="s">
        <v>4204</v>
      </c>
      <c r="L2783" s="56" t="s">
        <v>7138</v>
      </c>
      <c r="M2783" s="73">
        <v>42455</v>
      </c>
      <c r="N2783" s="56"/>
      <c r="O2783" s="56"/>
      <c r="P2783" s="56" t="s">
        <v>1304</v>
      </c>
      <c r="Q2783" s="56"/>
      <c r="R2783" s="56" t="s">
        <v>7144</v>
      </c>
      <c r="S2783" s="56" t="s">
        <v>11415</v>
      </c>
      <c r="T2783" s="56" t="s">
        <v>7140</v>
      </c>
      <c r="U2783" s="57">
        <v>877828.59</v>
      </c>
      <c r="V2783" s="57">
        <v>-248642.91</v>
      </c>
      <c r="W2783" s="57">
        <v>629185.68000000005</v>
      </c>
      <c r="X2783" s="57">
        <v>0</v>
      </c>
      <c r="Y2783" s="73">
        <v>42327</v>
      </c>
      <c r="Z2783" s="57">
        <v>-42396.07</v>
      </c>
      <c r="AA2783" s="57">
        <v>0</v>
      </c>
      <c r="AB2783" s="57">
        <v>586789.61</v>
      </c>
      <c r="AC2783" s="57">
        <v>0</v>
      </c>
      <c r="AD2783" s="56" t="s">
        <v>9255</v>
      </c>
      <c r="AE2783" s="57">
        <v>0</v>
      </c>
      <c r="AF2783" s="57">
        <v>0</v>
      </c>
      <c r="AG2783" s="57">
        <v>0</v>
      </c>
      <c r="AI2783"/>
      <c r="AJ2783"/>
    </row>
    <row r="2784" spans="1:36">
      <c r="A2784" s="56" t="s">
        <v>48</v>
      </c>
      <c r="B2784" s="56" t="s">
        <v>11427</v>
      </c>
      <c r="C2784" s="56">
        <v>2101010050</v>
      </c>
      <c r="D2784" s="56" t="s">
        <v>43</v>
      </c>
      <c r="E2784" s="56">
        <v>2101020050</v>
      </c>
      <c r="F2784" s="56">
        <v>5401010050</v>
      </c>
      <c r="G2784" s="56" t="s">
        <v>11428</v>
      </c>
      <c r="H2784" s="56">
        <v>400300</v>
      </c>
      <c r="I2784" s="56" t="s">
        <v>11485</v>
      </c>
      <c r="J2784" s="56" t="s">
        <v>4207</v>
      </c>
      <c r="K2784" s="56" t="s">
        <v>4208</v>
      </c>
      <c r="L2784" s="56" t="s">
        <v>7138</v>
      </c>
      <c r="M2784" s="73">
        <v>42455</v>
      </c>
      <c r="N2784" s="56"/>
      <c r="O2784" s="56"/>
      <c r="P2784" s="56" t="s">
        <v>1304</v>
      </c>
      <c r="Q2784" s="56"/>
      <c r="R2784" s="56" t="s">
        <v>7144</v>
      </c>
      <c r="S2784" s="56" t="s">
        <v>11415</v>
      </c>
      <c r="T2784" s="56" t="s">
        <v>7140</v>
      </c>
      <c r="U2784" s="57">
        <v>5956567.5999999996</v>
      </c>
      <c r="V2784" s="57">
        <v>-1687184.02</v>
      </c>
      <c r="W2784" s="57">
        <v>4269383.58</v>
      </c>
      <c r="X2784" s="57">
        <v>0</v>
      </c>
      <c r="Y2784" s="73">
        <v>42327</v>
      </c>
      <c r="Z2784" s="57">
        <v>-287681.51</v>
      </c>
      <c r="AA2784" s="57">
        <v>0</v>
      </c>
      <c r="AB2784" s="57">
        <v>3981702.07</v>
      </c>
      <c r="AC2784" s="57">
        <v>0</v>
      </c>
      <c r="AD2784" s="56" t="s">
        <v>9255</v>
      </c>
      <c r="AE2784" s="57">
        <v>0</v>
      </c>
      <c r="AF2784" s="57">
        <v>0</v>
      </c>
      <c r="AG2784" s="57">
        <v>0</v>
      </c>
      <c r="AI2784"/>
      <c r="AJ2784"/>
    </row>
    <row r="2785" spans="1:36">
      <c r="A2785" s="56" t="s">
        <v>49</v>
      </c>
      <c r="B2785" s="56" t="s">
        <v>11427</v>
      </c>
      <c r="C2785" s="56">
        <v>2101010050</v>
      </c>
      <c r="D2785" s="56" t="s">
        <v>43</v>
      </c>
      <c r="E2785" s="56">
        <v>2101020050</v>
      </c>
      <c r="F2785" s="56">
        <v>5401010050</v>
      </c>
      <c r="G2785" s="56" t="s">
        <v>11431</v>
      </c>
      <c r="H2785" s="56">
        <v>400200</v>
      </c>
      <c r="I2785" s="56" t="s">
        <v>11622</v>
      </c>
      <c r="J2785" s="56" t="s">
        <v>1145</v>
      </c>
      <c r="K2785" s="56" t="s">
        <v>1146</v>
      </c>
      <c r="L2785" s="56" t="s">
        <v>7138</v>
      </c>
      <c r="M2785" s="73">
        <v>43555</v>
      </c>
      <c r="N2785" s="56"/>
      <c r="O2785" s="56"/>
      <c r="P2785" s="56" t="s">
        <v>7181</v>
      </c>
      <c r="Q2785" s="56"/>
      <c r="R2785" s="56" t="s">
        <v>7142</v>
      </c>
      <c r="S2785" s="56" t="s">
        <v>11415</v>
      </c>
      <c r="T2785" s="56" t="s">
        <v>7140</v>
      </c>
      <c r="U2785" s="57">
        <v>228000</v>
      </c>
      <c r="V2785" s="57">
        <v>-17451.2</v>
      </c>
      <c r="W2785" s="57">
        <v>210548.8</v>
      </c>
      <c r="X2785" s="57">
        <v>0</v>
      </c>
      <c r="Y2785" s="73">
        <v>43529</v>
      </c>
      <c r="Z2785" s="57">
        <v>-7775.07</v>
      </c>
      <c r="AA2785" s="57">
        <v>0</v>
      </c>
      <c r="AB2785" s="57">
        <v>202773.73</v>
      </c>
      <c r="AC2785" s="57">
        <v>0</v>
      </c>
      <c r="AD2785" s="56" t="s">
        <v>9255</v>
      </c>
      <c r="AE2785" s="57">
        <v>0</v>
      </c>
      <c r="AF2785" s="57">
        <v>0</v>
      </c>
      <c r="AG2785" s="57">
        <v>0</v>
      </c>
      <c r="AI2785"/>
      <c r="AJ2785"/>
    </row>
    <row r="2786" spans="1:36">
      <c r="A2786" s="56" t="s">
        <v>49</v>
      </c>
      <c r="B2786" s="56" t="s">
        <v>11427</v>
      </c>
      <c r="C2786" s="56">
        <v>2101010050</v>
      </c>
      <c r="D2786" s="56" t="s">
        <v>43</v>
      </c>
      <c r="E2786" s="56">
        <v>2101020050</v>
      </c>
      <c r="F2786" s="56">
        <v>5401010050</v>
      </c>
      <c r="G2786" s="56" t="s">
        <v>11431</v>
      </c>
      <c r="H2786" s="56">
        <v>400211</v>
      </c>
      <c r="I2786" s="56" t="s">
        <v>11437</v>
      </c>
      <c r="J2786" s="56" t="s">
        <v>3429</v>
      </c>
      <c r="K2786" s="56" t="s">
        <v>3430</v>
      </c>
      <c r="L2786" s="56" t="s">
        <v>7138</v>
      </c>
      <c r="M2786" s="73">
        <v>43646</v>
      </c>
      <c r="N2786" s="56"/>
      <c r="O2786" s="56"/>
      <c r="P2786" s="56" t="s">
        <v>7177</v>
      </c>
      <c r="Q2786" s="56"/>
      <c r="R2786" s="56" t="s">
        <v>7142</v>
      </c>
      <c r="S2786" s="56" t="s">
        <v>11415</v>
      </c>
      <c r="T2786" s="56" t="s">
        <v>7140</v>
      </c>
      <c r="U2786" s="57">
        <v>4109120.79</v>
      </c>
      <c r="V2786" s="57">
        <v>-289270.26</v>
      </c>
      <c r="W2786" s="57">
        <v>3819850.53</v>
      </c>
      <c r="X2786" s="57">
        <v>0</v>
      </c>
      <c r="Y2786" s="73">
        <v>43610</v>
      </c>
      <c r="Z2786" s="57">
        <v>-142898.65</v>
      </c>
      <c r="AA2786" s="57">
        <v>0</v>
      </c>
      <c r="AB2786" s="57">
        <v>3676951.88</v>
      </c>
      <c r="AC2786" s="57">
        <v>0</v>
      </c>
      <c r="AD2786" s="56" t="s">
        <v>9255</v>
      </c>
      <c r="AE2786" s="57">
        <v>0</v>
      </c>
      <c r="AF2786" s="57">
        <v>0</v>
      </c>
      <c r="AG2786" s="57">
        <v>0</v>
      </c>
      <c r="AI2786"/>
      <c r="AJ2786"/>
    </row>
    <row r="2787" spans="1:36">
      <c r="A2787" s="56" t="s">
        <v>151</v>
      </c>
      <c r="B2787" s="56" t="s">
        <v>11427</v>
      </c>
      <c r="C2787" s="56">
        <v>2101010050</v>
      </c>
      <c r="D2787" s="56" t="s">
        <v>43</v>
      </c>
      <c r="E2787" s="56">
        <v>2101020050</v>
      </c>
      <c r="F2787" s="56">
        <v>5401010050</v>
      </c>
      <c r="G2787" s="56" t="s">
        <v>11623</v>
      </c>
      <c r="H2787" s="56">
        <v>400400</v>
      </c>
      <c r="I2787" s="56" t="s">
        <v>11624</v>
      </c>
      <c r="J2787" s="56" t="s">
        <v>6725</v>
      </c>
      <c r="K2787" s="56" t="s">
        <v>6726</v>
      </c>
      <c r="L2787" s="56" t="s">
        <v>7138</v>
      </c>
      <c r="M2787" s="73">
        <v>43921</v>
      </c>
      <c r="N2787" s="56"/>
      <c r="O2787" s="56"/>
      <c r="P2787" s="56" t="s">
        <v>7139</v>
      </c>
      <c r="Q2787" s="56"/>
      <c r="R2787" s="56" t="s">
        <v>6010</v>
      </c>
      <c r="S2787" s="56" t="s">
        <v>11415</v>
      </c>
      <c r="T2787" s="56" t="s">
        <v>7140</v>
      </c>
      <c r="U2787" s="57">
        <v>746730</v>
      </c>
      <c r="V2787" s="57">
        <v>-34169.4</v>
      </c>
      <c r="W2787" s="57">
        <v>712560.6</v>
      </c>
      <c r="X2787" s="57">
        <v>0</v>
      </c>
      <c r="Y2787" s="73">
        <v>43671</v>
      </c>
      <c r="Z2787" s="57">
        <v>-18547.98</v>
      </c>
      <c r="AA2787" s="57">
        <v>0</v>
      </c>
      <c r="AB2787" s="57">
        <v>694012.62</v>
      </c>
      <c r="AC2787" s="57">
        <v>0</v>
      </c>
      <c r="AD2787" s="56" t="s">
        <v>9255</v>
      </c>
      <c r="AE2787" s="57">
        <v>0</v>
      </c>
      <c r="AF2787" s="57">
        <v>0</v>
      </c>
      <c r="AG2787" s="57">
        <v>0</v>
      </c>
      <c r="AI2787"/>
      <c r="AJ2787"/>
    </row>
    <row r="2788" spans="1:36">
      <c r="A2788" s="56" t="s">
        <v>151</v>
      </c>
      <c r="B2788" s="56" t="s">
        <v>11427</v>
      </c>
      <c r="C2788" s="56">
        <v>2101010050</v>
      </c>
      <c r="D2788" s="56" t="s">
        <v>43</v>
      </c>
      <c r="E2788" s="56">
        <v>2101020050</v>
      </c>
      <c r="F2788" s="56">
        <v>5401010050</v>
      </c>
      <c r="G2788" s="56" t="s">
        <v>11623</v>
      </c>
      <c r="H2788" s="56">
        <v>400400</v>
      </c>
      <c r="I2788" s="56" t="s">
        <v>11624</v>
      </c>
      <c r="J2788" s="56" t="s">
        <v>6727</v>
      </c>
      <c r="K2788" s="56" t="s">
        <v>6728</v>
      </c>
      <c r="L2788" s="56" t="s">
        <v>7138</v>
      </c>
      <c r="M2788" s="73">
        <v>43921</v>
      </c>
      <c r="N2788" s="56"/>
      <c r="O2788" s="56"/>
      <c r="P2788" s="56" t="s">
        <v>1304</v>
      </c>
      <c r="Q2788" s="56"/>
      <c r="R2788" s="56" t="s">
        <v>6010</v>
      </c>
      <c r="S2788" s="56" t="s">
        <v>11415</v>
      </c>
      <c r="T2788" s="56" t="s">
        <v>7140</v>
      </c>
      <c r="U2788" s="57">
        <v>1444038.89</v>
      </c>
      <c r="V2788" s="57">
        <v>-36697.68</v>
      </c>
      <c r="W2788" s="57">
        <v>1407341.21</v>
      </c>
      <c r="X2788" s="57">
        <v>0</v>
      </c>
      <c r="Y2788" s="73">
        <v>43671</v>
      </c>
      <c r="Z2788" s="57">
        <v>-74896.960000000006</v>
      </c>
      <c r="AA2788" s="57">
        <v>0</v>
      </c>
      <c r="AB2788" s="57">
        <v>1332444.25</v>
      </c>
      <c r="AC2788" s="57">
        <v>0</v>
      </c>
      <c r="AD2788" s="56" t="s">
        <v>9255</v>
      </c>
      <c r="AE2788" s="57">
        <v>0</v>
      </c>
      <c r="AF2788" s="57">
        <v>0</v>
      </c>
      <c r="AG2788" s="57">
        <v>0</v>
      </c>
      <c r="AI2788"/>
      <c r="AJ2788"/>
    </row>
    <row r="2789" spans="1:36">
      <c r="A2789" s="56" t="s">
        <v>49</v>
      </c>
      <c r="B2789" s="56" t="s">
        <v>11427</v>
      </c>
      <c r="C2789" s="56">
        <v>2101010050</v>
      </c>
      <c r="D2789" s="56" t="s">
        <v>43</v>
      </c>
      <c r="E2789" s="56">
        <v>2101020050</v>
      </c>
      <c r="F2789" s="56">
        <v>5401010050</v>
      </c>
      <c r="G2789" s="56" t="s">
        <v>11431</v>
      </c>
      <c r="H2789" s="56">
        <v>400211</v>
      </c>
      <c r="I2789" s="56" t="s">
        <v>11510</v>
      </c>
      <c r="J2789" s="56" t="s">
        <v>6491</v>
      </c>
      <c r="K2789" s="56" t="s">
        <v>6492</v>
      </c>
      <c r="L2789" s="56" t="s">
        <v>7138</v>
      </c>
      <c r="M2789" s="73">
        <v>43830</v>
      </c>
      <c r="N2789" s="56"/>
      <c r="O2789" s="56"/>
      <c r="P2789" s="56" t="s">
        <v>7177</v>
      </c>
      <c r="Q2789" s="56"/>
      <c r="R2789" s="56" t="s">
        <v>7144</v>
      </c>
      <c r="S2789" s="56" t="s">
        <v>11415</v>
      </c>
      <c r="T2789" s="56" t="s">
        <v>7140</v>
      </c>
      <c r="U2789" s="57">
        <v>17682204.149999999</v>
      </c>
      <c r="V2789" s="57">
        <v>-960185.49</v>
      </c>
      <c r="W2789" s="57">
        <v>16722018.66</v>
      </c>
      <c r="X2789" s="57">
        <v>0</v>
      </c>
      <c r="Y2789" s="73">
        <v>43765</v>
      </c>
      <c r="Z2789" s="57">
        <v>-614885.67000000004</v>
      </c>
      <c r="AA2789" s="57">
        <v>0</v>
      </c>
      <c r="AB2789" s="57">
        <v>16107132.99</v>
      </c>
      <c r="AC2789" s="57">
        <v>0</v>
      </c>
      <c r="AD2789" s="56" t="s">
        <v>9255</v>
      </c>
      <c r="AE2789" s="57">
        <v>0</v>
      </c>
      <c r="AF2789" s="57">
        <v>0</v>
      </c>
      <c r="AG2789" s="57">
        <v>0</v>
      </c>
      <c r="AI2789"/>
      <c r="AJ2789"/>
    </row>
    <row r="2790" spans="1:36">
      <c r="A2790" s="56" t="s">
        <v>49</v>
      </c>
      <c r="B2790" s="56" t="s">
        <v>11427</v>
      </c>
      <c r="C2790" s="56">
        <v>2101010050</v>
      </c>
      <c r="D2790" s="56" t="s">
        <v>43</v>
      </c>
      <c r="E2790" s="56">
        <v>2101020050</v>
      </c>
      <c r="F2790" s="56">
        <v>5401010050</v>
      </c>
      <c r="G2790" s="56" t="s">
        <v>11431</v>
      </c>
      <c r="H2790" s="56">
        <v>400211</v>
      </c>
      <c r="I2790" s="56" t="s">
        <v>11509</v>
      </c>
      <c r="J2790" s="56" t="s">
        <v>6502</v>
      </c>
      <c r="K2790" s="56" t="s">
        <v>6503</v>
      </c>
      <c r="L2790" s="56" t="s">
        <v>7138</v>
      </c>
      <c r="M2790" s="73">
        <v>43830</v>
      </c>
      <c r="N2790" s="56"/>
      <c r="O2790" s="56"/>
      <c r="P2790" s="56" t="s">
        <v>7177</v>
      </c>
      <c r="Q2790" s="56"/>
      <c r="R2790" s="56" t="s">
        <v>7144</v>
      </c>
      <c r="S2790" s="56" t="s">
        <v>11415</v>
      </c>
      <c r="T2790" s="56" t="s">
        <v>7140</v>
      </c>
      <c r="U2790" s="57">
        <v>228234.33</v>
      </c>
      <c r="V2790" s="57">
        <v>-11350.9</v>
      </c>
      <c r="W2790" s="57">
        <v>216883.43</v>
      </c>
      <c r="X2790" s="57">
        <v>0</v>
      </c>
      <c r="Y2790" s="73">
        <v>43809</v>
      </c>
      <c r="Z2790" s="57">
        <v>-7936.57</v>
      </c>
      <c r="AA2790" s="57">
        <v>0</v>
      </c>
      <c r="AB2790" s="57">
        <v>208946.86</v>
      </c>
      <c r="AC2790" s="57">
        <v>0</v>
      </c>
      <c r="AD2790" s="56" t="s">
        <v>9255</v>
      </c>
      <c r="AE2790" s="57">
        <v>0</v>
      </c>
      <c r="AF2790" s="57">
        <v>0</v>
      </c>
      <c r="AG2790" s="57">
        <v>0</v>
      </c>
      <c r="AI2790"/>
      <c r="AJ2790"/>
    </row>
    <row r="2791" spans="1:36">
      <c r="A2791" s="56" t="s">
        <v>49</v>
      </c>
      <c r="B2791" s="56" t="s">
        <v>11427</v>
      </c>
      <c r="C2791" s="56">
        <v>2101010050</v>
      </c>
      <c r="D2791" s="56" t="s">
        <v>43</v>
      </c>
      <c r="E2791" s="56">
        <v>2101020050</v>
      </c>
      <c r="F2791" s="56">
        <v>5401010050</v>
      </c>
      <c r="G2791" s="56" t="s">
        <v>11431</v>
      </c>
      <c r="H2791" s="56">
        <v>400211</v>
      </c>
      <c r="I2791" s="56" t="s">
        <v>11509</v>
      </c>
      <c r="J2791" s="56" t="s">
        <v>6516</v>
      </c>
      <c r="K2791" s="56" t="s">
        <v>6517</v>
      </c>
      <c r="L2791" s="56" t="s">
        <v>7138</v>
      </c>
      <c r="M2791" s="73">
        <v>43830</v>
      </c>
      <c r="N2791" s="56"/>
      <c r="O2791" s="56"/>
      <c r="P2791" s="56" t="s">
        <v>7177</v>
      </c>
      <c r="Q2791" s="56"/>
      <c r="R2791" s="56" t="s">
        <v>7144</v>
      </c>
      <c r="S2791" s="56" t="s">
        <v>11415</v>
      </c>
      <c r="T2791" s="56" t="s">
        <v>7140</v>
      </c>
      <c r="U2791" s="57">
        <v>74836.479999999996</v>
      </c>
      <c r="V2791" s="57">
        <v>-3721.88</v>
      </c>
      <c r="W2791" s="57">
        <v>71114.600000000006</v>
      </c>
      <c r="X2791" s="57">
        <v>0</v>
      </c>
      <c r="Y2791" s="73">
        <v>43809</v>
      </c>
      <c r="Z2791" s="57">
        <v>-2602.35</v>
      </c>
      <c r="AA2791" s="57">
        <v>0</v>
      </c>
      <c r="AB2791" s="57">
        <v>68512.25</v>
      </c>
      <c r="AC2791" s="57">
        <v>0</v>
      </c>
      <c r="AD2791" s="56" t="s">
        <v>9255</v>
      </c>
      <c r="AE2791" s="57">
        <v>0</v>
      </c>
      <c r="AF2791" s="57">
        <v>0</v>
      </c>
      <c r="AG2791" s="57">
        <v>0</v>
      </c>
      <c r="AI2791"/>
      <c r="AJ2791"/>
    </row>
    <row r="2792" spans="1:36">
      <c r="A2792" s="56" t="s">
        <v>49</v>
      </c>
      <c r="B2792" s="56" t="s">
        <v>11427</v>
      </c>
      <c r="C2792" s="56">
        <v>2101010050</v>
      </c>
      <c r="D2792" s="56" t="s">
        <v>43</v>
      </c>
      <c r="E2792" s="56">
        <v>2101020050</v>
      </c>
      <c r="F2792" s="56">
        <v>5401010050</v>
      </c>
      <c r="G2792" s="56" t="s">
        <v>11431</v>
      </c>
      <c r="H2792" s="56">
        <v>400211</v>
      </c>
      <c r="I2792" s="56" t="s">
        <v>11509</v>
      </c>
      <c r="J2792" s="56" t="s">
        <v>6539</v>
      </c>
      <c r="K2792" s="56" t="s">
        <v>6540</v>
      </c>
      <c r="L2792" s="56" t="s">
        <v>7138</v>
      </c>
      <c r="M2792" s="73">
        <v>43830</v>
      </c>
      <c r="N2792" s="56"/>
      <c r="O2792" s="56"/>
      <c r="P2792" s="56" t="s">
        <v>7177</v>
      </c>
      <c r="Q2792" s="56"/>
      <c r="R2792" s="56" t="s">
        <v>7144</v>
      </c>
      <c r="S2792" s="56" t="s">
        <v>11415</v>
      </c>
      <c r="T2792" s="56" t="s">
        <v>7140</v>
      </c>
      <c r="U2792" s="57">
        <v>64677.68</v>
      </c>
      <c r="V2792" s="57">
        <v>-3216.65</v>
      </c>
      <c r="W2792" s="57">
        <v>61461.03</v>
      </c>
      <c r="X2792" s="57">
        <v>0</v>
      </c>
      <c r="Y2792" s="73">
        <v>43809</v>
      </c>
      <c r="Z2792" s="57">
        <v>-2249.09</v>
      </c>
      <c r="AA2792" s="57">
        <v>0</v>
      </c>
      <c r="AB2792" s="57">
        <v>59211.94</v>
      </c>
      <c r="AC2792" s="57">
        <v>0</v>
      </c>
      <c r="AD2792" s="56" t="s">
        <v>9255</v>
      </c>
      <c r="AE2792" s="57">
        <v>0</v>
      </c>
      <c r="AF2792" s="57">
        <v>0</v>
      </c>
      <c r="AG2792" s="57">
        <v>0</v>
      </c>
      <c r="AI2792"/>
      <c r="AJ2792"/>
    </row>
    <row r="2793" spans="1:36">
      <c r="A2793" s="56" t="s">
        <v>49</v>
      </c>
      <c r="B2793" s="56" t="s">
        <v>11427</v>
      </c>
      <c r="C2793" s="56">
        <v>2101010050</v>
      </c>
      <c r="D2793" s="56" t="s">
        <v>43</v>
      </c>
      <c r="E2793" s="56">
        <v>2101020050</v>
      </c>
      <c r="F2793" s="56">
        <v>5401010050</v>
      </c>
      <c r="G2793" s="56" t="s">
        <v>11431</v>
      </c>
      <c r="H2793" s="56">
        <v>400211</v>
      </c>
      <c r="I2793" s="56" t="s">
        <v>11509</v>
      </c>
      <c r="J2793" s="56" t="s">
        <v>6541</v>
      </c>
      <c r="K2793" s="56" t="s">
        <v>6542</v>
      </c>
      <c r="L2793" s="56" t="s">
        <v>7138</v>
      </c>
      <c r="M2793" s="73">
        <v>43830</v>
      </c>
      <c r="N2793" s="56"/>
      <c r="O2793" s="56"/>
      <c r="P2793" s="56" t="s">
        <v>7177</v>
      </c>
      <c r="Q2793" s="56"/>
      <c r="R2793" s="56" t="s">
        <v>7144</v>
      </c>
      <c r="S2793" s="56" t="s">
        <v>11415</v>
      </c>
      <c r="T2793" s="56" t="s">
        <v>7140</v>
      </c>
      <c r="U2793" s="57">
        <v>64677.68</v>
      </c>
      <c r="V2793" s="57">
        <v>-3216.65</v>
      </c>
      <c r="W2793" s="57">
        <v>61461.03</v>
      </c>
      <c r="X2793" s="57">
        <v>0</v>
      </c>
      <c r="Y2793" s="73">
        <v>43809</v>
      </c>
      <c r="Z2793" s="57">
        <v>-2249.09</v>
      </c>
      <c r="AA2793" s="57">
        <v>0</v>
      </c>
      <c r="AB2793" s="57">
        <v>59211.94</v>
      </c>
      <c r="AC2793" s="57">
        <v>0</v>
      </c>
      <c r="AD2793" s="56" t="s">
        <v>9255</v>
      </c>
      <c r="AE2793" s="57">
        <v>0</v>
      </c>
      <c r="AF2793" s="57">
        <v>0</v>
      </c>
      <c r="AG2793" s="57">
        <v>0</v>
      </c>
      <c r="AI2793"/>
      <c r="AJ2793"/>
    </row>
    <row r="2794" spans="1:36">
      <c r="A2794" s="56" t="s">
        <v>49</v>
      </c>
      <c r="B2794" s="56" t="s">
        <v>11427</v>
      </c>
      <c r="C2794" s="56">
        <v>2101010050</v>
      </c>
      <c r="D2794" s="56" t="s">
        <v>43</v>
      </c>
      <c r="E2794" s="56">
        <v>2101020050</v>
      </c>
      <c r="F2794" s="56">
        <v>5401010050</v>
      </c>
      <c r="G2794" s="56" t="s">
        <v>11431</v>
      </c>
      <c r="H2794" s="56">
        <v>400211</v>
      </c>
      <c r="I2794" s="56" t="s">
        <v>11509</v>
      </c>
      <c r="J2794" s="56" t="s">
        <v>6543</v>
      </c>
      <c r="K2794" s="56" t="s">
        <v>6544</v>
      </c>
      <c r="L2794" s="56" t="s">
        <v>7138</v>
      </c>
      <c r="M2794" s="73">
        <v>43830</v>
      </c>
      <c r="N2794" s="56"/>
      <c r="O2794" s="56"/>
      <c r="P2794" s="56" t="s">
        <v>7177</v>
      </c>
      <c r="Q2794" s="56"/>
      <c r="R2794" s="56" t="s">
        <v>7144</v>
      </c>
      <c r="S2794" s="56" t="s">
        <v>11415</v>
      </c>
      <c r="T2794" s="56" t="s">
        <v>7140</v>
      </c>
      <c r="U2794" s="57">
        <v>64677.68</v>
      </c>
      <c r="V2794" s="57">
        <v>-3216.65</v>
      </c>
      <c r="W2794" s="57">
        <v>61461.03</v>
      </c>
      <c r="X2794" s="57">
        <v>0</v>
      </c>
      <c r="Y2794" s="73">
        <v>43809</v>
      </c>
      <c r="Z2794" s="57">
        <v>-2249.09</v>
      </c>
      <c r="AA2794" s="57">
        <v>0</v>
      </c>
      <c r="AB2794" s="57">
        <v>59211.94</v>
      </c>
      <c r="AC2794" s="57">
        <v>0</v>
      </c>
      <c r="AD2794" s="56" t="s">
        <v>9255</v>
      </c>
      <c r="AE2794" s="57">
        <v>0</v>
      </c>
      <c r="AF2794" s="57">
        <v>0</v>
      </c>
      <c r="AG2794" s="57">
        <v>0</v>
      </c>
      <c r="AI2794"/>
      <c r="AJ2794"/>
    </row>
    <row r="2795" spans="1:36">
      <c r="A2795" s="56" t="s">
        <v>49</v>
      </c>
      <c r="B2795" s="56" t="s">
        <v>11427</v>
      </c>
      <c r="C2795" s="56">
        <v>2101010050</v>
      </c>
      <c r="D2795" s="56" t="s">
        <v>43</v>
      </c>
      <c r="E2795" s="56">
        <v>2101020050</v>
      </c>
      <c r="F2795" s="56">
        <v>5401010050</v>
      </c>
      <c r="G2795" s="56" t="s">
        <v>11431</v>
      </c>
      <c r="H2795" s="56">
        <v>400211</v>
      </c>
      <c r="I2795" s="56" t="s">
        <v>11509</v>
      </c>
      <c r="J2795" s="56" t="s">
        <v>6545</v>
      </c>
      <c r="K2795" s="56" t="s">
        <v>6546</v>
      </c>
      <c r="L2795" s="56" t="s">
        <v>7138</v>
      </c>
      <c r="M2795" s="73">
        <v>43830</v>
      </c>
      <c r="N2795" s="56"/>
      <c r="O2795" s="56"/>
      <c r="P2795" s="56" t="s">
        <v>7177</v>
      </c>
      <c r="Q2795" s="56"/>
      <c r="R2795" s="56" t="s">
        <v>7144</v>
      </c>
      <c r="S2795" s="56" t="s">
        <v>11415</v>
      </c>
      <c r="T2795" s="56" t="s">
        <v>7140</v>
      </c>
      <c r="U2795" s="57">
        <v>64677.68</v>
      </c>
      <c r="V2795" s="57">
        <v>-3216.65</v>
      </c>
      <c r="W2795" s="57">
        <v>61461.03</v>
      </c>
      <c r="X2795" s="57">
        <v>0</v>
      </c>
      <c r="Y2795" s="73">
        <v>43809</v>
      </c>
      <c r="Z2795" s="57">
        <v>-2249.09</v>
      </c>
      <c r="AA2795" s="57">
        <v>0</v>
      </c>
      <c r="AB2795" s="57">
        <v>59211.94</v>
      </c>
      <c r="AC2795" s="57">
        <v>0</v>
      </c>
      <c r="AD2795" s="56" t="s">
        <v>9255</v>
      </c>
      <c r="AE2795" s="57">
        <v>0</v>
      </c>
      <c r="AF2795" s="57">
        <v>0</v>
      </c>
      <c r="AG2795" s="57">
        <v>0</v>
      </c>
      <c r="AI2795"/>
      <c r="AJ2795"/>
    </row>
    <row r="2796" spans="1:36">
      <c r="A2796" s="56" t="s">
        <v>48</v>
      </c>
      <c r="B2796" s="56" t="s">
        <v>11427</v>
      </c>
      <c r="C2796" s="56">
        <v>2101010050</v>
      </c>
      <c r="D2796" s="56" t="s">
        <v>43</v>
      </c>
      <c r="E2796" s="56">
        <v>2101020050</v>
      </c>
      <c r="F2796" s="56">
        <v>5401010050</v>
      </c>
      <c r="G2796" s="56" t="s">
        <v>11428</v>
      </c>
      <c r="H2796" s="56">
        <v>400300</v>
      </c>
      <c r="I2796" s="56" t="s">
        <v>11488</v>
      </c>
      <c r="J2796" s="56" t="s">
        <v>6675</v>
      </c>
      <c r="K2796" s="56" t="s">
        <v>2918</v>
      </c>
      <c r="L2796" s="56" t="s">
        <v>7138</v>
      </c>
      <c r="M2796" s="73">
        <v>43854</v>
      </c>
      <c r="N2796" s="56"/>
      <c r="O2796" s="56"/>
      <c r="P2796" s="56" t="s">
        <v>295</v>
      </c>
      <c r="Q2796" s="56"/>
      <c r="R2796" s="56" t="s">
        <v>7144</v>
      </c>
      <c r="S2796" s="56" t="s">
        <v>11415</v>
      </c>
      <c r="T2796" s="56" t="s">
        <v>7140</v>
      </c>
      <c r="U2796" s="57">
        <v>214760</v>
      </c>
      <c r="V2796" s="57">
        <v>-25030.23</v>
      </c>
      <c r="W2796" s="57">
        <v>189729.77</v>
      </c>
      <c r="X2796" s="57">
        <v>0</v>
      </c>
      <c r="Y2796" s="73">
        <v>43839</v>
      </c>
      <c r="Z2796" s="57">
        <v>-18670.599999999999</v>
      </c>
      <c r="AA2796" s="57">
        <v>0</v>
      </c>
      <c r="AB2796" s="57">
        <v>171059.17</v>
      </c>
      <c r="AC2796" s="57">
        <v>0</v>
      </c>
      <c r="AD2796" s="56" t="s">
        <v>9255</v>
      </c>
      <c r="AE2796" s="57">
        <v>0</v>
      </c>
      <c r="AF2796" s="57">
        <v>0</v>
      </c>
      <c r="AG2796" s="57">
        <v>0</v>
      </c>
      <c r="AI2796"/>
      <c r="AJ2796"/>
    </row>
    <row r="2797" spans="1:36">
      <c r="A2797" s="56" t="s">
        <v>49</v>
      </c>
      <c r="B2797" s="56" t="s">
        <v>11427</v>
      </c>
      <c r="C2797" s="56">
        <v>2101010050</v>
      </c>
      <c r="D2797" s="56" t="s">
        <v>43</v>
      </c>
      <c r="E2797" s="56">
        <v>2101020050</v>
      </c>
      <c r="F2797" s="56">
        <v>5401010050</v>
      </c>
      <c r="G2797" s="56" t="s">
        <v>11431</v>
      </c>
      <c r="H2797" s="56">
        <v>400211</v>
      </c>
      <c r="I2797" s="56" t="s">
        <v>11437</v>
      </c>
      <c r="J2797" s="56" t="s">
        <v>6676</v>
      </c>
      <c r="K2797" s="56" t="s">
        <v>6677</v>
      </c>
      <c r="L2797" s="56" t="s">
        <v>7138</v>
      </c>
      <c r="M2797" s="73">
        <v>43857</v>
      </c>
      <c r="N2797" s="56"/>
      <c r="O2797" s="56"/>
      <c r="P2797" s="56" t="s">
        <v>7177</v>
      </c>
      <c r="Q2797" s="56"/>
      <c r="R2797" s="56" t="s">
        <v>7142</v>
      </c>
      <c r="S2797" s="56" t="s">
        <v>11415</v>
      </c>
      <c r="T2797" s="56" t="s">
        <v>7140</v>
      </c>
      <c r="U2797" s="57">
        <v>1066720</v>
      </c>
      <c r="V2797" s="57">
        <v>-48731.94</v>
      </c>
      <c r="W2797" s="57">
        <v>1017988.06</v>
      </c>
      <c r="X2797" s="57">
        <v>0</v>
      </c>
      <c r="Y2797" s="73">
        <v>43848</v>
      </c>
      <c r="Z2797" s="57">
        <v>-37093.46</v>
      </c>
      <c r="AA2797" s="57">
        <v>0</v>
      </c>
      <c r="AB2797" s="57">
        <v>980894.6</v>
      </c>
      <c r="AC2797" s="57">
        <v>0</v>
      </c>
      <c r="AD2797" s="56" t="s">
        <v>9255</v>
      </c>
      <c r="AE2797" s="57">
        <v>0</v>
      </c>
      <c r="AF2797" s="57">
        <v>0</v>
      </c>
      <c r="AG2797" s="57">
        <v>0</v>
      </c>
      <c r="AI2797"/>
      <c r="AJ2797"/>
    </row>
    <row r="2798" spans="1:36">
      <c r="A2798" s="56" t="s">
        <v>48</v>
      </c>
      <c r="B2798" s="56" t="s">
        <v>11427</v>
      </c>
      <c r="C2798" s="56">
        <v>2101010050</v>
      </c>
      <c r="D2798" s="56" t="s">
        <v>43</v>
      </c>
      <c r="E2798" s="56">
        <v>2101020050</v>
      </c>
      <c r="F2798" s="56">
        <v>5401010050</v>
      </c>
      <c r="G2798" s="56" t="s">
        <v>11428</v>
      </c>
      <c r="H2798" s="56">
        <v>400300</v>
      </c>
      <c r="I2798" s="56" t="s">
        <v>11625</v>
      </c>
      <c r="J2798" s="56" t="s">
        <v>6682</v>
      </c>
      <c r="K2798" s="56" t="s">
        <v>6683</v>
      </c>
      <c r="L2798" s="56" t="s">
        <v>7138</v>
      </c>
      <c r="M2798" s="73">
        <v>43921</v>
      </c>
      <c r="N2798" s="56"/>
      <c r="O2798" s="56"/>
      <c r="P2798" s="56" t="s">
        <v>295</v>
      </c>
      <c r="Q2798" s="56"/>
      <c r="R2798" s="56" t="s">
        <v>7144</v>
      </c>
      <c r="S2798" s="56" t="s">
        <v>11415</v>
      </c>
      <c r="T2798" s="56" t="s">
        <v>7140</v>
      </c>
      <c r="U2798" s="57">
        <v>247176</v>
      </c>
      <c r="V2798" s="57">
        <v>-25599.51</v>
      </c>
      <c r="W2798" s="57">
        <v>221576.49</v>
      </c>
      <c r="X2798" s="57">
        <v>0</v>
      </c>
      <c r="Y2798" s="73">
        <v>43889</v>
      </c>
      <c r="Z2798" s="57">
        <v>-21487.919999999998</v>
      </c>
      <c r="AA2798" s="57">
        <v>0</v>
      </c>
      <c r="AB2798" s="57">
        <v>200088.57</v>
      </c>
      <c r="AC2798" s="57">
        <v>0</v>
      </c>
      <c r="AD2798" s="56" t="s">
        <v>9255</v>
      </c>
      <c r="AE2798" s="57">
        <v>0</v>
      </c>
      <c r="AF2798" s="57">
        <v>0</v>
      </c>
      <c r="AG2798" s="57">
        <v>0</v>
      </c>
      <c r="AI2798"/>
      <c r="AJ2798"/>
    </row>
    <row r="2799" spans="1:36">
      <c r="A2799" s="56" t="s">
        <v>151</v>
      </c>
      <c r="B2799" s="56" t="s">
        <v>11427</v>
      </c>
      <c r="C2799" s="56">
        <v>2101010050</v>
      </c>
      <c r="D2799" s="56" t="s">
        <v>43</v>
      </c>
      <c r="E2799" s="56">
        <v>2101020050</v>
      </c>
      <c r="F2799" s="56">
        <v>5401010050</v>
      </c>
      <c r="G2799" s="56" t="s">
        <v>11623</v>
      </c>
      <c r="H2799" s="56">
        <v>400400</v>
      </c>
      <c r="I2799" s="56" t="s">
        <v>11626</v>
      </c>
      <c r="J2799" s="56" t="s">
        <v>6729</v>
      </c>
      <c r="K2799" s="56" t="s">
        <v>6730</v>
      </c>
      <c r="L2799" s="56" t="s">
        <v>7138</v>
      </c>
      <c r="M2799" s="73">
        <v>43921</v>
      </c>
      <c r="N2799" s="56"/>
      <c r="O2799" s="56"/>
      <c r="P2799" s="56" t="s">
        <v>7177</v>
      </c>
      <c r="Q2799" s="56"/>
      <c r="R2799" s="56" t="s">
        <v>7144</v>
      </c>
      <c r="S2799" s="56" t="s">
        <v>11415</v>
      </c>
      <c r="T2799" s="56" t="s">
        <v>7140</v>
      </c>
      <c r="U2799" s="57">
        <v>373714</v>
      </c>
      <c r="V2799" s="57">
        <v>-21302.5</v>
      </c>
      <c r="W2799" s="57">
        <v>352411.5</v>
      </c>
      <c r="X2799" s="57">
        <v>0</v>
      </c>
      <c r="Y2799" s="73">
        <v>43739</v>
      </c>
      <c r="Z2799" s="57">
        <v>-12995.73</v>
      </c>
      <c r="AA2799" s="57">
        <v>0</v>
      </c>
      <c r="AB2799" s="57">
        <v>339415.77</v>
      </c>
      <c r="AC2799" s="57">
        <v>0</v>
      </c>
      <c r="AD2799" s="56" t="s">
        <v>9255</v>
      </c>
      <c r="AE2799" s="57">
        <v>0</v>
      </c>
      <c r="AF2799" s="57">
        <v>0</v>
      </c>
      <c r="AG2799" s="57">
        <v>0</v>
      </c>
      <c r="AI2799"/>
      <c r="AJ2799"/>
    </row>
    <row r="2800" spans="1:36">
      <c r="A2800" s="56" t="s">
        <v>48</v>
      </c>
      <c r="B2800" s="56" t="s">
        <v>11427</v>
      </c>
      <c r="C2800" s="56">
        <v>2101010050</v>
      </c>
      <c r="D2800" s="56" t="s">
        <v>43</v>
      </c>
      <c r="E2800" s="56">
        <v>2101020050</v>
      </c>
      <c r="F2800" s="56">
        <v>5401010050</v>
      </c>
      <c r="G2800" s="56" t="s">
        <v>11428</v>
      </c>
      <c r="H2800" s="56">
        <v>400300</v>
      </c>
      <c r="I2800" s="56" t="s">
        <v>11495</v>
      </c>
      <c r="J2800" s="56" t="s">
        <v>6755</v>
      </c>
      <c r="K2800" s="56" t="s">
        <v>6756</v>
      </c>
      <c r="L2800" s="56" t="s">
        <v>7138</v>
      </c>
      <c r="M2800" s="73">
        <v>43981</v>
      </c>
      <c r="N2800" s="56"/>
      <c r="O2800" s="56"/>
      <c r="P2800" s="56" t="s">
        <v>295</v>
      </c>
      <c r="Q2800" s="56"/>
      <c r="R2800" s="56" t="s">
        <v>7144</v>
      </c>
      <c r="S2800" s="56" t="s">
        <v>11415</v>
      </c>
      <c r="T2800" s="56" t="s">
        <v>7140</v>
      </c>
      <c r="U2800" s="57">
        <v>231315</v>
      </c>
      <c r="V2800" s="57">
        <v>-20831.02</v>
      </c>
      <c r="W2800" s="57">
        <v>210483.98</v>
      </c>
      <c r="X2800" s="57">
        <v>0</v>
      </c>
      <c r="Y2800" s="73">
        <v>43941</v>
      </c>
      <c r="Z2800" s="57">
        <v>-20108.560000000001</v>
      </c>
      <c r="AA2800" s="57">
        <v>0</v>
      </c>
      <c r="AB2800" s="57">
        <v>190375.42</v>
      </c>
      <c r="AC2800" s="57">
        <v>0</v>
      </c>
      <c r="AD2800" s="56" t="s">
        <v>9255</v>
      </c>
      <c r="AE2800" s="57">
        <v>0</v>
      </c>
      <c r="AF2800" s="57">
        <v>0</v>
      </c>
      <c r="AG2800" s="57">
        <v>0</v>
      </c>
      <c r="AI2800"/>
      <c r="AJ2800"/>
    </row>
    <row r="2801" spans="1:36">
      <c r="A2801" s="56" t="s">
        <v>48</v>
      </c>
      <c r="B2801" s="56" t="s">
        <v>11427</v>
      </c>
      <c r="C2801" s="56">
        <v>2101010050</v>
      </c>
      <c r="D2801" s="56" t="s">
        <v>43</v>
      </c>
      <c r="E2801" s="56">
        <v>2101020050</v>
      </c>
      <c r="F2801" s="56">
        <v>5401010050</v>
      </c>
      <c r="G2801" s="56" t="s">
        <v>11428</v>
      </c>
      <c r="H2801" s="56">
        <v>400300</v>
      </c>
      <c r="I2801" s="56" t="s">
        <v>11445</v>
      </c>
      <c r="J2801" s="56" t="s">
        <v>6786</v>
      </c>
      <c r="K2801" s="56" t="s">
        <v>6787</v>
      </c>
      <c r="L2801" s="56" t="s">
        <v>7138</v>
      </c>
      <c r="M2801" s="73">
        <v>44098</v>
      </c>
      <c r="N2801" s="56"/>
      <c r="O2801" s="56"/>
      <c r="P2801" s="56" t="s">
        <v>1201</v>
      </c>
      <c r="Q2801" s="56"/>
      <c r="R2801" s="56" t="s">
        <v>7144</v>
      </c>
      <c r="S2801" s="56" t="s">
        <v>11415</v>
      </c>
      <c r="T2801" s="56" t="s">
        <v>7140</v>
      </c>
      <c r="U2801" s="57">
        <v>5614988.1600000001</v>
      </c>
      <c r="V2801" s="57">
        <v>-239675.38</v>
      </c>
      <c r="W2801" s="57">
        <v>5375312.7800000003</v>
      </c>
      <c r="X2801" s="57">
        <v>0</v>
      </c>
      <c r="Y2801" s="73">
        <v>44041</v>
      </c>
      <c r="Z2801" s="57">
        <v>-325412.92</v>
      </c>
      <c r="AA2801" s="57">
        <v>0</v>
      </c>
      <c r="AB2801" s="57">
        <v>5049899.8600000003</v>
      </c>
      <c r="AC2801" s="57">
        <v>0</v>
      </c>
      <c r="AD2801" s="56" t="s">
        <v>9255</v>
      </c>
      <c r="AE2801" s="57">
        <v>0</v>
      </c>
      <c r="AF2801" s="57">
        <v>0</v>
      </c>
      <c r="AG2801" s="57">
        <v>0</v>
      </c>
      <c r="AI2801"/>
      <c r="AJ2801"/>
    </row>
    <row r="2802" spans="1:36">
      <c r="A2802" s="56" t="s">
        <v>48</v>
      </c>
      <c r="B2802" s="56" t="s">
        <v>11427</v>
      </c>
      <c r="C2802" s="56">
        <v>2101010050</v>
      </c>
      <c r="D2802" s="56" t="s">
        <v>43</v>
      </c>
      <c r="E2802" s="56">
        <v>2101020050</v>
      </c>
      <c r="F2802" s="56">
        <v>5401010050</v>
      </c>
      <c r="G2802" s="56" t="s">
        <v>11428</v>
      </c>
      <c r="H2802" s="56">
        <v>400300</v>
      </c>
      <c r="I2802" s="56" t="s">
        <v>11491</v>
      </c>
      <c r="J2802" s="56" t="s">
        <v>6901</v>
      </c>
      <c r="K2802" s="56" t="s">
        <v>6902</v>
      </c>
      <c r="L2802" s="56" t="s">
        <v>7138</v>
      </c>
      <c r="M2802" s="73">
        <v>44275</v>
      </c>
      <c r="N2802" s="56"/>
      <c r="O2802" s="56"/>
      <c r="P2802" s="56" t="s">
        <v>7180</v>
      </c>
      <c r="Q2802" s="56"/>
      <c r="R2802" s="56" t="s">
        <v>7144</v>
      </c>
      <c r="S2802" s="56" t="s">
        <v>11415</v>
      </c>
      <c r="T2802" s="56" t="s">
        <v>7140</v>
      </c>
      <c r="U2802" s="57">
        <v>551356</v>
      </c>
      <c r="V2802" s="57">
        <v>-10762.77</v>
      </c>
      <c r="W2802" s="57">
        <v>540593.23</v>
      </c>
      <c r="X2802" s="57">
        <v>0</v>
      </c>
      <c r="Y2802" s="73">
        <v>44272</v>
      </c>
      <c r="Z2802" s="57">
        <v>-239651.04</v>
      </c>
      <c r="AA2802" s="57">
        <v>0</v>
      </c>
      <c r="AB2802" s="57">
        <v>300942.19</v>
      </c>
      <c r="AC2802" s="57">
        <v>0</v>
      </c>
      <c r="AD2802" s="56" t="s">
        <v>9255</v>
      </c>
      <c r="AE2802" s="57">
        <v>0</v>
      </c>
      <c r="AF2802" s="57">
        <v>0</v>
      </c>
      <c r="AG2802" s="57">
        <v>0</v>
      </c>
      <c r="AI2802"/>
      <c r="AJ2802"/>
    </row>
    <row r="2803" spans="1:36">
      <c r="A2803" s="56" t="s">
        <v>151</v>
      </c>
      <c r="B2803" s="56" t="s">
        <v>11427</v>
      </c>
      <c r="C2803" s="56">
        <v>2101010050</v>
      </c>
      <c r="D2803" s="56" t="s">
        <v>43</v>
      </c>
      <c r="E2803" s="56">
        <v>2101020050</v>
      </c>
      <c r="F2803" s="56">
        <v>5401010050</v>
      </c>
      <c r="G2803" s="56" t="s">
        <v>11623</v>
      </c>
      <c r="H2803" s="56">
        <v>400400</v>
      </c>
      <c r="I2803" s="56" t="s">
        <v>11626</v>
      </c>
      <c r="J2803" s="56" t="s">
        <v>6940</v>
      </c>
      <c r="K2803" s="56" t="s">
        <v>6941</v>
      </c>
      <c r="L2803" s="56" t="s">
        <v>7138</v>
      </c>
      <c r="M2803" s="73">
        <v>44274</v>
      </c>
      <c r="N2803" s="56"/>
      <c r="O2803" s="56"/>
      <c r="P2803" s="56" t="s">
        <v>1208</v>
      </c>
      <c r="Q2803" s="56"/>
      <c r="R2803" s="56" t="s">
        <v>7144</v>
      </c>
      <c r="S2803" s="56" t="s">
        <v>11415</v>
      </c>
      <c r="T2803" s="56" t="s">
        <v>7140</v>
      </c>
      <c r="U2803" s="57">
        <v>145000</v>
      </c>
      <c r="V2803" s="57">
        <v>-1868.12</v>
      </c>
      <c r="W2803" s="57">
        <v>143131.88</v>
      </c>
      <c r="X2803" s="57">
        <v>0</v>
      </c>
      <c r="Y2803" s="73">
        <v>44188</v>
      </c>
      <c r="Z2803" s="57">
        <v>-6302.53</v>
      </c>
      <c r="AA2803" s="57">
        <v>0</v>
      </c>
      <c r="AB2803" s="57">
        <v>136829.35</v>
      </c>
      <c r="AC2803" s="57">
        <v>0</v>
      </c>
      <c r="AD2803" s="56" t="s">
        <v>9255</v>
      </c>
      <c r="AE2803" s="57">
        <v>0</v>
      </c>
      <c r="AF2803" s="57">
        <v>0</v>
      </c>
      <c r="AG2803" s="57">
        <v>0</v>
      </c>
      <c r="AI2803"/>
      <c r="AJ2803"/>
    </row>
    <row r="2804" spans="1:36">
      <c r="A2804" s="56" t="s">
        <v>48</v>
      </c>
      <c r="B2804" s="56" t="s">
        <v>11427</v>
      </c>
      <c r="C2804" s="56">
        <v>2101010050</v>
      </c>
      <c r="D2804" s="56" t="s">
        <v>43</v>
      </c>
      <c r="E2804" s="56">
        <v>2101020050</v>
      </c>
      <c r="F2804" s="56">
        <v>5401010050</v>
      </c>
      <c r="G2804" s="56" t="s">
        <v>11428</v>
      </c>
      <c r="H2804" s="56">
        <v>400300</v>
      </c>
      <c r="I2804" s="56" t="s">
        <v>11491</v>
      </c>
      <c r="J2804" s="56" t="s">
        <v>6903</v>
      </c>
      <c r="K2804" s="56" t="s">
        <v>6904</v>
      </c>
      <c r="L2804" s="56" t="s">
        <v>7138</v>
      </c>
      <c r="M2804" s="73">
        <v>44277</v>
      </c>
      <c r="N2804" s="56"/>
      <c r="O2804" s="56"/>
      <c r="P2804" s="56" t="s">
        <v>7180</v>
      </c>
      <c r="Q2804" s="56"/>
      <c r="R2804" s="56" t="s">
        <v>7144</v>
      </c>
      <c r="S2804" s="56" t="s">
        <v>11415</v>
      </c>
      <c r="T2804" s="56" t="s">
        <v>7140</v>
      </c>
      <c r="U2804" s="57">
        <v>475000</v>
      </c>
      <c r="V2804" s="57">
        <v>-7417.81</v>
      </c>
      <c r="W2804" s="57">
        <v>467582.19</v>
      </c>
      <c r="X2804" s="57">
        <v>0</v>
      </c>
      <c r="Y2804" s="73">
        <v>44275</v>
      </c>
      <c r="Z2804" s="57">
        <v>-206462.33</v>
      </c>
      <c r="AA2804" s="57">
        <v>0</v>
      </c>
      <c r="AB2804" s="57">
        <v>261119.86</v>
      </c>
      <c r="AC2804" s="57">
        <v>0</v>
      </c>
      <c r="AD2804" s="56" t="s">
        <v>9255</v>
      </c>
      <c r="AE2804" s="57">
        <v>0</v>
      </c>
      <c r="AF2804" s="57">
        <v>0</v>
      </c>
      <c r="AG2804" s="57">
        <v>0</v>
      </c>
      <c r="AI2804"/>
      <c r="AJ2804"/>
    </row>
    <row r="2805" spans="1:36">
      <c r="A2805" s="56" t="s">
        <v>48</v>
      </c>
      <c r="B2805" s="56" t="s">
        <v>11427</v>
      </c>
      <c r="C2805" s="56">
        <v>2101010050</v>
      </c>
      <c r="D2805" s="56" t="s">
        <v>43</v>
      </c>
      <c r="E2805" s="56">
        <v>2101020050</v>
      </c>
      <c r="F2805" s="56">
        <v>5401010050</v>
      </c>
      <c r="G2805" s="56" t="s">
        <v>11428</v>
      </c>
      <c r="H2805" s="56">
        <v>400300</v>
      </c>
      <c r="I2805" s="56" t="s">
        <v>11451</v>
      </c>
      <c r="J2805" s="56" t="s">
        <v>6925</v>
      </c>
      <c r="K2805" s="56" t="s">
        <v>6926</v>
      </c>
      <c r="L2805" s="56" t="s">
        <v>7138</v>
      </c>
      <c r="M2805" s="73">
        <v>44279</v>
      </c>
      <c r="N2805" s="56"/>
      <c r="O2805" s="56"/>
      <c r="P2805" s="56" t="s">
        <v>295</v>
      </c>
      <c r="Q2805" s="56"/>
      <c r="R2805" s="56" t="s">
        <v>7142</v>
      </c>
      <c r="S2805" s="56" t="s">
        <v>11415</v>
      </c>
      <c r="T2805" s="56" t="s">
        <v>7140</v>
      </c>
      <c r="U2805" s="57">
        <v>14169303.23</v>
      </c>
      <c r="V2805" s="57">
        <v>-110637.03</v>
      </c>
      <c r="W2805" s="57">
        <v>14058666.199999999</v>
      </c>
      <c r="X2805" s="57">
        <v>0</v>
      </c>
      <c r="Y2805" s="73">
        <v>44257</v>
      </c>
      <c r="Z2805" s="57">
        <v>-1231758.8799999999</v>
      </c>
      <c r="AA2805" s="57">
        <v>0</v>
      </c>
      <c r="AB2805" s="57">
        <v>12826907.32</v>
      </c>
      <c r="AC2805" s="57">
        <v>0</v>
      </c>
      <c r="AD2805" s="56" t="s">
        <v>9255</v>
      </c>
      <c r="AE2805" s="57">
        <v>0</v>
      </c>
      <c r="AF2805" s="57">
        <v>0</v>
      </c>
      <c r="AG2805" s="57">
        <v>0</v>
      </c>
      <c r="AI2805"/>
      <c r="AJ2805"/>
    </row>
    <row r="2806" spans="1:36">
      <c r="A2806" s="56" t="s">
        <v>48</v>
      </c>
      <c r="B2806" s="56" t="s">
        <v>11427</v>
      </c>
      <c r="C2806" s="56">
        <v>2101010050</v>
      </c>
      <c r="D2806" s="56" t="s">
        <v>43</v>
      </c>
      <c r="E2806" s="56">
        <v>2101020050</v>
      </c>
      <c r="F2806" s="56">
        <v>5401010050</v>
      </c>
      <c r="G2806" s="56" t="s">
        <v>11428</v>
      </c>
      <c r="H2806" s="56">
        <v>400301</v>
      </c>
      <c r="I2806" s="56" t="s">
        <v>11598</v>
      </c>
      <c r="J2806" s="56" t="s">
        <v>6931</v>
      </c>
      <c r="K2806" s="56" t="s">
        <v>6932</v>
      </c>
      <c r="L2806" s="56" t="s">
        <v>7138</v>
      </c>
      <c r="M2806" s="73">
        <v>44280</v>
      </c>
      <c r="N2806" s="56"/>
      <c r="O2806" s="56"/>
      <c r="P2806" s="56" t="s">
        <v>167</v>
      </c>
      <c r="Q2806" s="56"/>
      <c r="R2806" s="56" t="s">
        <v>7144</v>
      </c>
      <c r="S2806" s="56" t="s">
        <v>11415</v>
      </c>
      <c r="T2806" s="56" t="s">
        <v>7140</v>
      </c>
      <c r="U2806" s="57">
        <v>169167</v>
      </c>
      <c r="V2806" s="57">
        <v>-5459.69</v>
      </c>
      <c r="W2806" s="57">
        <v>163707.31</v>
      </c>
      <c r="X2806" s="57">
        <v>0</v>
      </c>
      <c r="Y2806" s="73">
        <v>44225</v>
      </c>
      <c r="Z2806" s="57">
        <v>-29411.88</v>
      </c>
      <c r="AA2806" s="57">
        <v>0</v>
      </c>
      <c r="AB2806" s="57">
        <v>134295.43</v>
      </c>
      <c r="AC2806" s="57">
        <v>0</v>
      </c>
      <c r="AD2806" s="56" t="s">
        <v>9255</v>
      </c>
      <c r="AE2806" s="57">
        <v>0</v>
      </c>
      <c r="AF2806" s="57">
        <v>0</v>
      </c>
      <c r="AG2806" s="57">
        <v>0</v>
      </c>
      <c r="AI2806"/>
      <c r="AJ2806"/>
    </row>
    <row r="2807" spans="1:36">
      <c r="A2807" s="56" t="s">
        <v>48</v>
      </c>
      <c r="B2807" s="56" t="s">
        <v>11427</v>
      </c>
      <c r="C2807" s="56">
        <v>2101010050</v>
      </c>
      <c r="D2807" s="56" t="s">
        <v>43</v>
      </c>
      <c r="E2807" s="56">
        <v>2101020050</v>
      </c>
      <c r="F2807" s="56">
        <v>5401010050</v>
      </c>
      <c r="G2807" s="56" t="s">
        <v>11428</v>
      </c>
      <c r="H2807" s="56">
        <v>400300</v>
      </c>
      <c r="I2807" s="56" t="s">
        <v>11485</v>
      </c>
      <c r="J2807" s="56" t="s">
        <v>6889</v>
      </c>
      <c r="K2807" s="56" t="s">
        <v>6890</v>
      </c>
      <c r="L2807" s="56" t="s">
        <v>7138</v>
      </c>
      <c r="M2807" s="73">
        <v>44280</v>
      </c>
      <c r="N2807" s="56"/>
      <c r="O2807" s="56"/>
      <c r="P2807" s="56" t="s">
        <v>1105</v>
      </c>
      <c r="Q2807" s="56"/>
      <c r="R2807" s="56" t="s">
        <v>7144</v>
      </c>
      <c r="S2807" s="56" t="s">
        <v>11415</v>
      </c>
      <c r="T2807" s="56" t="s">
        <v>7140</v>
      </c>
      <c r="U2807" s="57">
        <v>734246</v>
      </c>
      <c r="V2807" s="57">
        <v>-15288.41</v>
      </c>
      <c r="W2807" s="57">
        <v>718957.59</v>
      </c>
      <c r="X2807" s="57">
        <v>0</v>
      </c>
      <c r="Y2807" s="73">
        <v>44239</v>
      </c>
      <c r="Z2807" s="57">
        <v>-106381.85</v>
      </c>
      <c r="AA2807" s="57">
        <v>0</v>
      </c>
      <c r="AB2807" s="57">
        <v>612575.74</v>
      </c>
      <c r="AC2807" s="57">
        <v>0</v>
      </c>
      <c r="AD2807" s="56" t="s">
        <v>9255</v>
      </c>
      <c r="AE2807" s="57">
        <v>0</v>
      </c>
      <c r="AF2807" s="57">
        <v>0</v>
      </c>
      <c r="AG2807" s="57">
        <v>0</v>
      </c>
      <c r="AI2807"/>
      <c r="AJ2807"/>
    </row>
    <row r="2808" spans="1:36">
      <c r="A2808" s="56" t="s">
        <v>48</v>
      </c>
      <c r="B2808" s="56" t="s">
        <v>11427</v>
      </c>
      <c r="C2808" s="56">
        <v>2101010050</v>
      </c>
      <c r="D2808" s="56" t="s">
        <v>43</v>
      </c>
      <c r="E2808" s="56">
        <v>2101020050</v>
      </c>
      <c r="F2808" s="56">
        <v>5401010050</v>
      </c>
      <c r="G2808" s="56" t="s">
        <v>11428</v>
      </c>
      <c r="H2808" s="56">
        <v>400300</v>
      </c>
      <c r="I2808" s="56" t="s">
        <v>11485</v>
      </c>
      <c r="J2808" s="56" t="s">
        <v>6893</v>
      </c>
      <c r="K2808" s="56" t="s">
        <v>6894</v>
      </c>
      <c r="L2808" s="56" t="s">
        <v>7138</v>
      </c>
      <c r="M2808" s="73">
        <v>44280</v>
      </c>
      <c r="N2808" s="56"/>
      <c r="O2808" s="56"/>
      <c r="P2808" s="56" t="s">
        <v>1105</v>
      </c>
      <c r="Q2808" s="56"/>
      <c r="R2808" s="56" t="s">
        <v>7144</v>
      </c>
      <c r="S2808" s="56" t="s">
        <v>11415</v>
      </c>
      <c r="T2808" s="56" t="s">
        <v>7140</v>
      </c>
      <c r="U2808" s="57">
        <v>133820</v>
      </c>
      <c r="V2808" s="57">
        <v>-1799.54</v>
      </c>
      <c r="W2808" s="57">
        <v>132020.46</v>
      </c>
      <c r="X2808" s="57">
        <v>0</v>
      </c>
      <c r="Y2808" s="73">
        <v>44256</v>
      </c>
      <c r="Z2808" s="57">
        <v>-19388.62</v>
      </c>
      <c r="AA2808" s="57">
        <v>0</v>
      </c>
      <c r="AB2808" s="57">
        <v>112631.84</v>
      </c>
      <c r="AC2808" s="57">
        <v>0</v>
      </c>
      <c r="AD2808" s="56" t="s">
        <v>9255</v>
      </c>
      <c r="AE2808" s="57">
        <v>0</v>
      </c>
      <c r="AF2808" s="57">
        <v>0</v>
      </c>
      <c r="AG2808" s="57">
        <v>0</v>
      </c>
      <c r="AI2808"/>
      <c r="AJ2808"/>
    </row>
    <row r="2809" spans="1:36">
      <c r="A2809" s="56" t="s">
        <v>151</v>
      </c>
      <c r="B2809" s="56" t="s">
        <v>11427</v>
      </c>
      <c r="C2809" s="56">
        <v>2101010050</v>
      </c>
      <c r="D2809" s="56" t="s">
        <v>43</v>
      </c>
      <c r="E2809" s="56">
        <v>2101020050</v>
      </c>
      <c r="F2809" s="56">
        <v>5401010050</v>
      </c>
      <c r="G2809" s="56" t="s">
        <v>11623</v>
      </c>
      <c r="H2809" s="56">
        <v>400400</v>
      </c>
      <c r="I2809" s="56" t="s">
        <v>11624</v>
      </c>
      <c r="J2809" s="56" t="s">
        <v>6946</v>
      </c>
      <c r="K2809" s="56" t="s">
        <v>6947</v>
      </c>
      <c r="L2809" s="56" t="s">
        <v>7138</v>
      </c>
      <c r="M2809" s="73">
        <v>44286</v>
      </c>
      <c r="N2809" s="56"/>
      <c r="O2809" s="56"/>
      <c r="P2809" s="56" t="s">
        <v>1208</v>
      </c>
      <c r="Q2809" s="56"/>
      <c r="R2809" s="56" t="s">
        <v>7142</v>
      </c>
      <c r="S2809" s="56" t="s">
        <v>11415</v>
      </c>
      <c r="T2809" s="56" t="s">
        <v>7140</v>
      </c>
      <c r="U2809" s="57">
        <v>85000</v>
      </c>
      <c r="V2809" s="57">
        <v>-464.59</v>
      </c>
      <c r="W2809" s="57">
        <v>84535.41</v>
      </c>
      <c r="X2809" s="57">
        <v>0</v>
      </c>
      <c r="Y2809" s="73">
        <v>44245</v>
      </c>
      <c r="Z2809" s="57">
        <v>-3694.59</v>
      </c>
      <c r="AA2809" s="57">
        <v>0</v>
      </c>
      <c r="AB2809" s="57">
        <v>80840.820000000007</v>
      </c>
      <c r="AC2809" s="57">
        <v>0</v>
      </c>
      <c r="AD2809" s="56" t="s">
        <v>9255</v>
      </c>
      <c r="AE2809" s="57">
        <v>0</v>
      </c>
      <c r="AF2809" s="57">
        <v>0</v>
      </c>
      <c r="AG2809" s="57">
        <v>0</v>
      </c>
      <c r="AI2809"/>
      <c r="AJ2809"/>
    </row>
    <row r="2810" spans="1:36">
      <c r="A2810" s="56" t="s">
        <v>151</v>
      </c>
      <c r="B2810" s="56" t="s">
        <v>11427</v>
      </c>
      <c r="C2810" s="56">
        <v>2101010050</v>
      </c>
      <c r="D2810" s="56" t="s">
        <v>43</v>
      </c>
      <c r="E2810" s="56">
        <v>2101020050</v>
      </c>
      <c r="F2810" s="56">
        <v>5401010050</v>
      </c>
      <c r="G2810" s="56" t="s">
        <v>11623</v>
      </c>
      <c r="H2810" s="56">
        <v>400400</v>
      </c>
      <c r="I2810" s="56" t="s">
        <v>11626</v>
      </c>
      <c r="J2810" s="56" t="s">
        <v>6948</v>
      </c>
      <c r="K2810" s="56" t="s">
        <v>6949</v>
      </c>
      <c r="L2810" s="56" t="s">
        <v>7138</v>
      </c>
      <c r="M2810" s="73">
        <v>44286</v>
      </c>
      <c r="N2810" s="56"/>
      <c r="O2810" s="56"/>
      <c r="P2810" s="56" t="s">
        <v>1208</v>
      </c>
      <c r="Q2810" s="56"/>
      <c r="R2810" s="56" t="s">
        <v>7142</v>
      </c>
      <c r="S2810" s="56" t="s">
        <v>11415</v>
      </c>
      <c r="T2810" s="56" t="s">
        <v>7140</v>
      </c>
      <c r="U2810" s="57">
        <v>120000</v>
      </c>
      <c r="V2810" s="57">
        <v>-3982.19</v>
      </c>
      <c r="W2810" s="57">
        <v>116017.81</v>
      </c>
      <c r="X2810" s="57">
        <v>0</v>
      </c>
      <c r="Y2810" s="73">
        <v>44032</v>
      </c>
      <c r="Z2810" s="57">
        <v>-5215.8900000000003</v>
      </c>
      <c r="AA2810" s="57">
        <v>0</v>
      </c>
      <c r="AB2810" s="57">
        <v>110801.92</v>
      </c>
      <c r="AC2810" s="57">
        <v>0</v>
      </c>
      <c r="AD2810" s="56" t="s">
        <v>9255</v>
      </c>
      <c r="AE2810" s="57">
        <v>0</v>
      </c>
      <c r="AF2810" s="57">
        <v>0</v>
      </c>
      <c r="AG2810" s="57">
        <v>0</v>
      </c>
      <c r="AI2810"/>
      <c r="AJ2810"/>
    </row>
    <row r="2811" spans="1:36">
      <c r="A2811" s="56" t="s">
        <v>49</v>
      </c>
      <c r="B2811" s="56" t="s">
        <v>11427</v>
      </c>
      <c r="C2811" s="56">
        <v>2101010050</v>
      </c>
      <c r="D2811" s="56" t="s">
        <v>43</v>
      </c>
      <c r="E2811" s="56">
        <v>2101020050</v>
      </c>
      <c r="F2811" s="56">
        <v>5401010050</v>
      </c>
      <c r="G2811" s="56" t="s">
        <v>11431</v>
      </c>
      <c r="H2811" s="56">
        <v>400211</v>
      </c>
      <c r="I2811" s="56" t="s">
        <v>11509</v>
      </c>
      <c r="J2811" s="56" t="s">
        <v>6985</v>
      </c>
      <c r="K2811" s="56" t="s">
        <v>6986</v>
      </c>
      <c r="L2811" s="56" t="s">
        <v>7138</v>
      </c>
      <c r="M2811" s="73">
        <v>44286</v>
      </c>
      <c r="N2811" s="56"/>
      <c r="O2811" s="56"/>
      <c r="P2811" s="56" t="s">
        <v>1304</v>
      </c>
      <c r="Q2811" s="56"/>
      <c r="R2811" s="56" t="s">
        <v>7142</v>
      </c>
      <c r="S2811" s="56" t="s">
        <v>11415</v>
      </c>
      <c r="T2811" s="56" t="s">
        <v>7140</v>
      </c>
      <c r="U2811" s="57">
        <v>2468671.0499999998</v>
      </c>
      <c r="V2811" s="57">
        <v>-5711.39</v>
      </c>
      <c r="W2811" s="57">
        <v>2462959.66</v>
      </c>
      <c r="X2811" s="57">
        <v>0</v>
      </c>
      <c r="Y2811" s="73">
        <v>44271</v>
      </c>
      <c r="Z2811" s="57">
        <v>-119225.16</v>
      </c>
      <c r="AA2811" s="57">
        <v>0</v>
      </c>
      <c r="AB2811" s="57">
        <v>2343734.5</v>
      </c>
      <c r="AC2811" s="57">
        <v>0</v>
      </c>
      <c r="AD2811" s="56" t="s">
        <v>9255</v>
      </c>
      <c r="AE2811" s="57">
        <v>0</v>
      </c>
      <c r="AF2811" s="57">
        <v>0</v>
      </c>
      <c r="AG2811" s="57">
        <v>0</v>
      </c>
      <c r="AI2811"/>
      <c r="AJ2811"/>
    </row>
    <row r="2812" spans="1:36">
      <c r="A2812" s="56" t="s">
        <v>49</v>
      </c>
      <c r="B2812" s="56" t="s">
        <v>11427</v>
      </c>
      <c r="C2812" s="56">
        <v>2101010050</v>
      </c>
      <c r="D2812" s="56" t="s">
        <v>43</v>
      </c>
      <c r="E2812" s="56">
        <v>2101020050</v>
      </c>
      <c r="F2812" s="56">
        <v>5401010050</v>
      </c>
      <c r="G2812" s="56" t="s">
        <v>11431</v>
      </c>
      <c r="H2812" s="56">
        <v>400211</v>
      </c>
      <c r="I2812" s="56" t="s">
        <v>11609</v>
      </c>
      <c r="J2812" s="56" t="s">
        <v>6008</v>
      </c>
      <c r="K2812" s="56" t="s">
        <v>6009</v>
      </c>
      <c r="L2812" s="56" t="s">
        <v>7138</v>
      </c>
      <c r="M2812" s="73">
        <v>43738</v>
      </c>
      <c r="N2812" s="56"/>
      <c r="O2812" s="56"/>
      <c r="P2812" s="56" t="s">
        <v>7177</v>
      </c>
      <c r="Q2812" s="56"/>
      <c r="R2812" s="56" t="s">
        <v>6010</v>
      </c>
      <c r="S2812" s="56" t="s">
        <v>11415</v>
      </c>
      <c r="T2812" s="56" t="s">
        <v>7140</v>
      </c>
      <c r="U2812" s="57">
        <v>3046689.2</v>
      </c>
      <c r="V2812" s="57">
        <v>-182525.82</v>
      </c>
      <c r="W2812" s="57">
        <v>2864163.38</v>
      </c>
      <c r="X2812" s="57">
        <v>0</v>
      </c>
      <c r="Y2812" s="73">
        <v>43711</v>
      </c>
      <c r="Z2812" s="57">
        <v>-105948.16</v>
      </c>
      <c r="AA2812" s="57">
        <v>0</v>
      </c>
      <c r="AB2812" s="57">
        <v>2758215.22</v>
      </c>
      <c r="AC2812" s="57">
        <v>0</v>
      </c>
      <c r="AD2812" s="56" t="s">
        <v>9255</v>
      </c>
      <c r="AE2812" s="57">
        <v>0</v>
      </c>
      <c r="AF2812" s="57">
        <v>0</v>
      </c>
      <c r="AG2812" s="57">
        <v>0</v>
      </c>
      <c r="AI2812"/>
      <c r="AJ2812"/>
    </row>
    <row r="2813" spans="1:36">
      <c r="A2813" s="56" t="s">
        <v>151</v>
      </c>
      <c r="B2813" s="56" t="s">
        <v>11427</v>
      </c>
      <c r="C2813" s="56">
        <v>2101010050</v>
      </c>
      <c r="D2813" s="56" t="s">
        <v>43</v>
      </c>
      <c r="E2813" s="56">
        <v>2101020050</v>
      </c>
      <c r="F2813" s="56">
        <v>5401010050</v>
      </c>
      <c r="G2813" s="56" t="s">
        <v>11623</v>
      </c>
      <c r="H2813" s="56">
        <v>400400</v>
      </c>
      <c r="I2813" s="56" t="s">
        <v>11624</v>
      </c>
      <c r="J2813" s="56" t="s">
        <v>6435</v>
      </c>
      <c r="K2813" s="56" t="s">
        <v>6436</v>
      </c>
      <c r="L2813" s="56" t="s">
        <v>7138</v>
      </c>
      <c r="M2813" s="73">
        <v>43738</v>
      </c>
      <c r="N2813" s="56"/>
      <c r="O2813" s="56"/>
      <c r="P2813" s="56" t="s">
        <v>7139</v>
      </c>
      <c r="Q2813" s="56"/>
      <c r="R2813" s="56" t="s">
        <v>6010</v>
      </c>
      <c r="S2813" s="56" t="s">
        <v>11415</v>
      </c>
      <c r="T2813" s="56" t="s">
        <v>7140</v>
      </c>
      <c r="U2813" s="57">
        <v>38241057.979999997</v>
      </c>
      <c r="V2813" s="57">
        <v>-1529846.42</v>
      </c>
      <c r="W2813" s="57">
        <v>36711211.560000002</v>
      </c>
      <c r="X2813" s="57">
        <v>0</v>
      </c>
      <c r="Y2813" s="73">
        <v>44013</v>
      </c>
      <c r="Z2813" s="57">
        <v>-948809.71</v>
      </c>
      <c r="AA2813" s="57">
        <v>0</v>
      </c>
      <c r="AB2813" s="57">
        <v>35762401.850000001</v>
      </c>
      <c r="AC2813" s="57">
        <v>0</v>
      </c>
      <c r="AD2813" s="56" t="s">
        <v>9255</v>
      </c>
      <c r="AE2813" s="57">
        <v>0</v>
      </c>
      <c r="AF2813" s="57">
        <v>0</v>
      </c>
      <c r="AG2813" s="57">
        <v>0</v>
      </c>
      <c r="AI2813"/>
      <c r="AJ2813"/>
    </row>
    <row r="2814" spans="1:36">
      <c r="A2814" s="56" t="s">
        <v>151</v>
      </c>
      <c r="B2814" s="56" t="s">
        <v>11427</v>
      </c>
      <c r="C2814" s="56">
        <v>2101010050</v>
      </c>
      <c r="D2814" s="56" t="s">
        <v>43</v>
      </c>
      <c r="E2814" s="56">
        <v>2101020050</v>
      </c>
      <c r="F2814" s="56">
        <v>5401010050</v>
      </c>
      <c r="G2814" s="56" t="s">
        <v>11623</v>
      </c>
      <c r="H2814" s="56">
        <v>400400</v>
      </c>
      <c r="I2814" s="56" t="s">
        <v>11624</v>
      </c>
      <c r="J2814" s="56" t="s">
        <v>6291</v>
      </c>
      <c r="K2814" s="56" t="s">
        <v>6292</v>
      </c>
      <c r="L2814" s="56" t="s">
        <v>7138</v>
      </c>
      <c r="M2814" s="73">
        <v>43738</v>
      </c>
      <c r="N2814" s="56"/>
      <c r="O2814" s="56"/>
      <c r="P2814" s="56" t="s">
        <v>7139</v>
      </c>
      <c r="Q2814" s="56"/>
      <c r="R2814" s="56" t="s">
        <v>7142</v>
      </c>
      <c r="S2814" s="56" t="s">
        <v>11415</v>
      </c>
      <c r="T2814" s="56" t="s">
        <v>7140</v>
      </c>
      <c r="U2814" s="57">
        <v>50961381.670000002</v>
      </c>
      <c r="V2814" s="57">
        <v>-2182083.35</v>
      </c>
      <c r="W2814" s="57">
        <v>48779298.32</v>
      </c>
      <c r="X2814" s="57">
        <v>0</v>
      </c>
      <c r="Y2814" s="73">
        <v>43671</v>
      </c>
      <c r="Z2814" s="57">
        <v>-1269942.48</v>
      </c>
      <c r="AA2814" s="57">
        <v>0</v>
      </c>
      <c r="AB2814" s="57">
        <v>47509355.840000004</v>
      </c>
      <c r="AC2814" s="57">
        <v>0</v>
      </c>
      <c r="AD2814" s="56" t="s">
        <v>9255</v>
      </c>
      <c r="AE2814" s="57">
        <v>0</v>
      </c>
      <c r="AF2814" s="57">
        <v>0</v>
      </c>
      <c r="AG2814" s="57">
        <v>0</v>
      </c>
      <c r="AI2814"/>
      <c r="AJ2814"/>
    </row>
    <row r="2815" spans="1:36">
      <c r="A2815" s="56" t="s">
        <v>151</v>
      </c>
      <c r="B2815" s="56" t="s">
        <v>11427</v>
      </c>
      <c r="C2815" s="56">
        <v>2101010050</v>
      </c>
      <c r="D2815" s="56" t="s">
        <v>43</v>
      </c>
      <c r="E2815" s="56">
        <v>2101020050</v>
      </c>
      <c r="F2815" s="56">
        <v>5401010050</v>
      </c>
      <c r="G2815" s="56" t="s">
        <v>11623</v>
      </c>
      <c r="H2815" s="56">
        <v>400400</v>
      </c>
      <c r="I2815" s="56" t="s">
        <v>11624</v>
      </c>
      <c r="J2815" s="56" t="s">
        <v>6293</v>
      </c>
      <c r="K2815" s="56" t="s">
        <v>6294</v>
      </c>
      <c r="L2815" s="56" t="s">
        <v>7138</v>
      </c>
      <c r="M2815" s="73">
        <v>43738</v>
      </c>
      <c r="N2815" s="56"/>
      <c r="O2815" s="56"/>
      <c r="P2815" s="56" t="s">
        <v>7139</v>
      </c>
      <c r="Q2815" s="56"/>
      <c r="R2815" s="56" t="s">
        <v>7142</v>
      </c>
      <c r="S2815" s="56" t="s">
        <v>11415</v>
      </c>
      <c r="T2815" s="56" t="s">
        <v>7140</v>
      </c>
      <c r="U2815" s="57">
        <v>1855262.29</v>
      </c>
      <c r="V2815" s="57">
        <v>-84894.41</v>
      </c>
      <c r="W2815" s="57">
        <v>1770367.88</v>
      </c>
      <c r="X2815" s="57">
        <v>0</v>
      </c>
      <c r="Y2815" s="73">
        <v>43671</v>
      </c>
      <c r="Z2815" s="57">
        <v>-46082.74</v>
      </c>
      <c r="AA2815" s="57">
        <v>0</v>
      </c>
      <c r="AB2815" s="57">
        <v>1724285.14</v>
      </c>
      <c r="AC2815" s="57">
        <v>0</v>
      </c>
      <c r="AD2815" s="56" t="s">
        <v>9255</v>
      </c>
      <c r="AE2815" s="57">
        <v>0</v>
      </c>
      <c r="AF2815" s="57">
        <v>0</v>
      </c>
      <c r="AG2815" s="57">
        <v>0</v>
      </c>
      <c r="AI2815"/>
      <c r="AJ2815"/>
    </row>
    <row r="2816" spans="1:36">
      <c r="A2816" s="56" t="s">
        <v>151</v>
      </c>
      <c r="B2816" s="56" t="s">
        <v>11427</v>
      </c>
      <c r="C2816" s="56">
        <v>2101010050</v>
      </c>
      <c r="D2816" s="56" t="s">
        <v>43</v>
      </c>
      <c r="E2816" s="56">
        <v>2101020050</v>
      </c>
      <c r="F2816" s="56">
        <v>5401010050</v>
      </c>
      <c r="G2816" s="56" t="s">
        <v>11623</v>
      </c>
      <c r="H2816" s="56">
        <v>400400</v>
      </c>
      <c r="I2816" s="56" t="s">
        <v>11624</v>
      </c>
      <c r="J2816" s="56" t="s">
        <v>6295</v>
      </c>
      <c r="K2816" s="56" t="s">
        <v>6296</v>
      </c>
      <c r="L2816" s="56" t="s">
        <v>7138</v>
      </c>
      <c r="M2816" s="73">
        <v>43738</v>
      </c>
      <c r="N2816" s="56"/>
      <c r="O2816" s="56"/>
      <c r="P2816" s="56" t="s">
        <v>156</v>
      </c>
      <c r="Q2816" s="56"/>
      <c r="R2816" s="56" t="s">
        <v>7142</v>
      </c>
      <c r="S2816" s="56" t="s">
        <v>11415</v>
      </c>
      <c r="T2816" s="56" t="s">
        <v>7140</v>
      </c>
      <c r="U2816" s="57">
        <v>7421049.0700000003</v>
      </c>
      <c r="V2816" s="57">
        <v>-396176.07</v>
      </c>
      <c r="W2816" s="57">
        <v>7024873</v>
      </c>
      <c r="X2816" s="57">
        <v>0</v>
      </c>
      <c r="Y2816" s="73">
        <v>43671</v>
      </c>
      <c r="Z2816" s="57">
        <v>-215054.78</v>
      </c>
      <c r="AA2816" s="57">
        <v>0</v>
      </c>
      <c r="AB2816" s="57">
        <v>6809818.2199999997</v>
      </c>
      <c r="AC2816" s="57">
        <v>0</v>
      </c>
      <c r="AD2816" s="56" t="s">
        <v>9255</v>
      </c>
      <c r="AE2816" s="57">
        <v>0</v>
      </c>
      <c r="AF2816" s="57">
        <v>0</v>
      </c>
      <c r="AG2816" s="57">
        <v>0</v>
      </c>
      <c r="AI2816"/>
      <c r="AJ2816"/>
    </row>
    <row r="2817" spans="1:36">
      <c r="A2817" s="56" t="s">
        <v>151</v>
      </c>
      <c r="B2817" s="56" t="s">
        <v>11427</v>
      </c>
      <c r="C2817" s="56">
        <v>2101010050</v>
      </c>
      <c r="D2817" s="56" t="s">
        <v>43</v>
      </c>
      <c r="E2817" s="56">
        <v>2101020050</v>
      </c>
      <c r="F2817" s="56">
        <v>5401010050</v>
      </c>
      <c r="G2817" s="56" t="s">
        <v>11623</v>
      </c>
      <c r="H2817" s="56">
        <v>400400</v>
      </c>
      <c r="I2817" s="56" t="s">
        <v>11624</v>
      </c>
      <c r="J2817" s="56" t="s">
        <v>6297</v>
      </c>
      <c r="K2817" s="56" t="s">
        <v>6298</v>
      </c>
      <c r="L2817" s="56" t="s">
        <v>7138</v>
      </c>
      <c r="M2817" s="73">
        <v>43738</v>
      </c>
      <c r="N2817" s="56"/>
      <c r="O2817" s="56"/>
      <c r="P2817" s="56" t="s">
        <v>7139</v>
      </c>
      <c r="Q2817" s="56"/>
      <c r="R2817" s="56" t="s">
        <v>7142</v>
      </c>
      <c r="S2817" s="56" t="s">
        <v>11415</v>
      </c>
      <c r="T2817" s="56" t="s">
        <v>7140</v>
      </c>
      <c r="U2817" s="57">
        <v>3710524.46</v>
      </c>
      <c r="V2817" s="57">
        <v>-169788.79999999999</v>
      </c>
      <c r="W2817" s="57">
        <v>3540735.66</v>
      </c>
      <c r="X2817" s="57">
        <v>0</v>
      </c>
      <c r="Y2817" s="73">
        <v>43671</v>
      </c>
      <c r="Z2817" s="57">
        <v>-92165.47</v>
      </c>
      <c r="AA2817" s="57">
        <v>0</v>
      </c>
      <c r="AB2817" s="57">
        <v>3448570.19</v>
      </c>
      <c r="AC2817" s="57">
        <v>0</v>
      </c>
      <c r="AD2817" s="56" t="s">
        <v>9255</v>
      </c>
      <c r="AE2817" s="57">
        <v>0</v>
      </c>
      <c r="AF2817" s="57">
        <v>0</v>
      </c>
      <c r="AG2817" s="57">
        <v>0</v>
      </c>
      <c r="AI2817"/>
      <c r="AJ2817"/>
    </row>
    <row r="2818" spans="1:36">
      <c r="A2818" s="56" t="s">
        <v>151</v>
      </c>
      <c r="B2818" s="56" t="s">
        <v>11427</v>
      </c>
      <c r="C2818" s="56">
        <v>2101010050</v>
      </c>
      <c r="D2818" s="56" t="s">
        <v>43</v>
      </c>
      <c r="E2818" s="56">
        <v>2101020050</v>
      </c>
      <c r="F2818" s="56">
        <v>5401010050</v>
      </c>
      <c r="G2818" s="56" t="s">
        <v>11623</v>
      </c>
      <c r="H2818" s="56">
        <v>400400</v>
      </c>
      <c r="I2818" s="56" t="s">
        <v>11624</v>
      </c>
      <c r="J2818" s="56" t="s">
        <v>6299</v>
      </c>
      <c r="K2818" s="56" t="s">
        <v>6300</v>
      </c>
      <c r="L2818" s="56" t="s">
        <v>7138</v>
      </c>
      <c r="M2818" s="73">
        <v>43738</v>
      </c>
      <c r="N2818" s="56"/>
      <c r="O2818" s="56"/>
      <c r="P2818" s="56" t="s">
        <v>7139</v>
      </c>
      <c r="Q2818" s="56"/>
      <c r="R2818" s="56" t="s">
        <v>7142</v>
      </c>
      <c r="S2818" s="56" t="s">
        <v>11415</v>
      </c>
      <c r="T2818" s="56" t="s">
        <v>7140</v>
      </c>
      <c r="U2818" s="57">
        <v>7421049.0700000003</v>
      </c>
      <c r="V2818" s="57">
        <v>-339577.61</v>
      </c>
      <c r="W2818" s="57">
        <v>7081471.46</v>
      </c>
      <c r="X2818" s="57">
        <v>0</v>
      </c>
      <c r="Y2818" s="73">
        <v>43671</v>
      </c>
      <c r="Z2818" s="57">
        <v>-184330.94</v>
      </c>
      <c r="AA2818" s="57">
        <v>0</v>
      </c>
      <c r="AB2818" s="57">
        <v>6897140.5199999996</v>
      </c>
      <c r="AC2818" s="57">
        <v>0</v>
      </c>
      <c r="AD2818" s="56" t="s">
        <v>9255</v>
      </c>
      <c r="AE2818" s="57">
        <v>0</v>
      </c>
      <c r="AF2818" s="57">
        <v>0</v>
      </c>
      <c r="AG2818" s="57">
        <v>0</v>
      </c>
      <c r="AI2818"/>
      <c r="AJ2818"/>
    </row>
    <row r="2819" spans="1:36">
      <c r="A2819" s="56" t="s">
        <v>151</v>
      </c>
      <c r="B2819" s="56" t="s">
        <v>11427</v>
      </c>
      <c r="C2819" s="56">
        <v>2101010050</v>
      </c>
      <c r="D2819" s="56" t="s">
        <v>43</v>
      </c>
      <c r="E2819" s="56">
        <v>2101020050</v>
      </c>
      <c r="F2819" s="56">
        <v>5401010050</v>
      </c>
      <c r="G2819" s="56" t="s">
        <v>11623</v>
      </c>
      <c r="H2819" s="56">
        <v>400400</v>
      </c>
      <c r="I2819" s="56" t="s">
        <v>11624</v>
      </c>
      <c r="J2819" s="56" t="s">
        <v>6301</v>
      </c>
      <c r="K2819" s="56" t="s">
        <v>6302</v>
      </c>
      <c r="L2819" s="56" t="s">
        <v>7138</v>
      </c>
      <c r="M2819" s="73">
        <v>43738</v>
      </c>
      <c r="N2819" s="56"/>
      <c r="O2819" s="56"/>
      <c r="P2819" s="56" t="s">
        <v>7139</v>
      </c>
      <c r="Q2819" s="56"/>
      <c r="R2819" s="56" t="s">
        <v>7142</v>
      </c>
      <c r="S2819" s="56" t="s">
        <v>11415</v>
      </c>
      <c r="T2819" s="56" t="s">
        <v>7140</v>
      </c>
      <c r="U2819" s="57">
        <v>3710524.46</v>
      </c>
      <c r="V2819" s="57">
        <v>-169788.79999999999</v>
      </c>
      <c r="W2819" s="57">
        <v>3540735.66</v>
      </c>
      <c r="X2819" s="57">
        <v>0</v>
      </c>
      <c r="Y2819" s="73">
        <v>43671</v>
      </c>
      <c r="Z2819" s="57">
        <v>-92165.47</v>
      </c>
      <c r="AA2819" s="57">
        <v>0</v>
      </c>
      <c r="AB2819" s="57">
        <v>3448570.19</v>
      </c>
      <c r="AC2819" s="57">
        <v>0</v>
      </c>
      <c r="AD2819" s="56" t="s">
        <v>9255</v>
      </c>
      <c r="AE2819" s="57">
        <v>0</v>
      </c>
      <c r="AF2819" s="57">
        <v>0</v>
      </c>
      <c r="AG2819" s="57">
        <v>0</v>
      </c>
      <c r="AI2819"/>
      <c r="AJ2819"/>
    </row>
    <row r="2820" spans="1:36">
      <c r="A2820" s="56" t="s">
        <v>151</v>
      </c>
      <c r="B2820" s="56" t="s">
        <v>11427</v>
      </c>
      <c r="C2820" s="56">
        <v>2101010050</v>
      </c>
      <c r="D2820" s="56" t="s">
        <v>43</v>
      </c>
      <c r="E2820" s="56">
        <v>2101020050</v>
      </c>
      <c r="F2820" s="56">
        <v>5401010050</v>
      </c>
      <c r="G2820" s="56" t="s">
        <v>11623</v>
      </c>
      <c r="H2820" s="56">
        <v>400400</v>
      </c>
      <c r="I2820" s="56" t="s">
        <v>11624</v>
      </c>
      <c r="J2820" s="56" t="s">
        <v>6303</v>
      </c>
      <c r="K2820" s="56" t="s">
        <v>6304</v>
      </c>
      <c r="L2820" s="56" t="s">
        <v>7138</v>
      </c>
      <c r="M2820" s="73">
        <v>43738</v>
      </c>
      <c r="N2820" s="56"/>
      <c r="O2820" s="56"/>
      <c r="P2820" s="56" t="s">
        <v>7139</v>
      </c>
      <c r="Q2820" s="56"/>
      <c r="R2820" s="56" t="s">
        <v>7142</v>
      </c>
      <c r="S2820" s="56" t="s">
        <v>11415</v>
      </c>
      <c r="T2820" s="56" t="s">
        <v>7140</v>
      </c>
      <c r="U2820" s="57">
        <v>1855262.29</v>
      </c>
      <c r="V2820" s="57">
        <v>-84894.41</v>
      </c>
      <c r="W2820" s="57">
        <v>1770367.88</v>
      </c>
      <c r="X2820" s="57">
        <v>0</v>
      </c>
      <c r="Y2820" s="73">
        <v>43671</v>
      </c>
      <c r="Z2820" s="57">
        <v>-46082.74</v>
      </c>
      <c r="AA2820" s="57">
        <v>0</v>
      </c>
      <c r="AB2820" s="57">
        <v>1724285.14</v>
      </c>
      <c r="AC2820" s="57">
        <v>0</v>
      </c>
      <c r="AD2820" s="56" t="s">
        <v>9255</v>
      </c>
      <c r="AE2820" s="57">
        <v>0</v>
      </c>
      <c r="AF2820" s="57">
        <v>0</v>
      </c>
      <c r="AG2820" s="57">
        <v>0</v>
      </c>
      <c r="AI2820"/>
      <c r="AJ2820"/>
    </row>
    <row r="2821" spans="1:36">
      <c r="A2821" s="56" t="s">
        <v>151</v>
      </c>
      <c r="B2821" s="56" t="s">
        <v>11427</v>
      </c>
      <c r="C2821" s="56">
        <v>2101010050</v>
      </c>
      <c r="D2821" s="56" t="s">
        <v>43</v>
      </c>
      <c r="E2821" s="56">
        <v>2101020050</v>
      </c>
      <c r="F2821" s="56">
        <v>5401010050</v>
      </c>
      <c r="G2821" s="56" t="s">
        <v>11623</v>
      </c>
      <c r="H2821" s="56">
        <v>400400</v>
      </c>
      <c r="I2821" s="56" t="s">
        <v>11624</v>
      </c>
      <c r="J2821" s="56" t="s">
        <v>6309</v>
      </c>
      <c r="K2821" s="56" t="s">
        <v>6310</v>
      </c>
      <c r="L2821" s="56" t="s">
        <v>7138</v>
      </c>
      <c r="M2821" s="73">
        <v>43738</v>
      </c>
      <c r="N2821" s="56"/>
      <c r="O2821" s="56"/>
      <c r="P2821" s="56" t="s">
        <v>156</v>
      </c>
      <c r="Q2821" s="56"/>
      <c r="R2821" s="56" t="s">
        <v>7142</v>
      </c>
      <c r="S2821" s="56" t="s">
        <v>11415</v>
      </c>
      <c r="T2821" s="56" t="s">
        <v>7140</v>
      </c>
      <c r="U2821" s="57">
        <v>40809949.780000001</v>
      </c>
      <c r="V2821" s="57">
        <v>-2178657.7000000002</v>
      </c>
      <c r="W2821" s="57">
        <v>38631292.079999998</v>
      </c>
      <c r="X2821" s="57">
        <v>0</v>
      </c>
      <c r="Y2821" s="73">
        <v>43671</v>
      </c>
      <c r="Z2821" s="57">
        <v>-1182632.6100000001</v>
      </c>
      <c r="AA2821" s="57">
        <v>0</v>
      </c>
      <c r="AB2821" s="57">
        <v>37448659.469999999</v>
      </c>
      <c r="AC2821" s="57">
        <v>0</v>
      </c>
      <c r="AD2821" s="56" t="s">
        <v>9255</v>
      </c>
      <c r="AE2821" s="57">
        <v>0</v>
      </c>
      <c r="AF2821" s="57">
        <v>0</v>
      </c>
      <c r="AG2821" s="57">
        <v>0</v>
      </c>
      <c r="AI2821"/>
      <c r="AJ2821"/>
    </row>
    <row r="2822" spans="1:36">
      <c r="A2822" s="56" t="s">
        <v>151</v>
      </c>
      <c r="B2822" s="56" t="s">
        <v>11427</v>
      </c>
      <c r="C2822" s="56">
        <v>2101010050</v>
      </c>
      <c r="D2822" s="56" t="s">
        <v>43</v>
      </c>
      <c r="E2822" s="56">
        <v>2101020050</v>
      </c>
      <c r="F2822" s="56">
        <v>5401010050</v>
      </c>
      <c r="G2822" s="56" t="s">
        <v>11623</v>
      </c>
      <c r="H2822" s="56">
        <v>400400</v>
      </c>
      <c r="I2822" s="56" t="s">
        <v>11624</v>
      </c>
      <c r="J2822" s="56" t="s">
        <v>6311</v>
      </c>
      <c r="K2822" s="56" t="s">
        <v>6312</v>
      </c>
      <c r="L2822" s="56" t="s">
        <v>7138</v>
      </c>
      <c r="M2822" s="73">
        <v>43738</v>
      </c>
      <c r="N2822" s="56"/>
      <c r="O2822" s="56"/>
      <c r="P2822" s="56" t="s">
        <v>156</v>
      </c>
      <c r="Q2822" s="56"/>
      <c r="R2822" s="56" t="s">
        <v>7142</v>
      </c>
      <c r="S2822" s="56" t="s">
        <v>11415</v>
      </c>
      <c r="T2822" s="56" t="s">
        <v>7140</v>
      </c>
      <c r="U2822" s="57">
        <v>5565786.7800000003</v>
      </c>
      <c r="V2822" s="57">
        <v>-297132.05</v>
      </c>
      <c r="W2822" s="57">
        <v>5268654.7300000004</v>
      </c>
      <c r="X2822" s="57">
        <v>0</v>
      </c>
      <c r="Y2822" s="73">
        <v>43671</v>
      </c>
      <c r="Z2822" s="57">
        <v>-161291.07999999999</v>
      </c>
      <c r="AA2822" s="57">
        <v>0</v>
      </c>
      <c r="AB2822" s="57">
        <v>5107363.6500000004</v>
      </c>
      <c r="AC2822" s="57">
        <v>0</v>
      </c>
      <c r="AD2822" s="56" t="s">
        <v>9255</v>
      </c>
      <c r="AE2822" s="57">
        <v>0</v>
      </c>
      <c r="AF2822" s="57">
        <v>0</v>
      </c>
      <c r="AG2822" s="57">
        <v>0</v>
      </c>
      <c r="AI2822"/>
      <c r="AJ2822"/>
    </row>
    <row r="2823" spans="1:36">
      <c r="A2823" s="56" t="s">
        <v>151</v>
      </c>
      <c r="B2823" s="56" t="s">
        <v>11427</v>
      </c>
      <c r="C2823" s="56">
        <v>2101010050</v>
      </c>
      <c r="D2823" s="56" t="s">
        <v>43</v>
      </c>
      <c r="E2823" s="56">
        <v>2101020050</v>
      </c>
      <c r="F2823" s="56">
        <v>5401010050</v>
      </c>
      <c r="G2823" s="56" t="s">
        <v>11623</v>
      </c>
      <c r="H2823" s="56">
        <v>400400</v>
      </c>
      <c r="I2823" s="56" t="s">
        <v>11624</v>
      </c>
      <c r="J2823" s="56" t="s">
        <v>6313</v>
      </c>
      <c r="K2823" s="56" t="s">
        <v>6314</v>
      </c>
      <c r="L2823" s="56" t="s">
        <v>7138</v>
      </c>
      <c r="M2823" s="73">
        <v>43738</v>
      </c>
      <c r="N2823" s="56"/>
      <c r="O2823" s="56"/>
      <c r="P2823" s="56" t="s">
        <v>156</v>
      </c>
      <c r="Q2823" s="56"/>
      <c r="R2823" s="56" t="s">
        <v>7142</v>
      </c>
      <c r="S2823" s="56" t="s">
        <v>11415</v>
      </c>
      <c r="T2823" s="56" t="s">
        <v>7140</v>
      </c>
      <c r="U2823" s="57">
        <v>5565786.7800000003</v>
      </c>
      <c r="V2823" s="57">
        <v>-297132.05</v>
      </c>
      <c r="W2823" s="57">
        <v>5268654.7300000004</v>
      </c>
      <c r="X2823" s="57">
        <v>0</v>
      </c>
      <c r="Y2823" s="73">
        <v>43671</v>
      </c>
      <c r="Z2823" s="57">
        <v>-161291.07999999999</v>
      </c>
      <c r="AA2823" s="57">
        <v>0</v>
      </c>
      <c r="AB2823" s="57">
        <v>5107363.6500000004</v>
      </c>
      <c r="AC2823" s="57">
        <v>0</v>
      </c>
      <c r="AD2823" s="56" t="s">
        <v>9255</v>
      </c>
      <c r="AE2823" s="57">
        <v>0</v>
      </c>
      <c r="AF2823" s="57">
        <v>0</v>
      </c>
      <c r="AG2823" s="57">
        <v>0</v>
      </c>
      <c r="AI2823"/>
      <c r="AJ2823"/>
    </row>
    <row r="2824" spans="1:36">
      <c r="A2824" s="56" t="s">
        <v>151</v>
      </c>
      <c r="B2824" s="56" t="s">
        <v>11427</v>
      </c>
      <c r="C2824" s="56">
        <v>2101010050</v>
      </c>
      <c r="D2824" s="56" t="s">
        <v>43</v>
      </c>
      <c r="E2824" s="56">
        <v>2101020050</v>
      </c>
      <c r="F2824" s="56">
        <v>5401010050</v>
      </c>
      <c r="G2824" s="56" t="s">
        <v>11623</v>
      </c>
      <c r="H2824" s="56">
        <v>400400</v>
      </c>
      <c r="I2824" s="56" t="s">
        <v>11624</v>
      </c>
      <c r="J2824" s="56" t="s">
        <v>6315</v>
      </c>
      <c r="K2824" s="56" t="s">
        <v>6316</v>
      </c>
      <c r="L2824" s="56" t="s">
        <v>7138</v>
      </c>
      <c r="M2824" s="73">
        <v>43738</v>
      </c>
      <c r="N2824" s="56"/>
      <c r="O2824" s="56"/>
      <c r="P2824" s="56" t="s">
        <v>156</v>
      </c>
      <c r="Q2824" s="56"/>
      <c r="R2824" s="56" t="s">
        <v>7142</v>
      </c>
      <c r="S2824" s="56" t="s">
        <v>11415</v>
      </c>
      <c r="T2824" s="56" t="s">
        <v>7140</v>
      </c>
      <c r="U2824" s="57">
        <v>1855262.29</v>
      </c>
      <c r="V2824" s="57">
        <v>-99044.02</v>
      </c>
      <c r="W2824" s="57">
        <v>1756218.27</v>
      </c>
      <c r="X2824" s="57">
        <v>0</v>
      </c>
      <c r="Y2824" s="73">
        <v>43671</v>
      </c>
      <c r="Z2824" s="57">
        <v>-53763.69</v>
      </c>
      <c r="AA2824" s="57">
        <v>0</v>
      </c>
      <c r="AB2824" s="57">
        <v>1702454.58</v>
      </c>
      <c r="AC2824" s="57">
        <v>0</v>
      </c>
      <c r="AD2824" s="56" t="s">
        <v>9255</v>
      </c>
      <c r="AE2824" s="57">
        <v>0</v>
      </c>
      <c r="AF2824" s="57">
        <v>0</v>
      </c>
      <c r="AG2824" s="57">
        <v>0</v>
      </c>
      <c r="AI2824"/>
      <c r="AJ2824"/>
    </row>
    <row r="2825" spans="1:36">
      <c r="A2825" s="56" t="s">
        <v>151</v>
      </c>
      <c r="B2825" s="56" t="s">
        <v>11427</v>
      </c>
      <c r="C2825" s="56">
        <v>2101010050</v>
      </c>
      <c r="D2825" s="56" t="s">
        <v>43</v>
      </c>
      <c r="E2825" s="56">
        <v>2101020050</v>
      </c>
      <c r="F2825" s="56">
        <v>5401010050</v>
      </c>
      <c r="G2825" s="56" t="s">
        <v>11623</v>
      </c>
      <c r="H2825" s="56">
        <v>400400</v>
      </c>
      <c r="I2825" s="56" t="s">
        <v>11624</v>
      </c>
      <c r="J2825" s="56" t="s">
        <v>6317</v>
      </c>
      <c r="K2825" s="56" t="s">
        <v>6318</v>
      </c>
      <c r="L2825" s="56" t="s">
        <v>7138</v>
      </c>
      <c r="M2825" s="73">
        <v>43738</v>
      </c>
      <c r="N2825" s="56"/>
      <c r="O2825" s="56"/>
      <c r="P2825" s="56" t="s">
        <v>156</v>
      </c>
      <c r="Q2825" s="56"/>
      <c r="R2825" s="56" t="s">
        <v>7142</v>
      </c>
      <c r="S2825" s="56" t="s">
        <v>11415</v>
      </c>
      <c r="T2825" s="56" t="s">
        <v>7140</v>
      </c>
      <c r="U2825" s="57">
        <v>1855262.29</v>
      </c>
      <c r="V2825" s="57">
        <v>-99044.02</v>
      </c>
      <c r="W2825" s="57">
        <v>1756218.27</v>
      </c>
      <c r="X2825" s="57">
        <v>0</v>
      </c>
      <c r="Y2825" s="73">
        <v>43671</v>
      </c>
      <c r="Z2825" s="57">
        <v>-53763.69</v>
      </c>
      <c r="AA2825" s="57">
        <v>0</v>
      </c>
      <c r="AB2825" s="57">
        <v>1702454.58</v>
      </c>
      <c r="AC2825" s="57">
        <v>0</v>
      </c>
      <c r="AD2825" s="56" t="s">
        <v>9255</v>
      </c>
      <c r="AE2825" s="57">
        <v>0</v>
      </c>
      <c r="AF2825" s="57">
        <v>0</v>
      </c>
      <c r="AG2825" s="57">
        <v>0</v>
      </c>
      <c r="AI2825"/>
      <c r="AJ2825"/>
    </row>
    <row r="2826" spans="1:36">
      <c r="A2826" s="56" t="s">
        <v>151</v>
      </c>
      <c r="B2826" s="56" t="s">
        <v>11427</v>
      </c>
      <c r="C2826" s="56">
        <v>2101010050</v>
      </c>
      <c r="D2826" s="56" t="s">
        <v>43</v>
      </c>
      <c r="E2826" s="56">
        <v>2101020050</v>
      </c>
      <c r="F2826" s="56">
        <v>5401010050</v>
      </c>
      <c r="G2826" s="56" t="s">
        <v>11623</v>
      </c>
      <c r="H2826" s="56">
        <v>400400</v>
      </c>
      <c r="I2826" s="56" t="s">
        <v>11624</v>
      </c>
      <c r="J2826" s="56" t="s">
        <v>6387</v>
      </c>
      <c r="K2826" s="56" t="s">
        <v>6388</v>
      </c>
      <c r="L2826" s="56" t="s">
        <v>7138</v>
      </c>
      <c r="M2826" s="73">
        <v>43738</v>
      </c>
      <c r="N2826" s="56"/>
      <c r="O2826" s="56"/>
      <c r="P2826" s="56" t="s">
        <v>7139</v>
      </c>
      <c r="Q2826" s="56"/>
      <c r="R2826" s="56" t="s">
        <v>7143</v>
      </c>
      <c r="S2826" s="56" t="s">
        <v>11415</v>
      </c>
      <c r="T2826" s="56" t="s">
        <v>7140</v>
      </c>
      <c r="U2826" s="57">
        <v>8634641.9100000001</v>
      </c>
      <c r="V2826" s="57">
        <v>-395110.06</v>
      </c>
      <c r="W2826" s="57">
        <v>8239531.8499999996</v>
      </c>
      <c r="X2826" s="57">
        <v>0</v>
      </c>
      <c r="Y2826" s="73">
        <v>43671</v>
      </c>
      <c r="Z2826" s="57">
        <v>-214475.3</v>
      </c>
      <c r="AA2826" s="57">
        <v>0</v>
      </c>
      <c r="AB2826" s="57">
        <v>8025056.5499999998</v>
      </c>
      <c r="AC2826" s="57">
        <v>0</v>
      </c>
      <c r="AD2826" s="56" t="s">
        <v>9255</v>
      </c>
      <c r="AE2826" s="57">
        <v>0</v>
      </c>
      <c r="AF2826" s="57">
        <v>0</v>
      </c>
      <c r="AG2826" s="57">
        <v>0</v>
      </c>
      <c r="AI2826"/>
      <c r="AJ2826"/>
    </row>
    <row r="2827" spans="1:36">
      <c r="A2827" s="56" t="s">
        <v>151</v>
      </c>
      <c r="B2827" s="56" t="s">
        <v>11427</v>
      </c>
      <c r="C2827" s="56">
        <v>2101010050</v>
      </c>
      <c r="D2827" s="56" t="s">
        <v>43</v>
      </c>
      <c r="E2827" s="56">
        <v>2101020050</v>
      </c>
      <c r="F2827" s="56">
        <v>5401010050</v>
      </c>
      <c r="G2827" s="56" t="s">
        <v>11623</v>
      </c>
      <c r="H2827" s="56">
        <v>400400</v>
      </c>
      <c r="I2827" s="56" t="s">
        <v>11624</v>
      </c>
      <c r="J2827" s="56" t="s">
        <v>6389</v>
      </c>
      <c r="K2827" s="56" t="s">
        <v>6390</v>
      </c>
      <c r="L2827" s="56" t="s">
        <v>7138</v>
      </c>
      <c r="M2827" s="73">
        <v>43738</v>
      </c>
      <c r="N2827" s="56"/>
      <c r="O2827" s="56"/>
      <c r="P2827" s="56" t="s">
        <v>7139</v>
      </c>
      <c r="Q2827" s="56"/>
      <c r="R2827" s="56" t="s">
        <v>7143</v>
      </c>
      <c r="S2827" s="56" t="s">
        <v>11415</v>
      </c>
      <c r="T2827" s="56" t="s">
        <v>7140</v>
      </c>
      <c r="U2827" s="57">
        <v>10567800.539999999</v>
      </c>
      <c r="V2827" s="57">
        <v>-481765.77</v>
      </c>
      <c r="W2827" s="57">
        <v>10086034.77</v>
      </c>
      <c r="X2827" s="57">
        <v>0</v>
      </c>
      <c r="Y2827" s="73">
        <v>43671</v>
      </c>
      <c r="Z2827" s="57">
        <v>-262542.42</v>
      </c>
      <c r="AA2827" s="57">
        <v>0</v>
      </c>
      <c r="AB2827" s="57">
        <v>9823492.3499999996</v>
      </c>
      <c r="AC2827" s="57">
        <v>0</v>
      </c>
      <c r="AD2827" s="56" t="s">
        <v>9255</v>
      </c>
      <c r="AE2827" s="57">
        <v>0</v>
      </c>
      <c r="AF2827" s="57">
        <v>0</v>
      </c>
      <c r="AG2827" s="57">
        <v>0</v>
      </c>
      <c r="AI2827"/>
      <c r="AJ2827"/>
    </row>
    <row r="2828" spans="1:36">
      <c r="A2828" s="56" t="s">
        <v>151</v>
      </c>
      <c r="B2828" s="56" t="s">
        <v>11427</v>
      </c>
      <c r="C2828" s="56">
        <v>2101010050</v>
      </c>
      <c r="D2828" s="56" t="s">
        <v>43</v>
      </c>
      <c r="E2828" s="56">
        <v>2101020050</v>
      </c>
      <c r="F2828" s="56">
        <v>5401010050</v>
      </c>
      <c r="G2828" s="56" t="s">
        <v>11623</v>
      </c>
      <c r="H2828" s="56">
        <v>400400</v>
      </c>
      <c r="I2828" s="56" t="s">
        <v>11624</v>
      </c>
      <c r="J2828" s="56" t="s">
        <v>6395</v>
      </c>
      <c r="K2828" s="56" t="s">
        <v>6396</v>
      </c>
      <c r="L2828" s="56" t="s">
        <v>7138</v>
      </c>
      <c r="M2828" s="73">
        <v>43738</v>
      </c>
      <c r="N2828" s="56"/>
      <c r="O2828" s="56"/>
      <c r="P2828" s="56" t="s">
        <v>7139</v>
      </c>
      <c r="Q2828" s="56"/>
      <c r="R2828" s="56" t="s">
        <v>7143</v>
      </c>
      <c r="S2828" s="56" t="s">
        <v>11415</v>
      </c>
      <c r="T2828" s="56" t="s">
        <v>7140</v>
      </c>
      <c r="U2828" s="57">
        <v>14227887.9</v>
      </c>
      <c r="V2828" s="57">
        <v>-651049.76</v>
      </c>
      <c r="W2828" s="57">
        <v>13576838.140000001</v>
      </c>
      <c r="X2828" s="57">
        <v>0</v>
      </c>
      <c r="Y2828" s="73">
        <v>43671</v>
      </c>
      <c r="Z2828" s="57">
        <v>-353405.56</v>
      </c>
      <c r="AA2828" s="57">
        <v>0</v>
      </c>
      <c r="AB2828" s="57">
        <v>13223432.58</v>
      </c>
      <c r="AC2828" s="57">
        <v>0</v>
      </c>
      <c r="AD2828" s="56" t="s">
        <v>9255</v>
      </c>
      <c r="AE2828" s="57">
        <v>0</v>
      </c>
      <c r="AF2828" s="57">
        <v>0</v>
      </c>
      <c r="AG2828" s="57">
        <v>0</v>
      </c>
      <c r="AI2828"/>
      <c r="AJ2828"/>
    </row>
    <row r="2829" spans="1:36">
      <c r="A2829" s="56" t="s">
        <v>151</v>
      </c>
      <c r="B2829" s="56" t="s">
        <v>11427</v>
      </c>
      <c r="C2829" s="56">
        <v>2101010050</v>
      </c>
      <c r="D2829" s="56" t="s">
        <v>43</v>
      </c>
      <c r="E2829" s="56">
        <v>2101020050</v>
      </c>
      <c r="F2829" s="56">
        <v>5401010050</v>
      </c>
      <c r="G2829" s="56" t="s">
        <v>11623</v>
      </c>
      <c r="H2829" s="56">
        <v>400400</v>
      </c>
      <c r="I2829" s="56" t="s">
        <v>11624</v>
      </c>
      <c r="J2829" s="56" t="s">
        <v>6397</v>
      </c>
      <c r="K2829" s="56" t="s">
        <v>6398</v>
      </c>
      <c r="L2829" s="56" t="s">
        <v>7138</v>
      </c>
      <c r="M2829" s="73">
        <v>43738</v>
      </c>
      <c r="N2829" s="56"/>
      <c r="O2829" s="56"/>
      <c r="P2829" s="56" t="s">
        <v>7139</v>
      </c>
      <c r="Q2829" s="56"/>
      <c r="R2829" s="56" t="s">
        <v>7143</v>
      </c>
      <c r="S2829" s="56" t="s">
        <v>11415</v>
      </c>
      <c r="T2829" s="56" t="s">
        <v>7140</v>
      </c>
      <c r="U2829" s="57">
        <v>481351.9</v>
      </c>
      <c r="V2829" s="57">
        <v>-22026.04</v>
      </c>
      <c r="W2829" s="57">
        <v>459325.86</v>
      </c>
      <c r="X2829" s="57">
        <v>0</v>
      </c>
      <c r="Y2829" s="73">
        <v>43671</v>
      </c>
      <c r="Z2829" s="57">
        <v>-11956.27</v>
      </c>
      <c r="AA2829" s="57">
        <v>0</v>
      </c>
      <c r="AB2829" s="57">
        <v>447369.59</v>
      </c>
      <c r="AC2829" s="57">
        <v>0</v>
      </c>
      <c r="AD2829" s="56" t="s">
        <v>9255</v>
      </c>
      <c r="AE2829" s="57">
        <v>0</v>
      </c>
      <c r="AF2829" s="57">
        <v>0</v>
      </c>
      <c r="AG2829" s="57">
        <v>0</v>
      </c>
      <c r="AI2829"/>
      <c r="AJ2829"/>
    </row>
    <row r="2830" spans="1:36">
      <c r="A2830" s="56" t="s">
        <v>151</v>
      </c>
      <c r="B2830" s="56" t="s">
        <v>11427</v>
      </c>
      <c r="C2830" s="56">
        <v>2101010050</v>
      </c>
      <c r="D2830" s="56" t="s">
        <v>43</v>
      </c>
      <c r="E2830" s="56">
        <v>2101020050</v>
      </c>
      <c r="F2830" s="56">
        <v>5401010050</v>
      </c>
      <c r="G2830" s="56" t="s">
        <v>11623</v>
      </c>
      <c r="H2830" s="56">
        <v>400400</v>
      </c>
      <c r="I2830" s="56" t="s">
        <v>11624</v>
      </c>
      <c r="J2830" s="56" t="s">
        <v>6399</v>
      </c>
      <c r="K2830" s="56" t="s">
        <v>6400</v>
      </c>
      <c r="L2830" s="56" t="s">
        <v>7138</v>
      </c>
      <c r="M2830" s="73">
        <v>43738</v>
      </c>
      <c r="N2830" s="56"/>
      <c r="O2830" s="56"/>
      <c r="P2830" s="56" t="s">
        <v>7139</v>
      </c>
      <c r="Q2830" s="56"/>
      <c r="R2830" s="56" t="s">
        <v>7143</v>
      </c>
      <c r="S2830" s="56" t="s">
        <v>11415</v>
      </c>
      <c r="T2830" s="56" t="s">
        <v>7140</v>
      </c>
      <c r="U2830" s="57">
        <v>33491.699999999997</v>
      </c>
      <c r="V2830" s="57">
        <v>-1532.54</v>
      </c>
      <c r="W2830" s="57">
        <v>31959.16</v>
      </c>
      <c r="X2830" s="57">
        <v>0</v>
      </c>
      <c r="Y2830" s="73">
        <v>43671</v>
      </c>
      <c r="Z2830" s="57">
        <v>-831.9</v>
      </c>
      <c r="AA2830" s="57">
        <v>0</v>
      </c>
      <c r="AB2830" s="57">
        <v>31127.26</v>
      </c>
      <c r="AC2830" s="57">
        <v>0</v>
      </c>
      <c r="AD2830" s="56" t="s">
        <v>9255</v>
      </c>
      <c r="AE2830" s="57">
        <v>0</v>
      </c>
      <c r="AF2830" s="57">
        <v>0</v>
      </c>
      <c r="AG2830" s="57">
        <v>0</v>
      </c>
      <c r="AI2830"/>
      <c r="AJ2830"/>
    </row>
    <row r="2831" spans="1:36">
      <c r="A2831" s="56" t="s">
        <v>151</v>
      </c>
      <c r="B2831" s="56" t="s">
        <v>11427</v>
      </c>
      <c r="C2831" s="56">
        <v>2101010050</v>
      </c>
      <c r="D2831" s="56" t="s">
        <v>43</v>
      </c>
      <c r="E2831" s="56">
        <v>2101020050</v>
      </c>
      <c r="F2831" s="56">
        <v>5401010050</v>
      </c>
      <c r="G2831" s="56" t="s">
        <v>11623</v>
      </c>
      <c r="H2831" s="56">
        <v>400400</v>
      </c>
      <c r="I2831" s="56" t="s">
        <v>11624</v>
      </c>
      <c r="J2831" s="56" t="s">
        <v>6403</v>
      </c>
      <c r="K2831" s="56" t="s">
        <v>6404</v>
      </c>
      <c r="L2831" s="56" t="s">
        <v>7138</v>
      </c>
      <c r="M2831" s="73">
        <v>43738</v>
      </c>
      <c r="N2831" s="56"/>
      <c r="O2831" s="56"/>
      <c r="P2831" s="56" t="s">
        <v>7139</v>
      </c>
      <c r="Q2831" s="56"/>
      <c r="R2831" s="56" t="s">
        <v>7143</v>
      </c>
      <c r="S2831" s="56" t="s">
        <v>11415</v>
      </c>
      <c r="T2831" s="56" t="s">
        <v>7140</v>
      </c>
      <c r="U2831" s="57">
        <v>1451743.8</v>
      </c>
      <c r="V2831" s="57">
        <v>-66429.919999999998</v>
      </c>
      <c r="W2831" s="57">
        <v>1385313.88</v>
      </c>
      <c r="X2831" s="57">
        <v>0</v>
      </c>
      <c r="Y2831" s="73">
        <v>43671</v>
      </c>
      <c r="Z2831" s="57">
        <v>-36059.769999999997</v>
      </c>
      <c r="AA2831" s="57">
        <v>0</v>
      </c>
      <c r="AB2831" s="57">
        <v>1349254.11</v>
      </c>
      <c r="AC2831" s="57">
        <v>0</v>
      </c>
      <c r="AD2831" s="56" t="s">
        <v>9255</v>
      </c>
      <c r="AE2831" s="57">
        <v>0</v>
      </c>
      <c r="AF2831" s="57">
        <v>0</v>
      </c>
      <c r="AG2831" s="57">
        <v>0</v>
      </c>
      <c r="AI2831"/>
      <c r="AJ2831"/>
    </row>
    <row r="2832" spans="1:36">
      <c r="A2832" s="56" t="s">
        <v>151</v>
      </c>
      <c r="B2832" s="56" t="s">
        <v>11427</v>
      </c>
      <c r="C2832" s="56">
        <v>2101010050</v>
      </c>
      <c r="D2832" s="56" t="s">
        <v>43</v>
      </c>
      <c r="E2832" s="56">
        <v>2101020050</v>
      </c>
      <c r="F2832" s="56">
        <v>5401010050</v>
      </c>
      <c r="G2832" s="56" t="s">
        <v>11623</v>
      </c>
      <c r="H2832" s="56">
        <v>400400</v>
      </c>
      <c r="I2832" s="56" t="s">
        <v>11624</v>
      </c>
      <c r="J2832" s="56" t="s">
        <v>6405</v>
      </c>
      <c r="K2832" s="56" t="s">
        <v>6406</v>
      </c>
      <c r="L2832" s="56" t="s">
        <v>7138</v>
      </c>
      <c r="M2832" s="73">
        <v>43738</v>
      </c>
      <c r="N2832" s="56"/>
      <c r="O2832" s="56"/>
      <c r="P2832" s="56" t="s">
        <v>7139</v>
      </c>
      <c r="Q2832" s="56"/>
      <c r="R2832" s="56" t="s">
        <v>7143</v>
      </c>
      <c r="S2832" s="56" t="s">
        <v>11415</v>
      </c>
      <c r="T2832" s="56" t="s">
        <v>7140</v>
      </c>
      <c r="U2832" s="57">
        <v>663165.52</v>
      </c>
      <c r="V2832" s="57">
        <v>-30345.59</v>
      </c>
      <c r="W2832" s="57">
        <v>632819.93000000005</v>
      </c>
      <c r="X2832" s="57">
        <v>0</v>
      </c>
      <c r="Y2832" s="73">
        <v>43671</v>
      </c>
      <c r="Z2832" s="57">
        <v>-16472.32</v>
      </c>
      <c r="AA2832" s="57">
        <v>0</v>
      </c>
      <c r="AB2832" s="57">
        <v>616347.61</v>
      </c>
      <c r="AC2832" s="57">
        <v>0</v>
      </c>
      <c r="AD2832" s="56" t="s">
        <v>9255</v>
      </c>
      <c r="AE2832" s="57">
        <v>0</v>
      </c>
      <c r="AF2832" s="57">
        <v>0</v>
      </c>
      <c r="AG2832" s="57">
        <v>0</v>
      </c>
      <c r="AI2832"/>
      <c r="AJ2832"/>
    </row>
    <row r="2833" spans="1:36">
      <c r="A2833" s="56" t="s">
        <v>151</v>
      </c>
      <c r="B2833" s="56" t="s">
        <v>11427</v>
      </c>
      <c r="C2833" s="56">
        <v>2101010050</v>
      </c>
      <c r="D2833" s="56" t="s">
        <v>43</v>
      </c>
      <c r="E2833" s="56">
        <v>2101020050</v>
      </c>
      <c r="F2833" s="56">
        <v>5401010050</v>
      </c>
      <c r="G2833" s="56" t="s">
        <v>11623</v>
      </c>
      <c r="H2833" s="56">
        <v>400400</v>
      </c>
      <c r="I2833" s="56" t="s">
        <v>11624</v>
      </c>
      <c r="J2833" s="56" t="s">
        <v>6407</v>
      </c>
      <c r="K2833" s="56" t="s">
        <v>6408</v>
      </c>
      <c r="L2833" s="56" t="s">
        <v>7138</v>
      </c>
      <c r="M2833" s="73">
        <v>43738</v>
      </c>
      <c r="N2833" s="56"/>
      <c r="O2833" s="56"/>
      <c r="P2833" s="56" t="s">
        <v>7139</v>
      </c>
      <c r="Q2833" s="56"/>
      <c r="R2833" s="56" t="s">
        <v>7143</v>
      </c>
      <c r="S2833" s="56" t="s">
        <v>11415</v>
      </c>
      <c r="T2833" s="56" t="s">
        <v>7140</v>
      </c>
      <c r="U2833" s="57">
        <v>1416947.21</v>
      </c>
      <c r="V2833" s="57">
        <v>-64837.67</v>
      </c>
      <c r="W2833" s="57">
        <v>1352109.54</v>
      </c>
      <c r="X2833" s="57">
        <v>0</v>
      </c>
      <c r="Y2833" s="73">
        <v>43671</v>
      </c>
      <c r="Z2833" s="57">
        <v>-35195.46</v>
      </c>
      <c r="AA2833" s="57">
        <v>0</v>
      </c>
      <c r="AB2833" s="57">
        <v>1316914.08</v>
      </c>
      <c r="AC2833" s="57">
        <v>0</v>
      </c>
      <c r="AD2833" s="56" t="s">
        <v>9255</v>
      </c>
      <c r="AE2833" s="57">
        <v>0</v>
      </c>
      <c r="AF2833" s="57">
        <v>0</v>
      </c>
      <c r="AG2833" s="57">
        <v>0</v>
      </c>
      <c r="AI2833"/>
      <c r="AJ2833"/>
    </row>
    <row r="2834" spans="1:36">
      <c r="A2834" s="56" t="s">
        <v>151</v>
      </c>
      <c r="B2834" s="56" t="s">
        <v>11427</v>
      </c>
      <c r="C2834" s="56">
        <v>2101010050</v>
      </c>
      <c r="D2834" s="56" t="s">
        <v>43</v>
      </c>
      <c r="E2834" s="56">
        <v>2101020050</v>
      </c>
      <c r="F2834" s="56">
        <v>5401010050</v>
      </c>
      <c r="G2834" s="56" t="s">
        <v>11623</v>
      </c>
      <c r="H2834" s="56">
        <v>400400</v>
      </c>
      <c r="I2834" s="56" t="s">
        <v>11624</v>
      </c>
      <c r="J2834" s="56" t="s">
        <v>6409</v>
      </c>
      <c r="K2834" s="56" t="s">
        <v>6410</v>
      </c>
      <c r="L2834" s="56" t="s">
        <v>7138</v>
      </c>
      <c r="M2834" s="73">
        <v>43738</v>
      </c>
      <c r="N2834" s="56"/>
      <c r="O2834" s="56"/>
      <c r="P2834" s="56" t="s">
        <v>7139</v>
      </c>
      <c r="Q2834" s="56"/>
      <c r="R2834" s="56" t="s">
        <v>7143</v>
      </c>
      <c r="S2834" s="56" t="s">
        <v>11415</v>
      </c>
      <c r="T2834" s="56" t="s">
        <v>7140</v>
      </c>
      <c r="U2834" s="57">
        <v>663165.52</v>
      </c>
      <c r="V2834" s="57">
        <v>-30345.59</v>
      </c>
      <c r="W2834" s="57">
        <v>632819.93000000005</v>
      </c>
      <c r="X2834" s="57">
        <v>0</v>
      </c>
      <c r="Y2834" s="73">
        <v>43671</v>
      </c>
      <c r="Z2834" s="57">
        <v>-16472.32</v>
      </c>
      <c r="AA2834" s="57">
        <v>0</v>
      </c>
      <c r="AB2834" s="57">
        <v>616347.61</v>
      </c>
      <c r="AC2834" s="57">
        <v>0</v>
      </c>
      <c r="AD2834" s="56" t="s">
        <v>9255</v>
      </c>
      <c r="AE2834" s="57">
        <v>0</v>
      </c>
      <c r="AF2834" s="57">
        <v>0</v>
      </c>
      <c r="AG2834" s="57">
        <v>0</v>
      </c>
      <c r="AI2834"/>
      <c r="AJ2834"/>
    </row>
    <row r="2835" spans="1:36">
      <c r="A2835" s="56" t="s">
        <v>151</v>
      </c>
      <c r="B2835" s="56" t="s">
        <v>11427</v>
      </c>
      <c r="C2835" s="56">
        <v>2101010050</v>
      </c>
      <c r="D2835" s="56" t="s">
        <v>43</v>
      </c>
      <c r="E2835" s="56">
        <v>2101020050</v>
      </c>
      <c r="F2835" s="56">
        <v>5401010050</v>
      </c>
      <c r="G2835" s="56" t="s">
        <v>11623</v>
      </c>
      <c r="H2835" s="56">
        <v>400400</v>
      </c>
      <c r="I2835" s="56" t="s">
        <v>11624</v>
      </c>
      <c r="J2835" s="56" t="s">
        <v>6411</v>
      </c>
      <c r="K2835" s="56" t="s">
        <v>6412</v>
      </c>
      <c r="L2835" s="56" t="s">
        <v>7138</v>
      </c>
      <c r="M2835" s="73">
        <v>43738</v>
      </c>
      <c r="N2835" s="56"/>
      <c r="O2835" s="56"/>
      <c r="P2835" s="56" t="s">
        <v>7139</v>
      </c>
      <c r="Q2835" s="56"/>
      <c r="R2835" s="56" t="s">
        <v>7143</v>
      </c>
      <c r="S2835" s="56" t="s">
        <v>11415</v>
      </c>
      <c r="T2835" s="56" t="s">
        <v>7140</v>
      </c>
      <c r="U2835" s="57">
        <v>2240322.1800000002</v>
      </c>
      <c r="V2835" s="57">
        <v>-102514.24000000001</v>
      </c>
      <c r="W2835" s="57">
        <v>2137807.94</v>
      </c>
      <c r="X2835" s="57">
        <v>0</v>
      </c>
      <c r="Y2835" s="73">
        <v>43671</v>
      </c>
      <c r="Z2835" s="57">
        <v>-55647.21</v>
      </c>
      <c r="AA2835" s="57">
        <v>0</v>
      </c>
      <c r="AB2835" s="57">
        <v>2082160.73</v>
      </c>
      <c r="AC2835" s="57">
        <v>0</v>
      </c>
      <c r="AD2835" s="56" t="s">
        <v>9255</v>
      </c>
      <c r="AE2835" s="57">
        <v>0</v>
      </c>
      <c r="AF2835" s="57">
        <v>0</v>
      </c>
      <c r="AG2835" s="57">
        <v>0</v>
      </c>
      <c r="AI2835"/>
      <c r="AJ2835"/>
    </row>
    <row r="2836" spans="1:36">
      <c r="A2836" s="56" t="s">
        <v>151</v>
      </c>
      <c r="B2836" s="56" t="s">
        <v>11427</v>
      </c>
      <c r="C2836" s="56">
        <v>2101010050</v>
      </c>
      <c r="D2836" s="56" t="s">
        <v>43</v>
      </c>
      <c r="E2836" s="56">
        <v>2101020050</v>
      </c>
      <c r="F2836" s="56">
        <v>5401010050</v>
      </c>
      <c r="G2836" s="56" t="s">
        <v>11623</v>
      </c>
      <c r="H2836" s="56">
        <v>400400</v>
      </c>
      <c r="I2836" s="56" t="s">
        <v>11624</v>
      </c>
      <c r="J2836" s="56" t="s">
        <v>6415</v>
      </c>
      <c r="K2836" s="56" t="s">
        <v>6416</v>
      </c>
      <c r="L2836" s="56" t="s">
        <v>7138</v>
      </c>
      <c r="M2836" s="73">
        <v>43738</v>
      </c>
      <c r="N2836" s="56"/>
      <c r="O2836" s="56"/>
      <c r="P2836" s="56" t="s">
        <v>7139</v>
      </c>
      <c r="Q2836" s="56"/>
      <c r="R2836" s="56" t="s">
        <v>7143</v>
      </c>
      <c r="S2836" s="56" t="s">
        <v>11415</v>
      </c>
      <c r="T2836" s="56" t="s">
        <v>7140</v>
      </c>
      <c r="U2836" s="57">
        <v>2217994.42</v>
      </c>
      <c r="V2836" s="57">
        <v>-101492.56</v>
      </c>
      <c r="W2836" s="57">
        <v>2116501.86</v>
      </c>
      <c r="X2836" s="57">
        <v>0</v>
      </c>
      <c r="Y2836" s="73">
        <v>43671</v>
      </c>
      <c r="Z2836" s="57">
        <v>-55092.62</v>
      </c>
      <c r="AA2836" s="57">
        <v>0</v>
      </c>
      <c r="AB2836" s="57">
        <v>2061409.24</v>
      </c>
      <c r="AC2836" s="57">
        <v>0</v>
      </c>
      <c r="AD2836" s="56" t="s">
        <v>9255</v>
      </c>
      <c r="AE2836" s="57">
        <v>0</v>
      </c>
      <c r="AF2836" s="57">
        <v>0</v>
      </c>
      <c r="AG2836" s="57">
        <v>0</v>
      </c>
      <c r="AI2836"/>
      <c r="AJ2836"/>
    </row>
    <row r="2837" spans="1:36">
      <c r="A2837" s="56" t="s">
        <v>151</v>
      </c>
      <c r="B2837" s="56" t="s">
        <v>11427</v>
      </c>
      <c r="C2837" s="56">
        <v>2101010050</v>
      </c>
      <c r="D2837" s="56" t="s">
        <v>43</v>
      </c>
      <c r="E2837" s="56">
        <v>2101020050</v>
      </c>
      <c r="F2837" s="56">
        <v>5401010050</v>
      </c>
      <c r="G2837" s="56" t="s">
        <v>11623</v>
      </c>
      <c r="H2837" s="56">
        <v>400400</v>
      </c>
      <c r="I2837" s="56" t="s">
        <v>11624</v>
      </c>
      <c r="J2837" s="56" t="s">
        <v>6417</v>
      </c>
      <c r="K2837" s="56" t="s">
        <v>6418</v>
      </c>
      <c r="L2837" s="56" t="s">
        <v>7138</v>
      </c>
      <c r="M2837" s="73">
        <v>43738</v>
      </c>
      <c r="N2837" s="56"/>
      <c r="O2837" s="56"/>
      <c r="P2837" s="56" t="s">
        <v>7139</v>
      </c>
      <c r="Q2837" s="56"/>
      <c r="R2837" s="56" t="s">
        <v>7143</v>
      </c>
      <c r="S2837" s="56" t="s">
        <v>11415</v>
      </c>
      <c r="T2837" s="56" t="s">
        <v>7140</v>
      </c>
      <c r="U2837" s="57">
        <v>1337495.07</v>
      </c>
      <c r="V2837" s="57">
        <v>-61202.05</v>
      </c>
      <c r="W2837" s="57">
        <v>1276293.02</v>
      </c>
      <c r="X2837" s="57">
        <v>0</v>
      </c>
      <c r="Y2837" s="73">
        <v>43671</v>
      </c>
      <c r="Z2837" s="57">
        <v>-33221.949999999997</v>
      </c>
      <c r="AA2837" s="57">
        <v>0</v>
      </c>
      <c r="AB2837" s="57">
        <v>1243071.07</v>
      </c>
      <c r="AC2837" s="57">
        <v>0</v>
      </c>
      <c r="AD2837" s="56" t="s">
        <v>9255</v>
      </c>
      <c r="AE2837" s="57">
        <v>0</v>
      </c>
      <c r="AF2837" s="57">
        <v>0</v>
      </c>
      <c r="AG2837" s="57">
        <v>0</v>
      </c>
      <c r="AI2837"/>
      <c r="AJ2837"/>
    </row>
    <row r="2838" spans="1:36">
      <c r="A2838" s="56" t="s">
        <v>151</v>
      </c>
      <c r="B2838" s="56" t="s">
        <v>11427</v>
      </c>
      <c r="C2838" s="56">
        <v>2101010050</v>
      </c>
      <c r="D2838" s="56" t="s">
        <v>43</v>
      </c>
      <c r="E2838" s="56">
        <v>2101020050</v>
      </c>
      <c r="F2838" s="56">
        <v>5401010050</v>
      </c>
      <c r="G2838" s="56" t="s">
        <v>11623</v>
      </c>
      <c r="H2838" s="56">
        <v>400400</v>
      </c>
      <c r="I2838" s="56" t="s">
        <v>11624</v>
      </c>
      <c r="J2838" s="56" t="s">
        <v>6419</v>
      </c>
      <c r="K2838" s="56" t="s">
        <v>6420</v>
      </c>
      <c r="L2838" s="56" t="s">
        <v>7138</v>
      </c>
      <c r="M2838" s="73">
        <v>43738</v>
      </c>
      <c r="N2838" s="56"/>
      <c r="O2838" s="56"/>
      <c r="P2838" s="56" t="s">
        <v>7139</v>
      </c>
      <c r="Q2838" s="56"/>
      <c r="R2838" s="56" t="s">
        <v>7143</v>
      </c>
      <c r="S2838" s="56" t="s">
        <v>11415</v>
      </c>
      <c r="T2838" s="56" t="s">
        <v>7140</v>
      </c>
      <c r="U2838" s="57">
        <v>4012484.94</v>
      </c>
      <c r="V2838" s="57">
        <v>-183606.12</v>
      </c>
      <c r="W2838" s="57">
        <v>3828878.82</v>
      </c>
      <c r="X2838" s="57">
        <v>0</v>
      </c>
      <c r="Y2838" s="73">
        <v>43671</v>
      </c>
      <c r="Z2838" s="57">
        <v>-99665.85</v>
      </c>
      <c r="AA2838" s="57">
        <v>0</v>
      </c>
      <c r="AB2838" s="57">
        <v>3729212.97</v>
      </c>
      <c r="AC2838" s="57">
        <v>0</v>
      </c>
      <c r="AD2838" s="56" t="s">
        <v>9255</v>
      </c>
      <c r="AE2838" s="57">
        <v>0</v>
      </c>
      <c r="AF2838" s="57">
        <v>0</v>
      </c>
      <c r="AG2838" s="57">
        <v>0</v>
      </c>
      <c r="AI2838"/>
      <c r="AJ2838"/>
    </row>
    <row r="2839" spans="1:36">
      <c r="A2839" s="56" t="s">
        <v>151</v>
      </c>
      <c r="B2839" s="56" t="s">
        <v>11427</v>
      </c>
      <c r="C2839" s="56">
        <v>2101010050</v>
      </c>
      <c r="D2839" s="56" t="s">
        <v>43</v>
      </c>
      <c r="E2839" s="56">
        <v>2101020050</v>
      </c>
      <c r="F2839" s="56">
        <v>5401010050</v>
      </c>
      <c r="G2839" s="56" t="s">
        <v>11623</v>
      </c>
      <c r="H2839" s="56">
        <v>400400</v>
      </c>
      <c r="I2839" s="56" t="s">
        <v>11624</v>
      </c>
      <c r="J2839" s="56" t="s">
        <v>6421</v>
      </c>
      <c r="K2839" s="56" t="s">
        <v>6422</v>
      </c>
      <c r="L2839" s="56" t="s">
        <v>7138</v>
      </c>
      <c r="M2839" s="73">
        <v>43738</v>
      </c>
      <c r="N2839" s="56"/>
      <c r="O2839" s="56"/>
      <c r="P2839" s="56" t="s">
        <v>7139</v>
      </c>
      <c r="Q2839" s="56"/>
      <c r="R2839" s="56" t="s">
        <v>7143</v>
      </c>
      <c r="S2839" s="56" t="s">
        <v>11415</v>
      </c>
      <c r="T2839" s="56" t="s">
        <v>7140</v>
      </c>
      <c r="U2839" s="57">
        <v>685930.27</v>
      </c>
      <c r="V2839" s="57">
        <v>-31387.29</v>
      </c>
      <c r="W2839" s="57">
        <v>654542.98</v>
      </c>
      <c r="X2839" s="57">
        <v>0</v>
      </c>
      <c r="Y2839" s="73">
        <v>43671</v>
      </c>
      <c r="Z2839" s="57">
        <v>-17037.78</v>
      </c>
      <c r="AA2839" s="57">
        <v>0</v>
      </c>
      <c r="AB2839" s="57">
        <v>637505.19999999995</v>
      </c>
      <c r="AC2839" s="57">
        <v>0</v>
      </c>
      <c r="AD2839" s="56" t="s">
        <v>9255</v>
      </c>
      <c r="AE2839" s="57">
        <v>0</v>
      </c>
      <c r="AF2839" s="57">
        <v>0</v>
      </c>
      <c r="AG2839" s="57">
        <v>0</v>
      </c>
      <c r="AI2839"/>
      <c r="AJ2839"/>
    </row>
    <row r="2840" spans="1:36">
      <c r="A2840" s="56" t="s">
        <v>151</v>
      </c>
      <c r="B2840" s="56" t="s">
        <v>11427</v>
      </c>
      <c r="C2840" s="56">
        <v>2101010050</v>
      </c>
      <c r="D2840" s="56" t="s">
        <v>43</v>
      </c>
      <c r="E2840" s="56">
        <v>2101020050</v>
      </c>
      <c r="F2840" s="56">
        <v>5401010050</v>
      </c>
      <c r="G2840" s="56" t="s">
        <v>11623</v>
      </c>
      <c r="H2840" s="56">
        <v>400400</v>
      </c>
      <c r="I2840" s="56" t="s">
        <v>11624</v>
      </c>
      <c r="J2840" s="56" t="s">
        <v>6423</v>
      </c>
      <c r="K2840" s="56" t="s">
        <v>6424</v>
      </c>
      <c r="L2840" s="56" t="s">
        <v>7138</v>
      </c>
      <c r="M2840" s="73">
        <v>43738</v>
      </c>
      <c r="N2840" s="56"/>
      <c r="O2840" s="56"/>
      <c r="P2840" s="56" t="s">
        <v>7139</v>
      </c>
      <c r="Q2840" s="56"/>
      <c r="R2840" s="56" t="s">
        <v>7143</v>
      </c>
      <c r="S2840" s="56" t="s">
        <v>11415</v>
      </c>
      <c r="T2840" s="56" t="s">
        <v>7140</v>
      </c>
      <c r="U2840" s="57">
        <v>880234.83</v>
      </c>
      <c r="V2840" s="57">
        <v>-40278.410000000003</v>
      </c>
      <c r="W2840" s="57">
        <v>839956.42</v>
      </c>
      <c r="X2840" s="57">
        <v>0</v>
      </c>
      <c r="Y2840" s="73">
        <v>43671</v>
      </c>
      <c r="Z2840" s="57">
        <v>-21864.09</v>
      </c>
      <c r="AA2840" s="57">
        <v>0</v>
      </c>
      <c r="AB2840" s="57">
        <v>818092.33</v>
      </c>
      <c r="AC2840" s="57">
        <v>0</v>
      </c>
      <c r="AD2840" s="56" t="s">
        <v>9255</v>
      </c>
      <c r="AE2840" s="57">
        <v>0</v>
      </c>
      <c r="AF2840" s="57">
        <v>0</v>
      </c>
      <c r="AG2840" s="57">
        <v>0</v>
      </c>
      <c r="AI2840"/>
      <c r="AJ2840"/>
    </row>
    <row r="2841" spans="1:36">
      <c r="A2841" s="56" t="s">
        <v>151</v>
      </c>
      <c r="B2841" s="56" t="s">
        <v>11427</v>
      </c>
      <c r="C2841" s="56">
        <v>2101010050</v>
      </c>
      <c r="D2841" s="56" t="s">
        <v>43</v>
      </c>
      <c r="E2841" s="56">
        <v>2101020050</v>
      </c>
      <c r="F2841" s="56">
        <v>5401010050</v>
      </c>
      <c r="G2841" s="56" t="s">
        <v>11623</v>
      </c>
      <c r="H2841" s="56">
        <v>400400</v>
      </c>
      <c r="I2841" s="56" t="s">
        <v>11624</v>
      </c>
      <c r="J2841" s="56" t="s">
        <v>6425</v>
      </c>
      <c r="K2841" s="56" t="s">
        <v>6426</v>
      </c>
      <c r="L2841" s="56" t="s">
        <v>7138</v>
      </c>
      <c r="M2841" s="73">
        <v>43738</v>
      </c>
      <c r="N2841" s="56"/>
      <c r="O2841" s="56"/>
      <c r="P2841" s="56" t="s">
        <v>7139</v>
      </c>
      <c r="Q2841" s="56"/>
      <c r="R2841" s="56" t="s">
        <v>7143</v>
      </c>
      <c r="S2841" s="56" t="s">
        <v>11415</v>
      </c>
      <c r="T2841" s="56" t="s">
        <v>7140</v>
      </c>
      <c r="U2841" s="57">
        <v>548857.13</v>
      </c>
      <c r="V2841" s="57">
        <v>-25115</v>
      </c>
      <c r="W2841" s="57">
        <v>523742.13</v>
      </c>
      <c r="X2841" s="57">
        <v>0</v>
      </c>
      <c r="Y2841" s="73">
        <v>43671</v>
      </c>
      <c r="Z2841" s="57">
        <v>-13633.03</v>
      </c>
      <c r="AA2841" s="57">
        <v>0</v>
      </c>
      <c r="AB2841" s="57">
        <v>510109.1</v>
      </c>
      <c r="AC2841" s="57">
        <v>0</v>
      </c>
      <c r="AD2841" s="56" t="s">
        <v>9255</v>
      </c>
      <c r="AE2841" s="57">
        <v>0</v>
      </c>
      <c r="AF2841" s="57">
        <v>0</v>
      </c>
      <c r="AG2841" s="57">
        <v>0</v>
      </c>
      <c r="AI2841"/>
      <c r="AJ2841"/>
    </row>
    <row r="2842" spans="1:36">
      <c r="A2842" s="56" t="s">
        <v>151</v>
      </c>
      <c r="B2842" s="56" t="s">
        <v>11427</v>
      </c>
      <c r="C2842" s="56">
        <v>2101010050</v>
      </c>
      <c r="D2842" s="56" t="s">
        <v>43</v>
      </c>
      <c r="E2842" s="56">
        <v>2101020050</v>
      </c>
      <c r="F2842" s="56">
        <v>5401010050</v>
      </c>
      <c r="G2842" s="56" t="s">
        <v>11623</v>
      </c>
      <c r="H2842" s="56">
        <v>400400</v>
      </c>
      <c r="I2842" s="56" t="s">
        <v>11624</v>
      </c>
      <c r="J2842" s="56" t="s">
        <v>6459</v>
      </c>
      <c r="K2842" s="56" t="s">
        <v>2264</v>
      </c>
      <c r="L2842" s="56" t="s">
        <v>7138</v>
      </c>
      <c r="M2842" s="73">
        <v>43738</v>
      </c>
      <c r="N2842" s="56"/>
      <c r="O2842" s="56"/>
      <c r="P2842" s="56" t="s">
        <v>7139</v>
      </c>
      <c r="Q2842" s="56"/>
      <c r="R2842" s="56" t="s">
        <v>7144</v>
      </c>
      <c r="S2842" s="56" t="s">
        <v>11415</v>
      </c>
      <c r="T2842" s="56" t="s">
        <v>7140</v>
      </c>
      <c r="U2842" s="57">
        <v>8825396.1199999992</v>
      </c>
      <c r="V2842" s="57">
        <v>-404476.35</v>
      </c>
      <c r="W2842" s="57">
        <v>8420919.7699999996</v>
      </c>
      <c r="X2842" s="57">
        <v>0</v>
      </c>
      <c r="Y2842" s="73">
        <v>43671</v>
      </c>
      <c r="Z2842" s="57">
        <v>-219195.91</v>
      </c>
      <c r="AA2842" s="57">
        <v>0</v>
      </c>
      <c r="AB2842" s="57">
        <v>8201723.8600000003</v>
      </c>
      <c r="AC2842" s="57">
        <v>0</v>
      </c>
      <c r="AD2842" s="56" t="s">
        <v>9255</v>
      </c>
      <c r="AE2842" s="57">
        <v>0</v>
      </c>
      <c r="AF2842" s="57">
        <v>0</v>
      </c>
      <c r="AG2842" s="57">
        <v>0</v>
      </c>
      <c r="AI2842"/>
      <c r="AJ2842"/>
    </row>
    <row r="2843" spans="1:36">
      <c r="A2843" s="56" t="s">
        <v>151</v>
      </c>
      <c r="B2843" s="56" t="s">
        <v>11427</v>
      </c>
      <c r="C2843" s="56">
        <v>2101010050</v>
      </c>
      <c r="D2843" s="56" t="s">
        <v>43</v>
      </c>
      <c r="E2843" s="56">
        <v>2101020050</v>
      </c>
      <c r="F2843" s="56">
        <v>5401010050</v>
      </c>
      <c r="G2843" s="56" t="s">
        <v>11623</v>
      </c>
      <c r="H2843" s="56">
        <v>400400</v>
      </c>
      <c r="I2843" s="56" t="s">
        <v>11624</v>
      </c>
      <c r="J2843" s="56" t="s">
        <v>6462</v>
      </c>
      <c r="K2843" s="56" t="s">
        <v>6463</v>
      </c>
      <c r="L2843" s="56" t="s">
        <v>7138</v>
      </c>
      <c r="M2843" s="73">
        <v>43738</v>
      </c>
      <c r="N2843" s="56"/>
      <c r="O2843" s="56"/>
      <c r="P2843" s="56" t="s">
        <v>7139</v>
      </c>
      <c r="Q2843" s="56"/>
      <c r="R2843" s="56" t="s">
        <v>7143</v>
      </c>
      <c r="S2843" s="56" t="s">
        <v>11415</v>
      </c>
      <c r="T2843" s="56" t="s">
        <v>7140</v>
      </c>
      <c r="U2843" s="57">
        <v>9568026.75</v>
      </c>
      <c r="V2843" s="57">
        <v>-437820.53</v>
      </c>
      <c r="W2843" s="57">
        <v>9130206.2200000007</v>
      </c>
      <c r="X2843" s="57">
        <v>0</v>
      </c>
      <c r="Y2843" s="73">
        <v>43671</v>
      </c>
      <c r="Z2843" s="57">
        <v>-237659.58</v>
      </c>
      <c r="AA2843" s="57">
        <v>0</v>
      </c>
      <c r="AB2843" s="57">
        <v>8892546.6400000006</v>
      </c>
      <c r="AC2843" s="57">
        <v>0</v>
      </c>
      <c r="AD2843" s="56" t="s">
        <v>9255</v>
      </c>
      <c r="AE2843" s="57">
        <v>0</v>
      </c>
      <c r="AF2843" s="57">
        <v>0</v>
      </c>
      <c r="AG2843" s="57">
        <v>0</v>
      </c>
      <c r="AI2843"/>
      <c r="AJ2843"/>
    </row>
    <row r="2844" spans="1:36">
      <c r="A2844" s="56" t="s">
        <v>151</v>
      </c>
      <c r="B2844" s="56" t="s">
        <v>11427</v>
      </c>
      <c r="C2844" s="56">
        <v>2101010050</v>
      </c>
      <c r="D2844" s="56" t="s">
        <v>43</v>
      </c>
      <c r="E2844" s="56">
        <v>2101020050</v>
      </c>
      <c r="F2844" s="56">
        <v>5401010050</v>
      </c>
      <c r="G2844" s="56" t="s">
        <v>11623</v>
      </c>
      <c r="H2844" s="56">
        <v>400400</v>
      </c>
      <c r="I2844" s="56" t="s">
        <v>11624</v>
      </c>
      <c r="J2844" s="56" t="s">
        <v>6028</v>
      </c>
      <c r="K2844" s="56" t="s">
        <v>6029</v>
      </c>
      <c r="L2844" s="56" t="s">
        <v>7138</v>
      </c>
      <c r="M2844" s="73">
        <v>43738</v>
      </c>
      <c r="N2844" s="56"/>
      <c r="O2844" s="56"/>
      <c r="P2844" s="56" t="s">
        <v>156</v>
      </c>
      <c r="Q2844" s="56"/>
      <c r="R2844" s="56" t="s">
        <v>6010</v>
      </c>
      <c r="S2844" s="56" t="s">
        <v>11415</v>
      </c>
      <c r="T2844" s="56" t="s">
        <v>7140</v>
      </c>
      <c r="U2844" s="57">
        <v>596490.80000000005</v>
      </c>
      <c r="V2844" s="57">
        <v>-31843.94</v>
      </c>
      <c r="W2844" s="57">
        <v>564646.86</v>
      </c>
      <c r="X2844" s="57">
        <v>0</v>
      </c>
      <c r="Y2844" s="73">
        <v>43671</v>
      </c>
      <c r="Z2844" s="57">
        <v>-17285.72</v>
      </c>
      <c r="AA2844" s="57">
        <v>0</v>
      </c>
      <c r="AB2844" s="57">
        <v>547361.14</v>
      </c>
      <c r="AC2844" s="57">
        <v>0</v>
      </c>
      <c r="AD2844" s="56" t="s">
        <v>9255</v>
      </c>
      <c r="AE2844" s="57">
        <v>0</v>
      </c>
      <c r="AF2844" s="57">
        <v>0</v>
      </c>
      <c r="AG2844" s="57">
        <v>0</v>
      </c>
      <c r="AI2844"/>
      <c r="AJ2844"/>
    </row>
    <row r="2845" spans="1:36">
      <c r="A2845" s="56" t="s">
        <v>151</v>
      </c>
      <c r="B2845" s="56" t="s">
        <v>11427</v>
      </c>
      <c r="C2845" s="56">
        <v>2101010050</v>
      </c>
      <c r="D2845" s="56" t="s">
        <v>43</v>
      </c>
      <c r="E2845" s="56">
        <v>2101020050</v>
      </c>
      <c r="F2845" s="56">
        <v>5401010050</v>
      </c>
      <c r="G2845" s="56" t="s">
        <v>11623</v>
      </c>
      <c r="H2845" s="56">
        <v>400400</v>
      </c>
      <c r="I2845" s="56" t="s">
        <v>11624</v>
      </c>
      <c r="J2845" s="56" t="s">
        <v>6030</v>
      </c>
      <c r="K2845" s="56" t="s">
        <v>6031</v>
      </c>
      <c r="L2845" s="56" t="s">
        <v>7138</v>
      </c>
      <c r="M2845" s="73">
        <v>43738</v>
      </c>
      <c r="N2845" s="56"/>
      <c r="O2845" s="56"/>
      <c r="P2845" s="56" t="s">
        <v>156</v>
      </c>
      <c r="Q2845" s="56"/>
      <c r="R2845" s="56" t="s">
        <v>6010</v>
      </c>
      <c r="S2845" s="56" t="s">
        <v>11415</v>
      </c>
      <c r="T2845" s="56" t="s">
        <v>7140</v>
      </c>
      <c r="U2845" s="57">
        <v>298245.28000000003</v>
      </c>
      <c r="V2845" s="57">
        <v>-15921.96</v>
      </c>
      <c r="W2845" s="57">
        <v>282323.32</v>
      </c>
      <c r="X2845" s="57">
        <v>0</v>
      </c>
      <c r="Y2845" s="73">
        <v>43671</v>
      </c>
      <c r="Z2845" s="57">
        <v>-8642.86</v>
      </c>
      <c r="AA2845" s="57">
        <v>0</v>
      </c>
      <c r="AB2845" s="57">
        <v>273680.46000000002</v>
      </c>
      <c r="AC2845" s="57">
        <v>0</v>
      </c>
      <c r="AD2845" s="56" t="s">
        <v>9255</v>
      </c>
      <c r="AE2845" s="57">
        <v>0</v>
      </c>
      <c r="AF2845" s="57">
        <v>0</v>
      </c>
      <c r="AG2845" s="57">
        <v>0</v>
      </c>
      <c r="AI2845"/>
      <c r="AJ2845"/>
    </row>
    <row r="2846" spans="1:36">
      <c r="A2846" s="56" t="s">
        <v>151</v>
      </c>
      <c r="B2846" s="56" t="s">
        <v>11427</v>
      </c>
      <c r="C2846" s="56">
        <v>2101010050</v>
      </c>
      <c r="D2846" s="56" t="s">
        <v>43</v>
      </c>
      <c r="E2846" s="56">
        <v>2101020050</v>
      </c>
      <c r="F2846" s="56">
        <v>5401010050</v>
      </c>
      <c r="G2846" s="56" t="s">
        <v>11623</v>
      </c>
      <c r="H2846" s="56">
        <v>400400</v>
      </c>
      <c r="I2846" s="56" t="s">
        <v>11624</v>
      </c>
      <c r="J2846" s="56" t="s">
        <v>6032</v>
      </c>
      <c r="K2846" s="56" t="s">
        <v>6033</v>
      </c>
      <c r="L2846" s="56" t="s">
        <v>7138</v>
      </c>
      <c r="M2846" s="73">
        <v>43738</v>
      </c>
      <c r="N2846" s="56"/>
      <c r="O2846" s="56"/>
      <c r="P2846" s="56" t="s">
        <v>156</v>
      </c>
      <c r="Q2846" s="56"/>
      <c r="R2846" s="56" t="s">
        <v>6010</v>
      </c>
      <c r="S2846" s="56" t="s">
        <v>11415</v>
      </c>
      <c r="T2846" s="56" t="s">
        <v>7140</v>
      </c>
      <c r="U2846" s="57">
        <v>894735.77</v>
      </c>
      <c r="V2846" s="57">
        <v>-47765.88</v>
      </c>
      <c r="W2846" s="57">
        <v>846969.89</v>
      </c>
      <c r="X2846" s="57">
        <v>0</v>
      </c>
      <c r="Y2846" s="73">
        <v>43671</v>
      </c>
      <c r="Z2846" s="57">
        <v>-25928.57</v>
      </c>
      <c r="AA2846" s="57">
        <v>0</v>
      </c>
      <c r="AB2846" s="57">
        <v>821041.32</v>
      </c>
      <c r="AC2846" s="57">
        <v>0</v>
      </c>
      <c r="AD2846" s="56" t="s">
        <v>9255</v>
      </c>
      <c r="AE2846" s="57">
        <v>0</v>
      </c>
      <c r="AF2846" s="57">
        <v>0</v>
      </c>
      <c r="AG2846" s="57">
        <v>0</v>
      </c>
      <c r="AI2846"/>
      <c r="AJ2846"/>
    </row>
    <row r="2847" spans="1:36">
      <c r="A2847" s="56" t="s">
        <v>151</v>
      </c>
      <c r="B2847" s="56" t="s">
        <v>11427</v>
      </c>
      <c r="C2847" s="56">
        <v>2101010050</v>
      </c>
      <c r="D2847" s="56" t="s">
        <v>43</v>
      </c>
      <c r="E2847" s="56">
        <v>2101020050</v>
      </c>
      <c r="F2847" s="56">
        <v>5401010050</v>
      </c>
      <c r="G2847" s="56" t="s">
        <v>11623</v>
      </c>
      <c r="H2847" s="56">
        <v>400400</v>
      </c>
      <c r="I2847" s="56" t="s">
        <v>11624</v>
      </c>
      <c r="J2847" s="56" t="s">
        <v>6034</v>
      </c>
      <c r="K2847" s="56" t="s">
        <v>6035</v>
      </c>
      <c r="L2847" s="56" t="s">
        <v>7138</v>
      </c>
      <c r="M2847" s="73">
        <v>43738</v>
      </c>
      <c r="N2847" s="56"/>
      <c r="O2847" s="56"/>
      <c r="P2847" s="56" t="s">
        <v>156</v>
      </c>
      <c r="Q2847" s="56"/>
      <c r="R2847" s="56" t="s">
        <v>6010</v>
      </c>
      <c r="S2847" s="56" t="s">
        <v>11415</v>
      </c>
      <c r="T2847" s="56" t="s">
        <v>7140</v>
      </c>
      <c r="U2847" s="57">
        <v>746715.92</v>
      </c>
      <c r="V2847" s="57">
        <v>-39863.769999999997</v>
      </c>
      <c r="W2847" s="57">
        <v>706852.15</v>
      </c>
      <c r="X2847" s="57">
        <v>0</v>
      </c>
      <c r="Y2847" s="73">
        <v>43671</v>
      </c>
      <c r="Z2847" s="57">
        <v>-21639.1</v>
      </c>
      <c r="AA2847" s="57">
        <v>0</v>
      </c>
      <c r="AB2847" s="57">
        <v>685213.05</v>
      </c>
      <c r="AC2847" s="57">
        <v>0</v>
      </c>
      <c r="AD2847" s="56" t="s">
        <v>9255</v>
      </c>
      <c r="AE2847" s="57">
        <v>0</v>
      </c>
      <c r="AF2847" s="57">
        <v>0</v>
      </c>
      <c r="AG2847" s="57">
        <v>0</v>
      </c>
      <c r="AI2847"/>
      <c r="AJ2847"/>
    </row>
    <row r="2848" spans="1:36">
      <c r="A2848" s="56" t="s">
        <v>151</v>
      </c>
      <c r="B2848" s="56" t="s">
        <v>11427</v>
      </c>
      <c r="C2848" s="56">
        <v>2101010050</v>
      </c>
      <c r="D2848" s="56" t="s">
        <v>43</v>
      </c>
      <c r="E2848" s="56">
        <v>2101020050</v>
      </c>
      <c r="F2848" s="56">
        <v>5401010050</v>
      </c>
      <c r="G2848" s="56" t="s">
        <v>11623</v>
      </c>
      <c r="H2848" s="56">
        <v>400400</v>
      </c>
      <c r="I2848" s="56" t="s">
        <v>11624</v>
      </c>
      <c r="J2848" s="56" t="s">
        <v>6036</v>
      </c>
      <c r="K2848" s="56" t="s">
        <v>6037</v>
      </c>
      <c r="L2848" s="56" t="s">
        <v>7138</v>
      </c>
      <c r="M2848" s="73">
        <v>43738</v>
      </c>
      <c r="N2848" s="56"/>
      <c r="O2848" s="56"/>
      <c r="P2848" s="56" t="s">
        <v>156</v>
      </c>
      <c r="Q2848" s="56"/>
      <c r="R2848" s="56" t="s">
        <v>6010</v>
      </c>
      <c r="S2848" s="56" t="s">
        <v>11415</v>
      </c>
      <c r="T2848" s="56" t="s">
        <v>7140</v>
      </c>
      <c r="U2848" s="57">
        <v>298245.28000000003</v>
      </c>
      <c r="V2848" s="57">
        <v>-15921.96</v>
      </c>
      <c r="W2848" s="57">
        <v>282323.32</v>
      </c>
      <c r="X2848" s="57">
        <v>0</v>
      </c>
      <c r="Y2848" s="73">
        <v>43671</v>
      </c>
      <c r="Z2848" s="57">
        <v>-8642.86</v>
      </c>
      <c r="AA2848" s="57">
        <v>0</v>
      </c>
      <c r="AB2848" s="57">
        <v>273680.46000000002</v>
      </c>
      <c r="AC2848" s="57">
        <v>0</v>
      </c>
      <c r="AD2848" s="56" t="s">
        <v>9255</v>
      </c>
      <c r="AE2848" s="57">
        <v>0</v>
      </c>
      <c r="AF2848" s="57">
        <v>0</v>
      </c>
      <c r="AG2848" s="57">
        <v>0</v>
      </c>
      <c r="AI2848"/>
      <c r="AJ2848"/>
    </row>
    <row r="2849" spans="1:36">
      <c r="A2849" s="56" t="s">
        <v>151</v>
      </c>
      <c r="B2849" s="56" t="s">
        <v>11427</v>
      </c>
      <c r="C2849" s="56">
        <v>2101010050</v>
      </c>
      <c r="D2849" s="56" t="s">
        <v>43</v>
      </c>
      <c r="E2849" s="56">
        <v>2101020050</v>
      </c>
      <c r="F2849" s="56">
        <v>5401010050</v>
      </c>
      <c r="G2849" s="56" t="s">
        <v>11623</v>
      </c>
      <c r="H2849" s="56">
        <v>400400</v>
      </c>
      <c r="I2849" s="56" t="s">
        <v>11624</v>
      </c>
      <c r="J2849" s="56" t="s">
        <v>6038</v>
      </c>
      <c r="K2849" s="56" t="s">
        <v>6039</v>
      </c>
      <c r="L2849" s="56" t="s">
        <v>7138</v>
      </c>
      <c r="M2849" s="73">
        <v>43738</v>
      </c>
      <c r="N2849" s="56"/>
      <c r="O2849" s="56"/>
      <c r="P2849" s="56" t="s">
        <v>156</v>
      </c>
      <c r="Q2849" s="56"/>
      <c r="R2849" s="56" t="s">
        <v>6010</v>
      </c>
      <c r="S2849" s="56" t="s">
        <v>11415</v>
      </c>
      <c r="T2849" s="56" t="s">
        <v>7140</v>
      </c>
      <c r="U2849" s="57">
        <v>373357.98</v>
      </c>
      <c r="V2849" s="57">
        <v>-19931.88</v>
      </c>
      <c r="W2849" s="57">
        <v>353426.1</v>
      </c>
      <c r="X2849" s="57">
        <v>0</v>
      </c>
      <c r="Y2849" s="73">
        <v>43671</v>
      </c>
      <c r="Z2849" s="57">
        <v>-10819.55</v>
      </c>
      <c r="AA2849" s="57">
        <v>0</v>
      </c>
      <c r="AB2849" s="57">
        <v>342606.55</v>
      </c>
      <c r="AC2849" s="57">
        <v>0</v>
      </c>
      <c r="AD2849" s="56" t="s">
        <v>9255</v>
      </c>
      <c r="AE2849" s="57">
        <v>0</v>
      </c>
      <c r="AF2849" s="57">
        <v>0</v>
      </c>
      <c r="AG2849" s="57">
        <v>0</v>
      </c>
      <c r="AI2849"/>
      <c r="AJ2849"/>
    </row>
    <row r="2850" spans="1:36">
      <c r="A2850" s="56" t="s">
        <v>151</v>
      </c>
      <c r="B2850" s="56" t="s">
        <v>11427</v>
      </c>
      <c r="C2850" s="56">
        <v>2101010050</v>
      </c>
      <c r="D2850" s="56" t="s">
        <v>43</v>
      </c>
      <c r="E2850" s="56">
        <v>2101020050</v>
      </c>
      <c r="F2850" s="56">
        <v>5401010050</v>
      </c>
      <c r="G2850" s="56" t="s">
        <v>11623</v>
      </c>
      <c r="H2850" s="56">
        <v>400400</v>
      </c>
      <c r="I2850" s="56" t="s">
        <v>11624</v>
      </c>
      <c r="J2850" s="56" t="s">
        <v>6040</v>
      </c>
      <c r="K2850" s="56" t="s">
        <v>6041</v>
      </c>
      <c r="L2850" s="56" t="s">
        <v>7138</v>
      </c>
      <c r="M2850" s="73">
        <v>43738</v>
      </c>
      <c r="N2850" s="56"/>
      <c r="O2850" s="56"/>
      <c r="P2850" s="56" t="s">
        <v>156</v>
      </c>
      <c r="Q2850" s="56"/>
      <c r="R2850" s="56" t="s">
        <v>6010</v>
      </c>
      <c r="S2850" s="56" t="s">
        <v>11415</v>
      </c>
      <c r="T2850" s="56" t="s">
        <v>7140</v>
      </c>
      <c r="U2850" s="57">
        <v>1571988.19</v>
      </c>
      <c r="V2850" s="57">
        <v>-83921.31</v>
      </c>
      <c r="W2850" s="57">
        <v>1488066.88</v>
      </c>
      <c r="X2850" s="57">
        <v>0</v>
      </c>
      <c r="Y2850" s="73">
        <v>43671</v>
      </c>
      <c r="Z2850" s="57">
        <v>-45554.69</v>
      </c>
      <c r="AA2850" s="57">
        <v>0</v>
      </c>
      <c r="AB2850" s="57">
        <v>1442512.19</v>
      </c>
      <c r="AC2850" s="57">
        <v>0</v>
      </c>
      <c r="AD2850" s="56" t="s">
        <v>9255</v>
      </c>
      <c r="AE2850" s="57">
        <v>0</v>
      </c>
      <c r="AF2850" s="57">
        <v>0</v>
      </c>
      <c r="AG2850" s="57">
        <v>0</v>
      </c>
      <c r="AI2850"/>
      <c r="AJ2850"/>
    </row>
    <row r="2851" spans="1:36">
      <c r="A2851" s="56" t="s">
        <v>151</v>
      </c>
      <c r="B2851" s="56" t="s">
        <v>11427</v>
      </c>
      <c r="C2851" s="56">
        <v>2101010050</v>
      </c>
      <c r="D2851" s="56" t="s">
        <v>43</v>
      </c>
      <c r="E2851" s="56">
        <v>2101020050</v>
      </c>
      <c r="F2851" s="56">
        <v>5401010050</v>
      </c>
      <c r="G2851" s="56" t="s">
        <v>11623</v>
      </c>
      <c r="H2851" s="56">
        <v>400400</v>
      </c>
      <c r="I2851" s="56" t="s">
        <v>11624</v>
      </c>
      <c r="J2851" s="56" t="s">
        <v>6042</v>
      </c>
      <c r="K2851" s="56" t="s">
        <v>6043</v>
      </c>
      <c r="L2851" s="56" t="s">
        <v>7138</v>
      </c>
      <c r="M2851" s="73">
        <v>43738</v>
      </c>
      <c r="N2851" s="56"/>
      <c r="O2851" s="56"/>
      <c r="P2851" s="56" t="s">
        <v>156</v>
      </c>
      <c r="Q2851" s="56"/>
      <c r="R2851" s="56" t="s">
        <v>6010</v>
      </c>
      <c r="S2851" s="56" t="s">
        <v>11415</v>
      </c>
      <c r="T2851" s="56" t="s">
        <v>7140</v>
      </c>
      <c r="U2851" s="57">
        <v>671603.05</v>
      </c>
      <c r="V2851" s="57">
        <v>-35853.83</v>
      </c>
      <c r="W2851" s="57">
        <v>635749.22</v>
      </c>
      <c r="X2851" s="57">
        <v>0</v>
      </c>
      <c r="Y2851" s="73">
        <v>43671</v>
      </c>
      <c r="Z2851" s="57">
        <v>-19462.400000000001</v>
      </c>
      <c r="AA2851" s="57">
        <v>0</v>
      </c>
      <c r="AB2851" s="57">
        <v>616286.81999999995</v>
      </c>
      <c r="AC2851" s="57">
        <v>0</v>
      </c>
      <c r="AD2851" s="56" t="s">
        <v>9255</v>
      </c>
      <c r="AE2851" s="57">
        <v>0</v>
      </c>
      <c r="AF2851" s="57">
        <v>0</v>
      </c>
      <c r="AG2851" s="57">
        <v>0</v>
      </c>
      <c r="AI2851"/>
      <c r="AJ2851"/>
    </row>
    <row r="2852" spans="1:36">
      <c r="A2852" s="56" t="s">
        <v>151</v>
      </c>
      <c r="B2852" s="56" t="s">
        <v>11427</v>
      </c>
      <c r="C2852" s="56">
        <v>2101010050</v>
      </c>
      <c r="D2852" s="56" t="s">
        <v>43</v>
      </c>
      <c r="E2852" s="56">
        <v>2101020050</v>
      </c>
      <c r="F2852" s="56">
        <v>5401010050</v>
      </c>
      <c r="G2852" s="56" t="s">
        <v>11623</v>
      </c>
      <c r="H2852" s="56">
        <v>400400</v>
      </c>
      <c r="I2852" s="56" t="s">
        <v>11624</v>
      </c>
      <c r="J2852" s="56" t="s">
        <v>6044</v>
      </c>
      <c r="K2852" s="56" t="s">
        <v>6045</v>
      </c>
      <c r="L2852" s="56" t="s">
        <v>7138</v>
      </c>
      <c r="M2852" s="73">
        <v>43738</v>
      </c>
      <c r="N2852" s="56"/>
      <c r="O2852" s="56"/>
      <c r="P2852" s="56" t="s">
        <v>7139</v>
      </c>
      <c r="Q2852" s="56"/>
      <c r="R2852" s="56" t="s">
        <v>6010</v>
      </c>
      <c r="S2852" s="56" t="s">
        <v>11415</v>
      </c>
      <c r="T2852" s="56" t="s">
        <v>7140</v>
      </c>
      <c r="U2852" s="57">
        <v>596490.80000000005</v>
      </c>
      <c r="V2852" s="57">
        <v>-27294.65</v>
      </c>
      <c r="W2852" s="57">
        <v>569196.15</v>
      </c>
      <c r="X2852" s="57">
        <v>0</v>
      </c>
      <c r="Y2852" s="73">
        <v>43671</v>
      </c>
      <c r="Z2852" s="57">
        <v>-14816.2</v>
      </c>
      <c r="AA2852" s="57">
        <v>0</v>
      </c>
      <c r="AB2852" s="57">
        <v>554379.94999999995</v>
      </c>
      <c r="AC2852" s="57">
        <v>0</v>
      </c>
      <c r="AD2852" s="56" t="s">
        <v>9255</v>
      </c>
      <c r="AE2852" s="57">
        <v>0</v>
      </c>
      <c r="AF2852" s="57">
        <v>0</v>
      </c>
      <c r="AG2852" s="57">
        <v>0</v>
      </c>
      <c r="AI2852"/>
      <c r="AJ2852"/>
    </row>
    <row r="2853" spans="1:36">
      <c r="A2853" s="56" t="s">
        <v>151</v>
      </c>
      <c r="B2853" s="56" t="s">
        <v>11427</v>
      </c>
      <c r="C2853" s="56">
        <v>2101010050</v>
      </c>
      <c r="D2853" s="56" t="s">
        <v>43</v>
      </c>
      <c r="E2853" s="56">
        <v>2101020050</v>
      </c>
      <c r="F2853" s="56">
        <v>5401010050</v>
      </c>
      <c r="G2853" s="56" t="s">
        <v>11623</v>
      </c>
      <c r="H2853" s="56">
        <v>400400</v>
      </c>
      <c r="I2853" s="56" t="s">
        <v>11624</v>
      </c>
      <c r="J2853" s="56" t="s">
        <v>6046</v>
      </c>
      <c r="K2853" s="56" t="s">
        <v>6047</v>
      </c>
      <c r="L2853" s="56" t="s">
        <v>7138</v>
      </c>
      <c r="M2853" s="73">
        <v>43738</v>
      </c>
      <c r="N2853" s="56"/>
      <c r="O2853" s="56"/>
      <c r="P2853" s="56" t="s">
        <v>156</v>
      </c>
      <c r="Q2853" s="56"/>
      <c r="R2853" s="56" t="s">
        <v>6010</v>
      </c>
      <c r="S2853" s="56" t="s">
        <v>11415</v>
      </c>
      <c r="T2853" s="56" t="s">
        <v>7140</v>
      </c>
      <c r="U2853" s="57">
        <v>821828.63</v>
      </c>
      <c r="V2853" s="57">
        <v>-43873.69</v>
      </c>
      <c r="W2853" s="57">
        <v>777954.94</v>
      </c>
      <c r="X2853" s="57">
        <v>0</v>
      </c>
      <c r="Y2853" s="73">
        <v>43671</v>
      </c>
      <c r="Z2853" s="57">
        <v>-23815.79</v>
      </c>
      <c r="AA2853" s="57">
        <v>0</v>
      </c>
      <c r="AB2853" s="57">
        <v>754139.15</v>
      </c>
      <c r="AC2853" s="57">
        <v>0</v>
      </c>
      <c r="AD2853" s="56" t="s">
        <v>9255</v>
      </c>
      <c r="AE2853" s="57">
        <v>0</v>
      </c>
      <c r="AF2853" s="57">
        <v>0</v>
      </c>
      <c r="AG2853" s="57">
        <v>0</v>
      </c>
      <c r="AI2853"/>
      <c r="AJ2853"/>
    </row>
    <row r="2854" spans="1:36">
      <c r="A2854" s="56" t="s">
        <v>151</v>
      </c>
      <c r="B2854" s="56" t="s">
        <v>11427</v>
      </c>
      <c r="C2854" s="56">
        <v>2101010050</v>
      </c>
      <c r="D2854" s="56" t="s">
        <v>43</v>
      </c>
      <c r="E2854" s="56">
        <v>2101020050</v>
      </c>
      <c r="F2854" s="56">
        <v>5401010050</v>
      </c>
      <c r="G2854" s="56" t="s">
        <v>11623</v>
      </c>
      <c r="H2854" s="56">
        <v>400400</v>
      </c>
      <c r="I2854" s="56" t="s">
        <v>11624</v>
      </c>
      <c r="J2854" s="56" t="s">
        <v>6048</v>
      </c>
      <c r="K2854" s="56" t="s">
        <v>6049</v>
      </c>
      <c r="L2854" s="56" t="s">
        <v>7138</v>
      </c>
      <c r="M2854" s="73">
        <v>43738</v>
      </c>
      <c r="N2854" s="56"/>
      <c r="O2854" s="56"/>
      <c r="P2854" s="56" t="s">
        <v>156</v>
      </c>
      <c r="Q2854" s="56"/>
      <c r="R2854" s="56" t="s">
        <v>6010</v>
      </c>
      <c r="S2854" s="56" t="s">
        <v>11415</v>
      </c>
      <c r="T2854" s="56" t="s">
        <v>7140</v>
      </c>
      <c r="U2854" s="57">
        <v>671603.05</v>
      </c>
      <c r="V2854" s="57">
        <v>-35853.83</v>
      </c>
      <c r="W2854" s="57">
        <v>635749.22</v>
      </c>
      <c r="X2854" s="57">
        <v>0</v>
      </c>
      <c r="Y2854" s="73">
        <v>43671</v>
      </c>
      <c r="Z2854" s="57">
        <v>-19462.400000000001</v>
      </c>
      <c r="AA2854" s="57">
        <v>0</v>
      </c>
      <c r="AB2854" s="57">
        <v>616286.81999999995</v>
      </c>
      <c r="AC2854" s="57">
        <v>0</v>
      </c>
      <c r="AD2854" s="56" t="s">
        <v>9255</v>
      </c>
      <c r="AE2854" s="57">
        <v>0</v>
      </c>
      <c r="AF2854" s="57">
        <v>0</v>
      </c>
      <c r="AG2854" s="57">
        <v>0</v>
      </c>
      <c r="AI2854"/>
      <c r="AJ2854"/>
    </row>
    <row r="2855" spans="1:36">
      <c r="A2855" s="56" t="s">
        <v>151</v>
      </c>
      <c r="B2855" s="56" t="s">
        <v>11427</v>
      </c>
      <c r="C2855" s="56">
        <v>2101010050</v>
      </c>
      <c r="D2855" s="56" t="s">
        <v>43</v>
      </c>
      <c r="E2855" s="56">
        <v>2101020050</v>
      </c>
      <c r="F2855" s="56">
        <v>5401010050</v>
      </c>
      <c r="G2855" s="56" t="s">
        <v>11623</v>
      </c>
      <c r="H2855" s="56">
        <v>400400</v>
      </c>
      <c r="I2855" s="56" t="s">
        <v>11624</v>
      </c>
      <c r="J2855" s="56" t="s">
        <v>6050</v>
      </c>
      <c r="K2855" s="56" t="s">
        <v>6051</v>
      </c>
      <c r="L2855" s="56" t="s">
        <v>7138</v>
      </c>
      <c r="M2855" s="73">
        <v>43738</v>
      </c>
      <c r="N2855" s="56"/>
      <c r="O2855" s="56"/>
      <c r="P2855" s="56" t="s">
        <v>156</v>
      </c>
      <c r="Q2855" s="56"/>
      <c r="R2855" s="56" t="s">
        <v>6010</v>
      </c>
      <c r="S2855" s="56" t="s">
        <v>11415</v>
      </c>
      <c r="T2855" s="56" t="s">
        <v>7140</v>
      </c>
      <c r="U2855" s="57">
        <v>373357.98</v>
      </c>
      <c r="V2855" s="57">
        <v>-19931.88</v>
      </c>
      <c r="W2855" s="57">
        <v>353426.1</v>
      </c>
      <c r="X2855" s="57">
        <v>0</v>
      </c>
      <c r="Y2855" s="73">
        <v>43671</v>
      </c>
      <c r="Z2855" s="57">
        <v>-10819.55</v>
      </c>
      <c r="AA2855" s="57">
        <v>0</v>
      </c>
      <c r="AB2855" s="57">
        <v>342606.55</v>
      </c>
      <c r="AC2855" s="57">
        <v>0</v>
      </c>
      <c r="AD2855" s="56" t="s">
        <v>9255</v>
      </c>
      <c r="AE2855" s="57">
        <v>0</v>
      </c>
      <c r="AF2855" s="57">
        <v>0</v>
      </c>
      <c r="AG2855" s="57">
        <v>0</v>
      </c>
      <c r="AI2855"/>
      <c r="AJ2855"/>
    </row>
    <row r="2856" spans="1:36">
      <c r="A2856" s="56" t="s">
        <v>151</v>
      </c>
      <c r="B2856" s="56" t="s">
        <v>11427</v>
      </c>
      <c r="C2856" s="56">
        <v>2101010050</v>
      </c>
      <c r="D2856" s="56" t="s">
        <v>43</v>
      </c>
      <c r="E2856" s="56">
        <v>2101020050</v>
      </c>
      <c r="F2856" s="56">
        <v>5401010050</v>
      </c>
      <c r="G2856" s="56" t="s">
        <v>11623</v>
      </c>
      <c r="H2856" s="56">
        <v>400400</v>
      </c>
      <c r="I2856" s="56" t="s">
        <v>11624</v>
      </c>
      <c r="J2856" s="56" t="s">
        <v>6052</v>
      </c>
      <c r="K2856" s="56" t="s">
        <v>6053</v>
      </c>
      <c r="L2856" s="56" t="s">
        <v>7138</v>
      </c>
      <c r="M2856" s="73">
        <v>43738</v>
      </c>
      <c r="N2856" s="56"/>
      <c r="O2856" s="56"/>
      <c r="P2856" s="56" t="s">
        <v>7139</v>
      </c>
      <c r="Q2856" s="56"/>
      <c r="R2856" s="56" t="s">
        <v>6010</v>
      </c>
      <c r="S2856" s="56" t="s">
        <v>11415</v>
      </c>
      <c r="T2856" s="56" t="s">
        <v>7140</v>
      </c>
      <c r="U2856" s="57">
        <v>3251615.29</v>
      </c>
      <c r="V2856" s="57">
        <v>-148789.71</v>
      </c>
      <c r="W2856" s="57">
        <v>3102825.58</v>
      </c>
      <c r="X2856" s="57">
        <v>0</v>
      </c>
      <c r="Y2856" s="73">
        <v>43671</v>
      </c>
      <c r="Z2856" s="57">
        <v>-80766.66</v>
      </c>
      <c r="AA2856" s="57">
        <v>0</v>
      </c>
      <c r="AB2856" s="57">
        <v>3022058.92</v>
      </c>
      <c r="AC2856" s="57">
        <v>0</v>
      </c>
      <c r="AD2856" s="56" t="s">
        <v>9255</v>
      </c>
      <c r="AE2856" s="57">
        <v>0</v>
      </c>
      <c r="AF2856" s="57">
        <v>0</v>
      </c>
      <c r="AG2856" s="57">
        <v>0</v>
      </c>
      <c r="AI2856"/>
      <c r="AJ2856"/>
    </row>
    <row r="2857" spans="1:36">
      <c r="A2857" s="56" t="s">
        <v>151</v>
      </c>
      <c r="B2857" s="56" t="s">
        <v>11427</v>
      </c>
      <c r="C2857" s="56">
        <v>2101010050</v>
      </c>
      <c r="D2857" s="56" t="s">
        <v>43</v>
      </c>
      <c r="E2857" s="56">
        <v>2101020050</v>
      </c>
      <c r="F2857" s="56">
        <v>5401010050</v>
      </c>
      <c r="G2857" s="56" t="s">
        <v>11623</v>
      </c>
      <c r="H2857" s="56">
        <v>400400</v>
      </c>
      <c r="I2857" s="56" t="s">
        <v>11624</v>
      </c>
      <c r="J2857" s="56" t="s">
        <v>6054</v>
      </c>
      <c r="K2857" s="56" t="s">
        <v>6055</v>
      </c>
      <c r="L2857" s="56" t="s">
        <v>7138</v>
      </c>
      <c r="M2857" s="73">
        <v>43738</v>
      </c>
      <c r="N2857" s="56"/>
      <c r="O2857" s="56"/>
      <c r="P2857" s="56" t="s">
        <v>7139</v>
      </c>
      <c r="Q2857" s="56"/>
      <c r="R2857" s="56" t="s">
        <v>6010</v>
      </c>
      <c r="S2857" s="56" t="s">
        <v>11415</v>
      </c>
      <c r="T2857" s="56" t="s">
        <v>7140</v>
      </c>
      <c r="U2857" s="57">
        <v>5156580.8099999996</v>
      </c>
      <c r="V2857" s="57">
        <v>-235958.47</v>
      </c>
      <c r="W2857" s="57">
        <v>4920622.34</v>
      </c>
      <c r="X2857" s="57">
        <v>0</v>
      </c>
      <c r="Y2857" s="73">
        <v>43671</v>
      </c>
      <c r="Z2857" s="57">
        <v>-128083.97</v>
      </c>
      <c r="AA2857" s="57">
        <v>0</v>
      </c>
      <c r="AB2857" s="57">
        <v>4792538.37</v>
      </c>
      <c r="AC2857" s="57">
        <v>0</v>
      </c>
      <c r="AD2857" s="56" t="s">
        <v>9255</v>
      </c>
      <c r="AE2857" s="57">
        <v>0</v>
      </c>
      <c r="AF2857" s="57">
        <v>0</v>
      </c>
      <c r="AG2857" s="57">
        <v>0</v>
      </c>
      <c r="AI2857"/>
      <c r="AJ2857"/>
    </row>
    <row r="2858" spans="1:36">
      <c r="A2858" s="56" t="s">
        <v>151</v>
      </c>
      <c r="B2858" s="56" t="s">
        <v>11427</v>
      </c>
      <c r="C2858" s="56">
        <v>2101010050</v>
      </c>
      <c r="D2858" s="56" t="s">
        <v>43</v>
      </c>
      <c r="E2858" s="56">
        <v>2101020050</v>
      </c>
      <c r="F2858" s="56">
        <v>5401010050</v>
      </c>
      <c r="G2858" s="56" t="s">
        <v>11623</v>
      </c>
      <c r="H2858" s="56">
        <v>400400</v>
      </c>
      <c r="I2858" s="56" t="s">
        <v>11624</v>
      </c>
      <c r="J2858" s="56" t="s">
        <v>6056</v>
      </c>
      <c r="K2858" s="56" t="s">
        <v>6057</v>
      </c>
      <c r="L2858" s="56" t="s">
        <v>7138</v>
      </c>
      <c r="M2858" s="73">
        <v>43738</v>
      </c>
      <c r="N2858" s="56"/>
      <c r="O2858" s="56"/>
      <c r="P2858" s="56" t="s">
        <v>7139</v>
      </c>
      <c r="Q2858" s="56"/>
      <c r="R2858" s="56" t="s">
        <v>6010</v>
      </c>
      <c r="S2858" s="56" t="s">
        <v>11415</v>
      </c>
      <c r="T2858" s="56" t="s">
        <v>7140</v>
      </c>
      <c r="U2858" s="57">
        <v>2356879.6800000002</v>
      </c>
      <c r="V2858" s="57">
        <v>-107847.77</v>
      </c>
      <c r="W2858" s="57">
        <v>2249031.91</v>
      </c>
      <c r="X2858" s="57">
        <v>0</v>
      </c>
      <c r="Y2858" s="73">
        <v>43671</v>
      </c>
      <c r="Z2858" s="57">
        <v>-58542.38</v>
      </c>
      <c r="AA2858" s="57">
        <v>0</v>
      </c>
      <c r="AB2858" s="57">
        <v>2190489.5299999998</v>
      </c>
      <c r="AC2858" s="57">
        <v>0</v>
      </c>
      <c r="AD2858" s="56" t="s">
        <v>9255</v>
      </c>
      <c r="AE2858" s="57">
        <v>0</v>
      </c>
      <c r="AF2858" s="57">
        <v>0</v>
      </c>
      <c r="AG2858" s="57">
        <v>0</v>
      </c>
      <c r="AI2858"/>
      <c r="AJ2858"/>
    </row>
    <row r="2859" spans="1:36">
      <c r="A2859" s="56" t="s">
        <v>151</v>
      </c>
      <c r="B2859" s="56" t="s">
        <v>11427</v>
      </c>
      <c r="C2859" s="56">
        <v>2101010050</v>
      </c>
      <c r="D2859" s="56" t="s">
        <v>43</v>
      </c>
      <c r="E2859" s="56">
        <v>2101020050</v>
      </c>
      <c r="F2859" s="56">
        <v>5401010050</v>
      </c>
      <c r="G2859" s="56" t="s">
        <v>11623</v>
      </c>
      <c r="H2859" s="56">
        <v>400400</v>
      </c>
      <c r="I2859" s="56" t="s">
        <v>11624</v>
      </c>
      <c r="J2859" s="56" t="s">
        <v>6058</v>
      </c>
      <c r="K2859" s="56" t="s">
        <v>6059</v>
      </c>
      <c r="L2859" s="56" t="s">
        <v>7138</v>
      </c>
      <c r="M2859" s="73">
        <v>43738</v>
      </c>
      <c r="N2859" s="56"/>
      <c r="O2859" s="56"/>
      <c r="P2859" s="56" t="s">
        <v>7139</v>
      </c>
      <c r="Q2859" s="56"/>
      <c r="R2859" s="56" t="s">
        <v>6010</v>
      </c>
      <c r="S2859" s="56" t="s">
        <v>11415</v>
      </c>
      <c r="T2859" s="56" t="s">
        <v>7140</v>
      </c>
      <c r="U2859" s="57">
        <v>1195186.71</v>
      </c>
      <c r="V2859" s="57">
        <v>-54690.2</v>
      </c>
      <c r="W2859" s="57">
        <v>1140496.51</v>
      </c>
      <c r="X2859" s="57">
        <v>0</v>
      </c>
      <c r="Y2859" s="73">
        <v>43671</v>
      </c>
      <c r="Z2859" s="57">
        <v>-29687.16</v>
      </c>
      <c r="AA2859" s="57">
        <v>0</v>
      </c>
      <c r="AB2859" s="57">
        <v>1110809.3500000001</v>
      </c>
      <c r="AC2859" s="57">
        <v>0</v>
      </c>
      <c r="AD2859" s="56" t="s">
        <v>9255</v>
      </c>
      <c r="AE2859" s="57">
        <v>0</v>
      </c>
      <c r="AF2859" s="57">
        <v>0</v>
      </c>
      <c r="AG2859" s="57">
        <v>0</v>
      </c>
      <c r="AI2859"/>
      <c r="AJ2859"/>
    </row>
    <row r="2860" spans="1:36">
      <c r="A2860" s="56" t="s">
        <v>151</v>
      </c>
      <c r="B2860" s="56" t="s">
        <v>11427</v>
      </c>
      <c r="C2860" s="56">
        <v>2101010050</v>
      </c>
      <c r="D2860" s="56" t="s">
        <v>43</v>
      </c>
      <c r="E2860" s="56">
        <v>2101020050</v>
      </c>
      <c r="F2860" s="56">
        <v>5401010050</v>
      </c>
      <c r="G2860" s="56" t="s">
        <v>11623</v>
      </c>
      <c r="H2860" s="56">
        <v>400400</v>
      </c>
      <c r="I2860" s="56" t="s">
        <v>11624</v>
      </c>
      <c r="J2860" s="56" t="s">
        <v>6060</v>
      </c>
      <c r="K2860" s="56" t="s">
        <v>1205</v>
      </c>
      <c r="L2860" s="56" t="s">
        <v>7138</v>
      </c>
      <c r="M2860" s="73">
        <v>43738</v>
      </c>
      <c r="N2860" s="56"/>
      <c r="O2860" s="56"/>
      <c r="P2860" s="56" t="s">
        <v>7139</v>
      </c>
      <c r="Q2860" s="56"/>
      <c r="R2860" s="56" t="s">
        <v>6010</v>
      </c>
      <c r="S2860" s="56" t="s">
        <v>11415</v>
      </c>
      <c r="T2860" s="56" t="s">
        <v>7140</v>
      </c>
      <c r="U2860" s="57">
        <v>2990307.83</v>
      </c>
      <c r="V2860" s="57">
        <v>-136832.62</v>
      </c>
      <c r="W2860" s="57">
        <v>2853475.21</v>
      </c>
      <c r="X2860" s="57">
        <v>0</v>
      </c>
      <c r="Y2860" s="73">
        <v>43671</v>
      </c>
      <c r="Z2860" s="57">
        <v>-74276.06</v>
      </c>
      <c r="AA2860" s="57">
        <v>0</v>
      </c>
      <c r="AB2860" s="57">
        <v>2779199.15</v>
      </c>
      <c r="AC2860" s="57">
        <v>0</v>
      </c>
      <c r="AD2860" s="56" t="s">
        <v>9255</v>
      </c>
      <c r="AE2860" s="57">
        <v>0</v>
      </c>
      <c r="AF2860" s="57">
        <v>0</v>
      </c>
      <c r="AG2860" s="57">
        <v>0</v>
      </c>
      <c r="AI2860"/>
      <c r="AJ2860"/>
    </row>
    <row r="2861" spans="1:36">
      <c r="A2861" s="56" t="s">
        <v>151</v>
      </c>
      <c r="B2861" s="56" t="s">
        <v>11427</v>
      </c>
      <c r="C2861" s="56">
        <v>2101010050</v>
      </c>
      <c r="D2861" s="56" t="s">
        <v>43</v>
      </c>
      <c r="E2861" s="56">
        <v>2101020050</v>
      </c>
      <c r="F2861" s="56">
        <v>5401010050</v>
      </c>
      <c r="G2861" s="56" t="s">
        <v>11623</v>
      </c>
      <c r="H2861" s="56">
        <v>400400</v>
      </c>
      <c r="I2861" s="56" t="s">
        <v>11624</v>
      </c>
      <c r="J2861" s="56" t="s">
        <v>6061</v>
      </c>
      <c r="K2861" s="56" t="s">
        <v>6062</v>
      </c>
      <c r="L2861" s="56" t="s">
        <v>7138</v>
      </c>
      <c r="M2861" s="73">
        <v>43738</v>
      </c>
      <c r="N2861" s="56"/>
      <c r="O2861" s="56"/>
      <c r="P2861" s="56" t="s">
        <v>7139</v>
      </c>
      <c r="Q2861" s="56"/>
      <c r="R2861" s="56" t="s">
        <v>6010</v>
      </c>
      <c r="S2861" s="56" t="s">
        <v>11415</v>
      </c>
      <c r="T2861" s="56" t="s">
        <v>7140</v>
      </c>
      <c r="U2861" s="57">
        <v>1531607.13</v>
      </c>
      <c r="V2861" s="57">
        <v>-70084.36</v>
      </c>
      <c r="W2861" s="57">
        <v>1461522.77</v>
      </c>
      <c r="X2861" s="57">
        <v>0</v>
      </c>
      <c r="Y2861" s="73">
        <v>43671</v>
      </c>
      <c r="Z2861" s="57">
        <v>-38043.49</v>
      </c>
      <c r="AA2861" s="57">
        <v>0</v>
      </c>
      <c r="AB2861" s="57">
        <v>1423479.28</v>
      </c>
      <c r="AC2861" s="57">
        <v>0</v>
      </c>
      <c r="AD2861" s="56" t="s">
        <v>9255</v>
      </c>
      <c r="AE2861" s="57">
        <v>0</v>
      </c>
      <c r="AF2861" s="57">
        <v>0</v>
      </c>
      <c r="AG2861" s="57">
        <v>0</v>
      </c>
      <c r="AI2861"/>
      <c r="AJ2861"/>
    </row>
    <row r="2862" spans="1:36">
      <c r="A2862" s="56" t="s">
        <v>151</v>
      </c>
      <c r="B2862" s="56" t="s">
        <v>11427</v>
      </c>
      <c r="C2862" s="56">
        <v>2101010050</v>
      </c>
      <c r="D2862" s="56" t="s">
        <v>43</v>
      </c>
      <c r="E2862" s="56">
        <v>2101020050</v>
      </c>
      <c r="F2862" s="56">
        <v>5401010050</v>
      </c>
      <c r="G2862" s="56" t="s">
        <v>11623</v>
      </c>
      <c r="H2862" s="56">
        <v>400400</v>
      </c>
      <c r="I2862" s="56" t="s">
        <v>11624</v>
      </c>
      <c r="J2862" s="56" t="s">
        <v>6063</v>
      </c>
      <c r="K2862" s="56" t="s">
        <v>6064</v>
      </c>
      <c r="L2862" s="56" t="s">
        <v>7138</v>
      </c>
      <c r="M2862" s="73">
        <v>43738</v>
      </c>
      <c r="N2862" s="56"/>
      <c r="O2862" s="56"/>
      <c r="P2862" s="56" t="s">
        <v>7139</v>
      </c>
      <c r="Q2862" s="56"/>
      <c r="R2862" s="56" t="s">
        <v>6010</v>
      </c>
      <c r="S2862" s="56" t="s">
        <v>11415</v>
      </c>
      <c r="T2862" s="56" t="s">
        <v>7140</v>
      </c>
      <c r="U2862" s="57">
        <v>13006083.810000001</v>
      </c>
      <c r="V2862" s="57">
        <v>-586971.25</v>
      </c>
      <c r="W2862" s="57">
        <v>12419112.560000001</v>
      </c>
      <c r="X2862" s="57">
        <v>0</v>
      </c>
      <c r="Y2862" s="73">
        <v>43671</v>
      </c>
      <c r="Z2862" s="57">
        <v>-323281.68</v>
      </c>
      <c r="AA2862" s="57">
        <v>0</v>
      </c>
      <c r="AB2862" s="57">
        <v>12095830.880000001</v>
      </c>
      <c r="AC2862" s="57">
        <v>0</v>
      </c>
      <c r="AD2862" s="56" t="s">
        <v>9255</v>
      </c>
      <c r="AE2862" s="57">
        <v>0</v>
      </c>
      <c r="AF2862" s="57">
        <v>0</v>
      </c>
      <c r="AG2862" s="57">
        <v>0</v>
      </c>
      <c r="AI2862"/>
      <c r="AJ2862"/>
    </row>
    <row r="2863" spans="1:36">
      <c r="A2863" s="56" t="s">
        <v>151</v>
      </c>
      <c r="B2863" s="56" t="s">
        <v>11427</v>
      </c>
      <c r="C2863" s="56">
        <v>2101010050</v>
      </c>
      <c r="D2863" s="56" t="s">
        <v>43</v>
      </c>
      <c r="E2863" s="56">
        <v>2101020050</v>
      </c>
      <c r="F2863" s="56">
        <v>5401010050</v>
      </c>
      <c r="G2863" s="56" t="s">
        <v>11623</v>
      </c>
      <c r="H2863" s="56">
        <v>400400</v>
      </c>
      <c r="I2863" s="56" t="s">
        <v>11624</v>
      </c>
      <c r="J2863" s="56" t="s">
        <v>6065</v>
      </c>
      <c r="K2863" s="56" t="s">
        <v>6066</v>
      </c>
      <c r="L2863" s="56" t="s">
        <v>7138</v>
      </c>
      <c r="M2863" s="73">
        <v>43738</v>
      </c>
      <c r="N2863" s="56"/>
      <c r="O2863" s="56"/>
      <c r="P2863" s="56" t="s">
        <v>7139</v>
      </c>
      <c r="Q2863" s="56"/>
      <c r="R2863" s="56" t="s">
        <v>6010</v>
      </c>
      <c r="S2863" s="56" t="s">
        <v>11415</v>
      </c>
      <c r="T2863" s="56" t="s">
        <v>7140</v>
      </c>
      <c r="U2863" s="57">
        <v>2318704.23</v>
      </c>
      <c r="V2863" s="57">
        <v>-106100.9</v>
      </c>
      <c r="W2863" s="57">
        <v>2212603.33</v>
      </c>
      <c r="X2863" s="57">
        <v>0</v>
      </c>
      <c r="Y2863" s="73">
        <v>43671</v>
      </c>
      <c r="Z2863" s="57">
        <v>-57594.14</v>
      </c>
      <c r="AA2863" s="57">
        <v>0</v>
      </c>
      <c r="AB2863" s="57">
        <v>2155009.19</v>
      </c>
      <c r="AC2863" s="57">
        <v>0</v>
      </c>
      <c r="AD2863" s="56" t="s">
        <v>9255</v>
      </c>
      <c r="AE2863" s="57">
        <v>0</v>
      </c>
      <c r="AF2863" s="57">
        <v>0</v>
      </c>
      <c r="AG2863" s="57">
        <v>0</v>
      </c>
      <c r="AI2863"/>
      <c r="AJ2863"/>
    </row>
    <row r="2864" spans="1:36">
      <c r="A2864" s="56" t="s">
        <v>151</v>
      </c>
      <c r="B2864" s="56" t="s">
        <v>11427</v>
      </c>
      <c r="C2864" s="56">
        <v>2101010050</v>
      </c>
      <c r="D2864" s="56" t="s">
        <v>43</v>
      </c>
      <c r="E2864" s="56">
        <v>2101020050</v>
      </c>
      <c r="F2864" s="56">
        <v>5401010050</v>
      </c>
      <c r="G2864" s="56" t="s">
        <v>11623</v>
      </c>
      <c r="H2864" s="56">
        <v>400400</v>
      </c>
      <c r="I2864" s="56" t="s">
        <v>11624</v>
      </c>
      <c r="J2864" s="56" t="s">
        <v>6067</v>
      </c>
      <c r="K2864" s="56" t="s">
        <v>2174</v>
      </c>
      <c r="L2864" s="56" t="s">
        <v>7138</v>
      </c>
      <c r="M2864" s="73">
        <v>43738</v>
      </c>
      <c r="N2864" s="56"/>
      <c r="O2864" s="56"/>
      <c r="P2864" s="56" t="s">
        <v>156</v>
      </c>
      <c r="Q2864" s="56"/>
      <c r="R2864" s="56" t="s">
        <v>6010</v>
      </c>
      <c r="S2864" s="56" t="s">
        <v>11415</v>
      </c>
      <c r="T2864" s="56" t="s">
        <v>7140</v>
      </c>
      <c r="U2864" s="57">
        <v>22309637.25</v>
      </c>
      <c r="V2864" s="57">
        <v>-1393473.55</v>
      </c>
      <c r="W2864" s="57">
        <v>20916163.699999999</v>
      </c>
      <c r="X2864" s="57">
        <v>0</v>
      </c>
      <c r="Y2864" s="73">
        <v>43671</v>
      </c>
      <c r="Z2864" s="57">
        <v>-639967.85</v>
      </c>
      <c r="AA2864" s="57">
        <v>0</v>
      </c>
      <c r="AB2864" s="57">
        <v>20276195.850000001</v>
      </c>
      <c r="AC2864" s="57">
        <v>0</v>
      </c>
      <c r="AD2864" s="56" t="s">
        <v>9255</v>
      </c>
      <c r="AE2864" s="57">
        <v>0</v>
      </c>
      <c r="AF2864" s="57">
        <v>0</v>
      </c>
      <c r="AG2864" s="57">
        <v>0</v>
      </c>
      <c r="AI2864"/>
      <c r="AJ2864"/>
    </row>
    <row r="2865" spans="1:36">
      <c r="A2865" s="56" t="s">
        <v>151</v>
      </c>
      <c r="B2865" s="56" t="s">
        <v>11427</v>
      </c>
      <c r="C2865" s="56">
        <v>2101010050</v>
      </c>
      <c r="D2865" s="56" t="s">
        <v>43</v>
      </c>
      <c r="E2865" s="56">
        <v>2101020050</v>
      </c>
      <c r="F2865" s="56">
        <v>5401010050</v>
      </c>
      <c r="G2865" s="56" t="s">
        <v>11623</v>
      </c>
      <c r="H2865" s="56">
        <v>400400</v>
      </c>
      <c r="I2865" s="56" t="s">
        <v>11624</v>
      </c>
      <c r="J2865" s="56" t="s">
        <v>6068</v>
      </c>
      <c r="K2865" s="56" t="s">
        <v>6069</v>
      </c>
      <c r="L2865" s="56" t="s">
        <v>7138</v>
      </c>
      <c r="M2865" s="73">
        <v>43738</v>
      </c>
      <c r="N2865" s="56"/>
      <c r="O2865" s="56"/>
      <c r="P2865" s="56" t="s">
        <v>7139</v>
      </c>
      <c r="Q2865" s="56"/>
      <c r="R2865" s="56" t="s">
        <v>6010</v>
      </c>
      <c r="S2865" s="56" t="s">
        <v>11415</v>
      </c>
      <c r="T2865" s="56" t="s">
        <v>7140</v>
      </c>
      <c r="U2865" s="57">
        <v>1835501.57</v>
      </c>
      <c r="V2865" s="57">
        <v>-83990.18</v>
      </c>
      <c r="W2865" s="57">
        <v>1751511.39</v>
      </c>
      <c r="X2865" s="57">
        <v>0</v>
      </c>
      <c r="Y2865" s="73">
        <v>43671</v>
      </c>
      <c r="Z2865" s="57">
        <v>-45591.9</v>
      </c>
      <c r="AA2865" s="57">
        <v>0</v>
      </c>
      <c r="AB2865" s="57">
        <v>1705919.49</v>
      </c>
      <c r="AC2865" s="57">
        <v>0</v>
      </c>
      <c r="AD2865" s="56" t="s">
        <v>9255</v>
      </c>
      <c r="AE2865" s="57">
        <v>0</v>
      </c>
      <c r="AF2865" s="57">
        <v>0</v>
      </c>
      <c r="AG2865" s="57">
        <v>0</v>
      </c>
      <c r="AI2865"/>
      <c r="AJ2865"/>
    </row>
    <row r="2866" spans="1:36">
      <c r="A2866" s="56" t="s">
        <v>151</v>
      </c>
      <c r="B2866" s="56" t="s">
        <v>11427</v>
      </c>
      <c r="C2866" s="56">
        <v>2101010050</v>
      </c>
      <c r="D2866" s="56" t="s">
        <v>43</v>
      </c>
      <c r="E2866" s="56">
        <v>2101020050</v>
      </c>
      <c r="F2866" s="56">
        <v>5401010050</v>
      </c>
      <c r="G2866" s="56" t="s">
        <v>11623</v>
      </c>
      <c r="H2866" s="56">
        <v>400400</v>
      </c>
      <c r="I2866" s="56" t="s">
        <v>11624</v>
      </c>
      <c r="J2866" s="56" t="s">
        <v>6070</v>
      </c>
      <c r="K2866" s="56" t="s">
        <v>6071</v>
      </c>
      <c r="L2866" s="56" t="s">
        <v>7138</v>
      </c>
      <c r="M2866" s="73">
        <v>43738</v>
      </c>
      <c r="N2866" s="56"/>
      <c r="O2866" s="56"/>
      <c r="P2866" s="56" t="s">
        <v>7139</v>
      </c>
      <c r="Q2866" s="56"/>
      <c r="R2866" s="56" t="s">
        <v>6010</v>
      </c>
      <c r="S2866" s="56" t="s">
        <v>11415</v>
      </c>
      <c r="T2866" s="56" t="s">
        <v>7140</v>
      </c>
      <c r="U2866" s="57">
        <v>1123517.58</v>
      </c>
      <c r="V2866" s="57">
        <v>-51410.71</v>
      </c>
      <c r="W2866" s="57">
        <v>1072106.8700000001</v>
      </c>
      <c r="X2866" s="57">
        <v>0</v>
      </c>
      <c r="Y2866" s="73">
        <v>43671</v>
      </c>
      <c r="Z2866" s="57">
        <v>-27906.98</v>
      </c>
      <c r="AA2866" s="57">
        <v>0</v>
      </c>
      <c r="AB2866" s="57">
        <v>1044199.89</v>
      </c>
      <c r="AC2866" s="57">
        <v>0</v>
      </c>
      <c r="AD2866" s="56" t="s">
        <v>9255</v>
      </c>
      <c r="AE2866" s="57">
        <v>0</v>
      </c>
      <c r="AF2866" s="57">
        <v>0</v>
      </c>
      <c r="AG2866" s="57">
        <v>0</v>
      </c>
      <c r="AI2866"/>
      <c r="AJ2866"/>
    </row>
    <row r="2867" spans="1:36">
      <c r="A2867" s="56" t="s">
        <v>151</v>
      </c>
      <c r="B2867" s="56" t="s">
        <v>11427</v>
      </c>
      <c r="C2867" s="56">
        <v>2101010050</v>
      </c>
      <c r="D2867" s="56" t="s">
        <v>43</v>
      </c>
      <c r="E2867" s="56">
        <v>2101020050</v>
      </c>
      <c r="F2867" s="56">
        <v>5401010050</v>
      </c>
      <c r="G2867" s="56" t="s">
        <v>11623</v>
      </c>
      <c r="H2867" s="56">
        <v>400400</v>
      </c>
      <c r="I2867" s="56" t="s">
        <v>11624</v>
      </c>
      <c r="J2867" s="56" t="s">
        <v>6072</v>
      </c>
      <c r="K2867" s="56" t="s">
        <v>6073</v>
      </c>
      <c r="L2867" s="56" t="s">
        <v>7138</v>
      </c>
      <c r="M2867" s="73">
        <v>43738</v>
      </c>
      <c r="N2867" s="56"/>
      <c r="O2867" s="56"/>
      <c r="P2867" s="56" t="s">
        <v>7139</v>
      </c>
      <c r="Q2867" s="56"/>
      <c r="R2867" s="56" t="s">
        <v>6010</v>
      </c>
      <c r="S2867" s="56" t="s">
        <v>11415</v>
      </c>
      <c r="T2867" s="56" t="s">
        <v>7140</v>
      </c>
      <c r="U2867" s="57">
        <v>2316498.64</v>
      </c>
      <c r="V2867" s="57">
        <v>-105999.98</v>
      </c>
      <c r="W2867" s="57">
        <v>2210498.66</v>
      </c>
      <c r="X2867" s="57">
        <v>0</v>
      </c>
      <c r="Y2867" s="73">
        <v>43671</v>
      </c>
      <c r="Z2867" s="57">
        <v>-57539.360000000001</v>
      </c>
      <c r="AA2867" s="57">
        <v>0</v>
      </c>
      <c r="AB2867" s="57">
        <v>2152959.2999999998</v>
      </c>
      <c r="AC2867" s="57">
        <v>0</v>
      </c>
      <c r="AD2867" s="56" t="s">
        <v>9255</v>
      </c>
      <c r="AE2867" s="57">
        <v>0</v>
      </c>
      <c r="AF2867" s="57">
        <v>0</v>
      </c>
      <c r="AG2867" s="57">
        <v>0</v>
      </c>
      <c r="AI2867"/>
      <c r="AJ2867"/>
    </row>
    <row r="2868" spans="1:36">
      <c r="A2868" s="56" t="s">
        <v>151</v>
      </c>
      <c r="B2868" s="56" t="s">
        <v>11427</v>
      </c>
      <c r="C2868" s="56">
        <v>2101010050</v>
      </c>
      <c r="D2868" s="56" t="s">
        <v>43</v>
      </c>
      <c r="E2868" s="56">
        <v>2101020050</v>
      </c>
      <c r="F2868" s="56">
        <v>5401010050</v>
      </c>
      <c r="G2868" s="56" t="s">
        <v>11623</v>
      </c>
      <c r="H2868" s="56">
        <v>400400</v>
      </c>
      <c r="I2868" s="56" t="s">
        <v>11624</v>
      </c>
      <c r="J2868" s="56" t="s">
        <v>6074</v>
      </c>
      <c r="K2868" s="56" t="s">
        <v>6075</v>
      </c>
      <c r="L2868" s="56" t="s">
        <v>7138</v>
      </c>
      <c r="M2868" s="73">
        <v>43738</v>
      </c>
      <c r="N2868" s="56"/>
      <c r="O2868" s="56"/>
      <c r="P2868" s="56" t="s">
        <v>7139</v>
      </c>
      <c r="Q2868" s="56"/>
      <c r="R2868" s="56" t="s">
        <v>6010</v>
      </c>
      <c r="S2868" s="56" t="s">
        <v>11415</v>
      </c>
      <c r="T2868" s="56" t="s">
        <v>7140</v>
      </c>
      <c r="U2868" s="57">
        <v>1008023.92</v>
      </c>
      <c r="V2868" s="57">
        <v>-46125.87</v>
      </c>
      <c r="W2868" s="57">
        <v>961898.05</v>
      </c>
      <c r="X2868" s="57">
        <v>0</v>
      </c>
      <c r="Y2868" s="73">
        <v>43671</v>
      </c>
      <c r="Z2868" s="57">
        <v>-25038.240000000002</v>
      </c>
      <c r="AA2868" s="57">
        <v>0</v>
      </c>
      <c r="AB2868" s="57">
        <v>936859.81</v>
      </c>
      <c r="AC2868" s="57">
        <v>0</v>
      </c>
      <c r="AD2868" s="56" t="s">
        <v>9255</v>
      </c>
      <c r="AE2868" s="57">
        <v>0</v>
      </c>
      <c r="AF2868" s="57">
        <v>0</v>
      </c>
      <c r="AG2868" s="57">
        <v>0</v>
      </c>
      <c r="AI2868"/>
      <c r="AJ2868"/>
    </row>
    <row r="2869" spans="1:36">
      <c r="A2869" s="56" t="s">
        <v>151</v>
      </c>
      <c r="B2869" s="56" t="s">
        <v>11427</v>
      </c>
      <c r="C2869" s="56">
        <v>2101010050</v>
      </c>
      <c r="D2869" s="56" t="s">
        <v>43</v>
      </c>
      <c r="E2869" s="56">
        <v>2101020050</v>
      </c>
      <c r="F2869" s="56">
        <v>5401010050</v>
      </c>
      <c r="G2869" s="56" t="s">
        <v>11623</v>
      </c>
      <c r="H2869" s="56">
        <v>400400</v>
      </c>
      <c r="I2869" s="56" t="s">
        <v>11624</v>
      </c>
      <c r="J2869" s="56" t="s">
        <v>6076</v>
      </c>
      <c r="K2869" s="56" t="s">
        <v>6077</v>
      </c>
      <c r="L2869" s="56" t="s">
        <v>7138</v>
      </c>
      <c r="M2869" s="73">
        <v>43738</v>
      </c>
      <c r="N2869" s="56"/>
      <c r="O2869" s="56"/>
      <c r="P2869" s="56" t="s">
        <v>7139</v>
      </c>
      <c r="Q2869" s="56"/>
      <c r="R2869" s="56" t="s">
        <v>6010</v>
      </c>
      <c r="S2869" s="56" t="s">
        <v>11415</v>
      </c>
      <c r="T2869" s="56" t="s">
        <v>7140</v>
      </c>
      <c r="U2869" s="57">
        <v>2168478.5099999998</v>
      </c>
      <c r="V2869" s="57">
        <v>-99226.78</v>
      </c>
      <c r="W2869" s="57">
        <v>2069251.73</v>
      </c>
      <c r="X2869" s="57">
        <v>0</v>
      </c>
      <c r="Y2869" s="73">
        <v>43671</v>
      </c>
      <c r="Z2869" s="57">
        <v>-53862.69</v>
      </c>
      <c r="AA2869" s="57">
        <v>0</v>
      </c>
      <c r="AB2869" s="57">
        <v>2015389.04</v>
      </c>
      <c r="AC2869" s="57">
        <v>0</v>
      </c>
      <c r="AD2869" s="56" t="s">
        <v>9255</v>
      </c>
      <c r="AE2869" s="57">
        <v>0</v>
      </c>
      <c r="AF2869" s="57">
        <v>0</v>
      </c>
      <c r="AG2869" s="57">
        <v>0</v>
      </c>
      <c r="AI2869"/>
      <c r="AJ2869"/>
    </row>
    <row r="2870" spans="1:36">
      <c r="A2870" s="56" t="s">
        <v>151</v>
      </c>
      <c r="B2870" s="56" t="s">
        <v>11427</v>
      </c>
      <c r="C2870" s="56">
        <v>2101010050</v>
      </c>
      <c r="D2870" s="56" t="s">
        <v>43</v>
      </c>
      <c r="E2870" s="56">
        <v>2101020050</v>
      </c>
      <c r="F2870" s="56">
        <v>5401010050</v>
      </c>
      <c r="G2870" s="56" t="s">
        <v>11623</v>
      </c>
      <c r="H2870" s="56">
        <v>400400</v>
      </c>
      <c r="I2870" s="56" t="s">
        <v>11624</v>
      </c>
      <c r="J2870" s="56" t="s">
        <v>6078</v>
      </c>
      <c r="K2870" s="56" t="s">
        <v>6079</v>
      </c>
      <c r="L2870" s="56" t="s">
        <v>7138</v>
      </c>
      <c r="M2870" s="73">
        <v>43738</v>
      </c>
      <c r="N2870" s="56"/>
      <c r="O2870" s="56"/>
      <c r="P2870" s="56" t="s">
        <v>7139</v>
      </c>
      <c r="Q2870" s="56"/>
      <c r="R2870" s="56" t="s">
        <v>6010</v>
      </c>
      <c r="S2870" s="56" t="s">
        <v>11415</v>
      </c>
      <c r="T2870" s="56" t="s">
        <v>7140</v>
      </c>
      <c r="U2870" s="57">
        <v>4783222.72</v>
      </c>
      <c r="V2870" s="57">
        <v>-218874.09</v>
      </c>
      <c r="W2870" s="57">
        <v>4564348.63</v>
      </c>
      <c r="X2870" s="57">
        <v>0</v>
      </c>
      <c r="Y2870" s="73">
        <v>43671</v>
      </c>
      <c r="Z2870" s="57">
        <v>-118810.15</v>
      </c>
      <c r="AA2870" s="57">
        <v>0</v>
      </c>
      <c r="AB2870" s="57">
        <v>4445538.4800000004</v>
      </c>
      <c r="AC2870" s="57">
        <v>0</v>
      </c>
      <c r="AD2870" s="56" t="s">
        <v>9255</v>
      </c>
      <c r="AE2870" s="57">
        <v>0</v>
      </c>
      <c r="AF2870" s="57">
        <v>0</v>
      </c>
      <c r="AG2870" s="57">
        <v>0</v>
      </c>
      <c r="AI2870"/>
      <c r="AJ2870"/>
    </row>
    <row r="2871" spans="1:36">
      <c r="A2871" s="56" t="s">
        <v>151</v>
      </c>
      <c r="B2871" s="56" t="s">
        <v>11427</v>
      </c>
      <c r="C2871" s="56">
        <v>2101010050</v>
      </c>
      <c r="D2871" s="56" t="s">
        <v>43</v>
      </c>
      <c r="E2871" s="56">
        <v>2101020050</v>
      </c>
      <c r="F2871" s="56">
        <v>5401010050</v>
      </c>
      <c r="G2871" s="56" t="s">
        <v>11623</v>
      </c>
      <c r="H2871" s="56">
        <v>400400</v>
      </c>
      <c r="I2871" s="56" t="s">
        <v>11624</v>
      </c>
      <c r="J2871" s="56" t="s">
        <v>6080</v>
      </c>
      <c r="K2871" s="56" t="s">
        <v>6081</v>
      </c>
      <c r="L2871" s="56" t="s">
        <v>7138</v>
      </c>
      <c r="M2871" s="73">
        <v>43738</v>
      </c>
      <c r="N2871" s="56"/>
      <c r="O2871" s="56"/>
      <c r="P2871" s="56" t="s">
        <v>156</v>
      </c>
      <c r="Q2871" s="56"/>
      <c r="R2871" s="56" t="s">
        <v>6010</v>
      </c>
      <c r="S2871" s="56" t="s">
        <v>11415</v>
      </c>
      <c r="T2871" s="56" t="s">
        <v>7140</v>
      </c>
      <c r="U2871" s="57">
        <v>1456494.71</v>
      </c>
      <c r="V2871" s="57">
        <v>-77755.63</v>
      </c>
      <c r="W2871" s="57">
        <v>1378739.08</v>
      </c>
      <c r="X2871" s="57">
        <v>0</v>
      </c>
      <c r="Y2871" s="73">
        <v>43671</v>
      </c>
      <c r="Z2871" s="57">
        <v>-42207.8</v>
      </c>
      <c r="AA2871" s="57">
        <v>0</v>
      </c>
      <c r="AB2871" s="57">
        <v>1336531.28</v>
      </c>
      <c r="AC2871" s="57">
        <v>0</v>
      </c>
      <c r="AD2871" s="56" t="s">
        <v>9255</v>
      </c>
      <c r="AE2871" s="57">
        <v>0</v>
      </c>
      <c r="AF2871" s="57">
        <v>0</v>
      </c>
      <c r="AG2871" s="57">
        <v>0</v>
      </c>
      <c r="AI2871"/>
      <c r="AJ2871"/>
    </row>
    <row r="2872" spans="1:36">
      <c r="A2872" s="56" t="s">
        <v>151</v>
      </c>
      <c r="B2872" s="56" t="s">
        <v>11427</v>
      </c>
      <c r="C2872" s="56">
        <v>2101010050</v>
      </c>
      <c r="D2872" s="56" t="s">
        <v>43</v>
      </c>
      <c r="E2872" s="56">
        <v>2101020050</v>
      </c>
      <c r="F2872" s="56">
        <v>5401010050</v>
      </c>
      <c r="G2872" s="56" t="s">
        <v>11623</v>
      </c>
      <c r="H2872" s="56">
        <v>400400</v>
      </c>
      <c r="I2872" s="56" t="s">
        <v>11624</v>
      </c>
      <c r="J2872" s="56" t="s">
        <v>6082</v>
      </c>
      <c r="K2872" s="56" t="s">
        <v>6083</v>
      </c>
      <c r="L2872" s="56" t="s">
        <v>7138</v>
      </c>
      <c r="M2872" s="73">
        <v>43738</v>
      </c>
      <c r="N2872" s="56"/>
      <c r="O2872" s="56"/>
      <c r="P2872" s="56" t="s">
        <v>156</v>
      </c>
      <c r="Q2872" s="56"/>
      <c r="R2872" s="56" t="s">
        <v>6010</v>
      </c>
      <c r="S2872" s="56" t="s">
        <v>11415</v>
      </c>
      <c r="T2872" s="56" t="s">
        <v>7140</v>
      </c>
      <c r="U2872" s="57">
        <v>523583.51</v>
      </c>
      <c r="V2872" s="57">
        <v>-27951.75</v>
      </c>
      <c r="W2872" s="57">
        <v>495631.76</v>
      </c>
      <c r="X2872" s="57">
        <v>0</v>
      </c>
      <c r="Y2872" s="73">
        <v>43671</v>
      </c>
      <c r="Z2872" s="57">
        <v>-15172.94</v>
      </c>
      <c r="AA2872" s="57">
        <v>0</v>
      </c>
      <c r="AB2872" s="57">
        <v>480458.82</v>
      </c>
      <c r="AC2872" s="57">
        <v>0</v>
      </c>
      <c r="AD2872" s="56" t="s">
        <v>9255</v>
      </c>
      <c r="AE2872" s="57">
        <v>0</v>
      </c>
      <c r="AF2872" s="57">
        <v>0</v>
      </c>
      <c r="AG2872" s="57">
        <v>0</v>
      </c>
      <c r="AI2872"/>
      <c r="AJ2872"/>
    </row>
    <row r="2873" spans="1:36">
      <c r="A2873" s="56" t="s">
        <v>151</v>
      </c>
      <c r="B2873" s="56" t="s">
        <v>11427</v>
      </c>
      <c r="C2873" s="56">
        <v>2101010050</v>
      </c>
      <c r="D2873" s="56" t="s">
        <v>43</v>
      </c>
      <c r="E2873" s="56">
        <v>2101020050</v>
      </c>
      <c r="F2873" s="56">
        <v>5401010050</v>
      </c>
      <c r="G2873" s="56" t="s">
        <v>11623</v>
      </c>
      <c r="H2873" s="56">
        <v>400400</v>
      </c>
      <c r="I2873" s="56" t="s">
        <v>11624</v>
      </c>
      <c r="J2873" s="56" t="s">
        <v>6084</v>
      </c>
      <c r="K2873" s="56" t="s">
        <v>6085</v>
      </c>
      <c r="L2873" s="56" t="s">
        <v>7138</v>
      </c>
      <c r="M2873" s="73">
        <v>43738</v>
      </c>
      <c r="N2873" s="56"/>
      <c r="O2873" s="56"/>
      <c r="P2873" s="56" t="s">
        <v>156</v>
      </c>
      <c r="Q2873" s="56"/>
      <c r="R2873" s="56" t="s">
        <v>6010</v>
      </c>
      <c r="S2873" s="56" t="s">
        <v>11415</v>
      </c>
      <c r="T2873" s="56" t="s">
        <v>7140</v>
      </c>
      <c r="U2873" s="57">
        <v>746715.92</v>
      </c>
      <c r="V2873" s="57">
        <v>-39863.769999999997</v>
      </c>
      <c r="W2873" s="57">
        <v>706852.15</v>
      </c>
      <c r="X2873" s="57">
        <v>0</v>
      </c>
      <c r="Y2873" s="73">
        <v>43671</v>
      </c>
      <c r="Z2873" s="57">
        <v>-21639.1</v>
      </c>
      <c r="AA2873" s="57">
        <v>0</v>
      </c>
      <c r="AB2873" s="57">
        <v>685213.05</v>
      </c>
      <c r="AC2873" s="57">
        <v>0</v>
      </c>
      <c r="AD2873" s="56" t="s">
        <v>9255</v>
      </c>
      <c r="AE2873" s="57">
        <v>0</v>
      </c>
      <c r="AF2873" s="57">
        <v>0</v>
      </c>
      <c r="AG2873" s="57">
        <v>0</v>
      </c>
      <c r="AI2873"/>
      <c r="AJ2873"/>
    </row>
    <row r="2874" spans="1:36">
      <c r="A2874" s="56" t="s">
        <v>151</v>
      </c>
      <c r="B2874" s="56" t="s">
        <v>11427</v>
      </c>
      <c r="C2874" s="56">
        <v>2101010050</v>
      </c>
      <c r="D2874" s="56" t="s">
        <v>43</v>
      </c>
      <c r="E2874" s="56">
        <v>2101020050</v>
      </c>
      <c r="F2874" s="56">
        <v>5401010050</v>
      </c>
      <c r="G2874" s="56" t="s">
        <v>11623</v>
      </c>
      <c r="H2874" s="56">
        <v>400400</v>
      </c>
      <c r="I2874" s="56" t="s">
        <v>11624</v>
      </c>
      <c r="J2874" s="56" t="s">
        <v>6086</v>
      </c>
      <c r="K2874" s="56" t="s">
        <v>6087</v>
      </c>
      <c r="L2874" s="56" t="s">
        <v>7138</v>
      </c>
      <c r="M2874" s="73">
        <v>43738</v>
      </c>
      <c r="N2874" s="56"/>
      <c r="O2874" s="56"/>
      <c r="P2874" s="56" t="s">
        <v>156</v>
      </c>
      <c r="Q2874" s="56"/>
      <c r="R2874" s="56" t="s">
        <v>6010</v>
      </c>
      <c r="S2874" s="56" t="s">
        <v>11415</v>
      </c>
      <c r="T2874" s="56" t="s">
        <v>7140</v>
      </c>
      <c r="U2874" s="57">
        <v>821828.63</v>
      </c>
      <c r="V2874" s="57">
        <v>-43873.69</v>
      </c>
      <c r="W2874" s="57">
        <v>777954.94</v>
      </c>
      <c r="X2874" s="57">
        <v>0</v>
      </c>
      <c r="Y2874" s="73">
        <v>43671</v>
      </c>
      <c r="Z2874" s="57">
        <v>-23815.79</v>
      </c>
      <c r="AA2874" s="57">
        <v>0</v>
      </c>
      <c r="AB2874" s="57">
        <v>754139.15</v>
      </c>
      <c r="AC2874" s="57">
        <v>0</v>
      </c>
      <c r="AD2874" s="56" t="s">
        <v>9255</v>
      </c>
      <c r="AE2874" s="57">
        <v>0</v>
      </c>
      <c r="AF2874" s="57">
        <v>0</v>
      </c>
      <c r="AG2874" s="57">
        <v>0</v>
      </c>
      <c r="AI2874"/>
      <c r="AJ2874"/>
    </row>
    <row r="2875" spans="1:36">
      <c r="A2875" s="56" t="s">
        <v>151</v>
      </c>
      <c r="B2875" s="56" t="s">
        <v>11427</v>
      </c>
      <c r="C2875" s="56">
        <v>2101010050</v>
      </c>
      <c r="D2875" s="56" t="s">
        <v>43</v>
      </c>
      <c r="E2875" s="56">
        <v>2101020050</v>
      </c>
      <c r="F2875" s="56">
        <v>5401010050</v>
      </c>
      <c r="G2875" s="56" t="s">
        <v>11623</v>
      </c>
      <c r="H2875" s="56">
        <v>400400</v>
      </c>
      <c r="I2875" s="56" t="s">
        <v>11624</v>
      </c>
      <c r="J2875" s="56" t="s">
        <v>6088</v>
      </c>
      <c r="K2875" s="56" t="s">
        <v>6089</v>
      </c>
      <c r="L2875" s="56" t="s">
        <v>7138</v>
      </c>
      <c r="M2875" s="73">
        <v>43738</v>
      </c>
      <c r="N2875" s="56"/>
      <c r="O2875" s="56"/>
      <c r="P2875" s="56" t="s">
        <v>156</v>
      </c>
      <c r="Q2875" s="56"/>
      <c r="R2875" s="56" t="s">
        <v>6010</v>
      </c>
      <c r="S2875" s="56" t="s">
        <v>11415</v>
      </c>
      <c r="T2875" s="56" t="s">
        <v>7140</v>
      </c>
      <c r="U2875" s="57">
        <v>821828.63</v>
      </c>
      <c r="V2875" s="57">
        <v>-43873.69</v>
      </c>
      <c r="W2875" s="57">
        <v>777954.94</v>
      </c>
      <c r="X2875" s="57">
        <v>0</v>
      </c>
      <c r="Y2875" s="73">
        <v>43671</v>
      </c>
      <c r="Z2875" s="57">
        <v>-23815.79</v>
      </c>
      <c r="AA2875" s="57">
        <v>0</v>
      </c>
      <c r="AB2875" s="57">
        <v>754139.15</v>
      </c>
      <c r="AC2875" s="57">
        <v>0</v>
      </c>
      <c r="AD2875" s="56" t="s">
        <v>9255</v>
      </c>
      <c r="AE2875" s="57">
        <v>0</v>
      </c>
      <c r="AF2875" s="57">
        <v>0</v>
      </c>
      <c r="AG2875" s="57">
        <v>0</v>
      </c>
      <c r="AI2875"/>
      <c r="AJ2875"/>
    </row>
    <row r="2876" spans="1:36">
      <c r="A2876" s="56" t="s">
        <v>151</v>
      </c>
      <c r="B2876" s="56" t="s">
        <v>11427</v>
      </c>
      <c r="C2876" s="56">
        <v>2101010050</v>
      </c>
      <c r="D2876" s="56" t="s">
        <v>43</v>
      </c>
      <c r="E2876" s="56">
        <v>2101020050</v>
      </c>
      <c r="F2876" s="56">
        <v>5401010050</v>
      </c>
      <c r="G2876" s="56" t="s">
        <v>11623</v>
      </c>
      <c r="H2876" s="56">
        <v>400400</v>
      </c>
      <c r="I2876" s="56" t="s">
        <v>11624</v>
      </c>
      <c r="J2876" s="56" t="s">
        <v>6090</v>
      </c>
      <c r="K2876" s="56" t="s">
        <v>6091</v>
      </c>
      <c r="L2876" s="56" t="s">
        <v>7138</v>
      </c>
      <c r="M2876" s="73">
        <v>43738</v>
      </c>
      <c r="N2876" s="56"/>
      <c r="O2876" s="56"/>
      <c r="P2876" s="56" t="s">
        <v>7139</v>
      </c>
      <c r="Q2876" s="56"/>
      <c r="R2876" s="56" t="s">
        <v>6010</v>
      </c>
      <c r="S2876" s="56" t="s">
        <v>11415</v>
      </c>
      <c r="T2876" s="56" t="s">
        <v>7140</v>
      </c>
      <c r="U2876" s="57">
        <v>636871.26</v>
      </c>
      <c r="V2876" s="57">
        <v>-29142.400000000001</v>
      </c>
      <c r="W2876" s="57">
        <v>607728.86</v>
      </c>
      <c r="X2876" s="57">
        <v>0</v>
      </c>
      <c r="Y2876" s="73">
        <v>43671</v>
      </c>
      <c r="Z2876" s="57">
        <v>-15819.2</v>
      </c>
      <c r="AA2876" s="57">
        <v>0</v>
      </c>
      <c r="AB2876" s="57">
        <v>591909.66</v>
      </c>
      <c r="AC2876" s="57">
        <v>0</v>
      </c>
      <c r="AD2876" s="56" t="s">
        <v>9255</v>
      </c>
      <c r="AE2876" s="57">
        <v>0</v>
      </c>
      <c r="AF2876" s="57">
        <v>0</v>
      </c>
      <c r="AG2876" s="57">
        <v>0</v>
      </c>
      <c r="AI2876"/>
      <c r="AJ2876"/>
    </row>
    <row r="2877" spans="1:36">
      <c r="A2877" s="56" t="s">
        <v>151</v>
      </c>
      <c r="B2877" s="56" t="s">
        <v>11427</v>
      </c>
      <c r="C2877" s="56">
        <v>2101010050</v>
      </c>
      <c r="D2877" s="56" t="s">
        <v>43</v>
      </c>
      <c r="E2877" s="56">
        <v>2101020050</v>
      </c>
      <c r="F2877" s="56">
        <v>5401010050</v>
      </c>
      <c r="G2877" s="56" t="s">
        <v>11623</v>
      </c>
      <c r="H2877" s="56">
        <v>400400</v>
      </c>
      <c r="I2877" s="56" t="s">
        <v>11624</v>
      </c>
      <c r="J2877" s="56" t="s">
        <v>6092</v>
      </c>
      <c r="K2877" s="56" t="s">
        <v>6093</v>
      </c>
      <c r="L2877" s="56" t="s">
        <v>7138</v>
      </c>
      <c r="M2877" s="73">
        <v>43738</v>
      </c>
      <c r="N2877" s="56"/>
      <c r="O2877" s="56"/>
      <c r="P2877" s="56" t="s">
        <v>156</v>
      </c>
      <c r="Q2877" s="56"/>
      <c r="R2877" s="56" t="s">
        <v>6010</v>
      </c>
      <c r="S2877" s="56" t="s">
        <v>11415</v>
      </c>
      <c r="T2877" s="56" t="s">
        <v>7140</v>
      </c>
      <c r="U2877" s="57">
        <v>671603.05</v>
      </c>
      <c r="V2877" s="57">
        <v>-35853.83</v>
      </c>
      <c r="W2877" s="57">
        <v>635749.22</v>
      </c>
      <c r="X2877" s="57">
        <v>0</v>
      </c>
      <c r="Y2877" s="73">
        <v>43671</v>
      </c>
      <c r="Z2877" s="57">
        <v>-19462.400000000001</v>
      </c>
      <c r="AA2877" s="57">
        <v>0</v>
      </c>
      <c r="AB2877" s="57">
        <v>616286.81999999995</v>
      </c>
      <c r="AC2877" s="57">
        <v>0</v>
      </c>
      <c r="AD2877" s="56" t="s">
        <v>9255</v>
      </c>
      <c r="AE2877" s="57">
        <v>0</v>
      </c>
      <c r="AF2877" s="57">
        <v>0</v>
      </c>
      <c r="AG2877" s="57">
        <v>0</v>
      </c>
      <c r="AI2877"/>
      <c r="AJ2877"/>
    </row>
    <row r="2878" spans="1:36">
      <c r="A2878" s="56" t="s">
        <v>151</v>
      </c>
      <c r="B2878" s="56" t="s">
        <v>11427</v>
      </c>
      <c r="C2878" s="56">
        <v>2101010050</v>
      </c>
      <c r="D2878" s="56" t="s">
        <v>43</v>
      </c>
      <c r="E2878" s="56">
        <v>2101020050</v>
      </c>
      <c r="F2878" s="56">
        <v>5401010050</v>
      </c>
      <c r="G2878" s="56" t="s">
        <v>11623</v>
      </c>
      <c r="H2878" s="56">
        <v>400400</v>
      </c>
      <c r="I2878" s="56" t="s">
        <v>11624</v>
      </c>
      <c r="J2878" s="56" t="s">
        <v>6094</v>
      </c>
      <c r="K2878" s="56" t="s">
        <v>1214</v>
      </c>
      <c r="L2878" s="56" t="s">
        <v>7138</v>
      </c>
      <c r="M2878" s="73">
        <v>43738</v>
      </c>
      <c r="N2878" s="56"/>
      <c r="O2878" s="56"/>
      <c r="P2878" s="56" t="s">
        <v>7139</v>
      </c>
      <c r="Q2878" s="56"/>
      <c r="R2878" s="56" t="s">
        <v>6010</v>
      </c>
      <c r="S2878" s="56" t="s">
        <v>11415</v>
      </c>
      <c r="T2878" s="56" t="s">
        <v>7140</v>
      </c>
      <c r="U2878" s="57">
        <v>3176502.56</v>
      </c>
      <c r="V2878" s="57">
        <v>-145352.65</v>
      </c>
      <c r="W2878" s="57">
        <v>3031149.91</v>
      </c>
      <c r="X2878" s="57">
        <v>0</v>
      </c>
      <c r="Y2878" s="73">
        <v>43671</v>
      </c>
      <c r="Z2878" s="57">
        <v>-78900.94</v>
      </c>
      <c r="AA2878" s="57">
        <v>0</v>
      </c>
      <c r="AB2878" s="57">
        <v>2952248.97</v>
      </c>
      <c r="AC2878" s="57">
        <v>0</v>
      </c>
      <c r="AD2878" s="56" t="s">
        <v>9255</v>
      </c>
      <c r="AE2878" s="57">
        <v>0</v>
      </c>
      <c r="AF2878" s="57">
        <v>0</v>
      </c>
      <c r="AG2878" s="57">
        <v>0</v>
      </c>
      <c r="AI2878"/>
      <c r="AJ2878"/>
    </row>
    <row r="2879" spans="1:36">
      <c r="A2879" s="56" t="s">
        <v>151</v>
      </c>
      <c r="B2879" s="56" t="s">
        <v>11427</v>
      </c>
      <c r="C2879" s="56">
        <v>2101010050</v>
      </c>
      <c r="D2879" s="56" t="s">
        <v>43</v>
      </c>
      <c r="E2879" s="56">
        <v>2101020050</v>
      </c>
      <c r="F2879" s="56">
        <v>5401010050</v>
      </c>
      <c r="G2879" s="56" t="s">
        <v>11623</v>
      </c>
      <c r="H2879" s="56">
        <v>400400</v>
      </c>
      <c r="I2879" s="56" t="s">
        <v>11624</v>
      </c>
      <c r="J2879" s="56" t="s">
        <v>6095</v>
      </c>
      <c r="K2879" s="56" t="s">
        <v>6096</v>
      </c>
      <c r="L2879" s="56" t="s">
        <v>7138</v>
      </c>
      <c r="M2879" s="73">
        <v>43738</v>
      </c>
      <c r="N2879" s="56"/>
      <c r="O2879" s="56"/>
      <c r="P2879" s="56" t="s">
        <v>7139</v>
      </c>
      <c r="Q2879" s="56"/>
      <c r="R2879" s="56" t="s">
        <v>6010</v>
      </c>
      <c r="S2879" s="56" t="s">
        <v>11415</v>
      </c>
      <c r="T2879" s="56" t="s">
        <v>7140</v>
      </c>
      <c r="U2879" s="57">
        <v>1456494.71</v>
      </c>
      <c r="V2879" s="57">
        <v>-66647.31</v>
      </c>
      <c r="W2879" s="57">
        <v>1389847.4</v>
      </c>
      <c r="X2879" s="57">
        <v>0</v>
      </c>
      <c r="Y2879" s="73">
        <v>43671</v>
      </c>
      <c r="Z2879" s="57">
        <v>-36177.78</v>
      </c>
      <c r="AA2879" s="57">
        <v>0</v>
      </c>
      <c r="AB2879" s="57">
        <v>1353669.62</v>
      </c>
      <c r="AC2879" s="57">
        <v>0</v>
      </c>
      <c r="AD2879" s="56" t="s">
        <v>9255</v>
      </c>
      <c r="AE2879" s="57">
        <v>0</v>
      </c>
      <c r="AF2879" s="57">
        <v>0</v>
      </c>
      <c r="AG2879" s="57">
        <v>0</v>
      </c>
      <c r="AI2879"/>
      <c r="AJ2879"/>
    </row>
    <row r="2880" spans="1:36">
      <c r="A2880" s="56" t="s">
        <v>151</v>
      </c>
      <c r="B2880" s="56" t="s">
        <v>11427</v>
      </c>
      <c r="C2880" s="56">
        <v>2101010050</v>
      </c>
      <c r="D2880" s="56" t="s">
        <v>43</v>
      </c>
      <c r="E2880" s="56">
        <v>2101020050</v>
      </c>
      <c r="F2880" s="56">
        <v>5401010050</v>
      </c>
      <c r="G2880" s="56" t="s">
        <v>11623</v>
      </c>
      <c r="H2880" s="56">
        <v>400400</v>
      </c>
      <c r="I2880" s="56" t="s">
        <v>11624</v>
      </c>
      <c r="J2880" s="56" t="s">
        <v>6097</v>
      </c>
      <c r="K2880" s="56" t="s">
        <v>6098</v>
      </c>
      <c r="L2880" s="56" t="s">
        <v>7138</v>
      </c>
      <c r="M2880" s="73">
        <v>43738</v>
      </c>
      <c r="N2880" s="56"/>
      <c r="O2880" s="56"/>
      <c r="P2880" s="56" t="s">
        <v>7139</v>
      </c>
      <c r="Q2880" s="56"/>
      <c r="R2880" s="56" t="s">
        <v>6010</v>
      </c>
      <c r="S2880" s="56" t="s">
        <v>11415</v>
      </c>
      <c r="T2880" s="56" t="s">
        <v>7140</v>
      </c>
      <c r="U2880" s="57">
        <v>5012004.37</v>
      </c>
      <c r="V2880" s="57">
        <v>-229342.84</v>
      </c>
      <c r="W2880" s="57">
        <v>4782661.53</v>
      </c>
      <c r="X2880" s="57">
        <v>0</v>
      </c>
      <c r="Y2880" s="73">
        <v>43671</v>
      </c>
      <c r="Z2880" s="57">
        <v>-124492.84</v>
      </c>
      <c r="AA2880" s="57">
        <v>0</v>
      </c>
      <c r="AB2880" s="57">
        <v>4658168.6900000004</v>
      </c>
      <c r="AC2880" s="57">
        <v>0</v>
      </c>
      <c r="AD2880" s="56" t="s">
        <v>9255</v>
      </c>
      <c r="AE2880" s="57">
        <v>0</v>
      </c>
      <c r="AF2880" s="57">
        <v>0</v>
      </c>
      <c r="AG2880" s="57">
        <v>0</v>
      </c>
      <c r="AI2880"/>
      <c r="AJ2880"/>
    </row>
    <row r="2881" spans="1:36">
      <c r="A2881" s="56" t="s">
        <v>151</v>
      </c>
      <c r="B2881" s="56" t="s">
        <v>11427</v>
      </c>
      <c r="C2881" s="56">
        <v>2101010050</v>
      </c>
      <c r="D2881" s="56" t="s">
        <v>43</v>
      </c>
      <c r="E2881" s="56">
        <v>2101020050</v>
      </c>
      <c r="F2881" s="56">
        <v>5401010050</v>
      </c>
      <c r="G2881" s="56" t="s">
        <v>11623</v>
      </c>
      <c r="H2881" s="56">
        <v>400400</v>
      </c>
      <c r="I2881" s="56" t="s">
        <v>11624</v>
      </c>
      <c r="J2881" s="56" t="s">
        <v>6099</v>
      </c>
      <c r="K2881" s="56" t="s">
        <v>6100</v>
      </c>
      <c r="L2881" s="56" t="s">
        <v>7138</v>
      </c>
      <c r="M2881" s="73">
        <v>43738</v>
      </c>
      <c r="N2881" s="56"/>
      <c r="O2881" s="56"/>
      <c r="P2881" s="56" t="s">
        <v>1304</v>
      </c>
      <c r="Q2881" s="56"/>
      <c r="R2881" s="56" t="s">
        <v>6010</v>
      </c>
      <c r="S2881" s="56" t="s">
        <v>11415</v>
      </c>
      <c r="T2881" s="56" t="s">
        <v>7140</v>
      </c>
      <c r="U2881" s="57">
        <v>35259894.899999999</v>
      </c>
      <c r="V2881" s="57">
        <v>-3137358.52</v>
      </c>
      <c r="W2881" s="57">
        <v>32122536.379999999</v>
      </c>
      <c r="X2881" s="57">
        <v>0</v>
      </c>
      <c r="Y2881" s="73">
        <v>43671</v>
      </c>
      <c r="Z2881" s="57">
        <v>-1703071.36</v>
      </c>
      <c r="AA2881" s="57">
        <v>0</v>
      </c>
      <c r="AB2881" s="57">
        <v>30419465.02</v>
      </c>
      <c r="AC2881" s="57">
        <v>0</v>
      </c>
      <c r="AD2881" s="56" t="s">
        <v>9255</v>
      </c>
      <c r="AE2881" s="57">
        <v>0</v>
      </c>
      <c r="AF2881" s="57">
        <v>0</v>
      </c>
      <c r="AG2881" s="57">
        <v>0</v>
      </c>
      <c r="AI2881"/>
      <c r="AJ2881"/>
    </row>
    <row r="2882" spans="1:36">
      <c r="A2882" s="56" t="s">
        <v>151</v>
      </c>
      <c r="B2882" s="56" t="s">
        <v>11427</v>
      </c>
      <c r="C2882" s="56">
        <v>2101010050</v>
      </c>
      <c r="D2882" s="56" t="s">
        <v>43</v>
      </c>
      <c r="E2882" s="56">
        <v>2101020050</v>
      </c>
      <c r="F2882" s="56">
        <v>5401010050</v>
      </c>
      <c r="G2882" s="56" t="s">
        <v>11623</v>
      </c>
      <c r="H2882" s="56">
        <v>400400</v>
      </c>
      <c r="I2882" s="56" t="s">
        <v>11624</v>
      </c>
      <c r="J2882" s="56" t="s">
        <v>6101</v>
      </c>
      <c r="K2882" s="56" t="s">
        <v>6102</v>
      </c>
      <c r="L2882" s="56" t="s">
        <v>7138</v>
      </c>
      <c r="M2882" s="73">
        <v>43738</v>
      </c>
      <c r="N2882" s="56"/>
      <c r="O2882" s="56"/>
      <c r="P2882" s="56" t="s">
        <v>156</v>
      </c>
      <c r="Q2882" s="56"/>
      <c r="R2882" s="56" t="s">
        <v>6010</v>
      </c>
      <c r="S2882" s="56" t="s">
        <v>11415</v>
      </c>
      <c r="T2882" s="56" t="s">
        <v>7140</v>
      </c>
      <c r="U2882" s="57">
        <v>1085342.23</v>
      </c>
      <c r="V2882" s="57">
        <v>-57941.48</v>
      </c>
      <c r="W2882" s="57">
        <v>1027400.75</v>
      </c>
      <c r="X2882" s="57">
        <v>0</v>
      </c>
      <c r="Y2882" s="73">
        <v>43671</v>
      </c>
      <c r="Z2882" s="57">
        <v>-31452.16</v>
      </c>
      <c r="AA2882" s="57">
        <v>0</v>
      </c>
      <c r="AB2882" s="57">
        <v>995948.59</v>
      </c>
      <c r="AC2882" s="57">
        <v>0</v>
      </c>
      <c r="AD2882" s="56" t="s">
        <v>9255</v>
      </c>
      <c r="AE2882" s="57">
        <v>0</v>
      </c>
      <c r="AF2882" s="57">
        <v>0</v>
      </c>
      <c r="AG2882" s="57">
        <v>0</v>
      </c>
      <c r="AI2882"/>
      <c r="AJ2882"/>
    </row>
    <row r="2883" spans="1:36">
      <c r="A2883" s="56" t="s">
        <v>151</v>
      </c>
      <c r="B2883" s="56" t="s">
        <v>11427</v>
      </c>
      <c r="C2883" s="56">
        <v>2101010050</v>
      </c>
      <c r="D2883" s="56" t="s">
        <v>43</v>
      </c>
      <c r="E2883" s="56">
        <v>2101020050</v>
      </c>
      <c r="F2883" s="56">
        <v>5401010050</v>
      </c>
      <c r="G2883" s="56" t="s">
        <v>11623</v>
      </c>
      <c r="H2883" s="56">
        <v>400400</v>
      </c>
      <c r="I2883" s="56" t="s">
        <v>11624</v>
      </c>
      <c r="J2883" s="56" t="s">
        <v>6103</v>
      </c>
      <c r="K2883" s="56" t="s">
        <v>6104</v>
      </c>
      <c r="L2883" s="56" t="s">
        <v>7138</v>
      </c>
      <c r="M2883" s="73">
        <v>43738</v>
      </c>
      <c r="N2883" s="56"/>
      <c r="O2883" s="56"/>
      <c r="P2883" s="56" t="s">
        <v>156</v>
      </c>
      <c r="Q2883" s="56"/>
      <c r="R2883" s="56" t="s">
        <v>6010</v>
      </c>
      <c r="S2883" s="56" t="s">
        <v>11415</v>
      </c>
      <c r="T2883" s="56" t="s">
        <v>7140</v>
      </c>
      <c r="U2883" s="57">
        <v>671603.05</v>
      </c>
      <c r="V2883" s="57">
        <v>-35853.83</v>
      </c>
      <c r="W2883" s="57">
        <v>635749.22</v>
      </c>
      <c r="X2883" s="57">
        <v>0</v>
      </c>
      <c r="Y2883" s="73">
        <v>43671</v>
      </c>
      <c r="Z2883" s="57">
        <v>-19462.400000000001</v>
      </c>
      <c r="AA2883" s="57">
        <v>0</v>
      </c>
      <c r="AB2883" s="57">
        <v>616286.81999999995</v>
      </c>
      <c r="AC2883" s="57">
        <v>0</v>
      </c>
      <c r="AD2883" s="56" t="s">
        <v>9255</v>
      </c>
      <c r="AE2883" s="57">
        <v>0</v>
      </c>
      <c r="AF2883" s="57">
        <v>0</v>
      </c>
      <c r="AG2883" s="57">
        <v>0</v>
      </c>
      <c r="AI2883"/>
      <c r="AJ2883"/>
    </row>
    <row r="2884" spans="1:36">
      <c r="A2884" s="56" t="s">
        <v>151</v>
      </c>
      <c r="B2884" s="56" t="s">
        <v>11427</v>
      </c>
      <c r="C2884" s="56">
        <v>2101010050</v>
      </c>
      <c r="D2884" s="56" t="s">
        <v>43</v>
      </c>
      <c r="E2884" s="56">
        <v>2101020050</v>
      </c>
      <c r="F2884" s="56">
        <v>5401010050</v>
      </c>
      <c r="G2884" s="56" t="s">
        <v>11623</v>
      </c>
      <c r="H2884" s="56">
        <v>400400</v>
      </c>
      <c r="I2884" s="56" t="s">
        <v>11624</v>
      </c>
      <c r="J2884" s="56" t="s">
        <v>6105</v>
      </c>
      <c r="K2884" s="56" t="s">
        <v>6106</v>
      </c>
      <c r="L2884" s="56" t="s">
        <v>7138</v>
      </c>
      <c r="M2884" s="73">
        <v>43738</v>
      </c>
      <c r="N2884" s="56"/>
      <c r="O2884" s="56"/>
      <c r="P2884" s="56" t="s">
        <v>156</v>
      </c>
      <c r="Q2884" s="56"/>
      <c r="R2884" s="56" t="s">
        <v>6010</v>
      </c>
      <c r="S2884" s="56" t="s">
        <v>11415</v>
      </c>
      <c r="T2884" s="56" t="s">
        <v>7140</v>
      </c>
      <c r="U2884" s="57">
        <v>75112.66</v>
      </c>
      <c r="V2884" s="57">
        <v>-4009.92</v>
      </c>
      <c r="W2884" s="57">
        <v>71102.740000000005</v>
      </c>
      <c r="X2884" s="57">
        <v>0</v>
      </c>
      <c r="Y2884" s="73">
        <v>43671</v>
      </c>
      <c r="Z2884" s="57">
        <v>-2176.69</v>
      </c>
      <c r="AA2884" s="57">
        <v>0</v>
      </c>
      <c r="AB2884" s="57">
        <v>68926.05</v>
      </c>
      <c r="AC2884" s="57">
        <v>0</v>
      </c>
      <c r="AD2884" s="56" t="s">
        <v>9255</v>
      </c>
      <c r="AE2884" s="57">
        <v>0</v>
      </c>
      <c r="AF2884" s="57">
        <v>0</v>
      </c>
      <c r="AG2884" s="57">
        <v>0</v>
      </c>
      <c r="AI2884"/>
      <c r="AJ2884"/>
    </row>
    <row r="2885" spans="1:36">
      <c r="A2885" s="56" t="s">
        <v>151</v>
      </c>
      <c r="B2885" s="56" t="s">
        <v>11427</v>
      </c>
      <c r="C2885" s="56">
        <v>2101010050</v>
      </c>
      <c r="D2885" s="56" t="s">
        <v>43</v>
      </c>
      <c r="E2885" s="56">
        <v>2101020050</v>
      </c>
      <c r="F2885" s="56">
        <v>5401010050</v>
      </c>
      <c r="G2885" s="56" t="s">
        <v>11623</v>
      </c>
      <c r="H2885" s="56">
        <v>400400</v>
      </c>
      <c r="I2885" s="56" t="s">
        <v>11624</v>
      </c>
      <c r="J2885" s="56" t="s">
        <v>6107</v>
      </c>
      <c r="K2885" s="56" t="s">
        <v>6108</v>
      </c>
      <c r="L2885" s="56" t="s">
        <v>7138</v>
      </c>
      <c r="M2885" s="73">
        <v>43738</v>
      </c>
      <c r="N2885" s="56"/>
      <c r="O2885" s="56"/>
      <c r="P2885" s="56" t="s">
        <v>156</v>
      </c>
      <c r="Q2885" s="56"/>
      <c r="R2885" s="56" t="s">
        <v>6010</v>
      </c>
      <c r="S2885" s="56" t="s">
        <v>11415</v>
      </c>
      <c r="T2885" s="56" t="s">
        <v>7140</v>
      </c>
      <c r="U2885" s="57">
        <v>3364903.5</v>
      </c>
      <c r="V2885" s="57">
        <v>-179636.9</v>
      </c>
      <c r="W2885" s="57">
        <v>3185266.6</v>
      </c>
      <c r="X2885" s="57">
        <v>0</v>
      </c>
      <c r="Y2885" s="73">
        <v>43671</v>
      </c>
      <c r="Z2885" s="57">
        <v>-97511.63</v>
      </c>
      <c r="AA2885" s="57">
        <v>0</v>
      </c>
      <c r="AB2885" s="57">
        <v>3087754.97</v>
      </c>
      <c r="AC2885" s="57">
        <v>0</v>
      </c>
      <c r="AD2885" s="56" t="s">
        <v>9255</v>
      </c>
      <c r="AE2885" s="57">
        <v>0</v>
      </c>
      <c r="AF2885" s="57">
        <v>0</v>
      </c>
      <c r="AG2885" s="57">
        <v>0</v>
      </c>
      <c r="AI2885"/>
      <c r="AJ2885"/>
    </row>
    <row r="2886" spans="1:36">
      <c r="A2886" s="56" t="s">
        <v>151</v>
      </c>
      <c r="B2886" s="56" t="s">
        <v>11427</v>
      </c>
      <c r="C2886" s="56">
        <v>2101010050</v>
      </c>
      <c r="D2886" s="56" t="s">
        <v>43</v>
      </c>
      <c r="E2886" s="56">
        <v>2101020050</v>
      </c>
      <c r="F2886" s="56">
        <v>5401010050</v>
      </c>
      <c r="G2886" s="56" t="s">
        <v>11623</v>
      </c>
      <c r="H2886" s="56">
        <v>400400</v>
      </c>
      <c r="I2886" s="56" t="s">
        <v>11624</v>
      </c>
      <c r="J2886" s="56" t="s">
        <v>6109</v>
      </c>
      <c r="K2886" s="56" t="s">
        <v>6110</v>
      </c>
      <c r="L2886" s="56" t="s">
        <v>7138</v>
      </c>
      <c r="M2886" s="73">
        <v>43738</v>
      </c>
      <c r="N2886" s="56"/>
      <c r="O2886" s="56"/>
      <c r="P2886" s="56" t="s">
        <v>156</v>
      </c>
      <c r="Q2886" s="56"/>
      <c r="R2886" s="56" t="s">
        <v>6010</v>
      </c>
      <c r="S2886" s="56" t="s">
        <v>11415</v>
      </c>
      <c r="T2886" s="56" t="s">
        <v>7140</v>
      </c>
      <c r="U2886" s="57">
        <v>2431992.2999999998</v>
      </c>
      <c r="V2886" s="57">
        <v>-129833.02</v>
      </c>
      <c r="W2886" s="57">
        <v>2302159.2799999998</v>
      </c>
      <c r="X2886" s="57">
        <v>0</v>
      </c>
      <c r="Y2886" s="73">
        <v>43671</v>
      </c>
      <c r="Z2886" s="57">
        <v>-70476.77</v>
      </c>
      <c r="AA2886" s="57">
        <v>0</v>
      </c>
      <c r="AB2886" s="57">
        <v>2231682.5099999998</v>
      </c>
      <c r="AC2886" s="57">
        <v>0</v>
      </c>
      <c r="AD2886" s="56" t="s">
        <v>9255</v>
      </c>
      <c r="AE2886" s="57">
        <v>0</v>
      </c>
      <c r="AF2886" s="57">
        <v>0</v>
      </c>
      <c r="AG2886" s="57">
        <v>0</v>
      </c>
      <c r="AI2886"/>
      <c r="AJ2886"/>
    </row>
    <row r="2887" spans="1:36">
      <c r="A2887" s="56" t="s">
        <v>151</v>
      </c>
      <c r="B2887" s="56" t="s">
        <v>11427</v>
      </c>
      <c r="C2887" s="56">
        <v>2101010050</v>
      </c>
      <c r="D2887" s="56" t="s">
        <v>43</v>
      </c>
      <c r="E2887" s="56">
        <v>2101020050</v>
      </c>
      <c r="F2887" s="56">
        <v>5401010050</v>
      </c>
      <c r="G2887" s="56" t="s">
        <v>11623</v>
      </c>
      <c r="H2887" s="56">
        <v>400400</v>
      </c>
      <c r="I2887" s="56" t="s">
        <v>11624</v>
      </c>
      <c r="J2887" s="56" t="s">
        <v>6111</v>
      </c>
      <c r="K2887" s="56" t="s">
        <v>6112</v>
      </c>
      <c r="L2887" s="56" t="s">
        <v>7138</v>
      </c>
      <c r="M2887" s="73">
        <v>43738</v>
      </c>
      <c r="N2887" s="56"/>
      <c r="O2887" s="56"/>
      <c r="P2887" s="56" t="s">
        <v>156</v>
      </c>
      <c r="Q2887" s="56"/>
      <c r="R2887" s="56" t="s">
        <v>6010</v>
      </c>
      <c r="S2887" s="56" t="s">
        <v>11415</v>
      </c>
      <c r="T2887" s="56" t="s">
        <v>7140</v>
      </c>
      <c r="U2887" s="57">
        <v>3665354.28</v>
      </c>
      <c r="V2887" s="57">
        <v>-195676.6</v>
      </c>
      <c r="W2887" s="57">
        <v>3469677.68</v>
      </c>
      <c r="X2887" s="57">
        <v>0</v>
      </c>
      <c r="Y2887" s="73">
        <v>43671</v>
      </c>
      <c r="Z2887" s="57">
        <v>-106218.4</v>
      </c>
      <c r="AA2887" s="57">
        <v>0</v>
      </c>
      <c r="AB2887" s="57">
        <v>3363459.28</v>
      </c>
      <c r="AC2887" s="57">
        <v>0</v>
      </c>
      <c r="AD2887" s="56" t="s">
        <v>9255</v>
      </c>
      <c r="AE2887" s="57">
        <v>0</v>
      </c>
      <c r="AF2887" s="57">
        <v>0</v>
      </c>
      <c r="AG2887" s="57">
        <v>0</v>
      </c>
      <c r="AI2887"/>
      <c r="AJ2887"/>
    </row>
    <row r="2888" spans="1:36">
      <c r="A2888" s="56" t="s">
        <v>151</v>
      </c>
      <c r="B2888" s="56" t="s">
        <v>11427</v>
      </c>
      <c r="C2888" s="56">
        <v>2101010050</v>
      </c>
      <c r="D2888" s="56" t="s">
        <v>43</v>
      </c>
      <c r="E2888" s="56">
        <v>2101020050</v>
      </c>
      <c r="F2888" s="56">
        <v>5401010050</v>
      </c>
      <c r="G2888" s="56" t="s">
        <v>11623</v>
      </c>
      <c r="H2888" s="56">
        <v>400400</v>
      </c>
      <c r="I2888" s="56" t="s">
        <v>11624</v>
      </c>
      <c r="J2888" s="56" t="s">
        <v>6113</v>
      </c>
      <c r="K2888" s="56" t="s">
        <v>6114</v>
      </c>
      <c r="L2888" s="56" t="s">
        <v>7138</v>
      </c>
      <c r="M2888" s="73">
        <v>43738</v>
      </c>
      <c r="N2888" s="56"/>
      <c r="O2888" s="56"/>
      <c r="P2888" s="56" t="s">
        <v>156</v>
      </c>
      <c r="Q2888" s="56"/>
      <c r="R2888" s="56" t="s">
        <v>6010</v>
      </c>
      <c r="S2888" s="56" t="s">
        <v>11415</v>
      </c>
      <c r="T2888" s="56" t="s">
        <v>7140</v>
      </c>
      <c r="U2888" s="57">
        <v>4748490.93</v>
      </c>
      <c r="V2888" s="57">
        <v>-253500.35</v>
      </c>
      <c r="W2888" s="57">
        <v>4494990.58</v>
      </c>
      <c r="X2888" s="57">
        <v>0</v>
      </c>
      <c r="Y2888" s="73">
        <v>43671</v>
      </c>
      <c r="Z2888" s="57">
        <v>-137606.64000000001</v>
      </c>
      <c r="AA2888" s="57">
        <v>0</v>
      </c>
      <c r="AB2888" s="57">
        <v>4357383.9400000004</v>
      </c>
      <c r="AC2888" s="57">
        <v>0</v>
      </c>
      <c r="AD2888" s="56" t="s">
        <v>9255</v>
      </c>
      <c r="AE2888" s="57">
        <v>0</v>
      </c>
      <c r="AF2888" s="57">
        <v>0</v>
      </c>
      <c r="AG2888" s="57">
        <v>0</v>
      </c>
      <c r="AI2888"/>
      <c r="AJ2888"/>
    </row>
    <row r="2889" spans="1:36">
      <c r="A2889" s="56" t="s">
        <v>151</v>
      </c>
      <c r="B2889" s="56" t="s">
        <v>11427</v>
      </c>
      <c r="C2889" s="56">
        <v>2101010050</v>
      </c>
      <c r="D2889" s="56" t="s">
        <v>43</v>
      </c>
      <c r="E2889" s="56">
        <v>2101020050</v>
      </c>
      <c r="F2889" s="56">
        <v>5401010050</v>
      </c>
      <c r="G2889" s="56" t="s">
        <v>11623</v>
      </c>
      <c r="H2889" s="56">
        <v>400400</v>
      </c>
      <c r="I2889" s="56" t="s">
        <v>11624</v>
      </c>
      <c r="J2889" s="56" t="s">
        <v>6115</v>
      </c>
      <c r="K2889" s="56" t="s">
        <v>6116</v>
      </c>
      <c r="L2889" s="56" t="s">
        <v>7138</v>
      </c>
      <c r="M2889" s="73">
        <v>43738</v>
      </c>
      <c r="N2889" s="56"/>
      <c r="O2889" s="56"/>
      <c r="P2889" s="56" t="s">
        <v>156</v>
      </c>
      <c r="Q2889" s="56"/>
      <c r="R2889" s="56" t="s">
        <v>6010</v>
      </c>
      <c r="S2889" s="56" t="s">
        <v>11415</v>
      </c>
      <c r="T2889" s="56" t="s">
        <v>7140</v>
      </c>
      <c r="U2889" s="57">
        <v>973292.14</v>
      </c>
      <c r="V2889" s="57">
        <v>-51959.64</v>
      </c>
      <c r="W2889" s="57">
        <v>921332.5</v>
      </c>
      <c r="X2889" s="57">
        <v>0</v>
      </c>
      <c r="Y2889" s="73">
        <v>43671</v>
      </c>
      <c r="Z2889" s="57">
        <v>-28205.06</v>
      </c>
      <c r="AA2889" s="57">
        <v>0</v>
      </c>
      <c r="AB2889" s="57">
        <v>893127.44</v>
      </c>
      <c r="AC2889" s="57">
        <v>0</v>
      </c>
      <c r="AD2889" s="56" t="s">
        <v>9255</v>
      </c>
      <c r="AE2889" s="57">
        <v>0</v>
      </c>
      <c r="AF2889" s="57">
        <v>0</v>
      </c>
      <c r="AG2889" s="57">
        <v>0</v>
      </c>
      <c r="AI2889"/>
      <c r="AJ2889"/>
    </row>
    <row r="2890" spans="1:36">
      <c r="A2890" s="56" t="s">
        <v>151</v>
      </c>
      <c r="B2890" s="56" t="s">
        <v>11427</v>
      </c>
      <c r="C2890" s="56">
        <v>2101010050</v>
      </c>
      <c r="D2890" s="56" t="s">
        <v>43</v>
      </c>
      <c r="E2890" s="56">
        <v>2101020050</v>
      </c>
      <c r="F2890" s="56">
        <v>5401010050</v>
      </c>
      <c r="G2890" s="56" t="s">
        <v>11623</v>
      </c>
      <c r="H2890" s="56">
        <v>400400</v>
      </c>
      <c r="I2890" s="56" t="s">
        <v>11624</v>
      </c>
      <c r="J2890" s="56" t="s">
        <v>6117</v>
      </c>
      <c r="K2890" s="56" t="s">
        <v>6118</v>
      </c>
      <c r="L2890" s="56" t="s">
        <v>7138</v>
      </c>
      <c r="M2890" s="73">
        <v>43738</v>
      </c>
      <c r="N2890" s="56"/>
      <c r="O2890" s="56"/>
      <c r="P2890" s="56" t="s">
        <v>156</v>
      </c>
      <c r="Q2890" s="56"/>
      <c r="R2890" s="56" t="s">
        <v>6010</v>
      </c>
      <c r="S2890" s="56" t="s">
        <v>11415</v>
      </c>
      <c r="T2890" s="56" t="s">
        <v>7140</v>
      </c>
      <c r="U2890" s="57">
        <v>7663685.6900000004</v>
      </c>
      <c r="V2890" s="57">
        <v>-409129.35</v>
      </c>
      <c r="W2890" s="57">
        <v>7254556.3399999999</v>
      </c>
      <c r="X2890" s="57">
        <v>0</v>
      </c>
      <c r="Y2890" s="73">
        <v>43671</v>
      </c>
      <c r="Z2890" s="57">
        <v>-222086.15</v>
      </c>
      <c r="AA2890" s="57">
        <v>0</v>
      </c>
      <c r="AB2890" s="57">
        <v>7032470.1900000004</v>
      </c>
      <c r="AC2890" s="57">
        <v>0</v>
      </c>
      <c r="AD2890" s="56" t="s">
        <v>9255</v>
      </c>
      <c r="AE2890" s="57">
        <v>0</v>
      </c>
      <c r="AF2890" s="57">
        <v>0</v>
      </c>
      <c r="AG2890" s="57">
        <v>0</v>
      </c>
      <c r="AI2890"/>
      <c r="AJ2890"/>
    </row>
    <row r="2891" spans="1:36">
      <c r="A2891" s="56" t="s">
        <v>151</v>
      </c>
      <c r="B2891" s="56" t="s">
        <v>11427</v>
      </c>
      <c r="C2891" s="56">
        <v>2101010050</v>
      </c>
      <c r="D2891" s="56" t="s">
        <v>43</v>
      </c>
      <c r="E2891" s="56">
        <v>2101020050</v>
      </c>
      <c r="F2891" s="56">
        <v>5401010050</v>
      </c>
      <c r="G2891" s="56" t="s">
        <v>11623</v>
      </c>
      <c r="H2891" s="56">
        <v>400400</v>
      </c>
      <c r="I2891" s="56" t="s">
        <v>11624</v>
      </c>
      <c r="J2891" s="56" t="s">
        <v>6119</v>
      </c>
      <c r="K2891" s="56" t="s">
        <v>6120</v>
      </c>
      <c r="L2891" s="56" t="s">
        <v>7138</v>
      </c>
      <c r="M2891" s="73">
        <v>43738</v>
      </c>
      <c r="N2891" s="56"/>
      <c r="O2891" s="56"/>
      <c r="P2891" s="56" t="s">
        <v>156</v>
      </c>
      <c r="Q2891" s="56"/>
      <c r="R2891" s="56" t="s">
        <v>6010</v>
      </c>
      <c r="S2891" s="56" t="s">
        <v>11415</v>
      </c>
      <c r="T2891" s="56" t="s">
        <v>7140</v>
      </c>
      <c r="U2891" s="57">
        <v>1756945.48</v>
      </c>
      <c r="V2891" s="57">
        <v>-93795.33</v>
      </c>
      <c r="W2891" s="57">
        <v>1663150.15</v>
      </c>
      <c r="X2891" s="57">
        <v>0</v>
      </c>
      <c r="Y2891" s="73">
        <v>43671</v>
      </c>
      <c r="Z2891" s="57">
        <v>-50914.57</v>
      </c>
      <c r="AA2891" s="57">
        <v>0</v>
      </c>
      <c r="AB2891" s="57">
        <v>1612235.58</v>
      </c>
      <c r="AC2891" s="57">
        <v>0</v>
      </c>
      <c r="AD2891" s="56" t="s">
        <v>9255</v>
      </c>
      <c r="AE2891" s="57">
        <v>0</v>
      </c>
      <c r="AF2891" s="57">
        <v>0</v>
      </c>
      <c r="AG2891" s="57">
        <v>0</v>
      </c>
      <c r="AI2891"/>
      <c r="AJ2891"/>
    </row>
    <row r="2892" spans="1:36">
      <c r="A2892" s="56" t="s">
        <v>151</v>
      </c>
      <c r="B2892" s="56" t="s">
        <v>11427</v>
      </c>
      <c r="C2892" s="56">
        <v>2101010050</v>
      </c>
      <c r="D2892" s="56" t="s">
        <v>43</v>
      </c>
      <c r="E2892" s="56">
        <v>2101020050</v>
      </c>
      <c r="F2892" s="56">
        <v>5401010050</v>
      </c>
      <c r="G2892" s="56" t="s">
        <v>11623</v>
      </c>
      <c r="H2892" s="56">
        <v>400400</v>
      </c>
      <c r="I2892" s="56" t="s">
        <v>11624</v>
      </c>
      <c r="J2892" s="56" t="s">
        <v>6121</v>
      </c>
      <c r="K2892" s="56" t="s">
        <v>6122</v>
      </c>
      <c r="L2892" s="56" t="s">
        <v>7138</v>
      </c>
      <c r="M2892" s="73">
        <v>43738</v>
      </c>
      <c r="N2892" s="56"/>
      <c r="O2892" s="56"/>
      <c r="P2892" s="56" t="s">
        <v>156</v>
      </c>
      <c r="Q2892" s="56"/>
      <c r="R2892" s="56" t="s">
        <v>6010</v>
      </c>
      <c r="S2892" s="56" t="s">
        <v>11415</v>
      </c>
      <c r="T2892" s="56" t="s">
        <v>7140</v>
      </c>
      <c r="U2892" s="57">
        <v>1370455.32</v>
      </c>
      <c r="V2892" s="57">
        <v>-73162.38</v>
      </c>
      <c r="W2892" s="57">
        <v>1297292.94</v>
      </c>
      <c r="X2892" s="57">
        <v>0</v>
      </c>
      <c r="Y2892" s="73">
        <v>43671</v>
      </c>
      <c r="Z2892" s="57">
        <v>-39714.46</v>
      </c>
      <c r="AA2892" s="57">
        <v>0</v>
      </c>
      <c r="AB2892" s="57">
        <v>1257578.48</v>
      </c>
      <c r="AC2892" s="57">
        <v>0</v>
      </c>
      <c r="AD2892" s="56" t="s">
        <v>9255</v>
      </c>
      <c r="AE2892" s="57">
        <v>0</v>
      </c>
      <c r="AF2892" s="57">
        <v>0</v>
      </c>
      <c r="AG2892" s="57">
        <v>0</v>
      </c>
      <c r="AI2892"/>
      <c r="AJ2892"/>
    </row>
    <row r="2893" spans="1:36">
      <c r="A2893" s="56" t="s">
        <v>151</v>
      </c>
      <c r="B2893" s="56" t="s">
        <v>11427</v>
      </c>
      <c r="C2893" s="56">
        <v>2101010050</v>
      </c>
      <c r="D2893" s="56" t="s">
        <v>43</v>
      </c>
      <c r="E2893" s="56">
        <v>2101020050</v>
      </c>
      <c r="F2893" s="56">
        <v>5401010050</v>
      </c>
      <c r="G2893" s="56" t="s">
        <v>11623</v>
      </c>
      <c r="H2893" s="56">
        <v>400400</v>
      </c>
      <c r="I2893" s="56" t="s">
        <v>11624</v>
      </c>
      <c r="J2893" s="56" t="s">
        <v>6123</v>
      </c>
      <c r="K2893" s="56" t="s">
        <v>6124</v>
      </c>
      <c r="L2893" s="56" t="s">
        <v>7138</v>
      </c>
      <c r="M2893" s="73">
        <v>43738</v>
      </c>
      <c r="N2893" s="56"/>
      <c r="O2893" s="56"/>
      <c r="P2893" s="56" t="s">
        <v>156</v>
      </c>
      <c r="Q2893" s="56"/>
      <c r="R2893" s="56" t="s">
        <v>6010</v>
      </c>
      <c r="S2893" s="56" t="s">
        <v>11415</v>
      </c>
      <c r="T2893" s="56" t="s">
        <v>7140</v>
      </c>
      <c r="U2893" s="57">
        <v>5673858.71</v>
      </c>
      <c r="V2893" s="57">
        <v>-302901.52</v>
      </c>
      <c r="W2893" s="57">
        <v>5370957.1900000004</v>
      </c>
      <c r="X2893" s="57">
        <v>0</v>
      </c>
      <c r="Y2893" s="73">
        <v>43671</v>
      </c>
      <c r="Z2893" s="57">
        <v>-164422.9</v>
      </c>
      <c r="AA2893" s="57">
        <v>0</v>
      </c>
      <c r="AB2893" s="57">
        <v>5206534.29</v>
      </c>
      <c r="AC2893" s="57">
        <v>0</v>
      </c>
      <c r="AD2893" s="56" t="s">
        <v>9255</v>
      </c>
      <c r="AE2893" s="57">
        <v>0</v>
      </c>
      <c r="AF2893" s="57">
        <v>0</v>
      </c>
      <c r="AG2893" s="57">
        <v>0</v>
      </c>
      <c r="AI2893"/>
      <c r="AJ2893"/>
    </row>
    <row r="2894" spans="1:36">
      <c r="A2894" s="56" t="s">
        <v>151</v>
      </c>
      <c r="B2894" s="56" t="s">
        <v>11427</v>
      </c>
      <c r="C2894" s="56">
        <v>2101010050</v>
      </c>
      <c r="D2894" s="56" t="s">
        <v>43</v>
      </c>
      <c r="E2894" s="56">
        <v>2101020050</v>
      </c>
      <c r="F2894" s="56">
        <v>5401010050</v>
      </c>
      <c r="G2894" s="56" t="s">
        <v>11623</v>
      </c>
      <c r="H2894" s="56">
        <v>400400</v>
      </c>
      <c r="I2894" s="56" t="s">
        <v>11624</v>
      </c>
      <c r="J2894" s="56" t="s">
        <v>6125</v>
      </c>
      <c r="K2894" s="56" t="s">
        <v>6126</v>
      </c>
      <c r="L2894" s="56" t="s">
        <v>7138</v>
      </c>
      <c r="M2894" s="73">
        <v>43738</v>
      </c>
      <c r="N2894" s="56"/>
      <c r="O2894" s="56"/>
      <c r="P2894" s="56" t="s">
        <v>156</v>
      </c>
      <c r="Q2894" s="56"/>
      <c r="R2894" s="56" t="s">
        <v>6010</v>
      </c>
      <c r="S2894" s="56" t="s">
        <v>11415</v>
      </c>
      <c r="T2894" s="56" t="s">
        <v>7140</v>
      </c>
      <c r="U2894" s="57">
        <v>3521054.07</v>
      </c>
      <c r="V2894" s="57">
        <v>-187973.07</v>
      </c>
      <c r="W2894" s="57">
        <v>3333081</v>
      </c>
      <c r="X2894" s="57">
        <v>0</v>
      </c>
      <c r="Y2894" s="73">
        <v>43671</v>
      </c>
      <c r="Z2894" s="57">
        <v>-102036.72</v>
      </c>
      <c r="AA2894" s="57">
        <v>0</v>
      </c>
      <c r="AB2894" s="57">
        <v>3231044.28</v>
      </c>
      <c r="AC2894" s="57">
        <v>0</v>
      </c>
      <c r="AD2894" s="56" t="s">
        <v>9255</v>
      </c>
      <c r="AE2894" s="57">
        <v>0</v>
      </c>
      <c r="AF2894" s="57">
        <v>0</v>
      </c>
      <c r="AG2894" s="57">
        <v>0</v>
      </c>
      <c r="AI2894"/>
      <c r="AJ2894"/>
    </row>
    <row r="2895" spans="1:36">
      <c r="A2895" s="56" t="s">
        <v>151</v>
      </c>
      <c r="B2895" s="56" t="s">
        <v>11427</v>
      </c>
      <c r="C2895" s="56">
        <v>2101010050</v>
      </c>
      <c r="D2895" s="56" t="s">
        <v>43</v>
      </c>
      <c r="E2895" s="56">
        <v>2101020050</v>
      </c>
      <c r="F2895" s="56">
        <v>5401010050</v>
      </c>
      <c r="G2895" s="56" t="s">
        <v>11623</v>
      </c>
      <c r="H2895" s="56">
        <v>400400</v>
      </c>
      <c r="I2895" s="56" t="s">
        <v>11624</v>
      </c>
      <c r="J2895" s="56" t="s">
        <v>6127</v>
      </c>
      <c r="K2895" s="56" t="s">
        <v>6128</v>
      </c>
      <c r="L2895" s="56" t="s">
        <v>7138</v>
      </c>
      <c r="M2895" s="73">
        <v>43738</v>
      </c>
      <c r="N2895" s="56"/>
      <c r="O2895" s="56"/>
      <c r="P2895" s="56" t="s">
        <v>7139</v>
      </c>
      <c r="Q2895" s="56"/>
      <c r="R2895" s="56" t="s">
        <v>6010</v>
      </c>
      <c r="S2895" s="56" t="s">
        <v>11415</v>
      </c>
      <c r="T2895" s="56" t="s">
        <v>7140</v>
      </c>
      <c r="U2895" s="57">
        <v>848566.75</v>
      </c>
      <c r="V2895" s="57">
        <v>-38829.32</v>
      </c>
      <c r="W2895" s="57">
        <v>809737.43</v>
      </c>
      <c r="X2895" s="57">
        <v>0</v>
      </c>
      <c r="Y2895" s="73">
        <v>43671</v>
      </c>
      <c r="Z2895" s="57">
        <v>-21077.49</v>
      </c>
      <c r="AA2895" s="57">
        <v>0</v>
      </c>
      <c r="AB2895" s="57">
        <v>788659.94</v>
      </c>
      <c r="AC2895" s="57">
        <v>0</v>
      </c>
      <c r="AD2895" s="56" t="s">
        <v>9255</v>
      </c>
      <c r="AE2895" s="57">
        <v>0</v>
      </c>
      <c r="AF2895" s="57">
        <v>0</v>
      </c>
      <c r="AG2895" s="57">
        <v>0</v>
      </c>
      <c r="AI2895"/>
      <c r="AJ2895"/>
    </row>
    <row r="2896" spans="1:36">
      <c r="A2896" s="56" t="s">
        <v>151</v>
      </c>
      <c r="B2896" s="56" t="s">
        <v>11427</v>
      </c>
      <c r="C2896" s="56">
        <v>2101010050</v>
      </c>
      <c r="D2896" s="56" t="s">
        <v>43</v>
      </c>
      <c r="E2896" s="56">
        <v>2101020050</v>
      </c>
      <c r="F2896" s="56">
        <v>5401010050</v>
      </c>
      <c r="G2896" s="56" t="s">
        <v>11623</v>
      </c>
      <c r="H2896" s="56">
        <v>400400</v>
      </c>
      <c r="I2896" s="56" t="s">
        <v>11624</v>
      </c>
      <c r="J2896" s="56" t="s">
        <v>6129</v>
      </c>
      <c r="K2896" s="56" t="s">
        <v>6130</v>
      </c>
      <c r="L2896" s="56" t="s">
        <v>7138</v>
      </c>
      <c r="M2896" s="73">
        <v>43738</v>
      </c>
      <c r="N2896" s="56"/>
      <c r="O2896" s="56"/>
      <c r="P2896" s="56" t="s">
        <v>7139</v>
      </c>
      <c r="Q2896" s="56"/>
      <c r="R2896" s="56" t="s">
        <v>6010</v>
      </c>
      <c r="S2896" s="56" t="s">
        <v>11415</v>
      </c>
      <c r="T2896" s="56" t="s">
        <v>7140</v>
      </c>
      <c r="U2896" s="57">
        <v>4020547.72</v>
      </c>
      <c r="V2896" s="57">
        <v>-183975.07</v>
      </c>
      <c r="W2896" s="57">
        <v>3836572.65</v>
      </c>
      <c r="X2896" s="57">
        <v>0</v>
      </c>
      <c r="Y2896" s="73">
        <v>43671</v>
      </c>
      <c r="Z2896" s="57">
        <v>-99866.12</v>
      </c>
      <c r="AA2896" s="57">
        <v>0</v>
      </c>
      <c r="AB2896" s="57">
        <v>3736706.53</v>
      </c>
      <c r="AC2896" s="57">
        <v>0</v>
      </c>
      <c r="AD2896" s="56" t="s">
        <v>9255</v>
      </c>
      <c r="AE2896" s="57">
        <v>0</v>
      </c>
      <c r="AF2896" s="57">
        <v>0</v>
      </c>
      <c r="AG2896" s="57">
        <v>0</v>
      </c>
      <c r="AI2896"/>
      <c r="AJ2896"/>
    </row>
    <row r="2897" spans="1:36">
      <c r="A2897" s="56" t="s">
        <v>151</v>
      </c>
      <c r="B2897" s="56" t="s">
        <v>11427</v>
      </c>
      <c r="C2897" s="56">
        <v>2101010050</v>
      </c>
      <c r="D2897" s="56" t="s">
        <v>43</v>
      </c>
      <c r="E2897" s="56">
        <v>2101020050</v>
      </c>
      <c r="F2897" s="56">
        <v>5401010050</v>
      </c>
      <c r="G2897" s="56" t="s">
        <v>11623</v>
      </c>
      <c r="H2897" s="56">
        <v>400400</v>
      </c>
      <c r="I2897" s="56" t="s">
        <v>11624</v>
      </c>
      <c r="J2897" s="56" t="s">
        <v>6131</v>
      </c>
      <c r="K2897" s="56" t="s">
        <v>6132</v>
      </c>
      <c r="L2897" s="56" t="s">
        <v>7138</v>
      </c>
      <c r="M2897" s="73">
        <v>43738</v>
      </c>
      <c r="N2897" s="56"/>
      <c r="O2897" s="56"/>
      <c r="P2897" s="56" t="s">
        <v>7139</v>
      </c>
      <c r="Q2897" s="56"/>
      <c r="R2897" s="56" t="s">
        <v>6010</v>
      </c>
      <c r="S2897" s="56" t="s">
        <v>11415</v>
      </c>
      <c r="T2897" s="56" t="s">
        <v>7140</v>
      </c>
      <c r="U2897" s="57">
        <v>236827.14</v>
      </c>
      <c r="V2897" s="57">
        <v>-10836.91</v>
      </c>
      <c r="W2897" s="57">
        <v>225990.23</v>
      </c>
      <c r="X2897" s="57">
        <v>0</v>
      </c>
      <c r="Y2897" s="73">
        <v>43671</v>
      </c>
      <c r="Z2897" s="57">
        <v>-5882.53</v>
      </c>
      <c r="AA2897" s="57">
        <v>0</v>
      </c>
      <c r="AB2897" s="57">
        <v>220107.7</v>
      </c>
      <c r="AC2897" s="57">
        <v>0</v>
      </c>
      <c r="AD2897" s="56" t="s">
        <v>9255</v>
      </c>
      <c r="AE2897" s="57">
        <v>0</v>
      </c>
      <c r="AF2897" s="57">
        <v>0</v>
      </c>
      <c r="AG2897" s="57">
        <v>0</v>
      </c>
      <c r="AI2897"/>
      <c r="AJ2897"/>
    </row>
    <row r="2898" spans="1:36">
      <c r="A2898" s="56" t="s">
        <v>151</v>
      </c>
      <c r="B2898" s="56" t="s">
        <v>11427</v>
      </c>
      <c r="C2898" s="56">
        <v>2101010050</v>
      </c>
      <c r="D2898" s="56" t="s">
        <v>43</v>
      </c>
      <c r="E2898" s="56">
        <v>2101020050</v>
      </c>
      <c r="F2898" s="56">
        <v>5401010050</v>
      </c>
      <c r="G2898" s="56" t="s">
        <v>11623</v>
      </c>
      <c r="H2898" s="56">
        <v>400400</v>
      </c>
      <c r="I2898" s="56" t="s">
        <v>11624</v>
      </c>
      <c r="J2898" s="56" t="s">
        <v>6133</v>
      </c>
      <c r="K2898" s="56" t="s">
        <v>6134</v>
      </c>
      <c r="L2898" s="56" t="s">
        <v>7138</v>
      </c>
      <c r="M2898" s="73">
        <v>43738</v>
      </c>
      <c r="N2898" s="56"/>
      <c r="O2898" s="56"/>
      <c r="P2898" s="56" t="s">
        <v>1304</v>
      </c>
      <c r="Q2898" s="56"/>
      <c r="R2898" s="56" t="s">
        <v>6010</v>
      </c>
      <c r="S2898" s="56" t="s">
        <v>11415</v>
      </c>
      <c r="T2898" s="56" t="s">
        <v>7140</v>
      </c>
      <c r="U2898" s="57">
        <v>7190213.5999999996</v>
      </c>
      <c r="V2898" s="57">
        <v>-639771.56000000006</v>
      </c>
      <c r="W2898" s="57">
        <v>6550442.04</v>
      </c>
      <c r="X2898" s="57">
        <v>0</v>
      </c>
      <c r="Y2898" s="73">
        <v>43671</v>
      </c>
      <c r="Z2898" s="57">
        <v>-347291.08</v>
      </c>
      <c r="AA2898" s="57">
        <v>0</v>
      </c>
      <c r="AB2898" s="57">
        <v>6203150.96</v>
      </c>
      <c r="AC2898" s="57">
        <v>0</v>
      </c>
      <c r="AD2898" s="56" t="s">
        <v>9255</v>
      </c>
      <c r="AE2898" s="57">
        <v>0</v>
      </c>
      <c r="AF2898" s="57">
        <v>0</v>
      </c>
      <c r="AG2898" s="57">
        <v>0</v>
      </c>
      <c r="AI2898"/>
      <c r="AJ2898"/>
    </row>
    <row r="2899" spans="1:36">
      <c r="A2899" s="56" t="s">
        <v>151</v>
      </c>
      <c r="B2899" s="56" t="s">
        <v>11427</v>
      </c>
      <c r="C2899" s="56">
        <v>2101010050</v>
      </c>
      <c r="D2899" s="56" t="s">
        <v>43</v>
      </c>
      <c r="E2899" s="56">
        <v>2101020050</v>
      </c>
      <c r="F2899" s="56">
        <v>5401010050</v>
      </c>
      <c r="G2899" s="56" t="s">
        <v>11623</v>
      </c>
      <c r="H2899" s="56">
        <v>400400</v>
      </c>
      <c r="I2899" s="56" t="s">
        <v>11624</v>
      </c>
      <c r="J2899" s="56" t="s">
        <v>6135</v>
      </c>
      <c r="K2899" s="56" t="s">
        <v>6136</v>
      </c>
      <c r="L2899" s="56" t="s">
        <v>7138</v>
      </c>
      <c r="M2899" s="73">
        <v>43738</v>
      </c>
      <c r="N2899" s="56"/>
      <c r="O2899" s="56"/>
      <c r="P2899" s="56" t="s">
        <v>156</v>
      </c>
      <c r="Q2899" s="56"/>
      <c r="R2899" s="56" t="s">
        <v>6010</v>
      </c>
      <c r="S2899" s="56" t="s">
        <v>11415</v>
      </c>
      <c r="T2899" s="56" t="s">
        <v>7140</v>
      </c>
      <c r="U2899" s="57">
        <v>172814.59</v>
      </c>
      <c r="V2899" s="57">
        <v>-9225.7800000000007</v>
      </c>
      <c r="W2899" s="57">
        <v>163588.81</v>
      </c>
      <c r="X2899" s="57">
        <v>0</v>
      </c>
      <c r="Y2899" s="73">
        <v>43671</v>
      </c>
      <c r="Z2899" s="57">
        <v>-5008</v>
      </c>
      <c r="AA2899" s="57">
        <v>0</v>
      </c>
      <c r="AB2899" s="57">
        <v>158580.81</v>
      </c>
      <c r="AC2899" s="57">
        <v>0</v>
      </c>
      <c r="AD2899" s="56" t="s">
        <v>9255</v>
      </c>
      <c r="AE2899" s="57">
        <v>0</v>
      </c>
      <c r="AF2899" s="57">
        <v>0</v>
      </c>
      <c r="AG2899" s="57">
        <v>0</v>
      </c>
      <c r="AI2899"/>
      <c r="AJ2899"/>
    </row>
    <row r="2900" spans="1:36">
      <c r="A2900" s="56" t="s">
        <v>151</v>
      </c>
      <c r="B2900" s="56" t="s">
        <v>11427</v>
      </c>
      <c r="C2900" s="56">
        <v>2101010050</v>
      </c>
      <c r="D2900" s="56" t="s">
        <v>43</v>
      </c>
      <c r="E2900" s="56">
        <v>2101020050</v>
      </c>
      <c r="F2900" s="56">
        <v>5401010050</v>
      </c>
      <c r="G2900" s="56" t="s">
        <v>11623</v>
      </c>
      <c r="H2900" s="56">
        <v>400400</v>
      </c>
      <c r="I2900" s="56" t="s">
        <v>11624</v>
      </c>
      <c r="J2900" s="56" t="s">
        <v>6137</v>
      </c>
      <c r="K2900" s="56" t="s">
        <v>6138</v>
      </c>
      <c r="L2900" s="56" t="s">
        <v>7138</v>
      </c>
      <c r="M2900" s="73">
        <v>43738</v>
      </c>
      <c r="N2900" s="56"/>
      <c r="O2900" s="56"/>
      <c r="P2900" s="56" t="s">
        <v>1304</v>
      </c>
      <c r="Q2900" s="56"/>
      <c r="R2900" s="56" t="s">
        <v>6010</v>
      </c>
      <c r="S2900" s="56" t="s">
        <v>11415</v>
      </c>
      <c r="T2900" s="56" t="s">
        <v>7140</v>
      </c>
      <c r="U2900" s="57">
        <v>4845481.34</v>
      </c>
      <c r="V2900" s="57">
        <v>-431141.73</v>
      </c>
      <c r="W2900" s="57">
        <v>4414339.6100000003</v>
      </c>
      <c r="X2900" s="57">
        <v>0</v>
      </c>
      <c r="Y2900" s="73">
        <v>43671</v>
      </c>
      <c r="Z2900" s="57">
        <v>-234039.28</v>
      </c>
      <c r="AA2900" s="57">
        <v>0</v>
      </c>
      <c r="AB2900" s="57">
        <v>4180300.33</v>
      </c>
      <c r="AC2900" s="57">
        <v>0</v>
      </c>
      <c r="AD2900" s="56" t="s">
        <v>9255</v>
      </c>
      <c r="AE2900" s="57">
        <v>0</v>
      </c>
      <c r="AF2900" s="57">
        <v>0</v>
      </c>
      <c r="AG2900" s="57">
        <v>0</v>
      </c>
      <c r="AI2900"/>
      <c r="AJ2900"/>
    </row>
    <row r="2901" spans="1:36">
      <c r="A2901" s="56" t="s">
        <v>151</v>
      </c>
      <c r="B2901" s="56" t="s">
        <v>11427</v>
      </c>
      <c r="C2901" s="56">
        <v>2101010050</v>
      </c>
      <c r="D2901" s="56" t="s">
        <v>43</v>
      </c>
      <c r="E2901" s="56">
        <v>2101020050</v>
      </c>
      <c r="F2901" s="56">
        <v>5401010050</v>
      </c>
      <c r="G2901" s="56" t="s">
        <v>11623</v>
      </c>
      <c r="H2901" s="56">
        <v>400400</v>
      </c>
      <c r="I2901" s="56" t="s">
        <v>11624</v>
      </c>
      <c r="J2901" s="56" t="s">
        <v>6139</v>
      </c>
      <c r="K2901" s="56" t="s">
        <v>6140</v>
      </c>
      <c r="L2901" s="56" t="s">
        <v>7138</v>
      </c>
      <c r="M2901" s="73">
        <v>43738</v>
      </c>
      <c r="N2901" s="56"/>
      <c r="O2901" s="56"/>
      <c r="P2901" s="56" t="s">
        <v>1304</v>
      </c>
      <c r="Q2901" s="56"/>
      <c r="R2901" s="56" t="s">
        <v>6010</v>
      </c>
      <c r="S2901" s="56" t="s">
        <v>11415</v>
      </c>
      <c r="T2901" s="56" t="s">
        <v>7140</v>
      </c>
      <c r="U2901" s="57">
        <v>3587272.57</v>
      </c>
      <c r="V2901" s="57">
        <v>-319188.7</v>
      </c>
      <c r="W2901" s="57">
        <v>3268083.87</v>
      </c>
      <c r="X2901" s="57">
        <v>0</v>
      </c>
      <c r="Y2901" s="73">
        <v>43671</v>
      </c>
      <c r="Z2901" s="57">
        <v>-173267.14</v>
      </c>
      <c r="AA2901" s="57">
        <v>0</v>
      </c>
      <c r="AB2901" s="57">
        <v>3094816.73</v>
      </c>
      <c r="AC2901" s="57">
        <v>0</v>
      </c>
      <c r="AD2901" s="56" t="s">
        <v>9255</v>
      </c>
      <c r="AE2901" s="57">
        <v>0</v>
      </c>
      <c r="AF2901" s="57">
        <v>0</v>
      </c>
      <c r="AG2901" s="57">
        <v>0</v>
      </c>
      <c r="AI2901"/>
      <c r="AJ2901"/>
    </row>
    <row r="2902" spans="1:36">
      <c r="A2902" s="56" t="s">
        <v>151</v>
      </c>
      <c r="B2902" s="56" t="s">
        <v>11427</v>
      </c>
      <c r="C2902" s="56">
        <v>2101010050</v>
      </c>
      <c r="D2902" s="56" t="s">
        <v>43</v>
      </c>
      <c r="E2902" s="56">
        <v>2101020050</v>
      </c>
      <c r="F2902" s="56">
        <v>5401010050</v>
      </c>
      <c r="G2902" s="56" t="s">
        <v>11623</v>
      </c>
      <c r="H2902" s="56">
        <v>400400</v>
      </c>
      <c r="I2902" s="56" t="s">
        <v>11624</v>
      </c>
      <c r="J2902" s="56" t="s">
        <v>6141</v>
      </c>
      <c r="K2902" s="56" t="s">
        <v>6142</v>
      </c>
      <c r="L2902" s="56" t="s">
        <v>7138</v>
      </c>
      <c r="M2902" s="73">
        <v>43738</v>
      </c>
      <c r="N2902" s="56"/>
      <c r="O2902" s="56"/>
      <c r="P2902" s="56" t="s">
        <v>1304</v>
      </c>
      <c r="Q2902" s="56"/>
      <c r="R2902" s="56" t="s">
        <v>6010</v>
      </c>
      <c r="S2902" s="56" t="s">
        <v>11415</v>
      </c>
      <c r="T2902" s="56" t="s">
        <v>7140</v>
      </c>
      <c r="U2902" s="57">
        <v>1238019.3899999999</v>
      </c>
      <c r="V2902" s="57">
        <v>-110156.61</v>
      </c>
      <c r="W2902" s="57">
        <v>1127862.78</v>
      </c>
      <c r="X2902" s="57">
        <v>0</v>
      </c>
      <c r="Y2902" s="73">
        <v>43671</v>
      </c>
      <c r="Z2902" s="57">
        <v>-59796.98</v>
      </c>
      <c r="AA2902" s="57">
        <v>0</v>
      </c>
      <c r="AB2902" s="57">
        <v>1068065.8</v>
      </c>
      <c r="AC2902" s="57">
        <v>0</v>
      </c>
      <c r="AD2902" s="56" t="s">
        <v>9255</v>
      </c>
      <c r="AE2902" s="57">
        <v>0</v>
      </c>
      <c r="AF2902" s="57">
        <v>0</v>
      </c>
      <c r="AG2902" s="57">
        <v>0</v>
      </c>
      <c r="AI2902"/>
      <c r="AJ2902"/>
    </row>
    <row r="2903" spans="1:36">
      <c r="A2903" s="56" t="s">
        <v>151</v>
      </c>
      <c r="B2903" s="56" t="s">
        <v>11427</v>
      </c>
      <c r="C2903" s="56">
        <v>2101010050</v>
      </c>
      <c r="D2903" s="56" t="s">
        <v>43</v>
      </c>
      <c r="E2903" s="56">
        <v>2101020050</v>
      </c>
      <c r="F2903" s="56">
        <v>5401010050</v>
      </c>
      <c r="G2903" s="56" t="s">
        <v>11623</v>
      </c>
      <c r="H2903" s="56">
        <v>400400</v>
      </c>
      <c r="I2903" s="56" t="s">
        <v>11624</v>
      </c>
      <c r="J2903" s="56" t="s">
        <v>6143</v>
      </c>
      <c r="K2903" s="56" t="s">
        <v>6144</v>
      </c>
      <c r="L2903" s="56" t="s">
        <v>7138</v>
      </c>
      <c r="M2903" s="73">
        <v>43738</v>
      </c>
      <c r="N2903" s="56"/>
      <c r="O2903" s="56"/>
      <c r="P2903" s="56" t="s">
        <v>1304</v>
      </c>
      <c r="Q2903" s="56"/>
      <c r="R2903" s="56" t="s">
        <v>6010</v>
      </c>
      <c r="S2903" s="56" t="s">
        <v>11415</v>
      </c>
      <c r="T2903" s="56" t="s">
        <v>7140</v>
      </c>
      <c r="U2903" s="57">
        <v>5108147.67</v>
      </c>
      <c r="V2903" s="57">
        <v>-454513.28</v>
      </c>
      <c r="W2903" s="57">
        <v>4653634.3899999997</v>
      </c>
      <c r="X2903" s="57">
        <v>0</v>
      </c>
      <c r="Y2903" s="73">
        <v>43671</v>
      </c>
      <c r="Z2903" s="57">
        <v>-246726.2</v>
      </c>
      <c r="AA2903" s="57">
        <v>0</v>
      </c>
      <c r="AB2903" s="57">
        <v>4406908.1900000004</v>
      </c>
      <c r="AC2903" s="57">
        <v>0</v>
      </c>
      <c r="AD2903" s="56" t="s">
        <v>9255</v>
      </c>
      <c r="AE2903" s="57">
        <v>0</v>
      </c>
      <c r="AF2903" s="57">
        <v>0</v>
      </c>
      <c r="AG2903" s="57">
        <v>0</v>
      </c>
      <c r="AI2903"/>
      <c r="AJ2903"/>
    </row>
    <row r="2904" spans="1:36">
      <c r="A2904" s="56" t="s">
        <v>151</v>
      </c>
      <c r="B2904" s="56" t="s">
        <v>11427</v>
      </c>
      <c r="C2904" s="56">
        <v>2101010050</v>
      </c>
      <c r="D2904" s="56" t="s">
        <v>43</v>
      </c>
      <c r="E2904" s="56">
        <v>2101020050</v>
      </c>
      <c r="F2904" s="56">
        <v>5401010050</v>
      </c>
      <c r="G2904" s="56" t="s">
        <v>11623</v>
      </c>
      <c r="H2904" s="56">
        <v>400400</v>
      </c>
      <c r="I2904" s="56" t="s">
        <v>11624</v>
      </c>
      <c r="J2904" s="56" t="s">
        <v>6145</v>
      </c>
      <c r="K2904" s="56" t="s">
        <v>6146</v>
      </c>
      <c r="L2904" s="56" t="s">
        <v>7138</v>
      </c>
      <c r="M2904" s="73">
        <v>43738</v>
      </c>
      <c r="N2904" s="56"/>
      <c r="O2904" s="56"/>
      <c r="P2904" s="56" t="s">
        <v>1304</v>
      </c>
      <c r="Q2904" s="56"/>
      <c r="R2904" s="56" t="s">
        <v>6010</v>
      </c>
      <c r="S2904" s="56" t="s">
        <v>11415</v>
      </c>
      <c r="T2904" s="56" t="s">
        <v>7140</v>
      </c>
      <c r="U2904" s="57">
        <v>1869948.72</v>
      </c>
      <c r="V2904" s="57">
        <v>-166384.49</v>
      </c>
      <c r="W2904" s="57">
        <v>1703564.23</v>
      </c>
      <c r="X2904" s="57">
        <v>0</v>
      </c>
      <c r="Y2904" s="73">
        <v>43671</v>
      </c>
      <c r="Z2904" s="57">
        <v>-90319.5</v>
      </c>
      <c r="AA2904" s="57">
        <v>0</v>
      </c>
      <c r="AB2904" s="57">
        <v>1613244.73</v>
      </c>
      <c r="AC2904" s="57">
        <v>0</v>
      </c>
      <c r="AD2904" s="56" t="s">
        <v>9255</v>
      </c>
      <c r="AE2904" s="57">
        <v>0</v>
      </c>
      <c r="AF2904" s="57">
        <v>0</v>
      </c>
      <c r="AG2904" s="57">
        <v>0</v>
      </c>
      <c r="AI2904"/>
      <c r="AJ2904"/>
    </row>
    <row r="2905" spans="1:36">
      <c r="A2905" s="56" t="s">
        <v>151</v>
      </c>
      <c r="B2905" s="56" t="s">
        <v>11427</v>
      </c>
      <c r="C2905" s="56">
        <v>2101010050</v>
      </c>
      <c r="D2905" s="56" t="s">
        <v>43</v>
      </c>
      <c r="E2905" s="56">
        <v>2101020050</v>
      </c>
      <c r="F2905" s="56">
        <v>5401010050</v>
      </c>
      <c r="G2905" s="56" t="s">
        <v>11623</v>
      </c>
      <c r="H2905" s="56">
        <v>400400</v>
      </c>
      <c r="I2905" s="56" t="s">
        <v>11624</v>
      </c>
      <c r="J2905" s="56" t="s">
        <v>6147</v>
      </c>
      <c r="K2905" s="56" t="s">
        <v>6148</v>
      </c>
      <c r="L2905" s="56" t="s">
        <v>7138</v>
      </c>
      <c r="M2905" s="73">
        <v>43738</v>
      </c>
      <c r="N2905" s="56"/>
      <c r="O2905" s="56"/>
      <c r="P2905" s="56" t="s">
        <v>1304</v>
      </c>
      <c r="Q2905" s="56"/>
      <c r="R2905" s="56" t="s">
        <v>6010</v>
      </c>
      <c r="S2905" s="56" t="s">
        <v>11415</v>
      </c>
      <c r="T2905" s="56" t="s">
        <v>7140</v>
      </c>
      <c r="U2905" s="57">
        <v>2303224.39</v>
      </c>
      <c r="V2905" s="57">
        <v>-204936.54</v>
      </c>
      <c r="W2905" s="57">
        <v>2098287.85</v>
      </c>
      <c r="X2905" s="57">
        <v>0</v>
      </c>
      <c r="Y2905" s="73">
        <v>43671</v>
      </c>
      <c r="Z2905" s="57">
        <v>-111246.94</v>
      </c>
      <c r="AA2905" s="57">
        <v>0</v>
      </c>
      <c r="AB2905" s="57">
        <v>1987040.91</v>
      </c>
      <c r="AC2905" s="57">
        <v>0</v>
      </c>
      <c r="AD2905" s="56" t="s">
        <v>9255</v>
      </c>
      <c r="AE2905" s="57">
        <v>0</v>
      </c>
      <c r="AF2905" s="57">
        <v>0</v>
      </c>
      <c r="AG2905" s="57">
        <v>0</v>
      </c>
      <c r="AI2905"/>
      <c r="AJ2905"/>
    </row>
    <row r="2906" spans="1:36">
      <c r="A2906" s="56" t="s">
        <v>151</v>
      </c>
      <c r="B2906" s="56" t="s">
        <v>11427</v>
      </c>
      <c r="C2906" s="56">
        <v>2101010050</v>
      </c>
      <c r="D2906" s="56" t="s">
        <v>43</v>
      </c>
      <c r="E2906" s="56">
        <v>2101020050</v>
      </c>
      <c r="F2906" s="56">
        <v>5401010050</v>
      </c>
      <c r="G2906" s="56" t="s">
        <v>11623</v>
      </c>
      <c r="H2906" s="56">
        <v>400400</v>
      </c>
      <c r="I2906" s="56" t="s">
        <v>11624</v>
      </c>
      <c r="J2906" s="56" t="s">
        <v>6149</v>
      </c>
      <c r="K2906" s="56" t="s">
        <v>6150</v>
      </c>
      <c r="L2906" s="56" t="s">
        <v>7138</v>
      </c>
      <c r="M2906" s="73">
        <v>43738</v>
      </c>
      <c r="N2906" s="56"/>
      <c r="O2906" s="56"/>
      <c r="P2906" s="56" t="s">
        <v>1304</v>
      </c>
      <c r="Q2906" s="56"/>
      <c r="R2906" s="56" t="s">
        <v>6010</v>
      </c>
      <c r="S2906" s="56" t="s">
        <v>11415</v>
      </c>
      <c r="T2906" s="56" t="s">
        <v>7140</v>
      </c>
      <c r="U2906" s="57">
        <v>1045014.83</v>
      </c>
      <c r="V2906" s="57">
        <v>-92983.44</v>
      </c>
      <c r="W2906" s="57">
        <v>952031.39</v>
      </c>
      <c r="X2906" s="57">
        <v>0</v>
      </c>
      <c r="Y2906" s="73">
        <v>43671</v>
      </c>
      <c r="Z2906" s="57">
        <v>-50474.76</v>
      </c>
      <c r="AA2906" s="57">
        <v>0</v>
      </c>
      <c r="AB2906" s="57">
        <v>901556.63</v>
      </c>
      <c r="AC2906" s="57">
        <v>0</v>
      </c>
      <c r="AD2906" s="56" t="s">
        <v>9255</v>
      </c>
      <c r="AE2906" s="57">
        <v>0</v>
      </c>
      <c r="AF2906" s="57">
        <v>0</v>
      </c>
      <c r="AG2906" s="57">
        <v>0</v>
      </c>
      <c r="AI2906"/>
      <c r="AJ2906"/>
    </row>
    <row r="2907" spans="1:36">
      <c r="A2907" s="56" t="s">
        <v>151</v>
      </c>
      <c r="B2907" s="56" t="s">
        <v>11427</v>
      </c>
      <c r="C2907" s="56">
        <v>2101010050</v>
      </c>
      <c r="D2907" s="56" t="s">
        <v>43</v>
      </c>
      <c r="E2907" s="56">
        <v>2101020050</v>
      </c>
      <c r="F2907" s="56">
        <v>5401010050</v>
      </c>
      <c r="G2907" s="56" t="s">
        <v>11623</v>
      </c>
      <c r="H2907" s="56">
        <v>400400</v>
      </c>
      <c r="I2907" s="56" t="s">
        <v>11624</v>
      </c>
      <c r="J2907" s="56" t="s">
        <v>6151</v>
      </c>
      <c r="K2907" s="56" t="s">
        <v>6152</v>
      </c>
      <c r="L2907" s="56" t="s">
        <v>7138</v>
      </c>
      <c r="M2907" s="73">
        <v>43738</v>
      </c>
      <c r="N2907" s="56"/>
      <c r="O2907" s="56"/>
      <c r="P2907" s="56" t="s">
        <v>1304</v>
      </c>
      <c r="Q2907" s="56"/>
      <c r="R2907" s="56" t="s">
        <v>6010</v>
      </c>
      <c r="S2907" s="56" t="s">
        <v>11415</v>
      </c>
      <c r="T2907" s="56" t="s">
        <v>7140</v>
      </c>
      <c r="U2907" s="57">
        <v>1783541.45</v>
      </c>
      <c r="V2907" s="57">
        <v>-158696.13</v>
      </c>
      <c r="W2907" s="57">
        <v>1624845.32</v>
      </c>
      <c r="X2907" s="57">
        <v>0</v>
      </c>
      <c r="Y2907" s="73">
        <v>43671</v>
      </c>
      <c r="Z2907" s="57">
        <v>-86145.99</v>
      </c>
      <c r="AA2907" s="57">
        <v>0</v>
      </c>
      <c r="AB2907" s="57">
        <v>1538699.33</v>
      </c>
      <c r="AC2907" s="57">
        <v>0</v>
      </c>
      <c r="AD2907" s="56" t="s">
        <v>9255</v>
      </c>
      <c r="AE2907" s="57">
        <v>0</v>
      </c>
      <c r="AF2907" s="57">
        <v>0</v>
      </c>
      <c r="AG2907" s="57">
        <v>0</v>
      </c>
      <c r="AI2907"/>
      <c r="AJ2907"/>
    </row>
    <row r="2908" spans="1:36">
      <c r="A2908" s="56" t="s">
        <v>151</v>
      </c>
      <c r="B2908" s="56" t="s">
        <v>11427</v>
      </c>
      <c r="C2908" s="56">
        <v>2101010050</v>
      </c>
      <c r="D2908" s="56" t="s">
        <v>43</v>
      </c>
      <c r="E2908" s="56">
        <v>2101020050</v>
      </c>
      <c r="F2908" s="56">
        <v>5401010050</v>
      </c>
      <c r="G2908" s="56" t="s">
        <v>11623</v>
      </c>
      <c r="H2908" s="56">
        <v>400400</v>
      </c>
      <c r="I2908" s="56" t="s">
        <v>11624</v>
      </c>
      <c r="J2908" s="56" t="s">
        <v>6153</v>
      </c>
      <c r="K2908" s="56" t="s">
        <v>6154</v>
      </c>
      <c r="L2908" s="56" t="s">
        <v>7138</v>
      </c>
      <c r="M2908" s="73">
        <v>43738</v>
      </c>
      <c r="N2908" s="56"/>
      <c r="O2908" s="56"/>
      <c r="P2908" s="56" t="s">
        <v>1304</v>
      </c>
      <c r="Q2908" s="56"/>
      <c r="R2908" s="56" t="s">
        <v>6010</v>
      </c>
      <c r="S2908" s="56" t="s">
        <v>11415</v>
      </c>
      <c r="T2908" s="56" t="s">
        <v>7140</v>
      </c>
      <c r="U2908" s="57">
        <v>1956356.6</v>
      </c>
      <c r="V2908" s="57">
        <v>-174072.9</v>
      </c>
      <c r="W2908" s="57">
        <v>1782283.7</v>
      </c>
      <c r="X2908" s="57">
        <v>0</v>
      </c>
      <c r="Y2908" s="73">
        <v>43671</v>
      </c>
      <c r="Z2908" s="57">
        <v>-94493.05</v>
      </c>
      <c r="AA2908" s="57">
        <v>0</v>
      </c>
      <c r="AB2908" s="57">
        <v>1687790.65</v>
      </c>
      <c r="AC2908" s="57">
        <v>0</v>
      </c>
      <c r="AD2908" s="56" t="s">
        <v>9255</v>
      </c>
      <c r="AE2908" s="57">
        <v>0</v>
      </c>
      <c r="AF2908" s="57">
        <v>0</v>
      </c>
      <c r="AG2908" s="57">
        <v>0</v>
      </c>
      <c r="AI2908"/>
      <c r="AJ2908"/>
    </row>
    <row r="2909" spans="1:36">
      <c r="A2909" s="56" t="s">
        <v>151</v>
      </c>
      <c r="B2909" s="56" t="s">
        <v>11427</v>
      </c>
      <c r="C2909" s="56">
        <v>2101010050</v>
      </c>
      <c r="D2909" s="56" t="s">
        <v>43</v>
      </c>
      <c r="E2909" s="56">
        <v>2101020050</v>
      </c>
      <c r="F2909" s="56">
        <v>5401010050</v>
      </c>
      <c r="G2909" s="56" t="s">
        <v>11623</v>
      </c>
      <c r="H2909" s="56">
        <v>400400</v>
      </c>
      <c r="I2909" s="56" t="s">
        <v>11624</v>
      </c>
      <c r="J2909" s="56" t="s">
        <v>6155</v>
      </c>
      <c r="K2909" s="56" t="s">
        <v>6156</v>
      </c>
      <c r="L2909" s="56" t="s">
        <v>7138</v>
      </c>
      <c r="M2909" s="73">
        <v>43738</v>
      </c>
      <c r="N2909" s="56"/>
      <c r="O2909" s="56"/>
      <c r="P2909" s="56" t="s">
        <v>1304</v>
      </c>
      <c r="Q2909" s="56"/>
      <c r="R2909" s="56" t="s">
        <v>6010</v>
      </c>
      <c r="S2909" s="56" t="s">
        <v>11415</v>
      </c>
      <c r="T2909" s="56" t="s">
        <v>7140</v>
      </c>
      <c r="U2909" s="57">
        <v>695941.48</v>
      </c>
      <c r="V2909" s="57">
        <v>-61923.55</v>
      </c>
      <c r="W2909" s="57">
        <v>634017.93000000005</v>
      </c>
      <c r="X2909" s="57">
        <v>0</v>
      </c>
      <c r="Y2909" s="73">
        <v>43671</v>
      </c>
      <c r="Z2909" s="57">
        <v>-33614.339999999997</v>
      </c>
      <c r="AA2909" s="57">
        <v>0</v>
      </c>
      <c r="AB2909" s="57">
        <v>600403.59</v>
      </c>
      <c r="AC2909" s="57">
        <v>0</v>
      </c>
      <c r="AD2909" s="56" t="s">
        <v>9255</v>
      </c>
      <c r="AE2909" s="57">
        <v>0</v>
      </c>
      <c r="AF2909" s="57">
        <v>0</v>
      </c>
      <c r="AG2909" s="57">
        <v>0</v>
      </c>
      <c r="AI2909"/>
      <c r="AJ2909"/>
    </row>
    <row r="2910" spans="1:36">
      <c r="A2910" s="56" t="s">
        <v>151</v>
      </c>
      <c r="B2910" s="56" t="s">
        <v>11427</v>
      </c>
      <c r="C2910" s="56">
        <v>2101010050</v>
      </c>
      <c r="D2910" s="56" t="s">
        <v>43</v>
      </c>
      <c r="E2910" s="56">
        <v>2101020050</v>
      </c>
      <c r="F2910" s="56">
        <v>5401010050</v>
      </c>
      <c r="G2910" s="56" t="s">
        <v>11623</v>
      </c>
      <c r="H2910" s="56">
        <v>400400</v>
      </c>
      <c r="I2910" s="56" t="s">
        <v>11624</v>
      </c>
      <c r="J2910" s="56" t="s">
        <v>6157</v>
      </c>
      <c r="K2910" s="56" t="s">
        <v>6158</v>
      </c>
      <c r="L2910" s="56" t="s">
        <v>7138</v>
      </c>
      <c r="M2910" s="73">
        <v>43738</v>
      </c>
      <c r="N2910" s="56"/>
      <c r="O2910" s="56"/>
      <c r="P2910" s="56" t="s">
        <v>1304</v>
      </c>
      <c r="Q2910" s="56"/>
      <c r="R2910" s="56" t="s">
        <v>6010</v>
      </c>
      <c r="S2910" s="56" t="s">
        <v>11415</v>
      </c>
      <c r="T2910" s="56" t="s">
        <v>7140</v>
      </c>
      <c r="U2910" s="57">
        <v>1045014.83</v>
      </c>
      <c r="V2910" s="57">
        <v>-92983.44</v>
      </c>
      <c r="W2910" s="57">
        <v>952031.39</v>
      </c>
      <c r="X2910" s="57">
        <v>0</v>
      </c>
      <c r="Y2910" s="73">
        <v>43671</v>
      </c>
      <c r="Z2910" s="57">
        <v>-50474.76</v>
      </c>
      <c r="AA2910" s="57">
        <v>0</v>
      </c>
      <c r="AB2910" s="57">
        <v>901556.63</v>
      </c>
      <c r="AC2910" s="57">
        <v>0</v>
      </c>
      <c r="AD2910" s="56" t="s">
        <v>9255</v>
      </c>
      <c r="AE2910" s="57">
        <v>0</v>
      </c>
      <c r="AF2910" s="57">
        <v>0</v>
      </c>
      <c r="AG2910" s="57">
        <v>0</v>
      </c>
      <c r="AI2910"/>
      <c r="AJ2910"/>
    </row>
    <row r="2911" spans="1:36">
      <c r="A2911" s="56" t="s">
        <v>151</v>
      </c>
      <c r="B2911" s="56" t="s">
        <v>11427</v>
      </c>
      <c r="C2911" s="56">
        <v>2101010050</v>
      </c>
      <c r="D2911" s="56" t="s">
        <v>43</v>
      </c>
      <c r="E2911" s="56">
        <v>2101020050</v>
      </c>
      <c r="F2911" s="56">
        <v>5401010050</v>
      </c>
      <c r="G2911" s="56" t="s">
        <v>11623</v>
      </c>
      <c r="H2911" s="56">
        <v>400400</v>
      </c>
      <c r="I2911" s="56" t="s">
        <v>11624</v>
      </c>
      <c r="J2911" s="56" t="s">
        <v>6159</v>
      </c>
      <c r="K2911" s="56" t="s">
        <v>6160</v>
      </c>
      <c r="L2911" s="56" t="s">
        <v>7138</v>
      </c>
      <c r="M2911" s="73">
        <v>43738</v>
      </c>
      <c r="N2911" s="56"/>
      <c r="O2911" s="56"/>
      <c r="P2911" s="56" t="s">
        <v>1304</v>
      </c>
      <c r="Q2911" s="56"/>
      <c r="R2911" s="56" t="s">
        <v>6010</v>
      </c>
      <c r="S2911" s="56" t="s">
        <v>11415</v>
      </c>
      <c r="T2911" s="56" t="s">
        <v>7140</v>
      </c>
      <c r="U2911" s="57">
        <v>152625.28</v>
      </c>
      <c r="V2911" s="57">
        <v>-13580.31</v>
      </c>
      <c r="W2911" s="57">
        <v>139044.97</v>
      </c>
      <c r="X2911" s="57">
        <v>0</v>
      </c>
      <c r="Y2911" s="73">
        <v>43671</v>
      </c>
      <c r="Z2911" s="57">
        <v>-7371.88</v>
      </c>
      <c r="AA2911" s="57">
        <v>0</v>
      </c>
      <c r="AB2911" s="57">
        <v>131673.09</v>
      </c>
      <c r="AC2911" s="57">
        <v>0</v>
      </c>
      <c r="AD2911" s="56" t="s">
        <v>9255</v>
      </c>
      <c r="AE2911" s="57">
        <v>0</v>
      </c>
      <c r="AF2911" s="57">
        <v>0</v>
      </c>
      <c r="AG2911" s="57">
        <v>0</v>
      </c>
      <c r="AI2911"/>
      <c r="AJ2911"/>
    </row>
    <row r="2912" spans="1:36">
      <c r="A2912" s="56" t="s">
        <v>151</v>
      </c>
      <c r="B2912" s="56" t="s">
        <v>11427</v>
      </c>
      <c r="C2912" s="56">
        <v>2101010050</v>
      </c>
      <c r="D2912" s="56" t="s">
        <v>43</v>
      </c>
      <c r="E2912" s="56">
        <v>2101020050</v>
      </c>
      <c r="F2912" s="56">
        <v>5401010050</v>
      </c>
      <c r="G2912" s="56" t="s">
        <v>11623</v>
      </c>
      <c r="H2912" s="56">
        <v>400400</v>
      </c>
      <c r="I2912" s="56" t="s">
        <v>11624</v>
      </c>
      <c r="J2912" s="56" t="s">
        <v>6161</v>
      </c>
      <c r="K2912" s="56" t="s">
        <v>6162</v>
      </c>
      <c r="L2912" s="56" t="s">
        <v>7138</v>
      </c>
      <c r="M2912" s="73">
        <v>43738</v>
      </c>
      <c r="N2912" s="56"/>
      <c r="O2912" s="56"/>
      <c r="P2912" s="56" t="s">
        <v>1304</v>
      </c>
      <c r="Q2912" s="56"/>
      <c r="R2912" s="56" t="s">
        <v>6010</v>
      </c>
      <c r="S2912" s="56" t="s">
        <v>11415</v>
      </c>
      <c r="T2912" s="56" t="s">
        <v>7140</v>
      </c>
      <c r="U2912" s="57">
        <v>2848745.5</v>
      </c>
      <c r="V2912" s="57">
        <v>-253475.96</v>
      </c>
      <c r="W2912" s="57">
        <v>2595269.54</v>
      </c>
      <c r="X2912" s="57">
        <v>0</v>
      </c>
      <c r="Y2912" s="73">
        <v>43671</v>
      </c>
      <c r="Z2912" s="57">
        <v>-137595.9</v>
      </c>
      <c r="AA2912" s="57">
        <v>0</v>
      </c>
      <c r="AB2912" s="57">
        <v>2457673.64</v>
      </c>
      <c r="AC2912" s="57">
        <v>0</v>
      </c>
      <c r="AD2912" s="56" t="s">
        <v>9255</v>
      </c>
      <c r="AE2912" s="57">
        <v>0</v>
      </c>
      <c r="AF2912" s="57">
        <v>0</v>
      </c>
      <c r="AG2912" s="57">
        <v>0</v>
      </c>
      <c r="AI2912"/>
      <c r="AJ2912"/>
    </row>
    <row r="2913" spans="1:36">
      <c r="A2913" s="56" t="s">
        <v>151</v>
      </c>
      <c r="B2913" s="56" t="s">
        <v>11427</v>
      </c>
      <c r="C2913" s="56">
        <v>2101010050</v>
      </c>
      <c r="D2913" s="56" t="s">
        <v>43</v>
      </c>
      <c r="E2913" s="56">
        <v>2101020050</v>
      </c>
      <c r="F2913" s="56">
        <v>5401010050</v>
      </c>
      <c r="G2913" s="56" t="s">
        <v>11623</v>
      </c>
      <c r="H2913" s="56">
        <v>400400</v>
      </c>
      <c r="I2913" s="56" t="s">
        <v>11624</v>
      </c>
      <c r="J2913" s="56" t="s">
        <v>6163</v>
      </c>
      <c r="K2913" s="56" t="s">
        <v>6164</v>
      </c>
      <c r="L2913" s="56" t="s">
        <v>7138</v>
      </c>
      <c r="M2913" s="73">
        <v>43738</v>
      </c>
      <c r="N2913" s="56"/>
      <c r="O2913" s="56"/>
      <c r="P2913" s="56" t="s">
        <v>1304</v>
      </c>
      <c r="Q2913" s="56"/>
      <c r="R2913" s="56" t="s">
        <v>6010</v>
      </c>
      <c r="S2913" s="56" t="s">
        <v>11415</v>
      </c>
      <c r="T2913" s="56" t="s">
        <v>7140</v>
      </c>
      <c r="U2913" s="57">
        <v>8280127.9199999999</v>
      </c>
      <c r="V2913" s="57">
        <v>-736750.07</v>
      </c>
      <c r="W2913" s="57">
        <v>7543377.8499999996</v>
      </c>
      <c r="X2913" s="57">
        <v>0</v>
      </c>
      <c r="Y2913" s="73">
        <v>43671</v>
      </c>
      <c r="Z2913" s="57">
        <v>-399934.51</v>
      </c>
      <c r="AA2913" s="57">
        <v>0</v>
      </c>
      <c r="AB2913" s="57">
        <v>7143443.3399999999</v>
      </c>
      <c r="AC2913" s="57">
        <v>0</v>
      </c>
      <c r="AD2913" s="56" t="s">
        <v>9255</v>
      </c>
      <c r="AE2913" s="57">
        <v>0</v>
      </c>
      <c r="AF2913" s="57">
        <v>0</v>
      </c>
      <c r="AG2913" s="57">
        <v>0</v>
      </c>
      <c r="AI2913"/>
      <c r="AJ2913"/>
    </row>
    <row r="2914" spans="1:36">
      <c r="A2914" s="56" t="s">
        <v>151</v>
      </c>
      <c r="B2914" s="56" t="s">
        <v>11427</v>
      </c>
      <c r="C2914" s="56">
        <v>2101010050</v>
      </c>
      <c r="D2914" s="56" t="s">
        <v>43</v>
      </c>
      <c r="E2914" s="56">
        <v>2101020050</v>
      </c>
      <c r="F2914" s="56">
        <v>5401010050</v>
      </c>
      <c r="G2914" s="56" t="s">
        <v>11623</v>
      </c>
      <c r="H2914" s="56">
        <v>400400</v>
      </c>
      <c r="I2914" s="56" t="s">
        <v>11624</v>
      </c>
      <c r="J2914" s="56" t="s">
        <v>6165</v>
      </c>
      <c r="K2914" s="56" t="s">
        <v>6166</v>
      </c>
      <c r="L2914" s="56" t="s">
        <v>7138</v>
      </c>
      <c r="M2914" s="73">
        <v>43738</v>
      </c>
      <c r="N2914" s="56"/>
      <c r="O2914" s="56"/>
      <c r="P2914" s="56" t="s">
        <v>1304</v>
      </c>
      <c r="Q2914" s="56"/>
      <c r="R2914" s="56" t="s">
        <v>6010</v>
      </c>
      <c r="S2914" s="56" t="s">
        <v>11415</v>
      </c>
      <c r="T2914" s="56" t="s">
        <v>7140</v>
      </c>
      <c r="U2914" s="57">
        <v>6739063.25</v>
      </c>
      <c r="V2914" s="57">
        <v>-599629.05000000005</v>
      </c>
      <c r="W2914" s="57">
        <v>6139434.2000000002</v>
      </c>
      <c r="X2914" s="57">
        <v>0</v>
      </c>
      <c r="Y2914" s="73">
        <v>43671</v>
      </c>
      <c r="Z2914" s="57">
        <v>-325500.28000000003</v>
      </c>
      <c r="AA2914" s="57">
        <v>0</v>
      </c>
      <c r="AB2914" s="57">
        <v>5813933.9199999999</v>
      </c>
      <c r="AC2914" s="57">
        <v>0</v>
      </c>
      <c r="AD2914" s="56" t="s">
        <v>9255</v>
      </c>
      <c r="AE2914" s="57">
        <v>0</v>
      </c>
      <c r="AF2914" s="57">
        <v>0</v>
      </c>
      <c r="AG2914" s="57">
        <v>0</v>
      </c>
      <c r="AI2914"/>
      <c r="AJ2914"/>
    </row>
    <row r="2915" spans="1:36">
      <c r="A2915" s="56" t="s">
        <v>151</v>
      </c>
      <c r="B2915" s="56" t="s">
        <v>11427</v>
      </c>
      <c r="C2915" s="56">
        <v>2101010050</v>
      </c>
      <c r="D2915" s="56" t="s">
        <v>43</v>
      </c>
      <c r="E2915" s="56">
        <v>2101020050</v>
      </c>
      <c r="F2915" s="56">
        <v>5401010050</v>
      </c>
      <c r="G2915" s="56" t="s">
        <v>11623</v>
      </c>
      <c r="H2915" s="56">
        <v>400400</v>
      </c>
      <c r="I2915" s="56" t="s">
        <v>11624</v>
      </c>
      <c r="J2915" s="56" t="s">
        <v>6167</v>
      </c>
      <c r="K2915" s="56" t="s">
        <v>6168</v>
      </c>
      <c r="L2915" s="56" t="s">
        <v>7138</v>
      </c>
      <c r="M2915" s="73">
        <v>43738</v>
      </c>
      <c r="N2915" s="56"/>
      <c r="O2915" s="56"/>
      <c r="P2915" s="56" t="s">
        <v>1304</v>
      </c>
      <c r="Q2915" s="56"/>
      <c r="R2915" s="56" t="s">
        <v>6010</v>
      </c>
      <c r="S2915" s="56" t="s">
        <v>11415</v>
      </c>
      <c r="T2915" s="56" t="s">
        <v>7140</v>
      </c>
      <c r="U2915" s="57">
        <v>2216816.87</v>
      </c>
      <c r="V2915" s="57">
        <v>-197248.16</v>
      </c>
      <c r="W2915" s="57">
        <v>2019568.71</v>
      </c>
      <c r="X2915" s="57">
        <v>0</v>
      </c>
      <c r="Y2915" s="73">
        <v>43671</v>
      </c>
      <c r="Z2915" s="57">
        <v>-107073.41</v>
      </c>
      <c r="AA2915" s="57">
        <v>0</v>
      </c>
      <c r="AB2915" s="57">
        <v>1912495.3</v>
      </c>
      <c r="AC2915" s="57">
        <v>0</v>
      </c>
      <c r="AD2915" s="56" t="s">
        <v>9255</v>
      </c>
      <c r="AE2915" s="57">
        <v>0</v>
      </c>
      <c r="AF2915" s="57">
        <v>0</v>
      </c>
      <c r="AG2915" s="57">
        <v>0</v>
      </c>
      <c r="AI2915"/>
      <c r="AJ2915"/>
    </row>
    <row r="2916" spans="1:36">
      <c r="A2916" s="56" t="s">
        <v>151</v>
      </c>
      <c r="B2916" s="56" t="s">
        <v>11427</v>
      </c>
      <c r="C2916" s="56">
        <v>2101010050</v>
      </c>
      <c r="D2916" s="56" t="s">
        <v>43</v>
      </c>
      <c r="E2916" s="56">
        <v>2101020050</v>
      </c>
      <c r="F2916" s="56">
        <v>5401010050</v>
      </c>
      <c r="G2916" s="56" t="s">
        <v>11623</v>
      </c>
      <c r="H2916" s="56">
        <v>400400</v>
      </c>
      <c r="I2916" s="56" t="s">
        <v>11624</v>
      </c>
      <c r="J2916" s="56" t="s">
        <v>6169</v>
      </c>
      <c r="K2916" s="56" t="s">
        <v>6170</v>
      </c>
      <c r="L2916" s="56" t="s">
        <v>7138</v>
      </c>
      <c r="M2916" s="73">
        <v>43738</v>
      </c>
      <c r="N2916" s="56"/>
      <c r="O2916" s="56"/>
      <c r="P2916" s="56" t="s">
        <v>1304</v>
      </c>
      <c r="Q2916" s="56"/>
      <c r="R2916" s="56" t="s">
        <v>6010</v>
      </c>
      <c r="S2916" s="56" t="s">
        <v>11415</v>
      </c>
      <c r="T2916" s="56" t="s">
        <v>7140</v>
      </c>
      <c r="U2916" s="57">
        <v>152625.28</v>
      </c>
      <c r="V2916" s="57">
        <v>-13580.31</v>
      </c>
      <c r="W2916" s="57">
        <v>139044.97</v>
      </c>
      <c r="X2916" s="57">
        <v>0</v>
      </c>
      <c r="Y2916" s="73">
        <v>43671</v>
      </c>
      <c r="Z2916" s="57">
        <v>-7371.88</v>
      </c>
      <c r="AA2916" s="57">
        <v>0</v>
      </c>
      <c r="AB2916" s="57">
        <v>131673.09</v>
      </c>
      <c r="AC2916" s="57">
        <v>0</v>
      </c>
      <c r="AD2916" s="56" t="s">
        <v>9255</v>
      </c>
      <c r="AE2916" s="57">
        <v>0</v>
      </c>
      <c r="AF2916" s="57">
        <v>0</v>
      </c>
      <c r="AG2916" s="57">
        <v>0</v>
      </c>
      <c r="AI2916"/>
      <c r="AJ2916"/>
    </row>
    <row r="2917" spans="1:36">
      <c r="A2917" s="56" t="s">
        <v>151</v>
      </c>
      <c r="B2917" s="56" t="s">
        <v>11427</v>
      </c>
      <c r="C2917" s="56">
        <v>2101010050</v>
      </c>
      <c r="D2917" s="56" t="s">
        <v>43</v>
      </c>
      <c r="E2917" s="56">
        <v>2101020050</v>
      </c>
      <c r="F2917" s="56">
        <v>5401010050</v>
      </c>
      <c r="G2917" s="56" t="s">
        <v>11623</v>
      </c>
      <c r="H2917" s="56">
        <v>400400</v>
      </c>
      <c r="I2917" s="56" t="s">
        <v>11624</v>
      </c>
      <c r="J2917" s="56" t="s">
        <v>6171</v>
      </c>
      <c r="K2917" s="56" t="s">
        <v>6172</v>
      </c>
      <c r="L2917" s="56" t="s">
        <v>7138</v>
      </c>
      <c r="M2917" s="73">
        <v>43738</v>
      </c>
      <c r="N2917" s="56"/>
      <c r="O2917" s="56"/>
      <c r="P2917" s="56" t="s">
        <v>1304</v>
      </c>
      <c r="Q2917" s="56"/>
      <c r="R2917" s="56" t="s">
        <v>6010</v>
      </c>
      <c r="S2917" s="56" t="s">
        <v>11415</v>
      </c>
      <c r="T2917" s="56" t="s">
        <v>7140</v>
      </c>
      <c r="U2917" s="57">
        <v>782348.9</v>
      </c>
      <c r="V2917" s="57">
        <v>-69611.92</v>
      </c>
      <c r="W2917" s="57">
        <v>712736.98</v>
      </c>
      <c r="X2917" s="57">
        <v>0</v>
      </c>
      <c r="Y2917" s="73">
        <v>43671</v>
      </c>
      <c r="Z2917" s="57">
        <v>-37787.86</v>
      </c>
      <c r="AA2917" s="57">
        <v>0</v>
      </c>
      <c r="AB2917" s="57">
        <v>674949.12</v>
      </c>
      <c r="AC2917" s="57">
        <v>0</v>
      </c>
      <c r="AD2917" s="56" t="s">
        <v>9255</v>
      </c>
      <c r="AE2917" s="57">
        <v>0</v>
      </c>
      <c r="AF2917" s="57">
        <v>0</v>
      </c>
      <c r="AG2917" s="57">
        <v>0</v>
      </c>
      <c r="AI2917"/>
      <c r="AJ2917"/>
    </row>
    <row r="2918" spans="1:36">
      <c r="A2918" s="56" t="s">
        <v>151</v>
      </c>
      <c r="B2918" s="56" t="s">
        <v>11427</v>
      </c>
      <c r="C2918" s="56">
        <v>2101010050</v>
      </c>
      <c r="D2918" s="56" t="s">
        <v>43</v>
      </c>
      <c r="E2918" s="56">
        <v>2101020050</v>
      </c>
      <c r="F2918" s="56">
        <v>5401010050</v>
      </c>
      <c r="G2918" s="56" t="s">
        <v>11623</v>
      </c>
      <c r="H2918" s="56">
        <v>400400</v>
      </c>
      <c r="I2918" s="56" t="s">
        <v>11624</v>
      </c>
      <c r="J2918" s="56" t="s">
        <v>6173</v>
      </c>
      <c r="K2918" s="56" t="s">
        <v>6174</v>
      </c>
      <c r="L2918" s="56" t="s">
        <v>7138</v>
      </c>
      <c r="M2918" s="73">
        <v>43738</v>
      </c>
      <c r="N2918" s="56"/>
      <c r="O2918" s="56"/>
      <c r="P2918" s="56" t="s">
        <v>1304</v>
      </c>
      <c r="Q2918" s="56"/>
      <c r="R2918" s="56" t="s">
        <v>6010</v>
      </c>
      <c r="S2918" s="56" t="s">
        <v>11415</v>
      </c>
      <c r="T2918" s="56" t="s">
        <v>7140</v>
      </c>
      <c r="U2918" s="57">
        <v>1587093.02</v>
      </c>
      <c r="V2918" s="57">
        <v>-141216.51999999999</v>
      </c>
      <c r="W2918" s="57">
        <v>1445876.5</v>
      </c>
      <c r="X2918" s="57">
        <v>0</v>
      </c>
      <c r="Y2918" s="73">
        <v>43671</v>
      </c>
      <c r="Z2918" s="57">
        <v>-76657.42</v>
      </c>
      <c r="AA2918" s="57">
        <v>0</v>
      </c>
      <c r="AB2918" s="57">
        <v>1369219.08</v>
      </c>
      <c r="AC2918" s="57">
        <v>0</v>
      </c>
      <c r="AD2918" s="56" t="s">
        <v>9255</v>
      </c>
      <c r="AE2918" s="57">
        <v>0</v>
      </c>
      <c r="AF2918" s="57">
        <v>0</v>
      </c>
      <c r="AG2918" s="57">
        <v>0</v>
      </c>
      <c r="AI2918"/>
      <c r="AJ2918"/>
    </row>
    <row r="2919" spans="1:36">
      <c r="A2919" s="56" t="s">
        <v>151</v>
      </c>
      <c r="B2919" s="56" t="s">
        <v>11427</v>
      </c>
      <c r="C2919" s="56">
        <v>2101010050</v>
      </c>
      <c r="D2919" s="56" t="s">
        <v>43</v>
      </c>
      <c r="E2919" s="56">
        <v>2101020050</v>
      </c>
      <c r="F2919" s="56">
        <v>5401010050</v>
      </c>
      <c r="G2919" s="56" t="s">
        <v>11623</v>
      </c>
      <c r="H2919" s="56">
        <v>400400</v>
      </c>
      <c r="I2919" s="56" t="s">
        <v>11624</v>
      </c>
      <c r="J2919" s="56" t="s">
        <v>6175</v>
      </c>
      <c r="K2919" s="56" t="s">
        <v>6176</v>
      </c>
      <c r="L2919" s="56" t="s">
        <v>7138</v>
      </c>
      <c r="M2919" s="73">
        <v>43738</v>
      </c>
      <c r="N2919" s="56"/>
      <c r="O2919" s="56"/>
      <c r="P2919" s="56" t="s">
        <v>156</v>
      </c>
      <c r="Q2919" s="56"/>
      <c r="R2919" s="56" t="s">
        <v>6010</v>
      </c>
      <c r="S2919" s="56" t="s">
        <v>11415</v>
      </c>
      <c r="T2919" s="56" t="s">
        <v>7140</v>
      </c>
      <c r="U2919" s="57">
        <v>1414278.54</v>
      </c>
      <c r="V2919" s="57">
        <v>-75501.899999999994</v>
      </c>
      <c r="W2919" s="57">
        <v>1338776.6399999999</v>
      </c>
      <c r="X2919" s="57">
        <v>0</v>
      </c>
      <c r="Y2919" s="73">
        <v>43671</v>
      </c>
      <c r="Z2919" s="57">
        <v>-40984.42</v>
      </c>
      <c r="AA2919" s="57">
        <v>0</v>
      </c>
      <c r="AB2919" s="57">
        <v>1297792.22</v>
      </c>
      <c r="AC2919" s="57">
        <v>0</v>
      </c>
      <c r="AD2919" s="56" t="s">
        <v>9255</v>
      </c>
      <c r="AE2919" s="57">
        <v>0</v>
      </c>
      <c r="AF2919" s="57">
        <v>0</v>
      </c>
      <c r="AG2919" s="57">
        <v>0</v>
      </c>
      <c r="AI2919"/>
      <c r="AJ2919"/>
    </row>
    <row r="2920" spans="1:36">
      <c r="A2920" s="56" t="s">
        <v>151</v>
      </c>
      <c r="B2920" s="56" t="s">
        <v>11427</v>
      </c>
      <c r="C2920" s="56">
        <v>2101010050</v>
      </c>
      <c r="D2920" s="56" t="s">
        <v>43</v>
      </c>
      <c r="E2920" s="56">
        <v>2101020050</v>
      </c>
      <c r="F2920" s="56">
        <v>5401010050</v>
      </c>
      <c r="G2920" s="56" t="s">
        <v>11623</v>
      </c>
      <c r="H2920" s="56">
        <v>400400</v>
      </c>
      <c r="I2920" s="56" t="s">
        <v>11624</v>
      </c>
      <c r="J2920" s="56" t="s">
        <v>6177</v>
      </c>
      <c r="K2920" s="56" t="s">
        <v>6178</v>
      </c>
      <c r="L2920" s="56" t="s">
        <v>7138</v>
      </c>
      <c r="M2920" s="73">
        <v>43738</v>
      </c>
      <c r="N2920" s="56"/>
      <c r="O2920" s="56"/>
      <c r="P2920" s="56" t="s">
        <v>156</v>
      </c>
      <c r="Q2920" s="56"/>
      <c r="R2920" s="56" t="s">
        <v>6010</v>
      </c>
      <c r="S2920" s="56" t="s">
        <v>11415</v>
      </c>
      <c r="T2920" s="56" t="s">
        <v>7140</v>
      </c>
      <c r="U2920" s="57">
        <v>804743.93</v>
      </c>
      <c r="V2920" s="57">
        <v>-42961.62</v>
      </c>
      <c r="W2920" s="57">
        <v>761782.31</v>
      </c>
      <c r="X2920" s="57">
        <v>0</v>
      </c>
      <c r="Y2920" s="73">
        <v>43671</v>
      </c>
      <c r="Z2920" s="57">
        <v>-23320.7</v>
      </c>
      <c r="AA2920" s="57">
        <v>0</v>
      </c>
      <c r="AB2920" s="57">
        <v>738461.61</v>
      </c>
      <c r="AC2920" s="57">
        <v>0</v>
      </c>
      <c r="AD2920" s="56" t="s">
        <v>9255</v>
      </c>
      <c r="AE2920" s="57">
        <v>0</v>
      </c>
      <c r="AF2920" s="57">
        <v>0</v>
      </c>
      <c r="AG2920" s="57">
        <v>0</v>
      </c>
      <c r="AI2920"/>
      <c r="AJ2920"/>
    </row>
    <row r="2921" spans="1:36">
      <c r="A2921" s="56" t="s">
        <v>151</v>
      </c>
      <c r="B2921" s="56" t="s">
        <v>11427</v>
      </c>
      <c r="C2921" s="56">
        <v>2101010050</v>
      </c>
      <c r="D2921" s="56" t="s">
        <v>43</v>
      </c>
      <c r="E2921" s="56">
        <v>2101020050</v>
      </c>
      <c r="F2921" s="56">
        <v>5401010050</v>
      </c>
      <c r="G2921" s="56" t="s">
        <v>11623</v>
      </c>
      <c r="H2921" s="56">
        <v>400400</v>
      </c>
      <c r="I2921" s="56" t="s">
        <v>11624</v>
      </c>
      <c r="J2921" s="56" t="s">
        <v>6179</v>
      </c>
      <c r="K2921" s="56" t="s">
        <v>6180</v>
      </c>
      <c r="L2921" s="56" t="s">
        <v>7138</v>
      </c>
      <c r="M2921" s="73">
        <v>43738</v>
      </c>
      <c r="N2921" s="56"/>
      <c r="O2921" s="56"/>
      <c r="P2921" s="56" t="s">
        <v>1304</v>
      </c>
      <c r="Q2921" s="56"/>
      <c r="R2921" s="56" t="s">
        <v>6010</v>
      </c>
      <c r="S2921" s="56" t="s">
        <v>11415</v>
      </c>
      <c r="T2921" s="56" t="s">
        <v>7140</v>
      </c>
      <c r="U2921" s="57">
        <v>10715787.550000001</v>
      </c>
      <c r="V2921" s="57">
        <v>-953470.43</v>
      </c>
      <c r="W2921" s="57">
        <v>9762317.1199999992</v>
      </c>
      <c r="X2921" s="57">
        <v>0</v>
      </c>
      <c r="Y2921" s="73">
        <v>43671</v>
      </c>
      <c r="Z2921" s="57">
        <v>-517578.14</v>
      </c>
      <c r="AA2921" s="57">
        <v>0</v>
      </c>
      <c r="AB2921" s="57">
        <v>9244738.9800000004</v>
      </c>
      <c r="AC2921" s="57">
        <v>0</v>
      </c>
      <c r="AD2921" s="56" t="s">
        <v>9255</v>
      </c>
      <c r="AE2921" s="57">
        <v>0</v>
      </c>
      <c r="AF2921" s="57">
        <v>0</v>
      </c>
      <c r="AG2921" s="57">
        <v>0</v>
      </c>
      <c r="AI2921"/>
      <c r="AJ2921"/>
    </row>
    <row r="2922" spans="1:36">
      <c r="A2922" s="56" t="s">
        <v>151</v>
      </c>
      <c r="B2922" s="56" t="s">
        <v>11427</v>
      </c>
      <c r="C2922" s="56">
        <v>2101010050</v>
      </c>
      <c r="D2922" s="56" t="s">
        <v>43</v>
      </c>
      <c r="E2922" s="56">
        <v>2101020050</v>
      </c>
      <c r="F2922" s="56">
        <v>5401010050</v>
      </c>
      <c r="G2922" s="56" t="s">
        <v>11623</v>
      </c>
      <c r="H2922" s="56">
        <v>400400</v>
      </c>
      <c r="I2922" s="56" t="s">
        <v>11624</v>
      </c>
      <c r="J2922" s="56" t="s">
        <v>6181</v>
      </c>
      <c r="K2922" s="56" t="s">
        <v>6182</v>
      </c>
      <c r="L2922" s="56" t="s">
        <v>7138</v>
      </c>
      <c r="M2922" s="73">
        <v>43738</v>
      </c>
      <c r="N2922" s="56"/>
      <c r="O2922" s="56"/>
      <c r="P2922" s="56" t="s">
        <v>1304</v>
      </c>
      <c r="Q2922" s="56"/>
      <c r="R2922" s="56" t="s">
        <v>6010</v>
      </c>
      <c r="S2922" s="56" t="s">
        <v>11415</v>
      </c>
      <c r="T2922" s="56" t="s">
        <v>7140</v>
      </c>
      <c r="U2922" s="57">
        <v>6998285.5800000001</v>
      </c>
      <c r="V2922" s="57">
        <v>-622694.17000000004</v>
      </c>
      <c r="W2922" s="57">
        <v>6375591.4100000001</v>
      </c>
      <c r="X2922" s="57">
        <v>0</v>
      </c>
      <c r="Y2922" s="73">
        <v>43671</v>
      </c>
      <c r="Z2922" s="57">
        <v>-338020.85</v>
      </c>
      <c r="AA2922" s="57">
        <v>0</v>
      </c>
      <c r="AB2922" s="57">
        <v>6037570.5599999996</v>
      </c>
      <c r="AC2922" s="57">
        <v>0</v>
      </c>
      <c r="AD2922" s="56" t="s">
        <v>9255</v>
      </c>
      <c r="AE2922" s="57">
        <v>0</v>
      </c>
      <c r="AF2922" s="57">
        <v>0</v>
      </c>
      <c r="AG2922" s="57">
        <v>0</v>
      </c>
      <c r="AI2922"/>
      <c r="AJ2922"/>
    </row>
    <row r="2923" spans="1:36">
      <c r="A2923" s="56" t="s">
        <v>151</v>
      </c>
      <c r="B2923" s="56" t="s">
        <v>11427</v>
      </c>
      <c r="C2923" s="56">
        <v>2101010050</v>
      </c>
      <c r="D2923" s="56" t="s">
        <v>43</v>
      </c>
      <c r="E2923" s="56">
        <v>2101020050</v>
      </c>
      <c r="F2923" s="56">
        <v>5401010050</v>
      </c>
      <c r="G2923" s="56" t="s">
        <v>11623</v>
      </c>
      <c r="H2923" s="56">
        <v>400400</v>
      </c>
      <c r="I2923" s="56" t="s">
        <v>11624</v>
      </c>
      <c r="J2923" s="56" t="s">
        <v>6183</v>
      </c>
      <c r="K2923" s="56" t="s">
        <v>6184</v>
      </c>
      <c r="L2923" s="56" t="s">
        <v>7138</v>
      </c>
      <c r="M2923" s="73">
        <v>43738</v>
      </c>
      <c r="N2923" s="56"/>
      <c r="O2923" s="56"/>
      <c r="P2923" s="56" t="s">
        <v>1304</v>
      </c>
      <c r="Q2923" s="56"/>
      <c r="R2923" s="56" t="s">
        <v>6010</v>
      </c>
      <c r="S2923" s="56" t="s">
        <v>11415</v>
      </c>
      <c r="T2923" s="56" t="s">
        <v>7140</v>
      </c>
      <c r="U2923" s="57">
        <v>326678.87</v>
      </c>
      <c r="V2923" s="57">
        <v>-29067.27</v>
      </c>
      <c r="W2923" s="57">
        <v>297611.59999999998</v>
      </c>
      <c r="X2923" s="57">
        <v>0</v>
      </c>
      <c r="Y2923" s="73">
        <v>43671</v>
      </c>
      <c r="Z2923" s="57">
        <v>-15778.76</v>
      </c>
      <c r="AA2923" s="57">
        <v>0</v>
      </c>
      <c r="AB2923" s="57">
        <v>281832.84000000003</v>
      </c>
      <c r="AC2923" s="57">
        <v>0</v>
      </c>
      <c r="AD2923" s="56" t="s">
        <v>9255</v>
      </c>
      <c r="AE2923" s="57">
        <v>0</v>
      </c>
      <c r="AF2923" s="57">
        <v>0</v>
      </c>
      <c r="AG2923" s="57">
        <v>0</v>
      </c>
      <c r="AI2923"/>
      <c r="AJ2923"/>
    </row>
    <row r="2924" spans="1:36">
      <c r="A2924" s="56" t="s">
        <v>151</v>
      </c>
      <c r="B2924" s="56" t="s">
        <v>11427</v>
      </c>
      <c r="C2924" s="56">
        <v>2101010050</v>
      </c>
      <c r="D2924" s="56" t="s">
        <v>43</v>
      </c>
      <c r="E2924" s="56">
        <v>2101020050</v>
      </c>
      <c r="F2924" s="56">
        <v>5401010050</v>
      </c>
      <c r="G2924" s="56" t="s">
        <v>11623</v>
      </c>
      <c r="H2924" s="56">
        <v>400400</v>
      </c>
      <c r="I2924" s="56" t="s">
        <v>11624</v>
      </c>
      <c r="J2924" s="56" t="s">
        <v>6185</v>
      </c>
      <c r="K2924" s="56" t="s">
        <v>6186</v>
      </c>
      <c r="L2924" s="56" t="s">
        <v>7138</v>
      </c>
      <c r="M2924" s="73">
        <v>43738</v>
      </c>
      <c r="N2924" s="56"/>
      <c r="O2924" s="56"/>
      <c r="P2924" s="56" t="s">
        <v>156</v>
      </c>
      <c r="Q2924" s="56"/>
      <c r="R2924" s="56" t="s">
        <v>6010</v>
      </c>
      <c r="S2924" s="56" t="s">
        <v>11415</v>
      </c>
      <c r="T2924" s="56" t="s">
        <v>7140</v>
      </c>
      <c r="U2924" s="57">
        <v>1869948.72</v>
      </c>
      <c r="V2924" s="57">
        <v>-99828.06</v>
      </c>
      <c r="W2924" s="57">
        <v>1770120.66</v>
      </c>
      <c r="X2924" s="57">
        <v>0</v>
      </c>
      <c r="Y2924" s="73">
        <v>43671</v>
      </c>
      <c r="Z2924" s="57">
        <v>-54189.29</v>
      </c>
      <c r="AA2924" s="57">
        <v>0</v>
      </c>
      <c r="AB2924" s="57">
        <v>1715931.37</v>
      </c>
      <c r="AC2924" s="57">
        <v>0</v>
      </c>
      <c r="AD2924" s="56" t="s">
        <v>9255</v>
      </c>
      <c r="AE2924" s="57">
        <v>0</v>
      </c>
      <c r="AF2924" s="57">
        <v>0</v>
      </c>
      <c r="AG2924" s="57">
        <v>0</v>
      </c>
      <c r="AI2924"/>
      <c r="AJ2924"/>
    </row>
    <row r="2925" spans="1:36">
      <c r="A2925" s="56" t="s">
        <v>151</v>
      </c>
      <c r="B2925" s="56" t="s">
        <v>11427</v>
      </c>
      <c r="C2925" s="56">
        <v>2101010050</v>
      </c>
      <c r="D2925" s="56" t="s">
        <v>43</v>
      </c>
      <c r="E2925" s="56">
        <v>2101020050</v>
      </c>
      <c r="F2925" s="56">
        <v>5401010050</v>
      </c>
      <c r="G2925" s="56" t="s">
        <v>11623</v>
      </c>
      <c r="H2925" s="56">
        <v>400400</v>
      </c>
      <c r="I2925" s="56" t="s">
        <v>11624</v>
      </c>
      <c r="J2925" s="56" t="s">
        <v>6187</v>
      </c>
      <c r="K2925" s="56" t="s">
        <v>6188</v>
      </c>
      <c r="L2925" s="56" t="s">
        <v>7138</v>
      </c>
      <c r="M2925" s="73">
        <v>43738</v>
      </c>
      <c r="N2925" s="56"/>
      <c r="O2925" s="56"/>
      <c r="P2925" s="56" t="s">
        <v>156</v>
      </c>
      <c r="Q2925" s="56"/>
      <c r="R2925" s="56" t="s">
        <v>6010</v>
      </c>
      <c r="S2925" s="56" t="s">
        <v>11415</v>
      </c>
      <c r="T2925" s="56" t="s">
        <v>7140</v>
      </c>
      <c r="U2925" s="57">
        <v>2782527.9</v>
      </c>
      <c r="V2925" s="57">
        <v>-148546.51</v>
      </c>
      <c r="W2925" s="57">
        <v>2633981.39</v>
      </c>
      <c r="X2925" s="57">
        <v>0</v>
      </c>
      <c r="Y2925" s="73">
        <v>43671</v>
      </c>
      <c r="Z2925" s="57">
        <v>-80634.95</v>
      </c>
      <c r="AA2925" s="57">
        <v>0</v>
      </c>
      <c r="AB2925" s="57">
        <v>2553346.44</v>
      </c>
      <c r="AC2925" s="57">
        <v>0</v>
      </c>
      <c r="AD2925" s="56" t="s">
        <v>9255</v>
      </c>
      <c r="AE2925" s="57">
        <v>0</v>
      </c>
      <c r="AF2925" s="57">
        <v>0</v>
      </c>
      <c r="AG2925" s="57">
        <v>0</v>
      </c>
      <c r="AI2925"/>
      <c r="AJ2925"/>
    </row>
    <row r="2926" spans="1:36">
      <c r="A2926" s="56" t="s">
        <v>151</v>
      </c>
      <c r="B2926" s="56" t="s">
        <v>11427</v>
      </c>
      <c r="C2926" s="56">
        <v>2101010050</v>
      </c>
      <c r="D2926" s="56" t="s">
        <v>43</v>
      </c>
      <c r="E2926" s="56">
        <v>2101020050</v>
      </c>
      <c r="F2926" s="56">
        <v>5401010050</v>
      </c>
      <c r="G2926" s="56" t="s">
        <v>11623</v>
      </c>
      <c r="H2926" s="56">
        <v>400400</v>
      </c>
      <c r="I2926" s="56" t="s">
        <v>11624</v>
      </c>
      <c r="J2926" s="56" t="s">
        <v>6189</v>
      </c>
      <c r="K2926" s="56" t="s">
        <v>6190</v>
      </c>
      <c r="L2926" s="56" t="s">
        <v>7138</v>
      </c>
      <c r="M2926" s="73">
        <v>43738</v>
      </c>
      <c r="N2926" s="56"/>
      <c r="O2926" s="56"/>
      <c r="P2926" s="56" t="s">
        <v>156</v>
      </c>
      <c r="Q2926" s="56"/>
      <c r="R2926" s="56" t="s">
        <v>6010</v>
      </c>
      <c r="S2926" s="56" t="s">
        <v>11415</v>
      </c>
      <c r="T2926" s="56" t="s">
        <v>7140</v>
      </c>
      <c r="U2926" s="57">
        <v>303045.15000000002</v>
      </c>
      <c r="V2926" s="57">
        <v>-16178.2</v>
      </c>
      <c r="W2926" s="57">
        <v>286866.95</v>
      </c>
      <c r="X2926" s="57">
        <v>0</v>
      </c>
      <c r="Y2926" s="73">
        <v>43671</v>
      </c>
      <c r="Z2926" s="57">
        <v>-8781.9500000000007</v>
      </c>
      <c r="AA2926" s="57">
        <v>0</v>
      </c>
      <c r="AB2926" s="57">
        <v>278085</v>
      </c>
      <c r="AC2926" s="57">
        <v>0</v>
      </c>
      <c r="AD2926" s="56" t="s">
        <v>9255</v>
      </c>
      <c r="AE2926" s="57">
        <v>0</v>
      </c>
      <c r="AF2926" s="57">
        <v>0</v>
      </c>
      <c r="AG2926" s="57">
        <v>0</v>
      </c>
      <c r="AI2926"/>
      <c r="AJ2926"/>
    </row>
    <row r="2927" spans="1:36">
      <c r="A2927" s="56" t="s">
        <v>151</v>
      </c>
      <c r="B2927" s="56" t="s">
        <v>11427</v>
      </c>
      <c r="C2927" s="56">
        <v>2101010050</v>
      </c>
      <c r="D2927" s="56" t="s">
        <v>43</v>
      </c>
      <c r="E2927" s="56">
        <v>2101020050</v>
      </c>
      <c r="F2927" s="56">
        <v>5401010050</v>
      </c>
      <c r="G2927" s="56" t="s">
        <v>11623</v>
      </c>
      <c r="H2927" s="56">
        <v>400400</v>
      </c>
      <c r="I2927" s="56" t="s">
        <v>11624</v>
      </c>
      <c r="J2927" s="56" t="s">
        <v>6191</v>
      </c>
      <c r="K2927" s="56" t="s">
        <v>6192</v>
      </c>
      <c r="L2927" s="56" t="s">
        <v>7138</v>
      </c>
      <c r="M2927" s="73">
        <v>43738</v>
      </c>
      <c r="N2927" s="56"/>
      <c r="O2927" s="56"/>
      <c r="P2927" s="56" t="s">
        <v>156</v>
      </c>
      <c r="Q2927" s="56"/>
      <c r="R2927" s="56" t="s">
        <v>6010</v>
      </c>
      <c r="S2927" s="56" t="s">
        <v>11415</v>
      </c>
      <c r="T2927" s="56" t="s">
        <v>7140</v>
      </c>
      <c r="U2927" s="57">
        <v>4129350.55</v>
      </c>
      <c r="V2927" s="57">
        <v>-220447.26</v>
      </c>
      <c r="W2927" s="57">
        <v>3908903.29</v>
      </c>
      <c r="X2927" s="57">
        <v>0</v>
      </c>
      <c r="Y2927" s="73">
        <v>43671</v>
      </c>
      <c r="Z2927" s="57">
        <v>-119664.56</v>
      </c>
      <c r="AA2927" s="57">
        <v>0</v>
      </c>
      <c r="AB2927" s="57">
        <v>3789238.73</v>
      </c>
      <c r="AC2927" s="57">
        <v>0</v>
      </c>
      <c r="AD2927" s="56" t="s">
        <v>9255</v>
      </c>
      <c r="AE2927" s="57">
        <v>0</v>
      </c>
      <c r="AF2927" s="57">
        <v>0</v>
      </c>
      <c r="AG2927" s="57">
        <v>0</v>
      </c>
      <c r="AI2927"/>
      <c r="AJ2927"/>
    </row>
    <row r="2928" spans="1:36">
      <c r="A2928" s="56" t="s">
        <v>151</v>
      </c>
      <c r="B2928" s="56" t="s">
        <v>11427</v>
      </c>
      <c r="C2928" s="56">
        <v>2101010050</v>
      </c>
      <c r="D2928" s="56" t="s">
        <v>43</v>
      </c>
      <c r="E2928" s="56">
        <v>2101020050</v>
      </c>
      <c r="F2928" s="56">
        <v>5401010050</v>
      </c>
      <c r="G2928" s="56" t="s">
        <v>11623</v>
      </c>
      <c r="H2928" s="56">
        <v>400400</v>
      </c>
      <c r="I2928" s="56" t="s">
        <v>11624</v>
      </c>
      <c r="J2928" s="56" t="s">
        <v>6193</v>
      </c>
      <c r="K2928" s="56" t="s">
        <v>6194</v>
      </c>
      <c r="L2928" s="56" t="s">
        <v>7138</v>
      </c>
      <c r="M2928" s="73">
        <v>43738</v>
      </c>
      <c r="N2928" s="56"/>
      <c r="O2928" s="56"/>
      <c r="P2928" s="56" t="s">
        <v>156</v>
      </c>
      <c r="Q2928" s="56"/>
      <c r="R2928" s="56" t="s">
        <v>6010</v>
      </c>
      <c r="S2928" s="56" t="s">
        <v>11415</v>
      </c>
      <c r="T2928" s="56" t="s">
        <v>7140</v>
      </c>
      <c r="U2928" s="57">
        <v>1021382.02</v>
      </c>
      <c r="V2928" s="57">
        <v>-54526.95</v>
      </c>
      <c r="W2928" s="57">
        <v>966855.07</v>
      </c>
      <c r="X2928" s="57">
        <v>0</v>
      </c>
      <c r="Y2928" s="73">
        <v>43671</v>
      </c>
      <c r="Z2928" s="57">
        <v>-29598.66</v>
      </c>
      <c r="AA2928" s="57">
        <v>0</v>
      </c>
      <c r="AB2928" s="57">
        <v>937256.41</v>
      </c>
      <c r="AC2928" s="57">
        <v>0</v>
      </c>
      <c r="AD2928" s="56" t="s">
        <v>9255</v>
      </c>
      <c r="AE2928" s="57">
        <v>0</v>
      </c>
      <c r="AF2928" s="57">
        <v>0</v>
      </c>
      <c r="AG2928" s="57">
        <v>0</v>
      </c>
      <c r="AI2928"/>
      <c r="AJ2928"/>
    </row>
    <row r="2929" spans="1:36">
      <c r="A2929" s="56" t="s">
        <v>151</v>
      </c>
      <c r="B2929" s="56" t="s">
        <v>11427</v>
      </c>
      <c r="C2929" s="56">
        <v>2101010050</v>
      </c>
      <c r="D2929" s="56" t="s">
        <v>43</v>
      </c>
      <c r="E2929" s="56">
        <v>2101020050</v>
      </c>
      <c r="F2929" s="56">
        <v>5401010050</v>
      </c>
      <c r="G2929" s="56" t="s">
        <v>11623</v>
      </c>
      <c r="H2929" s="56">
        <v>400400</v>
      </c>
      <c r="I2929" s="56" t="s">
        <v>11624</v>
      </c>
      <c r="J2929" s="56" t="s">
        <v>6195</v>
      </c>
      <c r="K2929" s="56" t="s">
        <v>6196</v>
      </c>
      <c r="L2929" s="56" t="s">
        <v>7138</v>
      </c>
      <c r="M2929" s="73">
        <v>43738</v>
      </c>
      <c r="N2929" s="56"/>
      <c r="O2929" s="56"/>
      <c r="P2929" s="56" t="s">
        <v>156</v>
      </c>
      <c r="Q2929" s="56"/>
      <c r="R2929" s="56" t="s">
        <v>6010</v>
      </c>
      <c r="S2929" s="56" t="s">
        <v>11415</v>
      </c>
      <c r="T2929" s="56" t="s">
        <v>7140</v>
      </c>
      <c r="U2929" s="57">
        <v>1021382.02</v>
      </c>
      <c r="V2929" s="57">
        <v>-54526.95</v>
      </c>
      <c r="W2929" s="57">
        <v>966855.07</v>
      </c>
      <c r="X2929" s="57">
        <v>0</v>
      </c>
      <c r="Y2929" s="73">
        <v>43671</v>
      </c>
      <c r="Z2929" s="57">
        <v>-29598.66</v>
      </c>
      <c r="AA2929" s="57">
        <v>0</v>
      </c>
      <c r="AB2929" s="57">
        <v>937256.41</v>
      </c>
      <c r="AC2929" s="57">
        <v>0</v>
      </c>
      <c r="AD2929" s="56" t="s">
        <v>9255</v>
      </c>
      <c r="AE2929" s="57">
        <v>0</v>
      </c>
      <c r="AF2929" s="57">
        <v>0</v>
      </c>
      <c r="AG2929" s="57">
        <v>0</v>
      </c>
      <c r="AI2929"/>
      <c r="AJ2929"/>
    </row>
    <row r="2930" spans="1:36">
      <c r="A2930" s="56" t="s">
        <v>151</v>
      </c>
      <c r="B2930" s="56" t="s">
        <v>11427</v>
      </c>
      <c r="C2930" s="56">
        <v>2101010050</v>
      </c>
      <c r="D2930" s="56" t="s">
        <v>43</v>
      </c>
      <c r="E2930" s="56">
        <v>2101020050</v>
      </c>
      <c r="F2930" s="56">
        <v>5401010050</v>
      </c>
      <c r="G2930" s="56" t="s">
        <v>11623</v>
      </c>
      <c r="H2930" s="56">
        <v>400400</v>
      </c>
      <c r="I2930" s="56" t="s">
        <v>11624</v>
      </c>
      <c r="J2930" s="56" t="s">
        <v>6197</v>
      </c>
      <c r="K2930" s="56" t="s">
        <v>6198</v>
      </c>
      <c r="L2930" s="56" t="s">
        <v>7138</v>
      </c>
      <c r="M2930" s="73">
        <v>43738</v>
      </c>
      <c r="N2930" s="56"/>
      <c r="O2930" s="56"/>
      <c r="P2930" s="56" t="s">
        <v>156</v>
      </c>
      <c r="Q2930" s="56"/>
      <c r="R2930" s="56" t="s">
        <v>6010</v>
      </c>
      <c r="S2930" s="56" t="s">
        <v>11415</v>
      </c>
      <c r="T2930" s="56" t="s">
        <v>7140</v>
      </c>
      <c r="U2930" s="57">
        <v>2935154.05</v>
      </c>
      <c r="V2930" s="57">
        <v>-156694.53</v>
      </c>
      <c r="W2930" s="57">
        <v>2778459.52</v>
      </c>
      <c r="X2930" s="57">
        <v>0</v>
      </c>
      <c r="Y2930" s="73">
        <v>43671</v>
      </c>
      <c r="Z2930" s="57">
        <v>-85057.91</v>
      </c>
      <c r="AA2930" s="57">
        <v>0</v>
      </c>
      <c r="AB2930" s="57">
        <v>2693401.61</v>
      </c>
      <c r="AC2930" s="57">
        <v>0</v>
      </c>
      <c r="AD2930" s="56" t="s">
        <v>9255</v>
      </c>
      <c r="AE2930" s="57">
        <v>0</v>
      </c>
      <c r="AF2930" s="57">
        <v>0</v>
      </c>
      <c r="AG2930" s="57">
        <v>0</v>
      </c>
      <c r="AI2930"/>
      <c r="AJ2930"/>
    </row>
    <row r="2931" spans="1:36">
      <c r="A2931" s="56" t="s">
        <v>151</v>
      </c>
      <c r="B2931" s="56" t="s">
        <v>11427</v>
      </c>
      <c r="C2931" s="56">
        <v>2101010050</v>
      </c>
      <c r="D2931" s="56" t="s">
        <v>43</v>
      </c>
      <c r="E2931" s="56">
        <v>2101020050</v>
      </c>
      <c r="F2931" s="56">
        <v>5401010050</v>
      </c>
      <c r="G2931" s="56" t="s">
        <v>11623</v>
      </c>
      <c r="H2931" s="56">
        <v>400400</v>
      </c>
      <c r="I2931" s="56" t="s">
        <v>11624</v>
      </c>
      <c r="J2931" s="56" t="s">
        <v>6199</v>
      </c>
      <c r="K2931" s="56" t="s">
        <v>6200</v>
      </c>
      <c r="L2931" s="56" t="s">
        <v>7138</v>
      </c>
      <c r="M2931" s="73">
        <v>43738</v>
      </c>
      <c r="N2931" s="56"/>
      <c r="O2931" s="56"/>
      <c r="P2931" s="56" t="s">
        <v>156</v>
      </c>
      <c r="Q2931" s="56"/>
      <c r="R2931" s="56" t="s">
        <v>6010</v>
      </c>
      <c r="S2931" s="56" t="s">
        <v>11415</v>
      </c>
      <c r="T2931" s="56" t="s">
        <v>7140</v>
      </c>
      <c r="U2931" s="57">
        <v>4345988.12</v>
      </c>
      <c r="V2931" s="57">
        <v>-232012.55</v>
      </c>
      <c r="W2931" s="57">
        <v>4113975.57</v>
      </c>
      <c r="X2931" s="57">
        <v>0</v>
      </c>
      <c r="Y2931" s="73">
        <v>43671</v>
      </c>
      <c r="Z2931" s="57">
        <v>-125942.5</v>
      </c>
      <c r="AA2931" s="57">
        <v>0</v>
      </c>
      <c r="AB2931" s="57">
        <v>3988033.07</v>
      </c>
      <c r="AC2931" s="57">
        <v>0</v>
      </c>
      <c r="AD2931" s="56" t="s">
        <v>9255</v>
      </c>
      <c r="AE2931" s="57">
        <v>0</v>
      </c>
      <c r="AF2931" s="57">
        <v>0</v>
      </c>
      <c r="AG2931" s="57">
        <v>0</v>
      </c>
      <c r="AI2931"/>
      <c r="AJ2931"/>
    </row>
    <row r="2932" spans="1:36">
      <c r="A2932" s="56" t="s">
        <v>151</v>
      </c>
      <c r="B2932" s="56" t="s">
        <v>11427</v>
      </c>
      <c r="C2932" s="56">
        <v>2101010050</v>
      </c>
      <c r="D2932" s="56" t="s">
        <v>43</v>
      </c>
      <c r="E2932" s="56">
        <v>2101020050</v>
      </c>
      <c r="F2932" s="56">
        <v>5401010050</v>
      </c>
      <c r="G2932" s="56" t="s">
        <v>11623</v>
      </c>
      <c r="H2932" s="56">
        <v>400400</v>
      </c>
      <c r="I2932" s="56" t="s">
        <v>11624</v>
      </c>
      <c r="J2932" s="56" t="s">
        <v>6201</v>
      </c>
      <c r="K2932" s="56" t="s">
        <v>6202</v>
      </c>
      <c r="L2932" s="56" t="s">
        <v>7138</v>
      </c>
      <c r="M2932" s="73">
        <v>43738</v>
      </c>
      <c r="N2932" s="56"/>
      <c r="O2932" s="56"/>
      <c r="P2932" s="56" t="s">
        <v>156</v>
      </c>
      <c r="Q2932" s="56"/>
      <c r="R2932" s="56" t="s">
        <v>6010</v>
      </c>
      <c r="S2932" s="56" t="s">
        <v>11415</v>
      </c>
      <c r="T2932" s="56" t="s">
        <v>7140</v>
      </c>
      <c r="U2932" s="57">
        <v>2692677.04</v>
      </c>
      <c r="V2932" s="57">
        <v>-143749.78</v>
      </c>
      <c r="W2932" s="57">
        <v>2548927.2599999998</v>
      </c>
      <c r="X2932" s="57">
        <v>0</v>
      </c>
      <c r="Y2932" s="73">
        <v>43671</v>
      </c>
      <c r="Z2932" s="57">
        <v>-78031.16</v>
      </c>
      <c r="AA2932" s="57">
        <v>0</v>
      </c>
      <c r="AB2932" s="57">
        <v>2470896.1</v>
      </c>
      <c r="AC2932" s="57">
        <v>0</v>
      </c>
      <c r="AD2932" s="56" t="s">
        <v>9255</v>
      </c>
      <c r="AE2932" s="57">
        <v>0</v>
      </c>
      <c r="AF2932" s="57">
        <v>0</v>
      </c>
      <c r="AG2932" s="57">
        <v>0</v>
      </c>
      <c r="AI2932"/>
      <c r="AJ2932"/>
    </row>
    <row r="2933" spans="1:36">
      <c r="A2933" s="56" t="s">
        <v>151</v>
      </c>
      <c r="B2933" s="56" t="s">
        <v>11427</v>
      </c>
      <c r="C2933" s="56">
        <v>2101010050</v>
      </c>
      <c r="D2933" s="56" t="s">
        <v>43</v>
      </c>
      <c r="E2933" s="56">
        <v>2101020050</v>
      </c>
      <c r="F2933" s="56">
        <v>5401010050</v>
      </c>
      <c r="G2933" s="56" t="s">
        <v>11623</v>
      </c>
      <c r="H2933" s="56">
        <v>400400</v>
      </c>
      <c r="I2933" s="56" t="s">
        <v>11624</v>
      </c>
      <c r="J2933" s="56" t="s">
        <v>6203</v>
      </c>
      <c r="K2933" s="56" t="s">
        <v>6204</v>
      </c>
      <c r="L2933" s="56" t="s">
        <v>7138</v>
      </c>
      <c r="M2933" s="73">
        <v>43738</v>
      </c>
      <c r="N2933" s="56"/>
      <c r="O2933" s="56"/>
      <c r="P2933" s="56" t="s">
        <v>156</v>
      </c>
      <c r="Q2933" s="56"/>
      <c r="R2933" s="56" t="s">
        <v>6010</v>
      </c>
      <c r="S2933" s="56" t="s">
        <v>11415</v>
      </c>
      <c r="T2933" s="56" t="s">
        <v>7140</v>
      </c>
      <c r="U2933" s="57">
        <v>10975010.52</v>
      </c>
      <c r="V2933" s="57">
        <v>-585905.92000000004</v>
      </c>
      <c r="W2933" s="57">
        <v>10389104.6</v>
      </c>
      <c r="X2933" s="57">
        <v>0</v>
      </c>
      <c r="Y2933" s="73">
        <v>43671</v>
      </c>
      <c r="Z2933" s="57">
        <v>-318045.12</v>
      </c>
      <c r="AA2933" s="57">
        <v>0</v>
      </c>
      <c r="AB2933" s="57">
        <v>10071059.48</v>
      </c>
      <c r="AC2933" s="57">
        <v>0</v>
      </c>
      <c r="AD2933" s="56" t="s">
        <v>9255</v>
      </c>
      <c r="AE2933" s="57">
        <v>0</v>
      </c>
      <c r="AF2933" s="57">
        <v>0</v>
      </c>
      <c r="AG2933" s="57">
        <v>0</v>
      </c>
      <c r="AI2933"/>
      <c r="AJ2933"/>
    </row>
    <row r="2934" spans="1:36">
      <c r="A2934" s="56" t="s">
        <v>151</v>
      </c>
      <c r="B2934" s="56" t="s">
        <v>11427</v>
      </c>
      <c r="C2934" s="56">
        <v>2101010050</v>
      </c>
      <c r="D2934" s="56" t="s">
        <v>43</v>
      </c>
      <c r="E2934" s="56">
        <v>2101020050</v>
      </c>
      <c r="F2934" s="56">
        <v>5401010050</v>
      </c>
      <c r="G2934" s="56" t="s">
        <v>11623</v>
      </c>
      <c r="H2934" s="56">
        <v>400400</v>
      </c>
      <c r="I2934" s="56" t="s">
        <v>11624</v>
      </c>
      <c r="J2934" s="56" t="s">
        <v>6205</v>
      </c>
      <c r="K2934" s="56" t="s">
        <v>6206</v>
      </c>
      <c r="L2934" s="56" t="s">
        <v>7138</v>
      </c>
      <c r="M2934" s="73">
        <v>43738</v>
      </c>
      <c r="N2934" s="56"/>
      <c r="O2934" s="56"/>
      <c r="P2934" s="56" t="s">
        <v>156</v>
      </c>
      <c r="Q2934" s="56"/>
      <c r="R2934" s="56" t="s">
        <v>6010</v>
      </c>
      <c r="S2934" s="56" t="s">
        <v>11415</v>
      </c>
      <c r="T2934" s="56" t="s">
        <v>7140</v>
      </c>
      <c r="U2934" s="57">
        <v>13779933.1</v>
      </c>
      <c r="V2934" s="57">
        <v>-735647.99</v>
      </c>
      <c r="W2934" s="57">
        <v>13044285.109999999</v>
      </c>
      <c r="X2934" s="57">
        <v>0</v>
      </c>
      <c r="Y2934" s="73">
        <v>43671</v>
      </c>
      <c r="Z2934" s="57">
        <v>-399329.04</v>
      </c>
      <c r="AA2934" s="57">
        <v>0</v>
      </c>
      <c r="AB2934" s="57">
        <v>12644956.07</v>
      </c>
      <c r="AC2934" s="57">
        <v>0</v>
      </c>
      <c r="AD2934" s="56" t="s">
        <v>9255</v>
      </c>
      <c r="AE2934" s="57">
        <v>0</v>
      </c>
      <c r="AF2934" s="57">
        <v>0</v>
      </c>
      <c r="AG2934" s="57">
        <v>0</v>
      </c>
      <c r="AI2934"/>
      <c r="AJ2934"/>
    </row>
    <row r="2935" spans="1:36">
      <c r="A2935" s="56" t="s">
        <v>151</v>
      </c>
      <c r="B2935" s="56" t="s">
        <v>11427</v>
      </c>
      <c r="C2935" s="56">
        <v>2101010050</v>
      </c>
      <c r="D2935" s="56" t="s">
        <v>43</v>
      </c>
      <c r="E2935" s="56">
        <v>2101020050</v>
      </c>
      <c r="F2935" s="56">
        <v>5401010050</v>
      </c>
      <c r="G2935" s="56" t="s">
        <v>11623</v>
      </c>
      <c r="H2935" s="56">
        <v>400400</v>
      </c>
      <c r="I2935" s="56" t="s">
        <v>11624</v>
      </c>
      <c r="J2935" s="56" t="s">
        <v>6207</v>
      </c>
      <c r="K2935" s="56" t="s">
        <v>6208</v>
      </c>
      <c r="L2935" s="56" t="s">
        <v>7138</v>
      </c>
      <c r="M2935" s="73">
        <v>43738</v>
      </c>
      <c r="N2935" s="56"/>
      <c r="O2935" s="56"/>
      <c r="P2935" s="56" t="s">
        <v>156</v>
      </c>
      <c r="Q2935" s="56"/>
      <c r="R2935" s="56" t="s">
        <v>6010</v>
      </c>
      <c r="S2935" s="56" t="s">
        <v>11415</v>
      </c>
      <c r="T2935" s="56" t="s">
        <v>7140</v>
      </c>
      <c r="U2935" s="57">
        <v>2000179.08</v>
      </c>
      <c r="V2935" s="57">
        <v>-106780.46</v>
      </c>
      <c r="W2935" s="57">
        <v>1893398.62</v>
      </c>
      <c r="X2935" s="57">
        <v>0</v>
      </c>
      <c r="Y2935" s="73">
        <v>43671</v>
      </c>
      <c r="Z2935" s="57">
        <v>-57963.24</v>
      </c>
      <c r="AA2935" s="57">
        <v>0</v>
      </c>
      <c r="AB2935" s="57">
        <v>1835435.38</v>
      </c>
      <c r="AC2935" s="57">
        <v>0</v>
      </c>
      <c r="AD2935" s="56" t="s">
        <v>9255</v>
      </c>
      <c r="AE2935" s="57">
        <v>0</v>
      </c>
      <c r="AF2935" s="57">
        <v>0</v>
      </c>
      <c r="AG2935" s="57">
        <v>0</v>
      </c>
      <c r="AI2935"/>
      <c r="AJ2935"/>
    </row>
    <row r="2936" spans="1:36">
      <c r="A2936" s="56" t="s">
        <v>151</v>
      </c>
      <c r="B2936" s="56" t="s">
        <v>11427</v>
      </c>
      <c r="C2936" s="56">
        <v>2101010050</v>
      </c>
      <c r="D2936" s="56" t="s">
        <v>43</v>
      </c>
      <c r="E2936" s="56">
        <v>2101020050</v>
      </c>
      <c r="F2936" s="56">
        <v>5401010050</v>
      </c>
      <c r="G2936" s="56" t="s">
        <v>11623</v>
      </c>
      <c r="H2936" s="56">
        <v>400400</v>
      </c>
      <c r="I2936" s="56" t="s">
        <v>11624</v>
      </c>
      <c r="J2936" s="56" t="s">
        <v>6209</v>
      </c>
      <c r="K2936" s="56" t="s">
        <v>6210</v>
      </c>
      <c r="L2936" s="56" t="s">
        <v>7138</v>
      </c>
      <c r="M2936" s="73">
        <v>43738</v>
      </c>
      <c r="N2936" s="56"/>
      <c r="O2936" s="56"/>
      <c r="P2936" s="56" t="s">
        <v>156</v>
      </c>
      <c r="Q2936" s="56"/>
      <c r="R2936" s="56" t="s">
        <v>6010</v>
      </c>
      <c r="S2936" s="56" t="s">
        <v>11415</v>
      </c>
      <c r="T2936" s="56" t="s">
        <v>7140</v>
      </c>
      <c r="U2936" s="57">
        <v>1368249.77</v>
      </c>
      <c r="V2936" s="57">
        <v>-73044.639999999999</v>
      </c>
      <c r="W2936" s="57">
        <v>1295205.1299999999</v>
      </c>
      <c r="X2936" s="57">
        <v>0</v>
      </c>
      <c r="Y2936" s="73">
        <v>43671</v>
      </c>
      <c r="Z2936" s="57">
        <v>-39650.550000000003</v>
      </c>
      <c r="AA2936" s="57">
        <v>0</v>
      </c>
      <c r="AB2936" s="57">
        <v>1255554.58</v>
      </c>
      <c r="AC2936" s="57">
        <v>0</v>
      </c>
      <c r="AD2936" s="56" t="s">
        <v>9255</v>
      </c>
      <c r="AE2936" s="57">
        <v>0</v>
      </c>
      <c r="AF2936" s="57">
        <v>0</v>
      </c>
      <c r="AG2936" s="57">
        <v>0</v>
      </c>
      <c r="AI2936"/>
      <c r="AJ2936"/>
    </row>
    <row r="2937" spans="1:36">
      <c r="A2937" s="56" t="s">
        <v>151</v>
      </c>
      <c r="B2937" s="56" t="s">
        <v>11427</v>
      </c>
      <c r="C2937" s="56">
        <v>2101010050</v>
      </c>
      <c r="D2937" s="56" t="s">
        <v>43</v>
      </c>
      <c r="E2937" s="56">
        <v>2101020050</v>
      </c>
      <c r="F2937" s="56">
        <v>5401010050</v>
      </c>
      <c r="G2937" s="56" t="s">
        <v>11623</v>
      </c>
      <c r="H2937" s="56">
        <v>400400</v>
      </c>
      <c r="I2937" s="56" t="s">
        <v>11624</v>
      </c>
      <c r="J2937" s="56" t="s">
        <v>6211</v>
      </c>
      <c r="K2937" s="56" t="s">
        <v>6212</v>
      </c>
      <c r="L2937" s="56" t="s">
        <v>7138</v>
      </c>
      <c r="M2937" s="73">
        <v>43738</v>
      </c>
      <c r="N2937" s="56"/>
      <c r="O2937" s="56"/>
      <c r="P2937" s="56" t="s">
        <v>156</v>
      </c>
      <c r="Q2937" s="56"/>
      <c r="R2937" s="56" t="s">
        <v>6010</v>
      </c>
      <c r="S2937" s="56" t="s">
        <v>11415</v>
      </c>
      <c r="T2937" s="56" t="s">
        <v>7140</v>
      </c>
      <c r="U2937" s="57">
        <v>3780276.62</v>
      </c>
      <c r="V2937" s="57">
        <v>-201811.78</v>
      </c>
      <c r="W2937" s="57">
        <v>3578464.84</v>
      </c>
      <c r="X2937" s="57">
        <v>0</v>
      </c>
      <c r="Y2937" s="73">
        <v>43671</v>
      </c>
      <c r="Z2937" s="57">
        <v>-109548.74</v>
      </c>
      <c r="AA2937" s="57">
        <v>0</v>
      </c>
      <c r="AB2937" s="57">
        <v>3468916.1</v>
      </c>
      <c r="AC2937" s="57">
        <v>0</v>
      </c>
      <c r="AD2937" s="56" t="s">
        <v>9255</v>
      </c>
      <c r="AE2937" s="57">
        <v>0</v>
      </c>
      <c r="AF2937" s="57">
        <v>0</v>
      </c>
      <c r="AG2937" s="57">
        <v>0</v>
      </c>
      <c r="AI2937"/>
      <c r="AJ2937"/>
    </row>
    <row r="2938" spans="1:36">
      <c r="A2938" s="56" t="s">
        <v>151</v>
      </c>
      <c r="B2938" s="56" t="s">
        <v>11427</v>
      </c>
      <c r="C2938" s="56">
        <v>2101010050</v>
      </c>
      <c r="D2938" s="56" t="s">
        <v>43</v>
      </c>
      <c r="E2938" s="56">
        <v>2101020050</v>
      </c>
      <c r="F2938" s="56">
        <v>5401010050</v>
      </c>
      <c r="G2938" s="56" t="s">
        <v>11623</v>
      </c>
      <c r="H2938" s="56">
        <v>400400</v>
      </c>
      <c r="I2938" s="56" t="s">
        <v>11624</v>
      </c>
      <c r="J2938" s="56" t="s">
        <v>6213</v>
      </c>
      <c r="K2938" s="56" t="s">
        <v>6214</v>
      </c>
      <c r="L2938" s="56" t="s">
        <v>7138</v>
      </c>
      <c r="M2938" s="73">
        <v>43738</v>
      </c>
      <c r="N2938" s="56"/>
      <c r="O2938" s="56"/>
      <c r="P2938" s="56" t="s">
        <v>156</v>
      </c>
      <c r="Q2938" s="56"/>
      <c r="R2938" s="56" t="s">
        <v>6010</v>
      </c>
      <c r="S2938" s="56" t="s">
        <v>11415</v>
      </c>
      <c r="T2938" s="56" t="s">
        <v>7140</v>
      </c>
      <c r="U2938" s="57">
        <v>2999959.94</v>
      </c>
      <c r="V2938" s="57">
        <v>-160154.22</v>
      </c>
      <c r="W2938" s="57">
        <v>2839805.72</v>
      </c>
      <c r="X2938" s="57">
        <v>0</v>
      </c>
      <c r="Y2938" s="73">
        <v>43671</v>
      </c>
      <c r="Z2938" s="57">
        <v>-86935.92</v>
      </c>
      <c r="AA2938" s="57">
        <v>0</v>
      </c>
      <c r="AB2938" s="57">
        <v>2752869.8</v>
      </c>
      <c r="AC2938" s="57">
        <v>0</v>
      </c>
      <c r="AD2938" s="56" t="s">
        <v>9255</v>
      </c>
      <c r="AE2938" s="57">
        <v>0</v>
      </c>
      <c r="AF2938" s="57">
        <v>0</v>
      </c>
      <c r="AG2938" s="57">
        <v>0</v>
      </c>
      <c r="AI2938"/>
      <c r="AJ2938"/>
    </row>
    <row r="2939" spans="1:36">
      <c r="A2939" s="56" t="s">
        <v>151</v>
      </c>
      <c r="B2939" s="56" t="s">
        <v>11427</v>
      </c>
      <c r="C2939" s="56">
        <v>2101010050</v>
      </c>
      <c r="D2939" s="56" t="s">
        <v>43</v>
      </c>
      <c r="E2939" s="56">
        <v>2101020050</v>
      </c>
      <c r="F2939" s="56">
        <v>5401010050</v>
      </c>
      <c r="G2939" s="56" t="s">
        <v>11623</v>
      </c>
      <c r="H2939" s="56">
        <v>400400</v>
      </c>
      <c r="I2939" s="56" t="s">
        <v>11624</v>
      </c>
      <c r="J2939" s="56" t="s">
        <v>6215</v>
      </c>
      <c r="K2939" s="56" t="s">
        <v>6216</v>
      </c>
      <c r="L2939" s="56" t="s">
        <v>7138</v>
      </c>
      <c r="M2939" s="73">
        <v>43738</v>
      </c>
      <c r="N2939" s="56"/>
      <c r="O2939" s="56"/>
      <c r="P2939" s="56" t="s">
        <v>156</v>
      </c>
      <c r="Q2939" s="56"/>
      <c r="R2939" s="56" t="s">
        <v>6010</v>
      </c>
      <c r="S2939" s="56" t="s">
        <v>11415</v>
      </c>
      <c r="T2939" s="56" t="s">
        <v>7140</v>
      </c>
      <c r="U2939" s="57">
        <v>3911431.17</v>
      </c>
      <c r="V2939" s="57">
        <v>-208813.53</v>
      </c>
      <c r="W2939" s="57">
        <v>3702617.64</v>
      </c>
      <c r="X2939" s="57">
        <v>0</v>
      </c>
      <c r="Y2939" s="73">
        <v>43671</v>
      </c>
      <c r="Z2939" s="57">
        <v>-113349.47</v>
      </c>
      <c r="AA2939" s="57">
        <v>0</v>
      </c>
      <c r="AB2939" s="57">
        <v>3589268.17</v>
      </c>
      <c r="AC2939" s="57">
        <v>0</v>
      </c>
      <c r="AD2939" s="56" t="s">
        <v>9255</v>
      </c>
      <c r="AE2939" s="57">
        <v>0</v>
      </c>
      <c r="AF2939" s="57">
        <v>0</v>
      </c>
      <c r="AG2939" s="57">
        <v>0</v>
      </c>
      <c r="AI2939"/>
      <c r="AJ2939"/>
    </row>
    <row r="2940" spans="1:36">
      <c r="A2940" s="56" t="s">
        <v>151</v>
      </c>
      <c r="B2940" s="56" t="s">
        <v>11427</v>
      </c>
      <c r="C2940" s="56">
        <v>2101010050</v>
      </c>
      <c r="D2940" s="56" t="s">
        <v>43</v>
      </c>
      <c r="E2940" s="56">
        <v>2101020050</v>
      </c>
      <c r="F2940" s="56">
        <v>5401010050</v>
      </c>
      <c r="G2940" s="56" t="s">
        <v>11623</v>
      </c>
      <c r="H2940" s="56">
        <v>400400</v>
      </c>
      <c r="I2940" s="56" t="s">
        <v>11624</v>
      </c>
      <c r="J2940" s="56" t="s">
        <v>6217</v>
      </c>
      <c r="K2940" s="56" t="s">
        <v>6218</v>
      </c>
      <c r="L2940" s="56" t="s">
        <v>7138</v>
      </c>
      <c r="M2940" s="73">
        <v>43738</v>
      </c>
      <c r="N2940" s="56"/>
      <c r="O2940" s="56"/>
      <c r="P2940" s="56" t="s">
        <v>156</v>
      </c>
      <c r="Q2940" s="56"/>
      <c r="R2940" s="56" t="s">
        <v>6010</v>
      </c>
      <c r="S2940" s="56" t="s">
        <v>11415</v>
      </c>
      <c r="T2940" s="56" t="s">
        <v>7140</v>
      </c>
      <c r="U2940" s="57">
        <v>3414935</v>
      </c>
      <c r="V2940" s="57">
        <v>-182307.86</v>
      </c>
      <c r="W2940" s="57">
        <v>3232627.14</v>
      </c>
      <c r="X2940" s="57">
        <v>0</v>
      </c>
      <c r="Y2940" s="73">
        <v>43671</v>
      </c>
      <c r="Z2940" s="57">
        <v>-98961.49</v>
      </c>
      <c r="AA2940" s="57">
        <v>0</v>
      </c>
      <c r="AB2940" s="57">
        <v>3133665.65</v>
      </c>
      <c r="AC2940" s="57">
        <v>0</v>
      </c>
      <c r="AD2940" s="56" t="s">
        <v>9255</v>
      </c>
      <c r="AE2940" s="57">
        <v>0</v>
      </c>
      <c r="AF2940" s="57">
        <v>0</v>
      </c>
      <c r="AG2940" s="57">
        <v>0</v>
      </c>
      <c r="AI2940"/>
      <c r="AJ2940"/>
    </row>
    <row r="2941" spans="1:36">
      <c r="A2941" s="56" t="s">
        <v>151</v>
      </c>
      <c r="B2941" s="56" t="s">
        <v>11427</v>
      </c>
      <c r="C2941" s="56">
        <v>2101010050</v>
      </c>
      <c r="D2941" s="56" t="s">
        <v>43</v>
      </c>
      <c r="E2941" s="56">
        <v>2101020050</v>
      </c>
      <c r="F2941" s="56">
        <v>5401010050</v>
      </c>
      <c r="G2941" s="56" t="s">
        <v>11623</v>
      </c>
      <c r="H2941" s="56">
        <v>400400</v>
      </c>
      <c r="I2941" s="56" t="s">
        <v>11624</v>
      </c>
      <c r="J2941" s="56" t="s">
        <v>6219</v>
      </c>
      <c r="K2941" s="56" t="s">
        <v>6220</v>
      </c>
      <c r="L2941" s="56" t="s">
        <v>7138</v>
      </c>
      <c r="M2941" s="73">
        <v>43738</v>
      </c>
      <c r="N2941" s="56"/>
      <c r="O2941" s="56"/>
      <c r="P2941" s="56" t="s">
        <v>156</v>
      </c>
      <c r="Q2941" s="56"/>
      <c r="R2941" s="56" t="s">
        <v>6010</v>
      </c>
      <c r="S2941" s="56" t="s">
        <v>11415</v>
      </c>
      <c r="T2941" s="56" t="s">
        <v>7140</v>
      </c>
      <c r="U2941" s="57">
        <v>1233918.74</v>
      </c>
      <c r="V2941" s="57">
        <v>-65873.31</v>
      </c>
      <c r="W2941" s="57">
        <v>1168045.43</v>
      </c>
      <c r="X2941" s="57">
        <v>0</v>
      </c>
      <c r="Y2941" s="73">
        <v>43671</v>
      </c>
      <c r="Z2941" s="57">
        <v>-35757.760000000002</v>
      </c>
      <c r="AA2941" s="57">
        <v>0</v>
      </c>
      <c r="AB2941" s="57">
        <v>1132287.67</v>
      </c>
      <c r="AC2941" s="57">
        <v>0</v>
      </c>
      <c r="AD2941" s="56" t="s">
        <v>9255</v>
      </c>
      <c r="AE2941" s="57">
        <v>0</v>
      </c>
      <c r="AF2941" s="57">
        <v>0</v>
      </c>
      <c r="AG2941" s="57">
        <v>0</v>
      </c>
      <c r="AI2941"/>
      <c r="AJ2941"/>
    </row>
    <row r="2942" spans="1:36">
      <c r="A2942" s="56" t="s">
        <v>151</v>
      </c>
      <c r="B2942" s="56" t="s">
        <v>11427</v>
      </c>
      <c r="C2942" s="56">
        <v>2101010050</v>
      </c>
      <c r="D2942" s="56" t="s">
        <v>43</v>
      </c>
      <c r="E2942" s="56">
        <v>2101020050</v>
      </c>
      <c r="F2942" s="56">
        <v>5401010050</v>
      </c>
      <c r="G2942" s="56" t="s">
        <v>11623</v>
      </c>
      <c r="H2942" s="56">
        <v>400400</v>
      </c>
      <c r="I2942" s="56" t="s">
        <v>11624</v>
      </c>
      <c r="J2942" s="56" t="s">
        <v>6221</v>
      </c>
      <c r="K2942" s="56" t="s">
        <v>6222</v>
      </c>
      <c r="L2942" s="56" t="s">
        <v>7138</v>
      </c>
      <c r="M2942" s="73">
        <v>43738</v>
      </c>
      <c r="N2942" s="56"/>
      <c r="O2942" s="56"/>
      <c r="P2942" s="56" t="s">
        <v>156</v>
      </c>
      <c r="Q2942" s="56"/>
      <c r="R2942" s="56" t="s">
        <v>6010</v>
      </c>
      <c r="S2942" s="56" t="s">
        <v>11415</v>
      </c>
      <c r="T2942" s="56" t="s">
        <v>7140</v>
      </c>
      <c r="U2942" s="57">
        <v>2716165.74</v>
      </c>
      <c r="V2942" s="57">
        <v>-145003.74</v>
      </c>
      <c r="W2942" s="57">
        <v>2571162</v>
      </c>
      <c r="X2942" s="57">
        <v>0</v>
      </c>
      <c r="Y2942" s="73">
        <v>43671</v>
      </c>
      <c r="Z2942" s="57">
        <v>-78711.839999999997</v>
      </c>
      <c r="AA2942" s="57">
        <v>0</v>
      </c>
      <c r="AB2942" s="57">
        <v>2492450.16</v>
      </c>
      <c r="AC2942" s="57">
        <v>0</v>
      </c>
      <c r="AD2942" s="56" t="s">
        <v>9255</v>
      </c>
      <c r="AE2942" s="57">
        <v>0</v>
      </c>
      <c r="AF2942" s="57">
        <v>0</v>
      </c>
      <c r="AG2942" s="57">
        <v>0</v>
      </c>
      <c r="AI2942"/>
      <c r="AJ2942"/>
    </row>
    <row r="2943" spans="1:36">
      <c r="A2943" s="56" t="s">
        <v>151</v>
      </c>
      <c r="B2943" s="56" t="s">
        <v>11427</v>
      </c>
      <c r="C2943" s="56">
        <v>2101010050</v>
      </c>
      <c r="D2943" s="56" t="s">
        <v>43</v>
      </c>
      <c r="E2943" s="56">
        <v>2101020050</v>
      </c>
      <c r="F2943" s="56">
        <v>5401010050</v>
      </c>
      <c r="G2943" s="56" t="s">
        <v>11623</v>
      </c>
      <c r="H2943" s="56">
        <v>400400</v>
      </c>
      <c r="I2943" s="56" t="s">
        <v>11624</v>
      </c>
      <c r="J2943" s="56" t="s">
        <v>6223</v>
      </c>
      <c r="K2943" s="56" t="s">
        <v>6224</v>
      </c>
      <c r="L2943" s="56" t="s">
        <v>7138</v>
      </c>
      <c r="M2943" s="73">
        <v>43738</v>
      </c>
      <c r="N2943" s="56"/>
      <c r="O2943" s="56"/>
      <c r="P2943" s="56" t="s">
        <v>156</v>
      </c>
      <c r="Q2943" s="56"/>
      <c r="R2943" s="56" t="s">
        <v>6010</v>
      </c>
      <c r="S2943" s="56" t="s">
        <v>11415</v>
      </c>
      <c r="T2943" s="56" t="s">
        <v>7140</v>
      </c>
      <c r="U2943" s="57">
        <v>312920.19</v>
      </c>
      <c r="V2943" s="57">
        <v>-16705.38</v>
      </c>
      <c r="W2943" s="57">
        <v>296214.81</v>
      </c>
      <c r="X2943" s="57">
        <v>0</v>
      </c>
      <c r="Y2943" s="73">
        <v>43671</v>
      </c>
      <c r="Z2943" s="57">
        <v>-9068.1200000000008</v>
      </c>
      <c r="AA2943" s="57">
        <v>0</v>
      </c>
      <c r="AB2943" s="57">
        <v>287146.69</v>
      </c>
      <c r="AC2943" s="57">
        <v>0</v>
      </c>
      <c r="AD2943" s="56" t="s">
        <v>9255</v>
      </c>
      <c r="AE2943" s="57">
        <v>0</v>
      </c>
      <c r="AF2943" s="57">
        <v>0</v>
      </c>
      <c r="AG2943" s="57">
        <v>0</v>
      </c>
      <c r="AI2943"/>
      <c r="AJ2943"/>
    </row>
    <row r="2944" spans="1:36">
      <c r="A2944" s="56" t="s">
        <v>151</v>
      </c>
      <c r="B2944" s="56" t="s">
        <v>11427</v>
      </c>
      <c r="C2944" s="56">
        <v>2101010050</v>
      </c>
      <c r="D2944" s="56" t="s">
        <v>43</v>
      </c>
      <c r="E2944" s="56">
        <v>2101020050</v>
      </c>
      <c r="F2944" s="56">
        <v>5401010050</v>
      </c>
      <c r="G2944" s="56" t="s">
        <v>11623</v>
      </c>
      <c r="H2944" s="56">
        <v>400400</v>
      </c>
      <c r="I2944" s="56" t="s">
        <v>11624</v>
      </c>
      <c r="J2944" s="56" t="s">
        <v>6225</v>
      </c>
      <c r="K2944" s="56" t="s">
        <v>6226</v>
      </c>
      <c r="L2944" s="56" t="s">
        <v>7138</v>
      </c>
      <c r="M2944" s="73">
        <v>43738</v>
      </c>
      <c r="N2944" s="56"/>
      <c r="O2944" s="56"/>
      <c r="P2944" s="56" t="s">
        <v>156</v>
      </c>
      <c r="Q2944" s="56"/>
      <c r="R2944" s="56" t="s">
        <v>6010</v>
      </c>
      <c r="S2944" s="56" t="s">
        <v>11415</v>
      </c>
      <c r="T2944" s="56" t="s">
        <v>7140</v>
      </c>
      <c r="U2944" s="57">
        <v>101403.49</v>
      </c>
      <c r="V2944" s="57">
        <v>-5413.48</v>
      </c>
      <c r="W2944" s="57">
        <v>95990.01</v>
      </c>
      <c r="X2944" s="57">
        <v>0</v>
      </c>
      <c r="Y2944" s="73">
        <v>43671</v>
      </c>
      <c r="Z2944" s="57">
        <v>-2938.57</v>
      </c>
      <c r="AA2944" s="57">
        <v>0</v>
      </c>
      <c r="AB2944" s="57">
        <v>93051.44</v>
      </c>
      <c r="AC2944" s="57">
        <v>0</v>
      </c>
      <c r="AD2944" s="56" t="s">
        <v>9255</v>
      </c>
      <c r="AE2944" s="57">
        <v>0</v>
      </c>
      <c r="AF2944" s="57">
        <v>0</v>
      </c>
      <c r="AG2944" s="57">
        <v>0</v>
      </c>
      <c r="AI2944"/>
      <c r="AJ2944"/>
    </row>
    <row r="2945" spans="1:36">
      <c r="A2945" s="56" t="s">
        <v>151</v>
      </c>
      <c r="B2945" s="56" t="s">
        <v>11427</v>
      </c>
      <c r="C2945" s="56">
        <v>2101010050</v>
      </c>
      <c r="D2945" s="56" t="s">
        <v>43</v>
      </c>
      <c r="E2945" s="56">
        <v>2101020050</v>
      </c>
      <c r="F2945" s="56">
        <v>5401010050</v>
      </c>
      <c r="G2945" s="56" t="s">
        <v>11623</v>
      </c>
      <c r="H2945" s="56">
        <v>400400</v>
      </c>
      <c r="I2945" s="56" t="s">
        <v>11624</v>
      </c>
      <c r="J2945" s="56" t="s">
        <v>6227</v>
      </c>
      <c r="K2945" s="56" t="s">
        <v>6228</v>
      </c>
      <c r="L2945" s="56" t="s">
        <v>7138</v>
      </c>
      <c r="M2945" s="73">
        <v>43738</v>
      </c>
      <c r="N2945" s="56"/>
      <c r="O2945" s="56"/>
      <c r="P2945" s="56" t="s">
        <v>156</v>
      </c>
      <c r="Q2945" s="56"/>
      <c r="R2945" s="56" t="s">
        <v>6010</v>
      </c>
      <c r="S2945" s="56" t="s">
        <v>11415</v>
      </c>
      <c r="T2945" s="56" t="s">
        <v>7140</v>
      </c>
      <c r="U2945" s="57">
        <v>246194.07</v>
      </c>
      <c r="V2945" s="57">
        <v>-13143.19</v>
      </c>
      <c r="W2945" s="57">
        <v>233050.88</v>
      </c>
      <c r="X2945" s="57">
        <v>0</v>
      </c>
      <c r="Y2945" s="73">
        <v>43671</v>
      </c>
      <c r="Z2945" s="57">
        <v>-7134.46</v>
      </c>
      <c r="AA2945" s="57">
        <v>0</v>
      </c>
      <c r="AB2945" s="57">
        <v>225916.42</v>
      </c>
      <c r="AC2945" s="57">
        <v>0</v>
      </c>
      <c r="AD2945" s="56" t="s">
        <v>9255</v>
      </c>
      <c r="AE2945" s="57">
        <v>0</v>
      </c>
      <c r="AF2945" s="57">
        <v>0</v>
      </c>
      <c r="AG2945" s="57">
        <v>0</v>
      </c>
      <c r="AI2945"/>
      <c r="AJ2945"/>
    </row>
    <row r="2946" spans="1:36">
      <c r="A2946" s="56" t="s">
        <v>151</v>
      </c>
      <c r="B2946" s="56" t="s">
        <v>11427</v>
      </c>
      <c r="C2946" s="56">
        <v>2101010050</v>
      </c>
      <c r="D2946" s="56" t="s">
        <v>43</v>
      </c>
      <c r="E2946" s="56">
        <v>2101020050</v>
      </c>
      <c r="F2946" s="56">
        <v>5401010050</v>
      </c>
      <c r="G2946" s="56" t="s">
        <v>11623</v>
      </c>
      <c r="H2946" s="56">
        <v>400400</v>
      </c>
      <c r="I2946" s="56" t="s">
        <v>11624</v>
      </c>
      <c r="J2946" s="56" t="s">
        <v>6229</v>
      </c>
      <c r="K2946" s="56" t="s">
        <v>6230</v>
      </c>
      <c r="L2946" s="56" t="s">
        <v>7138</v>
      </c>
      <c r="M2946" s="73">
        <v>43738</v>
      </c>
      <c r="N2946" s="56"/>
      <c r="O2946" s="56"/>
      <c r="P2946" s="56" t="s">
        <v>156</v>
      </c>
      <c r="Q2946" s="56"/>
      <c r="R2946" s="56" t="s">
        <v>6010</v>
      </c>
      <c r="S2946" s="56" t="s">
        <v>11415</v>
      </c>
      <c r="T2946" s="56" t="s">
        <v>7140</v>
      </c>
      <c r="U2946" s="57">
        <v>1655849.7</v>
      </c>
      <c r="V2946" s="57">
        <v>-88398.29</v>
      </c>
      <c r="W2946" s="57">
        <v>1567451.41</v>
      </c>
      <c r="X2946" s="57">
        <v>0</v>
      </c>
      <c r="Y2946" s="73">
        <v>43671</v>
      </c>
      <c r="Z2946" s="57">
        <v>-47984.91</v>
      </c>
      <c r="AA2946" s="57">
        <v>0</v>
      </c>
      <c r="AB2946" s="57">
        <v>1519466.5</v>
      </c>
      <c r="AC2946" s="57">
        <v>0</v>
      </c>
      <c r="AD2946" s="56" t="s">
        <v>9255</v>
      </c>
      <c r="AE2946" s="57">
        <v>0</v>
      </c>
      <c r="AF2946" s="57">
        <v>0</v>
      </c>
      <c r="AG2946" s="57">
        <v>0</v>
      </c>
      <c r="AI2946"/>
      <c r="AJ2946"/>
    </row>
    <row r="2947" spans="1:36">
      <c r="A2947" s="56" t="s">
        <v>151</v>
      </c>
      <c r="B2947" s="56" t="s">
        <v>11427</v>
      </c>
      <c r="C2947" s="56">
        <v>2101010050</v>
      </c>
      <c r="D2947" s="56" t="s">
        <v>43</v>
      </c>
      <c r="E2947" s="56">
        <v>2101020050</v>
      </c>
      <c r="F2947" s="56">
        <v>5401010050</v>
      </c>
      <c r="G2947" s="56" t="s">
        <v>11623</v>
      </c>
      <c r="H2947" s="56">
        <v>400400</v>
      </c>
      <c r="I2947" s="56" t="s">
        <v>11624</v>
      </c>
      <c r="J2947" s="56" t="s">
        <v>6231</v>
      </c>
      <c r="K2947" s="56" t="s">
        <v>6232</v>
      </c>
      <c r="L2947" s="56" t="s">
        <v>7138</v>
      </c>
      <c r="M2947" s="73">
        <v>43738</v>
      </c>
      <c r="N2947" s="56"/>
      <c r="O2947" s="56"/>
      <c r="P2947" s="56" t="s">
        <v>7139</v>
      </c>
      <c r="Q2947" s="56"/>
      <c r="R2947" s="56" t="s">
        <v>6010</v>
      </c>
      <c r="S2947" s="56" t="s">
        <v>11415</v>
      </c>
      <c r="T2947" s="56" t="s">
        <v>7140</v>
      </c>
      <c r="U2947" s="57">
        <v>3230830.47</v>
      </c>
      <c r="V2947" s="57">
        <v>-147838.62</v>
      </c>
      <c r="W2947" s="57">
        <v>3082991.85</v>
      </c>
      <c r="X2947" s="57">
        <v>0</v>
      </c>
      <c r="Y2947" s="73">
        <v>43671</v>
      </c>
      <c r="Z2947" s="57">
        <v>-80250.38</v>
      </c>
      <c r="AA2947" s="57">
        <v>0</v>
      </c>
      <c r="AB2947" s="57">
        <v>3002741.47</v>
      </c>
      <c r="AC2947" s="57">
        <v>0</v>
      </c>
      <c r="AD2947" s="56" t="s">
        <v>9255</v>
      </c>
      <c r="AE2947" s="57">
        <v>0</v>
      </c>
      <c r="AF2947" s="57">
        <v>0</v>
      </c>
      <c r="AG2947" s="57">
        <v>0</v>
      </c>
      <c r="AI2947"/>
      <c r="AJ2947"/>
    </row>
    <row r="2948" spans="1:36">
      <c r="A2948" s="56" t="s">
        <v>151</v>
      </c>
      <c r="B2948" s="56" t="s">
        <v>11427</v>
      </c>
      <c r="C2948" s="56">
        <v>2101010050</v>
      </c>
      <c r="D2948" s="56" t="s">
        <v>43</v>
      </c>
      <c r="E2948" s="56">
        <v>2101020050</v>
      </c>
      <c r="F2948" s="56">
        <v>5401010050</v>
      </c>
      <c r="G2948" s="56" t="s">
        <v>11623</v>
      </c>
      <c r="H2948" s="56">
        <v>400400</v>
      </c>
      <c r="I2948" s="56" t="s">
        <v>11624</v>
      </c>
      <c r="J2948" s="56" t="s">
        <v>6233</v>
      </c>
      <c r="K2948" s="56" t="s">
        <v>6234</v>
      </c>
      <c r="L2948" s="56" t="s">
        <v>7138</v>
      </c>
      <c r="M2948" s="73">
        <v>43738</v>
      </c>
      <c r="N2948" s="56"/>
      <c r="O2948" s="56"/>
      <c r="P2948" s="56" t="s">
        <v>7139</v>
      </c>
      <c r="Q2948" s="56"/>
      <c r="R2948" s="56" t="s">
        <v>6010</v>
      </c>
      <c r="S2948" s="56" t="s">
        <v>11415</v>
      </c>
      <c r="T2948" s="56" t="s">
        <v>7140</v>
      </c>
      <c r="U2948" s="57">
        <v>934556.44</v>
      </c>
      <c r="V2948" s="57">
        <v>-42764.09</v>
      </c>
      <c r="W2948" s="57">
        <v>891792.35</v>
      </c>
      <c r="X2948" s="57">
        <v>0</v>
      </c>
      <c r="Y2948" s="73">
        <v>43671</v>
      </c>
      <c r="Z2948" s="57">
        <v>-23213.39</v>
      </c>
      <c r="AA2948" s="57">
        <v>0</v>
      </c>
      <c r="AB2948" s="57">
        <v>868578.96</v>
      </c>
      <c r="AC2948" s="57">
        <v>0</v>
      </c>
      <c r="AD2948" s="56" t="s">
        <v>9255</v>
      </c>
      <c r="AE2948" s="57">
        <v>0</v>
      </c>
      <c r="AF2948" s="57">
        <v>0</v>
      </c>
      <c r="AG2948" s="57">
        <v>0</v>
      </c>
      <c r="AI2948"/>
      <c r="AJ2948"/>
    </row>
    <row r="2949" spans="1:36">
      <c r="A2949" s="56" t="s">
        <v>151</v>
      </c>
      <c r="B2949" s="56" t="s">
        <v>11427</v>
      </c>
      <c r="C2949" s="56">
        <v>2101010050</v>
      </c>
      <c r="D2949" s="56" t="s">
        <v>43</v>
      </c>
      <c r="E2949" s="56">
        <v>2101020050</v>
      </c>
      <c r="F2949" s="56">
        <v>5401010050</v>
      </c>
      <c r="G2949" s="56" t="s">
        <v>11623</v>
      </c>
      <c r="H2949" s="56">
        <v>400400</v>
      </c>
      <c r="I2949" s="56" t="s">
        <v>11624</v>
      </c>
      <c r="J2949" s="56" t="s">
        <v>6235</v>
      </c>
      <c r="K2949" s="56" t="s">
        <v>6236</v>
      </c>
      <c r="L2949" s="56" t="s">
        <v>7138</v>
      </c>
      <c r="M2949" s="73">
        <v>43738</v>
      </c>
      <c r="N2949" s="56"/>
      <c r="O2949" s="56"/>
      <c r="P2949" s="56" t="s">
        <v>7139</v>
      </c>
      <c r="Q2949" s="56"/>
      <c r="R2949" s="56" t="s">
        <v>6010</v>
      </c>
      <c r="S2949" s="56" t="s">
        <v>11415</v>
      </c>
      <c r="T2949" s="56" t="s">
        <v>7140</v>
      </c>
      <c r="U2949" s="57">
        <v>320864.56</v>
      </c>
      <c r="V2949" s="57">
        <v>-14682.35</v>
      </c>
      <c r="W2949" s="57">
        <v>306182.21000000002</v>
      </c>
      <c r="X2949" s="57">
        <v>0</v>
      </c>
      <c r="Y2949" s="73">
        <v>43671</v>
      </c>
      <c r="Z2949" s="57">
        <v>-7969.93</v>
      </c>
      <c r="AA2949" s="57">
        <v>0</v>
      </c>
      <c r="AB2949" s="57">
        <v>298212.28000000003</v>
      </c>
      <c r="AC2949" s="57">
        <v>0</v>
      </c>
      <c r="AD2949" s="56" t="s">
        <v>9255</v>
      </c>
      <c r="AE2949" s="57">
        <v>0</v>
      </c>
      <c r="AF2949" s="57">
        <v>0</v>
      </c>
      <c r="AG2949" s="57">
        <v>0</v>
      </c>
      <c r="AI2949"/>
      <c r="AJ2949"/>
    </row>
    <row r="2950" spans="1:36">
      <c r="A2950" s="56" t="s">
        <v>151</v>
      </c>
      <c r="B2950" s="56" t="s">
        <v>11427</v>
      </c>
      <c r="C2950" s="56">
        <v>2101010050</v>
      </c>
      <c r="D2950" s="56" t="s">
        <v>43</v>
      </c>
      <c r="E2950" s="56">
        <v>2101020050</v>
      </c>
      <c r="F2950" s="56">
        <v>5401010050</v>
      </c>
      <c r="G2950" s="56" t="s">
        <v>11623</v>
      </c>
      <c r="H2950" s="56">
        <v>400400</v>
      </c>
      <c r="I2950" s="56" t="s">
        <v>11624</v>
      </c>
      <c r="J2950" s="56" t="s">
        <v>6237</v>
      </c>
      <c r="K2950" s="56" t="s">
        <v>6238</v>
      </c>
      <c r="L2950" s="56" t="s">
        <v>7138</v>
      </c>
      <c r="M2950" s="73">
        <v>43738</v>
      </c>
      <c r="N2950" s="56"/>
      <c r="O2950" s="56"/>
      <c r="P2950" s="56" t="s">
        <v>1304</v>
      </c>
      <c r="Q2950" s="56"/>
      <c r="R2950" s="56" t="s">
        <v>6010</v>
      </c>
      <c r="S2950" s="56" t="s">
        <v>11415</v>
      </c>
      <c r="T2950" s="56" t="s">
        <v>7140</v>
      </c>
      <c r="U2950" s="57">
        <v>9168820.3200000003</v>
      </c>
      <c r="V2950" s="57">
        <v>-815824.23</v>
      </c>
      <c r="W2950" s="57">
        <v>8352996.0899999999</v>
      </c>
      <c r="X2950" s="57">
        <v>0</v>
      </c>
      <c r="Y2950" s="73">
        <v>43671</v>
      </c>
      <c r="Z2950" s="57">
        <v>-442858.82</v>
      </c>
      <c r="AA2950" s="57">
        <v>0</v>
      </c>
      <c r="AB2950" s="57">
        <v>7910137.2699999996</v>
      </c>
      <c r="AC2950" s="57">
        <v>0</v>
      </c>
      <c r="AD2950" s="56" t="s">
        <v>9255</v>
      </c>
      <c r="AE2950" s="57">
        <v>0</v>
      </c>
      <c r="AF2950" s="57">
        <v>0</v>
      </c>
      <c r="AG2950" s="57">
        <v>0</v>
      </c>
      <c r="AI2950"/>
      <c r="AJ2950"/>
    </row>
    <row r="2951" spans="1:36">
      <c r="A2951" s="56" t="s">
        <v>151</v>
      </c>
      <c r="B2951" s="56" t="s">
        <v>11427</v>
      </c>
      <c r="C2951" s="56">
        <v>2101010050</v>
      </c>
      <c r="D2951" s="56" t="s">
        <v>43</v>
      </c>
      <c r="E2951" s="56">
        <v>2101020050</v>
      </c>
      <c r="F2951" s="56">
        <v>5401010050</v>
      </c>
      <c r="G2951" s="56" t="s">
        <v>11623</v>
      </c>
      <c r="H2951" s="56">
        <v>400400</v>
      </c>
      <c r="I2951" s="56" t="s">
        <v>11624</v>
      </c>
      <c r="J2951" s="56" t="s">
        <v>6239</v>
      </c>
      <c r="K2951" s="56" t="s">
        <v>6240</v>
      </c>
      <c r="L2951" s="56" t="s">
        <v>7138</v>
      </c>
      <c r="M2951" s="73">
        <v>43738</v>
      </c>
      <c r="N2951" s="56"/>
      <c r="O2951" s="56"/>
      <c r="P2951" s="56" t="s">
        <v>1304</v>
      </c>
      <c r="Q2951" s="56"/>
      <c r="R2951" s="56" t="s">
        <v>6010</v>
      </c>
      <c r="S2951" s="56" t="s">
        <v>11415</v>
      </c>
      <c r="T2951" s="56" t="s">
        <v>7140</v>
      </c>
      <c r="U2951" s="57">
        <v>3328989.23</v>
      </c>
      <c r="V2951" s="57">
        <v>-296207.14</v>
      </c>
      <c r="W2951" s="57">
        <v>3032782.09</v>
      </c>
      <c r="X2951" s="57">
        <v>0</v>
      </c>
      <c r="Y2951" s="73">
        <v>43671</v>
      </c>
      <c r="Z2951" s="57">
        <v>-160791.92000000001</v>
      </c>
      <c r="AA2951" s="57">
        <v>0</v>
      </c>
      <c r="AB2951" s="57">
        <v>2871990.17</v>
      </c>
      <c r="AC2951" s="57">
        <v>0</v>
      </c>
      <c r="AD2951" s="56" t="s">
        <v>9255</v>
      </c>
      <c r="AE2951" s="57">
        <v>0</v>
      </c>
      <c r="AF2951" s="57">
        <v>0</v>
      </c>
      <c r="AG2951" s="57">
        <v>0</v>
      </c>
      <c r="AI2951"/>
      <c r="AJ2951"/>
    </row>
    <row r="2952" spans="1:36">
      <c r="A2952" s="56" t="s">
        <v>151</v>
      </c>
      <c r="B2952" s="56" t="s">
        <v>11427</v>
      </c>
      <c r="C2952" s="56">
        <v>2101010050</v>
      </c>
      <c r="D2952" s="56" t="s">
        <v>43</v>
      </c>
      <c r="E2952" s="56">
        <v>2101020050</v>
      </c>
      <c r="F2952" s="56">
        <v>5401010050</v>
      </c>
      <c r="G2952" s="56" t="s">
        <v>11623</v>
      </c>
      <c r="H2952" s="56">
        <v>400400</v>
      </c>
      <c r="I2952" s="56" t="s">
        <v>11624</v>
      </c>
      <c r="J2952" s="56" t="s">
        <v>6241</v>
      </c>
      <c r="K2952" s="56" t="s">
        <v>6242</v>
      </c>
      <c r="L2952" s="56" t="s">
        <v>7138</v>
      </c>
      <c r="M2952" s="73">
        <v>43738</v>
      </c>
      <c r="N2952" s="56"/>
      <c r="O2952" s="56"/>
      <c r="P2952" s="56" t="s">
        <v>1304</v>
      </c>
      <c r="Q2952" s="56"/>
      <c r="R2952" s="56" t="s">
        <v>6010</v>
      </c>
      <c r="S2952" s="56" t="s">
        <v>11415</v>
      </c>
      <c r="T2952" s="56" t="s">
        <v>7140</v>
      </c>
      <c r="U2952" s="57">
        <v>1267817.72</v>
      </c>
      <c r="V2952" s="57">
        <v>-112808.01</v>
      </c>
      <c r="W2952" s="57">
        <v>1155009.71</v>
      </c>
      <c r="X2952" s="57">
        <v>0</v>
      </c>
      <c r="Y2952" s="73">
        <v>43671</v>
      </c>
      <c r="Z2952" s="57">
        <v>-61236.26</v>
      </c>
      <c r="AA2952" s="57">
        <v>0</v>
      </c>
      <c r="AB2952" s="57">
        <v>1093773.45</v>
      </c>
      <c r="AC2952" s="57">
        <v>0</v>
      </c>
      <c r="AD2952" s="56" t="s">
        <v>9255</v>
      </c>
      <c r="AE2952" s="57">
        <v>0</v>
      </c>
      <c r="AF2952" s="57">
        <v>0</v>
      </c>
      <c r="AG2952" s="57">
        <v>0</v>
      </c>
      <c r="AI2952"/>
      <c r="AJ2952"/>
    </row>
    <row r="2953" spans="1:36">
      <c r="A2953" s="56" t="s">
        <v>151</v>
      </c>
      <c r="B2953" s="56" t="s">
        <v>11427</v>
      </c>
      <c r="C2953" s="56">
        <v>2101010050</v>
      </c>
      <c r="D2953" s="56" t="s">
        <v>43</v>
      </c>
      <c r="E2953" s="56">
        <v>2101020050</v>
      </c>
      <c r="F2953" s="56">
        <v>5401010050</v>
      </c>
      <c r="G2953" s="56" t="s">
        <v>11623</v>
      </c>
      <c r="H2953" s="56">
        <v>400400</v>
      </c>
      <c r="I2953" s="56" t="s">
        <v>11624</v>
      </c>
      <c r="J2953" s="56" t="s">
        <v>6243</v>
      </c>
      <c r="K2953" s="56" t="s">
        <v>6244</v>
      </c>
      <c r="L2953" s="56" t="s">
        <v>7138</v>
      </c>
      <c r="M2953" s="73">
        <v>43738</v>
      </c>
      <c r="N2953" s="56"/>
      <c r="O2953" s="56"/>
      <c r="P2953" s="56" t="s">
        <v>7139</v>
      </c>
      <c r="Q2953" s="56"/>
      <c r="R2953" s="56" t="s">
        <v>6010</v>
      </c>
      <c r="S2953" s="56" t="s">
        <v>11415</v>
      </c>
      <c r="T2953" s="56" t="s">
        <v>7140</v>
      </c>
      <c r="U2953" s="57">
        <v>847489.22</v>
      </c>
      <c r="V2953" s="57">
        <v>-38780.01</v>
      </c>
      <c r="W2953" s="57">
        <v>808709.21</v>
      </c>
      <c r="X2953" s="57">
        <v>0</v>
      </c>
      <c r="Y2953" s="73">
        <v>43671</v>
      </c>
      <c r="Z2953" s="57">
        <v>-21050.73</v>
      </c>
      <c r="AA2953" s="57">
        <v>0</v>
      </c>
      <c r="AB2953" s="57">
        <v>787658.48</v>
      </c>
      <c r="AC2953" s="57">
        <v>0</v>
      </c>
      <c r="AD2953" s="56" t="s">
        <v>9255</v>
      </c>
      <c r="AE2953" s="57">
        <v>0</v>
      </c>
      <c r="AF2953" s="57">
        <v>0</v>
      </c>
      <c r="AG2953" s="57">
        <v>0</v>
      </c>
      <c r="AI2953"/>
      <c r="AJ2953"/>
    </row>
    <row r="2954" spans="1:36">
      <c r="A2954" s="56" t="s">
        <v>151</v>
      </c>
      <c r="B2954" s="56" t="s">
        <v>11427</v>
      </c>
      <c r="C2954" s="56">
        <v>2101010050</v>
      </c>
      <c r="D2954" s="56" t="s">
        <v>43</v>
      </c>
      <c r="E2954" s="56">
        <v>2101020050</v>
      </c>
      <c r="F2954" s="56">
        <v>5401010050</v>
      </c>
      <c r="G2954" s="56" t="s">
        <v>11623</v>
      </c>
      <c r="H2954" s="56">
        <v>400400</v>
      </c>
      <c r="I2954" s="56" t="s">
        <v>11624</v>
      </c>
      <c r="J2954" s="56" t="s">
        <v>6245</v>
      </c>
      <c r="K2954" s="56" t="s">
        <v>6246</v>
      </c>
      <c r="L2954" s="56" t="s">
        <v>7138</v>
      </c>
      <c r="M2954" s="73">
        <v>43738</v>
      </c>
      <c r="N2954" s="56"/>
      <c r="O2954" s="56"/>
      <c r="P2954" s="56" t="s">
        <v>7139</v>
      </c>
      <c r="Q2954" s="56"/>
      <c r="R2954" s="56" t="s">
        <v>6010</v>
      </c>
      <c r="S2954" s="56" t="s">
        <v>11415</v>
      </c>
      <c r="T2954" s="56" t="s">
        <v>7140</v>
      </c>
      <c r="U2954" s="57">
        <v>579455.68000000005</v>
      </c>
      <c r="V2954" s="57">
        <v>-26515.14</v>
      </c>
      <c r="W2954" s="57">
        <v>552940.54</v>
      </c>
      <c r="X2954" s="57">
        <v>0</v>
      </c>
      <c r="Y2954" s="73">
        <v>43671</v>
      </c>
      <c r="Z2954" s="57">
        <v>-14393.06</v>
      </c>
      <c r="AA2954" s="57">
        <v>0</v>
      </c>
      <c r="AB2954" s="57">
        <v>538547.48</v>
      </c>
      <c r="AC2954" s="57">
        <v>0</v>
      </c>
      <c r="AD2954" s="56" t="s">
        <v>9255</v>
      </c>
      <c r="AE2954" s="57">
        <v>0</v>
      </c>
      <c r="AF2954" s="57">
        <v>0</v>
      </c>
      <c r="AG2954" s="57">
        <v>0</v>
      </c>
      <c r="AI2954"/>
      <c r="AJ2954"/>
    </row>
    <row r="2955" spans="1:36">
      <c r="A2955" s="56" t="s">
        <v>151</v>
      </c>
      <c r="B2955" s="56" t="s">
        <v>11427</v>
      </c>
      <c r="C2955" s="56">
        <v>2101010050</v>
      </c>
      <c r="D2955" s="56" t="s">
        <v>43</v>
      </c>
      <c r="E2955" s="56">
        <v>2101020050</v>
      </c>
      <c r="F2955" s="56">
        <v>5401010050</v>
      </c>
      <c r="G2955" s="56" t="s">
        <v>11623</v>
      </c>
      <c r="H2955" s="56">
        <v>400400</v>
      </c>
      <c r="I2955" s="56" t="s">
        <v>11624</v>
      </c>
      <c r="J2955" s="56" t="s">
        <v>6247</v>
      </c>
      <c r="K2955" s="56" t="s">
        <v>6248</v>
      </c>
      <c r="L2955" s="56" t="s">
        <v>7138</v>
      </c>
      <c r="M2955" s="73">
        <v>43738</v>
      </c>
      <c r="N2955" s="56"/>
      <c r="O2955" s="56"/>
      <c r="P2955" s="56" t="s">
        <v>1304</v>
      </c>
      <c r="Q2955" s="56"/>
      <c r="R2955" s="56" t="s">
        <v>6010</v>
      </c>
      <c r="S2955" s="56" t="s">
        <v>11415</v>
      </c>
      <c r="T2955" s="56" t="s">
        <v>7140</v>
      </c>
      <c r="U2955" s="57">
        <v>2314869.02</v>
      </c>
      <c r="V2955" s="57">
        <v>-205972.65</v>
      </c>
      <c r="W2955" s="57">
        <v>2108896.37</v>
      </c>
      <c r="X2955" s="57">
        <v>0</v>
      </c>
      <c r="Y2955" s="73">
        <v>43671</v>
      </c>
      <c r="Z2955" s="57">
        <v>-111809.38</v>
      </c>
      <c r="AA2955" s="57">
        <v>0</v>
      </c>
      <c r="AB2955" s="57">
        <v>1997086.99</v>
      </c>
      <c r="AC2955" s="57">
        <v>0</v>
      </c>
      <c r="AD2955" s="56" t="s">
        <v>9255</v>
      </c>
      <c r="AE2955" s="57">
        <v>0</v>
      </c>
      <c r="AF2955" s="57">
        <v>0</v>
      </c>
      <c r="AG2955" s="57">
        <v>0</v>
      </c>
      <c r="AI2955"/>
      <c r="AJ2955"/>
    </row>
    <row r="2956" spans="1:36">
      <c r="A2956" s="56" t="s">
        <v>151</v>
      </c>
      <c r="B2956" s="56" t="s">
        <v>11427</v>
      </c>
      <c r="C2956" s="56">
        <v>2101010050</v>
      </c>
      <c r="D2956" s="56" t="s">
        <v>43</v>
      </c>
      <c r="E2956" s="56">
        <v>2101020050</v>
      </c>
      <c r="F2956" s="56">
        <v>5401010050</v>
      </c>
      <c r="G2956" s="56" t="s">
        <v>11623</v>
      </c>
      <c r="H2956" s="56">
        <v>400400</v>
      </c>
      <c r="I2956" s="56" t="s">
        <v>11624</v>
      </c>
      <c r="J2956" s="56" t="s">
        <v>6249</v>
      </c>
      <c r="K2956" s="56" t="s">
        <v>6250</v>
      </c>
      <c r="L2956" s="56" t="s">
        <v>7138</v>
      </c>
      <c r="M2956" s="73">
        <v>43738</v>
      </c>
      <c r="N2956" s="56"/>
      <c r="O2956" s="56"/>
      <c r="P2956" s="56" t="s">
        <v>1304</v>
      </c>
      <c r="Q2956" s="56"/>
      <c r="R2956" s="56" t="s">
        <v>6010</v>
      </c>
      <c r="S2956" s="56" t="s">
        <v>11415</v>
      </c>
      <c r="T2956" s="56" t="s">
        <v>7140</v>
      </c>
      <c r="U2956" s="57">
        <v>3576488.13</v>
      </c>
      <c r="V2956" s="57">
        <v>-318229.12</v>
      </c>
      <c r="W2956" s="57">
        <v>3258259.01</v>
      </c>
      <c r="X2956" s="57">
        <v>0</v>
      </c>
      <c r="Y2956" s="73">
        <v>43671</v>
      </c>
      <c r="Z2956" s="57">
        <v>-172746.25</v>
      </c>
      <c r="AA2956" s="57">
        <v>0</v>
      </c>
      <c r="AB2956" s="57">
        <v>3085512.76</v>
      </c>
      <c r="AC2956" s="57">
        <v>0</v>
      </c>
      <c r="AD2956" s="56" t="s">
        <v>9255</v>
      </c>
      <c r="AE2956" s="57">
        <v>0</v>
      </c>
      <c r="AF2956" s="57">
        <v>0</v>
      </c>
      <c r="AG2956" s="57">
        <v>0</v>
      </c>
      <c r="AI2956"/>
      <c r="AJ2956"/>
    </row>
    <row r="2957" spans="1:36">
      <c r="A2957" s="56" t="s">
        <v>151</v>
      </c>
      <c r="B2957" s="56" t="s">
        <v>11427</v>
      </c>
      <c r="C2957" s="56">
        <v>2101010050</v>
      </c>
      <c r="D2957" s="56" t="s">
        <v>43</v>
      </c>
      <c r="E2957" s="56">
        <v>2101020050</v>
      </c>
      <c r="F2957" s="56">
        <v>5401010050</v>
      </c>
      <c r="G2957" s="56" t="s">
        <v>11623</v>
      </c>
      <c r="H2957" s="56">
        <v>400400</v>
      </c>
      <c r="I2957" s="56" t="s">
        <v>11624</v>
      </c>
      <c r="J2957" s="56" t="s">
        <v>6251</v>
      </c>
      <c r="K2957" s="56" t="s">
        <v>6252</v>
      </c>
      <c r="L2957" s="56" t="s">
        <v>7138</v>
      </c>
      <c r="M2957" s="73">
        <v>43738</v>
      </c>
      <c r="N2957" s="56"/>
      <c r="O2957" s="56"/>
      <c r="P2957" s="56" t="s">
        <v>1304</v>
      </c>
      <c r="Q2957" s="56"/>
      <c r="R2957" s="56" t="s">
        <v>6010</v>
      </c>
      <c r="S2957" s="56" t="s">
        <v>11415</v>
      </c>
      <c r="T2957" s="56" t="s">
        <v>7140</v>
      </c>
      <c r="U2957" s="57">
        <v>780322.21</v>
      </c>
      <c r="V2957" s="57">
        <v>-69431.59</v>
      </c>
      <c r="W2957" s="57">
        <v>710890.62</v>
      </c>
      <c r="X2957" s="57">
        <v>0</v>
      </c>
      <c r="Y2957" s="73">
        <v>43671</v>
      </c>
      <c r="Z2957" s="57">
        <v>-37689.97</v>
      </c>
      <c r="AA2957" s="57">
        <v>0</v>
      </c>
      <c r="AB2957" s="57">
        <v>673200.65</v>
      </c>
      <c r="AC2957" s="57">
        <v>0</v>
      </c>
      <c r="AD2957" s="56" t="s">
        <v>9255</v>
      </c>
      <c r="AE2957" s="57">
        <v>0</v>
      </c>
      <c r="AF2957" s="57">
        <v>0</v>
      </c>
      <c r="AG2957" s="57">
        <v>0</v>
      </c>
      <c r="AI2957"/>
      <c r="AJ2957"/>
    </row>
    <row r="2958" spans="1:36">
      <c r="A2958" s="56" t="s">
        <v>151</v>
      </c>
      <c r="B2958" s="56" t="s">
        <v>11427</v>
      </c>
      <c r="C2958" s="56">
        <v>2101010050</v>
      </c>
      <c r="D2958" s="56" t="s">
        <v>43</v>
      </c>
      <c r="E2958" s="56">
        <v>2101020050</v>
      </c>
      <c r="F2958" s="56">
        <v>5401010050</v>
      </c>
      <c r="G2958" s="56" t="s">
        <v>11623</v>
      </c>
      <c r="H2958" s="56">
        <v>400400</v>
      </c>
      <c r="I2958" s="56" t="s">
        <v>11624</v>
      </c>
      <c r="J2958" s="56" t="s">
        <v>6253</v>
      </c>
      <c r="K2958" s="56" t="s">
        <v>6254</v>
      </c>
      <c r="L2958" s="56" t="s">
        <v>7138</v>
      </c>
      <c r="M2958" s="73">
        <v>43738</v>
      </c>
      <c r="N2958" s="56"/>
      <c r="O2958" s="56"/>
      <c r="P2958" s="56" t="s">
        <v>1304</v>
      </c>
      <c r="Q2958" s="56"/>
      <c r="R2958" s="56" t="s">
        <v>6010</v>
      </c>
      <c r="S2958" s="56" t="s">
        <v>11415</v>
      </c>
      <c r="T2958" s="56" t="s">
        <v>7140</v>
      </c>
      <c r="U2958" s="57">
        <v>233797.73</v>
      </c>
      <c r="V2958" s="57">
        <v>-20802.87</v>
      </c>
      <c r="W2958" s="57">
        <v>212994.86</v>
      </c>
      <c r="X2958" s="57">
        <v>0</v>
      </c>
      <c r="Y2958" s="73">
        <v>43671</v>
      </c>
      <c r="Z2958" s="57">
        <v>-11292.55</v>
      </c>
      <c r="AA2958" s="57">
        <v>0</v>
      </c>
      <c r="AB2958" s="57">
        <v>201702.31</v>
      </c>
      <c r="AC2958" s="57">
        <v>0</v>
      </c>
      <c r="AD2958" s="56" t="s">
        <v>9255</v>
      </c>
      <c r="AE2958" s="57">
        <v>0</v>
      </c>
      <c r="AF2958" s="57">
        <v>0</v>
      </c>
      <c r="AG2958" s="57">
        <v>0</v>
      </c>
      <c r="AI2958"/>
      <c r="AJ2958"/>
    </row>
    <row r="2959" spans="1:36">
      <c r="A2959" s="56" t="s">
        <v>151</v>
      </c>
      <c r="B2959" s="56" t="s">
        <v>11427</v>
      </c>
      <c r="C2959" s="56">
        <v>2101010050</v>
      </c>
      <c r="D2959" s="56" t="s">
        <v>43</v>
      </c>
      <c r="E2959" s="56">
        <v>2101020050</v>
      </c>
      <c r="F2959" s="56">
        <v>5401010050</v>
      </c>
      <c r="G2959" s="56" t="s">
        <v>11623</v>
      </c>
      <c r="H2959" s="56">
        <v>400400</v>
      </c>
      <c r="I2959" s="56" t="s">
        <v>11624</v>
      </c>
      <c r="J2959" s="56" t="s">
        <v>6255</v>
      </c>
      <c r="K2959" s="56" t="s">
        <v>6256</v>
      </c>
      <c r="L2959" s="56" t="s">
        <v>7138</v>
      </c>
      <c r="M2959" s="73">
        <v>43738</v>
      </c>
      <c r="N2959" s="56"/>
      <c r="O2959" s="56"/>
      <c r="P2959" s="56" t="s">
        <v>7139</v>
      </c>
      <c r="Q2959" s="56"/>
      <c r="R2959" s="56" t="s">
        <v>6010</v>
      </c>
      <c r="S2959" s="56" t="s">
        <v>11415</v>
      </c>
      <c r="T2959" s="56" t="s">
        <v>7140</v>
      </c>
      <c r="U2959" s="57">
        <v>1426944.9</v>
      </c>
      <c r="V2959" s="57">
        <v>-65295.15</v>
      </c>
      <c r="W2959" s="57">
        <v>1361649.75</v>
      </c>
      <c r="X2959" s="57">
        <v>0</v>
      </c>
      <c r="Y2959" s="73">
        <v>43671</v>
      </c>
      <c r="Z2959" s="57">
        <v>-35443.79</v>
      </c>
      <c r="AA2959" s="57">
        <v>0</v>
      </c>
      <c r="AB2959" s="57">
        <v>1326205.96</v>
      </c>
      <c r="AC2959" s="57">
        <v>0</v>
      </c>
      <c r="AD2959" s="56" t="s">
        <v>9255</v>
      </c>
      <c r="AE2959" s="57">
        <v>0</v>
      </c>
      <c r="AF2959" s="57">
        <v>0</v>
      </c>
      <c r="AG2959" s="57">
        <v>0</v>
      </c>
      <c r="AI2959"/>
      <c r="AJ2959"/>
    </row>
    <row r="2960" spans="1:36">
      <c r="A2960" s="56" t="s">
        <v>151</v>
      </c>
      <c r="B2960" s="56" t="s">
        <v>11427</v>
      </c>
      <c r="C2960" s="56">
        <v>2101010050</v>
      </c>
      <c r="D2960" s="56" t="s">
        <v>43</v>
      </c>
      <c r="E2960" s="56">
        <v>2101020050</v>
      </c>
      <c r="F2960" s="56">
        <v>5401010050</v>
      </c>
      <c r="G2960" s="56" t="s">
        <v>11623</v>
      </c>
      <c r="H2960" s="56">
        <v>400400</v>
      </c>
      <c r="I2960" s="56" t="s">
        <v>11624</v>
      </c>
      <c r="J2960" s="56" t="s">
        <v>6257</v>
      </c>
      <c r="K2960" s="56" t="s">
        <v>6258</v>
      </c>
      <c r="L2960" s="56" t="s">
        <v>7138</v>
      </c>
      <c r="M2960" s="73">
        <v>43738</v>
      </c>
      <c r="N2960" s="56"/>
      <c r="O2960" s="56"/>
      <c r="P2960" s="56" t="s">
        <v>7139</v>
      </c>
      <c r="Q2960" s="56"/>
      <c r="R2960" s="56" t="s">
        <v>6010</v>
      </c>
      <c r="S2960" s="56" t="s">
        <v>11415</v>
      </c>
      <c r="T2960" s="56" t="s">
        <v>7140</v>
      </c>
      <c r="U2960" s="57">
        <v>1060752.51</v>
      </c>
      <c r="V2960" s="57">
        <v>-48538.66</v>
      </c>
      <c r="W2960" s="57">
        <v>1012213.85</v>
      </c>
      <c r="X2960" s="57">
        <v>0</v>
      </c>
      <c r="Y2960" s="73">
        <v>43671</v>
      </c>
      <c r="Z2960" s="57">
        <v>-26347.96</v>
      </c>
      <c r="AA2960" s="57">
        <v>0</v>
      </c>
      <c r="AB2960" s="57">
        <v>985865.89</v>
      </c>
      <c r="AC2960" s="57">
        <v>0</v>
      </c>
      <c r="AD2960" s="56" t="s">
        <v>9255</v>
      </c>
      <c r="AE2960" s="57">
        <v>0</v>
      </c>
      <c r="AF2960" s="57">
        <v>0</v>
      </c>
      <c r="AG2960" s="57">
        <v>0</v>
      </c>
      <c r="AI2960"/>
      <c r="AJ2960"/>
    </row>
    <row r="2961" spans="1:36">
      <c r="A2961" s="56" t="s">
        <v>151</v>
      </c>
      <c r="B2961" s="56" t="s">
        <v>11427</v>
      </c>
      <c r="C2961" s="56">
        <v>2101010050</v>
      </c>
      <c r="D2961" s="56" t="s">
        <v>43</v>
      </c>
      <c r="E2961" s="56">
        <v>2101020050</v>
      </c>
      <c r="F2961" s="56">
        <v>5401010050</v>
      </c>
      <c r="G2961" s="56" t="s">
        <v>11623</v>
      </c>
      <c r="H2961" s="56">
        <v>400400</v>
      </c>
      <c r="I2961" s="56" t="s">
        <v>11624</v>
      </c>
      <c r="J2961" s="56" t="s">
        <v>6259</v>
      </c>
      <c r="K2961" s="56" t="s">
        <v>6260</v>
      </c>
      <c r="L2961" s="56" t="s">
        <v>7138</v>
      </c>
      <c r="M2961" s="73">
        <v>43738</v>
      </c>
      <c r="N2961" s="56"/>
      <c r="O2961" s="56"/>
      <c r="P2961" s="56" t="s">
        <v>7139</v>
      </c>
      <c r="Q2961" s="56"/>
      <c r="R2961" s="56" t="s">
        <v>6010</v>
      </c>
      <c r="S2961" s="56" t="s">
        <v>11415</v>
      </c>
      <c r="T2961" s="56" t="s">
        <v>7140</v>
      </c>
      <c r="U2961" s="57">
        <v>87067.04</v>
      </c>
      <c r="V2961" s="57">
        <v>-3984.08</v>
      </c>
      <c r="W2961" s="57">
        <v>83082.960000000006</v>
      </c>
      <c r="X2961" s="57">
        <v>0</v>
      </c>
      <c r="Y2961" s="73">
        <v>43671</v>
      </c>
      <c r="Z2961" s="57">
        <v>-2162.65</v>
      </c>
      <c r="AA2961" s="57">
        <v>0</v>
      </c>
      <c r="AB2961" s="57">
        <v>80920.31</v>
      </c>
      <c r="AC2961" s="57">
        <v>0</v>
      </c>
      <c r="AD2961" s="56" t="s">
        <v>9255</v>
      </c>
      <c r="AE2961" s="57">
        <v>0</v>
      </c>
      <c r="AF2961" s="57">
        <v>0</v>
      </c>
      <c r="AG2961" s="57">
        <v>0</v>
      </c>
      <c r="AI2961"/>
      <c r="AJ2961"/>
    </row>
    <row r="2962" spans="1:36">
      <c r="A2962" s="56" t="s">
        <v>151</v>
      </c>
      <c r="B2962" s="56" t="s">
        <v>11427</v>
      </c>
      <c r="C2962" s="56">
        <v>2101010050</v>
      </c>
      <c r="D2962" s="56" t="s">
        <v>43</v>
      </c>
      <c r="E2962" s="56">
        <v>2101020050</v>
      </c>
      <c r="F2962" s="56">
        <v>5401010050</v>
      </c>
      <c r="G2962" s="56" t="s">
        <v>11623</v>
      </c>
      <c r="H2962" s="56">
        <v>400400</v>
      </c>
      <c r="I2962" s="56" t="s">
        <v>11624</v>
      </c>
      <c r="J2962" s="56" t="s">
        <v>6261</v>
      </c>
      <c r="K2962" s="56" t="s">
        <v>6262</v>
      </c>
      <c r="L2962" s="56" t="s">
        <v>7138</v>
      </c>
      <c r="M2962" s="73">
        <v>43738</v>
      </c>
      <c r="N2962" s="56"/>
      <c r="O2962" s="56"/>
      <c r="P2962" s="56" t="s">
        <v>7139</v>
      </c>
      <c r="Q2962" s="56"/>
      <c r="R2962" s="56" t="s">
        <v>6010</v>
      </c>
      <c r="S2962" s="56" t="s">
        <v>11415</v>
      </c>
      <c r="T2962" s="56" t="s">
        <v>7140</v>
      </c>
      <c r="U2962" s="57">
        <v>87067.04</v>
      </c>
      <c r="V2962" s="57">
        <v>-3984.08</v>
      </c>
      <c r="W2962" s="57">
        <v>83082.960000000006</v>
      </c>
      <c r="X2962" s="57">
        <v>0</v>
      </c>
      <c r="Y2962" s="73">
        <v>43671</v>
      </c>
      <c r="Z2962" s="57">
        <v>-2162.65</v>
      </c>
      <c r="AA2962" s="57">
        <v>0</v>
      </c>
      <c r="AB2962" s="57">
        <v>80920.31</v>
      </c>
      <c r="AC2962" s="57">
        <v>0</v>
      </c>
      <c r="AD2962" s="56" t="s">
        <v>9255</v>
      </c>
      <c r="AE2962" s="57">
        <v>0</v>
      </c>
      <c r="AF2962" s="57">
        <v>0</v>
      </c>
      <c r="AG2962" s="57">
        <v>0</v>
      </c>
      <c r="AI2962"/>
      <c r="AJ2962"/>
    </row>
    <row r="2963" spans="1:36">
      <c r="A2963" s="56" t="s">
        <v>151</v>
      </c>
      <c r="B2963" s="56" t="s">
        <v>11427</v>
      </c>
      <c r="C2963" s="56">
        <v>2101010050</v>
      </c>
      <c r="D2963" s="56" t="s">
        <v>43</v>
      </c>
      <c r="E2963" s="56">
        <v>2101020050</v>
      </c>
      <c r="F2963" s="56">
        <v>5401010050</v>
      </c>
      <c r="G2963" s="56" t="s">
        <v>11623</v>
      </c>
      <c r="H2963" s="56">
        <v>400400</v>
      </c>
      <c r="I2963" s="56" t="s">
        <v>11624</v>
      </c>
      <c r="J2963" s="56" t="s">
        <v>6263</v>
      </c>
      <c r="K2963" s="56" t="s">
        <v>6264</v>
      </c>
      <c r="L2963" s="56" t="s">
        <v>7138</v>
      </c>
      <c r="M2963" s="73">
        <v>43738</v>
      </c>
      <c r="N2963" s="56"/>
      <c r="O2963" s="56"/>
      <c r="P2963" s="56" t="s">
        <v>1304</v>
      </c>
      <c r="Q2963" s="56"/>
      <c r="R2963" s="56" t="s">
        <v>6010</v>
      </c>
      <c r="S2963" s="56" t="s">
        <v>11415</v>
      </c>
      <c r="T2963" s="56" t="s">
        <v>7140</v>
      </c>
      <c r="U2963" s="57">
        <v>3668448.19</v>
      </c>
      <c r="V2963" s="57">
        <v>-326411.56</v>
      </c>
      <c r="W2963" s="57">
        <v>3342036.63</v>
      </c>
      <c r="X2963" s="57">
        <v>0</v>
      </c>
      <c r="Y2963" s="73">
        <v>43671</v>
      </c>
      <c r="Z2963" s="57">
        <v>-177187.97</v>
      </c>
      <c r="AA2963" s="57">
        <v>0</v>
      </c>
      <c r="AB2963" s="57">
        <v>3164848.66</v>
      </c>
      <c r="AC2963" s="57">
        <v>0</v>
      </c>
      <c r="AD2963" s="56" t="s">
        <v>9255</v>
      </c>
      <c r="AE2963" s="57">
        <v>0</v>
      </c>
      <c r="AF2963" s="57">
        <v>0</v>
      </c>
      <c r="AG2963" s="57">
        <v>0</v>
      </c>
      <c r="AI2963"/>
      <c r="AJ2963"/>
    </row>
    <row r="2964" spans="1:36">
      <c r="A2964" s="56" t="s">
        <v>151</v>
      </c>
      <c r="B2964" s="56" t="s">
        <v>11427</v>
      </c>
      <c r="C2964" s="56">
        <v>2101010050</v>
      </c>
      <c r="D2964" s="56" t="s">
        <v>43</v>
      </c>
      <c r="E2964" s="56">
        <v>2101020050</v>
      </c>
      <c r="F2964" s="56">
        <v>5401010050</v>
      </c>
      <c r="G2964" s="56" t="s">
        <v>11623</v>
      </c>
      <c r="H2964" s="56">
        <v>400400</v>
      </c>
      <c r="I2964" s="56" t="s">
        <v>11624</v>
      </c>
      <c r="J2964" s="56" t="s">
        <v>6265</v>
      </c>
      <c r="K2964" s="56" t="s">
        <v>6266</v>
      </c>
      <c r="L2964" s="56" t="s">
        <v>7138</v>
      </c>
      <c r="M2964" s="73">
        <v>43738</v>
      </c>
      <c r="N2964" s="56"/>
      <c r="O2964" s="56"/>
      <c r="P2964" s="56" t="s">
        <v>1304</v>
      </c>
      <c r="Q2964" s="56"/>
      <c r="R2964" s="56" t="s">
        <v>6010</v>
      </c>
      <c r="S2964" s="56" t="s">
        <v>11415</v>
      </c>
      <c r="T2964" s="56" t="s">
        <v>7140</v>
      </c>
      <c r="U2964" s="57">
        <v>5838526.5499999998</v>
      </c>
      <c r="V2964" s="57">
        <v>-519501.01</v>
      </c>
      <c r="W2964" s="57">
        <v>5319025.54</v>
      </c>
      <c r="X2964" s="57">
        <v>0</v>
      </c>
      <c r="Y2964" s="73">
        <v>43671</v>
      </c>
      <c r="Z2964" s="57">
        <v>-282003.89</v>
      </c>
      <c r="AA2964" s="57">
        <v>0</v>
      </c>
      <c r="AB2964" s="57">
        <v>5037021.6500000004</v>
      </c>
      <c r="AC2964" s="57">
        <v>0</v>
      </c>
      <c r="AD2964" s="56" t="s">
        <v>9255</v>
      </c>
      <c r="AE2964" s="57">
        <v>0</v>
      </c>
      <c r="AF2964" s="57">
        <v>0</v>
      </c>
      <c r="AG2964" s="57">
        <v>0</v>
      </c>
      <c r="AI2964"/>
      <c r="AJ2964"/>
    </row>
    <row r="2965" spans="1:36">
      <c r="A2965" s="56" t="s">
        <v>151</v>
      </c>
      <c r="B2965" s="56" t="s">
        <v>11427</v>
      </c>
      <c r="C2965" s="56">
        <v>2101010050</v>
      </c>
      <c r="D2965" s="56" t="s">
        <v>43</v>
      </c>
      <c r="E2965" s="56">
        <v>2101020050</v>
      </c>
      <c r="F2965" s="56">
        <v>5401010050</v>
      </c>
      <c r="G2965" s="56" t="s">
        <v>11623</v>
      </c>
      <c r="H2965" s="56">
        <v>400400</v>
      </c>
      <c r="I2965" s="56" t="s">
        <v>11624</v>
      </c>
      <c r="J2965" s="56" t="s">
        <v>6267</v>
      </c>
      <c r="K2965" s="56" t="s">
        <v>6268</v>
      </c>
      <c r="L2965" s="56" t="s">
        <v>7138</v>
      </c>
      <c r="M2965" s="73">
        <v>43738</v>
      </c>
      <c r="N2965" s="56"/>
      <c r="O2965" s="56"/>
      <c r="P2965" s="56" t="s">
        <v>1304</v>
      </c>
      <c r="Q2965" s="56"/>
      <c r="R2965" s="56" t="s">
        <v>6010</v>
      </c>
      <c r="S2965" s="56" t="s">
        <v>11415</v>
      </c>
      <c r="T2965" s="56" t="s">
        <v>7140</v>
      </c>
      <c r="U2965" s="57">
        <v>1501615.76</v>
      </c>
      <c r="V2965" s="57">
        <v>-133610.92000000001</v>
      </c>
      <c r="W2965" s="57">
        <v>1368004.84</v>
      </c>
      <c r="X2965" s="57">
        <v>0</v>
      </c>
      <c r="Y2965" s="73">
        <v>43671</v>
      </c>
      <c r="Z2965" s="57">
        <v>-72528.83</v>
      </c>
      <c r="AA2965" s="57">
        <v>0</v>
      </c>
      <c r="AB2965" s="57">
        <v>1295476.01</v>
      </c>
      <c r="AC2965" s="57">
        <v>0</v>
      </c>
      <c r="AD2965" s="56" t="s">
        <v>9255</v>
      </c>
      <c r="AE2965" s="57">
        <v>0</v>
      </c>
      <c r="AF2965" s="57">
        <v>0</v>
      </c>
      <c r="AG2965" s="57">
        <v>0</v>
      </c>
      <c r="AI2965"/>
      <c r="AJ2965"/>
    </row>
    <row r="2966" spans="1:36">
      <c r="A2966" s="56" t="s">
        <v>151</v>
      </c>
      <c r="B2966" s="56" t="s">
        <v>11427</v>
      </c>
      <c r="C2966" s="56">
        <v>2101010050</v>
      </c>
      <c r="D2966" s="56" t="s">
        <v>43</v>
      </c>
      <c r="E2966" s="56">
        <v>2101020050</v>
      </c>
      <c r="F2966" s="56">
        <v>5401010050</v>
      </c>
      <c r="G2966" s="56" t="s">
        <v>11623</v>
      </c>
      <c r="H2966" s="56">
        <v>400400</v>
      </c>
      <c r="I2966" s="56" t="s">
        <v>11624</v>
      </c>
      <c r="J2966" s="56" t="s">
        <v>6269</v>
      </c>
      <c r="K2966" s="56" t="s">
        <v>6270</v>
      </c>
      <c r="L2966" s="56" t="s">
        <v>7138</v>
      </c>
      <c r="M2966" s="73">
        <v>43738</v>
      </c>
      <c r="N2966" s="56"/>
      <c r="O2966" s="56"/>
      <c r="P2966" s="56" t="s">
        <v>1304</v>
      </c>
      <c r="Q2966" s="56"/>
      <c r="R2966" s="56" t="s">
        <v>6010</v>
      </c>
      <c r="S2966" s="56" t="s">
        <v>11415</v>
      </c>
      <c r="T2966" s="56" t="s">
        <v>7140</v>
      </c>
      <c r="U2966" s="57">
        <v>601295.4</v>
      </c>
      <c r="V2966" s="57">
        <v>-53502.12</v>
      </c>
      <c r="W2966" s="57">
        <v>547793.28</v>
      </c>
      <c r="X2966" s="57">
        <v>0</v>
      </c>
      <c r="Y2966" s="73">
        <v>43671</v>
      </c>
      <c r="Z2966" s="57">
        <v>-29042.880000000001</v>
      </c>
      <c r="AA2966" s="57">
        <v>0</v>
      </c>
      <c r="AB2966" s="57">
        <v>518750.4</v>
      </c>
      <c r="AC2966" s="57">
        <v>0</v>
      </c>
      <c r="AD2966" s="56" t="s">
        <v>9255</v>
      </c>
      <c r="AE2966" s="57">
        <v>0</v>
      </c>
      <c r="AF2966" s="57">
        <v>0</v>
      </c>
      <c r="AG2966" s="57">
        <v>0</v>
      </c>
      <c r="AI2966"/>
      <c r="AJ2966"/>
    </row>
    <row r="2967" spans="1:36">
      <c r="A2967" s="56" t="s">
        <v>151</v>
      </c>
      <c r="B2967" s="56" t="s">
        <v>11427</v>
      </c>
      <c r="C2967" s="56">
        <v>2101010050</v>
      </c>
      <c r="D2967" s="56" t="s">
        <v>43</v>
      </c>
      <c r="E2967" s="56">
        <v>2101020050</v>
      </c>
      <c r="F2967" s="56">
        <v>5401010050</v>
      </c>
      <c r="G2967" s="56" t="s">
        <v>11623</v>
      </c>
      <c r="H2967" s="56">
        <v>400400</v>
      </c>
      <c r="I2967" s="56" t="s">
        <v>11624</v>
      </c>
      <c r="J2967" s="56" t="s">
        <v>6271</v>
      </c>
      <c r="K2967" s="56" t="s">
        <v>6272</v>
      </c>
      <c r="L2967" s="56" t="s">
        <v>7138</v>
      </c>
      <c r="M2967" s="73">
        <v>43738</v>
      </c>
      <c r="N2967" s="56"/>
      <c r="O2967" s="56"/>
      <c r="P2967" s="56" t="s">
        <v>1304</v>
      </c>
      <c r="Q2967" s="56"/>
      <c r="R2967" s="56" t="s">
        <v>6010</v>
      </c>
      <c r="S2967" s="56" t="s">
        <v>11415</v>
      </c>
      <c r="T2967" s="56" t="s">
        <v>7140</v>
      </c>
      <c r="U2967" s="57">
        <v>961289.15</v>
      </c>
      <c r="V2967" s="57">
        <v>-85533.68</v>
      </c>
      <c r="W2967" s="57">
        <v>875755.47</v>
      </c>
      <c r="X2967" s="57">
        <v>0</v>
      </c>
      <c r="Y2967" s="73">
        <v>43671</v>
      </c>
      <c r="Z2967" s="57">
        <v>-46430.77</v>
      </c>
      <c r="AA2967" s="57">
        <v>0</v>
      </c>
      <c r="AB2967" s="57">
        <v>829324.7</v>
      </c>
      <c r="AC2967" s="57">
        <v>0</v>
      </c>
      <c r="AD2967" s="56" t="s">
        <v>9255</v>
      </c>
      <c r="AE2967" s="57">
        <v>0</v>
      </c>
      <c r="AF2967" s="57">
        <v>0</v>
      </c>
      <c r="AG2967" s="57">
        <v>0</v>
      </c>
      <c r="AI2967"/>
      <c r="AJ2967"/>
    </row>
    <row r="2968" spans="1:36">
      <c r="A2968" s="56" t="s">
        <v>151</v>
      </c>
      <c r="B2968" s="56" t="s">
        <v>11427</v>
      </c>
      <c r="C2968" s="56">
        <v>2101010050</v>
      </c>
      <c r="D2968" s="56" t="s">
        <v>43</v>
      </c>
      <c r="E2968" s="56">
        <v>2101020050</v>
      </c>
      <c r="F2968" s="56">
        <v>5401010050</v>
      </c>
      <c r="G2968" s="56" t="s">
        <v>11623</v>
      </c>
      <c r="H2968" s="56">
        <v>400400</v>
      </c>
      <c r="I2968" s="56" t="s">
        <v>11624</v>
      </c>
      <c r="J2968" s="56" t="s">
        <v>6273</v>
      </c>
      <c r="K2968" s="56" t="s">
        <v>6274</v>
      </c>
      <c r="L2968" s="56" t="s">
        <v>7138</v>
      </c>
      <c r="M2968" s="73">
        <v>43738</v>
      </c>
      <c r="N2968" s="56"/>
      <c r="O2968" s="56"/>
      <c r="P2968" s="56" t="s">
        <v>1304</v>
      </c>
      <c r="Q2968" s="56"/>
      <c r="R2968" s="56" t="s">
        <v>6010</v>
      </c>
      <c r="S2968" s="56" t="s">
        <v>11415</v>
      </c>
      <c r="T2968" s="56" t="s">
        <v>7140</v>
      </c>
      <c r="U2968" s="57">
        <v>1186948.7</v>
      </c>
      <c r="V2968" s="57">
        <v>-105612.44</v>
      </c>
      <c r="W2968" s="57">
        <v>1081336.26</v>
      </c>
      <c r="X2968" s="57">
        <v>0</v>
      </c>
      <c r="Y2968" s="73">
        <v>43671</v>
      </c>
      <c r="Z2968" s="57">
        <v>-57330.239999999998</v>
      </c>
      <c r="AA2968" s="57">
        <v>0</v>
      </c>
      <c r="AB2968" s="57">
        <v>1024006.02</v>
      </c>
      <c r="AC2968" s="57">
        <v>0</v>
      </c>
      <c r="AD2968" s="56" t="s">
        <v>9255</v>
      </c>
      <c r="AE2968" s="57">
        <v>0</v>
      </c>
      <c r="AF2968" s="57">
        <v>0</v>
      </c>
      <c r="AG2968" s="57">
        <v>0</v>
      </c>
      <c r="AI2968"/>
      <c r="AJ2968"/>
    </row>
    <row r="2969" spans="1:36">
      <c r="A2969" s="56" t="s">
        <v>151</v>
      </c>
      <c r="B2969" s="56" t="s">
        <v>11427</v>
      </c>
      <c r="C2969" s="56">
        <v>2101010050</v>
      </c>
      <c r="D2969" s="56" t="s">
        <v>43</v>
      </c>
      <c r="E2969" s="56">
        <v>2101020050</v>
      </c>
      <c r="F2969" s="56">
        <v>5401010050</v>
      </c>
      <c r="G2969" s="56" t="s">
        <v>11623</v>
      </c>
      <c r="H2969" s="56">
        <v>400400</v>
      </c>
      <c r="I2969" s="56" t="s">
        <v>11624</v>
      </c>
      <c r="J2969" s="56" t="s">
        <v>6275</v>
      </c>
      <c r="K2969" s="56" t="s">
        <v>6276</v>
      </c>
      <c r="L2969" s="56" t="s">
        <v>7138</v>
      </c>
      <c r="M2969" s="73">
        <v>43738</v>
      </c>
      <c r="N2969" s="56"/>
      <c r="O2969" s="56"/>
      <c r="P2969" s="56" t="s">
        <v>1304</v>
      </c>
      <c r="Q2969" s="56"/>
      <c r="R2969" s="56" t="s">
        <v>6010</v>
      </c>
      <c r="S2969" s="56" t="s">
        <v>11415</v>
      </c>
      <c r="T2969" s="56" t="s">
        <v>7140</v>
      </c>
      <c r="U2969" s="57">
        <v>647927.98</v>
      </c>
      <c r="V2969" s="57">
        <v>-57651.4</v>
      </c>
      <c r="W2969" s="57">
        <v>590276.57999999996</v>
      </c>
      <c r="X2969" s="57">
        <v>0</v>
      </c>
      <c r="Y2969" s="73">
        <v>43671</v>
      </c>
      <c r="Z2969" s="57">
        <v>-31295.26</v>
      </c>
      <c r="AA2969" s="57">
        <v>0</v>
      </c>
      <c r="AB2969" s="57">
        <v>558981.31999999995</v>
      </c>
      <c r="AC2969" s="57">
        <v>0</v>
      </c>
      <c r="AD2969" s="56" t="s">
        <v>9255</v>
      </c>
      <c r="AE2969" s="57">
        <v>0</v>
      </c>
      <c r="AF2969" s="57">
        <v>0</v>
      </c>
      <c r="AG2969" s="57">
        <v>0</v>
      </c>
      <c r="AI2969"/>
      <c r="AJ2969"/>
    </row>
    <row r="2970" spans="1:36">
      <c r="A2970" s="56" t="s">
        <v>151</v>
      </c>
      <c r="B2970" s="56" t="s">
        <v>11427</v>
      </c>
      <c r="C2970" s="56">
        <v>2101010050</v>
      </c>
      <c r="D2970" s="56" t="s">
        <v>43</v>
      </c>
      <c r="E2970" s="56">
        <v>2101020050</v>
      </c>
      <c r="F2970" s="56">
        <v>5401010050</v>
      </c>
      <c r="G2970" s="56" t="s">
        <v>11623</v>
      </c>
      <c r="H2970" s="56">
        <v>400400</v>
      </c>
      <c r="I2970" s="56" t="s">
        <v>11624</v>
      </c>
      <c r="J2970" s="56" t="s">
        <v>6277</v>
      </c>
      <c r="K2970" s="56" t="s">
        <v>6278</v>
      </c>
      <c r="L2970" s="56" t="s">
        <v>7138</v>
      </c>
      <c r="M2970" s="73">
        <v>43738</v>
      </c>
      <c r="N2970" s="56"/>
      <c r="O2970" s="56"/>
      <c r="P2970" s="56" t="s">
        <v>1304</v>
      </c>
      <c r="Q2970" s="56"/>
      <c r="R2970" s="56" t="s">
        <v>6010</v>
      </c>
      <c r="S2970" s="56" t="s">
        <v>11415</v>
      </c>
      <c r="T2970" s="56" t="s">
        <v>7140</v>
      </c>
      <c r="U2970" s="57">
        <v>595097.11</v>
      </c>
      <c r="V2970" s="57">
        <v>-52950.61</v>
      </c>
      <c r="W2970" s="57">
        <v>542146.5</v>
      </c>
      <c r="X2970" s="57">
        <v>0</v>
      </c>
      <c r="Y2970" s="73">
        <v>43671</v>
      </c>
      <c r="Z2970" s="57">
        <v>-28743.5</v>
      </c>
      <c r="AA2970" s="57">
        <v>0</v>
      </c>
      <c r="AB2970" s="57">
        <v>513403</v>
      </c>
      <c r="AC2970" s="57">
        <v>0</v>
      </c>
      <c r="AD2970" s="56" t="s">
        <v>9255</v>
      </c>
      <c r="AE2970" s="57">
        <v>0</v>
      </c>
      <c r="AF2970" s="57">
        <v>0</v>
      </c>
      <c r="AG2970" s="57">
        <v>0</v>
      </c>
      <c r="AI2970"/>
      <c r="AJ2970"/>
    </row>
    <row r="2971" spans="1:36">
      <c r="A2971" s="56" t="s">
        <v>151</v>
      </c>
      <c r="B2971" s="56" t="s">
        <v>11427</v>
      </c>
      <c r="C2971" s="56">
        <v>2101010050</v>
      </c>
      <c r="D2971" s="56" t="s">
        <v>43</v>
      </c>
      <c r="E2971" s="56">
        <v>2101020050</v>
      </c>
      <c r="F2971" s="56">
        <v>5401010050</v>
      </c>
      <c r="G2971" s="56" t="s">
        <v>11623</v>
      </c>
      <c r="H2971" s="56">
        <v>400400</v>
      </c>
      <c r="I2971" s="56" t="s">
        <v>11624</v>
      </c>
      <c r="J2971" s="56" t="s">
        <v>6279</v>
      </c>
      <c r="K2971" s="56" t="s">
        <v>6280</v>
      </c>
      <c r="L2971" s="56" t="s">
        <v>7138</v>
      </c>
      <c r="M2971" s="73">
        <v>43738</v>
      </c>
      <c r="N2971" s="56"/>
      <c r="O2971" s="56"/>
      <c r="P2971" s="56" t="s">
        <v>1304</v>
      </c>
      <c r="Q2971" s="56"/>
      <c r="R2971" s="56" t="s">
        <v>6010</v>
      </c>
      <c r="S2971" s="56" t="s">
        <v>11415</v>
      </c>
      <c r="T2971" s="56" t="s">
        <v>7140</v>
      </c>
      <c r="U2971" s="57">
        <v>420327.95</v>
      </c>
      <c r="V2971" s="57">
        <v>-37399.980000000003</v>
      </c>
      <c r="W2971" s="57">
        <v>382927.97</v>
      </c>
      <c r="X2971" s="57">
        <v>0</v>
      </c>
      <c r="Y2971" s="73">
        <v>43671</v>
      </c>
      <c r="Z2971" s="57">
        <v>-20302.060000000001</v>
      </c>
      <c r="AA2971" s="57">
        <v>0</v>
      </c>
      <c r="AB2971" s="57">
        <v>362625.91</v>
      </c>
      <c r="AC2971" s="57">
        <v>0</v>
      </c>
      <c r="AD2971" s="56" t="s">
        <v>9255</v>
      </c>
      <c r="AE2971" s="57">
        <v>0</v>
      </c>
      <c r="AF2971" s="57">
        <v>0</v>
      </c>
      <c r="AG2971" s="57">
        <v>0</v>
      </c>
      <c r="AI2971"/>
      <c r="AJ2971"/>
    </row>
    <row r="2972" spans="1:36">
      <c r="A2972" s="56" t="s">
        <v>151</v>
      </c>
      <c r="B2972" s="56" t="s">
        <v>11427</v>
      </c>
      <c r="C2972" s="56">
        <v>2101010050</v>
      </c>
      <c r="D2972" s="56" t="s">
        <v>43</v>
      </c>
      <c r="E2972" s="56">
        <v>2101020050</v>
      </c>
      <c r="F2972" s="56">
        <v>5401010050</v>
      </c>
      <c r="G2972" s="56" t="s">
        <v>11623</v>
      </c>
      <c r="H2972" s="56">
        <v>400400</v>
      </c>
      <c r="I2972" s="56" t="s">
        <v>11624</v>
      </c>
      <c r="J2972" s="56" t="s">
        <v>6281</v>
      </c>
      <c r="K2972" s="56" t="s">
        <v>6282</v>
      </c>
      <c r="L2972" s="56" t="s">
        <v>7138</v>
      </c>
      <c r="M2972" s="73">
        <v>43738</v>
      </c>
      <c r="N2972" s="56"/>
      <c r="O2972" s="56"/>
      <c r="P2972" s="56" t="s">
        <v>1304</v>
      </c>
      <c r="Q2972" s="56"/>
      <c r="R2972" s="56" t="s">
        <v>6010</v>
      </c>
      <c r="S2972" s="56" t="s">
        <v>11415</v>
      </c>
      <c r="T2972" s="56" t="s">
        <v>7140</v>
      </c>
      <c r="U2972" s="57">
        <v>314666.68</v>
      </c>
      <c r="V2972" s="57">
        <v>-27998.44</v>
      </c>
      <c r="W2972" s="57">
        <v>286668.24</v>
      </c>
      <c r="X2972" s="57">
        <v>0</v>
      </c>
      <c r="Y2972" s="73">
        <v>43671</v>
      </c>
      <c r="Z2972" s="57">
        <v>-15198.57</v>
      </c>
      <c r="AA2972" s="57">
        <v>0</v>
      </c>
      <c r="AB2972" s="57">
        <v>271469.67</v>
      </c>
      <c r="AC2972" s="57">
        <v>0</v>
      </c>
      <c r="AD2972" s="56" t="s">
        <v>9255</v>
      </c>
      <c r="AE2972" s="57">
        <v>0</v>
      </c>
      <c r="AF2972" s="57">
        <v>0</v>
      </c>
      <c r="AG2972" s="57">
        <v>0</v>
      </c>
      <c r="AI2972"/>
      <c r="AJ2972"/>
    </row>
    <row r="2973" spans="1:36">
      <c r="A2973" s="56" t="s">
        <v>151</v>
      </c>
      <c r="B2973" s="56" t="s">
        <v>11427</v>
      </c>
      <c r="C2973" s="56">
        <v>2101010050</v>
      </c>
      <c r="D2973" s="56" t="s">
        <v>43</v>
      </c>
      <c r="E2973" s="56">
        <v>2101020050</v>
      </c>
      <c r="F2973" s="56">
        <v>5401010050</v>
      </c>
      <c r="G2973" s="56" t="s">
        <v>11623</v>
      </c>
      <c r="H2973" s="56">
        <v>400400</v>
      </c>
      <c r="I2973" s="56" t="s">
        <v>11624</v>
      </c>
      <c r="J2973" s="56" t="s">
        <v>6283</v>
      </c>
      <c r="K2973" s="56" t="s">
        <v>6284</v>
      </c>
      <c r="L2973" s="56" t="s">
        <v>7138</v>
      </c>
      <c r="M2973" s="73">
        <v>43738</v>
      </c>
      <c r="N2973" s="56"/>
      <c r="O2973" s="56"/>
      <c r="P2973" s="56" t="s">
        <v>1304</v>
      </c>
      <c r="Q2973" s="56"/>
      <c r="R2973" s="56" t="s">
        <v>6010</v>
      </c>
      <c r="S2973" s="56" t="s">
        <v>11415</v>
      </c>
      <c r="T2973" s="56" t="s">
        <v>7140</v>
      </c>
      <c r="U2973" s="57">
        <v>87067.04</v>
      </c>
      <c r="V2973" s="57">
        <v>-7747.06</v>
      </c>
      <c r="W2973" s="57">
        <v>79319.98</v>
      </c>
      <c r="X2973" s="57">
        <v>0</v>
      </c>
      <c r="Y2973" s="73">
        <v>43671</v>
      </c>
      <c r="Z2973" s="57">
        <v>-4205.38</v>
      </c>
      <c r="AA2973" s="57">
        <v>0</v>
      </c>
      <c r="AB2973" s="57">
        <v>75114.600000000006</v>
      </c>
      <c r="AC2973" s="57">
        <v>0</v>
      </c>
      <c r="AD2973" s="56" t="s">
        <v>9255</v>
      </c>
      <c r="AE2973" s="57">
        <v>0</v>
      </c>
      <c r="AF2973" s="57">
        <v>0</v>
      </c>
      <c r="AG2973" s="57">
        <v>0</v>
      </c>
      <c r="AI2973"/>
      <c r="AJ2973"/>
    </row>
    <row r="2974" spans="1:36">
      <c r="A2974" s="56" t="s">
        <v>151</v>
      </c>
      <c r="B2974" s="56" t="s">
        <v>11427</v>
      </c>
      <c r="C2974" s="56">
        <v>2101010050</v>
      </c>
      <c r="D2974" s="56" t="s">
        <v>43</v>
      </c>
      <c r="E2974" s="56">
        <v>2101020050</v>
      </c>
      <c r="F2974" s="56">
        <v>5401010050</v>
      </c>
      <c r="G2974" s="56" t="s">
        <v>11623</v>
      </c>
      <c r="H2974" s="56">
        <v>400400</v>
      </c>
      <c r="I2974" s="56" t="s">
        <v>11624</v>
      </c>
      <c r="J2974" s="56" t="s">
        <v>6285</v>
      </c>
      <c r="K2974" s="56" t="s">
        <v>6286</v>
      </c>
      <c r="L2974" s="56" t="s">
        <v>7138</v>
      </c>
      <c r="M2974" s="73">
        <v>43738</v>
      </c>
      <c r="N2974" s="56"/>
      <c r="O2974" s="56"/>
      <c r="P2974" s="56" t="s">
        <v>1304</v>
      </c>
      <c r="Q2974" s="56"/>
      <c r="R2974" s="56" t="s">
        <v>6010</v>
      </c>
      <c r="S2974" s="56" t="s">
        <v>11415</v>
      </c>
      <c r="T2974" s="56" t="s">
        <v>7140</v>
      </c>
      <c r="U2974" s="57">
        <v>280430.58</v>
      </c>
      <c r="V2974" s="57">
        <v>-24952.18</v>
      </c>
      <c r="W2974" s="57">
        <v>255478.39999999999</v>
      </c>
      <c r="X2974" s="57">
        <v>0</v>
      </c>
      <c r="Y2974" s="73">
        <v>43671</v>
      </c>
      <c r="Z2974" s="57">
        <v>-13544.94</v>
      </c>
      <c r="AA2974" s="57">
        <v>0</v>
      </c>
      <c r="AB2974" s="57">
        <v>241933.46</v>
      </c>
      <c r="AC2974" s="57">
        <v>0</v>
      </c>
      <c r="AD2974" s="56" t="s">
        <v>9255</v>
      </c>
      <c r="AE2974" s="57">
        <v>0</v>
      </c>
      <c r="AF2974" s="57">
        <v>0</v>
      </c>
      <c r="AG2974" s="57">
        <v>0</v>
      </c>
      <c r="AI2974"/>
      <c r="AJ2974"/>
    </row>
    <row r="2975" spans="1:36">
      <c r="A2975" s="56" t="s">
        <v>151</v>
      </c>
      <c r="B2975" s="56" t="s">
        <v>11427</v>
      </c>
      <c r="C2975" s="56">
        <v>2101010050</v>
      </c>
      <c r="D2975" s="56" t="s">
        <v>43</v>
      </c>
      <c r="E2975" s="56">
        <v>2101020050</v>
      </c>
      <c r="F2975" s="56">
        <v>5401010050</v>
      </c>
      <c r="G2975" s="56" t="s">
        <v>11623</v>
      </c>
      <c r="H2975" s="56">
        <v>400400</v>
      </c>
      <c r="I2975" s="56" t="s">
        <v>11624</v>
      </c>
      <c r="J2975" s="56" t="s">
        <v>6287</v>
      </c>
      <c r="K2975" s="56" t="s">
        <v>6288</v>
      </c>
      <c r="L2975" s="56" t="s">
        <v>7138</v>
      </c>
      <c r="M2975" s="73">
        <v>43738</v>
      </c>
      <c r="N2975" s="56"/>
      <c r="O2975" s="56"/>
      <c r="P2975" s="56" t="s">
        <v>1304</v>
      </c>
      <c r="Q2975" s="56"/>
      <c r="R2975" s="56" t="s">
        <v>6010</v>
      </c>
      <c r="S2975" s="56" t="s">
        <v>11415</v>
      </c>
      <c r="T2975" s="56" t="s">
        <v>7140</v>
      </c>
      <c r="U2975" s="57">
        <v>5558095.9800000004</v>
      </c>
      <c r="V2975" s="57">
        <v>-494548.83</v>
      </c>
      <c r="W2975" s="57">
        <v>5063547.1500000004</v>
      </c>
      <c r="X2975" s="57">
        <v>0</v>
      </c>
      <c r="Y2975" s="73">
        <v>43671</v>
      </c>
      <c r="Z2975" s="57">
        <v>-268458.94</v>
      </c>
      <c r="AA2975" s="57">
        <v>0</v>
      </c>
      <c r="AB2975" s="57">
        <v>4795088.21</v>
      </c>
      <c r="AC2975" s="57">
        <v>0</v>
      </c>
      <c r="AD2975" s="56" t="s">
        <v>9255</v>
      </c>
      <c r="AE2975" s="57">
        <v>0</v>
      </c>
      <c r="AF2975" s="57">
        <v>0</v>
      </c>
      <c r="AG2975" s="57">
        <v>0</v>
      </c>
      <c r="AI2975"/>
      <c r="AJ2975"/>
    </row>
    <row r="2976" spans="1:36">
      <c r="A2976" s="56" t="s">
        <v>151</v>
      </c>
      <c r="B2976" s="56" t="s">
        <v>11427</v>
      </c>
      <c r="C2976" s="56">
        <v>2101010050</v>
      </c>
      <c r="D2976" s="56" t="s">
        <v>43</v>
      </c>
      <c r="E2976" s="56">
        <v>2101020050</v>
      </c>
      <c r="F2976" s="56">
        <v>5401010050</v>
      </c>
      <c r="G2976" s="56" t="s">
        <v>11623</v>
      </c>
      <c r="H2976" s="56">
        <v>400400</v>
      </c>
      <c r="I2976" s="56" t="s">
        <v>11624</v>
      </c>
      <c r="J2976" s="56" t="s">
        <v>6289</v>
      </c>
      <c r="K2976" s="56" t="s">
        <v>6290</v>
      </c>
      <c r="L2976" s="56" t="s">
        <v>7138</v>
      </c>
      <c r="M2976" s="73">
        <v>43738</v>
      </c>
      <c r="N2976" s="56"/>
      <c r="O2976" s="56"/>
      <c r="P2976" s="56" t="s">
        <v>1304</v>
      </c>
      <c r="Q2976" s="56"/>
      <c r="R2976" s="56" t="s">
        <v>6010</v>
      </c>
      <c r="S2976" s="56" t="s">
        <v>11415</v>
      </c>
      <c r="T2976" s="56" t="s">
        <v>7140</v>
      </c>
      <c r="U2976" s="57">
        <v>6149227.9699999997</v>
      </c>
      <c r="V2976" s="57">
        <v>-547146.63</v>
      </c>
      <c r="W2976" s="57">
        <v>5602081.3399999999</v>
      </c>
      <c r="X2976" s="57">
        <v>0</v>
      </c>
      <c r="Y2976" s="73">
        <v>43671</v>
      </c>
      <c r="Z2976" s="57">
        <v>-297010.93</v>
      </c>
      <c r="AA2976" s="57">
        <v>0</v>
      </c>
      <c r="AB2976" s="57">
        <v>5305070.41</v>
      </c>
      <c r="AC2976" s="57">
        <v>0</v>
      </c>
      <c r="AD2976" s="56" t="s">
        <v>9255</v>
      </c>
      <c r="AE2976" s="57">
        <v>0</v>
      </c>
      <c r="AF2976" s="57">
        <v>0</v>
      </c>
      <c r="AG2976" s="57">
        <v>0</v>
      </c>
      <c r="AI2976"/>
      <c r="AJ2976"/>
    </row>
    <row r="2977" spans="1:36">
      <c r="A2977" s="56" t="s">
        <v>151</v>
      </c>
      <c r="B2977" s="56" t="s">
        <v>11427</v>
      </c>
      <c r="C2977" s="56">
        <v>2101010050</v>
      </c>
      <c r="D2977" s="56" t="s">
        <v>43</v>
      </c>
      <c r="E2977" s="56">
        <v>2101020050</v>
      </c>
      <c r="F2977" s="56">
        <v>5401010050</v>
      </c>
      <c r="G2977" s="56" t="s">
        <v>11623</v>
      </c>
      <c r="H2977" s="56">
        <v>400400</v>
      </c>
      <c r="I2977" s="56" t="s">
        <v>11624</v>
      </c>
      <c r="J2977" s="56" t="s">
        <v>6325</v>
      </c>
      <c r="K2977" s="56" t="s">
        <v>6326</v>
      </c>
      <c r="L2977" s="56" t="s">
        <v>7138</v>
      </c>
      <c r="M2977" s="73">
        <v>43738</v>
      </c>
      <c r="N2977" s="56"/>
      <c r="O2977" s="56"/>
      <c r="P2977" s="56" t="s">
        <v>156</v>
      </c>
      <c r="Q2977" s="56"/>
      <c r="R2977" s="56" t="s">
        <v>6010</v>
      </c>
      <c r="S2977" s="56" t="s">
        <v>11415</v>
      </c>
      <c r="T2977" s="56" t="s">
        <v>7140</v>
      </c>
      <c r="U2977" s="57">
        <v>5047778.3899999997</v>
      </c>
      <c r="V2977" s="57">
        <v>-269477.94</v>
      </c>
      <c r="W2977" s="57">
        <v>4778300.45</v>
      </c>
      <c r="X2977" s="57">
        <v>0</v>
      </c>
      <c r="Y2977" s="73">
        <v>43671</v>
      </c>
      <c r="Z2977" s="57">
        <v>-146279.70000000001</v>
      </c>
      <c r="AA2977" s="57">
        <v>0</v>
      </c>
      <c r="AB2977" s="57">
        <v>4632020.75</v>
      </c>
      <c r="AC2977" s="57">
        <v>0</v>
      </c>
      <c r="AD2977" s="56" t="s">
        <v>9255</v>
      </c>
      <c r="AE2977" s="57">
        <v>0</v>
      </c>
      <c r="AF2977" s="57">
        <v>0</v>
      </c>
      <c r="AG2977" s="57">
        <v>0</v>
      </c>
      <c r="AI2977"/>
      <c r="AJ2977"/>
    </row>
    <row r="2978" spans="1:36">
      <c r="A2978" s="56" t="s">
        <v>151</v>
      </c>
      <c r="B2978" s="56" t="s">
        <v>11427</v>
      </c>
      <c r="C2978" s="56">
        <v>2101010050</v>
      </c>
      <c r="D2978" s="56" t="s">
        <v>43</v>
      </c>
      <c r="E2978" s="56">
        <v>2101020050</v>
      </c>
      <c r="F2978" s="56">
        <v>5401010050</v>
      </c>
      <c r="G2978" s="56" t="s">
        <v>11623</v>
      </c>
      <c r="H2978" s="56">
        <v>400400</v>
      </c>
      <c r="I2978" s="56" t="s">
        <v>11624</v>
      </c>
      <c r="J2978" s="56" t="s">
        <v>6327</v>
      </c>
      <c r="K2978" s="56" t="s">
        <v>6328</v>
      </c>
      <c r="L2978" s="56" t="s">
        <v>7138</v>
      </c>
      <c r="M2978" s="73">
        <v>43738</v>
      </c>
      <c r="N2978" s="56"/>
      <c r="O2978" s="56"/>
      <c r="P2978" s="56" t="s">
        <v>156</v>
      </c>
      <c r="Q2978" s="56"/>
      <c r="R2978" s="56" t="s">
        <v>6010</v>
      </c>
      <c r="S2978" s="56" t="s">
        <v>11415</v>
      </c>
      <c r="T2978" s="56" t="s">
        <v>7140</v>
      </c>
      <c r="U2978" s="57">
        <v>3822720.29</v>
      </c>
      <c r="V2978" s="57">
        <v>-204077.66</v>
      </c>
      <c r="W2978" s="57">
        <v>3618642.63</v>
      </c>
      <c r="X2978" s="57">
        <v>0</v>
      </c>
      <c r="Y2978" s="73">
        <v>43671</v>
      </c>
      <c r="Z2978" s="57">
        <v>-110778.71</v>
      </c>
      <c r="AA2978" s="57">
        <v>0</v>
      </c>
      <c r="AB2978" s="57">
        <v>3507863.92</v>
      </c>
      <c r="AC2978" s="57">
        <v>0</v>
      </c>
      <c r="AD2978" s="56" t="s">
        <v>9255</v>
      </c>
      <c r="AE2978" s="57">
        <v>0</v>
      </c>
      <c r="AF2978" s="57">
        <v>0</v>
      </c>
      <c r="AG2978" s="57">
        <v>0</v>
      </c>
      <c r="AI2978"/>
      <c r="AJ2978"/>
    </row>
    <row r="2979" spans="1:36">
      <c r="A2979" s="56" t="s">
        <v>151</v>
      </c>
      <c r="B2979" s="56" t="s">
        <v>11427</v>
      </c>
      <c r="C2979" s="56">
        <v>2101010050</v>
      </c>
      <c r="D2979" s="56" t="s">
        <v>43</v>
      </c>
      <c r="E2979" s="56">
        <v>2101020050</v>
      </c>
      <c r="F2979" s="56">
        <v>5401010050</v>
      </c>
      <c r="G2979" s="56" t="s">
        <v>11623</v>
      </c>
      <c r="H2979" s="56">
        <v>400400</v>
      </c>
      <c r="I2979" s="56" t="s">
        <v>11624</v>
      </c>
      <c r="J2979" s="56" t="s">
        <v>6329</v>
      </c>
      <c r="K2979" s="56" t="s">
        <v>6330</v>
      </c>
      <c r="L2979" s="56" t="s">
        <v>7138</v>
      </c>
      <c r="M2979" s="73">
        <v>43738</v>
      </c>
      <c r="N2979" s="56"/>
      <c r="O2979" s="56"/>
      <c r="P2979" s="56" t="s">
        <v>156</v>
      </c>
      <c r="Q2979" s="56"/>
      <c r="R2979" s="56" t="s">
        <v>6010</v>
      </c>
      <c r="S2979" s="56" t="s">
        <v>11415</v>
      </c>
      <c r="T2979" s="56" t="s">
        <v>7140</v>
      </c>
      <c r="U2979" s="57">
        <v>11366814.029999999</v>
      </c>
      <c r="V2979" s="57">
        <v>-606822.53</v>
      </c>
      <c r="W2979" s="57">
        <v>10759991.5</v>
      </c>
      <c r="X2979" s="57">
        <v>0</v>
      </c>
      <c r="Y2979" s="73">
        <v>43671</v>
      </c>
      <c r="Z2979" s="57">
        <v>-329399.2</v>
      </c>
      <c r="AA2979" s="57">
        <v>0</v>
      </c>
      <c r="AB2979" s="57">
        <v>10430592.300000001</v>
      </c>
      <c r="AC2979" s="57">
        <v>0</v>
      </c>
      <c r="AD2979" s="56" t="s">
        <v>9255</v>
      </c>
      <c r="AE2979" s="57">
        <v>0</v>
      </c>
      <c r="AF2979" s="57">
        <v>0</v>
      </c>
      <c r="AG2979" s="57">
        <v>0</v>
      </c>
      <c r="AI2979"/>
      <c r="AJ2979"/>
    </row>
    <row r="2980" spans="1:36">
      <c r="A2980" s="56" t="s">
        <v>151</v>
      </c>
      <c r="B2980" s="56" t="s">
        <v>11427</v>
      </c>
      <c r="C2980" s="56">
        <v>2101010050</v>
      </c>
      <c r="D2980" s="56" t="s">
        <v>43</v>
      </c>
      <c r="E2980" s="56">
        <v>2101020050</v>
      </c>
      <c r="F2980" s="56">
        <v>5401010050</v>
      </c>
      <c r="G2980" s="56" t="s">
        <v>11623</v>
      </c>
      <c r="H2980" s="56">
        <v>400400</v>
      </c>
      <c r="I2980" s="56" t="s">
        <v>11624</v>
      </c>
      <c r="J2980" s="56" t="s">
        <v>6331</v>
      </c>
      <c r="K2980" s="56" t="s">
        <v>6332</v>
      </c>
      <c r="L2980" s="56" t="s">
        <v>7138</v>
      </c>
      <c r="M2980" s="73">
        <v>43738</v>
      </c>
      <c r="N2980" s="56"/>
      <c r="O2980" s="56"/>
      <c r="P2980" s="56" t="s">
        <v>156</v>
      </c>
      <c r="Q2980" s="56"/>
      <c r="R2980" s="56" t="s">
        <v>6010</v>
      </c>
      <c r="S2980" s="56" t="s">
        <v>11415</v>
      </c>
      <c r="T2980" s="56" t="s">
        <v>7140</v>
      </c>
      <c r="U2980" s="57">
        <v>3451995.27</v>
      </c>
      <c r="V2980" s="57">
        <v>-184286.34</v>
      </c>
      <c r="W2980" s="57">
        <v>3267708.93</v>
      </c>
      <c r="X2980" s="57">
        <v>0</v>
      </c>
      <c r="Y2980" s="73">
        <v>43671</v>
      </c>
      <c r="Z2980" s="57">
        <v>-100035.46</v>
      </c>
      <c r="AA2980" s="57">
        <v>0</v>
      </c>
      <c r="AB2980" s="57">
        <v>3167673.47</v>
      </c>
      <c r="AC2980" s="57">
        <v>0</v>
      </c>
      <c r="AD2980" s="56" t="s">
        <v>9255</v>
      </c>
      <c r="AE2980" s="57">
        <v>0</v>
      </c>
      <c r="AF2980" s="57">
        <v>0</v>
      </c>
      <c r="AG2980" s="57">
        <v>0</v>
      </c>
      <c r="AI2980"/>
      <c r="AJ2980"/>
    </row>
    <row r="2981" spans="1:36">
      <c r="A2981" s="56" t="s">
        <v>151</v>
      </c>
      <c r="B2981" s="56" t="s">
        <v>11427</v>
      </c>
      <c r="C2981" s="56">
        <v>2101010050</v>
      </c>
      <c r="D2981" s="56" t="s">
        <v>43</v>
      </c>
      <c r="E2981" s="56">
        <v>2101020050</v>
      </c>
      <c r="F2981" s="56">
        <v>5401010050</v>
      </c>
      <c r="G2981" s="56" t="s">
        <v>11623</v>
      </c>
      <c r="H2981" s="56">
        <v>400400</v>
      </c>
      <c r="I2981" s="56" t="s">
        <v>11624</v>
      </c>
      <c r="J2981" s="56" t="s">
        <v>6333</v>
      </c>
      <c r="K2981" s="56" t="s">
        <v>6334</v>
      </c>
      <c r="L2981" s="56" t="s">
        <v>7138</v>
      </c>
      <c r="M2981" s="73">
        <v>43738</v>
      </c>
      <c r="N2981" s="56"/>
      <c r="O2981" s="56"/>
      <c r="P2981" s="56" t="s">
        <v>156</v>
      </c>
      <c r="Q2981" s="56"/>
      <c r="R2981" s="56" t="s">
        <v>6010</v>
      </c>
      <c r="S2981" s="56" t="s">
        <v>11415</v>
      </c>
      <c r="T2981" s="56" t="s">
        <v>7140</v>
      </c>
      <c r="U2981" s="57">
        <v>3281389.76</v>
      </c>
      <c r="V2981" s="57">
        <v>-175178.49</v>
      </c>
      <c r="W2981" s="57">
        <v>3106211.27</v>
      </c>
      <c r="X2981" s="57">
        <v>0</v>
      </c>
      <c r="Y2981" s="73">
        <v>43671</v>
      </c>
      <c r="Z2981" s="57">
        <v>-95091.48</v>
      </c>
      <c r="AA2981" s="57">
        <v>0</v>
      </c>
      <c r="AB2981" s="57">
        <v>3011119.79</v>
      </c>
      <c r="AC2981" s="57">
        <v>0</v>
      </c>
      <c r="AD2981" s="56" t="s">
        <v>9255</v>
      </c>
      <c r="AE2981" s="57">
        <v>0</v>
      </c>
      <c r="AF2981" s="57">
        <v>0</v>
      </c>
      <c r="AG2981" s="57">
        <v>0</v>
      </c>
      <c r="AI2981"/>
      <c r="AJ2981"/>
    </row>
    <row r="2982" spans="1:36">
      <c r="A2982" s="56" t="s">
        <v>151</v>
      </c>
      <c r="B2982" s="56" t="s">
        <v>11427</v>
      </c>
      <c r="C2982" s="56">
        <v>2101010050</v>
      </c>
      <c r="D2982" s="56" t="s">
        <v>43</v>
      </c>
      <c r="E2982" s="56">
        <v>2101020050</v>
      </c>
      <c r="F2982" s="56">
        <v>5401010050</v>
      </c>
      <c r="G2982" s="56" t="s">
        <v>11623</v>
      </c>
      <c r="H2982" s="56">
        <v>400400</v>
      </c>
      <c r="I2982" s="56" t="s">
        <v>11624</v>
      </c>
      <c r="J2982" s="56" t="s">
        <v>6335</v>
      </c>
      <c r="K2982" s="56" t="s">
        <v>2972</v>
      </c>
      <c r="L2982" s="56" t="s">
        <v>7138</v>
      </c>
      <c r="M2982" s="73">
        <v>43738</v>
      </c>
      <c r="N2982" s="56"/>
      <c r="O2982" s="56"/>
      <c r="P2982" s="56" t="s">
        <v>7139</v>
      </c>
      <c r="Q2982" s="56"/>
      <c r="R2982" s="56" t="s">
        <v>6010</v>
      </c>
      <c r="S2982" s="56" t="s">
        <v>11415</v>
      </c>
      <c r="T2982" s="56" t="s">
        <v>7140</v>
      </c>
      <c r="U2982" s="57">
        <v>1105778.54</v>
      </c>
      <c r="V2982" s="57">
        <v>-50598.99</v>
      </c>
      <c r="W2982" s="57">
        <v>1055179.55</v>
      </c>
      <c r="X2982" s="57">
        <v>0</v>
      </c>
      <c r="Y2982" s="73">
        <v>43671</v>
      </c>
      <c r="Z2982" s="57">
        <v>-27466.36</v>
      </c>
      <c r="AA2982" s="57">
        <v>0</v>
      </c>
      <c r="AB2982" s="57">
        <v>1027713.19</v>
      </c>
      <c r="AC2982" s="57">
        <v>0</v>
      </c>
      <c r="AD2982" s="56" t="s">
        <v>9255</v>
      </c>
      <c r="AE2982" s="57">
        <v>0</v>
      </c>
      <c r="AF2982" s="57">
        <v>0</v>
      </c>
      <c r="AG2982" s="57">
        <v>0</v>
      </c>
      <c r="AI2982"/>
      <c r="AJ2982"/>
    </row>
    <row r="2983" spans="1:36">
      <c r="A2983" s="56" t="s">
        <v>151</v>
      </c>
      <c r="B2983" s="56" t="s">
        <v>11427</v>
      </c>
      <c r="C2983" s="56">
        <v>2101010050</v>
      </c>
      <c r="D2983" s="56" t="s">
        <v>43</v>
      </c>
      <c r="E2983" s="56">
        <v>2101020050</v>
      </c>
      <c r="F2983" s="56">
        <v>5401010050</v>
      </c>
      <c r="G2983" s="56" t="s">
        <v>11623</v>
      </c>
      <c r="H2983" s="56">
        <v>400400</v>
      </c>
      <c r="I2983" s="56" t="s">
        <v>11624</v>
      </c>
      <c r="J2983" s="56" t="s">
        <v>6336</v>
      </c>
      <c r="K2983" s="56" t="s">
        <v>6337</v>
      </c>
      <c r="L2983" s="56" t="s">
        <v>7138</v>
      </c>
      <c r="M2983" s="73">
        <v>43738</v>
      </c>
      <c r="N2983" s="56"/>
      <c r="O2983" s="56"/>
      <c r="P2983" s="56" t="s">
        <v>156</v>
      </c>
      <c r="Q2983" s="56"/>
      <c r="R2983" s="56" t="s">
        <v>6010</v>
      </c>
      <c r="S2983" s="56" t="s">
        <v>11415</v>
      </c>
      <c r="T2983" s="56" t="s">
        <v>7140</v>
      </c>
      <c r="U2983" s="57">
        <v>1733687.72</v>
      </c>
      <c r="V2983" s="57">
        <v>-92553.71</v>
      </c>
      <c r="W2983" s="57">
        <v>1641134.01</v>
      </c>
      <c r="X2983" s="57">
        <v>0</v>
      </c>
      <c r="Y2983" s="73">
        <v>43671</v>
      </c>
      <c r="Z2983" s="57">
        <v>-50240.58</v>
      </c>
      <c r="AA2983" s="57">
        <v>0</v>
      </c>
      <c r="AB2983" s="57">
        <v>1590893.43</v>
      </c>
      <c r="AC2983" s="57">
        <v>0</v>
      </c>
      <c r="AD2983" s="56" t="s">
        <v>9255</v>
      </c>
      <c r="AE2983" s="57">
        <v>0</v>
      </c>
      <c r="AF2983" s="57">
        <v>0</v>
      </c>
      <c r="AG2983" s="57">
        <v>0</v>
      </c>
      <c r="AI2983"/>
      <c r="AJ2983"/>
    </row>
    <row r="2984" spans="1:36">
      <c r="A2984" s="56" t="s">
        <v>151</v>
      </c>
      <c r="B2984" s="56" t="s">
        <v>11427</v>
      </c>
      <c r="C2984" s="56">
        <v>2101010050</v>
      </c>
      <c r="D2984" s="56" t="s">
        <v>43</v>
      </c>
      <c r="E2984" s="56">
        <v>2101020050</v>
      </c>
      <c r="F2984" s="56">
        <v>5401010050</v>
      </c>
      <c r="G2984" s="56" t="s">
        <v>11623</v>
      </c>
      <c r="H2984" s="56">
        <v>400400</v>
      </c>
      <c r="I2984" s="56" t="s">
        <v>11624</v>
      </c>
      <c r="J2984" s="56" t="s">
        <v>6340</v>
      </c>
      <c r="K2984" s="56" t="s">
        <v>6341</v>
      </c>
      <c r="L2984" s="56" t="s">
        <v>7138</v>
      </c>
      <c r="M2984" s="73">
        <v>43738</v>
      </c>
      <c r="N2984" s="56"/>
      <c r="O2984" s="56"/>
      <c r="P2984" s="56" t="s">
        <v>156</v>
      </c>
      <c r="Q2984" s="56"/>
      <c r="R2984" s="56" t="s">
        <v>6010</v>
      </c>
      <c r="S2984" s="56" t="s">
        <v>11415</v>
      </c>
      <c r="T2984" s="56" t="s">
        <v>7140</v>
      </c>
      <c r="U2984" s="57">
        <v>1242378.3999999999</v>
      </c>
      <c r="V2984" s="57">
        <v>-66324.929999999993</v>
      </c>
      <c r="W2984" s="57">
        <v>1176053.47</v>
      </c>
      <c r="X2984" s="57">
        <v>0</v>
      </c>
      <c r="Y2984" s="73">
        <v>43671</v>
      </c>
      <c r="Z2984" s="57">
        <v>-36002.92</v>
      </c>
      <c r="AA2984" s="57">
        <v>0</v>
      </c>
      <c r="AB2984" s="57">
        <v>1140050.55</v>
      </c>
      <c r="AC2984" s="57">
        <v>0</v>
      </c>
      <c r="AD2984" s="56" t="s">
        <v>9255</v>
      </c>
      <c r="AE2984" s="57">
        <v>0</v>
      </c>
      <c r="AF2984" s="57">
        <v>0</v>
      </c>
      <c r="AG2984" s="57">
        <v>0</v>
      </c>
      <c r="AI2984"/>
      <c r="AJ2984"/>
    </row>
    <row r="2985" spans="1:36">
      <c r="A2985" s="56" t="s">
        <v>151</v>
      </c>
      <c r="B2985" s="56" t="s">
        <v>11427</v>
      </c>
      <c r="C2985" s="56">
        <v>2101010050</v>
      </c>
      <c r="D2985" s="56" t="s">
        <v>43</v>
      </c>
      <c r="E2985" s="56">
        <v>2101020050</v>
      </c>
      <c r="F2985" s="56">
        <v>5401010050</v>
      </c>
      <c r="G2985" s="56" t="s">
        <v>11623</v>
      </c>
      <c r="H2985" s="56">
        <v>400400</v>
      </c>
      <c r="I2985" s="56" t="s">
        <v>11624</v>
      </c>
      <c r="J2985" s="56" t="s">
        <v>6342</v>
      </c>
      <c r="K2985" s="56" t="s">
        <v>6343</v>
      </c>
      <c r="L2985" s="56" t="s">
        <v>7138</v>
      </c>
      <c r="M2985" s="73">
        <v>43738</v>
      </c>
      <c r="N2985" s="56"/>
      <c r="O2985" s="56"/>
      <c r="P2985" s="56" t="s">
        <v>7139</v>
      </c>
      <c r="Q2985" s="56"/>
      <c r="R2985" s="56" t="s">
        <v>6010</v>
      </c>
      <c r="S2985" s="56" t="s">
        <v>11415</v>
      </c>
      <c r="T2985" s="56" t="s">
        <v>7140</v>
      </c>
      <c r="U2985" s="57">
        <v>3269831.16</v>
      </c>
      <c r="V2985" s="57">
        <v>-149623.25</v>
      </c>
      <c r="W2985" s="57">
        <v>3120207.91</v>
      </c>
      <c r="X2985" s="57">
        <v>0</v>
      </c>
      <c r="Y2985" s="73">
        <v>43671</v>
      </c>
      <c r="Z2985" s="57">
        <v>-81219.12</v>
      </c>
      <c r="AA2985" s="57">
        <v>0</v>
      </c>
      <c r="AB2985" s="57">
        <v>3038988.79</v>
      </c>
      <c r="AC2985" s="57">
        <v>0</v>
      </c>
      <c r="AD2985" s="56" t="s">
        <v>9255</v>
      </c>
      <c r="AE2985" s="57">
        <v>0</v>
      </c>
      <c r="AF2985" s="57">
        <v>0</v>
      </c>
      <c r="AG2985" s="57">
        <v>0</v>
      </c>
      <c r="AI2985"/>
      <c r="AJ2985"/>
    </row>
    <row r="2986" spans="1:36">
      <c r="A2986" s="56" t="s">
        <v>151</v>
      </c>
      <c r="B2986" s="56" t="s">
        <v>11427</v>
      </c>
      <c r="C2986" s="56">
        <v>2101010050</v>
      </c>
      <c r="D2986" s="56" t="s">
        <v>43</v>
      </c>
      <c r="E2986" s="56">
        <v>2101020050</v>
      </c>
      <c r="F2986" s="56">
        <v>5401010050</v>
      </c>
      <c r="G2986" s="56" t="s">
        <v>11623</v>
      </c>
      <c r="H2986" s="56">
        <v>400400</v>
      </c>
      <c r="I2986" s="56" t="s">
        <v>11624</v>
      </c>
      <c r="J2986" s="56" t="s">
        <v>6344</v>
      </c>
      <c r="K2986" s="56" t="s">
        <v>6345</v>
      </c>
      <c r="L2986" s="56" t="s">
        <v>7138</v>
      </c>
      <c r="M2986" s="73">
        <v>43738</v>
      </c>
      <c r="N2986" s="56"/>
      <c r="O2986" s="56"/>
      <c r="P2986" s="56" t="s">
        <v>7139</v>
      </c>
      <c r="Q2986" s="56"/>
      <c r="R2986" s="56" t="s">
        <v>6010</v>
      </c>
      <c r="S2986" s="56" t="s">
        <v>11415</v>
      </c>
      <c r="T2986" s="56" t="s">
        <v>7140</v>
      </c>
      <c r="U2986" s="57">
        <v>2037706.36</v>
      </c>
      <c r="V2986" s="57">
        <v>-93242.81</v>
      </c>
      <c r="W2986" s="57">
        <v>1944463.55</v>
      </c>
      <c r="X2986" s="57">
        <v>0</v>
      </c>
      <c r="Y2986" s="73">
        <v>43671</v>
      </c>
      <c r="Z2986" s="57">
        <v>-50614.45</v>
      </c>
      <c r="AA2986" s="57">
        <v>0</v>
      </c>
      <c r="AB2986" s="57">
        <v>1893849.1</v>
      </c>
      <c r="AC2986" s="57">
        <v>0</v>
      </c>
      <c r="AD2986" s="56" t="s">
        <v>9255</v>
      </c>
      <c r="AE2986" s="57">
        <v>0</v>
      </c>
      <c r="AF2986" s="57">
        <v>0</v>
      </c>
      <c r="AG2986" s="57">
        <v>0</v>
      </c>
      <c r="AI2986"/>
      <c r="AJ2986"/>
    </row>
    <row r="2987" spans="1:36">
      <c r="A2987" s="56" t="s">
        <v>151</v>
      </c>
      <c r="B2987" s="56" t="s">
        <v>11427</v>
      </c>
      <c r="C2987" s="56">
        <v>2101010050</v>
      </c>
      <c r="D2987" s="56" t="s">
        <v>43</v>
      </c>
      <c r="E2987" s="56">
        <v>2101020050</v>
      </c>
      <c r="F2987" s="56">
        <v>5401010050</v>
      </c>
      <c r="G2987" s="56" t="s">
        <v>11623</v>
      </c>
      <c r="H2987" s="56">
        <v>400400</v>
      </c>
      <c r="I2987" s="56" t="s">
        <v>11624</v>
      </c>
      <c r="J2987" s="56" t="s">
        <v>6346</v>
      </c>
      <c r="K2987" s="56" t="s">
        <v>6347</v>
      </c>
      <c r="L2987" s="56" t="s">
        <v>7138</v>
      </c>
      <c r="M2987" s="73">
        <v>43738</v>
      </c>
      <c r="N2987" s="56"/>
      <c r="O2987" s="56"/>
      <c r="P2987" s="56" t="s">
        <v>7139</v>
      </c>
      <c r="Q2987" s="56"/>
      <c r="R2987" s="56" t="s">
        <v>6010</v>
      </c>
      <c r="S2987" s="56" t="s">
        <v>11415</v>
      </c>
      <c r="T2987" s="56" t="s">
        <v>7140</v>
      </c>
      <c r="U2987" s="57">
        <v>14831639.83</v>
      </c>
      <c r="V2987" s="57">
        <v>-656049.52</v>
      </c>
      <c r="W2987" s="57">
        <v>14175590.310000001</v>
      </c>
      <c r="X2987" s="57">
        <v>0</v>
      </c>
      <c r="Y2987" s="73">
        <v>43671</v>
      </c>
      <c r="Z2987" s="57">
        <v>-369023.67</v>
      </c>
      <c r="AA2987" s="57">
        <v>0</v>
      </c>
      <c r="AB2987" s="57">
        <v>13806566.640000001</v>
      </c>
      <c r="AC2987" s="57">
        <v>0</v>
      </c>
      <c r="AD2987" s="56" t="s">
        <v>9255</v>
      </c>
      <c r="AE2987" s="57">
        <v>0</v>
      </c>
      <c r="AF2987" s="57">
        <v>0</v>
      </c>
      <c r="AG2987" s="57">
        <v>0</v>
      </c>
      <c r="AI2987"/>
      <c r="AJ2987"/>
    </row>
    <row r="2988" spans="1:36">
      <c r="A2988" s="56" t="s">
        <v>151</v>
      </c>
      <c r="B2988" s="56" t="s">
        <v>11427</v>
      </c>
      <c r="C2988" s="56">
        <v>2101010050</v>
      </c>
      <c r="D2988" s="56" t="s">
        <v>43</v>
      </c>
      <c r="E2988" s="56">
        <v>2101020050</v>
      </c>
      <c r="F2988" s="56">
        <v>5401010050</v>
      </c>
      <c r="G2988" s="56" t="s">
        <v>11623</v>
      </c>
      <c r="H2988" s="56">
        <v>400400</v>
      </c>
      <c r="I2988" s="56" t="s">
        <v>11624</v>
      </c>
      <c r="J2988" s="56" t="s">
        <v>6350</v>
      </c>
      <c r="K2988" s="56" t="s">
        <v>6351</v>
      </c>
      <c r="L2988" s="56" t="s">
        <v>7138</v>
      </c>
      <c r="M2988" s="73">
        <v>43738</v>
      </c>
      <c r="N2988" s="56"/>
      <c r="O2988" s="56"/>
      <c r="P2988" s="56" t="s">
        <v>7139</v>
      </c>
      <c r="Q2988" s="56"/>
      <c r="R2988" s="56" t="s">
        <v>6010</v>
      </c>
      <c r="S2988" s="56" t="s">
        <v>11415</v>
      </c>
      <c r="T2988" s="56" t="s">
        <v>7140</v>
      </c>
      <c r="U2988" s="57">
        <v>1017809.72</v>
      </c>
      <c r="V2988" s="57">
        <v>-22851.65</v>
      </c>
      <c r="W2988" s="57">
        <v>994958.07</v>
      </c>
      <c r="X2988" s="57">
        <v>0</v>
      </c>
      <c r="Y2988" s="73">
        <v>43671</v>
      </c>
      <c r="Z2988" s="57">
        <v>-25932.94</v>
      </c>
      <c r="AA2988" s="57">
        <v>0</v>
      </c>
      <c r="AB2988" s="57">
        <v>969025.13</v>
      </c>
      <c r="AC2988" s="57">
        <v>0</v>
      </c>
      <c r="AD2988" s="56" t="s">
        <v>9255</v>
      </c>
      <c r="AE2988" s="57">
        <v>0</v>
      </c>
      <c r="AF2988" s="57">
        <v>0</v>
      </c>
      <c r="AG2988" s="57">
        <v>0</v>
      </c>
      <c r="AI2988"/>
      <c r="AJ2988"/>
    </row>
    <row r="2989" spans="1:36">
      <c r="A2989" s="56" t="s">
        <v>151</v>
      </c>
      <c r="B2989" s="56" t="s">
        <v>11427</v>
      </c>
      <c r="C2989" s="56">
        <v>2101010050</v>
      </c>
      <c r="D2989" s="56" t="s">
        <v>43</v>
      </c>
      <c r="E2989" s="56">
        <v>2101020050</v>
      </c>
      <c r="F2989" s="56">
        <v>5401010050</v>
      </c>
      <c r="G2989" s="56" t="s">
        <v>11623</v>
      </c>
      <c r="H2989" s="56">
        <v>400400</v>
      </c>
      <c r="I2989" s="56" t="s">
        <v>11624</v>
      </c>
      <c r="J2989" s="56" t="s">
        <v>6352</v>
      </c>
      <c r="K2989" s="56" t="s">
        <v>6353</v>
      </c>
      <c r="L2989" s="56" t="s">
        <v>7138</v>
      </c>
      <c r="M2989" s="73">
        <v>43738</v>
      </c>
      <c r="N2989" s="56"/>
      <c r="O2989" s="56"/>
      <c r="P2989" s="56" t="s">
        <v>7139</v>
      </c>
      <c r="Q2989" s="56"/>
      <c r="R2989" s="56" t="s">
        <v>6010</v>
      </c>
      <c r="S2989" s="56" t="s">
        <v>11415</v>
      </c>
      <c r="T2989" s="56" t="s">
        <v>7140</v>
      </c>
      <c r="U2989" s="57">
        <v>860094.46</v>
      </c>
      <c r="V2989" s="57">
        <v>-39356.81</v>
      </c>
      <c r="W2989" s="57">
        <v>820737.65</v>
      </c>
      <c r="X2989" s="57">
        <v>0</v>
      </c>
      <c r="Y2989" s="73">
        <v>43671</v>
      </c>
      <c r="Z2989" s="57">
        <v>-21363.83</v>
      </c>
      <c r="AA2989" s="57">
        <v>0</v>
      </c>
      <c r="AB2989" s="57">
        <v>799373.82</v>
      </c>
      <c r="AC2989" s="57">
        <v>0</v>
      </c>
      <c r="AD2989" s="56" t="s">
        <v>9255</v>
      </c>
      <c r="AE2989" s="57">
        <v>0</v>
      </c>
      <c r="AF2989" s="57">
        <v>0</v>
      </c>
      <c r="AG2989" s="57">
        <v>0</v>
      </c>
      <c r="AI2989"/>
      <c r="AJ2989"/>
    </row>
    <row r="2990" spans="1:36">
      <c r="A2990" s="56" t="s">
        <v>151</v>
      </c>
      <c r="B2990" s="56" t="s">
        <v>11427</v>
      </c>
      <c r="C2990" s="56">
        <v>2101010050</v>
      </c>
      <c r="D2990" s="56" t="s">
        <v>43</v>
      </c>
      <c r="E2990" s="56">
        <v>2101020050</v>
      </c>
      <c r="F2990" s="56">
        <v>5401010050</v>
      </c>
      <c r="G2990" s="56" t="s">
        <v>11623</v>
      </c>
      <c r="H2990" s="56">
        <v>400400</v>
      </c>
      <c r="I2990" s="56" t="s">
        <v>11624</v>
      </c>
      <c r="J2990" s="56" t="s">
        <v>6354</v>
      </c>
      <c r="K2990" s="56" t="s">
        <v>6355</v>
      </c>
      <c r="L2990" s="56" t="s">
        <v>7138</v>
      </c>
      <c r="M2990" s="73">
        <v>43738</v>
      </c>
      <c r="N2990" s="56"/>
      <c r="O2990" s="56"/>
      <c r="P2990" s="56" t="s">
        <v>1304</v>
      </c>
      <c r="Q2990" s="56"/>
      <c r="R2990" s="56" t="s">
        <v>6010</v>
      </c>
      <c r="S2990" s="56" t="s">
        <v>11415</v>
      </c>
      <c r="T2990" s="56" t="s">
        <v>7140</v>
      </c>
      <c r="U2990" s="57">
        <v>182799.2</v>
      </c>
      <c r="V2990" s="57">
        <v>-16265.12</v>
      </c>
      <c r="W2990" s="57">
        <v>166534.07999999999</v>
      </c>
      <c r="X2990" s="57">
        <v>0</v>
      </c>
      <c r="Y2990" s="73">
        <v>43671</v>
      </c>
      <c r="Z2990" s="57">
        <v>-8829.2999999999993</v>
      </c>
      <c r="AA2990" s="57">
        <v>0</v>
      </c>
      <c r="AB2990" s="57">
        <v>157704.78</v>
      </c>
      <c r="AC2990" s="57">
        <v>0</v>
      </c>
      <c r="AD2990" s="56" t="s">
        <v>9255</v>
      </c>
      <c r="AE2990" s="57">
        <v>0</v>
      </c>
      <c r="AF2990" s="57">
        <v>0</v>
      </c>
      <c r="AG2990" s="57">
        <v>0</v>
      </c>
      <c r="AI2990"/>
      <c r="AJ2990"/>
    </row>
    <row r="2991" spans="1:36">
      <c r="A2991" s="56" t="s">
        <v>151</v>
      </c>
      <c r="B2991" s="56" t="s">
        <v>11427</v>
      </c>
      <c r="C2991" s="56">
        <v>2101010050</v>
      </c>
      <c r="D2991" s="56" t="s">
        <v>43</v>
      </c>
      <c r="E2991" s="56">
        <v>2101020050</v>
      </c>
      <c r="F2991" s="56">
        <v>5401010050</v>
      </c>
      <c r="G2991" s="56" t="s">
        <v>11623</v>
      </c>
      <c r="H2991" s="56">
        <v>400400</v>
      </c>
      <c r="I2991" s="56" t="s">
        <v>11624</v>
      </c>
      <c r="J2991" s="56" t="s">
        <v>6356</v>
      </c>
      <c r="K2991" s="56" t="s">
        <v>6357</v>
      </c>
      <c r="L2991" s="56" t="s">
        <v>7138</v>
      </c>
      <c r="M2991" s="73">
        <v>43738</v>
      </c>
      <c r="N2991" s="56"/>
      <c r="O2991" s="56"/>
      <c r="P2991" s="56" t="s">
        <v>7139</v>
      </c>
      <c r="Q2991" s="56"/>
      <c r="R2991" s="56" t="s">
        <v>6010</v>
      </c>
      <c r="S2991" s="56" t="s">
        <v>11415</v>
      </c>
      <c r="T2991" s="56" t="s">
        <v>7140</v>
      </c>
      <c r="U2991" s="57">
        <v>418171.05</v>
      </c>
      <c r="V2991" s="57">
        <v>-19134.97</v>
      </c>
      <c r="W2991" s="57">
        <v>399036.08</v>
      </c>
      <c r="X2991" s="57">
        <v>0</v>
      </c>
      <c r="Y2991" s="73">
        <v>43671</v>
      </c>
      <c r="Z2991" s="57">
        <v>-10386.92</v>
      </c>
      <c r="AA2991" s="57">
        <v>0</v>
      </c>
      <c r="AB2991" s="57">
        <v>388649.16</v>
      </c>
      <c r="AC2991" s="57">
        <v>0</v>
      </c>
      <c r="AD2991" s="56" t="s">
        <v>9255</v>
      </c>
      <c r="AE2991" s="57">
        <v>0</v>
      </c>
      <c r="AF2991" s="57">
        <v>0</v>
      </c>
      <c r="AG2991" s="57">
        <v>0</v>
      </c>
      <c r="AI2991"/>
      <c r="AJ2991"/>
    </row>
    <row r="2992" spans="1:36">
      <c r="A2992" s="56" t="s">
        <v>151</v>
      </c>
      <c r="B2992" s="56" t="s">
        <v>11427</v>
      </c>
      <c r="C2992" s="56">
        <v>2101010050</v>
      </c>
      <c r="D2992" s="56" t="s">
        <v>43</v>
      </c>
      <c r="E2992" s="56">
        <v>2101020050</v>
      </c>
      <c r="F2992" s="56">
        <v>5401010050</v>
      </c>
      <c r="G2992" s="56" t="s">
        <v>11623</v>
      </c>
      <c r="H2992" s="56">
        <v>400400</v>
      </c>
      <c r="I2992" s="56" t="s">
        <v>11624</v>
      </c>
      <c r="J2992" s="56" t="s">
        <v>6358</v>
      </c>
      <c r="K2992" s="56" t="s">
        <v>6359</v>
      </c>
      <c r="L2992" s="56" t="s">
        <v>7138</v>
      </c>
      <c r="M2992" s="73">
        <v>43738</v>
      </c>
      <c r="N2992" s="56"/>
      <c r="O2992" s="56"/>
      <c r="P2992" s="56" t="s">
        <v>1304</v>
      </c>
      <c r="Q2992" s="56"/>
      <c r="R2992" s="56" t="s">
        <v>6010</v>
      </c>
      <c r="S2992" s="56" t="s">
        <v>11415</v>
      </c>
      <c r="T2992" s="56" t="s">
        <v>7140</v>
      </c>
      <c r="U2992" s="57">
        <v>491309.74</v>
      </c>
      <c r="V2992" s="57">
        <v>-43715.81</v>
      </c>
      <c r="W2992" s="57">
        <v>447593.93</v>
      </c>
      <c r="X2992" s="57">
        <v>0</v>
      </c>
      <c r="Y2992" s="73">
        <v>43671</v>
      </c>
      <c r="Z2992" s="57">
        <v>-23730.52</v>
      </c>
      <c r="AA2992" s="57">
        <v>0</v>
      </c>
      <c r="AB2992" s="57">
        <v>423863.41</v>
      </c>
      <c r="AC2992" s="57">
        <v>0</v>
      </c>
      <c r="AD2992" s="56" t="s">
        <v>9255</v>
      </c>
      <c r="AE2992" s="57">
        <v>0</v>
      </c>
      <c r="AF2992" s="57">
        <v>0</v>
      </c>
      <c r="AG2992" s="57">
        <v>0</v>
      </c>
      <c r="AI2992"/>
      <c r="AJ2992"/>
    </row>
    <row r="2993" spans="1:36">
      <c r="A2993" s="56" t="s">
        <v>151</v>
      </c>
      <c r="B2993" s="56" t="s">
        <v>11427</v>
      </c>
      <c r="C2993" s="56">
        <v>2101010050</v>
      </c>
      <c r="D2993" s="56" t="s">
        <v>43</v>
      </c>
      <c r="E2993" s="56">
        <v>2101020050</v>
      </c>
      <c r="F2993" s="56">
        <v>5401010050</v>
      </c>
      <c r="G2993" s="56" t="s">
        <v>11623</v>
      </c>
      <c r="H2993" s="56">
        <v>400400</v>
      </c>
      <c r="I2993" s="56" t="s">
        <v>11624</v>
      </c>
      <c r="J2993" s="56" t="s">
        <v>6360</v>
      </c>
      <c r="K2993" s="56" t="s">
        <v>1160</v>
      </c>
      <c r="L2993" s="56" t="s">
        <v>7138</v>
      </c>
      <c r="M2993" s="73">
        <v>43738</v>
      </c>
      <c r="N2993" s="56"/>
      <c r="O2993" s="56"/>
      <c r="P2993" s="56" t="s">
        <v>7139</v>
      </c>
      <c r="Q2993" s="56"/>
      <c r="R2993" s="56" t="s">
        <v>6010</v>
      </c>
      <c r="S2993" s="56" t="s">
        <v>11415</v>
      </c>
      <c r="T2993" s="56" t="s">
        <v>7140</v>
      </c>
      <c r="U2993" s="57">
        <v>12691938.02</v>
      </c>
      <c r="V2993" s="57">
        <v>-590493.13</v>
      </c>
      <c r="W2993" s="57">
        <v>12101444.890000001</v>
      </c>
      <c r="X2993" s="57">
        <v>0</v>
      </c>
      <c r="Y2993" s="73">
        <v>43671</v>
      </c>
      <c r="Z2993" s="57">
        <v>-314987.02</v>
      </c>
      <c r="AA2993" s="57">
        <v>0</v>
      </c>
      <c r="AB2993" s="57">
        <v>11786457.869999999</v>
      </c>
      <c r="AC2993" s="57">
        <v>0</v>
      </c>
      <c r="AD2993" s="56" t="s">
        <v>9255</v>
      </c>
      <c r="AE2993" s="57">
        <v>0</v>
      </c>
      <c r="AF2993" s="57">
        <v>0</v>
      </c>
      <c r="AG2993" s="57">
        <v>0</v>
      </c>
      <c r="AI2993"/>
      <c r="AJ2993"/>
    </row>
    <row r="2994" spans="1:36">
      <c r="A2994" s="56" t="s">
        <v>151</v>
      </c>
      <c r="B2994" s="56" t="s">
        <v>11427</v>
      </c>
      <c r="C2994" s="56">
        <v>2101010050</v>
      </c>
      <c r="D2994" s="56" t="s">
        <v>43</v>
      </c>
      <c r="E2994" s="56">
        <v>2101020050</v>
      </c>
      <c r="F2994" s="56">
        <v>5401010050</v>
      </c>
      <c r="G2994" s="56" t="s">
        <v>11623</v>
      </c>
      <c r="H2994" s="56">
        <v>400400</v>
      </c>
      <c r="I2994" s="56" t="s">
        <v>11624</v>
      </c>
      <c r="J2994" s="56" t="s">
        <v>6363</v>
      </c>
      <c r="K2994" s="56" t="s">
        <v>6364</v>
      </c>
      <c r="L2994" s="56" t="s">
        <v>7138</v>
      </c>
      <c r="M2994" s="73">
        <v>43738</v>
      </c>
      <c r="N2994" s="56"/>
      <c r="O2994" s="56"/>
      <c r="P2994" s="56" t="s">
        <v>156</v>
      </c>
      <c r="Q2994" s="56"/>
      <c r="R2994" s="56" t="s">
        <v>6010</v>
      </c>
      <c r="S2994" s="56" t="s">
        <v>11415</v>
      </c>
      <c r="T2994" s="56" t="s">
        <v>7140</v>
      </c>
      <c r="U2994" s="57">
        <v>68288.34</v>
      </c>
      <c r="V2994" s="57">
        <v>-3645.6</v>
      </c>
      <c r="W2994" s="57">
        <v>64642.74</v>
      </c>
      <c r="X2994" s="57">
        <v>0</v>
      </c>
      <c r="Y2994" s="73">
        <v>43671</v>
      </c>
      <c r="Z2994" s="57">
        <v>-1978.93</v>
      </c>
      <c r="AA2994" s="57">
        <v>0</v>
      </c>
      <c r="AB2994" s="57">
        <v>62663.81</v>
      </c>
      <c r="AC2994" s="57">
        <v>0</v>
      </c>
      <c r="AD2994" s="56" t="s">
        <v>9255</v>
      </c>
      <c r="AE2994" s="57">
        <v>0</v>
      </c>
      <c r="AF2994" s="57">
        <v>0</v>
      </c>
      <c r="AG2994" s="57">
        <v>0</v>
      </c>
      <c r="AI2994"/>
      <c r="AJ2994"/>
    </row>
    <row r="2995" spans="1:36">
      <c r="A2995" s="56" t="s">
        <v>151</v>
      </c>
      <c r="B2995" s="56" t="s">
        <v>11427</v>
      </c>
      <c r="C2995" s="56">
        <v>2101010050</v>
      </c>
      <c r="D2995" s="56" t="s">
        <v>43</v>
      </c>
      <c r="E2995" s="56">
        <v>2101020050</v>
      </c>
      <c r="F2995" s="56">
        <v>5401010050</v>
      </c>
      <c r="G2995" s="56" t="s">
        <v>11623</v>
      </c>
      <c r="H2995" s="56">
        <v>400400</v>
      </c>
      <c r="I2995" s="56" t="s">
        <v>11624</v>
      </c>
      <c r="J2995" s="56" t="s">
        <v>6365</v>
      </c>
      <c r="K2995" s="56" t="s">
        <v>6366</v>
      </c>
      <c r="L2995" s="56" t="s">
        <v>7138</v>
      </c>
      <c r="M2995" s="73">
        <v>43738</v>
      </c>
      <c r="N2995" s="56"/>
      <c r="O2995" s="56"/>
      <c r="P2995" s="56" t="s">
        <v>156</v>
      </c>
      <c r="Q2995" s="56"/>
      <c r="R2995" s="56" t="s">
        <v>6010</v>
      </c>
      <c r="S2995" s="56" t="s">
        <v>11415</v>
      </c>
      <c r="T2995" s="56" t="s">
        <v>7140</v>
      </c>
      <c r="U2995" s="57">
        <v>11163.86</v>
      </c>
      <c r="V2995" s="57">
        <v>-595.99</v>
      </c>
      <c r="W2995" s="57">
        <v>10567.87</v>
      </c>
      <c r="X2995" s="57">
        <v>0</v>
      </c>
      <c r="Y2995" s="73">
        <v>43671</v>
      </c>
      <c r="Z2995" s="57">
        <v>-323.52</v>
      </c>
      <c r="AA2995" s="57">
        <v>0</v>
      </c>
      <c r="AB2995" s="57">
        <v>10244.35</v>
      </c>
      <c r="AC2995" s="57">
        <v>0</v>
      </c>
      <c r="AD2995" s="56" t="s">
        <v>9255</v>
      </c>
      <c r="AE2995" s="57">
        <v>0</v>
      </c>
      <c r="AF2995" s="57">
        <v>0</v>
      </c>
      <c r="AG2995" s="57">
        <v>0</v>
      </c>
      <c r="AI2995"/>
      <c r="AJ2995"/>
    </row>
    <row r="2996" spans="1:36">
      <c r="A2996" s="56" t="s">
        <v>151</v>
      </c>
      <c r="B2996" s="56" t="s">
        <v>11427</v>
      </c>
      <c r="C2996" s="56">
        <v>2101010050</v>
      </c>
      <c r="D2996" s="56" t="s">
        <v>43</v>
      </c>
      <c r="E2996" s="56">
        <v>2101020050</v>
      </c>
      <c r="F2996" s="56">
        <v>5401010050</v>
      </c>
      <c r="G2996" s="56" t="s">
        <v>11623</v>
      </c>
      <c r="H2996" s="56">
        <v>400400</v>
      </c>
      <c r="I2996" s="56" t="s">
        <v>11624</v>
      </c>
      <c r="J2996" s="56" t="s">
        <v>6367</v>
      </c>
      <c r="K2996" s="56" t="s">
        <v>6368</v>
      </c>
      <c r="L2996" s="56" t="s">
        <v>7138</v>
      </c>
      <c r="M2996" s="73">
        <v>43738</v>
      </c>
      <c r="N2996" s="56"/>
      <c r="O2996" s="56"/>
      <c r="P2996" s="56" t="s">
        <v>156</v>
      </c>
      <c r="Q2996" s="56"/>
      <c r="R2996" s="56" t="s">
        <v>6010</v>
      </c>
      <c r="S2996" s="56" t="s">
        <v>11415</v>
      </c>
      <c r="T2996" s="56" t="s">
        <v>7140</v>
      </c>
      <c r="U2996" s="57">
        <v>11163.86</v>
      </c>
      <c r="V2996" s="57">
        <v>-595.99</v>
      </c>
      <c r="W2996" s="57">
        <v>10567.87</v>
      </c>
      <c r="X2996" s="57">
        <v>0</v>
      </c>
      <c r="Y2996" s="73">
        <v>43671</v>
      </c>
      <c r="Z2996" s="57">
        <v>-323.52</v>
      </c>
      <c r="AA2996" s="57">
        <v>0</v>
      </c>
      <c r="AB2996" s="57">
        <v>10244.35</v>
      </c>
      <c r="AC2996" s="57">
        <v>0</v>
      </c>
      <c r="AD2996" s="56" t="s">
        <v>9255</v>
      </c>
      <c r="AE2996" s="57">
        <v>0</v>
      </c>
      <c r="AF2996" s="57">
        <v>0</v>
      </c>
      <c r="AG2996" s="57">
        <v>0</v>
      </c>
      <c r="AI2996"/>
      <c r="AJ2996"/>
    </row>
    <row r="2997" spans="1:36">
      <c r="A2997" s="56" t="s">
        <v>151</v>
      </c>
      <c r="B2997" s="56" t="s">
        <v>11427</v>
      </c>
      <c r="C2997" s="56">
        <v>2101010050</v>
      </c>
      <c r="D2997" s="56" t="s">
        <v>43</v>
      </c>
      <c r="E2997" s="56">
        <v>2101020050</v>
      </c>
      <c r="F2997" s="56">
        <v>5401010050</v>
      </c>
      <c r="G2997" s="56" t="s">
        <v>11623</v>
      </c>
      <c r="H2997" s="56">
        <v>400400</v>
      </c>
      <c r="I2997" s="56" t="s">
        <v>11624</v>
      </c>
      <c r="J2997" s="56" t="s">
        <v>6379</v>
      </c>
      <c r="K2997" s="56" t="s">
        <v>6380</v>
      </c>
      <c r="L2997" s="56" t="s">
        <v>7138</v>
      </c>
      <c r="M2997" s="73">
        <v>43738</v>
      </c>
      <c r="N2997" s="56"/>
      <c r="O2997" s="56"/>
      <c r="P2997" s="56" t="s">
        <v>156</v>
      </c>
      <c r="Q2997" s="56"/>
      <c r="R2997" s="56" t="s">
        <v>6010</v>
      </c>
      <c r="S2997" s="56" t="s">
        <v>11415</v>
      </c>
      <c r="T2997" s="56" t="s">
        <v>7140</v>
      </c>
      <c r="U2997" s="57">
        <v>182537.22</v>
      </c>
      <c r="V2997" s="57">
        <v>-9744.84</v>
      </c>
      <c r="W2997" s="57">
        <v>172792.38</v>
      </c>
      <c r="X2997" s="57">
        <v>0</v>
      </c>
      <c r="Y2997" s="73">
        <v>43671</v>
      </c>
      <c r="Z2997" s="57">
        <v>-5289.75</v>
      </c>
      <c r="AA2997" s="57">
        <v>0</v>
      </c>
      <c r="AB2997" s="57">
        <v>167502.63</v>
      </c>
      <c r="AC2997" s="57">
        <v>0</v>
      </c>
      <c r="AD2997" s="56" t="s">
        <v>9255</v>
      </c>
      <c r="AE2997" s="57">
        <v>0</v>
      </c>
      <c r="AF2997" s="57">
        <v>0</v>
      </c>
      <c r="AG2997" s="57">
        <v>0</v>
      </c>
      <c r="AI2997"/>
      <c r="AJ2997"/>
    </row>
    <row r="2998" spans="1:36">
      <c r="A2998" s="56" t="s">
        <v>151</v>
      </c>
      <c r="B2998" s="56" t="s">
        <v>11427</v>
      </c>
      <c r="C2998" s="56">
        <v>2101010050</v>
      </c>
      <c r="D2998" s="56" t="s">
        <v>43</v>
      </c>
      <c r="E2998" s="56">
        <v>2101020050</v>
      </c>
      <c r="F2998" s="56">
        <v>5401010050</v>
      </c>
      <c r="G2998" s="56" t="s">
        <v>11623</v>
      </c>
      <c r="H2998" s="56">
        <v>400400</v>
      </c>
      <c r="I2998" s="56" t="s">
        <v>11624</v>
      </c>
      <c r="J2998" s="56" t="s">
        <v>6381</v>
      </c>
      <c r="K2998" s="56" t="s">
        <v>6382</v>
      </c>
      <c r="L2998" s="56" t="s">
        <v>7138</v>
      </c>
      <c r="M2998" s="73">
        <v>43738</v>
      </c>
      <c r="N2998" s="56"/>
      <c r="O2998" s="56"/>
      <c r="P2998" s="56" t="s">
        <v>156</v>
      </c>
      <c r="Q2998" s="56"/>
      <c r="R2998" s="56" t="s">
        <v>6010</v>
      </c>
      <c r="S2998" s="56" t="s">
        <v>11415</v>
      </c>
      <c r="T2998" s="56" t="s">
        <v>7140</v>
      </c>
      <c r="U2998" s="57">
        <v>665557.80000000005</v>
      </c>
      <c r="V2998" s="57">
        <v>-35531.11</v>
      </c>
      <c r="W2998" s="57">
        <v>630026.68999999994</v>
      </c>
      <c r="X2998" s="57">
        <v>0</v>
      </c>
      <c r="Y2998" s="73">
        <v>43671</v>
      </c>
      <c r="Z2998" s="57">
        <v>-19287.22</v>
      </c>
      <c r="AA2998" s="57">
        <v>0</v>
      </c>
      <c r="AB2998" s="57">
        <v>610739.47</v>
      </c>
      <c r="AC2998" s="57">
        <v>0</v>
      </c>
      <c r="AD2998" s="56" t="s">
        <v>9255</v>
      </c>
      <c r="AE2998" s="57">
        <v>0</v>
      </c>
      <c r="AF2998" s="57">
        <v>0</v>
      </c>
      <c r="AG2998" s="57">
        <v>0</v>
      </c>
      <c r="AI2998"/>
      <c r="AJ2998"/>
    </row>
    <row r="2999" spans="1:36">
      <c r="A2999" s="56" t="s">
        <v>151</v>
      </c>
      <c r="B2999" s="56" t="s">
        <v>11427</v>
      </c>
      <c r="C2999" s="56">
        <v>2101010050</v>
      </c>
      <c r="D2999" s="56" t="s">
        <v>43</v>
      </c>
      <c r="E2999" s="56">
        <v>2101020050</v>
      </c>
      <c r="F2999" s="56">
        <v>5401010050</v>
      </c>
      <c r="G2999" s="56" t="s">
        <v>11623</v>
      </c>
      <c r="H2999" s="56">
        <v>400400</v>
      </c>
      <c r="I2999" s="56" t="s">
        <v>11624</v>
      </c>
      <c r="J2999" s="56" t="s">
        <v>6385</v>
      </c>
      <c r="K2999" s="56" t="s">
        <v>6386</v>
      </c>
      <c r="L2999" s="56" t="s">
        <v>7138</v>
      </c>
      <c r="M2999" s="73">
        <v>43738</v>
      </c>
      <c r="N2999" s="56"/>
      <c r="O2999" s="56"/>
      <c r="P2999" s="56" t="s">
        <v>7139</v>
      </c>
      <c r="Q2999" s="56"/>
      <c r="R2999" s="56" t="s">
        <v>6010</v>
      </c>
      <c r="S2999" s="56" t="s">
        <v>11415</v>
      </c>
      <c r="T2999" s="56" t="s">
        <v>7140</v>
      </c>
      <c r="U2999" s="57">
        <v>23844769.5</v>
      </c>
      <c r="V2999" s="57">
        <v>-1091105.82</v>
      </c>
      <c r="W2999" s="57">
        <v>22753663.68</v>
      </c>
      <c r="X2999" s="57">
        <v>0</v>
      </c>
      <c r="Y2999" s="73">
        <v>43671</v>
      </c>
      <c r="Z2999" s="57">
        <v>-592278.64</v>
      </c>
      <c r="AA2999" s="57">
        <v>0</v>
      </c>
      <c r="AB2999" s="57">
        <v>22161385.039999999</v>
      </c>
      <c r="AC2999" s="57">
        <v>0</v>
      </c>
      <c r="AD2999" s="56" t="s">
        <v>9255</v>
      </c>
      <c r="AE2999" s="57">
        <v>0</v>
      </c>
      <c r="AF2999" s="57">
        <v>0</v>
      </c>
      <c r="AG2999" s="57">
        <v>0</v>
      </c>
      <c r="AI2999"/>
      <c r="AJ2999"/>
    </row>
    <row r="3000" spans="1:36">
      <c r="A3000" s="56" t="s">
        <v>151</v>
      </c>
      <c r="B3000" s="56" t="s">
        <v>11427</v>
      </c>
      <c r="C3000" s="56">
        <v>2101010050</v>
      </c>
      <c r="D3000" s="56" t="s">
        <v>43</v>
      </c>
      <c r="E3000" s="56">
        <v>2101020050</v>
      </c>
      <c r="F3000" s="56">
        <v>5401010050</v>
      </c>
      <c r="G3000" s="56" t="s">
        <v>11623</v>
      </c>
      <c r="H3000" s="56">
        <v>400400</v>
      </c>
      <c r="I3000" s="56" t="s">
        <v>11624</v>
      </c>
      <c r="J3000" s="56" t="s">
        <v>6427</v>
      </c>
      <c r="K3000" s="56" t="s">
        <v>6428</v>
      </c>
      <c r="L3000" s="56" t="s">
        <v>7138</v>
      </c>
      <c r="M3000" s="73">
        <v>43738</v>
      </c>
      <c r="N3000" s="56"/>
      <c r="O3000" s="56"/>
      <c r="P3000" s="56" t="s">
        <v>7139</v>
      </c>
      <c r="Q3000" s="56"/>
      <c r="R3000" s="56" t="s">
        <v>6010</v>
      </c>
      <c r="S3000" s="56" t="s">
        <v>11415</v>
      </c>
      <c r="T3000" s="56" t="s">
        <v>7140</v>
      </c>
      <c r="U3000" s="57">
        <v>6965526.9800000004</v>
      </c>
      <c r="V3000" s="57">
        <v>-321841.24</v>
      </c>
      <c r="W3000" s="57">
        <v>6643685.7400000002</v>
      </c>
      <c r="X3000" s="57">
        <v>0</v>
      </c>
      <c r="Y3000" s="73">
        <v>43671</v>
      </c>
      <c r="Z3000" s="57">
        <v>-172930.89</v>
      </c>
      <c r="AA3000" s="57">
        <v>0</v>
      </c>
      <c r="AB3000" s="57">
        <v>6470754.8499999996</v>
      </c>
      <c r="AC3000" s="57">
        <v>0</v>
      </c>
      <c r="AD3000" s="56" t="s">
        <v>9255</v>
      </c>
      <c r="AE3000" s="57">
        <v>0</v>
      </c>
      <c r="AF3000" s="57">
        <v>0</v>
      </c>
      <c r="AG3000" s="57">
        <v>0</v>
      </c>
      <c r="AI3000"/>
      <c r="AJ3000"/>
    </row>
    <row r="3001" spans="1:36">
      <c r="A3001" s="56" t="s">
        <v>151</v>
      </c>
      <c r="B3001" s="56" t="s">
        <v>11427</v>
      </c>
      <c r="C3001" s="56">
        <v>2101010050</v>
      </c>
      <c r="D3001" s="56" t="s">
        <v>43</v>
      </c>
      <c r="E3001" s="56">
        <v>2101020050</v>
      </c>
      <c r="F3001" s="56">
        <v>5401010050</v>
      </c>
      <c r="G3001" s="56" t="s">
        <v>11623</v>
      </c>
      <c r="H3001" s="56">
        <v>400400</v>
      </c>
      <c r="I3001" s="56" t="s">
        <v>11624</v>
      </c>
      <c r="J3001" s="56" t="s">
        <v>6429</v>
      </c>
      <c r="K3001" s="56" t="s">
        <v>6430</v>
      </c>
      <c r="L3001" s="56" t="s">
        <v>7138</v>
      </c>
      <c r="M3001" s="73">
        <v>43738</v>
      </c>
      <c r="N3001" s="56"/>
      <c r="O3001" s="56"/>
      <c r="P3001" s="56" t="s">
        <v>7139</v>
      </c>
      <c r="Q3001" s="56"/>
      <c r="R3001" s="56" t="s">
        <v>6010</v>
      </c>
      <c r="S3001" s="56" t="s">
        <v>11415</v>
      </c>
      <c r="T3001" s="56" t="s">
        <v>7140</v>
      </c>
      <c r="U3001" s="57">
        <v>961136.38</v>
      </c>
      <c r="V3001" s="57">
        <v>-43980.36</v>
      </c>
      <c r="W3001" s="57">
        <v>917156.02</v>
      </c>
      <c r="X3001" s="57">
        <v>0</v>
      </c>
      <c r="Y3001" s="73">
        <v>43671</v>
      </c>
      <c r="Z3001" s="57">
        <v>-23873.599999999999</v>
      </c>
      <c r="AA3001" s="57">
        <v>0</v>
      </c>
      <c r="AB3001" s="57">
        <v>893282.42</v>
      </c>
      <c r="AC3001" s="57">
        <v>0</v>
      </c>
      <c r="AD3001" s="56" t="s">
        <v>9255</v>
      </c>
      <c r="AE3001" s="57">
        <v>0</v>
      </c>
      <c r="AF3001" s="57">
        <v>0</v>
      </c>
      <c r="AG3001" s="57">
        <v>0</v>
      </c>
      <c r="AI3001"/>
      <c r="AJ3001"/>
    </row>
    <row r="3002" spans="1:36">
      <c r="A3002" s="56" t="s">
        <v>151</v>
      </c>
      <c r="B3002" s="56" t="s">
        <v>11427</v>
      </c>
      <c r="C3002" s="56">
        <v>2101010050</v>
      </c>
      <c r="D3002" s="56" t="s">
        <v>43</v>
      </c>
      <c r="E3002" s="56">
        <v>2101020050</v>
      </c>
      <c r="F3002" s="56">
        <v>5401010050</v>
      </c>
      <c r="G3002" s="56" t="s">
        <v>11623</v>
      </c>
      <c r="H3002" s="56">
        <v>400400</v>
      </c>
      <c r="I3002" s="56" t="s">
        <v>11624</v>
      </c>
      <c r="J3002" s="56" t="s">
        <v>6431</v>
      </c>
      <c r="K3002" s="56" t="s">
        <v>6432</v>
      </c>
      <c r="L3002" s="56" t="s">
        <v>7138</v>
      </c>
      <c r="M3002" s="73">
        <v>43738</v>
      </c>
      <c r="N3002" s="56"/>
      <c r="O3002" s="56"/>
      <c r="P3002" s="56" t="s">
        <v>7139</v>
      </c>
      <c r="Q3002" s="56"/>
      <c r="R3002" s="56" t="s">
        <v>6010</v>
      </c>
      <c r="S3002" s="56" t="s">
        <v>11415</v>
      </c>
      <c r="T3002" s="56" t="s">
        <v>7140</v>
      </c>
      <c r="U3002" s="57">
        <v>539255.56999999995</v>
      </c>
      <c r="V3002" s="57">
        <v>-24675.64</v>
      </c>
      <c r="W3002" s="57">
        <v>514579.93</v>
      </c>
      <c r="X3002" s="57">
        <v>0</v>
      </c>
      <c r="Y3002" s="73">
        <v>43671</v>
      </c>
      <c r="Z3002" s="57">
        <v>-13394.53</v>
      </c>
      <c r="AA3002" s="57">
        <v>0</v>
      </c>
      <c r="AB3002" s="57">
        <v>501185.4</v>
      </c>
      <c r="AC3002" s="57">
        <v>0</v>
      </c>
      <c r="AD3002" s="56" t="s">
        <v>9255</v>
      </c>
      <c r="AE3002" s="57">
        <v>0</v>
      </c>
      <c r="AF3002" s="57">
        <v>0</v>
      </c>
      <c r="AG3002" s="57">
        <v>0</v>
      </c>
      <c r="AI3002"/>
      <c r="AJ3002"/>
    </row>
    <row r="3003" spans="1:36">
      <c r="A3003" s="56" t="s">
        <v>151</v>
      </c>
      <c r="B3003" s="56" t="s">
        <v>11427</v>
      </c>
      <c r="C3003" s="56">
        <v>2101010050</v>
      </c>
      <c r="D3003" s="56" t="s">
        <v>43</v>
      </c>
      <c r="E3003" s="56">
        <v>2101020050</v>
      </c>
      <c r="F3003" s="56">
        <v>5401010050</v>
      </c>
      <c r="G3003" s="56" t="s">
        <v>11623</v>
      </c>
      <c r="H3003" s="56">
        <v>400400</v>
      </c>
      <c r="I3003" s="56" t="s">
        <v>11624</v>
      </c>
      <c r="J3003" s="56" t="s">
        <v>6433</v>
      </c>
      <c r="K3003" s="56" t="s">
        <v>6434</v>
      </c>
      <c r="L3003" s="56" t="s">
        <v>7138</v>
      </c>
      <c r="M3003" s="73">
        <v>43738</v>
      </c>
      <c r="N3003" s="56"/>
      <c r="O3003" s="56"/>
      <c r="P3003" s="56" t="s">
        <v>7139</v>
      </c>
      <c r="Q3003" s="56"/>
      <c r="R3003" s="56" t="s">
        <v>6010</v>
      </c>
      <c r="S3003" s="56" t="s">
        <v>11415</v>
      </c>
      <c r="T3003" s="56" t="s">
        <v>7140</v>
      </c>
      <c r="U3003" s="57">
        <v>393859.32</v>
      </c>
      <c r="V3003" s="57">
        <v>-18022.490000000002</v>
      </c>
      <c r="W3003" s="57">
        <v>375836.83</v>
      </c>
      <c r="X3003" s="57">
        <v>0</v>
      </c>
      <c r="Y3003" s="73">
        <v>43671</v>
      </c>
      <c r="Z3003" s="57">
        <v>-9783.0499999999993</v>
      </c>
      <c r="AA3003" s="57">
        <v>0</v>
      </c>
      <c r="AB3003" s="57">
        <v>366053.78</v>
      </c>
      <c r="AC3003" s="57">
        <v>0</v>
      </c>
      <c r="AD3003" s="56" t="s">
        <v>9255</v>
      </c>
      <c r="AE3003" s="57">
        <v>0</v>
      </c>
      <c r="AF3003" s="57">
        <v>0</v>
      </c>
      <c r="AG3003" s="57">
        <v>0</v>
      </c>
      <c r="AI3003"/>
      <c r="AJ3003"/>
    </row>
    <row r="3004" spans="1:36">
      <c r="A3004" s="56" t="s">
        <v>151</v>
      </c>
      <c r="B3004" s="56" t="s">
        <v>11427</v>
      </c>
      <c r="C3004" s="56">
        <v>2101010050</v>
      </c>
      <c r="D3004" s="56" t="s">
        <v>43</v>
      </c>
      <c r="E3004" s="56">
        <v>2101020050</v>
      </c>
      <c r="F3004" s="56">
        <v>5401010050</v>
      </c>
      <c r="G3004" s="56" t="s">
        <v>11623</v>
      </c>
      <c r="H3004" s="56">
        <v>400400</v>
      </c>
      <c r="I3004" s="56" t="s">
        <v>11624</v>
      </c>
      <c r="J3004" s="56" t="s">
        <v>6441</v>
      </c>
      <c r="K3004" s="56" t="s">
        <v>6442</v>
      </c>
      <c r="L3004" s="56" t="s">
        <v>7138</v>
      </c>
      <c r="M3004" s="73">
        <v>43738</v>
      </c>
      <c r="N3004" s="56"/>
      <c r="O3004" s="56"/>
      <c r="P3004" s="56" t="s">
        <v>7139</v>
      </c>
      <c r="Q3004" s="56"/>
      <c r="R3004" s="56" t="s">
        <v>6010</v>
      </c>
      <c r="S3004" s="56" t="s">
        <v>11415</v>
      </c>
      <c r="T3004" s="56" t="s">
        <v>7140</v>
      </c>
      <c r="U3004" s="57">
        <v>3149309.88</v>
      </c>
      <c r="V3004" s="57">
        <v>-144108.35</v>
      </c>
      <c r="W3004" s="57">
        <v>3005201.53</v>
      </c>
      <c r="X3004" s="57">
        <v>0</v>
      </c>
      <c r="Y3004" s="73">
        <v>43671</v>
      </c>
      <c r="Z3004" s="57">
        <v>-78225.5</v>
      </c>
      <c r="AA3004" s="57">
        <v>0</v>
      </c>
      <c r="AB3004" s="57">
        <v>2926976.03</v>
      </c>
      <c r="AC3004" s="57">
        <v>0</v>
      </c>
      <c r="AD3004" s="56" t="s">
        <v>9255</v>
      </c>
      <c r="AE3004" s="57">
        <v>0</v>
      </c>
      <c r="AF3004" s="57">
        <v>0</v>
      </c>
      <c r="AG3004" s="57">
        <v>0</v>
      </c>
      <c r="AI3004"/>
      <c r="AJ3004"/>
    </row>
    <row r="3005" spans="1:36">
      <c r="A3005" s="56" t="s">
        <v>151</v>
      </c>
      <c r="B3005" s="56" t="s">
        <v>11427</v>
      </c>
      <c r="C3005" s="56">
        <v>2101010050</v>
      </c>
      <c r="D3005" s="56" t="s">
        <v>43</v>
      </c>
      <c r="E3005" s="56">
        <v>2101020050</v>
      </c>
      <c r="F3005" s="56">
        <v>5401010050</v>
      </c>
      <c r="G3005" s="56" t="s">
        <v>11623</v>
      </c>
      <c r="H3005" s="56">
        <v>400400</v>
      </c>
      <c r="I3005" s="56" t="s">
        <v>11624</v>
      </c>
      <c r="J3005" s="56" t="s">
        <v>6443</v>
      </c>
      <c r="K3005" s="56" t="s">
        <v>6444</v>
      </c>
      <c r="L3005" s="56" t="s">
        <v>7138</v>
      </c>
      <c r="M3005" s="73">
        <v>43738</v>
      </c>
      <c r="N3005" s="56"/>
      <c r="O3005" s="56"/>
      <c r="P3005" s="56" t="s">
        <v>7139</v>
      </c>
      <c r="Q3005" s="56"/>
      <c r="R3005" s="56" t="s">
        <v>6010</v>
      </c>
      <c r="S3005" s="56" t="s">
        <v>11415</v>
      </c>
      <c r="T3005" s="56" t="s">
        <v>7140</v>
      </c>
      <c r="U3005" s="57">
        <v>13111498.18</v>
      </c>
      <c r="V3005" s="57">
        <v>-599965.21</v>
      </c>
      <c r="W3005" s="57">
        <v>12511532.970000001</v>
      </c>
      <c r="X3005" s="57">
        <v>0</v>
      </c>
      <c r="Y3005" s="73">
        <v>43671</v>
      </c>
      <c r="Z3005" s="57">
        <v>-325675.63</v>
      </c>
      <c r="AA3005" s="57">
        <v>0</v>
      </c>
      <c r="AB3005" s="57">
        <v>12185857.34</v>
      </c>
      <c r="AC3005" s="57">
        <v>0</v>
      </c>
      <c r="AD3005" s="56" t="s">
        <v>9255</v>
      </c>
      <c r="AE3005" s="57">
        <v>0</v>
      </c>
      <c r="AF3005" s="57">
        <v>0</v>
      </c>
      <c r="AG3005" s="57">
        <v>0</v>
      </c>
      <c r="AI3005"/>
      <c r="AJ3005"/>
    </row>
    <row r="3006" spans="1:36">
      <c r="A3006" s="56" t="s">
        <v>151</v>
      </c>
      <c r="B3006" s="56" t="s">
        <v>11427</v>
      </c>
      <c r="C3006" s="56">
        <v>2101010050</v>
      </c>
      <c r="D3006" s="56" t="s">
        <v>43</v>
      </c>
      <c r="E3006" s="56">
        <v>2101020050</v>
      </c>
      <c r="F3006" s="56">
        <v>5401010050</v>
      </c>
      <c r="G3006" s="56" t="s">
        <v>11623</v>
      </c>
      <c r="H3006" s="56">
        <v>400400</v>
      </c>
      <c r="I3006" s="56" t="s">
        <v>11624</v>
      </c>
      <c r="J3006" s="56" t="s">
        <v>6447</v>
      </c>
      <c r="K3006" s="56" t="s">
        <v>6448</v>
      </c>
      <c r="L3006" s="56" t="s">
        <v>7138</v>
      </c>
      <c r="M3006" s="73">
        <v>43738</v>
      </c>
      <c r="N3006" s="56"/>
      <c r="O3006" s="56"/>
      <c r="P3006" s="56" t="s">
        <v>7139</v>
      </c>
      <c r="Q3006" s="56"/>
      <c r="R3006" s="56" t="s">
        <v>6010</v>
      </c>
      <c r="S3006" s="56" t="s">
        <v>11415</v>
      </c>
      <c r="T3006" s="56" t="s">
        <v>7140</v>
      </c>
      <c r="U3006" s="57">
        <v>5745286.8799999999</v>
      </c>
      <c r="V3006" s="57">
        <v>-262896.90000000002</v>
      </c>
      <c r="W3006" s="57">
        <v>5482389.9800000004</v>
      </c>
      <c r="X3006" s="57">
        <v>0</v>
      </c>
      <c r="Y3006" s="73">
        <v>43671</v>
      </c>
      <c r="Z3006" s="57">
        <v>-142706.79999999999</v>
      </c>
      <c r="AA3006" s="57">
        <v>0</v>
      </c>
      <c r="AB3006" s="57">
        <v>5339683.18</v>
      </c>
      <c r="AC3006" s="57">
        <v>0</v>
      </c>
      <c r="AD3006" s="56" t="s">
        <v>9255</v>
      </c>
      <c r="AE3006" s="57">
        <v>0</v>
      </c>
      <c r="AF3006" s="57">
        <v>0</v>
      </c>
      <c r="AG3006" s="57">
        <v>0</v>
      </c>
      <c r="AI3006"/>
      <c r="AJ3006"/>
    </row>
    <row r="3007" spans="1:36">
      <c r="A3007" s="56" t="s">
        <v>151</v>
      </c>
      <c r="B3007" s="56" t="s">
        <v>11427</v>
      </c>
      <c r="C3007" s="56">
        <v>2101010050</v>
      </c>
      <c r="D3007" s="56" t="s">
        <v>43</v>
      </c>
      <c r="E3007" s="56">
        <v>2101020050</v>
      </c>
      <c r="F3007" s="56">
        <v>5401010050</v>
      </c>
      <c r="G3007" s="56" t="s">
        <v>11623</v>
      </c>
      <c r="H3007" s="56">
        <v>400400</v>
      </c>
      <c r="I3007" s="56" t="s">
        <v>11624</v>
      </c>
      <c r="J3007" s="56" t="s">
        <v>6449</v>
      </c>
      <c r="K3007" s="56" t="s">
        <v>6450</v>
      </c>
      <c r="L3007" s="56" t="s">
        <v>7138</v>
      </c>
      <c r="M3007" s="73">
        <v>43738</v>
      </c>
      <c r="N3007" s="56"/>
      <c r="O3007" s="56"/>
      <c r="P3007" s="56" t="s">
        <v>7139</v>
      </c>
      <c r="Q3007" s="56"/>
      <c r="R3007" s="56" t="s">
        <v>6010</v>
      </c>
      <c r="S3007" s="56" t="s">
        <v>11415</v>
      </c>
      <c r="T3007" s="56" t="s">
        <v>7140</v>
      </c>
      <c r="U3007" s="57">
        <v>1235507.7</v>
      </c>
      <c r="V3007" s="57">
        <v>-56535.24</v>
      </c>
      <c r="W3007" s="57">
        <v>1178972.46</v>
      </c>
      <c r="X3007" s="57">
        <v>0</v>
      </c>
      <c r="Y3007" s="73">
        <v>43671</v>
      </c>
      <c r="Z3007" s="57">
        <v>-30688.69</v>
      </c>
      <c r="AA3007" s="57">
        <v>0</v>
      </c>
      <c r="AB3007" s="57">
        <v>1148283.77</v>
      </c>
      <c r="AC3007" s="57">
        <v>0</v>
      </c>
      <c r="AD3007" s="56" t="s">
        <v>9255</v>
      </c>
      <c r="AE3007" s="57">
        <v>0</v>
      </c>
      <c r="AF3007" s="57">
        <v>0</v>
      </c>
      <c r="AG3007" s="57">
        <v>0</v>
      </c>
      <c r="AI3007"/>
      <c r="AJ3007"/>
    </row>
    <row r="3008" spans="1:36">
      <c r="A3008" s="56" t="s">
        <v>151</v>
      </c>
      <c r="B3008" s="56" t="s">
        <v>11427</v>
      </c>
      <c r="C3008" s="56">
        <v>2101010050</v>
      </c>
      <c r="D3008" s="56" t="s">
        <v>43</v>
      </c>
      <c r="E3008" s="56">
        <v>2101020050</v>
      </c>
      <c r="F3008" s="56">
        <v>5401010050</v>
      </c>
      <c r="G3008" s="56" t="s">
        <v>11623</v>
      </c>
      <c r="H3008" s="56">
        <v>400400</v>
      </c>
      <c r="I3008" s="56" t="s">
        <v>11624</v>
      </c>
      <c r="J3008" s="56" t="s">
        <v>6451</v>
      </c>
      <c r="K3008" s="56" t="s">
        <v>6452</v>
      </c>
      <c r="L3008" s="56" t="s">
        <v>7138</v>
      </c>
      <c r="M3008" s="73">
        <v>43738</v>
      </c>
      <c r="N3008" s="56"/>
      <c r="O3008" s="56"/>
      <c r="P3008" s="56" t="s">
        <v>7139</v>
      </c>
      <c r="Q3008" s="56"/>
      <c r="R3008" s="56" t="s">
        <v>6010</v>
      </c>
      <c r="S3008" s="56" t="s">
        <v>11415</v>
      </c>
      <c r="T3008" s="56" t="s">
        <v>7140</v>
      </c>
      <c r="U3008" s="57">
        <v>4236683.7</v>
      </c>
      <c r="V3008" s="57">
        <v>-196685.5</v>
      </c>
      <c r="W3008" s="57">
        <v>4039998.2</v>
      </c>
      <c r="X3008" s="57">
        <v>0</v>
      </c>
      <c r="Y3008" s="73">
        <v>43671</v>
      </c>
      <c r="Z3008" s="57">
        <v>-105157.23</v>
      </c>
      <c r="AA3008" s="57">
        <v>0</v>
      </c>
      <c r="AB3008" s="57">
        <v>3934840.97</v>
      </c>
      <c r="AC3008" s="57">
        <v>0</v>
      </c>
      <c r="AD3008" s="56" t="s">
        <v>9255</v>
      </c>
      <c r="AE3008" s="57">
        <v>0</v>
      </c>
      <c r="AF3008" s="57">
        <v>0</v>
      </c>
      <c r="AG3008" s="57">
        <v>0</v>
      </c>
      <c r="AI3008"/>
      <c r="AJ3008"/>
    </row>
    <row r="3009" spans="1:36">
      <c r="A3009" s="56" t="s">
        <v>151</v>
      </c>
      <c r="B3009" s="56" t="s">
        <v>11427</v>
      </c>
      <c r="C3009" s="56">
        <v>2101010050</v>
      </c>
      <c r="D3009" s="56" t="s">
        <v>43</v>
      </c>
      <c r="E3009" s="56">
        <v>2101020050</v>
      </c>
      <c r="F3009" s="56">
        <v>5401010050</v>
      </c>
      <c r="G3009" s="56" t="s">
        <v>11623</v>
      </c>
      <c r="H3009" s="56">
        <v>400400</v>
      </c>
      <c r="I3009" s="56" t="s">
        <v>11624</v>
      </c>
      <c r="J3009" s="56" t="s">
        <v>6460</v>
      </c>
      <c r="K3009" s="56" t="s">
        <v>6461</v>
      </c>
      <c r="L3009" s="56" t="s">
        <v>7138</v>
      </c>
      <c r="M3009" s="73">
        <v>43738</v>
      </c>
      <c r="N3009" s="56"/>
      <c r="O3009" s="56"/>
      <c r="P3009" s="56" t="s">
        <v>156</v>
      </c>
      <c r="Q3009" s="56"/>
      <c r="R3009" s="56" t="s">
        <v>6010</v>
      </c>
      <c r="S3009" s="56" t="s">
        <v>11415</v>
      </c>
      <c r="T3009" s="56" t="s">
        <v>7140</v>
      </c>
      <c r="U3009" s="57">
        <v>19119578.23</v>
      </c>
      <c r="V3009" s="57">
        <v>-1031709.29</v>
      </c>
      <c r="W3009" s="57">
        <v>18087868.940000001</v>
      </c>
      <c r="X3009" s="57">
        <v>0</v>
      </c>
      <c r="Y3009" s="73">
        <v>43671</v>
      </c>
      <c r="Z3009" s="57">
        <v>-553711.17000000004</v>
      </c>
      <c r="AA3009" s="57">
        <v>0</v>
      </c>
      <c r="AB3009" s="57">
        <v>17534157.77</v>
      </c>
      <c r="AC3009" s="57">
        <v>0</v>
      </c>
      <c r="AD3009" s="56" t="s">
        <v>9255</v>
      </c>
      <c r="AE3009" s="57">
        <v>0</v>
      </c>
      <c r="AF3009" s="57">
        <v>0</v>
      </c>
      <c r="AG3009" s="57">
        <v>0</v>
      </c>
      <c r="AI3009"/>
      <c r="AJ3009"/>
    </row>
    <row r="3010" spans="1:36">
      <c r="A3010" s="56" t="s">
        <v>48</v>
      </c>
      <c r="B3010" s="56" t="s">
        <v>11459</v>
      </c>
      <c r="C3010" s="56">
        <v>2101010020</v>
      </c>
      <c r="D3010" s="56" t="s">
        <v>38</v>
      </c>
      <c r="E3010" s="56">
        <v>2101020020</v>
      </c>
      <c r="F3010" s="56">
        <v>5401010020</v>
      </c>
      <c r="G3010" s="56" t="s">
        <v>11428</v>
      </c>
      <c r="H3010" s="56">
        <v>400301</v>
      </c>
      <c r="I3010" s="56" t="s">
        <v>11462</v>
      </c>
      <c r="J3010" s="56" t="s">
        <v>5117</v>
      </c>
      <c r="K3010" s="56" t="s">
        <v>5118</v>
      </c>
      <c r="L3010" s="56" t="s">
        <v>7138</v>
      </c>
      <c r="M3010" s="73">
        <v>40422</v>
      </c>
      <c r="N3010" s="56"/>
      <c r="O3010" s="56"/>
      <c r="P3010" s="56" t="s">
        <v>7139</v>
      </c>
      <c r="Q3010" s="56"/>
      <c r="R3010" s="56" t="s">
        <v>18</v>
      </c>
      <c r="S3010" s="56" t="s">
        <v>11415</v>
      </c>
      <c r="T3010" s="56" t="s">
        <v>7140</v>
      </c>
      <c r="U3010" s="57">
        <v>6092879</v>
      </c>
      <c r="V3010" s="57">
        <v>-1965373</v>
      </c>
      <c r="W3010" s="57">
        <v>4127506</v>
      </c>
      <c r="X3010" s="57">
        <v>0</v>
      </c>
      <c r="Y3010" s="73">
        <v>40422</v>
      </c>
      <c r="Z3010" s="57">
        <v>-143255.46</v>
      </c>
      <c r="AA3010" s="57">
        <v>0</v>
      </c>
      <c r="AB3010" s="57">
        <v>3984250.54</v>
      </c>
      <c r="AC3010" s="57">
        <v>0</v>
      </c>
      <c r="AD3010" s="56" t="s">
        <v>9255</v>
      </c>
      <c r="AE3010" s="57">
        <v>0</v>
      </c>
      <c r="AF3010" s="57">
        <v>0</v>
      </c>
      <c r="AG3010" s="57">
        <v>0</v>
      </c>
      <c r="AI3010"/>
      <c r="AJ3010"/>
    </row>
    <row r="3011" spans="1:36">
      <c r="A3011" s="56" t="s">
        <v>48</v>
      </c>
      <c r="B3011" s="56" t="s">
        <v>11459</v>
      </c>
      <c r="C3011" s="56">
        <v>2101010020</v>
      </c>
      <c r="D3011" s="56" t="s">
        <v>38</v>
      </c>
      <c r="E3011" s="56">
        <v>2101020020</v>
      </c>
      <c r="F3011" s="56">
        <v>5401010020</v>
      </c>
      <c r="G3011" s="56" t="s">
        <v>11428</v>
      </c>
      <c r="H3011" s="56">
        <v>400301</v>
      </c>
      <c r="I3011" s="56" t="s">
        <v>11462</v>
      </c>
      <c r="J3011" s="56" t="s">
        <v>5119</v>
      </c>
      <c r="K3011" s="56" t="s">
        <v>1488</v>
      </c>
      <c r="L3011" s="56" t="s">
        <v>7138</v>
      </c>
      <c r="M3011" s="73">
        <v>40422</v>
      </c>
      <c r="N3011" s="56"/>
      <c r="O3011" s="56"/>
      <c r="P3011" s="56" t="s">
        <v>7139</v>
      </c>
      <c r="Q3011" s="56"/>
      <c r="R3011" s="56" t="s">
        <v>18</v>
      </c>
      <c r="S3011" s="56" t="s">
        <v>11415</v>
      </c>
      <c r="T3011" s="56" t="s">
        <v>7140</v>
      </c>
      <c r="U3011" s="57">
        <v>28345680</v>
      </c>
      <c r="V3011" s="57">
        <v>-9143613.4900000002</v>
      </c>
      <c r="W3011" s="57">
        <v>19202066.510000002</v>
      </c>
      <c r="X3011" s="57">
        <v>0</v>
      </c>
      <c r="Y3011" s="73">
        <v>40422</v>
      </c>
      <c r="Z3011" s="57">
        <v>-666455.43999999994</v>
      </c>
      <c r="AA3011" s="57">
        <v>0</v>
      </c>
      <c r="AB3011" s="57">
        <v>18535611.07</v>
      </c>
      <c r="AC3011" s="57">
        <v>0</v>
      </c>
      <c r="AD3011" s="56" t="s">
        <v>9255</v>
      </c>
      <c r="AE3011" s="57">
        <v>0</v>
      </c>
      <c r="AF3011" s="57">
        <v>0</v>
      </c>
      <c r="AG3011" s="57">
        <v>0</v>
      </c>
      <c r="AI3011"/>
      <c r="AJ3011"/>
    </row>
    <row r="3012" spans="1:36">
      <c r="A3012" s="56" t="s">
        <v>48</v>
      </c>
      <c r="B3012" s="56" t="s">
        <v>11459</v>
      </c>
      <c r="C3012" s="56">
        <v>2101010020</v>
      </c>
      <c r="D3012" s="56" t="s">
        <v>38</v>
      </c>
      <c r="E3012" s="56">
        <v>2101020020</v>
      </c>
      <c r="F3012" s="56">
        <v>5401010020</v>
      </c>
      <c r="G3012" s="56" t="s">
        <v>11428</v>
      </c>
      <c r="H3012" s="56">
        <v>400302</v>
      </c>
      <c r="I3012" s="56" t="s">
        <v>11463</v>
      </c>
      <c r="J3012" s="56" t="s">
        <v>5374</v>
      </c>
      <c r="K3012" s="56" t="s">
        <v>1488</v>
      </c>
      <c r="L3012" s="56" t="s">
        <v>7138</v>
      </c>
      <c r="M3012" s="73">
        <v>40542</v>
      </c>
      <c r="N3012" s="56"/>
      <c r="O3012" s="56"/>
      <c r="P3012" s="56" t="s">
        <v>7139</v>
      </c>
      <c r="Q3012" s="56"/>
      <c r="R3012" s="56" t="s">
        <v>18</v>
      </c>
      <c r="S3012" s="56" t="s">
        <v>11415</v>
      </c>
      <c r="T3012" s="56" t="s">
        <v>7140</v>
      </c>
      <c r="U3012" s="57">
        <v>29809134</v>
      </c>
      <c r="V3012" s="57">
        <v>-9298866.3200000003</v>
      </c>
      <c r="W3012" s="57">
        <v>20510267.68</v>
      </c>
      <c r="X3012" s="57">
        <v>0</v>
      </c>
      <c r="Y3012" s="73">
        <v>40542</v>
      </c>
      <c r="Z3012" s="57">
        <v>-703267.67</v>
      </c>
      <c r="AA3012" s="57">
        <v>0</v>
      </c>
      <c r="AB3012" s="57">
        <v>19807000.010000002</v>
      </c>
      <c r="AC3012" s="57">
        <v>0</v>
      </c>
      <c r="AD3012" s="56" t="s">
        <v>9255</v>
      </c>
      <c r="AE3012" s="57">
        <v>0</v>
      </c>
      <c r="AF3012" s="57">
        <v>0</v>
      </c>
      <c r="AG3012" s="57">
        <v>0</v>
      </c>
      <c r="AI3012"/>
      <c r="AJ3012"/>
    </row>
    <row r="3013" spans="1:36">
      <c r="A3013" s="56" t="s">
        <v>48</v>
      </c>
      <c r="B3013" s="56" t="s">
        <v>11459</v>
      </c>
      <c r="C3013" s="56">
        <v>2101010020</v>
      </c>
      <c r="D3013" s="56" t="s">
        <v>38</v>
      </c>
      <c r="E3013" s="56">
        <v>2101020020</v>
      </c>
      <c r="F3013" s="56">
        <v>5401010020</v>
      </c>
      <c r="G3013" s="56" t="s">
        <v>11428</v>
      </c>
      <c r="H3013" s="56">
        <v>400302</v>
      </c>
      <c r="I3013" s="56" t="s">
        <v>11463</v>
      </c>
      <c r="J3013" s="56" t="s">
        <v>5375</v>
      </c>
      <c r="K3013" s="56" t="s">
        <v>5118</v>
      </c>
      <c r="L3013" s="56" t="s">
        <v>7138</v>
      </c>
      <c r="M3013" s="73">
        <v>40542</v>
      </c>
      <c r="N3013" s="56"/>
      <c r="O3013" s="56"/>
      <c r="P3013" s="56" t="s">
        <v>7139</v>
      </c>
      <c r="Q3013" s="56"/>
      <c r="R3013" s="56" t="s">
        <v>18</v>
      </c>
      <c r="S3013" s="56" t="s">
        <v>11415</v>
      </c>
      <c r="T3013" s="56" t="s">
        <v>7140</v>
      </c>
      <c r="U3013" s="57">
        <v>6616379</v>
      </c>
      <c r="V3013" s="57">
        <v>-2063958.82</v>
      </c>
      <c r="W3013" s="57">
        <v>4552420.18</v>
      </c>
      <c r="X3013" s="57">
        <v>0</v>
      </c>
      <c r="Y3013" s="73">
        <v>40542</v>
      </c>
      <c r="Z3013" s="57">
        <v>-156095.96</v>
      </c>
      <c r="AA3013" s="57">
        <v>0</v>
      </c>
      <c r="AB3013" s="57">
        <v>4396324.22</v>
      </c>
      <c r="AC3013" s="57">
        <v>0</v>
      </c>
      <c r="AD3013" s="56" t="s">
        <v>9255</v>
      </c>
      <c r="AE3013" s="57">
        <v>0</v>
      </c>
      <c r="AF3013" s="57">
        <v>0</v>
      </c>
      <c r="AG3013" s="57">
        <v>0</v>
      </c>
      <c r="AI3013"/>
      <c r="AJ3013"/>
    </row>
    <row r="3014" spans="1:36">
      <c r="A3014" s="56" t="s">
        <v>48</v>
      </c>
      <c r="B3014" s="56" t="s">
        <v>11459</v>
      </c>
      <c r="C3014" s="56">
        <v>2101010020</v>
      </c>
      <c r="D3014" s="56" t="s">
        <v>38</v>
      </c>
      <c r="E3014" s="56">
        <v>2101020020</v>
      </c>
      <c r="F3014" s="56">
        <v>5401010020</v>
      </c>
      <c r="G3014" s="56" t="s">
        <v>11428</v>
      </c>
      <c r="H3014" s="56">
        <v>400302</v>
      </c>
      <c r="I3014" s="56" t="s">
        <v>11463</v>
      </c>
      <c r="J3014" s="56" t="s">
        <v>5376</v>
      </c>
      <c r="K3014" s="56" t="s">
        <v>5377</v>
      </c>
      <c r="L3014" s="56" t="s">
        <v>7138</v>
      </c>
      <c r="M3014" s="73">
        <v>40542</v>
      </c>
      <c r="N3014" s="56"/>
      <c r="O3014" s="56"/>
      <c r="P3014" s="56" t="s">
        <v>7139</v>
      </c>
      <c r="Q3014" s="56"/>
      <c r="R3014" s="56" t="s">
        <v>18</v>
      </c>
      <c r="S3014" s="56" t="s">
        <v>11415</v>
      </c>
      <c r="T3014" s="56" t="s">
        <v>7140</v>
      </c>
      <c r="U3014" s="57">
        <v>44856806</v>
      </c>
      <c r="V3014" s="57">
        <v>-13992941.16</v>
      </c>
      <c r="W3014" s="57">
        <v>30863864.84</v>
      </c>
      <c r="X3014" s="57">
        <v>0</v>
      </c>
      <c r="Y3014" s="73">
        <v>40542</v>
      </c>
      <c r="Z3014" s="57">
        <v>-1058277.67</v>
      </c>
      <c r="AA3014" s="57">
        <v>0</v>
      </c>
      <c r="AB3014" s="57">
        <v>29805587.170000002</v>
      </c>
      <c r="AC3014" s="57">
        <v>0</v>
      </c>
      <c r="AD3014" s="56" t="s">
        <v>9255</v>
      </c>
      <c r="AE3014" s="57">
        <v>0</v>
      </c>
      <c r="AF3014" s="57">
        <v>0</v>
      </c>
      <c r="AG3014" s="57">
        <v>0</v>
      </c>
      <c r="AI3014"/>
      <c r="AJ3014"/>
    </row>
    <row r="3015" spans="1:36">
      <c r="A3015" s="56" t="s">
        <v>48</v>
      </c>
      <c r="B3015" s="56" t="s">
        <v>11459</v>
      </c>
      <c r="C3015" s="56">
        <v>2101010020</v>
      </c>
      <c r="D3015" s="56" t="s">
        <v>38</v>
      </c>
      <c r="E3015" s="56">
        <v>2101020020</v>
      </c>
      <c r="F3015" s="56">
        <v>5401010020</v>
      </c>
      <c r="G3015" s="56" t="s">
        <v>11428</v>
      </c>
      <c r="H3015" s="56">
        <v>400302</v>
      </c>
      <c r="I3015" s="56" t="s">
        <v>11463</v>
      </c>
      <c r="J3015" s="56" t="s">
        <v>5378</v>
      </c>
      <c r="K3015" s="56" t="s">
        <v>5379</v>
      </c>
      <c r="L3015" s="56" t="s">
        <v>7138</v>
      </c>
      <c r="M3015" s="73">
        <v>40542</v>
      </c>
      <c r="N3015" s="56"/>
      <c r="O3015" s="56"/>
      <c r="P3015" s="56" t="s">
        <v>7139</v>
      </c>
      <c r="Q3015" s="56"/>
      <c r="R3015" s="56" t="s">
        <v>18</v>
      </c>
      <c r="S3015" s="56" t="s">
        <v>11415</v>
      </c>
      <c r="T3015" s="56" t="s">
        <v>7140</v>
      </c>
      <c r="U3015" s="57">
        <v>3319404</v>
      </c>
      <c r="V3015" s="57">
        <v>-1035477.63</v>
      </c>
      <c r="W3015" s="57">
        <v>2283926.37</v>
      </c>
      <c r="X3015" s="57">
        <v>0</v>
      </c>
      <c r="Y3015" s="73">
        <v>40542</v>
      </c>
      <c r="Z3015" s="57">
        <v>-78312.56</v>
      </c>
      <c r="AA3015" s="57">
        <v>0</v>
      </c>
      <c r="AB3015" s="57">
        <v>2205613.81</v>
      </c>
      <c r="AC3015" s="57">
        <v>0</v>
      </c>
      <c r="AD3015" s="56" t="s">
        <v>9255</v>
      </c>
      <c r="AE3015" s="57">
        <v>0</v>
      </c>
      <c r="AF3015" s="57">
        <v>0</v>
      </c>
      <c r="AG3015" s="57">
        <v>0</v>
      </c>
      <c r="AI3015"/>
      <c r="AJ3015"/>
    </row>
    <row r="3016" spans="1:36">
      <c r="A3016" s="56" t="s">
        <v>48</v>
      </c>
      <c r="B3016" s="56" t="s">
        <v>11459</v>
      </c>
      <c r="C3016" s="56">
        <v>2101010020</v>
      </c>
      <c r="D3016" s="56" t="s">
        <v>38</v>
      </c>
      <c r="E3016" s="56">
        <v>2101020020</v>
      </c>
      <c r="F3016" s="56">
        <v>5401010020</v>
      </c>
      <c r="G3016" s="56" t="s">
        <v>11428</v>
      </c>
      <c r="H3016" s="56">
        <v>400303</v>
      </c>
      <c r="I3016" s="56" t="s">
        <v>11464</v>
      </c>
      <c r="J3016" s="56" t="s">
        <v>5655</v>
      </c>
      <c r="K3016" s="56" t="s">
        <v>5377</v>
      </c>
      <c r="L3016" s="56" t="s">
        <v>7138</v>
      </c>
      <c r="M3016" s="73">
        <v>40672</v>
      </c>
      <c r="N3016" s="56"/>
      <c r="O3016" s="56"/>
      <c r="P3016" s="56" t="s">
        <v>7139</v>
      </c>
      <c r="Q3016" s="56"/>
      <c r="R3016" s="56" t="s">
        <v>18</v>
      </c>
      <c r="S3016" s="56" t="s">
        <v>11415</v>
      </c>
      <c r="T3016" s="56" t="s">
        <v>7140</v>
      </c>
      <c r="U3016" s="57">
        <v>46316870</v>
      </c>
      <c r="V3016" s="57">
        <v>-13915146.300000001</v>
      </c>
      <c r="W3016" s="57">
        <v>32401723.699999999</v>
      </c>
      <c r="X3016" s="57">
        <v>0</v>
      </c>
      <c r="Y3016" s="73">
        <v>40672</v>
      </c>
      <c r="Z3016" s="57">
        <v>-1096778.43</v>
      </c>
      <c r="AA3016" s="57">
        <v>0</v>
      </c>
      <c r="AB3016" s="57">
        <v>31304945.27</v>
      </c>
      <c r="AC3016" s="57">
        <v>0</v>
      </c>
      <c r="AD3016" s="56" t="s">
        <v>9255</v>
      </c>
      <c r="AE3016" s="57">
        <v>0</v>
      </c>
      <c r="AF3016" s="57">
        <v>0</v>
      </c>
      <c r="AG3016" s="57">
        <v>0</v>
      </c>
      <c r="AI3016"/>
      <c r="AJ3016"/>
    </row>
    <row r="3017" spans="1:36">
      <c r="A3017" s="56" t="s">
        <v>48</v>
      </c>
      <c r="B3017" s="56" t="s">
        <v>11459</v>
      </c>
      <c r="C3017" s="56">
        <v>2101010020</v>
      </c>
      <c r="D3017" s="56" t="s">
        <v>38</v>
      </c>
      <c r="E3017" s="56">
        <v>2101020020</v>
      </c>
      <c r="F3017" s="56">
        <v>5401010020</v>
      </c>
      <c r="G3017" s="56" t="s">
        <v>11428</v>
      </c>
      <c r="H3017" s="56">
        <v>400303</v>
      </c>
      <c r="I3017" s="56" t="s">
        <v>11464</v>
      </c>
      <c r="J3017" s="56" t="s">
        <v>5656</v>
      </c>
      <c r="K3017" s="56" t="s">
        <v>5379</v>
      </c>
      <c r="L3017" s="56" t="s">
        <v>7138</v>
      </c>
      <c r="M3017" s="73">
        <v>40672</v>
      </c>
      <c r="N3017" s="56"/>
      <c r="O3017" s="56"/>
      <c r="P3017" s="56" t="s">
        <v>7139</v>
      </c>
      <c r="Q3017" s="56"/>
      <c r="R3017" s="56" t="s">
        <v>18</v>
      </c>
      <c r="S3017" s="56" t="s">
        <v>11415</v>
      </c>
      <c r="T3017" s="56" t="s">
        <v>7140</v>
      </c>
      <c r="U3017" s="57">
        <v>1482140</v>
      </c>
      <c r="V3017" s="57">
        <v>-445285.04</v>
      </c>
      <c r="W3017" s="57">
        <v>1036854.96</v>
      </c>
      <c r="X3017" s="57">
        <v>0</v>
      </c>
      <c r="Y3017" s="73">
        <v>40672</v>
      </c>
      <c r="Z3017" s="57">
        <v>-35096.9</v>
      </c>
      <c r="AA3017" s="57">
        <v>0</v>
      </c>
      <c r="AB3017" s="57">
        <v>1001758.06</v>
      </c>
      <c r="AC3017" s="57">
        <v>0</v>
      </c>
      <c r="AD3017" s="56" t="s">
        <v>9255</v>
      </c>
      <c r="AE3017" s="57">
        <v>0</v>
      </c>
      <c r="AF3017" s="57">
        <v>0</v>
      </c>
      <c r="AG3017" s="57">
        <v>0</v>
      </c>
      <c r="AI3017"/>
      <c r="AJ3017"/>
    </row>
    <row r="3018" spans="1:36">
      <c r="A3018" s="56" t="s">
        <v>48</v>
      </c>
      <c r="B3018" s="56" t="s">
        <v>11459</v>
      </c>
      <c r="C3018" s="56">
        <v>2101010020</v>
      </c>
      <c r="D3018" s="56" t="s">
        <v>38</v>
      </c>
      <c r="E3018" s="56">
        <v>2101020020</v>
      </c>
      <c r="F3018" s="56">
        <v>5401010020</v>
      </c>
      <c r="G3018" s="56" t="s">
        <v>11428</v>
      </c>
      <c r="H3018" s="56">
        <v>400303</v>
      </c>
      <c r="I3018" s="56" t="s">
        <v>11464</v>
      </c>
      <c r="J3018" s="56" t="s">
        <v>5657</v>
      </c>
      <c r="K3018" s="56" t="s">
        <v>5658</v>
      </c>
      <c r="L3018" s="56" t="s">
        <v>7138</v>
      </c>
      <c r="M3018" s="73">
        <v>40672</v>
      </c>
      <c r="N3018" s="56"/>
      <c r="O3018" s="56"/>
      <c r="P3018" s="56" t="s">
        <v>7139</v>
      </c>
      <c r="Q3018" s="56"/>
      <c r="R3018" s="56" t="s">
        <v>18</v>
      </c>
      <c r="S3018" s="56" t="s">
        <v>11415</v>
      </c>
      <c r="T3018" s="56" t="s">
        <v>7140</v>
      </c>
      <c r="U3018" s="57">
        <v>132359432</v>
      </c>
      <c r="V3018" s="57">
        <v>-39765226.25</v>
      </c>
      <c r="W3018" s="57">
        <v>92594205.75</v>
      </c>
      <c r="X3018" s="57">
        <v>0</v>
      </c>
      <c r="Y3018" s="73">
        <v>40672</v>
      </c>
      <c r="Z3018" s="57">
        <v>-3134256.95</v>
      </c>
      <c r="AA3018" s="57">
        <v>0</v>
      </c>
      <c r="AB3018" s="57">
        <v>89459948.799999997</v>
      </c>
      <c r="AC3018" s="57">
        <v>0</v>
      </c>
      <c r="AD3018" s="56" t="s">
        <v>9255</v>
      </c>
      <c r="AE3018" s="57">
        <v>0</v>
      </c>
      <c r="AF3018" s="57">
        <v>0</v>
      </c>
      <c r="AG3018" s="57">
        <v>0</v>
      </c>
      <c r="AI3018"/>
      <c r="AJ3018"/>
    </row>
    <row r="3019" spans="1:36">
      <c r="A3019" s="56" t="s">
        <v>48</v>
      </c>
      <c r="B3019" s="56" t="s">
        <v>11459</v>
      </c>
      <c r="C3019" s="56">
        <v>2101010020</v>
      </c>
      <c r="D3019" s="56" t="s">
        <v>38</v>
      </c>
      <c r="E3019" s="56">
        <v>2101020020</v>
      </c>
      <c r="F3019" s="56">
        <v>5401010020</v>
      </c>
      <c r="G3019" s="56" t="s">
        <v>11428</v>
      </c>
      <c r="H3019" s="56">
        <v>400304</v>
      </c>
      <c r="I3019" s="56" t="s">
        <v>11465</v>
      </c>
      <c r="J3019" s="56" t="s">
        <v>5930</v>
      </c>
      <c r="K3019" s="56" t="s">
        <v>1488</v>
      </c>
      <c r="L3019" s="56" t="s">
        <v>7138</v>
      </c>
      <c r="M3019" s="73">
        <v>40832</v>
      </c>
      <c r="N3019" s="56"/>
      <c r="O3019" s="56"/>
      <c r="P3019" s="56" t="s">
        <v>7139</v>
      </c>
      <c r="Q3019" s="56"/>
      <c r="R3019" s="56" t="s">
        <v>18</v>
      </c>
      <c r="S3019" s="56" t="s">
        <v>11415</v>
      </c>
      <c r="T3019" s="56" t="s">
        <v>7140</v>
      </c>
      <c r="U3019" s="57">
        <v>31937169</v>
      </c>
      <c r="V3019" s="57">
        <v>-9143031.6799999997</v>
      </c>
      <c r="W3019" s="57">
        <v>22794137.32</v>
      </c>
      <c r="X3019" s="57">
        <v>0</v>
      </c>
      <c r="Y3019" s="73">
        <v>40832</v>
      </c>
      <c r="Z3019" s="57">
        <v>-759481.99</v>
      </c>
      <c r="AA3019" s="57">
        <v>0</v>
      </c>
      <c r="AB3019" s="57">
        <v>22034655.329999998</v>
      </c>
      <c r="AC3019" s="57">
        <v>0</v>
      </c>
      <c r="AD3019" s="56" t="s">
        <v>9255</v>
      </c>
      <c r="AE3019" s="57">
        <v>0</v>
      </c>
      <c r="AF3019" s="57">
        <v>0</v>
      </c>
      <c r="AG3019" s="57">
        <v>0</v>
      </c>
      <c r="AI3019"/>
      <c r="AJ3019"/>
    </row>
    <row r="3020" spans="1:36">
      <c r="A3020" s="56" t="s">
        <v>48</v>
      </c>
      <c r="B3020" s="56" t="s">
        <v>11459</v>
      </c>
      <c r="C3020" s="56">
        <v>2101010020</v>
      </c>
      <c r="D3020" s="56" t="s">
        <v>38</v>
      </c>
      <c r="E3020" s="56">
        <v>2101020020</v>
      </c>
      <c r="F3020" s="56">
        <v>5401010020</v>
      </c>
      <c r="G3020" s="56" t="s">
        <v>11428</v>
      </c>
      <c r="H3020" s="56">
        <v>400304</v>
      </c>
      <c r="I3020" s="56" t="s">
        <v>11465</v>
      </c>
      <c r="J3020" s="56" t="s">
        <v>5931</v>
      </c>
      <c r="K3020" s="56" t="s">
        <v>5118</v>
      </c>
      <c r="L3020" s="56" t="s">
        <v>7138</v>
      </c>
      <c r="M3020" s="73">
        <v>40832</v>
      </c>
      <c r="N3020" s="56"/>
      <c r="O3020" s="56"/>
      <c r="P3020" s="56" t="s">
        <v>7139</v>
      </c>
      <c r="Q3020" s="56"/>
      <c r="R3020" s="56" t="s">
        <v>18</v>
      </c>
      <c r="S3020" s="56" t="s">
        <v>11415</v>
      </c>
      <c r="T3020" s="56" t="s">
        <v>7140</v>
      </c>
      <c r="U3020" s="57">
        <v>6073588</v>
      </c>
      <c r="V3020" s="57">
        <v>-1738758.24</v>
      </c>
      <c r="W3020" s="57">
        <v>4334829.76</v>
      </c>
      <c r="X3020" s="57">
        <v>0</v>
      </c>
      <c r="Y3020" s="73">
        <v>40832</v>
      </c>
      <c r="Z3020" s="57">
        <v>-144432.98000000001</v>
      </c>
      <c r="AA3020" s="57">
        <v>0</v>
      </c>
      <c r="AB3020" s="57">
        <v>4190396.78</v>
      </c>
      <c r="AC3020" s="57">
        <v>0</v>
      </c>
      <c r="AD3020" s="56" t="s">
        <v>9255</v>
      </c>
      <c r="AE3020" s="57">
        <v>0</v>
      </c>
      <c r="AF3020" s="57">
        <v>0</v>
      </c>
      <c r="AG3020" s="57">
        <v>0</v>
      </c>
      <c r="AI3020"/>
      <c r="AJ3020"/>
    </row>
    <row r="3021" spans="1:36">
      <c r="A3021" s="56" t="s">
        <v>48</v>
      </c>
      <c r="B3021" s="56" t="s">
        <v>11459</v>
      </c>
      <c r="C3021" s="56">
        <v>2101010020</v>
      </c>
      <c r="D3021" s="56" t="s">
        <v>38</v>
      </c>
      <c r="E3021" s="56">
        <v>2101020020</v>
      </c>
      <c r="F3021" s="56">
        <v>5401010020</v>
      </c>
      <c r="G3021" s="56" t="s">
        <v>11428</v>
      </c>
      <c r="H3021" s="56">
        <v>400304</v>
      </c>
      <c r="I3021" s="56" t="s">
        <v>11465</v>
      </c>
      <c r="J3021" s="56" t="s">
        <v>5932</v>
      </c>
      <c r="K3021" s="56" t="s">
        <v>5377</v>
      </c>
      <c r="L3021" s="56" t="s">
        <v>7138</v>
      </c>
      <c r="M3021" s="73">
        <v>40832</v>
      </c>
      <c r="N3021" s="56"/>
      <c r="O3021" s="56"/>
      <c r="P3021" s="56" t="s">
        <v>7139</v>
      </c>
      <c r="Q3021" s="56"/>
      <c r="R3021" s="56" t="s">
        <v>18</v>
      </c>
      <c r="S3021" s="56" t="s">
        <v>11415</v>
      </c>
      <c r="T3021" s="56" t="s">
        <v>7140</v>
      </c>
      <c r="U3021" s="57">
        <v>44925667</v>
      </c>
      <c r="V3021" s="57">
        <v>-12861403.640000001</v>
      </c>
      <c r="W3021" s="57">
        <v>32064263.359999999</v>
      </c>
      <c r="X3021" s="57">
        <v>0</v>
      </c>
      <c r="Y3021" s="73">
        <v>40832</v>
      </c>
      <c r="Z3021" s="57">
        <v>-1068355</v>
      </c>
      <c r="AA3021" s="57">
        <v>0</v>
      </c>
      <c r="AB3021" s="57">
        <v>30995908.359999999</v>
      </c>
      <c r="AC3021" s="57">
        <v>0</v>
      </c>
      <c r="AD3021" s="56" t="s">
        <v>9255</v>
      </c>
      <c r="AE3021" s="57">
        <v>0</v>
      </c>
      <c r="AF3021" s="57">
        <v>0</v>
      </c>
      <c r="AG3021" s="57">
        <v>0</v>
      </c>
      <c r="AI3021"/>
      <c r="AJ3021"/>
    </row>
    <row r="3022" spans="1:36">
      <c r="A3022" s="56" t="s">
        <v>48</v>
      </c>
      <c r="B3022" s="56" t="s">
        <v>11459</v>
      </c>
      <c r="C3022" s="56">
        <v>2101010020</v>
      </c>
      <c r="D3022" s="56" t="s">
        <v>38</v>
      </c>
      <c r="E3022" s="56">
        <v>2101020020</v>
      </c>
      <c r="F3022" s="56">
        <v>5401010020</v>
      </c>
      <c r="G3022" s="56" t="s">
        <v>11428</v>
      </c>
      <c r="H3022" s="56">
        <v>400304</v>
      </c>
      <c r="I3022" s="56" t="s">
        <v>11465</v>
      </c>
      <c r="J3022" s="56" t="s">
        <v>5933</v>
      </c>
      <c r="K3022" s="56" t="s">
        <v>5379</v>
      </c>
      <c r="L3022" s="56" t="s">
        <v>7138</v>
      </c>
      <c r="M3022" s="73">
        <v>40832</v>
      </c>
      <c r="N3022" s="56"/>
      <c r="O3022" s="56"/>
      <c r="P3022" s="56" t="s">
        <v>7139</v>
      </c>
      <c r="Q3022" s="56"/>
      <c r="R3022" s="56" t="s">
        <v>18</v>
      </c>
      <c r="S3022" s="56" t="s">
        <v>11415</v>
      </c>
      <c r="T3022" s="56" t="s">
        <v>7140</v>
      </c>
      <c r="U3022" s="57">
        <v>3324499</v>
      </c>
      <c r="V3022" s="57">
        <v>-951743.81</v>
      </c>
      <c r="W3022" s="57">
        <v>2372755.19</v>
      </c>
      <c r="X3022" s="57">
        <v>0</v>
      </c>
      <c r="Y3022" s="73">
        <v>40832</v>
      </c>
      <c r="Z3022" s="57">
        <v>-79058.259999999995</v>
      </c>
      <c r="AA3022" s="57">
        <v>0</v>
      </c>
      <c r="AB3022" s="57">
        <v>2293696.9300000002</v>
      </c>
      <c r="AC3022" s="57">
        <v>0</v>
      </c>
      <c r="AD3022" s="56" t="s">
        <v>9255</v>
      </c>
      <c r="AE3022" s="57">
        <v>0</v>
      </c>
      <c r="AF3022" s="57">
        <v>0</v>
      </c>
      <c r="AG3022" s="57">
        <v>0</v>
      </c>
      <c r="AI3022"/>
      <c r="AJ3022"/>
    </row>
    <row r="3023" spans="1:36">
      <c r="A3023" s="56" t="s">
        <v>50</v>
      </c>
      <c r="B3023" s="56" t="s">
        <v>11459</v>
      </c>
      <c r="C3023" s="56">
        <v>2101010020</v>
      </c>
      <c r="D3023" s="56" t="s">
        <v>38</v>
      </c>
      <c r="E3023" s="56">
        <v>2101020020</v>
      </c>
      <c r="F3023" s="56">
        <v>5401010020</v>
      </c>
      <c r="G3023" s="56" t="s">
        <v>11431</v>
      </c>
      <c r="H3023" s="56">
        <v>400210</v>
      </c>
      <c r="I3023" s="56" t="s">
        <v>11461</v>
      </c>
      <c r="J3023" s="56" t="s">
        <v>2751</v>
      </c>
      <c r="K3023" s="56" t="s">
        <v>2752</v>
      </c>
      <c r="L3023" s="56" t="s">
        <v>7138</v>
      </c>
      <c r="M3023" s="73">
        <v>37193</v>
      </c>
      <c r="N3023" s="56"/>
      <c r="O3023" s="56"/>
      <c r="P3023" s="56" t="s">
        <v>7139</v>
      </c>
      <c r="Q3023" s="56"/>
      <c r="R3023" s="56" t="s">
        <v>18</v>
      </c>
      <c r="S3023" s="56" t="s">
        <v>11415</v>
      </c>
      <c r="T3023" s="56" t="s">
        <v>7140</v>
      </c>
      <c r="U3023" s="57">
        <v>10550</v>
      </c>
      <c r="V3023" s="57">
        <v>-6321.89</v>
      </c>
      <c r="W3023" s="57">
        <v>4228.1099999999997</v>
      </c>
      <c r="X3023" s="57">
        <v>0</v>
      </c>
      <c r="Y3023" s="73">
        <v>37193</v>
      </c>
      <c r="Z3023" s="57">
        <v>-241.88</v>
      </c>
      <c r="AA3023" s="57">
        <v>0</v>
      </c>
      <c r="AB3023" s="57">
        <v>3986.23</v>
      </c>
      <c r="AC3023" s="57">
        <v>0</v>
      </c>
      <c r="AD3023" s="56" t="s">
        <v>9255</v>
      </c>
      <c r="AE3023" s="57">
        <v>0</v>
      </c>
      <c r="AF3023" s="57">
        <v>0</v>
      </c>
      <c r="AG3023" s="57">
        <v>0</v>
      </c>
      <c r="AI3023"/>
      <c r="AJ3023"/>
    </row>
    <row r="3024" spans="1:36">
      <c r="A3024" s="56" t="s">
        <v>50</v>
      </c>
      <c r="B3024" s="56" t="s">
        <v>11459</v>
      </c>
      <c r="C3024" s="56">
        <v>2101010020</v>
      </c>
      <c r="D3024" s="56" t="s">
        <v>38</v>
      </c>
      <c r="E3024" s="56">
        <v>2101020020</v>
      </c>
      <c r="F3024" s="56">
        <v>5401010020</v>
      </c>
      <c r="G3024" s="56" t="s">
        <v>11431</v>
      </c>
      <c r="H3024" s="56">
        <v>400210</v>
      </c>
      <c r="I3024" s="56" t="s">
        <v>11461</v>
      </c>
      <c r="J3024" s="56" t="s">
        <v>2753</v>
      </c>
      <c r="K3024" s="56" t="s">
        <v>2754</v>
      </c>
      <c r="L3024" s="56" t="s">
        <v>7138</v>
      </c>
      <c r="M3024" s="73">
        <v>37101</v>
      </c>
      <c r="N3024" s="56"/>
      <c r="O3024" s="56"/>
      <c r="P3024" s="56" t="s">
        <v>7139</v>
      </c>
      <c r="Q3024" s="56"/>
      <c r="R3024" s="56" t="s">
        <v>18</v>
      </c>
      <c r="S3024" s="56" t="s">
        <v>11415</v>
      </c>
      <c r="T3024" s="56" t="s">
        <v>7140</v>
      </c>
      <c r="U3024" s="57">
        <v>34000</v>
      </c>
      <c r="V3024" s="57">
        <v>-20621.21</v>
      </c>
      <c r="W3024" s="57">
        <v>13378.79</v>
      </c>
      <c r="X3024" s="57">
        <v>0</v>
      </c>
      <c r="Y3024" s="73">
        <v>37101</v>
      </c>
      <c r="Z3024" s="57">
        <v>-763.35</v>
      </c>
      <c r="AA3024" s="57">
        <v>0</v>
      </c>
      <c r="AB3024" s="57">
        <v>12615.44</v>
      </c>
      <c r="AC3024" s="57">
        <v>0</v>
      </c>
      <c r="AD3024" s="56" t="s">
        <v>9255</v>
      </c>
      <c r="AE3024" s="57">
        <v>0</v>
      </c>
      <c r="AF3024" s="57">
        <v>0</v>
      </c>
      <c r="AG3024" s="57">
        <v>0</v>
      </c>
      <c r="AI3024"/>
      <c r="AJ3024"/>
    </row>
    <row r="3025" spans="1:36">
      <c r="A3025" s="56" t="s">
        <v>50</v>
      </c>
      <c r="B3025" s="56" t="s">
        <v>11459</v>
      </c>
      <c r="C3025" s="56">
        <v>2101010020</v>
      </c>
      <c r="D3025" s="56" t="s">
        <v>38</v>
      </c>
      <c r="E3025" s="56">
        <v>2101020020</v>
      </c>
      <c r="F3025" s="56">
        <v>5401010020</v>
      </c>
      <c r="G3025" s="56" t="s">
        <v>11431</v>
      </c>
      <c r="H3025" s="56">
        <v>400210</v>
      </c>
      <c r="I3025" s="56" t="s">
        <v>11461</v>
      </c>
      <c r="J3025" s="56" t="s">
        <v>2755</v>
      </c>
      <c r="K3025" s="56" t="s">
        <v>2756</v>
      </c>
      <c r="L3025" s="56" t="s">
        <v>7138</v>
      </c>
      <c r="M3025" s="73">
        <v>37074</v>
      </c>
      <c r="N3025" s="56"/>
      <c r="O3025" s="56"/>
      <c r="P3025" s="56" t="s">
        <v>7139</v>
      </c>
      <c r="Q3025" s="56"/>
      <c r="R3025" s="56" t="s">
        <v>18</v>
      </c>
      <c r="S3025" s="56" t="s">
        <v>11415</v>
      </c>
      <c r="T3025" s="56" t="s">
        <v>7140</v>
      </c>
      <c r="U3025" s="57">
        <v>56188</v>
      </c>
      <c r="V3025" s="57">
        <v>-34193.370000000003</v>
      </c>
      <c r="W3025" s="57">
        <v>21994.63</v>
      </c>
      <c r="X3025" s="57">
        <v>0</v>
      </c>
      <c r="Y3025" s="73">
        <v>37074</v>
      </c>
      <c r="Z3025" s="57">
        <v>-1253.99</v>
      </c>
      <c r="AA3025" s="57">
        <v>0</v>
      </c>
      <c r="AB3025" s="57">
        <v>20740.64</v>
      </c>
      <c r="AC3025" s="57">
        <v>0</v>
      </c>
      <c r="AD3025" s="56" t="s">
        <v>9255</v>
      </c>
      <c r="AE3025" s="57">
        <v>0</v>
      </c>
      <c r="AF3025" s="57">
        <v>0</v>
      </c>
      <c r="AG3025" s="57">
        <v>0</v>
      </c>
      <c r="AI3025"/>
      <c r="AJ3025"/>
    </row>
    <row r="3026" spans="1:36">
      <c r="A3026" s="56" t="s">
        <v>50</v>
      </c>
      <c r="B3026" s="56" t="s">
        <v>11459</v>
      </c>
      <c r="C3026" s="56">
        <v>2101010020</v>
      </c>
      <c r="D3026" s="56" t="s">
        <v>38</v>
      </c>
      <c r="E3026" s="56">
        <v>2101020020</v>
      </c>
      <c r="F3026" s="56">
        <v>5401010020</v>
      </c>
      <c r="G3026" s="56" t="s">
        <v>11431</v>
      </c>
      <c r="H3026" s="56">
        <v>400210</v>
      </c>
      <c r="I3026" s="56" t="s">
        <v>11461</v>
      </c>
      <c r="J3026" s="56" t="s">
        <v>2757</v>
      </c>
      <c r="K3026" s="56" t="s">
        <v>2758</v>
      </c>
      <c r="L3026" s="56" t="s">
        <v>7138</v>
      </c>
      <c r="M3026" s="73">
        <v>37100</v>
      </c>
      <c r="N3026" s="56"/>
      <c r="O3026" s="56"/>
      <c r="P3026" s="56" t="s">
        <v>7139</v>
      </c>
      <c r="Q3026" s="56"/>
      <c r="R3026" s="56" t="s">
        <v>18</v>
      </c>
      <c r="S3026" s="56" t="s">
        <v>11415</v>
      </c>
      <c r="T3026" s="56" t="s">
        <v>7140</v>
      </c>
      <c r="U3026" s="57">
        <v>166449</v>
      </c>
      <c r="V3026" s="57">
        <v>-100954.63</v>
      </c>
      <c r="W3026" s="57">
        <v>65494.37</v>
      </c>
      <c r="X3026" s="57">
        <v>0</v>
      </c>
      <c r="Y3026" s="73">
        <v>37100</v>
      </c>
      <c r="Z3026" s="57">
        <v>-3736.87</v>
      </c>
      <c r="AA3026" s="57">
        <v>0</v>
      </c>
      <c r="AB3026" s="57">
        <v>61757.5</v>
      </c>
      <c r="AC3026" s="57">
        <v>0</v>
      </c>
      <c r="AD3026" s="56" t="s">
        <v>9255</v>
      </c>
      <c r="AE3026" s="57">
        <v>0</v>
      </c>
      <c r="AF3026" s="57">
        <v>0</v>
      </c>
      <c r="AG3026" s="57">
        <v>0</v>
      </c>
      <c r="AI3026"/>
      <c r="AJ3026"/>
    </row>
    <row r="3027" spans="1:36">
      <c r="A3027" s="56" t="s">
        <v>50</v>
      </c>
      <c r="B3027" s="56" t="s">
        <v>11459</v>
      </c>
      <c r="C3027" s="56">
        <v>2101010020</v>
      </c>
      <c r="D3027" s="56" t="s">
        <v>38</v>
      </c>
      <c r="E3027" s="56">
        <v>2101020020</v>
      </c>
      <c r="F3027" s="56">
        <v>5401010020</v>
      </c>
      <c r="G3027" s="56" t="s">
        <v>11431</v>
      </c>
      <c r="H3027" s="56">
        <v>400210</v>
      </c>
      <c r="I3027" s="56" t="s">
        <v>11461</v>
      </c>
      <c r="J3027" s="56" t="s">
        <v>2759</v>
      </c>
      <c r="K3027" s="56" t="s">
        <v>2760</v>
      </c>
      <c r="L3027" s="56" t="s">
        <v>7138</v>
      </c>
      <c r="M3027" s="73">
        <v>36965</v>
      </c>
      <c r="N3027" s="56"/>
      <c r="O3027" s="56"/>
      <c r="P3027" s="56" t="s">
        <v>7139</v>
      </c>
      <c r="Q3027" s="56"/>
      <c r="R3027" s="56" t="s">
        <v>18</v>
      </c>
      <c r="S3027" s="56" t="s">
        <v>11415</v>
      </c>
      <c r="T3027" s="56" t="s">
        <v>7140</v>
      </c>
      <c r="U3027" s="57">
        <v>1190000</v>
      </c>
      <c r="V3027" s="57">
        <v>-730573.03</v>
      </c>
      <c r="W3027" s="57">
        <v>459426.97</v>
      </c>
      <c r="X3027" s="57">
        <v>0</v>
      </c>
      <c r="Y3027" s="73">
        <v>36965</v>
      </c>
      <c r="Z3027" s="57">
        <v>-26140.04</v>
      </c>
      <c r="AA3027" s="57">
        <v>0</v>
      </c>
      <c r="AB3027" s="57">
        <v>433286.93</v>
      </c>
      <c r="AC3027" s="57">
        <v>0</v>
      </c>
      <c r="AD3027" s="56" t="s">
        <v>9255</v>
      </c>
      <c r="AE3027" s="57">
        <v>0</v>
      </c>
      <c r="AF3027" s="57">
        <v>0</v>
      </c>
      <c r="AG3027" s="57">
        <v>0</v>
      </c>
      <c r="AI3027"/>
      <c r="AJ3027"/>
    </row>
    <row r="3028" spans="1:36">
      <c r="A3028" s="56" t="s">
        <v>50</v>
      </c>
      <c r="B3028" s="56" t="s">
        <v>11459</v>
      </c>
      <c r="C3028" s="56">
        <v>2101010020</v>
      </c>
      <c r="D3028" s="56" t="s">
        <v>38</v>
      </c>
      <c r="E3028" s="56">
        <v>2101020020</v>
      </c>
      <c r="F3028" s="56">
        <v>5401010020</v>
      </c>
      <c r="G3028" s="56" t="s">
        <v>11431</v>
      </c>
      <c r="H3028" s="56">
        <v>400210</v>
      </c>
      <c r="I3028" s="56" t="s">
        <v>11461</v>
      </c>
      <c r="J3028" s="56" t="s">
        <v>2761</v>
      </c>
      <c r="K3028" s="56" t="s">
        <v>2762</v>
      </c>
      <c r="L3028" s="56" t="s">
        <v>7138</v>
      </c>
      <c r="M3028" s="73">
        <v>36935</v>
      </c>
      <c r="N3028" s="56"/>
      <c r="O3028" s="56"/>
      <c r="P3028" s="56" t="s">
        <v>7139</v>
      </c>
      <c r="Q3028" s="56"/>
      <c r="R3028" s="56" t="s">
        <v>18</v>
      </c>
      <c r="S3028" s="56" t="s">
        <v>11415</v>
      </c>
      <c r="T3028" s="56" t="s">
        <v>7140</v>
      </c>
      <c r="U3028" s="57">
        <v>1347186</v>
      </c>
      <c r="V3028" s="57">
        <v>-829858.09</v>
      </c>
      <c r="W3028" s="57">
        <v>517327.91</v>
      </c>
      <c r="X3028" s="57">
        <v>0</v>
      </c>
      <c r="Y3028" s="73">
        <v>36935</v>
      </c>
      <c r="Z3028" s="57">
        <v>-29410.86</v>
      </c>
      <c r="AA3028" s="57">
        <v>0</v>
      </c>
      <c r="AB3028" s="57">
        <v>487917.05</v>
      </c>
      <c r="AC3028" s="57">
        <v>0</v>
      </c>
      <c r="AD3028" s="56" t="s">
        <v>9255</v>
      </c>
      <c r="AE3028" s="57">
        <v>0</v>
      </c>
      <c r="AF3028" s="57">
        <v>0</v>
      </c>
      <c r="AG3028" s="57">
        <v>0</v>
      </c>
      <c r="AI3028"/>
      <c r="AJ3028"/>
    </row>
    <row r="3029" spans="1:36">
      <c r="A3029" s="56" t="s">
        <v>50</v>
      </c>
      <c r="B3029" s="56" t="s">
        <v>11459</v>
      </c>
      <c r="C3029" s="56">
        <v>2101010020</v>
      </c>
      <c r="D3029" s="56" t="s">
        <v>38</v>
      </c>
      <c r="E3029" s="56">
        <v>2101020020</v>
      </c>
      <c r="F3029" s="56">
        <v>5401010020</v>
      </c>
      <c r="G3029" s="56" t="s">
        <v>11431</v>
      </c>
      <c r="H3029" s="56">
        <v>400210</v>
      </c>
      <c r="I3029" s="56" t="s">
        <v>11461</v>
      </c>
      <c r="J3029" s="56" t="s">
        <v>2763</v>
      </c>
      <c r="K3029" s="56" t="s">
        <v>2764</v>
      </c>
      <c r="L3029" s="56" t="s">
        <v>7138</v>
      </c>
      <c r="M3029" s="73">
        <v>38898</v>
      </c>
      <c r="N3029" s="56"/>
      <c r="O3029" s="56"/>
      <c r="P3029" s="56" t="s">
        <v>7139</v>
      </c>
      <c r="Q3029" s="56"/>
      <c r="R3029" s="56" t="s">
        <v>18</v>
      </c>
      <c r="S3029" s="56" t="s">
        <v>11415</v>
      </c>
      <c r="T3029" s="56" t="s">
        <v>7140</v>
      </c>
      <c r="U3029" s="57">
        <v>2246946</v>
      </c>
      <c r="V3029" s="57">
        <v>-1102039.83</v>
      </c>
      <c r="W3029" s="57">
        <v>1144906.17</v>
      </c>
      <c r="X3029" s="57">
        <v>0</v>
      </c>
      <c r="Y3029" s="73">
        <v>38898</v>
      </c>
      <c r="Z3029" s="57">
        <v>-67490.149999999994</v>
      </c>
      <c r="AA3029" s="57">
        <v>0</v>
      </c>
      <c r="AB3029" s="57">
        <v>1077416.02</v>
      </c>
      <c r="AC3029" s="57">
        <v>0</v>
      </c>
      <c r="AD3029" s="56" t="s">
        <v>9255</v>
      </c>
      <c r="AE3029" s="57">
        <v>0</v>
      </c>
      <c r="AF3029" s="57">
        <v>0</v>
      </c>
      <c r="AG3029" s="57">
        <v>0</v>
      </c>
      <c r="AI3029"/>
      <c r="AJ3029"/>
    </row>
    <row r="3030" spans="1:36">
      <c r="A3030" s="56" t="s">
        <v>50</v>
      </c>
      <c r="B3030" s="56" t="s">
        <v>11459</v>
      </c>
      <c r="C3030" s="56">
        <v>2101010020</v>
      </c>
      <c r="D3030" s="56" t="s">
        <v>38</v>
      </c>
      <c r="E3030" s="56">
        <v>2101020020</v>
      </c>
      <c r="F3030" s="56">
        <v>5401010020</v>
      </c>
      <c r="G3030" s="56" t="s">
        <v>11431</v>
      </c>
      <c r="H3030" s="56">
        <v>400210</v>
      </c>
      <c r="I3030" s="56" t="s">
        <v>11461</v>
      </c>
      <c r="J3030" s="56" t="s">
        <v>2765</v>
      </c>
      <c r="K3030" s="56" t="s">
        <v>2766</v>
      </c>
      <c r="L3030" s="56" t="s">
        <v>7138</v>
      </c>
      <c r="M3030" s="73">
        <v>36543</v>
      </c>
      <c r="N3030" s="56"/>
      <c r="O3030" s="56"/>
      <c r="P3030" s="56" t="s">
        <v>7139</v>
      </c>
      <c r="Q3030" s="56"/>
      <c r="R3030" s="56" t="s">
        <v>18</v>
      </c>
      <c r="S3030" s="56" t="s">
        <v>11415</v>
      </c>
      <c r="T3030" s="56" t="s">
        <v>7140</v>
      </c>
      <c r="U3030" s="57">
        <v>5896396</v>
      </c>
      <c r="V3030" s="57">
        <v>-3826985.21</v>
      </c>
      <c r="W3030" s="57">
        <v>2069410.79</v>
      </c>
      <c r="X3030" s="57">
        <v>0</v>
      </c>
      <c r="Y3030" s="73">
        <v>36543</v>
      </c>
      <c r="Z3030" s="57">
        <v>-117695.27</v>
      </c>
      <c r="AA3030" s="57">
        <v>0</v>
      </c>
      <c r="AB3030" s="57">
        <v>1951715.52</v>
      </c>
      <c r="AC3030" s="57">
        <v>0</v>
      </c>
      <c r="AD3030" s="56" t="s">
        <v>9255</v>
      </c>
      <c r="AE3030" s="57">
        <v>0</v>
      </c>
      <c r="AF3030" s="57">
        <v>0</v>
      </c>
      <c r="AG3030" s="57">
        <v>0</v>
      </c>
      <c r="AI3030"/>
      <c r="AJ3030"/>
    </row>
    <row r="3031" spans="1:36">
      <c r="A3031" s="56" t="s">
        <v>50</v>
      </c>
      <c r="B3031" s="56" t="s">
        <v>11459</v>
      </c>
      <c r="C3031" s="56">
        <v>2101010020</v>
      </c>
      <c r="D3031" s="56" t="s">
        <v>38</v>
      </c>
      <c r="E3031" s="56">
        <v>2101020020</v>
      </c>
      <c r="F3031" s="56">
        <v>5401010020</v>
      </c>
      <c r="G3031" s="56" t="s">
        <v>11431</v>
      </c>
      <c r="H3031" s="56">
        <v>400210</v>
      </c>
      <c r="I3031" s="56" t="s">
        <v>11461</v>
      </c>
      <c r="J3031" s="56" t="s">
        <v>2767</v>
      </c>
      <c r="K3031" s="56" t="s">
        <v>2768</v>
      </c>
      <c r="L3031" s="56" t="s">
        <v>7138</v>
      </c>
      <c r="M3031" s="73">
        <v>36543</v>
      </c>
      <c r="N3031" s="56"/>
      <c r="O3031" s="56"/>
      <c r="P3031" s="56" t="s">
        <v>7139</v>
      </c>
      <c r="Q3031" s="56"/>
      <c r="R3031" s="56" t="s">
        <v>18</v>
      </c>
      <c r="S3031" s="56" t="s">
        <v>11415</v>
      </c>
      <c r="T3031" s="56" t="s">
        <v>7140</v>
      </c>
      <c r="U3031" s="57">
        <v>9434233</v>
      </c>
      <c r="V3031" s="57">
        <v>-6123176.5999999996</v>
      </c>
      <c r="W3031" s="57">
        <v>3311056.4</v>
      </c>
      <c r="X3031" s="57">
        <v>0</v>
      </c>
      <c r="Y3031" s="73">
        <v>36543</v>
      </c>
      <c r="Z3031" s="57">
        <v>-188312.38</v>
      </c>
      <c r="AA3031" s="57">
        <v>0</v>
      </c>
      <c r="AB3031" s="57">
        <v>3122744.02</v>
      </c>
      <c r="AC3031" s="57">
        <v>0</v>
      </c>
      <c r="AD3031" s="56" t="s">
        <v>9255</v>
      </c>
      <c r="AE3031" s="57">
        <v>0</v>
      </c>
      <c r="AF3031" s="57">
        <v>0</v>
      </c>
      <c r="AG3031" s="57">
        <v>0</v>
      </c>
      <c r="AI3031"/>
      <c r="AJ3031"/>
    </row>
    <row r="3032" spans="1:36">
      <c r="A3032" s="56" t="s">
        <v>50</v>
      </c>
      <c r="B3032" s="56" t="s">
        <v>11459</v>
      </c>
      <c r="C3032" s="56">
        <v>2101010020</v>
      </c>
      <c r="D3032" s="56" t="s">
        <v>38</v>
      </c>
      <c r="E3032" s="56">
        <v>2101020020</v>
      </c>
      <c r="F3032" s="56">
        <v>5401010020</v>
      </c>
      <c r="G3032" s="56" t="s">
        <v>11431</v>
      </c>
      <c r="H3032" s="56">
        <v>400201</v>
      </c>
      <c r="I3032" s="56" t="s">
        <v>11627</v>
      </c>
      <c r="J3032" s="56" t="s">
        <v>1344</v>
      </c>
      <c r="K3032" s="56" t="s">
        <v>1345</v>
      </c>
      <c r="L3032" s="56" t="s">
        <v>7138</v>
      </c>
      <c r="M3032" s="73">
        <v>36743</v>
      </c>
      <c r="N3032" s="56"/>
      <c r="O3032" s="56"/>
      <c r="P3032" s="56" t="s">
        <v>7139</v>
      </c>
      <c r="Q3032" s="56"/>
      <c r="R3032" s="56" t="s">
        <v>18</v>
      </c>
      <c r="S3032" s="56" t="s">
        <v>11415</v>
      </c>
      <c r="T3032" s="56" t="s">
        <v>7140</v>
      </c>
      <c r="U3032" s="57">
        <v>18128139</v>
      </c>
      <c r="V3032" s="57">
        <v>-11401786.52</v>
      </c>
      <c r="W3032" s="57">
        <v>6726352.4800000004</v>
      </c>
      <c r="X3032" s="57">
        <v>0</v>
      </c>
      <c r="Y3032" s="73">
        <v>36743</v>
      </c>
      <c r="Z3032" s="57">
        <v>-371249.39</v>
      </c>
      <c r="AA3032" s="57">
        <v>0</v>
      </c>
      <c r="AB3032" s="57">
        <v>6355103.0899999999</v>
      </c>
      <c r="AC3032" s="57">
        <v>0</v>
      </c>
      <c r="AD3032" s="56" t="s">
        <v>9255</v>
      </c>
      <c r="AE3032" s="57">
        <v>0</v>
      </c>
      <c r="AF3032" s="57">
        <v>0</v>
      </c>
      <c r="AG3032" s="57">
        <v>0</v>
      </c>
      <c r="AI3032"/>
      <c r="AJ3032"/>
    </row>
    <row r="3033" spans="1:36">
      <c r="A3033" s="56" t="s">
        <v>50</v>
      </c>
      <c r="B3033" s="56" t="s">
        <v>11459</v>
      </c>
      <c r="C3033" s="56">
        <v>2101010020</v>
      </c>
      <c r="D3033" s="56" t="s">
        <v>38</v>
      </c>
      <c r="E3033" s="56">
        <v>2101020020</v>
      </c>
      <c r="F3033" s="56">
        <v>5401010020</v>
      </c>
      <c r="G3033" s="56" t="s">
        <v>11431</v>
      </c>
      <c r="H3033" s="56">
        <v>400202</v>
      </c>
      <c r="I3033" s="56" t="s">
        <v>11628</v>
      </c>
      <c r="J3033" s="56" t="s">
        <v>1465</v>
      </c>
      <c r="K3033" s="56" t="s">
        <v>1466</v>
      </c>
      <c r="L3033" s="56" t="s">
        <v>7138</v>
      </c>
      <c r="M3033" s="73">
        <v>36543</v>
      </c>
      <c r="N3033" s="56"/>
      <c r="O3033" s="56"/>
      <c r="P3033" s="56" t="s">
        <v>7139</v>
      </c>
      <c r="Q3033" s="56"/>
      <c r="R3033" s="56" t="s">
        <v>18</v>
      </c>
      <c r="S3033" s="56" t="s">
        <v>11415</v>
      </c>
      <c r="T3033" s="56" t="s">
        <v>7140</v>
      </c>
      <c r="U3033" s="57">
        <v>19314257</v>
      </c>
      <c r="V3033" s="57">
        <v>-12499728.67</v>
      </c>
      <c r="W3033" s="57">
        <v>6814528.3300000001</v>
      </c>
      <c r="X3033" s="57">
        <v>0</v>
      </c>
      <c r="Y3033" s="73">
        <v>36543</v>
      </c>
      <c r="Z3033" s="57">
        <v>-387907.94</v>
      </c>
      <c r="AA3033" s="57">
        <v>0</v>
      </c>
      <c r="AB3033" s="57">
        <v>6426620.3899999997</v>
      </c>
      <c r="AC3033" s="57">
        <v>0</v>
      </c>
      <c r="AD3033" s="56" t="s">
        <v>9255</v>
      </c>
      <c r="AE3033" s="57">
        <v>0</v>
      </c>
      <c r="AF3033" s="57">
        <v>0</v>
      </c>
      <c r="AG3033" s="57">
        <v>0</v>
      </c>
      <c r="AI3033"/>
      <c r="AJ3033"/>
    </row>
    <row r="3034" spans="1:36">
      <c r="A3034" s="56" t="s">
        <v>50</v>
      </c>
      <c r="B3034" s="56" t="s">
        <v>11459</v>
      </c>
      <c r="C3034" s="56">
        <v>2101010020</v>
      </c>
      <c r="D3034" s="56" t="s">
        <v>38</v>
      </c>
      <c r="E3034" s="56">
        <v>2101020020</v>
      </c>
      <c r="F3034" s="56">
        <v>5401010020</v>
      </c>
      <c r="G3034" s="56" t="s">
        <v>11431</v>
      </c>
      <c r="H3034" s="56">
        <v>400210</v>
      </c>
      <c r="I3034" s="56" t="s">
        <v>11461</v>
      </c>
      <c r="J3034" s="56" t="s">
        <v>2769</v>
      </c>
      <c r="K3034" s="56" t="s">
        <v>2770</v>
      </c>
      <c r="L3034" s="56" t="s">
        <v>7138</v>
      </c>
      <c r="M3034" s="73">
        <v>37358</v>
      </c>
      <c r="N3034" s="56"/>
      <c r="O3034" s="56"/>
      <c r="P3034" s="56" t="s">
        <v>7139</v>
      </c>
      <c r="Q3034" s="56"/>
      <c r="R3034" s="56" t="s">
        <v>18</v>
      </c>
      <c r="S3034" s="56" t="s">
        <v>11415</v>
      </c>
      <c r="T3034" s="56" t="s">
        <v>7140</v>
      </c>
      <c r="U3034" s="57">
        <v>44650</v>
      </c>
      <c r="V3034" s="57">
        <v>-26795.39</v>
      </c>
      <c r="W3034" s="57">
        <v>17854.61</v>
      </c>
      <c r="X3034" s="57">
        <v>0</v>
      </c>
      <c r="Y3034" s="73">
        <v>37358</v>
      </c>
      <c r="Z3034" s="57">
        <v>-1021.09</v>
      </c>
      <c r="AA3034" s="57">
        <v>0</v>
      </c>
      <c r="AB3034" s="57">
        <v>16833.52</v>
      </c>
      <c r="AC3034" s="57">
        <v>0</v>
      </c>
      <c r="AD3034" s="56" t="s">
        <v>9255</v>
      </c>
      <c r="AE3034" s="57">
        <v>0</v>
      </c>
      <c r="AF3034" s="57">
        <v>0</v>
      </c>
      <c r="AG3034" s="57">
        <v>0</v>
      </c>
      <c r="AI3034"/>
      <c r="AJ3034"/>
    </row>
    <row r="3035" spans="1:36">
      <c r="A3035" s="56" t="s">
        <v>50</v>
      </c>
      <c r="B3035" s="56" t="s">
        <v>11459</v>
      </c>
      <c r="C3035" s="56">
        <v>2101010020</v>
      </c>
      <c r="D3035" s="56" t="s">
        <v>38</v>
      </c>
      <c r="E3035" s="56">
        <v>2101020020</v>
      </c>
      <c r="F3035" s="56">
        <v>5401010020</v>
      </c>
      <c r="G3035" s="56" t="s">
        <v>11431</v>
      </c>
      <c r="H3035" s="56">
        <v>400210</v>
      </c>
      <c r="I3035" s="56" t="s">
        <v>11461</v>
      </c>
      <c r="J3035" s="56" t="s">
        <v>2771</v>
      </c>
      <c r="K3035" s="56" t="s">
        <v>2772</v>
      </c>
      <c r="L3035" s="56" t="s">
        <v>7138</v>
      </c>
      <c r="M3035" s="73">
        <v>37027</v>
      </c>
      <c r="N3035" s="56"/>
      <c r="O3035" s="56"/>
      <c r="P3035" s="56" t="s">
        <v>7139</v>
      </c>
      <c r="Q3035" s="56"/>
      <c r="R3035" s="56" t="s">
        <v>18</v>
      </c>
      <c r="S3035" s="56" t="s">
        <v>11415</v>
      </c>
      <c r="T3035" s="56" t="s">
        <v>7140</v>
      </c>
      <c r="U3035" s="57">
        <v>89756</v>
      </c>
      <c r="V3035" s="57">
        <v>-54730.69</v>
      </c>
      <c r="W3035" s="57">
        <v>35025.31</v>
      </c>
      <c r="X3035" s="57">
        <v>0</v>
      </c>
      <c r="Y3035" s="73">
        <v>37027</v>
      </c>
      <c r="Z3035" s="57">
        <v>-1995.99</v>
      </c>
      <c r="AA3035" s="57">
        <v>0</v>
      </c>
      <c r="AB3035" s="57">
        <v>33029.32</v>
      </c>
      <c r="AC3035" s="57">
        <v>0</v>
      </c>
      <c r="AD3035" s="56" t="s">
        <v>9255</v>
      </c>
      <c r="AE3035" s="57">
        <v>0</v>
      </c>
      <c r="AF3035" s="57">
        <v>0</v>
      </c>
      <c r="AG3035" s="57">
        <v>0</v>
      </c>
      <c r="AI3035"/>
      <c r="AJ3035"/>
    </row>
    <row r="3036" spans="1:36">
      <c r="A3036" s="56" t="s">
        <v>50</v>
      </c>
      <c r="B3036" s="56" t="s">
        <v>11459</v>
      </c>
      <c r="C3036" s="56">
        <v>2101010020</v>
      </c>
      <c r="D3036" s="56" t="s">
        <v>38</v>
      </c>
      <c r="E3036" s="56">
        <v>2101020020</v>
      </c>
      <c r="F3036" s="56">
        <v>5401010020</v>
      </c>
      <c r="G3036" s="56" t="s">
        <v>11431</v>
      </c>
      <c r="H3036" s="56">
        <v>400210</v>
      </c>
      <c r="I3036" s="56" t="s">
        <v>11461</v>
      </c>
      <c r="J3036" s="56" t="s">
        <v>2773</v>
      </c>
      <c r="K3036" s="56" t="s">
        <v>2774</v>
      </c>
      <c r="L3036" s="56" t="s">
        <v>7138</v>
      </c>
      <c r="M3036" s="73">
        <v>36990</v>
      </c>
      <c r="N3036" s="56"/>
      <c r="O3036" s="56"/>
      <c r="P3036" s="56" t="s">
        <v>7139</v>
      </c>
      <c r="Q3036" s="56"/>
      <c r="R3036" s="56" t="s">
        <v>18</v>
      </c>
      <c r="S3036" s="56" t="s">
        <v>11415</v>
      </c>
      <c r="T3036" s="56" t="s">
        <v>7140</v>
      </c>
      <c r="U3036" s="57">
        <v>118999</v>
      </c>
      <c r="V3036" s="57">
        <v>-72866.27</v>
      </c>
      <c r="W3036" s="57">
        <v>46132.73</v>
      </c>
      <c r="X3036" s="57">
        <v>0</v>
      </c>
      <c r="Y3036" s="73">
        <v>36990</v>
      </c>
      <c r="Z3036" s="57">
        <v>-2626.43</v>
      </c>
      <c r="AA3036" s="57">
        <v>0</v>
      </c>
      <c r="AB3036" s="57">
        <v>43506.3</v>
      </c>
      <c r="AC3036" s="57">
        <v>0</v>
      </c>
      <c r="AD3036" s="56" t="s">
        <v>9255</v>
      </c>
      <c r="AE3036" s="57">
        <v>0</v>
      </c>
      <c r="AF3036" s="57">
        <v>0</v>
      </c>
      <c r="AG3036" s="57">
        <v>0</v>
      </c>
      <c r="AI3036"/>
      <c r="AJ3036"/>
    </row>
    <row r="3037" spans="1:36">
      <c r="A3037" s="56" t="s">
        <v>50</v>
      </c>
      <c r="B3037" s="56" t="s">
        <v>11459</v>
      </c>
      <c r="C3037" s="56">
        <v>2101010020</v>
      </c>
      <c r="D3037" s="56" t="s">
        <v>38</v>
      </c>
      <c r="E3037" s="56">
        <v>2101020020</v>
      </c>
      <c r="F3037" s="56">
        <v>5401010020</v>
      </c>
      <c r="G3037" s="56" t="s">
        <v>11431</v>
      </c>
      <c r="H3037" s="56">
        <v>400210</v>
      </c>
      <c r="I3037" s="56" t="s">
        <v>11461</v>
      </c>
      <c r="J3037" s="56" t="s">
        <v>2775</v>
      </c>
      <c r="K3037" s="56" t="s">
        <v>2776</v>
      </c>
      <c r="L3037" s="56" t="s">
        <v>7138</v>
      </c>
      <c r="M3037" s="73">
        <v>37228</v>
      </c>
      <c r="N3037" s="56"/>
      <c r="O3037" s="56"/>
      <c r="P3037" s="56" t="s">
        <v>7139</v>
      </c>
      <c r="Q3037" s="56"/>
      <c r="R3037" s="56" t="s">
        <v>18</v>
      </c>
      <c r="S3037" s="56" t="s">
        <v>11415</v>
      </c>
      <c r="T3037" s="56" t="s">
        <v>7140</v>
      </c>
      <c r="U3037" s="57">
        <v>125000</v>
      </c>
      <c r="V3037" s="57">
        <v>-74487.39</v>
      </c>
      <c r="W3037" s="57">
        <v>50512.61</v>
      </c>
      <c r="X3037" s="57">
        <v>0</v>
      </c>
      <c r="Y3037" s="73">
        <v>37228</v>
      </c>
      <c r="Z3037" s="57">
        <v>-2893.09</v>
      </c>
      <c r="AA3037" s="57">
        <v>0</v>
      </c>
      <c r="AB3037" s="57">
        <v>47619.519999999997</v>
      </c>
      <c r="AC3037" s="57">
        <v>0</v>
      </c>
      <c r="AD3037" s="56" t="s">
        <v>9255</v>
      </c>
      <c r="AE3037" s="57">
        <v>0</v>
      </c>
      <c r="AF3037" s="57">
        <v>0</v>
      </c>
      <c r="AG3037" s="57">
        <v>0</v>
      </c>
      <c r="AI3037"/>
      <c r="AJ3037"/>
    </row>
    <row r="3038" spans="1:36">
      <c r="A3038" s="56" t="s">
        <v>50</v>
      </c>
      <c r="B3038" s="56" t="s">
        <v>11459</v>
      </c>
      <c r="C3038" s="56">
        <v>2101010020</v>
      </c>
      <c r="D3038" s="56" t="s">
        <v>38</v>
      </c>
      <c r="E3038" s="56">
        <v>2101020020</v>
      </c>
      <c r="F3038" s="56">
        <v>5401010020</v>
      </c>
      <c r="G3038" s="56" t="s">
        <v>11431</v>
      </c>
      <c r="H3038" s="56">
        <v>400210</v>
      </c>
      <c r="I3038" s="56" t="s">
        <v>11461</v>
      </c>
      <c r="J3038" s="56" t="s">
        <v>2777</v>
      </c>
      <c r="K3038" s="56" t="s">
        <v>2778</v>
      </c>
      <c r="L3038" s="56" t="s">
        <v>7138</v>
      </c>
      <c r="M3038" s="73">
        <v>41695</v>
      </c>
      <c r="N3038" s="56"/>
      <c r="O3038" s="56"/>
      <c r="P3038" s="56" t="s">
        <v>7139</v>
      </c>
      <c r="Q3038" s="56"/>
      <c r="R3038" s="56" t="s">
        <v>18</v>
      </c>
      <c r="S3038" s="56" t="s">
        <v>11415</v>
      </c>
      <c r="T3038" s="56" t="s">
        <v>7140</v>
      </c>
      <c r="U3038" s="57">
        <v>1635971</v>
      </c>
      <c r="V3038" s="57">
        <v>-476943.89</v>
      </c>
      <c r="W3038" s="57">
        <v>1159027.1100000001</v>
      </c>
      <c r="X3038" s="57">
        <v>0</v>
      </c>
      <c r="Y3038" s="73">
        <v>41695</v>
      </c>
      <c r="Z3038" s="57">
        <v>-70409.850000000006</v>
      </c>
      <c r="AA3038" s="57">
        <v>0</v>
      </c>
      <c r="AB3038" s="57">
        <v>1088617.26</v>
      </c>
      <c r="AC3038" s="57">
        <v>0</v>
      </c>
      <c r="AD3038" s="56" t="s">
        <v>9255</v>
      </c>
      <c r="AE3038" s="57">
        <v>0</v>
      </c>
      <c r="AF3038" s="57">
        <v>0</v>
      </c>
      <c r="AG3038" s="57">
        <v>0</v>
      </c>
      <c r="AI3038"/>
      <c r="AJ3038"/>
    </row>
    <row r="3039" spans="1:36">
      <c r="A3039" s="56" t="s">
        <v>50</v>
      </c>
      <c r="B3039" s="56" t="s">
        <v>11459</v>
      </c>
      <c r="C3039" s="56">
        <v>2101010020</v>
      </c>
      <c r="D3039" s="56" t="s">
        <v>38</v>
      </c>
      <c r="E3039" s="56">
        <v>2101020020</v>
      </c>
      <c r="F3039" s="56">
        <v>5401010020</v>
      </c>
      <c r="G3039" s="56" t="s">
        <v>11431</v>
      </c>
      <c r="H3039" s="56">
        <v>400210</v>
      </c>
      <c r="I3039" s="56" t="s">
        <v>11461</v>
      </c>
      <c r="J3039" s="56" t="s">
        <v>2779</v>
      </c>
      <c r="K3039" s="56" t="s">
        <v>2780</v>
      </c>
      <c r="L3039" s="56" t="s">
        <v>7138</v>
      </c>
      <c r="M3039" s="73">
        <v>37194</v>
      </c>
      <c r="N3039" s="56"/>
      <c r="O3039" s="56"/>
      <c r="P3039" s="56" t="s">
        <v>7139</v>
      </c>
      <c r="Q3039" s="56"/>
      <c r="R3039" s="56" t="s">
        <v>18</v>
      </c>
      <c r="S3039" s="56" t="s">
        <v>11415</v>
      </c>
      <c r="T3039" s="56" t="s">
        <v>7140</v>
      </c>
      <c r="U3039" s="57">
        <v>160370</v>
      </c>
      <c r="V3039" s="57">
        <v>-95940.39</v>
      </c>
      <c r="W3039" s="57">
        <v>64429.61</v>
      </c>
      <c r="X3039" s="57">
        <v>0</v>
      </c>
      <c r="Y3039" s="73">
        <v>37194</v>
      </c>
      <c r="Z3039" s="57">
        <v>-3687.14</v>
      </c>
      <c r="AA3039" s="57">
        <v>0</v>
      </c>
      <c r="AB3039" s="57">
        <v>60742.47</v>
      </c>
      <c r="AC3039" s="57">
        <v>0</v>
      </c>
      <c r="AD3039" s="56" t="s">
        <v>9255</v>
      </c>
      <c r="AE3039" s="57">
        <v>0</v>
      </c>
      <c r="AF3039" s="57">
        <v>0</v>
      </c>
      <c r="AG3039" s="57">
        <v>0</v>
      </c>
      <c r="AI3039"/>
      <c r="AJ3039"/>
    </row>
    <row r="3040" spans="1:36">
      <c r="A3040" s="56" t="s">
        <v>50</v>
      </c>
      <c r="B3040" s="56" t="s">
        <v>11459</v>
      </c>
      <c r="C3040" s="56">
        <v>2101010020</v>
      </c>
      <c r="D3040" s="56" t="s">
        <v>38</v>
      </c>
      <c r="E3040" s="56">
        <v>2101020020</v>
      </c>
      <c r="F3040" s="56">
        <v>5401010020</v>
      </c>
      <c r="G3040" s="56" t="s">
        <v>11431</v>
      </c>
      <c r="H3040" s="56">
        <v>400210</v>
      </c>
      <c r="I3040" s="56" t="s">
        <v>11461</v>
      </c>
      <c r="J3040" s="56" t="s">
        <v>2781</v>
      </c>
      <c r="K3040" s="56" t="s">
        <v>2782</v>
      </c>
      <c r="L3040" s="56" t="s">
        <v>7138</v>
      </c>
      <c r="M3040" s="73">
        <v>37338</v>
      </c>
      <c r="N3040" s="56"/>
      <c r="O3040" s="56"/>
      <c r="P3040" s="56" t="s">
        <v>7139</v>
      </c>
      <c r="Q3040" s="56"/>
      <c r="R3040" s="56" t="s">
        <v>18</v>
      </c>
      <c r="S3040" s="56" t="s">
        <v>11415</v>
      </c>
      <c r="T3040" s="56" t="s">
        <v>7140</v>
      </c>
      <c r="U3040" s="57">
        <v>260000</v>
      </c>
      <c r="V3040" s="57">
        <v>-152957.29999999999</v>
      </c>
      <c r="W3040" s="57">
        <v>107042.7</v>
      </c>
      <c r="X3040" s="57">
        <v>0</v>
      </c>
      <c r="Y3040" s="73">
        <v>37338</v>
      </c>
      <c r="Z3040" s="57">
        <v>-6146.82</v>
      </c>
      <c r="AA3040" s="57">
        <v>0</v>
      </c>
      <c r="AB3040" s="57">
        <v>100895.88</v>
      </c>
      <c r="AC3040" s="57">
        <v>0</v>
      </c>
      <c r="AD3040" s="56" t="s">
        <v>9255</v>
      </c>
      <c r="AE3040" s="57">
        <v>0</v>
      </c>
      <c r="AF3040" s="57">
        <v>0</v>
      </c>
      <c r="AG3040" s="57">
        <v>0</v>
      </c>
      <c r="AI3040"/>
      <c r="AJ3040"/>
    </row>
    <row r="3041" spans="1:36">
      <c r="A3041" s="56" t="s">
        <v>50</v>
      </c>
      <c r="B3041" s="56" t="s">
        <v>11459</v>
      </c>
      <c r="C3041" s="56">
        <v>2101010020</v>
      </c>
      <c r="D3041" s="56" t="s">
        <v>38</v>
      </c>
      <c r="E3041" s="56">
        <v>2101020020</v>
      </c>
      <c r="F3041" s="56">
        <v>5401010020</v>
      </c>
      <c r="G3041" s="56" t="s">
        <v>11431</v>
      </c>
      <c r="H3041" s="56">
        <v>400210</v>
      </c>
      <c r="I3041" s="56" t="s">
        <v>11461</v>
      </c>
      <c r="J3041" s="56" t="s">
        <v>2783</v>
      </c>
      <c r="K3041" s="56" t="s">
        <v>2784</v>
      </c>
      <c r="L3041" s="56" t="s">
        <v>7138</v>
      </c>
      <c r="M3041" s="73">
        <v>37074</v>
      </c>
      <c r="N3041" s="56"/>
      <c r="O3041" s="56"/>
      <c r="P3041" s="56" t="s">
        <v>7139</v>
      </c>
      <c r="Q3041" s="56"/>
      <c r="R3041" s="56" t="s">
        <v>18</v>
      </c>
      <c r="S3041" s="56" t="s">
        <v>11415</v>
      </c>
      <c r="T3041" s="56" t="s">
        <v>7140</v>
      </c>
      <c r="U3041" s="57">
        <v>360376</v>
      </c>
      <c r="V3041" s="57">
        <v>-218579.87</v>
      </c>
      <c r="W3041" s="57">
        <v>141796.13</v>
      </c>
      <c r="X3041" s="57">
        <v>0</v>
      </c>
      <c r="Y3041" s="73">
        <v>37074</v>
      </c>
      <c r="Z3041" s="57">
        <v>-8090.34</v>
      </c>
      <c r="AA3041" s="57">
        <v>0</v>
      </c>
      <c r="AB3041" s="57">
        <v>133705.79</v>
      </c>
      <c r="AC3041" s="57">
        <v>0</v>
      </c>
      <c r="AD3041" s="56" t="s">
        <v>9255</v>
      </c>
      <c r="AE3041" s="57">
        <v>0</v>
      </c>
      <c r="AF3041" s="57">
        <v>0</v>
      </c>
      <c r="AG3041" s="57">
        <v>0</v>
      </c>
      <c r="AI3041"/>
      <c r="AJ3041"/>
    </row>
    <row r="3042" spans="1:36">
      <c r="A3042" s="56" t="s">
        <v>54</v>
      </c>
      <c r="B3042" s="56" t="s">
        <v>11459</v>
      </c>
      <c r="C3042" s="56">
        <v>2101010020</v>
      </c>
      <c r="D3042" s="56" t="s">
        <v>38</v>
      </c>
      <c r="E3042" s="56">
        <v>2101020020</v>
      </c>
      <c r="F3042" s="56">
        <v>5401010020</v>
      </c>
      <c r="G3042" s="56" t="s">
        <v>11413</v>
      </c>
      <c r="H3042" s="56">
        <v>400100</v>
      </c>
      <c r="I3042" s="56" t="s">
        <v>11414</v>
      </c>
      <c r="J3042" s="56" t="s">
        <v>154</v>
      </c>
      <c r="K3042" s="56" t="s">
        <v>155</v>
      </c>
      <c r="L3042" s="56" t="s">
        <v>7138</v>
      </c>
      <c r="M3042" s="73">
        <v>35136</v>
      </c>
      <c r="N3042" s="56"/>
      <c r="O3042" s="56"/>
      <c r="P3042" s="56" t="s">
        <v>156</v>
      </c>
      <c r="Q3042" s="56"/>
      <c r="R3042" s="56" t="s">
        <v>18</v>
      </c>
      <c r="S3042" s="56" t="s">
        <v>11415</v>
      </c>
      <c r="T3042" s="56" t="s">
        <v>7140</v>
      </c>
      <c r="U3042" s="57">
        <v>378603</v>
      </c>
      <c r="V3042" s="57">
        <v>-302703.76</v>
      </c>
      <c r="W3042" s="57">
        <v>75899.240000000005</v>
      </c>
      <c r="X3042" s="57">
        <v>0</v>
      </c>
      <c r="Y3042" s="73">
        <v>35136</v>
      </c>
      <c r="Z3042" s="57">
        <v>-10541.65</v>
      </c>
      <c r="AA3042" s="57">
        <v>0</v>
      </c>
      <c r="AB3042" s="57">
        <v>65357.59</v>
      </c>
      <c r="AC3042" s="57">
        <v>0</v>
      </c>
      <c r="AD3042" s="56" t="s">
        <v>9255</v>
      </c>
      <c r="AE3042" s="57">
        <v>0</v>
      </c>
      <c r="AF3042" s="57">
        <v>0</v>
      </c>
      <c r="AG3042" s="57">
        <v>0</v>
      </c>
      <c r="AI3042"/>
      <c r="AJ3042"/>
    </row>
    <row r="3043" spans="1:36">
      <c r="A3043" s="56" t="s">
        <v>50</v>
      </c>
      <c r="B3043" s="56" t="s">
        <v>11459</v>
      </c>
      <c r="C3043" s="56">
        <v>2101010020</v>
      </c>
      <c r="D3043" s="56" t="s">
        <v>38</v>
      </c>
      <c r="E3043" s="56">
        <v>2101020020</v>
      </c>
      <c r="F3043" s="56">
        <v>5401010020</v>
      </c>
      <c r="G3043" s="56" t="s">
        <v>11431</v>
      </c>
      <c r="H3043" s="56">
        <v>400210</v>
      </c>
      <c r="I3043" s="56" t="s">
        <v>11461</v>
      </c>
      <c r="J3043" s="56" t="s">
        <v>2785</v>
      </c>
      <c r="K3043" s="56" t="s">
        <v>2786</v>
      </c>
      <c r="L3043" s="56" t="s">
        <v>7138</v>
      </c>
      <c r="M3043" s="73">
        <v>36946</v>
      </c>
      <c r="N3043" s="56"/>
      <c r="O3043" s="56"/>
      <c r="P3043" s="56" t="s">
        <v>7139</v>
      </c>
      <c r="Q3043" s="56"/>
      <c r="R3043" s="56" t="s">
        <v>18</v>
      </c>
      <c r="S3043" s="56" t="s">
        <v>11415</v>
      </c>
      <c r="T3043" s="56" t="s">
        <v>7140</v>
      </c>
      <c r="U3043" s="57">
        <v>555534</v>
      </c>
      <c r="V3043" s="57">
        <v>-341849.83</v>
      </c>
      <c r="W3043" s="57">
        <v>213684.17</v>
      </c>
      <c r="X3043" s="57">
        <v>0</v>
      </c>
      <c r="Y3043" s="73">
        <v>36946</v>
      </c>
      <c r="Z3043" s="57">
        <v>-12151.29</v>
      </c>
      <c r="AA3043" s="57">
        <v>0</v>
      </c>
      <c r="AB3043" s="57">
        <v>201532.88</v>
      </c>
      <c r="AC3043" s="57">
        <v>0</v>
      </c>
      <c r="AD3043" s="56" t="s">
        <v>9255</v>
      </c>
      <c r="AE3043" s="57">
        <v>0</v>
      </c>
      <c r="AF3043" s="57">
        <v>0</v>
      </c>
      <c r="AG3043" s="57">
        <v>0</v>
      </c>
      <c r="AI3043"/>
      <c r="AJ3043"/>
    </row>
    <row r="3044" spans="1:36">
      <c r="A3044" s="56" t="s">
        <v>50</v>
      </c>
      <c r="B3044" s="56" t="s">
        <v>11459</v>
      </c>
      <c r="C3044" s="56">
        <v>2101010020</v>
      </c>
      <c r="D3044" s="56" t="s">
        <v>38</v>
      </c>
      <c r="E3044" s="56">
        <v>2101020020</v>
      </c>
      <c r="F3044" s="56">
        <v>5401010020</v>
      </c>
      <c r="G3044" s="56" t="s">
        <v>11431</v>
      </c>
      <c r="H3044" s="56">
        <v>400210</v>
      </c>
      <c r="I3044" s="56" t="s">
        <v>11461</v>
      </c>
      <c r="J3044" s="56" t="s">
        <v>2787</v>
      </c>
      <c r="K3044" s="56" t="s">
        <v>2788</v>
      </c>
      <c r="L3044" s="56" t="s">
        <v>7138</v>
      </c>
      <c r="M3044" s="73">
        <v>37161</v>
      </c>
      <c r="N3044" s="56"/>
      <c r="O3044" s="56"/>
      <c r="P3044" s="56" t="s">
        <v>7139</v>
      </c>
      <c r="Q3044" s="56"/>
      <c r="R3044" s="56" t="s">
        <v>18</v>
      </c>
      <c r="S3044" s="56" t="s">
        <v>11415</v>
      </c>
      <c r="T3044" s="56" t="s">
        <v>7140</v>
      </c>
      <c r="U3044" s="57">
        <v>660000</v>
      </c>
      <c r="V3044" s="57">
        <v>-396347.22</v>
      </c>
      <c r="W3044" s="57">
        <v>263652.78000000003</v>
      </c>
      <c r="X3044" s="57">
        <v>0</v>
      </c>
      <c r="Y3044" s="73">
        <v>37161</v>
      </c>
      <c r="Z3044" s="57">
        <v>-15075.94</v>
      </c>
      <c r="AA3044" s="57">
        <v>0</v>
      </c>
      <c r="AB3044" s="57">
        <v>248576.84</v>
      </c>
      <c r="AC3044" s="57">
        <v>0</v>
      </c>
      <c r="AD3044" s="56" t="s">
        <v>9255</v>
      </c>
      <c r="AE3044" s="57">
        <v>0</v>
      </c>
      <c r="AF3044" s="57">
        <v>0</v>
      </c>
      <c r="AG3044" s="57">
        <v>0</v>
      </c>
      <c r="AI3044"/>
      <c r="AJ3044"/>
    </row>
    <row r="3045" spans="1:36">
      <c r="A3045" s="56" t="s">
        <v>50</v>
      </c>
      <c r="B3045" s="56" t="s">
        <v>11459</v>
      </c>
      <c r="C3045" s="56">
        <v>2101010020</v>
      </c>
      <c r="D3045" s="56" t="s">
        <v>38</v>
      </c>
      <c r="E3045" s="56">
        <v>2101020020</v>
      </c>
      <c r="F3045" s="56">
        <v>5401010020</v>
      </c>
      <c r="G3045" s="56" t="s">
        <v>11431</v>
      </c>
      <c r="H3045" s="56">
        <v>400210</v>
      </c>
      <c r="I3045" s="56" t="s">
        <v>11461</v>
      </c>
      <c r="J3045" s="56" t="s">
        <v>2789</v>
      </c>
      <c r="K3045" s="56" t="s">
        <v>2790</v>
      </c>
      <c r="L3045" s="56" t="s">
        <v>7138</v>
      </c>
      <c r="M3045" s="73">
        <v>39281</v>
      </c>
      <c r="N3045" s="56"/>
      <c r="O3045" s="56"/>
      <c r="P3045" s="56" t="s">
        <v>7139</v>
      </c>
      <c r="Q3045" s="56"/>
      <c r="R3045" s="56" t="s">
        <v>18</v>
      </c>
      <c r="S3045" s="56" t="s">
        <v>11415</v>
      </c>
      <c r="T3045" s="56" t="s">
        <v>7140</v>
      </c>
      <c r="U3045" s="57">
        <v>1137690</v>
      </c>
      <c r="V3045" s="57">
        <v>-515437.48</v>
      </c>
      <c r="W3045" s="57">
        <v>622252.52</v>
      </c>
      <c r="X3045" s="57">
        <v>0</v>
      </c>
      <c r="Y3045" s="73">
        <v>39281</v>
      </c>
      <c r="Z3045" s="57">
        <v>-36953.599999999999</v>
      </c>
      <c r="AA3045" s="57">
        <v>0</v>
      </c>
      <c r="AB3045" s="57">
        <v>585298.92000000004</v>
      </c>
      <c r="AC3045" s="57">
        <v>0</v>
      </c>
      <c r="AD3045" s="56" t="s">
        <v>9255</v>
      </c>
      <c r="AE3045" s="57">
        <v>0</v>
      </c>
      <c r="AF3045" s="57">
        <v>0</v>
      </c>
      <c r="AG3045" s="57">
        <v>0</v>
      </c>
      <c r="AI3045"/>
      <c r="AJ3045"/>
    </row>
    <row r="3046" spans="1:36">
      <c r="A3046" s="56" t="s">
        <v>50</v>
      </c>
      <c r="B3046" s="56" t="s">
        <v>11459</v>
      </c>
      <c r="C3046" s="56">
        <v>2101010020</v>
      </c>
      <c r="D3046" s="56" t="s">
        <v>38</v>
      </c>
      <c r="E3046" s="56">
        <v>2101020020</v>
      </c>
      <c r="F3046" s="56">
        <v>5401010020</v>
      </c>
      <c r="G3046" s="56" t="s">
        <v>11431</v>
      </c>
      <c r="H3046" s="56">
        <v>400210</v>
      </c>
      <c r="I3046" s="56" t="s">
        <v>11461</v>
      </c>
      <c r="J3046" s="56" t="s">
        <v>2791</v>
      </c>
      <c r="K3046" s="56" t="s">
        <v>2792</v>
      </c>
      <c r="L3046" s="56" t="s">
        <v>7138</v>
      </c>
      <c r="M3046" s="73">
        <v>36529</v>
      </c>
      <c r="N3046" s="56"/>
      <c r="O3046" s="56"/>
      <c r="P3046" s="56" t="s">
        <v>7139</v>
      </c>
      <c r="Q3046" s="56"/>
      <c r="R3046" s="56" t="s">
        <v>18</v>
      </c>
      <c r="S3046" s="56" t="s">
        <v>11415</v>
      </c>
      <c r="T3046" s="56" t="s">
        <v>7140</v>
      </c>
      <c r="U3046" s="57">
        <v>1925370</v>
      </c>
      <c r="V3046" s="57">
        <v>-1242240.7</v>
      </c>
      <c r="W3046" s="57">
        <v>683129.3</v>
      </c>
      <c r="X3046" s="57">
        <v>0</v>
      </c>
      <c r="Y3046" s="73">
        <v>36529</v>
      </c>
      <c r="Z3046" s="57">
        <v>-39030.57</v>
      </c>
      <c r="AA3046" s="57">
        <v>0</v>
      </c>
      <c r="AB3046" s="57">
        <v>644098.73</v>
      </c>
      <c r="AC3046" s="57">
        <v>0</v>
      </c>
      <c r="AD3046" s="56" t="s">
        <v>9255</v>
      </c>
      <c r="AE3046" s="57">
        <v>0</v>
      </c>
      <c r="AF3046" s="57">
        <v>0</v>
      </c>
      <c r="AG3046" s="57">
        <v>0</v>
      </c>
      <c r="AI3046"/>
      <c r="AJ3046"/>
    </row>
    <row r="3047" spans="1:36">
      <c r="A3047" s="56" t="s">
        <v>50</v>
      </c>
      <c r="B3047" s="56" t="s">
        <v>11459</v>
      </c>
      <c r="C3047" s="56">
        <v>2101010020</v>
      </c>
      <c r="D3047" s="56" t="s">
        <v>38</v>
      </c>
      <c r="E3047" s="56">
        <v>2101020020</v>
      </c>
      <c r="F3047" s="56">
        <v>5401010020</v>
      </c>
      <c r="G3047" s="56" t="s">
        <v>11431</v>
      </c>
      <c r="H3047" s="56">
        <v>400210</v>
      </c>
      <c r="I3047" s="56" t="s">
        <v>11461</v>
      </c>
      <c r="J3047" s="56" t="s">
        <v>2793</v>
      </c>
      <c r="K3047" s="56" t="s">
        <v>2794</v>
      </c>
      <c r="L3047" s="56" t="s">
        <v>7138</v>
      </c>
      <c r="M3047" s="73">
        <v>36543</v>
      </c>
      <c r="N3047" s="56"/>
      <c r="O3047" s="56"/>
      <c r="P3047" s="56" t="s">
        <v>7139</v>
      </c>
      <c r="Q3047" s="56"/>
      <c r="R3047" s="56" t="s">
        <v>18</v>
      </c>
      <c r="S3047" s="56" t="s">
        <v>11415</v>
      </c>
      <c r="T3047" s="56" t="s">
        <v>7140</v>
      </c>
      <c r="U3047" s="57">
        <v>4952973</v>
      </c>
      <c r="V3047" s="57">
        <v>-3191415.23</v>
      </c>
      <c r="W3047" s="57">
        <v>1761557.77</v>
      </c>
      <c r="X3047" s="57">
        <v>0</v>
      </c>
      <c r="Y3047" s="73">
        <v>36543</v>
      </c>
      <c r="Z3047" s="57">
        <v>-100406.2</v>
      </c>
      <c r="AA3047" s="57">
        <v>0</v>
      </c>
      <c r="AB3047" s="57">
        <v>1661151.57</v>
      </c>
      <c r="AC3047" s="57">
        <v>0</v>
      </c>
      <c r="AD3047" s="56" t="s">
        <v>9255</v>
      </c>
      <c r="AE3047" s="57">
        <v>0</v>
      </c>
      <c r="AF3047" s="57">
        <v>0</v>
      </c>
      <c r="AG3047" s="57">
        <v>0</v>
      </c>
      <c r="AI3047"/>
      <c r="AJ3047"/>
    </row>
    <row r="3048" spans="1:36">
      <c r="A3048" s="56" t="s">
        <v>50</v>
      </c>
      <c r="B3048" s="56" t="s">
        <v>11459</v>
      </c>
      <c r="C3048" s="56">
        <v>2101010020</v>
      </c>
      <c r="D3048" s="56" t="s">
        <v>38</v>
      </c>
      <c r="E3048" s="56">
        <v>2101020020</v>
      </c>
      <c r="F3048" s="56">
        <v>5401010020</v>
      </c>
      <c r="G3048" s="56" t="s">
        <v>11431</v>
      </c>
      <c r="H3048" s="56">
        <v>400210</v>
      </c>
      <c r="I3048" s="56" t="s">
        <v>11461</v>
      </c>
      <c r="J3048" s="56" t="s">
        <v>9860</v>
      </c>
      <c r="K3048" s="56" t="s">
        <v>7217</v>
      </c>
      <c r="L3048" s="56" t="s">
        <v>7138</v>
      </c>
      <c r="M3048" s="73">
        <v>36543</v>
      </c>
      <c r="N3048" s="56"/>
      <c r="O3048" s="56"/>
      <c r="P3048" s="56" t="s">
        <v>1476</v>
      </c>
      <c r="Q3048" s="56"/>
      <c r="R3048" s="56" t="s">
        <v>18</v>
      </c>
      <c r="S3048" s="56" t="s">
        <v>11415</v>
      </c>
      <c r="T3048" s="56" t="s">
        <v>7140</v>
      </c>
      <c r="U3048" s="57">
        <v>27371069</v>
      </c>
      <c r="V3048" s="57">
        <v>-26002515.550000001</v>
      </c>
      <c r="W3048" s="57">
        <v>1368553.45</v>
      </c>
      <c r="X3048" s="57">
        <v>0</v>
      </c>
      <c r="Y3048" s="73">
        <v>36543</v>
      </c>
      <c r="Z3048" s="57">
        <v>0</v>
      </c>
      <c r="AA3048" s="57">
        <v>0</v>
      </c>
      <c r="AB3048" s="57">
        <v>1368553.45</v>
      </c>
      <c r="AC3048" s="57">
        <v>0</v>
      </c>
      <c r="AD3048" s="56" t="s">
        <v>9255</v>
      </c>
      <c r="AE3048" s="57">
        <v>0</v>
      </c>
      <c r="AF3048" s="57">
        <v>0</v>
      </c>
      <c r="AG3048" s="57">
        <v>0</v>
      </c>
      <c r="AI3048"/>
      <c r="AJ3048"/>
    </row>
    <row r="3049" spans="1:36">
      <c r="A3049" s="56" t="s">
        <v>50</v>
      </c>
      <c r="B3049" s="56" t="s">
        <v>11459</v>
      </c>
      <c r="C3049" s="56">
        <v>2101010020</v>
      </c>
      <c r="D3049" s="56" t="s">
        <v>38</v>
      </c>
      <c r="E3049" s="56">
        <v>2101020020</v>
      </c>
      <c r="F3049" s="56">
        <v>5401010020</v>
      </c>
      <c r="G3049" s="56" t="s">
        <v>11431</v>
      </c>
      <c r="H3049" s="56">
        <v>400210</v>
      </c>
      <c r="I3049" s="56" t="s">
        <v>11461</v>
      </c>
      <c r="J3049" s="56" t="s">
        <v>2795</v>
      </c>
      <c r="K3049" s="56" t="s">
        <v>2796</v>
      </c>
      <c r="L3049" s="56" t="s">
        <v>7138</v>
      </c>
      <c r="M3049" s="73">
        <v>36888</v>
      </c>
      <c r="N3049" s="56"/>
      <c r="O3049" s="56"/>
      <c r="P3049" s="56" t="s">
        <v>7139</v>
      </c>
      <c r="Q3049" s="56"/>
      <c r="R3049" s="56" t="s">
        <v>18</v>
      </c>
      <c r="S3049" s="56" t="s">
        <v>11415</v>
      </c>
      <c r="T3049" s="56" t="s">
        <v>7140</v>
      </c>
      <c r="U3049" s="57">
        <v>54000</v>
      </c>
      <c r="V3049" s="57">
        <v>-33243.21</v>
      </c>
      <c r="W3049" s="57">
        <v>20756.79</v>
      </c>
      <c r="X3049" s="57">
        <v>0</v>
      </c>
      <c r="Y3049" s="73">
        <v>36888</v>
      </c>
      <c r="Z3049" s="57">
        <v>-1120.79</v>
      </c>
      <c r="AA3049" s="57">
        <v>0</v>
      </c>
      <c r="AB3049" s="57">
        <v>19636</v>
      </c>
      <c r="AC3049" s="57">
        <v>0</v>
      </c>
      <c r="AD3049" s="56" t="s">
        <v>9255</v>
      </c>
      <c r="AE3049" s="57">
        <v>0</v>
      </c>
      <c r="AF3049" s="57">
        <v>0</v>
      </c>
      <c r="AG3049" s="57">
        <v>0</v>
      </c>
      <c r="AI3049"/>
      <c r="AJ3049"/>
    </row>
    <row r="3050" spans="1:36">
      <c r="A3050" s="56" t="s">
        <v>50</v>
      </c>
      <c r="B3050" s="56" t="s">
        <v>11459</v>
      </c>
      <c r="C3050" s="56">
        <v>2101010020</v>
      </c>
      <c r="D3050" s="56" t="s">
        <v>38</v>
      </c>
      <c r="E3050" s="56">
        <v>2101020020</v>
      </c>
      <c r="F3050" s="56">
        <v>5401010020</v>
      </c>
      <c r="G3050" s="56" t="s">
        <v>11431</v>
      </c>
      <c r="H3050" s="56">
        <v>400210</v>
      </c>
      <c r="I3050" s="56" t="s">
        <v>11461</v>
      </c>
      <c r="J3050" s="56" t="s">
        <v>2797</v>
      </c>
      <c r="K3050" s="56" t="s">
        <v>2798</v>
      </c>
      <c r="L3050" s="56" t="s">
        <v>7138</v>
      </c>
      <c r="M3050" s="73">
        <v>36733</v>
      </c>
      <c r="N3050" s="56"/>
      <c r="O3050" s="56"/>
      <c r="P3050" s="56" t="s">
        <v>7139</v>
      </c>
      <c r="Q3050" s="56"/>
      <c r="R3050" s="56" t="s">
        <v>18</v>
      </c>
      <c r="S3050" s="56" t="s">
        <v>11415</v>
      </c>
      <c r="T3050" s="56" t="s">
        <v>7140</v>
      </c>
      <c r="U3050" s="57">
        <v>109500</v>
      </c>
      <c r="V3050" s="57">
        <v>-68811.62</v>
      </c>
      <c r="W3050" s="57">
        <v>40688.379999999997</v>
      </c>
      <c r="X3050" s="57">
        <v>0</v>
      </c>
      <c r="Y3050" s="73">
        <v>36733</v>
      </c>
      <c r="Z3050" s="57">
        <v>-2250.5300000000002</v>
      </c>
      <c r="AA3050" s="57">
        <v>0</v>
      </c>
      <c r="AB3050" s="57">
        <v>38437.85</v>
      </c>
      <c r="AC3050" s="57">
        <v>0</v>
      </c>
      <c r="AD3050" s="56" t="s">
        <v>9255</v>
      </c>
      <c r="AE3050" s="57">
        <v>0</v>
      </c>
      <c r="AF3050" s="57">
        <v>0</v>
      </c>
      <c r="AG3050" s="57">
        <v>0</v>
      </c>
      <c r="AI3050"/>
      <c r="AJ3050"/>
    </row>
    <row r="3051" spans="1:36">
      <c r="A3051" s="56" t="s">
        <v>50</v>
      </c>
      <c r="B3051" s="56" t="s">
        <v>11459</v>
      </c>
      <c r="C3051" s="56">
        <v>2101010020</v>
      </c>
      <c r="D3051" s="56" t="s">
        <v>38</v>
      </c>
      <c r="E3051" s="56">
        <v>2101020020</v>
      </c>
      <c r="F3051" s="56">
        <v>5401010020</v>
      </c>
      <c r="G3051" s="56" t="s">
        <v>11431</v>
      </c>
      <c r="H3051" s="56">
        <v>400210</v>
      </c>
      <c r="I3051" s="56" t="s">
        <v>11461</v>
      </c>
      <c r="J3051" s="56" t="s">
        <v>2799</v>
      </c>
      <c r="K3051" s="56" t="s">
        <v>2800</v>
      </c>
      <c r="L3051" s="56" t="s">
        <v>7138</v>
      </c>
      <c r="M3051" s="73">
        <v>36755</v>
      </c>
      <c r="N3051" s="56"/>
      <c r="O3051" s="56"/>
      <c r="P3051" s="56" t="s">
        <v>7139</v>
      </c>
      <c r="Q3051" s="56"/>
      <c r="R3051" s="56" t="s">
        <v>18</v>
      </c>
      <c r="S3051" s="56" t="s">
        <v>11415</v>
      </c>
      <c r="T3051" s="56" t="s">
        <v>7140</v>
      </c>
      <c r="U3051" s="57">
        <v>110745</v>
      </c>
      <c r="V3051" s="57">
        <v>-69393.45</v>
      </c>
      <c r="W3051" s="57">
        <v>41351.550000000003</v>
      </c>
      <c r="X3051" s="57">
        <v>0</v>
      </c>
      <c r="Y3051" s="73">
        <v>36755</v>
      </c>
      <c r="Z3051" s="57">
        <v>-2279.34</v>
      </c>
      <c r="AA3051" s="57">
        <v>0</v>
      </c>
      <c r="AB3051" s="57">
        <v>39072.21</v>
      </c>
      <c r="AC3051" s="57">
        <v>0</v>
      </c>
      <c r="AD3051" s="56" t="s">
        <v>9255</v>
      </c>
      <c r="AE3051" s="57">
        <v>0</v>
      </c>
      <c r="AF3051" s="57">
        <v>0</v>
      </c>
      <c r="AG3051" s="57">
        <v>0</v>
      </c>
      <c r="AI3051"/>
      <c r="AJ3051"/>
    </row>
    <row r="3052" spans="1:36">
      <c r="A3052" s="56" t="s">
        <v>50</v>
      </c>
      <c r="B3052" s="56" t="s">
        <v>11459</v>
      </c>
      <c r="C3052" s="56">
        <v>2101010020</v>
      </c>
      <c r="D3052" s="56" t="s">
        <v>38</v>
      </c>
      <c r="E3052" s="56">
        <v>2101020020</v>
      </c>
      <c r="F3052" s="56">
        <v>5401010020</v>
      </c>
      <c r="G3052" s="56" t="s">
        <v>11431</v>
      </c>
      <c r="H3052" s="56">
        <v>400210</v>
      </c>
      <c r="I3052" s="56" t="s">
        <v>11461</v>
      </c>
      <c r="J3052" s="56" t="s">
        <v>2801</v>
      </c>
      <c r="K3052" s="56" t="s">
        <v>2802</v>
      </c>
      <c r="L3052" s="56" t="s">
        <v>7138</v>
      </c>
      <c r="M3052" s="73">
        <v>41671</v>
      </c>
      <c r="N3052" s="56"/>
      <c r="O3052" s="56"/>
      <c r="P3052" s="56" t="s">
        <v>1476</v>
      </c>
      <c r="Q3052" s="56"/>
      <c r="R3052" s="56" t="s">
        <v>18</v>
      </c>
      <c r="S3052" s="56" t="s">
        <v>11415</v>
      </c>
      <c r="T3052" s="56" t="s">
        <v>7140</v>
      </c>
      <c r="U3052" s="57">
        <v>734608</v>
      </c>
      <c r="V3052" s="57">
        <v>-358306.41</v>
      </c>
      <c r="W3052" s="57">
        <v>376301.59</v>
      </c>
      <c r="X3052" s="57">
        <v>0</v>
      </c>
      <c r="Y3052" s="73">
        <v>41671</v>
      </c>
      <c r="Z3052" s="57">
        <v>-64222.41</v>
      </c>
      <c r="AA3052" s="57">
        <v>0</v>
      </c>
      <c r="AB3052" s="57">
        <v>312079.18</v>
      </c>
      <c r="AC3052" s="57">
        <v>0</v>
      </c>
      <c r="AD3052" s="56" t="s">
        <v>9255</v>
      </c>
      <c r="AE3052" s="57">
        <v>0</v>
      </c>
      <c r="AF3052" s="57">
        <v>0</v>
      </c>
      <c r="AG3052" s="57">
        <v>0</v>
      </c>
      <c r="AI3052"/>
      <c r="AJ3052"/>
    </row>
    <row r="3053" spans="1:36">
      <c r="A3053" s="56" t="s">
        <v>50</v>
      </c>
      <c r="B3053" s="56" t="s">
        <v>11459</v>
      </c>
      <c r="C3053" s="56">
        <v>2101010020</v>
      </c>
      <c r="D3053" s="56" t="s">
        <v>38</v>
      </c>
      <c r="E3053" s="56">
        <v>2101020020</v>
      </c>
      <c r="F3053" s="56">
        <v>5401010020</v>
      </c>
      <c r="G3053" s="56" t="s">
        <v>11431</v>
      </c>
      <c r="H3053" s="56">
        <v>400210</v>
      </c>
      <c r="I3053" s="56" t="s">
        <v>11461</v>
      </c>
      <c r="J3053" s="56" t="s">
        <v>2803</v>
      </c>
      <c r="K3053" s="56" t="s">
        <v>2804</v>
      </c>
      <c r="L3053" s="56" t="s">
        <v>7138</v>
      </c>
      <c r="M3053" s="73">
        <v>36743</v>
      </c>
      <c r="N3053" s="56"/>
      <c r="O3053" s="56"/>
      <c r="P3053" s="56" t="s">
        <v>7139</v>
      </c>
      <c r="Q3053" s="56"/>
      <c r="R3053" s="56" t="s">
        <v>18</v>
      </c>
      <c r="S3053" s="56" t="s">
        <v>11415</v>
      </c>
      <c r="T3053" s="56" t="s">
        <v>7140</v>
      </c>
      <c r="U3053" s="57">
        <v>291062</v>
      </c>
      <c r="V3053" s="57">
        <v>-182669.02</v>
      </c>
      <c r="W3053" s="57">
        <v>108392.98</v>
      </c>
      <c r="X3053" s="57">
        <v>0</v>
      </c>
      <c r="Y3053" s="73">
        <v>36743</v>
      </c>
      <c r="Z3053" s="57">
        <v>-5985.97</v>
      </c>
      <c r="AA3053" s="57">
        <v>0</v>
      </c>
      <c r="AB3053" s="57">
        <v>102407.01</v>
      </c>
      <c r="AC3053" s="57">
        <v>0</v>
      </c>
      <c r="AD3053" s="56" t="s">
        <v>9255</v>
      </c>
      <c r="AE3053" s="57">
        <v>0</v>
      </c>
      <c r="AF3053" s="57">
        <v>0</v>
      </c>
      <c r="AG3053" s="57">
        <v>0</v>
      </c>
      <c r="AI3053"/>
      <c r="AJ3053"/>
    </row>
    <row r="3054" spans="1:36">
      <c r="A3054" s="56" t="s">
        <v>50</v>
      </c>
      <c r="B3054" s="56" t="s">
        <v>11459</v>
      </c>
      <c r="C3054" s="56">
        <v>2101010020</v>
      </c>
      <c r="D3054" s="56" t="s">
        <v>38</v>
      </c>
      <c r="E3054" s="56">
        <v>2101020020</v>
      </c>
      <c r="F3054" s="56">
        <v>5401010020</v>
      </c>
      <c r="G3054" s="56" t="s">
        <v>11431</v>
      </c>
      <c r="H3054" s="56">
        <v>400210</v>
      </c>
      <c r="I3054" s="56" t="s">
        <v>11461</v>
      </c>
      <c r="J3054" s="56" t="s">
        <v>2805</v>
      </c>
      <c r="K3054" s="56" t="s">
        <v>2806</v>
      </c>
      <c r="L3054" s="56" t="s">
        <v>7138</v>
      </c>
      <c r="M3054" s="73">
        <v>35776</v>
      </c>
      <c r="N3054" s="56"/>
      <c r="O3054" s="56"/>
      <c r="P3054" s="56" t="s">
        <v>7139</v>
      </c>
      <c r="Q3054" s="56"/>
      <c r="R3054" s="56" t="s">
        <v>18</v>
      </c>
      <c r="S3054" s="56" t="s">
        <v>11415</v>
      </c>
      <c r="T3054" s="56" t="s">
        <v>7140</v>
      </c>
      <c r="U3054" s="57">
        <v>330459</v>
      </c>
      <c r="V3054" s="57">
        <v>-233296.07</v>
      </c>
      <c r="W3054" s="57">
        <v>97162.93</v>
      </c>
      <c r="X3054" s="57">
        <v>0</v>
      </c>
      <c r="Y3054" s="73">
        <v>35776</v>
      </c>
      <c r="Z3054" s="57">
        <v>-6307.67</v>
      </c>
      <c r="AA3054" s="57">
        <v>0</v>
      </c>
      <c r="AB3054" s="57">
        <v>90855.26</v>
      </c>
      <c r="AC3054" s="57">
        <v>0</v>
      </c>
      <c r="AD3054" s="56" t="s">
        <v>9255</v>
      </c>
      <c r="AE3054" s="57">
        <v>0</v>
      </c>
      <c r="AF3054" s="57">
        <v>0</v>
      </c>
      <c r="AG3054" s="57">
        <v>0</v>
      </c>
      <c r="AI3054"/>
      <c r="AJ3054"/>
    </row>
    <row r="3055" spans="1:36">
      <c r="A3055" s="56" t="s">
        <v>50</v>
      </c>
      <c r="B3055" s="56" t="s">
        <v>11459</v>
      </c>
      <c r="C3055" s="56">
        <v>2101010020</v>
      </c>
      <c r="D3055" s="56" t="s">
        <v>38</v>
      </c>
      <c r="E3055" s="56">
        <v>2101020020</v>
      </c>
      <c r="F3055" s="56">
        <v>5401010020</v>
      </c>
      <c r="G3055" s="56" t="s">
        <v>11431</v>
      </c>
      <c r="H3055" s="56">
        <v>400210</v>
      </c>
      <c r="I3055" s="56" t="s">
        <v>11461</v>
      </c>
      <c r="J3055" s="56" t="s">
        <v>2807</v>
      </c>
      <c r="K3055" s="56" t="s">
        <v>2808</v>
      </c>
      <c r="L3055" s="56" t="s">
        <v>7138</v>
      </c>
      <c r="M3055" s="73">
        <v>41516</v>
      </c>
      <c r="N3055" s="56"/>
      <c r="O3055" s="56"/>
      <c r="P3055" s="56" t="s">
        <v>7139</v>
      </c>
      <c r="Q3055" s="56"/>
      <c r="R3055" s="56" t="s">
        <v>18</v>
      </c>
      <c r="S3055" s="56" t="s">
        <v>11415</v>
      </c>
      <c r="T3055" s="56" t="s">
        <v>7140</v>
      </c>
      <c r="U3055" s="57">
        <v>663529</v>
      </c>
      <c r="V3055" s="57">
        <v>-201895.81</v>
      </c>
      <c r="W3055" s="57">
        <v>461633.19</v>
      </c>
      <c r="X3055" s="57">
        <v>0</v>
      </c>
      <c r="Y3055" s="73">
        <v>41516</v>
      </c>
      <c r="Z3055" s="57">
        <v>-28004.799999999999</v>
      </c>
      <c r="AA3055" s="57">
        <v>0</v>
      </c>
      <c r="AB3055" s="57">
        <v>433628.39</v>
      </c>
      <c r="AC3055" s="57">
        <v>0</v>
      </c>
      <c r="AD3055" s="56" t="s">
        <v>9255</v>
      </c>
      <c r="AE3055" s="57">
        <v>0</v>
      </c>
      <c r="AF3055" s="57">
        <v>0</v>
      </c>
      <c r="AG3055" s="57">
        <v>0</v>
      </c>
      <c r="AI3055"/>
      <c r="AJ3055"/>
    </row>
    <row r="3056" spans="1:36">
      <c r="A3056" s="56" t="s">
        <v>50</v>
      </c>
      <c r="B3056" s="56" t="s">
        <v>11459</v>
      </c>
      <c r="C3056" s="56">
        <v>2101010020</v>
      </c>
      <c r="D3056" s="56" t="s">
        <v>38</v>
      </c>
      <c r="E3056" s="56">
        <v>2101020020</v>
      </c>
      <c r="F3056" s="56">
        <v>5401010020</v>
      </c>
      <c r="G3056" s="56" t="s">
        <v>11431</v>
      </c>
      <c r="H3056" s="56">
        <v>400210</v>
      </c>
      <c r="I3056" s="56" t="s">
        <v>11461</v>
      </c>
      <c r="J3056" s="56" t="s">
        <v>2809</v>
      </c>
      <c r="K3056" s="56" t="s">
        <v>2810</v>
      </c>
      <c r="L3056" s="56" t="s">
        <v>7138</v>
      </c>
      <c r="M3056" s="73">
        <v>36736</v>
      </c>
      <c r="N3056" s="56"/>
      <c r="O3056" s="56"/>
      <c r="P3056" s="56" t="s">
        <v>7139</v>
      </c>
      <c r="Q3056" s="56"/>
      <c r="R3056" s="56" t="s">
        <v>18</v>
      </c>
      <c r="S3056" s="56" t="s">
        <v>11415</v>
      </c>
      <c r="T3056" s="56" t="s">
        <v>7140</v>
      </c>
      <c r="U3056" s="57">
        <v>453496</v>
      </c>
      <c r="V3056" s="57">
        <v>-284875.01</v>
      </c>
      <c r="W3056" s="57">
        <v>168620.99</v>
      </c>
      <c r="X3056" s="57">
        <v>0</v>
      </c>
      <c r="Y3056" s="73">
        <v>36736</v>
      </c>
      <c r="Z3056" s="57">
        <v>-9322.25</v>
      </c>
      <c r="AA3056" s="57">
        <v>0</v>
      </c>
      <c r="AB3056" s="57">
        <v>159298.74</v>
      </c>
      <c r="AC3056" s="57">
        <v>0</v>
      </c>
      <c r="AD3056" s="56" t="s">
        <v>9255</v>
      </c>
      <c r="AE3056" s="57">
        <v>0</v>
      </c>
      <c r="AF3056" s="57">
        <v>0</v>
      </c>
      <c r="AG3056" s="57">
        <v>0</v>
      </c>
      <c r="AI3056"/>
      <c r="AJ3056"/>
    </row>
    <row r="3057" spans="1:36">
      <c r="A3057" s="56" t="s">
        <v>50</v>
      </c>
      <c r="B3057" s="56" t="s">
        <v>11459</v>
      </c>
      <c r="C3057" s="56">
        <v>2101010020</v>
      </c>
      <c r="D3057" s="56" t="s">
        <v>38</v>
      </c>
      <c r="E3057" s="56">
        <v>2101020020</v>
      </c>
      <c r="F3057" s="56">
        <v>5401010020</v>
      </c>
      <c r="G3057" s="56" t="s">
        <v>11431</v>
      </c>
      <c r="H3057" s="56">
        <v>400210</v>
      </c>
      <c r="I3057" s="56" t="s">
        <v>11461</v>
      </c>
      <c r="J3057" s="56" t="s">
        <v>2811</v>
      </c>
      <c r="K3057" s="56" t="s">
        <v>2812</v>
      </c>
      <c r="L3057" s="56" t="s">
        <v>7138</v>
      </c>
      <c r="M3057" s="73">
        <v>36426</v>
      </c>
      <c r="N3057" s="56"/>
      <c r="O3057" s="56"/>
      <c r="P3057" s="56" t="s">
        <v>7139</v>
      </c>
      <c r="Q3057" s="56"/>
      <c r="R3057" s="56" t="s">
        <v>18</v>
      </c>
      <c r="S3057" s="56" t="s">
        <v>11415</v>
      </c>
      <c r="T3057" s="56" t="s">
        <v>7140</v>
      </c>
      <c r="U3057" s="57">
        <v>483179</v>
      </c>
      <c r="V3057" s="57">
        <v>-315815.59999999998</v>
      </c>
      <c r="W3057" s="57">
        <v>167363.4</v>
      </c>
      <c r="X3057" s="57">
        <v>0</v>
      </c>
      <c r="Y3057" s="73">
        <v>36426</v>
      </c>
      <c r="Z3057" s="57">
        <v>-9723.58</v>
      </c>
      <c r="AA3057" s="57">
        <v>0</v>
      </c>
      <c r="AB3057" s="57">
        <v>157639.82</v>
      </c>
      <c r="AC3057" s="57">
        <v>0</v>
      </c>
      <c r="AD3057" s="56" t="s">
        <v>9255</v>
      </c>
      <c r="AE3057" s="57">
        <v>0</v>
      </c>
      <c r="AF3057" s="57">
        <v>0</v>
      </c>
      <c r="AG3057" s="57">
        <v>0</v>
      </c>
      <c r="AI3057"/>
      <c r="AJ3057"/>
    </row>
    <row r="3058" spans="1:36">
      <c r="A3058" s="56" t="s">
        <v>50</v>
      </c>
      <c r="B3058" s="56" t="s">
        <v>11459</v>
      </c>
      <c r="C3058" s="56">
        <v>2101010020</v>
      </c>
      <c r="D3058" s="56" t="s">
        <v>38</v>
      </c>
      <c r="E3058" s="56">
        <v>2101020020</v>
      </c>
      <c r="F3058" s="56">
        <v>5401010020</v>
      </c>
      <c r="G3058" s="56" t="s">
        <v>11431</v>
      </c>
      <c r="H3058" s="56">
        <v>400210</v>
      </c>
      <c r="I3058" s="56" t="s">
        <v>11461</v>
      </c>
      <c r="J3058" s="56" t="s">
        <v>2813</v>
      </c>
      <c r="K3058" s="56" t="s">
        <v>2814</v>
      </c>
      <c r="L3058" s="56" t="s">
        <v>7138</v>
      </c>
      <c r="M3058" s="73">
        <v>41310</v>
      </c>
      <c r="N3058" s="56"/>
      <c r="O3058" s="56"/>
      <c r="P3058" s="56" t="s">
        <v>1476</v>
      </c>
      <c r="Q3058" s="56"/>
      <c r="R3058" s="56" t="s">
        <v>18</v>
      </c>
      <c r="S3058" s="56" t="s">
        <v>11415</v>
      </c>
      <c r="T3058" s="56" t="s">
        <v>7140</v>
      </c>
      <c r="U3058" s="57">
        <v>667784</v>
      </c>
      <c r="V3058" s="57">
        <v>-368686.57</v>
      </c>
      <c r="W3058" s="57">
        <v>299097.43</v>
      </c>
      <c r="X3058" s="57">
        <v>0</v>
      </c>
      <c r="Y3058" s="73">
        <v>41310</v>
      </c>
      <c r="Z3058" s="57">
        <v>-63164.800000000003</v>
      </c>
      <c r="AA3058" s="57">
        <v>0</v>
      </c>
      <c r="AB3058" s="57">
        <v>235932.63</v>
      </c>
      <c r="AC3058" s="57">
        <v>0</v>
      </c>
      <c r="AD3058" s="56" t="s">
        <v>9255</v>
      </c>
      <c r="AE3058" s="57">
        <v>0</v>
      </c>
      <c r="AF3058" s="57">
        <v>0</v>
      </c>
      <c r="AG3058" s="57">
        <v>0</v>
      </c>
      <c r="AI3058"/>
      <c r="AJ3058"/>
    </row>
    <row r="3059" spans="1:36">
      <c r="A3059" s="56" t="s">
        <v>50</v>
      </c>
      <c r="B3059" s="56" t="s">
        <v>11459</v>
      </c>
      <c r="C3059" s="56">
        <v>2101010020</v>
      </c>
      <c r="D3059" s="56" t="s">
        <v>38</v>
      </c>
      <c r="E3059" s="56">
        <v>2101020020</v>
      </c>
      <c r="F3059" s="56">
        <v>5401010020</v>
      </c>
      <c r="G3059" s="56" t="s">
        <v>11431</v>
      </c>
      <c r="H3059" s="56">
        <v>400210</v>
      </c>
      <c r="I3059" s="56" t="s">
        <v>11461</v>
      </c>
      <c r="J3059" s="56" t="s">
        <v>9861</v>
      </c>
      <c r="K3059" s="56" t="s">
        <v>7218</v>
      </c>
      <c r="L3059" s="56" t="s">
        <v>7138</v>
      </c>
      <c r="M3059" s="73">
        <v>36744</v>
      </c>
      <c r="N3059" s="56"/>
      <c r="O3059" s="56"/>
      <c r="P3059" s="56" t="s">
        <v>1476</v>
      </c>
      <c r="Q3059" s="56"/>
      <c r="R3059" s="56" t="s">
        <v>18</v>
      </c>
      <c r="S3059" s="56" t="s">
        <v>11415</v>
      </c>
      <c r="T3059" s="56" t="s">
        <v>7140</v>
      </c>
      <c r="U3059" s="57">
        <v>1153787</v>
      </c>
      <c r="V3059" s="57">
        <v>-1096097.6499999999</v>
      </c>
      <c r="W3059" s="57">
        <v>57689.35</v>
      </c>
      <c r="X3059" s="57">
        <v>0</v>
      </c>
      <c r="Y3059" s="73">
        <v>36744</v>
      </c>
      <c r="Z3059" s="57">
        <v>0</v>
      </c>
      <c r="AA3059" s="57">
        <v>0</v>
      </c>
      <c r="AB3059" s="57">
        <v>57689.35</v>
      </c>
      <c r="AC3059" s="57">
        <v>0</v>
      </c>
      <c r="AD3059" s="56" t="s">
        <v>9255</v>
      </c>
      <c r="AE3059" s="57">
        <v>0</v>
      </c>
      <c r="AF3059" s="57">
        <v>0</v>
      </c>
      <c r="AG3059" s="57">
        <v>0</v>
      </c>
      <c r="AI3059"/>
      <c r="AJ3059"/>
    </row>
    <row r="3060" spans="1:36">
      <c r="A3060" s="56" t="s">
        <v>50</v>
      </c>
      <c r="B3060" s="56" t="s">
        <v>11459</v>
      </c>
      <c r="C3060" s="56">
        <v>2101010020</v>
      </c>
      <c r="D3060" s="56" t="s">
        <v>38</v>
      </c>
      <c r="E3060" s="56">
        <v>2101020020</v>
      </c>
      <c r="F3060" s="56">
        <v>5401010020</v>
      </c>
      <c r="G3060" s="56" t="s">
        <v>11431</v>
      </c>
      <c r="H3060" s="56">
        <v>400210</v>
      </c>
      <c r="I3060" s="56" t="s">
        <v>11461</v>
      </c>
      <c r="J3060" s="56" t="s">
        <v>2815</v>
      </c>
      <c r="K3060" s="56" t="s">
        <v>2816</v>
      </c>
      <c r="L3060" s="56" t="s">
        <v>7138</v>
      </c>
      <c r="M3060" s="73">
        <v>39479</v>
      </c>
      <c r="N3060" s="56"/>
      <c r="O3060" s="56"/>
      <c r="P3060" s="56" t="s">
        <v>7139</v>
      </c>
      <c r="Q3060" s="56"/>
      <c r="R3060" s="56" t="s">
        <v>18</v>
      </c>
      <c r="S3060" s="56" t="s">
        <v>11415</v>
      </c>
      <c r="T3060" s="56" t="s">
        <v>7140</v>
      </c>
      <c r="U3060" s="57">
        <v>1622477</v>
      </c>
      <c r="V3060" s="57">
        <v>-728786.95</v>
      </c>
      <c r="W3060" s="57">
        <v>893690.05</v>
      </c>
      <c r="X3060" s="57">
        <v>0</v>
      </c>
      <c r="Y3060" s="73">
        <v>39479</v>
      </c>
      <c r="Z3060" s="57">
        <v>-53110.98</v>
      </c>
      <c r="AA3060" s="57">
        <v>0</v>
      </c>
      <c r="AB3060" s="57">
        <v>840579.07</v>
      </c>
      <c r="AC3060" s="57">
        <v>0</v>
      </c>
      <c r="AD3060" s="56" t="s">
        <v>9255</v>
      </c>
      <c r="AE3060" s="57">
        <v>0</v>
      </c>
      <c r="AF3060" s="57">
        <v>0</v>
      </c>
      <c r="AG3060" s="57">
        <v>0</v>
      </c>
      <c r="AI3060"/>
      <c r="AJ3060"/>
    </row>
    <row r="3061" spans="1:36">
      <c r="A3061" s="56" t="s">
        <v>50</v>
      </c>
      <c r="B3061" s="56" t="s">
        <v>11459</v>
      </c>
      <c r="C3061" s="56">
        <v>2101010020</v>
      </c>
      <c r="D3061" s="56" t="s">
        <v>38</v>
      </c>
      <c r="E3061" s="56">
        <v>2101020020</v>
      </c>
      <c r="F3061" s="56">
        <v>5401010020</v>
      </c>
      <c r="G3061" s="56" t="s">
        <v>11431</v>
      </c>
      <c r="H3061" s="56">
        <v>400210</v>
      </c>
      <c r="I3061" s="56" t="s">
        <v>11461</v>
      </c>
      <c r="J3061" s="56" t="s">
        <v>9862</v>
      </c>
      <c r="K3061" s="56" t="s">
        <v>7219</v>
      </c>
      <c r="L3061" s="56" t="s">
        <v>7138</v>
      </c>
      <c r="M3061" s="73">
        <v>39479</v>
      </c>
      <c r="N3061" s="56"/>
      <c r="O3061" s="56"/>
      <c r="P3061" s="56" t="s">
        <v>1476</v>
      </c>
      <c r="Q3061" s="56"/>
      <c r="R3061" s="56" t="s">
        <v>18</v>
      </c>
      <c r="S3061" s="56" t="s">
        <v>11415</v>
      </c>
      <c r="T3061" s="56" t="s">
        <v>7140</v>
      </c>
      <c r="U3061" s="57">
        <v>3484861</v>
      </c>
      <c r="V3061" s="57">
        <v>-3310617.95</v>
      </c>
      <c r="W3061" s="57">
        <v>174243.05</v>
      </c>
      <c r="X3061" s="57">
        <v>0</v>
      </c>
      <c r="Y3061" s="73">
        <v>39479</v>
      </c>
      <c r="Z3061" s="57">
        <v>0</v>
      </c>
      <c r="AA3061" s="57">
        <v>0</v>
      </c>
      <c r="AB3061" s="57">
        <v>174243.05</v>
      </c>
      <c r="AC3061" s="57">
        <v>0</v>
      </c>
      <c r="AD3061" s="56" t="s">
        <v>9255</v>
      </c>
      <c r="AE3061" s="57">
        <v>0</v>
      </c>
      <c r="AF3061" s="57">
        <v>0</v>
      </c>
      <c r="AG3061" s="57">
        <v>0</v>
      </c>
      <c r="AI3061"/>
      <c r="AJ3061"/>
    </row>
    <row r="3062" spans="1:36">
      <c r="A3062" s="56" t="s">
        <v>50</v>
      </c>
      <c r="B3062" s="56" t="s">
        <v>11459</v>
      </c>
      <c r="C3062" s="56">
        <v>2101010020</v>
      </c>
      <c r="D3062" s="56" t="s">
        <v>38</v>
      </c>
      <c r="E3062" s="56">
        <v>2101020020</v>
      </c>
      <c r="F3062" s="56">
        <v>5401010020</v>
      </c>
      <c r="G3062" s="56" t="s">
        <v>11431</v>
      </c>
      <c r="H3062" s="56">
        <v>400210</v>
      </c>
      <c r="I3062" s="56" t="s">
        <v>11461</v>
      </c>
      <c r="J3062" s="56" t="s">
        <v>2817</v>
      </c>
      <c r="K3062" s="56" t="s">
        <v>2818</v>
      </c>
      <c r="L3062" s="56" t="s">
        <v>7138</v>
      </c>
      <c r="M3062" s="73">
        <v>35076</v>
      </c>
      <c r="N3062" s="56"/>
      <c r="O3062" s="56"/>
      <c r="P3062" s="56" t="s">
        <v>7139</v>
      </c>
      <c r="Q3062" s="56"/>
      <c r="R3062" s="56" t="s">
        <v>18</v>
      </c>
      <c r="S3062" s="56" t="s">
        <v>11415</v>
      </c>
      <c r="T3062" s="56" t="s">
        <v>7140</v>
      </c>
      <c r="U3062" s="57">
        <v>6000000</v>
      </c>
      <c r="V3062" s="57">
        <v>-4562784.0599999996</v>
      </c>
      <c r="W3062" s="57">
        <v>1437215.94</v>
      </c>
      <c r="X3062" s="57">
        <v>0</v>
      </c>
      <c r="Y3062" s="73">
        <v>35076</v>
      </c>
      <c r="Z3062" s="57">
        <v>-106394.99</v>
      </c>
      <c r="AA3062" s="57">
        <v>0</v>
      </c>
      <c r="AB3062" s="57">
        <v>1330820.95</v>
      </c>
      <c r="AC3062" s="57">
        <v>0</v>
      </c>
      <c r="AD3062" s="56" t="s">
        <v>9255</v>
      </c>
      <c r="AE3062" s="57">
        <v>0</v>
      </c>
      <c r="AF3062" s="57">
        <v>0</v>
      </c>
      <c r="AG3062" s="57">
        <v>0</v>
      </c>
      <c r="AI3062"/>
      <c r="AJ3062"/>
    </row>
    <row r="3063" spans="1:36">
      <c r="A3063" s="56" t="s">
        <v>151</v>
      </c>
      <c r="B3063" s="56" t="s">
        <v>11459</v>
      </c>
      <c r="C3063" s="56">
        <v>2101010020</v>
      </c>
      <c r="D3063" s="56" t="s">
        <v>38</v>
      </c>
      <c r="E3063" s="56">
        <v>2101020020</v>
      </c>
      <c r="F3063" s="56">
        <v>5401010020</v>
      </c>
      <c r="G3063" s="56" t="s">
        <v>11623</v>
      </c>
      <c r="H3063" s="56">
        <v>400400</v>
      </c>
      <c r="I3063" s="56" t="s">
        <v>11624</v>
      </c>
      <c r="J3063" s="56" t="s">
        <v>6023</v>
      </c>
      <c r="K3063" s="56" t="s">
        <v>1926</v>
      </c>
      <c r="L3063" s="56" t="s">
        <v>7138</v>
      </c>
      <c r="M3063" s="73">
        <v>43738</v>
      </c>
      <c r="N3063" s="56"/>
      <c r="O3063" s="56"/>
      <c r="P3063" s="56" t="s">
        <v>7139</v>
      </c>
      <c r="Q3063" s="56"/>
      <c r="R3063" s="56" t="s">
        <v>7144</v>
      </c>
      <c r="S3063" s="56" t="s">
        <v>11415</v>
      </c>
      <c r="T3063" s="56" t="s">
        <v>7140</v>
      </c>
      <c r="U3063" s="57">
        <v>55209962.369999997</v>
      </c>
      <c r="V3063" s="57">
        <v>-2568362.94</v>
      </c>
      <c r="W3063" s="57">
        <v>52641599.43</v>
      </c>
      <c r="X3063" s="57">
        <v>0</v>
      </c>
      <c r="Y3063" s="73">
        <v>43671</v>
      </c>
      <c r="Z3063" s="57">
        <v>-1370202.14</v>
      </c>
      <c r="AA3063" s="57">
        <v>0</v>
      </c>
      <c r="AB3063" s="57">
        <v>51271397.289999999</v>
      </c>
      <c r="AC3063" s="57">
        <v>0</v>
      </c>
      <c r="AD3063" s="56" t="s">
        <v>9255</v>
      </c>
      <c r="AE3063" s="57">
        <v>0</v>
      </c>
      <c r="AF3063" s="57">
        <v>0</v>
      </c>
      <c r="AG3063" s="57">
        <v>0</v>
      </c>
      <c r="AI3063"/>
      <c r="AJ3063"/>
    </row>
    <row r="3064" spans="1:36">
      <c r="A3064" s="56" t="s">
        <v>151</v>
      </c>
      <c r="B3064" s="56" t="s">
        <v>11459</v>
      </c>
      <c r="C3064" s="56">
        <v>2101010020</v>
      </c>
      <c r="D3064" s="56" t="s">
        <v>38</v>
      </c>
      <c r="E3064" s="56">
        <v>2101020020</v>
      </c>
      <c r="F3064" s="56">
        <v>5401010020</v>
      </c>
      <c r="G3064" s="56" t="s">
        <v>11623</v>
      </c>
      <c r="H3064" s="56">
        <v>400400</v>
      </c>
      <c r="I3064" s="56" t="s">
        <v>11624</v>
      </c>
      <c r="J3064" s="56" t="s">
        <v>6024</v>
      </c>
      <c r="K3064" s="56" t="s">
        <v>6025</v>
      </c>
      <c r="L3064" s="56" t="s">
        <v>7138</v>
      </c>
      <c r="M3064" s="73">
        <v>43738</v>
      </c>
      <c r="N3064" s="56"/>
      <c r="O3064" s="56"/>
      <c r="P3064" s="56" t="s">
        <v>7139</v>
      </c>
      <c r="Q3064" s="56"/>
      <c r="R3064" s="56" t="s">
        <v>7144</v>
      </c>
      <c r="S3064" s="56" t="s">
        <v>11415</v>
      </c>
      <c r="T3064" s="56" t="s">
        <v>7140</v>
      </c>
      <c r="U3064" s="57">
        <v>32425976.23</v>
      </c>
      <c r="V3064" s="57">
        <v>-1478287.84</v>
      </c>
      <c r="W3064" s="57">
        <v>30947688.390000001</v>
      </c>
      <c r="X3064" s="57">
        <v>0</v>
      </c>
      <c r="Y3064" s="73">
        <v>43671</v>
      </c>
      <c r="Z3064" s="57">
        <v>-805577.28</v>
      </c>
      <c r="AA3064" s="57">
        <v>0</v>
      </c>
      <c r="AB3064" s="57">
        <v>30142111.109999999</v>
      </c>
      <c r="AC3064" s="57">
        <v>0</v>
      </c>
      <c r="AD3064" s="56" t="s">
        <v>9255</v>
      </c>
      <c r="AE3064" s="57">
        <v>0</v>
      </c>
      <c r="AF3064" s="57">
        <v>0</v>
      </c>
      <c r="AG3064" s="57">
        <v>0</v>
      </c>
      <c r="AI3064"/>
      <c r="AJ3064"/>
    </row>
    <row r="3065" spans="1:36">
      <c r="A3065" s="56" t="s">
        <v>151</v>
      </c>
      <c r="B3065" s="56" t="s">
        <v>11459</v>
      </c>
      <c r="C3065" s="56">
        <v>2101010020</v>
      </c>
      <c r="D3065" s="56" t="s">
        <v>38</v>
      </c>
      <c r="E3065" s="56">
        <v>2101020020</v>
      </c>
      <c r="F3065" s="56">
        <v>5401010020</v>
      </c>
      <c r="G3065" s="56" t="s">
        <v>11623</v>
      </c>
      <c r="H3065" s="56">
        <v>400400</v>
      </c>
      <c r="I3065" s="56" t="s">
        <v>11624</v>
      </c>
      <c r="J3065" s="56" t="s">
        <v>6026</v>
      </c>
      <c r="K3065" s="56" t="s">
        <v>6027</v>
      </c>
      <c r="L3065" s="56" t="s">
        <v>7138</v>
      </c>
      <c r="M3065" s="73">
        <v>43738</v>
      </c>
      <c r="N3065" s="56"/>
      <c r="O3065" s="56"/>
      <c r="P3065" s="56" t="s">
        <v>7139</v>
      </c>
      <c r="Q3065" s="56"/>
      <c r="R3065" s="56" t="s">
        <v>6010</v>
      </c>
      <c r="S3065" s="56" t="s">
        <v>11415</v>
      </c>
      <c r="T3065" s="56" t="s">
        <v>7140</v>
      </c>
      <c r="U3065" s="57">
        <v>5863057</v>
      </c>
      <c r="V3065" s="57">
        <v>-268285.90999999997</v>
      </c>
      <c r="W3065" s="57">
        <v>5594771.0899999999</v>
      </c>
      <c r="X3065" s="57">
        <v>0</v>
      </c>
      <c r="Y3065" s="73">
        <v>43671</v>
      </c>
      <c r="Z3065" s="57">
        <v>-145632.07999999999</v>
      </c>
      <c r="AA3065" s="57">
        <v>0</v>
      </c>
      <c r="AB3065" s="57">
        <v>5449139.0099999998</v>
      </c>
      <c r="AC3065" s="57">
        <v>0</v>
      </c>
      <c r="AD3065" s="56" t="s">
        <v>9255</v>
      </c>
      <c r="AE3065" s="57">
        <v>0</v>
      </c>
      <c r="AF3065" s="57">
        <v>0</v>
      </c>
      <c r="AG3065" s="57">
        <v>0</v>
      </c>
      <c r="AI3065"/>
      <c r="AJ3065"/>
    </row>
    <row r="3066" spans="1:36">
      <c r="A3066" s="56" t="s">
        <v>48</v>
      </c>
      <c r="B3066" s="56" t="s">
        <v>11459</v>
      </c>
      <c r="C3066" s="56">
        <v>2101010020</v>
      </c>
      <c r="D3066" s="56" t="s">
        <v>38</v>
      </c>
      <c r="E3066" s="56">
        <v>2101020020</v>
      </c>
      <c r="F3066" s="56">
        <v>5401010020</v>
      </c>
      <c r="G3066" s="56" t="s">
        <v>11428</v>
      </c>
      <c r="H3066" s="56">
        <v>400300</v>
      </c>
      <c r="I3066" s="56" t="s">
        <v>11451</v>
      </c>
      <c r="J3066" s="56" t="s">
        <v>6556</v>
      </c>
      <c r="K3066" s="56" t="s">
        <v>6567</v>
      </c>
      <c r="L3066" s="56" t="s">
        <v>7138</v>
      </c>
      <c r="M3066" s="73">
        <v>43830</v>
      </c>
      <c r="N3066" s="56"/>
      <c r="O3066" s="56"/>
      <c r="P3066" s="56" t="s">
        <v>1208</v>
      </c>
      <c r="Q3066" s="56"/>
      <c r="R3066" s="56" t="s">
        <v>7144</v>
      </c>
      <c r="S3066" s="56" t="s">
        <v>11415</v>
      </c>
      <c r="T3066" s="56" t="s">
        <v>7140</v>
      </c>
      <c r="U3066" s="57">
        <v>3413033.95</v>
      </c>
      <c r="V3066" s="57">
        <v>-239202.95</v>
      </c>
      <c r="W3066" s="57">
        <v>3173831</v>
      </c>
      <c r="X3066" s="57">
        <v>0</v>
      </c>
      <c r="Y3066" s="73">
        <v>43748</v>
      </c>
      <c r="Z3066" s="57">
        <v>-148359.99</v>
      </c>
      <c r="AA3066" s="57">
        <v>0</v>
      </c>
      <c r="AB3066" s="57">
        <v>3025471.01</v>
      </c>
      <c r="AC3066" s="57">
        <v>0</v>
      </c>
      <c r="AD3066" s="56" t="s">
        <v>9255</v>
      </c>
      <c r="AE3066" s="57">
        <v>0</v>
      </c>
      <c r="AF3066" s="57">
        <v>0</v>
      </c>
      <c r="AG3066" s="57">
        <v>0</v>
      </c>
      <c r="AI3066"/>
      <c r="AJ3066"/>
    </row>
    <row r="3067" spans="1:36">
      <c r="A3067" s="56" t="s">
        <v>48</v>
      </c>
      <c r="B3067" s="56" t="s">
        <v>11459</v>
      </c>
      <c r="C3067" s="56">
        <v>2101010020</v>
      </c>
      <c r="D3067" s="56" t="s">
        <v>38</v>
      </c>
      <c r="E3067" s="56">
        <v>2101020020</v>
      </c>
      <c r="F3067" s="56">
        <v>5401010020</v>
      </c>
      <c r="G3067" s="56" t="s">
        <v>11428</v>
      </c>
      <c r="H3067" s="56">
        <v>400300</v>
      </c>
      <c r="I3067" s="56" t="s">
        <v>11625</v>
      </c>
      <c r="J3067" s="56" t="s">
        <v>6673</v>
      </c>
      <c r="K3067" s="56" t="s">
        <v>6674</v>
      </c>
      <c r="L3067" s="56" t="s">
        <v>7138</v>
      </c>
      <c r="M3067" s="73">
        <v>43921</v>
      </c>
      <c r="N3067" s="56"/>
      <c r="O3067" s="56"/>
      <c r="P3067" s="56" t="s">
        <v>295</v>
      </c>
      <c r="Q3067" s="56"/>
      <c r="R3067" s="56" t="s">
        <v>7144</v>
      </c>
      <c r="S3067" s="56" t="s">
        <v>11415</v>
      </c>
      <c r="T3067" s="56" t="s">
        <v>7140</v>
      </c>
      <c r="U3067" s="57">
        <v>947131.13</v>
      </c>
      <c r="V3067" s="57">
        <v>-67987.649999999994</v>
      </c>
      <c r="W3067" s="57">
        <v>879143.48</v>
      </c>
      <c r="X3067" s="57">
        <v>0</v>
      </c>
      <c r="Y3067" s="73">
        <v>43889</v>
      </c>
      <c r="Z3067" s="57">
        <v>-85429.53</v>
      </c>
      <c r="AA3067" s="57">
        <v>0</v>
      </c>
      <c r="AB3067" s="57">
        <v>793713.95</v>
      </c>
      <c r="AC3067" s="57">
        <v>0</v>
      </c>
      <c r="AD3067" s="56" t="s">
        <v>9255</v>
      </c>
      <c r="AE3067" s="57">
        <v>0</v>
      </c>
      <c r="AF3067" s="57">
        <v>0</v>
      </c>
      <c r="AG3067" s="57">
        <v>0</v>
      </c>
      <c r="AI3067"/>
      <c r="AJ3067"/>
    </row>
    <row r="3068" spans="1:36">
      <c r="A3068" s="56" t="s">
        <v>151</v>
      </c>
      <c r="B3068" s="56" t="s">
        <v>11459</v>
      </c>
      <c r="C3068" s="56">
        <v>2101010020</v>
      </c>
      <c r="D3068" s="56" t="s">
        <v>38</v>
      </c>
      <c r="E3068" s="56">
        <v>2101020020</v>
      </c>
      <c r="F3068" s="56">
        <v>5401010020</v>
      </c>
      <c r="G3068" s="56" t="s">
        <v>11623</v>
      </c>
      <c r="H3068" s="56">
        <v>400400</v>
      </c>
      <c r="I3068" s="56" t="s">
        <v>11624</v>
      </c>
      <c r="J3068" s="56" t="s">
        <v>6719</v>
      </c>
      <c r="K3068" s="56" t="s">
        <v>6720</v>
      </c>
      <c r="L3068" s="56" t="s">
        <v>7138</v>
      </c>
      <c r="M3068" s="73">
        <v>43921</v>
      </c>
      <c r="N3068" s="56"/>
      <c r="O3068" s="56"/>
      <c r="P3068" s="56" t="s">
        <v>7139</v>
      </c>
      <c r="Q3068" s="56"/>
      <c r="R3068" s="56" t="s">
        <v>6010</v>
      </c>
      <c r="S3068" s="56" t="s">
        <v>11415</v>
      </c>
      <c r="T3068" s="56" t="s">
        <v>7140</v>
      </c>
      <c r="U3068" s="57">
        <v>9949013.4399999995</v>
      </c>
      <c r="V3068" s="57">
        <v>-427952.18</v>
      </c>
      <c r="W3068" s="57">
        <v>9521061.2599999998</v>
      </c>
      <c r="X3068" s="57">
        <v>0</v>
      </c>
      <c r="Y3068" s="73">
        <v>43708</v>
      </c>
      <c r="Z3068" s="57">
        <v>-247120.85</v>
      </c>
      <c r="AA3068" s="57">
        <v>0</v>
      </c>
      <c r="AB3068" s="57">
        <v>9273940.4100000001</v>
      </c>
      <c r="AC3068" s="57">
        <v>0</v>
      </c>
      <c r="AD3068" s="56" t="s">
        <v>9255</v>
      </c>
      <c r="AE3068" s="57">
        <v>0</v>
      </c>
      <c r="AF3068" s="57">
        <v>0</v>
      </c>
      <c r="AG3068" s="57">
        <v>0</v>
      </c>
      <c r="AI3068"/>
      <c r="AJ3068"/>
    </row>
    <row r="3069" spans="1:36">
      <c r="A3069" s="56" t="s">
        <v>151</v>
      </c>
      <c r="B3069" s="56" t="s">
        <v>11459</v>
      </c>
      <c r="C3069" s="56">
        <v>2101010020</v>
      </c>
      <c r="D3069" s="56" t="s">
        <v>38</v>
      </c>
      <c r="E3069" s="56">
        <v>2101020020</v>
      </c>
      <c r="F3069" s="56">
        <v>5401010020</v>
      </c>
      <c r="G3069" s="56" t="s">
        <v>11623</v>
      </c>
      <c r="H3069" s="56">
        <v>400400</v>
      </c>
      <c r="I3069" s="56" t="s">
        <v>11624</v>
      </c>
      <c r="J3069" s="56" t="s">
        <v>6721</v>
      </c>
      <c r="K3069" s="56" t="s">
        <v>6722</v>
      </c>
      <c r="L3069" s="56" t="s">
        <v>7138</v>
      </c>
      <c r="M3069" s="73">
        <v>43921</v>
      </c>
      <c r="N3069" s="56"/>
      <c r="O3069" s="56"/>
      <c r="P3069" s="56" t="s">
        <v>7139</v>
      </c>
      <c r="Q3069" s="56"/>
      <c r="R3069" s="56" t="s">
        <v>6010</v>
      </c>
      <c r="S3069" s="56" t="s">
        <v>11415</v>
      </c>
      <c r="T3069" s="56" t="s">
        <v>7140</v>
      </c>
      <c r="U3069" s="57">
        <v>4026981.68</v>
      </c>
      <c r="V3069" s="57">
        <v>-173218.75</v>
      </c>
      <c r="W3069" s="57">
        <v>3853762.93</v>
      </c>
      <c r="X3069" s="57">
        <v>0</v>
      </c>
      <c r="Y3069" s="73">
        <v>43708</v>
      </c>
      <c r="Z3069" s="57">
        <v>-100025.11</v>
      </c>
      <c r="AA3069" s="57">
        <v>0</v>
      </c>
      <c r="AB3069" s="57">
        <v>3753737.82</v>
      </c>
      <c r="AC3069" s="57">
        <v>0</v>
      </c>
      <c r="AD3069" s="56" t="s">
        <v>9255</v>
      </c>
      <c r="AE3069" s="57">
        <v>0</v>
      </c>
      <c r="AF3069" s="57">
        <v>0</v>
      </c>
      <c r="AG3069" s="57">
        <v>0</v>
      </c>
      <c r="AI3069"/>
      <c r="AJ3069"/>
    </row>
    <row r="3070" spans="1:36">
      <c r="A3070" s="56" t="s">
        <v>151</v>
      </c>
      <c r="B3070" s="56" t="s">
        <v>11459</v>
      </c>
      <c r="C3070" s="56">
        <v>2101010020</v>
      </c>
      <c r="D3070" s="56" t="s">
        <v>38</v>
      </c>
      <c r="E3070" s="56">
        <v>2101020020</v>
      </c>
      <c r="F3070" s="56">
        <v>5401010020</v>
      </c>
      <c r="G3070" s="56" t="s">
        <v>11623</v>
      </c>
      <c r="H3070" s="56">
        <v>400400</v>
      </c>
      <c r="I3070" s="56" t="s">
        <v>11624</v>
      </c>
      <c r="J3070" s="56" t="s">
        <v>6723</v>
      </c>
      <c r="K3070" s="56" t="s">
        <v>3521</v>
      </c>
      <c r="L3070" s="56" t="s">
        <v>7138</v>
      </c>
      <c r="M3070" s="73">
        <v>43921</v>
      </c>
      <c r="N3070" s="56"/>
      <c r="O3070" s="56"/>
      <c r="P3070" s="56" t="s">
        <v>7139</v>
      </c>
      <c r="Q3070" s="56"/>
      <c r="R3070" s="56" t="s">
        <v>6010</v>
      </c>
      <c r="S3070" s="56" t="s">
        <v>11415</v>
      </c>
      <c r="T3070" s="56" t="s">
        <v>7140</v>
      </c>
      <c r="U3070" s="57">
        <v>1184406.53</v>
      </c>
      <c r="V3070" s="57">
        <v>-50946.69</v>
      </c>
      <c r="W3070" s="57">
        <v>1133459.8400000001</v>
      </c>
      <c r="X3070" s="57">
        <v>0</v>
      </c>
      <c r="Y3070" s="73">
        <v>43708</v>
      </c>
      <c r="Z3070" s="57">
        <v>-29419.15</v>
      </c>
      <c r="AA3070" s="57">
        <v>0</v>
      </c>
      <c r="AB3070" s="57">
        <v>1104040.69</v>
      </c>
      <c r="AC3070" s="57">
        <v>0</v>
      </c>
      <c r="AD3070" s="56" t="s">
        <v>9255</v>
      </c>
      <c r="AE3070" s="57">
        <v>0</v>
      </c>
      <c r="AF3070" s="57">
        <v>0</v>
      </c>
      <c r="AG3070" s="57">
        <v>0</v>
      </c>
      <c r="AI3070"/>
      <c r="AJ3070"/>
    </row>
    <row r="3071" spans="1:36">
      <c r="A3071" s="56" t="s">
        <v>54</v>
      </c>
      <c r="B3071" s="56" t="s">
        <v>11412</v>
      </c>
      <c r="C3071" s="56">
        <v>2101010090</v>
      </c>
      <c r="D3071" s="56" t="s">
        <v>42</v>
      </c>
      <c r="E3071" s="56">
        <v>2101020090</v>
      </c>
      <c r="F3071" s="56">
        <v>5401010090</v>
      </c>
      <c r="G3071" s="56" t="s">
        <v>11413</v>
      </c>
      <c r="H3071" s="56">
        <v>400100</v>
      </c>
      <c r="I3071" s="56" t="s">
        <v>11422</v>
      </c>
      <c r="J3071" s="56" t="s">
        <v>9863</v>
      </c>
      <c r="K3071" s="56" t="s">
        <v>7220</v>
      </c>
      <c r="L3071" s="56" t="s">
        <v>7138</v>
      </c>
      <c r="M3071" s="73">
        <v>41400</v>
      </c>
      <c r="N3071" s="56"/>
      <c r="O3071" s="56"/>
      <c r="P3071" s="56" t="s">
        <v>167</v>
      </c>
      <c r="Q3071" s="56"/>
      <c r="R3071" s="56" t="s">
        <v>18</v>
      </c>
      <c r="S3071" s="56" t="s">
        <v>11415</v>
      </c>
      <c r="T3071" s="56" t="s">
        <v>7140</v>
      </c>
      <c r="U3071" s="57">
        <v>28659410</v>
      </c>
      <c r="V3071" s="57">
        <v>-27226439.5</v>
      </c>
      <c r="W3071" s="57">
        <v>1432970.5</v>
      </c>
      <c r="X3071" s="57">
        <v>0</v>
      </c>
      <c r="Y3071" s="73">
        <v>41400</v>
      </c>
      <c r="Z3071" s="57">
        <v>0</v>
      </c>
      <c r="AA3071" s="57">
        <v>0</v>
      </c>
      <c r="AB3071" s="57">
        <v>1432970.5</v>
      </c>
      <c r="AC3071" s="57">
        <v>0</v>
      </c>
      <c r="AD3071" s="56" t="s">
        <v>9255</v>
      </c>
      <c r="AE3071" s="57">
        <v>0</v>
      </c>
      <c r="AF3071" s="57">
        <v>0</v>
      </c>
      <c r="AG3071" s="57">
        <v>0</v>
      </c>
      <c r="AI3071"/>
      <c r="AJ3071"/>
    </row>
    <row r="3072" spans="1:36">
      <c r="A3072" s="56" t="s">
        <v>54</v>
      </c>
      <c r="B3072" s="56" t="s">
        <v>11412</v>
      </c>
      <c r="C3072" s="56">
        <v>2101010090</v>
      </c>
      <c r="D3072" s="56" t="s">
        <v>42</v>
      </c>
      <c r="E3072" s="56">
        <v>2101020090</v>
      </c>
      <c r="F3072" s="56">
        <v>5401010090</v>
      </c>
      <c r="G3072" s="56" t="s">
        <v>11413</v>
      </c>
      <c r="H3072" s="56">
        <v>400100</v>
      </c>
      <c r="I3072" s="56" t="s">
        <v>11422</v>
      </c>
      <c r="J3072" s="56" t="s">
        <v>9864</v>
      </c>
      <c r="K3072" s="56" t="s">
        <v>7221</v>
      </c>
      <c r="L3072" s="56" t="s">
        <v>7138</v>
      </c>
      <c r="M3072" s="73">
        <v>41400</v>
      </c>
      <c r="N3072" s="56"/>
      <c r="O3072" s="56"/>
      <c r="P3072" s="56" t="s">
        <v>7222</v>
      </c>
      <c r="Q3072" s="56"/>
      <c r="R3072" s="56" t="s">
        <v>18</v>
      </c>
      <c r="S3072" s="56" t="s">
        <v>11415</v>
      </c>
      <c r="T3072" s="56" t="s">
        <v>7140</v>
      </c>
      <c r="U3072" s="57">
        <v>1487883</v>
      </c>
      <c r="V3072" s="57">
        <v>-1413488.85</v>
      </c>
      <c r="W3072" s="57">
        <v>74394.149999999994</v>
      </c>
      <c r="X3072" s="57">
        <v>0</v>
      </c>
      <c r="Y3072" s="73">
        <v>41400</v>
      </c>
      <c r="Z3072" s="57">
        <v>0</v>
      </c>
      <c r="AA3072" s="57">
        <v>0</v>
      </c>
      <c r="AB3072" s="57">
        <v>74394.149999999994</v>
      </c>
      <c r="AC3072" s="57">
        <v>0</v>
      </c>
      <c r="AD3072" s="56" t="s">
        <v>9255</v>
      </c>
      <c r="AE3072" s="57">
        <v>0</v>
      </c>
      <c r="AF3072" s="57">
        <v>0</v>
      </c>
      <c r="AG3072" s="57">
        <v>0</v>
      </c>
      <c r="AI3072"/>
      <c r="AJ3072"/>
    </row>
    <row r="3073" spans="1:36">
      <c r="A3073" s="56" t="s">
        <v>54</v>
      </c>
      <c r="B3073" s="56" t="s">
        <v>11412</v>
      </c>
      <c r="C3073" s="56">
        <v>2101010090</v>
      </c>
      <c r="D3073" s="56" t="s">
        <v>42</v>
      </c>
      <c r="E3073" s="56">
        <v>2101020090</v>
      </c>
      <c r="F3073" s="56">
        <v>5401010090</v>
      </c>
      <c r="G3073" s="56" t="s">
        <v>11413</v>
      </c>
      <c r="H3073" s="56">
        <v>400100</v>
      </c>
      <c r="I3073" s="56" t="s">
        <v>11422</v>
      </c>
      <c r="J3073" s="56" t="s">
        <v>9865</v>
      </c>
      <c r="K3073" s="56" t="s">
        <v>7220</v>
      </c>
      <c r="L3073" s="56" t="s">
        <v>7138</v>
      </c>
      <c r="M3073" s="73">
        <v>41400</v>
      </c>
      <c r="N3073" s="56"/>
      <c r="O3073" s="56"/>
      <c r="P3073" s="56" t="s">
        <v>167</v>
      </c>
      <c r="Q3073" s="56"/>
      <c r="R3073" s="56" t="s">
        <v>18</v>
      </c>
      <c r="S3073" s="56" t="s">
        <v>11415</v>
      </c>
      <c r="T3073" s="56" t="s">
        <v>7140</v>
      </c>
      <c r="U3073" s="57">
        <v>2390208</v>
      </c>
      <c r="V3073" s="57">
        <v>-2270697.6</v>
      </c>
      <c r="W3073" s="57">
        <v>119510.39999999999</v>
      </c>
      <c r="X3073" s="57">
        <v>0</v>
      </c>
      <c r="Y3073" s="73">
        <v>41400</v>
      </c>
      <c r="Z3073" s="57">
        <v>0</v>
      </c>
      <c r="AA3073" s="57">
        <v>0</v>
      </c>
      <c r="AB3073" s="57">
        <v>119510.39999999999</v>
      </c>
      <c r="AC3073" s="57">
        <v>0</v>
      </c>
      <c r="AD3073" s="56" t="s">
        <v>9255</v>
      </c>
      <c r="AE3073" s="57">
        <v>0</v>
      </c>
      <c r="AF3073" s="57">
        <v>0</v>
      </c>
      <c r="AG3073" s="57">
        <v>0</v>
      </c>
      <c r="AI3073"/>
      <c r="AJ3073"/>
    </row>
    <row r="3074" spans="1:36">
      <c r="A3074" s="56" t="s">
        <v>54</v>
      </c>
      <c r="B3074" s="56" t="s">
        <v>11412</v>
      </c>
      <c r="C3074" s="56">
        <v>2101010090</v>
      </c>
      <c r="D3074" s="56" t="s">
        <v>42</v>
      </c>
      <c r="E3074" s="56">
        <v>2101020090</v>
      </c>
      <c r="F3074" s="56">
        <v>5401010090</v>
      </c>
      <c r="G3074" s="56" t="s">
        <v>11413</v>
      </c>
      <c r="H3074" s="56">
        <v>400100</v>
      </c>
      <c r="I3074" s="56" t="s">
        <v>11422</v>
      </c>
      <c r="J3074" s="56" t="s">
        <v>9866</v>
      </c>
      <c r="K3074" s="56" t="s">
        <v>7223</v>
      </c>
      <c r="L3074" s="56" t="s">
        <v>7138</v>
      </c>
      <c r="M3074" s="73">
        <v>41400</v>
      </c>
      <c r="N3074" s="56"/>
      <c r="O3074" s="56"/>
      <c r="P3074" s="56" t="s">
        <v>7222</v>
      </c>
      <c r="Q3074" s="56"/>
      <c r="R3074" s="56" t="s">
        <v>18</v>
      </c>
      <c r="S3074" s="56" t="s">
        <v>11415</v>
      </c>
      <c r="T3074" s="56" t="s">
        <v>7140</v>
      </c>
      <c r="U3074" s="57">
        <v>1732622</v>
      </c>
      <c r="V3074" s="57">
        <v>-1645990.9</v>
      </c>
      <c r="W3074" s="57">
        <v>86631.1</v>
      </c>
      <c r="X3074" s="57">
        <v>0</v>
      </c>
      <c r="Y3074" s="73">
        <v>41400</v>
      </c>
      <c r="Z3074" s="57">
        <v>0</v>
      </c>
      <c r="AA3074" s="57">
        <v>0</v>
      </c>
      <c r="AB3074" s="57">
        <v>86631.1</v>
      </c>
      <c r="AC3074" s="57">
        <v>0</v>
      </c>
      <c r="AD3074" s="56" t="s">
        <v>9255</v>
      </c>
      <c r="AE3074" s="57">
        <v>0</v>
      </c>
      <c r="AF3074" s="57">
        <v>0</v>
      </c>
      <c r="AG3074" s="57">
        <v>0</v>
      </c>
      <c r="AI3074"/>
      <c r="AJ3074"/>
    </row>
    <row r="3075" spans="1:36">
      <c r="A3075" s="56" t="s">
        <v>54</v>
      </c>
      <c r="B3075" s="56" t="s">
        <v>11412</v>
      </c>
      <c r="C3075" s="56">
        <v>2101010090</v>
      </c>
      <c r="D3075" s="56" t="s">
        <v>42</v>
      </c>
      <c r="E3075" s="56">
        <v>2101020090</v>
      </c>
      <c r="F3075" s="56">
        <v>5401010090</v>
      </c>
      <c r="G3075" s="56" t="s">
        <v>11413</v>
      </c>
      <c r="H3075" s="56">
        <v>400100</v>
      </c>
      <c r="I3075" s="56" t="s">
        <v>11422</v>
      </c>
      <c r="J3075" s="56" t="s">
        <v>9867</v>
      </c>
      <c r="K3075" s="56" t="s">
        <v>7224</v>
      </c>
      <c r="L3075" s="56" t="s">
        <v>7138</v>
      </c>
      <c r="M3075" s="73">
        <v>41400</v>
      </c>
      <c r="N3075" s="56"/>
      <c r="O3075" s="56"/>
      <c r="P3075" s="56" t="s">
        <v>167</v>
      </c>
      <c r="Q3075" s="56"/>
      <c r="R3075" s="56" t="s">
        <v>18</v>
      </c>
      <c r="S3075" s="56" t="s">
        <v>11415</v>
      </c>
      <c r="T3075" s="56" t="s">
        <v>7140</v>
      </c>
      <c r="U3075" s="57">
        <v>8268351</v>
      </c>
      <c r="V3075" s="57">
        <v>-7854933.4500000002</v>
      </c>
      <c r="W3075" s="57">
        <v>413417.55</v>
      </c>
      <c r="X3075" s="57">
        <v>0</v>
      </c>
      <c r="Y3075" s="73">
        <v>41400</v>
      </c>
      <c r="Z3075" s="57">
        <v>0</v>
      </c>
      <c r="AA3075" s="57">
        <v>0</v>
      </c>
      <c r="AB3075" s="57">
        <v>413417.55</v>
      </c>
      <c r="AC3075" s="57">
        <v>0</v>
      </c>
      <c r="AD3075" s="56" t="s">
        <v>9255</v>
      </c>
      <c r="AE3075" s="57">
        <v>0</v>
      </c>
      <c r="AF3075" s="57">
        <v>0</v>
      </c>
      <c r="AG3075" s="57">
        <v>0</v>
      </c>
      <c r="AI3075"/>
      <c r="AJ3075"/>
    </row>
    <row r="3076" spans="1:36">
      <c r="A3076" s="56" t="s">
        <v>54</v>
      </c>
      <c r="B3076" s="56" t="s">
        <v>11412</v>
      </c>
      <c r="C3076" s="56">
        <v>2101010090</v>
      </c>
      <c r="D3076" s="56" t="s">
        <v>42</v>
      </c>
      <c r="E3076" s="56">
        <v>2101020090</v>
      </c>
      <c r="F3076" s="56">
        <v>5401010090</v>
      </c>
      <c r="G3076" s="56" t="s">
        <v>11413</v>
      </c>
      <c r="H3076" s="56">
        <v>400100</v>
      </c>
      <c r="I3076" s="56" t="s">
        <v>11422</v>
      </c>
      <c r="J3076" s="56" t="s">
        <v>9868</v>
      </c>
      <c r="K3076" s="56" t="s">
        <v>7225</v>
      </c>
      <c r="L3076" s="56" t="s">
        <v>7138</v>
      </c>
      <c r="M3076" s="73">
        <v>41400</v>
      </c>
      <c r="N3076" s="56"/>
      <c r="O3076" s="56"/>
      <c r="P3076" s="56" t="s">
        <v>167</v>
      </c>
      <c r="Q3076" s="56"/>
      <c r="R3076" s="56" t="s">
        <v>18</v>
      </c>
      <c r="S3076" s="56" t="s">
        <v>11415</v>
      </c>
      <c r="T3076" s="56" t="s">
        <v>7140</v>
      </c>
      <c r="U3076" s="57">
        <v>5694242</v>
      </c>
      <c r="V3076" s="57">
        <v>-5409529.9000000004</v>
      </c>
      <c r="W3076" s="57">
        <v>284712.09999999998</v>
      </c>
      <c r="X3076" s="57">
        <v>0</v>
      </c>
      <c r="Y3076" s="73">
        <v>41400</v>
      </c>
      <c r="Z3076" s="57">
        <v>0</v>
      </c>
      <c r="AA3076" s="57">
        <v>0</v>
      </c>
      <c r="AB3076" s="57">
        <v>284712.09999999998</v>
      </c>
      <c r="AC3076" s="57">
        <v>0</v>
      </c>
      <c r="AD3076" s="56" t="s">
        <v>9255</v>
      </c>
      <c r="AE3076" s="57">
        <v>0</v>
      </c>
      <c r="AF3076" s="57">
        <v>0</v>
      </c>
      <c r="AG3076" s="57">
        <v>0</v>
      </c>
      <c r="AI3076"/>
      <c r="AJ3076"/>
    </row>
    <row r="3077" spans="1:36">
      <c r="A3077" s="56" t="s">
        <v>54</v>
      </c>
      <c r="B3077" s="56" t="s">
        <v>11412</v>
      </c>
      <c r="C3077" s="56">
        <v>2101010090</v>
      </c>
      <c r="D3077" s="56" t="s">
        <v>42</v>
      </c>
      <c r="E3077" s="56">
        <v>2101020090</v>
      </c>
      <c r="F3077" s="56">
        <v>5401010090</v>
      </c>
      <c r="G3077" s="56" t="s">
        <v>11413</v>
      </c>
      <c r="H3077" s="56">
        <v>400100</v>
      </c>
      <c r="I3077" s="56" t="s">
        <v>11422</v>
      </c>
      <c r="J3077" s="56" t="s">
        <v>9869</v>
      </c>
      <c r="K3077" s="56" t="s">
        <v>7226</v>
      </c>
      <c r="L3077" s="56" t="s">
        <v>7138</v>
      </c>
      <c r="M3077" s="73">
        <v>41400</v>
      </c>
      <c r="N3077" s="56"/>
      <c r="O3077" s="56"/>
      <c r="P3077" s="56" t="s">
        <v>7222</v>
      </c>
      <c r="Q3077" s="56"/>
      <c r="R3077" s="56" t="s">
        <v>18</v>
      </c>
      <c r="S3077" s="56" t="s">
        <v>11415</v>
      </c>
      <c r="T3077" s="56" t="s">
        <v>7140</v>
      </c>
      <c r="U3077" s="57">
        <v>1221070</v>
      </c>
      <c r="V3077" s="57">
        <v>-1160016.5</v>
      </c>
      <c r="W3077" s="57">
        <v>61053.5</v>
      </c>
      <c r="X3077" s="57">
        <v>0</v>
      </c>
      <c r="Y3077" s="73">
        <v>41400</v>
      </c>
      <c r="Z3077" s="57">
        <v>0</v>
      </c>
      <c r="AA3077" s="57">
        <v>0</v>
      </c>
      <c r="AB3077" s="57">
        <v>61053.5</v>
      </c>
      <c r="AC3077" s="57">
        <v>0</v>
      </c>
      <c r="AD3077" s="56" t="s">
        <v>9255</v>
      </c>
      <c r="AE3077" s="57">
        <v>0</v>
      </c>
      <c r="AF3077" s="57">
        <v>0</v>
      </c>
      <c r="AG3077" s="57">
        <v>0</v>
      </c>
      <c r="AI3077"/>
      <c r="AJ3077"/>
    </row>
    <row r="3078" spans="1:36">
      <c r="A3078" s="56" t="s">
        <v>54</v>
      </c>
      <c r="B3078" s="56" t="s">
        <v>11412</v>
      </c>
      <c r="C3078" s="56">
        <v>2101010090</v>
      </c>
      <c r="D3078" s="56" t="s">
        <v>42</v>
      </c>
      <c r="E3078" s="56">
        <v>2101020090</v>
      </c>
      <c r="F3078" s="56">
        <v>5401010090</v>
      </c>
      <c r="G3078" s="56" t="s">
        <v>11413</v>
      </c>
      <c r="H3078" s="56">
        <v>400100</v>
      </c>
      <c r="I3078" s="56" t="s">
        <v>11422</v>
      </c>
      <c r="J3078" s="56" t="s">
        <v>9870</v>
      </c>
      <c r="K3078" s="56" t="s">
        <v>7227</v>
      </c>
      <c r="L3078" s="56" t="s">
        <v>7138</v>
      </c>
      <c r="M3078" s="73">
        <v>41400</v>
      </c>
      <c r="N3078" s="56"/>
      <c r="O3078" s="56"/>
      <c r="P3078" s="56" t="s">
        <v>7222</v>
      </c>
      <c r="Q3078" s="56"/>
      <c r="R3078" s="56" t="s">
        <v>18</v>
      </c>
      <c r="S3078" s="56" t="s">
        <v>11415</v>
      </c>
      <c r="T3078" s="56" t="s">
        <v>7140</v>
      </c>
      <c r="U3078" s="57">
        <v>1158024</v>
      </c>
      <c r="V3078" s="57">
        <v>-1100122.8</v>
      </c>
      <c r="W3078" s="57">
        <v>57901.2</v>
      </c>
      <c r="X3078" s="57">
        <v>0</v>
      </c>
      <c r="Y3078" s="73">
        <v>41400</v>
      </c>
      <c r="Z3078" s="57">
        <v>0</v>
      </c>
      <c r="AA3078" s="57">
        <v>0</v>
      </c>
      <c r="AB3078" s="57">
        <v>57901.2</v>
      </c>
      <c r="AC3078" s="57">
        <v>0</v>
      </c>
      <c r="AD3078" s="56" t="s">
        <v>9255</v>
      </c>
      <c r="AE3078" s="57">
        <v>0</v>
      </c>
      <c r="AF3078" s="57">
        <v>0</v>
      </c>
      <c r="AG3078" s="57">
        <v>0</v>
      </c>
      <c r="AI3078"/>
      <c r="AJ3078"/>
    </row>
    <row r="3079" spans="1:36">
      <c r="A3079" s="56" t="s">
        <v>54</v>
      </c>
      <c r="B3079" s="56" t="s">
        <v>11412</v>
      </c>
      <c r="C3079" s="56">
        <v>2101010090</v>
      </c>
      <c r="D3079" s="56" t="s">
        <v>42</v>
      </c>
      <c r="E3079" s="56">
        <v>2101020090</v>
      </c>
      <c r="F3079" s="56">
        <v>5401010090</v>
      </c>
      <c r="G3079" s="56" t="s">
        <v>11413</v>
      </c>
      <c r="H3079" s="56">
        <v>400100</v>
      </c>
      <c r="I3079" s="56" t="s">
        <v>11422</v>
      </c>
      <c r="J3079" s="56" t="s">
        <v>9871</v>
      </c>
      <c r="K3079" s="56" t="s">
        <v>7227</v>
      </c>
      <c r="L3079" s="56" t="s">
        <v>7138</v>
      </c>
      <c r="M3079" s="73">
        <v>41400</v>
      </c>
      <c r="N3079" s="56"/>
      <c r="O3079" s="56"/>
      <c r="P3079" s="56" t="s">
        <v>167</v>
      </c>
      <c r="Q3079" s="56"/>
      <c r="R3079" s="56" t="s">
        <v>18</v>
      </c>
      <c r="S3079" s="56" t="s">
        <v>11415</v>
      </c>
      <c r="T3079" s="56" t="s">
        <v>7140</v>
      </c>
      <c r="U3079" s="57">
        <v>6445585</v>
      </c>
      <c r="V3079" s="57">
        <v>-6123305.75</v>
      </c>
      <c r="W3079" s="57">
        <v>322279.25</v>
      </c>
      <c r="X3079" s="57">
        <v>0</v>
      </c>
      <c r="Y3079" s="73">
        <v>41400</v>
      </c>
      <c r="Z3079" s="57">
        <v>0</v>
      </c>
      <c r="AA3079" s="57">
        <v>0</v>
      </c>
      <c r="AB3079" s="57">
        <v>322279.25</v>
      </c>
      <c r="AC3079" s="57">
        <v>0</v>
      </c>
      <c r="AD3079" s="56" t="s">
        <v>9255</v>
      </c>
      <c r="AE3079" s="57">
        <v>0</v>
      </c>
      <c r="AF3079" s="57">
        <v>0</v>
      </c>
      <c r="AG3079" s="57">
        <v>0</v>
      </c>
      <c r="AI3079"/>
      <c r="AJ3079"/>
    </row>
    <row r="3080" spans="1:36">
      <c r="A3080" s="56" t="s">
        <v>54</v>
      </c>
      <c r="B3080" s="56" t="s">
        <v>11412</v>
      </c>
      <c r="C3080" s="56">
        <v>2101010090</v>
      </c>
      <c r="D3080" s="56" t="s">
        <v>42</v>
      </c>
      <c r="E3080" s="56">
        <v>2101020090</v>
      </c>
      <c r="F3080" s="56">
        <v>5401010090</v>
      </c>
      <c r="G3080" s="56" t="s">
        <v>11413</v>
      </c>
      <c r="H3080" s="56">
        <v>400100</v>
      </c>
      <c r="I3080" s="56" t="s">
        <v>11422</v>
      </c>
      <c r="J3080" s="56" t="s">
        <v>9872</v>
      </c>
      <c r="K3080" s="56" t="s">
        <v>7227</v>
      </c>
      <c r="L3080" s="56" t="s">
        <v>7138</v>
      </c>
      <c r="M3080" s="73">
        <v>41400</v>
      </c>
      <c r="N3080" s="56"/>
      <c r="O3080" s="56"/>
      <c r="P3080" s="56" t="s">
        <v>7222</v>
      </c>
      <c r="Q3080" s="56"/>
      <c r="R3080" s="56" t="s">
        <v>18</v>
      </c>
      <c r="S3080" s="56" t="s">
        <v>11415</v>
      </c>
      <c r="T3080" s="56" t="s">
        <v>7140</v>
      </c>
      <c r="U3080" s="57">
        <v>1125147</v>
      </c>
      <c r="V3080" s="57">
        <v>-1068889.6499999999</v>
      </c>
      <c r="W3080" s="57">
        <v>56257.35</v>
      </c>
      <c r="X3080" s="57">
        <v>0</v>
      </c>
      <c r="Y3080" s="73">
        <v>41400</v>
      </c>
      <c r="Z3080" s="57">
        <v>0</v>
      </c>
      <c r="AA3080" s="57">
        <v>0</v>
      </c>
      <c r="AB3080" s="57">
        <v>56257.35</v>
      </c>
      <c r="AC3080" s="57">
        <v>0</v>
      </c>
      <c r="AD3080" s="56" t="s">
        <v>9255</v>
      </c>
      <c r="AE3080" s="57">
        <v>0</v>
      </c>
      <c r="AF3080" s="57">
        <v>0</v>
      </c>
      <c r="AG3080" s="57">
        <v>0</v>
      </c>
      <c r="AI3080"/>
      <c r="AJ3080"/>
    </row>
    <row r="3081" spans="1:36">
      <c r="A3081" s="56" t="s">
        <v>54</v>
      </c>
      <c r="B3081" s="56" t="s">
        <v>11412</v>
      </c>
      <c r="C3081" s="56">
        <v>2101010090</v>
      </c>
      <c r="D3081" s="56" t="s">
        <v>42</v>
      </c>
      <c r="E3081" s="56">
        <v>2101020090</v>
      </c>
      <c r="F3081" s="56">
        <v>5401010090</v>
      </c>
      <c r="G3081" s="56" t="s">
        <v>11413</v>
      </c>
      <c r="H3081" s="56">
        <v>400100</v>
      </c>
      <c r="I3081" s="56" t="s">
        <v>11422</v>
      </c>
      <c r="J3081" s="56" t="s">
        <v>9873</v>
      </c>
      <c r="K3081" s="56" t="s">
        <v>7227</v>
      </c>
      <c r="L3081" s="56" t="s">
        <v>7138</v>
      </c>
      <c r="M3081" s="73">
        <v>41400</v>
      </c>
      <c r="N3081" s="56"/>
      <c r="O3081" s="56"/>
      <c r="P3081" s="56" t="s">
        <v>167</v>
      </c>
      <c r="Q3081" s="56"/>
      <c r="R3081" s="56" t="s">
        <v>18</v>
      </c>
      <c r="S3081" s="56" t="s">
        <v>11415</v>
      </c>
      <c r="T3081" s="56" t="s">
        <v>7140</v>
      </c>
      <c r="U3081" s="57">
        <v>8141066</v>
      </c>
      <c r="V3081" s="57">
        <v>-7734012.7000000002</v>
      </c>
      <c r="W3081" s="57">
        <v>407053.3</v>
      </c>
      <c r="X3081" s="57">
        <v>0</v>
      </c>
      <c r="Y3081" s="73">
        <v>41400</v>
      </c>
      <c r="Z3081" s="57">
        <v>0</v>
      </c>
      <c r="AA3081" s="57">
        <v>0</v>
      </c>
      <c r="AB3081" s="57">
        <v>407053.3</v>
      </c>
      <c r="AC3081" s="57">
        <v>0</v>
      </c>
      <c r="AD3081" s="56" t="s">
        <v>9255</v>
      </c>
      <c r="AE3081" s="57">
        <v>0</v>
      </c>
      <c r="AF3081" s="57">
        <v>0</v>
      </c>
      <c r="AG3081" s="57">
        <v>0</v>
      </c>
      <c r="AI3081"/>
      <c r="AJ3081"/>
    </row>
    <row r="3082" spans="1:36">
      <c r="A3082" s="56" t="s">
        <v>54</v>
      </c>
      <c r="B3082" s="56" t="s">
        <v>11412</v>
      </c>
      <c r="C3082" s="56">
        <v>2101010090</v>
      </c>
      <c r="D3082" s="56" t="s">
        <v>42</v>
      </c>
      <c r="E3082" s="56">
        <v>2101020090</v>
      </c>
      <c r="F3082" s="56">
        <v>5401010090</v>
      </c>
      <c r="G3082" s="56" t="s">
        <v>11413</v>
      </c>
      <c r="H3082" s="56">
        <v>400100</v>
      </c>
      <c r="I3082" s="56" t="s">
        <v>11422</v>
      </c>
      <c r="J3082" s="56" t="s">
        <v>9874</v>
      </c>
      <c r="K3082" s="56" t="s">
        <v>7228</v>
      </c>
      <c r="L3082" s="56" t="s">
        <v>7138</v>
      </c>
      <c r="M3082" s="73">
        <v>41400</v>
      </c>
      <c r="N3082" s="56"/>
      <c r="O3082" s="56"/>
      <c r="P3082" s="56" t="s">
        <v>7222</v>
      </c>
      <c r="Q3082" s="56"/>
      <c r="R3082" s="56" t="s">
        <v>18</v>
      </c>
      <c r="S3082" s="56" t="s">
        <v>11415</v>
      </c>
      <c r="T3082" s="56" t="s">
        <v>7140</v>
      </c>
      <c r="U3082" s="57">
        <v>903400</v>
      </c>
      <c r="V3082" s="57">
        <v>-858230</v>
      </c>
      <c r="W3082" s="57">
        <v>45170</v>
      </c>
      <c r="X3082" s="57">
        <v>0</v>
      </c>
      <c r="Y3082" s="73">
        <v>41400</v>
      </c>
      <c r="Z3082" s="57">
        <v>0</v>
      </c>
      <c r="AA3082" s="57">
        <v>0</v>
      </c>
      <c r="AB3082" s="57">
        <v>45170</v>
      </c>
      <c r="AC3082" s="57">
        <v>0</v>
      </c>
      <c r="AD3082" s="56" t="s">
        <v>9255</v>
      </c>
      <c r="AE3082" s="57">
        <v>0</v>
      </c>
      <c r="AF3082" s="57">
        <v>0</v>
      </c>
      <c r="AG3082" s="57">
        <v>0</v>
      </c>
      <c r="AI3082"/>
      <c r="AJ3082"/>
    </row>
    <row r="3083" spans="1:36">
      <c r="A3083" s="56" t="s">
        <v>54</v>
      </c>
      <c r="B3083" s="56" t="s">
        <v>11412</v>
      </c>
      <c r="C3083" s="56">
        <v>2101010090</v>
      </c>
      <c r="D3083" s="56" t="s">
        <v>42</v>
      </c>
      <c r="E3083" s="56">
        <v>2101020090</v>
      </c>
      <c r="F3083" s="56">
        <v>5401010090</v>
      </c>
      <c r="G3083" s="56" t="s">
        <v>11413</v>
      </c>
      <c r="H3083" s="56">
        <v>400100</v>
      </c>
      <c r="I3083" s="56" t="s">
        <v>11422</v>
      </c>
      <c r="J3083" s="56" t="s">
        <v>9875</v>
      </c>
      <c r="K3083" s="56" t="s">
        <v>7229</v>
      </c>
      <c r="L3083" s="56" t="s">
        <v>7138</v>
      </c>
      <c r="M3083" s="73">
        <v>41400</v>
      </c>
      <c r="N3083" s="56"/>
      <c r="O3083" s="56"/>
      <c r="P3083" s="56" t="s">
        <v>7222</v>
      </c>
      <c r="Q3083" s="56"/>
      <c r="R3083" s="56" t="s">
        <v>18</v>
      </c>
      <c r="S3083" s="56" t="s">
        <v>11415</v>
      </c>
      <c r="T3083" s="56" t="s">
        <v>7140</v>
      </c>
      <c r="U3083" s="57">
        <v>8536405</v>
      </c>
      <c r="V3083" s="57">
        <v>-8109584.75</v>
      </c>
      <c r="W3083" s="57">
        <v>426820.25</v>
      </c>
      <c r="X3083" s="57">
        <v>0</v>
      </c>
      <c r="Y3083" s="73">
        <v>41400</v>
      </c>
      <c r="Z3083" s="57">
        <v>0</v>
      </c>
      <c r="AA3083" s="57">
        <v>0</v>
      </c>
      <c r="AB3083" s="57">
        <v>426820.25</v>
      </c>
      <c r="AC3083" s="57">
        <v>0</v>
      </c>
      <c r="AD3083" s="56" t="s">
        <v>9255</v>
      </c>
      <c r="AE3083" s="57">
        <v>0</v>
      </c>
      <c r="AF3083" s="57">
        <v>0</v>
      </c>
      <c r="AG3083" s="57">
        <v>0</v>
      </c>
      <c r="AI3083"/>
      <c r="AJ3083"/>
    </row>
    <row r="3084" spans="1:36">
      <c r="A3084" s="56" t="s">
        <v>54</v>
      </c>
      <c r="B3084" s="56" t="s">
        <v>11412</v>
      </c>
      <c r="C3084" s="56">
        <v>2101010090</v>
      </c>
      <c r="D3084" s="56" t="s">
        <v>42</v>
      </c>
      <c r="E3084" s="56">
        <v>2101020090</v>
      </c>
      <c r="F3084" s="56">
        <v>5401010090</v>
      </c>
      <c r="G3084" s="56" t="s">
        <v>11413</v>
      </c>
      <c r="H3084" s="56">
        <v>400100</v>
      </c>
      <c r="I3084" s="56" t="s">
        <v>11422</v>
      </c>
      <c r="J3084" s="56" t="s">
        <v>9876</v>
      </c>
      <c r="K3084" s="56" t="s">
        <v>7230</v>
      </c>
      <c r="L3084" s="56" t="s">
        <v>7138</v>
      </c>
      <c r="M3084" s="73">
        <v>41400</v>
      </c>
      <c r="N3084" s="56"/>
      <c r="O3084" s="56"/>
      <c r="P3084" s="56" t="s">
        <v>7222</v>
      </c>
      <c r="Q3084" s="56"/>
      <c r="R3084" s="56" t="s">
        <v>18</v>
      </c>
      <c r="S3084" s="56" t="s">
        <v>11415</v>
      </c>
      <c r="T3084" s="56" t="s">
        <v>7140</v>
      </c>
      <c r="U3084" s="57">
        <v>556807</v>
      </c>
      <c r="V3084" s="57">
        <v>-528966.65</v>
      </c>
      <c r="W3084" s="57">
        <v>27840.35</v>
      </c>
      <c r="X3084" s="57">
        <v>0</v>
      </c>
      <c r="Y3084" s="73">
        <v>41400</v>
      </c>
      <c r="Z3084" s="57">
        <v>0</v>
      </c>
      <c r="AA3084" s="57">
        <v>0</v>
      </c>
      <c r="AB3084" s="57">
        <v>27840.35</v>
      </c>
      <c r="AC3084" s="57">
        <v>0</v>
      </c>
      <c r="AD3084" s="56" t="s">
        <v>9255</v>
      </c>
      <c r="AE3084" s="57">
        <v>0</v>
      </c>
      <c r="AF3084" s="57">
        <v>0</v>
      </c>
      <c r="AG3084" s="57">
        <v>0</v>
      </c>
      <c r="AI3084"/>
      <c r="AJ3084"/>
    </row>
    <row r="3085" spans="1:36">
      <c r="A3085" s="56" t="s">
        <v>54</v>
      </c>
      <c r="B3085" s="56" t="s">
        <v>11412</v>
      </c>
      <c r="C3085" s="56">
        <v>2101010090</v>
      </c>
      <c r="D3085" s="56" t="s">
        <v>42</v>
      </c>
      <c r="E3085" s="56">
        <v>2101020090</v>
      </c>
      <c r="F3085" s="56">
        <v>5401010090</v>
      </c>
      <c r="G3085" s="56" t="s">
        <v>11413</v>
      </c>
      <c r="H3085" s="56">
        <v>400100</v>
      </c>
      <c r="I3085" s="56" t="s">
        <v>11422</v>
      </c>
      <c r="J3085" s="56" t="s">
        <v>9877</v>
      </c>
      <c r="K3085" s="56" t="s">
        <v>7231</v>
      </c>
      <c r="L3085" s="56" t="s">
        <v>7138</v>
      </c>
      <c r="M3085" s="73">
        <v>41400</v>
      </c>
      <c r="N3085" s="56"/>
      <c r="O3085" s="56"/>
      <c r="P3085" s="56" t="s">
        <v>7222</v>
      </c>
      <c r="Q3085" s="56"/>
      <c r="R3085" s="56" t="s">
        <v>18</v>
      </c>
      <c r="S3085" s="56" t="s">
        <v>11415</v>
      </c>
      <c r="T3085" s="56" t="s">
        <v>7140</v>
      </c>
      <c r="U3085" s="57">
        <v>197581</v>
      </c>
      <c r="V3085" s="57">
        <v>-187701.95</v>
      </c>
      <c r="W3085" s="57">
        <v>9879.0499999999993</v>
      </c>
      <c r="X3085" s="57">
        <v>0</v>
      </c>
      <c r="Y3085" s="73">
        <v>41400</v>
      </c>
      <c r="Z3085" s="57">
        <v>0</v>
      </c>
      <c r="AA3085" s="57">
        <v>0</v>
      </c>
      <c r="AB3085" s="57">
        <v>9879.0499999999993</v>
      </c>
      <c r="AC3085" s="57">
        <v>0</v>
      </c>
      <c r="AD3085" s="56" t="s">
        <v>9255</v>
      </c>
      <c r="AE3085" s="57">
        <v>0</v>
      </c>
      <c r="AF3085" s="57">
        <v>0</v>
      </c>
      <c r="AG3085" s="57">
        <v>0</v>
      </c>
      <c r="AI3085"/>
      <c r="AJ3085"/>
    </row>
    <row r="3086" spans="1:36">
      <c r="A3086" s="56" t="s">
        <v>54</v>
      </c>
      <c r="B3086" s="56" t="s">
        <v>11412</v>
      </c>
      <c r="C3086" s="56">
        <v>2101010090</v>
      </c>
      <c r="D3086" s="56" t="s">
        <v>42</v>
      </c>
      <c r="E3086" s="56">
        <v>2101020090</v>
      </c>
      <c r="F3086" s="56">
        <v>5401010090</v>
      </c>
      <c r="G3086" s="56" t="s">
        <v>11413</v>
      </c>
      <c r="H3086" s="56">
        <v>400100</v>
      </c>
      <c r="I3086" s="56" t="s">
        <v>11414</v>
      </c>
      <c r="J3086" s="56" t="s">
        <v>9878</v>
      </c>
      <c r="K3086" s="56" t="s">
        <v>7232</v>
      </c>
      <c r="L3086" s="56" t="s">
        <v>7138</v>
      </c>
      <c r="M3086" s="73">
        <v>42339</v>
      </c>
      <c r="N3086" s="56"/>
      <c r="O3086" s="56"/>
      <c r="P3086" s="56" t="s">
        <v>167</v>
      </c>
      <c r="Q3086" s="56"/>
      <c r="R3086" s="56" t="s">
        <v>18</v>
      </c>
      <c r="S3086" s="56" t="s">
        <v>11415</v>
      </c>
      <c r="T3086" s="56" t="s">
        <v>7140</v>
      </c>
      <c r="U3086" s="57">
        <v>896612</v>
      </c>
      <c r="V3086" s="57">
        <v>-851781.4</v>
      </c>
      <c r="W3086" s="57">
        <v>44830.6</v>
      </c>
      <c r="X3086" s="57">
        <v>0</v>
      </c>
      <c r="Y3086" s="73">
        <v>42094</v>
      </c>
      <c r="Z3086" s="57">
        <v>0</v>
      </c>
      <c r="AA3086" s="57">
        <v>0</v>
      </c>
      <c r="AB3086" s="57">
        <v>44830.6</v>
      </c>
      <c r="AC3086" s="57">
        <v>0</v>
      </c>
      <c r="AD3086" s="56" t="s">
        <v>9255</v>
      </c>
      <c r="AE3086" s="57">
        <v>0</v>
      </c>
      <c r="AF3086" s="57">
        <v>0</v>
      </c>
      <c r="AG3086" s="57">
        <v>0</v>
      </c>
      <c r="AI3086"/>
      <c r="AJ3086"/>
    </row>
    <row r="3087" spans="1:36">
      <c r="A3087" s="56" t="s">
        <v>54</v>
      </c>
      <c r="B3087" s="56" t="s">
        <v>11412</v>
      </c>
      <c r="C3087" s="56">
        <v>2101010090</v>
      </c>
      <c r="D3087" s="56" t="s">
        <v>42</v>
      </c>
      <c r="E3087" s="56">
        <v>2101020090</v>
      </c>
      <c r="F3087" s="56">
        <v>5401010090</v>
      </c>
      <c r="G3087" s="56" t="s">
        <v>11413</v>
      </c>
      <c r="H3087" s="56">
        <v>400100</v>
      </c>
      <c r="I3087" s="56" t="s">
        <v>11414</v>
      </c>
      <c r="J3087" s="56" t="s">
        <v>9879</v>
      </c>
      <c r="K3087" s="56" t="s">
        <v>7233</v>
      </c>
      <c r="L3087" s="56" t="s">
        <v>7138</v>
      </c>
      <c r="M3087" s="73">
        <v>42339</v>
      </c>
      <c r="N3087" s="56"/>
      <c r="O3087" s="56"/>
      <c r="P3087" s="56" t="s">
        <v>167</v>
      </c>
      <c r="Q3087" s="56"/>
      <c r="R3087" s="56" t="s">
        <v>18</v>
      </c>
      <c r="S3087" s="56" t="s">
        <v>11415</v>
      </c>
      <c r="T3087" s="56" t="s">
        <v>7140</v>
      </c>
      <c r="U3087" s="57">
        <v>767971</v>
      </c>
      <c r="V3087" s="57">
        <v>-729572.45</v>
      </c>
      <c r="W3087" s="57">
        <v>38398.550000000003</v>
      </c>
      <c r="X3087" s="57">
        <v>0</v>
      </c>
      <c r="Y3087" s="73">
        <v>41400</v>
      </c>
      <c r="Z3087" s="57">
        <v>0</v>
      </c>
      <c r="AA3087" s="57">
        <v>0</v>
      </c>
      <c r="AB3087" s="57">
        <v>38398.550000000003</v>
      </c>
      <c r="AC3087" s="57">
        <v>0</v>
      </c>
      <c r="AD3087" s="56" t="s">
        <v>9255</v>
      </c>
      <c r="AE3087" s="57">
        <v>0</v>
      </c>
      <c r="AF3087" s="57">
        <v>0</v>
      </c>
      <c r="AG3087" s="57">
        <v>0</v>
      </c>
      <c r="AI3087"/>
      <c r="AJ3087"/>
    </row>
    <row r="3088" spans="1:36">
      <c r="A3088" s="56" t="s">
        <v>49</v>
      </c>
      <c r="B3088" s="56" t="s">
        <v>11412</v>
      </c>
      <c r="C3088" s="56">
        <v>2101010090</v>
      </c>
      <c r="D3088" s="56" t="s">
        <v>42</v>
      </c>
      <c r="E3088" s="56">
        <v>2101020090</v>
      </c>
      <c r="F3088" s="56">
        <v>5401010090</v>
      </c>
      <c r="G3088" s="56" t="s">
        <v>11431</v>
      </c>
      <c r="H3088" s="56">
        <v>400211</v>
      </c>
      <c r="I3088" s="56" t="s">
        <v>11444</v>
      </c>
      <c r="J3088" s="56" t="s">
        <v>5993</v>
      </c>
      <c r="K3088" s="56" t="s">
        <v>5994</v>
      </c>
      <c r="L3088" s="56" t="s">
        <v>7138</v>
      </c>
      <c r="M3088" s="73">
        <v>43734</v>
      </c>
      <c r="N3088" s="56"/>
      <c r="O3088" s="56"/>
      <c r="P3088" s="56" t="s">
        <v>167</v>
      </c>
      <c r="Q3088" s="56"/>
      <c r="R3088" s="56" t="s">
        <v>7142</v>
      </c>
      <c r="S3088" s="56" t="s">
        <v>11415</v>
      </c>
      <c r="T3088" s="56" t="s">
        <v>7140</v>
      </c>
      <c r="U3088" s="57">
        <v>1759366.16</v>
      </c>
      <c r="V3088" s="57">
        <v>-572811.68000000005</v>
      </c>
      <c r="W3088" s="57">
        <v>1186554.48</v>
      </c>
      <c r="X3088" s="57">
        <v>0</v>
      </c>
      <c r="Y3088" s="73">
        <v>43661</v>
      </c>
      <c r="Z3088" s="57">
        <v>-306028.17</v>
      </c>
      <c r="AA3088" s="57">
        <v>0</v>
      </c>
      <c r="AB3088" s="57">
        <v>880526.31</v>
      </c>
      <c r="AC3088" s="57">
        <v>0</v>
      </c>
      <c r="AD3088" s="56" t="s">
        <v>9255</v>
      </c>
      <c r="AE3088" s="57">
        <v>0</v>
      </c>
      <c r="AF3088" s="57">
        <v>0</v>
      </c>
      <c r="AG3088" s="57">
        <v>0</v>
      </c>
      <c r="AI3088"/>
      <c r="AJ3088"/>
    </row>
    <row r="3089" spans="1:36">
      <c r="A3089" s="56" t="s">
        <v>49</v>
      </c>
      <c r="B3089" s="56" t="s">
        <v>11412</v>
      </c>
      <c r="C3089" s="56">
        <v>2101010090</v>
      </c>
      <c r="D3089" s="56" t="s">
        <v>42</v>
      </c>
      <c r="E3089" s="56">
        <v>2101020090</v>
      </c>
      <c r="F3089" s="56">
        <v>5401010090</v>
      </c>
      <c r="G3089" s="56" t="s">
        <v>11431</v>
      </c>
      <c r="H3089" s="56">
        <v>400211</v>
      </c>
      <c r="I3089" s="56" t="s">
        <v>11541</v>
      </c>
      <c r="J3089" s="56" t="s">
        <v>6017</v>
      </c>
      <c r="K3089" s="56" t="s">
        <v>6018</v>
      </c>
      <c r="L3089" s="56" t="s">
        <v>7138</v>
      </c>
      <c r="M3089" s="73">
        <v>43734</v>
      </c>
      <c r="N3089" s="56"/>
      <c r="O3089" s="56"/>
      <c r="P3089" s="56" t="s">
        <v>167</v>
      </c>
      <c r="Q3089" s="56"/>
      <c r="R3089" s="56" t="s">
        <v>7144</v>
      </c>
      <c r="S3089" s="56" t="s">
        <v>11415</v>
      </c>
      <c r="T3089" s="56" t="s">
        <v>7140</v>
      </c>
      <c r="U3089" s="57">
        <v>401200</v>
      </c>
      <c r="V3089" s="57">
        <v>-120409.29</v>
      </c>
      <c r="W3089" s="57">
        <v>280790.71000000002</v>
      </c>
      <c r="X3089" s="57">
        <v>0</v>
      </c>
      <c r="Y3089" s="73">
        <v>43710</v>
      </c>
      <c r="Z3089" s="57">
        <v>-69778.89</v>
      </c>
      <c r="AA3089" s="57">
        <v>0</v>
      </c>
      <c r="AB3089" s="57">
        <v>211011.82</v>
      </c>
      <c r="AC3089" s="57">
        <v>0</v>
      </c>
      <c r="AD3089" s="56" t="s">
        <v>9255</v>
      </c>
      <c r="AE3089" s="57">
        <v>0</v>
      </c>
      <c r="AF3089" s="57">
        <v>0</v>
      </c>
      <c r="AG3089" s="57">
        <v>0</v>
      </c>
      <c r="AI3089"/>
      <c r="AJ3089"/>
    </row>
    <row r="3090" spans="1:36">
      <c r="A3090" s="56" t="s">
        <v>151</v>
      </c>
      <c r="B3090" s="56" t="s">
        <v>11412</v>
      </c>
      <c r="C3090" s="56">
        <v>2101010090</v>
      </c>
      <c r="D3090" s="56" t="s">
        <v>42</v>
      </c>
      <c r="E3090" s="56">
        <v>2101020090</v>
      </c>
      <c r="F3090" s="56">
        <v>5401010090</v>
      </c>
      <c r="G3090" s="56" t="s">
        <v>11623</v>
      </c>
      <c r="H3090" s="56">
        <v>400400</v>
      </c>
      <c r="I3090" s="56" t="s">
        <v>11624</v>
      </c>
      <c r="J3090" s="56" t="s">
        <v>6468</v>
      </c>
      <c r="K3090" s="56" t="s">
        <v>6469</v>
      </c>
      <c r="L3090" s="56" t="s">
        <v>7138</v>
      </c>
      <c r="M3090" s="73">
        <v>43738</v>
      </c>
      <c r="N3090" s="56"/>
      <c r="O3090" s="56"/>
      <c r="P3090" s="56" t="s">
        <v>167</v>
      </c>
      <c r="Q3090" s="56"/>
      <c r="R3090" s="56" t="s">
        <v>7144</v>
      </c>
      <c r="S3090" s="56" t="s">
        <v>11415</v>
      </c>
      <c r="T3090" s="56" t="s">
        <v>7140</v>
      </c>
      <c r="U3090" s="57">
        <v>58533.48</v>
      </c>
      <c r="V3090" s="57">
        <v>-18753.150000000001</v>
      </c>
      <c r="W3090" s="57">
        <v>39780.33</v>
      </c>
      <c r="X3090" s="57">
        <v>0</v>
      </c>
      <c r="Y3090" s="73">
        <v>43671</v>
      </c>
      <c r="Z3090" s="57">
        <v>-10181.24</v>
      </c>
      <c r="AA3090" s="57">
        <v>0</v>
      </c>
      <c r="AB3090" s="57">
        <v>29599.09</v>
      </c>
      <c r="AC3090" s="57">
        <v>0</v>
      </c>
      <c r="AD3090" s="56" t="s">
        <v>9255</v>
      </c>
      <c r="AE3090" s="57">
        <v>0</v>
      </c>
      <c r="AF3090" s="57">
        <v>0</v>
      </c>
      <c r="AG3090" s="57">
        <v>0</v>
      </c>
      <c r="AI3090"/>
      <c r="AJ3090"/>
    </row>
    <row r="3091" spans="1:36">
      <c r="A3091" s="56" t="s">
        <v>151</v>
      </c>
      <c r="B3091" s="56" t="s">
        <v>11412</v>
      </c>
      <c r="C3091" s="56">
        <v>2101010090</v>
      </c>
      <c r="D3091" s="56" t="s">
        <v>42</v>
      </c>
      <c r="E3091" s="56">
        <v>2101020090</v>
      </c>
      <c r="F3091" s="56">
        <v>5401010090</v>
      </c>
      <c r="G3091" s="56" t="s">
        <v>11623</v>
      </c>
      <c r="H3091" s="56">
        <v>400400</v>
      </c>
      <c r="I3091" s="56" t="s">
        <v>11624</v>
      </c>
      <c r="J3091" s="56" t="s">
        <v>6470</v>
      </c>
      <c r="K3091" s="56" t="s">
        <v>6471</v>
      </c>
      <c r="L3091" s="56" t="s">
        <v>7138</v>
      </c>
      <c r="M3091" s="73">
        <v>43738</v>
      </c>
      <c r="N3091" s="56"/>
      <c r="O3091" s="56"/>
      <c r="P3091" s="56" t="s">
        <v>167</v>
      </c>
      <c r="Q3091" s="56"/>
      <c r="R3091" s="56" t="s">
        <v>7144</v>
      </c>
      <c r="S3091" s="56" t="s">
        <v>11415</v>
      </c>
      <c r="T3091" s="56" t="s">
        <v>7140</v>
      </c>
      <c r="U3091" s="57">
        <v>51000</v>
      </c>
      <c r="V3091" s="57">
        <v>-16339.55</v>
      </c>
      <c r="W3091" s="57">
        <v>34660.449999999997</v>
      </c>
      <c r="X3091" s="57">
        <v>0</v>
      </c>
      <c r="Y3091" s="73">
        <v>43671</v>
      </c>
      <c r="Z3091" s="57">
        <v>-8870.8799999999992</v>
      </c>
      <c r="AA3091" s="57">
        <v>0</v>
      </c>
      <c r="AB3091" s="57">
        <v>25789.57</v>
      </c>
      <c r="AC3091" s="57">
        <v>0</v>
      </c>
      <c r="AD3091" s="56" t="s">
        <v>9255</v>
      </c>
      <c r="AE3091" s="57">
        <v>0</v>
      </c>
      <c r="AF3091" s="57">
        <v>0</v>
      </c>
      <c r="AG3091" s="57">
        <v>0</v>
      </c>
      <c r="AI3091"/>
      <c r="AJ3091"/>
    </row>
    <row r="3092" spans="1:36">
      <c r="A3092" s="56" t="s">
        <v>151</v>
      </c>
      <c r="B3092" s="56" t="s">
        <v>11412</v>
      </c>
      <c r="C3092" s="56">
        <v>2101010090</v>
      </c>
      <c r="D3092" s="56" t="s">
        <v>42</v>
      </c>
      <c r="E3092" s="56">
        <v>2101020090</v>
      </c>
      <c r="F3092" s="56">
        <v>5401010090</v>
      </c>
      <c r="G3092" s="56" t="s">
        <v>11623</v>
      </c>
      <c r="H3092" s="56">
        <v>400400</v>
      </c>
      <c r="I3092" s="56" t="s">
        <v>11624</v>
      </c>
      <c r="J3092" s="56" t="s">
        <v>6472</v>
      </c>
      <c r="K3092" s="56" t="s">
        <v>6473</v>
      </c>
      <c r="L3092" s="56" t="s">
        <v>7138</v>
      </c>
      <c r="M3092" s="73">
        <v>43738</v>
      </c>
      <c r="N3092" s="56"/>
      <c r="O3092" s="56"/>
      <c r="P3092" s="56" t="s">
        <v>167</v>
      </c>
      <c r="Q3092" s="56"/>
      <c r="R3092" s="56" t="s">
        <v>7144</v>
      </c>
      <c r="S3092" s="56" t="s">
        <v>11415</v>
      </c>
      <c r="T3092" s="56" t="s">
        <v>7140</v>
      </c>
      <c r="U3092" s="57">
        <v>21186.52</v>
      </c>
      <c r="V3092" s="57">
        <v>-6787.8</v>
      </c>
      <c r="W3092" s="57">
        <v>14398.72</v>
      </c>
      <c r="X3092" s="57">
        <v>0</v>
      </c>
      <c r="Y3092" s="73">
        <v>43671</v>
      </c>
      <c r="Z3092" s="57">
        <v>-3685.16</v>
      </c>
      <c r="AA3092" s="57">
        <v>0</v>
      </c>
      <c r="AB3092" s="57">
        <v>10713.56</v>
      </c>
      <c r="AC3092" s="57">
        <v>0</v>
      </c>
      <c r="AD3092" s="56" t="s">
        <v>9255</v>
      </c>
      <c r="AE3092" s="57">
        <v>0</v>
      </c>
      <c r="AF3092" s="57">
        <v>0</v>
      </c>
      <c r="AG3092" s="57">
        <v>0</v>
      </c>
      <c r="AI3092"/>
      <c r="AJ3092"/>
    </row>
    <row r="3093" spans="1:36">
      <c r="A3093" s="56" t="s">
        <v>50</v>
      </c>
      <c r="B3093" s="56" t="s">
        <v>11412</v>
      </c>
      <c r="C3093" s="56">
        <v>2101010090</v>
      </c>
      <c r="D3093" s="56" t="s">
        <v>42</v>
      </c>
      <c r="E3093" s="56">
        <v>2101020090</v>
      </c>
      <c r="F3093" s="56">
        <v>5401010090</v>
      </c>
      <c r="G3093" s="56" t="s">
        <v>11431</v>
      </c>
      <c r="H3093" s="56">
        <v>400210</v>
      </c>
      <c r="I3093" s="56" t="s">
        <v>11448</v>
      </c>
      <c r="J3093" s="56" t="s">
        <v>6495</v>
      </c>
      <c r="K3093" s="56" t="s">
        <v>6499</v>
      </c>
      <c r="L3093" s="56" t="s">
        <v>7138</v>
      </c>
      <c r="M3093" s="73">
        <v>43830</v>
      </c>
      <c r="N3093" s="56"/>
      <c r="O3093" s="56"/>
      <c r="P3093" s="56" t="s">
        <v>167</v>
      </c>
      <c r="Q3093" s="56"/>
      <c r="R3093" s="56" t="s">
        <v>7144</v>
      </c>
      <c r="S3093" s="56" t="s">
        <v>11415</v>
      </c>
      <c r="T3093" s="56" t="s">
        <v>7140</v>
      </c>
      <c r="U3093" s="57">
        <v>49560</v>
      </c>
      <c r="V3093" s="57">
        <v>-14075.97</v>
      </c>
      <c r="W3093" s="57">
        <v>35484.03</v>
      </c>
      <c r="X3093" s="57">
        <v>0</v>
      </c>
      <c r="Y3093" s="73">
        <v>43741</v>
      </c>
      <c r="Z3093" s="57">
        <v>-8619.24</v>
      </c>
      <c r="AA3093" s="57">
        <v>0</v>
      </c>
      <c r="AB3093" s="57">
        <v>26864.79</v>
      </c>
      <c r="AC3093" s="57">
        <v>0</v>
      </c>
      <c r="AD3093" s="56" t="s">
        <v>9255</v>
      </c>
      <c r="AE3093" s="57">
        <v>0</v>
      </c>
      <c r="AF3093" s="57">
        <v>0</v>
      </c>
      <c r="AG3093" s="57">
        <v>0</v>
      </c>
      <c r="AI3093"/>
      <c r="AJ3093"/>
    </row>
    <row r="3094" spans="1:36">
      <c r="A3094" s="56" t="s">
        <v>49</v>
      </c>
      <c r="B3094" s="56" t="s">
        <v>11412</v>
      </c>
      <c r="C3094" s="56">
        <v>2101010090</v>
      </c>
      <c r="D3094" s="56" t="s">
        <v>42</v>
      </c>
      <c r="E3094" s="56">
        <v>2101020090</v>
      </c>
      <c r="F3094" s="56">
        <v>5401010090</v>
      </c>
      <c r="G3094" s="56" t="s">
        <v>11431</v>
      </c>
      <c r="H3094" s="56">
        <v>400211</v>
      </c>
      <c r="I3094" s="56" t="s">
        <v>11444</v>
      </c>
      <c r="J3094" s="56" t="s">
        <v>6555</v>
      </c>
      <c r="K3094" s="56" t="s">
        <v>5994</v>
      </c>
      <c r="L3094" s="56" t="s">
        <v>7138</v>
      </c>
      <c r="M3094" s="73">
        <v>43830</v>
      </c>
      <c r="N3094" s="56"/>
      <c r="O3094" s="56"/>
      <c r="P3094" s="56" t="s">
        <v>167</v>
      </c>
      <c r="Q3094" s="56"/>
      <c r="R3094" s="56" t="s">
        <v>7142</v>
      </c>
      <c r="S3094" s="56" t="s">
        <v>11415</v>
      </c>
      <c r="T3094" s="56" t="s">
        <v>7140</v>
      </c>
      <c r="U3094" s="57">
        <v>134195.5</v>
      </c>
      <c r="V3094" s="57">
        <v>-43691.16</v>
      </c>
      <c r="W3094" s="57">
        <v>90504.34</v>
      </c>
      <c r="X3094" s="57">
        <v>0</v>
      </c>
      <c r="Y3094" s="73">
        <v>43661</v>
      </c>
      <c r="Z3094" s="57">
        <v>-23342.27</v>
      </c>
      <c r="AA3094" s="57">
        <v>0</v>
      </c>
      <c r="AB3094" s="57">
        <v>67162.070000000007</v>
      </c>
      <c r="AC3094" s="57">
        <v>0</v>
      </c>
      <c r="AD3094" s="56" t="s">
        <v>9255</v>
      </c>
      <c r="AE3094" s="57">
        <v>0</v>
      </c>
      <c r="AF3094" s="57">
        <v>0</v>
      </c>
      <c r="AG3094" s="57">
        <v>0</v>
      </c>
      <c r="AI3094"/>
      <c r="AJ3094"/>
    </row>
    <row r="3095" spans="1:36">
      <c r="A3095" s="56" t="s">
        <v>48</v>
      </c>
      <c r="B3095" s="56" t="s">
        <v>11412</v>
      </c>
      <c r="C3095" s="56">
        <v>2101010090</v>
      </c>
      <c r="D3095" s="56" t="s">
        <v>42</v>
      </c>
      <c r="E3095" s="56">
        <v>2101020090</v>
      </c>
      <c r="F3095" s="56">
        <v>5401010090</v>
      </c>
      <c r="G3095" s="56" t="s">
        <v>11431</v>
      </c>
      <c r="H3095" s="56">
        <v>400300</v>
      </c>
      <c r="I3095" s="56" t="s">
        <v>11439</v>
      </c>
      <c r="J3095" s="56" t="s">
        <v>6562</v>
      </c>
      <c r="K3095" s="56" t="s">
        <v>6568</v>
      </c>
      <c r="L3095" s="56" t="s">
        <v>7138</v>
      </c>
      <c r="M3095" s="73">
        <v>43830</v>
      </c>
      <c r="N3095" s="56"/>
      <c r="O3095" s="56"/>
      <c r="P3095" s="56" t="s">
        <v>167</v>
      </c>
      <c r="Q3095" s="56"/>
      <c r="R3095" s="56" t="s">
        <v>7144</v>
      </c>
      <c r="S3095" s="56" t="s">
        <v>11415</v>
      </c>
      <c r="T3095" s="56" t="s">
        <v>7140</v>
      </c>
      <c r="U3095" s="57">
        <v>204800</v>
      </c>
      <c r="V3095" s="57">
        <v>-57422.35</v>
      </c>
      <c r="W3095" s="57">
        <v>147377.65</v>
      </c>
      <c r="X3095" s="57">
        <v>0</v>
      </c>
      <c r="Y3095" s="73">
        <v>43748</v>
      </c>
      <c r="Z3095" s="57">
        <v>-35617.4</v>
      </c>
      <c r="AA3095" s="57">
        <v>0</v>
      </c>
      <c r="AB3095" s="57">
        <v>111760.25</v>
      </c>
      <c r="AC3095" s="57">
        <v>0</v>
      </c>
      <c r="AD3095" s="56" t="s">
        <v>9255</v>
      </c>
      <c r="AE3095" s="57">
        <v>0</v>
      </c>
      <c r="AF3095" s="57">
        <v>0</v>
      </c>
      <c r="AG3095" s="57">
        <v>0</v>
      </c>
      <c r="AI3095"/>
      <c r="AJ3095"/>
    </row>
    <row r="3096" spans="1:36">
      <c r="A3096" s="56" t="s">
        <v>48</v>
      </c>
      <c r="B3096" s="56" t="s">
        <v>11412</v>
      </c>
      <c r="C3096" s="56">
        <v>2101010090</v>
      </c>
      <c r="D3096" s="56" t="s">
        <v>42</v>
      </c>
      <c r="E3096" s="56">
        <v>2101020090</v>
      </c>
      <c r="F3096" s="56">
        <v>5401010090</v>
      </c>
      <c r="G3096" s="56" t="s">
        <v>11431</v>
      </c>
      <c r="H3096" s="56">
        <v>400300</v>
      </c>
      <c r="I3096" s="56" t="s">
        <v>11439</v>
      </c>
      <c r="J3096" s="56" t="s">
        <v>6564</v>
      </c>
      <c r="K3096" s="56" t="s">
        <v>6570</v>
      </c>
      <c r="L3096" s="56" t="s">
        <v>7138</v>
      </c>
      <c r="M3096" s="73">
        <v>43830</v>
      </c>
      <c r="N3096" s="56"/>
      <c r="O3096" s="56"/>
      <c r="P3096" s="56" t="s">
        <v>167</v>
      </c>
      <c r="Q3096" s="56"/>
      <c r="R3096" s="56" t="s">
        <v>7144</v>
      </c>
      <c r="S3096" s="56" t="s">
        <v>11415</v>
      </c>
      <c r="T3096" s="56" t="s">
        <v>7140</v>
      </c>
      <c r="U3096" s="57">
        <v>17110</v>
      </c>
      <c r="V3096" s="57">
        <v>-4797.3500000000004</v>
      </c>
      <c r="W3096" s="57">
        <v>12312.65</v>
      </c>
      <c r="X3096" s="57">
        <v>0</v>
      </c>
      <c r="Y3096" s="73">
        <v>43748</v>
      </c>
      <c r="Z3096" s="57">
        <v>-2975.65</v>
      </c>
      <c r="AA3096" s="57">
        <v>0</v>
      </c>
      <c r="AB3096" s="57">
        <v>9337</v>
      </c>
      <c r="AC3096" s="57">
        <v>0</v>
      </c>
      <c r="AD3096" s="56" t="s">
        <v>9255</v>
      </c>
      <c r="AE3096" s="57">
        <v>0</v>
      </c>
      <c r="AF3096" s="57">
        <v>0</v>
      </c>
      <c r="AG3096" s="57">
        <v>0</v>
      </c>
      <c r="AI3096"/>
      <c r="AJ3096"/>
    </row>
    <row r="3097" spans="1:36">
      <c r="A3097" s="56" t="s">
        <v>48</v>
      </c>
      <c r="B3097" s="56" t="s">
        <v>11412</v>
      </c>
      <c r="C3097" s="56">
        <v>2101010090</v>
      </c>
      <c r="D3097" s="56" t="s">
        <v>42</v>
      </c>
      <c r="E3097" s="56">
        <v>2101020090</v>
      </c>
      <c r="F3097" s="56">
        <v>5401010090</v>
      </c>
      <c r="G3097" s="56" t="s">
        <v>11431</v>
      </c>
      <c r="H3097" s="56">
        <v>400300</v>
      </c>
      <c r="I3097" s="56" t="s">
        <v>11430</v>
      </c>
      <c r="J3097" s="56" t="s">
        <v>6557</v>
      </c>
      <c r="K3097" s="56" t="s">
        <v>6571</v>
      </c>
      <c r="L3097" s="56" t="s">
        <v>7138</v>
      </c>
      <c r="M3097" s="73">
        <v>43830</v>
      </c>
      <c r="N3097" s="56"/>
      <c r="O3097" s="56"/>
      <c r="P3097" s="56" t="s">
        <v>167</v>
      </c>
      <c r="Q3097" s="56"/>
      <c r="R3097" s="56" t="s">
        <v>7144</v>
      </c>
      <c r="S3097" s="56" t="s">
        <v>11415</v>
      </c>
      <c r="T3097" s="56" t="s">
        <v>7140</v>
      </c>
      <c r="U3097" s="57">
        <v>72216</v>
      </c>
      <c r="V3097" s="57">
        <v>-17959.79</v>
      </c>
      <c r="W3097" s="57">
        <v>54256.21</v>
      </c>
      <c r="X3097" s="57">
        <v>0</v>
      </c>
      <c r="Y3097" s="73">
        <v>43809</v>
      </c>
      <c r="Z3097" s="57">
        <v>-12557.96</v>
      </c>
      <c r="AA3097" s="57">
        <v>0</v>
      </c>
      <c r="AB3097" s="57">
        <v>41698.25</v>
      </c>
      <c r="AC3097" s="57">
        <v>0</v>
      </c>
      <c r="AD3097" s="56" t="s">
        <v>9255</v>
      </c>
      <c r="AE3097" s="57">
        <v>0</v>
      </c>
      <c r="AF3097" s="57">
        <v>0</v>
      </c>
      <c r="AG3097" s="57">
        <v>0</v>
      </c>
      <c r="AI3097"/>
      <c r="AJ3097"/>
    </row>
    <row r="3098" spans="1:36">
      <c r="A3098" s="56" t="s">
        <v>48</v>
      </c>
      <c r="B3098" s="56" t="s">
        <v>11412</v>
      </c>
      <c r="C3098" s="56">
        <v>2101010090</v>
      </c>
      <c r="D3098" s="56" t="s">
        <v>42</v>
      </c>
      <c r="E3098" s="56">
        <v>2101020090</v>
      </c>
      <c r="F3098" s="56">
        <v>5401010090</v>
      </c>
      <c r="G3098" s="56" t="s">
        <v>11428</v>
      </c>
      <c r="H3098" s="56">
        <v>400300</v>
      </c>
      <c r="I3098" s="56" t="s">
        <v>11453</v>
      </c>
      <c r="J3098" s="56" t="s">
        <v>6558</v>
      </c>
      <c r="K3098" s="56" t="s">
        <v>6572</v>
      </c>
      <c r="L3098" s="56" t="s">
        <v>7138</v>
      </c>
      <c r="M3098" s="73">
        <v>43830</v>
      </c>
      <c r="N3098" s="56"/>
      <c r="O3098" s="56"/>
      <c r="P3098" s="56" t="s">
        <v>167</v>
      </c>
      <c r="Q3098" s="56"/>
      <c r="R3098" s="56" t="s">
        <v>7144</v>
      </c>
      <c r="S3098" s="56" t="s">
        <v>11415</v>
      </c>
      <c r="T3098" s="56" t="s">
        <v>7140</v>
      </c>
      <c r="U3098" s="57">
        <v>39040</v>
      </c>
      <c r="V3098" s="57">
        <v>-12893.12</v>
      </c>
      <c r="W3098" s="57">
        <v>26146.880000000001</v>
      </c>
      <c r="X3098" s="57">
        <v>0</v>
      </c>
      <c r="Y3098" s="73">
        <v>43652</v>
      </c>
      <c r="Z3098" s="57">
        <v>-6790.83</v>
      </c>
      <c r="AA3098" s="57">
        <v>0</v>
      </c>
      <c r="AB3098" s="57">
        <v>19356.05</v>
      </c>
      <c r="AC3098" s="57">
        <v>0</v>
      </c>
      <c r="AD3098" s="56" t="s">
        <v>9255</v>
      </c>
      <c r="AE3098" s="57">
        <v>0</v>
      </c>
      <c r="AF3098" s="57">
        <v>0</v>
      </c>
      <c r="AG3098" s="57">
        <v>0</v>
      </c>
      <c r="AI3098"/>
      <c r="AJ3098"/>
    </row>
    <row r="3099" spans="1:36">
      <c r="A3099" s="56" t="s">
        <v>48</v>
      </c>
      <c r="B3099" s="56" t="s">
        <v>11412</v>
      </c>
      <c r="C3099" s="56">
        <v>2101010090</v>
      </c>
      <c r="D3099" s="56" t="s">
        <v>42</v>
      </c>
      <c r="E3099" s="56">
        <v>2101020090</v>
      </c>
      <c r="F3099" s="56">
        <v>5401010090</v>
      </c>
      <c r="G3099" s="56" t="s">
        <v>11428</v>
      </c>
      <c r="H3099" s="56">
        <v>400300</v>
      </c>
      <c r="I3099" s="56" t="s">
        <v>11430</v>
      </c>
      <c r="J3099" s="56" t="s">
        <v>6686</v>
      </c>
      <c r="K3099" s="56" t="s">
        <v>6687</v>
      </c>
      <c r="L3099" s="56" t="s">
        <v>7138</v>
      </c>
      <c r="M3099" s="73">
        <v>43857</v>
      </c>
      <c r="N3099" s="56"/>
      <c r="O3099" s="56"/>
      <c r="P3099" s="56" t="s">
        <v>167</v>
      </c>
      <c r="Q3099" s="56"/>
      <c r="R3099" s="56" t="s">
        <v>7144</v>
      </c>
      <c r="S3099" s="56" t="s">
        <v>11415</v>
      </c>
      <c r="T3099" s="56" t="s">
        <v>7140</v>
      </c>
      <c r="U3099" s="57">
        <v>91000</v>
      </c>
      <c r="V3099" s="57">
        <v>-21260.48</v>
      </c>
      <c r="W3099" s="57">
        <v>69739.520000000004</v>
      </c>
      <c r="X3099" s="57">
        <v>0</v>
      </c>
      <c r="Y3099" s="73">
        <v>43838</v>
      </c>
      <c r="Z3099" s="57">
        <v>-15823.62</v>
      </c>
      <c r="AA3099" s="57">
        <v>0</v>
      </c>
      <c r="AB3099" s="57">
        <v>53915.9</v>
      </c>
      <c r="AC3099" s="57">
        <v>0</v>
      </c>
      <c r="AD3099" s="56" t="s">
        <v>9255</v>
      </c>
      <c r="AE3099" s="57">
        <v>0</v>
      </c>
      <c r="AF3099" s="57">
        <v>0</v>
      </c>
      <c r="AG3099" s="57">
        <v>0</v>
      </c>
      <c r="AI3099"/>
      <c r="AJ3099"/>
    </row>
    <row r="3100" spans="1:36">
      <c r="A3100" s="56" t="s">
        <v>54</v>
      </c>
      <c r="B3100" s="56" t="s">
        <v>11412</v>
      </c>
      <c r="C3100" s="56">
        <v>2101010090</v>
      </c>
      <c r="D3100" s="56" t="s">
        <v>42</v>
      </c>
      <c r="E3100" s="56">
        <v>2101020090</v>
      </c>
      <c r="F3100" s="56">
        <v>5401010090</v>
      </c>
      <c r="G3100" s="56" t="s">
        <v>11413</v>
      </c>
      <c r="H3100" s="56">
        <v>400100</v>
      </c>
      <c r="I3100" s="56" t="s">
        <v>11414</v>
      </c>
      <c r="J3100" s="56" t="s">
        <v>6582</v>
      </c>
      <c r="K3100" s="56" t="s">
        <v>7234</v>
      </c>
      <c r="L3100" s="56" t="s">
        <v>7138</v>
      </c>
      <c r="M3100" s="73">
        <v>43916</v>
      </c>
      <c r="N3100" s="56"/>
      <c r="O3100" s="56"/>
      <c r="P3100" s="56" t="s">
        <v>167</v>
      </c>
      <c r="Q3100" s="56"/>
      <c r="R3100" s="56" t="s">
        <v>7144</v>
      </c>
      <c r="S3100" s="56" t="s">
        <v>11415</v>
      </c>
      <c r="T3100" s="56" t="s">
        <v>7140</v>
      </c>
      <c r="U3100" s="57">
        <v>2558.4499999999998</v>
      </c>
      <c r="V3100" s="57">
        <v>-755.89</v>
      </c>
      <c r="W3100" s="57">
        <v>1802.56</v>
      </c>
      <c r="X3100" s="57">
        <v>0</v>
      </c>
      <c r="Y3100" s="73">
        <v>43719</v>
      </c>
      <c r="Z3100" s="57">
        <v>-444.97</v>
      </c>
      <c r="AA3100" s="57">
        <v>0</v>
      </c>
      <c r="AB3100" s="57">
        <v>1357.59</v>
      </c>
      <c r="AC3100" s="57">
        <v>0</v>
      </c>
      <c r="AD3100" s="56" t="s">
        <v>9255</v>
      </c>
      <c r="AE3100" s="57">
        <v>0</v>
      </c>
      <c r="AF3100" s="57">
        <v>0</v>
      </c>
      <c r="AG3100" s="57">
        <v>0</v>
      </c>
      <c r="AI3100"/>
      <c r="AJ3100"/>
    </row>
    <row r="3101" spans="1:36">
      <c r="A3101" s="56" t="s">
        <v>54</v>
      </c>
      <c r="B3101" s="56" t="s">
        <v>11412</v>
      </c>
      <c r="C3101" s="56">
        <v>2101010090</v>
      </c>
      <c r="D3101" s="56" t="s">
        <v>42</v>
      </c>
      <c r="E3101" s="56">
        <v>2101020090</v>
      </c>
      <c r="F3101" s="56">
        <v>5401010090</v>
      </c>
      <c r="G3101" s="56" t="s">
        <v>11413</v>
      </c>
      <c r="H3101" s="56">
        <v>400100</v>
      </c>
      <c r="I3101" s="56" t="s">
        <v>11414</v>
      </c>
      <c r="J3101" s="56" t="s">
        <v>6583</v>
      </c>
      <c r="K3101" s="56" t="s">
        <v>6584</v>
      </c>
      <c r="L3101" s="56" t="s">
        <v>7138</v>
      </c>
      <c r="M3101" s="73">
        <v>43916</v>
      </c>
      <c r="N3101" s="56"/>
      <c r="O3101" s="56"/>
      <c r="P3101" s="56" t="s">
        <v>167</v>
      </c>
      <c r="Q3101" s="56"/>
      <c r="R3101" s="56" t="s">
        <v>7144</v>
      </c>
      <c r="S3101" s="56" t="s">
        <v>11415</v>
      </c>
      <c r="T3101" s="56" t="s">
        <v>7140</v>
      </c>
      <c r="U3101" s="57">
        <v>236.26</v>
      </c>
      <c r="V3101" s="57">
        <v>-69.8</v>
      </c>
      <c r="W3101" s="57">
        <v>166.46</v>
      </c>
      <c r="X3101" s="57">
        <v>0</v>
      </c>
      <c r="Y3101" s="73">
        <v>43719</v>
      </c>
      <c r="Z3101" s="57">
        <v>-41.09</v>
      </c>
      <c r="AA3101" s="57">
        <v>0</v>
      </c>
      <c r="AB3101" s="57">
        <v>125.37</v>
      </c>
      <c r="AC3101" s="57">
        <v>0</v>
      </c>
      <c r="AD3101" s="56" t="s">
        <v>9255</v>
      </c>
      <c r="AE3101" s="57">
        <v>0</v>
      </c>
      <c r="AF3101" s="57">
        <v>0</v>
      </c>
      <c r="AG3101" s="57">
        <v>0</v>
      </c>
      <c r="AI3101"/>
      <c r="AJ3101"/>
    </row>
    <row r="3102" spans="1:36">
      <c r="A3102" s="56" t="s">
        <v>54</v>
      </c>
      <c r="B3102" s="56" t="s">
        <v>11412</v>
      </c>
      <c r="C3102" s="56">
        <v>2101010090</v>
      </c>
      <c r="D3102" s="56" t="s">
        <v>42</v>
      </c>
      <c r="E3102" s="56">
        <v>2101020090</v>
      </c>
      <c r="F3102" s="56">
        <v>5401010090</v>
      </c>
      <c r="G3102" s="56" t="s">
        <v>11413</v>
      </c>
      <c r="H3102" s="56">
        <v>400100</v>
      </c>
      <c r="I3102" s="56" t="s">
        <v>11414</v>
      </c>
      <c r="J3102" s="56" t="s">
        <v>6585</v>
      </c>
      <c r="K3102" s="56" t="s">
        <v>6586</v>
      </c>
      <c r="L3102" s="56" t="s">
        <v>7138</v>
      </c>
      <c r="M3102" s="73">
        <v>43916</v>
      </c>
      <c r="N3102" s="56"/>
      <c r="O3102" s="56"/>
      <c r="P3102" s="56" t="s">
        <v>167</v>
      </c>
      <c r="Q3102" s="56"/>
      <c r="R3102" s="56" t="s">
        <v>7144</v>
      </c>
      <c r="S3102" s="56" t="s">
        <v>11415</v>
      </c>
      <c r="T3102" s="56" t="s">
        <v>7140</v>
      </c>
      <c r="U3102" s="57">
        <v>590.66</v>
      </c>
      <c r="V3102" s="57">
        <v>-174.51</v>
      </c>
      <c r="W3102" s="57">
        <v>416.15</v>
      </c>
      <c r="X3102" s="57">
        <v>0</v>
      </c>
      <c r="Y3102" s="73">
        <v>43719</v>
      </c>
      <c r="Z3102" s="57">
        <v>-102.73</v>
      </c>
      <c r="AA3102" s="57">
        <v>0</v>
      </c>
      <c r="AB3102" s="57">
        <v>313.42</v>
      </c>
      <c r="AC3102" s="57">
        <v>0</v>
      </c>
      <c r="AD3102" s="56" t="s">
        <v>9255</v>
      </c>
      <c r="AE3102" s="57">
        <v>0</v>
      </c>
      <c r="AF3102" s="57">
        <v>0</v>
      </c>
      <c r="AG3102" s="57">
        <v>0</v>
      </c>
      <c r="AI3102"/>
      <c r="AJ3102"/>
    </row>
    <row r="3103" spans="1:36">
      <c r="A3103" s="56" t="s">
        <v>54</v>
      </c>
      <c r="B3103" s="56" t="s">
        <v>11412</v>
      </c>
      <c r="C3103" s="56">
        <v>2101010090</v>
      </c>
      <c r="D3103" s="56" t="s">
        <v>42</v>
      </c>
      <c r="E3103" s="56">
        <v>2101020090</v>
      </c>
      <c r="F3103" s="56">
        <v>5401010090</v>
      </c>
      <c r="G3103" s="56" t="s">
        <v>11413</v>
      </c>
      <c r="H3103" s="56">
        <v>400100</v>
      </c>
      <c r="I3103" s="56" t="s">
        <v>11414</v>
      </c>
      <c r="J3103" s="56" t="s">
        <v>6587</v>
      </c>
      <c r="K3103" s="56" t="s">
        <v>6588</v>
      </c>
      <c r="L3103" s="56" t="s">
        <v>7138</v>
      </c>
      <c r="M3103" s="73">
        <v>43916</v>
      </c>
      <c r="N3103" s="56"/>
      <c r="O3103" s="56"/>
      <c r="P3103" s="56" t="s">
        <v>167</v>
      </c>
      <c r="Q3103" s="56"/>
      <c r="R3103" s="56" t="s">
        <v>7144</v>
      </c>
      <c r="S3103" s="56" t="s">
        <v>11415</v>
      </c>
      <c r="T3103" s="56" t="s">
        <v>7140</v>
      </c>
      <c r="U3103" s="57">
        <v>590.66</v>
      </c>
      <c r="V3103" s="57">
        <v>-174.51</v>
      </c>
      <c r="W3103" s="57">
        <v>416.15</v>
      </c>
      <c r="X3103" s="57">
        <v>0</v>
      </c>
      <c r="Y3103" s="73">
        <v>43719</v>
      </c>
      <c r="Z3103" s="57">
        <v>-102.73</v>
      </c>
      <c r="AA3103" s="57">
        <v>0</v>
      </c>
      <c r="AB3103" s="57">
        <v>313.42</v>
      </c>
      <c r="AC3103" s="57">
        <v>0</v>
      </c>
      <c r="AD3103" s="56" t="s">
        <v>9255</v>
      </c>
      <c r="AE3103" s="57">
        <v>0</v>
      </c>
      <c r="AF3103" s="57">
        <v>0</v>
      </c>
      <c r="AG3103" s="57">
        <v>0</v>
      </c>
      <c r="AI3103"/>
      <c r="AJ3103"/>
    </row>
    <row r="3104" spans="1:36">
      <c r="A3104" s="56" t="s">
        <v>54</v>
      </c>
      <c r="B3104" s="56" t="s">
        <v>11412</v>
      </c>
      <c r="C3104" s="56">
        <v>2101010090</v>
      </c>
      <c r="D3104" s="56" t="s">
        <v>42</v>
      </c>
      <c r="E3104" s="56">
        <v>2101020090</v>
      </c>
      <c r="F3104" s="56">
        <v>5401010090</v>
      </c>
      <c r="G3104" s="56" t="s">
        <v>11413</v>
      </c>
      <c r="H3104" s="56">
        <v>400100</v>
      </c>
      <c r="I3104" s="56" t="s">
        <v>11414</v>
      </c>
      <c r="J3104" s="56" t="s">
        <v>6589</v>
      </c>
      <c r="K3104" s="56" t="s">
        <v>6590</v>
      </c>
      <c r="L3104" s="56" t="s">
        <v>7138</v>
      </c>
      <c r="M3104" s="73">
        <v>43916</v>
      </c>
      <c r="N3104" s="56"/>
      <c r="O3104" s="56"/>
      <c r="P3104" s="56" t="s">
        <v>167</v>
      </c>
      <c r="Q3104" s="56"/>
      <c r="R3104" s="56" t="s">
        <v>7144</v>
      </c>
      <c r="S3104" s="56" t="s">
        <v>11415</v>
      </c>
      <c r="T3104" s="56" t="s">
        <v>7140</v>
      </c>
      <c r="U3104" s="57">
        <v>590.66</v>
      </c>
      <c r="V3104" s="57">
        <v>-174.51</v>
      </c>
      <c r="W3104" s="57">
        <v>416.15</v>
      </c>
      <c r="X3104" s="57">
        <v>0</v>
      </c>
      <c r="Y3104" s="73">
        <v>43719</v>
      </c>
      <c r="Z3104" s="57">
        <v>-102.73</v>
      </c>
      <c r="AA3104" s="57">
        <v>0</v>
      </c>
      <c r="AB3104" s="57">
        <v>313.42</v>
      </c>
      <c r="AC3104" s="57">
        <v>0</v>
      </c>
      <c r="AD3104" s="56" t="s">
        <v>9255</v>
      </c>
      <c r="AE3104" s="57">
        <v>0</v>
      </c>
      <c r="AF3104" s="57">
        <v>0</v>
      </c>
      <c r="AG3104" s="57">
        <v>0</v>
      </c>
      <c r="AI3104"/>
      <c r="AJ3104"/>
    </row>
    <row r="3105" spans="1:36">
      <c r="A3105" s="56" t="s">
        <v>54</v>
      </c>
      <c r="B3105" s="56" t="s">
        <v>11412</v>
      </c>
      <c r="C3105" s="56">
        <v>2101010090</v>
      </c>
      <c r="D3105" s="56" t="s">
        <v>42</v>
      </c>
      <c r="E3105" s="56">
        <v>2101020090</v>
      </c>
      <c r="F3105" s="56">
        <v>5401010090</v>
      </c>
      <c r="G3105" s="56" t="s">
        <v>11413</v>
      </c>
      <c r="H3105" s="56">
        <v>400100</v>
      </c>
      <c r="I3105" s="56" t="s">
        <v>11414</v>
      </c>
      <c r="J3105" s="56" t="s">
        <v>6591</v>
      </c>
      <c r="K3105" s="56" t="s">
        <v>6592</v>
      </c>
      <c r="L3105" s="56" t="s">
        <v>7138</v>
      </c>
      <c r="M3105" s="73">
        <v>43916</v>
      </c>
      <c r="N3105" s="56"/>
      <c r="O3105" s="56"/>
      <c r="P3105" s="56" t="s">
        <v>167</v>
      </c>
      <c r="Q3105" s="56"/>
      <c r="R3105" s="56" t="s">
        <v>7144</v>
      </c>
      <c r="S3105" s="56" t="s">
        <v>11415</v>
      </c>
      <c r="T3105" s="56" t="s">
        <v>7140</v>
      </c>
      <c r="U3105" s="57">
        <v>2358.48</v>
      </c>
      <c r="V3105" s="57">
        <v>-696.81</v>
      </c>
      <c r="W3105" s="57">
        <v>1661.67</v>
      </c>
      <c r="X3105" s="57">
        <v>0</v>
      </c>
      <c r="Y3105" s="73">
        <v>43719</v>
      </c>
      <c r="Z3105" s="57">
        <v>-410.19</v>
      </c>
      <c r="AA3105" s="57">
        <v>0</v>
      </c>
      <c r="AB3105" s="57">
        <v>1251.48</v>
      </c>
      <c r="AC3105" s="57">
        <v>0</v>
      </c>
      <c r="AD3105" s="56" t="s">
        <v>9255</v>
      </c>
      <c r="AE3105" s="57">
        <v>0</v>
      </c>
      <c r="AF3105" s="57">
        <v>0</v>
      </c>
      <c r="AG3105" s="57">
        <v>0</v>
      </c>
      <c r="AI3105"/>
      <c r="AJ3105"/>
    </row>
    <row r="3106" spans="1:36">
      <c r="A3106" s="56" t="s">
        <v>54</v>
      </c>
      <c r="B3106" s="56" t="s">
        <v>11412</v>
      </c>
      <c r="C3106" s="56">
        <v>2101010090</v>
      </c>
      <c r="D3106" s="56" t="s">
        <v>42</v>
      </c>
      <c r="E3106" s="56">
        <v>2101020090</v>
      </c>
      <c r="F3106" s="56">
        <v>5401010090</v>
      </c>
      <c r="G3106" s="56" t="s">
        <v>11413</v>
      </c>
      <c r="H3106" s="56">
        <v>400100</v>
      </c>
      <c r="I3106" s="56" t="s">
        <v>11414</v>
      </c>
      <c r="J3106" s="56" t="s">
        <v>6593</v>
      </c>
      <c r="K3106" s="56" t="s">
        <v>6594</v>
      </c>
      <c r="L3106" s="56" t="s">
        <v>7138</v>
      </c>
      <c r="M3106" s="73">
        <v>43916</v>
      </c>
      <c r="N3106" s="56"/>
      <c r="O3106" s="56"/>
      <c r="P3106" s="56" t="s">
        <v>167</v>
      </c>
      <c r="Q3106" s="56"/>
      <c r="R3106" s="56" t="s">
        <v>7144</v>
      </c>
      <c r="S3106" s="56" t="s">
        <v>11415</v>
      </c>
      <c r="T3106" s="56" t="s">
        <v>7140</v>
      </c>
      <c r="U3106" s="57">
        <v>590.66</v>
      </c>
      <c r="V3106" s="57">
        <v>-174.51</v>
      </c>
      <c r="W3106" s="57">
        <v>416.15</v>
      </c>
      <c r="X3106" s="57">
        <v>0</v>
      </c>
      <c r="Y3106" s="73">
        <v>43719</v>
      </c>
      <c r="Z3106" s="57">
        <v>-102.73</v>
      </c>
      <c r="AA3106" s="57">
        <v>0</v>
      </c>
      <c r="AB3106" s="57">
        <v>313.42</v>
      </c>
      <c r="AC3106" s="57">
        <v>0</v>
      </c>
      <c r="AD3106" s="56" t="s">
        <v>9255</v>
      </c>
      <c r="AE3106" s="57">
        <v>0</v>
      </c>
      <c r="AF3106" s="57">
        <v>0</v>
      </c>
      <c r="AG3106" s="57">
        <v>0</v>
      </c>
      <c r="AI3106"/>
      <c r="AJ3106"/>
    </row>
    <row r="3107" spans="1:36">
      <c r="A3107" s="56" t="s">
        <v>54</v>
      </c>
      <c r="B3107" s="56" t="s">
        <v>11412</v>
      </c>
      <c r="C3107" s="56">
        <v>2101010090</v>
      </c>
      <c r="D3107" s="56" t="s">
        <v>42</v>
      </c>
      <c r="E3107" s="56">
        <v>2101020090</v>
      </c>
      <c r="F3107" s="56">
        <v>5401010090</v>
      </c>
      <c r="G3107" s="56" t="s">
        <v>11413</v>
      </c>
      <c r="H3107" s="56">
        <v>400100</v>
      </c>
      <c r="I3107" s="56" t="s">
        <v>11414</v>
      </c>
      <c r="J3107" s="56" t="s">
        <v>6595</v>
      </c>
      <c r="K3107" s="56" t="s">
        <v>6596</v>
      </c>
      <c r="L3107" s="56" t="s">
        <v>7138</v>
      </c>
      <c r="M3107" s="73">
        <v>43916</v>
      </c>
      <c r="N3107" s="56"/>
      <c r="O3107" s="56"/>
      <c r="P3107" s="56" t="s">
        <v>167</v>
      </c>
      <c r="Q3107" s="56"/>
      <c r="R3107" s="56" t="s">
        <v>7144</v>
      </c>
      <c r="S3107" s="56" t="s">
        <v>11415</v>
      </c>
      <c r="T3107" s="56" t="s">
        <v>7140</v>
      </c>
      <c r="U3107" s="57">
        <v>590.66</v>
      </c>
      <c r="V3107" s="57">
        <v>-174.51</v>
      </c>
      <c r="W3107" s="57">
        <v>416.15</v>
      </c>
      <c r="X3107" s="57">
        <v>0</v>
      </c>
      <c r="Y3107" s="73">
        <v>43719</v>
      </c>
      <c r="Z3107" s="57">
        <v>-102.73</v>
      </c>
      <c r="AA3107" s="57">
        <v>0</v>
      </c>
      <c r="AB3107" s="57">
        <v>313.42</v>
      </c>
      <c r="AC3107" s="57">
        <v>0</v>
      </c>
      <c r="AD3107" s="56" t="s">
        <v>9255</v>
      </c>
      <c r="AE3107" s="57">
        <v>0</v>
      </c>
      <c r="AF3107" s="57">
        <v>0</v>
      </c>
      <c r="AG3107" s="57">
        <v>0</v>
      </c>
      <c r="AI3107"/>
      <c r="AJ3107"/>
    </row>
    <row r="3108" spans="1:36">
      <c r="A3108" s="56" t="s">
        <v>54</v>
      </c>
      <c r="B3108" s="56" t="s">
        <v>11412</v>
      </c>
      <c r="C3108" s="56">
        <v>2101010090</v>
      </c>
      <c r="D3108" s="56" t="s">
        <v>42</v>
      </c>
      <c r="E3108" s="56">
        <v>2101020090</v>
      </c>
      <c r="F3108" s="56">
        <v>5401010090</v>
      </c>
      <c r="G3108" s="56" t="s">
        <v>11413</v>
      </c>
      <c r="H3108" s="56">
        <v>400100</v>
      </c>
      <c r="I3108" s="56" t="s">
        <v>11414</v>
      </c>
      <c r="J3108" s="56" t="s">
        <v>6597</v>
      </c>
      <c r="K3108" s="56" t="s">
        <v>6598</v>
      </c>
      <c r="L3108" s="56" t="s">
        <v>7138</v>
      </c>
      <c r="M3108" s="73">
        <v>43916</v>
      </c>
      <c r="N3108" s="56"/>
      <c r="O3108" s="56"/>
      <c r="P3108" s="56" t="s">
        <v>167</v>
      </c>
      <c r="Q3108" s="56"/>
      <c r="R3108" s="56" t="s">
        <v>7144</v>
      </c>
      <c r="S3108" s="56" t="s">
        <v>11415</v>
      </c>
      <c r="T3108" s="56" t="s">
        <v>7140</v>
      </c>
      <c r="U3108" s="57">
        <v>2359.5100000000002</v>
      </c>
      <c r="V3108" s="57">
        <v>-697.11</v>
      </c>
      <c r="W3108" s="57">
        <v>1662.4</v>
      </c>
      <c r="X3108" s="57">
        <v>0</v>
      </c>
      <c r="Y3108" s="73">
        <v>43719</v>
      </c>
      <c r="Z3108" s="57">
        <v>-410.37</v>
      </c>
      <c r="AA3108" s="57">
        <v>0</v>
      </c>
      <c r="AB3108" s="57">
        <v>1252.03</v>
      </c>
      <c r="AC3108" s="57">
        <v>0</v>
      </c>
      <c r="AD3108" s="56" t="s">
        <v>9255</v>
      </c>
      <c r="AE3108" s="57">
        <v>0</v>
      </c>
      <c r="AF3108" s="57">
        <v>0</v>
      </c>
      <c r="AG3108" s="57">
        <v>0</v>
      </c>
      <c r="AI3108"/>
      <c r="AJ3108"/>
    </row>
    <row r="3109" spans="1:36">
      <c r="A3109" s="56" t="s">
        <v>48</v>
      </c>
      <c r="B3109" s="56" t="s">
        <v>11412</v>
      </c>
      <c r="C3109" s="56">
        <v>2101010090</v>
      </c>
      <c r="D3109" s="56" t="s">
        <v>42</v>
      </c>
      <c r="E3109" s="56">
        <v>2101020090</v>
      </c>
      <c r="F3109" s="56">
        <v>5401010090</v>
      </c>
      <c r="G3109" s="56" t="s">
        <v>11428</v>
      </c>
      <c r="H3109" s="56">
        <v>400300</v>
      </c>
      <c r="I3109" s="56" t="s">
        <v>11430</v>
      </c>
      <c r="J3109" s="56" t="s">
        <v>6688</v>
      </c>
      <c r="K3109" s="56" t="s">
        <v>6689</v>
      </c>
      <c r="L3109" s="56" t="s">
        <v>7138</v>
      </c>
      <c r="M3109" s="73">
        <v>43921</v>
      </c>
      <c r="N3109" s="56"/>
      <c r="O3109" s="56"/>
      <c r="P3109" s="56" t="s">
        <v>167</v>
      </c>
      <c r="Q3109" s="56"/>
      <c r="R3109" s="56" t="s">
        <v>7144</v>
      </c>
      <c r="S3109" s="56" t="s">
        <v>11415</v>
      </c>
      <c r="T3109" s="56" t="s">
        <v>7140</v>
      </c>
      <c r="U3109" s="57">
        <v>288913.56</v>
      </c>
      <c r="V3109" s="57">
        <v>-73352.259999999995</v>
      </c>
      <c r="W3109" s="57">
        <v>215561.3</v>
      </c>
      <c r="X3109" s="57">
        <v>0</v>
      </c>
      <c r="Y3109" s="73">
        <v>43799</v>
      </c>
      <c r="Z3109" s="57">
        <v>-50241.3</v>
      </c>
      <c r="AA3109" s="57">
        <v>0</v>
      </c>
      <c r="AB3109" s="57">
        <v>165320</v>
      </c>
      <c r="AC3109" s="57">
        <v>0</v>
      </c>
      <c r="AD3109" s="56" t="s">
        <v>9255</v>
      </c>
      <c r="AE3109" s="57">
        <v>0</v>
      </c>
      <c r="AF3109" s="57">
        <v>0</v>
      </c>
      <c r="AG3109" s="57">
        <v>0</v>
      </c>
      <c r="AI3109"/>
      <c r="AJ3109"/>
    </row>
    <row r="3110" spans="1:36">
      <c r="A3110" s="56" t="s">
        <v>54</v>
      </c>
      <c r="B3110" s="56" t="s">
        <v>11412</v>
      </c>
      <c r="C3110" s="56">
        <v>2101010090</v>
      </c>
      <c r="D3110" s="56" t="s">
        <v>42</v>
      </c>
      <c r="E3110" s="56">
        <v>2101020090</v>
      </c>
      <c r="F3110" s="56">
        <v>5401010090</v>
      </c>
      <c r="G3110" s="56" t="s">
        <v>11413</v>
      </c>
      <c r="H3110" s="56">
        <v>400100</v>
      </c>
      <c r="I3110" s="56" t="s">
        <v>11414</v>
      </c>
      <c r="J3110" s="56" t="s">
        <v>6599</v>
      </c>
      <c r="K3110" s="56" t="s">
        <v>6600</v>
      </c>
      <c r="L3110" s="56" t="s">
        <v>7138</v>
      </c>
      <c r="M3110" s="73">
        <v>43921</v>
      </c>
      <c r="N3110" s="56"/>
      <c r="O3110" s="56"/>
      <c r="P3110" s="56" t="s">
        <v>167</v>
      </c>
      <c r="Q3110" s="56"/>
      <c r="R3110" s="56" t="s">
        <v>7144</v>
      </c>
      <c r="S3110" s="56" t="s">
        <v>11415</v>
      </c>
      <c r="T3110" s="56" t="s">
        <v>7140</v>
      </c>
      <c r="U3110" s="57">
        <v>60624</v>
      </c>
      <c r="V3110" s="57">
        <v>-14352.62</v>
      </c>
      <c r="W3110" s="57">
        <v>46271.38</v>
      </c>
      <c r="X3110" s="57">
        <v>0</v>
      </c>
      <c r="Y3110" s="73">
        <v>43832</v>
      </c>
      <c r="Z3110" s="57">
        <v>-10541.77</v>
      </c>
      <c r="AA3110" s="57">
        <v>0</v>
      </c>
      <c r="AB3110" s="57">
        <v>35729.61</v>
      </c>
      <c r="AC3110" s="57">
        <v>0</v>
      </c>
      <c r="AD3110" s="56" t="s">
        <v>9255</v>
      </c>
      <c r="AE3110" s="57">
        <v>0</v>
      </c>
      <c r="AF3110" s="57">
        <v>0</v>
      </c>
      <c r="AG3110" s="57">
        <v>0</v>
      </c>
      <c r="AI3110"/>
      <c r="AJ3110"/>
    </row>
    <row r="3111" spans="1:36">
      <c r="A3111" s="56" t="s">
        <v>48</v>
      </c>
      <c r="B3111" s="56" t="s">
        <v>11412</v>
      </c>
      <c r="C3111" s="56">
        <v>2101010090</v>
      </c>
      <c r="D3111" s="56" t="s">
        <v>42</v>
      </c>
      <c r="E3111" s="56">
        <v>2101020090</v>
      </c>
      <c r="F3111" s="56">
        <v>5401010090</v>
      </c>
      <c r="G3111" s="56" t="s">
        <v>11428</v>
      </c>
      <c r="H3111" s="56">
        <v>400300</v>
      </c>
      <c r="I3111" s="56" t="s">
        <v>11453</v>
      </c>
      <c r="J3111" s="56" t="s">
        <v>6761</v>
      </c>
      <c r="K3111" s="56" t="s">
        <v>6762</v>
      </c>
      <c r="L3111" s="56" t="s">
        <v>7138</v>
      </c>
      <c r="M3111" s="73">
        <v>43981</v>
      </c>
      <c r="N3111" s="56"/>
      <c r="O3111" s="56"/>
      <c r="P3111" s="56" t="s">
        <v>167</v>
      </c>
      <c r="Q3111" s="56"/>
      <c r="R3111" s="56" t="s">
        <v>7144</v>
      </c>
      <c r="S3111" s="56" t="s">
        <v>11415</v>
      </c>
      <c r="T3111" s="56" t="s">
        <v>7140</v>
      </c>
      <c r="U3111" s="57">
        <v>395300</v>
      </c>
      <c r="V3111" s="57">
        <v>-75107</v>
      </c>
      <c r="W3111" s="57">
        <v>320193</v>
      </c>
      <c r="X3111" s="57">
        <v>0</v>
      </c>
      <c r="Y3111" s="73">
        <v>43922</v>
      </c>
      <c r="Z3111" s="57">
        <v>-68728.05</v>
      </c>
      <c r="AA3111" s="57">
        <v>0</v>
      </c>
      <c r="AB3111" s="57">
        <v>251464.95</v>
      </c>
      <c r="AC3111" s="57">
        <v>0</v>
      </c>
      <c r="AD3111" s="56" t="s">
        <v>9255</v>
      </c>
      <c r="AE3111" s="57">
        <v>0</v>
      </c>
      <c r="AF3111" s="57">
        <v>0</v>
      </c>
      <c r="AG3111" s="57">
        <v>0</v>
      </c>
      <c r="AI3111"/>
      <c r="AJ3111"/>
    </row>
    <row r="3112" spans="1:36">
      <c r="A3112" s="56" t="s">
        <v>48</v>
      </c>
      <c r="B3112" s="56" t="s">
        <v>11412</v>
      </c>
      <c r="C3112" s="56">
        <v>2101010090</v>
      </c>
      <c r="D3112" s="56" t="s">
        <v>42</v>
      </c>
      <c r="E3112" s="56">
        <v>2101020090</v>
      </c>
      <c r="F3112" s="56">
        <v>5401010090</v>
      </c>
      <c r="G3112" s="56" t="s">
        <v>11428</v>
      </c>
      <c r="H3112" s="56">
        <v>400300</v>
      </c>
      <c r="I3112" s="56" t="s">
        <v>11458</v>
      </c>
      <c r="J3112" s="56" t="s">
        <v>6747</v>
      </c>
      <c r="K3112" s="56" t="s">
        <v>6748</v>
      </c>
      <c r="L3112" s="56" t="s">
        <v>7138</v>
      </c>
      <c r="M3112" s="73">
        <v>43981</v>
      </c>
      <c r="N3112" s="56"/>
      <c r="O3112" s="56"/>
      <c r="P3112" s="56" t="s">
        <v>167</v>
      </c>
      <c r="Q3112" s="56"/>
      <c r="R3112" s="56" t="s">
        <v>7144</v>
      </c>
      <c r="S3112" s="56" t="s">
        <v>11415</v>
      </c>
      <c r="T3112" s="56" t="s">
        <v>7140</v>
      </c>
      <c r="U3112" s="57">
        <v>891268.35</v>
      </c>
      <c r="V3112" s="57">
        <v>-169340.99</v>
      </c>
      <c r="W3112" s="57">
        <v>721927.36</v>
      </c>
      <c r="X3112" s="57">
        <v>0</v>
      </c>
      <c r="Y3112" s="73">
        <v>43922</v>
      </c>
      <c r="Z3112" s="57">
        <v>-154958.6</v>
      </c>
      <c r="AA3112" s="57">
        <v>0</v>
      </c>
      <c r="AB3112" s="57">
        <v>566968.76</v>
      </c>
      <c r="AC3112" s="57">
        <v>0</v>
      </c>
      <c r="AD3112" s="56" t="s">
        <v>9255</v>
      </c>
      <c r="AE3112" s="57">
        <v>0</v>
      </c>
      <c r="AF3112" s="57">
        <v>0</v>
      </c>
      <c r="AG3112" s="57">
        <v>0</v>
      </c>
      <c r="AI3112"/>
      <c r="AJ3112"/>
    </row>
    <row r="3113" spans="1:36">
      <c r="A3113" s="56" t="s">
        <v>54</v>
      </c>
      <c r="B3113" s="56" t="s">
        <v>11412</v>
      </c>
      <c r="C3113" s="56">
        <v>2101010090</v>
      </c>
      <c r="D3113" s="56" t="s">
        <v>42</v>
      </c>
      <c r="E3113" s="56">
        <v>2101020090</v>
      </c>
      <c r="F3113" s="56">
        <v>5401010090</v>
      </c>
      <c r="G3113" s="56" t="s">
        <v>11413</v>
      </c>
      <c r="H3113" s="56">
        <v>400100</v>
      </c>
      <c r="I3113" s="56" t="s">
        <v>11422</v>
      </c>
      <c r="J3113" s="56" t="s">
        <v>6802</v>
      </c>
      <c r="K3113" s="56" t="s">
        <v>6803</v>
      </c>
      <c r="L3113" s="56" t="s">
        <v>7138</v>
      </c>
      <c r="M3113" s="73">
        <v>44186</v>
      </c>
      <c r="N3113" s="56"/>
      <c r="O3113" s="56"/>
      <c r="P3113" s="56" t="s">
        <v>167</v>
      </c>
      <c r="Q3113" s="56"/>
      <c r="R3113" s="56" t="s">
        <v>7144</v>
      </c>
      <c r="S3113" s="56" t="s">
        <v>11415</v>
      </c>
      <c r="T3113" s="56" t="s">
        <v>7140</v>
      </c>
      <c r="U3113" s="57">
        <v>128602.3</v>
      </c>
      <c r="V3113" s="57">
        <v>-8970.4500000000007</v>
      </c>
      <c r="W3113" s="57">
        <v>119631.85</v>
      </c>
      <c r="X3113" s="57">
        <v>0</v>
      </c>
      <c r="Y3113" s="73">
        <v>44153</v>
      </c>
      <c r="Z3113" s="57">
        <v>-22359.18</v>
      </c>
      <c r="AA3113" s="57">
        <v>0</v>
      </c>
      <c r="AB3113" s="57">
        <v>97272.67</v>
      </c>
      <c r="AC3113" s="57">
        <v>0</v>
      </c>
      <c r="AD3113" s="56" t="s">
        <v>9255</v>
      </c>
      <c r="AE3113" s="57">
        <v>0</v>
      </c>
      <c r="AF3113" s="57">
        <v>0</v>
      </c>
      <c r="AG3113" s="57">
        <v>0</v>
      </c>
      <c r="AI3113"/>
      <c r="AJ3113"/>
    </row>
    <row r="3114" spans="1:36">
      <c r="A3114" s="56" t="s">
        <v>48</v>
      </c>
      <c r="B3114" s="56" t="s">
        <v>11416</v>
      </c>
      <c r="C3114" s="56">
        <v>2101010100</v>
      </c>
      <c r="D3114" s="56" t="s">
        <v>39</v>
      </c>
      <c r="E3114" s="56">
        <v>2101020100</v>
      </c>
      <c r="F3114" s="56">
        <v>5401010100</v>
      </c>
      <c r="G3114" s="56" t="s">
        <v>11428</v>
      </c>
      <c r="H3114" s="56">
        <v>400300</v>
      </c>
      <c r="I3114" s="56" t="s">
        <v>11439</v>
      </c>
      <c r="J3114" s="56" t="s">
        <v>6698</v>
      </c>
      <c r="K3114" s="56" t="s">
        <v>6699</v>
      </c>
      <c r="L3114" s="56" t="s">
        <v>7138</v>
      </c>
      <c r="M3114" s="73">
        <v>43860</v>
      </c>
      <c r="N3114" s="56"/>
      <c r="O3114" s="56"/>
      <c r="P3114" s="56" t="s">
        <v>1105</v>
      </c>
      <c r="Q3114" s="56"/>
      <c r="R3114" s="56" t="s">
        <v>18</v>
      </c>
      <c r="S3114" s="56" t="s">
        <v>11415</v>
      </c>
      <c r="T3114" s="56" t="s">
        <v>7140</v>
      </c>
      <c r="U3114" s="57">
        <v>2836985.18</v>
      </c>
      <c r="V3114" s="57">
        <v>-540051.93999999994</v>
      </c>
      <c r="W3114" s="57">
        <v>2296933.2400000002</v>
      </c>
      <c r="X3114" s="57">
        <v>0</v>
      </c>
      <c r="Y3114" s="73">
        <v>43848</v>
      </c>
      <c r="Z3114" s="57">
        <v>-411078.27</v>
      </c>
      <c r="AA3114" s="57">
        <v>0</v>
      </c>
      <c r="AB3114" s="57">
        <v>1885854.97</v>
      </c>
      <c r="AC3114" s="57">
        <v>0</v>
      </c>
      <c r="AD3114" s="56" t="s">
        <v>9255</v>
      </c>
      <c r="AE3114" s="57">
        <v>0</v>
      </c>
      <c r="AF3114" s="57">
        <v>0</v>
      </c>
      <c r="AG3114" s="57">
        <v>0</v>
      </c>
      <c r="AI3114"/>
      <c r="AJ3114"/>
    </row>
    <row r="3115" spans="1:36">
      <c r="A3115" s="56" t="s">
        <v>48</v>
      </c>
      <c r="B3115" s="56" t="s">
        <v>11416</v>
      </c>
      <c r="C3115" s="56">
        <v>2101010100</v>
      </c>
      <c r="D3115" s="56" t="s">
        <v>39</v>
      </c>
      <c r="E3115" s="56">
        <v>2101020100</v>
      </c>
      <c r="F3115" s="56">
        <v>5401010100</v>
      </c>
      <c r="G3115" s="56" t="s">
        <v>11428</v>
      </c>
      <c r="H3115" s="56">
        <v>400300</v>
      </c>
      <c r="I3115" s="56" t="s">
        <v>11439</v>
      </c>
      <c r="J3115" s="56" t="s">
        <v>6749</v>
      </c>
      <c r="K3115" s="56" t="s">
        <v>6750</v>
      </c>
      <c r="L3115" s="56" t="s">
        <v>7138</v>
      </c>
      <c r="M3115" s="73">
        <v>43982</v>
      </c>
      <c r="N3115" s="56"/>
      <c r="O3115" s="56"/>
      <c r="P3115" s="56" t="s">
        <v>259</v>
      </c>
      <c r="Q3115" s="56"/>
      <c r="R3115" s="56" t="s">
        <v>7144</v>
      </c>
      <c r="S3115" s="56" t="s">
        <v>11415</v>
      </c>
      <c r="T3115" s="56" t="s">
        <v>7140</v>
      </c>
      <c r="U3115" s="57">
        <v>93000</v>
      </c>
      <c r="V3115" s="57">
        <v>-24689.59</v>
      </c>
      <c r="W3115" s="57">
        <v>68310.41</v>
      </c>
      <c r="X3115" s="57">
        <v>0</v>
      </c>
      <c r="Y3115" s="73">
        <v>43981</v>
      </c>
      <c r="Z3115" s="57">
        <v>-26948.77</v>
      </c>
      <c r="AA3115" s="57">
        <v>0</v>
      </c>
      <c r="AB3115" s="57">
        <v>41361.64</v>
      </c>
      <c r="AC3115" s="57">
        <v>0</v>
      </c>
      <c r="AD3115" s="56" t="s">
        <v>9255</v>
      </c>
      <c r="AE3115" s="57">
        <v>0</v>
      </c>
      <c r="AF3115" s="57">
        <v>0</v>
      </c>
      <c r="AG3115" s="57">
        <v>0</v>
      </c>
      <c r="AI3115"/>
      <c r="AJ3115"/>
    </row>
    <row r="3116" spans="1:36">
      <c r="A3116" s="56" t="s">
        <v>49</v>
      </c>
      <c r="B3116" s="56" t="s">
        <v>11416</v>
      </c>
      <c r="C3116" s="56">
        <v>2101010100</v>
      </c>
      <c r="D3116" s="56" t="s">
        <v>39</v>
      </c>
      <c r="E3116" s="56">
        <v>2101020100</v>
      </c>
      <c r="F3116" s="56">
        <v>5401010100</v>
      </c>
      <c r="G3116" s="56" t="s">
        <v>11431</v>
      </c>
      <c r="H3116" s="56">
        <v>400200</v>
      </c>
      <c r="I3116" s="56" t="s">
        <v>11456</v>
      </c>
      <c r="J3116" s="56" t="s">
        <v>6776</v>
      </c>
      <c r="K3116" s="56" t="s">
        <v>6777</v>
      </c>
      <c r="L3116" s="56" t="s">
        <v>7138</v>
      </c>
      <c r="M3116" s="73">
        <v>44096</v>
      </c>
      <c r="N3116" s="56"/>
      <c r="O3116" s="56"/>
      <c r="P3116" s="56" t="s">
        <v>1105</v>
      </c>
      <c r="Q3116" s="56"/>
      <c r="R3116" s="56" t="s">
        <v>18</v>
      </c>
      <c r="S3116" s="56" t="s">
        <v>11415</v>
      </c>
      <c r="T3116" s="56" t="s">
        <v>7140</v>
      </c>
      <c r="U3116" s="57">
        <v>1024395.76</v>
      </c>
      <c r="V3116" s="57">
        <v>-107093.79</v>
      </c>
      <c r="W3116" s="57">
        <v>917301.97</v>
      </c>
      <c r="X3116" s="57">
        <v>0</v>
      </c>
      <c r="Y3116" s="73">
        <v>44046</v>
      </c>
      <c r="Z3116" s="57">
        <v>-148420.45000000001</v>
      </c>
      <c r="AA3116" s="57">
        <v>0</v>
      </c>
      <c r="AB3116" s="57">
        <v>768881.52</v>
      </c>
      <c r="AC3116" s="57">
        <v>0</v>
      </c>
      <c r="AD3116" s="56" t="s">
        <v>9255</v>
      </c>
      <c r="AE3116" s="57">
        <v>0</v>
      </c>
      <c r="AF3116" s="57">
        <v>0</v>
      </c>
      <c r="AG3116" s="57">
        <v>0</v>
      </c>
      <c r="AI3116"/>
      <c r="AJ3116"/>
    </row>
    <row r="3117" spans="1:36">
      <c r="A3117" s="56" t="s">
        <v>48</v>
      </c>
      <c r="B3117" s="56" t="s">
        <v>11416</v>
      </c>
      <c r="C3117" s="56">
        <v>2101010100</v>
      </c>
      <c r="D3117" s="56" t="s">
        <v>39</v>
      </c>
      <c r="E3117" s="56">
        <v>2101020100</v>
      </c>
      <c r="F3117" s="56">
        <v>5401010100</v>
      </c>
      <c r="G3117" s="56" t="s">
        <v>11428</v>
      </c>
      <c r="H3117" s="56">
        <v>400300</v>
      </c>
      <c r="I3117" s="56" t="s">
        <v>11439</v>
      </c>
      <c r="J3117" s="56" t="s">
        <v>6816</v>
      </c>
      <c r="K3117" s="56" t="s">
        <v>6817</v>
      </c>
      <c r="L3117" s="56" t="s">
        <v>7138</v>
      </c>
      <c r="M3117" s="73">
        <v>44161</v>
      </c>
      <c r="N3117" s="56"/>
      <c r="O3117" s="56"/>
      <c r="P3117" s="56" t="s">
        <v>1105</v>
      </c>
      <c r="Q3117" s="56"/>
      <c r="R3117" s="56" t="s">
        <v>18</v>
      </c>
      <c r="S3117" s="56" t="s">
        <v>11415</v>
      </c>
      <c r="T3117" s="56" t="s">
        <v>7140</v>
      </c>
      <c r="U3117" s="57">
        <v>385000</v>
      </c>
      <c r="V3117" s="57">
        <v>-25218.38</v>
      </c>
      <c r="W3117" s="57">
        <v>359781.62</v>
      </c>
      <c r="X3117" s="57">
        <v>0</v>
      </c>
      <c r="Y3117" s="73">
        <v>44136</v>
      </c>
      <c r="Z3117" s="57">
        <v>-55781.05</v>
      </c>
      <c r="AA3117" s="57">
        <v>0</v>
      </c>
      <c r="AB3117" s="57">
        <v>304000.57</v>
      </c>
      <c r="AC3117" s="57">
        <v>0</v>
      </c>
      <c r="AD3117" s="56" t="s">
        <v>9255</v>
      </c>
      <c r="AE3117" s="57">
        <v>0</v>
      </c>
      <c r="AF3117" s="57">
        <v>0</v>
      </c>
      <c r="AG3117" s="57">
        <v>0</v>
      </c>
      <c r="AI3117"/>
      <c r="AJ3117"/>
    </row>
    <row r="3118" spans="1:36">
      <c r="A3118" s="56" t="s">
        <v>54</v>
      </c>
      <c r="B3118" s="56" t="s">
        <v>11417</v>
      </c>
      <c r="C3118" s="56">
        <v>2101010130</v>
      </c>
      <c r="D3118" s="56" t="s">
        <v>40</v>
      </c>
      <c r="E3118" s="56">
        <v>2101020140</v>
      </c>
      <c r="F3118" s="56">
        <v>5401010140</v>
      </c>
      <c r="G3118" s="56" t="s">
        <v>11413</v>
      </c>
      <c r="H3118" s="56">
        <v>400100</v>
      </c>
      <c r="I3118" s="56" t="s">
        <v>11414</v>
      </c>
      <c r="J3118" s="56" t="s">
        <v>437</v>
      </c>
      <c r="K3118" s="56" t="s">
        <v>438</v>
      </c>
      <c r="L3118" s="56" t="s">
        <v>7138</v>
      </c>
      <c r="M3118" s="73">
        <v>41400</v>
      </c>
      <c r="N3118" s="56"/>
      <c r="O3118" s="56"/>
      <c r="P3118" s="56" t="s">
        <v>7235</v>
      </c>
      <c r="Q3118" s="56"/>
      <c r="R3118" s="56" t="s">
        <v>18</v>
      </c>
      <c r="S3118" s="56" t="s">
        <v>11415</v>
      </c>
      <c r="T3118" s="56" t="s">
        <v>7140</v>
      </c>
      <c r="U3118" s="57">
        <v>794121</v>
      </c>
      <c r="V3118" s="57">
        <v>-551576.18000000005</v>
      </c>
      <c r="W3118" s="57">
        <v>242544.82</v>
      </c>
      <c r="X3118" s="57">
        <v>0</v>
      </c>
      <c r="Y3118" s="73">
        <v>41400</v>
      </c>
      <c r="Z3118" s="57">
        <v>-82019.55</v>
      </c>
      <c r="AA3118" s="57">
        <v>0</v>
      </c>
      <c r="AB3118" s="57">
        <v>160525.26999999999</v>
      </c>
      <c r="AC3118" s="57">
        <v>0</v>
      </c>
      <c r="AD3118" s="56" t="s">
        <v>9255</v>
      </c>
      <c r="AE3118" s="57">
        <v>0</v>
      </c>
      <c r="AF3118" s="57">
        <v>0</v>
      </c>
      <c r="AG3118" s="57">
        <v>0</v>
      </c>
      <c r="AI3118"/>
      <c r="AJ3118"/>
    </row>
    <row r="3119" spans="1:36">
      <c r="A3119" s="56" t="s">
        <v>54</v>
      </c>
      <c r="B3119" s="56" t="s">
        <v>11417</v>
      </c>
      <c r="C3119" s="56">
        <v>2101010130</v>
      </c>
      <c r="D3119" s="56" t="s">
        <v>40</v>
      </c>
      <c r="E3119" s="56">
        <v>2101020140</v>
      </c>
      <c r="F3119" s="56">
        <v>5401010140</v>
      </c>
      <c r="G3119" s="56" t="s">
        <v>11413</v>
      </c>
      <c r="H3119" s="56">
        <v>400100</v>
      </c>
      <c r="I3119" s="56" t="s">
        <v>11414</v>
      </c>
      <c r="J3119" s="56" t="s">
        <v>439</v>
      </c>
      <c r="K3119" s="56" t="s">
        <v>440</v>
      </c>
      <c r="L3119" s="56" t="s">
        <v>7138</v>
      </c>
      <c r="M3119" s="73">
        <v>41400</v>
      </c>
      <c r="N3119" s="56"/>
      <c r="O3119" s="56"/>
      <c r="P3119" s="56" t="s">
        <v>295</v>
      </c>
      <c r="Q3119" s="56"/>
      <c r="R3119" s="56" t="s">
        <v>18</v>
      </c>
      <c r="S3119" s="56" t="s">
        <v>11415</v>
      </c>
      <c r="T3119" s="56" t="s">
        <v>7140</v>
      </c>
      <c r="U3119" s="57">
        <v>73676783</v>
      </c>
      <c r="V3119" s="57">
        <v>-52085970.090000004</v>
      </c>
      <c r="W3119" s="57">
        <v>21590812.91</v>
      </c>
      <c r="X3119" s="57">
        <v>0</v>
      </c>
      <c r="Y3119" s="73">
        <v>41400</v>
      </c>
      <c r="Z3119" s="57">
        <v>-7818208.1500000004</v>
      </c>
      <c r="AA3119" s="57">
        <v>0</v>
      </c>
      <c r="AB3119" s="57">
        <v>13772604.76</v>
      </c>
      <c r="AC3119" s="57">
        <v>0</v>
      </c>
      <c r="AD3119" s="56" t="s">
        <v>9255</v>
      </c>
      <c r="AE3119" s="57">
        <v>0</v>
      </c>
      <c r="AF3119" s="57">
        <v>0</v>
      </c>
      <c r="AG3119" s="57">
        <v>0</v>
      </c>
      <c r="AI3119"/>
      <c r="AJ3119"/>
    </row>
    <row r="3120" spans="1:36">
      <c r="A3120" s="56" t="s">
        <v>54</v>
      </c>
      <c r="B3120" s="56" t="s">
        <v>11417</v>
      </c>
      <c r="C3120" s="56">
        <v>2101010130</v>
      </c>
      <c r="D3120" s="56" t="s">
        <v>40</v>
      </c>
      <c r="E3120" s="56">
        <v>2101020140</v>
      </c>
      <c r="F3120" s="56">
        <v>5401010140</v>
      </c>
      <c r="G3120" s="56" t="s">
        <v>11413</v>
      </c>
      <c r="H3120" s="56">
        <v>400100</v>
      </c>
      <c r="I3120" s="56" t="s">
        <v>11414</v>
      </c>
      <c r="J3120" s="56" t="s">
        <v>841</v>
      </c>
      <c r="K3120" s="56" t="s">
        <v>842</v>
      </c>
      <c r="L3120" s="56" t="s">
        <v>7138</v>
      </c>
      <c r="M3120" s="73">
        <v>42369</v>
      </c>
      <c r="N3120" s="56"/>
      <c r="O3120" s="56"/>
      <c r="P3120" s="56" t="s">
        <v>295</v>
      </c>
      <c r="Q3120" s="56"/>
      <c r="R3120" s="56" t="s">
        <v>18</v>
      </c>
      <c r="S3120" s="56" t="s">
        <v>11415</v>
      </c>
      <c r="T3120" s="56" t="s">
        <v>7140</v>
      </c>
      <c r="U3120" s="57">
        <v>1182973</v>
      </c>
      <c r="V3120" s="57">
        <v>-636794.37</v>
      </c>
      <c r="W3120" s="57">
        <v>546178.63</v>
      </c>
      <c r="X3120" s="57">
        <v>0</v>
      </c>
      <c r="Y3120" s="73">
        <v>42095</v>
      </c>
      <c r="Z3120" s="57">
        <v>-111416.45</v>
      </c>
      <c r="AA3120" s="57">
        <v>0</v>
      </c>
      <c r="AB3120" s="57">
        <v>434762.18</v>
      </c>
      <c r="AC3120" s="57">
        <v>0</v>
      </c>
      <c r="AD3120" s="56" t="s">
        <v>9255</v>
      </c>
      <c r="AE3120" s="57">
        <v>0</v>
      </c>
      <c r="AF3120" s="57">
        <v>0</v>
      </c>
      <c r="AG3120" s="57">
        <v>0</v>
      </c>
      <c r="AI3120"/>
      <c r="AJ3120"/>
    </row>
    <row r="3121" spans="1:36">
      <c r="A3121" s="56" t="s">
        <v>54</v>
      </c>
      <c r="B3121" s="56" t="s">
        <v>11417</v>
      </c>
      <c r="C3121" s="56">
        <v>2101010130</v>
      </c>
      <c r="D3121" s="56" t="s">
        <v>40</v>
      </c>
      <c r="E3121" s="56">
        <v>2101020140</v>
      </c>
      <c r="F3121" s="56">
        <v>5401010140</v>
      </c>
      <c r="G3121" s="56" t="s">
        <v>11413</v>
      </c>
      <c r="H3121" s="56">
        <v>400100</v>
      </c>
      <c r="I3121" s="56" t="s">
        <v>11414</v>
      </c>
      <c r="J3121" s="56" t="s">
        <v>1018</v>
      </c>
      <c r="K3121" s="56" t="s">
        <v>1019</v>
      </c>
      <c r="L3121" s="56" t="s">
        <v>7138</v>
      </c>
      <c r="M3121" s="73">
        <v>43555</v>
      </c>
      <c r="N3121" s="56"/>
      <c r="O3121" s="56"/>
      <c r="P3121" s="56" t="s">
        <v>295</v>
      </c>
      <c r="Q3121" s="56"/>
      <c r="R3121" s="56" t="s">
        <v>7142</v>
      </c>
      <c r="S3121" s="56" t="s">
        <v>11415</v>
      </c>
      <c r="T3121" s="56" t="s">
        <v>7140</v>
      </c>
      <c r="U3121" s="57">
        <v>165146.54999999999</v>
      </c>
      <c r="V3121" s="57">
        <v>-36406.89</v>
      </c>
      <c r="W3121" s="57">
        <v>128739.66</v>
      </c>
      <c r="X3121" s="57">
        <v>0</v>
      </c>
      <c r="Y3121" s="73">
        <v>43439</v>
      </c>
      <c r="Z3121" s="57">
        <v>-14356.44</v>
      </c>
      <c r="AA3121" s="57">
        <v>0</v>
      </c>
      <c r="AB3121" s="57">
        <v>114383.22</v>
      </c>
      <c r="AC3121" s="57">
        <v>0</v>
      </c>
      <c r="AD3121" s="56" t="s">
        <v>9255</v>
      </c>
      <c r="AE3121" s="57">
        <v>0</v>
      </c>
      <c r="AF3121" s="57">
        <v>0</v>
      </c>
      <c r="AG3121" s="57">
        <v>0</v>
      </c>
      <c r="AI3121"/>
      <c r="AJ3121"/>
    </row>
    <row r="3122" spans="1:36">
      <c r="A3122" s="56" t="s">
        <v>151</v>
      </c>
      <c r="B3122" s="56" t="s">
        <v>11417</v>
      </c>
      <c r="C3122" s="56">
        <v>2101010130</v>
      </c>
      <c r="D3122" s="56" t="s">
        <v>40</v>
      </c>
      <c r="E3122" s="56">
        <v>2101020140</v>
      </c>
      <c r="F3122" s="56">
        <v>5401010140</v>
      </c>
      <c r="G3122" s="56" t="s">
        <v>11623</v>
      </c>
      <c r="H3122" s="56">
        <v>400400</v>
      </c>
      <c r="I3122" s="56" t="s">
        <v>11624</v>
      </c>
      <c r="J3122" s="56" t="s">
        <v>6474</v>
      </c>
      <c r="K3122" s="56" t="s">
        <v>6475</v>
      </c>
      <c r="L3122" s="56" t="s">
        <v>7138</v>
      </c>
      <c r="M3122" s="73">
        <v>43738</v>
      </c>
      <c r="N3122" s="56"/>
      <c r="O3122" s="56"/>
      <c r="P3122" s="56" t="s">
        <v>295</v>
      </c>
      <c r="Q3122" s="56"/>
      <c r="R3122" s="56" t="s">
        <v>18</v>
      </c>
      <c r="S3122" s="56" t="s">
        <v>11415</v>
      </c>
      <c r="T3122" s="56" t="s">
        <v>7140</v>
      </c>
      <c r="U3122" s="57">
        <v>11724</v>
      </c>
      <c r="V3122" s="57">
        <v>-1877.82</v>
      </c>
      <c r="W3122" s="57">
        <v>9846.18</v>
      </c>
      <c r="X3122" s="57">
        <v>0</v>
      </c>
      <c r="Y3122" s="73">
        <v>43671</v>
      </c>
      <c r="Z3122" s="57">
        <v>-1019.39</v>
      </c>
      <c r="AA3122" s="57">
        <v>0</v>
      </c>
      <c r="AB3122" s="57">
        <v>8826.7900000000009</v>
      </c>
      <c r="AC3122" s="57">
        <v>0</v>
      </c>
      <c r="AD3122" s="56" t="s">
        <v>9255</v>
      </c>
      <c r="AE3122" s="57">
        <v>0</v>
      </c>
      <c r="AF3122" s="57">
        <v>0</v>
      </c>
      <c r="AG3122" s="57">
        <v>0</v>
      </c>
      <c r="AI3122"/>
      <c r="AJ3122"/>
    </row>
    <row r="3123" spans="1:36">
      <c r="A3123" s="56" t="s">
        <v>54</v>
      </c>
      <c r="B3123" s="56" t="s">
        <v>11417</v>
      </c>
      <c r="C3123" s="56">
        <v>2101010130</v>
      </c>
      <c r="D3123" s="56" t="s">
        <v>40</v>
      </c>
      <c r="E3123" s="56">
        <v>2101020140</v>
      </c>
      <c r="F3123" s="56">
        <v>5401010140</v>
      </c>
      <c r="G3123" s="56" t="s">
        <v>11413</v>
      </c>
      <c r="H3123" s="56">
        <v>400100</v>
      </c>
      <c r="I3123" s="56" t="s">
        <v>11414</v>
      </c>
      <c r="J3123" s="56" t="s">
        <v>6482</v>
      </c>
      <c r="K3123" s="56" t="s">
        <v>6483</v>
      </c>
      <c r="L3123" s="56" t="s">
        <v>7138</v>
      </c>
      <c r="M3123" s="73">
        <v>43826</v>
      </c>
      <c r="N3123" s="56"/>
      <c r="O3123" s="56"/>
      <c r="P3123" s="56" t="s">
        <v>295</v>
      </c>
      <c r="Q3123" s="56"/>
      <c r="R3123" s="56" t="s">
        <v>7236</v>
      </c>
      <c r="S3123" s="56" t="s">
        <v>11415</v>
      </c>
      <c r="T3123" s="56" t="s">
        <v>7140</v>
      </c>
      <c r="U3123" s="57">
        <v>80000</v>
      </c>
      <c r="V3123" s="57">
        <v>-12252.73</v>
      </c>
      <c r="W3123" s="57">
        <v>67747.27</v>
      </c>
      <c r="X3123" s="57">
        <v>0</v>
      </c>
      <c r="Y3123" s="73">
        <v>43698</v>
      </c>
      <c r="Z3123" s="57">
        <v>-6955.76</v>
      </c>
      <c r="AA3123" s="57">
        <v>0</v>
      </c>
      <c r="AB3123" s="57">
        <v>60791.51</v>
      </c>
      <c r="AC3123" s="57">
        <v>0</v>
      </c>
      <c r="AD3123" s="56" t="s">
        <v>9255</v>
      </c>
      <c r="AE3123" s="57">
        <v>0</v>
      </c>
      <c r="AF3123" s="57">
        <v>0</v>
      </c>
      <c r="AG3123" s="57">
        <v>0</v>
      </c>
      <c r="AI3123"/>
      <c r="AJ3123"/>
    </row>
    <row r="3124" spans="1:36">
      <c r="A3124" s="56" t="s">
        <v>50</v>
      </c>
      <c r="B3124" s="56" t="s">
        <v>11417</v>
      </c>
      <c r="C3124" s="56">
        <v>2101010130</v>
      </c>
      <c r="D3124" s="56" t="s">
        <v>40</v>
      </c>
      <c r="E3124" s="56">
        <v>2101020140</v>
      </c>
      <c r="F3124" s="56">
        <v>5401010140</v>
      </c>
      <c r="G3124" s="56" t="s">
        <v>11431</v>
      </c>
      <c r="H3124" s="56">
        <v>400210</v>
      </c>
      <c r="I3124" s="56" t="s">
        <v>11448</v>
      </c>
      <c r="J3124" s="56" t="s">
        <v>6496</v>
      </c>
      <c r="K3124" s="56" t="s">
        <v>6500</v>
      </c>
      <c r="L3124" s="56" t="s">
        <v>7138</v>
      </c>
      <c r="M3124" s="73">
        <v>43830</v>
      </c>
      <c r="N3124" s="56"/>
      <c r="O3124" s="56"/>
      <c r="P3124" s="56" t="s">
        <v>295</v>
      </c>
      <c r="Q3124" s="56"/>
      <c r="R3124" s="56" t="s">
        <v>7144</v>
      </c>
      <c r="S3124" s="56" t="s">
        <v>11415</v>
      </c>
      <c r="T3124" s="56" t="s">
        <v>7140</v>
      </c>
      <c r="U3124" s="57">
        <v>34224.080000000002</v>
      </c>
      <c r="V3124" s="57">
        <v>-5437.22</v>
      </c>
      <c r="W3124" s="57">
        <v>28786.86</v>
      </c>
      <c r="X3124" s="57">
        <v>0</v>
      </c>
      <c r="Y3124" s="73">
        <v>43676</v>
      </c>
      <c r="Z3124" s="57">
        <v>-2975.74</v>
      </c>
      <c r="AA3124" s="57">
        <v>0</v>
      </c>
      <c r="AB3124" s="57">
        <v>25811.119999999999</v>
      </c>
      <c r="AC3124" s="57">
        <v>0</v>
      </c>
      <c r="AD3124" s="56" t="s">
        <v>9255</v>
      </c>
      <c r="AE3124" s="57">
        <v>0</v>
      </c>
      <c r="AF3124" s="57">
        <v>0</v>
      </c>
      <c r="AG3124" s="57">
        <v>0</v>
      </c>
      <c r="AI3124"/>
      <c r="AJ3124"/>
    </row>
    <row r="3125" spans="1:36">
      <c r="A3125" s="56" t="s">
        <v>54</v>
      </c>
      <c r="B3125" s="56" t="s">
        <v>11417</v>
      </c>
      <c r="C3125" s="56">
        <v>2101010130</v>
      </c>
      <c r="D3125" s="56" t="s">
        <v>40</v>
      </c>
      <c r="E3125" s="56">
        <v>2101020140</v>
      </c>
      <c r="F3125" s="56">
        <v>5401010140</v>
      </c>
      <c r="G3125" s="56" t="s">
        <v>11413</v>
      </c>
      <c r="H3125" s="56">
        <v>400100</v>
      </c>
      <c r="I3125" s="56" t="s">
        <v>11414</v>
      </c>
      <c r="J3125" s="56" t="s">
        <v>6612</v>
      </c>
      <c r="K3125" s="56" t="s">
        <v>6613</v>
      </c>
      <c r="L3125" s="56" t="s">
        <v>7138</v>
      </c>
      <c r="M3125" s="73">
        <v>43916</v>
      </c>
      <c r="N3125" s="56"/>
      <c r="O3125" s="56"/>
      <c r="P3125" s="56" t="s">
        <v>295</v>
      </c>
      <c r="Q3125" s="56"/>
      <c r="R3125" s="56" t="s">
        <v>7144</v>
      </c>
      <c r="S3125" s="56" t="s">
        <v>11415</v>
      </c>
      <c r="T3125" s="56" t="s">
        <v>7140</v>
      </c>
      <c r="U3125" s="57">
        <v>589.41</v>
      </c>
      <c r="V3125" s="57">
        <v>-87.06</v>
      </c>
      <c r="W3125" s="57">
        <v>502.35</v>
      </c>
      <c r="X3125" s="57">
        <v>0</v>
      </c>
      <c r="Y3125" s="73">
        <v>43719</v>
      </c>
      <c r="Z3125" s="57">
        <v>-51.25</v>
      </c>
      <c r="AA3125" s="57">
        <v>0</v>
      </c>
      <c r="AB3125" s="57">
        <v>451.1</v>
      </c>
      <c r="AC3125" s="57">
        <v>0</v>
      </c>
      <c r="AD3125" s="56" t="s">
        <v>9255</v>
      </c>
      <c r="AE3125" s="57">
        <v>0</v>
      </c>
      <c r="AF3125" s="57">
        <v>0</v>
      </c>
      <c r="AG3125" s="57">
        <v>0</v>
      </c>
      <c r="AI3125"/>
      <c r="AJ3125"/>
    </row>
    <row r="3126" spans="1:36">
      <c r="A3126" s="56" t="s">
        <v>54</v>
      </c>
      <c r="B3126" s="56" t="s">
        <v>11417</v>
      </c>
      <c r="C3126" s="56">
        <v>2101010130</v>
      </c>
      <c r="D3126" s="56" t="s">
        <v>40</v>
      </c>
      <c r="E3126" s="56">
        <v>2101020140</v>
      </c>
      <c r="F3126" s="56">
        <v>5401010140</v>
      </c>
      <c r="G3126" s="56" t="s">
        <v>11413</v>
      </c>
      <c r="H3126" s="56">
        <v>400100</v>
      </c>
      <c r="I3126" s="56" t="s">
        <v>11414</v>
      </c>
      <c r="J3126" s="56" t="s">
        <v>6614</v>
      </c>
      <c r="K3126" s="56" t="s">
        <v>6615</v>
      </c>
      <c r="L3126" s="56" t="s">
        <v>7138</v>
      </c>
      <c r="M3126" s="73">
        <v>43916</v>
      </c>
      <c r="N3126" s="56"/>
      <c r="O3126" s="56"/>
      <c r="P3126" s="56" t="s">
        <v>295</v>
      </c>
      <c r="Q3126" s="56"/>
      <c r="R3126" s="56" t="s">
        <v>7144</v>
      </c>
      <c r="S3126" s="56" t="s">
        <v>11415</v>
      </c>
      <c r="T3126" s="56" t="s">
        <v>7140</v>
      </c>
      <c r="U3126" s="57">
        <v>8258.2900000000009</v>
      </c>
      <c r="V3126" s="57">
        <v>-1219.8</v>
      </c>
      <c r="W3126" s="57">
        <v>7038.49</v>
      </c>
      <c r="X3126" s="57">
        <v>0</v>
      </c>
      <c r="Y3126" s="73">
        <v>43719</v>
      </c>
      <c r="Z3126" s="57">
        <v>-718.02</v>
      </c>
      <c r="AA3126" s="57">
        <v>0</v>
      </c>
      <c r="AB3126" s="57">
        <v>6320.47</v>
      </c>
      <c r="AC3126" s="57">
        <v>0</v>
      </c>
      <c r="AD3126" s="56" t="s">
        <v>9255</v>
      </c>
      <c r="AE3126" s="57">
        <v>0</v>
      </c>
      <c r="AF3126" s="57">
        <v>0</v>
      </c>
      <c r="AG3126" s="57">
        <v>0</v>
      </c>
      <c r="AI3126"/>
      <c r="AJ3126"/>
    </row>
    <row r="3127" spans="1:36">
      <c r="A3127" s="56" t="s">
        <v>54</v>
      </c>
      <c r="B3127" s="56" t="s">
        <v>11417</v>
      </c>
      <c r="C3127" s="56">
        <v>2101010130</v>
      </c>
      <c r="D3127" s="56" t="s">
        <v>40</v>
      </c>
      <c r="E3127" s="56">
        <v>2101020140</v>
      </c>
      <c r="F3127" s="56">
        <v>5401010140</v>
      </c>
      <c r="G3127" s="56" t="s">
        <v>11413</v>
      </c>
      <c r="H3127" s="56">
        <v>400100</v>
      </c>
      <c r="I3127" s="56" t="s">
        <v>11414</v>
      </c>
      <c r="J3127" s="56" t="s">
        <v>6616</v>
      </c>
      <c r="K3127" s="56" t="s">
        <v>6617</v>
      </c>
      <c r="L3127" s="56" t="s">
        <v>7138</v>
      </c>
      <c r="M3127" s="73">
        <v>43916</v>
      </c>
      <c r="N3127" s="56"/>
      <c r="O3127" s="56"/>
      <c r="P3127" s="56" t="s">
        <v>295</v>
      </c>
      <c r="Q3127" s="56"/>
      <c r="R3127" s="56" t="s">
        <v>7144</v>
      </c>
      <c r="S3127" s="56" t="s">
        <v>11415</v>
      </c>
      <c r="T3127" s="56" t="s">
        <v>7140</v>
      </c>
      <c r="U3127" s="57">
        <v>2357.64</v>
      </c>
      <c r="V3127" s="57">
        <v>-348.24</v>
      </c>
      <c r="W3127" s="57">
        <v>2009.4</v>
      </c>
      <c r="X3127" s="57">
        <v>0</v>
      </c>
      <c r="Y3127" s="73">
        <v>43719</v>
      </c>
      <c r="Z3127" s="57">
        <v>-204.99</v>
      </c>
      <c r="AA3127" s="57">
        <v>0</v>
      </c>
      <c r="AB3127" s="57">
        <v>1804.41</v>
      </c>
      <c r="AC3127" s="57">
        <v>0</v>
      </c>
      <c r="AD3127" s="56" t="s">
        <v>9255</v>
      </c>
      <c r="AE3127" s="57">
        <v>0</v>
      </c>
      <c r="AF3127" s="57">
        <v>0</v>
      </c>
      <c r="AG3127" s="57">
        <v>0</v>
      </c>
      <c r="AI3127"/>
      <c r="AJ3127"/>
    </row>
    <row r="3128" spans="1:36">
      <c r="A3128" s="56" t="s">
        <v>54</v>
      </c>
      <c r="B3128" s="56" t="s">
        <v>11417</v>
      </c>
      <c r="C3128" s="56">
        <v>2101010130</v>
      </c>
      <c r="D3128" s="56" t="s">
        <v>40</v>
      </c>
      <c r="E3128" s="56">
        <v>2101020140</v>
      </c>
      <c r="F3128" s="56">
        <v>5401010140</v>
      </c>
      <c r="G3128" s="56" t="s">
        <v>11413</v>
      </c>
      <c r="H3128" s="56">
        <v>400100</v>
      </c>
      <c r="I3128" s="56" t="s">
        <v>11414</v>
      </c>
      <c r="J3128" s="56" t="s">
        <v>6618</v>
      </c>
      <c r="K3128" s="56" t="s">
        <v>6619</v>
      </c>
      <c r="L3128" s="56" t="s">
        <v>7138</v>
      </c>
      <c r="M3128" s="73">
        <v>43916</v>
      </c>
      <c r="N3128" s="56"/>
      <c r="O3128" s="56"/>
      <c r="P3128" s="56" t="s">
        <v>295</v>
      </c>
      <c r="Q3128" s="56"/>
      <c r="R3128" s="56" t="s">
        <v>7144</v>
      </c>
      <c r="S3128" s="56" t="s">
        <v>11415</v>
      </c>
      <c r="T3128" s="56" t="s">
        <v>7140</v>
      </c>
      <c r="U3128" s="57">
        <v>1178.82</v>
      </c>
      <c r="V3128" s="57">
        <v>-174.12</v>
      </c>
      <c r="W3128" s="57">
        <v>1004.7</v>
      </c>
      <c r="X3128" s="57">
        <v>0</v>
      </c>
      <c r="Y3128" s="73">
        <v>43719</v>
      </c>
      <c r="Z3128" s="57">
        <v>-102.49</v>
      </c>
      <c r="AA3128" s="57">
        <v>0</v>
      </c>
      <c r="AB3128" s="57">
        <v>902.21</v>
      </c>
      <c r="AC3128" s="57">
        <v>0</v>
      </c>
      <c r="AD3128" s="56" t="s">
        <v>9255</v>
      </c>
      <c r="AE3128" s="57">
        <v>0</v>
      </c>
      <c r="AF3128" s="57">
        <v>0</v>
      </c>
      <c r="AG3128" s="57">
        <v>0</v>
      </c>
      <c r="AI3128"/>
      <c r="AJ3128"/>
    </row>
    <row r="3129" spans="1:36">
      <c r="A3129" s="56" t="s">
        <v>54</v>
      </c>
      <c r="B3129" s="56" t="s">
        <v>11417</v>
      </c>
      <c r="C3129" s="56">
        <v>2101010130</v>
      </c>
      <c r="D3129" s="56" t="s">
        <v>40</v>
      </c>
      <c r="E3129" s="56">
        <v>2101020140</v>
      </c>
      <c r="F3129" s="56">
        <v>5401010140</v>
      </c>
      <c r="G3129" s="56" t="s">
        <v>11413</v>
      </c>
      <c r="H3129" s="56">
        <v>400100</v>
      </c>
      <c r="I3129" s="56" t="s">
        <v>11414</v>
      </c>
      <c r="J3129" s="56" t="s">
        <v>6620</v>
      </c>
      <c r="K3129" s="56" t="s">
        <v>6621</v>
      </c>
      <c r="L3129" s="56" t="s">
        <v>7138</v>
      </c>
      <c r="M3129" s="73">
        <v>43916</v>
      </c>
      <c r="N3129" s="56"/>
      <c r="O3129" s="56"/>
      <c r="P3129" s="56" t="s">
        <v>295</v>
      </c>
      <c r="Q3129" s="56"/>
      <c r="R3129" s="56" t="s">
        <v>7144</v>
      </c>
      <c r="S3129" s="56" t="s">
        <v>11415</v>
      </c>
      <c r="T3129" s="56" t="s">
        <v>7140</v>
      </c>
      <c r="U3129" s="57">
        <v>1768.23</v>
      </c>
      <c r="V3129" s="57">
        <v>-261.18</v>
      </c>
      <c r="W3129" s="57">
        <v>1507.05</v>
      </c>
      <c r="X3129" s="57">
        <v>0</v>
      </c>
      <c r="Y3129" s="73">
        <v>43719</v>
      </c>
      <c r="Z3129" s="57">
        <v>-153.74</v>
      </c>
      <c r="AA3129" s="57">
        <v>0</v>
      </c>
      <c r="AB3129" s="57">
        <v>1353.31</v>
      </c>
      <c r="AC3129" s="57">
        <v>0</v>
      </c>
      <c r="AD3129" s="56" t="s">
        <v>9255</v>
      </c>
      <c r="AE3129" s="57">
        <v>0</v>
      </c>
      <c r="AF3129" s="57">
        <v>0</v>
      </c>
      <c r="AG3129" s="57">
        <v>0</v>
      </c>
      <c r="AI3129"/>
      <c r="AJ3129"/>
    </row>
    <row r="3130" spans="1:36">
      <c r="A3130" s="56" t="s">
        <v>54</v>
      </c>
      <c r="B3130" s="56" t="s">
        <v>11417</v>
      </c>
      <c r="C3130" s="56">
        <v>2101010130</v>
      </c>
      <c r="D3130" s="56" t="s">
        <v>40</v>
      </c>
      <c r="E3130" s="56">
        <v>2101020140</v>
      </c>
      <c r="F3130" s="56">
        <v>5401010140</v>
      </c>
      <c r="G3130" s="56" t="s">
        <v>11413</v>
      </c>
      <c r="H3130" s="56">
        <v>400100</v>
      </c>
      <c r="I3130" s="56" t="s">
        <v>11414</v>
      </c>
      <c r="J3130" s="56" t="s">
        <v>6622</v>
      </c>
      <c r="K3130" s="56" t="s">
        <v>6623</v>
      </c>
      <c r="L3130" s="56" t="s">
        <v>7138</v>
      </c>
      <c r="M3130" s="73">
        <v>43916</v>
      </c>
      <c r="N3130" s="56"/>
      <c r="O3130" s="56"/>
      <c r="P3130" s="56" t="s">
        <v>295</v>
      </c>
      <c r="Q3130" s="56"/>
      <c r="R3130" s="56" t="s">
        <v>7144</v>
      </c>
      <c r="S3130" s="56" t="s">
        <v>11415</v>
      </c>
      <c r="T3130" s="56" t="s">
        <v>7140</v>
      </c>
      <c r="U3130" s="57">
        <v>1768.23</v>
      </c>
      <c r="V3130" s="57">
        <v>-261.18</v>
      </c>
      <c r="W3130" s="57">
        <v>1507.05</v>
      </c>
      <c r="X3130" s="57">
        <v>0</v>
      </c>
      <c r="Y3130" s="73">
        <v>43719</v>
      </c>
      <c r="Z3130" s="57">
        <v>-153.74</v>
      </c>
      <c r="AA3130" s="57">
        <v>0</v>
      </c>
      <c r="AB3130" s="57">
        <v>1353.31</v>
      </c>
      <c r="AC3130" s="57">
        <v>0</v>
      </c>
      <c r="AD3130" s="56" t="s">
        <v>9255</v>
      </c>
      <c r="AE3130" s="57">
        <v>0</v>
      </c>
      <c r="AF3130" s="57">
        <v>0</v>
      </c>
      <c r="AG3130" s="57">
        <v>0</v>
      </c>
      <c r="AI3130"/>
      <c r="AJ3130"/>
    </row>
    <row r="3131" spans="1:36">
      <c r="A3131" s="56" t="s">
        <v>54</v>
      </c>
      <c r="B3131" s="56" t="s">
        <v>11417</v>
      </c>
      <c r="C3131" s="56">
        <v>2101010130</v>
      </c>
      <c r="D3131" s="56" t="s">
        <v>40</v>
      </c>
      <c r="E3131" s="56">
        <v>2101020140</v>
      </c>
      <c r="F3131" s="56">
        <v>5401010140</v>
      </c>
      <c r="G3131" s="56" t="s">
        <v>11413</v>
      </c>
      <c r="H3131" s="56">
        <v>400100</v>
      </c>
      <c r="I3131" s="56" t="s">
        <v>11414</v>
      </c>
      <c r="J3131" s="56" t="s">
        <v>6624</v>
      </c>
      <c r="K3131" s="56" t="s">
        <v>6625</v>
      </c>
      <c r="L3131" s="56" t="s">
        <v>7138</v>
      </c>
      <c r="M3131" s="73">
        <v>43916</v>
      </c>
      <c r="N3131" s="56"/>
      <c r="O3131" s="56"/>
      <c r="P3131" s="56" t="s">
        <v>295</v>
      </c>
      <c r="Q3131" s="56"/>
      <c r="R3131" s="56" t="s">
        <v>7144</v>
      </c>
      <c r="S3131" s="56" t="s">
        <v>11415</v>
      </c>
      <c r="T3131" s="56" t="s">
        <v>7140</v>
      </c>
      <c r="U3131" s="57">
        <v>5900.65</v>
      </c>
      <c r="V3131" s="57">
        <v>-871.56</v>
      </c>
      <c r="W3131" s="57">
        <v>5029.09</v>
      </c>
      <c r="X3131" s="57">
        <v>0</v>
      </c>
      <c r="Y3131" s="73">
        <v>43719</v>
      </c>
      <c r="Z3131" s="57">
        <v>-513.04</v>
      </c>
      <c r="AA3131" s="57">
        <v>0</v>
      </c>
      <c r="AB3131" s="57">
        <v>4516.05</v>
      </c>
      <c r="AC3131" s="57">
        <v>0</v>
      </c>
      <c r="AD3131" s="56" t="s">
        <v>9255</v>
      </c>
      <c r="AE3131" s="57">
        <v>0</v>
      </c>
      <c r="AF3131" s="57">
        <v>0</v>
      </c>
      <c r="AG3131" s="57">
        <v>0</v>
      </c>
      <c r="AI3131"/>
      <c r="AJ3131"/>
    </row>
    <row r="3132" spans="1:36">
      <c r="A3132" s="56" t="s">
        <v>54</v>
      </c>
      <c r="B3132" s="56" t="s">
        <v>11417</v>
      </c>
      <c r="C3132" s="56">
        <v>2101010130</v>
      </c>
      <c r="D3132" s="56" t="s">
        <v>40</v>
      </c>
      <c r="E3132" s="56">
        <v>2101020140</v>
      </c>
      <c r="F3132" s="56">
        <v>5401010140</v>
      </c>
      <c r="G3132" s="56" t="s">
        <v>11413</v>
      </c>
      <c r="H3132" s="56">
        <v>400100</v>
      </c>
      <c r="I3132" s="56" t="s">
        <v>11414</v>
      </c>
      <c r="J3132" s="56" t="s">
        <v>6626</v>
      </c>
      <c r="K3132" s="56" t="s">
        <v>6627</v>
      </c>
      <c r="L3132" s="56" t="s">
        <v>7138</v>
      </c>
      <c r="M3132" s="73">
        <v>43916</v>
      </c>
      <c r="N3132" s="56"/>
      <c r="O3132" s="56"/>
      <c r="P3132" s="56" t="s">
        <v>295</v>
      </c>
      <c r="Q3132" s="56"/>
      <c r="R3132" s="56" t="s">
        <v>7144</v>
      </c>
      <c r="S3132" s="56" t="s">
        <v>11415</v>
      </c>
      <c r="T3132" s="56" t="s">
        <v>7140</v>
      </c>
      <c r="U3132" s="57">
        <v>5900.65</v>
      </c>
      <c r="V3132" s="57">
        <v>-871.56</v>
      </c>
      <c r="W3132" s="57">
        <v>5029.09</v>
      </c>
      <c r="X3132" s="57">
        <v>0</v>
      </c>
      <c r="Y3132" s="73">
        <v>43719</v>
      </c>
      <c r="Z3132" s="57">
        <v>-513.04</v>
      </c>
      <c r="AA3132" s="57">
        <v>0</v>
      </c>
      <c r="AB3132" s="57">
        <v>4516.05</v>
      </c>
      <c r="AC3132" s="57">
        <v>0</v>
      </c>
      <c r="AD3132" s="56" t="s">
        <v>9255</v>
      </c>
      <c r="AE3132" s="57">
        <v>0</v>
      </c>
      <c r="AF3132" s="57">
        <v>0</v>
      </c>
      <c r="AG3132" s="57">
        <v>0</v>
      </c>
      <c r="AI3132"/>
      <c r="AJ3132"/>
    </row>
    <row r="3133" spans="1:36">
      <c r="A3133" s="56" t="s">
        <v>54</v>
      </c>
      <c r="B3133" s="56" t="s">
        <v>11417</v>
      </c>
      <c r="C3133" s="56">
        <v>2101010130</v>
      </c>
      <c r="D3133" s="56" t="s">
        <v>40</v>
      </c>
      <c r="E3133" s="56">
        <v>2101020140</v>
      </c>
      <c r="F3133" s="56">
        <v>5401010140</v>
      </c>
      <c r="G3133" s="56" t="s">
        <v>11413</v>
      </c>
      <c r="H3133" s="56">
        <v>400100</v>
      </c>
      <c r="I3133" s="56" t="s">
        <v>11414</v>
      </c>
      <c r="J3133" s="56" t="s">
        <v>6628</v>
      </c>
      <c r="K3133" s="56" t="s">
        <v>6629</v>
      </c>
      <c r="L3133" s="56" t="s">
        <v>7138</v>
      </c>
      <c r="M3133" s="73">
        <v>43916</v>
      </c>
      <c r="N3133" s="56"/>
      <c r="O3133" s="56"/>
      <c r="P3133" s="56" t="s">
        <v>295</v>
      </c>
      <c r="Q3133" s="56"/>
      <c r="R3133" s="56" t="s">
        <v>7144</v>
      </c>
      <c r="S3133" s="56" t="s">
        <v>11415</v>
      </c>
      <c r="T3133" s="56" t="s">
        <v>7140</v>
      </c>
      <c r="U3133" s="57">
        <v>7086.02</v>
      </c>
      <c r="V3133" s="57">
        <v>-1046.6500000000001</v>
      </c>
      <c r="W3133" s="57">
        <v>6039.37</v>
      </c>
      <c r="X3133" s="57">
        <v>0</v>
      </c>
      <c r="Y3133" s="73">
        <v>43719</v>
      </c>
      <c r="Z3133" s="57">
        <v>-616.1</v>
      </c>
      <c r="AA3133" s="57">
        <v>0</v>
      </c>
      <c r="AB3133" s="57">
        <v>5423.27</v>
      </c>
      <c r="AC3133" s="57">
        <v>0</v>
      </c>
      <c r="AD3133" s="56" t="s">
        <v>9255</v>
      </c>
      <c r="AE3133" s="57">
        <v>0</v>
      </c>
      <c r="AF3133" s="57">
        <v>0</v>
      </c>
      <c r="AG3133" s="57">
        <v>0</v>
      </c>
      <c r="AI3133"/>
      <c r="AJ3133"/>
    </row>
    <row r="3134" spans="1:36">
      <c r="A3134" s="56" t="s">
        <v>54</v>
      </c>
      <c r="B3134" s="56" t="s">
        <v>11417</v>
      </c>
      <c r="C3134" s="56">
        <v>2101010130</v>
      </c>
      <c r="D3134" s="56" t="s">
        <v>40</v>
      </c>
      <c r="E3134" s="56">
        <v>2101020140</v>
      </c>
      <c r="F3134" s="56">
        <v>5401010140</v>
      </c>
      <c r="G3134" s="56" t="s">
        <v>11413</v>
      </c>
      <c r="H3134" s="56">
        <v>400100</v>
      </c>
      <c r="I3134" s="56" t="s">
        <v>11414</v>
      </c>
      <c r="J3134" s="56" t="s">
        <v>6630</v>
      </c>
      <c r="K3134" s="56" t="s">
        <v>6631</v>
      </c>
      <c r="L3134" s="56" t="s">
        <v>7138</v>
      </c>
      <c r="M3134" s="73">
        <v>43916</v>
      </c>
      <c r="N3134" s="56"/>
      <c r="O3134" s="56"/>
      <c r="P3134" s="56" t="s">
        <v>295</v>
      </c>
      <c r="Q3134" s="56"/>
      <c r="R3134" s="56" t="s">
        <v>7144</v>
      </c>
      <c r="S3134" s="56" t="s">
        <v>11415</v>
      </c>
      <c r="T3134" s="56" t="s">
        <v>7140</v>
      </c>
      <c r="U3134" s="57">
        <v>1178.82</v>
      </c>
      <c r="V3134" s="57">
        <v>-174.12</v>
      </c>
      <c r="W3134" s="57">
        <v>1004.7</v>
      </c>
      <c r="X3134" s="57">
        <v>0</v>
      </c>
      <c r="Y3134" s="73">
        <v>43719</v>
      </c>
      <c r="Z3134" s="57">
        <v>-102.49</v>
      </c>
      <c r="AA3134" s="57">
        <v>0</v>
      </c>
      <c r="AB3134" s="57">
        <v>902.21</v>
      </c>
      <c r="AC3134" s="57">
        <v>0</v>
      </c>
      <c r="AD3134" s="56" t="s">
        <v>9255</v>
      </c>
      <c r="AE3134" s="57">
        <v>0</v>
      </c>
      <c r="AF3134" s="57">
        <v>0</v>
      </c>
      <c r="AG3134" s="57">
        <v>0</v>
      </c>
      <c r="AI3134"/>
      <c r="AJ3134"/>
    </row>
    <row r="3135" spans="1:36">
      <c r="A3135" s="56" t="s">
        <v>54</v>
      </c>
      <c r="B3135" s="56" t="s">
        <v>11417</v>
      </c>
      <c r="C3135" s="56">
        <v>2101010130</v>
      </c>
      <c r="D3135" s="56" t="s">
        <v>40</v>
      </c>
      <c r="E3135" s="56">
        <v>2101020140</v>
      </c>
      <c r="F3135" s="56">
        <v>5401010140</v>
      </c>
      <c r="G3135" s="56" t="s">
        <v>11413</v>
      </c>
      <c r="H3135" s="56">
        <v>400100</v>
      </c>
      <c r="I3135" s="56" t="s">
        <v>11414</v>
      </c>
      <c r="J3135" s="56" t="s">
        <v>6632</v>
      </c>
      <c r="K3135" s="56" t="s">
        <v>6633</v>
      </c>
      <c r="L3135" s="56" t="s">
        <v>7138</v>
      </c>
      <c r="M3135" s="73">
        <v>43916</v>
      </c>
      <c r="N3135" s="56"/>
      <c r="O3135" s="56"/>
      <c r="P3135" s="56" t="s">
        <v>295</v>
      </c>
      <c r="Q3135" s="56"/>
      <c r="R3135" s="56" t="s">
        <v>7144</v>
      </c>
      <c r="S3135" s="56" t="s">
        <v>11415</v>
      </c>
      <c r="T3135" s="56" t="s">
        <v>7140</v>
      </c>
      <c r="U3135" s="57">
        <v>589.41</v>
      </c>
      <c r="V3135" s="57">
        <v>-87.06</v>
      </c>
      <c r="W3135" s="57">
        <v>502.35</v>
      </c>
      <c r="X3135" s="57">
        <v>0</v>
      </c>
      <c r="Y3135" s="73">
        <v>43719</v>
      </c>
      <c r="Z3135" s="57">
        <v>-51.25</v>
      </c>
      <c r="AA3135" s="57">
        <v>0</v>
      </c>
      <c r="AB3135" s="57">
        <v>451.1</v>
      </c>
      <c r="AC3135" s="57">
        <v>0</v>
      </c>
      <c r="AD3135" s="56" t="s">
        <v>9255</v>
      </c>
      <c r="AE3135" s="57">
        <v>0</v>
      </c>
      <c r="AF3135" s="57">
        <v>0</v>
      </c>
      <c r="AG3135" s="57">
        <v>0</v>
      </c>
      <c r="AI3135"/>
      <c r="AJ3135"/>
    </row>
    <row r="3136" spans="1:36">
      <c r="A3136" s="56" t="s">
        <v>54</v>
      </c>
      <c r="B3136" s="56" t="s">
        <v>11417</v>
      </c>
      <c r="C3136" s="56">
        <v>2101010130</v>
      </c>
      <c r="D3136" s="56" t="s">
        <v>40</v>
      </c>
      <c r="E3136" s="56">
        <v>2101020140</v>
      </c>
      <c r="F3136" s="56">
        <v>5401010140</v>
      </c>
      <c r="G3136" s="56" t="s">
        <v>11413</v>
      </c>
      <c r="H3136" s="56">
        <v>400100</v>
      </c>
      <c r="I3136" s="56" t="s">
        <v>11414</v>
      </c>
      <c r="J3136" s="56" t="s">
        <v>6634</v>
      </c>
      <c r="K3136" s="56" t="s">
        <v>6635</v>
      </c>
      <c r="L3136" s="56" t="s">
        <v>7138</v>
      </c>
      <c r="M3136" s="73">
        <v>43916</v>
      </c>
      <c r="N3136" s="56"/>
      <c r="O3136" s="56"/>
      <c r="P3136" s="56" t="s">
        <v>295</v>
      </c>
      <c r="Q3136" s="56"/>
      <c r="R3136" s="56" t="s">
        <v>7144</v>
      </c>
      <c r="S3136" s="56" t="s">
        <v>11415</v>
      </c>
      <c r="T3136" s="56" t="s">
        <v>7140</v>
      </c>
      <c r="U3136" s="57">
        <v>2357.64</v>
      </c>
      <c r="V3136" s="57">
        <v>-348.24</v>
      </c>
      <c r="W3136" s="57">
        <v>2009.4</v>
      </c>
      <c r="X3136" s="57">
        <v>0</v>
      </c>
      <c r="Y3136" s="73">
        <v>43719</v>
      </c>
      <c r="Z3136" s="57">
        <v>-204.99</v>
      </c>
      <c r="AA3136" s="57">
        <v>0</v>
      </c>
      <c r="AB3136" s="57">
        <v>1804.41</v>
      </c>
      <c r="AC3136" s="57">
        <v>0</v>
      </c>
      <c r="AD3136" s="56" t="s">
        <v>9255</v>
      </c>
      <c r="AE3136" s="57">
        <v>0</v>
      </c>
      <c r="AF3136" s="57">
        <v>0</v>
      </c>
      <c r="AG3136" s="57">
        <v>0</v>
      </c>
      <c r="AI3136"/>
      <c r="AJ3136"/>
    </row>
    <row r="3137" spans="1:36">
      <c r="A3137" s="56" t="s">
        <v>54</v>
      </c>
      <c r="B3137" s="56" t="s">
        <v>11417</v>
      </c>
      <c r="C3137" s="56">
        <v>2101010130</v>
      </c>
      <c r="D3137" s="56" t="s">
        <v>40</v>
      </c>
      <c r="E3137" s="56">
        <v>2101020140</v>
      </c>
      <c r="F3137" s="56">
        <v>5401010140</v>
      </c>
      <c r="G3137" s="56" t="s">
        <v>11413</v>
      </c>
      <c r="H3137" s="56">
        <v>400100</v>
      </c>
      <c r="I3137" s="56" t="s">
        <v>11414</v>
      </c>
      <c r="J3137" s="56" t="s">
        <v>6636</v>
      </c>
      <c r="K3137" s="56" t="s">
        <v>7237</v>
      </c>
      <c r="L3137" s="56" t="s">
        <v>7138</v>
      </c>
      <c r="M3137" s="73">
        <v>43916</v>
      </c>
      <c r="N3137" s="56"/>
      <c r="O3137" s="56"/>
      <c r="P3137" s="56" t="s">
        <v>295</v>
      </c>
      <c r="Q3137" s="56"/>
      <c r="R3137" s="56" t="s">
        <v>7144</v>
      </c>
      <c r="S3137" s="56" t="s">
        <v>11415</v>
      </c>
      <c r="T3137" s="56" t="s">
        <v>7140</v>
      </c>
      <c r="U3137" s="57">
        <v>4721.83</v>
      </c>
      <c r="V3137" s="57">
        <v>-697.45</v>
      </c>
      <c r="W3137" s="57">
        <v>4024.38</v>
      </c>
      <c r="X3137" s="57">
        <v>0</v>
      </c>
      <c r="Y3137" s="73">
        <v>43719</v>
      </c>
      <c r="Z3137" s="57">
        <v>-410.54</v>
      </c>
      <c r="AA3137" s="57">
        <v>0</v>
      </c>
      <c r="AB3137" s="57">
        <v>3613.84</v>
      </c>
      <c r="AC3137" s="57">
        <v>0</v>
      </c>
      <c r="AD3137" s="56" t="s">
        <v>9255</v>
      </c>
      <c r="AE3137" s="57">
        <v>0</v>
      </c>
      <c r="AF3137" s="57">
        <v>0</v>
      </c>
      <c r="AG3137" s="57">
        <v>0</v>
      </c>
      <c r="AI3137"/>
      <c r="AJ3137"/>
    </row>
    <row r="3138" spans="1:36">
      <c r="A3138" s="56" t="s">
        <v>54</v>
      </c>
      <c r="B3138" s="56" t="s">
        <v>11417</v>
      </c>
      <c r="C3138" s="56">
        <v>2101010130</v>
      </c>
      <c r="D3138" s="56" t="s">
        <v>40</v>
      </c>
      <c r="E3138" s="56">
        <v>2101020140</v>
      </c>
      <c r="F3138" s="56">
        <v>5401010140</v>
      </c>
      <c r="G3138" s="56" t="s">
        <v>11413</v>
      </c>
      <c r="H3138" s="56">
        <v>400100</v>
      </c>
      <c r="I3138" s="56" t="s">
        <v>11414</v>
      </c>
      <c r="J3138" s="56" t="s">
        <v>6638</v>
      </c>
      <c r="K3138" s="56" t="s">
        <v>6639</v>
      </c>
      <c r="L3138" s="56" t="s">
        <v>7138</v>
      </c>
      <c r="M3138" s="73">
        <v>43916</v>
      </c>
      <c r="N3138" s="56"/>
      <c r="O3138" s="56"/>
      <c r="P3138" s="56" t="s">
        <v>295</v>
      </c>
      <c r="Q3138" s="56"/>
      <c r="R3138" s="56" t="s">
        <v>7144</v>
      </c>
      <c r="S3138" s="56" t="s">
        <v>11415</v>
      </c>
      <c r="T3138" s="56" t="s">
        <v>7140</v>
      </c>
      <c r="U3138" s="57">
        <v>1178.82</v>
      </c>
      <c r="V3138" s="57">
        <v>-174.12</v>
      </c>
      <c r="W3138" s="57">
        <v>1004.7</v>
      </c>
      <c r="X3138" s="57">
        <v>0</v>
      </c>
      <c r="Y3138" s="73">
        <v>43719</v>
      </c>
      <c r="Z3138" s="57">
        <v>-102.49</v>
      </c>
      <c r="AA3138" s="57">
        <v>0</v>
      </c>
      <c r="AB3138" s="57">
        <v>902.21</v>
      </c>
      <c r="AC3138" s="57">
        <v>0</v>
      </c>
      <c r="AD3138" s="56" t="s">
        <v>9255</v>
      </c>
      <c r="AE3138" s="57">
        <v>0</v>
      </c>
      <c r="AF3138" s="57">
        <v>0</v>
      </c>
      <c r="AG3138" s="57">
        <v>0</v>
      </c>
      <c r="AI3138"/>
      <c r="AJ3138"/>
    </row>
    <row r="3139" spans="1:36">
      <c r="A3139" s="56" t="s">
        <v>54</v>
      </c>
      <c r="B3139" s="56" t="s">
        <v>11417</v>
      </c>
      <c r="C3139" s="56">
        <v>2101010130</v>
      </c>
      <c r="D3139" s="56" t="s">
        <v>40</v>
      </c>
      <c r="E3139" s="56">
        <v>2101020140</v>
      </c>
      <c r="F3139" s="56">
        <v>5401010140</v>
      </c>
      <c r="G3139" s="56" t="s">
        <v>11413</v>
      </c>
      <c r="H3139" s="56">
        <v>400100</v>
      </c>
      <c r="I3139" s="56" t="s">
        <v>11414</v>
      </c>
      <c r="J3139" s="56" t="s">
        <v>6640</v>
      </c>
      <c r="K3139" s="56" t="s">
        <v>6641</v>
      </c>
      <c r="L3139" s="56" t="s">
        <v>7138</v>
      </c>
      <c r="M3139" s="73">
        <v>43916</v>
      </c>
      <c r="N3139" s="56"/>
      <c r="O3139" s="56"/>
      <c r="P3139" s="56" t="s">
        <v>295</v>
      </c>
      <c r="Q3139" s="56"/>
      <c r="R3139" s="56" t="s">
        <v>7144</v>
      </c>
      <c r="S3139" s="56" t="s">
        <v>11415</v>
      </c>
      <c r="T3139" s="56" t="s">
        <v>7140</v>
      </c>
      <c r="U3139" s="57">
        <v>589.41</v>
      </c>
      <c r="V3139" s="57">
        <v>-87.06</v>
      </c>
      <c r="W3139" s="57">
        <v>502.35</v>
      </c>
      <c r="X3139" s="57">
        <v>0</v>
      </c>
      <c r="Y3139" s="73">
        <v>43719</v>
      </c>
      <c r="Z3139" s="57">
        <v>-51.25</v>
      </c>
      <c r="AA3139" s="57">
        <v>0</v>
      </c>
      <c r="AB3139" s="57">
        <v>451.1</v>
      </c>
      <c r="AC3139" s="57">
        <v>0</v>
      </c>
      <c r="AD3139" s="56" t="s">
        <v>9255</v>
      </c>
      <c r="AE3139" s="57">
        <v>0</v>
      </c>
      <c r="AF3139" s="57">
        <v>0</v>
      </c>
      <c r="AG3139" s="57">
        <v>0</v>
      </c>
      <c r="AI3139"/>
      <c r="AJ3139"/>
    </row>
    <row r="3140" spans="1:36">
      <c r="A3140" s="56" t="s">
        <v>54</v>
      </c>
      <c r="B3140" s="56" t="s">
        <v>11417</v>
      </c>
      <c r="C3140" s="56">
        <v>2101010130</v>
      </c>
      <c r="D3140" s="56" t="s">
        <v>40</v>
      </c>
      <c r="E3140" s="56">
        <v>2101020140</v>
      </c>
      <c r="F3140" s="56">
        <v>5401010140</v>
      </c>
      <c r="G3140" s="56" t="s">
        <v>11413</v>
      </c>
      <c r="H3140" s="56">
        <v>400100</v>
      </c>
      <c r="I3140" s="56" t="s">
        <v>11414</v>
      </c>
      <c r="J3140" s="56" t="s">
        <v>6642</v>
      </c>
      <c r="K3140" s="56" t="s">
        <v>3927</v>
      </c>
      <c r="L3140" s="56" t="s">
        <v>7138</v>
      </c>
      <c r="M3140" s="73">
        <v>43916</v>
      </c>
      <c r="N3140" s="56"/>
      <c r="O3140" s="56"/>
      <c r="P3140" s="56" t="s">
        <v>295</v>
      </c>
      <c r="Q3140" s="56"/>
      <c r="R3140" s="56" t="s">
        <v>7144</v>
      </c>
      <c r="S3140" s="56" t="s">
        <v>11415</v>
      </c>
      <c r="T3140" s="56" t="s">
        <v>7140</v>
      </c>
      <c r="U3140" s="57">
        <v>3543.01</v>
      </c>
      <c r="V3140" s="57">
        <v>-523.33000000000004</v>
      </c>
      <c r="W3140" s="57">
        <v>3019.68</v>
      </c>
      <c r="X3140" s="57">
        <v>0</v>
      </c>
      <c r="Y3140" s="73">
        <v>43719</v>
      </c>
      <c r="Z3140" s="57">
        <v>-308.05</v>
      </c>
      <c r="AA3140" s="57">
        <v>0</v>
      </c>
      <c r="AB3140" s="57">
        <v>2711.63</v>
      </c>
      <c r="AC3140" s="57">
        <v>0</v>
      </c>
      <c r="AD3140" s="56" t="s">
        <v>9255</v>
      </c>
      <c r="AE3140" s="57">
        <v>0</v>
      </c>
      <c r="AF3140" s="57">
        <v>0</v>
      </c>
      <c r="AG3140" s="57">
        <v>0</v>
      </c>
      <c r="AI3140"/>
      <c r="AJ3140"/>
    </row>
    <row r="3141" spans="1:36">
      <c r="A3141" s="56" t="s">
        <v>54</v>
      </c>
      <c r="B3141" s="56" t="s">
        <v>11417</v>
      </c>
      <c r="C3141" s="56">
        <v>2101010130</v>
      </c>
      <c r="D3141" s="56" t="s">
        <v>40</v>
      </c>
      <c r="E3141" s="56">
        <v>2101020140</v>
      </c>
      <c r="F3141" s="56">
        <v>5401010140</v>
      </c>
      <c r="G3141" s="56" t="s">
        <v>11413</v>
      </c>
      <c r="H3141" s="56">
        <v>400100</v>
      </c>
      <c r="I3141" s="56" t="s">
        <v>11414</v>
      </c>
      <c r="J3141" s="56" t="s">
        <v>6643</v>
      </c>
      <c r="K3141" s="56" t="s">
        <v>7238</v>
      </c>
      <c r="L3141" s="56" t="s">
        <v>7138</v>
      </c>
      <c r="M3141" s="73">
        <v>43916</v>
      </c>
      <c r="N3141" s="56"/>
      <c r="O3141" s="56"/>
      <c r="P3141" s="56" t="s">
        <v>295</v>
      </c>
      <c r="Q3141" s="56"/>
      <c r="R3141" s="56" t="s">
        <v>7144</v>
      </c>
      <c r="S3141" s="56" t="s">
        <v>11415</v>
      </c>
      <c r="T3141" s="56" t="s">
        <v>7140</v>
      </c>
      <c r="U3141" s="57">
        <v>3543.01</v>
      </c>
      <c r="V3141" s="57">
        <v>-523.33000000000004</v>
      </c>
      <c r="W3141" s="57">
        <v>3019.68</v>
      </c>
      <c r="X3141" s="57">
        <v>0</v>
      </c>
      <c r="Y3141" s="73">
        <v>43719</v>
      </c>
      <c r="Z3141" s="57">
        <v>-308.05</v>
      </c>
      <c r="AA3141" s="57">
        <v>0</v>
      </c>
      <c r="AB3141" s="57">
        <v>2711.63</v>
      </c>
      <c r="AC3141" s="57">
        <v>0</v>
      </c>
      <c r="AD3141" s="56" t="s">
        <v>9255</v>
      </c>
      <c r="AE3141" s="57">
        <v>0</v>
      </c>
      <c r="AF3141" s="57">
        <v>0</v>
      </c>
      <c r="AG3141" s="57">
        <v>0</v>
      </c>
      <c r="AI3141"/>
      <c r="AJ3141"/>
    </row>
    <row r="3142" spans="1:36">
      <c r="A3142" s="56" t="s">
        <v>54</v>
      </c>
      <c r="B3142" s="56" t="s">
        <v>11417</v>
      </c>
      <c r="C3142" s="56">
        <v>2101010130</v>
      </c>
      <c r="D3142" s="56" t="s">
        <v>40</v>
      </c>
      <c r="E3142" s="56">
        <v>2101020140</v>
      </c>
      <c r="F3142" s="56">
        <v>5401010140</v>
      </c>
      <c r="G3142" s="56" t="s">
        <v>11413</v>
      </c>
      <c r="H3142" s="56">
        <v>400100</v>
      </c>
      <c r="I3142" s="56" t="s">
        <v>11414</v>
      </c>
      <c r="J3142" s="56" t="s">
        <v>6645</v>
      </c>
      <c r="K3142" s="56" t="s">
        <v>6646</v>
      </c>
      <c r="L3142" s="56" t="s">
        <v>7138</v>
      </c>
      <c r="M3142" s="73">
        <v>43916</v>
      </c>
      <c r="N3142" s="56"/>
      <c r="O3142" s="56"/>
      <c r="P3142" s="56" t="s">
        <v>295</v>
      </c>
      <c r="Q3142" s="56"/>
      <c r="R3142" s="56" t="s">
        <v>7144</v>
      </c>
      <c r="S3142" s="56" t="s">
        <v>11415</v>
      </c>
      <c r="T3142" s="56" t="s">
        <v>7140</v>
      </c>
      <c r="U3142" s="57">
        <v>3543.01</v>
      </c>
      <c r="V3142" s="57">
        <v>-523.33000000000004</v>
      </c>
      <c r="W3142" s="57">
        <v>3019.68</v>
      </c>
      <c r="X3142" s="57">
        <v>0</v>
      </c>
      <c r="Y3142" s="73">
        <v>43719</v>
      </c>
      <c r="Z3142" s="57">
        <v>-308.05</v>
      </c>
      <c r="AA3142" s="57">
        <v>0</v>
      </c>
      <c r="AB3142" s="57">
        <v>2711.63</v>
      </c>
      <c r="AC3142" s="57">
        <v>0</v>
      </c>
      <c r="AD3142" s="56" t="s">
        <v>9255</v>
      </c>
      <c r="AE3142" s="57">
        <v>0</v>
      </c>
      <c r="AF3142" s="57">
        <v>0</v>
      </c>
      <c r="AG3142" s="57">
        <v>0</v>
      </c>
      <c r="AI3142"/>
      <c r="AJ3142"/>
    </row>
    <row r="3143" spans="1:36">
      <c r="A3143" s="56" t="s">
        <v>54</v>
      </c>
      <c r="B3143" s="56" t="s">
        <v>11417</v>
      </c>
      <c r="C3143" s="56">
        <v>2101010130</v>
      </c>
      <c r="D3143" s="56" t="s">
        <v>40</v>
      </c>
      <c r="E3143" s="56">
        <v>2101020140</v>
      </c>
      <c r="F3143" s="56">
        <v>5401010140</v>
      </c>
      <c r="G3143" s="56" t="s">
        <v>11413</v>
      </c>
      <c r="H3143" s="56">
        <v>400100</v>
      </c>
      <c r="I3143" s="56" t="s">
        <v>11414</v>
      </c>
      <c r="J3143" s="56" t="s">
        <v>6647</v>
      </c>
      <c r="K3143" s="56" t="s">
        <v>6648</v>
      </c>
      <c r="L3143" s="56" t="s">
        <v>7138</v>
      </c>
      <c r="M3143" s="73">
        <v>43916</v>
      </c>
      <c r="N3143" s="56"/>
      <c r="O3143" s="56"/>
      <c r="P3143" s="56" t="s">
        <v>295</v>
      </c>
      <c r="Q3143" s="56"/>
      <c r="R3143" s="56" t="s">
        <v>7144</v>
      </c>
      <c r="S3143" s="56" t="s">
        <v>11415</v>
      </c>
      <c r="T3143" s="56" t="s">
        <v>7140</v>
      </c>
      <c r="U3143" s="57">
        <v>2357.64</v>
      </c>
      <c r="V3143" s="57">
        <v>-348.24</v>
      </c>
      <c r="W3143" s="57">
        <v>2009.4</v>
      </c>
      <c r="X3143" s="57">
        <v>0</v>
      </c>
      <c r="Y3143" s="73">
        <v>43719</v>
      </c>
      <c r="Z3143" s="57">
        <v>-204.99</v>
      </c>
      <c r="AA3143" s="57">
        <v>0</v>
      </c>
      <c r="AB3143" s="57">
        <v>1804.41</v>
      </c>
      <c r="AC3143" s="57">
        <v>0</v>
      </c>
      <c r="AD3143" s="56" t="s">
        <v>9255</v>
      </c>
      <c r="AE3143" s="57">
        <v>0</v>
      </c>
      <c r="AF3143" s="57">
        <v>0</v>
      </c>
      <c r="AG3143" s="57">
        <v>0</v>
      </c>
      <c r="AI3143"/>
      <c r="AJ3143"/>
    </row>
    <row r="3144" spans="1:36">
      <c r="A3144" s="56" t="s">
        <v>54</v>
      </c>
      <c r="B3144" s="56" t="s">
        <v>11417</v>
      </c>
      <c r="C3144" s="56">
        <v>2101010130</v>
      </c>
      <c r="D3144" s="56" t="s">
        <v>40</v>
      </c>
      <c r="E3144" s="56">
        <v>2101020140</v>
      </c>
      <c r="F3144" s="56">
        <v>5401010140</v>
      </c>
      <c r="G3144" s="56" t="s">
        <v>11413</v>
      </c>
      <c r="H3144" s="56">
        <v>400100</v>
      </c>
      <c r="I3144" s="56" t="s">
        <v>11414</v>
      </c>
      <c r="J3144" s="56" t="s">
        <v>6649</v>
      </c>
      <c r="K3144" s="56" t="s">
        <v>6650</v>
      </c>
      <c r="L3144" s="56" t="s">
        <v>7138</v>
      </c>
      <c r="M3144" s="73">
        <v>43916</v>
      </c>
      <c r="N3144" s="56"/>
      <c r="O3144" s="56"/>
      <c r="P3144" s="56" t="s">
        <v>295</v>
      </c>
      <c r="Q3144" s="56"/>
      <c r="R3144" s="56" t="s">
        <v>7144</v>
      </c>
      <c r="S3144" s="56" t="s">
        <v>11415</v>
      </c>
      <c r="T3144" s="56" t="s">
        <v>7140</v>
      </c>
      <c r="U3144" s="57">
        <v>3543.01</v>
      </c>
      <c r="V3144" s="57">
        <v>-523.33000000000004</v>
      </c>
      <c r="W3144" s="57">
        <v>3019.68</v>
      </c>
      <c r="X3144" s="57">
        <v>0</v>
      </c>
      <c r="Y3144" s="73">
        <v>43719</v>
      </c>
      <c r="Z3144" s="57">
        <v>-308.05</v>
      </c>
      <c r="AA3144" s="57">
        <v>0</v>
      </c>
      <c r="AB3144" s="57">
        <v>2711.63</v>
      </c>
      <c r="AC3144" s="57">
        <v>0</v>
      </c>
      <c r="AD3144" s="56" t="s">
        <v>9255</v>
      </c>
      <c r="AE3144" s="57">
        <v>0</v>
      </c>
      <c r="AF3144" s="57">
        <v>0</v>
      </c>
      <c r="AG3144" s="57">
        <v>0</v>
      </c>
      <c r="AI3144"/>
      <c r="AJ3144"/>
    </row>
    <row r="3145" spans="1:36">
      <c r="A3145" s="56" t="s">
        <v>54</v>
      </c>
      <c r="B3145" s="56" t="s">
        <v>11417</v>
      </c>
      <c r="C3145" s="56">
        <v>2101010130</v>
      </c>
      <c r="D3145" s="56" t="s">
        <v>40</v>
      </c>
      <c r="E3145" s="56">
        <v>2101020140</v>
      </c>
      <c r="F3145" s="56">
        <v>5401010140</v>
      </c>
      <c r="G3145" s="56" t="s">
        <v>11413</v>
      </c>
      <c r="H3145" s="56">
        <v>400100</v>
      </c>
      <c r="I3145" s="56" t="s">
        <v>11414</v>
      </c>
      <c r="J3145" s="56" t="s">
        <v>6651</v>
      </c>
      <c r="K3145" s="56" t="s">
        <v>6652</v>
      </c>
      <c r="L3145" s="56" t="s">
        <v>7138</v>
      </c>
      <c r="M3145" s="73">
        <v>43916</v>
      </c>
      <c r="N3145" s="56"/>
      <c r="O3145" s="56"/>
      <c r="P3145" s="56" t="s">
        <v>295</v>
      </c>
      <c r="Q3145" s="56"/>
      <c r="R3145" s="56" t="s">
        <v>7144</v>
      </c>
      <c r="S3145" s="56" t="s">
        <v>11415</v>
      </c>
      <c r="T3145" s="56" t="s">
        <v>7140</v>
      </c>
      <c r="U3145" s="57">
        <v>2357.64</v>
      </c>
      <c r="V3145" s="57">
        <v>-348.24</v>
      </c>
      <c r="W3145" s="57">
        <v>2009.4</v>
      </c>
      <c r="X3145" s="57">
        <v>0</v>
      </c>
      <c r="Y3145" s="73">
        <v>43719</v>
      </c>
      <c r="Z3145" s="57">
        <v>-204.99</v>
      </c>
      <c r="AA3145" s="57">
        <v>0</v>
      </c>
      <c r="AB3145" s="57">
        <v>1804.41</v>
      </c>
      <c r="AC3145" s="57">
        <v>0</v>
      </c>
      <c r="AD3145" s="56" t="s">
        <v>9255</v>
      </c>
      <c r="AE3145" s="57">
        <v>0</v>
      </c>
      <c r="AF3145" s="57">
        <v>0</v>
      </c>
      <c r="AG3145" s="57">
        <v>0</v>
      </c>
      <c r="AI3145"/>
      <c r="AJ3145"/>
    </row>
    <row r="3146" spans="1:36">
      <c r="A3146" s="56" t="s">
        <v>54</v>
      </c>
      <c r="B3146" s="56" t="s">
        <v>11417</v>
      </c>
      <c r="C3146" s="56">
        <v>2101010130</v>
      </c>
      <c r="D3146" s="56" t="s">
        <v>40</v>
      </c>
      <c r="E3146" s="56">
        <v>2101020140</v>
      </c>
      <c r="F3146" s="56">
        <v>5401010140</v>
      </c>
      <c r="G3146" s="56" t="s">
        <v>11413</v>
      </c>
      <c r="H3146" s="56">
        <v>400100</v>
      </c>
      <c r="I3146" s="56" t="s">
        <v>11414</v>
      </c>
      <c r="J3146" s="56" t="s">
        <v>6653</v>
      </c>
      <c r="K3146" s="56" t="s">
        <v>6654</v>
      </c>
      <c r="L3146" s="56" t="s">
        <v>7138</v>
      </c>
      <c r="M3146" s="73">
        <v>43916</v>
      </c>
      <c r="N3146" s="56"/>
      <c r="O3146" s="56"/>
      <c r="P3146" s="56" t="s">
        <v>295</v>
      </c>
      <c r="Q3146" s="56"/>
      <c r="R3146" s="56" t="s">
        <v>7144</v>
      </c>
      <c r="S3146" s="56" t="s">
        <v>11415</v>
      </c>
      <c r="T3146" s="56" t="s">
        <v>7140</v>
      </c>
      <c r="U3146" s="57">
        <v>1178.81</v>
      </c>
      <c r="V3146" s="57">
        <v>-174.12</v>
      </c>
      <c r="W3146" s="57">
        <v>1004.69</v>
      </c>
      <c r="X3146" s="57">
        <v>0</v>
      </c>
      <c r="Y3146" s="73">
        <v>43719</v>
      </c>
      <c r="Z3146" s="57">
        <v>-102.49</v>
      </c>
      <c r="AA3146" s="57">
        <v>0</v>
      </c>
      <c r="AB3146" s="57">
        <v>902.2</v>
      </c>
      <c r="AC3146" s="57">
        <v>0</v>
      </c>
      <c r="AD3146" s="56" t="s">
        <v>9255</v>
      </c>
      <c r="AE3146" s="57">
        <v>0</v>
      </c>
      <c r="AF3146" s="57">
        <v>0</v>
      </c>
      <c r="AG3146" s="57">
        <v>0</v>
      </c>
      <c r="AI3146"/>
      <c r="AJ3146"/>
    </row>
    <row r="3147" spans="1:36">
      <c r="A3147" s="56" t="s">
        <v>151</v>
      </c>
      <c r="B3147" s="56" t="s">
        <v>11417</v>
      </c>
      <c r="C3147" s="56">
        <v>2101010130</v>
      </c>
      <c r="D3147" s="56" t="s">
        <v>40</v>
      </c>
      <c r="E3147" s="56">
        <v>2101020140</v>
      </c>
      <c r="F3147" s="56">
        <v>5401010140</v>
      </c>
      <c r="G3147" s="56" t="s">
        <v>11623</v>
      </c>
      <c r="H3147" s="56">
        <v>400400</v>
      </c>
      <c r="I3147" s="56" t="s">
        <v>11629</v>
      </c>
      <c r="J3147" s="56" t="s">
        <v>6731</v>
      </c>
      <c r="K3147" s="56" t="s">
        <v>6732</v>
      </c>
      <c r="L3147" s="56" t="s">
        <v>7138</v>
      </c>
      <c r="M3147" s="73">
        <v>43921</v>
      </c>
      <c r="N3147" s="56"/>
      <c r="O3147" s="56"/>
      <c r="P3147" s="56" t="s">
        <v>295</v>
      </c>
      <c r="Q3147" s="56"/>
      <c r="R3147" s="56" t="s">
        <v>6010</v>
      </c>
      <c r="S3147" s="56" t="s">
        <v>11415</v>
      </c>
      <c r="T3147" s="56" t="s">
        <v>7140</v>
      </c>
      <c r="U3147" s="57">
        <v>415221</v>
      </c>
      <c r="V3147" s="57">
        <v>-55832.62</v>
      </c>
      <c r="W3147" s="57">
        <v>359388.38</v>
      </c>
      <c r="X3147" s="57">
        <v>0</v>
      </c>
      <c r="Y3147" s="73">
        <v>43770</v>
      </c>
      <c r="Z3147" s="57">
        <v>-36100.07</v>
      </c>
      <c r="AA3147" s="57">
        <v>0</v>
      </c>
      <c r="AB3147" s="57">
        <v>323288.31</v>
      </c>
      <c r="AC3147" s="57">
        <v>0</v>
      </c>
      <c r="AD3147" s="56" t="s">
        <v>9255</v>
      </c>
      <c r="AE3147" s="57">
        <v>0</v>
      </c>
      <c r="AF3147" s="57">
        <v>0</v>
      </c>
      <c r="AG3147" s="57">
        <v>0</v>
      </c>
      <c r="AI3147"/>
      <c r="AJ3147"/>
    </row>
    <row r="3148" spans="1:36">
      <c r="A3148" s="56" t="s">
        <v>54</v>
      </c>
      <c r="B3148" s="56" t="s">
        <v>11446</v>
      </c>
      <c r="C3148" s="56">
        <v>2101010140</v>
      </c>
      <c r="D3148" s="56" t="s">
        <v>66</v>
      </c>
      <c r="E3148" s="56">
        <v>2101020140</v>
      </c>
      <c r="F3148" s="56">
        <v>5401010140</v>
      </c>
      <c r="G3148" s="56" t="s">
        <v>11413</v>
      </c>
      <c r="H3148" s="56">
        <v>400100</v>
      </c>
      <c r="I3148" s="56" t="s">
        <v>11422</v>
      </c>
      <c r="J3148" s="56" t="s">
        <v>6829</v>
      </c>
      <c r="K3148" s="56" t="s">
        <v>6830</v>
      </c>
      <c r="L3148" s="56" t="s">
        <v>7138</v>
      </c>
      <c r="M3148" s="73">
        <v>44221</v>
      </c>
      <c r="N3148" s="56"/>
      <c r="O3148" s="56"/>
      <c r="P3148" s="56" t="s">
        <v>295</v>
      </c>
      <c r="Q3148" s="56"/>
      <c r="R3148" s="56" t="s">
        <v>6010</v>
      </c>
      <c r="S3148" s="56" t="s">
        <v>11415</v>
      </c>
      <c r="T3148" s="56" t="s">
        <v>7140</v>
      </c>
      <c r="U3148" s="57">
        <v>458201</v>
      </c>
      <c r="V3148" s="57">
        <v>-23255.27</v>
      </c>
      <c r="W3148" s="57">
        <v>434945.73</v>
      </c>
      <c r="X3148" s="57">
        <v>0</v>
      </c>
      <c r="Y3148" s="73">
        <v>44092</v>
      </c>
      <c r="Z3148" s="57">
        <v>-39832.1</v>
      </c>
      <c r="AA3148" s="57">
        <v>0</v>
      </c>
      <c r="AB3148" s="57">
        <v>395113.63</v>
      </c>
      <c r="AC3148" s="57">
        <v>0</v>
      </c>
      <c r="AD3148" s="56" t="s">
        <v>9255</v>
      </c>
      <c r="AE3148" s="57">
        <v>0</v>
      </c>
      <c r="AF3148" s="57">
        <v>0</v>
      </c>
      <c r="AG3148" s="57">
        <v>0</v>
      </c>
      <c r="AI3148"/>
      <c r="AJ3148"/>
    </row>
    <row r="3149" spans="1:36">
      <c r="A3149" s="56" t="s">
        <v>49</v>
      </c>
      <c r="B3149" s="56" t="s">
        <v>11420</v>
      </c>
      <c r="C3149" s="56">
        <v>2101010150</v>
      </c>
      <c r="D3149" s="56" t="s">
        <v>45</v>
      </c>
      <c r="E3149" s="56">
        <v>2101020150</v>
      </c>
      <c r="F3149" s="56">
        <v>5401010150</v>
      </c>
      <c r="G3149" s="56" t="s">
        <v>11431</v>
      </c>
      <c r="H3149" s="56">
        <v>400200</v>
      </c>
      <c r="I3149" s="56" t="s">
        <v>11630</v>
      </c>
      <c r="J3149" s="56" t="s">
        <v>6671</v>
      </c>
      <c r="K3149" s="56" t="s">
        <v>6672</v>
      </c>
      <c r="L3149" s="56" t="s">
        <v>7138</v>
      </c>
      <c r="M3149" s="73">
        <v>43861</v>
      </c>
      <c r="N3149" s="56"/>
      <c r="O3149" s="56"/>
      <c r="P3149" s="56" t="s">
        <v>7581</v>
      </c>
      <c r="Q3149" s="56"/>
      <c r="R3149" s="56" t="s">
        <v>7144</v>
      </c>
      <c r="S3149" s="56" t="s">
        <v>11415</v>
      </c>
      <c r="T3149" s="56" t="s">
        <v>7140</v>
      </c>
      <c r="U3149" s="57">
        <v>875762</v>
      </c>
      <c r="V3149" s="57">
        <v>-94932.97</v>
      </c>
      <c r="W3149" s="57">
        <v>780829.03</v>
      </c>
      <c r="X3149" s="57">
        <v>0</v>
      </c>
      <c r="Y3149" s="73">
        <v>43853</v>
      </c>
      <c r="Z3149" s="57">
        <v>-93317.54</v>
      </c>
      <c r="AA3149" s="57">
        <v>0</v>
      </c>
      <c r="AB3149" s="57">
        <v>687511.49</v>
      </c>
      <c r="AC3149" s="57">
        <v>0</v>
      </c>
      <c r="AD3149" s="56" t="s">
        <v>9255</v>
      </c>
      <c r="AE3149" s="57">
        <v>0</v>
      </c>
      <c r="AF3149" s="57">
        <v>0</v>
      </c>
      <c r="AG3149" s="57">
        <v>0</v>
      </c>
      <c r="AI3149"/>
      <c r="AJ3149"/>
    </row>
    <row r="3150" spans="1:36">
      <c r="A3150" s="56" t="s">
        <v>54</v>
      </c>
      <c r="B3150" s="56" t="s">
        <v>11631</v>
      </c>
      <c r="C3150" s="56">
        <v>2101030010</v>
      </c>
      <c r="D3150" s="56" t="s">
        <v>44</v>
      </c>
      <c r="E3150" s="56">
        <v>2101040010</v>
      </c>
      <c r="F3150" s="56">
        <v>5401010100</v>
      </c>
      <c r="G3150" s="56" t="s">
        <v>11413</v>
      </c>
      <c r="H3150" s="56">
        <v>400100</v>
      </c>
      <c r="I3150" s="56" t="s">
        <v>11414</v>
      </c>
      <c r="J3150" s="56" t="s">
        <v>6661</v>
      </c>
      <c r="K3150" s="56" t="s">
        <v>6662</v>
      </c>
      <c r="L3150" s="56" t="s">
        <v>7138</v>
      </c>
      <c r="M3150" s="73">
        <v>43921</v>
      </c>
      <c r="N3150" s="56"/>
      <c r="O3150" s="56"/>
      <c r="P3150" s="56" t="s">
        <v>259</v>
      </c>
      <c r="Q3150" s="56"/>
      <c r="R3150" s="56" t="s">
        <v>7144</v>
      </c>
      <c r="S3150" s="56" t="s">
        <v>11415</v>
      </c>
      <c r="T3150" s="56" t="s">
        <v>7140</v>
      </c>
      <c r="U3150" s="57">
        <v>5683726</v>
      </c>
      <c r="V3150" s="57">
        <v>-2198566.09</v>
      </c>
      <c r="W3150" s="57">
        <v>3485159.91</v>
      </c>
      <c r="X3150" s="57">
        <v>0</v>
      </c>
      <c r="Y3150" s="73">
        <v>43841</v>
      </c>
      <c r="Z3150" s="57">
        <v>-1647342.35</v>
      </c>
      <c r="AA3150" s="57">
        <v>0</v>
      </c>
      <c r="AB3150" s="57">
        <v>1837817.56</v>
      </c>
      <c r="AC3150" s="57">
        <v>0</v>
      </c>
      <c r="AD3150" s="56" t="s">
        <v>9255</v>
      </c>
      <c r="AE3150" s="57">
        <v>0</v>
      </c>
      <c r="AF3150" s="57">
        <v>0</v>
      </c>
      <c r="AG3150" s="57">
        <v>0</v>
      </c>
      <c r="AI3150"/>
      <c r="AJ3150"/>
    </row>
    <row r="3151" spans="1:36">
      <c r="A3151" s="56" t="s">
        <v>48</v>
      </c>
      <c r="B3151" s="56" t="s">
        <v>11631</v>
      </c>
      <c r="C3151" s="56">
        <v>2101030010</v>
      </c>
      <c r="D3151" s="56" t="s">
        <v>44</v>
      </c>
      <c r="E3151" s="56">
        <v>2101040010</v>
      </c>
      <c r="F3151" s="56">
        <v>5401010100</v>
      </c>
      <c r="G3151" s="56" t="s">
        <v>11428</v>
      </c>
      <c r="H3151" s="56">
        <v>400300</v>
      </c>
      <c r="I3151" s="56" t="s">
        <v>11496</v>
      </c>
      <c r="J3151" s="56" t="s">
        <v>6966</v>
      </c>
      <c r="K3151" s="56" t="s">
        <v>6967</v>
      </c>
      <c r="L3151" s="56" t="s">
        <v>7138</v>
      </c>
      <c r="M3151" s="73">
        <v>44286</v>
      </c>
      <c r="N3151" s="56"/>
      <c r="O3151" s="56"/>
      <c r="P3151" s="56" t="s">
        <v>259</v>
      </c>
      <c r="Q3151" s="56"/>
      <c r="R3151" s="56" t="s">
        <v>18</v>
      </c>
      <c r="S3151" s="56" t="s">
        <v>11415</v>
      </c>
      <c r="T3151" s="56" t="s">
        <v>7140</v>
      </c>
      <c r="U3151" s="57">
        <v>867300</v>
      </c>
      <c r="V3151" s="57">
        <v>-4514.71</v>
      </c>
      <c r="W3151" s="57">
        <v>862785.29</v>
      </c>
      <c r="X3151" s="57">
        <v>0</v>
      </c>
      <c r="Y3151" s="73">
        <v>44281</v>
      </c>
      <c r="Z3151" s="57">
        <v>-251318.99</v>
      </c>
      <c r="AA3151" s="57">
        <v>0</v>
      </c>
      <c r="AB3151" s="57">
        <v>611466.30000000005</v>
      </c>
      <c r="AC3151" s="57">
        <v>0</v>
      </c>
      <c r="AD3151" s="56" t="s">
        <v>9255</v>
      </c>
      <c r="AE3151" s="57">
        <v>0</v>
      </c>
      <c r="AF3151" s="57">
        <v>0</v>
      </c>
      <c r="AG3151" s="57">
        <v>0</v>
      </c>
      <c r="AI3151"/>
      <c r="AJ3151"/>
    </row>
    <row r="3152" spans="1:36">
      <c r="A3152" s="56" t="s">
        <v>48</v>
      </c>
      <c r="B3152" s="56" t="s">
        <v>11631</v>
      </c>
      <c r="C3152" s="56">
        <v>2101030010</v>
      </c>
      <c r="D3152" s="56" t="s">
        <v>44</v>
      </c>
      <c r="E3152" s="56">
        <v>2101040010</v>
      </c>
      <c r="F3152" s="56">
        <v>5401010100</v>
      </c>
      <c r="G3152" s="56" t="s">
        <v>11428</v>
      </c>
      <c r="H3152" s="56">
        <v>400300</v>
      </c>
      <c r="I3152" s="56" t="s">
        <v>11439</v>
      </c>
      <c r="J3152" s="56" t="s">
        <v>6971</v>
      </c>
      <c r="K3152" s="56" t="s">
        <v>6972</v>
      </c>
      <c r="L3152" s="56" t="s">
        <v>7138</v>
      </c>
      <c r="M3152" s="73">
        <v>44286</v>
      </c>
      <c r="N3152" s="56"/>
      <c r="O3152" s="56"/>
      <c r="P3152" s="56" t="s">
        <v>1105</v>
      </c>
      <c r="Q3152" s="56"/>
      <c r="R3152" s="56" t="s">
        <v>18</v>
      </c>
      <c r="S3152" s="56" t="s">
        <v>11415</v>
      </c>
      <c r="T3152" s="56" t="s">
        <v>7140</v>
      </c>
      <c r="U3152" s="57">
        <v>62540</v>
      </c>
      <c r="V3152" s="57">
        <v>-3282.64</v>
      </c>
      <c r="W3152" s="57">
        <v>59257.36</v>
      </c>
      <c r="X3152" s="57">
        <v>0</v>
      </c>
      <c r="Y3152" s="73">
        <v>44166</v>
      </c>
      <c r="Z3152" s="57">
        <v>-9061.16</v>
      </c>
      <c r="AA3152" s="57">
        <v>0</v>
      </c>
      <c r="AB3152" s="57">
        <v>50196.2</v>
      </c>
      <c r="AC3152" s="57">
        <v>0</v>
      </c>
      <c r="AD3152" s="56" t="s">
        <v>9255</v>
      </c>
      <c r="AE3152" s="57">
        <v>0</v>
      </c>
      <c r="AF3152" s="57">
        <v>0</v>
      </c>
      <c r="AG3152" s="57">
        <v>0</v>
      </c>
      <c r="AI3152"/>
      <c r="AJ3152"/>
    </row>
    <row r="3153" spans="1:36">
      <c r="A3153" s="56" t="s">
        <v>54</v>
      </c>
      <c r="B3153" s="56" t="s">
        <v>11631</v>
      </c>
      <c r="C3153" s="56">
        <v>2101030010</v>
      </c>
      <c r="D3153" s="56" t="s">
        <v>44</v>
      </c>
      <c r="E3153" s="56">
        <v>2101040010</v>
      </c>
      <c r="F3153" s="56">
        <v>5401010100</v>
      </c>
      <c r="G3153" s="56" t="s">
        <v>11413</v>
      </c>
      <c r="H3153" s="56">
        <v>400100</v>
      </c>
      <c r="I3153" s="56" t="s">
        <v>11421</v>
      </c>
      <c r="J3153" s="56" t="s">
        <v>6992</v>
      </c>
      <c r="K3153" s="56" t="s">
        <v>7125</v>
      </c>
      <c r="L3153" s="56" t="s">
        <v>7138</v>
      </c>
      <c r="M3153" s="73">
        <v>44286</v>
      </c>
      <c r="N3153" s="56"/>
      <c r="O3153" s="56"/>
      <c r="P3153" s="56" t="s">
        <v>259</v>
      </c>
      <c r="Q3153" s="56"/>
      <c r="R3153" s="56" t="s">
        <v>6010</v>
      </c>
      <c r="S3153" s="56" t="s">
        <v>11415</v>
      </c>
      <c r="T3153" s="56" t="s">
        <v>7140</v>
      </c>
      <c r="U3153" s="57">
        <v>4047400</v>
      </c>
      <c r="V3153" s="57">
        <v>-3511.44</v>
      </c>
      <c r="W3153" s="57">
        <v>4043888.56</v>
      </c>
      <c r="X3153" s="57">
        <v>0</v>
      </c>
      <c r="Y3153" s="73">
        <v>44286</v>
      </c>
      <c r="Z3153" s="57">
        <v>-1172821.94</v>
      </c>
      <c r="AA3153" s="57">
        <v>0</v>
      </c>
      <c r="AB3153" s="57">
        <v>2871066.62</v>
      </c>
      <c r="AC3153" s="57">
        <v>0</v>
      </c>
      <c r="AD3153" s="56" t="s">
        <v>9255</v>
      </c>
      <c r="AE3153" s="57">
        <v>0</v>
      </c>
      <c r="AF3153" s="57">
        <v>0</v>
      </c>
      <c r="AG3153" s="57">
        <v>0</v>
      </c>
      <c r="AI3153"/>
      <c r="AJ3153"/>
    </row>
    <row r="3154" spans="1:36">
      <c r="A3154" s="56" t="s">
        <v>54</v>
      </c>
      <c r="B3154" s="56" t="s">
        <v>11631</v>
      </c>
      <c r="C3154" s="56">
        <v>2101030010</v>
      </c>
      <c r="D3154" s="56" t="s">
        <v>44</v>
      </c>
      <c r="E3154" s="56">
        <v>2101040010</v>
      </c>
      <c r="F3154" s="56">
        <v>5401010100</v>
      </c>
      <c r="G3154" s="56" t="s">
        <v>11413</v>
      </c>
      <c r="H3154" s="56">
        <v>400100</v>
      </c>
      <c r="I3154" s="56" t="s">
        <v>11421</v>
      </c>
      <c r="J3154" s="56" t="s">
        <v>6993</v>
      </c>
      <c r="K3154" s="56" t="s">
        <v>6995</v>
      </c>
      <c r="L3154" s="56" t="s">
        <v>7138</v>
      </c>
      <c r="M3154" s="73">
        <v>44286</v>
      </c>
      <c r="N3154" s="56"/>
      <c r="O3154" s="56"/>
      <c r="P3154" s="56" t="s">
        <v>259</v>
      </c>
      <c r="Q3154" s="56"/>
      <c r="R3154" s="56" t="s">
        <v>6010</v>
      </c>
      <c r="S3154" s="56" t="s">
        <v>11415</v>
      </c>
      <c r="T3154" s="56" t="s">
        <v>7140</v>
      </c>
      <c r="U3154" s="57">
        <v>1994200</v>
      </c>
      <c r="V3154" s="57">
        <v>-1730.13</v>
      </c>
      <c r="W3154" s="57">
        <v>1992469.87</v>
      </c>
      <c r="X3154" s="57">
        <v>0</v>
      </c>
      <c r="Y3154" s="73">
        <v>44286</v>
      </c>
      <c r="Z3154" s="57">
        <v>-577862.69999999995</v>
      </c>
      <c r="AA3154" s="57">
        <v>0</v>
      </c>
      <c r="AB3154" s="57">
        <v>1414607.17</v>
      </c>
      <c r="AC3154" s="57">
        <v>0</v>
      </c>
      <c r="AD3154" s="56" t="s">
        <v>9255</v>
      </c>
      <c r="AE3154" s="57">
        <v>0</v>
      </c>
      <c r="AF3154" s="57">
        <v>0</v>
      </c>
      <c r="AG3154" s="57">
        <v>0</v>
      </c>
      <c r="AI3154"/>
      <c r="AJ3154"/>
    </row>
    <row r="3155" spans="1:36">
      <c r="A3155" s="56" t="s">
        <v>54</v>
      </c>
      <c r="B3155" s="56" t="s">
        <v>11631</v>
      </c>
      <c r="C3155" s="56">
        <v>2101030010</v>
      </c>
      <c r="D3155" s="56" t="s">
        <v>44</v>
      </c>
      <c r="E3155" s="56">
        <v>2101040010</v>
      </c>
      <c r="F3155" s="56">
        <v>5401010100</v>
      </c>
      <c r="G3155" s="56" t="s">
        <v>11413</v>
      </c>
      <c r="H3155" s="56">
        <v>400100</v>
      </c>
      <c r="I3155" s="56" t="s">
        <v>11421</v>
      </c>
      <c r="J3155" s="56" t="s">
        <v>6994</v>
      </c>
      <c r="K3155" s="56" t="s">
        <v>7126</v>
      </c>
      <c r="L3155" s="56" t="s">
        <v>7138</v>
      </c>
      <c r="M3155" s="73">
        <v>44286</v>
      </c>
      <c r="N3155" s="56"/>
      <c r="O3155" s="56"/>
      <c r="P3155" s="56" t="s">
        <v>259</v>
      </c>
      <c r="Q3155" s="56"/>
      <c r="R3155" s="56" t="s">
        <v>6010</v>
      </c>
      <c r="S3155" s="56" t="s">
        <v>11415</v>
      </c>
      <c r="T3155" s="56" t="s">
        <v>7140</v>
      </c>
      <c r="U3155" s="57">
        <v>866000</v>
      </c>
      <c r="V3155" s="57">
        <v>-24042.37</v>
      </c>
      <c r="W3155" s="57">
        <v>841957.63</v>
      </c>
      <c r="X3155" s="57">
        <v>0</v>
      </c>
      <c r="Y3155" s="73">
        <v>44255</v>
      </c>
      <c r="Z3155" s="57">
        <v>-250942.28</v>
      </c>
      <c r="AA3155" s="57">
        <v>0</v>
      </c>
      <c r="AB3155" s="57">
        <v>591015.35</v>
      </c>
      <c r="AC3155" s="57">
        <v>0</v>
      </c>
      <c r="AD3155" s="56" t="s">
        <v>9255</v>
      </c>
      <c r="AE3155" s="57">
        <v>0</v>
      </c>
      <c r="AF3155" s="57">
        <v>0</v>
      </c>
      <c r="AG3155" s="57">
        <v>0</v>
      </c>
      <c r="AI3155"/>
      <c r="AJ3155"/>
    </row>
    <row r="3156" spans="1:36">
      <c r="A3156" s="56" t="s">
        <v>48</v>
      </c>
      <c r="B3156" s="56" t="s">
        <v>11632</v>
      </c>
      <c r="C3156" s="56">
        <v>2101030020</v>
      </c>
      <c r="D3156" s="56" t="s">
        <v>6982</v>
      </c>
      <c r="E3156" s="56">
        <v>2101040020</v>
      </c>
      <c r="F3156" s="56">
        <v>5401010190</v>
      </c>
      <c r="G3156" s="56" t="s">
        <v>11428</v>
      </c>
      <c r="H3156" s="56">
        <v>400300</v>
      </c>
      <c r="I3156" s="56" t="s">
        <v>11439</v>
      </c>
      <c r="J3156" s="56" t="s">
        <v>8432</v>
      </c>
      <c r="K3156" s="56" t="s">
        <v>8433</v>
      </c>
      <c r="L3156" s="56" t="s">
        <v>7138</v>
      </c>
      <c r="M3156" s="73">
        <v>44281</v>
      </c>
      <c r="N3156" s="56"/>
      <c r="O3156" s="56"/>
      <c r="P3156" s="56" t="s">
        <v>1105</v>
      </c>
      <c r="Q3156" s="56"/>
      <c r="R3156" s="56" t="s">
        <v>18</v>
      </c>
      <c r="S3156" s="56" t="s">
        <v>11415</v>
      </c>
      <c r="T3156" s="56" t="s">
        <v>7140</v>
      </c>
      <c r="U3156" s="57">
        <v>0</v>
      </c>
      <c r="V3156" s="57">
        <v>0</v>
      </c>
      <c r="W3156" s="57">
        <v>0</v>
      </c>
      <c r="X3156" s="57">
        <v>0</v>
      </c>
      <c r="Y3156" s="73">
        <v>44166</v>
      </c>
      <c r="Z3156" s="57">
        <v>0</v>
      </c>
      <c r="AA3156" s="57">
        <v>0</v>
      </c>
      <c r="AB3156" s="57">
        <v>0</v>
      </c>
      <c r="AC3156" s="57">
        <v>0</v>
      </c>
      <c r="AD3156" s="56" t="s">
        <v>9255</v>
      </c>
      <c r="AE3156" s="57">
        <v>0</v>
      </c>
      <c r="AF3156" s="57">
        <v>0</v>
      </c>
      <c r="AG3156" s="57">
        <v>0</v>
      </c>
      <c r="AI3156"/>
      <c r="AJ3156"/>
    </row>
    <row r="3157" spans="1:36">
      <c r="A3157" s="56" t="s">
        <v>48</v>
      </c>
      <c r="B3157" s="56" t="s">
        <v>11427</v>
      </c>
      <c r="C3157" s="56">
        <v>2101010050</v>
      </c>
      <c r="D3157" s="56" t="s">
        <v>43</v>
      </c>
      <c r="E3157" s="56">
        <v>2101020050</v>
      </c>
      <c r="F3157" s="56">
        <v>5401010050</v>
      </c>
      <c r="G3157" s="56" t="s">
        <v>11428</v>
      </c>
      <c r="H3157" s="56">
        <v>400304</v>
      </c>
      <c r="I3157" s="56" t="s">
        <v>11633</v>
      </c>
      <c r="J3157" s="56" t="s">
        <v>5876</v>
      </c>
      <c r="K3157" s="56" t="s">
        <v>5877</v>
      </c>
      <c r="L3157" s="56" t="s">
        <v>7138</v>
      </c>
      <c r="M3157" s="73">
        <v>43008</v>
      </c>
      <c r="N3157" s="56"/>
      <c r="O3157" s="56"/>
      <c r="P3157" s="56" t="s">
        <v>7861</v>
      </c>
      <c r="Q3157" s="56"/>
      <c r="R3157" s="56" t="s">
        <v>18</v>
      </c>
      <c r="S3157" s="56" t="s">
        <v>11415</v>
      </c>
      <c r="T3157" s="56" t="s">
        <v>7862</v>
      </c>
      <c r="U3157" s="57">
        <v>45215939.530000001</v>
      </c>
      <c r="V3157" s="57">
        <v>-40601436.109999999</v>
      </c>
      <c r="W3157" s="57">
        <v>4614503.42</v>
      </c>
      <c r="X3157" s="57">
        <v>0</v>
      </c>
      <c r="Y3157" s="73">
        <v>42975</v>
      </c>
      <c r="Z3157" s="57">
        <v>-4614503.42</v>
      </c>
      <c r="AA3157" s="57">
        <v>0</v>
      </c>
      <c r="AB3157" s="57">
        <v>0</v>
      </c>
      <c r="AC3157" s="57">
        <v>0</v>
      </c>
      <c r="AD3157" s="56" t="s">
        <v>9255</v>
      </c>
      <c r="AE3157" s="57">
        <v>0</v>
      </c>
      <c r="AF3157" s="57">
        <v>0</v>
      </c>
      <c r="AG3157" s="57">
        <v>0</v>
      </c>
      <c r="AI3157"/>
      <c r="AJ3157"/>
    </row>
    <row r="3158" spans="1:36">
      <c r="A3158" s="56" t="s">
        <v>48</v>
      </c>
      <c r="B3158" s="56" t="s">
        <v>11427</v>
      </c>
      <c r="C3158" s="56">
        <v>2101010050</v>
      </c>
      <c r="D3158" s="56" t="s">
        <v>43</v>
      </c>
      <c r="E3158" s="56">
        <v>2101020050</v>
      </c>
      <c r="F3158" s="56">
        <v>5401010050</v>
      </c>
      <c r="G3158" s="56" t="s">
        <v>11428</v>
      </c>
      <c r="H3158" s="56">
        <v>400302</v>
      </c>
      <c r="I3158" s="56" t="s">
        <v>11634</v>
      </c>
      <c r="J3158" s="56" t="s">
        <v>5332</v>
      </c>
      <c r="K3158" s="56" t="s">
        <v>5333</v>
      </c>
      <c r="L3158" s="56" t="s">
        <v>7138</v>
      </c>
      <c r="M3158" s="73">
        <v>43373</v>
      </c>
      <c r="N3158" s="56"/>
      <c r="O3158" s="56"/>
      <c r="P3158" s="56" t="s">
        <v>7861</v>
      </c>
      <c r="Q3158" s="56"/>
      <c r="R3158" s="56" t="s">
        <v>70</v>
      </c>
      <c r="S3158" s="56" t="s">
        <v>11415</v>
      </c>
      <c r="T3158" s="56" t="s">
        <v>7862</v>
      </c>
      <c r="U3158" s="57">
        <v>54669698.270000003</v>
      </c>
      <c r="V3158" s="57">
        <v>-34823848.899999999</v>
      </c>
      <c r="W3158" s="57">
        <v>19845849.370000001</v>
      </c>
      <c r="X3158" s="57">
        <v>0</v>
      </c>
      <c r="Y3158" s="73">
        <v>43356</v>
      </c>
      <c r="Z3158" s="57">
        <v>-12506629.6</v>
      </c>
      <c r="AA3158" s="57">
        <v>0</v>
      </c>
      <c r="AB3158" s="57">
        <v>7339219.7699999996</v>
      </c>
      <c r="AC3158" s="57">
        <v>0</v>
      </c>
      <c r="AD3158" s="56" t="s">
        <v>9255</v>
      </c>
      <c r="AE3158" s="57">
        <v>0</v>
      </c>
      <c r="AF3158" s="57">
        <v>0</v>
      </c>
      <c r="AG3158" s="57">
        <v>0</v>
      </c>
      <c r="AI3158"/>
      <c r="AJ3158"/>
    </row>
    <row r="3159" spans="1:36">
      <c r="A3159" s="56" t="s">
        <v>50</v>
      </c>
      <c r="B3159" s="56" t="s">
        <v>11427</v>
      </c>
      <c r="C3159" s="56">
        <v>2101010050</v>
      </c>
      <c r="D3159" s="56" t="s">
        <v>43</v>
      </c>
      <c r="E3159" s="56">
        <v>2101020050</v>
      </c>
      <c r="F3159" s="56">
        <v>5401010050</v>
      </c>
      <c r="G3159" s="56" t="s">
        <v>11431</v>
      </c>
      <c r="H3159" s="56">
        <v>400201</v>
      </c>
      <c r="I3159" s="56" t="s">
        <v>11501</v>
      </c>
      <c r="J3159" s="56" t="s">
        <v>5987</v>
      </c>
      <c r="K3159" s="56" t="s">
        <v>5988</v>
      </c>
      <c r="L3159" s="56" t="s">
        <v>7138</v>
      </c>
      <c r="M3159" s="73">
        <v>43738</v>
      </c>
      <c r="N3159" s="56"/>
      <c r="O3159" s="56"/>
      <c r="P3159" s="56" t="s">
        <v>7861</v>
      </c>
      <c r="Q3159" s="56"/>
      <c r="R3159" s="56" t="s">
        <v>18</v>
      </c>
      <c r="S3159" s="56" t="s">
        <v>11415</v>
      </c>
      <c r="T3159" s="56" t="s">
        <v>7994</v>
      </c>
      <c r="U3159" s="57">
        <v>46367469.740000002</v>
      </c>
      <c r="V3159" s="57">
        <v>-20213840.030000001</v>
      </c>
      <c r="W3159" s="57">
        <v>26153629.710000001</v>
      </c>
      <c r="X3159" s="57">
        <v>0</v>
      </c>
      <c r="Y3159" s="73">
        <v>43650</v>
      </c>
      <c r="Z3159" s="57">
        <v>-10613988.24</v>
      </c>
      <c r="AA3159" s="57">
        <v>0</v>
      </c>
      <c r="AB3159" s="57">
        <v>15539641.470000001</v>
      </c>
      <c r="AC3159" s="57">
        <v>0</v>
      </c>
      <c r="AD3159" s="56" t="s">
        <v>9255</v>
      </c>
      <c r="AE3159" s="57">
        <v>0</v>
      </c>
      <c r="AF3159" s="57">
        <v>0</v>
      </c>
      <c r="AG3159" s="57">
        <v>0</v>
      </c>
      <c r="AI3159"/>
      <c r="AJ3159"/>
    </row>
    <row r="3160" spans="1:36">
      <c r="A3160" s="56" t="s">
        <v>54</v>
      </c>
      <c r="B3160" s="56" t="s">
        <v>11631</v>
      </c>
      <c r="C3160" s="56">
        <v>2101030010</v>
      </c>
      <c r="D3160" s="56" t="s">
        <v>44</v>
      </c>
      <c r="E3160" s="56">
        <v>2101040010</v>
      </c>
      <c r="F3160" s="56">
        <v>5401010100</v>
      </c>
      <c r="G3160" s="56" t="s">
        <v>11413</v>
      </c>
      <c r="H3160" s="56">
        <v>400100</v>
      </c>
      <c r="I3160" s="56" t="s">
        <v>11414</v>
      </c>
      <c r="J3160" s="56" t="s">
        <v>1092</v>
      </c>
      <c r="K3160" s="56" t="s">
        <v>1093</v>
      </c>
      <c r="L3160" s="56" t="s">
        <v>7138</v>
      </c>
      <c r="M3160" s="73">
        <v>43555</v>
      </c>
      <c r="N3160" s="56"/>
      <c r="O3160" s="56"/>
      <c r="P3160" s="56" t="s">
        <v>259</v>
      </c>
      <c r="Q3160" s="56"/>
      <c r="R3160" s="56" t="s">
        <v>70</v>
      </c>
      <c r="S3160" s="56" t="s">
        <v>11415</v>
      </c>
      <c r="T3160" s="56" t="s">
        <v>7908</v>
      </c>
      <c r="U3160" s="57">
        <v>294385.59999999998</v>
      </c>
      <c r="V3160" s="57">
        <v>-294356.15999999997</v>
      </c>
      <c r="W3160" s="57">
        <v>29.44</v>
      </c>
      <c r="X3160" s="57">
        <v>0</v>
      </c>
      <c r="Y3160" s="73">
        <v>43191</v>
      </c>
      <c r="Z3160" s="57">
        <v>-29.44</v>
      </c>
      <c r="AA3160" s="57">
        <v>0</v>
      </c>
      <c r="AB3160" s="57">
        <v>0</v>
      </c>
      <c r="AC3160" s="57">
        <v>0</v>
      </c>
      <c r="AD3160" s="56" t="s">
        <v>9255</v>
      </c>
      <c r="AE3160" s="57">
        <v>0</v>
      </c>
      <c r="AF3160" s="57">
        <v>0</v>
      </c>
      <c r="AG3160" s="57">
        <v>0</v>
      </c>
      <c r="AI3160"/>
      <c r="AJ3160"/>
    </row>
    <row r="3161" spans="1:36">
      <c r="A3161" s="56" t="s">
        <v>54</v>
      </c>
      <c r="B3161" s="56" t="s">
        <v>11635</v>
      </c>
      <c r="C3161" s="56">
        <v>2101010000</v>
      </c>
      <c r="D3161" s="56" t="s">
        <v>41</v>
      </c>
      <c r="E3161" s="56"/>
      <c r="F3161" s="56"/>
      <c r="G3161" s="56" t="s">
        <v>11413</v>
      </c>
      <c r="H3161" s="56">
        <v>400100</v>
      </c>
      <c r="I3161" s="56" t="s">
        <v>11414</v>
      </c>
      <c r="J3161" s="56" t="s">
        <v>9880</v>
      </c>
      <c r="K3161" s="56" t="s">
        <v>7986</v>
      </c>
      <c r="L3161" s="56" t="s">
        <v>7138</v>
      </c>
      <c r="M3161" s="73">
        <v>40451</v>
      </c>
      <c r="N3161" s="56"/>
      <c r="O3161" s="56"/>
      <c r="P3161" s="56" t="s">
        <v>7828</v>
      </c>
      <c r="Q3161" s="56"/>
      <c r="R3161" s="56" t="s">
        <v>18</v>
      </c>
      <c r="S3161" s="56" t="s">
        <v>11415</v>
      </c>
      <c r="T3161" s="56" t="s">
        <v>7826</v>
      </c>
      <c r="U3161" s="57">
        <v>650165</v>
      </c>
      <c r="V3161" s="57">
        <v>0</v>
      </c>
      <c r="W3161" s="57">
        <v>650165</v>
      </c>
      <c r="X3161" s="57">
        <v>0</v>
      </c>
      <c r="Y3161" s="73">
        <v>40422</v>
      </c>
      <c r="Z3161" s="57">
        <v>0</v>
      </c>
      <c r="AA3161" s="57">
        <v>0</v>
      </c>
      <c r="AB3161" s="57">
        <v>650165</v>
      </c>
      <c r="AC3161" s="57">
        <v>0</v>
      </c>
      <c r="AD3161" s="56" t="s">
        <v>9255</v>
      </c>
      <c r="AE3161" s="57">
        <v>0</v>
      </c>
      <c r="AF3161" s="57">
        <v>0</v>
      </c>
      <c r="AG3161" s="57">
        <v>0</v>
      </c>
      <c r="AI3161"/>
      <c r="AJ3161"/>
    </row>
    <row r="3162" spans="1:36">
      <c r="A3162" s="56" t="s">
        <v>48</v>
      </c>
      <c r="B3162" s="56" t="s">
        <v>11636</v>
      </c>
      <c r="C3162" s="56">
        <v>2101010030</v>
      </c>
      <c r="D3162" s="56" t="s">
        <v>6827</v>
      </c>
      <c r="E3162" s="56">
        <v>2101020020</v>
      </c>
      <c r="F3162" s="56">
        <v>5401010020</v>
      </c>
      <c r="G3162" s="56" t="s">
        <v>11428</v>
      </c>
      <c r="H3162" s="56">
        <v>400300</v>
      </c>
      <c r="I3162" s="56" t="s">
        <v>11451</v>
      </c>
      <c r="J3162" s="56" t="s">
        <v>9881</v>
      </c>
      <c r="K3162" s="56" t="s">
        <v>8422</v>
      </c>
      <c r="L3162" s="56" t="s">
        <v>7138</v>
      </c>
      <c r="M3162" s="73">
        <v>44286</v>
      </c>
      <c r="N3162" s="56"/>
      <c r="O3162" s="56"/>
      <c r="P3162" s="56" t="s">
        <v>8423</v>
      </c>
      <c r="Q3162" s="56"/>
      <c r="R3162" s="56" t="s">
        <v>7142</v>
      </c>
      <c r="S3162" s="56" t="s">
        <v>11415</v>
      </c>
      <c r="T3162" s="56" t="s">
        <v>7138</v>
      </c>
      <c r="U3162" s="57">
        <v>0</v>
      </c>
      <c r="V3162" s="57">
        <v>0</v>
      </c>
      <c r="W3162" s="57">
        <v>0</v>
      </c>
      <c r="X3162" s="57">
        <v>0</v>
      </c>
      <c r="Y3162" s="73">
        <v>44260</v>
      </c>
      <c r="Z3162" s="57">
        <v>0</v>
      </c>
      <c r="AA3162" s="57">
        <v>0</v>
      </c>
      <c r="AB3162" s="57">
        <v>0</v>
      </c>
      <c r="AC3162" s="57">
        <v>0</v>
      </c>
      <c r="AD3162" s="56" t="s">
        <v>9255</v>
      </c>
      <c r="AE3162" s="57">
        <v>0</v>
      </c>
      <c r="AF3162" s="57">
        <v>0</v>
      </c>
      <c r="AG3162" s="57">
        <v>0</v>
      </c>
      <c r="AI3162"/>
      <c r="AJ3162"/>
    </row>
    <row r="3163" spans="1:36">
      <c r="A3163" s="56" t="s">
        <v>50</v>
      </c>
      <c r="B3163" s="56" t="s">
        <v>11459</v>
      </c>
      <c r="C3163" s="56">
        <v>2101010020</v>
      </c>
      <c r="D3163" s="56" t="s">
        <v>38</v>
      </c>
      <c r="E3163" s="56">
        <v>2101020020</v>
      </c>
      <c r="F3163" s="56">
        <v>5401010020</v>
      </c>
      <c r="G3163" s="56" t="s">
        <v>11431</v>
      </c>
      <c r="H3163" s="56">
        <v>400210</v>
      </c>
      <c r="I3163" s="56" t="s">
        <v>11461</v>
      </c>
      <c r="J3163" s="56" t="s">
        <v>9882</v>
      </c>
      <c r="K3163" s="56" t="s">
        <v>7987</v>
      </c>
      <c r="L3163" s="56" t="s">
        <v>7138</v>
      </c>
      <c r="M3163" s="73">
        <v>39356</v>
      </c>
      <c r="N3163" s="56"/>
      <c r="O3163" s="56"/>
      <c r="P3163" s="56" t="s">
        <v>156</v>
      </c>
      <c r="Q3163" s="56"/>
      <c r="R3163" s="56" t="s">
        <v>18</v>
      </c>
      <c r="S3163" s="56" t="s">
        <v>11415</v>
      </c>
      <c r="T3163" s="56" t="s">
        <v>7826</v>
      </c>
      <c r="U3163" s="57">
        <v>622438</v>
      </c>
      <c r="V3163" s="57">
        <v>-622437</v>
      </c>
      <c r="W3163" s="57">
        <v>1</v>
      </c>
      <c r="X3163" s="57">
        <v>0</v>
      </c>
      <c r="Y3163" s="73">
        <v>39356</v>
      </c>
      <c r="Z3163" s="57">
        <v>0</v>
      </c>
      <c r="AA3163" s="57">
        <v>0</v>
      </c>
      <c r="AB3163" s="57">
        <v>1</v>
      </c>
      <c r="AC3163" s="57">
        <v>0</v>
      </c>
      <c r="AD3163" s="56" t="s">
        <v>9255</v>
      </c>
      <c r="AE3163" s="57">
        <v>0</v>
      </c>
      <c r="AF3163" s="57">
        <v>0</v>
      </c>
      <c r="AG3163" s="57">
        <v>0</v>
      </c>
      <c r="AI3163"/>
      <c r="AJ3163"/>
    </row>
    <row r="3164" spans="1:36">
      <c r="A3164" s="56" t="s">
        <v>50</v>
      </c>
      <c r="B3164" s="56" t="s">
        <v>11459</v>
      </c>
      <c r="C3164" s="56">
        <v>2101010020</v>
      </c>
      <c r="D3164" s="56" t="s">
        <v>38</v>
      </c>
      <c r="E3164" s="56">
        <v>2101020020</v>
      </c>
      <c r="F3164" s="56">
        <v>5401010020</v>
      </c>
      <c r="G3164" s="56" t="s">
        <v>11431</v>
      </c>
      <c r="H3164" s="56">
        <v>400210</v>
      </c>
      <c r="I3164" s="56" t="s">
        <v>11461</v>
      </c>
      <c r="J3164" s="56" t="s">
        <v>9883</v>
      </c>
      <c r="K3164" s="56" t="s">
        <v>7988</v>
      </c>
      <c r="L3164" s="56" t="s">
        <v>7138</v>
      </c>
      <c r="M3164" s="73">
        <v>35068</v>
      </c>
      <c r="N3164" s="56"/>
      <c r="O3164" s="56"/>
      <c r="P3164" s="56" t="s">
        <v>156</v>
      </c>
      <c r="Q3164" s="56"/>
      <c r="R3164" s="56" t="s">
        <v>18</v>
      </c>
      <c r="S3164" s="56" t="s">
        <v>11415</v>
      </c>
      <c r="T3164" s="56" t="s">
        <v>7826</v>
      </c>
      <c r="U3164" s="57">
        <v>6000000</v>
      </c>
      <c r="V3164" s="57">
        <v>-5999999</v>
      </c>
      <c r="W3164" s="57">
        <v>1</v>
      </c>
      <c r="X3164" s="57">
        <v>0</v>
      </c>
      <c r="Y3164" s="73">
        <v>35065</v>
      </c>
      <c r="Z3164" s="57">
        <v>0</v>
      </c>
      <c r="AA3164" s="57">
        <v>0</v>
      </c>
      <c r="AB3164" s="57">
        <v>1</v>
      </c>
      <c r="AC3164" s="57">
        <v>0</v>
      </c>
      <c r="AD3164" s="56" t="s">
        <v>9255</v>
      </c>
      <c r="AE3164" s="57">
        <v>0</v>
      </c>
      <c r="AF3164" s="57">
        <v>0</v>
      </c>
      <c r="AG3164" s="57">
        <v>0</v>
      </c>
      <c r="AI3164"/>
      <c r="AJ3164"/>
    </row>
    <row r="3165" spans="1:36">
      <c r="A3165" s="56" t="s">
        <v>48</v>
      </c>
      <c r="B3165" s="56" t="s">
        <v>11427</v>
      </c>
      <c r="C3165" s="56">
        <v>2101010050</v>
      </c>
      <c r="D3165" s="56" t="s">
        <v>43</v>
      </c>
      <c r="E3165" s="56">
        <v>2101020050</v>
      </c>
      <c r="F3165" s="56">
        <v>5401010050</v>
      </c>
      <c r="G3165" s="56" t="s">
        <v>11428</v>
      </c>
      <c r="H3165" s="56">
        <v>400301</v>
      </c>
      <c r="I3165" s="56" t="s">
        <v>11558</v>
      </c>
      <c r="J3165" s="56" t="s">
        <v>9884</v>
      </c>
      <c r="K3165" s="56" t="s">
        <v>7234</v>
      </c>
      <c r="L3165" s="56" t="s">
        <v>7138</v>
      </c>
      <c r="M3165" s="73">
        <v>40422</v>
      </c>
      <c r="N3165" s="56"/>
      <c r="O3165" s="56"/>
      <c r="P3165" s="56" t="s">
        <v>167</v>
      </c>
      <c r="Q3165" s="56"/>
      <c r="R3165" s="56" t="s">
        <v>18</v>
      </c>
      <c r="S3165" s="56" t="s">
        <v>11415</v>
      </c>
      <c r="T3165" s="56" t="s">
        <v>7864</v>
      </c>
      <c r="U3165" s="57">
        <v>723813</v>
      </c>
      <c r="V3165" s="57">
        <v>-687622.35</v>
      </c>
      <c r="W3165" s="57">
        <v>36190.65</v>
      </c>
      <c r="X3165" s="57">
        <v>0</v>
      </c>
      <c r="Y3165" s="73">
        <v>40422</v>
      </c>
      <c r="Z3165" s="57">
        <v>0</v>
      </c>
      <c r="AA3165" s="57">
        <v>0</v>
      </c>
      <c r="AB3165" s="57">
        <v>36190.65</v>
      </c>
      <c r="AC3165" s="57">
        <v>0</v>
      </c>
      <c r="AD3165" s="56" t="s">
        <v>9255</v>
      </c>
      <c r="AE3165" s="57">
        <v>0</v>
      </c>
      <c r="AF3165" s="57">
        <v>0</v>
      </c>
      <c r="AG3165" s="57">
        <v>0</v>
      </c>
      <c r="AI3165"/>
      <c r="AJ3165"/>
    </row>
    <row r="3166" spans="1:36">
      <c r="A3166" s="56" t="s">
        <v>48</v>
      </c>
      <c r="B3166" s="56" t="s">
        <v>11427</v>
      </c>
      <c r="C3166" s="56">
        <v>2101010050</v>
      </c>
      <c r="D3166" s="56" t="s">
        <v>43</v>
      </c>
      <c r="E3166" s="56">
        <v>2101020050</v>
      </c>
      <c r="F3166" s="56">
        <v>5401010050</v>
      </c>
      <c r="G3166" s="56" t="s">
        <v>11428</v>
      </c>
      <c r="H3166" s="56">
        <v>400301</v>
      </c>
      <c r="I3166" s="56" t="s">
        <v>11515</v>
      </c>
      <c r="J3166" s="56" t="s">
        <v>9885</v>
      </c>
      <c r="K3166" s="56" t="s">
        <v>7989</v>
      </c>
      <c r="L3166" s="56" t="s">
        <v>7138</v>
      </c>
      <c r="M3166" s="73">
        <v>40422</v>
      </c>
      <c r="N3166" s="56"/>
      <c r="O3166" s="56"/>
      <c r="P3166" s="56" t="s">
        <v>167</v>
      </c>
      <c r="Q3166" s="56"/>
      <c r="R3166" s="56" t="s">
        <v>18</v>
      </c>
      <c r="S3166" s="56" t="s">
        <v>11415</v>
      </c>
      <c r="T3166" s="56" t="s">
        <v>7864</v>
      </c>
      <c r="U3166" s="57">
        <v>1128333</v>
      </c>
      <c r="V3166" s="57">
        <v>-1071916.3500000001</v>
      </c>
      <c r="W3166" s="57">
        <v>56416.65</v>
      </c>
      <c r="X3166" s="57">
        <v>0</v>
      </c>
      <c r="Y3166" s="73">
        <v>40422</v>
      </c>
      <c r="Z3166" s="57">
        <v>0</v>
      </c>
      <c r="AA3166" s="57">
        <v>0</v>
      </c>
      <c r="AB3166" s="57">
        <v>56416.65</v>
      </c>
      <c r="AC3166" s="57">
        <v>0</v>
      </c>
      <c r="AD3166" s="56" t="s">
        <v>9255</v>
      </c>
      <c r="AE3166" s="57">
        <v>0</v>
      </c>
      <c r="AF3166" s="57">
        <v>0</v>
      </c>
      <c r="AG3166" s="57">
        <v>0</v>
      </c>
      <c r="AI3166"/>
      <c r="AJ3166"/>
    </row>
    <row r="3167" spans="1:36">
      <c r="A3167" s="56" t="s">
        <v>48</v>
      </c>
      <c r="B3167" s="56" t="s">
        <v>11427</v>
      </c>
      <c r="C3167" s="56">
        <v>2101010050</v>
      </c>
      <c r="D3167" s="56" t="s">
        <v>43</v>
      </c>
      <c r="E3167" s="56">
        <v>2101020050</v>
      </c>
      <c r="F3167" s="56">
        <v>5401010050</v>
      </c>
      <c r="G3167" s="56" t="s">
        <v>11428</v>
      </c>
      <c r="H3167" s="56">
        <v>400301</v>
      </c>
      <c r="I3167" s="56" t="s">
        <v>11515</v>
      </c>
      <c r="J3167" s="56" t="s">
        <v>9886</v>
      </c>
      <c r="K3167" s="56" t="s">
        <v>7990</v>
      </c>
      <c r="L3167" s="56" t="s">
        <v>7138</v>
      </c>
      <c r="M3167" s="73">
        <v>40422</v>
      </c>
      <c r="N3167" s="56"/>
      <c r="O3167" s="56"/>
      <c r="P3167" s="56" t="s">
        <v>167</v>
      </c>
      <c r="Q3167" s="56"/>
      <c r="R3167" s="56" t="s">
        <v>18</v>
      </c>
      <c r="S3167" s="56" t="s">
        <v>11415</v>
      </c>
      <c r="T3167" s="56" t="s">
        <v>7864</v>
      </c>
      <c r="U3167" s="57">
        <v>339177</v>
      </c>
      <c r="V3167" s="57">
        <v>-322218.15000000002</v>
      </c>
      <c r="W3167" s="57">
        <v>16958.849999999999</v>
      </c>
      <c r="X3167" s="57">
        <v>0</v>
      </c>
      <c r="Y3167" s="73">
        <v>40422</v>
      </c>
      <c r="Z3167" s="57">
        <v>0</v>
      </c>
      <c r="AA3167" s="57">
        <v>0</v>
      </c>
      <c r="AB3167" s="57">
        <v>16958.849999999999</v>
      </c>
      <c r="AC3167" s="57">
        <v>0</v>
      </c>
      <c r="AD3167" s="56" t="s">
        <v>9255</v>
      </c>
      <c r="AE3167" s="57">
        <v>0</v>
      </c>
      <c r="AF3167" s="57">
        <v>0</v>
      </c>
      <c r="AG3167" s="57">
        <v>0</v>
      </c>
      <c r="AI3167"/>
      <c r="AJ3167"/>
    </row>
    <row r="3168" spans="1:36">
      <c r="A3168" s="56" t="s">
        <v>48</v>
      </c>
      <c r="B3168" s="56" t="s">
        <v>11427</v>
      </c>
      <c r="C3168" s="56">
        <v>2101010050</v>
      </c>
      <c r="D3168" s="56" t="s">
        <v>43</v>
      </c>
      <c r="E3168" s="56">
        <v>2101020050</v>
      </c>
      <c r="F3168" s="56">
        <v>5401010050</v>
      </c>
      <c r="G3168" s="56" t="s">
        <v>11428</v>
      </c>
      <c r="H3168" s="56">
        <v>400301</v>
      </c>
      <c r="I3168" s="56" t="s">
        <v>11515</v>
      </c>
      <c r="J3168" s="56" t="s">
        <v>9887</v>
      </c>
      <c r="K3168" s="56" t="s">
        <v>7991</v>
      </c>
      <c r="L3168" s="56" t="s">
        <v>7138</v>
      </c>
      <c r="M3168" s="73">
        <v>40422</v>
      </c>
      <c r="N3168" s="56"/>
      <c r="O3168" s="56"/>
      <c r="P3168" s="56" t="s">
        <v>167</v>
      </c>
      <c r="Q3168" s="56"/>
      <c r="R3168" s="56" t="s">
        <v>18</v>
      </c>
      <c r="S3168" s="56" t="s">
        <v>11415</v>
      </c>
      <c r="T3168" s="56" t="s">
        <v>7864</v>
      </c>
      <c r="U3168" s="57">
        <v>491577</v>
      </c>
      <c r="V3168" s="57">
        <v>-466998.15</v>
      </c>
      <c r="W3168" s="57">
        <v>24578.85</v>
      </c>
      <c r="X3168" s="57">
        <v>0</v>
      </c>
      <c r="Y3168" s="73">
        <v>40422</v>
      </c>
      <c r="Z3168" s="57">
        <v>0</v>
      </c>
      <c r="AA3168" s="57">
        <v>0</v>
      </c>
      <c r="AB3168" s="57">
        <v>24578.85</v>
      </c>
      <c r="AC3168" s="57">
        <v>0</v>
      </c>
      <c r="AD3168" s="56" t="s">
        <v>9255</v>
      </c>
      <c r="AE3168" s="57">
        <v>0</v>
      </c>
      <c r="AF3168" s="57">
        <v>0</v>
      </c>
      <c r="AG3168" s="57">
        <v>0</v>
      </c>
      <c r="AI3168"/>
      <c r="AJ3168"/>
    </row>
    <row r="3169" spans="1:36">
      <c r="A3169" s="56" t="s">
        <v>48</v>
      </c>
      <c r="B3169" s="56" t="s">
        <v>11427</v>
      </c>
      <c r="C3169" s="56">
        <v>2101010050</v>
      </c>
      <c r="D3169" s="56" t="s">
        <v>43</v>
      </c>
      <c r="E3169" s="56">
        <v>2101020050</v>
      </c>
      <c r="F3169" s="56">
        <v>5401010050</v>
      </c>
      <c r="G3169" s="56" t="s">
        <v>11428</v>
      </c>
      <c r="H3169" s="56">
        <v>400302</v>
      </c>
      <c r="I3169" s="56" t="s">
        <v>11566</v>
      </c>
      <c r="J3169" s="56" t="s">
        <v>9888</v>
      </c>
      <c r="K3169" s="56" t="s">
        <v>7234</v>
      </c>
      <c r="L3169" s="56" t="s">
        <v>7138</v>
      </c>
      <c r="M3169" s="73">
        <v>40542</v>
      </c>
      <c r="N3169" s="56"/>
      <c r="O3169" s="56"/>
      <c r="P3169" s="56" t="s">
        <v>167</v>
      </c>
      <c r="Q3169" s="56"/>
      <c r="R3169" s="56" t="s">
        <v>18</v>
      </c>
      <c r="S3169" s="56" t="s">
        <v>11415</v>
      </c>
      <c r="T3169" s="56" t="s">
        <v>7864</v>
      </c>
      <c r="U3169" s="57">
        <v>763064</v>
      </c>
      <c r="V3169" s="57">
        <v>-724910.8</v>
      </c>
      <c r="W3169" s="57">
        <v>38153.199999999997</v>
      </c>
      <c r="X3169" s="57">
        <v>0</v>
      </c>
      <c r="Y3169" s="73">
        <v>40542</v>
      </c>
      <c r="Z3169" s="57">
        <v>0</v>
      </c>
      <c r="AA3169" s="57">
        <v>0</v>
      </c>
      <c r="AB3169" s="57">
        <v>38153.199999999997</v>
      </c>
      <c r="AC3169" s="57">
        <v>0</v>
      </c>
      <c r="AD3169" s="56" t="s">
        <v>9255</v>
      </c>
      <c r="AE3169" s="57">
        <v>0</v>
      </c>
      <c r="AF3169" s="57">
        <v>0</v>
      </c>
      <c r="AG3169" s="57">
        <v>0</v>
      </c>
      <c r="AI3169"/>
      <c r="AJ3169"/>
    </row>
    <row r="3170" spans="1:36">
      <c r="A3170" s="56" t="s">
        <v>48</v>
      </c>
      <c r="B3170" s="56" t="s">
        <v>11427</v>
      </c>
      <c r="C3170" s="56">
        <v>2101010050</v>
      </c>
      <c r="D3170" s="56" t="s">
        <v>43</v>
      </c>
      <c r="E3170" s="56">
        <v>2101020050</v>
      </c>
      <c r="F3170" s="56">
        <v>5401010050</v>
      </c>
      <c r="G3170" s="56" t="s">
        <v>11428</v>
      </c>
      <c r="H3170" s="56">
        <v>400303</v>
      </c>
      <c r="I3170" s="56" t="s">
        <v>11577</v>
      </c>
      <c r="J3170" s="56" t="s">
        <v>9889</v>
      </c>
      <c r="K3170" s="56" t="s">
        <v>7234</v>
      </c>
      <c r="L3170" s="56" t="s">
        <v>7138</v>
      </c>
      <c r="M3170" s="73">
        <v>40672</v>
      </c>
      <c r="N3170" s="56"/>
      <c r="O3170" s="56"/>
      <c r="P3170" s="56" t="s">
        <v>167</v>
      </c>
      <c r="Q3170" s="56"/>
      <c r="R3170" s="56" t="s">
        <v>18</v>
      </c>
      <c r="S3170" s="56" t="s">
        <v>11415</v>
      </c>
      <c r="T3170" s="56" t="s">
        <v>7864</v>
      </c>
      <c r="U3170" s="57">
        <v>828608</v>
      </c>
      <c r="V3170" s="57">
        <v>-787177.6</v>
      </c>
      <c r="W3170" s="57">
        <v>41430.400000000001</v>
      </c>
      <c r="X3170" s="57">
        <v>0</v>
      </c>
      <c r="Y3170" s="73">
        <v>40672</v>
      </c>
      <c r="Z3170" s="57">
        <v>0</v>
      </c>
      <c r="AA3170" s="57">
        <v>0</v>
      </c>
      <c r="AB3170" s="57">
        <v>41430.400000000001</v>
      </c>
      <c r="AC3170" s="57">
        <v>0</v>
      </c>
      <c r="AD3170" s="56" t="s">
        <v>9255</v>
      </c>
      <c r="AE3170" s="57">
        <v>0</v>
      </c>
      <c r="AF3170" s="57">
        <v>0</v>
      </c>
      <c r="AG3170" s="57">
        <v>0</v>
      </c>
      <c r="AI3170"/>
      <c r="AJ3170"/>
    </row>
    <row r="3171" spans="1:36">
      <c r="A3171" s="56" t="s">
        <v>48</v>
      </c>
      <c r="B3171" s="56" t="s">
        <v>11427</v>
      </c>
      <c r="C3171" s="56">
        <v>2101010050</v>
      </c>
      <c r="D3171" s="56" t="s">
        <v>43</v>
      </c>
      <c r="E3171" s="56">
        <v>2101020050</v>
      </c>
      <c r="F3171" s="56">
        <v>5401010050</v>
      </c>
      <c r="G3171" s="56" t="s">
        <v>11428</v>
      </c>
      <c r="H3171" s="56">
        <v>400303</v>
      </c>
      <c r="I3171" s="56" t="s">
        <v>11521</v>
      </c>
      <c r="J3171" s="56" t="s">
        <v>9890</v>
      </c>
      <c r="K3171" s="56" t="s">
        <v>7989</v>
      </c>
      <c r="L3171" s="56" t="s">
        <v>7138</v>
      </c>
      <c r="M3171" s="73">
        <v>40672</v>
      </c>
      <c r="N3171" s="56"/>
      <c r="O3171" s="56"/>
      <c r="P3171" s="56" t="s">
        <v>167</v>
      </c>
      <c r="Q3171" s="56"/>
      <c r="R3171" s="56" t="s">
        <v>18</v>
      </c>
      <c r="S3171" s="56" t="s">
        <v>11415</v>
      </c>
      <c r="T3171" s="56" t="s">
        <v>7864</v>
      </c>
      <c r="U3171" s="57">
        <v>1202127</v>
      </c>
      <c r="V3171" s="57">
        <v>-1142020.6499999999</v>
      </c>
      <c r="W3171" s="57">
        <v>60106.35</v>
      </c>
      <c r="X3171" s="57">
        <v>0</v>
      </c>
      <c r="Y3171" s="73">
        <v>40672</v>
      </c>
      <c r="Z3171" s="57">
        <v>0</v>
      </c>
      <c r="AA3171" s="57">
        <v>0</v>
      </c>
      <c r="AB3171" s="57">
        <v>60106.35</v>
      </c>
      <c r="AC3171" s="57">
        <v>0</v>
      </c>
      <c r="AD3171" s="56" t="s">
        <v>9255</v>
      </c>
      <c r="AE3171" s="57">
        <v>0</v>
      </c>
      <c r="AF3171" s="57">
        <v>0</v>
      </c>
      <c r="AG3171" s="57">
        <v>0</v>
      </c>
      <c r="AI3171"/>
      <c r="AJ3171"/>
    </row>
    <row r="3172" spans="1:36">
      <c r="A3172" s="56" t="s">
        <v>48</v>
      </c>
      <c r="B3172" s="56" t="s">
        <v>11427</v>
      </c>
      <c r="C3172" s="56">
        <v>2101010050</v>
      </c>
      <c r="D3172" s="56" t="s">
        <v>43</v>
      </c>
      <c r="E3172" s="56">
        <v>2101020050</v>
      </c>
      <c r="F3172" s="56">
        <v>5401010050</v>
      </c>
      <c r="G3172" s="56" t="s">
        <v>11428</v>
      </c>
      <c r="H3172" s="56">
        <v>400303</v>
      </c>
      <c r="I3172" s="56" t="s">
        <v>11521</v>
      </c>
      <c r="J3172" s="56" t="s">
        <v>9891</v>
      </c>
      <c r="K3172" s="56" t="s">
        <v>7990</v>
      </c>
      <c r="L3172" s="56" t="s">
        <v>7138</v>
      </c>
      <c r="M3172" s="73">
        <v>40672</v>
      </c>
      <c r="N3172" s="56"/>
      <c r="O3172" s="56"/>
      <c r="P3172" s="56" t="s">
        <v>167</v>
      </c>
      <c r="Q3172" s="56"/>
      <c r="R3172" s="56" t="s">
        <v>18</v>
      </c>
      <c r="S3172" s="56" t="s">
        <v>11415</v>
      </c>
      <c r="T3172" s="56" t="s">
        <v>7864</v>
      </c>
      <c r="U3172" s="57">
        <v>361359</v>
      </c>
      <c r="V3172" s="57">
        <v>-343291.05</v>
      </c>
      <c r="W3172" s="57">
        <v>18067.95</v>
      </c>
      <c r="X3172" s="57">
        <v>0</v>
      </c>
      <c r="Y3172" s="73">
        <v>40672</v>
      </c>
      <c r="Z3172" s="57">
        <v>0</v>
      </c>
      <c r="AA3172" s="57">
        <v>0</v>
      </c>
      <c r="AB3172" s="57">
        <v>18067.95</v>
      </c>
      <c r="AC3172" s="57">
        <v>0</v>
      </c>
      <c r="AD3172" s="56" t="s">
        <v>9255</v>
      </c>
      <c r="AE3172" s="57">
        <v>0</v>
      </c>
      <c r="AF3172" s="57">
        <v>0</v>
      </c>
      <c r="AG3172" s="57">
        <v>0</v>
      </c>
      <c r="AI3172"/>
      <c r="AJ3172"/>
    </row>
    <row r="3173" spans="1:36">
      <c r="A3173" s="56" t="s">
        <v>48</v>
      </c>
      <c r="B3173" s="56" t="s">
        <v>11427</v>
      </c>
      <c r="C3173" s="56">
        <v>2101010050</v>
      </c>
      <c r="D3173" s="56" t="s">
        <v>43</v>
      </c>
      <c r="E3173" s="56">
        <v>2101020050</v>
      </c>
      <c r="F3173" s="56">
        <v>5401010050</v>
      </c>
      <c r="G3173" s="56" t="s">
        <v>11428</v>
      </c>
      <c r="H3173" s="56">
        <v>400303</v>
      </c>
      <c r="I3173" s="56" t="s">
        <v>11521</v>
      </c>
      <c r="J3173" s="56" t="s">
        <v>9892</v>
      </c>
      <c r="K3173" s="56" t="s">
        <v>7991</v>
      </c>
      <c r="L3173" s="56" t="s">
        <v>7138</v>
      </c>
      <c r="M3173" s="73">
        <v>40672</v>
      </c>
      <c r="N3173" s="56"/>
      <c r="O3173" s="56"/>
      <c r="P3173" s="56" t="s">
        <v>167</v>
      </c>
      <c r="Q3173" s="56"/>
      <c r="R3173" s="56" t="s">
        <v>18</v>
      </c>
      <c r="S3173" s="56" t="s">
        <v>11415</v>
      </c>
      <c r="T3173" s="56" t="s">
        <v>7864</v>
      </c>
      <c r="U3173" s="57">
        <v>523727</v>
      </c>
      <c r="V3173" s="57">
        <v>-497540.65</v>
      </c>
      <c r="W3173" s="57">
        <v>26186.35</v>
      </c>
      <c r="X3173" s="57">
        <v>0</v>
      </c>
      <c r="Y3173" s="73">
        <v>40672</v>
      </c>
      <c r="Z3173" s="57">
        <v>0</v>
      </c>
      <c r="AA3173" s="57">
        <v>0</v>
      </c>
      <c r="AB3173" s="57">
        <v>26186.35</v>
      </c>
      <c r="AC3173" s="57">
        <v>0</v>
      </c>
      <c r="AD3173" s="56" t="s">
        <v>9255</v>
      </c>
      <c r="AE3173" s="57">
        <v>0</v>
      </c>
      <c r="AF3173" s="57">
        <v>0</v>
      </c>
      <c r="AG3173" s="57">
        <v>0</v>
      </c>
      <c r="AI3173"/>
      <c r="AJ3173"/>
    </row>
    <row r="3174" spans="1:36">
      <c r="A3174" s="56" t="s">
        <v>48</v>
      </c>
      <c r="B3174" s="56" t="s">
        <v>11427</v>
      </c>
      <c r="C3174" s="56">
        <v>2101010050</v>
      </c>
      <c r="D3174" s="56" t="s">
        <v>43</v>
      </c>
      <c r="E3174" s="56">
        <v>2101020050</v>
      </c>
      <c r="F3174" s="56">
        <v>5401010050</v>
      </c>
      <c r="G3174" s="56" t="s">
        <v>11428</v>
      </c>
      <c r="H3174" s="56">
        <v>400304</v>
      </c>
      <c r="I3174" s="56" t="s">
        <v>11588</v>
      </c>
      <c r="J3174" s="56" t="s">
        <v>9893</v>
      </c>
      <c r="K3174" s="56" t="s">
        <v>7234</v>
      </c>
      <c r="L3174" s="56" t="s">
        <v>7138</v>
      </c>
      <c r="M3174" s="73">
        <v>40832</v>
      </c>
      <c r="N3174" s="56"/>
      <c r="O3174" s="56"/>
      <c r="P3174" s="56" t="s">
        <v>167</v>
      </c>
      <c r="Q3174" s="56"/>
      <c r="R3174" s="56" t="s">
        <v>18</v>
      </c>
      <c r="S3174" s="56" t="s">
        <v>11415</v>
      </c>
      <c r="T3174" s="56" t="s">
        <v>7864</v>
      </c>
      <c r="U3174" s="57">
        <v>893362</v>
      </c>
      <c r="V3174" s="57">
        <v>-848693.9</v>
      </c>
      <c r="W3174" s="57">
        <v>44668.1</v>
      </c>
      <c r="X3174" s="57">
        <v>0</v>
      </c>
      <c r="Y3174" s="73">
        <v>40832</v>
      </c>
      <c r="Z3174" s="57">
        <v>0</v>
      </c>
      <c r="AA3174" s="57">
        <v>0</v>
      </c>
      <c r="AB3174" s="57">
        <v>44668.1</v>
      </c>
      <c r="AC3174" s="57">
        <v>0</v>
      </c>
      <c r="AD3174" s="56" t="s">
        <v>9255</v>
      </c>
      <c r="AE3174" s="57">
        <v>0</v>
      </c>
      <c r="AF3174" s="57">
        <v>0</v>
      </c>
      <c r="AG3174" s="57">
        <v>0</v>
      </c>
      <c r="AI3174"/>
      <c r="AJ3174"/>
    </row>
    <row r="3175" spans="1:36">
      <c r="A3175" s="56" t="s">
        <v>48</v>
      </c>
      <c r="B3175" s="56" t="s">
        <v>11427</v>
      </c>
      <c r="C3175" s="56">
        <v>2101010050</v>
      </c>
      <c r="D3175" s="56" t="s">
        <v>43</v>
      </c>
      <c r="E3175" s="56">
        <v>2101020050</v>
      </c>
      <c r="F3175" s="56">
        <v>5401010050</v>
      </c>
      <c r="G3175" s="56" t="s">
        <v>11428</v>
      </c>
      <c r="H3175" s="56">
        <v>400303</v>
      </c>
      <c r="I3175" s="56" t="s">
        <v>11637</v>
      </c>
      <c r="J3175" s="56" t="s">
        <v>9894</v>
      </c>
      <c r="K3175" s="56" t="s">
        <v>7992</v>
      </c>
      <c r="L3175" s="56" t="s">
        <v>7138</v>
      </c>
      <c r="M3175" s="73">
        <v>42581</v>
      </c>
      <c r="N3175" s="56"/>
      <c r="O3175" s="56"/>
      <c r="P3175" s="56" t="s">
        <v>7861</v>
      </c>
      <c r="Q3175" s="56"/>
      <c r="R3175" s="56" t="s">
        <v>18</v>
      </c>
      <c r="S3175" s="56" t="s">
        <v>11415</v>
      </c>
      <c r="T3175" s="56" t="s">
        <v>7862</v>
      </c>
      <c r="U3175" s="57">
        <v>34144269</v>
      </c>
      <c r="V3175" s="57">
        <v>-34144269</v>
      </c>
      <c r="W3175" s="57">
        <v>0</v>
      </c>
      <c r="X3175" s="57">
        <v>0</v>
      </c>
      <c r="Y3175" s="73">
        <v>42581</v>
      </c>
      <c r="Z3175" s="57">
        <v>0</v>
      </c>
      <c r="AA3175" s="57">
        <v>0</v>
      </c>
      <c r="AB3175" s="57">
        <v>0</v>
      </c>
      <c r="AC3175" s="57">
        <v>0</v>
      </c>
      <c r="AD3175" s="56" t="s">
        <v>9255</v>
      </c>
      <c r="AE3175" s="57">
        <v>0</v>
      </c>
      <c r="AF3175" s="57">
        <v>0</v>
      </c>
      <c r="AG3175" s="57">
        <v>0</v>
      </c>
      <c r="AI3175"/>
      <c r="AJ3175"/>
    </row>
    <row r="3176" spans="1:36">
      <c r="A3176" s="56" t="s">
        <v>48</v>
      </c>
      <c r="B3176" s="56" t="s">
        <v>11427</v>
      </c>
      <c r="C3176" s="56">
        <v>2101010050</v>
      </c>
      <c r="D3176" s="56" t="s">
        <v>43</v>
      </c>
      <c r="E3176" s="56">
        <v>2101020050</v>
      </c>
      <c r="F3176" s="56">
        <v>5401010050</v>
      </c>
      <c r="G3176" s="56" t="s">
        <v>11428</v>
      </c>
      <c r="H3176" s="56">
        <v>400300</v>
      </c>
      <c r="I3176" s="56" t="s">
        <v>11638</v>
      </c>
      <c r="J3176" s="56" t="s">
        <v>9895</v>
      </c>
      <c r="K3176" s="56" t="s">
        <v>7993</v>
      </c>
      <c r="L3176" s="56" t="s">
        <v>7138</v>
      </c>
      <c r="M3176" s="73">
        <v>42825</v>
      </c>
      <c r="N3176" s="56"/>
      <c r="O3176" s="56"/>
      <c r="P3176" s="56" t="s">
        <v>7861</v>
      </c>
      <c r="Q3176" s="56"/>
      <c r="R3176" s="56" t="s">
        <v>18</v>
      </c>
      <c r="S3176" s="56" t="s">
        <v>11415</v>
      </c>
      <c r="T3176" s="56" t="s">
        <v>7862</v>
      </c>
      <c r="U3176" s="57">
        <v>38886650</v>
      </c>
      <c r="V3176" s="57">
        <v>-38886650</v>
      </c>
      <c r="W3176" s="57">
        <v>0</v>
      </c>
      <c r="X3176" s="57">
        <v>0</v>
      </c>
      <c r="Y3176" s="73">
        <v>42797</v>
      </c>
      <c r="Z3176" s="57">
        <v>0</v>
      </c>
      <c r="AA3176" s="57">
        <v>0</v>
      </c>
      <c r="AB3176" s="57">
        <v>0</v>
      </c>
      <c r="AC3176" s="57">
        <v>0</v>
      </c>
      <c r="AD3176" s="56" t="s">
        <v>9255</v>
      </c>
      <c r="AE3176" s="57">
        <v>0</v>
      </c>
      <c r="AF3176" s="57">
        <v>0</v>
      </c>
      <c r="AG3176" s="57">
        <v>0</v>
      </c>
      <c r="AI3176"/>
      <c r="AJ3176"/>
    </row>
    <row r="3177" spans="1:36">
      <c r="A3177" s="56" t="s">
        <v>48</v>
      </c>
      <c r="B3177" s="56" t="s">
        <v>11635</v>
      </c>
      <c r="C3177" s="56">
        <v>2101010000</v>
      </c>
      <c r="D3177" s="56" t="s">
        <v>41</v>
      </c>
      <c r="E3177" s="56"/>
      <c r="F3177" s="56"/>
      <c r="G3177" s="56" t="s">
        <v>11428</v>
      </c>
      <c r="H3177" s="56">
        <v>400300</v>
      </c>
      <c r="I3177" s="56" t="s">
        <v>11639</v>
      </c>
      <c r="J3177" s="56" t="s">
        <v>7823</v>
      </c>
      <c r="K3177" s="56" t="s">
        <v>7824</v>
      </c>
      <c r="L3177" s="56" t="s">
        <v>7138</v>
      </c>
      <c r="M3177" s="73">
        <v>41912</v>
      </c>
      <c r="N3177" s="56"/>
      <c r="O3177" s="56"/>
      <c r="P3177" s="56" t="s">
        <v>7825</v>
      </c>
      <c r="Q3177" s="56"/>
      <c r="R3177" s="56" t="s">
        <v>70</v>
      </c>
      <c r="S3177" s="56" t="s">
        <v>11415</v>
      </c>
      <c r="T3177" s="56" t="s">
        <v>7826</v>
      </c>
      <c r="U3177" s="57">
        <v>971007267</v>
      </c>
      <c r="V3177" s="57">
        <v>0</v>
      </c>
      <c r="W3177" s="57">
        <v>971007267</v>
      </c>
      <c r="X3177" s="57">
        <v>0</v>
      </c>
      <c r="Y3177" s="73">
        <v>41883</v>
      </c>
      <c r="Z3177" s="57">
        <v>0</v>
      </c>
      <c r="AA3177" s="57">
        <v>0</v>
      </c>
      <c r="AB3177" s="57">
        <v>971007267</v>
      </c>
      <c r="AC3177" s="57">
        <v>0</v>
      </c>
      <c r="AD3177" s="56" t="s">
        <v>9255</v>
      </c>
      <c r="AE3177" s="57">
        <v>0</v>
      </c>
      <c r="AF3177" s="57">
        <v>0</v>
      </c>
      <c r="AG3177" s="57">
        <v>0</v>
      </c>
      <c r="AI3177"/>
      <c r="AJ3177"/>
    </row>
    <row r="3178" spans="1:36">
      <c r="A3178" s="56" t="s">
        <v>48</v>
      </c>
      <c r="B3178" s="56" t="s">
        <v>11640</v>
      </c>
      <c r="C3178" s="56">
        <v>2101010010</v>
      </c>
      <c r="D3178" s="56" t="s">
        <v>51</v>
      </c>
      <c r="E3178" s="56"/>
      <c r="F3178" s="56"/>
      <c r="G3178" s="56" t="s">
        <v>11428</v>
      </c>
      <c r="H3178" s="56">
        <v>400300</v>
      </c>
      <c r="I3178" s="56" t="s">
        <v>11639</v>
      </c>
      <c r="J3178" s="56" t="s">
        <v>7827</v>
      </c>
      <c r="K3178" s="56" t="s">
        <v>9896</v>
      </c>
      <c r="L3178" s="56" t="s">
        <v>7138</v>
      </c>
      <c r="M3178" s="73">
        <v>41912</v>
      </c>
      <c r="N3178" s="56"/>
      <c r="O3178" s="56"/>
      <c r="P3178" s="56" t="s">
        <v>7828</v>
      </c>
      <c r="Q3178" s="56"/>
      <c r="R3178" s="56" t="s">
        <v>70</v>
      </c>
      <c r="S3178" s="56" t="s">
        <v>11415</v>
      </c>
      <c r="T3178" s="56" t="s">
        <v>7826</v>
      </c>
      <c r="U3178" s="57">
        <v>143409786</v>
      </c>
      <c r="V3178" s="57">
        <v>0</v>
      </c>
      <c r="W3178" s="57">
        <v>143409786</v>
      </c>
      <c r="X3178" s="57">
        <v>0</v>
      </c>
      <c r="Y3178" s="73">
        <v>41883</v>
      </c>
      <c r="Z3178" s="57">
        <v>0</v>
      </c>
      <c r="AA3178" s="57">
        <v>0</v>
      </c>
      <c r="AB3178" s="57">
        <v>143409786</v>
      </c>
      <c r="AC3178" s="57">
        <v>0</v>
      </c>
      <c r="AD3178" s="56" t="s">
        <v>9255</v>
      </c>
      <c r="AE3178" s="57">
        <v>0</v>
      </c>
      <c r="AF3178" s="57">
        <v>0</v>
      </c>
      <c r="AG3178" s="57">
        <v>0</v>
      </c>
      <c r="AI3178"/>
      <c r="AJ3178"/>
    </row>
    <row r="3179" spans="1:36">
      <c r="A3179" s="56" t="s">
        <v>48</v>
      </c>
      <c r="B3179" s="56" t="s">
        <v>11459</v>
      </c>
      <c r="C3179" s="56">
        <v>2101010020</v>
      </c>
      <c r="D3179" s="56" t="s">
        <v>38</v>
      </c>
      <c r="E3179" s="56">
        <v>2101020020</v>
      </c>
      <c r="F3179" s="56">
        <v>5401010020</v>
      </c>
      <c r="G3179" s="56" t="s">
        <v>11428</v>
      </c>
      <c r="H3179" s="56">
        <v>400300</v>
      </c>
      <c r="I3179" s="56" t="s">
        <v>11451</v>
      </c>
      <c r="J3179" s="56" t="s">
        <v>9897</v>
      </c>
      <c r="K3179" s="56" t="s">
        <v>7829</v>
      </c>
      <c r="L3179" s="56" t="s">
        <v>7138</v>
      </c>
      <c r="M3179" s="73">
        <v>40990</v>
      </c>
      <c r="N3179" s="56"/>
      <c r="O3179" s="56"/>
      <c r="P3179" s="56" t="s">
        <v>7177</v>
      </c>
      <c r="Q3179" s="56"/>
      <c r="R3179" s="56" t="s">
        <v>70</v>
      </c>
      <c r="S3179" s="56" t="s">
        <v>11415</v>
      </c>
      <c r="T3179" s="56" t="s">
        <v>7830</v>
      </c>
      <c r="U3179" s="57">
        <v>581250</v>
      </c>
      <c r="V3179" s="57">
        <v>-581250</v>
      </c>
      <c r="W3179" s="57">
        <v>0</v>
      </c>
      <c r="X3179" s="57">
        <v>0</v>
      </c>
      <c r="Y3179" s="73">
        <v>40969</v>
      </c>
      <c r="Z3179" s="57">
        <v>0</v>
      </c>
      <c r="AA3179" s="57">
        <v>0</v>
      </c>
      <c r="AB3179" s="57">
        <v>0</v>
      </c>
      <c r="AC3179" s="57">
        <v>0</v>
      </c>
      <c r="AD3179" s="56" t="s">
        <v>9255</v>
      </c>
      <c r="AE3179" s="57">
        <v>0</v>
      </c>
      <c r="AF3179" s="57">
        <v>0</v>
      </c>
      <c r="AG3179" s="57">
        <v>0</v>
      </c>
      <c r="AI3179"/>
      <c r="AJ3179"/>
    </row>
    <row r="3180" spans="1:36">
      <c r="A3180" s="56" t="s">
        <v>48</v>
      </c>
      <c r="B3180" s="56" t="s">
        <v>11459</v>
      </c>
      <c r="C3180" s="56">
        <v>2101010020</v>
      </c>
      <c r="D3180" s="56" t="s">
        <v>38</v>
      </c>
      <c r="E3180" s="56">
        <v>2101020020</v>
      </c>
      <c r="F3180" s="56">
        <v>5401010020</v>
      </c>
      <c r="G3180" s="56" t="s">
        <v>11428</v>
      </c>
      <c r="H3180" s="56">
        <v>400300</v>
      </c>
      <c r="I3180" s="56" t="s">
        <v>11451</v>
      </c>
      <c r="J3180" s="56" t="s">
        <v>9898</v>
      </c>
      <c r="K3180" s="56" t="s">
        <v>7831</v>
      </c>
      <c r="L3180" s="56" t="s">
        <v>7138</v>
      </c>
      <c r="M3180" s="73">
        <v>39539</v>
      </c>
      <c r="N3180" s="56"/>
      <c r="O3180" s="56"/>
      <c r="P3180" s="56" t="s">
        <v>7177</v>
      </c>
      <c r="Q3180" s="56"/>
      <c r="R3180" s="56" t="s">
        <v>70</v>
      </c>
      <c r="S3180" s="56" t="s">
        <v>11415</v>
      </c>
      <c r="T3180" s="56" t="s">
        <v>7830</v>
      </c>
      <c r="U3180" s="57">
        <v>4577273</v>
      </c>
      <c r="V3180" s="57">
        <v>-4577273</v>
      </c>
      <c r="W3180" s="57">
        <v>0</v>
      </c>
      <c r="X3180" s="57">
        <v>0</v>
      </c>
      <c r="Y3180" s="73">
        <v>39539</v>
      </c>
      <c r="Z3180" s="57">
        <v>0</v>
      </c>
      <c r="AA3180" s="57">
        <v>0</v>
      </c>
      <c r="AB3180" s="57">
        <v>0</v>
      </c>
      <c r="AC3180" s="57">
        <v>0</v>
      </c>
      <c r="AD3180" s="56" t="s">
        <v>9255</v>
      </c>
      <c r="AE3180" s="57">
        <v>0</v>
      </c>
      <c r="AF3180" s="57">
        <v>0</v>
      </c>
      <c r="AG3180" s="57">
        <v>0</v>
      </c>
      <c r="AI3180"/>
      <c r="AJ3180"/>
    </row>
    <row r="3181" spans="1:36">
      <c r="A3181" s="56" t="s">
        <v>48</v>
      </c>
      <c r="B3181" s="56" t="s">
        <v>11459</v>
      </c>
      <c r="C3181" s="56">
        <v>2101010020</v>
      </c>
      <c r="D3181" s="56" t="s">
        <v>38</v>
      </c>
      <c r="E3181" s="56">
        <v>2101020020</v>
      </c>
      <c r="F3181" s="56">
        <v>5401010020</v>
      </c>
      <c r="G3181" s="56" t="s">
        <v>11428</v>
      </c>
      <c r="H3181" s="56">
        <v>400300</v>
      </c>
      <c r="I3181" s="56" t="s">
        <v>11451</v>
      </c>
      <c r="J3181" s="56" t="s">
        <v>9899</v>
      </c>
      <c r="K3181" s="56" t="s">
        <v>4465</v>
      </c>
      <c r="L3181" s="56" t="s">
        <v>7138</v>
      </c>
      <c r="M3181" s="73">
        <v>40417</v>
      </c>
      <c r="N3181" s="56"/>
      <c r="O3181" s="56"/>
      <c r="P3181" s="56" t="s">
        <v>7177</v>
      </c>
      <c r="Q3181" s="56"/>
      <c r="R3181" s="56" t="s">
        <v>70</v>
      </c>
      <c r="S3181" s="56" t="s">
        <v>11415</v>
      </c>
      <c r="T3181" s="56" t="s">
        <v>7830</v>
      </c>
      <c r="U3181" s="57">
        <v>141440</v>
      </c>
      <c r="V3181" s="57">
        <v>-141440</v>
      </c>
      <c r="W3181" s="57">
        <v>0</v>
      </c>
      <c r="X3181" s="57">
        <v>0</v>
      </c>
      <c r="Y3181" s="73">
        <v>40391</v>
      </c>
      <c r="Z3181" s="57">
        <v>0</v>
      </c>
      <c r="AA3181" s="57">
        <v>0</v>
      </c>
      <c r="AB3181" s="57">
        <v>0</v>
      </c>
      <c r="AC3181" s="57">
        <v>0</v>
      </c>
      <c r="AD3181" s="56" t="s">
        <v>9255</v>
      </c>
      <c r="AE3181" s="57">
        <v>0</v>
      </c>
      <c r="AF3181" s="57">
        <v>0</v>
      </c>
      <c r="AG3181" s="57">
        <v>0</v>
      </c>
      <c r="AI3181"/>
      <c r="AJ3181"/>
    </row>
    <row r="3182" spans="1:36">
      <c r="A3182" s="56" t="s">
        <v>48</v>
      </c>
      <c r="B3182" s="56" t="s">
        <v>11427</v>
      </c>
      <c r="C3182" s="56">
        <v>2101010050</v>
      </c>
      <c r="D3182" s="56" t="s">
        <v>43</v>
      </c>
      <c r="E3182" s="56">
        <v>2101020050</v>
      </c>
      <c r="F3182" s="56">
        <v>5401010050</v>
      </c>
      <c r="G3182" s="56" t="s">
        <v>11428</v>
      </c>
      <c r="H3182" s="56">
        <v>400300</v>
      </c>
      <c r="I3182" s="56" t="s">
        <v>11429</v>
      </c>
      <c r="J3182" s="56" t="s">
        <v>9900</v>
      </c>
      <c r="K3182" s="56" t="s">
        <v>8424</v>
      </c>
      <c r="L3182" s="56" t="s">
        <v>7138</v>
      </c>
      <c r="M3182" s="73">
        <v>40182</v>
      </c>
      <c r="N3182" s="56"/>
      <c r="O3182" s="56"/>
      <c r="P3182" s="56" t="s">
        <v>7177</v>
      </c>
      <c r="Q3182" s="56"/>
      <c r="R3182" s="56" t="s">
        <v>70</v>
      </c>
      <c r="S3182" s="56" t="s">
        <v>11415</v>
      </c>
      <c r="T3182" s="56" t="s">
        <v>7830</v>
      </c>
      <c r="U3182" s="57">
        <v>840</v>
      </c>
      <c r="V3182" s="57">
        <v>-840</v>
      </c>
      <c r="W3182" s="57">
        <v>0</v>
      </c>
      <c r="X3182" s="57">
        <v>0</v>
      </c>
      <c r="Y3182" s="73">
        <v>40179</v>
      </c>
      <c r="Z3182" s="57">
        <v>0</v>
      </c>
      <c r="AA3182" s="57">
        <v>0</v>
      </c>
      <c r="AB3182" s="57">
        <v>0</v>
      </c>
      <c r="AC3182" s="57">
        <v>0</v>
      </c>
      <c r="AD3182" s="56" t="s">
        <v>9255</v>
      </c>
      <c r="AE3182" s="57">
        <v>0</v>
      </c>
      <c r="AF3182" s="57">
        <v>0</v>
      </c>
      <c r="AG3182" s="57">
        <v>0</v>
      </c>
      <c r="AI3182"/>
      <c r="AJ3182"/>
    </row>
    <row r="3183" spans="1:36">
      <c r="A3183" s="56" t="s">
        <v>48</v>
      </c>
      <c r="B3183" s="56" t="s">
        <v>11427</v>
      </c>
      <c r="C3183" s="56">
        <v>2101010050</v>
      </c>
      <c r="D3183" s="56" t="s">
        <v>43</v>
      </c>
      <c r="E3183" s="56">
        <v>2101020050</v>
      </c>
      <c r="F3183" s="56">
        <v>5401010050</v>
      </c>
      <c r="G3183" s="56" t="s">
        <v>11428</v>
      </c>
      <c r="H3183" s="56">
        <v>400300</v>
      </c>
      <c r="I3183" s="56" t="s">
        <v>11429</v>
      </c>
      <c r="J3183" s="56" t="s">
        <v>9901</v>
      </c>
      <c r="K3183" s="56" t="s">
        <v>7832</v>
      </c>
      <c r="L3183" s="56" t="s">
        <v>7138</v>
      </c>
      <c r="M3183" s="73">
        <v>40182</v>
      </c>
      <c r="N3183" s="56"/>
      <c r="O3183" s="56"/>
      <c r="P3183" s="56" t="s">
        <v>7177</v>
      </c>
      <c r="Q3183" s="56"/>
      <c r="R3183" s="56" t="s">
        <v>70</v>
      </c>
      <c r="S3183" s="56" t="s">
        <v>11415</v>
      </c>
      <c r="T3183" s="56" t="s">
        <v>7830</v>
      </c>
      <c r="U3183" s="57">
        <v>2387</v>
      </c>
      <c r="V3183" s="57">
        <v>-2387</v>
      </c>
      <c r="W3183" s="57">
        <v>0</v>
      </c>
      <c r="X3183" s="57">
        <v>0</v>
      </c>
      <c r="Y3183" s="73">
        <v>40179</v>
      </c>
      <c r="Z3183" s="57">
        <v>0</v>
      </c>
      <c r="AA3183" s="57">
        <v>0</v>
      </c>
      <c r="AB3183" s="57">
        <v>0</v>
      </c>
      <c r="AC3183" s="57">
        <v>0</v>
      </c>
      <c r="AD3183" s="56" t="s">
        <v>9255</v>
      </c>
      <c r="AE3183" s="57">
        <v>0</v>
      </c>
      <c r="AF3183" s="57">
        <v>0</v>
      </c>
      <c r="AG3183" s="57">
        <v>0</v>
      </c>
      <c r="AI3183"/>
      <c r="AJ3183"/>
    </row>
    <row r="3184" spans="1:36">
      <c r="A3184" s="56" t="s">
        <v>48</v>
      </c>
      <c r="B3184" s="56" t="s">
        <v>11427</v>
      </c>
      <c r="C3184" s="56">
        <v>2101010050</v>
      </c>
      <c r="D3184" s="56" t="s">
        <v>43</v>
      </c>
      <c r="E3184" s="56">
        <v>2101020050</v>
      </c>
      <c r="F3184" s="56">
        <v>5401010050</v>
      </c>
      <c r="G3184" s="56" t="s">
        <v>11428</v>
      </c>
      <c r="H3184" s="56">
        <v>400300</v>
      </c>
      <c r="I3184" s="56" t="s">
        <v>11429</v>
      </c>
      <c r="J3184" s="56" t="s">
        <v>9902</v>
      </c>
      <c r="K3184" s="56" t="s">
        <v>7833</v>
      </c>
      <c r="L3184" s="56" t="s">
        <v>7138</v>
      </c>
      <c r="M3184" s="73">
        <v>40343</v>
      </c>
      <c r="N3184" s="56"/>
      <c r="O3184" s="56"/>
      <c r="P3184" s="56" t="s">
        <v>7177</v>
      </c>
      <c r="Q3184" s="56"/>
      <c r="R3184" s="56" t="s">
        <v>70</v>
      </c>
      <c r="S3184" s="56" t="s">
        <v>11415</v>
      </c>
      <c r="T3184" s="56" t="s">
        <v>7830</v>
      </c>
      <c r="U3184" s="57">
        <v>1428</v>
      </c>
      <c r="V3184" s="57">
        <v>-1428</v>
      </c>
      <c r="W3184" s="57">
        <v>0</v>
      </c>
      <c r="X3184" s="57">
        <v>0</v>
      </c>
      <c r="Y3184" s="73">
        <v>40330</v>
      </c>
      <c r="Z3184" s="57">
        <v>0</v>
      </c>
      <c r="AA3184" s="57">
        <v>0</v>
      </c>
      <c r="AB3184" s="57">
        <v>0</v>
      </c>
      <c r="AC3184" s="57">
        <v>0</v>
      </c>
      <c r="AD3184" s="56" t="s">
        <v>9255</v>
      </c>
      <c r="AE3184" s="57">
        <v>0</v>
      </c>
      <c r="AF3184" s="57">
        <v>0</v>
      </c>
      <c r="AG3184" s="57">
        <v>0</v>
      </c>
      <c r="AI3184"/>
      <c r="AJ3184"/>
    </row>
    <row r="3185" spans="1:36">
      <c r="A3185" s="56" t="s">
        <v>50</v>
      </c>
      <c r="B3185" s="56" t="s">
        <v>11427</v>
      </c>
      <c r="C3185" s="56">
        <v>2101010050</v>
      </c>
      <c r="D3185" s="56" t="s">
        <v>43</v>
      </c>
      <c r="E3185" s="56">
        <v>2101020050</v>
      </c>
      <c r="F3185" s="56">
        <v>5401010050</v>
      </c>
      <c r="G3185" s="56" t="s">
        <v>11431</v>
      </c>
      <c r="H3185" s="56">
        <v>400210</v>
      </c>
      <c r="I3185" s="56" t="s">
        <v>11468</v>
      </c>
      <c r="J3185" s="56" t="s">
        <v>9903</v>
      </c>
      <c r="K3185" s="56" t="s">
        <v>7834</v>
      </c>
      <c r="L3185" s="56" t="s">
        <v>7138</v>
      </c>
      <c r="M3185" s="73">
        <v>36529</v>
      </c>
      <c r="N3185" s="56"/>
      <c r="O3185" s="56"/>
      <c r="P3185" s="56" t="s">
        <v>7177</v>
      </c>
      <c r="Q3185" s="56"/>
      <c r="R3185" s="56" t="s">
        <v>70</v>
      </c>
      <c r="S3185" s="56" t="s">
        <v>11415</v>
      </c>
      <c r="T3185" s="56" t="s">
        <v>7138</v>
      </c>
      <c r="U3185" s="57">
        <v>3250</v>
      </c>
      <c r="V3185" s="57">
        <v>-3249</v>
      </c>
      <c r="W3185" s="57">
        <v>1</v>
      </c>
      <c r="X3185" s="57">
        <v>0</v>
      </c>
      <c r="Y3185" s="73">
        <v>36526</v>
      </c>
      <c r="Z3185" s="57">
        <v>0</v>
      </c>
      <c r="AA3185" s="57">
        <v>0</v>
      </c>
      <c r="AB3185" s="57">
        <v>1</v>
      </c>
      <c r="AC3185" s="57">
        <v>0</v>
      </c>
      <c r="AD3185" s="56" t="s">
        <v>9255</v>
      </c>
      <c r="AE3185" s="57">
        <v>0</v>
      </c>
      <c r="AF3185" s="57">
        <v>0</v>
      </c>
      <c r="AG3185" s="57">
        <v>0</v>
      </c>
      <c r="AI3185"/>
      <c r="AJ3185"/>
    </row>
    <row r="3186" spans="1:36">
      <c r="A3186" s="56" t="s">
        <v>50</v>
      </c>
      <c r="B3186" s="56" t="s">
        <v>11427</v>
      </c>
      <c r="C3186" s="56">
        <v>2101010050</v>
      </c>
      <c r="D3186" s="56" t="s">
        <v>43</v>
      </c>
      <c r="E3186" s="56">
        <v>2101020050</v>
      </c>
      <c r="F3186" s="56">
        <v>5401010050</v>
      </c>
      <c r="G3186" s="56" t="s">
        <v>11431</v>
      </c>
      <c r="H3186" s="56">
        <v>400210</v>
      </c>
      <c r="I3186" s="56" t="s">
        <v>11434</v>
      </c>
      <c r="J3186" s="56" t="s">
        <v>9904</v>
      </c>
      <c r="K3186" s="56" t="s">
        <v>7835</v>
      </c>
      <c r="L3186" s="56" t="s">
        <v>7138</v>
      </c>
      <c r="M3186" s="73">
        <v>35206</v>
      </c>
      <c r="N3186" s="56"/>
      <c r="O3186" s="56"/>
      <c r="P3186" s="56" t="s">
        <v>7177</v>
      </c>
      <c r="Q3186" s="56"/>
      <c r="R3186" s="56" t="s">
        <v>70</v>
      </c>
      <c r="S3186" s="56" t="s">
        <v>11415</v>
      </c>
      <c r="T3186" s="56" t="s">
        <v>7138</v>
      </c>
      <c r="U3186" s="57">
        <v>367481</v>
      </c>
      <c r="V3186" s="57">
        <v>-360245</v>
      </c>
      <c r="W3186" s="57">
        <v>7236</v>
      </c>
      <c r="X3186" s="57">
        <v>0</v>
      </c>
      <c r="Y3186" s="73">
        <v>35186</v>
      </c>
      <c r="Z3186" s="57">
        <v>0</v>
      </c>
      <c r="AA3186" s="57">
        <v>0</v>
      </c>
      <c r="AB3186" s="57">
        <v>7236</v>
      </c>
      <c r="AC3186" s="57">
        <v>0</v>
      </c>
      <c r="AD3186" s="56" t="s">
        <v>9255</v>
      </c>
      <c r="AE3186" s="57">
        <v>0</v>
      </c>
      <c r="AF3186" s="57">
        <v>0</v>
      </c>
      <c r="AG3186" s="57">
        <v>0</v>
      </c>
      <c r="AI3186"/>
      <c r="AJ3186"/>
    </row>
    <row r="3187" spans="1:36">
      <c r="A3187" s="56" t="s">
        <v>50</v>
      </c>
      <c r="B3187" s="56" t="s">
        <v>11427</v>
      </c>
      <c r="C3187" s="56">
        <v>2101010050</v>
      </c>
      <c r="D3187" s="56" t="s">
        <v>43</v>
      </c>
      <c r="E3187" s="56">
        <v>2101020050</v>
      </c>
      <c r="F3187" s="56">
        <v>5401010050</v>
      </c>
      <c r="G3187" s="56" t="s">
        <v>11431</v>
      </c>
      <c r="H3187" s="56">
        <v>400210</v>
      </c>
      <c r="I3187" s="56" t="s">
        <v>11434</v>
      </c>
      <c r="J3187" s="56" t="s">
        <v>9905</v>
      </c>
      <c r="K3187" s="56" t="s">
        <v>7836</v>
      </c>
      <c r="L3187" s="56" t="s">
        <v>7138</v>
      </c>
      <c r="M3187" s="73">
        <v>35206</v>
      </c>
      <c r="N3187" s="56"/>
      <c r="O3187" s="56"/>
      <c r="P3187" s="56" t="s">
        <v>7177</v>
      </c>
      <c r="Q3187" s="56"/>
      <c r="R3187" s="56" t="s">
        <v>70</v>
      </c>
      <c r="S3187" s="56" t="s">
        <v>11415</v>
      </c>
      <c r="T3187" s="56" t="s">
        <v>7138</v>
      </c>
      <c r="U3187" s="57">
        <v>79072</v>
      </c>
      <c r="V3187" s="57">
        <v>-77514</v>
      </c>
      <c r="W3187" s="57">
        <v>1558</v>
      </c>
      <c r="X3187" s="57">
        <v>0</v>
      </c>
      <c r="Y3187" s="73">
        <v>35186</v>
      </c>
      <c r="Z3187" s="57">
        <v>0</v>
      </c>
      <c r="AA3187" s="57">
        <v>0</v>
      </c>
      <c r="AB3187" s="57">
        <v>1558</v>
      </c>
      <c r="AC3187" s="57">
        <v>0</v>
      </c>
      <c r="AD3187" s="56" t="s">
        <v>9255</v>
      </c>
      <c r="AE3187" s="57">
        <v>0</v>
      </c>
      <c r="AF3187" s="57">
        <v>0</v>
      </c>
      <c r="AG3187" s="57">
        <v>0</v>
      </c>
      <c r="AI3187"/>
      <c r="AJ3187"/>
    </row>
    <row r="3188" spans="1:36">
      <c r="A3188" s="56" t="s">
        <v>50</v>
      </c>
      <c r="B3188" s="56" t="s">
        <v>11427</v>
      </c>
      <c r="C3188" s="56">
        <v>2101010050</v>
      </c>
      <c r="D3188" s="56" t="s">
        <v>43</v>
      </c>
      <c r="E3188" s="56">
        <v>2101020050</v>
      </c>
      <c r="F3188" s="56">
        <v>5401010050</v>
      </c>
      <c r="G3188" s="56" t="s">
        <v>11431</v>
      </c>
      <c r="H3188" s="56">
        <v>400210</v>
      </c>
      <c r="I3188" s="56" t="s">
        <v>11433</v>
      </c>
      <c r="J3188" s="56" t="s">
        <v>9906</v>
      </c>
      <c r="K3188" s="56" t="s">
        <v>7837</v>
      </c>
      <c r="L3188" s="56" t="s">
        <v>7138</v>
      </c>
      <c r="M3188" s="73">
        <v>35442</v>
      </c>
      <c r="N3188" s="56"/>
      <c r="O3188" s="56"/>
      <c r="P3188" s="56" t="s">
        <v>7177</v>
      </c>
      <c r="Q3188" s="56"/>
      <c r="R3188" s="56" t="s">
        <v>70</v>
      </c>
      <c r="S3188" s="56" t="s">
        <v>11415</v>
      </c>
      <c r="T3188" s="56" t="s">
        <v>7138</v>
      </c>
      <c r="U3188" s="57">
        <v>39870</v>
      </c>
      <c r="V3188" s="57">
        <v>-37877</v>
      </c>
      <c r="W3188" s="57">
        <v>1993</v>
      </c>
      <c r="X3188" s="57">
        <v>0</v>
      </c>
      <c r="Y3188" s="73">
        <v>35431</v>
      </c>
      <c r="Z3188" s="57">
        <v>0</v>
      </c>
      <c r="AA3188" s="57">
        <v>0</v>
      </c>
      <c r="AB3188" s="57">
        <v>1993</v>
      </c>
      <c r="AC3188" s="57">
        <v>0</v>
      </c>
      <c r="AD3188" s="56" t="s">
        <v>9255</v>
      </c>
      <c r="AE3188" s="57">
        <v>0</v>
      </c>
      <c r="AF3188" s="57">
        <v>0</v>
      </c>
      <c r="AG3188" s="57">
        <v>0</v>
      </c>
      <c r="AI3188"/>
      <c r="AJ3188"/>
    </row>
    <row r="3189" spans="1:36">
      <c r="A3189" s="56" t="s">
        <v>50</v>
      </c>
      <c r="B3189" s="56" t="s">
        <v>11427</v>
      </c>
      <c r="C3189" s="56">
        <v>2101010050</v>
      </c>
      <c r="D3189" s="56" t="s">
        <v>43</v>
      </c>
      <c r="E3189" s="56">
        <v>2101020050</v>
      </c>
      <c r="F3189" s="56">
        <v>5401010050</v>
      </c>
      <c r="G3189" s="56" t="s">
        <v>11431</v>
      </c>
      <c r="H3189" s="56">
        <v>400210</v>
      </c>
      <c r="I3189" s="56" t="s">
        <v>11433</v>
      </c>
      <c r="J3189" s="56" t="s">
        <v>9907</v>
      </c>
      <c r="K3189" s="56" t="s">
        <v>7838</v>
      </c>
      <c r="L3189" s="56" t="s">
        <v>7138</v>
      </c>
      <c r="M3189" s="73">
        <v>35305</v>
      </c>
      <c r="N3189" s="56"/>
      <c r="O3189" s="56"/>
      <c r="P3189" s="56" t="s">
        <v>7177</v>
      </c>
      <c r="Q3189" s="56"/>
      <c r="R3189" s="56" t="s">
        <v>70</v>
      </c>
      <c r="S3189" s="56" t="s">
        <v>11415</v>
      </c>
      <c r="T3189" s="56" t="s">
        <v>7138</v>
      </c>
      <c r="U3189" s="57">
        <v>25037</v>
      </c>
      <c r="V3189" s="57">
        <v>-23785</v>
      </c>
      <c r="W3189" s="57">
        <v>1252</v>
      </c>
      <c r="X3189" s="57">
        <v>0</v>
      </c>
      <c r="Y3189" s="73">
        <v>35278</v>
      </c>
      <c r="Z3189" s="57">
        <v>0</v>
      </c>
      <c r="AA3189" s="57">
        <v>0</v>
      </c>
      <c r="AB3189" s="57">
        <v>1252</v>
      </c>
      <c r="AC3189" s="57">
        <v>0</v>
      </c>
      <c r="AD3189" s="56" t="s">
        <v>9255</v>
      </c>
      <c r="AE3189" s="57">
        <v>0</v>
      </c>
      <c r="AF3189" s="57">
        <v>0</v>
      </c>
      <c r="AG3189" s="57">
        <v>0</v>
      </c>
      <c r="AI3189"/>
      <c r="AJ3189"/>
    </row>
    <row r="3190" spans="1:36">
      <c r="A3190" s="56" t="s">
        <v>50</v>
      </c>
      <c r="B3190" s="56" t="s">
        <v>11427</v>
      </c>
      <c r="C3190" s="56">
        <v>2101010050</v>
      </c>
      <c r="D3190" s="56" t="s">
        <v>43</v>
      </c>
      <c r="E3190" s="56">
        <v>2101020050</v>
      </c>
      <c r="F3190" s="56">
        <v>5401010050</v>
      </c>
      <c r="G3190" s="56" t="s">
        <v>11431</v>
      </c>
      <c r="H3190" s="56">
        <v>400210</v>
      </c>
      <c r="I3190" s="56" t="s">
        <v>11433</v>
      </c>
      <c r="J3190" s="56" t="s">
        <v>9908</v>
      </c>
      <c r="K3190" s="56" t="s">
        <v>7839</v>
      </c>
      <c r="L3190" s="56" t="s">
        <v>7138</v>
      </c>
      <c r="M3190" s="73">
        <v>35454</v>
      </c>
      <c r="N3190" s="56"/>
      <c r="O3190" s="56"/>
      <c r="P3190" s="56" t="s">
        <v>7177</v>
      </c>
      <c r="Q3190" s="56"/>
      <c r="R3190" s="56" t="s">
        <v>70</v>
      </c>
      <c r="S3190" s="56" t="s">
        <v>11415</v>
      </c>
      <c r="T3190" s="56" t="s">
        <v>7138</v>
      </c>
      <c r="U3190" s="57">
        <v>27298</v>
      </c>
      <c r="V3190" s="57">
        <v>-25933</v>
      </c>
      <c r="W3190" s="57">
        <v>1365</v>
      </c>
      <c r="X3190" s="57">
        <v>0</v>
      </c>
      <c r="Y3190" s="73">
        <v>35431</v>
      </c>
      <c r="Z3190" s="57">
        <v>0</v>
      </c>
      <c r="AA3190" s="57">
        <v>0</v>
      </c>
      <c r="AB3190" s="57">
        <v>1365</v>
      </c>
      <c r="AC3190" s="57">
        <v>0</v>
      </c>
      <c r="AD3190" s="56" t="s">
        <v>9255</v>
      </c>
      <c r="AE3190" s="57">
        <v>0</v>
      </c>
      <c r="AF3190" s="57">
        <v>0</v>
      </c>
      <c r="AG3190" s="57">
        <v>0</v>
      </c>
      <c r="AI3190"/>
      <c r="AJ3190"/>
    </row>
    <row r="3191" spans="1:36">
      <c r="A3191" s="56" t="s">
        <v>50</v>
      </c>
      <c r="B3191" s="56" t="s">
        <v>11427</v>
      </c>
      <c r="C3191" s="56">
        <v>2101010050</v>
      </c>
      <c r="D3191" s="56" t="s">
        <v>43</v>
      </c>
      <c r="E3191" s="56">
        <v>2101020050</v>
      </c>
      <c r="F3191" s="56">
        <v>5401010050</v>
      </c>
      <c r="G3191" s="56" t="s">
        <v>11431</v>
      </c>
      <c r="H3191" s="56">
        <v>400210</v>
      </c>
      <c r="I3191" s="56" t="s">
        <v>11433</v>
      </c>
      <c r="J3191" s="56" t="s">
        <v>9909</v>
      </c>
      <c r="K3191" s="56" t="s">
        <v>7840</v>
      </c>
      <c r="L3191" s="56" t="s">
        <v>7138</v>
      </c>
      <c r="M3191" s="73">
        <v>36529</v>
      </c>
      <c r="N3191" s="56"/>
      <c r="O3191" s="56"/>
      <c r="P3191" s="56" t="s">
        <v>7177</v>
      </c>
      <c r="Q3191" s="56"/>
      <c r="R3191" s="56" t="s">
        <v>70</v>
      </c>
      <c r="S3191" s="56" t="s">
        <v>11415</v>
      </c>
      <c r="T3191" s="56" t="s">
        <v>7138</v>
      </c>
      <c r="U3191" s="57">
        <v>280000000</v>
      </c>
      <c r="V3191" s="57">
        <v>-279999900</v>
      </c>
      <c r="W3191" s="57">
        <v>100</v>
      </c>
      <c r="X3191" s="57">
        <v>0</v>
      </c>
      <c r="Y3191" s="73">
        <v>36526</v>
      </c>
      <c r="Z3191" s="57">
        <v>0</v>
      </c>
      <c r="AA3191" s="57">
        <v>0</v>
      </c>
      <c r="AB3191" s="57">
        <v>100</v>
      </c>
      <c r="AC3191" s="57">
        <v>0</v>
      </c>
      <c r="AD3191" s="56" t="s">
        <v>9255</v>
      </c>
      <c r="AE3191" s="57">
        <v>0</v>
      </c>
      <c r="AF3191" s="57">
        <v>0</v>
      </c>
      <c r="AG3191" s="57">
        <v>0</v>
      </c>
      <c r="AI3191"/>
      <c r="AJ3191"/>
    </row>
    <row r="3192" spans="1:36">
      <c r="A3192" s="56" t="s">
        <v>50</v>
      </c>
      <c r="B3192" s="56" t="s">
        <v>11427</v>
      </c>
      <c r="C3192" s="56">
        <v>2101010050</v>
      </c>
      <c r="D3192" s="56" t="s">
        <v>43</v>
      </c>
      <c r="E3192" s="56">
        <v>2101020050</v>
      </c>
      <c r="F3192" s="56">
        <v>5401010050</v>
      </c>
      <c r="G3192" s="56" t="s">
        <v>11431</v>
      </c>
      <c r="H3192" s="56">
        <v>400210</v>
      </c>
      <c r="I3192" s="56" t="s">
        <v>11433</v>
      </c>
      <c r="J3192" s="56" t="s">
        <v>9910</v>
      </c>
      <c r="K3192" s="56" t="s">
        <v>7841</v>
      </c>
      <c r="L3192" s="56" t="s">
        <v>7138</v>
      </c>
      <c r="M3192" s="73">
        <v>35293</v>
      </c>
      <c r="N3192" s="56"/>
      <c r="O3192" s="56"/>
      <c r="P3192" s="56" t="s">
        <v>7177</v>
      </c>
      <c r="Q3192" s="56"/>
      <c r="R3192" s="56" t="s">
        <v>70</v>
      </c>
      <c r="S3192" s="56" t="s">
        <v>11415</v>
      </c>
      <c r="T3192" s="56" t="s">
        <v>7138</v>
      </c>
      <c r="U3192" s="57">
        <v>10524</v>
      </c>
      <c r="V3192" s="57">
        <v>-9998</v>
      </c>
      <c r="W3192" s="57">
        <v>526</v>
      </c>
      <c r="X3192" s="57">
        <v>0</v>
      </c>
      <c r="Y3192" s="73">
        <v>35278</v>
      </c>
      <c r="Z3192" s="57">
        <v>0</v>
      </c>
      <c r="AA3192" s="57">
        <v>0</v>
      </c>
      <c r="AB3192" s="57">
        <v>526</v>
      </c>
      <c r="AC3192" s="57">
        <v>0</v>
      </c>
      <c r="AD3192" s="56" t="s">
        <v>9255</v>
      </c>
      <c r="AE3192" s="57">
        <v>0</v>
      </c>
      <c r="AF3192" s="57">
        <v>0</v>
      </c>
      <c r="AG3192" s="57">
        <v>0</v>
      </c>
      <c r="AI3192"/>
      <c r="AJ3192"/>
    </row>
    <row r="3193" spans="1:36">
      <c r="A3193" s="56" t="s">
        <v>50</v>
      </c>
      <c r="B3193" s="56" t="s">
        <v>11427</v>
      </c>
      <c r="C3193" s="56">
        <v>2101010050</v>
      </c>
      <c r="D3193" s="56" t="s">
        <v>43</v>
      </c>
      <c r="E3193" s="56">
        <v>2101020050</v>
      </c>
      <c r="F3193" s="56">
        <v>5401010050</v>
      </c>
      <c r="G3193" s="56" t="s">
        <v>11431</v>
      </c>
      <c r="H3193" s="56">
        <v>400210</v>
      </c>
      <c r="I3193" s="56" t="s">
        <v>11433</v>
      </c>
      <c r="J3193" s="56" t="s">
        <v>9911</v>
      </c>
      <c r="K3193" s="56" t="s">
        <v>9107</v>
      </c>
      <c r="L3193" s="56" t="s">
        <v>7138</v>
      </c>
      <c r="M3193" s="73">
        <v>35454</v>
      </c>
      <c r="N3193" s="56"/>
      <c r="O3193" s="56"/>
      <c r="P3193" s="56" t="s">
        <v>7177</v>
      </c>
      <c r="Q3193" s="56"/>
      <c r="R3193" s="56" t="s">
        <v>70</v>
      </c>
      <c r="S3193" s="56" t="s">
        <v>11415</v>
      </c>
      <c r="T3193" s="56" t="s">
        <v>7138</v>
      </c>
      <c r="U3193" s="57">
        <v>13602</v>
      </c>
      <c r="V3193" s="57">
        <v>-12922</v>
      </c>
      <c r="W3193" s="57">
        <v>680</v>
      </c>
      <c r="X3193" s="57">
        <v>0</v>
      </c>
      <c r="Y3193" s="73">
        <v>35431</v>
      </c>
      <c r="Z3193" s="57">
        <v>0</v>
      </c>
      <c r="AA3193" s="57">
        <v>0</v>
      </c>
      <c r="AB3193" s="57">
        <v>680</v>
      </c>
      <c r="AC3193" s="57">
        <v>0</v>
      </c>
      <c r="AD3193" s="56" t="s">
        <v>9255</v>
      </c>
      <c r="AE3193" s="57">
        <v>0</v>
      </c>
      <c r="AF3193" s="57">
        <v>0</v>
      </c>
      <c r="AG3193" s="57">
        <v>0</v>
      </c>
      <c r="AI3193"/>
      <c r="AJ3193"/>
    </row>
    <row r="3194" spans="1:36">
      <c r="A3194" s="56" t="s">
        <v>50</v>
      </c>
      <c r="B3194" s="56" t="s">
        <v>11427</v>
      </c>
      <c r="C3194" s="56">
        <v>2101010050</v>
      </c>
      <c r="D3194" s="56" t="s">
        <v>43</v>
      </c>
      <c r="E3194" s="56">
        <v>2101020050</v>
      </c>
      <c r="F3194" s="56">
        <v>5401010050</v>
      </c>
      <c r="G3194" s="56" t="s">
        <v>11431</v>
      </c>
      <c r="H3194" s="56">
        <v>400210</v>
      </c>
      <c r="I3194" s="56" t="s">
        <v>11433</v>
      </c>
      <c r="J3194" s="56" t="s">
        <v>9912</v>
      </c>
      <c r="K3194" s="56" t="s">
        <v>7842</v>
      </c>
      <c r="L3194" s="56" t="s">
        <v>7138</v>
      </c>
      <c r="M3194" s="73">
        <v>35301</v>
      </c>
      <c r="N3194" s="56"/>
      <c r="O3194" s="56"/>
      <c r="P3194" s="56" t="s">
        <v>7177</v>
      </c>
      <c r="Q3194" s="56"/>
      <c r="R3194" s="56" t="s">
        <v>70</v>
      </c>
      <c r="S3194" s="56" t="s">
        <v>11415</v>
      </c>
      <c r="T3194" s="56" t="s">
        <v>7138</v>
      </c>
      <c r="U3194" s="57">
        <v>15715</v>
      </c>
      <c r="V3194" s="57">
        <v>-14929</v>
      </c>
      <c r="W3194" s="57">
        <v>786</v>
      </c>
      <c r="X3194" s="57">
        <v>0</v>
      </c>
      <c r="Y3194" s="73">
        <v>35278</v>
      </c>
      <c r="Z3194" s="57">
        <v>0</v>
      </c>
      <c r="AA3194" s="57">
        <v>0</v>
      </c>
      <c r="AB3194" s="57">
        <v>786</v>
      </c>
      <c r="AC3194" s="57">
        <v>0</v>
      </c>
      <c r="AD3194" s="56" t="s">
        <v>9255</v>
      </c>
      <c r="AE3194" s="57">
        <v>0</v>
      </c>
      <c r="AF3194" s="57">
        <v>0</v>
      </c>
      <c r="AG3194" s="57">
        <v>0</v>
      </c>
      <c r="AI3194"/>
      <c r="AJ3194"/>
    </row>
    <row r="3195" spans="1:36">
      <c r="A3195" s="56" t="s">
        <v>50</v>
      </c>
      <c r="B3195" s="56" t="s">
        <v>11427</v>
      </c>
      <c r="C3195" s="56">
        <v>2101010050</v>
      </c>
      <c r="D3195" s="56" t="s">
        <v>43</v>
      </c>
      <c r="E3195" s="56">
        <v>2101020050</v>
      </c>
      <c r="F3195" s="56">
        <v>5401010050</v>
      </c>
      <c r="G3195" s="56" t="s">
        <v>11431</v>
      </c>
      <c r="H3195" s="56">
        <v>400210</v>
      </c>
      <c r="I3195" s="56" t="s">
        <v>11433</v>
      </c>
      <c r="J3195" s="56" t="s">
        <v>9913</v>
      </c>
      <c r="K3195" s="56" t="s">
        <v>7843</v>
      </c>
      <c r="L3195" s="56" t="s">
        <v>7138</v>
      </c>
      <c r="M3195" s="73">
        <v>35203</v>
      </c>
      <c r="N3195" s="56"/>
      <c r="O3195" s="56"/>
      <c r="P3195" s="56" t="s">
        <v>7177</v>
      </c>
      <c r="Q3195" s="56"/>
      <c r="R3195" s="56" t="s">
        <v>70</v>
      </c>
      <c r="S3195" s="56" t="s">
        <v>11415</v>
      </c>
      <c r="T3195" s="56" t="s">
        <v>7138</v>
      </c>
      <c r="U3195" s="57">
        <v>16344</v>
      </c>
      <c r="V3195" s="57">
        <v>-15527</v>
      </c>
      <c r="W3195" s="57">
        <v>817</v>
      </c>
      <c r="X3195" s="57">
        <v>0</v>
      </c>
      <c r="Y3195" s="73">
        <v>35186</v>
      </c>
      <c r="Z3195" s="57">
        <v>0</v>
      </c>
      <c r="AA3195" s="57">
        <v>0</v>
      </c>
      <c r="AB3195" s="57">
        <v>817</v>
      </c>
      <c r="AC3195" s="57">
        <v>0</v>
      </c>
      <c r="AD3195" s="56" t="s">
        <v>9255</v>
      </c>
      <c r="AE3195" s="57">
        <v>0</v>
      </c>
      <c r="AF3195" s="57">
        <v>0</v>
      </c>
      <c r="AG3195" s="57">
        <v>0</v>
      </c>
      <c r="AI3195"/>
      <c r="AJ3195"/>
    </row>
    <row r="3196" spans="1:36">
      <c r="A3196" s="56" t="s">
        <v>50</v>
      </c>
      <c r="B3196" s="56" t="s">
        <v>11427</v>
      </c>
      <c r="C3196" s="56">
        <v>2101010050</v>
      </c>
      <c r="D3196" s="56" t="s">
        <v>43</v>
      </c>
      <c r="E3196" s="56">
        <v>2101020050</v>
      </c>
      <c r="F3196" s="56">
        <v>5401010050</v>
      </c>
      <c r="G3196" s="56" t="s">
        <v>11431</v>
      </c>
      <c r="H3196" s="56">
        <v>400210</v>
      </c>
      <c r="I3196" s="56" t="s">
        <v>11433</v>
      </c>
      <c r="J3196" s="56" t="s">
        <v>9914</v>
      </c>
      <c r="K3196" s="56" t="s">
        <v>7843</v>
      </c>
      <c r="L3196" s="56" t="s">
        <v>7138</v>
      </c>
      <c r="M3196" s="73">
        <v>35236</v>
      </c>
      <c r="N3196" s="56"/>
      <c r="O3196" s="56"/>
      <c r="P3196" s="56" t="s">
        <v>7177</v>
      </c>
      <c r="Q3196" s="56"/>
      <c r="R3196" s="56" t="s">
        <v>70</v>
      </c>
      <c r="S3196" s="56" t="s">
        <v>11415</v>
      </c>
      <c r="T3196" s="56" t="s">
        <v>7138</v>
      </c>
      <c r="U3196" s="57">
        <v>16344</v>
      </c>
      <c r="V3196" s="57">
        <v>-15527</v>
      </c>
      <c r="W3196" s="57">
        <v>817</v>
      </c>
      <c r="X3196" s="57">
        <v>0</v>
      </c>
      <c r="Y3196" s="73">
        <v>35217</v>
      </c>
      <c r="Z3196" s="57">
        <v>0</v>
      </c>
      <c r="AA3196" s="57">
        <v>0</v>
      </c>
      <c r="AB3196" s="57">
        <v>817</v>
      </c>
      <c r="AC3196" s="57">
        <v>0</v>
      </c>
      <c r="AD3196" s="56" t="s">
        <v>9255</v>
      </c>
      <c r="AE3196" s="57">
        <v>0</v>
      </c>
      <c r="AF3196" s="57">
        <v>0</v>
      </c>
      <c r="AG3196" s="57">
        <v>0</v>
      </c>
      <c r="AI3196"/>
      <c r="AJ3196"/>
    </row>
    <row r="3197" spans="1:36">
      <c r="A3197" s="56" t="s">
        <v>50</v>
      </c>
      <c r="B3197" s="56" t="s">
        <v>11427</v>
      </c>
      <c r="C3197" s="56">
        <v>2101010050</v>
      </c>
      <c r="D3197" s="56" t="s">
        <v>43</v>
      </c>
      <c r="E3197" s="56">
        <v>2101020050</v>
      </c>
      <c r="F3197" s="56">
        <v>5401010050</v>
      </c>
      <c r="G3197" s="56" t="s">
        <v>11431</v>
      </c>
      <c r="H3197" s="56">
        <v>400210</v>
      </c>
      <c r="I3197" s="56" t="s">
        <v>11433</v>
      </c>
      <c r="J3197" s="56" t="s">
        <v>9915</v>
      </c>
      <c r="K3197" s="56" t="s">
        <v>7844</v>
      </c>
      <c r="L3197" s="56" t="s">
        <v>7138</v>
      </c>
      <c r="M3197" s="73">
        <v>35303</v>
      </c>
      <c r="N3197" s="56"/>
      <c r="O3197" s="56"/>
      <c r="P3197" s="56" t="s">
        <v>7177</v>
      </c>
      <c r="Q3197" s="56"/>
      <c r="R3197" s="56" t="s">
        <v>70</v>
      </c>
      <c r="S3197" s="56" t="s">
        <v>11415</v>
      </c>
      <c r="T3197" s="56" t="s">
        <v>7138</v>
      </c>
      <c r="U3197" s="57">
        <v>22600</v>
      </c>
      <c r="V3197" s="57">
        <v>-21470</v>
      </c>
      <c r="W3197" s="57">
        <v>1130</v>
      </c>
      <c r="X3197" s="57">
        <v>0</v>
      </c>
      <c r="Y3197" s="73">
        <v>35278</v>
      </c>
      <c r="Z3197" s="57">
        <v>0</v>
      </c>
      <c r="AA3197" s="57">
        <v>0</v>
      </c>
      <c r="AB3197" s="57">
        <v>1130</v>
      </c>
      <c r="AC3197" s="57">
        <v>0</v>
      </c>
      <c r="AD3197" s="56" t="s">
        <v>9255</v>
      </c>
      <c r="AE3197" s="57">
        <v>0</v>
      </c>
      <c r="AF3197" s="57">
        <v>0</v>
      </c>
      <c r="AG3197" s="57">
        <v>0</v>
      </c>
      <c r="AI3197"/>
      <c r="AJ3197"/>
    </row>
    <row r="3198" spans="1:36">
      <c r="A3198" s="56" t="s">
        <v>50</v>
      </c>
      <c r="B3198" s="56" t="s">
        <v>11427</v>
      </c>
      <c r="C3198" s="56">
        <v>2101010050</v>
      </c>
      <c r="D3198" s="56" t="s">
        <v>43</v>
      </c>
      <c r="E3198" s="56">
        <v>2101020050</v>
      </c>
      <c r="F3198" s="56">
        <v>5401010050</v>
      </c>
      <c r="G3198" s="56" t="s">
        <v>11431</v>
      </c>
      <c r="H3198" s="56">
        <v>400210</v>
      </c>
      <c r="I3198" s="56" t="s">
        <v>11433</v>
      </c>
      <c r="J3198" s="56" t="s">
        <v>9916</v>
      </c>
      <c r="K3198" s="56" t="s">
        <v>7845</v>
      </c>
      <c r="L3198" s="56" t="s">
        <v>7138</v>
      </c>
      <c r="M3198" s="73">
        <v>35291</v>
      </c>
      <c r="N3198" s="56"/>
      <c r="O3198" s="56"/>
      <c r="P3198" s="56" t="s">
        <v>7177</v>
      </c>
      <c r="Q3198" s="56"/>
      <c r="R3198" s="56" t="s">
        <v>70</v>
      </c>
      <c r="S3198" s="56" t="s">
        <v>11415</v>
      </c>
      <c r="T3198" s="56" t="s">
        <v>7138</v>
      </c>
      <c r="U3198" s="57">
        <v>23720</v>
      </c>
      <c r="V3198" s="57">
        <v>-22534</v>
      </c>
      <c r="W3198" s="57">
        <v>1186</v>
      </c>
      <c r="X3198" s="57">
        <v>0</v>
      </c>
      <c r="Y3198" s="73">
        <v>35278</v>
      </c>
      <c r="Z3198" s="57">
        <v>0</v>
      </c>
      <c r="AA3198" s="57">
        <v>0</v>
      </c>
      <c r="AB3198" s="57">
        <v>1186</v>
      </c>
      <c r="AC3198" s="57">
        <v>0</v>
      </c>
      <c r="AD3198" s="56" t="s">
        <v>9255</v>
      </c>
      <c r="AE3198" s="57">
        <v>0</v>
      </c>
      <c r="AF3198" s="57">
        <v>0</v>
      </c>
      <c r="AG3198" s="57">
        <v>0</v>
      </c>
      <c r="AI3198"/>
      <c r="AJ3198"/>
    </row>
    <row r="3199" spans="1:36">
      <c r="A3199" s="56" t="s">
        <v>50</v>
      </c>
      <c r="B3199" s="56" t="s">
        <v>11427</v>
      </c>
      <c r="C3199" s="56">
        <v>2101010050</v>
      </c>
      <c r="D3199" s="56" t="s">
        <v>43</v>
      </c>
      <c r="E3199" s="56">
        <v>2101020050</v>
      </c>
      <c r="F3199" s="56">
        <v>5401010050</v>
      </c>
      <c r="G3199" s="56" t="s">
        <v>11431</v>
      </c>
      <c r="H3199" s="56">
        <v>400210</v>
      </c>
      <c r="I3199" s="56" t="s">
        <v>11433</v>
      </c>
      <c r="J3199" s="56" t="s">
        <v>9917</v>
      </c>
      <c r="K3199" s="56" t="s">
        <v>7846</v>
      </c>
      <c r="L3199" s="56" t="s">
        <v>7138</v>
      </c>
      <c r="M3199" s="73">
        <v>35236</v>
      </c>
      <c r="N3199" s="56"/>
      <c r="O3199" s="56"/>
      <c r="P3199" s="56" t="s">
        <v>7177</v>
      </c>
      <c r="Q3199" s="56"/>
      <c r="R3199" s="56" t="s">
        <v>70</v>
      </c>
      <c r="S3199" s="56" t="s">
        <v>11415</v>
      </c>
      <c r="T3199" s="56" t="s">
        <v>7138</v>
      </c>
      <c r="U3199" s="57">
        <v>28800</v>
      </c>
      <c r="V3199" s="57">
        <v>-27360</v>
      </c>
      <c r="W3199" s="57">
        <v>1440</v>
      </c>
      <c r="X3199" s="57">
        <v>0</v>
      </c>
      <c r="Y3199" s="73">
        <v>35217</v>
      </c>
      <c r="Z3199" s="57">
        <v>0</v>
      </c>
      <c r="AA3199" s="57">
        <v>0</v>
      </c>
      <c r="AB3199" s="57">
        <v>1440</v>
      </c>
      <c r="AC3199" s="57">
        <v>0</v>
      </c>
      <c r="AD3199" s="56" t="s">
        <v>9255</v>
      </c>
      <c r="AE3199" s="57">
        <v>0</v>
      </c>
      <c r="AF3199" s="57">
        <v>0</v>
      </c>
      <c r="AG3199" s="57">
        <v>0</v>
      </c>
      <c r="AI3199"/>
      <c r="AJ3199"/>
    </row>
    <row r="3200" spans="1:36">
      <c r="A3200" s="56" t="s">
        <v>50</v>
      </c>
      <c r="B3200" s="56" t="s">
        <v>11427</v>
      </c>
      <c r="C3200" s="56">
        <v>2101010050</v>
      </c>
      <c r="D3200" s="56" t="s">
        <v>43</v>
      </c>
      <c r="E3200" s="56">
        <v>2101020050</v>
      </c>
      <c r="F3200" s="56">
        <v>5401010050</v>
      </c>
      <c r="G3200" s="56" t="s">
        <v>11431</v>
      </c>
      <c r="H3200" s="56">
        <v>400210</v>
      </c>
      <c r="I3200" s="56" t="s">
        <v>11433</v>
      </c>
      <c r="J3200" s="56" t="s">
        <v>9918</v>
      </c>
      <c r="K3200" s="56" t="s">
        <v>7846</v>
      </c>
      <c r="L3200" s="56" t="s">
        <v>7138</v>
      </c>
      <c r="M3200" s="73">
        <v>35203</v>
      </c>
      <c r="N3200" s="56"/>
      <c r="O3200" s="56"/>
      <c r="P3200" s="56" t="s">
        <v>7177</v>
      </c>
      <c r="Q3200" s="56"/>
      <c r="R3200" s="56" t="s">
        <v>70</v>
      </c>
      <c r="S3200" s="56" t="s">
        <v>11415</v>
      </c>
      <c r="T3200" s="56" t="s">
        <v>7138</v>
      </c>
      <c r="U3200" s="57">
        <v>28800</v>
      </c>
      <c r="V3200" s="57">
        <v>-27360</v>
      </c>
      <c r="W3200" s="57">
        <v>1440</v>
      </c>
      <c r="X3200" s="57">
        <v>0</v>
      </c>
      <c r="Y3200" s="73">
        <v>35186</v>
      </c>
      <c r="Z3200" s="57">
        <v>0</v>
      </c>
      <c r="AA3200" s="57">
        <v>0</v>
      </c>
      <c r="AB3200" s="57">
        <v>1440</v>
      </c>
      <c r="AC3200" s="57">
        <v>0</v>
      </c>
      <c r="AD3200" s="56" t="s">
        <v>9255</v>
      </c>
      <c r="AE3200" s="57">
        <v>0</v>
      </c>
      <c r="AF3200" s="57">
        <v>0</v>
      </c>
      <c r="AG3200" s="57">
        <v>0</v>
      </c>
      <c r="AI3200"/>
      <c r="AJ3200"/>
    </row>
    <row r="3201" spans="1:36">
      <c r="A3201" s="56" t="s">
        <v>50</v>
      </c>
      <c r="B3201" s="56" t="s">
        <v>11427</v>
      </c>
      <c r="C3201" s="56">
        <v>2101010050</v>
      </c>
      <c r="D3201" s="56" t="s">
        <v>43</v>
      </c>
      <c r="E3201" s="56">
        <v>2101020050</v>
      </c>
      <c r="F3201" s="56">
        <v>5401010050</v>
      </c>
      <c r="G3201" s="56" t="s">
        <v>11431</v>
      </c>
      <c r="H3201" s="56">
        <v>400210</v>
      </c>
      <c r="I3201" s="56" t="s">
        <v>11433</v>
      </c>
      <c r="J3201" s="56" t="s">
        <v>9919</v>
      </c>
      <c r="K3201" s="56" t="s">
        <v>7847</v>
      </c>
      <c r="L3201" s="56" t="s">
        <v>7138</v>
      </c>
      <c r="M3201" s="73">
        <v>35470</v>
      </c>
      <c r="N3201" s="56"/>
      <c r="O3201" s="56"/>
      <c r="P3201" s="56" t="s">
        <v>7177</v>
      </c>
      <c r="Q3201" s="56"/>
      <c r="R3201" s="56" t="s">
        <v>70</v>
      </c>
      <c r="S3201" s="56" t="s">
        <v>11415</v>
      </c>
      <c r="T3201" s="56" t="s">
        <v>7138</v>
      </c>
      <c r="U3201" s="57">
        <v>31107</v>
      </c>
      <c r="V3201" s="57">
        <v>-29552</v>
      </c>
      <c r="W3201" s="57">
        <v>1555</v>
      </c>
      <c r="X3201" s="57">
        <v>0</v>
      </c>
      <c r="Y3201" s="73">
        <v>35462</v>
      </c>
      <c r="Z3201" s="57">
        <v>0</v>
      </c>
      <c r="AA3201" s="57">
        <v>0</v>
      </c>
      <c r="AB3201" s="57">
        <v>1555</v>
      </c>
      <c r="AC3201" s="57">
        <v>0</v>
      </c>
      <c r="AD3201" s="56" t="s">
        <v>9255</v>
      </c>
      <c r="AE3201" s="57">
        <v>0</v>
      </c>
      <c r="AF3201" s="57">
        <v>0</v>
      </c>
      <c r="AG3201" s="57">
        <v>0</v>
      </c>
      <c r="AI3201"/>
      <c r="AJ3201"/>
    </row>
    <row r="3202" spans="1:36">
      <c r="A3202" s="56" t="s">
        <v>50</v>
      </c>
      <c r="B3202" s="56" t="s">
        <v>11427</v>
      </c>
      <c r="C3202" s="56">
        <v>2101010050</v>
      </c>
      <c r="D3202" s="56" t="s">
        <v>43</v>
      </c>
      <c r="E3202" s="56">
        <v>2101020050</v>
      </c>
      <c r="F3202" s="56">
        <v>5401010050</v>
      </c>
      <c r="G3202" s="56" t="s">
        <v>11431</v>
      </c>
      <c r="H3202" s="56">
        <v>400210</v>
      </c>
      <c r="I3202" s="56" t="s">
        <v>11433</v>
      </c>
      <c r="J3202" s="56" t="s">
        <v>9920</v>
      </c>
      <c r="K3202" s="56" t="s">
        <v>9108</v>
      </c>
      <c r="L3202" s="56" t="s">
        <v>7138</v>
      </c>
      <c r="M3202" s="73">
        <v>35520</v>
      </c>
      <c r="N3202" s="56"/>
      <c r="O3202" s="56"/>
      <c r="P3202" s="56" t="s">
        <v>7177</v>
      </c>
      <c r="Q3202" s="56"/>
      <c r="R3202" s="56" t="s">
        <v>70</v>
      </c>
      <c r="S3202" s="56" t="s">
        <v>11415</v>
      </c>
      <c r="T3202" s="56" t="s">
        <v>7138</v>
      </c>
      <c r="U3202" s="57">
        <v>55464</v>
      </c>
      <c r="V3202" s="57">
        <v>-52691</v>
      </c>
      <c r="W3202" s="57">
        <v>2773</v>
      </c>
      <c r="X3202" s="57">
        <v>0</v>
      </c>
      <c r="Y3202" s="73">
        <v>35490</v>
      </c>
      <c r="Z3202" s="57">
        <v>0</v>
      </c>
      <c r="AA3202" s="57">
        <v>0</v>
      </c>
      <c r="AB3202" s="57">
        <v>2773</v>
      </c>
      <c r="AC3202" s="57">
        <v>0</v>
      </c>
      <c r="AD3202" s="56" t="s">
        <v>9255</v>
      </c>
      <c r="AE3202" s="57">
        <v>0</v>
      </c>
      <c r="AF3202" s="57">
        <v>0</v>
      </c>
      <c r="AG3202" s="57">
        <v>0</v>
      </c>
      <c r="AI3202"/>
      <c r="AJ3202"/>
    </row>
    <row r="3203" spans="1:36">
      <c r="A3203" s="56" t="s">
        <v>50</v>
      </c>
      <c r="B3203" s="56" t="s">
        <v>11427</v>
      </c>
      <c r="C3203" s="56">
        <v>2101010050</v>
      </c>
      <c r="D3203" s="56" t="s">
        <v>43</v>
      </c>
      <c r="E3203" s="56">
        <v>2101020050</v>
      </c>
      <c r="F3203" s="56">
        <v>5401010050</v>
      </c>
      <c r="G3203" s="56" t="s">
        <v>11431</v>
      </c>
      <c r="H3203" s="56">
        <v>400210</v>
      </c>
      <c r="I3203" s="56" t="s">
        <v>11433</v>
      </c>
      <c r="J3203" s="56" t="s">
        <v>9921</v>
      </c>
      <c r="K3203" s="56" t="s">
        <v>7848</v>
      </c>
      <c r="L3203" s="56" t="s">
        <v>7138</v>
      </c>
      <c r="M3203" s="73">
        <v>35317</v>
      </c>
      <c r="N3203" s="56"/>
      <c r="O3203" s="56"/>
      <c r="P3203" s="56" t="s">
        <v>7177</v>
      </c>
      <c r="Q3203" s="56"/>
      <c r="R3203" s="56" t="s">
        <v>70</v>
      </c>
      <c r="S3203" s="56" t="s">
        <v>11415</v>
      </c>
      <c r="T3203" s="56" t="s">
        <v>7138</v>
      </c>
      <c r="U3203" s="57">
        <v>62812</v>
      </c>
      <c r="V3203" s="57">
        <v>-59671</v>
      </c>
      <c r="W3203" s="57">
        <v>3141</v>
      </c>
      <c r="X3203" s="57">
        <v>0</v>
      </c>
      <c r="Y3203" s="73">
        <v>35309</v>
      </c>
      <c r="Z3203" s="57">
        <v>0</v>
      </c>
      <c r="AA3203" s="57">
        <v>0</v>
      </c>
      <c r="AB3203" s="57">
        <v>3141</v>
      </c>
      <c r="AC3203" s="57">
        <v>0</v>
      </c>
      <c r="AD3203" s="56" t="s">
        <v>9255</v>
      </c>
      <c r="AE3203" s="57">
        <v>0</v>
      </c>
      <c r="AF3203" s="57">
        <v>0</v>
      </c>
      <c r="AG3203" s="57">
        <v>0</v>
      </c>
      <c r="AI3203"/>
      <c r="AJ3203"/>
    </row>
    <row r="3204" spans="1:36">
      <c r="A3204" s="56" t="s">
        <v>50</v>
      </c>
      <c r="B3204" s="56" t="s">
        <v>11427</v>
      </c>
      <c r="C3204" s="56">
        <v>2101010050</v>
      </c>
      <c r="D3204" s="56" t="s">
        <v>43</v>
      </c>
      <c r="E3204" s="56">
        <v>2101020050</v>
      </c>
      <c r="F3204" s="56">
        <v>5401010050</v>
      </c>
      <c r="G3204" s="56" t="s">
        <v>11431</v>
      </c>
      <c r="H3204" s="56">
        <v>400210</v>
      </c>
      <c r="I3204" s="56" t="s">
        <v>11433</v>
      </c>
      <c r="J3204" s="56" t="s">
        <v>9922</v>
      </c>
      <c r="K3204" s="56" t="s">
        <v>7849</v>
      </c>
      <c r="L3204" s="56" t="s">
        <v>7138</v>
      </c>
      <c r="M3204" s="73">
        <v>35207</v>
      </c>
      <c r="N3204" s="56"/>
      <c r="O3204" s="56"/>
      <c r="P3204" s="56" t="s">
        <v>7177</v>
      </c>
      <c r="Q3204" s="56"/>
      <c r="R3204" s="56" t="s">
        <v>70</v>
      </c>
      <c r="S3204" s="56" t="s">
        <v>11415</v>
      </c>
      <c r="T3204" s="56" t="s">
        <v>7138</v>
      </c>
      <c r="U3204" s="57">
        <v>113912</v>
      </c>
      <c r="V3204" s="57">
        <v>-108216</v>
      </c>
      <c r="W3204" s="57">
        <v>5696</v>
      </c>
      <c r="X3204" s="57">
        <v>0</v>
      </c>
      <c r="Y3204" s="73">
        <v>35186</v>
      </c>
      <c r="Z3204" s="57">
        <v>0</v>
      </c>
      <c r="AA3204" s="57">
        <v>0</v>
      </c>
      <c r="AB3204" s="57">
        <v>5696</v>
      </c>
      <c r="AC3204" s="57">
        <v>0</v>
      </c>
      <c r="AD3204" s="56" t="s">
        <v>9255</v>
      </c>
      <c r="AE3204" s="57">
        <v>0</v>
      </c>
      <c r="AF3204" s="57">
        <v>0</v>
      </c>
      <c r="AG3204" s="57">
        <v>0</v>
      </c>
      <c r="AI3204"/>
      <c r="AJ3204"/>
    </row>
    <row r="3205" spans="1:36">
      <c r="A3205" s="56" t="s">
        <v>50</v>
      </c>
      <c r="B3205" s="56" t="s">
        <v>11427</v>
      </c>
      <c r="C3205" s="56">
        <v>2101010050</v>
      </c>
      <c r="D3205" s="56" t="s">
        <v>43</v>
      </c>
      <c r="E3205" s="56">
        <v>2101020050</v>
      </c>
      <c r="F3205" s="56">
        <v>5401010050</v>
      </c>
      <c r="G3205" s="56" t="s">
        <v>11431</v>
      </c>
      <c r="H3205" s="56">
        <v>400210</v>
      </c>
      <c r="I3205" s="56" t="s">
        <v>11433</v>
      </c>
      <c r="J3205" s="56" t="s">
        <v>9923</v>
      </c>
      <c r="K3205" s="56" t="s">
        <v>7850</v>
      </c>
      <c r="L3205" s="56" t="s">
        <v>7138</v>
      </c>
      <c r="M3205" s="73">
        <v>35438</v>
      </c>
      <c r="N3205" s="56"/>
      <c r="O3205" s="56"/>
      <c r="P3205" s="56" t="s">
        <v>7177</v>
      </c>
      <c r="Q3205" s="56"/>
      <c r="R3205" s="56" t="s">
        <v>70</v>
      </c>
      <c r="S3205" s="56" t="s">
        <v>11415</v>
      </c>
      <c r="T3205" s="56" t="s">
        <v>7138</v>
      </c>
      <c r="U3205" s="57">
        <v>4937816</v>
      </c>
      <c r="V3205" s="57">
        <v>-4690925</v>
      </c>
      <c r="W3205" s="57">
        <v>246891</v>
      </c>
      <c r="X3205" s="57">
        <v>0</v>
      </c>
      <c r="Y3205" s="73">
        <v>35431</v>
      </c>
      <c r="Z3205" s="57">
        <v>0</v>
      </c>
      <c r="AA3205" s="57">
        <v>0</v>
      </c>
      <c r="AB3205" s="57">
        <v>246891</v>
      </c>
      <c r="AC3205" s="57">
        <v>0</v>
      </c>
      <c r="AD3205" s="56" t="s">
        <v>9255</v>
      </c>
      <c r="AE3205" s="57">
        <v>0</v>
      </c>
      <c r="AF3205" s="57">
        <v>0</v>
      </c>
      <c r="AG3205" s="57">
        <v>0</v>
      </c>
      <c r="AI3205"/>
      <c r="AJ3205"/>
    </row>
    <row r="3206" spans="1:36">
      <c r="A3206" s="56" t="s">
        <v>50</v>
      </c>
      <c r="B3206" s="56" t="s">
        <v>11427</v>
      </c>
      <c r="C3206" s="56">
        <v>2101010050</v>
      </c>
      <c r="D3206" s="56" t="s">
        <v>43</v>
      </c>
      <c r="E3206" s="56">
        <v>2101020050</v>
      </c>
      <c r="F3206" s="56">
        <v>5401010050</v>
      </c>
      <c r="G3206" s="56" t="s">
        <v>11431</v>
      </c>
      <c r="H3206" s="56">
        <v>400210</v>
      </c>
      <c r="I3206" s="56" t="s">
        <v>11433</v>
      </c>
      <c r="J3206" s="56" t="s">
        <v>9924</v>
      </c>
      <c r="K3206" s="56" t="s">
        <v>7851</v>
      </c>
      <c r="L3206" s="56" t="s">
        <v>7138</v>
      </c>
      <c r="M3206" s="73">
        <v>36907</v>
      </c>
      <c r="N3206" s="56"/>
      <c r="O3206" s="56"/>
      <c r="P3206" s="56" t="s">
        <v>7177</v>
      </c>
      <c r="Q3206" s="56"/>
      <c r="R3206" s="56" t="s">
        <v>70</v>
      </c>
      <c r="S3206" s="56" t="s">
        <v>11415</v>
      </c>
      <c r="T3206" s="56" t="s">
        <v>7138</v>
      </c>
      <c r="U3206" s="57">
        <v>1687150</v>
      </c>
      <c r="V3206" s="57">
        <v>-1687149</v>
      </c>
      <c r="W3206" s="57">
        <v>1</v>
      </c>
      <c r="X3206" s="57">
        <v>0</v>
      </c>
      <c r="Y3206" s="73">
        <v>36892</v>
      </c>
      <c r="Z3206" s="57">
        <v>0</v>
      </c>
      <c r="AA3206" s="57">
        <v>0</v>
      </c>
      <c r="AB3206" s="57">
        <v>1</v>
      </c>
      <c r="AC3206" s="57">
        <v>0</v>
      </c>
      <c r="AD3206" s="56" t="s">
        <v>9255</v>
      </c>
      <c r="AE3206" s="57">
        <v>0</v>
      </c>
      <c r="AF3206" s="57">
        <v>0</v>
      </c>
      <c r="AG3206" s="57">
        <v>0</v>
      </c>
      <c r="AI3206"/>
      <c r="AJ3206"/>
    </row>
    <row r="3207" spans="1:36">
      <c r="A3207" s="56" t="s">
        <v>50</v>
      </c>
      <c r="B3207" s="56" t="s">
        <v>11427</v>
      </c>
      <c r="C3207" s="56">
        <v>2101010050</v>
      </c>
      <c r="D3207" s="56" t="s">
        <v>43</v>
      </c>
      <c r="E3207" s="56">
        <v>2101020050</v>
      </c>
      <c r="F3207" s="56">
        <v>5401010050</v>
      </c>
      <c r="G3207" s="56" t="s">
        <v>11431</v>
      </c>
      <c r="H3207" s="56">
        <v>400210</v>
      </c>
      <c r="I3207" s="56" t="s">
        <v>11433</v>
      </c>
      <c r="J3207" s="56" t="s">
        <v>9925</v>
      </c>
      <c r="K3207" s="56" t="s">
        <v>7852</v>
      </c>
      <c r="L3207" s="56" t="s">
        <v>7138</v>
      </c>
      <c r="M3207" s="73">
        <v>35937</v>
      </c>
      <c r="N3207" s="56"/>
      <c r="O3207" s="56"/>
      <c r="P3207" s="56" t="s">
        <v>7177</v>
      </c>
      <c r="Q3207" s="56"/>
      <c r="R3207" s="56" t="s">
        <v>70</v>
      </c>
      <c r="S3207" s="56" t="s">
        <v>11415</v>
      </c>
      <c r="T3207" s="56" t="s">
        <v>7138</v>
      </c>
      <c r="U3207" s="57">
        <v>3170</v>
      </c>
      <c r="V3207" s="57">
        <v>-3169</v>
      </c>
      <c r="W3207" s="57">
        <v>1</v>
      </c>
      <c r="X3207" s="57">
        <v>0</v>
      </c>
      <c r="Y3207" s="73">
        <v>35916</v>
      </c>
      <c r="Z3207" s="57">
        <v>0</v>
      </c>
      <c r="AA3207" s="57">
        <v>0</v>
      </c>
      <c r="AB3207" s="57">
        <v>1</v>
      </c>
      <c r="AC3207" s="57">
        <v>0</v>
      </c>
      <c r="AD3207" s="56" t="s">
        <v>9255</v>
      </c>
      <c r="AE3207" s="57">
        <v>0</v>
      </c>
      <c r="AF3207" s="57">
        <v>0</v>
      </c>
      <c r="AG3207" s="57">
        <v>0</v>
      </c>
      <c r="AI3207"/>
      <c r="AJ3207"/>
    </row>
    <row r="3208" spans="1:36">
      <c r="A3208" s="56" t="s">
        <v>50</v>
      </c>
      <c r="B3208" s="56" t="s">
        <v>11427</v>
      </c>
      <c r="C3208" s="56">
        <v>2101010050</v>
      </c>
      <c r="D3208" s="56" t="s">
        <v>43</v>
      </c>
      <c r="E3208" s="56">
        <v>2101020050</v>
      </c>
      <c r="F3208" s="56">
        <v>5401010050</v>
      </c>
      <c r="G3208" s="56" t="s">
        <v>11431</v>
      </c>
      <c r="H3208" s="56">
        <v>400210</v>
      </c>
      <c r="I3208" s="56" t="s">
        <v>11433</v>
      </c>
      <c r="J3208" s="56" t="s">
        <v>9926</v>
      </c>
      <c r="K3208" s="56" t="s">
        <v>7853</v>
      </c>
      <c r="L3208" s="56" t="s">
        <v>7138</v>
      </c>
      <c r="M3208" s="73">
        <v>37135</v>
      </c>
      <c r="N3208" s="56"/>
      <c r="O3208" s="56"/>
      <c r="P3208" s="56" t="s">
        <v>7177</v>
      </c>
      <c r="Q3208" s="56"/>
      <c r="R3208" s="56" t="s">
        <v>70</v>
      </c>
      <c r="S3208" s="56" t="s">
        <v>11415</v>
      </c>
      <c r="T3208" s="56" t="s">
        <v>7138</v>
      </c>
      <c r="U3208" s="57">
        <v>20280</v>
      </c>
      <c r="V3208" s="57">
        <v>-20279</v>
      </c>
      <c r="W3208" s="57">
        <v>1</v>
      </c>
      <c r="X3208" s="57">
        <v>0</v>
      </c>
      <c r="Y3208" s="73">
        <v>37135</v>
      </c>
      <c r="Z3208" s="57">
        <v>0</v>
      </c>
      <c r="AA3208" s="57">
        <v>0</v>
      </c>
      <c r="AB3208" s="57">
        <v>1</v>
      </c>
      <c r="AC3208" s="57">
        <v>0</v>
      </c>
      <c r="AD3208" s="56" t="s">
        <v>9255</v>
      </c>
      <c r="AE3208" s="57">
        <v>0</v>
      </c>
      <c r="AF3208" s="57">
        <v>0</v>
      </c>
      <c r="AG3208" s="57">
        <v>0</v>
      </c>
      <c r="AI3208"/>
      <c r="AJ3208"/>
    </row>
    <row r="3209" spans="1:36">
      <c r="A3209" s="56" t="s">
        <v>50</v>
      </c>
      <c r="B3209" s="56" t="s">
        <v>11427</v>
      </c>
      <c r="C3209" s="56">
        <v>2101010050</v>
      </c>
      <c r="D3209" s="56" t="s">
        <v>43</v>
      </c>
      <c r="E3209" s="56">
        <v>2101020050</v>
      </c>
      <c r="F3209" s="56">
        <v>5401010050</v>
      </c>
      <c r="G3209" s="56" t="s">
        <v>11431</v>
      </c>
      <c r="H3209" s="56">
        <v>400210</v>
      </c>
      <c r="I3209" s="56" t="s">
        <v>11433</v>
      </c>
      <c r="J3209" s="56" t="s">
        <v>9927</v>
      </c>
      <c r="K3209" s="56" t="s">
        <v>7854</v>
      </c>
      <c r="L3209" s="56" t="s">
        <v>7138</v>
      </c>
      <c r="M3209" s="73">
        <v>36412</v>
      </c>
      <c r="N3209" s="56"/>
      <c r="O3209" s="56"/>
      <c r="P3209" s="56" t="s">
        <v>7177</v>
      </c>
      <c r="Q3209" s="56"/>
      <c r="R3209" s="56" t="s">
        <v>70</v>
      </c>
      <c r="S3209" s="56" t="s">
        <v>11415</v>
      </c>
      <c r="T3209" s="56" t="s">
        <v>7138</v>
      </c>
      <c r="U3209" s="57">
        <v>208915</v>
      </c>
      <c r="V3209" s="57">
        <v>-200267</v>
      </c>
      <c r="W3209" s="57">
        <v>8648</v>
      </c>
      <c r="X3209" s="57">
        <v>0</v>
      </c>
      <c r="Y3209" s="73">
        <v>36404</v>
      </c>
      <c r="Z3209" s="57">
        <v>0</v>
      </c>
      <c r="AA3209" s="57">
        <v>0</v>
      </c>
      <c r="AB3209" s="57">
        <v>8648</v>
      </c>
      <c r="AC3209" s="57">
        <v>0</v>
      </c>
      <c r="AD3209" s="56" t="s">
        <v>9255</v>
      </c>
      <c r="AE3209" s="57">
        <v>0</v>
      </c>
      <c r="AF3209" s="57">
        <v>0</v>
      </c>
      <c r="AG3209" s="57">
        <v>0</v>
      </c>
      <c r="AI3209"/>
      <c r="AJ3209"/>
    </row>
    <row r="3210" spans="1:36">
      <c r="A3210" s="56" t="s">
        <v>50</v>
      </c>
      <c r="B3210" s="56" t="s">
        <v>11427</v>
      </c>
      <c r="C3210" s="56">
        <v>2101010050</v>
      </c>
      <c r="D3210" s="56" t="s">
        <v>43</v>
      </c>
      <c r="E3210" s="56">
        <v>2101020050</v>
      </c>
      <c r="F3210" s="56">
        <v>5401010050</v>
      </c>
      <c r="G3210" s="56" t="s">
        <v>11431</v>
      </c>
      <c r="H3210" s="56">
        <v>400210</v>
      </c>
      <c r="I3210" s="56" t="s">
        <v>11433</v>
      </c>
      <c r="J3210" s="56" t="s">
        <v>9928</v>
      </c>
      <c r="K3210" s="56" t="s">
        <v>7855</v>
      </c>
      <c r="L3210" s="56" t="s">
        <v>7138</v>
      </c>
      <c r="M3210" s="73">
        <v>36412</v>
      </c>
      <c r="N3210" s="56"/>
      <c r="O3210" s="56"/>
      <c r="P3210" s="56" t="s">
        <v>7177</v>
      </c>
      <c r="Q3210" s="56"/>
      <c r="R3210" s="56" t="s">
        <v>70</v>
      </c>
      <c r="S3210" s="56" t="s">
        <v>11415</v>
      </c>
      <c r="T3210" s="56" t="s">
        <v>7138</v>
      </c>
      <c r="U3210" s="57">
        <v>179712</v>
      </c>
      <c r="V3210" s="57">
        <v>-172277</v>
      </c>
      <c r="W3210" s="57">
        <v>7435</v>
      </c>
      <c r="X3210" s="57">
        <v>0</v>
      </c>
      <c r="Y3210" s="73">
        <v>36404</v>
      </c>
      <c r="Z3210" s="57">
        <v>0</v>
      </c>
      <c r="AA3210" s="57">
        <v>0</v>
      </c>
      <c r="AB3210" s="57">
        <v>7435</v>
      </c>
      <c r="AC3210" s="57">
        <v>0</v>
      </c>
      <c r="AD3210" s="56" t="s">
        <v>9255</v>
      </c>
      <c r="AE3210" s="57">
        <v>0</v>
      </c>
      <c r="AF3210" s="57">
        <v>0</v>
      </c>
      <c r="AG3210" s="57">
        <v>0</v>
      </c>
      <c r="AI3210"/>
      <c r="AJ3210"/>
    </row>
    <row r="3211" spans="1:36">
      <c r="A3211" s="56" t="s">
        <v>50</v>
      </c>
      <c r="B3211" s="56" t="s">
        <v>11427</v>
      </c>
      <c r="C3211" s="56">
        <v>2101010050</v>
      </c>
      <c r="D3211" s="56" t="s">
        <v>43</v>
      </c>
      <c r="E3211" s="56">
        <v>2101020050</v>
      </c>
      <c r="F3211" s="56">
        <v>5401010050</v>
      </c>
      <c r="G3211" s="56" t="s">
        <v>11431</v>
      </c>
      <c r="H3211" s="56">
        <v>400210</v>
      </c>
      <c r="I3211" s="56" t="s">
        <v>11433</v>
      </c>
      <c r="J3211" s="56" t="s">
        <v>9929</v>
      </c>
      <c r="K3211" s="56" t="s">
        <v>7856</v>
      </c>
      <c r="L3211" s="56" t="s">
        <v>7138</v>
      </c>
      <c r="M3211" s="73">
        <v>36439</v>
      </c>
      <c r="N3211" s="56"/>
      <c r="O3211" s="56"/>
      <c r="P3211" s="56" t="s">
        <v>7177</v>
      </c>
      <c r="Q3211" s="56"/>
      <c r="R3211" s="56" t="s">
        <v>70</v>
      </c>
      <c r="S3211" s="56" t="s">
        <v>11415</v>
      </c>
      <c r="T3211" s="56" t="s">
        <v>7138</v>
      </c>
      <c r="U3211" s="57">
        <v>39642</v>
      </c>
      <c r="V3211" s="57">
        <v>-39641</v>
      </c>
      <c r="W3211" s="57">
        <v>1</v>
      </c>
      <c r="X3211" s="57">
        <v>0</v>
      </c>
      <c r="Y3211" s="73">
        <v>36434</v>
      </c>
      <c r="Z3211" s="57">
        <v>0</v>
      </c>
      <c r="AA3211" s="57">
        <v>0</v>
      </c>
      <c r="AB3211" s="57">
        <v>1</v>
      </c>
      <c r="AC3211" s="57">
        <v>0</v>
      </c>
      <c r="AD3211" s="56" t="s">
        <v>9255</v>
      </c>
      <c r="AE3211" s="57">
        <v>0</v>
      </c>
      <c r="AF3211" s="57">
        <v>0</v>
      </c>
      <c r="AG3211" s="57">
        <v>0</v>
      </c>
      <c r="AI3211"/>
      <c r="AJ3211"/>
    </row>
    <row r="3212" spans="1:36">
      <c r="A3212" s="56" t="s">
        <v>50</v>
      </c>
      <c r="B3212" s="56" t="s">
        <v>11427</v>
      </c>
      <c r="C3212" s="56">
        <v>2101010050</v>
      </c>
      <c r="D3212" s="56" t="s">
        <v>43</v>
      </c>
      <c r="E3212" s="56">
        <v>2101020050</v>
      </c>
      <c r="F3212" s="56">
        <v>5401010050</v>
      </c>
      <c r="G3212" s="56" t="s">
        <v>11431</v>
      </c>
      <c r="H3212" s="56">
        <v>400210</v>
      </c>
      <c r="I3212" s="56" t="s">
        <v>11433</v>
      </c>
      <c r="J3212" s="56" t="s">
        <v>9930</v>
      </c>
      <c r="K3212" s="56" t="s">
        <v>7857</v>
      </c>
      <c r="L3212" s="56" t="s">
        <v>7138</v>
      </c>
      <c r="M3212" s="73">
        <v>36439</v>
      </c>
      <c r="N3212" s="56"/>
      <c r="O3212" s="56"/>
      <c r="P3212" s="56" t="s">
        <v>7177</v>
      </c>
      <c r="Q3212" s="56"/>
      <c r="R3212" s="56" t="s">
        <v>70</v>
      </c>
      <c r="S3212" s="56" t="s">
        <v>11415</v>
      </c>
      <c r="T3212" s="56" t="s">
        <v>7138</v>
      </c>
      <c r="U3212" s="57">
        <v>777664</v>
      </c>
      <c r="V3212" s="57">
        <v>-777663</v>
      </c>
      <c r="W3212" s="57">
        <v>1</v>
      </c>
      <c r="X3212" s="57">
        <v>0</v>
      </c>
      <c r="Y3212" s="73">
        <v>36434</v>
      </c>
      <c r="Z3212" s="57">
        <v>0</v>
      </c>
      <c r="AA3212" s="57">
        <v>0</v>
      </c>
      <c r="AB3212" s="57">
        <v>1</v>
      </c>
      <c r="AC3212" s="57">
        <v>0</v>
      </c>
      <c r="AD3212" s="56" t="s">
        <v>9255</v>
      </c>
      <c r="AE3212" s="57">
        <v>0</v>
      </c>
      <c r="AF3212" s="57">
        <v>0</v>
      </c>
      <c r="AG3212" s="57">
        <v>0</v>
      </c>
      <c r="AI3212"/>
      <c r="AJ3212"/>
    </row>
    <row r="3213" spans="1:36">
      <c r="A3213" s="56" t="s">
        <v>50</v>
      </c>
      <c r="B3213" s="56" t="s">
        <v>11427</v>
      </c>
      <c r="C3213" s="56">
        <v>2101010050</v>
      </c>
      <c r="D3213" s="56" t="s">
        <v>43</v>
      </c>
      <c r="E3213" s="56">
        <v>2101020050</v>
      </c>
      <c r="F3213" s="56">
        <v>5401010050</v>
      </c>
      <c r="G3213" s="56" t="s">
        <v>11431</v>
      </c>
      <c r="H3213" s="56">
        <v>400210</v>
      </c>
      <c r="I3213" s="56" t="s">
        <v>11433</v>
      </c>
      <c r="J3213" s="56" t="s">
        <v>9931</v>
      </c>
      <c r="K3213" s="56" t="s">
        <v>7858</v>
      </c>
      <c r="L3213" s="56" t="s">
        <v>7138</v>
      </c>
      <c r="M3213" s="73">
        <v>36938</v>
      </c>
      <c r="N3213" s="56"/>
      <c r="O3213" s="56"/>
      <c r="P3213" s="56" t="s">
        <v>7177</v>
      </c>
      <c r="Q3213" s="56"/>
      <c r="R3213" s="56" t="s">
        <v>70</v>
      </c>
      <c r="S3213" s="56" t="s">
        <v>11415</v>
      </c>
      <c r="T3213" s="56" t="s">
        <v>7138</v>
      </c>
      <c r="U3213" s="57">
        <v>5795</v>
      </c>
      <c r="V3213" s="57">
        <v>-5505</v>
      </c>
      <c r="W3213" s="57">
        <v>290</v>
      </c>
      <c r="X3213" s="57">
        <v>0</v>
      </c>
      <c r="Y3213" s="73">
        <v>36923</v>
      </c>
      <c r="Z3213" s="57">
        <v>0</v>
      </c>
      <c r="AA3213" s="57">
        <v>0</v>
      </c>
      <c r="AB3213" s="57">
        <v>290</v>
      </c>
      <c r="AC3213" s="57">
        <v>0</v>
      </c>
      <c r="AD3213" s="56" t="s">
        <v>9255</v>
      </c>
      <c r="AE3213" s="57">
        <v>0</v>
      </c>
      <c r="AF3213" s="57">
        <v>0</v>
      </c>
      <c r="AG3213" s="57">
        <v>0</v>
      </c>
      <c r="AI3213"/>
      <c r="AJ3213"/>
    </row>
    <row r="3214" spans="1:36">
      <c r="A3214" s="56" t="s">
        <v>50</v>
      </c>
      <c r="B3214" s="56" t="s">
        <v>11427</v>
      </c>
      <c r="C3214" s="56">
        <v>2101010050</v>
      </c>
      <c r="D3214" s="56" t="s">
        <v>43</v>
      </c>
      <c r="E3214" s="56">
        <v>2101020050</v>
      </c>
      <c r="F3214" s="56">
        <v>5401010050</v>
      </c>
      <c r="G3214" s="56" t="s">
        <v>11431</v>
      </c>
      <c r="H3214" s="56">
        <v>400210</v>
      </c>
      <c r="I3214" s="56" t="s">
        <v>11433</v>
      </c>
      <c r="J3214" s="56" t="s">
        <v>9932</v>
      </c>
      <c r="K3214" s="56" t="s">
        <v>7859</v>
      </c>
      <c r="L3214" s="56" t="s">
        <v>7138</v>
      </c>
      <c r="M3214" s="73">
        <v>36907</v>
      </c>
      <c r="N3214" s="56"/>
      <c r="O3214" s="56"/>
      <c r="P3214" s="56" t="s">
        <v>7177</v>
      </c>
      <c r="Q3214" s="56"/>
      <c r="R3214" s="56" t="s">
        <v>70</v>
      </c>
      <c r="S3214" s="56" t="s">
        <v>11415</v>
      </c>
      <c r="T3214" s="56" t="s">
        <v>7138</v>
      </c>
      <c r="U3214" s="57">
        <v>239637</v>
      </c>
      <c r="V3214" s="57">
        <v>-227655</v>
      </c>
      <c r="W3214" s="57">
        <v>11982</v>
      </c>
      <c r="X3214" s="57">
        <v>0</v>
      </c>
      <c r="Y3214" s="73">
        <v>36892</v>
      </c>
      <c r="Z3214" s="57">
        <v>0</v>
      </c>
      <c r="AA3214" s="57">
        <v>0</v>
      </c>
      <c r="AB3214" s="57">
        <v>11982</v>
      </c>
      <c r="AC3214" s="57">
        <v>0</v>
      </c>
      <c r="AD3214" s="56" t="s">
        <v>9255</v>
      </c>
      <c r="AE3214" s="57">
        <v>0</v>
      </c>
      <c r="AF3214" s="57">
        <v>0</v>
      </c>
      <c r="AG3214" s="57">
        <v>0</v>
      </c>
      <c r="AI3214"/>
      <c r="AJ3214"/>
    </row>
    <row r="3215" spans="1:36">
      <c r="A3215" s="56" t="s">
        <v>50</v>
      </c>
      <c r="B3215" s="56" t="s">
        <v>11427</v>
      </c>
      <c r="C3215" s="56">
        <v>2101010050</v>
      </c>
      <c r="D3215" s="56" t="s">
        <v>43</v>
      </c>
      <c r="E3215" s="56">
        <v>2101020050</v>
      </c>
      <c r="F3215" s="56">
        <v>5401010050</v>
      </c>
      <c r="G3215" s="56" t="s">
        <v>11431</v>
      </c>
      <c r="H3215" s="56">
        <v>400210</v>
      </c>
      <c r="I3215" s="56" t="s">
        <v>11433</v>
      </c>
      <c r="J3215" s="56" t="s">
        <v>9933</v>
      </c>
      <c r="K3215" s="56" t="s">
        <v>7860</v>
      </c>
      <c r="L3215" s="56" t="s">
        <v>7138</v>
      </c>
      <c r="M3215" s="73">
        <v>36384</v>
      </c>
      <c r="N3215" s="56"/>
      <c r="O3215" s="56"/>
      <c r="P3215" s="56" t="s">
        <v>7177</v>
      </c>
      <c r="Q3215" s="56"/>
      <c r="R3215" s="56" t="s">
        <v>70</v>
      </c>
      <c r="S3215" s="56" t="s">
        <v>11415</v>
      </c>
      <c r="T3215" s="56" t="s">
        <v>7138</v>
      </c>
      <c r="U3215" s="57">
        <v>59800</v>
      </c>
      <c r="V3215" s="57">
        <v>-56810</v>
      </c>
      <c r="W3215" s="57">
        <v>2990</v>
      </c>
      <c r="X3215" s="57">
        <v>0</v>
      </c>
      <c r="Y3215" s="73">
        <v>36373</v>
      </c>
      <c r="Z3215" s="57">
        <v>0</v>
      </c>
      <c r="AA3215" s="57">
        <v>0</v>
      </c>
      <c r="AB3215" s="57">
        <v>2990</v>
      </c>
      <c r="AC3215" s="57">
        <v>0</v>
      </c>
      <c r="AD3215" s="56" t="s">
        <v>9255</v>
      </c>
      <c r="AE3215" s="57">
        <v>0</v>
      </c>
      <c r="AF3215" s="57">
        <v>0</v>
      </c>
      <c r="AG3215" s="57">
        <v>0</v>
      </c>
      <c r="AI3215"/>
      <c r="AJ3215"/>
    </row>
    <row r="3216" spans="1:36">
      <c r="A3216" s="56" t="s">
        <v>48</v>
      </c>
      <c r="B3216" s="56" t="s">
        <v>11427</v>
      </c>
      <c r="C3216" s="56">
        <v>2101010050</v>
      </c>
      <c r="D3216" s="56" t="s">
        <v>43</v>
      </c>
      <c r="E3216" s="56">
        <v>2101020050</v>
      </c>
      <c r="F3216" s="56">
        <v>5401010050</v>
      </c>
      <c r="G3216" s="56" t="s">
        <v>11428</v>
      </c>
      <c r="H3216" s="56">
        <v>400300</v>
      </c>
      <c r="I3216" s="56" t="s">
        <v>11647</v>
      </c>
      <c r="J3216" s="56" t="s">
        <v>9934</v>
      </c>
      <c r="K3216" s="56" t="s">
        <v>8425</v>
      </c>
      <c r="L3216" s="56" t="s">
        <v>7138</v>
      </c>
      <c r="M3216" s="73">
        <v>42064</v>
      </c>
      <c r="N3216" s="56"/>
      <c r="O3216" s="56"/>
      <c r="P3216" s="56" t="s">
        <v>1304</v>
      </c>
      <c r="Q3216" s="56"/>
      <c r="R3216" s="56" t="s">
        <v>70</v>
      </c>
      <c r="S3216" s="56" t="s">
        <v>11415</v>
      </c>
      <c r="T3216" s="56" t="s">
        <v>7138</v>
      </c>
      <c r="U3216" s="57">
        <v>0</v>
      </c>
      <c r="V3216" s="57">
        <v>0</v>
      </c>
      <c r="W3216" s="57">
        <v>0</v>
      </c>
      <c r="X3216" s="57">
        <v>0</v>
      </c>
      <c r="Y3216" s="73">
        <v>41923</v>
      </c>
      <c r="Z3216" s="57">
        <v>0</v>
      </c>
      <c r="AA3216" s="57">
        <v>0</v>
      </c>
      <c r="AB3216" s="57">
        <v>0</v>
      </c>
      <c r="AC3216" s="57">
        <v>0</v>
      </c>
      <c r="AD3216" s="56" t="s">
        <v>9255</v>
      </c>
      <c r="AE3216" s="57">
        <v>0</v>
      </c>
      <c r="AF3216" s="57">
        <v>0</v>
      </c>
      <c r="AG3216" s="57">
        <v>0</v>
      </c>
      <c r="AI3216"/>
      <c r="AJ3216"/>
    </row>
    <row r="3217" spans="1:36">
      <c r="A3217" s="56" t="s">
        <v>48</v>
      </c>
      <c r="B3217" s="56" t="s">
        <v>11412</v>
      </c>
      <c r="C3217" s="56">
        <v>2101010090</v>
      </c>
      <c r="D3217" s="56" t="s">
        <v>42</v>
      </c>
      <c r="E3217" s="56">
        <v>2101020090</v>
      </c>
      <c r="F3217" s="56">
        <v>5401010090</v>
      </c>
      <c r="G3217" s="56" t="s">
        <v>11428</v>
      </c>
      <c r="H3217" s="56">
        <v>400300</v>
      </c>
      <c r="I3217" s="56" t="s">
        <v>11430</v>
      </c>
      <c r="J3217" s="56" t="s">
        <v>9935</v>
      </c>
      <c r="K3217" s="56" t="s">
        <v>7863</v>
      </c>
      <c r="L3217" s="56" t="s">
        <v>7138</v>
      </c>
      <c r="M3217" s="73">
        <v>39072</v>
      </c>
      <c r="N3217" s="56"/>
      <c r="O3217" s="56"/>
      <c r="P3217" s="56" t="s">
        <v>167</v>
      </c>
      <c r="Q3217" s="56"/>
      <c r="R3217" s="56" t="s">
        <v>70</v>
      </c>
      <c r="S3217" s="56" t="s">
        <v>11415</v>
      </c>
      <c r="T3217" s="56" t="s">
        <v>7864</v>
      </c>
      <c r="U3217" s="57">
        <v>7455</v>
      </c>
      <c r="V3217" s="57">
        <v>-7082.25</v>
      </c>
      <c r="W3217" s="57">
        <v>372.75</v>
      </c>
      <c r="X3217" s="57">
        <v>0</v>
      </c>
      <c r="Y3217" s="73">
        <v>39072</v>
      </c>
      <c r="Z3217" s="57">
        <v>0</v>
      </c>
      <c r="AA3217" s="57">
        <v>0</v>
      </c>
      <c r="AB3217" s="57">
        <v>372.75</v>
      </c>
      <c r="AC3217" s="57">
        <v>0</v>
      </c>
      <c r="AD3217" s="56" t="s">
        <v>9255</v>
      </c>
      <c r="AE3217" s="57">
        <v>0</v>
      </c>
      <c r="AF3217" s="57">
        <v>0</v>
      </c>
      <c r="AG3217" s="57">
        <v>0</v>
      </c>
      <c r="AI3217"/>
      <c r="AJ3217"/>
    </row>
    <row r="3218" spans="1:36">
      <c r="A3218" s="56" t="s">
        <v>48</v>
      </c>
      <c r="B3218" s="56" t="s">
        <v>11412</v>
      </c>
      <c r="C3218" s="56">
        <v>2101010090</v>
      </c>
      <c r="D3218" s="56" t="s">
        <v>42</v>
      </c>
      <c r="E3218" s="56">
        <v>2101020090</v>
      </c>
      <c r="F3218" s="56">
        <v>5401010090</v>
      </c>
      <c r="G3218" s="56" t="s">
        <v>11428</v>
      </c>
      <c r="H3218" s="56">
        <v>400300</v>
      </c>
      <c r="I3218" s="56" t="s">
        <v>11430</v>
      </c>
      <c r="J3218" s="56" t="s">
        <v>9936</v>
      </c>
      <c r="K3218" s="56" t="s">
        <v>7865</v>
      </c>
      <c r="L3218" s="56" t="s">
        <v>7138</v>
      </c>
      <c r="M3218" s="73">
        <v>39207</v>
      </c>
      <c r="N3218" s="56"/>
      <c r="O3218" s="56"/>
      <c r="P3218" s="56" t="s">
        <v>167</v>
      </c>
      <c r="Q3218" s="56"/>
      <c r="R3218" s="56" t="s">
        <v>70</v>
      </c>
      <c r="S3218" s="56" t="s">
        <v>11415</v>
      </c>
      <c r="T3218" s="56" t="s">
        <v>7864</v>
      </c>
      <c r="U3218" s="57">
        <v>9600</v>
      </c>
      <c r="V3218" s="57">
        <v>-9120</v>
      </c>
      <c r="W3218" s="57">
        <v>480</v>
      </c>
      <c r="X3218" s="57">
        <v>0</v>
      </c>
      <c r="Y3218" s="73">
        <v>39207</v>
      </c>
      <c r="Z3218" s="57">
        <v>0</v>
      </c>
      <c r="AA3218" s="57">
        <v>0</v>
      </c>
      <c r="AB3218" s="57">
        <v>480</v>
      </c>
      <c r="AC3218" s="57">
        <v>0</v>
      </c>
      <c r="AD3218" s="56" t="s">
        <v>9255</v>
      </c>
      <c r="AE3218" s="57">
        <v>0</v>
      </c>
      <c r="AF3218" s="57">
        <v>0</v>
      </c>
      <c r="AG3218" s="57">
        <v>0</v>
      </c>
      <c r="AI3218"/>
      <c r="AJ3218"/>
    </row>
    <row r="3219" spans="1:36">
      <c r="A3219" s="56" t="s">
        <v>48</v>
      </c>
      <c r="B3219" s="56" t="s">
        <v>11412</v>
      </c>
      <c r="C3219" s="56">
        <v>2101010090</v>
      </c>
      <c r="D3219" s="56" t="s">
        <v>42</v>
      </c>
      <c r="E3219" s="56">
        <v>2101020090</v>
      </c>
      <c r="F3219" s="56">
        <v>5401010090</v>
      </c>
      <c r="G3219" s="56" t="s">
        <v>11428</v>
      </c>
      <c r="H3219" s="56">
        <v>400300</v>
      </c>
      <c r="I3219" s="56" t="s">
        <v>11430</v>
      </c>
      <c r="J3219" s="56" t="s">
        <v>9937</v>
      </c>
      <c r="K3219" s="56" t="s">
        <v>7866</v>
      </c>
      <c r="L3219" s="56" t="s">
        <v>7138</v>
      </c>
      <c r="M3219" s="73">
        <v>39227</v>
      </c>
      <c r="N3219" s="56"/>
      <c r="O3219" s="56"/>
      <c r="P3219" s="56" t="s">
        <v>167</v>
      </c>
      <c r="Q3219" s="56"/>
      <c r="R3219" s="56" t="s">
        <v>70</v>
      </c>
      <c r="S3219" s="56" t="s">
        <v>11415</v>
      </c>
      <c r="T3219" s="56" t="s">
        <v>7864</v>
      </c>
      <c r="U3219" s="57">
        <v>12359</v>
      </c>
      <c r="V3219" s="57">
        <v>-11741.05</v>
      </c>
      <c r="W3219" s="57">
        <v>617.95000000000005</v>
      </c>
      <c r="X3219" s="57">
        <v>0</v>
      </c>
      <c r="Y3219" s="73">
        <v>39227</v>
      </c>
      <c r="Z3219" s="57">
        <v>0</v>
      </c>
      <c r="AA3219" s="57">
        <v>0</v>
      </c>
      <c r="AB3219" s="57">
        <v>617.95000000000005</v>
      </c>
      <c r="AC3219" s="57">
        <v>0</v>
      </c>
      <c r="AD3219" s="56" t="s">
        <v>9255</v>
      </c>
      <c r="AE3219" s="57">
        <v>0</v>
      </c>
      <c r="AF3219" s="57">
        <v>0</v>
      </c>
      <c r="AG3219" s="57">
        <v>0</v>
      </c>
      <c r="AI3219"/>
      <c r="AJ3219"/>
    </row>
    <row r="3220" spans="1:36">
      <c r="A3220" s="56" t="s">
        <v>48</v>
      </c>
      <c r="B3220" s="56" t="s">
        <v>11412</v>
      </c>
      <c r="C3220" s="56">
        <v>2101010090</v>
      </c>
      <c r="D3220" s="56" t="s">
        <v>42</v>
      </c>
      <c r="E3220" s="56">
        <v>2101020090</v>
      </c>
      <c r="F3220" s="56">
        <v>5401010090</v>
      </c>
      <c r="G3220" s="56" t="s">
        <v>11428</v>
      </c>
      <c r="H3220" s="56">
        <v>400300</v>
      </c>
      <c r="I3220" s="56" t="s">
        <v>11430</v>
      </c>
      <c r="J3220" s="56" t="s">
        <v>9938</v>
      </c>
      <c r="K3220" s="56" t="s">
        <v>9109</v>
      </c>
      <c r="L3220" s="56" t="s">
        <v>7138</v>
      </c>
      <c r="M3220" s="73">
        <v>39442</v>
      </c>
      <c r="N3220" s="56"/>
      <c r="O3220" s="56"/>
      <c r="P3220" s="56" t="s">
        <v>167</v>
      </c>
      <c r="Q3220" s="56"/>
      <c r="R3220" s="56" t="s">
        <v>70</v>
      </c>
      <c r="S3220" s="56" t="s">
        <v>11415</v>
      </c>
      <c r="T3220" s="56" t="s">
        <v>7864</v>
      </c>
      <c r="U3220" s="57">
        <v>121400</v>
      </c>
      <c r="V3220" s="57">
        <v>-115330</v>
      </c>
      <c r="W3220" s="57">
        <v>6070</v>
      </c>
      <c r="X3220" s="57">
        <v>0</v>
      </c>
      <c r="Y3220" s="73">
        <v>39442</v>
      </c>
      <c r="Z3220" s="57">
        <v>0</v>
      </c>
      <c r="AA3220" s="57">
        <v>0</v>
      </c>
      <c r="AB3220" s="57">
        <v>6070</v>
      </c>
      <c r="AC3220" s="57">
        <v>0</v>
      </c>
      <c r="AD3220" s="56" t="s">
        <v>9255</v>
      </c>
      <c r="AE3220" s="57">
        <v>0</v>
      </c>
      <c r="AF3220" s="57">
        <v>0</v>
      </c>
      <c r="AG3220" s="57">
        <v>0</v>
      </c>
      <c r="AI3220"/>
      <c r="AJ3220"/>
    </row>
    <row r="3221" spans="1:36">
      <c r="A3221" s="56" t="s">
        <v>48</v>
      </c>
      <c r="B3221" s="56" t="s">
        <v>11412</v>
      </c>
      <c r="C3221" s="56">
        <v>2101010090</v>
      </c>
      <c r="D3221" s="56" t="s">
        <v>42</v>
      </c>
      <c r="E3221" s="56">
        <v>2101020090</v>
      </c>
      <c r="F3221" s="56">
        <v>5401010090</v>
      </c>
      <c r="G3221" s="56" t="s">
        <v>11428</v>
      </c>
      <c r="H3221" s="56">
        <v>400300</v>
      </c>
      <c r="I3221" s="56" t="s">
        <v>11430</v>
      </c>
      <c r="J3221" s="56" t="s">
        <v>9939</v>
      </c>
      <c r="K3221" s="56" t="s">
        <v>7867</v>
      </c>
      <c r="L3221" s="56" t="s">
        <v>7138</v>
      </c>
      <c r="M3221" s="73">
        <v>39462</v>
      </c>
      <c r="N3221" s="56"/>
      <c r="O3221" s="56"/>
      <c r="P3221" s="56" t="s">
        <v>167</v>
      </c>
      <c r="Q3221" s="56"/>
      <c r="R3221" s="56" t="s">
        <v>70</v>
      </c>
      <c r="S3221" s="56" t="s">
        <v>11415</v>
      </c>
      <c r="T3221" s="56" t="s">
        <v>7864</v>
      </c>
      <c r="U3221" s="57">
        <v>41000</v>
      </c>
      <c r="V3221" s="57">
        <v>-38950</v>
      </c>
      <c r="W3221" s="57">
        <v>2050</v>
      </c>
      <c r="X3221" s="57">
        <v>0</v>
      </c>
      <c r="Y3221" s="73">
        <v>39462</v>
      </c>
      <c r="Z3221" s="57">
        <v>0</v>
      </c>
      <c r="AA3221" s="57">
        <v>0</v>
      </c>
      <c r="AB3221" s="57">
        <v>2050</v>
      </c>
      <c r="AC3221" s="57">
        <v>0</v>
      </c>
      <c r="AD3221" s="56" t="s">
        <v>9255</v>
      </c>
      <c r="AE3221" s="57">
        <v>0</v>
      </c>
      <c r="AF3221" s="57">
        <v>0</v>
      </c>
      <c r="AG3221" s="57">
        <v>0</v>
      </c>
      <c r="AI3221"/>
      <c r="AJ3221"/>
    </row>
    <row r="3222" spans="1:36">
      <c r="A3222" s="56" t="s">
        <v>48</v>
      </c>
      <c r="B3222" s="56" t="s">
        <v>11412</v>
      </c>
      <c r="C3222" s="56">
        <v>2101010090</v>
      </c>
      <c r="D3222" s="56" t="s">
        <v>42</v>
      </c>
      <c r="E3222" s="56">
        <v>2101020090</v>
      </c>
      <c r="F3222" s="56">
        <v>5401010090</v>
      </c>
      <c r="G3222" s="56" t="s">
        <v>11428</v>
      </c>
      <c r="H3222" s="56">
        <v>400300</v>
      </c>
      <c r="I3222" s="56" t="s">
        <v>11430</v>
      </c>
      <c r="J3222" s="56" t="s">
        <v>9940</v>
      </c>
      <c r="K3222" s="56" t="s">
        <v>7868</v>
      </c>
      <c r="L3222" s="56" t="s">
        <v>7138</v>
      </c>
      <c r="M3222" s="73">
        <v>39588</v>
      </c>
      <c r="N3222" s="56"/>
      <c r="O3222" s="56"/>
      <c r="P3222" s="56" t="s">
        <v>167</v>
      </c>
      <c r="Q3222" s="56"/>
      <c r="R3222" s="56" t="s">
        <v>70</v>
      </c>
      <c r="S3222" s="56" t="s">
        <v>11415</v>
      </c>
      <c r="T3222" s="56" t="s">
        <v>7864</v>
      </c>
      <c r="U3222" s="57">
        <v>23000</v>
      </c>
      <c r="V3222" s="57">
        <v>-21850</v>
      </c>
      <c r="W3222" s="57">
        <v>1150</v>
      </c>
      <c r="X3222" s="57">
        <v>0</v>
      </c>
      <c r="Y3222" s="73">
        <v>39588</v>
      </c>
      <c r="Z3222" s="57">
        <v>0</v>
      </c>
      <c r="AA3222" s="57">
        <v>0</v>
      </c>
      <c r="AB3222" s="57">
        <v>1150</v>
      </c>
      <c r="AC3222" s="57">
        <v>0</v>
      </c>
      <c r="AD3222" s="56" t="s">
        <v>9255</v>
      </c>
      <c r="AE3222" s="57">
        <v>0</v>
      </c>
      <c r="AF3222" s="57">
        <v>0</v>
      </c>
      <c r="AG3222" s="57">
        <v>0</v>
      </c>
      <c r="AI3222"/>
      <c r="AJ3222"/>
    </row>
    <row r="3223" spans="1:36">
      <c r="A3223" s="56" t="s">
        <v>48</v>
      </c>
      <c r="B3223" s="56" t="s">
        <v>11412</v>
      </c>
      <c r="C3223" s="56">
        <v>2101010090</v>
      </c>
      <c r="D3223" s="56" t="s">
        <v>42</v>
      </c>
      <c r="E3223" s="56">
        <v>2101020090</v>
      </c>
      <c r="F3223" s="56">
        <v>5401010090</v>
      </c>
      <c r="G3223" s="56" t="s">
        <v>11428</v>
      </c>
      <c r="H3223" s="56">
        <v>400300</v>
      </c>
      <c r="I3223" s="56" t="s">
        <v>11430</v>
      </c>
      <c r="J3223" s="56" t="s">
        <v>9941</v>
      </c>
      <c r="K3223" s="56" t="s">
        <v>7869</v>
      </c>
      <c r="L3223" s="56" t="s">
        <v>7138</v>
      </c>
      <c r="M3223" s="73">
        <v>39798</v>
      </c>
      <c r="N3223" s="56"/>
      <c r="O3223" s="56"/>
      <c r="P3223" s="56" t="s">
        <v>167</v>
      </c>
      <c r="Q3223" s="56"/>
      <c r="R3223" s="56" t="s">
        <v>70</v>
      </c>
      <c r="S3223" s="56" t="s">
        <v>11415</v>
      </c>
      <c r="T3223" s="56" t="s">
        <v>7864</v>
      </c>
      <c r="U3223" s="57">
        <v>20700</v>
      </c>
      <c r="V3223" s="57">
        <v>-19665</v>
      </c>
      <c r="W3223" s="57">
        <v>1035</v>
      </c>
      <c r="X3223" s="57">
        <v>0</v>
      </c>
      <c r="Y3223" s="73">
        <v>39798</v>
      </c>
      <c r="Z3223" s="57">
        <v>0</v>
      </c>
      <c r="AA3223" s="57">
        <v>0</v>
      </c>
      <c r="AB3223" s="57">
        <v>1035</v>
      </c>
      <c r="AC3223" s="57">
        <v>0</v>
      </c>
      <c r="AD3223" s="56" t="s">
        <v>9255</v>
      </c>
      <c r="AE3223" s="57">
        <v>0</v>
      </c>
      <c r="AF3223" s="57">
        <v>0</v>
      </c>
      <c r="AG3223" s="57">
        <v>0</v>
      </c>
      <c r="AI3223"/>
      <c r="AJ3223"/>
    </row>
    <row r="3224" spans="1:36">
      <c r="A3224" s="56" t="s">
        <v>48</v>
      </c>
      <c r="B3224" s="56" t="s">
        <v>11412</v>
      </c>
      <c r="C3224" s="56">
        <v>2101010090</v>
      </c>
      <c r="D3224" s="56" t="s">
        <v>42</v>
      </c>
      <c r="E3224" s="56">
        <v>2101020090</v>
      </c>
      <c r="F3224" s="56">
        <v>5401010090</v>
      </c>
      <c r="G3224" s="56" t="s">
        <v>11428</v>
      </c>
      <c r="H3224" s="56">
        <v>400300</v>
      </c>
      <c r="I3224" s="56" t="s">
        <v>11430</v>
      </c>
      <c r="J3224" s="56" t="s">
        <v>9942</v>
      </c>
      <c r="K3224" s="56" t="s">
        <v>7870</v>
      </c>
      <c r="L3224" s="56" t="s">
        <v>7138</v>
      </c>
      <c r="M3224" s="73">
        <v>39746</v>
      </c>
      <c r="N3224" s="56"/>
      <c r="O3224" s="56"/>
      <c r="P3224" s="56" t="s">
        <v>167</v>
      </c>
      <c r="Q3224" s="56"/>
      <c r="R3224" s="56" t="s">
        <v>70</v>
      </c>
      <c r="S3224" s="56" t="s">
        <v>11415</v>
      </c>
      <c r="T3224" s="56" t="s">
        <v>7864</v>
      </c>
      <c r="U3224" s="57">
        <v>33700</v>
      </c>
      <c r="V3224" s="57">
        <v>-32015</v>
      </c>
      <c r="W3224" s="57">
        <v>1685</v>
      </c>
      <c r="X3224" s="57">
        <v>0</v>
      </c>
      <c r="Y3224" s="73">
        <v>39746</v>
      </c>
      <c r="Z3224" s="57">
        <v>0</v>
      </c>
      <c r="AA3224" s="57">
        <v>0</v>
      </c>
      <c r="AB3224" s="57">
        <v>1685</v>
      </c>
      <c r="AC3224" s="57">
        <v>0</v>
      </c>
      <c r="AD3224" s="56" t="s">
        <v>9255</v>
      </c>
      <c r="AE3224" s="57">
        <v>0</v>
      </c>
      <c r="AF3224" s="57">
        <v>0</v>
      </c>
      <c r="AG3224" s="57">
        <v>0</v>
      </c>
      <c r="AI3224"/>
      <c r="AJ3224"/>
    </row>
    <row r="3225" spans="1:36">
      <c r="A3225" s="56" t="s">
        <v>48</v>
      </c>
      <c r="B3225" s="56" t="s">
        <v>11412</v>
      </c>
      <c r="C3225" s="56">
        <v>2101010090</v>
      </c>
      <c r="D3225" s="56" t="s">
        <v>42</v>
      </c>
      <c r="E3225" s="56">
        <v>2101020090</v>
      </c>
      <c r="F3225" s="56">
        <v>5401010090</v>
      </c>
      <c r="G3225" s="56" t="s">
        <v>11428</v>
      </c>
      <c r="H3225" s="56">
        <v>400300</v>
      </c>
      <c r="I3225" s="56" t="s">
        <v>11430</v>
      </c>
      <c r="J3225" s="56" t="s">
        <v>9943</v>
      </c>
      <c r="K3225" s="56" t="s">
        <v>7871</v>
      </c>
      <c r="L3225" s="56" t="s">
        <v>7138</v>
      </c>
      <c r="M3225" s="73">
        <v>39568</v>
      </c>
      <c r="N3225" s="56"/>
      <c r="O3225" s="56"/>
      <c r="P3225" s="56" t="s">
        <v>167</v>
      </c>
      <c r="Q3225" s="56"/>
      <c r="R3225" s="56" t="s">
        <v>70</v>
      </c>
      <c r="S3225" s="56" t="s">
        <v>11415</v>
      </c>
      <c r="T3225" s="56" t="s">
        <v>7864</v>
      </c>
      <c r="U3225" s="57">
        <v>9250</v>
      </c>
      <c r="V3225" s="57">
        <v>-8787.5</v>
      </c>
      <c r="W3225" s="57">
        <v>462.5</v>
      </c>
      <c r="X3225" s="57">
        <v>0</v>
      </c>
      <c r="Y3225" s="73">
        <v>39568</v>
      </c>
      <c r="Z3225" s="57">
        <v>0</v>
      </c>
      <c r="AA3225" s="57">
        <v>0</v>
      </c>
      <c r="AB3225" s="57">
        <v>462.5</v>
      </c>
      <c r="AC3225" s="57">
        <v>0</v>
      </c>
      <c r="AD3225" s="56" t="s">
        <v>9255</v>
      </c>
      <c r="AE3225" s="57">
        <v>0</v>
      </c>
      <c r="AF3225" s="57">
        <v>0</v>
      </c>
      <c r="AG3225" s="57">
        <v>0</v>
      </c>
      <c r="AI3225"/>
      <c r="AJ3225"/>
    </row>
    <row r="3226" spans="1:36">
      <c r="A3226" s="56" t="s">
        <v>48</v>
      </c>
      <c r="B3226" s="56" t="s">
        <v>11412</v>
      </c>
      <c r="C3226" s="56">
        <v>2101010090</v>
      </c>
      <c r="D3226" s="56" t="s">
        <v>42</v>
      </c>
      <c r="E3226" s="56">
        <v>2101020090</v>
      </c>
      <c r="F3226" s="56">
        <v>5401010090</v>
      </c>
      <c r="G3226" s="56" t="s">
        <v>11428</v>
      </c>
      <c r="H3226" s="56">
        <v>400300</v>
      </c>
      <c r="I3226" s="56" t="s">
        <v>11430</v>
      </c>
      <c r="J3226" s="56" t="s">
        <v>9944</v>
      </c>
      <c r="K3226" s="56" t="s">
        <v>11642</v>
      </c>
      <c r="L3226" s="56" t="s">
        <v>7138</v>
      </c>
      <c r="M3226" s="73">
        <v>39857</v>
      </c>
      <c r="N3226" s="56"/>
      <c r="O3226" s="56"/>
      <c r="P3226" s="56" t="s">
        <v>167</v>
      </c>
      <c r="Q3226" s="56"/>
      <c r="R3226" s="56" t="s">
        <v>70</v>
      </c>
      <c r="S3226" s="56" t="s">
        <v>11415</v>
      </c>
      <c r="T3226" s="56" t="s">
        <v>7864</v>
      </c>
      <c r="U3226" s="57">
        <v>574266</v>
      </c>
      <c r="V3226" s="57">
        <v>-545552.69999999995</v>
      </c>
      <c r="W3226" s="57">
        <v>28713.3</v>
      </c>
      <c r="X3226" s="57">
        <v>0</v>
      </c>
      <c r="Y3226" s="73">
        <v>39857</v>
      </c>
      <c r="Z3226" s="57">
        <v>0</v>
      </c>
      <c r="AA3226" s="57">
        <v>0</v>
      </c>
      <c r="AB3226" s="57">
        <v>28713.3</v>
      </c>
      <c r="AC3226" s="57">
        <v>0</v>
      </c>
      <c r="AD3226" s="56" t="s">
        <v>9255</v>
      </c>
      <c r="AE3226" s="57">
        <v>0</v>
      </c>
      <c r="AF3226" s="57">
        <v>0</v>
      </c>
      <c r="AG3226" s="57">
        <v>0</v>
      </c>
      <c r="AI3226"/>
      <c r="AJ3226"/>
    </row>
    <row r="3227" spans="1:36">
      <c r="A3227" s="56" t="s">
        <v>48</v>
      </c>
      <c r="B3227" s="56" t="s">
        <v>11412</v>
      </c>
      <c r="C3227" s="56">
        <v>2101010090</v>
      </c>
      <c r="D3227" s="56" t="s">
        <v>42</v>
      </c>
      <c r="E3227" s="56">
        <v>2101020090</v>
      </c>
      <c r="F3227" s="56">
        <v>5401010090</v>
      </c>
      <c r="G3227" s="56" t="s">
        <v>11428</v>
      </c>
      <c r="H3227" s="56">
        <v>400300</v>
      </c>
      <c r="I3227" s="56" t="s">
        <v>11430</v>
      </c>
      <c r="J3227" s="56" t="s">
        <v>9945</v>
      </c>
      <c r="K3227" s="56" t="s">
        <v>7872</v>
      </c>
      <c r="L3227" s="56" t="s">
        <v>7138</v>
      </c>
      <c r="M3227" s="73">
        <v>39539</v>
      </c>
      <c r="N3227" s="56"/>
      <c r="O3227" s="56"/>
      <c r="P3227" s="56" t="s">
        <v>167</v>
      </c>
      <c r="Q3227" s="56"/>
      <c r="R3227" s="56" t="s">
        <v>70</v>
      </c>
      <c r="S3227" s="56" t="s">
        <v>11415</v>
      </c>
      <c r="T3227" s="56" t="s">
        <v>7864</v>
      </c>
      <c r="U3227" s="57">
        <v>50960</v>
      </c>
      <c r="V3227" s="57">
        <v>-48412</v>
      </c>
      <c r="W3227" s="57">
        <v>2548</v>
      </c>
      <c r="X3227" s="57">
        <v>0</v>
      </c>
      <c r="Y3227" s="73">
        <v>39539</v>
      </c>
      <c r="Z3227" s="57">
        <v>0</v>
      </c>
      <c r="AA3227" s="57">
        <v>0</v>
      </c>
      <c r="AB3227" s="57">
        <v>2548</v>
      </c>
      <c r="AC3227" s="57">
        <v>0</v>
      </c>
      <c r="AD3227" s="56" t="s">
        <v>9255</v>
      </c>
      <c r="AE3227" s="57">
        <v>0</v>
      </c>
      <c r="AF3227" s="57">
        <v>0</v>
      </c>
      <c r="AG3227" s="57">
        <v>0</v>
      </c>
      <c r="AI3227"/>
      <c r="AJ3227"/>
    </row>
    <row r="3228" spans="1:36">
      <c r="A3228" s="56" t="s">
        <v>48</v>
      </c>
      <c r="B3228" s="56" t="s">
        <v>11412</v>
      </c>
      <c r="C3228" s="56">
        <v>2101010090</v>
      </c>
      <c r="D3228" s="56" t="s">
        <v>42</v>
      </c>
      <c r="E3228" s="56">
        <v>2101020090</v>
      </c>
      <c r="F3228" s="56">
        <v>5401010090</v>
      </c>
      <c r="G3228" s="56" t="s">
        <v>11428</v>
      </c>
      <c r="H3228" s="56">
        <v>400300</v>
      </c>
      <c r="I3228" s="56" t="s">
        <v>11430</v>
      </c>
      <c r="J3228" s="56" t="s">
        <v>9946</v>
      </c>
      <c r="K3228" s="56" t="s">
        <v>7873</v>
      </c>
      <c r="L3228" s="56" t="s">
        <v>7138</v>
      </c>
      <c r="M3228" s="73">
        <v>39539</v>
      </c>
      <c r="N3228" s="56"/>
      <c r="O3228" s="56"/>
      <c r="P3228" s="56" t="s">
        <v>167</v>
      </c>
      <c r="Q3228" s="56"/>
      <c r="R3228" s="56" t="s">
        <v>70</v>
      </c>
      <c r="S3228" s="56" t="s">
        <v>11415</v>
      </c>
      <c r="T3228" s="56" t="s">
        <v>7864</v>
      </c>
      <c r="U3228" s="57">
        <v>94436</v>
      </c>
      <c r="V3228" s="57">
        <v>-89714.2</v>
      </c>
      <c r="W3228" s="57">
        <v>4721.8</v>
      </c>
      <c r="X3228" s="57">
        <v>0</v>
      </c>
      <c r="Y3228" s="73">
        <v>39539</v>
      </c>
      <c r="Z3228" s="57">
        <v>0</v>
      </c>
      <c r="AA3228" s="57">
        <v>0</v>
      </c>
      <c r="AB3228" s="57">
        <v>4721.8</v>
      </c>
      <c r="AC3228" s="57">
        <v>0</v>
      </c>
      <c r="AD3228" s="56" t="s">
        <v>9255</v>
      </c>
      <c r="AE3228" s="57">
        <v>0</v>
      </c>
      <c r="AF3228" s="57">
        <v>0</v>
      </c>
      <c r="AG3228" s="57">
        <v>0</v>
      </c>
      <c r="AI3228"/>
      <c r="AJ3228"/>
    </row>
    <row r="3229" spans="1:36">
      <c r="A3229" s="56" t="s">
        <v>48</v>
      </c>
      <c r="B3229" s="56" t="s">
        <v>11412</v>
      </c>
      <c r="C3229" s="56">
        <v>2101010090</v>
      </c>
      <c r="D3229" s="56" t="s">
        <v>42</v>
      </c>
      <c r="E3229" s="56">
        <v>2101020090</v>
      </c>
      <c r="F3229" s="56">
        <v>5401010090</v>
      </c>
      <c r="G3229" s="56" t="s">
        <v>11428</v>
      </c>
      <c r="H3229" s="56">
        <v>400300</v>
      </c>
      <c r="I3229" s="56" t="s">
        <v>11430</v>
      </c>
      <c r="J3229" s="56" t="s">
        <v>9947</v>
      </c>
      <c r="K3229" s="56" t="s">
        <v>7874</v>
      </c>
      <c r="L3229" s="56" t="s">
        <v>7138</v>
      </c>
      <c r="M3229" s="73">
        <v>40276</v>
      </c>
      <c r="N3229" s="56"/>
      <c r="O3229" s="56"/>
      <c r="P3229" s="56" t="s">
        <v>167</v>
      </c>
      <c r="Q3229" s="56"/>
      <c r="R3229" s="56" t="s">
        <v>70</v>
      </c>
      <c r="S3229" s="56" t="s">
        <v>11415</v>
      </c>
      <c r="T3229" s="56" t="s">
        <v>7864</v>
      </c>
      <c r="U3229" s="57">
        <v>14008</v>
      </c>
      <c r="V3229" s="57">
        <v>-13307.6</v>
      </c>
      <c r="W3229" s="57">
        <v>700.4</v>
      </c>
      <c r="X3229" s="57">
        <v>0</v>
      </c>
      <c r="Y3229" s="73">
        <v>40276</v>
      </c>
      <c r="Z3229" s="57">
        <v>0</v>
      </c>
      <c r="AA3229" s="57">
        <v>0</v>
      </c>
      <c r="AB3229" s="57">
        <v>700.4</v>
      </c>
      <c r="AC3229" s="57">
        <v>0</v>
      </c>
      <c r="AD3229" s="56" t="s">
        <v>9255</v>
      </c>
      <c r="AE3229" s="57">
        <v>0</v>
      </c>
      <c r="AF3229" s="57">
        <v>0</v>
      </c>
      <c r="AG3229" s="57">
        <v>0</v>
      </c>
      <c r="AI3229"/>
      <c r="AJ3229"/>
    </row>
    <row r="3230" spans="1:36">
      <c r="A3230" s="56" t="s">
        <v>48</v>
      </c>
      <c r="B3230" s="56" t="s">
        <v>11412</v>
      </c>
      <c r="C3230" s="56">
        <v>2101010090</v>
      </c>
      <c r="D3230" s="56" t="s">
        <v>42</v>
      </c>
      <c r="E3230" s="56">
        <v>2101020090</v>
      </c>
      <c r="F3230" s="56">
        <v>5401010090</v>
      </c>
      <c r="G3230" s="56" t="s">
        <v>11428</v>
      </c>
      <c r="H3230" s="56">
        <v>400300</v>
      </c>
      <c r="I3230" s="56" t="s">
        <v>11430</v>
      </c>
      <c r="J3230" s="56" t="s">
        <v>9948</v>
      </c>
      <c r="K3230" s="56" t="s">
        <v>11643</v>
      </c>
      <c r="L3230" s="56" t="s">
        <v>7138</v>
      </c>
      <c r="M3230" s="73">
        <v>40335</v>
      </c>
      <c r="N3230" s="56"/>
      <c r="O3230" s="56"/>
      <c r="P3230" s="56" t="s">
        <v>167</v>
      </c>
      <c r="Q3230" s="56"/>
      <c r="R3230" s="56" t="s">
        <v>70</v>
      </c>
      <c r="S3230" s="56" t="s">
        <v>11415</v>
      </c>
      <c r="T3230" s="56" t="s">
        <v>7864</v>
      </c>
      <c r="U3230" s="57">
        <v>20311</v>
      </c>
      <c r="V3230" s="57">
        <v>-19295.45</v>
      </c>
      <c r="W3230" s="57">
        <v>1015.55</v>
      </c>
      <c r="X3230" s="57">
        <v>0</v>
      </c>
      <c r="Y3230" s="73">
        <v>40335</v>
      </c>
      <c r="Z3230" s="57">
        <v>0</v>
      </c>
      <c r="AA3230" s="57">
        <v>0</v>
      </c>
      <c r="AB3230" s="57">
        <v>1015.55</v>
      </c>
      <c r="AC3230" s="57">
        <v>0</v>
      </c>
      <c r="AD3230" s="56" t="s">
        <v>9255</v>
      </c>
      <c r="AE3230" s="57">
        <v>0</v>
      </c>
      <c r="AF3230" s="57">
        <v>0</v>
      </c>
      <c r="AG3230" s="57">
        <v>0</v>
      </c>
      <c r="AI3230"/>
      <c r="AJ3230"/>
    </row>
    <row r="3231" spans="1:36">
      <c r="A3231" s="56" t="s">
        <v>48</v>
      </c>
      <c r="B3231" s="56" t="s">
        <v>11412</v>
      </c>
      <c r="C3231" s="56">
        <v>2101010090</v>
      </c>
      <c r="D3231" s="56" t="s">
        <v>42</v>
      </c>
      <c r="E3231" s="56">
        <v>2101020090</v>
      </c>
      <c r="F3231" s="56">
        <v>5401010090</v>
      </c>
      <c r="G3231" s="56" t="s">
        <v>11428</v>
      </c>
      <c r="H3231" s="56">
        <v>400300</v>
      </c>
      <c r="I3231" s="56" t="s">
        <v>11430</v>
      </c>
      <c r="J3231" s="56" t="s">
        <v>9949</v>
      </c>
      <c r="K3231" s="56" t="s">
        <v>9110</v>
      </c>
      <c r="L3231" s="56" t="s">
        <v>7138</v>
      </c>
      <c r="M3231" s="73">
        <v>40317</v>
      </c>
      <c r="N3231" s="56"/>
      <c r="O3231" s="56"/>
      <c r="P3231" s="56" t="s">
        <v>167</v>
      </c>
      <c r="Q3231" s="56"/>
      <c r="R3231" s="56" t="s">
        <v>70</v>
      </c>
      <c r="S3231" s="56" t="s">
        <v>11415</v>
      </c>
      <c r="T3231" s="56" t="s">
        <v>7864</v>
      </c>
      <c r="U3231" s="57">
        <v>21600</v>
      </c>
      <c r="V3231" s="57">
        <v>-20520</v>
      </c>
      <c r="W3231" s="57">
        <v>1080</v>
      </c>
      <c r="X3231" s="57">
        <v>0</v>
      </c>
      <c r="Y3231" s="73">
        <v>40317</v>
      </c>
      <c r="Z3231" s="57">
        <v>0</v>
      </c>
      <c r="AA3231" s="57">
        <v>0</v>
      </c>
      <c r="AB3231" s="57">
        <v>1080</v>
      </c>
      <c r="AC3231" s="57">
        <v>0</v>
      </c>
      <c r="AD3231" s="56" t="s">
        <v>9255</v>
      </c>
      <c r="AE3231" s="57">
        <v>0</v>
      </c>
      <c r="AF3231" s="57">
        <v>0</v>
      </c>
      <c r="AG3231" s="57">
        <v>0</v>
      </c>
      <c r="AI3231"/>
      <c r="AJ3231"/>
    </row>
    <row r="3232" spans="1:36">
      <c r="A3232" s="56" t="s">
        <v>48</v>
      </c>
      <c r="B3232" s="56" t="s">
        <v>11412</v>
      </c>
      <c r="C3232" s="56">
        <v>2101010090</v>
      </c>
      <c r="D3232" s="56" t="s">
        <v>42</v>
      </c>
      <c r="E3232" s="56">
        <v>2101020090</v>
      </c>
      <c r="F3232" s="56">
        <v>5401010090</v>
      </c>
      <c r="G3232" s="56" t="s">
        <v>11428</v>
      </c>
      <c r="H3232" s="56">
        <v>400300</v>
      </c>
      <c r="I3232" s="56" t="s">
        <v>11430</v>
      </c>
      <c r="J3232" s="56" t="s">
        <v>9950</v>
      </c>
      <c r="K3232" s="56" t="s">
        <v>7875</v>
      </c>
      <c r="L3232" s="56" t="s">
        <v>7138</v>
      </c>
      <c r="M3232" s="73">
        <v>40379</v>
      </c>
      <c r="N3232" s="56"/>
      <c r="O3232" s="56"/>
      <c r="P3232" s="56" t="s">
        <v>167</v>
      </c>
      <c r="Q3232" s="56"/>
      <c r="R3232" s="56" t="s">
        <v>70</v>
      </c>
      <c r="S3232" s="56" t="s">
        <v>11415</v>
      </c>
      <c r="T3232" s="56" t="s">
        <v>7864</v>
      </c>
      <c r="U3232" s="57">
        <v>5750</v>
      </c>
      <c r="V3232" s="57">
        <v>-5462.5</v>
      </c>
      <c r="W3232" s="57">
        <v>287.5</v>
      </c>
      <c r="X3232" s="57">
        <v>0</v>
      </c>
      <c r="Y3232" s="73">
        <v>40379</v>
      </c>
      <c r="Z3232" s="57">
        <v>0</v>
      </c>
      <c r="AA3232" s="57">
        <v>0</v>
      </c>
      <c r="AB3232" s="57">
        <v>287.5</v>
      </c>
      <c r="AC3232" s="57">
        <v>0</v>
      </c>
      <c r="AD3232" s="56" t="s">
        <v>9255</v>
      </c>
      <c r="AE3232" s="57">
        <v>0</v>
      </c>
      <c r="AF3232" s="57">
        <v>0</v>
      </c>
      <c r="AG3232" s="57">
        <v>0</v>
      </c>
      <c r="AI3232"/>
      <c r="AJ3232"/>
    </row>
    <row r="3233" spans="1:36">
      <c r="A3233" s="56" t="s">
        <v>48</v>
      </c>
      <c r="B3233" s="56" t="s">
        <v>11412</v>
      </c>
      <c r="C3233" s="56">
        <v>2101010090</v>
      </c>
      <c r="D3233" s="56" t="s">
        <v>42</v>
      </c>
      <c r="E3233" s="56">
        <v>2101020090</v>
      </c>
      <c r="F3233" s="56">
        <v>5401010090</v>
      </c>
      <c r="G3233" s="56" t="s">
        <v>11428</v>
      </c>
      <c r="H3233" s="56">
        <v>400300</v>
      </c>
      <c r="I3233" s="56" t="s">
        <v>11430</v>
      </c>
      <c r="J3233" s="56" t="s">
        <v>9951</v>
      </c>
      <c r="K3233" s="56" t="s">
        <v>7876</v>
      </c>
      <c r="L3233" s="56" t="s">
        <v>7138</v>
      </c>
      <c r="M3233" s="73">
        <v>40689</v>
      </c>
      <c r="N3233" s="56"/>
      <c r="O3233" s="56"/>
      <c r="P3233" s="56" t="s">
        <v>167</v>
      </c>
      <c r="Q3233" s="56"/>
      <c r="R3233" s="56" t="s">
        <v>70</v>
      </c>
      <c r="S3233" s="56" t="s">
        <v>11415</v>
      </c>
      <c r="T3233" s="56" t="s">
        <v>7864</v>
      </c>
      <c r="U3233" s="57">
        <v>50196</v>
      </c>
      <c r="V3233" s="57">
        <v>-47686.2</v>
      </c>
      <c r="W3233" s="57">
        <v>2509.8000000000002</v>
      </c>
      <c r="X3233" s="57">
        <v>0</v>
      </c>
      <c r="Y3233" s="73">
        <v>40689</v>
      </c>
      <c r="Z3233" s="57">
        <v>0</v>
      </c>
      <c r="AA3233" s="57">
        <v>0</v>
      </c>
      <c r="AB3233" s="57">
        <v>2509.8000000000002</v>
      </c>
      <c r="AC3233" s="57">
        <v>0</v>
      </c>
      <c r="AD3233" s="56" t="s">
        <v>9255</v>
      </c>
      <c r="AE3233" s="57">
        <v>0</v>
      </c>
      <c r="AF3233" s="57">
        <v>0</v>
      </c>
      <c r="AG3233" s="57">
        <v>0</v>
      </c>
      <c r="AI3233"/>
      <c r="AJ3233"/>
    </row>
    <row r="3234" spans="1:36">
      <c r="A3234" s="56" t="s">
        <v>48</v>
      </c>
      <c r="B3234" s="56" t="s">
        <v>11412</v>
      </c>
      <c r="C3234" s="56">
        <v>2101010090</v>
      </c>
      <c r="D3234" s="56" t="s">
        <v>42</v>
      </c>
      <c r="E3234" s="56">
        <v>2101020090</v>
      </c>
      <c r="F3234" s="56">
        <v>5401010090</v>
      </c>
      <c r="G3234" s="56" t="s">
        <v>11428</v>
      </c>
      <c r="H3234" s="56">
        <v>400300</v>
      </c>
      <c r="I3234" s="56" t="s">
        <v>11430</v>
      </c>
      <c r="J3234" s="56" t="s">
        <v>9952</v>
      </c>
      <c r="K3234" s="56" t="s">
        <v>7305</v>
      </c>
      <c r="L3234" s="56" t="s">
        <v>7138</v>
      </c>
      <c r="M3234" s="73">
        <v>40916</v>
      </c>
      <c r="N3234" s="56"/>
      <c r="O3234" s="56"/>
      <c r="P3234" s="56" t="s">
        <v>167</v>
      </c>
      <c r="Q3234" s="56"/>
      <c r="R3234" s="56" t="s">
        <v>70</v>
      </c>
      <c r="S3234" s="56" t="s">
        <v>11415</v>
      </c>
      <c r="T3234" s="56" t="s">
        <v>7864</v>
      </c>
      <c r="U3234" s="57">
        <v>31314</v>
      </c>
      <c r="V3234" s="57">
        <v>-29748.3</v>
      </c>
      <c r="W3234" s="57">
        <v>1565.7</v>
      </c>
      <c r="X3234" s="57">
        <v>0</v>
      </c>
      <c r="Y3234" s="73">
        <v>40916</v>
      </c>
      <c r="Z3234" s="57">
        <v>0</v>
      </c>
      <c r="AA3234" s="57">
        <v>0</v>
      </c>
      <c r="AB3234" s="57">
        <v>1565.7</v>
      </c>
      <c r="AC3234" s="57">
        <v>0</v>
      </c>
      <c r="AD3234" s="56" t="s">
        <v>9255</v>
      </c>
      <c r="AE3234" s="57">
        <v>0</v>
      </c>
      <c r="AF3234" s="57">
        <v>0</v>
      </c>
      <c r="AG3234" s="57">
        <v>0</v>
      </c>
      <c r="AI3234"/>
      <c r="AJ3234"/>
    </row>
    <row r="3235" spans="1:36">
      <c r="A3235" s="56" t="s">
        <v>48</v>
      </c>
      <c r="B3235" s="56" t="s">
        <v>11412</v>
      </c>
      <c r="C3235" s="56">
        <v>2101010090</v>
      </c>
      <c r="D3235" s="56" t="s">
        <v>42</v>
      </c>
      <c r="E3235" s="56">
        <v>2101020090</v>
      </c>
      <c r="F3235" s="56">
        <v>5401010090</v>
      </c>
      <c r="G3235" s="56" t="s">
        <v>11428</v>
      </c>
      <c r="H3235" s="56">
        <v>400300</v>
      </c>
      <c r="I3235" s="56" t="s">
        <v>11430</v>
      </c>
      <c r="J3235" s="56" t="s">
        <v>9953</v>
      </c>
      <c r="K3235" s="56" t="s">
        <v>7877</v>
      </c>
      <c r="L3235" s="56" t="s">
        <v>7138</v>
      </c>
      <c r="M3235" s="73">
        <v>40858</v>
      </c>
      <c r="N3235" s="56"/>
      <c r="O3235" s="56"/>
      <c r="P3235" s="56" t="s">
        <v>167</v>
      </c>
      <c r="Q3235" s="56"/>
      <c r="R3235" s="56" t="s">
        <v>70</v>
      </c>
      <c r="S3235" s="56" t="s">
        <v>11415</v>
      </c>
      <c r="T3235" s="56" t="s">
        <v>7864</v>
      </c>
      <c r="U3235" s="57">
        <v>697849</v>
      </c>
      <c r="V3235" s="57">
        <v>-662956.55000000005</v>
      </c>
      <c r="W3235" s="57">
        <v>34892.449999999997</v>
      </c>
      <c r="X3235" s="57">
        <v>0</v>
      </c>
      <c r="Y3235" s="73">
        <v>40858</v>
      </c>
      <c r="Z3235" s="57">
        <v>0</v>
      </c>
      <c r="AA3235" s="57">
        <v>0</v>
      </c>
      <c r="AB3235" s="57">
        <v>34892.449999999997</v>
      </c>
      <c r="AC3235" s="57">
        <v>0</v>
      </c>
      <c r="AD3235" s="56" t="s">
        <v>9255</v>
      </c>
      <c r="AE3235" s="57">
        <v>0</v>
      </c>
      <c r="AF3235" s="57">
        <v>0</v>
      </c>
      <c r="AG3235" s="57">
        <v>0</v>
      </c>
      <c r="AI3235"/>
      <c r="AJ3235"/>
    </row>
    <row r="3236" spans="1:36">
      <c r="A3236" s="56" t="s">
        <v>50</v>
      </c>
      <c r="B3236" s="56" t="s">
        <v>11412</v>
      </c>
      <c r="C3236" s="56">
        <v>2101010090</v>
      </c>
      <c r="D3236" s="56" t="s">
        <v>42</v>
      </c>
      <c r="E3236" s="56">
        <v>2101020090</v>
      </c>
      <c r="F3236" s="56">
        <v>5401010090</v>
      </c>
      <c r="G3236" s="56" t="s">
        <v>11431</v>
      </c>
      <c r="H3236" s="56">
        <v>400210</v>
      </c>
      <c r="I3236" s="56" t="s">
        <v>11435</v>
      </c>
      <c r="J3236" s="56" t="s">
        <v>9954</v>
      </c>
      <c r="K3236" s="56" t="s">
        <v>7878</v>
      </c>
      <c r="L3236" s="56" t="s">
        <v>7138</v>
      </c>
      <c r="M3236" s="73">
        <v>36529</v>
      </c>
      <c r="N3236" s="56"/>
      <c r="O3236" s="56"/>
      <c r="P3236" s="56" t="s">
        <v>7716</v>
      </c>
      <c r="Q3236" s="56"/>
      <c r="R3236" s="56" t="s">
        <v>70</v>
      </c>
      <c r="S3236" s="56" t="s">
        <v>11415</v>
      </c>
      <c r="T3236" s="56" t="s">
        <v>7138</v>
      </c>
      <c r="U3236" s="57">
        <v>3950</v>
      </c>
      <c r="V3236" s="57">
        <v>-3949</v>
      </c>
      <c r="W3236" s="57">
        <v>1</v>
      </c>
      <c r="X3236" s="57">
        <v>0</v>
      </c>
      <c r="Y3236" s="73">
        <v>36526</v>
      </c>
      <c r="Z3236" s="57">
        <v>0</v>
      </c>
      <c r="AA3236" s="57">
        <v>0</v>
      </c>
      <c r="AB3236" s="57">
        <v>1</v>
      </c>
      <c r="AC3236" s="57">
        <v>0</v>
      </c>
      <c r="AD3236" s="56" t="s">
        <v>9255</v>
      </c>
      <c r="AE3236" s="57">
        <v>0</v>
      </c>
      <c r="AF3236" s="57">
        <v>0</v>
      </c>
      <c r="AG3236" s="57">
        <v>0</v>
      </c>
      <c r="AI3236"/>
      <c r="AJ3236"/>
    </row>
    <row r="3237" spans="1:36">
      <c r="A3237" s="56" t="s">
        <v>50</v>
      </c>
      <c r="B3237" s="56" t="s">
        <v>11412</v>
      </c>
      <c r="C3237" s="56">
        <v>2101010090</v>
      </c>
      <c r="D3237" s="56" t="s">
        <v>42</v>
      </c>
      <c r="E3237" s="56">
        <v>2101020090</v>
      </c>
      <c r="F3237" s="56">
        <v>5401010090</v>
      </c>
      <c r="G3237" s="56" t="s">
        <v>11431</v>
      </c>
      <c r="H3237" s="56">
        <v>400210</v>
      </c>
      <c r="I3237" s="56" t="s">
        <v>11435</v>
      </c>
      <c r="J3237" s="56" t="s">
        <v>9955</v>
      </c>
      <c r="K3237" s="56" t="s">
        <v>8426</v>
      </c>
      <c r="L3237" s="56" t="s">
        <v>7138</v>
      </c>
      <c r="M3237" s="73">
        <v>36529</v>
      </c>
      <c r="N3237" s="56"/>
      <c r="O3237" s="56"/>
      <c r="P3237" s="56" t="s">
        <v>7716</v>
      </c>
      <c r="Q3237" s="56"/>
      <c r="R3237" s="56" t="s">
        <v>70</v>
      </c>
      <c r="S3237" s="56" t="s">
        <v>11415</v>
      </c>
      <c r="T3237" s="56" t="s">
        <v>7138</v>
      </c>
      <c r="U3237" s="57">
        <v>875</v>
      </c>
      <c r="V3237" s="57">
        <v>-874</v>
      </c>
      <c r="W3237" s="57">
        <v>1</v>
      </c>
      <c r="X3237" s="57">
        <v>0</v>
      </c>
      <c r="Y3237" s="73">
        <v>36526</v>
      </c>
      <c r="Z3237" s="57">
        <v>0</v>
      </c>
      <c r="AA3237" s="57">
        <v>0</v>
      </c>
      <c r="AB3237" s="57">
        <v>1</v>
      </c>
      <c r="AC3237" s="57">
        <v>0</v>
      </c>
      <c r="AD3237" s="56" t="s">
        <v>9255</v>
      </c>
      <c r="AE3237" s="57">
        <v>0</v>
      </c>
      <c r="AF3237" s="57">
        <v>0</v>
      </c>
      <c r="AG3237" s="57">
        <v>0</v>
      </c>
      <c r="AI3237"/>
      <c r="AJ3237"/>
    </row>
    <row r="3238" spans="1:36">
      <c r="A3238" s="56" t="s">
        <v>54</v>
      </c>
      <c r="B3238" s="56" t="s">
        <v>11412</v>
      </c>
      <c r="C3238" s="56">
        <v>2101010090</v>
      </c>
      <c r="D3238" s="56" t="s">
        <v>42</v>
      </c>
      <c r="E3238" s="56">
        <v>2101020090</v>
      </c>
      <c r="F3238" s="56">
        <v>5401010090</v>
      </c>
      <c r="G3238" s="56" t="s">
        <v>11413</v>
      </c>
      <c r="H3238" s="56">
        <v>400100</v>
      </c>
      <c r="I3238" s="56" t="s">
        <v>11422</v>
      </c>
      <c r="J3238" s="56" t="s">
        <v>9956</v>
      </c>
      <c r="K3238" s="56" t="s">
        <v>7879</v>
      </c>
      <c r="L3238" s="56" t="s">
        <v>7138</v>
      </c>
      <c r="M3238" s="73">
        <v>40466</v>
      </c>
      <c r="N3238" s="56"/>
      <c r="O3238" s="56"/>
      <c r="P3238" s="56" t="s">
        <v>7716</v>
      </c>
      <c r="Q3238" s="56"/>
      <c r="R3238" s="56" t="s">
        <v>70</v>
      </c>
      <c r="S3238" s="56" t="s">
        <v>11415</v>
      </c>
      <c r="T3238" s="56" t="s">
        <v>7138</v>
      </c>
      <c r="U3238" s="57">
        <v>4000</v>
      </c>
      <c r="V3238" s="57">
        <v>-3999</v>
      </c>
      <c r="W3238" s="57">
        <v>1</v>
      </c>
      <c r="X3238" s="57">
        <v>0</v>
      </c>
      <c r="Y3238" s="73">
        <v>40452</v>
      </c>
      <c r="Z3238" s="57">
        <v>0</v>
      </c>
      <c r="AA3238" s="57">
        <v>0</v>
      </c>
      <c r="AB3238" s="57">
        <v>1</v>
      </c>
      <c r="AC3238" s="57">
        <v>0</v>
      </c>
      <c r="AD3238" s="56" t="s">
        <v>9255</v>
      </c>
      <c r="AE3238" s="57">
        <v>0</v>
      </c>
      <c r="AF3238" s="57">
        <v>0</v>
      </c>
      <c r="AG3238" s="57">
        <v>0</v>
      </c>
      <c r="AI3238"/>
      <c r="AJ3238"/>
    </row>
    <row r="3239" spans="1:36">
      <c r="A3239" s="56" t="s">
        <v>54</v>
      </c>
      <c r="B3239" s="56" t="s">
        <v>11412</v>
      </c>
      <c r="C3239" s="56">
        <v>2101010090</v>
      </c>
      <c r="D3239" s="56" t="s">
        <v>42</v>
      </c>
      <c r="E3239" s="56">
        <v>2101020090</v>
      </c>
      <c r="F3239" s="56">
        <v>5401010090</v>
      </c>
      <c r="G3239" s="56" t="s">
        <v>11413</v>
      </c>
      <c r="H3239" s="56">
        <v>400100</v>
      </c>
      <c r="I3239" s="56" t="s">
        <v>11422</v>
      </c>
      <c r="J3239" s="56" t="s">
        <v>9957</v>
      </c>
      <c r="K3239" s="56" t="s">
        <v>8427</v>
      </c>
      <c r="L3239" s="56" t="s">
        <v>7138</v>
      </c>
      <c r="M3239" s="73">
        <v>40086</v>
      </c>
      <c r="N3239" s="56"/>
      <c r="O3239" s="56"/>
      <c r="P3239" s="56" t="s">
        <v>7716</v>
      </c>
      <c r="Q3239" s="56"/>
      <c r="R3239" s="56" t="s">
        <v>70</v>
      </c>
      <c r="S3239" s="56" t="s">
        <v>11415</v>
      </c>
      <c r="T3239" s="56" t="s">
        <v>7826</v>
      </c>
      <c r="U3239" s="57">
        <v>1</v>
      </c>
      <c r="V3239" s="57">
        <v>0</v>
      </c>
      <c r="W3239" s="57">
        <v>1</v>
      </c>
      <c r="X3239" s="57">
        <v>0</v>
      </c>
      <c r="Y3239" s="73">
        <v>40057</v>
      </c>
      <c r="Z3239" s="57">
        <v>0</v>
      </c>
      <c r="AA3239" s="57">
        <v>0</v>
      </c>
      <c r="AB3239" s="57">
        <v>1</v>
      </c>
      <c r="AC3239" s="57">
        <v>0</v>
      </c>
      <c r="AD3239" s="56" t="s">
        <v>9255</v>
      </c>
      <c r="AE3239" s="57">
        <v>0</v>
      </c>
      <c r="AF3239" s="57">
        <v>0</v>
      </c>
      <c r="AG3239" s="57">
        <v>0</v>
      </c>
      <c r="AI3239"/>
      <c r="AJ3239"/>
    </row>
    <row r="3240" spans="1:36">
      <c r="A3240" s="56" t="s">
        <v>54</v>
      </c>
      <c r="B3240" s="56" t="s">
        <v>11412</v>
      </c>
      <c r="C3240" s="56">
        <v>2101010090</v>
      </c>
      <c r="D3240" s="56" t="s">
        <v>42</v>
      </c>
      <c r="E3240" s="56">
        <v>2101020090</v>
      </c>
      <c r="F3240" s="56">
        <v>5401010090</v>
      </c>
      <c r="G3240" s="56" t="s">
        <v>11413</v>
      </c>
      <c r="H3240" s="56">
        <v>400100</v>
      </c>
      <c r="I3240" s="56" t="s">
        <v>11658</v>
      </c>
      <c r="J3240" s="56" t="s">
        <v>9958</v>
      </c>
      <c r="K3240" s="56" t="s">
        <v>7880</v>
      </c>
      <c r="L3240" s="56" t="s">
        <v>7138</v>
      </c>
      <c r="M3240" s="73">
        <v>40655</v>
      </c>
      <c r="N3240" s="56"/>
      <c r="O3240" s="56"/>
      <c r="P3240" s="56" t="s">
        <v>7716</v>
      </c>
      <c r="Q3240" s="56"/>
      <c r="R3240" s="56" t="s">
        <v>70</v>
      </c>
      <c r="S3240" s="56" t="s">
        <v>11415</v>
      </c>
      <c r="T3240" s="56" t="s">
        <v>7138</v>
      </c>
      <c r="U3240" s="57">
        <v>26500</v>
      </c>
      <c r="V3240" s="57">
        <v>-26499</v>
      </c>
      <c r="W3240" s="57">
        <v>1</v>
      </c>
      <c r="X3240" s="57">
        <v>0</v>
      </c>
      <c r="Y3240" s="73">
        <v>40634</v>
      </c>
      <c r="Z3240" s="57">
        <v>0</v>
      </c>
      <c r="AA3240" s="57">
        <v>0</v>
      </c>
      <c r="AB3240" s="57">
        <v>1</v>
      </c>
      <c r="AC3240" s="57">
        <v>0</v>
      </c>
      <c r="AD3240" s="56" t="s">
        <v>9255</v>
      </c>
      <c r="AE3240" s="57">
        <v>0</v>
      </c>
      <c r="AF3240" s="57">
        <v>0</v>
      </c>
      <c r="AG3240" s="57">
        <v>0</v>
      </c>
      <c r="AI3240"/>
      <c r="AJ3240"/>
    </row>
    <row r="3241" spans="1:36">
      <c r="A3241" s="56" t="s">
        <v>50</v>
      </c>
      <c r="B3241" s="56" t="s">
        <v>11412</v>
      </c>
      <c r="C3241" s="56">
        <v>2101010090</v>
      </c>
      <c r="D3241" s="56" t="s">
        <v>42</v>
      </c>
      <c r="E3241" s="56">
        <v>2101020090</v>
      </c>
      <c r="F3241" s="56">
        <v>5401010090</v>
      </c>
      <c r="G3241" s="56" t="s">
        <v>11431</v>
      </c>
      <c r="H3241" s="56">
        <v>400210</v>
      </c>
      <c r="I3241" s="56" t="s">
        <v>11435</v>
      </c>
      <c r="J3241" s="56" t="s">
        <v>9959</v>
      </c>
      <c r="K3241" s="56" t="s">
        <v>7881</v>
      </c>
      <c r="L3241" s="56" t="s">
        <v>7138</v>
      </c>
      <c r="M3241" s="73">
        <v>36746</v>
      </c>
      <c r="N3241" s="56"/>
      <c r="O3241" s="56"/>
      <c r="P3241" s="56" t="s">
        <v>7716</v>
      </c>
      <c r="Q3241" s="56"/>
      <c r="R3241" s="56" t="s">
        <v>70</v>
      </c>
      <c r="S3241" s="56" t="s">
        <v>11415</v>
      </c>
      <c r="T3241" s="56" t="s">
        <v>7138</v>
      </c>
      <c r="U3241" s="57">
        <v>9500</v>
      </c>
      <c r="V3241" s="57">
        <v>-9025</v>
      </c>
      <c r="W3241" s="57">
        <v>475</v>
      </c>
      <c r="X3241" s="57">
        <v>0</v>
      </c>
      <c r="Y3241" s="73">
        <v>36739</v>
      </c>
      <c r="Z3241" s="57">
        <v>0</v>
      </c>
      <c r="AA3241" s="57">
        <v>0</v>
      </c>
      <c r="AB3241" s="57">
        <v>475</v>
      </c>
      <c r="AC3241" s="57">
        <v>0</v>
      </c>
      <c r="AD3241" s="56" t="s">
        <v>9255</v>
      </c>
      <c r="AE3241" s="57">
        <v>0</v>
      </c>
      <c r="AF3241" s="57">
        <v>0</v>
      </c>
      <c r="AG3241" s="57">
        <v>0</v>
      </c>
      <c r="AI3241"/>
      <c r="AJ3241"/>
    </row>
    <row r="3242" spans="1:36">
      <c r="A3242" s="56" t="s">
        <v>50</v>
      </c>
      <c r="B3242" s="56" t="s">
        <v>11412</v>
      </c>
      <c r="C3242" s="56">
        <v>2101010090</v>
      </c>
      <c r="D3242" s="56" t="s">
        <v>42</v>
      </c>
      <c r="E3242" s="56">
        <v>2101020090</v>
      </c>
      <c r="F3242" s="56">
        <v>5401010090</v>
      </c>
      <c r="G3242" s="56" t="s">
        <v>11431</v>
      </c>
      <c r="H3242" s="56">
        <v>400210</v>
      </c>
      <c r="I3242" s="56" t="s">
        <v>11435</v>
      </c>
      <c r="J3242" s="56" t="s">
        <v>9960</v>
      </c>
      <c r="K3242" s="56" t="s">
        <v>9111</v>
      </c>
      <c r="L3242" s="56" t="s">
        <v>7138</v>
      </c>
      <c r="M3242" s="73">
        <v>36785</v>
      </c>
      <c r="N3242" s="56"/>
      <c r="O3242" s="56"/>
      <c r="P3242" s="56" t="s">
        <v>7716</v>
      </c>
      <c r="Q3242" s="56"/>
      <c r="R3242" s="56" t="s">
        <v>70</v>
      </c>
      <c r="S3242" s="56" t="s">
        <v>11415</v>
      </c>
      <c r="T3242" s="56" t="s">
        <v>7138</v>
      </c>
      <c r="U3242" s="57">
        <v>18100</v>
      </c>
      <c r="V3242" s="57">
        <v>-17195</v>
      </c>
      <c r="W3242" s="57">
        <v>905</v>
      </c>
      <c r="X3242" s="57">
        <v>0</v>
      </c>
      <c r="Y3242" s="73">
        <v>36770</v>
      </c>
      <c r="Z3242" s="57">
        <v>0</v>
      </c>
      <c r="AA3242" s="57">
        <v>0</v>
      </c>
      <c r="AB3242" s="57">
        <v>905</v>
      </c>
      <c r="AC3242" s="57">
        <v>0</v>
      </c>
      <c r="AD3242" s="56" t="s">
        <v>9255</v>
      </c>
      <c r="AE3242" s="57">
        <v>0</v>
      </c>
      <c r="AF3242" s="57">
        <v>0</v>
      </c>
      <c r="AG3242" s="57">
        <v>0</v>
      </c>
      <c r="AI3242"/>
      <c r="AJ3242"/>
    </row>
    <row r="3243" spans="1:36">
      <c r="A3243" s="56" t="s">
        <v>54</v>
      </c>
      <c r="B3243" s="56" t="s">
        <v>11412</v>
      </c>
      <c r="C3243" s="56">
        <v>2101010090</v>
      </c>
      <c r="D3243" s="56" t="s">
        <v>42</v>
      </c>
      <c r="E3243" s="56">
        <v>2101020090</v>
      </c>
      <c r="F3243" s="56">
        <v>5401010090</v>
      </c>
      <c r="G3243" s="56" t="s">
        <v>11413</v>
      </c>
      <c r="H3243" s="56">
        <v>400100</v>
      </c>
      <c r="I3243" s="56" t="s">
        <v>11658</v>
      </c>
      <c r="J3243" s="56" t="s">
        <v>9961</v>
      </c>
      <c r="K3243" s="56" t="s">
        <v>7882</v>
      </c>
      <c r="L3243" s="56" t="s">
        <v>7138</v>
      </c>
      <c r="M3243" s="73">
        <v>35824</v>
      </c>
      <c r="N3243" s="56"/>
      <c r="O3243" s="56"/>
      <c r="P3243" s="56" t="s">
        <v>7716</v>
      </c>
      <c r="Q3243" s="56"/>
      <c r="R3243" s="56" t="s">
        <v>70</v>
      </c>
      <c r="S3243" s="56" t="s">
        <v>11415</v>
      </c>
      <c r="T3243" s="56" t="s">
        <v>7138</v>
      </c>
      <c r="U3243" s="57">
        <v>19990</v>
      </c>
      <c r="V3243" s="57">
        <v>-19989</v>
      </c>
      <c r="W3243" s="57">
        <v>1</v>
      </c>
      <c r="X3243" s="57">
        <v>0</v>
      </c>
      <c r="Y3243" s="73">
        <v>35796</v>
      </c>
      <c r="Z3243" s="57">
        <v>0</v>
      </c>
      <c r="AA3243" s="57">
        <v>0</v>
      </c>
      <c r="AB3243" s="57">
        <v>1</v>
      </c>
      <c r="AC3243" s="57">
        <v>0</v>
      </c>
      <c r="AD3243" s="56" t="s">
        <v>9255</v>
      </c>
      <c r="AE3243" s="57">
        <v>0</v>
      </c>
      <c r="AF3243" s="57">
        <v>0</v>
      </c>
      <c r="AG3243" s="57">
        <v>0</v>
      </c>
      <c r="AI3243"/>
      <c r="AJ3243"/>
    </row>
    <row r="3244" spans="1:36">
      <c r="A3244" s="56" t="s">
        <v>49</v>
      </c>
      <c r="B3244" s="56" t="s">
        <v>11412</v>
      </c>
      <c r="C3244" s="56">
        <v>2101010090</v>
      </c>
      <c r="D3244" s="56" t="s">
        <v>42</v>
      </c>
      <c r="E3244" s="56">
        <v>2101020090</v>
      </c>
      <c r="F3244" s="56">
        <v>5401010090</v>
      </c>
      <c r="G3244" s="56" t="s">
        <v>11431</v>
      </c>
      <c r="H3244" s="56">
        <v>400211</v>
      </c>
      <c r="I3244" s="56" t="s">
        <v>11438</v>
      </c>
      <c r="J3244" s="56" t="s">
        <v>9962</v>
      </c>
      <c r="K3244" s="56" t="s">
        <v>7883</v>
      </c>
      <c r="L3244" s="56" t="s">
        <v>7138</v>
      </c>
      <c r="M3244" s="73">
        <v>40375</v>
      </c>
      <c r="N3244" s="56"/>
      <c r="O3244" s="56"/>
      <c r="P3244" s="56" t="s">
        <v>7716</v>
      </c>
      <c r="Q3244" s="56"/>
      <c r="R3244" s="56" t="s">
        <v>70</v>
      </c>
      <c r="S3244" s="56" t="s">
        <v>11415</v>
      </c>
      <c r="T3244" s="56" t="s">
        <v>7138</v>
      </c>
      <c r="U3244" s="57">
        <v>8750</v>
      </c>
      <c r="V3244" s="57">
        <v>-8749</v>
      </c>
      <c r="W3244" s="57">
        <v>1</v>
      </c>
      <c r="X3244" s="57">
        <v>0</v>
      </c>
      <c r="Y3244" s="73">
        <v>40360</v>
      </c>
      <c r="Z3244" s="57">
        <v>0</v>
      </c>
      <c r="AA3244" s="57">
        <v>0</v>
      </c>
      <c r="AB3244" s="57">
        <v>1</v>
      </c>
      <c r="AC3244" s="57">
        <v>0</v>
      </c>
      <c r="AD3244" s="56" t="s">
        <v>9255</v>
      </c>
      <c r="AE3244" s="57">
        <v>0</v>
      </c>
      <c r="AF3244" s="57">
        <v>0</v>
      </c>
      <c r="AG3244" s="57">
        <v>0</v>
      </c>
      <c r="AI3244"/>
      <c r="AJ3244"/>
    </row>
    <row r="3245" spans="1:36">
      <c r="A3245" s="56" t="s">
        <v>50</v>
      </c>
      <c r="B3245" s="56" t="s">
        <v>11412</v>
      </c>
      <c r="C3245" s="56">
        <v>2101010090</v>
      </c>
      <c r="D3245" s="56" t="s">
        <v>42</v>
      </c>
      <c r="E3245" s="56">
        <v>2101020090</v>
      </c>
      <c r="F3245" s="56">
        <v>5401010090</v>
      </c>
      <c r="G3245" s="56" t="s">
        <v>11431</v>
      </c>
      <c r="H3245" s="56">
        <v>400210</v>
      </c>
      <c r="I3245" s="56" t="s">
        <v>11435</v>
      </c>
      <c r="J3245" s="56" t="s">
        <v>9963</v>
      </c>
      <c r="K3245" s="56" t="s">
        <v>7884</v>
      </c>
      <c r="L3245" s="56" t="s">
        <v>7138</v>
      </c>
      <c r="M3245" s="73">
        <v>36199</v>
      </c>
      <c r="N3245" s="56"/>
      <c r="O3245" s="56"/>
      <c r="P3245" s="56" t="s">
        <v>7716</v>
      </c>
      <c r="Q3245" s="56"/>
      <c r="R3245" s="56" t="s">
        <v>70</v>
      </c>
      <c r="S3245" s="56" t="s">
        <v>11415</v>
      </c>
      <c r="T3245" s="56" t="s">
        <v>7138</v>
      </c>
      <c r="U3245" s="57">
        <v>6090</v>
      </c>
      <c r="V3245" s="57">
        <v>-6032</v>
      </c>
      <c r="W3245" s="57">
        <v>58</v>
      </c>
      <c r="X3245" s="57">
        <v>0</v>
      </c>
      <c r="Y3245" s="73">
        <v>36192</v>
      </c>
      <c r="Z3245" s="57">
        <v>0</v>
      </c>
      <c r="AA3245" s="57">
        <v>0</v>
      </c>
      <c r="AB3245" s="57">
        <v>58</v>
      </c>
      <c r="AC3245" s="57">
        <v>0</v>
      </c>
      <c r="AD3245" s="56" t="s">
        <v>9255</v>
      </c>
      <c r="AE3245" s="57">
        <v>0</v>
      </c>
      <c r="AF3245" s="57">
        <v>0</v>
      </c>
      <c r="AG3245" s="57">
        <v>0</v>
      </c>
      <c r="AI3245"/>
      <c r="AJ3245"/>
    </row>
    <row r="3246" spans="1:36">
      <c r="A3246" s="56" t="s">
        <v>54</v>
      </c>
      <c r="B3246" s="56" t="s">
        <v>11412</v>
      </c>
      <c r="C3246" s="56">
        <v>2101010090</v>
      </c>
      <c r="D3246" s="56" t="s">
        <v>42</v>
      </c>
      <c r="E3246" s="56">
        <v>2101020090</v>
      </c>
      <c r="F3246" s="56">
        <v>5401010090</v>
      </c>
      <c r="G3246" s="56" t="s">
        <v>11413</v>
      </c>
      <c r="H3246" s="56">
        <v>400100</v>
      </c>
      <c r="I3246" s="56" t="s">
        <v>11414</v>
      </c>
      <c r="J3246" s="56" t="s">
        <v>9964</v>
      </c>
      <c r="K3246" s="56" t="s">
        <v>7885</v>
      </c>
      <c r="L3246" s="56" t="s">
        <v>7138</v>
      </c>
      <c r="M3246" s="73">
        <v>42185</v>
      </c>
      <c r="N3246" s="56"/>
      <c r="O3246" s="56"/>
      <c r="P3246" s="56" t="s">
        <v>7828</v>
      </c>
      <c r="Q3246" s="56"/>
      <c r="R3246" s="56" t="s">
        <v>70</v>
      </c>
      <c r="S3246" s="56" t="s">
        <v>11415</v>
      </c>
      <c r="T3246" s="56" t="s">
        <v>7830</v>
      </c>
      <c r="U3246" s="57">
        <v>18800</v>
      </c>
      <c r="V3246" s="57">
        <v>-18800</v>
      </c>
      <c r="W3246" s="57">
        <v>0</v>
      </c>
      <c r="X3246" s="57">
        <v>0</v>
      </c>
      <c r="Y3246" s="73">
        <v>42095</v>
      </c>
      <c r="Z3246" s="57">
        <v>0</v>
      </c>
      <c r="AA3246" s="57">
        <v>0</v>
      </c>
      <c r="AB3246" s="57">
        <v>0</v>
      </c>
      <c r="AC3246" s="57">
        <v>0</v>
      </c>
      <c r="AD3246" s="56" t="s">
        <v>9255</v>
      </c>
      <c r="AE3246" s="57">
        <v>0</v>
      </c>
      <c r="AF3246" s="57">
        <v>0</v>
      </c>
      <c r="AG3246" s="57">
        <v>0</v>
      </c>
      <c r="AI3246"/>
      <c r="AJ3246"/>
    </row>
    <row r="3247" spans="1:36">
      <c r="A3247" s="56" t="s">
        <v>54</v>
      </c>
      <c r="B3247" s="56" t="s">
        <v>11412</v>
      </c>
      <c r="C3247" s="56">
        <v>2101010090</v>
      </c>
      <c r="D3247" s="56" t="s">
        <v>42</v>
      </c>
      <c r="E3247" s="56">
        <v>2101020090</v>
      </c>
      <c r="F3247" s="56">
        <v>5401010090</v>
      </c>
      <c r="G3247" s="56" t="s">
        <v>11413</v>
      </c>
      <c r="H3247" s="56">
        <v>400100</v>
      </c>
      <c r="I3247" s="56" t="s">
        <v>11414</v>
      </c>
      <c r="J3247" s="56" t="s">
        <v>9965</v>
      </c>
      <c r="K3247" s="56" t="s">
        <v>7886</v>
      </c>
      <c r="L3247" s="56" t="s">
        <v>7138</v>
      </c>
      <c r="M3247" s="73">
        <v>42348</v>
      </c>
      <c r="N3247" s="56"/>
      <c r="O3247" s="56"/>
      <c r="P3247" s="56" t="s">
        <v>7887</v>
      </c>
      <c r="Q3247" s="56"/>
      <c r="R3247" s="56" t="s">
        <v>70</v>
      </c>
      <c r="S3247" s="56" t="s">
        <v>11415</v>
      </c>
      <c r="T3247" s="56" t="s">
        <v>7830</v>
      </c>
      <c r="U3247" s="57">
        <v>50784</v>
      </c>
      <c r="V3247" s="57">
        <v>-50784</v>
      </c>
      <c r="W3247" s="57">
        <v>0</v>
      </c>
      <c r="X3247" s="57">
        <v>0</v>
      </c>
      <c r="Y3247" s="73">
        <v>42348</v>
      </c>
      <c r="Z3247" s="57">
        <v>0</v>
      </c>
      <c r="AA3247" s="57">
        <v>0</v>
      </c>
      <c r="AB3247" s="57">
        <v>0</v>
      </c>
      <c r="AC3247" s="57">
        <v>0</v>
      </c>
      <c r="AD3247" s="56" t="s">
        <v>9255</v>
      </c>
      <c r="AE3247" s="57">
        <v>0</v>
      </c>
      <c r="AF3247" s="57">
        <v>0</v>
      </c>
      <c r="AG3247" s="57">
        <v>0</v>
      </c>
      <c r="AI3247"/>
      <c r="AJ3247"/>
    </row>
    <row r="3248" spans="1:36">
      <c r="A3248" s="56" t="s">
        <v>54</v>
      </c>
      <c r="B3248" s="56" t="s">
        <v>11412</v>
      </c>
      <c r="C3248" s="56">
        <v>2101010090</v>
      </c>
      <c r="D3248" s="56" t="s">
        <v>42</v>
      </c>
      <c r="E3248" s="56">
        <v>2101020090</v>
      </c>
      <c r="F3248" s="56">
        <v>5401010090</v>
      </c>
      <c r="G3248" s="56" t="s">
        <v>11413</v>
      </c>
      <c r="H3248" s="56">
        <v>400100</v>
      </c>
      <c r="I3248" s="56" t="s">
        <v>11414</v>
      </c>
      <c r="J3248" s="56" t="s">
        <v>9966</v>
      </c>
      <c r="K3248" s="56" t="s">
        <v>7888</v>
      </c>
      <c r="L3248" s="56" t="s">
        <v>7138</v>
      </c>
      <c r="M3248" s="73">
        <v>42357</v>
      </c>
      <c r="N3248" s="56"/>
      <c r="O3248" s="56"/>
      <c r="P3248" s="56" t="s">
        <v>7716</v>
      </c>
      <c r="Q3248" s="56"/>
      <c r="R3248" s="56" t="s">
        <v>70</v>
      </c>
      <c r="S3248" s="56" t="s">
        <v>11415</v>
      </c>
      <c r="T3248" s="56" t="s">
        <v>7830</v>
      </c>
      <c r="U3248" s="57">
        <v>91900</v>
      </c>
      <c r="V3248" s="57">
        <v>-91900</v>
      </c>
      <c r="W3248" s="57">
        <v>0</v>
      </c>
      <c r="X3248" s="57">
        <v>0</v>
      </c>
      <c r="Y3248" s="73">
        <v>42357</v>
      </c>
      <c r="Z3248" s="57">
        <v>0</v>
      </c>
      <c r="AA3248" s="57">
        <v>0</v>
      </c>
      <c r="AB3248" s="57">
        <v>0</v>
      </c>
      <c r="AC3248" s="57">
        <v>0</v>
      </c>
      <c r="AD3248" s="56" t="s">
        <v>9255</v>
      </c>
      <c r="AE3248" s="57">
        <v>0</v>
      </c>
      <c r="AF3248" s="57">
        <v>0</v>
      </c>
      <c r="AG3248" s="57">
        <v>0</v>
      </c>
      <c r="AI3248"/>
      <c r="AJ3248"/>
    </row>
    <row r="3249" spans="1:36">
      <c r="A3249" s="56" t="s">
        <v>54</v>
      </c>
      <c r="B3249" s="56" t="s">
        <v>11412</v>
      </c>
      <c r="C3249" s="56">
        <v>2101010090</v>
      </c>
      <c r="D3249" s="56" t="s">
        <v>42</v>
      </c>
      <c r="E3249" s="56">
        <v>2101020090</v>
      </c>
      <c r="F3249" s="56">
        <v>5401010090</v>
      </c>
      <c r="G3249" s="56" t="s">
        <v>11413</v>
      </c>
      <c r="H3249" s="56">
        <v>400100</v>
      </c>
      <c r="I3249" s="56" t="s">
        <v>11414</v>
      </c>
      <c r="J3249" s="56" t="s">
        <v>9967</v>
      </c>
      <c r="K3249" s="56" t="s">
        <v>7889</v>
      </c>
      <c r="L3249" s="56" t="s">
        <v>7138</v>
      </c>
      <c r="M3249" s="73">
        <v>42460</v>
      </c>
      <c r="N3249" s="56"/>
      <c r="O3249" s="56"/>
      <c r="P3249" s="56" t="s">
        <v>7828</v>
      </c>
      <c r="Q3249" s="56"/>
      <c r="R3249" s="56" t="s">
        <v>70</v>
      </c>
      <c r="S3249" s="56" t="s">
        <v>11415</v>
      </c>
      <c r="T3249" s="56" t="s">
        <v>7830</v>
      </c>
      <c r="U3249" s="57">
        <v>50784</v>
      </c>
      <c r="V3249" s="57">
        <v>-50784</v>
      </c>
      <c r="W3249" s="57">
        <v>0</v>
      </c>
      <c r="X3249" s="57">
        <v>0</v>
      </c>
      <c r="Y3249" s="73">
        <v>42371</v>
      </c>
      <c r="Z3249" s="57">
        <v>0</v>
      </c>
      <c r="AA3249" s="57">
        <v>0</v>
      </c>
      <c r="AB3249" s="57">
        <v>0</v>
      </c>
      <c r="AC3249" s="57">
        <v>0</v>
      </c>
      <c r="AD3249" s="56" t="s">
        <v>9255</v>
      </c>
      <c r="AE3249" s="57">
        <v>0</v>
      </c>
      <c r="AF3249" s="57">
        <v>0</v>
      </c>
      <c r="AG3249" s="57">
        <v>0</v>
      </c>
      <c r="AI3249"/>
      <c r="AJ3249"/>
    </row>
    <row r="3250" spans="1:36">
      <c r="A3250" s="56" t="s">
        <v>54</v>
      </c>
      <c r="B3250" s="56" t="s">
        <v>11412</v>
      </c>
      <c r="C3250" s="56">
        <v>2101010090</v>
      </c>
      <c r="D3250" s="56" t="s">
        <v>42</v>
      </c>
      <c r="E3250" s="56">
        <v>2101020090</v>
      </c>
      <c r="F3250" s="56">
        <v>5401010090</v>
      </c>
      <c r="G3250" s="56" t="s">
        <v>11413</v>
      </c>
      <c r="H3250" s="56">
        <v>400100</v>
      </c>
      <c r="I3250" s="56" t="s">
        <v>11414</v>
      </c>
      <c r="J3250" s="56" t="s">
        <v>9968</v>
      </c>
      <c r="K3250" s="56" t="s">
        <v>7890</v>
      </c>
      <c r="L3250" s="56" t="s">
        <v>7138</v>
      </c>
      <c r="M3250" s="73">
        <v>42460</v>
      </c>
      <c r="N3250" s="56"/>
      <c r="O3250" s="56"/>
      <c r="P3250" s="56" t="s">
        <v>7828</v>
      </c>
      <c r="Q3250" s="56"/>
      <c r="R3250" s="56" t="s">
        <v>70</v>
      </c>
      <c r="S3250" s="56" t="s">
        <v>11415</v>
      </c>
      <c r="T3250" s="56" t="s">
        <v>7830</v>
      </c>
      <c r="U3250" s="57">
        <v>59000</v>
      </c>
      <c r="V3250" s="57">
        <v>-59000</v>
      </c>
      <c r="W3250" s="57">
        <v>0</v>
      </c>
      <c r="X3250" s="57">
        <v>0</v>
      </c>
      <c r="Y3250" s="73">
        <v>42452</v>
      </c>
      <c r="Z3250" s="57">
        <v>0</v>
      </c>
      <c r="AA3250" s="57">
        <v>0</v>
      </c>
      <c r="AB3250" s="57">
        <v>0</v>
      </c>
      <c r="AC3250" s="57">
        <v>0</v>
      </c>
      <c r="AD3250" s="56" t="s">
        <v>9255</v>
      </c>
      <c r="AE3250" s="57">
        <v>0</v>
      </c>
      <c r="AF3250" s="57">
        <v>0</v>
      </c>
      <c r="AG3250" s="57">
        <v>0</v>
      </c>
      <c r="AI3250"/>
      <c r="AJ3250"/>
    </row>
    <row r="3251" spans="1:36">
      <c r="A3251" s="56" t="s">
        <v>48</v>
      </c>
      <c r="B3251" s="56" t="s">
        <v>11416</v>
      </c>
      <c r="C3251" s="56">
        <v>2101010100</v>
      </c>
      <c r="D3251" s="56" t="s">
        <v>39</v>
      </c>
      <c r="E3251" s="56">
        <v>2101020100</v>
      </c>
      <c r="F3251" s="56">
        <v>5401010100</v>
      </c>
      <c r="G3251" s="56" t="s">
        <v>11428</v>
      </c>
      <c r="H3251" s="56">
        <v>400300</v>
      </c>
      <c r="I3251" s="56" t="s">
        <v>11439</v>
      </c>
      <c r="J3251" s="56" t="s">
        <v>9969</v>
      </c>
      <c r="K3251" s="56" t="s">
        <v>7913</v>
      </c>
      <c r="L3251" s="56" t="s">
        <v>7138</v>
      </c>
      <c r="M3251" s="73">
        <v>39158</v>
      </c>
      <c r="N3251" s="56"/>
      <c r="O3251" s="56"/>
      <c r="P3251" s="56" t="s">
        <v>7177</v>
      </c>
      <c r="Q3251" s="56"/>
      <c r="R3251" s="56" t="s">
        <v>70</v>
      </c>
      <c r="S3251" s="56" t="s">
        <v>11415</v>
      </c>
      <c r="T3251" s="56" t="s">
        <v>7830</v>
      </c>
      <c r="U3251" s="57">
        <v>20332</v>
      </c>
      <c r="V3251" s="57">
        <v>-20332</v>
      </c>
      <c r="W3251" s="57">
        <v>0</v>
      </c>
      <c r="X3251" s="57">
        <v>0</v>
      </c>
      <c r="Y3251" s="73">
        <v>39142</v>
      </c>
      <c r="Z3251" s="57">
        <v>0</v>
      </c>
      <c r="AA3251" s="57">
        <v>0</v>
      </c>
      <c r="AB3251" s="57">
        <v>0</v>
      </c>
      <c r="AC3251" s="57">
        <v>0</v>
      </c>
      <c r="AD3251" s="56" t="s">
        <v>9255</v>
      </c>
      <c r="AE3251" s="57">
        <v>0</v>
      </c>
      <c r="AF3251" s="57">
        <v>0</v>
      </c>
      <c r="AG3251" s="57">
        <v>0</v>
      </c>
      <c r="AI3251"/>
      <c r="AJ3251"/>
    </row>
    <row r="3252" spans="1:36">
      <c r="A3252" s="56" t="s">
        <v>48</v>
      </c>
      <c r="B3252" s="56" t="s">
        <v>11416</v>
      </c>
      <c r="C3252" s="56">
        <v>2101010100</v>
      </c>
      <c r="D3252" s="56" t="s">
        <v>39</v>
      </c>
      <c r="E3252" s="56">
        <v>2101020100</v>
      </c>
      <c r="F3252" s="56">
        <v>5401010100</v>
      </c>
      <c r="G3252" s="56" t="s">
        <v>11428</v>
      </c>
      <c r="H3252" s="56">
        <v>400300</v>
      </c>
      <c r="I3252" s="56" t="s">
        <v>11439</v>
      </c>
      <c r="J3252" s="56" t="s">
        <v>9970</v>
      </c>
      <c r="K3252" s="56" t="s">
        <v>7914</v>
      </c>
      <c r="L3252" s="56" t="s">
        <v>7138</v>
      </c>
      <c r="M3252" s="73">
        <v>39158</v>
      </c>
      <c r="N3252" s="56"/>
      <c r="O3252" s="56"/>
      <c r="P3252" s="56" t="s">
        <v>7177</v>
      </c>
      <c r="Q3252" s="56"/>
      <c r="R3252" s="56" t="s">
        <v>70</v>
      </c>
      <c r="S3252" s="56" t="s">
        <v>11415</v>
      </c>
      <c r="T3252" s="56" t="s">
        <v>7830</v>
      </c>
      <c r="U3252" s="57">
        <v>143520</v>
      </c>
      <c r="V3252" s="57">
        <v>-143520</v>
      </c>
      <c r="W3252" s="57">
        <v>0</v>
      </c>
      <c r="X3252" s="57">
        <v>0</v>
      </c>
      <c r="Y3252" s="73">
        <v>39142</v>
      </c>
      <c r="Z3252" s="57">
        <v>0</v>
      </c>
      <c r="AA3252" s="57">
        <v>0</v>
      </c>
      <c r="AB3252" s="57">
        <v>0</v>
      </c>
      <c r="AC3252" s="57">
        <v>0</v>
      </c>
      <c r="AD3252" s="56" t="s">
        <v>9255</v>
      </c>
      <c r="AE3252" s="57">
        <v>0</v>
      </c>
      <c r="AF3252" s="57">
        <v>0</v>
      </c>
      <c r="AG3252" s="57">
        <v>0</v>
      </c>
      <c r="AI3252"/>
      <c r="AJ3252"/>
    </row>
    <row r="3253" spans="1:36">
      <c r="A3253" s="56" t="s">
        <v>48</v>
      </c>
      <c r="B3253" s="56" t="s">
        <v>11416</v>
      </c>
      <c r="C3253" s="56">
        <v>2101010100</v>
      </c>
      <c r="D3253" s="56" t="s">
        <v>39</v>
      </c>
      <c r="E3253" s="56">
        <v>2101020100</v>
      </c>
      <c r="F3253" s="56">
        <v>5401010100</v>
      </c>
      <c r="G3253" s="56" t="s">
        <v>11428</v>
      </c>
      <c r="H3253" s="56">
        <v>400300</v>
      </c>
      <c r="I3253" s="56" t="s">
        <v>11439</v>
      </c>
      <c r="J3253" s="56" t="s">
        <v>9971</v>
      </c>
      <c r="K3253" s="56" t="s">
        <v>7915</v>
      </c>
      <c r="L3253" s="56" t="s">
        <v>7138</v>
      </c>
      <c r="M3253" s="73">
        <v>39179</v>
      </c>
      <c r="N3253" s="56"/>
      <c r="O3253" s="56"/>
      <c r="P3253" s="56" t="s">
        <v>7177</v>
      </c>
      <c r="Q3253" s="56"/>
      <c r="R3253" s="56" t="s">
        <v>70</v>
      </c>
      <c r="S3253" s="56" t="s">
        <v>11415</v>
      </c>
      <c r="T3253" s="56" t="s">
        <v>7830</v>
      </c>
      <c r="U3253" s="57">
        <v>86724</v>
      </c>
      <c r="V3253" s="57">
        <v>-86724</v>
      </c>
      <c r="W3253" s="57">
        <v>0</v>
      </c>
      <c r="X3253" s="57">
        <v>0</v>
      </c>
      <c r="Y3253" s="73">
        <v>39173</v>
      </c>
      <c r="Z3253" s="57">
        <v>0</v>
      </c>
      <c r="AA3253" s="57">
        <v>0</v>
      </c>
      <c r="AB3253" s="57">
        <v>0</v>
      </c>
      <c r="AC3253" s="57">
        <v>0</v>
      </c>
      <c r="AD3253" s="56" t="s">
        <v>9255</v>
      </c>
      <c r="AE3253" s="57">
        <v>0</v>
      </c>
      <c r="AF3253" s="57">
        <v>0</v>
      </c>
      <c r="AG3253" s="57">
        <v>0</v>
      </c>
      <c r="AI3253"/>
      <c r="AJ3253"/>
    </row>
    <row r="3254" spans="1:36">
      <c r="A3254" s="56" t="s">
        <v>48</v>
      </c>
      <c r="B3254" s="56" t="s">
        <v>11416</v>
      </c>
      <c r="C3254" s="56">
        <v>2101010100</v>
      </c>
      <c r="D3254" s="56" t="s">
        <v>39</v>
      </c>
      <c r="E3254" s="56">
        <v>2101020100</v>
      </c>
      <c r="F3254" s="56">
        <v>5401010100</v>
      </c>
      <c r="G3254" s="56" t="s">
        <v>11428</v>
      </c>
      <c r="H3254" s="56">
        <v>400300</v>
      </c>
      <c r="I3254" s="56" t="s">
        <v>11439</v>
      </c>
      <c r="J3254" s="56" t="s">
        <v>9972</v>
      </c>
      <c r="K3254" s="56" t="s">
        <v>7915</v>
      </c>
      <c r="L3254" s="56" t="s">
        <v>7138</v>
      </c>
      <c r="M3254" s="73">
        <v>39179</v>
      </c>
      <c r="N3254" s="56"/>
      <c r="O3254" s="56"/>
      <c r="P3254" s="56" t="s">
        <v>7177</v>
      </c>
      <c r="Q3254" s="56"/>
      <c r="R3254" s="56" t="s">
        <v>70</v>
      </c>
      <c r="S3254" s="56" t="s">
        <v>11415</v>
      </c>
      <c r="T3254" s="56" t="s">
        <v>7830</v>
      </c>
      <c r="U3254" s="57">
        <v>328276</v>
      </c>
      <c r="V3254" s="57">
        <v>-328276</v>
      </c>
      <c r="W3254" s="57">
        <v>0</v>
      </c>
      <c r="X3254" s="57">
        <v>0</v>
      </c>
      <c r="Y3254" s="73">
        <v>39173</v>
      </c>
      <c r="Z3254" s="57">
        <v>0</v>
      </c>
      <c r="AA3254" s="57">
        <v>0</v>
      </c>
      <c r="AB3254" s="57">
        <v>0</v>
      </c>
      <c r="AC3254" s="57">
        <v>0</v>
      </c>
      <c r="AD3254" s="56" t="s">
        <v>9255</v>
      </c>
      <c r="AE3254" s="57">
        <v>0</v>
      </c>
      <c r="AF3254" s="57">
        <v>0</v>
      </c>
      <c r="AG3254" s="57">
        <v>0</v>
      </c>
      <c r="AI3254"/>
      <c r="AJ3254"/>
    </row>
    <row r="3255" spans="1:36">
      <c r="A3255" s="56" t="s">
        <v>48</v>
      </c>
      <c r="B3255" s="56" t="s">
        <v>11416</v>
      </c>
      <c r="C3255" s="56">
        <v>2101010100</v>
      </c>
      <c r="D3255" s="56" t="s">
        <v>39</v>
      </c>
      <c r="E3255" s="56">
        <v>2101020100</v>
      </c>
      <c r="F3255" s="56">
        <v>5401010100</v>
      </c>
      <c r="G3255" s="56" t="s">
        <v>11428</v>
      </c>
      <c r="H3255" s="56">
        <v>400300</v>
      </c>
      <c r="I3255" s="56" t="s">
        <v>11439</v>
      </c>
      <c r="J3255" s="56" t="s">
        <v>9973</v>
      </c>
      <c r="K3255" s="56" t="s">
        <v>7916</v>
      </c>
      <c r="L3255" s="56" t="s">
        <v>7138</v>
      </c>
      <c r="M3255" s="73">
        <v>39239</v>
      </c>
      <c r="N3255" s="56"/>
      <c r="O3255" s="56"/>
      <c r="P3255" s="56" t="s">
        <v>7177</v>
      </c>
      <c r="Q3255" s="56"/>
      <c r="R3255" s="56" t="s">
        <v>70</v>
      </c>
      <c r="S3255" s="56" t="s">
        <v>11415</v>
      </c>
      <c r="T3255" s="56" t="s">
        <v>7830</v>
      </c>
      <c r="U3255" s="57">
        <v>158966</v>
      </c>
      <c r="V3255" s="57">
        <v>-158966</v>
      </c>
      <c r="W3255" s="57">
        <v>0</v>
      </c>
      <c r="X3255" s="57">
        <v>0</v>
      </c>
      <c r="Y3255" s="73">
        <v>39234</v>
      </c>
      <c r="Z3255" s="57">
        <v>0</v>
      </c>
      <c r="AA3255" s="57">
        <v>0</v>
      </c>
      <c r="AB3255" s="57">
        <v>0</v>
      </c>
      <c r="AC3255" s="57">
        <v>0</v>
      </c>
      <c r="AD3255" s="56" t="s">
        <v>9255</v>
      </c>
      <c r="AE3255" s="57">
        <v>0</v>
      </c>
      <c r="AF3255" s="57">
        <v>0</v>
      </c>
      <c r="AG3255" s="57">
        <v>0</v>
      </c>
      <c r="AI3255"/>
      <c r="AJ3255"/>
    </row>
    <row r="3256" spans="1:36">
      <c r="A3256" s="56" t="s">
        <v>48</v>
      </c>
      <c r="B3256" s="56" t="s">
        <v>11416</v>
      </c>
      <c r="C3256" s="56">
        <v>2101010100</v>
      </c>
      <c r="D3256" s="56" t="s">
        <v>39</v>
      </c>
      <c r="E3256" s="56">
        <v>2101020100</v>
      </c>
      <c r="F3256" s="56">
        <v>5401010100</v>
      </c>
      <c r="G3256" s="56" t="s">
        <v>11428</v>
      </c>
      <c r="H3256" s="56">
        <v>400300</v>
      </c>
      <c r="I3256" s="56" t="s">
        <v>11439</v>
      </c>
      <c r="J3256" s="56" t="s">
        <v>9974</v>
      </c>
      <c r="K3256" s="56" t="s">
        <v>7917</v>
      </c>
      <c r="L3256" s="56" t="s">
        <v>7138</v>
      </c>
      <c r="M3256" s="73">
        <v>39337</v>
      </c>
      <c r="N3256" s="56"/>
      <c r="O3256" s="56"/>
      <c r="P3256" s="56" t="s">
        <v>7177</v>
      </c>
      <c r="Q3256" s="56"/>
      <c r="R3256" s="56" t="s">
        <v>70</v>
      </c>
      <c r="S3256" s="56" t="s">
        <v>11415</v>
      </c>
      <c r="T3256" s="56" t="s">
        <v>7830</v>
      </c>
      <c r="U3256" s="57">
        <v>303000</v>
      </c>
      <c r="V3256" s="57">
        <v>-303000</v>
      </c>
      <c r="W3256" s="57">
        <v>0</v>
      </c>
      <c r="X3256" s="57">
        <v>0</v>
      </c>
      <c r="Y3256" s="73">
        <v>39326</v>
      </c>
      <c r="Z3256" s="57">
        <v>0</v>
      </c>
      <c r="AA3256" s="57">
        <v>0</v>
      </c>
      <c r="AB3256" s="57">
        <v>0</v>
      </c>
      <c r="AC3256" s="57">
        <v>0</v>
      </c>
      <c r="AD3256" s="56" t="s">
        <v>9255</v>
      </c>
      <c r="AE3256" s="57">
        <v>0</v>
      </c>
      <c r="AF3256" s="57">
        <v>0</v>
      </c>
      <c r="AG3256" s="57">
        <v>0</v>
      </c>
      <c r="AI3256"/>
      <c r="AJ3256"/>
    </row>
    <row r="3257" spans="1:36">
      <c r="A3257" s="56" t="s">
        <v>48</v>
      </c>
      <c r="B3257" s="56" t="s">
        <v>11416</v>
      </c>
      <c r="C3257" s="56">
        <v>2101010100</v>
      </c>
      <c r="D3257" s="56" t="s">
        <v>39</v>
      </c>
      <c r="E3257" s="56">
        <v>2101020100</v>
      </c>
      <c r="F3257" s="56">
        <v>5401010100</v>
      </c>
      <c r="G3257" s="56" t="s">
        <v>11428</v>
      </c>
      <c r="H3257" s="56">
        <v>400300</v>
      </c>
      <c r="I3257" s="56" t="s">
        <v>11439</v>
      </c>
      <c r="J3257" s="56" t="s">
        <v>9975</v>
      </c>
      <c r="K3257" s="56" t="s">
        <v>7918</v>
      </c>
      <c r="L3257" s="56" t="s">
        <v>7138</v>
      </c>
      <c r="M3257" s="73">
        <v>39436</v>
      </c>
      <c r="N3257" s="56"/>
      <c r="O3257" s="56"/>
      <c r="P3257" s="56" t="s">
        <v>7177</v>
      </c>
      <c r="Q3257" s="56"/>
      <c r="R3257" s="56" t="s">
        <v>70</v>
      </c>
      <c r="S3257" s="56" t="s">
        <v>11415</v>
      </c>
      <c r="T3257" s="56" t="s">
        <v>7830</v>
      </c>
      <c r="U3257" s="57">
        <v>6950</v>
      </c>
      <c r="V3257" s="57">
        <v>-6950</v>
      </c>
      <c r="W3257" s="57">
        <v>0</v>
      </c>
      <c r="X3257" s="57">
        <v>0</v>
      </c>
      <c r="Y3257" s="73">
        <v>39417</v>
      </c>
      <c r="Z3257" s="57">
        <v>0</v>
      </c>
      <c r="AA3257" s="57">
        <v>0</v>
      </c>
      <c r="AB3257" s="57">
        <v>0</v>
      </c>
      <c r="AC3257" s="57">
        <v>0</v>
      </c>
      <c r="AD3257" s="56" t="s">
        <v>9255</v>
      </c>
      <c r="AE3257" s="57">
        <v>0</v>
      </c>
      <c r="AF3257" s="57">
        <v>0</v>
      </c>
      <c r="AG3257" s="57">
        <v>0</v>
      </c>
      <c r="AI3257"/>
      <c r="AJ3257"/>
    </row>
    <row r="3258" spans="1:36">
      <c r="A3258" s="56" t="s">
        <v>48</v>
      </c>
      <c r="B3258" s="56" t="s">
        <v>11416</v>
      </c>
      <c r="C3258" s="56">
        <v>2101010100</v>
      </c>
      <c r="D3258" s="56" t="s">
        <v>39</v>
      </c>
      <c r="E3258" s="56">
        <v>2101020100</v>
      </c>
      <c r="F3258" s="56">
        <v>5401010100</v>
      </c>
      <c r="G3258" s="56" t="s">
        <v>11428</v>
      </c>
      <c r="H3258" s="56">
        <v>400300</v>
      </c>
      <c r="I3258" s="56" t="s">
        <v>11439</v>
      </c>
      <c r="J3258" s="56" t="s">
        <v>9976</v>
      </c>
      <c r="K3258" s="56" t="s">
        <v>7919</v>
      </c>
      <c r="L3258" s="56" t="s">
        <v>7138</v>
      </c>
      <c r="M3258" s="73">
        <v>39450</v>
      </c>
      <c r="N3258" s="56"/>
      <c r="O3258" s="56"/>
      <c r="P3258" s="56" t="s">
        <v>7177</v>
      </c>
      <c r="Q3258" s="56"/>
      <c r="R3258" s="56" t="s">
        <v>70</v>
      </c>
      <c r="S3258" s="56" t="s">
        <v>11415</v>
      </c>
      <c r="T3258" s="56" t="s">
        <v>7830</v>
      </c>
      <c r="U3258" s="57">
        <v>41500</v>
      </c>
      <c r="V3258" s="57">
        <v>-41500</v>
      </c>
      <c r="W3258" s="57">
        <v>0</v>
      </c>
      <c r="X3258" s="57">
        <v>0</v>
      </c>
      <c r="Y3258" s="73">
        <v>39448</v>
      </c>
      <c r="Z3258" s="57">
        <v>0</v>
      </c>
      <c r="AA3258" s="57">
        <v>0</v>
      </c>
      <c r="AB3258" s="57">
        <v>0</v>
      </c>
      <c r="AC3258" s="57">
        <v>0</v>
      </c>
      <c r="AD3258" s="56" t="s">
        <v>9255</v>
      </c>
      <c r="AE3258" s="57">
        <v>0</v>
      </c>
      <c r="AF3258" s="57">
        <v>0</v>
      </c>
      <c r="AG3258" s="57">
        <v>0</v>
      </c>
      <c r="AI3258"/>
      <c r="AJ3258"/>
    </row>
    <row r="3259" spans="1:36">
      <c r="A3259" s="56" t="s">
        <v>48</v>
      </c>
      <c r="B3259" s="56" t="s">
        <v>11416</v>
      </c>
      <c r="C3259" s="56">
        <v>2101010100</v>
      </c>
      <c r="D3259" s="56" t="s">
        <v>39</v>
      </c>
      <c r="E3259" s="56">
        <v>2101020100</v>
      </c>
      <c r="F3259" s="56">
        <v>5401010100</v>
      </c>
      <c r="G3259" s="56" t="s">
        <v>11428</v>
      </c>
      <c r="H3259" s="56">
        <v>400300</v>
      </c>
      <c r="I3259" s="56" t="s">
        <v>11439</v>
      </c>
      <c r="J3259" s="56" t="s">
        <v>9977</v>
      </c>
      <c r="K3259" s="56" t="s">
        <v>9112</v>
      </c>
      <c r="L3259" s="56" t="s">
        <v>7138</v>
      </c>
      <c r="M3259" s="73">
        <v>39977</v>
      </c>
      <c r="N3259" s="56"/>
      <c r="O3259" s="56"/>
      <c r="P3259" s="56" t="s">
        <v>259</v>
      </c>
      <c r="Q3259" s="56"/>
      <c r="R3259" s="56" t="s">
        <v>70</v>
      </c>
      <c r="S3259" s="56" t="s">
        <v>11415</v>
      </c>
      <c r="T3259" s="56" t="s">
        <v>7864</v>
      </c>
      <c r="U3259" s="57">
        <v>9150</v>
      </c>
      <c r="V3259" s="57">
        <v>-8692.5</v>
      </c>
      <c r="W3259" s="57">
        <v>457.5</v>
      </c>
      <c r="X3259" s="57">
        <v>0</v>
      </c>
      <c r="Y3259" s="73">
        <v>39977</v>
      </c>
      <c r="Z3259" s="57">
        <v>0</v>
      </c>
      <c r="AA3259" s="57">
        <v>0</v>
      </c>
      <c r="AB3259" s="57">
        <v>457.5</v>
      </c>
      <c r="AC3259" s="57">
        <v>0</v>
      </c>
      <c r="AD3259" s="56" t="s">
        <v>9255</v>
      </c>
      <c r="AE3259" s="57">
        <v>0</v>
      </c>
      <c r="AF3259" s="57">
        <v>0</v>
      </c>
      <c r="AG3259" s="57">
        <v>0</v>
      </c>
      <c r="AI3259"/>
      <c r="AJ3259"/>
    </row>
    <row r="3260" spans="1:36">
      <c r="A3260" s="56" t="s">
        <v>48</v>
      </c>
      <c r="B3260" s="56" t="s">
        <v>11416</v>
      </c>
      <c r="C3260" s="56">
        <v>2101010100</v>
      </c>
      <c r="D3260" s="56" t="s">
        <v>39</v>
      </c>
      <c r="E3260" s="56">
        <v>2101020100</v>
      </c>
      <c r="F3260" s="56">
        <v>5401010100</v>
      </c>
      <c r="G3260" s="56" t="s">
        <v>11428</v>
      </c>
      <c r="H3260" s="56">
        <v>400300</v>
      </c>
      <c r="I3260" s="56" t="s">
        <v>11439</v>
      </c>
      <c r="J3260" s="56" t="s">
        <v>9978</v>
      </c>
      <c r="K3260" s="56" t="s">
        <v>9113</v>
      </c>
      <c r="L3260" s="56" t="s">
        <v>7138</v>
      </c>
      <c r="M3260" s="73">
        <v>40029</v>
      </c>
      <c r="N3260" s="56"/>
      <c r="O3260" s="56"/>
      <c r="P3260" s="56" t="s">
        <v>259</v>
      </c>
      <c r="Q3260" s="56"/>
      <c r="R3260" s="56" t="s">
        <v>70</v>
      </c>
      <c r="S3260" s="56" t="s">
        <v>11415</v>
      </c>
      <c r="T3260" s="56" t="s">
        <v>7864</v>
      </c>
      <c r="U3260" s="57">
        <v>331500</v>
      </c>
      <c r="V3260" s="57">
        <v>-314925</v>
      </c>
      <c r="W3260" s="57">
        <v>16575</v>
      </c>
      <c r="X3260" s="57">
        <v>0</v>
      </c>
      <c r="Y3260" s="73">
        <v>40029</v>
      </c>
      <c r="Z3260" s="57">
        <v>0</v>
      </c>
      <c r="AA3260" s="57">
        <v>0</v>
      </c>
      <c r="AB3260" s="57">
        <v>16575</v>
      </c>
      <c r="AC3260" s="57">
        <v>0</v>
      </c>
      <c r="AD3260" s="56" t="s">
        <v>9255</v>
      </c>
      <c r="AE3260" s="57">
        <v>0</v>
      </c>
      <c r="AF3260" s="57">
        <v>0</v>
      </c>
      <c r="AG3260" s="57">
        <v>0</v>
      </c>
      <c r="AI3260"/>
      <c r="AJ3260"/>
    </row>
    <row r="3261" spans="1:36">
      <c r="A3261" s="56" t="s">
        <v>48</v>
      </c>
      <c r="B3261" s="56" t="s">
        <v>11416</v>
      </c>
      <c r="C3261" s="56">
        <v>2101010100</v>
      </c>
      <c r="D3261" s="56" t="s">
        <v>39</v>
      </c>
      <c r="E3261" s="56">
        <v>2101020100</v>
      </c>
      <c r="F3261" s="56">
        <v>5401010100</v>
      </c>
      <c r="G3261" s="56" t="s">
        <v>11428</v>
      </c>
      <c r="H3261" s="56">
        <v>400300</v>
      </c>
      <c r="I3261" s="56" t="s">
        <v>11439</v>
      </c>
      <c r="J3261" s="56" t="s">
        <v>9979</v>
      </c>
      <c r="K3261" s="56" t="s">
        <v>7920</v>
      </c>
      <c r="L3261" s="56" t="s">
        <v>7138</v>
      </c>
      <c r="M3261" s="73">
        <v>40026</v>
      </c>
      <c r="N3261" s="56"/>
      <c r="O3261" s="56"/>
      <c r="P3261" s="56" t="s">
        <v>259</v>
      </c>
      <c r="Q3261" s="56"/>
      <c r="R3261" s="56" t="s">
        <v>70</v>
      </c>
      <c r="S3261" s="56" t="s">
        <v>11415</v>
      </c>
      <c r="T3261" s="56" t="s">
        <v>7864</v>
      </c>
      <c r="U3261" s="57">
        <v>20500</v>
      </c>
      <c r="V3261" s="57">
        <v>-19475</v>
      </c>
      <c r="W3261" s="57">
        <v>1025</v>
      </c>
      <c r="X3261" s="57">
        <v>0</v>
      </c>
      <c r="Y3261" s="73">
        <v>40026</v>
      </c>
      <c r="Z3261" s="57">
        <v>0</v>
      </c>
      <c r="AA3261" s="57">
        <v>0</v>
      </c>
      <c r="AB3261" s="57">
        <v>1025</v>
      </c>
      <c r="AC3261" s="57">
        <v>0</v>
      </c>
      <c r="AD3261" s="56" t="s">
        <v>9255</v>
      </c>
      <c r="AE3261" s="57">
        <v>0</v>
      </c>
      <c r="AF3261" s="57">
        <v>0</v>
      </c>
      <c r="AG3261" s="57">
        <v>0</v>
      </c>
      <c r="AI3261"/>
      <c r="AJ3261"/>
    </row>
    <row r="3262" spans="1:36">
      <c r="A3262" s="56" t="s">
        <v>48</v>
      </c>
      <c r="B3262" s="56" t="s">
        <v>11416</v>
      </c>
      <c r="C3262" s="56">
        <v>2101010100</v>
      </c>
      <c r="D3262" s="56" t="s">
        <v>39</v>
      </c>
      <c r="E3262" s="56">
        <v>2101020100</v>
      </c>
      <c r="F3262" s="56">
        <v>5401010100</v>
      </c>
      <c r="G3262" s="56" t="s">
        <v>11428</v>
      </c>
      <c r="H3262" s="56">
        <v>400300</v>
      </c>
      <c r="I3262" s="56" t="s">
        <v>11439</v>
      </c>
      <c r="J3262" s="56" t="s">
        <v>9980</v>
      </c>
      <c r="K3262" s="56" t="s">
        <v>7921</v>
      </c>
      <c r="L3262" s="56" t="s">
        <v>7138</v>
      </c>
      <c r="M3262" s="73">
        <v>40081</v>
      </c>
      <c r="N3262" s="56"/>
      <c r="O3262" s="56"/>
      <c r="P3262" s="56" t="s">
        <v>259</v>
      </c>
      <c r="Q3262" s="56"/>
      <c r="R3262" s="56" t="s">
        <v>70</v>
      </c>
      <c r="S3262" s="56" t="s">
        <v>11415</v>
      </c>
      <c r="T3262" s="56" t="s">
        <v>7864</v>
      </c>
      <c r="U3262" s="57">
        <v>5695</v>
      </c>
      <c r="V3262" s="57">
        <v>-5410.25</v>
      </c>
      <c r="W3262" s="57">
        <v>284.75</v>
      </c>
      <c r="X3262" s="57">
        <v>0</v>
      </c>
      <c r="Y3262" s="73">
        <v>40081</v>
      </c>
      <c r="Z3262" s="57">
        <v>0</v>
      </c>
      <c r="AA3262" s="57">
        <v>0</v>
      </c>
      <c r="AB3262" s="57">
        <v>284.75</v>
      </c>
      <c r="AC3262" s="57">
        <v>0</v>
      </c>
      <c r="AD3262" s="56" t="s">
        <v>9255</v>
      </c>
      <c r="AE3262" s="57">
        <v>0</v>
      </c>
      <c r="AF3262" s="57">
        <v>0</v>
      </c>
      <c r="AG3262" s="57">
        <v>0</v>
      </c>
      <c r="AI3262"/>
      <c r="AJ3262"/>
    </row>
    <row r="3263" spans="1:36">
      <c r="A3263" s="56" t="s">
        <v>48</v>
      </c>
      <c r="B3263" s="56" t="s">
        <v>11416</v>
      </c>
      <c r="C3263" s="56">
        <v>2101010100</v>
      </c>
      <c r="D3263" s="56" t="s">
        <v>39</v>
      </c>
      <c r="E3263" s="56">
        <v>2101020100</v>
      </c>
      <c r="F3263" s="56">
        <v>5401010100</v>
      </c>
      <c r="G3263" s="56" t="s">
        <v>11428</v>
      </c>
      <c r="H3263" s="56">
        <v>400300</v>
      </c>
      <c r="I3263" s="56" t="s">
        <v>11439</v>
      </c>
      <c r="J3263" s="56" t="s">
        <v>9981</v>
      </c>
      <c r="K3263" s="56" t="s">
        <v>9114</v>
      </c>
      <c r="L3263" s="56" t="s">
        <v>7138</v>
      </c>
      <c r="M3263" s="73">
        <v>40184</v>
      </c>
      <c r="N3263" s="56"/>
      <c r="O3263" s="56"/>
      <c r="P3263" s="56" t="s">
        <v>259</v>
      </c>
      <c r="Q3263" s="56"/>
      <c r="R3263" s="56" t="s">
        <v>70</v>
      </c>
      <c r="S3263" s="56" t="s">
        <v>11415</v>
      </c>
      <c r="T3263" s="56" t="s">
        <v>7864</v>
      </c>
      <c r="U3263" s="57">
        <v>29572</v>
      </c>
      <c r="V3263" s="57">
        <v>-28093.4</v>
      </c>
      <c r="W3263" s="57">
        <v>1478.6</v>
      </c>
      <c r="X3263" s="57">
        <v>0</v>
      </c>
      <c r="Y3263" s="73">
        <v>40184</v>
      </c>
      <c r="Z3263" s="57">
        <v>0</v>
      </c>
      <c r="AA3263" s="57">
        <v>0</v>
      </c>
      <c r="AB3263" s="57">
        <v>1478.6</v>
      </c>
      <c r="AC3263" s="57">
        <v>0</v>
      </c>
      <c r="AD3263" s="56" t="s">
        <v>9255</v>
      </c>
      <c r="AE3263" s="57">
        <v>0</v>
      </c>
      <c r="AF3263" s="57">
        <v>0</v>
      </c>
      <c r="AG3263" s="57">
        <v>0</v>
      </c>
      <c r="AI3263"/>
      <c r="AJ3263"/>
    </row>
    <row r="3264" spans="1:36">
      <c r="A3264" s="56" t="s">
        <v>48</v>
      </c>
      <c r="B3264" s="56" t="s">
        <v>11416</v>
      </c>
      <c r="C3264" s="56">
        <v>2101010100</v>
      </c>
      <c r="D3264" s="56" t="s">
        <v>39</v>
      </c>
      <c r="E3264" s="56">
        <v>2101020100</v>
      </c>
      <c r="F3264" s="56">
        <v>5401010100</v>
      </c>
      <c r="G3264" s="56" t="s">
        <v>11428</v>
      </c>
      <c r="H3264" s="56">
        <v>400300</v>
      </c>
      <c r="I3264" s="56" t="s">
        <v>11439</v>
      </c>
      <c r="J3264" s="56" t="s">
        <v>9982</v>
      </c>
      <c r="K3264" s="56" t="s">
        <v>7922</v>
      </c>
      <c r="L3264" s="56" t="s">
        <v>7138</v>
      </c>
      <c r="M3264" s="73">
        <v>40218</v>
      </c>
      <c r="N3264" s="56"/>
      <c r="O3264" s="56"/>
      <c r="P3264" s="56" t="s">
        <v>259</v>
      </c>
      <c r="Q3264" s="56"/>
      <c r="R3264" s="56" t="s">
        <v>70</v>
      </c>
      <c r="S3264" s="56" t="s">
        <v>11415</v>
      </c>
      <c r="T3264" s="56" t="s">
        <v>7864</v>
      </c>
      <c r="U3264" s="57">
        <v>5694.6</v>
      </c>
      <c r="V3264" s="57">
        <v>-5409.87</v>
      </c>
      <c r="W3264" s="57">
        <v>284.73</v>
      </c>
      <c r="X3264" s="57">
        <v>0</v>
      </c>
      <c r="Y3264" s="73">
        <v>40218</v>
      </c>
      <c r="Z3264" s="57">
        <v>0</v>
      </c>
      <c r="AA3264" s="57">
        <v>0</v>
      </c>
      <c r="AB3264" s="57">
        <v>284.73</v>
      </c>
      <c r="AC3264" s="57">
        <v>0</v>
      </c>
      <c r="AD3264" s="56" t="s">
        <v>9255</v>
      </c>
      <c r="AE3264" s="57">
        <v>0</v>
      </c>
      <c r="AF3264" s="57">
        <v>0</v>
      </c>
      <c r="AG3264" s="57">
        <v>0</v>
      </c>
      <c r="AI3264"/>
      <c r="AJ3264"/>
    </row>
    <row r="3265" spans="1:36">
      <c r="A3265" s="56" t="s">
        <v>48</v>
      </c>
      <c r="B3265" s="56" t="s">
        <v>11416</v>
      </c>
      <c r="C3265" s="56">
        <v>2101010100</v>
      </c>
      <c r="D3265" s="56" t="s">
        <v>39</v>
      </c>
      <c r="E3265" s="56">
        <v>2101020100</v>
      </c>
      <c r="F3265" s="56">
        <v>5401010100</v>
      </c>
      <c r="G3265" s="56" t="s">
        <v>11428</v>
      </c>
      <c r="H3265" s="56">
        <v>400300</v>
      </c>
      <c r="I3265" s="56" t="s">
        <v>11439</v>
      </c>
      <c r="J3265" s="56" t="s">
        <v>9983</v>
      </c>
      <c r="K3265" s="56" t="s">
        <v>7923</v>
      </c>
      <c r="L3265" s="56" t="s">
        <v>7138</v>
      </c>
      <c r="M3265" s="73">
        <v>40308</v>
      </c>
      <c r="N3265" s="56"/>
      <c r="O3265" s="56"/>
      <c r="P3265" s="56" t="s">
        <v>259</v>
      </c>
      <c r="Q3265" s="56"/>
      <c r="R3265" s="56" t="s">
        <v>70</v>
      </c>
      <c r="S3265" s="56" t="s">
        <v>11415</v>
      </c>
      <c r="T3265" s="56" t="s">
        <v>7864</v>
      </c>
      <c r="U3265" s="57">
        <v>17232</v>
      </c>
      <c r="V3265" s="57">
        <v>-16370.4</v>
      </c>
      <c r="W3265" s="57">
        <v>861.6</v>
      </c>
      <c r="X3265" s="57">
        <v>0</v>
      </c>
      <c r="Y3265" s="73">
        <v>40308</v>
      </c>
      <c r="Z3265" s="57">
        <v>0</v>
      </c>
      <c r="AA3265" s="57">
        <v>0</v>
      </c>
      <c r="AB3265" s="57">
        <v>861.6</v>
      </c>
      <c r="AC3265" s="57">
        <v>0</v>
      </c>
      <c r="AD3265" s="56" t="s">
        <v>9255</v>
      </c>
      <c r="AE3265" s="57">
        <v>0</v>
      </c>
      <c r="AF3265" s="57">
        <v>0</v>
      </c>
      <c r="AG3265" s="57">
        <v>0</v>
      </c>
      <c r="AI3265"/>
      <c r="AJ3265"/>
    </row>
    <row r="3266" spans="1:36">
      <c r="A3266" s="56" t="s">
        <v>48</v>
      </c>
      <c r="B3266" s="56" t="s">
        <v>11416</v>
      </c>
      <c r="C3266" s="56">
        <v>2101010100</v>
      </c>
      <c r="D3266" s="56" t="s">
        <v>39</v>
      </c>
      <c r="E3266" s="56">
        <v>2101020100</v>
      </c>
      <c r="F3266" s="56">
        <v>5401010100</v>
      </c>
      <c r="G3266" s="56" t="s">
        <v>11428</v>
      </c>
      <c r="H3266" s="56">
        <v>400300</v>
      </c>
      <c r="I3266" s="56" t="s">
        <v>11439</v>
      </c>
      <c r="J3266" s="56" t="s">
        <v>9984</v>
      </c>
      <c r="K3266" s="56" t="s">
        <v>7924</v>
      </c>
      <c r="L3266" s="56" t="s">
        <v>7138</v>
      </c>
      <c r="M3266" s="73">
        <v>40522</v>
      </c>
      <c r="N3266" s="56"/>
      <c r="O3266" s="56"/>
      <c r="P3266" s="56" t="s">
        <v>259</v>
      </c>
      <c r="Q3266" s="56"/>
      <c r="R3266" s="56" t="s">
        <v>70</v>
      </c>
      <c r="S3266" s="56" t="s">
        <v>11415</v>
      </c>
      <c r="T3266" s="56" t="s">
        <v>7864</v>
      </c>
      <c r="U3266" s="57">
        <v>36122</v>
      </c>
      <c r="V3266" s="57">
        <v>-34315.9</v>
      </c>
      <c r="W3266" s="57">
        <v>1806.1</v>
      </c>
      <c r="X3266" s="57">
        <v>0</v>
      </c>
      <c r="Y3266" s="73">
        <v>40522</v>
      </c>
      <c r="Z3266" s="57">
        <v>0</v>
      </c>
      <c r="AA3266" s="57">
        <v>0</v>
      </c>
      <c r="AB3266" s="57">
        <v>1806.1</v>
      </c>
      <c r="AC3266" s="57">
        <v>0</v>
      </c>
      <c r="AD3266" s="56" t="s">
        <v>9255</v>
      </c>
      <c r="AE3266" s="57">
        <v>0</v>
      </c>
      <c r="AF3266" s="57">
        <v>0</v>
      </c>
      <c r="AG3266" s="57">
        <v>0</v>
      </c>
      <c r="AI3266"/>
      <c r="AJ3266"/>
    </row>
    <row r="3267" spans="1:36">
      <c r="A3267" s="56" t="s">
        <v>48</v>
      </c>
      <c r="B3267" s="56" t="s">
        <v>11416</v>
      </c>
      <c r="C3267" s="56">
        <v>2101010100</v>
      </c>
      <c r="D3267" s="56" t="s">
        <v>39</v>
      </c>
      <c r="E3267" s="56">
        <v>2101020100</v>
      </c>
      <c r="F3267" s="56">
        <v>5401010100</v>
      </c>
      <c r="G3267" s="56" t="s">
        <v>11428</v>
      </c>
      <c r="H3267" s="56">
        <v>400300</v>
      </c>
      <c r="I3267" s="56" t="s">
        <v>11439</v>
      </c>
      <c r="J3267" s="56" t="s">
        <v>9985</v>
      </c>
      <c r="K3267" s="56" t="s">
        <v>7925</v>
      </c>
      <c r="L3267" s="56" t="s">
        <v>7138</v>
      </c>
      <c r="M3267" s="73">
        <v>40648</v>
      </c>
      <c r="N3267" s="56"/>
      <c r="O3267" s="56"/>
      <c r="P3267" s="56" t="s">
        <v>259</v>
      </c>
      <c r="Q3267" s="56"/>
      <c r="R3267" s="56" t="s">
        <v>70</v>
      </c>
      <c r="S3267" s="56" t="s">
        <v>11415</v>
      </c>
      <c r="T3267" s="56" t="s">
        <v>7864</v>
      </c>
      <c r="U3267" s="57">
        <v>387090</v>
      </c>
      <c r="V3267" s="57">
        <v>-367735.5</v>
      </c>
      <c r="W3267" s="57">
        <v>19354.5</v>
      </c>
      <c r="X3267" s="57">
        <v>0</v>
      </c>
      <c r="Y3267" s="73">
        <v>40648</v>
      </c>
      <c r="Z3267" s="57">
        <v>0</v>
      </c>
      <c r="AA3267" s="57">
        <v>0</v>
      </c>
      <c r="AB3267" s="57">
        <v>19354.5</v>
      </c>
      <c r="AC3267" s="57">
        <v>0</v>
      </c>
      <c r="AD3267" s="56" t="s">
        <v>9255</v>
      </c>
      <c r="AE3267" s="57">
        <v>0</v>
      </c>
      <c r="AF3267" s="57">
        <v>0</v>
      </c>
      <c r="AG3267" s="57">
        <v>0</v>
      </c>
      <c r="AI3267"/>
      <c r="AJ3267"/>
    </row>
    <row r="3268" spans="1:36">
      <c r="A3268" s="56" t="s">
        <v>48</v>
      </c>
      <c r="B3268" s="56" t="s">
        <v>11416</v>
      </c>
      <c r="C3268" s="56">
        <v>2101010100</v>
      </c>
      <c r="D3268" s="56" t="s">
        <v>39</v>
      </c>
      <c r="E3268" s="56">
        <v>2101020100</v>
      </c>
      <c r="F3268" s="56">
        <v>5401010100</v>
      </c>
      <c r="G3268" s="56" t="s">
        <v>11428</v>
      </c>
      <c r="H3268" s="56">
        <v>400300</v>
      </c>
      <c r="I3268" s="56" t="s">
        <v>11439</v>
      </c>
      <c r="J3268" s="56" t="s">
        <v>9986</v>
      </c>
      <c r="K3268" s="56" t="s">
        <v>7926</v>
      </c>
      <c r="L3268" s="56" t="s">
        <v>7138</v>
      </c>
      <c r="M3268" s="73">
        <v>40674</v>
      </c>
      <c r="N3268" s="56"/>
      <c r="O3268" s="56"/>
      <c r="P3268" s="56" t="s">
        <v>259</v>
      </c>
      <c r="Q3268" s="56"/>
      <c r="R3268" s="56" t="s">
        <v>70</v>
      </c>
      <c r="S3268" s="56" t="s">
        <v>11415</v>
      </c>
      <c r="T3268" s="56" t="s">
        <v>7864</v>
      </c>
      <c r="U3268" s="57">
        <v>16900</v>
      </c>
      <c r="V3268" s="57">
        <v>-16055</v>
      </c>
      <c r="W3268" s="57">
        <v>845</v>
      </c>
      <c r="X3268" s="57">
        <v>0</v>
      </c>
      <c r="Y3268" s="73">
        <v>40674</v>
      </c>
      <c r="Z3268" s="57">
        <v>0</v>
      </c>
      <c r="AA3268" s="57">
        <v>0</v>
      </c>
      <c r="AB3268" s="57">
        <v>845</v>
      </c>
      <c r="AC3268" s="57">
        <v>0</v>
      </c>
      <c r="AD3268" s="56" t="s">
        <v>9255</v>
      </c>
      <c r="AE3268" s="57">
        <v>0</v>
      </c>
      <c r="AF3268" s="57">
        <v>0</v>
      </c>
      <c r="AG3268" s="57">
        <v>0</v>
      </c>
      <c r="AI3268"/>
      <c r="AJ3268"/>
    </row>
    <row r="3269" spans="1:36">
      <c r="A3269" s="56" t="s">
        <v>48</v>
      </c>
      <c r="B3269" s="56" t="s">
        <v>11416</v>
      </c>
      <c r="C3269" s="56">
        <v>2101010100</v>
      </c>
      <c r="D3269" s="56" t="s">
        <v>39</v>
      </c>
      <c r="E3269" s="56">
        <v>2101020100</v>
      </c>
      <c r="F3269" s="56">
        <v>5401010100</v>
      </c>
      <c r="G3269" s="56" t="s">
        <v>11428</v>
      </c>
      <c r="H3269" s="56">
        <v>400300</v>
      </c>
      <c r="I3269" s="56" t="s">
        <v>11439</v>
      </c>
      <c r="J3269" s="56" t="s">
        <v>9987</v>
      </c>
      <c r="K3269" s="56" t="s">
        <v>7927</v>
      </c>
      <c r="L3269" s="56" t="s">
        <v>7138</v>
      </c>
      <c r="M3269" s="73">
        <v>40641</v>
      </c>
      <c r="N3269" s="56"/>
      <c r="O3269" s="56"/>
      <c r="P3269" s="56" t="s">
        <v>259</v>
      </c>
      <c r="Q3269" s="56"/>
      <c r="R3269" s="56" t="s">
        <v>70</v>
      </c>
      <c r="S3269" s="56" t="s">
        <v>11415</v>
      </c>
      <c r="T3269" s="56" t="s">
        <v>7864</v>
      </c>
      <c r="U3269" s="57">
        <v>148732</v>
      </c>
      <c r="V3269" s="57">
        <v>-141295.4</v>
      </c>
      <c r="W3269" s="57">
        <v>7436.6</v>
      </c>
      <c r="X3269" s="57">
        <v>0</v>
      </c>
      <c r="Y3269" s="73">
        <v>40641</v>
      </c>
      <c r="Z3269" s="57">
        <v>0</v>
      </c>
      <c r="AA3269" s="57">
        <v>0</v>
      </c>
      <c r="AB3269" s="57">
        <v>7436.6</v>
      </c>
      <c r="AC3269" s="57">
        <v>0</v>
      </c>
      <c r="AD3269" s="56" t="s">
        <v>9255</v>
      </c>
      <c r="AE3269" s="57">
        <v>0</v>
      </c>
      <c r="AF3269" s="57">
        <v>0</v>
      </c>
      <c r="AG3269" s="57">
        <v>0</v>
      </c>
      <c r="AI3269"/>
      <c r="AJ3269"/>
    </row>
    <row r="3270" spans="1:36">
      <c r="A3270" s="56" t="s">
        <v>48</v>
      </c>
      <c r="B3270" s="56" t="s">
        <v>11416</v>
      </c>
      <c r="C3270" s="56">
        <v>2101010100</v>
      </c>
      <c r="D3270" s="56" t="s">
        <v>39</v>
      </c>
      <c r="E3270" s="56">
        <v>2101020100</v>
      </c>
      <c r="F3270" s="56">
        <v>5401010100</v>
      </c>
      <c r="G3270" s="56" t="s">
        <v>11428</v>
      </c>
      <c r="H3270" s="56">
        <v>400300</v>
      </c>
      <c r="I3270" s="56" t="s">
        <v>11439</v>
      </c>
      <c r="J3270" s="56" t="s">
        <v>9988</v>
      </c>
      <c r="K3270" s="56" t="s">
        <v>7928</v>
      </c>
      <c r="L3270" s="56" t="s">
        <v>7138</v>
      </c>
      <c r="M3270" s="73">
        <v>41100</v>
      </c>
      <c r="N3270" s="56"/>
      <c r="O3270" s="56"/>
      <c r="P3270" s="56" t="s">
        <v>259</v>
      </c>
      <c r="Q3270" s="56"/>
      <c r="R3270" s="56" t="s">
        <v>70</v>
      </c>
      <c r="S3270" s="56" t="s">
        <v>11415</v>
      </c>
      <c r="T3270" s="56" t="s">
        <v>7864</v>
      </c>
      <c r="U3270" s="57">
        <v>34505</v>
      </c>
      <c r="V3270" s="57">
        <v>-32779.75</v>
      </c>
      <c r="W3270" s="57">
        <v>1725.25</v>
      </c>
      <c r="X3270" s="57">
        <v>0</v>
      </c>
      <c r="Y3270" s="73">
        <v>41100</v>
      </c>
      <c r="Z3270" s="57">
        <v>0</v>
      </c>
      <c r="AA3270" s="57">
        <v>0</v>
      </c>
      <c r="AB3270" s="57">
        <v>1725.25</v>
      </c>
      <c r="AC3270" s="57">
        <v>0</v>
      </c>
      <c r="AD3270" s="56" t="s">
        <v>9255</v>
      </c>
      <c r="AE3270" s="57">
        <v>0</v>
      </c>
      <c r="AF3270" s="57">
        <v>0</v>
      </c>
      <c r="AG3270" s="57">
        <v>0</v>
      </c>
      <c r="AI3270"/>
      <c r="AJ3270"/>
    </row>
    <row r="3271" spans="1:36">
      <c r="A3271" s="56" t="s">
        <v>48</v>
      </c>
      <c r="B3271" s="56" t="s">
        <v>11416</v>
      </c>
      <c r="C3271" s="56">
        <v>2101010100</v>
      </c>
      <c r="D3271" s="56" t="s">
        <v>39</v>
      </c>
      <c r="E3271" s="56">
        <v>2101020100</v>
      </c>
      <c r="F3271" s="56">
        <v>5401010100</v>
      </c>
      <c r="G3271" s="56" t="s">
        <v>11428</v>
      </c>
      <c r="H3271" s="56">
        <v>400300</v>
      </c>
      <c r="I3271" s="56" t="s">
        <v>11439</v>
      </c>
      <c r="J3271" s="56" t="s">
        <v>9989</v>
      </c>
      <c r="K3271" s="56" t="s">
        <v>7929</v>
      </c>
      <c r="L3271" s="56" t="s">
        <v>7138</v>
      </c>
      <c r="M3271" s="73">
        <v>41093</v>
      </c>
      <c r="N3271" s="56"/>
      <c r="O3271" s="56"/>
      <c r="P3271" s="56" t="s">
        <v>259</v>
      </c>
      <c r="Q3271" s="56"/>
      <c r="R3271" s="56" t="s">
        <v>70</v>
      </c>
      <c r="S3271" s="56" t="s">
        <v>11415</v>
      </c>
      <c r="T3271" s="56" t="s">
        <v>7864</v>
      </c>
      <c r="U3271" s="57">
        <v>384568</v>
      </c>
      <c r="V3271" s="57">
        <v>-365339.6</v>
      </c>
      <c r="W3271" s="57">
        <v>19228.400000000001</v>
      </c>
      <c r="X3271" s="57">
        <v>0</v>
      </c>
      <c r="Y3271" s="73">
        <v>41093</v>
      </c>
      <c r="Z3271" s="57">
        <v>0</v>
      </c>
      <c r="AA3271" s="57">
        <v>0</v>
      </c>
      <c r="AB3271" s="57">
        <v>19228.400000000001</v>
      </c>
      <c r="AC3271" s="57">
        <v>0</v>
      </c>
      <c r="AD3271" s="56" t="s">
        <v>9255</v>
      </c>
      <c r="AE3271" s="57">
        <v>0</v>
      </c>
      <c r="AF3271" s="57">
        <v>0</v>
      </c>
      <c r="AG3271" s="57">
        <v>0</v>
      </c>
      <c r="AI3271"/>
      <c r="AJ3271"/>
    </row>
    <row r="3272" spans="1:36">
      <c r="A3272" s="56" t="s">
        <v>48</v>
      </c>
      <c r="B3272" s="56" t="s">
        <v>11416</v>
      </c>
      <c r="C3272" s="56">
        <v>2101010100</v>
      </c>
      <c r="D3272" s="56" t="s">
        <v>39</v>
      </c>
      <c r="E3272" s="56">
        <v>2101020100</v>
      </c>
      <c r="F3272" s="56">
        <v>5401010100</v>
      </c>
      <c r="G3272" s="56" t="s">
        <v>11428</v>
      </c>
      <c r="H3272" s="56">
        <v>400300</v>
      </c>
      <c r="I3272" s="56" t="s">
        <v>11439</v>
      </c>
      <c r="J3272" s="56" t="s">
        <v>9990</v>
      </c>
      <c r="K3272" s="56" t="s">
        <v>7930</v>
      </c>
      <c r="L3272" s="56" t="s">
        <v>7138</v>
      </c>
      <c r="M3272" s="73">
        <v>41093</v>
      </c>
      <c r="N3272" s="56"/>
      <c r="O3272" s="56"/>
      <c r="P3272" s="56" t="s">
        <v>259</v>
      </c>
      <c r="Q3272" s="56"/>
      <c r="R3272" s="56" t="s">
        <v>70</v>
      </c>
      <c r="S3272" s="56" t="s">
        <v>11415</v>
      </c>
      <c r="T3272" s="56" t="s">
        <v>7864</v>
      </c>
      <c r="U3272" s="57">
        <v>28119</v>
      </c>
      <c r="V3272" s="57">
        <v>-26713.05</v>
      </c>
      <c r="W3272" s="57">
        <v>1405.95</v>
      </c>
      <c r="X3272" s="57">
        <v>0</v>
      </c>
      <c r="Y3272" s="73">
        <v>41093</v>
      </c>
      <c r="Z3272" s="57">
        <v>0</v>
      </c>
      <c r="AA3272" s="57">
        <v>0</v>
      </c>
      <c r="AB3272" s="57">
        <v>1405.95</v>
      </c>
      <c r="AC3272" s="57">
        <v>0</v>
      </c>
      <c r="AD3272" s="56" t="s">
        <v>9255</v>
      </c>
      <c r="AE3272" s="57">
        <v>0</v>
      </c>
      <c r="AF3272" s="57">
        <v>0</v>
      </c>
      <c r="AG3272" s="57">
        <v>0</v>
      </c>
      <c r="AI3272"/>
      <c r="AJ3272"/>
    </row>
    <row r="3273" spans="1:36">
      <c r="A3273" s="56" t="s">
        <v>48</v>
      </c>
      <c r="B3273" s="56" t="s">
        <v>11416</v>
      </c>
      <c r="C3273" s="56">
        <v>2101010100</v>
      </c>
      <c r="D3273" s="56" t="s">
        <v>39</v>
      </c>
      <c r="E3273" s="56">
        <v>2101020100</v>
      </c>
      <c r="F3273" s="56">
        <v>5401010100</v>
      </c>
      <c r="G3273" s="56" t="s">
        <v>11428</v>
      </c>
      <c r="H3273" s="56">
        <v>400300</v>
      </c>
      <c r="I3273" s="56" t="s">
        <v>11439</v>
      </c>
      <c r="J3273" s="56" t="s">
        <v>9991</v>
      </c>
      <c r="K3273" s="56" t="s">
        <v>7424</v>
      </c>
      <c r="L3273" s="56" t="s">
        <v>7138</v>
      </c>
      <c r="M3273" s="73">
        <v>41220</v>
      </c>
      <c r="N3273" s="56"/>
      <c r="O3273" s="56"/>
      <c r="P3273" s="56" t="s">
        <v>259</v>
      </c>
      <c r="Q3273" s="56"/>
      <c r="R3273" s="56" t="s">
        <v>70</v>
      </c>
      <c r="S3273" s="56" t="s">
        <v>11415</v>
      </c>
      <c r="T3273" s="56" t="s">
        <v>7864</v>
      </c>
      <c r="U3273" s="57">
        <v>30050</v>
      </c>
      <c r="V3273" s="57">
        <v>-28547.5</v>
      </c>
      <c r="W3273" s="57">
        <v>1502.5</v>
      </c>
      <c r="X3273" s="57">
        <v>0</v>
      </c>
      <c r="Y3273" s="73">
        <v>41220</v>
      </c>
      <c r="Z3273" s="57">
        <v>0</v>
      </c>
      <c r="AA3273" s="57">
        <v>0</v>
      </c>
      <c r="AB3273" s="57">
        <v>1502.5</v>
      </c>
      <c r="AC3273" s="57">
        <v>0</v>
      </c>
      <c r="AD3273" s="56" t="s">
        <v>9255</v>
      </c>
      <c r="AE3273" s="57">
        <v>0</v>
      </c>
      <c r="AF3273" s="57">
        <v>0</v>
      </c>
      <c r="AG3273" s="57">
        <v>0</v>
      </c>
      <c r="AI3273"/>
      <c r="AJ3273"/>
    </row>
    <row r="3274" spans="1:36">
      <c r="A3274" s="56" t="s">
        <v>48</v>
      </c>
      <c r="B3274" s="56" t="s">
        <v>11416</v>
      </c>
      <c r="C3274" s="56">
        <v>2101010100</v>
      </c>
      <c r="D3274" s="56" t="s">
        <v>39</v>
      </c>
      <c r="E3274" s="56">
        <v>2101020100</v>
      </c>
      <c r="F3274" s="56">
        <v>5401010100</v>
      </c>
      <c r="G3274" s="56" t="s">
        <v>11428</v>
      </c>
      <c r="H3274" s="56">
        <v>400300</v>
      </c>
      <c r="I3274" s="56" t="s">
        <v>11439</v>
      </c>
      <c r="J3274" s="56" t="s">
        <v>9992</v>
      </c>
      <c r="K3274" s="56" t="s">
        <v>7931</v>
      </c>
      <c r="L3274" s="56" t="s">
        <v>7138</v>
      </c>
      <c r="M3274" s="73">
        <v>41249</v>
      </c>
      <c r="N3274" s="56"/>
      <c r="O3274" s="56"/>
      <c r="P3274" s="56" t="s">
        <v>259</v>
      </c>
      <c r="Q3274" s="56"/>
      <c r="R3274" s="56" t="s">
        <v>70</v>
      </c>
      <c r="S3274" s="56" t="s">
        <v>11415</v>
      </c>
      <c r="T3274" s="56" t="s">
        <v>7864</v>
      </c>
      <c r="U3274" s="57">
        <v>16218</v>
      </c>
      <c r="V3274" s="57">
        <v>-15407.1</v>
      </c>
      <c r="W3274" s="57">
        <v>810.9</v>
      </c>
      <c r="X3274" s="57">
        <v>0</v>
      </c>
      <c r="Y3274" s="73">
        <v>41249</v>
      </c>
      <c r="Z3274" s="57">
        <v>0</v>
      </c>
      <c r="AA3274" s="57">
        <v>0</v>
      </c>
      <c r="AB3274" s="57">
        <v>810.9</v>
      </c>
      <c r="AC3274" s="57">
        <v>0</v>
      </c>
      <c r="AD3274" s="56" t="s">
        <v>9255</v>
      </c>
      <c r="AE3274" s="57">
        <v>0</v>
      </c>
      <c r="AF3274" s="57">
        <v>0</v>
      </c>
      <c r="AG3274" s="57">
        <v>0</v>
      </c>
      <c r="AI3274"/>
      <c r="AJ3274"/>
    </row>
    <row r="3275" spans="1:36">
      <c r="A3275" s="56" t="s">
        <v>48</v>
      </c>
      <c r="B3275" s="56" t="s">
        <v>11416</v>
      </c>
      <c r="C3275" s="56">
        <v>2101010100</v>
      </c>
      <c r="D3275" s="56" t="s">
        <v>39</v>
      </c>
      <c r="E3275" s="56">
        <v>2101020100</v>
      </c>
      <c r="F3275" s="56">
        <v>5401010100</v>
      </c>
      <c r="G3275" s="56" t="s">
        <v>11428</v>
      </c>
      <c r="H3275" s="56">
        <v>400300</v>
      </c>
      <c r="I3275" s="56" t="s">
        <v>11439</v>
      </c>
      <c r="J3275" s="56" t="s">
        <v>9993</v>
      </c>
      <c r="K3275" s="56" t="s">
        <v>7932</v>
      </c>
      <c r="L3275" s="56" t="s">
        <v>7138</v>
      </c>
      <c r="M3275" s="73">
        <v>41235</v>
      </c>
      <c r="N3275" s="56"/>
      <c r="O3275" s="56"/>
      <c r="P3275" s="56" t="s">
        <v>259</v>
      </c>
      <c r="Q3275" s="56"/>
      <c r="R3275" s="56" t="s">
        <v>70</v>
      </c>
      <c r="S3275" s="56" t="s">
        <v>11415</v>
      </c>
      <c r="T3275" s="56" t="s">
        <v>7864</v>
      </c>
      <c r="U3275" s="57">
        <v>258825</v>
      </c>
      <c r="V3275" s="57">
        <v>-245883.75</v>
      </c>
      <c r="W3275" s="57">
        <v>12941.25</v>
      </c>
      <c r="X3275" s="57">
        <v>0</v>
      </c>
      <c r="Y3275" s="73">
        <v>41235</v>
      </c>
      <c r="Z3275" s="57">
        <v>0</v>
      </c>
      <c r="AA3275" s="57">
        <v>0</v>
      </c>
      <c r="AB3275" s="57">
        <v>12941.25</v>
      </c>
      <c r="AC3275" s="57">
        <v>0</v>
      </c>
      <c r="AD3275" s="56" t="s">
        <v>9255</v>
      </c>
      <c r="AE3275" s="57">
        <v>0</v>
      </c>
      <c r="AF3275" s="57">
        <v>0</v>
      </c>
      <c r="AG3275" s="57">
        <v>0</v>
      </c>
      <c r="AI3275"/>
      <c r="AJ3275"/>
    </row>
    <row r="3276" spans="1:36">
      <c r="A3276" s="56" t="s">
        <v>48</v>
      </c>
      <c r="B3276" s="56" t="s">
        <v>11416</v>
      </c>
      <c r="C3276" s="56">
        <v>2101010100</v>
      </c>
      <c r="D3276" s="56" t="s">
        <v>39</v>
      </c>
      <c r="E3276" s="56">
        <v>2101020100</v>
      </c>
      <c r="F3276" s="56">
        <v>5401010100</v>
      </c>
      <c r="G3276" s="56" t="s">
        <v>11428</v>
      </c>
      <c r="H3276" s="56">
        <v>400300</v>
      </c>
      <c r="I3276" s="56" t="s">
        <v>11439</v>
      </c>
      <c r="J3276" s="56" t="s">
        <v>9994</v>
      </c>
      <c r="K3276" s="56" t="s">
        <v>7933</v>
      </c>
      <c r="L3276" s="56" t="s">
        <v>7138</v>
      </c>
      <c r="M3276" s="73">
        <v>41251</v>
      </c>
      <c r="N3276" s="56"/>
      <c r="O3276" s="56"/>
      <c r="P3276" s="56" t="s">
        <v>259</v>
      </c>
      <c r="Q3276" s="56"/>
      <c r="R3276" s="56" t="s">
        <v>70</v>
      </c>
      <c r="S3276" s="56" t="s">
        <v>11415</v>
      </c>
      <c r="T3276" s="56" t="s">
        <v>7864</v>
      </c>
      <c r="U3276" s="57">
        <v>79560</v>
      </c>
      <c r="V3276" s="57">
        <v>-75582</v>
      </c>
      <c r="W3276" s="57">
        <v>3978</v>
      </c>
      <c r="X3276" s="57">
        <v>0</v>
      </c>
      <c r="Y3276" s="73">
        <v>41251</v>
      </c>
      <c r="Z3276" s="57">
        <v>0</v>
      </c>
      <c r="AA3276" s="57">
        <v>0</v>
      </c>
      <c r="AB3276" s="57">
        <v>3978</v>
      </c>
      <c r="AC3276" s="57">
        <v>0</v>
      </c>
      <c r="AD3276" s="56" t="s">
        <v>9255</v>
      </c>
      <c r="AE3276" s="57">
        <v>0</v>
      </c>
      <c r="AF3276" s="57">
        <v>0</v>
      </c>
      <c r="AG3276" s="57">
        <v>0</v>
      </c>
      <c r="AI3276"/>
      <c r="AJ3276"/>
    </row>
    <row r="3277" spans="1:36">
      <c r="A3277" s="56" t="s">
        <v>48</v>
      </c>
      <c r="B3277" s="56" t="s">
        <v>11416</v>
      </c>
      <c r="C3277" s="56">
        <v>2101010100</v>
      </c>
      <c r="D3277" s="56" t="s">
        <v>39</v>
      </c>
      <c r="E3277" s="56">
        <v>2101020100</v>
      </c>
      <c r="F3277" s="56">
        <v>5401010100</v>
      </c>
      <c r="G3277" s="56" t="s">
        <v>11428</v>
      </c>
      <c r="H3277" s="56">
        <v>400300</v>
      </c>
      <c r="I3277" s="56" t="s">
        <v>11439</v>
      </c>
      <c r="J3277" s="56" t="s">
        <v>9995</v>
      </c>
      <c r="K3277" s="56" t="s">
        <v>7934</v>
      </c>
      <c r="L3277" s="56" t="s">
        <v>7138</v>
      </c>
      <c r="M3277" s="73">
        <v>41277</v>
      </c>
      <c r="N3277" s="56"/>
      <c r="O3277" s="56"/>
      <c r="P3277" s="56" t="s">
        <v>259</v>
      </c>
      <c r="Q3277" s="56"/>
      <c r="R3277" s="56" t="s">
        <v>70</v>
      </c>
      <c r="S3277" s="56" t="s">
        <v>11415</v>
      </c>
      <c r="T3277" s="56" t="s">
        <v>7864</v>
      </c>
      <c r="U3277" s="57">
        <v>4400</v>
      </c>
      <c r="V3277" s="57">
        <v>-4180</v>
      </c>
      <c r="W3277" s="57">
        <v>220</v>
      </c>
      <c r="X3277" s="57">
        <v>0</v>
      </c>
      <c r="Y3277" s="73">
        <v>41277</v>
      </c>
      <c r="Z3277" s="57">
        <v>0</v>
      </c>
      <c r="AA3277" s="57">
        <v>0</v>
      </c>
      <c r="AB3277" s="57">
        <v>220</v>
      </c>
      <c r="AC3277" s="57">
        <v>0</v>
      </c>
      <c r="AD3277" s="56" t="s">
        <v>9255</v>
      </c>
      <c r="AE3277" s="57">
        <v>0</v>
      </c>
      <c r="AF3277" s="57">
        <v>0</v>
      </c>
      <c r="AG3277" s="57">
        <v>0</v>
      </c>
      <c r="AI3277"/>
      <c r="AJ3277"/>
    </row>
    <row r="3278" spans="1:36">
      <c r="A3278" s="56" t="s">
        <v>48</v>
      </c>
      <c r="B3278" s="56" t="s">
        <v>11416</v>
      </c>
      <c r="C3278" s="56">
        <v>2101010100</v>
      </c>
      <c r="D3278" s="56" t="s">
        <v>39</v>
      </c>
      <c r="E3278" s="56">
        <v>2101020100</v>
      </c>
      <c r="F3278" s="56">
        <v>5401010100</v>
      </c>
      <c r="G3278" s="56" t="s">
        <v>11428</v>
      </c>
      <c r="H3278" s="56">
        <v>400300</v>
      </c>
      <c r="I3278" s="56" t="s">
        <v>11439</v>
      </c>
      <c r="J3278" s="56" t="s">
        <v>9996</v>
      </c>
      <c r="K3278" s="56" t="s">
        <v>7935</v>
      </c>
      <c r="L3278" s="56" t="s">
        <v>7138</v>
      </c>
      <c r="M3278" s="73">
        <v>41166</v>
      </c>
      <c r="N3278" s="56"/>
      <c r="O3278" s="56"/>
      <c r="P3278" s="56" t="s">
        <v>259</v>
      </c>
      <c r="Q3278" s="56"/>
      <c r="R3278" s="56" t="s">
        <v>70</v>
      </c>
      <c r="S3278" s="56" t="s">
        <v>11415</v>
      </c>
      <c r="T3278" s="56" t="s">
        <v>7864</v>
      </c>
      <c r="U3278" s="57">
        <v>46305</v>
      </c>
      <c r="V3278" s="57">
        <v>-43989.75</v>
      </c>
      <c r="W3278" s="57">
        <v>2315.25</v>
      </c>
      <c r="X3278" s="57">
        <v>0</v>
      </c>
      <c r="Y3278" s="73">
        <v>41166</v>
      </c>
      <c r="Z3278" s="57">
        <v>0</v>
      </c>
      <c r="AA3278" s="57">
        <v>0</v>
      </c>
      <c r="AB3278" s="57">
        <v>2315.25</v>
      </c>
      <c r="AC3278" s="57">
        <v>0</v>
      </c>
      <c r="AD3278" s="56" t="s">
        <v>9255</v>
      </c>
      <c r="AE3278" s="57">
        <v>0</v>
      </c>
      <c r="AF3278" s="57">
        <v>0</v>
      </c>
      <c r="AG3278" s="57">
        <v>0</v>
      </c>
      <c r="AI3278"/>
      <c r="AJ3278"/>
    </row>
    <row r="3279" spans="1:36">
      <c r="A3279" s="56" t="s">
        <v>48</v>
      </c>
      <c r="B3279" s="56" t="s">
        <v>11416</v>
      </c>
      <c r="C3279" s="56">
        <v>2101010100</v>
      </c>
      <c r="D3279" s="56" t="s">
        <v>39</v>
      </c>
      <c r="E3279" s="56">
        <v>2101020100</v>
      </c>
      <c r="F3279" s="56">
        <v>5401010100</v>
      </c>
      <c r="G3279" s="56" t="s">
        <v>11428</v>
      </c>
      <c r="H3279" s="56">
        <v>400300</v>
      </c>
      <c r="I3279" s="56" t="s">
        <v>11439</v>
      </c>
      <c r="J3279" s="56" t="s">
        <v>9997</v>
      </c>
      <c r="K3279" s="56" t="s">
        <v>7936</v>
      </c>
      <c r="L3279" s="56" t="s">
        <v>7138</v>
      </c>
      <c r="M3279" s="73">
        <v>41372</v>
      </c>
      <c r="N3279" s="56"/>
      <c r="O3279" s="56"/>
      <c r="P3279" s="56" t="s">
        <v>259</v>
      </c>
      <c r="Q3279" s="56"/>
      <c r="R3279" s="56" t="s">
        <v>70</v>
      </c>
      <c r="S3279" s="56" t="s">
        <v>11415</v>
      </c>
      <c r="T3279" s="56" t="s">
        <v>7864</v>
      </c>
      <c r="U3279" s="57">
        <v>82650</v>
      </c>
      <c r="V3279" s="57">
        <v>-78517.5</v>
      </c>
      <c r="W3279" s="57">
        <v>4132.5</v>
      </c>
      <c r="X3279" s="57">
        <v>0</v>
      </c>
      <c r="Y3279" s="73">
        <v>41372</v>
      </c>
      <c r="Z3279" s="57">
        <v>0</v>
      </c>
      <c r="AA3279" s="57">
        <v>0</v>
      </c>
      <c r="AB3279" s="57">
        <v>4132.5</v>
      </c>
      <c r="AC3279" s="57">
        <v>0</v>
      </c>
      <c r="AD3279" s="56" t="s">
        <v>9255</v>
      </c>
      <c r="AE3279" s="57">
        <v>0</v>
      </c>
      <c r="AF3279" s="57">
        <v>0</v>
      </c>
      <c r="AG3279" s="57">
        <v>0</v>
      </c>
      <c r="AI3279"/>
      <c r="AJ3279"/>
    </row>
    <row r="3280" spans="1:36">
      <c r="A3280" s="56" t="s">
        <v>48</v>
      </c>
      <c r="B3280" s="56" t="s">
        <v>11416</v>
      </c>
      <c r="C3280" s="56">
        <v>2101010100</v>
      </c>
      <c r="D3280" s="56" t="s">
        <v>39</v>
      </c>
      <c r="E3280" s="56">
        <v>2101020100</v>
      </c>
      <c r="F3280" s="56">
        <v>5401010100</v>
      </c>
      <c r="G3280" s="56" t="s">
        <v>11428</v>
      </c>
      <c r="H3280" s="56">
        <v>400300</v>
      </c>
      <c r="I3280" s="56" t="s">
        <v>11439</v>
      </c>
      <c r="J3280" s="56" t="s">
        <v>9998</v>
      </c>
      <c r="K3280" s="56" t="s">
        <v>9115</v>
      </c>
      <c r="L3280" s="56" t="s">
        <v>7138</v>
      </c>
      <c r="M3280" s="73">
        <v>41372</v>
      </c>
      <c r="N3280" s="56"/>
      <c r="O3280" s="56"/>
      <c r="P3280" s="56" t="s">
        <v>259</v>
      </c>
      <c r="Q3280" s="56"/>
      <c r="R3280" s="56" t="s">
        <v>70</v>
      </c>
      <c r="S3280" s="56" t="s">
        <v>11415</v>
      </c>
      <c r="T3280" s="56" t="s">
        <v>7864</v>
      </c>
      <c r="U3280" s="57">
        <v>30600</v>
      </c>
      <c r="V3280" s="57">
        <v>-29070</v>
      </c>
      <c r="W3280" s="57">
        <v>1530</v>
      </c>
      <c r="X3280" s="57">
        <v>0</v>
      </c>
      <c r="Y3280" s="73">
        <v>41372</v>
      </c>
      <c r="Z3280" s="57">
        <v>0</v>
      </c>
      <c r="AA3280" s="57">
        <v>0</v>
      </c>
      <c r="AB3280" s="57">
        <v>1530</v>
      </c>
      <c r="AC3280" s="57">
        <v>0</v>
      </c>
      <c r="AD3280" s="56" t="s">
        <v>9255</v>
      </c>
      <c r="AE3280" s="57">
        <v>0</v>
      </c>
      <c r="AF3280" s="57">
        <v>0</v>
      </c>
      <c r="AG3280" s="57">
        <v>0</v>
      </c>
      <c r="AI3280"/>
      <c r="AJ3280"/>
    </row>
    <row r="3281" spans="1:36">
      <c r="A3281" s="56" t="s">
        <v>48</v>
      </c>
      <c r="B3281" s="56" t="s">
        <v>11416</v>
      </c>
      <c r="C3281" s="56">
        <v>2101010100</v>
      </c>
      <c r="D3281" s="56" t="s">
        <v>39</v>
      </c>
      <c r="E3281" s="56">
        <v>2101020100</v>
      </c>
      <c r="F3281" s="56">
        <v>5401010100</v>
      </c>
      <c r="G3281" s="56" t="s">
        <v>11428</v>
      </c>
      <c r="H3281" s="56">
        <v>400300</v>
      </c>
      <c r="I3281" s="56" t="s">
        <v>11439</v>
      </c>
      <c r="J3281" s="56" t="s">
        <v>9999</v>
      </c>
      <c r="K3281" s="56" t="s">
        <v>7937</v>
      </c>
      <c r="L3281" s="56" t="s">
        <v>7138</v>
      </c>
      <c r="M3281" s="73">
        <v>39984</v>
      </c>
      <c r="N3281" s="56"/>
      <c r="O3281" s="56"/>
      <c r="P3281" s="56" t="s">
        <v>259</v>
      </c>
      <c r="Q3281" s="56"/>
      <c r="R3281" s="56" t="s">
        <v>70</v>
      </c>
      <c r="S3281" s="56" t="s">
        <v>11415</v>
      </c>
      <c r="T3281" s="56" t="s">
        <v>7864</v>
      </c>
      <c r="U3281" s="57">
        <v>24577</v>
      </c>
      <c r="V3281" s="57">
        <v>-23348.15</v>
      </c>
      <c r="W3281" s="57">
        <v>1228.8499999999999</v>
      </c>
      <c r="X3281" s="57">
        <v>0</v>
      </c>
      <c r="Y3281" s="73">
        <v>39984</v>
      </c>
      <c r="Z3281" s="57">
        <v>0</v>
      </c>
      <c r="AA3281" s="57">
        <v>0</v>
      </c>
      <c r="AB3281" s="57">
        <v>1228.8499999999999</v>
      </c>
      <c r="AC3281" s="57">
        <v>0</v>
      </c>
      <c r="AD3281" s="56" t="s">
        <v>9255</v>
      </c>
      <c r="AE3281" s="57">
        <v>0</v>
      </c>
      <c r="AF3281" s="57">
        <v>0</v>
      </c>
      <c r="AG3281" s="57">
        <v>0</v>
      </c>
      <c r="AI3281"/>
      <c r="AJ3281"/>
    </row>
    <row r="3282" spans="1:36">
      <c r="A3282" s="56" t="s">
        <v>48</v>
      </c>
      <c r="B3282" s="56" t="s">
        <v>11416</v>
      </c>
      <c r="C3282" s="56">
        <v>2101010100</v>
      </c>
      <c r="D3282" s="56" t="s">
        <v>39</v>
      </c>
      <c r="E3282" s="56">
        <v>2101020100</v>
      </c>
      <c r="F3282" s="56">
        <v>5401010100</v>
      </c>
      <c r="G3282" s="56" t="s">
        <v>11428</v>
      </c>
      <c r="H3282" s="56">
        <v>400300</v>
      </c>
      <c r="I3282" s="56" t="s">
        <v>11439</v>
      </c>
      <c r="J3282" s="56" t="s">
        <v>10000</v>
      </c>
      <c r="K3282" s="56" t="s">
        <v>7938</v>
      </c>
      <c r="L3282" s="56" t="s">
        <v>7138</v>
      </c>
      <c r="M3282" s="73">
        <v>40595</v>
      </c>
      <c r="N3282" s="56"/>
      <c r="O3282" s="56"/>
      <c r="P3282" s="56" t="s">
        <v>259</v>
      </c>
      <c r="Q3282" s="56"/>
      <c r="R3282" s="56" t="s">
        <v>70</v>
      </c>
      <c r="S3282" s="56" t="s">
        <v>11415</v>
      </c>
      <c r="T3282" s="56" t="s">
        <v>7864</v>
      </c>
      <c r="U3282" s="57">
        <v>23590</v>
      </c>
      <c r="V3282" s="57">
        <v>-22410.5</v>
      </c>
      <c r="W3282" s="57">
        <v>1179.5</v>
      </c>
      <c r="X3282" s="57">
        <v>0</v>
      </c>
      <c r="Y3282" s="73">
        <v>40595</v>
      </c>
      <c r="Z3282" s="57">
        <v>0</v>
      </c>
      <c r="AA3282" s="57">
        <v>0</v>
      </c>
      <c r="AB3282" s="57">
        <v>1179.5</v>
      </c>
      <c r="AC3282" s="57">
        <v>0</v>
      </c>
      <c r="AD3282" s="56" t="s">
        <v>9255</v>
      </c>
      <c r="AE3282" s="57">
        <v>0</v>
      </c>
      <c r="AF3282" s="57">
        <v>0</v>
      </c>
      <c r="AG3282" s="57">
        <v>0</v>
      </c>
      <c r="AI3282"/>
      <c r="AJ3282"/>
    </row>
    <row r="3283" spans="1:36">
      <c r="A3283" s="56" t="s">
        <v>48</v>
      </c>
      <c r="B3283" s="56" t="s">
        <v>11416</v>
      </c>
      <c r="C3283" s="56">
        <v>2101010100</v>
      </c>
      <c r="D3283" s="56" t="s">
        <v>39</v>
      </c>
      <c r="E3283" s="56">
        <v>2101020100</v>
      </c>
      <c r="F3283" s="56">
        <v>5401010100</v>
      </c>
      <c r="G3283" s="56" t="s">
        <v>11428</v>
      </c>
      <c r="H3283" s="56">
        <v>400300</v>
      </c>
      <c r="I3283" s="56" t="s">
        <v>11439</v>
      </c>
      <c r="J3283" s="56" t="s">
        <v>10001</v>
      </c>
      <c r="K3283" s="56" t="s">
        <v>7938</v>
      </c>
      <c r="L3283" s="56" t="s">
        <v>7138</v>
      </c>
      <c r="M3283" s="73">
        <v>40595</v>
      </c>
      <c r="N3283" s="56"/>
      <c r="O3283" s="56"/>
      <c r="P3283" s="56" t="s">
        <v>259</v>
      </c>
      <c r="Q3283" s="56"/>
      <c r="R3283" s="56" t="s">
        <v>70</v>
      </c>
      <c r="S3283" s="56" t="s">
        <v>11415</v>
      </c>
      <c r="T3283" s="56" t="s">
        <v>7864</v>
      </c>
      <c r="U3283" s="57">
        <v>23589.5</v>
      </c>
      <c r="V3283" s="57">
        <v>-22410.02</v>
      </c>
      <c r="W3283" s="57">
        <v>1179.48</v>
      </c>
      <c r="X3283" s="57">
        <v>0</v>
      </c>
      <c r="Y3283" s="73">
        <v>40595</v>
      </c>
      <c r="Z3283" s="57">
        <v>0</v>
      </c>
      <c r="AA3283" s="57">
        <v>0</v>
      </c>
      <c r="AB3283" s="57">
        <v>1179.48</v>
      </c>
      <c r="AC3283" s="57">
        <v>0</v>
      </c>
      <c r="AD3283" s="56" t="s">
        <v>9255</v>
      </c>
      <c r="AE3283" s="57">
        <v>0</v>
      </c>
      <c r="AF3283" s="57">
        <v>0</v>
      </c>
      <c r="AG3283" s="57">
        <v>0</v>
      </c>
      <c r="AI3283"/>
      <c r="AJ3283"/>
    </row>
    <row r="3284" spans="1:36">
      <c r="A3284" s="56" t="s">
        <v>48</v>
      </c>
      <c r="B3284" s="56" t="s">
        <v>11416</v>
      </c>
      <c r="C3284" s="56">
        <v>2101010100</v>
      </c>
      <c r="D3284" s="56" t="s">
        <v>39</v>
      </c>
      <c r="E3284" s="56">
        <v>2101020100</v>
      </c>
      <c r="F3284" s="56">
        <v>5401010100</v>
      </c>
      <c r="G3284" s="56" t="s">
        <v>11428</v>
      </c>
      <c r="H3284" s="56">
        <v>400300</v>
      </c>
      <c r="I3284" s="56" t="s">
        <v>11439</v>
      </c>
      <c r="J3284" s="56" t="s">
        <v>10002</v>
      </c>
      <c r="K3284" s="56" t="s">
        <v>7939</v>
      </c>
      <c r="L3284" s="56" t="s">
        <v>7138</v>
      </c>
      <c r="M3284" s="73">
        <v>40775</v>
      </c>
      <c r="N3284" s="56"/>
      <c r="O3284" s="56"/>
      <c r="P3284" s="56" t="s">
        <v>259</v>
      </c>
      <c r="Q3284" s="56"/>
      <c r="R3284" s="56" t="s">
        <v>70</v>
      </c>
      <c r="S3284" s="56" t="s">
        <v>11415</v>
      </c>
      <c r="T3284" s="56" t="s">
        <v>7864</v>
      </c>
      <c r="U3284" s="57">
        <v>31490</v>
      </c>
      <c r="V3284" s="57">
        <v>-29915.5</v>
      </c>
      <c r="W3284" s="57">
        <v>1574.5</v>
      </c>
      <c r="X3284" s="57">
        <v>0</v>
      </c>
      <c r="Y3284" s="73">
        <v>40775</v>
      </c>
      <c r="Z3284" s="57">
        <v>0</v>
      </c>
      <c r="AA3284" s="57">
        <v>0</v>
      </c>
      <c r="AB3284" s="57">
        <v>1574.5</v>
      </c>
      <c r="AC3284" s="57">
        <v>0</v>
      </c>
      <c r="AD3284" s="56" t="s">
        <v>9255</v>
      </c>
      <c r="AE3284" s="57">
        <v>0</v>
      </c>
      <c r="AF3284" s="57">
        <v>0</v>
      </c>
      <c r="AG3284" s="57">
        <v>0</v>
      </c>
      <c r="AI3284"/>
      <c r="AJ3284"/>
    </row>
    <row r="3285" spans="1:36">
      <c r="A3285" s="56" t="s">
        <v>48</v>
      </c>
      <c r="B3285" s="56" t="s">
        <v>11416</v>
      </c>
      <c r="C3285" s="56">
        <v>2101010100</v>
      </c>
      <c r="D3285" s="56" t="s">
        <v>39</v>
      </c>
      <c r="E3285" s="56">
        <v>2101020100</v>
      </c>
      <c r="F3285" s="56">
        <v>5401010100</v>
      </c>
      <c r="G3285" s="56" t="s">
        <v>11428</v>
      </c>
      <c r="H3285" s="56">
        <v>400300</v>
      </c>
      <c r="I3285" s="56" t="s">
        <v>11439</v>
      </c>
      <c r="J3285" s="56" t="s">
        <v>10003</v>
      </c>
      <c r="K3285" s="56" t="s">
        <v>11644</v>
      </c>
      <c r="L3285" s="56" t="s">
        <v>7138</v>
      </c>
      <c r="M3285" s="73">
        <v>41618</v>
      </c>
      <c r="N3285" s="56"/>
      <c r="O3285" s="56"/>
      <c r="P3285" s="56" t="s">
        <v>259</v>
      </c>
      <c r="Q3285" s="56"/>
      <c r="R3285" s="56" t="s">
        <v>70</v>
      </c>
      <c r="S3285" s="56" t="s">
        <v>11415</v>
      </c>
      <c r="T3285" s="56" t="s">
        <v>7864</v>
      </c>
      <c r="U3285" s="57">
        <v>32025</v>
      </c>
      <c r="V3285" s="57">
        <v>-30423.75</v>
      </c>
      <c r="W3285" s="57">
        <v>1601.25</v>
      </c>
      <c r="X3285" s="57">
        <v>0</v>
      </c>
      <c r="Y3285" s="73">
        <v>41618</v>
      </c>
      <c r="Z3285" s="57">
        <v>0</v>
      </c>
      <c r="AA3285" s="57">
        <v>0</v>
      </c>
      <c r="AB3285" s="57">
        <v>1601.25</v>
      </c>
      <c r="AC3285" s="57">
        <v>0</v>
      </c>
      <c r="AD3285" s="56" t="s">
        <v>9255</v>
      </c>
      <c r="AE3285" s="57">
        <v>0</v>
      </c>
      <c r="AF3285" s="57">
        <v>0</v>
      </c>
      <c r="AG3285" s="57">
        <v>0</v>
      </c>
      <c r="AI3285"/>
      <c r="AJ3285"/>
    </row>
    <row r="3286" spans="1:36">
      <c r="A3286" s="56" t="s">
        <v>48</v>
      </c>
      <c r="B3286" s="56" t="s">
        <v>11416</v>
      </c>
      <c r="C3286" s="56">
        <v>2101010100</v>
      </c>
      <c r="D3286" s="56" t="s">
        <v>39</v>
      </c>
      <c r="E3286" s="56">
        <v>2101020100</v>
      </c>
      <c r="F3286" s="56">
        <v>5401010100</v>
      </c>
      <c r="G3286" s="56" t="s">
        <v>11428</v>
      </c>
      <c r="H3286" s="56">
        <v>400300</v>
      </c>
      <c r="I3286" s="56" t="s">
        <v>11439</v>
      </c>
      <c r="J3286" s="56" t="s">
        <v>10004</v>
      </c>
      <c r="K3286" s="56" t="s">
        <v>7940</v>
      </c>
      <c r="L3286" s="56" t="s">
        <v>7138</v>
      </c>
      <c r="M3286" s="73">
        <v>41706</v>
      </c>
      <c r="N3286" s="56"/>
      <c r="O3286" s="56"/>
      <c r="P3286" s="56" t="s">
        <v>259</v>
      </c>
      <c r="Q3286" s="56"/>
      <c r="R3286" s="56" t="s">
        <v>70</v>
      </c>
      <c r="S3286" s="56" t="s">
        <v>11415</v>
      </c>
      <c r="T3286" s="56" t="s">
        <v>7864</v>
      </c>
      <c r="U3286" s="57">
        <v>211395</v>
      </c>
      <c r="V3286" s="57">
        <v>-200825.25</v>
      </c>
      <c r="W3286" s="57">
        <v>10569.75</v>
      </c>
      <c r="X3286" s="57">
        <v>0</v>
      </c>
      <c r="Y3286" s="73">
        <v>41706</v>
      </c>
      <c r="Z3286" s="57">
        <v>0</v>
      </c>
      <c r="AA3286" s="57">
        <v>0</v>
      </c>
      <c r="AB3286" s="57">
        <v>10569.75</v>
      </c>
      <c r="AC3286" s="57">
        <v>0</v>
      </c>
      <c r="AD3286" s="56" t="s">
        <v>9255</v>
      </c>
      <c r="AE3286" s="57">
        <v>0</v>
      </c>
      <c r="AF3286" s="57">
        <v>0</v>
      </c>
      <c r="AG3286" s="57">
        <v>0</v>
      </c>
      <c r="AI3286"/>
      <c r="AJ3286"/>
    </row>
    <row r="3287" spans="1:36">
      <c r="A3287" s="56" t="s">
        <v>54</v>
      </c>
      <c r="B3287" s="56" t="s">
        <v>11416</v>
      </c>
      <c r="C3287" s="56">
        <v>2101010100</v>
      </c>
      <c r="D3287" s="56" t="s">
        <v>39</v>
      </c>
      <c r="E3287" s="56">
        <v>2101020100</v>
      </c>
      <c r="F3287" s="56">
        <v>5401010100</v>
      </c>
      <c r="G3287" s="56" t="s">
        <v>11413</v>
      </c>
      <c r="H3287" s="56">
        <v>400100</v>
      </c>
      <c r="I3287" s="56" t="s">
        <v>11421</v>
      </c>
      <c r="J3287" s="56" t="s">
        <v>10005</v>
      </c>
      <c r="K3287" s="56" t="s">
        <v>7941</v>
      </c>
      <c r="L3287" s="56" t="s">
        <v>7138</v>
      </c>
      <c r="M3287" s="73">
        <v>39217</v>
      </c>
      <c r="N3287" s="56"/>
      <c r="O3287" s="56"/>
      <c r="P3287" s="56" t="s">
        <v>1105</v>
      </c>
      <c r="Q3287" s="56"/>
      <c r="R3287" s="56" t="s">
        <v>70</v>
      </c>
      <c r="S3287" s="56" t="s">
        <v>11415</v>
      </c>
      <c r="T3287" s="56" t="s">
        <v>7826</v>
      </c>
      <c r="U3287" s="57">
        <v>69160</v>
      </c>
      <c r="V3287" s="57">
        <v>-69159</v>
      </c>
      <c r="W3287" s="57">
        <v>1</v>
      </c>
      <c r="X3287" s="57">
        <v>0</v>
      </c>
      <c r="Y3287" s="73">
        <v>39203</v>
      </c>
      <c r="Z3287" s="57">
        <v>0</v>
      </c>
      <c r="AA3287" s="57">
        <v>0</v>
      </c>
      <c r="AB3287" s="57">
        <v>1</v>
      </c>
      <c r="AC3287" s="57">
        <v>0</v>
      </c>
      <c r="AD3287" s="56" t="s">
        <v>9255</v>
      </c>
      <c r="AE3287" s="57">
        <v>0</v>
      </c>
      <c r="AF3287" s="57">
        <v>0</v>
      </c>
      <c r="AG3287" s="57">
        <v>0</v>
      </c>
      <c r="AI3287"/>
      <c r="AJ3287"/>
    </row>
    <row r="3288" spans="1:36">
      <c r="A3288" s="56" t="s">
        <v>54</v>
      </c>
      <c r="B3288" s="56" t="s">
        <v>11416</v>
      </c>
      <c r="C3288" s="56">
        <v>2101010100</v>
      </c>
      <c r="D3288" s="56" t="s">
        <v>39</v>
      </c>
      <c r="E3288" s="56">
        <v>2101020100</v>
      </c>
      <c r="F3288" s="56">
        <v>5401010100</v>
      </c>
      <c r="G3288" s="56" t="s">
        <v>11413</v>
      </c>
      <c r="H3288" s="56">
        <v>400100</v>
      </c>
      <c r="I3288" s="56" t="s">
        <v>11421</v>
      </c>
      <c r="J3288" s="56" t="s">
        <v>10006</v>
      </c>
      <c r="K3288" s="56" t="s">
        <v>7942</v>
      </c>
      <c r="L3288" s="56" t="s">
        <v>7138</v>
      </c>
      <c r="M3288" s="73">
        <v>39301</v>
      </c>
      <c r="N3288" s="56"/>
      <c r="O3288" s="56"/>
      <c r="P3288" s="56" t="s">
        <v>1105</v>
      </c>
      <c r="Q3288" s="56"/>
      <c r="R3288" s="56" t="s">
        <v>70</v>
      </c>
      <c r="S3288" s="56" t="s">
        <v>11415</v>
      </c>
      <c r="T3288" s="56" t="s">
        <v>7826</v>
      </c>
      <c r="U3288" s="57">
        <v>64500</v>
      </c>
      <c r="V3288" s="57">
        <v>-64499</v>
      </c>
      <c r="W3288" s="57">
        <v>1</v>
      </c>
      <c r="X3288" s="57">
        <v>0</v>
      </c>
      <c r="Y3288" s="73">
        <v>39295</v>
      </c>
      <c r="Z3288" s="57">
        <v>0</v>
      </c>
      <c r="AA3288" s="57">
        <v>0</v>
      </c>
      <c r="AB3288" s="57">
        <v>1</v>
      </c>
      <c r="AC3288" s="57">
        <v>0</v>
      </c>
      <c r="AD3288" s="56" t="s">
        <v>9255</v>
      </c>
      <c r="AE3288" s="57">
        <v>0</v>
      </c>
      <c r="AF3288" s="57">
        <v>0</v>
      </c>
      <c r="AG3288" s="57">
        <v>0</v>
      </c>
      <c r="AI3288"/>
      <c r="AJ3288"/>
    </row>
    <row r="3289" spans="1:36">
      <c r="A3289" s="56" t="s">
        <v>54</v>
      </c>
      <c r="B3289" s="56" t="s">
        <v>11416</v>
      </c>
      <c r="C3289" s="56">
        <v>2101010100</v>
      </c>
      <c r="D3289" s="56" t="s">
        <v>39</v>
      </c>
      <c r="E3289" s="56">
        <v>2101020100</v>
      </c>
      <c r="F3289" s="56">
        <v>5401010100</v>
      </c>
      <c r="G3289" s="56" t="s">
        <v>11413</v>
      </c>
      <c r="H3289" s="56">
        <v>400100</v>
      </c>
      <c r="I3289" s="56" t="s">
        <v>11421</v>
      </c>
      <c r="J3289" s="56" t="s">
        <v>10007</v>
      </c>
      <c r="K3289" s="56" t="s">
        <v>7943</v>
      </c>
      <c r="L3289" s="56" t="s">
        <v>7138</v>
      </c>
      <c r="M3289" s="73">
        <v>39301</v>
      </c>
      <c r="N3289" s="56"/>
      <c r="O3289" s="56"/>
      <c r="P3289" s="56" t="s">
        <v>1105</v>
      </c>
      <c r="Q3289" s="56"/>
      <c r="R3289" s="56" t="s">
        <v>70</v>
      </c>
      <c r="S3289" s="56" t="s">
        <v>11415</v>
      </c>
      <c r="T3289" s="56" t="s">
        <v>7826</v>
      </c>
      <c r="U3289" s="57">
        <v>64500</v>
      </c>
      <c r="V3289" s="57">
        <v>-64499</v>
      </c>
      <c r="W3289" s="57">
        <v>1</v>
      </c>
      <c r="X3289" s="57">
        <v>0</v>
      </c>
      <c r="Y3289" s="73">
        <v>39295</v>
      </c>
      <c r="Z3289" s="57">
        <v>0</v>
      </c>
      <c r="AA3289" s="57">
        <v>0</v>
      </c>
      <c r="AB3289" s="57">
        <v>1</v>
      </c>
      <c r="AC3289" s="57">
        <v>0</v>
      </c>
      <c r="AD3289" s="56" t="s">
        <v>9255</v>
      </c>
      <c r="AE3289" s="57">
        <v>0</v>
      </c>
      <c r="AF3289" s="57">
        <v>0</v>
      </c>
      <c r="AG3289" s="57">
        <v>0</v>
      </c>
      <c r="AI3289"/>
      <c r="AJ3289"/>
    </row>
    <row r="3290" spans="1:36">
      <c r="A3290" s="56" t="s">
        <v>50</v>
      </c>
      <c r="B3290" s="56" t="s">
        <v>11416</v>
      </c>
      <c r="C3290" s="56">
        <v>2101010100</v>
      </c>
      <c r="D3290" s="56" t="s">
        <v>39</v>
      </c>
      <c r="E3290" s="56">
        <v>2101020100</v>
      </c>
      <c r="F3290" s="56">
        <v>5401010100</v>
      </c>
      <c r="G3290" s="56" t="s">
        <v>11431</v>
      </c>
      <c r="H3290" s="56">
        <v>400210</v>
      </c>
      <c r="I3290" s="56" t="s">
        <v>11440</v>
      </c>
      <c r="J3290" s="56" t="s">
        <v>10008</v>
      </c>
      <c r="K3290" s="56" t="s">
        <v>7944</v>
      </c>
      <c r="L3290" s="56" t="s">
        <v>7138</v>
      </c>
      <c r="M3290" s="73">
        <v>39400</v>
      </c>
      <c r="N3290" s="56"/>
      <c r="O3290" s="56"/>
      <c r="P3290" s="56" t="s">
        <v>1105</v>
      </c>
      <c r="Q3290" s="56"/>
      <c r="R3290" s="56" t="s">
        <v>70</v>
      </c>
      <c r="S3290" s="56" t="s">
        <v>11415</v>
      </c>
      <c r="T3290" s="56" t="s">
        <v>7826</v>
      </c>
      <c r="U3290" s="57">
        <v>60285</v>
      </c>
      <c r="V3290" s="57">
        <v>-60284</v>
      </c>
      <c r="W3290" s="57">
        <v>1</v>
      </c>
      <c r="X3290" s="57">
        <v>0</v>
      </c>
      <c r="Y3290" s="73">
        <v>39387</v>
      </c>
      <c r="Z3290" s="57">
        <v>0</v>
      </c>
      <c r="AA3290" s="57">
        <v>0</v>
      </c>
      <c r="AB3290" s="57">
        <v>1</v>
      </c>
      <c r="AC3290" s="57">
        <v>0</v>
      </c>
      <c r="AD3290" s="56" t="s">
        <v>9255</v>
      </c>
      <c r="AE3290" s="57">
        <v>0</v>
      </c>
      <c r="AF3290" s="57">
        <v>0</v>
      </c>
      <c r="AG3290" s="57">
        <v>0</v>
      </c>
      <c r="AI3290"/>
      <c r="AJ3290"/>
    </row>
    <row r="3291" spans="1:36">
      <c r="A3291" s="56" t="s">
        <v>50</v>
      </c>
      <c r="B3291" s="56" t="s">
        <v>11416</v>
      </c>
      <c r="C3291" s="56">
        <v>2101010100</v>
      </c>
      <c r="D3291" s="56" t="s">
        <v>39</v>
      </c>
      <c r="E3291" s="56">
        <v>2101020100</v>
      </c>
      <c r="F3291" s="56">
        <v>5401010100</v>
      </c>
      <c r="G3291" s="56" t="s">
        <v>11431</v>
      </c>
      <c r="H3291" s="56">
        <v>400210</v>
      </c>
      <c r="I3291" s="56" t="s">
        <v>11440</v>
      </c>
      <c r="J3291" s="56" t="s">
        <v>10009</v>
      </c>
      <c r="K3291" s="56" t="s">
        <v>7945</v>
      </c>
      <c r="L3291" s="56" t="s">
        <v>7138</v>
      </c>
      <c r="M3291" s="73">
        <v>39400</v>
      </c>
      <c r="N3291" s="56"/>
      <c r="O3291" s="56"/>
      <c r="P3291" s="56" t="s">
        <v>1105</v>
      </c>
      <c r="Q3291" s="56"/>
      <c r="R3291" s="56" t="s">
        <v>70</v>
      </c>
      <c r="S3291" s="56" t="s">
        <v>11415</v>
      </c>
      <c r="T3291" s="56" t="s">
        <v>7826</v>
      </c>
      <c r="U3291" s="57">
        <v>60285</v>
      </c>
      <c r="V3291" s="57">
        <v>-60284</v>
      </c>
      <c r="W3291" s="57">
        <v>1</v>
      </c>
      <c r="X3291" s="57">
        <v>0</v>
      </c>
      <c r="Y3291" s="73">
        <v>39387</v>
      </c>
      <c r="Z3291" s="57">
        <v>0</v>
      </c>
      <c r="AA3291" s="57">
        <v>0</v>
      </c>
      <c r="AB3291" s="57">
        <v>1</v>
      </c>
      <c r="AC3291" s="57">
        <v>0</v>
      </c>
      <c r="AD3291" s="56" t="s">
        <v>9255</v>
      </c>
      <c r="AE3291" s="57">
        <v>0</v>
      </c>
      <c r="AF3291" s="57">
        <v>0</v>
      </c>
      <c r="AG3291" s="57">
        <v>0</v>
      </c>
      <c r="AI3291"/>
      <c r="AJ3291"/>
    </row>
    <row r="3292" spans="1:36">
      <c r="A3292" s="56" t="s">
        <v>54</v>
      </c>
      <c r="B3292" s="56" t="s">
        <v>11416</v>
      </c>
      <c r="C3292" s="56">
        <v>2101010100</v>
      </c>
      <c r="D3292" s="56" t="s">
        <v>39</v>
      </c>
      <c r="E3292" s="56">
        <v>2101020100</v>
      </c>
      <c r="F3292" s="56">
        <v>5401010100</v>
      </c>
      <c r="G3292" s="56" t="s">
        <v>11413</v>
      </c>
      <c r="H3292" s="56">
        <v>400100</v>
      </c>
      <c r="I3292" s="56" t="s">
        <v>11421</v>
      </c>
      <c r="J3292" s="56" t="s">
        <v>10010</v>
      </c>
      <c r="K3292" s="56" t="s">
        <v>7946</v>
      </c>
      <c r="L3292" s="56" t="s">
        <v>7138</v>
      </c>
      <c r="M3292" s="73">
        <v>39353</v>
      </c>
      <c r="N3292" s="56"/>
      <c r="O3292" s="56"/>
      <c r="P3292" s="56" t="s">
        <v>1105</v>
      </c>
      <c r="Q3292" s="56"/>
      <c r="R3292" s="56" t="s">
        <v>70</v>
      </c>
      <c r="S3292" s="56" t="s">
        <v>11415</v>
      </c>
      <c r="T3292" s="56" t="s">
        <v>7826</v>
      </c>
      <c r="U3292" s="57">
        <v>36192</v>
      </c>
      <c r="V3292" s="57">
        <v>-36191</v>
      </c>
      <c r="W3292" s="57">
        <v>1</v>
      </c>
      <c r="X3292" s="57">
        <v>0</v>
      </c>
      <c r="Y3292" s="73">
        <v>39326</v>
      </c>
      <c r="Z3292" s="57">
        <v>0</v>
      </c>
      <c r="AA3292" s="57">
        <v>0</v>
      </c>
      <c r="AB3292" s="57">
        <v>1</v>
      </c>
      <c r="AC3292" s="57">
        <v>0</v>
      </c>
      <c r="AD3292" s="56" t="s">
        <v>9255</v>
      </c>
      <c r="AE3292" s="57">
        <v>0</v>
      </c>
      <c r="AF3292" s="57">
        <v>0</v>
      </c>
      <c r="AG3292" s="57">
        <v>0</v>
      </c>
      <c r="AI3292"/>
      <c r="AJ3292"/>
    </row>
    <row r="3293" spans="1:36">
      <c r="A3293" s="56" t="s">
        <v>54</v>
      </c>
      <c r="B3293" s="56" t="s">
        <v>11416</v>
      </c>
      <c r="C3293" s="56">
        <v>2101010100</v>
      </c>
      <c r="D3293" s="56" t="s">
        <v>39</v>
      </c>
      <c r="E3293" s="56">
        <v>2101020100</v>
      </c>
      <c r="F3293" s="56">
        <v>5401010100</v>
      </c>
      <c r="G3293" s="56" t="s">
        <v>11413</v>
      </c>
      <c r="H3293" s="56">
        <v>400100</v>
      </c>
      <c r="I3293" s="56" t="s">
        <v>11421</v>
      </c>
      <c r="J3293" s="56" t="s">
        <v>10011</v>
      </c>
      <c r="K3293" s="56" t="s">
        <v>7947</v>
      </c>
      <c r="L3293" s="56" t="s">
        <v>7138</v>
      </c>
      <c r="M3293" s="73">
        <v>39436</v>
      </c>
      <c r="N3293" s="56"/>
      <c r="O3293" s="56"/>
      <c r="P3293" s="56" t="s">
        <v>1105</v>
      </c>
      <c r="Q3293" s="56"/>
      <c r="R3293" s="56" t="s">
        <v>70</v>
      </c>
      <c r="S3293" s="56" t="s">
        <v>11415</v>
      </c>
      <c r="T3293" s="56" t="s">
        <v>7826</v>
      </c>
      <c r="U3293" s="57">
        <v>63400</v>
      </c>
      <c r="V3293" s="57">
        <v>-63399</v>
      </c>
      <c r="W3293" s="57">
        <v>1</v>
      </c>
      <c r="X3293" s="57">
        <v>0</v>
      </c>
      <c r="Y3293" s="73">
        <v>39417</v>
      </c>
      <c r="Z3293" s="57">
        <v>0</v>
      </c>
      <c r="AA3293" s="57">
        <v>0</v>
      </c>
      <c r="AB3293" s="57">
        <v>1</v>
      </c>
      <c r="AC3293" s="57">
        <v>0</v>
      </c>
      <c r="AD3293" s="56" t="s">
        <v>9255</v>
      </c>
      <c r="AE3293" s="57">
        <v>0</v>
      </c>
      <c r="AF3293" s="57">
        <v>0</v>
      </c>
      <c r="AG3293" s="57">
        <v>0</v>
      </c>
      <c r="AI3293"/>
      <c r="AJ3293"/>
    </row>
    <row r="3294" spans="1:36">
      <c r="A3294" s="56" t="s">
        <v>54</v>
      </c>
      <c r="B3294" s="56" t="s">
        <v>11416</v>
      </c>
      <c r="C3294" s="56">
        <v>2101010100</v>
      </c>
      <c r="D3294" s="56" t="s">
        <v>39</v>
      </c>
      <c r="E3294" s="56">
        <v>2101020100</v>
      </c>
      <c r="F3294" s="56">
        <v>5401010100</v>
      </c>
      <c r="G3294" s="56" t="s">
        <v>11413</v>
      </c>
      <c r="H3294" s="56">
        <v>400100</v>
      </c>
      <c r="I3294" s="56" t="s">
        <v>11421</v>
      </c>
      <c r="J3294" s="56" t="s">
        <v>10012</v>
      </c>
      <c r="K3294" s="56" t="s">
        <v>7948</v>
      </c>
      <c r="L3294" s="56" t="s">
        <v>7138</v>
      </c>
      <c r="M3294" s="73">
        <v>39430</v>
      </c>
      <c r="N3294" s="56"/>
      <c r="O3294" s="56"/>
      <c r="P3294" s="56" t="s">
        <v>1105</v>
      </c>
      <c r="Q3294" s="56"/>
      <c r="R3294" s="56" t="s">
        <v>70</v>
      </c>
      <c r="S3294" s="56" t="s">
        <v>11415</v>
      </c>
      <c r="T3294" s="56" t="s">
        <v>7826</v>
      </c>
      <c r="U3294" s="57">
        <v>14500</v>
      </c>
      <c r="V3294" s="57">
        <v>-14499</v>
      </c>
      <c r="W3294" s="57">
        <v>1</v>
      </c>
      <c r="X3294" s="57">
        <v>0</v>
      </c>
      <c r="Y3294" s="73">
        <v>39417</v>
      </c>
      <c r="Z3294" s="57">
        <v>0</v>
      </c>
      <c r="AA3294" s="57">
        <v>0</v>
      </c>
      <c r="AB3294" s="57">
        <v>1</v>
      </c>
      <c r="AC3294" s="57">
        <v>0</v>
      </c>
      <c r="AD3294" s="56" t="s">
        <v>9255</v>
      </c>
      <c r="AE3294" s="57">
        <v>0</v>
      </c>
      <c r="AF3294" s="57">
        <v>0</v>
      </c>
      <c r="AG3294" s="57">
        <v>0</v>
      </c>
      <c r="AI3294"/>
      <c r="AJ3294"/>
    </row>
    <row r="3295" spans="1:36">
      <c r="A3295" s="56" t="s">
        <v>50</v>
      </c>
      <c r="B3295" s="56" t="s">
        <v>11416</v>
      </c>
      <c r="C3295" s="56">
        <v>2101010100</v>
      </c>
      <c r="D3295" s="56" t="s">
        <v>39</v>
      </c>
      <c r="E3295" s="56">
        <v>2101020100</v>
      </c>
      <c r="F3295" s="56">
        <v>5401010100</v>
      </c>
      <c r="G3295" s="56" t="s">
        <v>11431</v>
      </c>
      <c r="H3295" s="56">
        <v>400210</v>
      </c>
      <c r="I3295" s="56" t="s">
        <v>11440</v>
      </c>
      <c r="J3295" s="56" t="s">
        <v>10013</v>
      </c>
      <c r="K3295" s="56" t="s">
        <v>7949</v>
      </c>
      <c r="L3295" s="56" t="s">
        <v>7138</v>
      </c>
      <c r="M3295" s="73">
        <v>40271</v>
      </c>
      <c r="N3295" s="56"/>
      <c r="O3295" s="56"/>
      <c r="P3295" s="56" t="s">
        <v>1105</v>
      </c>
      <c r="Q3295" s="56"/>
      <c r="R3295" s="56" t="s">
        <v>70</v>
      </c>
      <c r="S3295" s="56" t="s">
        <v>11415</v>
      </c>
      <c r="T3295" s="56" t="s">
        <v>7826</v>
      </c>
      <c r="U3295" s="57">
        <v>5980</v>
      </c>
      <c r="V3295" s="57">
        <v>-5979</v>
      </c>
      <c r="W3295" s="57">
        <v>1</v>
      </c>
      <c r="X3295" s="57">
        <v>0</v>
      </c>
      <c r="Y3295" s="73">
        <v>40269</v>
      </c>
      <c r="Z3295" s="57">
        <v>0</v>
      </c>
      <c r="AA3295" s="57">
        <v>0</v>
      </c>
      <c r="AB3295" s="57">
        <v>1</v>
      </c>
      <c r="AC3295" s="57">
        <v>0</v>
      </c>
      <c r="AD3295" s="56" t="s">
        <v>9255</v>
      </c>
      <c r="AE3295" s="57">
        <v>0</v>
      </c>
      <c r="AF3295" s="57">
        <v>0</v>
      </c>
      <c r="AG3295" s="57">
        <v>0</v>
      </c>
      <c r="AI3295"/>
      <c r="AJ3295"/>
    </row>
    <row r="3296" spans="1:36">
      <c r="A3296" s="56" t="s">
        <v>54</v>
      </c>
      <c r="B3296" s="56" t="s">
        <v>11416</v>
      </c>
      <c r="C3296" s="56">
        <v>2101010100</v>
      </c>
      <c r="D3296" s="56" t="s">
        <v>39</v>
      </c>
      <c r="E3296" s="56">
        <v>2101020100</v>
      </c>
      <c r="F3296" s="56">
        <v>5401010100</v>
      </c>
      <c r="G3296" s="56" t="s">
        <v>11413</v>
      </c>
      <c r="H3296" s="56">
        <v>400100</v>
      </c>
      <c r="I3296" s="56" t="s">
        <v>11421</v>
      </c>
      <c r="J3296" s="56" t="s">
        <v>10014</v>
      </c>
      <c r="K3296" s="56" t="s">
        <v>7950</v>
      </c>
      <c r="L3296" s="56" t="s">
        <v>7138</v>
      </c>
      <c r="M3296" s="73">
        <v>35921</v>
      </c>
      <c r="N3296" s="56"/>
      <c r="O3296" s="56"/>
      <c r="P3296" s="56" t="s">
        <v>1105</v>
      </c>
      <c r="Q3296" s="56"/>
      <c r="R3296" s="56" t="s">
        <v>70</v>
      </c>
      <c r="S3296" s="56" t="s">
        <v>11415</v>
      </c>
      <c r="T3296" s="56" t="s">
        <v>7826</v>
      </c>
      <c r="U3296" s="57">
        <v>322400</v>
      </c>
      <c r="V3296" s="57">
        <v>-322399</v>
      </c>
      <c r="W3296" s="57">
        <v>1</v>
      </c>
      <c r="X3296" s="57">
        <v>0</v>
      </c>
      <c r="Y3296" s="73">
        <v>35916</v>
      </c>
      <c r="Z3296" s="57">
        <v>0</v>
      </c>
      <c r="AA3296" s="57">
        <v>0</v>
      </c>
      <c r="AB3296" s="57">
        <v>1</v>
      </c>
      <c r="AC3296" s="57">
        <v>0</v>
      </c>
      <c r="AD3296" s="56" t="s">
        <v>9255</v>
      </c>
      <c r="AE3296" s="57">
        <v>0</v>
      </c>
      <c r="AF3296" s="57">
        <v>0</v>
      </c>
      <c r="AG3296" s="57">
        <v>0</v>
      </c>
      <c r="AI3296"/>
      <c r="AJ3296"/>
    </row>
    <row r="3297" spans="1:36">
      <c r="A3297" s="56" t="s">
        <v>50</v>
      </c>
      <c r="B3297" s="56" t="s">
        <v>11416</v>
      </c>
      <c r="C3297" s="56">
        <v>2101010100</v>
      </c>
      <c r="D3297" s="56" t="s">
        <v>39</v>
      </c>
      <c r="E3297" s="56">
        <v>2101020100</v>
      </c>
      <c r="F3297" s="56">
        <v>5401010100</v>
      </c>
      <c r="G3297" s="56" t="s">
        <v>11431</v>
      </c>
      <c r="H3297" s="56">
        <v>400210</v>
      </c>
      <c r="I3297" s="56" t="s">
        <v>11440</v>
      </c>
      <c r="J3297" s="56" t="s">
        <v>10015</v>
      </c>
      <c r="K3297" s="56" t="s">
        <v>7951</v>
      </c>
      <c r="L3297" s="56" t="s">
        <v>7138</v>
      </c>
      <c r="M3297" s="73">
        <v>36088</v>
      </c>
      <c r="N3297" s="56"/>
      <c r="O3297" s="56"/>
      <c r="P3297" s="56" t="s">
        <v>1105</v>
      </c>
      <c r="Q3297" s="56"/>
      <c r="R3297" s="56" t="s">
        <v>70</v>
      </c>
      <c r="S3297" s="56" t="s">
        <v>11415</v>
      </c>
      <c r="T3297" s="56" t="s">
        <v>7826</v>
      </c>
      <c r="U3297" s="57">
        <v>7470</v>
      </c>
      <c r="V3297" s="57">
        <v>-7469</v>
      </c>
      <c r="W3297" s="57">
        <v>1</v>
      </c>
      <c r="X3297" s="57">
        <v>0</v>
      </c>
      <c r="Y3297" s="73">
        <v>36069</v>
      </c>
      <c r="Z3297" s="57">
        <v>0</v>
      </c>
      <c r="AA3297" s="57">
        <v>0</v>
      </c>
      <c r="AB3297" s="57">
        <v>1</v>
      </c>
      <c r="AC3297" s="57">
        <v>0</v>
      </c>
      <c r="AD3297" s="56" t="s">
        <v>9255</v>
      </c>
      <c r="AE3297" s="57">
        <v>0</v>
      </c>
      <c r="AF3297" s="57">
        <v>0</v>
      </c>
      <c r="AG3297" s="57">
        <v>0</v>
      </c>
      <c r="AI3297"/>
      <c r="AJ3297"/>
    </row>
    <row r="3298" spans="1:36">
      <c r="A3298" s="56" t="s">
        <v>50</v>
      </c>
      <c r="B3298" s="56" t="s">
        <v>11416</v>
      </c>
      <c r="C3298" s="56">
        <v>2101010100</v>
      </c>
      <c r="D3298" s="56" t="s">
        <v>39</v>
      </c>
      <c r="E3298" s="56">
        <v>2101020100</v>
      </c>
      <c r="F3298" s="56">
        <v>5401010100</v>
      </c>
      <c r="G3298" s="56" t="s">
        <v>11431</v>
      </c>
      <c r="H3298" s="56">
        <v>400210</v>
      </c>
      <c r="I3298" s="56" t="s">
        <v>11440</v>
      </c>
      <c r="J3298" s="56" t="s">
        <v>10016</v>
      </c>
      <c r="K3298" s="56" t="s">
        <v>7952</v>
      </c>
      <c r="L3298" s="56" t="s">
        <v>7138</v>
      </c>
      <c r="M3298" s="73">
        <v>38955</v>
      </c>
      <c r="N3298" s="56"/>
      <c r="O3298" s="56"/>
      <c r="P3298" s="56" t="s">
        <v>1105</v>
      </c>
      <c r="Q3298" s="56"/>
      <c r="R3298" s="56" t="s">
        <v>70</v>
      </c>
      <c r="S3298" s="56" t="s">
        <v>11415</v>
      </c>
      <c r="T3298" s="56" t="s">
        <v>7826</v>
      </c>
      <c r="U3298" s="57">
        <v>186000</v>
      </c>
      <c r="V3298" s="57">
        <v>-176700</v>
      </c>
      <c r="W3298" s="57">
        <v>9300</v>
      </c>
      <c r="X3298" s="57">
        <v>0</v>
      </c>
      <c r="Y3298" s="73">
        <v>38930</v>
      </c>
      <c r="Z3298" s="57">
        <v>0</v>
      </c>
      <c r="AA3298" s="57">
        <v>0</v>
      </c>
      <c r="AB3298" s="57">
        <v>9300</v>
      </c>
      <c r="AC3298" s="57">
        <v>0</v>
      </c>
      <c r="AD3298" s="56" t="s">
        <v>9255</v>
      </c>
      <c r="AE3298" s="57">
        <v>0</v>
      </c>
      <c r="AF3298" s="57">
        <v>0</v>
      </c>
      <c r="AG3298" s="57">
        <v>0</v>
      </c>
      <c r="AI3298"/>
      <c r="AJ3298"/>
    </row>
    <row r="3299" spans="1:36">
      <c r="A3299" s="56" t="s">
        <v>54</v>
      </c>
      <c r="B3299" s="56" t="s">
        <v>11416</v>
      </c>
      <c r="C3299" s="56">
        <v>2101010100</v>
      </c>
      <c r="D3299" s="56" t="s">
        <v>39</v>
      </c>
      <c r="E3299" s="56">
        <v>2101020100</v>
      </c>
      <c r="F3299" s="56">
        <v>5401010100</v>
      </c>
      <c r="G3299" s="56" t="s">
        <v>11413</v>
      </c>
      <c r="H3299" s="56">
        <v>400100</v>
      </c>
      <c r="I3299" s="56" t="s">
        <v>11421</v>
      </c>
      <c r="J3299" s="56" t="s">
        <v>10017</v>
      </c>
      <c r="K3299" s="56" t="s">
        <v>7953</v>
      </c>
      <c r="L3299" s="56" t="s">
        <v>7138</v>
      </c>
      <c r="M3299" s="73">
        <v>39001</v>
      </c>
      <c r="N3299" s="56"/>
      <c r="O3299" s="56"/>
      <c r="P3299" s="56" t="s">
        <v>1105</v>
      </c>
      <c r="Q3299" s="56"/>
      <c r="R3299" s="56" t="s">
        <v>70</v>
      </c>
      <c r="S3299" s="56" t="s">
        <v>11415</v>
      </c>
      <c r="T3299" s="56" t="s">
        <v>7826</v>
      </c>
      <c r="U3299" s="57">
        <v>28750</v>
      </c>
      <c r="V3299" s="57">
        <v>-27312</v>
      </c>
      <c r="W3299" s="57">
        <v>1438</v>
      </c>
      <c r="X3299" s="57">
        <v>0</v>
      </c>
      <c r="Y3299" s="73">
        <v>38991</v>
      </c>
      <c r="Z3299" s="57">
        <v>0</v>
      </c>
      <c r="AA3299" s="57">
        <v>0</v>
      </c>
      <c r="AB3299" s="57">
        <v>1438</v>
      </c>
      <c r="AC3299" s="57">
        <v>0</v>
      </c>
      <c r="AD3299" s="56" t="s">
        <v>9255</v>
      </c>
      <c r="AE3299" s="57">
        <v>0</v>
      </c>
      <c r="AF3299" s="57">
        <v>0</v>
      </c>
      <c r="AG3299" s="57">
        <v>0</v>
      </c>
      <c r="AI3299"/>
      <c r="AJ3299"/>
    </row>
    <row r="3300" spans="1:36">
      <c r="A3300" s="56" t="s">
        <v>54</v>
      </c>
      <c r="B3300" s="56" t="s">
        <v>11416</v>
      </c>
      <c r="C3300" s="56">
        <v>2101010100</v>
      </c>
      <c r="D3300" s="56" t="s">
        <v>39</v>
      </c>
      <c r="E3300" s="56">
        <v>2101020100</v>
      </c>
      <c r="F3300" s="56">
        <v>5401010100</v>
      </c>
      <c r="G3300" s="56" t="s">
        <v>11413</v>
      </c>
      <c r="H3300" s="56">
        <v>400100</v>
      </c>
      <c r="I3300" s="56" t="s">
        <v>11421</v>
      </c>
      <c r="J3300" s="56" t="s">
        <v>10018</v>
      </c>
      <c r="K3300" s="56" t="s">
        <v>7954</v>
      </c>
      <c r="L3300" s="56" t="s">
        <v>7138</v>
      </c>
      <c r="M3300" s="73">
        <v>39029</v>
      </c>
      <c r="N3300" s="56"/>
      <c r="O3300" s="56"/>
      <c r="P3300" s="56" t="s">
        <v>1105</v>
      </c>
      <c r="Q3300" s="56"/>
      <c r="R3300" s="56" t="s">
        <v>70</v>
      </c>
      <c r="S3300" s="56" t="s">
        <v>11415</v>
      </c>
      <c r="T3300" s="56" t="s">
        <v>7826</v>
      </c>
      <c r="U3300" s="57">
        <v>18600</v>
      </c>
      <c r="V3300" s="57">
        <v>-17670</v>
      </c>
      <c r="W3300" s="57">
        <v>930</v>
      </c>
      <c r="X3300" s="57">
        <v>0</v>
      </c>
      <c r="Y3300" s="73">
        <v>39022</v>
      </c>
      <c r="Z3300" s="57">
        <v>0</v>
      </c>
      <c r="AA3300" s="57">
        <v>0</v>
      </c>
      <c r="AB3300" s="57">
        <v>930</v>
      </c>
      <c r="AC3300" s="57">
        <v>0</v>
      </c>
      <c r="AD3300" s="56" t="s">
        <v>9255</v>
      </c>
      <c r="AE3300" s="57">
        <v>0</v>
      </c>
      <c r="AF3300" s="57">
        <v>0</v>
      </c>
      <c r="AG3300" s="57">
        <v>0</v>
      </c>
      <c r="AI3300"/>
      <c r="AJ3300"/>
    </row>
    <row r="3301" spans="1:36">
      <c r="A3301" s="56" t="s">
        <v>50</v>
      </c>
      <c r="B3301" s="56" t="s">
        <v>11416</v>
      </c>
      <c r="C3301" s="56">
        <v>2101010100</v>
      </c>
      <c r="D3301" s="56" t="s">
        <v>39</v>
      </c>
      <c r="E3301" s="56">
        <v>2101020100</v>
      </c>
      <c r="F3301" s="56">
        <v>5401010100</v>
      </c>
      <c r="G3301" s="56" t="s">
        <v>11431</v>
      </c>
      <c r="H3301" s="56">
        <v>400210</v>
      </c>
      <c r="I3301" s="56" t="s">
        <v>11440</v>
      </c>
      <c r="J3301" s="56" t="s">
        <v>10019</v>
      </c>
      <c r="K3301" s="56" t="s">
        <v>7955</v>
      </c>
      <c r="L3301" s="56" t="s">
        <v>7138</v>
      </c>
      <c r="M3301" s="73">
        <v>36062</v>
      </c>
      <c r="N3301" s="56"/>
      <c r="O3301" s="56"/>
      <c r="P3301" s="56" t="s">
        <v>1105</v>
      </c>
      <c r="Q3301" s="56"/>
      <c r="R3301" s="56" t="s">
        <v>70</v>
      </c>
      <c r="S3301" s="56" t="s">
        <v>11415</v>
      </c>
      <c r="T3301" s="56" t="s">
        <v>7826</v>
      </c>
      <c r="U3301" s="57">
        <v>4392</v>
      </c>
      <c r="V3301" s="57">
        <v>-4391</v>
      </c>
      <c r="W3301" s="57">
        <v>1</v>
      </c>
      <c r="X3301" s="57">
        <v>0</v>
      </c>
      <c r="Y3301" s="73">
        <v>36039</v>
      </c>
      <c r="Z3301" s="57">
        <v>0</v>
      </c>
      <c r="AA3301" s="57">
        <v>0</v>
      </c>
      <c r="AB3301" s="57">
        <v>1</v>
      </c>
      <c r="AC3301" s="57">
        <v>0</v>
      </c>
      <c r="AD3301" s="56" t="s">
        <v>9255</v>
      </c>
      <c r="AE3301" s="57">
        <v>0</v>
      </c>
      <c r="AF3301" s="57">
        <v>0</v>
      </c>
      <c r="AG3301" s="57">
        <v>0</v>
      </c>
      <c r="AI3301"/>
      <c r="AJ3301"/>
    </row>
    <row r="3302" spans="1:36">
      <c r="A3302" s="56" t="s">
        <v>54</v>
      </c>
      <c r="B3302" s="56" t="s">
        <v>11416</v>
      </c>
      <c r="C3302" s="56">
        <v>2101010100</v>
      </c>
      <c r="D3302" s="56" t="s">
        <v>39</v>
      </c>
      <c r="E3302" s="56">
        <v>2101020100</v>
      </c>
      <c r="F3302" s="56">
        <v>5401010100</v>
      </c>
      <c r="G3302" s="56" t="s">
        <v>11413</v>
      </c>
      <c r="H3302" s="56">
        <v>400100</v>
      </c>
      <c r="I3302" s="56" t="s">
        <v>11421</v>
      </c>
      <c r="J3302" s="56" t="s">
        <v>10020</v>
      </c>
      <c r="K3302" s="56" t="s">
        <v>7956</v>
      </c>
      <c r="L3302" s="56" t="s">
        <v>7138</v>
      </c>
      <c r="M3302" s="73">
        <v>38015</v>
      </c>
      <c r="N3302" s="56"/>
      <c r="O3302" s="56"/>
      <c r="P3302" s="56" t="s">
        <v>1105</v>
      </c>
      <c r="Q3302" s="56"/>
      <c r="R3302" s="56" t="s">
        <v>70</v>
      </c>
      <c r="S3302" s="56" t="s">
        <v>11415</v>
      </c>
      <c r="T3302" s="56" t="s">
        <v>7826</v>
      </c>
      <c r="U3302" s="57">
        <v>109000</v>
      </c>
      <c r="V3302" s="57">
        <v>-108999</v>
      </c>
      <c r="W3302" s="57">
        <v>1</v>
      </c>
      <c r="X3302" s="57">
        <v>0</v>
      </c>
      <c r="Y3302" s="73">
        <v>37987</v>
      </c>
      <c r="Z3302" s="57">
        <v>0</v>
      </c>
      <c r="AA3302" s="57">
        <v>0</v>
      </c>
      <c r="AB3302" s="57">
        <v>1</v>
      </c>
      <c r="AC3302" s="57">
        <v>0</v>
      </c>
      <c r="AD3302" s="56" t="s">
        <v>9255</v>
      </c>
      <c r="AE3302" s="57">
        <v>0</v>
      </c>
      <c r="AF3302" s="57">
        <v>0</v>
      </c>
      <c r="AG3302" s="57">
        <v>0</v>
      </c>
      <c r="AI3302"/>
      <c r="AJ3302"/>
    </row>
    <row r="3303" spans="1:36">
      <c r="A3303" s="56" t="s">
        <v>54</v>
      </c>
      <c r="B3303" s="56" t="s">
        <v>11416</v>
      </c>
      <c r="C3303" s="56">
        <v>2101010100</v>
      </c>
      <c r="D3303" s="56" t="s">
        <v>39</v>
      </c>
      <c r="E3303" s="56">
        <v>2101020100</v>
      </c>
      <c r="F3303" s="56">
        <v>5401010100</v>
      </c>
      <c r="G3303" s="56" t="s">
        <v>11413</v>
      </c>
      <c r="H3303" s="56">
        <v>400100</v>
      </c>
      <c r="I3303" s="56" t="s">
        <v>11421</v>
      </c>
      <c r="J3303" s="56" t="s">
        <v>10021</v>
      </c>
      <c r="K3303" s="56" t="s">
        <v>7957</v>
      </c>
      <c r="L3303" s="56" t="s">
        <v>7138</v>
      </c>
      <c r="M3303" s="73">
        <v>38154</v>
      </c>
      <c r="N3303" s="56"/>
      <c r="O3303" s="56"/>
      <c r="P3303" s="56" t="s">
        <v>1105</v>
      </c>
      <c r="Q3303" s="56"/>
      <c r="R3303" s="56" t="s">
        <v>70</v>
      </c>
      <c r="S3303" s="56" t="s">
        <v>11415</v>
      </c>
      <c r="T3303" s="56" t="s">
        <v>7826</v>
      </c>
      <c r="U3303" s="57">
        <v>119000</v>
      </c>
      <c r="V3303" s="57">
        <v>-118999</v>
      </c>
      <c r="W3303" s="57">
        <v>1</v>
      </c>
      <c r="X3303" s="57">
        <v>0</v>
      </c>
      <c r="Y3303" s="73">
        <v>38139</v>
      </c>
      <c r="Z3303" s="57">
        <v>0</v>
      </c>
      <c r="AA3303" s="57">
        <v>0</v>
      </c>
      <c r="AB3303" s="57">
        <v>1</v>
      </c>
      <c r="AC3303" s="57">
        <v>0</v>
      </c>
      <c r="AD3303" s="56" t="s">
        <v>9255</v>
      </c>
      <c r="AE3303" s="57">
        <v>0</v>
      </c>
      <c r="AF3303" s="57">
        <v>0</v>
      </c>
      <c r="AG3303" s="57">
        <v>0</v>
      </c>
      <c r="AI3303"/>
      <c r="AJ3303"/>
    </row>
    <row r="3304" spans="1:36">
      <c r="A3304" s="56" t="s">
        <v>54</v>
      </c>
      <c r="B3304" s="56" t="s">
        <v>11416</v>
      </c>
      <c r="C3304" s="56">
        <v>2101010100</v>
      </c>
      <c r="D3304" s="56" t="s">
        <v>39</v>
      </c>
      <c r="E3304" s="56">
        <v>2101020100</v>
      </c>
      <c r="F3304" s="56">
        <v>5401010100</v>
      </c>
      <c r="G3304" s="56" t="s">
        <v>11413</v>
      </c>
      <c r="H3304" s="56">
        <v>400100</v>
      </c>
      <c r="I3304" s="56" t="s">
        <v>11421</v>
      </c>
      <c r="J3304" s="56" t="s">
        <v>10022</v>
      </c>
      <c r="K3304" s="56" t="s">
        <v>7958</v>
      </c>
      <c r="L3304" s="56" t="s">
        <v>7138</v>
      </c>
      <c r="M3304" s="73">
        <v>39004</v>
      </c>
      <c r="N3304" s="56"/>
      <c r="O3304" s="56"/>
      <c r="P3304" s="56" t="s">
        <v>1105</v>
      </c>
      <c r="Q3304" s="56"/>
      <c r="R3304" s="56" t="s">
        <v>70</v>
      </c>
      <c r="S3304" s="56" t="s">
        <v>11415</v>
      </c>
      <c r="T3304" s="56" t="s">
        <v>7826</v>
      </c>
      <c r="U3304" s="57">
        <v>67080</v>
      </c>
      <c r="V3304" s="57">
        <v>-63726</v>
      </c>
      <c r="W3304" s="57">
        <v>3354</v>
      </c>
      <c r="X3304" s="57">
        <v>0</v>
      </c>
      <c r="Y3304" s="73">
        <v>38991</v>
      </c>
      <c r="Z3304" s="57">
        <v>0</v>
      </c>
      <c r="AA3304" s="57">
        <v>0</v>
      </c>
      <c r="AB3304" s="57">
        <v>3354</v>
      </c>
      <c r="AC3304" s="57">
        <v>0</v>
      </c>
      <c r="AD3304" s="56" t="s">
        <v>9255</v>
      </c>
      <c r="AE3304" s="57">
        <v>0</v>
      </c>
      <c r="AF3304" s="57">
        <v>0</v>
      </c>
      <c r="AG3304" s="57">
        <v>0</v>
      </c>
      <c r="AI3304"/>
      <c r="AJ3304"/>
    </row>
    <row r="3305" spans="1:36">
      <c r="A3305" s="56" t="s">
        <v>54</v>
      </c>
      <c r="B3305" s="56" t="s">
        <v>11416</v>
      </c>
      <c r="C3305" s="56">
        <v>2101010100</v>
      </c>
      <c r="D3305" s="56" t="s">
        <v>39</v>
      </c>
      <c r="E3305" s="56">
        <v>2101020100</v>
      </c>
      <c r="F3305" s="56">
        <v>5401010100</v>
      </c>
      <c r="G3305" s="56" t="s">
        <v>11413</v>
      </c>
      <c r="H3305" s="56">
        <v>400100</v>
      </c>
      <c r="I3305" s="56" t="s">
        <v>11421</v>
      </c>
      <c r="J3305" s="56" t="s">
        <v>10023</v>
      </c>
      <c r="K3305" s="56" t="s">
        <v>9118</v>
      </c>
      <c r="L3305" s="56" t="s">
        <v>7138</v>
      </c>
      <c r="M3305" s="73">
        <v>38174</v>
      </c>
      <c r="N3305" s="56"/>
      <c r="O3305" s="56"/>
      <c r="P3305" s="56" t="s">
        <v>1105</v>
      </c>
      <c r="Q3305" s="56"/>
      <c r="R3305" s="56" t="s">
        <v>70</v>
      </c>
      <c r="S3305" s="56" t="s">
        <v>11415</v>
      </c>
      <c r="T3305" s="56" t="s">
        <v>7826</v>
      </c>
      <c r="U3305" s="57">
        <v>31750</v>
      </c>
      <c r="V3305" s="57">
        <v>-31749</v>
      </c>
      <c r="W3305" s="57">
        <v>1</v>
      </c>
      <c r="X3305" s="57">
        <v>0</v>
      </c>
      <c r="Y3305" s="73">
        <v>38169</v>
      </c>
      <c r="Z3305" s="57">
        <v>0</v>
      </c>
      <c r="AA3305" s="57">
        <v>0</v>
      </c>
      <c r="AB3305" s="57">
        <v>1</v>
      </c>
      <c r="AC3305" s="57">
        <v>0</v>
      </c>
      <c r="AD3305" s="56" t="s">
        <v>9255</v>
      </c>
      <c r="AE3305" s="57">
        <v>0</v>
      </c>
      <c r="AF3305" s="57">
        <v>0</v>
      </c>
      <c r="AG3305" s="57">
        <v>0</v>
      </c>
      <c r="AI3305"/>
      <c r="AJ3305"/>
    </row>
    <row r="3306" spans="1:36">
      <c r="A3306" s="56" t="s">
        <v>50</v>
      </c>
      <c r="B3306" s="56" t="s">
        <v>11416</v>
      </c>
      <c r="C3306" s="56">
        <v>2101010100</v>
      </c>
      <c r="D3306" s="56" t="s">
        <v>39</v>
      </c>
      <c r="E3306" s="56">
        <v>2101020100</v>
      </c>
      <c r="F3306" s="56">
        <v>5401010100</v>
      </c>
      <c r="G3306" s="56" t="s">
        <v>11431</v>
      </c>
      <c r="H3306" s="56">
        <v>400210</v>
      </c>
      <c r="I3306" s="56" t="s">
        <v>11440</v>
      </c>
      <c r="J3306" s="56" t="s">
        <v>10024</v>
      </c>
      <c r="K3306" s="56" t="s">
        <v>7959</v>
      </c>
      <c r="L3306" s="56" t="s">
        <v>7138</v>
      </c>
      <c r="M3306" s="73">
        <v>38727</v>
      </c>
      <c r="N3306" s="56"/>
      <c r="O3306" s="56"/>
      <c r="P3306" s="56" t="s">
        <v>1105</v>
      </c>
      <c r="Q3306" s="56"/>
      <c r="R3306" s="56" t="s">
        <v>70</v>
      </c>
      <c r="S3306" s="56" t="s">
        <v>11415</v>
      </c>
      <c r="T3306" s="56" t="s">
        <v>7826</v>
      </c>
      <c r="U3306" s="57">
        <v>239200</v>
      </c>
      <c r="V3306" s="57">
        <v>-227240</v>
      </c>
      <c r="W3306" s="57">
        <v>11960</v>
      </c>
      <c r="X3306" s="57">
        <v>0</v>
      </c>
      <c r="Y3306" s="73">
        <v>38718</v>
      </c>
      <c r="Z3306" s="57">
        <v>0</v>
      </c>
      <c r="AA3306" s="57">
        <v>0</v>
      </c>
      <c r="AB3306" s="57">
        <v>11960</v>
      </c>
      <c r="AC3306" s="57">
        <v>0</v>
      </c>
      <c r="AD3306" s="56" t="s">
        <v>9255</v>
      </c>
      <c r="AE3306" s="57">
        <v>0</v>
      </c>
      <c r="AF3306" s="57">
        <v>0</v>
      </c>
      <c r="AG3306" s="57">
        <v>0</v>
      </c>
      <c r="AI3306"/>
      <c r="AJ3306"/>
    </row>
    <row r="3307" spans="1:36">
      <c r="A3307" s="56" t="s">
        <v>54</v>
      </c>
      <c r="B3307" s="56" t="s">
        <v>11416</v>
      </c>
      <c r="C3307" s="56">
        <v>2101010100</v>
      </c>
      <c r="D3307" s="56" t="s">
        <v>39</v>
      </c>
      <c r="E3307" s="56">
        <v>2101020100</v>
      </c>
      <c r="F3307" s="56">
        <v>5401010100</v>
      </c>
      <c r="G3307" s="56" t="s">
        <v>11413</v>
      </c>
      <c r="H3307" s="56">
        <v>400100</v>
      </c>
      <c r="I3307" s="56" t="s">
        <v>11421</v>
      </c>
      <c r="J3307" s="56" t="s">
        <v>10025</v>
      </c>
      <c r="K3307" s="56" t="s">
        <v>7960</v>
      </c>
      <c r="L3307" s="56" t="s">
        <v>7138</v>
      </c>
      <c r="M3307" s="73">
        <v>35839</v>
      </c>
      <c r="N3307" s="56"/>
      <c r="O3307" s="56"/>
      <c r="P3307" s="56" t="s">
        <v>1105</v>
      </c>
      <c r="Q3307" s="56"/>
      <c r="R3307" s="56" t="s">
        <v>70</v>
      </c>
      <c r="S3307" s="56" t="s">
        <v>11415</v>
      </c>
      <c r="T3307" s="56" t="s">
        <v>7826</v>
      </c>
      <c r="U3307" s="57">
        <v>9500</v>
      </c>
      <c r="V3307" s="57">
        <v>-9499</v>
      </c>
      <c r="W3307" s="57">
        <v>1</v>
      </c>
      <c r="X3307" s="57">
        <v>0</v>
      </c>
      <c r="Y3307" s="73">
        <v>35827</v>
      </c>
      <c r="Z3307" s="57">
        <v>0</v>
      </c>
      <c r="AA3307" s="57">
        <v>0</v>
      </c>
      <c r="AB3307" s="57">
        <v>1</v>
      </c>
      <c r="AC3307" s="57">
        <v>0</v>
      </c>
      <c r="AD3307" s="56" t="s">
        <v>9255</v>
      </c>
      <c r="AE3307" s="57">
        <v>0</v>
      </c>
      <c r="AF3307" s="57">
        <v>0</v>
      </c>
      <c r="AG3307" s="57">
        <v>0</v>
      </c>
      <c r="AI3307"/>
      <c r="AJ3307"/>
    </row>
    <row r="3308" spans="1:36">
      <c r="A3308" s="56" t="s">
        <v>54</v>
      </c>
      <c r="B3308" s="56" t="s">
        <v>11416</v>
      </c>
      <c r="C3308" s="56">
        <v>2101010100</v>
      </c>
      <c r="D3308" s="56" t="s">
        <v>39</v>
      </c>
      <c r="E3308" s="56">
        <v>2101020100</v>
      </c>
      <c r="F3308" s="56">
        <v>5401010100</v>
      </c>
      <c r="G3308" s="56" t="s">
        <v>11413</v>
      </c>
      <c r="H3308" s="56">
        <v>400100</v>
      </c>
      <c r="I3308" s="56" t="s">
        <v>11421</v>
      </c>
      <c r="J3308" s="56" t="s">
        <v>10026</v>
      </c>
      <c r="K3308" s="56" t="s">
        <v>7961</v>
      </c>
      <c r="L3308" s="56" t="s">
        <v>7138</v>
      </c>
      <c r="M3308" s="73">
        <v>39003</v>
      </c>
      <c r="N3308" s="56"/>
      <c r="O3308" s="56"/>
      <c r="P3308" s="56" t="s">
        <v>1105</v>
      </c>
      <c r="Q3308" s="56"/>
      <c r="R3308" s="56" t="s">
        <v>70</v>
      </c>
      <c r="S3308" s="56" t="s">
        <v>11415</v>
      </c>
      <c r="T3308" s="56" t="s">
        <v>7826</v>
      </c>
      <c r="U3308" s="57">
        <v>31880</v>
      </c>
      <c r="V3308" s="57">
        <v>-30286</v>
      </c>
      <c r="W3308" s="57">
        <v>1594</v>
      </c>
      <c r="X3308" s="57">
        <v>0</v>
      </c>
      <c r="Y3308" s="73">
        <v>38991</v>
      </c>
      <c r="Z3308" s="57">
        <v>0</v>
      </c>
      <c r="AA3308" s="57">
        <v>0</v>
      </c>
      <c r="AB3308" s="57">
        <v>1594</v>
      </c>
      <c r="AC3308" s="57">
        <v>0</v>
      </c>
      <c r="AD3308" s="56" t="s">
        <v>9255</v>
      </c>
      <c r="AE3308" s="57">
        <v>0</v>
      </c>
      <c r="AF3308" s="57">
        <v>0</v>
      </c>
      <c r="AG3308" s="57">
        <v>0</v>
      </c>
      <c r="AI3308"/>
      <c r="AJ3308"/>
    </row>
    <row r="3309" spans="1:36">
      <c r="A3309" s="56" t="s">
        <v>54</v>
      </c>
      <c r="B3309" s="56" t="s">
        <v>11416</v>
      </c>
      <c r="C3309" s="56">
        <v>2101010100</v>
      </c>
      <c r="D3309" s="56" t="s">
        <v>39</v>
      </c>
      <c r="E3309" s="56">
        <v>2101020100</v>
      </c>
      <c r="F3309" s="56">
        <v>5401010100</v>
      </c>
      <c r="G3309" s="56" t="s">
        <v>11413</v>
      </c>
      <c r="H3309" s="56">
        <v>400100</v>
      </c>
      <c r="I3309" s="56" t="s">
        <v>11421</v>
      </c>
      <c r="J3309" s="56" t="s">
        <v>10027</v>
      </c>
      <c r="K3309" s="56" t="s">
        <v>7962</v>
      </c>
      <c r="L3309" s="56" t="s">
        <v>7138</v>
      </c>
      <c r="M3309" s="73">
        <v>39557</v>
      </c>
      <c r="N3309" s="56"/>
      <c r="O3309" s="56"/>
      <c r="P3309" s="56" t="s">
        <v>1105</v>
      </c>
      <c r="Q3309" s="56"/>
      <c r="R3309" s="56" t="s">
        <v>70</v>
      </c>
      <c r="S3309" s="56" t="s">
        <v>11415</v>
      </c>
      <c r="T3309" s="56" t="s">
        <v>7826</v>
      </c>
      <c r="U3309" s="57">
        <v>17576</v>
      </c>
      <c r="V3309" s="57">
        <v>-16954</v>
      </c>
      <c r="W3309" s="57">
        <v>622</v>
      </c>
      <c r="X3309" s="57">
        <v>0</v>
      </c>
      <c r="Y3309" s="73">
        <v>39539</v>
      </c>
      <c r="Z3309" s="57">
        <v>0</v>
      </c>
      <c r="AA3309" s="57">
        <v>0</v>
      </c>
      <c r="AB3309" s="57">
        <v>622</v>
      </c>
      <c r="AC3309" s="57">
        <v>0</v>
      </c>
      <c r="AD3309" s="56" t="s">
        <v>9255</v>
      </c>
      <c r="AE3309" s="57">
        <v>0</v>
      </c>
      <c r="AF3309" s="57">
        <v>0</v>
      </c>
      <c r="AG3309" s="57">
        <v>0</v>
      </c>
      <c r="AI3309"/>
      <c r="AJ3309"/>
    </row>
    <row r="3310" spans="1:36">
      <c r="A3310" s="56" t="s">
        <v>54</v>
      </c>
      <c r="B3310" s="56" t="s">
        <v>11416</v>
      </c>
      <c r="C3310" s="56">
        <v>2101010100</v>
      </c>
      <c r="D3310" s="56" t="s">
        <v>39</v>
      </c>
      <c r="E3310" s="56">
        <v>2101020100</v>
      </c>
      <c r="F3310" s="56">
        <v>5401010100</v>
      </c>
      <c r="G3310" s="56" t="s">
        <v>11413</v>
      </c>
      <c r="H3310" s="56">
        <v>400100</v>
      </c>
      <c r="I3310" s="56" t="s">
        <v>11421</v>
      </c>
      <c r="J3310" s="56" t="s">
        <v>10028</v>
      </c>
      <c r="K3310" s="56" t="s">
        <v>7963</v>
      </c>
      <c r="L3310" s="56" t="s">
        <v>7138</v>
      </c>
      <c r="M3310" s="73">
        <v>39581</v>
      </c>
      <c r="N3310" s="56"/>
      <c r="O3310" s="56"/>
      <c r="P3310" s="56" t="s">
        <v>1105</v>
      </c>
      <c r="Q3310" s="56"/>
      <c r="R3310" s="56" t="s">
        <v>70</v>
      </c>
      <c r="S3310" s="56" t="s">
        <v>11415</v>
      </c>
      <c r="T3310" s="56" t="s">
        <v>7826</v>
      </c>
      <c r="U3310" s="57">
        <v>20280</v>
      </c>
      <c r="V3310" s="57">
        <v>-19344</v>
      </c>
      <c r="W3310" s="57">
        <v>936</v>
      </c>
      <c r="X3310" s="57">
        <v>0</v>
      </c>
      <c r="Y3310" s="73">
        <v>39569</v>
      </c>
      <c r="Z3310" s="57">
        <v>0</v>
      </c>
      <c r="AA3310" s="57">
        <v>0</v>
      </c>
      <c r="AB3310" s="57">
        <v>936</v>
      </c>
      <c r="AC3310" s="57">
        <v>0</v>
      </c>
      <c r="AD3310" s="56" t="s">
        <v>9255</v>
      </c>
      <c r="AE3310" s="57">
        <v>0</v>
      </c>
      <c r="AF3310" s="57">
        <v>0</v>
      </c>
      <c r="AG3310" s="57">
        <v>0</v>
      </c>
      <c r="AI3310"/>
      <c r="AJ3310"/>
    </row>
    <row r="3311" spans="1:36">
      <c r="A3311" s="56" t="s">
        <v>54</v>
      </c>
      <c r="B3311" s="56" t="s">
        <v>11416</v>
      </c>
      <c r="C3311" s="56">
        <v>2101010100</v>
      </c>
      <c r="D3311" s="56" t="s">
        <v>39</v>
      </c>
      <c r="E3311" s="56">
        <v>2101020100</v>
      </c>
      <c r="F3311" s="56">
        <v>5401010100</v>
      </c>
      <c r="G3311" s="56" t="s">
        <v>11413</v>
      </c>
      <c r="H3311" s="56">
        <v>400100</v>
      </c>
      <c r="I3311" s="56" t="s">
        <v>11421</v>
      </c>
      <c r="J3311" s="56" t="s">
        <v>10029</v>
      </c>
      <c r="K3311" s="56" t="s">
        <v>7964</v>
      </c>
      <c r="L3311" s="56" t="s">
        <v>7138</v>
      </c>
      <c r="M3311" s="73">
        <v>39539</v>
      </c>
      <c r="N3311" s="56"/>
      <c r="O3311" s="56"/>
      <c r="P3311" s="56" t="s">
        <v>1105</v>
      </c>
      <c r="Q3311" s="56"/>
      <c r="R3311" s="56" t="s">
        <v>70</v>
      </c>
      <c r="S3311" s="56" t="s">
        <v>11415</v>
      </c>
      <c r="T3311" s="56" t="s">
        <v>7826</v>
      </c>
      <c r="U3311" s="57">
        <v>22620</v>
      </c>
      <c r="V3311" s="57">
        <v>-22002</v>
      </c>
      <c r="W3311" s="57">
        <v>618</v>
      </c>
      <c r="X3311" s="57">
        <v>0</v>
      </c>
      <c r="Y3311" s="73">
        <v>39539</v>
      </c>
      <c r="Z3311" s="57">
        <v>0</v>
      </c>
      <c r="AA3311" s="57">
        <v>0</v>
      </c>
      <c r="AB3311" s="57">
        <v>618</v>
      </c>
      <c r="AC3311" s="57">
        <v>0</v>
      </c>
      <c r="AD3311" s="56" t="s">
        <v>9255</v>
      </c>
      <c r="AE3311" s="57">
        <v>0</v>
      </c>
      <c r="AF3311" s="57">
        <v>0</v>
      </c>
      <c r="AG3311" s="57">
        <v>0</v>
      </c>
      <c r="AI3311"/>
      <c r="AJ3311"/>
    </row>
    <row r="3312" spans="1:36">
      <c r="A3312" s="56" t="s">
        <v>54</v>
      </c>
      <c r="B3312" s="56" t="s">
        <v>11416</v>
      </c>
      <c r="C3312" s="56">
        <v>2101010100</v>
      </c>
      <c r="D3312" s="56" t="s">
        <v>39</v>
      </c>
      <c r="E3312" s="56">
        <v>2101020100</v>
      </c>
      <c r="F3312" s="56">
        <v>5401010100</v>
      </c>
      <c r="G3312" s="56" t="s">
        <v>11413</v>
      </c>
      <c r="H3312" s="56">
        <v>400100</v>
      </c>
      <c r="I3312" s="56" t="s">
        <v>11421</v>
      </c>
      <c r="J3312" s="56" t="s">
        <v>10030</v>
      </c>
      <c r="K3312" s="56" t="s">
        <v>7965</v>
      </c>
      <c r="L3312" s="56" t="s">
        <v>7138</v>
      </c>
      <c r="M3312" s="73">
        <v>39491</v>
      </c>
      <c r="N3312" s="56"/>
      <c r="O3312" s="56"/>
      <c r="P3312" s="56" t="s">
        <v>1105</v>
      </c>
      <c r="Q3312" s="56"/>
      <c r="R3312" s="56" t="s">
        <v>70</v>
      </c>
      <c r="S3312" s="56" t="s">
        <v>11415</v>
      </c>
      <c r="T3312" s="56" t="s">
        <v>7826</v>
      </c>
      <c r="U3312" s="57">
        <v>25740</v>
      </c>
      <c r="V3312" s="57">
        <v>-25579</v>
      </c>
      <c r="W3312" s="57">
        <v>161</v>
      </c>
      <c r="X3312" s="57">
        <v>0</v>
      </c>
      <c r="Y3312" s="73">
        <v>39479</v>
      </c>
      <c r="Z3312" s="57">
        <v>0</v>
      </c>
      <c r="AA3312" s="57">
        <v>0</v>
      </c>
      <c r="AB3312" s="57">
        <v>161</v>
      </c>
      <c r="AC3312" s="57">
        <v>0</v>
      </c>
      <c r="AD3312" s="56" t="s">
        <v>9255</v>
      </c>
      <c r="AE3312" s="57">
        <v>0</v>
      </c>
      <c r="AF3312" s="57">
        <v>0</v>
      </c>
      <c r="AG3312" s="57">
        <v>0</v>
      </c>
      <c r="AI3312"/>
      <c r="AJ3312"/>
    </row>
    <row r="3313" spans="1:36">
      <c r="A3313" s="56" t="s">
        <v>54</v>
      </c>
      <c r="B3313" s="56" t="s">
        <v>11416</v>
      </c>
      <c r="C3313" s="56">
        <v>2101010100</v>
      </c>
      <c r="D3313" s="56" t="s">
        <v>39</v>
      </c>
      <c r="E3313" s="56">
        <v>2101020100</v>
      </c>
      <c r="F3313" s="56">
        <v>5401010100</v>
      </c>
      <c r="G3313" s="56" t="s">
        <v>11413</v>
      </c>
      <c r="H3313" s="56">
        <v>400100</v>
      </c>
      <c r="I3313" s="56" t="s">
        <v>11421</v>
      </c>
      <c r="J3313" s="56" t="s">
        <v>10031</v>
      </c>
      <c r="K3313" s="56" t="s">
        <v>7966</v>
      </c>
      <c r="L3313" s="56" t="s">
        <v>7138</v>
      </c>
      <c r="M3313" s="73">
        <v>39480</v>
      </c>
      <c r="N3313" s="56"/>
      <c r="O3313" s="56"/>
      <c r="P3313" s="56" t="s">
        <v>1105</v>
      </c>
      <c r="Q3313" s="56"/>
      <c r="R3313" s="56" t="s">
        <v>70</v>
      </c>
      <c r="S3313" s="56" t="s">
        <v>11415</v>
      </c>
      <c r="T3313" s="56" t="s">
        <v>7826</v>
      </c>
      <c r="U3313" s="57">
        <v>25740</v>
      </c>
      <c r="V3313" s="57">
        <v>-25705</v>
      </c>
      <c r="W3313" s="57">
        <v>35</v>
      </c>
      <c r="X3313" s="57">
        <v>0</v>
      </c>
      <c r="Y3313" s="73">
        <v>39479</v>
      </c>
      <c r="Z3313" s="57">
        <v>0</v>
      </c>
      <c r="AA3313" s="57">
        <v>0</v>
      </c>
      <c r="AB3313" s="57">
        <v>35</v>
      </c>
      <c r="AC3313" s="57">
        <v>0</v>
      </c>
      <c r="AD3313" s="56" t="s">
        <v>9255</v>
      </c>
      <c r="AE3313" s="57">
        <v>0</v>
      </c>
      <c r="AF3313" s="57">
        <v>0</v>
      </c>
      <c r="AG3313" s="57">
        <v>0</v>
      </c>
      <c r="AI3313"/>
      <c r="AJ3313"/>
    </row>
    <row r="3314" spans="1:36">
      <c r="A3314" s="56" t="s">
        <v>54</v>
      </c>
      <c r="B3314" s="56" t="s">
        <v>11416</v>
      </c>
      <c r="C3314" s="56">
        <v>2101010100</v>
      </c>
      <c r="D3314" s="56" t="s">
        <v>39</v>
      </c>
      <c r="E3314" s="56">
        <v>2101020100</v>
      </c>
      <c r="F3314" s="56">
        <v>5401010100</v>
      </c>
      <c r="G3314" s="56" t="s">
        <v>11413</v>
      </c>
      <c r="H3314" s="56">
        <v>400100</v>
      </c>
      <c r="I3314" s="56" t="s">
        <v>11421</v>
      </c>
      <c r="J3314" s="56" t="s">
        <v>10032</v>
      </c>
      <c r="K3314" s="56" t="s">
        <v>7967</v>
      </c>
      <c r="L3314" s="56" t="s">
        <v>7138</v>
      </c>
      <c r="M3314" s="73">
        <v>39590</v>
      </c>
      <c r="N3314" s="56"/>
      <c r="O3314" s="56"/>
      <c r="P3314" s="56" t="s">
        <v>1105</v>
      </c>
      <c r="Q3314" s="56"/>
      <c r="R3314" s="56" t="s">
        <v>70</v>
      </c>
      <c r="S3314" s="56" t="s">
        <v>11415</v>
      </c>
      <c r="T3314" s="56" t="s">
        <v>7826</v>
      </c>
      <c r="U3314" s="57">
        <v>37991</v>
      </c>
      <c r="V3314" s="57">
        <v>-36091</v>
      </c>
      <c r="W3314" s="57">
        <v>1900</v>
      </c>
      <c r="X3314" s="57">
        <v>0</v>
      </c>
      <c r="Y3314" s="73">
        <v>39569</v>
      </c>
      <c r="Z3314" s="57">
        <v>0</v>
      </c>
      <c r="AA3314" s="57">
        <v>0</v>
      </c>
      <c r="AB3314" s="57">
        <v>1900</v>
      </c>
      <c r="AC3314" s="57">
        <v>0</v>
      </c>
      <c r="AD3314" s="56" t="s">
        <v>9255</v>
      </c>
      <c r="AE3314" s="57">
        <v>0</v>
      </c>
      <c r="AF3314" s="57">
        <v>0</v>
      </c>
      <c r="AG3314" s="57">
        <v>0</v>
      </c>
      <c r="AI3314"/>
      <c r="AJ3314"/>
    </row>
    <row r="3315" spans="1:36">
      <c r="A3315" s="56" t="s">
        <v>54</v>
      </c>
      <c r="B3315" s="56" t="s">
        <v>11416</v>
      </c>
      <c r="C3315" s="56">
        <v>2101010100</v>
      </c>
      <c r="D3315" s="56" t="s">
        <v>39</v>
      </c>
      <c r="E3315" s="56">
        <v>2101020100</v>
      </c>
      <c r="F3315" s="56">
        <v>5401010100</v>
      </c>
      <c r="G3315" s="56" t="s">
        <v>11413</v>
      </c>
      <c r="H3315" s="56">
        <v>400100</v>
      </c>
      <c r="I3315" s="56" t="s">
        <v>11421</v>
      </c>
      <c r="J3315" s="56" t="s">
        <v>10033</v>
      </c>
      <c r="K3315" s="56" t="s">
        <v>7968</v>
      </c>
      <c r="L3315" s="56" t="s">
        <v>7138</v>
      </c>
      <c r="M3315" s="73">
        <v>39822</v>
      </c>
      <c r="N3315" s="56"/>
      <c r="O3315" s="56"/>
      <c r="P3315" s="56" t="s">
        <v>1105</v>
      </c>
      <c r="Q3315" s="56"/>
      <c r="R3315" s="56" t="s">
        <v>70</v>
      </c>
      <c r="S3315" s="56" t="s">
        <v>11415</v>
      </c>
      <c r="T3315" s="56" t="s">
        <v>7138</v>
      </c>
      <c r="U3315" s="57">
        <v>39520</v>
      </c>
      <c r="V3315" s="57">
        <v>-37544</v>
      </c>
      <c r="W3315" s="57">
        <v>1976</v>
      </c>
      <c r="X3315" s="57">
        <v>0</v>
      </c>
      <c r="Y3315" s="73">
        <v>39814</v>
      </c>
      <c r="Z3315" s="57">
        <v>0</v>
      </c>
      <c r="AA3315" s="57">
        <v>0</v>
      </c>
      <c r="AB3315" s="57">
        <v>1976</v>
      </c>
      <c r="AC3315" s="57">
        <v>0</v>
      </c>
      <c r="AD3315" s="56" t="s">
        <v>9255</v>
      </c>
      <c r="AE3315" s="57">
        <v>0</v>
      </c>
      <c r="AF3315" s="57">
        <v>0</v>
      </c>
      <c r="AG3315" s="57">
        <v>0</v>
      </c>
      <c r="AI3315"/>
      <c r="AJ3315"/>
    </row>
    <row r="3316" spans="1:36">
      <c r="A3316" s="56" t="s">
        <v>54</v>
      </c>
      <c r="B3316" s="56" t="s">
        <v>11416</v>
      </c>
      <c r="C3316" s="56">
        <v>2101010100</v>
      </c>
      <c r="D3316" s="56" t="s">
        <v>39</v>
      </c>
      <c r="E3316" s="56">
        <v>2101020100</v>
      </c>
      <c r="F3316" s="56">
        <v>5401010100</v>
      </c>
      <c r="G3316" s="56" t="s">
        <v>11413</v>
      </c>
      <c r="H3316" s="56">
        <v>400100</v>
      </c>
      <c r="I3316" s="56" t="s">
        <v>11421</v>
      </c>
      <c r="J3316" s="56" t="s">
        <v>10034</v>
      </c>
      <c r="K3316" s="56" t="s">
        <v>7969</v>
      </c>
      <c r="L3316" s="56" t="s">
        <v>7138</v>
      </c>
      <c r="M3316" s="73">
        <v>39930</v>
      </c>
      <c r="N3316" s="56"/>
      <c r="O3316" s="56"/>
      <c r="P3316" s="56" t="s">
        <v>1105</v>
      </c>
      <c r="Q3316" s="56"/>
      <c r="R3316" s="56" t="s">
        <v>70</v>
      </c>
      <c r="S3316" s="56" t="s">
        <v>11415</v>
      </c>
      <c r="T3316" s="56" t="s">
        <v>7138</v>
      </c>
      <c r="U3316" s="57">
        <v>39884</v>
      </c>
      <c r="V3316" s="57">
        <v>-37890</v>
      </c>
      <c r="W3316" s="57">
        <v>1994</v>
      </c>
      <c r="X3316" s="57">
        <v>0</v>
      </c>
      <c r="Y3316" s="73">
        <v>39904</v>
      </c>
      <c r="Z3316" s="57">
        <v>0</v>
      </c>
      <c r="AA3316" s="57">
        <v>0</v>
      </c>
      <c r="AB3316" s="57">
        <v>1994</v>
      </c>
      <c r="AC3316" s="57">
        <v>0</v>
      </c>
      <c r="AD3316" s="56" t="s">
        <v>9255</v>
      </c>
      <c r="AE3316" s="57">
        <v>0</v>
      </c>
      <c r="AF3316" s="57">
        <v>0</v>
      </c>
      <c r="AG3316" s="57">
        <v>0</v>
      </c>
      <c r="AI3316"/>
      <c r="AJ3316"/>
    </row>
    <row r="3317" spans="1:36">
      <c r="A3317" s="56" t="s">
        <v>54</v>
      </c>
      <c r="B3317" s="56" t="s">
        <v>11416</v>
      </c>
      <c r="C3317" s="56">
        <v>2101010100</v>
      </c>
      <c r="D3317" s="56" t="s">
        <v>39</v>
      </c>
      <c r="E3317" s="56">
        <v>2101020100</v>
      </c>
      <c r="F3317" s="56">
        <v>5401010100</v>
      </c>
      <c r="G3317" s="56" t="s">
        <v>11413</v>
      </c>
      <c r="H3317" s="56">
        <v>400100</v>
      </c>
      <c r="I3317" s="56" t="s">
        <v>11421</v>
      </c>
      <c r="J3317" s="56" t="s">
        <v>10035</v>
      </c>
      <c r="K3317" s="56" t="s">
        <v>7970</v>
      </c>
      <c r="L3317" s="56" t="s">
        <v>7138</v>
      </c>
      <c r="M3317" s="73">
        <v>39480</v>
      </c>
      <c r="N3317" s="56"/>
      <c r="O3317" s="56"/>
      <c r="P3317" s="56" t="s">
        <v>1105</v>
      </c>
      <c r="Q3317" s="56"/>
      <c r="R3317" s="56" t="s">
        <v>70</v>
      </c>
      <c r="S3317" s="56" t="s">
        <v>11415</v>
      </c>
      <c r="T3317" s="56" t="s">
        <v>7138</v>
      </c>
      <c r="U3317" s="57">
        <v>43680</v>
      </c>
      <c r="V3317" s="57">
        <v>-43626</v>
      </c>
      <c r="W3317" s="57">
        <v>54</v>
      </c>
      <c r="X3317" s="57">
        <v>0</v>
      </c>
      <c r="Y3317" s="73">
        <v>39479</v>
      </c>
      <c r="Z3317" s="57">
        <v>0</v>
      </c>
      <c r="AA3317" s="57">
        <v>0</v>
      </c>
      <c r="AB3317" s="57">
        <v>54</v>
      </c>
      <c r="AC3317" s="57">
        <v>0</v>
      </c>
      <c r="AD3317" s="56" t="s">
        <v>9255</v>
      </c>
      <c r="AE3317" s="57">
        <v>0</v>
      </c>
      <c r="AF3317" s="57">
        <v>0</v>
      </c>
      <c r="AG3317" s="57">
        <v>0</v>
      </c>
      <c r="AI3317"/>
      <c r="AJ3317"/>
    </row>
    <row r="3318" spans="1:36">
      <c r="A3318" s="56" t="s">
        <v>54</v>
      </c>
      <c r="B3318" s="56" t="s">
        <v>11416</v>
      </c>
      <c r="C3318" s="56">
        <v>2101010100</v>
      </c>
      <c r="D3318" s="56" t="s">
        <v>39</v>
      </c>
      <c r="E3318" s="56">
        <v>2101020100</v>
      </c>
      <c r="F3318" s="56">
        <v>5401010100</v>
      </c>
      <c r="G3318" s="56" t="s">
        <v>11413</v>
      </c>
      <c r="H3318" s="56">
        <v>400100</v>
      </c>
      <c r="I3318" s="56" t="s">
        <v>11421</v>
      </c>
      <c r="J3318" s="56" t="s">
        <v>10036</v>
      </c>
      <c r="K3318" s="56" t="s">
        <v>7971</v>
      </c>
      <c r="L3318" s="56" t="s">
        <v>7138</v>
      </c>
      <c r="M3318" s="73">
        <v>39590</v>
      </c>
      <c r="N3318" s="56"/>
      <c r="O3318" s="56"/>
      <c r="P3318" s="56" t="s">
        <v>1105</v>
      </c>
      <c r="Q3318" s="56"/>
      <c r="R3318" s="56" t="s">
        <v>70</v>
      </c>
      <c r="S3318" s="56" t="s">
        <v>11415</v>
      </c>
      <c r="T3318" s="56" t="s">
        <v>7138</v>
      </c>
      <c r="U3318" s="57">
        <v>43903</v>
      </c>
      <c r="V3318" s="57">
        <v>-41707</v>
      </c>
      <c r="W3318" s="57">
        <v>2196</v>
      </c>
      <c r="X3318" s="57">
        <v>0</v>
      </c>
      <c r="Y3318" s="73">
        <v>39569</v>
      </c>
      <c r="Z3318" s="57">
        <v>0</v>
      </c>
      <c r="AA3318" s="57">
        <v>0</v>
      </c>
      <c r="AB3318" s="57">
        <v>2196</v>
      </c>
      <c r="AC3318" s="57">
        <v>0</v>
      </c>
      <c r="AD3318" s="56" t="s">
        <v>9255</v>
      </c>
      <c r="AE3318" s="57">
        <v>0</v>
      </c>
      <c r="AF3318" s="57">
        <v>0</v>
      </c>
      <c r="AG3318" s="57">
        <v>0</v>
      </c>
      <c r="AI3318"/>
      <c r="AJ3318"/>
    </row>
    <row r="3319" spans="1:36">
      <c r="A3319" s="56" t="s">
        <v>54</v>
      </c>
      <c r="B3319" s="56" t="s">
        <v>11416</v>
      </c>
      <c r="C3319" s="56">
        <v>2101010100</v>
      </c>
      <c r="D3319" s="56" t="s">
        <v>39</v>
      </c>
      <c r="E3319" s="56">
        <v>2101020100</v>
      </c>
      <c r="F3319" s="56">
        <v>5401010100</v>
      </c>
      <c r="G3319" s="56" t="s">
        <v>11413</v>
      </c>
      <c r="H3319" s="56">
        <v>400100</v>
      </c>
      <c r="I3319" s="56" t="s">
        <v>11421</v>
      </c>
      <c r="J3319" s="56" t="s">
        <v>10037</v>
      </c>
      <c r="K3319" s="56" t="s">
        <v>7972</v>
      </c>
      <c r="L3319" s="56" t="s">
        <v>7138</v>
      </c>
      <c r="M3319" s="73">
        <v>39979</v>
      </c>
      <c r="N3319" s="56"/>
      <c r="O3319" s="56"/>
      <c r="P3319" s="56" t="s">
        <v>1105</v>
      </c>
      <c r="Q3319" s="56"/>
      <c r="R3319" s="56" t="s">
        <v>70</v>
      </c>
      <c r="S3319" s="56" t="s">
        <v>11415</v>
      </c>
      <c r="T3319" s="56" t="s">
        <v>7138</v>
      </c>
      <c r="U3319" s="57">
        <v>60346</v>
      </c>
      <c r="V3319" s="57">
        <v>-57329</v>
      </c>
      <c r="W3319" s="57">
        <v>3017</v>
      </c>
      <c r="X3319" s="57">
        <v>0</v>
      </c>
      <c r="Y3319" s="73">
        <v>39965</v>
      </c>
      <c r="Z3319" s="57">
        <v>0</v>
      </c>
      <c r="AA3319" s="57">
        <v>0</v>
      </c>
      <c r="AB3319" s="57">
        <v>3017</v>
      </c>
      <c r="AC3319" s="57">
        <v>0</v>
      </c>
      <c r="AD3319" s="56" t="s">
        <v>9255</v>
      </c>
      <c r="AE3319" s="57">
        <v>0</v>
      </c>
      <c r="AF3319" s="57">
        <v>0</v>
      </c>
      <c r="AG3319" s="57">
        <v>0</v>
      </c>
      <c r="AI3319"/>
      <c r="AJ3319"/>
    </row>
    <row r="3320" spans="1:36">
      <c r="A3320" s="56" t="s">
        <v>54</v>
      </c>
      <c r="B3320" s="56" t="s">
        <v>11416</v>
      </c>
      <c r="C3320" s="56">
        <v>2101010100</v>
      </c>
      <c r="D3320" s="56" t="s">
        <v>39</v>
      </c>
      <c r="E3320" s="56">
        <v>2101020100</v>
      </c>
      <c r="F3320" s="56">
        <v>5401010100</v>
      </c>
      <c r="G3320" s="56" t="s">
        <v>11413</v>
      </c>
      <c r="H3320" s="56">
        <v>400100</v>
      </c>
      <c r="I3320" s="56" t="s">
        <v>11421</v>
      </c>
      <c r="J3320" s="56" t="s">
        <v>10038</v>
      </c>
      <c r="K3320" s="56" t="s">
        <v>7973</v>
      </c>
      <c r="L3320" s="56" t="s">
        <v>7138</v>
      </c>
      <c r="M3320" s="73">
        <v>39581</v>
      </c>
      <c r="N3320" s="56"/>
      <c r="O3320" s="56"/>
      <c r="P3320" s="56" t="s">
        <v>1105</v>
      </c>
      <c r="Q3320" s="56"/>
      <c r="R3320" s="56" t="s">
        <v>70</v>
      </c>
      <c r="S3320" s="56" t="s">
        <v>11415</v>
      </c>
      <c r="T3320" s="56" t="s">
        <v>7138</v>
      </c>
      <c r="U3320" s="57">
        <v>63440</v>
      </c>
      <c r="V3320" s="57">
        <v>-60519</v>
      </c>
      <c r="W3320" s="57">
        <v>2921</v>
      </c>
      <c r="X3320" s="57">
        <v>0</v>
      </c>
      <c r="Y3320" s="73">
        <v>39569</v>
      </c>
      <c r="Z3320" s="57">
        <v>0</v>
      </c>
      <c r="AA3320" s="57">
        <v>0</v>
      </c>
      <c r="AB3320" s="57">
        <v>2921</v>
      </c>
      <c r="AC3320" s="57">
        <v>0</v>
      </c>
      <c r="AD3320" s="56" t="s">
        <v>9255</v>
      </c>
      <c r="AE3320" s="57">
        <v>0</v>
      </c>
      <c r="AF3320" s="57">
        <v>0</v>
      </c>
      <c r="AG3320" s="57">
        <v>0</v>
      </c>
      <c r="AI3320"/>
      <c r="AJ3320"/>
    </row>
    <row r="3321" spans="1:36">
      <c r="A3321" s="56" t="s">
        <v>54</v>
      </c>
      <c r="B3321" s="56" t="s">
        <v>11416</v>
      </c>
      <c r="C3321" s="56">
        <v>2101010100</v>
      </c>
      <c r="D3321" s="56" t="s">
        <v>39</v>
      </c>
      <c r="E3321" s="56">
        <v>2101020100</v>
      </c>
      <c r="F3321" s="56">
        <v>5401010100</v>
      </c>
      <c r="G3321" s="56" t="s">
        <v>11413</v>
      </c>
      <c r="H3321" s="56">
        <v>400100</v>
      </c>
      <c r="I3321" s="56" t="s">
        <v>11421</v>
      </c>
      <c r="J3321" s="56" t="s">
        <v>10039</v>
      </c>
      <c r="K3321" s="56" t="s">
        <v>7974</v>
      </c>
      <c r="L3321" s="56" t="s">
        <v>7138</v>
      </c>
      <c r="M3321" s="73">
        <v>39539</v>
      </c>
      <c r="N3321" s="56"/>
      <c r="O3321" s="56"/>
      <c r="P3321" s="56" t="s">
        <v>1105</v>
      </c>
      <c r="Q3321" s="56"/>
      <c r="R3321" s="56" t="s">
        <v>70</v>
      </c>
      <c r="S3321" s="56" t="s">
        <v>11415</v>
      </c>
      <c r="T3321" s="56" t="s">
        <v>7138</v>
      </c>
      <c r="U3321" s="57">
        <v>66715</v>
      </c>
      <c r="V3321" s="57">
        <v>-64888</v>
      </c>
      <c r="W3321" s="57">
        <v>1827</v>
      </c>
      <c r="X3321" s="57">
        <v>0</v>
      </c>
      <c r="Y3321" s="73">
        <v>39539</v>
      </c>
      <c r="Z3321" s="57">
        <v>0</v>
      </c>
      <c r="AA3321" s="57">
        <v>0</v>
      </c>
      <c r="AB3321" s="57">
        <v>1827</v>
      </c>
      <c r="AC3321" s="57">
        <v>0</v>
      </c>
      <c r="AD3321" s="56" t="s">
        <v>9255</v>
      </c>
      <c r="AE3321" s="57">
        <v>0</v>
      </c>
      <c r="AF3321" s="57">
        <v>0</v>
      </c>
      <c r="AG3321" s="57">
        <v>0</v>
      </c>
      <c r="AI3321"/>
      <c r="AJ3321"/>
    </row>
    <row r="3322" spans="1:36">
      <c r="A3322" s="56" t="s">
        <v>54</v>
      </c>
      <c r="B3322" s="56" t="s">
        <v>11416</v>
      </c>
      <c r="C3322" s="56">
        <v>2101010100</v>
      </c>
      <c r="D3322" s="56" t="s">
        <v>39</v>
      </c>
      <c r="E3322" s="56">
        <v>2101020100</v>
      </c>
      <c r="F3322" s="56">
        <v>5401010100</v>
      </c>
      <c r="G3322" s="56" t="s">
        <v>11413</v>
      </c>
      <c r="H3322" s="56">
        <v>400100</v>
      </c>
      <c r="I3322" s="56" t="s">
        <v>11424</v>
      </c>
      <c r="J3322" s="56" t="s">
        <v>10040</v>
      </c>
      <c r="K3322" s="56" t="s">
        <v>7975</v>
      </c>
      <c r="L3322" s="56" t="s">
        <v>7138</v>
      </c>
      <c r="M3322" s="73">
        <v>39864</v>
      </c>
      <c r="N3322" s="56"/>
      <c r="O3322" s="56"/>
      <c r="P3322" s="56" t="s">
        <v>1105</v>
      </c>
      <c r="Q3322" s="56"/>
      <c r="R3322" s="56" t="s">
        <v>70</v>
      </c>
      <c r="S3322" s="56" t="s">
        <v>11415</v>
      </c>
      <c r="T3322" s="56" t="s">
        <v>7138</v>
      </c>
      <c r="U3322" s="57">
        <v>17160</v>
      </c>
      <c r="V3322" s="57">
        <v>-16302</v>
      </c>
      <c r="W3322" s="57">
        <v>858</v>
      </c>
      <c r="X3322" s="57">
        <v>0</v>
      </c>
      <c r="Y3322" s="73">
        <v>39845</v>
      </c>
      <c r="Z3322" s="57">
        <v>0</v>
      </c>
      <c r="AA3322" s="57">
        <v>0</v>
      </c>
      <c r="AB3322" s="57">
        <v>858</v>
      </c>
      <c r="AC3322" s="57">
        <v>0</v>
      </c>
      <c r="AD3322" s="56" t="s">
        <v>9255</v>
      </c>
      <c r="AE3322" s="57">
        <v>0</v>
      </c>
      <c r="AF3322" s="57">
        <v>0</v>
      </c>
      <c r="AG3322" s="57">
        <v>0</v>
      </c>
      <c r="AI3322"/>
      <c r="AJ3322"/>
    </row>
    <row r="3323" spans="1:36">
      <c r="A3323" s="56" t="s">
        <v>54</v>
      </c>
      <c r="B3323" s="56" t="s">
        <v>11416</v>
      </c>
      <c r="C3323" s="56">
        <v>2101010100</v>
      </c>
      <c r="D3323" s="56" t="s">
        <v>39</v>
      </c>
      <c r="E3323" s="56">
        <v>2101020100</v>
      </c>
      <c r="F3323" s="56">
        <v>5401010100</v>
      </c>
      <c r="G3323" s="56" t="s">
        <v>11413</v>
      </c>
      <c r="H3323" s="56">
        <v>400100</v>
      </c>
      <c r="I3323" s="56" t="s">
        <v>11424</v>
      </c>
      <c r="J3323" s="56" t="s">
        <v>10041</v>
      </c>
      <c r="K3323" s="56" t="s">
        <v>7976</v>
      </c>
      <c r="L3323" s="56" t="s">
        <v>7138</v>
      </c>
      <c r="M3323" s="73">
        <v>39864</v>
      </c>
      <c r="N3323" s="56"/>
      <c r="O3323" s="56"/>
      <c r="P3323" s="56" t="s">
        <v>1105</v>
      </c>
      <c r="Q3323" s="56"/>
      <c r="R3323" s="56" t="s">
        <v>70</v>
      </c>
      <c r="S3323" s="56" t="s">
        <v>11415</v>
      </c>
      <c r="T3323" s="56" t="s">
        <v>7138</v>
      </c>
      <c r="U3323" s="57">
        <v>28627</v>
      </c>
      <c r="V3323" s="57">
        <v>-27196</v>
      </c>
      <c r="W3323" s="57">
        <v>1431</v>
      </c>
      <c r="X3323" s="57">
        <v>0</v>
      </c>
      <c r="Y3323" s="73">
        <v>39845</v>
      </c>
      <c r="Z3323" s="57">
        <v>0</v>
      </c>
      <c r="AA3323" s="57">
        <v>0</v>
      </c>
      <c r="AB3323" s="57">
        <v>1431</v>
      </c>
      <c r="AC3323" s="57">
        <v>0</v>
      </c>
      <c r="AD3323" s="56" t="s">
        <v>9255</v>
      </c>
      <c r="AE3323" s="57">
        <v>0</v>
      </c>
      <c r="AF3323" s="57">
        <v>0</v>
      </c>
      <c r="AG3323" s="57">
        <v>0</v>
      </c>
      <c r="AI3323"/>
      <c r="AJ3323"/>
    </row>
    <row r="3324" spans="1:36">
      <c r="A3324" s="56" t="s">
        <v>54</v>
      </c>
      <c r="B3324" s="56" t="s">
        <v>11416</v>
      </c>
      <c r="C3324" s="56">
        <v>2101010100</v>
      </c>
      <c r="D3324" s="56" t="s">
        <v>39</v>
      </c>
      <c r="E3324" s="56">
        <v>2101020100</v>
      </c>
      <c r="F3324" s="56">
        <v>5401010100</v>
      </c>
      <c r="G3324" s="56" t="s">
        <v>11413</v>
      </c>
      <c r="H3324" s="56">
        <v>400100</v>
      </c>
      <c r="I3324" s="56" t="s">
        <v>11421</v>
      </c>
      <c r="J3324" s="56" t="s">
        <v>10042</v>
      </c>
      <c r="K3324" s="56" t="s">
        <v>7977</v>
      </c>
      <c r="L3324" s="56" t="s">
        <v>7138</v>
      </c>
      <c r="M3324" s="73">
        <v>39727</v>
      </c>
      <c r="N3324" s="56"/>
      <c r="O3324" s="56"/>
      <c r="P3324" s="56" t="s">
        <v>1105</v>
      </c>
      <c r="Q3324" s="56"/>
      <c r="R3324" s="56" t="s">
        <v>70</v>
      </c>
      <c r="S3324" s="56" t="s">
        <v>11415</v>
      </c>
      <c r="T3324" s="56" t="s">
        <v>7138</v>
      </c>
      <c r="U3324" s="57">
        <v>32400</v>
      </c>
      <c r="V3324" s="57">
        <v>-31244</v>
      </c>
      <c r="W3324" s="57">
        <v>1156</v>
      </c>
      <c r="X3324" s="57">
        <v>0</v>
      </c>
      <c r="Y3324" s="73">
        <v>39722</v>
      </c>
      <c r="Z3324" s="57">
        <v>0</v>
      </c>
      <c r="AA3324" s="57">
        <v>0</v>
      </c>
      <c r="AB3324" s="57">
        <v>1156</v>
      </c>
      <c r="AC3324" s="57">
        <v>0</v>
      </c>
      <c r="AD3324" s="56" t="s">
        <v>9255</v>
      </c>
      <c r="AE3324" s="57">
        <v>0</v>
      </c>
      <c r="AF3324" s="57">
        <v>0</v>
      </c>
      <c r="AG3324" s="57">
        <v>0</v>
      </c>
      <c r="AI3324"/>
      <c r="AJ3324"/>
    </row>
    <row r="3325" spans="1:36">
      <c r="A3325" s="56" t="s">
        <v>54</v>
      </c>
      <c r="B3325" s="56" t="s">
        <v>11416</v>
      </c>
      <c r="C3325" s="56">
        <v>2101010100</v>
      </c>
      <c r="D3325" s="56" t="s">
        <v>39</v>
      </c>
      <c r="E3325" s="56">
        <v>2101020100</v>
      </c>
      <c r="F3325" s="56">
        <v>5401010100</v>
      </c>
      <c r="G3325" s="56" t="s">
        <v>11413</v>
      </c>
      <c r="H3325" s="56">
        <v>400100</v>
      </c>
      <c r="I3325" s="56" t="s">
        <v>11421</v>
      </c>
      <c r="J3325" s="56" t="s">
        <v>10043</v>
      </c>
      <c r="K3325" s="56" t="s">
        <v>7978</v>
      </c>
      <c r="L3325" s="56" t="s">
        <v>7138</v>
      </c>
      <c r="M3325" s="73">
        <v>39736</v>
      </c>
      <c r="N3325" s="56"/>
      <c r="O3325" s="56"/>
      <c r="P3325" s="56" t="s">
        <v>1105</v>
      </c>
      <c r="Q3325" s="56"/>
      <c r="R3325" s="56" t="s">
        <v>70</v>
      </c>
      <c r="S3325" s="56" t="s">
        <v>11415</v>
      </c>
      <c r="T3325" s="56" t="s">
        <v>7138</v>
      </c>
      <c r="U3325" s="57">
        <v>36400</v>
      </c>
      <c r="V3325" s="57">
        <v>-34953</v>
      </c>
      <c r="W3325" s="57">
        <v>1447</v>
      </c>
      <c r="X3325" s="57">
        <v>0</v>
      </c>
      <c r="Y3325" s="73">
        <v>39722</v>
      </c>
      <c r="Z3325" s="57">
        <v>0</v>
      </c>
      <c r="AA3325" s="57">
        <v>0</v>
      </c>
      <c r="AB3325" s="57">
        <v>1447</v>
      </c>
      <c r="AC3325" s="57">
        <v>0</v>
      </c>
      <c r="AD3325" s="56" t="s">
        <v>9255</v>
      </c>
      <c r="AE3325" s="57">
        <v>0</v>
      </c>
      <c r="AF3325" s="57">
        <v>0</v>
      </c>
      <c r="AG3325" s="57">
        <v>0</v>
      </c>
      <c r="AI3325"/>
      <c r="AJ3325"/>
    </row>
    <row r="3326" spans="1:36">
      <c r="A3326" s="56" t="s">
        <v>54</v>
      </c>
      <c r="B3326" s="56" t="s">
        <v>11416</v>
      </c>
      <c r="C3326" s="56">
        <v>2101010100</v>
      </c>
      <c r="D3326" s="56" t="s">
        <v>39</v>
      </c>
      <c r="E3326" s="56">
        <v>2101020100</v>
      </c>
      <c r="F3326" s="56">
        <v>5401010100</v>
      </c>
      <c r="G3326" s="56" t="s">
        <v>11413</v>
      </c>
      <c r="H3326" s="56">
        <v>400100</v>
      </c>
      <c r="I3326" s="56" t="s">
        <v>11421</v>
      </c>
      <c r="J3326" s="56" t="s">
        <v>10044</v>
      </c>
      <c r="K3326" s="56" t="s">
        <v>7979</v>
      </c>
      <c r="L3326" s="56" t="s">
        <v>7138</v>
      </c>
      <c r="M3326" s="73">
        <v>39736</v>
      </c>
      <c r="N3326" s="56"/>
      <c r="O3326" s="56"/>
      <c r="P3326" s="56" t="s">
        <v>1105</v>
      </c>
      <c r="Q3326" s="56"/>
      <c r="R3326" s="56" t="s">
        <v>70</v>
      </c>
      <c r="S3326" s="56" t="s">
        <v>11415</v>
      </c>
      <c r="T3326" s="56" t="s">
        <v>7138</v>
      </c>
      <c r="U3326" s="57">
        <v>37900</v>
      </c>
      <c r="V3326" s="57">
        <v>-36397</v>
      </c>
      <c r="W3326" s="57">
        <v>1503</v>
      </c>
      <c r="X3326" s="57">
        <v>0</v>
      </c>
      <c r="Y3326" s="73">
        <v>39722</v>
      </c>
      <c r="Z3326" s="57">
        <v>0</v>
      </c>
      <c r="AA3326" s="57">
        <v>0</v>
      </c>
      <c r="AB3326" s="57">
        <v>1503</v>
      </c>
      <c r="AC3326" s="57">
        <v>0</v>
      </c>
      <c r="AD3326" s="56" t="s">
        <v>9255</v>
      </c>
      <c r="AE3326" s="57">
        <v>0</v>
      </c>
      <c r="AF3326" s="57">
        <v>0</v>
      </c>
      <c r="AG3326" s="57">
        <v>0</v>
      </c>
      <c r="AI3326"/>
      <c r="AJ3326"/>
    </row>
    <row r="3327" spans="1:36">
      <c r="A3327" s="56" t="s">
        <v>54</v>
      </c>
      <c r="B3327" s="56" t="s">
        <v>11416</v>
      </c>
      <c r="C3327" s="56">
        <v>2101010100</v>
      </c>
      <c r="D3327" s="56" t="s">
        <v>39</v>
      </c>
      <c r="E3327" s="56">
        <v>2101020100</v>
      </c>
      <c r="F3327" s="56">
        <v>5401010100</v>
      </c>
      <c r="G3327" s="56" t="s">
        <v>11413</v>
      </c>
      <c r="H3327" s="56">
        <v>400100</v>
      </c>
      <c r="I3327" s="56" t="s">
        <v>11421</v>
      </c>
      <c r="J3327" s="56" t="s">
        <v>10045</v>
      </c>
      <c r="K3327" s="56" t="s">
        <v>7980</v>
      </c>
      <c r="L3327" s="56" t="s">
        <v>7138</v>
      </c>
      <c r="M3327" s="73">
        <v>39657</v>
      </c>
      <c r="N3327" s="56"/>
      <c r="O3327" s="56"/>
      <c r="P3327" s="56" t="s">
        <v>1105</v>
      </c>
      <c r="Q3327" s="56"/>
      <c r="R3327" s="56" t="s">
        <v>70</v>
      </c>
      <c r="S3327" s="56" t="s">
        <v>11415</v>
      </c>
      <c r="T3327" s="56" t="s">
        <v>7138</v>
      </c>
      <c r="U3327" s="57">
        <v>39700</v>
      </c>
      <c r="V3327" s="57">
        <v>-39516</v>
      </c>
      <c r="W3327" s="57">
        <v>184</v>
      </c>
      <c r="X3327" s="57">
        <v>0</v>
      </c>
      <c r="Y3327" s="73">
        <v>39630</v>
      </c>
      <c r="Z3327" s="57">
        <v>0</v>
      </c>
      <c r="AA3327" s="57">
        <v>0</v>
      </c>
      <c r="AB3327" s="57">
        <v>184</v>
      </c>
      <c r="AC3327" s="57">
        <v>0</v>
      </c>
      <c r="AD3327" s="56" t="s">
        <v>9255</v>
      </c>
      <c r="AE3327" s="57">
        <v>0</v>
      </c>
      <c r="AF3327" s="57">
        <v>0</v>
      </c>
      <c r="AG3327" s="57">
        <v>0</v>
      </c>
      <c r="AI3327"/>
      <c r="AJ3327"/>
    </row>
    <row r="3328" spans="1:36">
      <c r="A3328" s="56" t="s">
        <v>54</v>
      </c>
      <c r="B3328" s="56" t="s">
        <v>11416</v>
      </c>
      <c r="C3328" s="56">
        <v>2101010100</v>
      </c>
      <c r="D3328" s="56" t="s">
        <v>39</v>
      </c>
      <c r="E3328" s="56">
        <v>2101020100</v>
      </c>
      <c r="F3328" s="56">
        <v>5401010100</v>
      </c>
      <c r="G3328" s="56" t="s">
        <v>11413</v>
      </c>
      <c r="H3328" s="56">
        <v>400100</v>
      </c>
      <c r="I3328" s="56" t="s">
        <v>11424</v>
      </c>
      <c r="J3328" s="56" t="s">
        <v>10046</v>
      </c>
      <c r="K3328" s="56" t="s">
        <v>7981</v>
      </c>
      <c r="L3328" s="56" t="s">
        <v>7138</v>
      </c>
      <c r="M3328" s="73">
        <v>39721</v>
      </c>
      <c r="N3328" s="56"/>
      <c r="O3328" s="56"/>
      <c r="P3328" s="56" t="s">
        <v>1105</v>
      </c>
      <c r="Q3328" s="56"/>
      <c r="R3328" s="56" t="s">
        <v>70</v>
      </c>
      <c r="S3328" s="56" t="s">
        <v>11415</v>
      </c>
      <c r="T3328" s="56" t="s">
        <v>7138</v>
      </c>
      <c r="U3328" s="57">
        <v>39700</v>
      </c>
      <c r="V3328" s="57">
        <v>-38934</v>
      </c>
      <c r="W3328" s="57">
        <v>766</v>
      </c>
      <c r="X3328" s="57">
        <v>0</v>
      </c>
      <c r="Y3328" s="73">
        <v>39692</v>
      </c>
      <c r="Z3328" s="57">
        <v>0</v>
      </c>
      <c r="AA3328" s="57">
        <v>0</v>
      </c>
      <c r="AB3328" s="57">
        <v>766</v>
      </c>
      <c r="AC3328" s="57">
        <v>0</v>
      </c>
      <c r="AD3328" s="56" t="s">
        <v>9255</v>
      </c>
      <c r="AE3328" s="57">
        <v>0</v>
      </c>
      <c r="AF3328" s="57">
        <v>0</v>
      </c>
      <c r="AG3328" s="57">
        <v>0</v>
      </c>
      <c r="AI3328"/>
      <c r="AJ3328"/>
    </row>
    <row r="3329" spans="1:36">
      <c r="A3329" s="56" t="s">
        <v>54</v>
      </c>
      <c r="B3329" s="56" t="s">
        <v>11416</v>
      </c>
      <c r="C3329" s="56">
        <v>2101010100</v>
      </c>
      <c r="D3329" s="56" t="s">
        <v>39</v>
      </c>
      <c r="E3329" s="56">
        <v>2101020100</v>
      </c>
      <c r="F3329" s="56">
        <v>5401010100</v>
      </c>
      <c r="G3329" s="56" t="s">
        <v>11413</v>
      </c>
      <c r="H3329" s="56">
        <v>400100</v>
      </c>
      <c r="I3329" s="56" t="s">
        <v>11421</v>
      </c>
      <c r="J3329" s="56" t="s">
        <v>10047</v>
      </c>
      <c r="K3329" s="56" t="s">
        <v>7982</v>
      </c>
      <c r="L3329" s="56" t="s">
        <v>7138</v>
      </c>
      <c r="M3329" s="73">
        <v>39690</v>
      </c>
      <c r="N3329" s="56"/>
      <c r="O3329" s="56"/>
      <c r="P3329" s="56" t="s">
        <v>1105</v>
      </c>
      <c r="Q3329" s="56"/>
      <c r="R3329" s="56" t="s">
        <v>70</v>
      </c>
      <c r="S3329" s="56" t="s">
        <v>11415</v>
      </c>
      <c r="T3329" s="56" t="s">
        <v>7138</v>
      </c>
      <c r="U3329" s="57">
        <v>39700</v>
      </c>
      <c r="V3329" s="57">
        <v>-38934</v>
      </c>
      <c r="W3329" s="57">
        <v>766</v>
      </c>
      <c r="X3329" s="57">
        <v>0</v>
      </c>
      <c r="Y3329" s="73">
        <v>39661</v>
      </c>
      <c r="Z3329" s="57">
        <v>0</v>
      </c>
      <c r="AA3329" s="57">
        <v>0</v>
      </c>
      <c r="AB3329" s="57">
        <v>766</v>
      </c>
      <c r="AC3329" s="57">
        <v>0</v>
      </c>
      <c r="AD3329" s="56" t="s">
        <v>9255</v>
      </c>
      <c r="AE3329" s="57">
        <v>0</v>
      </c>
      <c r="AF3329" s="57">
        <v>0</v>
      </c>
      <c r="AG3329" s="57">
        <v>0</v>
      </c>
      <c r="AI3329"/>
      <c r="AJ3329"/>
    </row>
    <row r="3330" spans="1:36">
      <c r="A3330" s="56" t="s">
        <v>54</v>
      </c>
      <c r="B3330" s="56" t="s">
        <v>11416</v>
      </c>
      <c r="C3330" s="56">
        <v>2101010100</v>
      </c>
      <c r="D3330" s="56" t="s">
        <v>39</v>
      </c>
      <c r="E3330" s="56">
        <v>2101020100</v>
      </c>
      <c r="F3330" s="56">
        <v>5401010100</v>
      </c>
      <c r="G3330" s="56" t="s">
        <v>11413</v>
      </c>
      <c r="H3330" s="56">
        <v>400100</v>
      </c>
      <c r="I3330" s="56" t="s">
        <v>11421</v>
      </c>
      <c r="J3330" s="56" t="s">
        <v>10048</v>
      </c>
      <c r="K3330" s="56" t="s">
        <v>7983</v>
      </c>
      <c r="L3330" s="56" t="s">
        <v>7138</v>
      </c>
      <c r="M3330" s="73">
        <v>39722</v>
      </c>
      <c r="N3330" s="56"/>
      <c r="O3330" s="56"/>
      <c r="P3330" s="56" t="s">
        <v>1105</v>
      </c>
      <c r="Q3330" s="56"/>
      <c r="R3330" s="56" t="s">
        <v>70</v>
      </c>
      <c r="S3330" s="56" t="s">
        <v>11415</v>
      </c>
      <c r="T3330" s="56" t="s">
        <v>7138</v>
      </c>
      <c r="U3330" s="57">
        <v>40750</v>
      </c>
      <c r="V3330" s="57">
        <v>-39387</v>
      </c>
      <c r="W3330" s="57">
        <v>1363</v>
      </c>
      <c r="X3330" s="57">
        <v>0</v>
      </c>
      <c r="Y3330" s="73">
        <v>39722</v>
      </c>
      <c r="Z3330" s="57">
        <v>0</v>
      </c>
      <c r="AA3330" s="57">
        <v>0</v>
      </c>
      <c r="AB3330" s="57">
        <v>1363</v>
      </c>
      <c r="AC3330" s="57">
        <v>0</v>
      </c>
      <c r="AD3330" s="56" t="s">
        <v>9255</v>
      </c>
      <c r="AE3330" s="57">
        <v>0</v>
      </c>
      <c r="AF3330" s="57">
        <v>0</v>
      </c>
      <c r="AG3330" s="57">
        <v>0</v>
      </c>
      <c r="AI3330"/>
      <c r="AJ3330"/>
    </row>
    <row r="3331" spans="1:36">
      <c r="A3331" s="56" t="s">
        <v>54</v>
      </c>
      <c r="B3331" s="56" t="s">
        <v>11416</v>
      </c>
      <c r="C3331" s="56">
        <v>2101010100</v>
      </c>
      <c r="D3331" s="56" t="s">
        <v>39</v>
      </c>
      <c r="E3331" s="56">
        <v>2101020100</v>
      </c>
      <c r="F3331" s="56">
        <v>5401010100</v>
      </c>
      <c r="G3331" s="56" t="s">
        <v>11413</v>
      </c>
      <c r="H3331" s="56">
        <v>400100</v>
      </c>
      <c r="I3331" s="56" t="s">
        <v>11421</v>
      </c>
      <c r="J3331" s="56" t="s">
        <v>10049</v>
      </c>
      <c r="K3331" s="56" t="s">
        <v>7984</v>
      </c>
      <c r="L3331" s="56" t="s">
        <v>7138</v>
      </c>
      <c r="M3331" s="73">
        <v>39722</v>
      </c>
      <c r="N3331" s="56"/>
      <c r="O3331" s="56"/>
      <c r="P3331" s="56" t="s">
        <v>1105</v>
      </c>
      <c r="Q3331" s="56"/>
      <c r="R3331" s="56" t="s">
        <v>70</v>
      </c>
      <c r="S3331" s="56" t="s">
        <v>11415</v>
      </c>
      <c r="T3331" s="56" t="s">
        <v>7138</v>
      </c>
      <c r="U3331" s="57">
        <v>40750</v>
      </c>
      <c r="V3331" s="57">
        <v>-39387</v>
      </c>
      <c r="W3331" s="57">
        <v>1363</v>
      </c>
      <c r="X3331" s="57">
        <v>0</v>
      </c>
      <c r="Y3331" s="73">
        <v>39722</v>
      </c>
      <c r="Z3331" s="57">
        <v>0</v>
      </c>
      <c r="AA3331" s="57">
        <v>0</v>
      </c>
      <c r="AB3331" s="57">
        <v>1363</v>
      </c>
      <c r="AC3331" s="57">
        <v>0</v>
      </c>
      <c r="AD3331" s="56" t="s">
        <v>9255</v>
      </c>
      <c r="AE3331" s="57">
        <v>0</v>
      </c>
      <c r="AF3331" s="57">
        <v>0</v>
      </c>
      <c r="AG3331" s="57">
        <v>0</v>
      </c>
      <c r="AI3331"/>
      <c r="AJ3331"/>
    </row>
    <row r="3332" spans="1:36">
      <c r="A3332" s="56" t="s">
        <v>54</v>
      </c>
      <c r="B3332" s="56" t="s">
        <v>11416</v>
      </c>
      <c r="C3332" s="56">
        <v>2101010100</v>
      </c>
      <c r="D3332" s="56" t="s">
        <v>39</v>
      </c>
      <c r="E3332" s="56">
        <v>2101020100</v>
      </c>
      <c r="F3332" s="56">
        <v>5401010100</v>
      </c>
      <c r="G3332" s="56" t="s">
        <v>11413</v>
      </c>
      <c r="H3332" s="56">
        <v>400100</v>
      </c>
      <c r="I3332" s="56" t="s">
        <v>11421</v>
      </c>
      <c r="J3332" s="56" t="s">
        <v>10050</v>
      </c>
      <c r="K3332" s="56" t="s">
        <v>7985</v>
      </c>
      <c r="L3332" s="56" t="s">
        <v>7138</v>
      </c>
      <c r="M3332" s="73">
        <v>39729</v>
      </c>
      <c r="N3332" s="56"/>
      <c r="O3332" s="56"/>
      <c r="P3332" s="56" t="s">
        <v>1105</v>
      </c>
      <c r="Q3332" s="56"/>
      <c r="R3332" s="56" t="s">
        <v>70</v>
      </c>
      <c r="S3332" s="56" t="s">
        <v>11415</v>
      </c>
      <c r="T3332" s="56" t="s">
        <v>7138</v>
      </c>
      <c r="U3332" s="57">
        <v>40750</v>
      </c>
      <c r="V3332" s="57">
        <v>-39260</v>
      </c>
      <c r="W3332" s="57">
        <v>1490</v>
      </c>
      <c r="X3332" s="57">
        <v>0</v>
      </c>
      <c r="Y3332" s="73">
        <v>39722</v>
      </c>
      <c r="Z3332" s="57">
        <v>0</v>
      </c>
      <c r="AA3332" s="57">
        <v>0</v>
      </c>
      <c r="AB3332" s="57">
        <v>1490</v>
      </c>
      <c r="AC3332" s="57">
        <v>0</v>
      </c>
      <c r="AD3332" s="56" t="s">
        <v>9255</v>
      </c>
      <c r="AE3332" s="57">
        <v>0</v>
      </c>
      <c r="AF3332" s="57">
        <v>0</v>
      </c>
      <c r="AG3332" s="57">
        <v>0</v>
      </c>
      <c r="AI3332"/>
      <c r="AJ3332"/>
    </row>
    <row r="3333" spans="1:36">
      <c r="A3333" s="56" t="s">
        <v>54</v>
      </c>
      <c r="B3333" s="56" t="s">
        <v>11416</v>
      </c>
      <c r="C3333" s="56">
        <v>2101010100</v>
      </c>
      <c r="D3333" s="56" t="s">
        <v>39</v>
      </c>
      <c r="E3333" s="56">
        <v>2101020100</v>
      </c>
      <c r="F3333" s="56">
        <v>5401010100</v>
      </c>
      <c r="G3333" s="56" t="s">
        <v>11413</v>
      </c>
      <c r="H3333" s="56">
        <v>400100</v>
      </c>
      <c r="I3333" s="56" t="s">
        <v>11421</v>
      </c>
      <c r="J3333" s="56" t="s">
        <v>10051</v>
      </c>
      <c r="K3333" s="56" t="s">
        <v>9116</v>
      </c>
      <c r="L3333" s="56" t="s">
        <v>7138</v>
      </c>
      <c r="M3333" s="73">
        <v>39703</v>
      </c>
      <c r="N3333" s="56"/>
      <c r="O3333" s="56"/>
      <c r="P3333" s="56" t="s">
        <v>1105</v>
      </c>
      <c r="Q3333" s="56"/>
      <c r="R3333" s="56" t="s">
        <v>70</v>
      </c>
      <c r="S3333" s="56" t="s">
        <v>11415</v>
      </c>
      <c r="T3333" s="56" t="s">
        <v>7138</v>
      </c>
      <c r="U3333" s="57">
        <v>98500</v>
      </c>
      <c r="V3333" s="57">
        <v>-96036</v>
      </c>
      <c r="W3333" s="57">
        <v>2464</v>
      </c>
      <c r="X3333" s="57">
        <v>0</v>
      </c>
      <c r="Y3333" s="73">
        <v>39692</v>
      </c>
      <c r="Z3333" s="57">
        <v>0</v>
      </c>
      <c r="AA3333" s="57">
        <v>0</v>
      </c>
      <c r="AB3333" s="57">
        <v>2464</v>
      </c>
      <c r="AC3333" s="57">
        <v>0</v>
      </c>
      <c r="AD3333" s="56" t="s">
        <v>9255</v>
      </c>
      <c r="AE3333" s="57">
        <v>0</v>
      </c>
      <c r="AF3333" s="57">
        <v>0</v>
      </c>
      <c r="AG3333" s="57">
        <v>0</v>
      </c>
      <c r="AI3333"/>
      <c r="AJ3333"/>
    </row>
    <row r="3334" spans="1:36">
      <c r="A3334" s="56" t="s">
        <v>48</v>
      </c>
      <c r="B3334" s="56" t="s">
        <v>11417</v>
      </c>
      <c r="C3334" s="56">
        <v>2101010130</v>
      </c>
      <c r="D3334" s="56" t="s">
        <v>40</v>
      </c>
      <c r="E3334" s="56">
        <v>2101020140</v>
      </c>
      <c r="F3334" s="56">
        <v>5401010140</v>
      </c>
      <c r="G3334" s="56" t="s">
        <v>11428</v>
      </c>
      <c r="H3334" s="56">
        <v>400300</v>
      </c>
      <c r="I3334" s="56" t="s">
        <v>11430</v>
      </c>
      <c r="J3334" s="56" t="s">
        <v>10052</v>
      </c>
      <c r="K3334" s="56" t="s">
        <v>7891</v>
      </c>
      <c r="L3334" s="56" t="s">
        <v>7138</v>
      </c>
      <c r="M3334" s="73">
        <v>39825</v>
      </c>
      <c r="N3334" s="56"/>
      <c r="O3334" s="56"/>
      <c r="P3334" s="56" t="s">
        <v>7177</v>
      </c>
      <c r="Q3334" s="56"/>
      <c r="R3334" s="56" t="s">
        <v>70</v>
      </c>
      <c r="S3334" s="56" t="s">
        <v>11415</v>
      </c>
      <c r="T3334" s="56" t="s">
        <v>7830</v>
      </c>
      <c r="U3334" s="57">
        <v>3708</v>
      </c>
      <c r="V3334" s="57">
        <v>-3708</v>
      </c>
      <c r="W3334" s="57">
        <v>0</v>
      </c>
      <c r="X3334" s="57">
        <v>0</v>
      </c>
      <c r="Y3334" s="73">
        <v>39814</v>
      </c>
      <c r="Z3334" s="57">
        <v>0</v>
      </c>
      <c r="AA3334" s="57">
        <v>0</v>
      </c>
      <c r="AB3334" s="57">
        <v>0</v>
      </c>
      <c r="AC3334" s="57">
        <v>0</v>
      </c>
      <c r="AD3334" s="56" t="s">
        <v>9255</v>
      </c>
      <c r="AE3334" s="57">
        <v>0</v>
      </c>
      <c r="AF3334" s="57">
        <v>0</v>
      </c>
      <c r="AG3334" s="57">
        <v>0</v>
      </c>
      <c r="AI3334"/>
      <c r="AJ3334"/>
    </row>
    <row r="3335" spans="1:36">
      <c r="A3335" s="56" t="s">
        <v>48</v>
      </c>
      <c r="B3335" s="56" t="s">
        <v>11417</v>
      </c>
      <c r="C3335" s="56">
        <v>2101010130</v>
      </c>
      <c r="D3335" s="56" t="s">
        <v>40</v>
      </c>
      <c r="E3335" s="56">
        <v>2101020140</v>
      </c>
      <c r="F3335" s="56">
        <v>5401010140</v>
      </c>
      <c r="G3335" s="56" t="s">
        <v>11428</v>
      </c>
      <c r="H3335" s="56">
        <v>400300</v>
      </c>
      <c r="I3335" s="56" t="s">
        <v>11430</v>
      </c>
      <c r="J3335" s="56" t="s">
        <v>10053</v>
      </c>
      <c r="K3335" s="56" t="s">
        <v>7892</v>
      </c>
      <c r="L3335" s="56" t="s">
        <v>7138</v>
      </c>
      <c r="M3335" s="73">
        <v>39979</v>
      </c>
      <c r="N3335" s="56"/>
      <c r="O3335" s="56"/>
      <c r="P3335" s="56" t="s">
        <v>7177</v>
      </c>
      <c r="Q3335" s="56"/>
      <c r="R3335" s="56" t="s">
        <v>70</v>
      </c>
      <c r="S3335" s="56" t="s">
        <v>11415</v>
      </c>
      <c r="T3335" s="56" t="s">
        <v>7830</v>
      </c>
      <c r="U3335" s="57">
        <v>1019.67</v>
      </c>
      <c r="V3335" s="57">
        <v>-1019.67</v>
      </c>
      <c r="W3335" s="57">
        <v>0</v>
      </c>
      <c r="X3335" s="57">
        <v>0</v>
      </c>
      <c r="Y3335" s="73">
        <v>39965</v>
      </c>
      <c r="Z3335" s="57">
        <v>0</v>
      </c>
      <c r="AA3335" s="57">
        <v>0</v>
      </c>
      <c r="AB3335" s="57">
        <v>0</v>
      </c>
      <c r="AC3335" s="57">
        <v>0</v>
      </c>
      <c r="AD3335" s="56" t="s">
        <v>9255</v>
      </c>
      <c r="AE3335" s="57">
        <v>0</v>
      </c>
      <c r="AF3335" s="57">
        <v>0</v>
      </c>
      <c r="AG3335" s="57">
        <v>0</v>
      </c>
      <c r="AI3335"/>
      <c r="AJ3335"/>
    </row>
    <row r="3336" spans="1:36">
      <c r="A3336" s="56" t="s">
        <v>54</v>
      </c>
      <c r="B3336" s="56" t="s">
        <v>11417</v>
      </c>
      <c r="C3336" s="56">
        <v>2101010130</v>
      </c>
      <c r="D3336" s="56" t="s">
        <v>40</v>
      </c>
      <c r="E3336" s="56">
        <v>2101020140</v>
      </c>
      <c r="F3336" s="56">
        <v>5401010140</v>
      </c>
      <c r="G3336" s="56" t="s">
        <v>11413</v>
      </c>
      <c r="H3336" s="56">
        <v>400100</v>
      </c>
      <c r="I3336" s="56" t="s">
        <v>11424</v>
      </c>
      <c r="J3336" s="56" t="s">
        <v>10054</v>
      </c>
      <c r="K3336" s="56" t="s">
        <v>7893</v>
      </c>
      <c r="L3336" s="56" t="s">
        <v>7138</v>
      </c>
      <c r="M3336" s="73">
        <v>39812</v>
      </c>
      <c r="N3336" s="56"/>
      <c r="O3336" s="56"/>
      <c r="P3336" s="56" t="s">
        <v>7716</v>
      </c>
      <c r="Q3336" s="56"/>
      <c r="R3336" s="56" t="s">
        <v>70</v>
      </c>
      <c r="S3336" s="56" t="s">
        <v>11415</v>
      </c>
      <c r="T3336" s="56" t="s">
        <v>7138</v>
      </c>
      <c r="U3336" s="57">
        <v>1850</v>
      </c>
      <c r="V3336" s="57">
        <v>-1849</v>
      </c>
      <c r="W3336" s="57">
        <v>1</v>
      </c>
      <c r="X3336" s="57">
        <v>0</v>
      </c>
      <c r="Y3336" s="73">
        <v>39783</v>
      </c>
      <c r="Z3336" s="57">
        <v>0</v>
      </c>
      <c r="AA3336" s="57">
        <v>0</v>
      </c>
      <c r="AB3336" s="57">
        <v>1</v>
      </c>
      <c r="AC3336" s="57">
        <v>0</v>
      </c>
      <c r="AD3336" s="56" t="s">
        <v>9255</v>
      </c>
      <c r="AE3336" s="57">
        <v>0</v>
      </c>
      <c r="AF3336" s="57">
        <v>0</v>
      </c>
      <c r="AG3336" s="57">
        <v>0</v>
      </c>
      <c r="AI3336"/>
      <c r="AJ3336"/>
    </row>
    <row r="3337" spans="1:36">
      <c r="A3337" s="56" t="s">
        <v>54</v>
      </c>
      <c r="B3337" s="56" t="s">
        <v>11417</v>
      </c>
      <c r="C3337" s="56">
        <v>2101010130</v>
      </c>
      <c r="D3337" s="56" t="s">
        <v>40</v>
      </c>
      <c r="E3337" s="56">
        <v>2101020140</v>
      </c>
      <c r="F3337" s="56">
        <v>5401010140</v>
      </c>
      <c r="G3337" s="56" t="s">
        <v>11413</v>
      </c>
      <c r="H3337" s="56">
        <v>400100</v>
      </c>
      <c r="I3337" s="56" t="s">
        <v>11414</v>
      </c>
      <c r="J3337" s="56" t="s">
        <v>10055</v>
      </c>
      <c r="K3337" s="56" t="s">
        <v>7894</v>
      </c>
      <c r="L3337" s="56" t="s">
        <v>7138</v>
      </c>
      <c r="M3337" s="73">
        <v>40297</v>
      </c>
      <c r="N3337" s="56"/>
      <c r="O3337" s="56"/>
      <c r="P3337" s="56" t="s">
        <v>7716</v>
      </c>
      <c r="Q3337" s="56"/>
      <c r="R3337" s="56" t="s">
        <v>70</v>
      </c>
      <c r="S3337" s="56" t="s">
        <v>11415</v>
      </c>
      <c r="T3337" s="56" t="s">
        <v>7138</v>
      </c>
      <c r="U3337" s="57">
        <v>5181</v>
      </c>
      <c r="V3337" s="57">
        <v>-5180</v>
      </c>
      <c r="W3337" s="57">
        <v>1</v>
      </c>
      <c r="X3337" s="57">
        <v>0</v>
      </c>
      <c r="Y3337" s="73">
        <v>40269</v>
      </c>
      <c r="Z3337" s="57">
        <v>0</v>
      </c>
      <c r="AA3337" s="57">
        <v>0</v>
      </c>
      <c r="AB3337" s="57">
        <v>1</v>
      </c>
      <c r="AC3337" s="57">
        <v>0</v>
      </c>
      <c r="AD3337" s="56" t="s">
        <v>9255</v>
      </c>
      <c r="AE3337" s="57">
        <v>0</v>
      </c>
      <c r="AF3337" s="57">
        <v>0</v>
      </c>
      <c r="AG3337" s="57">
        <v>0</v>
      </c>
      <c r="AI3337"/>
      <c r="AJ3337"/>
    </row>
    <row r="3338" spans="1:36">
      <c r="A3338" s="56" t="s">
        <v>54</v>
      </c>
      <c r="B3338" s="56" t="s">
        <v>11417</v>
      </c>
      <c r="C3338" s="56">
        <v>2101010130</v>
      </c>
      <c r="D3338" s="56" t="s">
        <v>40</v>
      </c>
      <c r="E3338" s="56">
        <v>2101020140</v>
      </c>
      <c r="F3338" s="56">
        <v>5401010140</v>
      </c>
      <c r="G3338" s="56" t="s">
        <v>11413</v>
      </c>
      <c r="H3338" s="56">
        <v>400100</v>
      </c>
      <c r="I3338" s="56" t="s">
        <v>11414</v>
      </c>
      <c r="J3338" s="56" t="s">
        <v>10056</v>
      </c>
      <c r="K3338" s="56" t="s">
        <v>7895</v>
      </c>
      <c r="L3338" s="56" t="s">
        <v>7138</v>
      </c>
      <c r="M3338" s="73">
        <v>40297</v>
      </c>
      <c r="N3338" s="56"/>
      <c r="O3338" s="56"/>
      <c r="P3338" s="56" t="s">
        <v>7716</v>
      </c>
      <c r="Q3338" s="56"/>
      <c r="R3338" s="56" t="s">
        <v>70</v>
      </c>
      <c r="S3338" s="56" t="s">
        <v>11415</v>
      </c>
      <c r="T3338" s="56" t="s">
        <v>7138</v>
      </c>
      <c r="U3338" s="57">
        <v>4798</v>
      </c>
      <c r="V3338" s="57">
        <v>-4797</v>
      </c>
      <c r="W3338" s="57">
        <v>1</v>
      </c>
      <c r="X3338" s="57">
        <v>0</v>
      </c>
      <c r="Y3338" s="73">
        <v>40269</v>
      </c>
      <c r="Z3338" s="57">
        <v>0</v>
      </c>
      <c r="AA3338" s="57">
        <v>0</v>
      </c>
      <c r="AB3338" s="57">
        <v>1</v>
      </c>
      <c r="AC3338" s="57">
        <v>0</v>
      </c>
      <c r="AD3338" s="56" t="s">
        <v>9255</v>
      </c>
      <c r="AE3338" s="57">
        <v>0</v>
      </c>
      <c r="AF3338" s="57">
        <v>0</v>
      </c>
      <c r="AG3338" s="57">
        <v>0</v>
      </c>
      <c r="AI3338"/>
      <c r="AJ3338"/>
    </row>
    <row r="3339" spans="1:36">
      <c r="A3339" s="56" t="s">
        <v>54</v>
      </c>
      <c r="B3339" s="56" t="s">
        <v>11417</v>
      </c>
      <c r="C3339" s="56">
        <v>2101010130</v>
      </c>
      <c r="D3339" s="56" t="s">
        <v>40</v>
      </c>
      <c r="E3339" s="56">
        <v>2101020140</v>
      </c>
      <c r="F3339" s="56">
        <v>5401010140</v>
      </c>
      <c r="G3339" s="56" t="s">
        <v>11413</v>
      </c>
      <c r="H3339" s="56">
        <v>400100</v>
      </c>
      <c r="I3339" s="56" t="s">
        <v>11414</v>
      </c>
      <c r="J3339" s="56" t="s">
        <v>10057</v>
      </c>
      <c r="K3339" s="56" t="s">
        <v>8428</v>
      </c>
      <c r="L3339" s="56" t="s">
        <v>7138</v>
      </c>
      <c r="M3339" s="73">
        <v>40086</v>
      </c>
      <c r="N3339" s="56"/>
      <c r="O3339" s="56"/>
      <c r="P3339" s="56" t="s">
        <v>7716</v>
      </c>
      <c r="Q3339" s="56"/>
      <c r="R3339" s="56" t="s">
        <v>70</v>
      </c>
      <c r="S3339" s="56" t="s">
        <v>11415</v>
      </c>
      <c r="T3339" s="56" t="s">
        <v>7826</v>
      </c>
      <c r="U3339" s="57">
        <v>1</v>
      </c>
      <c r="V3339" s="57">
        <v>0</v>
      </c>
      <c r="W3339" s="57">
        <v>1</v>
      </c>
      <c r="X3339" s="57">
        <v>0</v>
      </c>
      <c r="Y3339" s="73">
        <v>40057</v>
      </c>
      <c r="Z3339" s="57">
        <v>0</v>
      </c>
      <c r="AA3339" s="57">
        <v>0</v>
      </c>
      <c r="AB3339" s="57">
        <v>1</v>
      </c>
      <c r="AC3339" s="57">
        <v>0</v>
      </c>
      <c r="AD3339" s="56" t="s">
        <v>9255</v>
      </c>
      <c r="AE3339" s="57">
        <v>0</v>
      </c>
      <c r="AF3339" s="57">
        <v>0</v>
      </c>
      <c r="AG3339" s="57">
        <v>0</v>
      </c>
      <c r="AI3339"/>
      <c r="AJ3339"/>
    </row>
    <row r="3340" spans="1:36">
      <c r="A3340" s="56" t="s">
        <v>49</v>
      </c>
      <c r="B3340" s="56" t="s">
        <v>11417</v>
      </c>
      <c r="C3340" s="56">
        <v>2101010130</v>
      </c>
      <c r="D3340" s="56" t="s">
        <v>40</v>
      </c>
      <c r="E3340" s="56">
        <v>2101020140</v>
      </c>
      <c r="F3340" s="56">
        <v>5401010140</v>
      </c>
      <c r="G3340" s="56" t="s">
        <v>11431</v>
      </c>
      <c r="H3340" s="56">
        <v>400211</v>
      </c>
      <c r="I3340" s="56" t="s">
        <v>11438</v>
      </c>
      <c r="J3340" s="56" t="s">
        <v>10058</v>
      </c>
      <c r="K3340" s="56" t="s">
        <v>7896</v>
      </c>
      <c r="L3340" s="56" t="s">
        <v>7138</v>
      </c>
      <c r="M3340" s="73">
        <v>39445</v>
      </c>
      <c r="N3340" s="56"/>
      <c r="O3340" s="56"/>
      <c r="P3340" s="56" t="s">
        <v>7716</v>
      </c>
      <c r="Q3340" s="56"/>
      <c r="R3340" s="56" t="s">
        <v>70</v>
      </c>
      <c r="S3340" s="56" t="s">
        <v>11415</v>
      </c>
      <c r="T3340" s="56" t="s">
        <v>7138</v>
      </c>
      <c r="U3340" s="57">
        <v>2710</v>
      </c>
      <c r="V3340" s="57">
        <v>-2707</v>
      </c>
      <c r="W3340" s="57">
        <v>3</v>
      </c>
      <c r="X3340" s="57">
        <v>0</v>
      </c>
      <c r="Y3340" s="73">
        <v>39417</v>
      </c>
      <c r="Z3340" s="57">
        <v>0</v>
      </c>
      <c r="AA3340" s="57">
        <v>0</v>
      </c>
      <c r="AB3340" s="57">
        <v>3</v>
      </c>
      <c r="AC3340" s="57">
        <v>0</v>
      </c>
      <c r="AD3340" s="56" t="s">
        <v>9255</v>
      </c>
      <c r="AE3340" s="57">
        <v>0</v>
      </c>
      <c r="AF3340" s="57">
        <v>0</v>
      </c>
      <c r="AG3340" s="57">
        <v>0</v>
      </c>
      <c r="AI3340"/>
      <c r="AJ3340"/>
    </row>
    <row r="3341" spans="1:36">
      <c r="A3341" s="56" t="s">
        <v>49</v>
      </c>
      <c r="B3341" s="56" t="s">
        <v>11417</v>
      </c>
      <c r="C3341" s="56">
        <v>2101010130</v>
      </c>
      <c r="D3341" s="56" t="s">
        <v>40</v>
      </c>
      <c r="E3341" s="56">
        <v>2101020140</v>
      </c>
      <c r="F3341" s="56">
        <v>5401010140</v>
      </c>
      <c r="G3341" s="56" t="s">
        <v>11431</v>
      </c>
      <c r="H3341" s="56">
        <v>400211</v>
      </c>
      <c r="I3341" s="56" t="s">
        <v>11438</v>
      </c>
      <c r="J3341" s="56" t="s">
        <v>10059</v>
      </c>
      <c r="K3341" s="56" t="s">
        <v>7897</v>
      </c>
      <c r="L3341" s="56" t="s">
        <v>7138</v>
      </c>
      <c r="M3341" s="73">
        <v>40045</v>
      </c>
      <c r="N3341" s="56"/>
      <c r="O3341" s="56"/>
      <c r="P3341" s="56" t="s">
        <v>7716</v>
      </c>
      <c r="Q3341" s="56"/>
      <c r="R3341" s="56" t="s">
        <v>70</v>
      </c>
      <c r="S3341" s="56" t="s">
        <v>11415</v>
      </c>
      <c r="T3341" s="56" t="s">
        <v>7138</v>
      </c>
      <c r="U3341" s="57">
        <v>4543</v>
      </c>
      <c r="V3341" s="57">
        <v>-4542</v>
      </c>
      <c r="W3341" s="57">
        <v>1</v>
      </c>
      <c r="X3341" s="57">
        <v>0</v>
      </c>
      <c r="Y3341" s="73">
        <v>40026</v>
      </c>
      <c r="Z3341" s="57">
        <v>0</v>
      </c>
      <c r="AA3341" s="57">
        <v>0</v>
      </c>
      <c r="AB3341" s="57">
        <v>1</v>
      </c>
      <c r="AC3341" s="57">
        <v>0</v>
      </c>
      <c r="AD3341" s="56" t="s">
        <v>9255</v>
      </c>
      <c r="AE3341" s="57">
        <v>0</v>
      </c>
      <c r="AF3341" s="57">
        <v>0</v>
      </c>
      <c r="AG3341" s="57">
        <v>0</v>
      </c>
      <c r="AI3341"/>
      <c r="AJ3341"/>
    </row>
    <row r="3342" spans="1:36">
      <c r="A3342" s="56" t="s">
        <v>54</v>
      </c>
      <c r="B3342" s="56" t="s">
        <v>11631</v>
      </c>
      <c r="C3342" s="56">
        <v>2101030010</v>
      </c>
      <c r="D3342" s="56" t="s">
        <v>44</v>
      </c>
      <c r="E3342" s="56">
        <v>2101040010</v>
      </c>
      <c r="F3342" s="56">
        <v>5401010100</v>
      </c>
      <c r="G3342" s="56" t="s">
        <v>11413</v>
      </c>
      <c r="H3342" s="56">
        <v>400100</v>
      </c>
      <c r="I3342" s="56" t="s">
        <v>11421</v>
      </c>
      <c r="J3342" s="56" t="s">
        <v>10060</v>
      </c>
      <c r="K3342" s="56" t="s">
        <v>7898</v>
      </c>
      <c r="L3342" s="56" t="s">
        <v>7138</v>
      </c>
      <c r="M3342" s="73">
        <v>40787</v>
      </c>
      <c r="N3342" s="56"/>
      <c r="O3342" s="56"/>
      <c r="P3342" s="56" t="s">
        <v>259</v>
      </c>
      <c r="Q3342" s="56"/>
      <c r="R3342" s="56" t="s">
        <v>70</v>
      </c>
      <c r="S3342" s="56" t="s">
        <v>11415</v>
      </c>
      <c r="T3342" s="56" t="s">
        <v>7138</v>
      </c>
      <c r="U3342" s="57">
        <v>620639</v>
      </c>
      <c r="V3342" s="57">
        <v>-620638</v>
      </c>
      <c r="W3342" s="57">
        <v>1</v>
      </c>
      <c r="X3342" s="57">
        <v>0</v>
      </c>
      <c r="Y3342" s="73">
        <v>40787</v>
      </c>
      <c r="Z3342" s="57">
        <v>0</v>
      </c>
      <c r="AA3342" s="57">
        <v>0</v>
      </c>
      <c r="AB3342" s="57">
        <v>1</v>
      </c>
      <c r="AC3342" s="57">
        <v>0</v>
      </c>
      <c r="AD3342" s="56" t="s">
        <v>9255</v>
      </c>
      <c r="AE3342" s="57">
        <v>0</v>
      </c>
      <c r="AF3342" s="57">
        <v>0</v>
      </c>
      <c r="AG3342" s="57">
        <v>0</v>
      </c>
      <c r="AI3342"/>
      <c r="AJ3342"/>
    </row>
    <row r="3343" spans="1:36">
      <c r="A3343" s="56" t="s">
        <v>54</v>
      </c>
      <c r="B3343" s="56" t="s">
        <v>11631</v>
      </c>
      <c r="C3343" s="56">
        <v>2101030010</v>
      </c>
      <c r="D3343" s="56" t="s">
        <v>44</v>
      </c>
      <c r="E3343" s="56">
        <v>2101040010</v>
      </c>
      <c r="F3343" s="56">
        <v>5401010100</v>
      </c>
      <c r="G3343" s="56" t="s">
        <v>11413</v>
      </c>
      <c r="H3343" s="56">
        <v>400100</v>
      </c>
      <c r="I3343" s="56" t="s">
        <v>11421</v>
      </c>
      <c r="J3343" s="56" t="s">
        <v>10061</v>
      </c>
      <c r="K3343" s="56" t="s">
        <v>7899</v>
      </c>
      <c r="L3343" s="56" t="s">
        <v>7138</v>
      </c>
      <c r="M3343" s="73">
        <v>40634</v>
      </c>
      <c r="N3343" s="56"/>
      <c r="O3343" s="56"/>
      <c r="P3343" s="56" t="s">
        <v>259</v>
      </c>
      <c r="Q3343" s="56"/>
      <c r="R3343" s="56" t="s">
        <v>70</v>
      </c>
      <c r="S3343" s="56" t="s">
        <v>11415</v>
      </c>
      <c r="T3343" s="56" t="s">
        <v>7138</v>
      </c>
      <c r="U3343" s="57">
        <v>4289919</v>
      </c>
      <c r="V3343" s="57">
        <v>-4289918</v>
      </c>
      <c r="W3343" s="57">
        <v>1</v>
      </c>
      <c r="X3343" s="57">
        <v>0</v>
      </c>
      <c r="Y3343" s="73">
        <v>40634</v>
      </c>
      <c r="Z3343" s="57">
        <v>0</v>
      </c>
      <c r="AA3343" s="57">
        <v>0</v>
      </c>
      <c r="AB3343" s="57">
        <v>1</v>
      </c>
      <c r="AC3343" s="57">
        <v>0</v>
      </c>
      <c r="AD3343" s="56" t="s">
        <v>9255</v>
      </c>
      <c r="AE3343" s="57">
        <v>0</v>
      </c>
      <c r="AF3343" s="57">
        <v>0</v>
      </c>
      <c r="AG3343" s="57">
        <v>0</v>
      </c>
      <c r="AI3343"/>
      <c r="AJ3343"/>
    </row>
    <row r="3344" spans="1:36">
      <c r="A3344" s="56" t="s">
        <v>54</v>
      </c>
      <c r="B3344" s="56" t="s">
        <v>11631</v>
      </c>
      <c r="C3344" s="56">
        <v>2101030010</v>
      </c>
      <c r="D3344" s="56" t="s">
        <v>44</v>
      </c>
      <c r="E3344" s="56">
        <v>2101040010</v>
      </c>
      <c r="F3344" s="56">
        <v>5401010100</v>
      </c>
      <c r="G3344" s="56" t="s">
        <v>11413</v>
      </c>
      <c r="H3344" s="56">
        <v>400100</v>
      </c>
      <c r="I3344" s="56" t="s">
        <v>11421</v>
      </c>
      <c r="J3344" s="56" t="s">
        <v>10062</v>
      </c>
      <c r="K3344" s="56" t="s">
        <v>7900</v>
      </c>
      <c r="L3344" s="56" t="s">
        <v>7138</v>
      </c>
      <c r="M3344" s="73">
        <v>40646</v>
      </c>
      <c r="N3344" s="56"/>
      <c r="O3344" s="56"/>
      <c r="P3344" s="56" t="s">
        <v>259</v>
      </c>
      <c r="Q3344" s="56"/>
      <c r="R3344" s="56" t="s">
        <v>70</v>
      </c>
      <c r="S3344" s="56" t="s">
        <v>11415</v>
      </c>
      <c r="T3344" s="56" t="s">
        <v>7138</v>
      </c>
      <c r="U3344" s="57">
        <v>23494</v>
      </c>
      <c r="V3344" s="57">
        <v>-23493</v>
      </c>
      <c r="W3344" s="57">
        <v>1</v>
      </c>
      <c r="X3344" s="57">
        <v>0</v>
      </c>
      <c r="Y3344" s="73">
        <v>40634</v>
      </c>
      <c r="Z3344" s="57">
        <v>0</v>
      </c>
      <c r="AA3344" s="57">
        <v>0</v>
      </c>
      <c r="AB3344" s="57">
        <v>1</v>
      </c>
      <c r="AC3344" s="57">
        <v>0</v>
      </c>
      <c r="AD3344" s="56" t="s">
        <v>9255</v>
      </c>
      <c r="AE3344" s="57">
        <v>0</v>
      </c>
      <c r="AF3344" s="57">
        <v>0</v>
      </c>
      <c r="AG3344" s="57">
        <v>0</v>
      </c>
      <c r="AI3344"/>
      <c r="AJ3344"/>
    </row>
    <row r="3345" spans="1:36">
      <c r="A3345" s="56" t="s">
        <v>54</v>
      </c>
      <c r="B3345" s="56" t="s">
        <v>11631</v>
      </c>
      <c r="C3345" s="56">
        <v>2101030010</v>
      </c>
      <c r="D3345" s="56" t="s">
        <v>44</v>
      </c>
      <c r="E3345" s="56">
        <v>2101040010</v>
      </c>
      <c r="F3345" s="56">
        <v>5401010100</v>
      </c>
      <c r="G3345" s="56" t="s">
        <v>11413</v>
      </c>
      <c r="H3345" s="56">
        <v>400100</v>
      </c>
      <c r="I3345" s="56" t="s">
        <v>11421</v>
      </c>
      <c r="J3345" s="56" t="s">
        <v>10063</v>
      </c>
      <c r="K3345" s="56" t="s">
        <v>7901</v>
      </c>
      <c r="L3345" s="56" t="s">
        <v>7138</v>
      </c>
      <c r="M3345" s="73">
        <v>40634</v>
      </c>
      <c r="N3345" s="56"/>
      <c r="O3345" s="56"/>
      <c r="P3345" s="56" t="s">
        <v>259</v>
      </c>
      <c r="Q3345" s="56"/>
      <c r="R3345" s="56" t="s">
        <v>70</v>
      </c>
      <c r="S3345" s="56" t="s">
        <v>11415</v>
      </c>
      <c r="T3345" s="56" t="s">
        <v>7138</v>
      </c>
      <c r="U3345" s="57">
        <v>2480547</v>
      </c>
      <c r="V3345" s="57">
        <v>-2480546</v>
      </c>
      <c r="W3345" s="57">
        <v>1</v>
      </c>
      <c r="X3345" s="57">
        <v>0</v>
      </c>
      <c r="Y3345" s="73">
        <v>40634</v>
      </c>
      <c r="Z3345" s="57">
        <v>0</v>
      </c>
      <c r="AA3345" s="57">
        <v>0</v>
      </c>
      <c r="AB3345" s="57">
        <v>1</v>
      </c>
      <c r="AC3345" s="57">
        <v>0</v>
      </c>
      <c r="AD3345" s="56" t="s">
        <v>9255</v>
      </c>
      <c r="AE3345" s="57">
        <v>0</v>
      </c>
      <c r="AF3345" s="57">
        <v>0</v>
      </c>
      <c r="AG3345" s="57">
        <v>0</v>
      </c>
      <c r="AI3345"/>
      <c r="AJ3345"/>
    </row>
    <row r="3346" spans="1:36">
      <c r="A3346" s="56" t="s">
        <v>54</v>
      </c>
      <c r="B3346" s="56" t="s">
        <v>11631</v>
      </c>
      <c r="C3346" s="56">
        <v>2101030010</v>
      </c>
      <c r="D3346" s="56" t="s">
        <v>44</v>
      </c>
      <c r="E3346" s="56">
        <v>2101040010</v>
      </c>
      <c r="F3346" s="56">
        <v>5401010100</v>
      </c>
      <c r="G3346" s="56" t="s">
        <v>11413</v>
      </c>
      <c r="H3346" s="56">
        <v>400100</v>
      </c>
      <c r="I3346" s="56" t="s">
        <v>11421</v>
      </c>
      <c r="J3346" s="56" t="s">
        <v>10064</v>
      </c>
      <c r="K3346" s="56" t="s">
        <v>7902</v>
      </c>
      <c r="L3346" s="56" t="s">
        <v>7138</v>
      </c>
      <c r="M3346" s="73">
        <v>40634</v>
      </c>
      <c r="N3346" s="56"/>
      <c r="O3346" s="56"/>
      <c r="P3346" s="56" t="s">
        <v>259</v>
      </c>
      <c r="Q3346" s="56"/>
      <c r="R3346" s="56" t="s">
        <v>70</v>
      </c>
      <c r="S3346" s="56" t="s">
        <v>11415</v>
      </c>
      <c r="T3346" s="56" t="s">
        <v>7138</v>
      </c>
      <c r="U3346" s="57">
        <v>470476</v>
      </c>
      <c r="V3346" s="57">
        <v>-470475</v>
      </c>
      <c r="W3346" s="57">
        <v>1</v>
      </c>
      <c r="X3346" s="57">
        <v>0</v>
      </c>
      <c r="Y3346" s="73">
        <v>40634</v>
      </c>
      <c r="Z3346" s="57">
        <v>0</v>
      </c>
      <c r="AA3346" s="57">
        <v>0</v>
      </c>
      <c r="AB3346" s="57">
        <v>1</v>
      </c>
      <c r="AC3346" s="57">
        <v>0</v>
      </c>
      <c r="AD3346" s="56" t="s">
        <v>9255</v>
      </c>
      <c r="AE3346" s="57">
        <v>0</v>
      </c>
      <c r="AF3346" s="57">
        <v>0</v>
      </c>
      <c r="AG3346" s="57">
        <v>0</v>
      </c>
      <c r="AI3346"/>
      <c r="AJ3346"/>
    </row>
    <row r="3347" spans="1:36">
      <c r="A3347" s="56" t="s">
        <v>54</v>
      </c>
      <c r="B3347" s="56" t="s">
        <v>11631</v>
      </c>
      <c r="C3347" s="56">
        <v>2101030010</v>
      </c>
      <c r="D3347" s="56" t="s">
        <v>44</v>
      </c>
      <c r="E3347" s="56">
        <v>2101040010</v>
      </c>
      <c r="F3347" s="56">
        <v>5401010100</v>
      </c>
      <c r="G3347" s="56" t="s">
        <v>11413</v>
      </c>
      <c r="H3347" s="56">
        <v>400100</v>
      </c>
      <c r="I3347" s="56" t="s">
        <v>11421</v>
      </c>
      <c r="J3347" s="56" t="s">
        <v>10065</v>
      </c>
      <c r="K3347" s="56" t="s">
        <v>7903</v>
      </c>
      <c r="L3347" s="56" t="s">
        <v>7138</v>
      </c>
      <c r="M3347" s="73">
        <v>39994</v>
      </c>
      <c r="N3347" s="56"/>
      <c r="O3347" s="56"/>
      <c r="P3347" s="56" t="s">
        <v>259</v>
      </c>
      <c r="Q3347" s="56"/>
      <c r="R3347" s="56" t="s">
        <v>70</v>
      </c>
      <c r="S3347" s="56" t="s">
        <v>11415</v>
      </c>
      <c r="T3347" s="56" t="s">
        <v>7138</v>
      </c>
      <c r="U3347" s="57">
        <v>3909800</v>
      </c>
      <c r="V3347" s="57">
        <v>-3909799</v>
      </c>
      <c r="W3347" s="57">
        <v>1</v>
      </c>
      <c r="X3347" s="57">
        <v>0</v>
      </c>
      <c r="Y3347" s="73">
        <v>39965</v>
      </c>
      <c r="Z3347" s="57">
        <v>0</v>
      </c>
      <c r="AA3347" s="57">
        <v>0</v>
      </c>
      <c r="AB3347" s="57">
        <v>1</v>
      </c>
      <c r="AC3347" s="57">
        <v>0</v>
      </c>
      <c r="AD3347" s="56" t="s">
        <v>9255</v>
      </c>
      <c r="AE3347" s="57">
        <v>0</v>
      </c>
      <c r="AF3347" s="57">
        <v>0</v>
      </c>
      <c r="AG3347" s="57">
        <v>0</v>
      </c>
      <c r="AI3347"/>
      <c r="AJ3347"/>
    </row>
    <row r="3348" spans="1:36">
      <c r="A3348" s="56" t="s">
        <v>54</v>
      </c>
      <c r="B3348" s="56" t="s">
        <v>11631</v>
      </c>
      <c r="C3348" s="56">
        <v>2101030010</v>
      </c>
      <c r="D3348" s="56" t="s">
        <v>44</v>
      </c>
      <c r="E3348" s="56">
        <v>2101040010</v>
      </c>
      <c r="F3348" s="56">
        <v>5401010100</v>
      </c>
      <c r="G3348" s="56" t="s">
        <v>11413</v>
      </c>
      <c r="H3348" s="56">
        <v>400100</v>
      </c>
      <c r="I3348" s="56" t="s">
        <v>11421</v>
      </c>
      <c r="J3348" s="56" t="s">
        <v>10066</v>
      </c>
      <c r="K3348" s="56" t="s">
        <v>7904</v>
      </c>
      <c r="L3348" s="56" t="s">
        <v>7138</v>
      </c>
      <c r="M3348" s="73">
        <v>39994</v>
      </c>
      <c r="N3348" s="56"/>
      <c r="O3348" s="56"/>
      <c r="P3348" s="56" t="s">
        <v>259</v>
      </c>
      <c r="Q3348" s="56"/>
      <c r="R3348" s="56" t="s">
        <v>70</v>
      </c>
      <c r="S3348" s="56" t="s">
        <v>11415</v>
      </c>
      <c r="T3348" s="56" t="s">
        <v>7138</v>
      </c>
      <c r="U3348" s="57">
        <v>3909800</v>
      </c>
      <c r="V3348" s="57">
        <v>-3909799</v>
      </c>
      <c r="W3348" s="57">
        <v>1</v>
      </c>
      <c r="X3348" s="57">
        <v>0</v>
      </c>
      <c r="Y3348" s="73">
        <v>39965</v>
      </c>
      <c r="Z3348" s="57">
        <v>0</v>
      </c>
      <c r="AA3348" s="57">
        <v>0</v>
      </c>
      <c r="AB3348" s="57">
        <v>1</v>
      </c>
      <c r="AC3348" s="57">
        <v>0</v>
      </c>
      <c r="AD3348" s="56" t="s">
        <v>9255</v>
      </c>
      <c r="AE3348" s="57">
        <v>0</v>
      </c>
      <c r="AF3348" s="57">
        <v>0</v>
      </c>
      <c r="AG3348" s="57">
        <v>0</v>
      </c>
      <c r="AI3348"/>
      <c r="AJ3348"/>
    </row>
    <row r="3349" spans="1:36">
      <c r="A3349" s="56" t="s">
        <v>54</v>
      </c>
      <c r="B3349" s="56" t="s">
        <v>11631</v>
      </c>
      <c r="C3349" s="56">
        <v>2101030010</v>
      </c>
      <c r="D3349" s="56" t="s">
        <v>44</v>
      </c>
      <c r="E3349" s="56">
        <v>2101040010</v>
      </c>
      <c r="F3349" s="56">
        <v>5401010100</v>
      </c>
      <c r="G3349" s="56" t="s">
        <v>11413</v>
      </c>
      <c r="H3349" s="56">
        <v>400100</v>
      </c>
      <c r="I3349" s="56" t="s">
        <v>11421</v>
      </c>
      <c r="J3349" s="56" t="s">
        <v>10067</v>
      </c>
      <c r="K3349" s="56" t="s">
        <v>7903</v>
      </c>
      <c r="L3349" s="56" t="s">
        <v>7138</v>
      </c>
      <c r="M3349" s="73">
        <v>39539</v>
      </c>
      <c r="N3349" s="56"/>
      <c r="O3349" s="56"/>
      <c r="P3349" s="56" t="s">
        <v>259</v>
      </c>
      <c r="Q3349" s="56"/>
      <c r="R3349" s="56" t="s">
        <v>70</v>
      </c>
      <c r="S3349" s="56" t="s">
        <v>11415</v>
      </c>
      <c r="T3349" s="56" t="s">
        <v>7138</v>
      </c>
      <c r="U3349" s="57">
        <v>1464240</v>
      </c>
      <c r="V3349" s="57">
        <v>-1464239</v>
      </c>
      <c r="W3349" s="57">
        <v>1</v>
      </c>
      <c r="X3349" s="57">
        <v>0</v>
      </c>
      <c r="Y3349" s="73">
        <v>39539</v>
      </c>
      <c r="Z3349" s="57">
        <v>0</v>
      </c>
      <c r="AA3349" s="57">
        <v>0</v>
      </c>
      <c r="AB3349" s="57">
        <v>1</v>
      </c>
      <c r="AC3349" s="57">
        <v>0</v>
      </c>
      <c r="AD3349" s="56" t="s">
        <v>9255</v>
      </c>
      <c r="AE3349" s="57">
        <v>0</v>
      </c>
      <c r="AF3349" s="57">
        <v>0</v>
      </c>
      <c r="AG3349" s="57">
        <v>0</v>
      </c>
      <c r="AI3349"/>
      <c r="AJ3349"/>
    </row>
    <row r="3350" spans="1:36">
      <c r="A3350" s="56" t="s">
        <v>54</v>
      </c>
      <c r="B3350" s="56" t="s">
        <v>11631</v>
      </c>
      <c r="C3350" s="56">
        <v>2101030010</v>
      </c>
      <c r="D3350" s="56" t="s">
        <v>44</v>
      </c>
      <c r="E3350" s="56">
        <v>2101040010</v>
      </c>
      <c r="F3350" s="56">
        <v>5401010100</v>
      </c>
      <c r="G3350" s="56" t="s">
        <v>11413</v>
      </c>
      <c r="H3350" s="56">
        <v>400100</v>
      </c>
      <c r="I3350" s="56" t="s">
        <v>11421</v>
      </c>
      <c r="J3350" s="56" t="s">
        <v>10068</v>
      </c>
      <c r="K3350" s="56" t="s">
        <v>7904</v>
      </c>
      <c r="L3350" s="56" t="s">
        <v>7138</v>
      </c>
      <c r="M3350" s="73">
        <v>39784</v>
      </c>
      <c r="N3350" s="56"/>
      <c r="O3350" s="56"/>
      <c r="P3350" s="56" t="s">
        <v>259</v>
      </c>
      <c r="Q3350" s="56"/>
      <c r="R3350" s="56" t="s">
        <v>70</v>
      </c>
      <c r="S3350" s="56" t="s">
        <v>11415</v>
      </c>
      <c r="T3350" s="56" t="s">
        <v>7138</v>
      </c>
      <c r="U3350" s="57">
        <v>2457913</v>
      </c>
      <c r="V3350" s="57">
        <v>-2457912</v>
      </c>
      <c r="W3350" s="57">
        <v>1</v>
      </c>
      <c r="X3350" s="57">
        <v>0</v>
      </c>
      <c r="Y3350" s="73">
        <v>39783</v>
      </c>
      <c r="Z3350" s="57">
        <v>0</v>
      </c>
      <c r="AA3350" s="57">
        <v>0</v>
      </c>
      <c r="AB3350" s="57">
        <v>1</v>
      </c>
      <c r="AC3350" s="57">
        <v>0</v>
      </c>
      <c r="AD3350" s="56" t="s">
        <v>9255</v>
      </c>
      <c r="AE3350" s="57">
        <v>0</v>
      </c>
      <c r="AF3350" s="57">
        <v>0</v>
      </c>
      <c r="AG3350" s="57">
        <v>0</v>
      </c>
      <c r="AI3350"/>
      <c r="AJ3350"/>
    </row>
    <row r="3351" spans="1:36">
      <c r="A3351" s="56" t="s">
        <v>54</v>
      </c>
      <c r="B3351" s="56" t="s">
        <v>11631</v>
      </c>
      <c r="C3351" s="56">
        <v>2101030010</v>
      </c>
      <c r="D3351" s="56" t="s">
        <v>44</v>
      </c>
      <c r="E3351" s="56">
        <v>2101040010</v>
      </c>
      <c r="F3351" s="56">
        <v>5401010100</v>
      </c>
      <c r="G3351" s="56" t="s">
        <v>11413</v>
      </c>
      <c r="H3351" s="56">
        <v>400100</v>
      </c>
      <c r="I3351" s="56" t="s">
        <v>11421</v>
      </c>
      <c r="J3351" s="56" t="s">
        <v>10069</v>
      </c>
      <c r="K3351" s="56" t="s">
        <v>7905</v>
      </c>
      <c r="L3351" s="56" t="s">
        <v>7138</v>
      </c>
      <c r="M3351" s="73">
        <v>40909</v>
      </c>
      <c r="N3351" s="56"/>
      <c r="O3351" s="56"/>
      <c r="P3351" s="56" t="s">
        <v>259</v>
      </c>
      <c r="Q3351" s="56"/>
      <c r="R3351" s="56" t="s">
        <v>70</v>
      </c>
      <c r="S3351" s="56" t="s">
        <v>11415</v>
      </c>
      <c r="T3351" s="56" t="s">
        <v>7138</v>
      </c>
      <c r="U3351" s="57">
        <v>5467278</v>
      </c>
      <c r="V3351" s="57">
        <v>-5467277</v>
      </c>
      <c r="W3351" s="57">
        <v>1</v>
      </c>
      <c r="X3351" s="57">
        <v>0</v>
      </c>
      <c r="Y3351" s="73">
        <v>40909</v>
      </c>
      <c r="Z3351" s="57">
        <v>0</v>
      </c>
      <c r="AA3351" s="57">
        <v>0</v>
      </c>
      <c r="AB3351" s="57">
        <v>1</v>
      </c>
      <c r="AC3351" s="57">
        <v>0</v>
      </c>
      <c r="AD3351" s="56" t="s">
        <v>9255</v>
      </c>
      <c r="AE3351" s="57">
        <v>0</v>
      </c>
      <c r="AF3351" s="57">
        <v>0</v>
      </c>
      <c r="AG3351" s="57">
        <v>0</v>
      </c>
      <c r="AI3351"/>
      <c r="AJ3351"/>
    </row>
    <row r="3352" spans="1:36">
      <c r="A3352" s="56" t="s">
        <v>54</v>
      </c>
      <c r="B3352" s="56" t="s">
        <v>11631</v>
      </c>
      <c r="C3352" s="56">
        <v>2101030010</v>
      </c>
      <c r="D3352" s="56" t="s">
        <v>44</v>
      </c>
      <c r="E3352" s="56">
        <v>2101040010</v>
      </c>
      <c r="F3352" s="56">
        <v>5401010100</v>
      </c>
      <c r="G3352" s="56" t="s">
        <v>11413</v>
      </c>
      <c r="H3352" s="56">
        <v>400100</v>
      </c>
      <c r="I3352" s="56" t="s">
        <v>11421</v>
      </c>
      <c r="J3352" s="56" t="s">
        <v>10070</v>
      </c>
      <c r="K3352" s="56" t="s">
        <v>7906</v>
      </c>
      <c r="L3352" s="56" t="s">
        <v>7138</v>
      </c>
      <c r="M3352" s="73">
        <v>40877</v>
      </c>
      <c r="N3352" s="56"/>
      <c r="O3352" s="56"/>
      <c r="P3352" s="56" t="s">
        <v>259</v>
      </c>
      <c r="Q3352" s="56"/>
      <c r="R3352" s="56" t="s">
        <v>70</v>
      </c>
      <c r="S3352" s="56" t="s">
        <v>11415</v>
      </c>
      <c r="T3352" s="56" t="s">
        <v>7138</v>
      </c>
      <c r="U3352" s="57">
        <v>1303780</v>
      </c>
      <c r="V3352" s="57">
        <v>-1303779</v>
      </c>
      <c r="W3352" s="57">
        <v>1</v>
      </c>
      <c r="X3352" s="57">
        <v>0</v>
      </c>
      <c r="Y3352" s="73">
        <v>40848</v>
      </c>
      <c r="Z3352" s="57">
        <v>0</v>
      </c>
      <c r="AA3352" s="57">
        <v>0</v>
      </c>
      <c r="AB3352" s="57">
        <v>1</v>
      </c>
      <c r="AC3352" s="57">
        <v>0</v>
      </c>
      <c r="AD3352" s="56" t="s">
        <v>9255</v>
      </c>
      <c r="AE3352" s="57">
        <v>0</v>
      </c>
      <c r="AF3352" s="57">
        <v>0</v>
      </c>
      <c r="AG3352" s="57">
        <v>0</v>
      </c>
      <c r="AI3352"/>
      <c r="AJ3352"/>
    </row>
    <row r="3353" spans="1:36">
      <c r="A3353" s="56" t="s">
        <v>54</v>
      </c>
      <c r="B3353" s="56" t="s">
        <v>11631</v>
      </c>
      <c r="C3353" s="56">
        <v>2101030010</v>
      </c>
      <c r="D3353" s="56" t="s">
        <v>44</v>
      </c>
      <c r="E3353" s="56">
        <v>2101040010</v>
      </c>
      <c r="F3353" s="56">
        <v>5401010100</v>
      </c>
      <c r="G3353" s="56" t="s">
        <v>11413</v>
      </c>
      <c r="H3353" s="56">
        <v>400100</v>
      </c>
      <c r="I3353" s="56" t="s">
        <v>11414</v>
      </c>
      <c r="J3353" s="56" t="s">
        <v>10071</v>
      </c>
      <c r="K3353" s="56" t="s">
        <v>7907</v>
      </c>
      <c r="L3353" s="56" t="s">
        <v>7138</v>
      </c>
      <c r="M3353" s="73">
        <v>42004</v>
      </c>
      <c r="N3353" s="56"/>
      <c r="O3353" s="56"/>
      <c r="P3353" s="56" t="s">
        <v>259</v>
      </c>
      <c r="Q3353" s="56"/>
      <c r="R3353" s="56" t="s">
        <v>70</v>
      </c>
      <c r="S3353" s="56" t="s">
        <v>11415</v>
      </c>
      <c r="T3353" s="56" t="s">
        <v>7908</v>
      </c>
      <c r="U3353" s="57">
        <v>48921137.240000002</v>
      </c>
      <c r="V3353" s="57">
        <v>-48921137.240000002</v>
      </c>
      <c r="W3353" s="57">
        <v>0</v>
      </c>
      <c r="X3353" s="57">
        <v>0</v>
      </c>
      <c r="Y3353" s="73">
        <v>41922</v>
      </c>
      <c r="Z3353" s="57">
        <v>0</v>
      </c>
      <c r="AA3353" s="57">
        <v>0</v>
      </c>
      <c r="AB3353" s="57">
        <v>0</v>
      </c>
      <c r="AC3353" s="57">
        <v>0</v>
      </c>
      <c r="AD3353" s="56" t="s">
        <v>9255</v>
      </c>
      <c r="AE3353" s="57">
        <v>0</v>
      </c>
      <c r="AF3353" s="57">
        <v>0</v>
      </c>
      <c r="AG3353" s="57">
        <v>0</v>
      </c>
      <c r="AI3353"/>
      <c r="AJ3353"/>
    </row>
    <row r="3354" spans="1:36">
      <c r="A3354" s="56" t="s">
        <v>54</v>
      </c>
      <c r="B3354" s="56" t="s">
        <v>11631</v>
      </c>
      <c r="C3354" s="56">
        <v>2101030010</v>
      </c>
      <c r="D3354" s="56" t="s">
        <v>44</v>
      </c>
      <c r="E3354" s="56">
        <v>2101040010</v>
      </c>
      <c r="F3354" s="56">
        <v>5401010100</v>
      </c>
      <c r="G3354" s="56" t="s">
        <v>11413</v>
      </c>
      <c r="H3354" s="56">
        <v>400100</v>
      </c>
      <c r="I3354" s="56" t="s">
        <v>11414</v>
      </c>
      <c r="J3354" s="56" t="s">
        <v>10072</v>
      </c>
      <c r="K3354" s="56" t="s">
        <v>7909</v>
      </c>
      <c r="L3354" s="56" t="s">
        <v>7138</v>
      </c>
      <c r="M3354" s="73">
        <v>42094</v>
      </c>
      <c r="N3354" s="56"/>
      <c r="O3354" s="56"/>
      <c r="P3354" s="56" t="s">
        <v>259</v>
      </c>
      <c r="Q3354" s="56"/>
      <c r="R3354" s="56" t="s">
        <v>70</v>
      </c>
      <c r="S3354" s="56" t="s">
        <v>11415</v>
      </c>
      <c r="T3354" s="56" t="s">
        <v>7908</v>
      </c>
      <c r="U3354" s="57">
        <v>35200520</v>
      </c>
      <c r="V3354" s="57">
        <v>-35200520</v>
      </c>
      <c r="W3354" s="57">
        <v>0</v>
      </c>
      <c r="X3354" s="57">
        <v>0</v>
      </c>
      <c r="Y3354" s="73">
        <v>42005</v>
      </c>
      <c r="Z3354" s="57">
        <v>0</v>
      </c>
      <c r="AA3354" s="57">
        <v>0</v>
      </c>
      <c r="AB3354" s="57">
        <v>0</v>
      </c>
      <c r="AC3354" s="57">
        <v>0</v>
      </c>
      <c r="AD3354" s="56" t="s">
        <v>9255</v>
      </c>
      <c r="AE3354" s="57">
        <v>0</v>
      </c>
      <c r="AF3354" s="57">
        <v>0</v>
      </c>
      <c r="AG3354" s="57">
        <v>0</v>
      </c>
      <c r="AI3354"/>
      <c r="AJ3354"/>
    </row>
    <row r="3355" spans="1:36">
      <c r="A3355" s="56" t="s">
        <v>54</v>
      </c>
      <c r="B3355" s="56" t="s">
        <v>11631</v>
      </c>
      <c r="C3355" s="56">
        <v>2101030010</v>
      </c>
      <c r="D3355" s="56" t="s">
        <v>44</v>
      </c>
      <c r="E3355" s="56">
        <v>2101040010</v>
      </c>
      <c r="F3355" s="56">
        <v>5401010100</v>
      </c>
      <c r="G3355" s="56" t="s">
        <v>11413</v>
      </c>
      <c r="H3355" s="56">
        <v>400100</v>
      </c>
      <c r="I3355" s="56" t="s">
        <v>11414</v>
      </c>
      <c r="J3355" s="56" t="s">
        <v>10073</v>
      </c>
      <c r="K3355" s="56" t="s">
        <v>7910</v>
      </c>
      <c r="L3355" s="56" t="s">
        <v>7138</v>
      </c>
      <c r="M3355" s="73">
        <v>42226</v>
      </c>
      <c r="N3355" s="56"/>
      <c r="O3355" s="56"/>
      <c r="P3355" s="56" t="s">
        <v>259</v>
      </c>
      <c r="Q3355" s="56"/>
      <c r="R3355" s="56" t="s">
        <v>70</v>
      </c>
      <c r="S3355" s="56" t="s">
        <v>11415</v>
      </c>
      <c r="T3355" s="56" t="s">
        <v>7908</v>
      </c>
      <c r="U3355" s="57">
        <v>2013042</v>
      </c>
      <c r="V3355" s="57">
        <v>-2013042</v>
      </c>
      <c r="W3355" s="57">
        <v>0</v>
      </c>
      <c r="X3355" s="57">
        <v>0</v>
      </c>
      <c r="Y3355" s="73">
        <v>42226</v>
      </c>
      <c r="Z3355" s="57">
        <v>0</v>
      </c>
      <c r="AA3355" s="57">
        <v>0</v>
      </c>
      <c r="AB3355" s="57">
        <v>0</v>
      </c>
      <c r="AC3355" s="57">
        <v>0</v>
      </c>
      <c r="AD3355" s="56" t="s">
        <v>9255</v>
      </c>
      <c r="AE3355" s="57">
        <v>0</v>
      </c>
      <c r="AF3355" s="57">
        <v>0</v>
      </c>
      <c r="AG3355" s="57">
        <v>0</v>
      </c>
      <c r="AI3355"/>
      <c r="AJ3355"/>
    </row>
    <row r="3356" spans="1:36">
      <c r="A3356" s="56" t="s">
        <v>54</v>
      </c>
      <c r="B3356" s="56" t="s">
        <v>11631</v>
      </c>
      <c r="C3356" s="56">
        <v>2101030010</v>
      </c>
      <c r="D3356" s="56" t="s">
        <v>44</v>
      </c>
      <c r="E3356" s="56">
        <v>2101040010</v>
      </c>
      <c r="F3356" s="56">
        <v>5401010100</v>
      </c>
      <c r="G3356" s="56" t="s">
        <v>11413</v>
      </c>
      <c r="H3356" s="56">
        <v>400100</v>
      </c>
      <c r="I3356" s="56" t="s">
        <v>11414</v>
      </c>
      <c r="J3356" s="56" t="s">
        <v>10074</v>
      </c>
      <c r="K3356" s="56" t="s">
        <v>7911</v>
      </c>
      <c r="L3356" s="56" t="s">
        <v>7138</v>
      </c>
      <c r="M3356" s="73">
        <v>42248</v>
      </c>
      <c r="N3356" s="56"/>
      <c r="O3356" s="56"/>
      <c r="P3356" s="56" t="s">
        <v>259</v>
      </c>
      <c r="Q3356" s="56"/>
      <c r="R3356" s="56" t="s">
        <v>70</v>
      </c>
      <c r="S3356" s="56" t="s">
        <v>11415</v>
      </c>
      <c r="T3356" s="56" t="s">
        <v>7908</v>
      </c>
      <c r="U3356" s="57">
        <v>1141264</v>
      </c>
      <c r="V3356" s="57">
        <v>-1141264</v>
      </c>
      <c r="W3356" s="57">
        <v>0</v>
      </c>
      <c r="X3356" s="57">
        <v>0</v>
      </c>
      <c r="Y3356" s="73">
        <v>42248</v>
      </c>
      <c r="Z3356" s="57">
        <v>0</v>
      </c>
      <c r="AA3356" s="57">
        <v>0</v>
      </c>
      <c r="AB3356" s="57">
        <v>0</v>
      </c>
      <c r="AC3356" s="57">
        <v>0</v>
      </c>
      <c r="AD3356" s="56" t="s">
        <v>9255</v>
      </c>
      <c r="AE3356" s="57">
        <v>0</v>
      </c>
      <c r="AF3356" s="57">
        <v>0</v>
      </c>
      <c r="AG3356" s="57">
        <v>0</v>
      </c>
      <c r="AI3356"/>
      <c r="AJ3356"/>
    </row>
    <row r="3357" spans="1:36">
      <c r="A3357" s="56" t="s">
        <v>54</v>
      </c>
      <c r="B3357" s="56" t="s">
        <v>11631</v>
      </c>
      <c r="C3357" s="56">
        <v>2101030010</v>
      </c>
      <c r="D3357" s="56" t="s">
        <v>44</v>
      </c>
      <c r="E3357" s="56">
        <v>2101040010</v>
      </c>
      <c r="F3357" s="56">
        <v>5401010100</v>
      </c>
      <c r="G3357" s="56" t="s">
        <v>11413</v>
      </c>
      <c r="H3357" s="56">
        <v>400100</v>
      </c>
      <c r="I3357" s="56" t="s">
        <v>11414</v>
      </c>
      <c r="J3357" s="56" t="s">
        <v>10075</v>
      </c>
      <c r="K3357" s="56" t="s">
        <v>7912</v>
      </c>
      <c r="L3357" s="56" t="s">
        <v>7138</v>
      </c>
      <c r="M3357" s="73">
        <v>42826</v>
      </c>
      <c r="N3357" s="56"/>
      <c r="O3357" s="56"/>
      <c r="P3357" s="56" t="s">
        <v>259</v>
      </c>
      <c r="Q3357" s="56"/>
      <c r="R3357" s="56" t="s">
        <v>70</v>
      </c>
      <c r="S3357" s="56" t="s">
        <v>11415</v>
      </c>
      <c r="T3357" s="56" t="s">
        <v>7908</v>
      </c>
      <c r="U3357" s="57">
        <v>127511.8</v>
      </c>
      <c r="V3357" s="57">
        <v>-127511.8</v>
      </c>
      <c r="W3357" s="57">
        <v>0</v>
      </c>
      <c r="X3357" s="57">
        <v>0</v>
      </c>
      <c r="Y3357" s="73">
        <v>42826</v>
      </c>
      <c r="Z3357" s="57">
        <v>0</v>
      </c>
      <c r="AA3357" s="57">
        <v>0</v>
      </c>
      <c r="AB3357" s="57">
        <v>0</v>
      </c>
      <c r="AC3357" s="57">
        <v>0</v>
      </c>
      <c r="AD3357" s="56" t="s">
        <v>9255</v>
      </c>
      <c r="AE3357" s="57">
        <v>0</v>
      </c>
      <c r="AF3357" s="57">
        <v>0</v>
      </c>
      <c r="AG3357" s="57">
        <v>0</v>
      </c>
      <c r="AI3357"/>
      <c r="AJ3357"/>
    </row>
    <row r="3358" spans="1:36">
      <c r="A3358" s="56" t="s">
        <v>50</v>
      </c>
      <c r="B3358" s="56" t="s">
        <v>11412</v>
      </c>
      <c r="C3358" s="56">
        <v>2101010090</v>
      </c>
      <c r="D3358" s="56" t="s">
        <v>42</v>
      </c>
      <c r="E3358" s="56">
        <v>2101020090</v>
      </c>
      <c r="F3358" s="56">
        <v>5401010090</v>
      </c>
      <c r="G3358" s="56" t="s">
        <v>11431</v>
      </c>
      <c r="H3358" s="56">
        <v>400210</v>
      </c>
      <c r="I3358" s="56" t="s">
        <v>11448</v>
      </c>
      <c r="J3358" s="56" t="s">
        <v>10076</v>
      </c>
      <c r="K3358" s="56" t="s">
        <v>7796</v>
      </c>
      <c r="L3358" s="56" t="s">
        <v>7138</v>
      </c>
      <c r="M3358" s="73">
        <v>35373</v>
      </c>
      <c r="N3358" s="56"/>
      <c r="O3358" s="56"/>
      <c r="P3358" s="56" t="s">
        <v>7716</v>
      </c>
      <c r="Q3358" s="56"/>
      <c r="R3358" s="56" t="s">
        <v>70</v>
      </c>
      <c r="S3358" s="56" t="s">
        <v>11415</v>
      </c>
      <c r="T3358" s="56" t="s">
        <v>7138</v>
      </c>
      <c r="U3358" s="57">
        <v>48000</v>
      </c>
      <c r="V3358" s="57">
        <v>-45600</v>
      </c>
      <c r="W3358" s="57">
        <v>2400</v>
      </c>
      <c r="X3358" s="57">
        <v>0</v>
      </c>
      <c r="Y3358" s="73">
        <v>35370</v>
      </c>
      <c r="Z3358" s="57">
        <v>0</v>
      </c>
      <c r="AA3358" s="57">
        <v>0</v>
      </c>
      <c r="AB3358" s="57">
        <v>2400</v>
      </c>
      <c r="AC3358" s="57">
        <v>0</v>
      </c>
      <c r="AD3358" s="56" t="s">
        <v>9255</v>
      </c>
      <c r="AE3358" s="57">
        <v>0</v>
      </c>
      <c r="AF3358" s="57">
        <v>0</v>
      </c>
      <c r="AG3358" s="57">
        <v>0</v>
      </c>
      <c r="AI3358"/>
      <c r="AJ3358"/>
    </row>
    <row r="3359" spans="1:36">
      <c r="A3359" s="56" t="s">
        <v>50</v>
      </c>
      <c r="B3359" s="56" t="s">
        <v>11412</v>
      </c>
      <c r="C3359" s="56">
        <v>2101010090</v>
      </c>
      <c r="D3359" s="56" t="s">
        <v>42</v>
      </c>
      <c r="E3359" s="56">
        <v>2101020090</v>
      </c>
      <c r="F3359" s="56">
        <v>5401010090</v>
      </c>
      <c r="G3359" s="56" t="s">
        <v>11431</v>
      </c>
      <c r="H3359" s="56">
        <v>400210</v>
      </c>
      <c r="I3359" s="56" t="s">
        <v>11448</v>
      </c>
      <c r="J3359" s="56" t="s">
        <v>10077</v>
      </c>
      <c r="K3359" s="56" t="s">
        <v>7797</v>
      </c>
      <c r="L3359" s="56" t="s">
        <v>7138</v>
      </c>
      <c r="M3359" s="73">
        <v>35312</v>
      </c>
      <c r="N3359" s="56"/>
      <c r="O3359" s="56"/>
      <c r="P3359" s="56" t="s">
        <v>7716</v>
      </c>
      <c r="Q3359" s="56"/>
      <c r="R3359" s="56" t="s">
        <v>70</v>
      </c>
      <c r="S3359" s="56" t="s">
        <v>11415</v>
      </c>
      <c r="T3359" s="56" t="s">
        <v>7138</v>
      </c>
      <c r="U3359" s="57">
        <v>6325</v>
      </c>
      <c r="V3359" s="57">
        <v>-6009</v>
      </c>
      <c r="W3359" s="57">
        <v>316</v>
      </c>
      <c r="X3359" s="57">
        <v>0</v>
      </c>
      <c r="Y3359" s="73">
        <v>35309</v>
      </c>
      <c r="Z3359" s="57">
        <v>0</v>
      </c>
      <c r="AA3359" s="57">
        <v>0</v>
      </c>
      <c r="AB3359" s="57">
        <v>316</v>
      </c>
      <c r="AC3359" s="57">
        <v>0</v>
      </c>
      <c r="AD3359" s="56" t="s">
        <v>9255</v>
      </c>
      <c r="AE3359" s="57">
        <v>0</v>
      </c>
      <c r="AF3359" s="57">
        <v>0</v>
      </c>
      <c r="AG3359" s="57">
        <v>0</v>
      </c>
      <c r="AI3359"/>
      <c r="AJ3359"/>
    </row>
    <row r="3360" spans="1:36">
      <c r="A3360" s="56" t="s">
        <v>50</v>
      </c>
      <c r="B3360" s="56" t="s">
        <v>11412</v>
      </c>
      <c r="C3360" s="56">
        <v>2101010090</v>
      </c>
      <c r="D3360" s="56" t="s">
        <v>42</v>
      </c>
      <c r="E3360" s="56">
        <v>2101020090</v>
      </c>
      <c r="F3360" s="56">
        <v>5401010090</v>
      </c>
      <c r="G3360" s="56" t="s">
        <v>11431</v>
      </c>
      <c r="H3360" s="56">
        <v>400210</v>
      </c>
      <c r="I3360" s="56" t="s">
        <v>11448</v>
      </c>
      <c r="J3360" s="56" t="s">
        <v>10078</v>
      </c>
      <c r="K3360" s="56" t="s">
        <v>7798</v>
      </c>
      <c r="L3360" s="56" t="s">
        <v>7138</v>
      </c>
      <c r="M3360" s="73">
        <v>35921</v>
      </c>
      <c r="N3360" s="56"/>
      <c r="O3360" s="56"/>
      <c r="P3360" s="56" t="s">
        <v>7716</v>
      </c>
      <c r="Q3360" s="56"/>
      <c r="R3360" s="56" t="s">
        <v>70</v>
      </c>
      <c r="S3360" s="56" t="s">
        <v>11415</v>
      </c>
      <c r="T3360" s="56" t="s">
        <v>7138</v>
      </c>
      <c r="U3360" s="57">
        <v>3600</v>
      </c>
      <c r="V3360" s="57">
        <v>-3599</v>
      </c>
      <c r="W3360" s="57">
        <v>1</v>
      </c>
      <c r="X3360" s="57">
        <v>0</v>
      </c>
      <c r="Y3360" s="73">
        <v>35916</v>
      </c>
      <c r="Z3360" s="57">
        <v>0</v>
      </c>
      <c r="AA3360" s="57">
        <v>0</v>
      </c>
      <c r="AB3360" s="57">
        <v>1</v>
      </c>
      <c r="AC3360" s="57">
        <v>0</v>
      </c>
      <c r="AD3360" s="56" t="s">
        <v>9255</v>
      </c>
      <c r="AE3360" s="57">
        <v>0</v>
      </c>
      <c r="AF3360" s="57">
        <v>0</v>
      </c>
      <c r="AG3360" s="57">
        <v>0</v>
      </c>
      <c r="AI3360"/>
      <c r="AJ3360"/>
    </row>
    <row r="3361" spans="1:36">
      <c r="A3361" s="56" t="s">
        <v>50</v>
      </c>
      <c r="B3361" s="56" t="s">
        <v>11412</v>
      </c>
      <c r="C3361" s="56">
        <v>2101010090</v>
      </c>
      <c r="D3361" s="56" t="s">
        <v>42</v>
      </c>
      <c r="E3361" s="56">
        <v>2101020090</v>
      </c>
      <c r="F3361" s="56">
        <v>5401010090</v>
      </c>
      <c r="G3361" s="56" t="s">
        <v>11431</v>
      </c>
      <c r="H3361" s="56">
        <v>400210</v>
      </c>
      <c r="I3361" s="56" t="s">
        <v>11448</v>
      </c>
      <c r="J3361" s="56" t="s">
        <v>10079</v>
      </c>
      <c r="K3361" s="56" t="s">
        <v>7799</v>
      </c>
      <c r="L3361" s="56" t="s">
        <v>7138</v>
      </c>
      <c r="M3361" s="73">
        <v>35395</v>
      </c>
      <c r="N3361" s="56"/>
      <c r="O3361" s="56"/>
      <c r="P3361" s="56" t="s">
        <v>7716</v>
      </c>
      <c r="Q3361" s="56"/>
      <c r="R3361" s="56" t="s">
        <v>70</v>
      </c>
      <c r="S3361" s="56" t="s">
        <v>11415</v>
      </c>
      <c r="T3361" s="56" t="s">
        <v>7138</v>
      </c>
      <c r="U3361" s="57">
        <v>22500</v>
      </c>
      <c r="V3361" s="57">
        <v>-21375</v>
      </c>
      <c r="W3361" s="57">
        <v>1125</v>
      </c>
      <c r="X3361" s="57">
        <v>0</v>
      </c>
      <c r="Y3361" s="73">
        <v>35370</v>
      </c>
      <c r="Z3361" s="57">
        <v>0</v>
      </c>
      <c r="AA3361" s="57">
        <v>0</v>
      </c>
      <c r="AB3361" s="57">
        <v>1125</v>
      </c>
      <c r="AC3361" s="57">
        <v>0</v>
      </c>
      <c r="AD3361" s="56" t="s">
        <v>9255</v>
      </c>
      <c r="AE3361" s="57">
        <v>0</v>
      </c>
      <c r="AF3361" s="57">
        <v>0</v>
      </c>
      <c r="AG3361" s="57">
        <v>0</v>
      </c>
      <c r="AI3361"/>
      <c r="AJ3361"/>
    </row>
    <row r="3362" spans="1:36">
      <c r="A3362" s="56" t="s">
        <v>50</v>
      </c>
      <c r="B3362" s="56" t="s">
        <v>11412</v>
      </c>
      <c r="C3362" s="56">
        <v>2101010090</v>
      </c>
      <c r="D3362" s="56" t="s">
        <v>42</v>
      </c>
      <c r="E3362" s="56">
        <v>2101020090</v>
      </c>
      <c r="F3362" s="56">
        <v>5401010090</v>
      </c>
      <c r="G3362" s="56" t="s">
        <v>11431</v>
      </c>
      <c r="H3362" s="56">
        <v>400210</v>
      </c>
      <c r="I3362" s="56" t="s">
        <v>11448</v>
      </c>
      <c r="J3362" s="56" t="s">
        <v>10080</v>
      </c>
      <c r="K3362" s="56" t="s">
        <v>7800</v>
      </c>
      <c r="L3362" s="56" t="s">
        <v>7138</v>
      </c>
      <c r="M3362" s="73">
        <v>34982</v>
      </c>
      <c r="N3362" s="56"/>
      <c r="O3362" s="56"/>
      <c r="P3362" s="56" t="s">
        <v>7716</v>
      </c>
      <c r="Q3362" s="56"/>
      <c r="R3362" s="56" t="s">
        <v>70</v>
      </c>
      <c r="S3362" s="56" t="s">
        <v>11415</v>
      </c>
      <c r="T3362" s="56" t="s">
        <v>7138</v>
      </c>
      <c r="U3362" s="57">
        <v>2586</v>
      </c>
      <c r="V3362" s="57">
        <v>-2585</v>
      </c>
      <c r="W3362" s="57">
        <v>1</v>
      </c>
      <c r="X3362" s="57">
        <v>0</v>
      </c>
      <c r="Y3362" s="73">
        <v>34973</v>
      </c>
      <c r="Z3362" s="57">
        <v>0</v>
      </c>
      <c r="AA3362" s="57">
        <v>0</v>
      </c>
      <c r="AB3362" s="57">
        <v>1</v>
      </c>
      <c r="AC3362" s="57">
        <v>0</v>
      </c>
      <c r="AD3362" s="56" t="s">
        <v>9255</v>
      </c>
      <c r="AE3362" s="57">
        <v>0</v>
      </c>
      <c r="AF3362" s="57">
        <v>0</v>
      </c>
      <c r="AG3362" s="57">
        <v>0</v>
      </c>
      <c r="AI3362"/>
      <c r="AJ3362"/>
    </row>
    <row r="3363" spans="1:36">
      <c r="A3363" s="56" t="s">
        <v>50</v>
      </c>
      <c r="B3363" s="56" t="s">
        <v>11412</v>
      </c>
      <c r="C3363" s="56">
        <v>2101010090</v>
      </c>
      <c r="D3363" s="56" t="s">
        <v>42</v>
      </c>
      <c r="E3363" s="56">
        <v>2101020090</v>
      </c>
      <c r="F3363" s="56">
        <v>5401010090</v>
      </c>
      <c r="G3363" s="56" t="s">
        <v>11431</v>
      </c>
      <c r="H3363" s="56">
        <v>400210</v>
      </c>
      <c r="I3363" s="56" t="s">
        <v>11448</v>
      </c>
      <c r="J3363" s="56" t="s">
        <v>10081</v>
      </c>
      <c r="K3363" s="56" t="s">
        <v>7801</v>
      </c>
      <c r="L3363" s="56" t="s">
        <v>7138</v>
      </c>
      <c r="M3363" s="73">
        <v>35837</v>
      </c>
      <c r="N3363" s="56"/>
      <c r="O3363" s="56"/>
      <c r="P3363" s="56" t="s">
        <v>7716</v>
      </c>
      <c r="Q3363" s="56"/>
      <c r="R3363" s="56" t="s">
        <v>70</v>
      </c>
      <c r="S3363" s="56" t="s">
        <v>11415</v>
      </c>
      <c r="T3363" s="56" t="s">
        <v>7138</v>
      </c>
      <c r="U3363" s="57">
        <v>7535</v>
      </c>
      <c r="V3363" s="57">
        <v>-7534</v>
      </c>
      <c r="W3363" s="57">
        <v>1</v>
      </c>
      <c r="X3363" s="57">
        <v>0</v>
      </c>
      <c r="Y3363" s="73">
        <v>35827</v>
      </c>
      <c r="Z3363" s="57">
        <v>0</v>
      </c>
      <c r="AA3363" s="57">
        <v>0</v>
      </c>
      <c r="AB3363" s="57">
        <v>1</v>
      </c>
      <c r="AC3363" s="57">
        <v>0</v>
      </c>
      <c r="AD3363" s="56" t="s">
        <v>9255</v>
      </c>
      <c r="AE3363" s="57">
        <v>0</v>
      </c>
      <c r="AF3363" s="57">
        <v>0</v>
      </c>
      <c r="AG3363" s="57">
        <v>0</v>
      </c>
      <c r="AI3363"/>
      <c r="AJ3363"/>
    </row>
    <row r="3364" spans="1:36">
      <c r="A3364" s="56" t="s">
        <v>50</v>
      </c>
      <c r="B3364" s="56" t="s">
        <v>11412</v>
      </c>
      <c r="C3364" s="56">
        <v>2101010090</v>
      </c>
      <c r="D3364" s="56" t="s">
        <v>42</v>
      </c>
      <c r="E3364" s="56">
        <v>2101020090</v>
      </c>
      <c r="F3364" s="56">
        <v>5401010090</v>
      </c>
      <c r="G3364" s="56" t="s">
        <v>11431</v>
      </c>
      <c r="H3364" s="56">
        <v>400210</v>
      </c>
      <c r="I3364" s="56" t="s">
        <v>11448</v>
      </c>
      <c r="J3364" s="56" t="s">
        <v>10082</v>
      </c>
      <c r="K3364" s="56" t="s">
        <v>7802</v>
      </c>
      <c r="L3364" s="56" t="s">
        <v>7138</v>
      </c>
      <c r="M3364" s="73">
        <v>35969</v>
      </c>
      <c r="N3364" s="56"/>
      <c r="O3364" s="56"/>
      <c r="P3364" s="56" t="s">
        <v>7716</v>
      </c>
      <c r="Q3364" s="56"/>
      <c r="R3364" s="56" t="s">
        <v>70</v>
      </c>
      <c r="S3364" s="56" t="s">
        <v>11415</v>
      </c>
      <c r="T3364" s="56" t="s">
        <v>7138</v>
      </c>
      <c r="U3364" s="57">
        <v>3570</v>
      </c>
      <c r="V3364" s="57">
        <v>-3569</v>
      </c>
      <c r="W3364" s="57">
        <v>1</v>
      </c>
      <c r="X3364" s="57">
        <v>0</v>
      </c>
      <c r="Y3364" s="73">
        <v>35947</v>
      </c>
      <c r="Z3364" s="57">
        <v>0</v>
      </c>
      <c r="AA3364" s="57">
        <v>0</v>
      </c>
      <c r="AB3364" s="57">
        <v>1</v>
      </c>
      <c r="AC3364" s="57">
        <v>0</v>
      </c>
      <c r="AD3364" s="56" t="s">
        <v>9255</v>
      </c>
      <c r="AE3364" s="57">
        <v>0</v>
      </c>
      <c r="AF3364" s="57">
        <v>0</v>
      </c>
      <c r="AG3364" s="57">
        <v>0</v>
      </c>
      <c r="AI3364"/>
      <c r="AJ3364"/>
    </row>
    <row r="3365" spans="1:36">
      <c r="A3365" s="56" t="s">
        <v>50</v>
      </c>
      <c r="B3365" s="56" t="s">
        <v>11412</v>
      </c>
      <c r="C3365" s="56">
        <v>2101010090</v>
      </c>
      <c r="D3365" s="56" t="s">
        <v>42</v>
      </c>
      <c r="E3365" s="56">
        <v>2101020090</v>
      </c>
      <c r="F3365" s="56">
        <v>5401010090</v>
      </c>
      <c r="G3365" s="56" t="s">
        <v>11431</v>
      </c>
      <c r="H3365" s="56">
        <v>400210</v>
      </c>
      <c r="I3365" s="56" t="s">
        <v>11448</v>
      </c>
      <c r="J3365" s="56" t="s">
        <v>10083</v>
      </c>
      <c r="K3365" s="56" t="s">
        <v>7803</v>
      </c>
      <c r="L3365" s="56" t="s">
        <v>7138</v>
      </c>
      <c r="M3365" s="73">
        <v>39740</v>
      </c>
      <c r="N3365" s="56"/>
      <c r="O3365" s="56"/>
      <c r="P3365" s="56" t="s">
        <v>7716</v>
      </c>
      <c r="Q3365" s="56"/>
      <c r="R3365" s="56" t="s">
        <v>70</v>
      </c>
      <c r="S3365" s="56" t="s">
        <v>11415</v>
      </c>
      <c r="T3365" s="56" t="s">
        <v>7138</v>
      </c>
      <c r="U3365" s="57">
        <v>9990</v>
      </c>
      <c r="V3365" s="57">
        <v>-9989</v>
      </c>
      <c r="W3365" s="57">
        <v>1</v>
      </c>
      <c r="X3365" s="57">
        <v>0</v>
      </c>
      <c r="Y3365" s="73">
        <v>39722</v>
      </c>
      <c r="Z3365" s="57">
        <v>0</v>
      </c>
      <c r="AA3365" s="57">
        <v>0</v>
      </c>
      <c r="AB3365" s="57">
        <v>1</v>
      </c>
      <c r="AC3365" s="57">
        <v>0</v>
      </c>
      <c r="AD3365" s="56" t="s">
        <v>9255</v>
      </c>
      <c r="AE3365" s="57">
        <v>0</v>
      </c>
      <c r="AF3365" s="57">
        <v>0</v>
      </c>
      <c r="AG3365" s="57">
        <v>0</v>
      </c>
      <c r="AI3365"/>
      <c r="AJ3365"/>
    </row>
    <row r="3366" spans="1:36">
      <c r="A3366" s="56" t="s">
        <v>50</v>
      </c>
      <c r="B3366" s="56" t="s">
        <v>11412</v>
      </c>
      <c r="C3366" s="56">
        <v>2101010090</v>
      </c>
      <c r="D3366" s="56" t="s">
        <v>42</v>
      </c>
      <c r="E3366" s="56">
        <v>2101020090</v>
      </c>
      <c r="F3366" s="56">
        <v>5401010090</v>
      </c>
      <c r="G3366" s="56" t="s">
        <v>11431</v>
      </c>
      <c r="H3366" s="56">
        <v>400210</v>
      </c>
      <c r="I3366" s="56" t="s">
        <v>11448</v>
      </c>
      <c r="J3366" s="56" t="s">
        <v>10084</v>
      </c>
      <c r="K3366" s="56" t="s">
        <v>7804</v>
      </c>
      <c r="L3366" s="56" t="s">
        <v>7138</v>
      </c>
      <c r="M3366" s="73">
        <v>35914</v>
      </c>
      <c r="N3366" s="56"/>
      <c r="O3366" s="56"/>
      <c r="P3366" s="56" t="s">
        <v>7716</v>
      </c>
      <c r="Q3366" s="56"/>
      <c r="R3366" s="56" t="s">
        <v>70</v>
      </c>
      <c r="S3366" s="56" t="s">
        <v>11415</v>
      </c>
      <c r="T3366" s="56" t="s">
        <v>7138</v>
      </c>
      <c r="U3366" s="57">
        <v>4584</v>
      </c>
      <c r="V3366" s="57">
        <v>-4583</v>
      </c>
      <c r="W3366" s="57">
        <v>1</v>
      </c>
      <c r="X3366" s="57">
        <v>0</v>
      </c>
      <c r="Y3366" s="73">
        <v>35886</v>
      </c>
      <c r="Z3366" s="57">
        <v>0</v>
      </c>
      <c r="AA3366" s="57">
        <v>0</v>
      </c>
      <c r="AB3366" s="57">
        <v>1</v>
      </c>
      <c r="AC3366" s="57">
        <v>0</v>
      </c>
      <c r="AD3366" s="56" t="s">
        <v>9255</v>
      </c>
      <c r="AE3366" s="57">
        <v>0</v>
      </c>
      <c r="AF3366" s="57">
        <v>0</v>
      </c>
      <c r="AG3366" s="57">
        <v>0</v>
      </c>
      <c r="AI3366"/>
      <c r="AJ3366"/>
    </row>
    <row r="3367" spans="1:36">
      <c r="A3367" s="56" t="s">
        <v>50</v>
      </c>
      <c r="B3367" s="56" t="s">
        <v>11412</v>
      </c>
      <c r="C3367" s="56">
        <v>2101010090</v>
      </c>
      <c r="D3367" s="56" t="s">
        <v>42</v>
      </c>
      <c r="E3367" s="56">
        <v>2101020090</v>
      </c>
      <c r="F3367" s="56">
        <v>5401010090</v>
      </c>
      <c r="G3367" s="56" t="s">
        <v>11431</v>
      </c>
      <c r="H3367" s="56">
        <v>400210</v>
      </c>
      <c r="I3367" s="56" t="s">
        <v>11448</v>
      </c>
      <c r="J3367" s="56" t="s">
        <v>10085</v>
      </c>
      <c r="K3367" s="56" t="s">
        <v>7805</v>
      </c>
      <c r="L3367" s="56" t="s">
        <v>7138</v>
      </c>
      <c r="M3367" s="73">
        <v>35933</v>
      </c>
      <c r="N3367" s="56"/>
      <c r="O3367" s="56"/>
      <c r="P3367" s="56" t="s">
        <v>7716</v>
      </c>
      <c r="Q3367" s="56"/>
      <c r="R3367" s="56" t="s">
        <v>70</v>
      </c>
      <c r="S3367" s="56" t="s">
        <v>11415</v>
      </c>
      <c r="T3367" s="56" t="s">
        <v>7138</v>
      </c>
      <c r="U3367" s="57">
        <v>3650</v>
      </c>
      <c r="V3367" s="57">
        <v>-3649</v>
      </c>
      <c r="W3367" s="57">
        <v>1</v>
      </c>
      <c r="X3367" s="57">
        <v>0</v>
      </c>
      <c r="Y3367" s="73">
        <v>35916</v>
      </c>
      <c r="Z3367" s="57">
        <v>0</v>
      </c>
      <c r="AA3367" s="57">
        <v>0</v>
      </c>
      <c r="AB3367" s="57">
        <v>1</v>
      </c>
      <c r="AC3367" s="57">
        <v>0</v>
      </c>
      <c r="AD3367" s="56" t="s">
        <v>9255</v>
      </c>
      <c r="AE3367" s="57">
        <v>0</v>
      </c>
      <c r="AF3367" s="57">
        <v>0</v>
      </c>
      <c r="AG3367" s="57">
        <v>0</v>
      </c>
      <c r="AI3367"/>
      <c r="AJ3367"/>
    </row>
    <row r="3368" spans="1:36">
      <c r="A3368" s="56" t="s">
        <v>50</v>
      </c>
      <c r="B3368" s="56" t="s">
        <v>11412</v>
      </c>
      <c r="C3368" s="56">
        <v>2101010090</v>
      </c>
      <c r="D3368" s="56" t="s">
        <v>42</v>
      </c>
      <c r="E3368" s="56">
        <v>2101020090</v>
      </c>
      <c r="F3368" s="56">
        <v>5401010090</v>
      </c>
      <c r="G3368" s="56" t="s">
        <v>11431</v>
      </c>
      <c r="H3368" s="56">
        <v>400210</v>
      </c>
      <c r="I3368" s="56" t="s">
        <v>11448</v>
      </c>
      <c r="J3368" s="56" t="s">
        <v>10086</v>
      </c>
      <c r="K3368" s="56" t="s">
        <v>7806</v>
      </c>
      <c r="L3368" s="56" t="s">
        <v>7138</v>
      </c>
      <c r="M3368" s="73">
        <v>35663</v>
      </c>
      <c r="N3368" s="56"/>
      <c r="O3368" s="56"/>
      <c r="P3368" s="56" t="s">
        <v>7716</v>
      </c>
      <c r="Q3368" s="56"/>
      <c r="R3368" s="56" t="s">
        <v>70</v>
      </c>
      <c r="S3368" s="56" t="s">
        <v>11415</v>
      </c>
      <c r="T3368" s="56" t="s">
        <v>7138</v>
      </c>
      <c r="U3368" s="57">
        <v>2500</v>
      </c>
      <c r="V3368" s="57">
        <v>-2499</v>
      </c>
      <c r="W3368" s="57">
        <v>1</v>
      </c>
      <c r="X3368" s="57">
        <v>0</v>
      </c>
      <c r="Y3368" s="73">
        <v>35643</v>
      </c>
      <c r="Z3368" s="57">
        <v>0</v>
      </c>
      <c r="AA3368" s="57">
        <v>0</v>
      </c>
      <c r="AB3368" s="57">
        <v>1</v>
      </c>
      <c r="AC3368" s="57">
        <v>0</v>
      </c>
      <c r="AD3368" s="56" t="s">
        <v>9255</v>
      </c>
      <c r="AE3368" s="57">
        <v>0</v>
      </c>
      <c r="AF3368" s="57">
        <v>0</v>
      </c>
      <c r="AG3368" s="57">
        <v>0</v>
      </c>
      <c r="AI3368"/>
      <c r="AJ3368"/>
    </row>
    <row r="3369" spans="1:36">
      <c r="A3369" s="56" t="s">
        <v>50</v>
      </c>
      <c r="B3369" s="56" t="s">
        <v>11412</v>
      </c>
      <c r="C3369" s="56">
        <v>2101010090</v>
      </c>
      <c r="D3369" s="56" t="s">
        <v>42</v>
      </c>
      <c r="E3369" s="56">
        <v>2101020090</v>
      </c>
      <c r="F3369" s="56">
        <v>5401010090</v>
      </c>
      <c r="G3369" s="56" t="s">
        <v>11431</v>
      </c>
      <c r="H3369" s="56">
        <v>400210</v>
      </c>
      <c r="I3369" s="56" t="s">
        <v>11448</v>
      </c>
      <c r="J3369" s="56" t="s">
        <v>10087</v>
      </c>
      <c r="K3369" s="56" t="s">
        <v>7807</v>
      </c>
      <c r="L3369" s="56" t="s">
        <v>7138</v>
      </c>
      <c r="M3369" s="73">
        <v>36076</v>
      </c>
      <c r="N3369" s="56"/>
      <c r="O3369" s="56"/>
      <c r="P3369" s="56" t="s">
        <v>7716</v>
      </c>
      <c r="Q3369" s="56"/>
      <c r="R3369" s="56" t="s">
        <v>70</v>
      </c>
      <c r="S3369" s="56" t="s">
        <v>11415</v>
      </c>
      <c r="T3369" s="56" t="s">
        <v>7138</v>
      </c>
      <c r="U3369" s="57">
        <v>2275</v>
      </c>
      <c r="V3369" s="57">
        <v>-2274</v>
      </c>
      <c r="W3369" s="57">
        <v>1</v>
      </c>
      <c r="X3369" s="57">
        <v>0</v>
      </c>
      <c r="Y3369" s="73">
        <v>36069</v>
      </c>
      <c r="Z3369" s="57">
        <v>0</v>
      </c>
      <c r="AA3369" s="57">
        <v>0</v>
      </c>
      <c r="AB3369" s="57">
        <v>1</v>
      </c>
      <c r="AC3369" s="57">
        <v>0</v>
      </c>
      <c r="AD3369" s="56" t="s">
        <v>9255</v>
      </c>
      <c r="AE3369" s="57">
        <v>0</v>
      </c>
      <c r="AF3369" s="57">
        <v>0</v>
      </c>
      <c r="AG3369" s="57">
        <v>0</v>
      </c>
      <c r="AI3369"/>
      <c r="AJ3369"/>
    </row>
    <row r="3370" spans="1:36">
      <c r="A3370" s="56" t="s">
        <v>50</v>
      </c>
      <c r="B3370" s="56" t="s">
        <v>11412</v>
      </c>
      <c r="C3370" s="56">
        <v>2101010090</v>
      </c>
      <c r="D3370" s="56" t="s">
        <v>42</v>
      </c>
      <c r="E3370" s="56">
        <v>2101020090</v>
      </c>
      <c r="F3370" s="56">
        <v>5401010090</v>
      </c>
      <c r="G3370" s="56" t="s">
        <v>11431</v>
      </c>
      <c r="H3370" s="56">
        <v>400210</v>
      </c>
      <c r="I3370" s="56" t="s">
        <v>11448</v>
      </c>
      <c r="J3370" s="56" t="s">
        <v>10088</v>
      </c>
      <c r="K3370" s="56" t="s">
        <v>7808</v>
      </c>
      <c r="L3370" s="56" t="s">
        <v>7138</v>
      </c>
      <c r="M3370" s="73">
        <v>40702</v>
      </c>
      <c r="N3370" s="56"/>
      <c r="O3370" s="56"/>
      <c r="P3370" s="56" t="s">
        <v>7716</v>
      </c>
      <c r="Q3370" s="56"/>
      <c r="R3370" s="56" t="s">
        <v>70</v>
      </c>
      <c r="S3370" s="56" t="s">
        <v>11415</v>
      </c>
      <c r="T3370" s="56" t="s">
        <v>7138</v>
      </c>
      <c r="U3370" s="57">
        <v>4200</v>
      </c>
      <c r="V3370" s="57">
        <v>-4199</v>
      </c>
      <c r="W3370" s="57">
        <v>1</v>
      </c>
      <c r="X3370" s="57">
        <v>0</v>
      </c>
      <c r="Y3370" s="73">
        <v>40695</v>
      </c>
      <c r="Z3370" s="57">
        <v>0</v>
      </c>
      <c r="AA3370" s="57">
        <v>0</v>
      </c>
      <c r="AB3370" s="57">
        <v>1</v>
      </c>
      <c r="AC3370" s="57">
        <v>0</v>
      </c>
      <c r="AD3370" s="56" t="s">
        <v>9255</v>
      </c>
      <c r="AE3370" s="57">
        <v>0</v>
      </c>
      <c r="AF3370" s="57">
        <v>0</v>
      </c>
      <c r="AG3370" s="57">
        <v>0</v>
      </c>
      <c r="AI3370"/>
      <c r="AJ3370"/>
    </row>
    <row r="3371" spans="1:36">
      <c r="A3371" s="56" t="s">
        <v>50</v>
      </c>
      <c r="B3371" s="56" t="s">
        <v>11412</v>
      </c>
      <c r="C3371" s="56">
        <v>2101010090</v>
      </c>
      <c r="D3371" s="56" t="s">
        <v>42</v>
      </c>
      <c r="E3371" s="56">
        <v>2101020090</v>
      </c>
      <c r="F3371" s="56">
        <v>5401010090</v>
      </c>
      <c r="G3371" s="56" t="s">
        <v>11431</v>
      </c>
      <c r="H3371" s="56">
        <v>400210</v>
      </c>
      <c r="I3371" s="56" t="s">
        <v>11448</v>
      </c>
      <c r="J3371" s="56" t="s">
        <v>10089</v>
      </c>
      <c r="K3371" s="56" t="s">
        <v>7809</v>
      </c>
      <c r="L3371" s="56" t="s">
        <v>7138</v>
      </c>
      <c r="M3371" s="73">
        <v>36510</v>
      </c>
      <c r="N3371" s="56"/>
      <c r="O3371" s="56"/>
      <c r="P3371" s="56" t="s">
        <v>7716</v>
      </c>
      <c r="Q3371" s="56"/>
      <c r="R3371" s="56" t="s">
        <v>70</v>
      </c>
      <c r="S3371" s="56" t="s">
        <v>11415</v>
      </c>
      <c r="T3371" s="56" t="s">
        <v>7138</v>
      </c>
      <c r="U3371" s="57">
        <v>5350</v>
      </c>
      <c r="V3371" s="57">
        <v>-5083</v>
      </c>
      <c r="W3371" s="57">
        <v>267</v>
      </c>
      <c r="X3371" s="57">
        <v>0</v>
      </c>
      <c r="Y3371" s="73">
        <v>36495</v>
      </c>
      <c r="Z3371" s="57">
        <v>0</v>
      </c>
      <c r="AA3371" s="57">
        <v>0</v>
      </c>
      <c r="AB3371" s="57">
        <v>267</v>
      </c>
      <c r="AC3371" s="57">
        <v>0</v>
      </c>
      <c r="AD3371" s="56" t="s">
        <v>9255</v>
      </c>
      <c r="AE3371" s="57">
        <v>0</v>
      </c>
      <c r="AF3371" s="57">
        <v>0</v>
      </c>
      <c r="AG3371" s="57">
        <v>0</v>
      </c>
      <c r="AI3371"/>
      <c r="AJ3371"/>
    </row>
    <row r="3372" spans="1:36">
      <c r="A3372" s="56" t="s">
        <v>50</v>
      </c>
      <c r="B3372" s="56" t="s">
        <v>11412</v>
      </c>
      <c r="C3372" s="56">
        <v>2101010090</v>
      </c>
      <c r="D3372" s="56" t="s">
        <v>42</v>
      </c>
      <c r="E3372" s="56">
        <v>2101020090</v>
      </c>
      <c r="F3372" s="56">
        <v>5401010090</v>
      </c>
      <c r="G3372" s="56" t="s">
        <v>11431</v>
      </c>
      <c r="H3372" s="56">
        <v>400210</v>
      </c>
      <c r="I3372" s="56" t="s">
        <v>11448</v>
      </c>
      <c r="J3372" s="56" t="s">
        <v>10090</v>
      </c>
      <c r="K3372" s="56" t="s">
        <v>7810</v>
      </c>
      <c r="L3372" s="56" t="s">
        <v>7138</v>
      </c>
      <c r="M3372" s="73">
        <v>36628</v>
      </c>
      <c r="N3372" s="56"/>
      <c r="O3372" s="56"/>
      <c r="P3372" s="56" t="s">
        <v>7716</v>
      </c>
      <c r="Q3372" s="56"/>
      <c r="R3372" s="56" t="s">
        <v>70</v>
      </c>
      <c r="S3372" s="56" t="s">
        <v>11415</v>
      </c>
      <c r="T3372" s="56" t="s">
        <v>7138</v>
      </c>
      <c r="U3372" s="57">
        <v>6240</v>
      </c>
      <c r="V3372" s="57">
        <v>-5928</v>
      </c>
      <c r="W3372" s="57">
        <v>312</v>
      </c>
      <c r="X3372" s="57">
        <v>0</v>
      </c>
      <c r="Y3372" s="73">
        <v>36617</v>
      </c>
      <c r="Z3372" s="57">
        <v>0</v>
      </c>
      <c r="AA3372" s="57">
        <v>0</v>
      </c>
      <c r="AB3372" s="57">
        <v>312</v>
      </c>
      <c r="AC3372" s="57">
        <v>0</v>
      </c>
      <c r="AD3372" s="56" t="s">
        <v>9255</v>
      </c>
      <c r="AE3372" s="57">
        <v>0</v>
      </c>
      <c r="AF3372" s="57">
        <v>0</v>
      </c>
      <c r="AG3372" s="57">
        <v>0</v>
      </c>
      <c r="AI3372"/>
      <c r="AJ3372"/>
    </row>
    <row r="3373" spans="1:36">
      <c r="A3373" s="56" t="s">
        <v>50</v>
      </c>
      <c r="B3373" s="56" t="s">
        <v>11412</v>
      </c>
      <c r="C3373" s="56">
        <v>2101010090</v>
      </c>
      <c r="D3373" s="56" t="s">
        <v>42</v>
      </c>
      <c r="E3373" s="56">
        <v>2101020090</v>
      </c>
      <c r="F3373" s="56">
        <v>5401010090</v>
      </c>
      <c r="G3373" s="56" t="s">
        <v>11431</v>
      </c>
      <c r="H3373" s="56">
        <v>400210</v>
      </c>
      <c r="I3373" s="56" t="s">
        <v>11448</v>
      </c>
      <c r="J3373" s="56" t="s">
        <v>10091</v>
      </c>
      <c r="K3373" s="56" t="s">
        <v>7811</v>
      </c>
      <c r="L3373" s="56" t="s">
        <v>7138</v>
      </c>
      <c r="M3373" s="73">
        <v>36481</v>
      </c>
      <c r="N3373" s="56"/>
      <c r="O3373" s="56"/>
      <c r="P3373" s="56" t="s">
        <v>7716</v>
      </c>
      <c r="Q3373" s="56"/>
      <c r="R3373" s="56" t="s">
        <v>70</v>
      </c>
      <c r="S3373" s="56" t="s">
        <v>11415</v>
      </c>
      <c r="T3373" s="56" t="s">
        <v>7138</v>
      </c>
      <c r="U3373" s="57">
        <v>6692</v>
      </c>
      <c r="V3373" s="57">
        <v>-6357</v>
      </c>
      <c r="W3373" s="57">
        <v>335</v>
      </c>
      <c r="X3373" s="57">
        <v>0</v>
      </c>
      <c r="Y3373" s="73">
        <v>36465</v>
      </c>
      <c r="Z3373" s="57">
        <v>0</v>
      </c>
      <c r="AA3373" s="57">
        <v>0</v>
      </c>
      <c r="AB3373" s="57">
        <v>335</v>
      </c>
      <c r="AC3373" s="57">
        <v>0</v>
      </c>
      <c r="AD3373" s="56" t="s">
        <v>9255</v>
      </c>
      <c r="AE3373" s="57">
        <v>0</v>
      </c>
      <c r="AF3373" s="57">
        <v>0</v>
      </c>
      <c r="AG3373" s="57">
        <v>0</v>
      </c>
      <c r="AI3373"/>
      <c r="AJ3373"/>
    </row>
    <row r="3374" spans="1:36">
      <c r="A3374" s="56" t="s">
        <v>50</v>
      </c>
      <c r="B3374" s="56" t="s">
        <v>11412</v>
      </c>
      <c r="C3374" s="56">
        <v>2101010090</v>
      </c>
      <c r="D3374" s="56" t="s">
        <v>42</v>
      </c>
      <c r="E3374" s="56">
        <v>2101020090</v>
      </c>
      <c r="F3374" s="56">
        <v>5401010090</v>
      </c>
      <c r="G3374" s="56" t="s">
        <v>11431</v>
      </c>
      <c r="H3374" s="56">
        <v>400210</v>
      </c>
      <c r="I3374" s="56" t="s">
        <v>11448</v>
      </c>
      <c r="J3374" s="56" t="s">
        <v>10092</v>
      </c>
      <c r="K3374" s="56" t="s">
        <v>7812</v>
      </c>
      <c r="L3374" s="56" t="s">
        <v>7138</v>
      </c>
      <c r="M3374" s="73">
        <v>36711</v>
      </c>
      <c r="N3374" s="56"/>
      <c r="O3374" s="56"/>
      <c r="P3374" s="56" t="s">
        <v>7716</v>
      </c>
      <c r="Q3374" s="56"/>
      <c r="R3374" s="56" t="s">
        <v>70</v>
      </c>
      <c r="S3374" s="56" t="s">
        <v>11415</v>
      </c>
      <c r="T3374" s="56" t="s">
        <v>7138</v>
      </c>
      <c r="U3374" s="57">
        <v>7500</v>
      </c>
      <c r="V3374" s="57">
        <v>-7125</v>
      </c>
      <c r="W3374" s="57">
        <v>375</v>
      </c>
      <c r="X3374" s="57">
        <v>0</v>
      </c>
      <c r="Y3374" s="73">
        <v>36708</v>
      </c>
      <c r="Z3374" s="57">
        <v>0</v>
      </c>
      <c r="AA3374" s="57">
        <v>0</v>
      </c>
      <c r="AB3374" s="57">
        <v>375</v>
      </c>
      <c r="AC3374" s="57">
        <v>0</v>
      </c>
      <c r="AD3374" s="56" t="s">
        <v>9255</v>
      </c>
      <c r="AE3374" s="57">
        <v>0</v>
      </c>
      <c r="AF3374" s="57">
        <v>0</v>
      </c>
      <c r="AG3374" s="57">
        <v>0</v>
      </c>
      <c r="AI3374"/>
      <c r="AJ3374"/>
    </row>
    <row r="3375" spans="1:36">
      <c r="A3375" s="56" t="s">
        <v>50</v>
      </c>
      <c r="B3375" s="56" t="s">
        <v>11412</v>
      </c>
      <c r="C3375" s="56">
        <v>2101010090</v>
      </c>
      <c r="D3375" s="56" t="s">
        <v>42</v>
      </c>
      <c r="E3375" s="56">
        <v>2101020090</v>
      </c>
      <c r="F3375" s="56">
        <v>5401010090</v>
      </c>
      <c r="G3375" s="56" t="s">
        <v>11431</v>
      </c>
      <c r="H3375" s="56">
        <v>400210</v>
      </c>
      <c r="I3375" s="56" t="s">
        <v>11448</v>
      </c>
      <c r="J3375" s="56" t="s">
        <v>10093</v>
      </c>
      <c r="K3375" s="56" t="s">
        <v>7813</v>
      </c>
      <c r="L3375" s="56" t="s">
        <v>7138</v>
      </c>
      <c r="M3375" s="73">
        <v>36818</v>
      </c>
      <c r="N3375" s="56"/>
      <c r="O3375" s="56"/>
      <c r="P3375" s="56" t="s">
        <v>7716</v>
      </c>
      <c r="Q3375" s="56"/>
      <c r="R3375" s="56" t="s">
        <v>70</v>
      </c>
      <c r="S3375" s="56" t="s">
        <v>11415</v>
      </c>
      <c r="T3375" s="56" t="s">
        <v>7138</v>
      </c>
      <c r="U3375" s="57">
        <v>10350</v>
      </c>
      <c r="V3375" s="57">
        <v>-9833</v>
      </c>
      <c r="W3375" s="57">
        <v>517</v>
      </c>
      <c r="X3375" s="57">
        <v>0</v>
      </c>
      <c r="Y3375" s="73">
        <v>36800</v>
      </c>
      <c r="Z3375" s="57">
        <v>0</v>
      </c>
      <c r="AA3375" s="57">
        <v>0</v>
      </c>
      <c r="AB3375" s="57">
        <v>517</v>
      </c>
      <c r="AC3375" s="57">
        <v>0</v>
      </c>
      <c r="AD3375" s="56" t="s">
        <v>9255</v>
      </c>
      <c r="AE3375" s="57">
        <v>0</v>
      </c>
      <c r="AF3375" s="57">
        <v>0</v>
      </c>
      <c r="AG3375" s="57">
        <v>0</v>
      </c>
      <c r="AI3375"/>
      <c r="AJ3375"/>
    </row>
    <row r="3376" spans="1:36">
      <c r="A3376" s="56" t="s">
        <v>50</v>
      </c>
      <c r="B3376" s="56" t="s">
        <v>11412</v>
      </c>
      <c r="C3376" s="56">
        <v>2101010090</v>
      </c>
      <c r="D3376" s="56" t="s">
        <v>42</v>
      </c>
      <c r="E3376" s="56">
        <v>2101020090</v>
      </c>
      <c r="F3376" s="56">
        <v>5401010090</v>
      </c>
      <c r="G3376" s="56" t="s">
        <v>11431</v>
      </c>
      <c r="H3376" s="56">
        <v>400210</v>
      </c>
      <c r="I3376" s="56" t="s">
        <v>11448</v>
      </c>
      <c r="J3376" s="56" t="s">
        <v>10094</v>
      </c>
      <c r="K3376" s="56" t="s">
        <v>7814</v>
      </c>
      <c r="L3376" s="56" t="s">
        <v>7138</v>
      </c>
      <c r="M3376" s="73">
        <v>36589</v>
      </c>
      <c r="N3376" s="56"/>
      <c r="O3376" s="56"/>
      <c r="P3376" s="56" t="s">
        <v>7716</v>
      </c>
      <c r="Q3376" s="56"/>
      <c r="R3376" s="56" t="s">
        <v>70</v>
      </c>
      <c r="S3376" s="56" t="s">
        <v>11415</v>
      </c>
      <c r="T3376" s="56" t="s">
        <v>7138</v>
      </c>
      <c r="U3376" s="57">
        <v>10700</v>
      </c>
      <c r="V3376" s="57">
        <v>-10165</v>
      </c>
      <c r="W3376" s="57">
        <v>535</v>
      </c>
      <c r="X3376" s="57">
        <v>0</v>
      </c>
      <c r="Y3376" s="73">
        <v>36586</v>
      </c>
      <c r="Z3376" s="57">
        <v>0</v>
      </c>
      <c r="AA3376" s="57">
        <v>0</v>
      </c>
      <c r="AB3376" s="57">
        <v>535</v>
      </c>
      <c r="AC3376" s="57">
        <v>0</v>
      </c>
      <c r="AD3376" s="56" t="s">
        <v>9255</v>
      </c>
      <c r="AE3376" s="57">
        <v>0</v>
      </c>
      <c r="AF3376" s="57">
        <v>0</v>
      </c>
      <c r="AG3376" s="57">
        <v>0</v>
      </c>
      <c r="AI3376"/>
      <c r="AJ3376"/>
    </row>
    <row r="3377" spans="1:36">
      <c r="A3377" s="56" t="s">
        <v>50</v>
      </c>
      <c r="B3377" s="56" t="s">
        <v>11412</v>
      </c>
      <c r="C3377" s="56">
        <v>2101010090</v>
      </c>
      <c r="D3377" s="56" t="s">
        <v>42</v>
      </c>
      <c r="E3377" s="56">
        <v>2101020090</v>
      </c>
      <c r="F3377" s="56">
        <v>5401010090</v>
      </c>
      <c r="G3377" s="56" t="s">
        <v>11431</v>
      </c>
      <c r="H3377" s="56">
        <v>400210</v>
      </c>
      <c r="I3377" s="56" t="s">
        <v>11448</v>
      </c>
      <c r="J3377" s="56" t="s">
        <v>10095</v>
      </c>
      <c r="K3377" s="56" t="s">
        <v>7815</v>
      </c>
      <c r="L3377" s="56" t="s">
        <v>7138</v>
      </c>
      <c r="M3377" s="73">
        <v>36683</v>
      </c>
      <c r="N3377" s="56"/>
      <c r="O3377" s="56"/>
      <c r="P3377" s="56" t="s">
        <v>7716</v>
      </c>
      <c r="Q3377" s="56"/>
      <c r="R3377" s="56" t="s">
        <v>70</v>
      </c>
      <c r="S3377" s="56" t="s">
        <v>11415</v>
      </c>
      <c r="T3377" s="56" t="s">
        <v>7138</v>
      </c>
      <c r="U3377" s="57">
        <v>12100</v>
      </c>
      <c r="V3377" s="57">
        <v>-11495</v>
      </c>
      <c r="W3377" s="57">
        <v>605</v>
      </c>
      <c r="X3377" s="57">
        <v>0</v>
      </c>
      <c r="Y3377" s="73">
        <v>36678</v>
      </c>
      <c r="Z3377" s="57">
        <v>0</v>
      </c>
      <c r="AA3377" s="57">
        <v>0</v>
      </c>
      <c r="AB3377" s="57">
        <v>605</v>
      </c>
      <c r="AC3377" s="57">
        <v>0</v>
      </c>
      <c r="AD3377" s="56" t="s">
        <v>9255</v>
      </c>
      <c r="AE3377" s="57">
        <v>0</v>
      </c>
      <c r="AF3377" s="57">
        <v>0</v>
      </c>
      <c r="AG3377" s="57">
        <v>0</v>
      </c>
      <c r="AI3377"/>
      <c r="AJ3377"/>
    </row>
    <row r="3378" spans="1:36">
      <c r="A3378" s="56" t="s">
        <v>50</v>
      </c>
      <c r="B3378" s="56" t="s">
        <v>11412</v>
      </c>
      <c r="C3378" s="56">
        <v>2101010090</v>
      </c>
      <c r="D3378" s="56" t="s">
        <v>42</v>
      </c>
      <c r="E3378" s="56">
        <v>2101020090</v>
      </c>
      <c r="F3378" s="56">
        <v>5401010090</v>
      </c>
      <c r="G3378" s="56" t="s">
        <v>11431</v>
      </c>
      <c r="H3378" s="56">
        <v>400210</v>
      </c>
      <c r="I3378" s="56" t="s">
        <v>11448</v>
      </c>
      <c r="J3378" s="56" t="s">
        <v>10096</v>
      </c>
      <c r="K3378" s="56" t="s">
        <v>7816</v>
      </c>
      <c r="L3378" s="56" t="s">
        <v>7138</v>
      </c>
      <c r="M3378" s="73">
        <v>36766</v>
      </c>
      <c r="N3378" s="56"/>
      <c r="O3378" s="56"/>
      <c r="P3378" s="56" t="s">
        <v>7716</v>
      </c>
      <c r="Q3378" s="56"/>
      <c r="R3378" s="56" t="s">
        <v>70</v>
      </c>
      <c r="S3378" s="56" t="s">
        <v>11415</v>
      </c>
      <c r="T3378" s="56" t="s">
        <v>7138</v>
      </c>
      <c r="U3378" s="57">
        <v>13490</v>
      </c>
      <c r="V3378" s="57">
        <v>-12816</v>
      </c>
      <c r="W3378" s="57">
        <v>674</v>
      </c>
      <c r="X3378" s="57">
        <v>0</v>
      </c>
      <c r="Y3378" s="73">
        <v>36739</v>
      </c>
      <c r="Z3378" s="57">
        <v>0</v>
      </c>
      <c r="AA3378" s="57">
        <v>0</v>
      </c>
      <c r="AB3378" s="57">
        <v>674</v>
      </c>
      <c r="AC3378" s="57">
        <v>0</v>
      </c>
      <c r="AD3378" s="56" t="s">
        <v>9255</v>
      </c>
      <c r="AE3378" s="57">
        <v>0</v>
      </c>
      <c r="AF3378" s="57">
        <v>0</v>
      </c>
      <c r="AG3378" s="57">
        <v>0</v>
      </c>
      <c r="AI3378"/>
      <c r="AJ3378"/>
    </row>
    <row r="3379" spans="1:36">
      <c r="A3379" s="56" t="s">
        <v>50</v>
      </c>
      <c r="B3379" s="56" t="s">
        <v>11412</v>
      </c>
      <c r="C3379" s="56">
        <v>2101010090</v>
      </c>
      <c r="D3379" s="56" t="s">
        <v>42</v>
      </c>
      <c r="E3379" s="56">
        <v>2101020090</v>
      </c>
      <c r="F3379" s="56">
        <v>5401010090</v>
      </c>
      <c r="G3379" s="56" t="s">
        <v>11431</v>
      </c>
      <c r="H3379" s="56">
        <v>400210</v>
      </c>
      <c r="I3379" s="56" t="s">
        <v>11448</v>
      </c>
      <c r="J3379" s="56" t="s">
        <v>10097</v>
      </c>
      <c r="K3379" s="56" t="s">
        <v>7817</v>
      </c>
      <c r="L3379" s="56" t="s">
        <v>7138</v>
      </c>
      <c r="M3379" s="73">
        <v>35772</v>
      </c>
      <c r="N3379" s="56"/>
      <c r="O3379" s="56"/>
      <c r="P3379" s="56" t="s">
        <v>7716</v>
      </c>
      <c r="Q3379" s="56"/>
      <c r="R3379" s="56" t="s">
        <v>70</v>
      </c>
      <c r="S3379" s="56" t="s">
        <v>11415</v>
      </c>
      <c r="T3379" s="56" t="s">
        <v>7138</v>
      </c>
      <c r="U3379" s="57">
        <v>16237</v>
      </c>
      <c r="V3379" s="57">
        <v>-16236</v>
      </c>
      <c r="W3379" s="57">
        <v>1</v>
      </c>
      <c r="X3379" s="57">
        <v>0</v>
      </c>
      <c r="Y3379" s="73">
        <v>35765</v>
      </c>
      <c r="Z3379" s="57">
        <v>0</v>
      </c>
      <c r="AA3379" s="57">
        <v>0</v>
      </c>
      <c r="AB3379" s="57">
        <v>1</v>
      </c>
      <c r="AC3379" s="57">
        <v>0</v>
      </c>
      <c r="AD3379" s="56" t="s">
        <v>9255</v>
      </c>
      <c r="AE3379" s="57">
        <v>0</v>
      </c>
      <c r="AF3379" s="57">
        <v>0</v>
      </c>
      <c r="AG3379" s="57">
        <v>0</v>
      </c>
      <c r="AI3379"/>
      <c r="AJ3379"/>
    </row>
    <row r="3380" spans="1:36">
      <c r="A3380" s="56" t="s">
        <v>50</v>
      </c>
      <c r="B3380" s="56" t="s">
        <v>11412</v>
      </c>
      <c r="C3380" s="56">
        <v>2101010090</v>
      </c>
      <c r="D3380" s="56" t="s">
        <v>42</v>
      </c>
      <c r="E3380" s="56">
        <v>2101020090</v>
      </c>
      <c r="F3380" s="56">
        <v>5401010090</v>
      </c>
      <c r="G3380" s="56" t="s">
        <v>11431</v>
      </c>
      <c r="H3380" s="56">
        <v>400210</v>
      </c>
      <c r="I3380" s="56" t="s">
        <v>11448</v>
      </c>
      <c r="J3380" s="56" t="s">
        <v>10098</v>
      </c>
      <c r="K3380" s="56" t="s">
        <v>7818</v>
      </c>
      <c r="L3380" s="56" t="s">
        <v>7138</v>
      </c>
      <c r="M3380" s="73">
        <v>36588</v>
      </c>
      <c r="N3380" s="56"/>
      <c r="O3380" s="56"/>
      <c r="P3380" s="56" t="s">
        <v>7716</v>
      </c>
      <c r="Q3380" s="56"/>
      <c r="R3380" s="56" t="s">
        <v>70</v>
      </c>
      <c r="S3380" s="56" t="s">
        <v>11415</v>
      </c>
      <c r="T3380" s="56" t="s">
        <v>7138</v>
      </c>
      <c r="U3380" s="57">
        <v>50308</v>
      </c>
      <c r="V3380" s="57">
        <v>-47793</v>
      </c>
      <c r="W3380" s="57">
        <v>2515</v>
      </c>
      <c r="X3380" s="57">
        <v>0</v>
      </c>
      <c r="Y3380" s="73">
        <v>36586</v>
      </c>
      <c r="Z3380" s="57">
        <v>0</v>
      </c>
      <c r="AA3380" s="57">
        <v>0</v>
      </c>
      <c r="AB3380" s="57">
        <v>2515</v>
      </c>
      <c r="AC3380" s="57">
        <v>0</v>
      </c>
      <c r="AD3380" s="56" t="s">
        <v>9255</v>
      </c>
      <c r="AE3380" s="57">
        <v>0</v>
      </c>
      <c r="AF3380" s="57">
        <v>0</v>
      </c>
      <c r="AG3380" s="57">
        <v>0</v>
      </c>
      <c r="AI3380"/>
      <c r="AJ3380"/>
    </row>
    <row r="3381" spans="1:36">
      <c r="A3381" s="56" t="s">
        <v>50</v>
      </c>
      <c r="B3381" s="56" t="s">
        <v>11412</v>
      </c>
      <c r="C3381" s="56">
        <v>2101010090</v>
      </c>
      <c r="D3381" s="56" t="s">
        <v>42</v>
      </c>
      <c r="E3381" s="56">
        <v>2101020090</v>
      </c>
      <c r="F3381" s="56">
        <v>5401010090</v>
      </c>
      <c r="G3381" s="56" t="s">
        <v>11431</v>
      </c>
      <c r="H3381" s="56">
        <v>400210</v>
      </c>
      <c r="I3381" s="56" t="s">
        <v>11448</v>
      </c>
      <c r="J3381" s="56" t="s">
        <v>10099</v>
      </c>
      <c r="K3381" s="56" t="s">
        <v>7819</v>
      </c>
      <c r="L3381" s="56" t="s">
        <v>7138</v>
      </c>
      <c r="M3381" s="73">
        <v>35891</v>
      </c>
      <c r="N3381" s="56"/>
      <c r="O3381" s="56"/>
      <c r="P3381" s="56" t="s">
        <v>7716</v>
      </c>
      <c r="Q3381" s="56"/>
      <c r="R3381" s="56" t="s">
        <v>70</v>
      </c>
      <c r="S3381" s="56" t="s">
        <v>11415</v>
      </c>
      <c r="T3381" s="56" t="s">
        <v>7138</v>
      </c>
      <c r="U3381" s="57">
        <v>148000</v>
      </c>
      <c r="V3381" s="57">
        <v>-147999</v>
      </c>
      <c r="W3381" s="57">
        <v>1</v>
      </c>
      <c r="X3381" s="57">
        <v>0</v>
      </c>
      <c r="Y3381" s="73">
        <v>35886</v>
      </c>
      <c r="Z3381" s="57">
        <v>0</v>
      </c>
      <c r="AA3381" s="57">
        <v>0</v>
      </c>
      <c r="AB3381" s="57">
        <v>1</v>
      </c>
      <c r="AC3381" s="57">
        <v>0</v>
      </c>
      <c r="AD3381" s="56" t="s">
        <v>9255</v>
      </c>
      <c r="AE3381" s="57">
        <v>0</v>
      </c>
      <c r="AF3381" s="57">
        <v>0</v>
      </c>
      <c r="AG3381" s="57">
        <v>0</v>
      </c>
      <c r="AI3381"/>
      <c r="AJ3381"/>
    </row>
    <row r="3382" spans="1:36">
      <c r="A3382" s="56" t="s">
        <v>50</v>
      </c>
      <c r="B3382" s="56" t="s">
        <v>11412</v>
      </c>
      <c r="C3382" s="56">
        <v>2101010090</v>
      </c>
      <c r="D3382" s="56" t="s">
        <v>42</v>
      </c>
      <c r="E3382" s="56">
        <v>2101020090</v>
      </c>
      <c r="F3382" s="56">
        <v>5401010090</v>
      </c>
      <c r="G3382" s="56" t="s">
        <v>11431</v>
      </c>
      <c r="H3382" s="56">
        <v>400210</v>
      </c>
      <c r="I3382" s="56" t="s">
        <v>11448</v>
      </c>
      <c r="J3382" s="56" t="s">
        <v>10100</v>
      </c>
      <c r="K3382" s="56" t="s">
        <v>7820</v>
      </c>
      <c r="L3382" s="56" t="s">
        <v>7138</v>
      </c>
      <c r="M3382" s="73">
        <v>36716</v>
      </c>
      <c r="N3382" s="56"/>
      <c r="O3382" s="56"/>
      <c r="P3382" s="56" t="s">
        <v>7716</v>
      </c>
      <c r="Q3382" s="56"/>
      <c r="R3382" s="56" t="s">
        <v>70</v>
      </c>
      <c r="S3382" s="56" t="s">
        <v>11415</v>
      </c>
      <c r="T3382" s="56" t="s">
        <v>7138</v>
      </c>
      <c r="U3382" s="57">
        <v>237252</v>
      </c>
      <c r="V3382" s="57">
        <v>-225389</v>
      </c>
      <c r="W3382" s="57">
        <v>11863</v>
      </c>
      <c r="X3382" s="57">
        <v>0</v>
      </c>
      <c r="Y3382" s="73">
        <v>36708</v>
      </c>
      <c r="Z3382" s="57">
        <v>0</v>
      </c>
      <c r="AA3382" s="57">
        <v>0</v>
      </c>
      <c r="AB3382" s="57">
        <v>11863</v>
      </c>
      <c r="AC3382" s="57">
        <v>0</v>
      </c>
      <c r="AD3382" s="56" t="s">
        <v>9255</v>
      </c>
      <c r="AE3382" s="57">
        <v>0</v>
      </c>
      <c r="AF3382" s="57">
        <v>0</v>
      </c>
      <c r="AG3382" s="57">
        <v>0</v>
      </c>
      <c r="AI3382"/>
      <c r="AJ3382"/>
    </row>
    <row r="3383" spans="1:36">
      <c r="A3383" s="56" t="s">
        <v>50</v>
      </c>
      <c r="B3383" s="56" t="s">
        <v>11412</v>
      </c>
      <c r="C3383" s="56">
        <v>2101010090</v>
      </c>
      <c r="D3383" s="56" t="s">
        <v>42</v>
      </c>
      <c r="E3383" s="56">
        <v>2101020090</v>
      </c>
      <c r="F3383" s="56">
        <v>5401010090</v>
      </c>
      <c r="G3383" s="56" t="s">
        <v>11431</v>
      </c>
      <c r="H3383" s="56">
        <v>400210</v>
      </c>
      <c r="I3383" s="56" t="s">
        <v>11448</v>
      </c>
      <c r="J3383" s="56" t="s">
        <v>10101</v>
      </c>
      <c r="K3383" s="56" t="s">
        <v>7821</v>
      </c>
      <c r="L3383" s="56" t="s">
        <v>7138</v>
      </c>
      <c r="M3383" s="73">
        <v>35969</v>
      </c>
      <c r="N3383" s="56"/>
      <c r="O3383" s="56"/>
      <c r="P3383" s="56" t="s">
        <v>7716</v>
      </c>
      <c r="Q3383" s="56"/>
      <c r="R3383" s="56" t="s">
        <v>70</v>
      </c>
      <c r="S3383" s="56" t="s">
        <v>11415</v>
      </c>
      <c r="T3383" s="56" t="s">
        <v>7138</v>
      </c>
      <c r="U3383" s="57">
        <v>309780</v>
      </c>
      <c r="V3383" s="57">
        <v>-309447</v>
      </c>
      <c r="W3383" s="57">
        <v>333</v>
      </c>
      <c r="X3383" s="57">
        <v>0</v>
      </c>
      <c r="Y3383" s="73">
        <v>35947</v>
      </c>
      <c r="Z3383" s="57">
        <v>0</v>
      </c>
      <c r="AA3383" s="57">
        <v>0</v>
      </c>
      <c r="AB3383" s="57">
        <v>333</v>
      </c>
      <c r="AC3383" s="57">
        <v>0</v>
      </c>
      <c r="AD3383" s="56" t="s">
        <v>9255</v>
      </c>
      <c r="AE3383" s="57">
        <v>0</v>
      </c>
      <c r="AF3383" s="57">
        <v>0</v>
      </c>
      <c r="AG3383" s="57">
        <v>0</v>
      </c>
      <c r="AI3383"/>
      <c r="AJ3383"/>
    </row>
    <row r="3384" spans="1:36">
      <c r="A3384" s="56" t="s">
        <v>50</v>
      </c>
      <c r="B3384" s="56" t="s">
        <v>11412</v>
      </c>
      <c r="C3384" s="56">
        <v>2101010090</v>
      </c>
      <c r="D3384" s="56" t="s">
        <v>42</v>
      </c>
      <c r="E3384" s="56">
        <v>2101020090</v>
      </c>
      <c r="F3384" s="56">
        <v>5401010090</v>
      </c>
      <c r="G3384" s="56" t="s">
        <v>11431</v>
      </c>
      <c r="H3384" s="56">
        <v>400210</v>
      </c>
      <c r="I3384" s="56" t="s">
        <v>11448</v>
      </c>
      <c r="J3384" s="56" t="s">
        <v>10102</v>
      </c>
      <c r="K3384" s="56" t="s">
        <v>7810</v>
      </c>
      <c r="L3384" s="56" t="s">
        <v>7138</v>
      </c>
      <c r="M3384" s="73">
        <v>36230</v>
      </c>
      <c r="N3384" s="56"/>
      <c r="O3384" s="56"/>
      <c r="P3384" s="56" t="s">
        <v>7716</v>
      </c>
      <c r="Q3384" s="56"/>
      <c r="R3384" s="56" t="s">
        <v>70</v>
      </c>
      <c r="S3384" s="56" t="s">
        <v>11415</v>
      </c>
      <c r="T3384" s="56" t="s">
        <v>7138</v>
      </c>
      <c r="U3384" s="57">
        <v>6090</v>
      </c>
      <c r="V3384" s="57">
        <v>-5999</v>
      </c>
      <c r="W3384" s="57">
        <v>91</v>
      </c>
      <c r="X3384" s="57">
        <v>0</v>
      </c>
      <c r="Y3384" s="73">
        <v>36220</v>
      </c>
      <c r="Z3384" s="57">
        <v>0</v>
      </c>
      <c r="AA3384" s="57">
        <v>0</v>
      </c>
      <c r="AB3384" s="57">
        <v>91</v>
      </c>
      <c r="AC3384" s="57">
        <v>0</v>
      </c>
      <c r="AD3384" s="56" t="s">
        <v>9255</v>
      </c>
      <c r="AE3384" s="57">
        <v>0</v>
      </c>
      <c r="AF3384" s="57">
        <v>0</v>
      </c>
      <c r="AG3384" s="57">
        <v>0</v>
      </c>
      <c r="AI3384"/>
      <c r="AJ3384"/>
    </row>
    <row r="3385" spans="1:36">
      <c r="A3385" s="56" t="s">
        <v>50</v>
      </c>
      <c r="B3385" s="56" t="s">
        <v>11412</v>
      </c>
      <c r="C3385" s="56">
        <v>2101010090</v>
      </c>
      <c r="D3385" s="56" t="s">
        <v>42</v>
      </c>
      <c r="E3385" s="56">
        <v>2101020090</v>
      </c>
      <c r="F3385" s="56">
        <v>5401010090</v>
      </c>
      <c r="G3385" s="56" t="s">
        <v>11431</v>
      </c>
      <c r="H3385" s="56">
        <v>400210</v>
      </c>
      <c r="I3385" s="56" t="s">
        <v>11448</v>
      </c>
      <c r="J3385" s="56" t="s">
        <v>10103</v>
      </c>
      <c r="K3385" s="56" t="s">
        <v>7822</v>
      </c>
      <c r="L3385" s="56" t="s">
        <v>7138</v>
      </c>
      <c r="M3385" s="73">
        <v>36238</v>
      </c>
      <c r="N3385" s="56"/>
      <c r="O3385" s="56"/>
      <c r="P3385" s="56" t="s">
        <v>7716</v>
      </c>
      <c r="Q3385" s="56"/>
      <c r="R3385" s="56" t="s">
        <v>70</v>
      </c>
      <c r="S3385" s="56" t="s">
        <v>11415</v>
      </c>
      <c r="T3385" s="56" t="s">
        <v>7138</v>
      </c>
      <c r="U3385" s="57">
        <v>6225</v>
      </c>
      <c r="V3385" s="57">
        <v>-6126</v>
      </c>
      <c r="W3385" s="57">
        <v>99</v>
      </c>
      <c r="X3385" s="57">
        <v>0</v>
      </c>
      <c r="Y3385" s="73">
        <v>36220</v>
      </c>
      <c r="Z3385" s="57">
        <v>0</v>
      </c>
      <c r="AA3385" s="57">
        <v>0</v>
      </c>
      <c r="AB3385" s="57">
        <v>99</v>
      </c>
      <c r="AC3385" s="57">
        <v>0</v>
      </c>
      <c r="AD3385" s="56" t="s">
        <v>9255</v>
      </c>
      <c r="AE3385" s="57">
        <v>0</v>
      </c>
      <c r="AF3385" s="57">
        <v>0</v>
      </c>
      <c r="AG3385" s="57">
        <v>0</v>
      </c>
      <c r="AI3385"/>
      <c r="AJ3385"/>
    </row>
    <row r="3386" spans="1:36">
      <c r="A3386" s="56" t="s">
        <v>50</v>
      </c>
      <c r="B3386" s="56" t="s">
        <v>11417</v>
      </c>
      <c r="C3386" s="56">
        <v>2101010130</v>
      </c>
      <c r="D3386" s="56" t="s">
        <v>40</v>
      </c>
      <c r="E3386" s="56">
        <v>2101020140</v>
      </c>
      <c r="F3386" s="56">
        <v>5401010140</v>
      </c>
      <c r="G3386" s="56" t="s">
        <v>11431</v>
      </c>
      <c r="H3386" s="56">
        <v>400210</v>
      </c>
      <c r="I3386" s="56" t="s">
        <v>11448</v>
      </c>
      <c r="J3386" s="56" t="s">
        <v>10104</v>
      </c>
      <c r="K3386" s="56" t="s">
        <v>7715</v>
      </c>
      <c r="L3386" s="56" t="s">
        <v>7138</v>
      </c>
      <c r="M3386" s="73">
        <v>37001</v>
      </c>
      <c r="N3386" s="56"/>
      <c r="O3386" s="56"/>
      <c r="P3386" s="56" t="s">
        <v>7716</v>
      </c>
      <c r="Q3386" s="56"/>
      <c r="R3386" s="56" t="s">
        <v>70</v>
      </c>
      <c r="S3386" s="56" t="s">
        <v>11415</v>
      </c>
      <c r="T3386" s="56" t="s">
        <v>7138</v>
      </c>
      <c r="U3386" s="57">
        <v>4790</v>
      </c>
      <c r="V3386" s="57">
        <v>-4789</v>
      </c>
      <c r="W3386" s="57">
        <v>1</v>
      </c>
      <c r="X3386" s="57">
        <v>0</v>
      </c>
      <c r="Y3386" s="73">
        <v>36982</v>
      </c>
      <c r="Z3386" s="57">
        <v>0</v>
      </c>
      <c r="AA3386" s="57">
        <v>0</v>
      </c>
      <c r="AB3386" s="57">
        <v>1</v>
      </c>
      <c r="AC3386" s="57">
        <v>0</v>
      </c>
      <c r="AD3386" s="56" t="s">
        <v>9255</v>
      </c>
      <c r="AE3386" s="57">
        <v>0</v>
      </c>
      <c r="AF3386" s="57">
        <v>0</v>
      </c>
      <c r="AG3386" s="57">
        <v>0</v>
      </c>
      <c r="AI3386"/>
      <c r="AJ3386"/>
    </row>
    <row r="3387" spans="1:36">
      <c r="A3387" s="56" t="s">
        <v>50</v>
      </c>
      <c r="B3387" s="56" t="s">
        <v>11417</v>
      </c>
      <c r="C3387" s="56">
        <v>2101010130</v>
      </c>
      <c r="D3387" s="56" t="s">
        <v>40</v>
      </c>
      <c r="E3387" s="56">
        <v>2101020140</v>
      </c>
      <c r="F3387" s="56">
        <v>5401010140</v>
      </c>
      <c r="G3387" s="56" t="s">
        <v>11431</v>
      </c>
      <c r="H3387" s="56">
        <v>400210</v>
      </c>
      <c r="I3387" s="56" t="s">
        <v>11448</v>
      </c>
      <c r="J3387" s="56" t="s">
        <v>10105</v>
      </c>
      <c r="K3387" s="56" t="s">
        <v>7717</v>
      </c>
      <c r="L3387" s="56" t="s">
        <v>7138</v>
      </c>
      <c r="M3387" s="73">
        <v>37271</v>
      </c>
      <c r="N3387" s="56"/>
      <c r="O3387" s="56"/>
      <c r="P3387" s="56" t="s">
        <v>7716</v>
      </c>
      <c r="Q3387" s="56"/>
      <c r="R3387" s="56" t="s">
        <v>70</v>
      </c>
      <c r="S3387" s="56" t="s">
        <v>11415</v>
      </c>
      <c r="T3387" s="56" t="s">
        <v>7138</v>
      </c>
      <c r="U3387" s="57">
        <v>1995</v>
      </c>
      <c r="V3387" s="57">
        <v>-1994</v>
      </c>
      <c r="W3387" s="57">
        <v>1</v>
      </c>
      <c r="X3387" s="57">
        <v>0</v>
      </c>
      <c r="Y3387" s="73">
        <v>37257</v>
      </c>
      <c r="Z3387" s="57">
        <v>0</v>
      </c>
      <c r="AA3387" s="57">
        <v>0</v>
      </c>
      <c r="AB3387" s="57">
        <v>1</v>
      </c>
      <c r="AC3387" s="57">
        <v>0</v>
      </c>
      <c r="AD3387" s="56" t="s">
        <v>9255</v>
      </c>
      <c r="AE3387" s="57">
        <v>0</v>
      </c>
      <c r="AF3387" s="57">
        <v>0</v>
      </c>
      <c r="AG3387" s="57">
        <v>0</v>
      </c>
      <c r="AI3387"/>
      <c r="AJ3387"/>
    </row>
    <row r="3388" spans="1:36">
      <c r="A3388" s="56" t="s">
        <v>50</v>
      </c>
      <c r="B3388" s="56" t="s">
        <v>11417</v>
      </c>
      <c r="C3388" s="56">
        <v>2101010130</v>
      </c>
      <c r="D3388" s="56" t="s">
        <v>40</v>
      </c>
      <c r="E3388" s="56">
        <v>2101020140</v>
      </c>
      <c r="F3388" s="56">
        <v>5401010140</v>
      </c>
      <c r="G3388" s="56" t="s">
        <v>11431</v>
      </c>
      <c r="H3388" s="56">
        <v>400210</v>
      </c>
      <c r="I3388" s="56" t="s">
        <v>11448</v>
      </c>
      <c r="J3388" s="56" t="s">
        <v>10106</v>
      </c>
      <c r="K3388" s="56" t="s">
        <v>7718</v>
      </c>
      <c r="L3388" s="56" t="s">
        <v>7138</v>
      </c>
      <c r="M3388" s="73">
        <v>35854</v>
      </c>
      <c r="N3388" s="56"/>
      <c r="O3388" s="56"/>
      <c r="P3388" s="56" t="s">
        <v>7716</v>
      </c>
      <c r="Q3388" s="56"/>
      <c r="R3388" s="56" t="s">
        <v>70</v>
      </c>
      <c r="S3388" s="56" t="s">
        <v>11415</v>
      </c>
      <c r="T3388" s="56" t="s">
        <v>7138</v>
      </c>
      <c r="U3388" s="57">
        <v>44694</v>
      </c>
      <c r="V3388" s="57">
        <v>-44693</v>
      </c>
      <c r="W3388" s="57">
        <v>1</v>
      </c>
      <c r="X3388" s="57">
        <v>0</v>
      </c>
      <c r="Y3388" s="73">
        <v>35827</v>
      </c>
      <c r="Z3388" s="57">
        <v>0</v>
      </c>
      <c r="AA3388" s="57">
        <v>0</v>
      </c>
      <c r="AB3388" s="57">
        <v>1</v>
      </c>
      <c r="AC3388" s="57">
        <v>0</v>
      </c>
      <c r="AD3388" s="56" t="s">
        <v>9255</v>
      </c>
      <c r="AE3388" s="57">
        <v>0</v>
      </c>
      <c r="AF3388" s="57">
        <v>0</v>
      </c>
      <c r="AG3388" s="57">
        <v>0</v>
      </c>
      <c r="AI3388"/>
      <c r="AJ3388"/>
    </row>
    <row r="3389" spans="1:36">
      <c r="A3389" s="56" t="s">
        <v>50</v>
      </c>
      <c r="B3389" s="56" t="s">
        <v>11417</v>
      </c>
      <c r="C3389" s="56">
        <v>2101010130</v>
      </c>
      <c r="D3389" s="56" t="s">
        <v>40</v>
      </c>
      <c r="E3389" s="56">
        <v>2101020140</v>
      </c>
      <c r="F3389" s="56">
        <v>5401010140</v>
      </c>
      <c r="G3389" s="56" t="s">
        <v>11431</v>
      </c>
      <c r="H3389" s="56">
        <v>400210</v>
      </c>
      <c r="I3389" s="56" t="s">
        <v>11448</v>
      </c>
      <c r="J3389" s="56" t="s">
        <v>10107</v>
      </c>
      <c r="K3389" s="56" t="s">
        <v>7719</v>
      </c>
      <c r="L3389" s="56" t="s">
        <v>7138</v>
      </c>
      <c r="M3389" s="73">
        <v>35944</v>
      </c>
      <c r="N3389" s="56"/>
      <c r="O3389" s="56"/>
      <c r="P3389" s="56" t="s">
        <v>7716</v>
      </c>
      <c r="Q3389" s="56"/>
      <c r="R3389" s="56" t="s">
        <v>70</v>
      </c>
      <c r="S3389" s="56" t="s">
        <v>11415</v>
      </c>
      <c r="T3389" s="56" t="s">
        <v>7138</v>
      </c>
      <c r="U3389" s="57">
        <v>81000</v>
      </c>
      <c r="V3389" s="57">
        <v>-80999</v>
      </c>
      <c r="W3389" s="57">
        <v>1</v>
      </c>
      <c r="X3389" s="57">
        <v>0</v>
      </c>
      <c r="Y3389" s="73">
        <v>35916</v>
      </c>
      <c r="Z3389" s="57">
        <v>0</v>
      </c>
      <c r="AA3389" s="57">
        <v>0</v>
      </c>
      <c r="AB3389" s="57">
        <v>1</v>
      </c>
      <c r="AC3389" s="57">
        <v>0</v>
      </c>
      <c r="AD3389" s="56" t="s">
        <v>9255</v>
      </c>
      <c r="AE3389" s="57">
        <v>0</v>
      </c>
      <c r="AF3389" s="57">
        <v>0</v>
      </c>
      <c r="AG3389" s="57">
        <v>0</v>
      </c>
      <c r="AI3389"/>
      <c r="AJ3389"/>
    </row>
    <row r="3390" spans="1:36">
      <c r="A3390" s="56" t="s">
        <v>50</v>
      </c>
      <c r="B3390" s="56" t="s">
        <v>11417</v>
      </c>
      <c r="C3390" s="56">
        <v>2101010130</v>
      </c>
      <c r="D3390" s="56" t="s">
        <v>40</v>
      </c>
      <c r="E3390" s="56">
        <v>2101020140</v>
      </c>
      <c r="F3390" s="56">
        <v>5401010140</v>
      </c>
      <c r="G3390" s="56" t="s">
        <v>11431</v>
      </c>
      <c r="H3390" s="56">
        <v>400210</v>
      </c>
      <c r="I3390" s="56" t="s">
        <v>11448</v>
      </c>
      <c r="J3390" s="56" t="s">
        <v>10108</v>
      </c>
      <c r="K3390" s="56" t="s">
        <v>7720</v>
      </c>
      <c r="L3390" s="56" t="s">
        <v>7138</v>
      </c>
      <c r="M3390" s="73">
        <v>35826</v>
      </c>
      <c r="N3390" s="56"/>
      <c r="O3390" s="56"/>
      <c r="P3390" s="56" t="s">
        <v>7716</v>
      </c>
      <c r="Q3390" s="56"/>
      <c r="R3390" s="56" t="s">
        <v>70</v>
      </c>
      <c r="S3390" s="56" t="s">
        <v>11415</v>
      </c>
      <c r="T3390" s="56" t="s">
        <v>7138</v>
      </c>
      <c r="U3390" s="57">
        <v>19950</v>
      </c>
      <c r="V3390" s="57">
        <v>-19949</v>
      </c>
      <c r="W3390" s="57">
        <v>1</v>
      </c>
      <c r="X3390" s="57">
        <v>0</v>
      </c>
      <c r="Y3390" s="73">
        <v>35796</v>
      </c>
      <c r="Z3390" s="57">
        <v>0</v>
      </c>
      <c r="AA3390" s="57">
        <v>0</v>
      </c>
      <c r="AB3390" s="57">
        <v>1</v>
      </c>
      <c r="AC3390" s="57">
        <v>0</v>
      </c>
      <c r="AD3390" s="56" t="s">
        <v>9255</v>
      </c>
      <c r="AE3390" s="57">
        <v>0</v>
      </c>
      <c r="AF3390" s="57">
        <v>0</v>
      </c>
      <c r="AG3390" s="57">
        <v>0</v>
      </c>
      <c r="AI3390"/>
      <c r="AJ3390"/>
    </row>
    <row r="3391" spans="1:36">
      <c r="A3391" s="56" t="s">
        <v>50</v>
      </c>
      <c r="B3391" s="56" t="s">
        <v>11417</v>
      </c>
      <c r="C3391" s="56">
        <v>2101010130</v>
      </c>
      <c r="D3391" s="56" t="s">
        <v>40</v>
      </c>
      <c r="E3391" s="56">
        <v>2101020140</v>
      </c>
      <c r="F3391" s="56">
        <v>5401010140</v>
      </c>
      <c r="G3391" s="56" t="s">
        <v>11431</v>
      </c>
      <c r="H3391" s="56">
        <v>400210</v>
      </c>
      <c r="I3391" s="56" t="s">
        <v>11448</v>
      </c>
      <c r="J3391" s="56" t="s">
        <v>10109</v>
      </c>
      <c r="K3391" s="56" t="s">
        <v>7721</v>
      </c>
      <c r="L3391" s="56" t="s">
        <v>7138</v>
      </c>
      <c r="M3391" s="73">
        <v>35947</v>
      </c>
      <c r="N3391" s="56"/>
      <c r="O3391" s="56"/>
      <c r="P3391" s="56" t="s">
        <v>7716</v>
      </c>
      <c r="Q3391" s="56"/>
      <c r="R3391" s="56" t="s">
        <v>70</v>
      </c>
      <c r="S3391" s="56" t="s">
        <v>11415</v>
      </c>
      <c r="T3391" s="56" t="s">
        <v>7138</v>
      </c>
      <c r="U3391" s="57">
        <v>12657</v>
      </c>
      <c r="V3391" s="57">
        <v>-12656</v>
      </c>
      <c r="W3391" s="57">
        <v>1</v>
      </c>
      <c r="X3391" s="57">
        <v>0</v>
      </c>
      <c r="Y3391" s="73">
        <v>35947</v>
      </c>
      <c r="Z3391" s="57">
        <v>0</v>
      </c>
      <c r="AA3391" s="57">
        <v>0</v>
      </c>
      <c r="AB3391" s="57">
        <v>1</v>
      </c>
      <c r="AC3391" s="57">
        <v>0</v>
      </c>
      <c r="AD3391" s="56" t="s">
        <v>9255</v>
      </c>
      <c r="AE3391" s="57">
        <v>0</v>
      </c>
      <c r="AF3391" s="57">
        <v>0</v>
      </c>
      <c r="AG3391" s="57">
        <v>0</v>
      </c>
      <c r="AI3391"/>
      <c r="AJ3391"/>
    </row>
    <row r="3392" spans="1:36">
      <c r="A3392" s="56" t="s">
        <v>50</v>
      </c>
      <c r="B3392" s="56" t="s">
        <v>11417</v>
      </c>
      <c r="C3392" s="56">
        <v>2101010130</v>
      </c>
      <c r="D3392" s="56" t="s">
        <v>40</v>
      </c>
      <c r="E3392" s="56">
        <v>2101020140</v>
      </c>
      <c r="F3392" s="56">
        <v>5401010140</v>
      </c>
      <c r="G3392" s="56" t="s">
        <v>11431</v>
      </c>
      <c r="H3392" s="56">
        <v>400210</v>
      </c>
      <c r="I3392" s="56" t="s">
        <v>11448</v>
      </c>
      <c r="J3392" s="56" t="s">
        <v>10110</v>
      </c>
      <c r="K3392" s="56" t="s">
        <v>7722</v>
      </c>
      <c r="L3392" s="56" t="s">
        <v>7138</v>
      </c>
      <c r="M3392" s="73">
        <v>35826</v>
      </c>
      <c r="N3392" s="56"/>
      <c r="O3392" s="56"/>
      <c r="P3392" s="56" t="s">
        <v>7716</v>
      </c>
      <c r="Q3392" s="56"/>
      <c r="R3392" s="56" t="s">
        <v>70</v>
      </c>
      <c r="S3392" s="56" t="s">
        <v>11415</v>
      </c>
      <c r="T3392" s="56" t="s">
        <v>7138</v>
      </c>
      <c r="U3392" s="57">
        <v>12950</v>
      </c>
      <c r="V3392" s="57">
        <v>-12949</v>
      </c>
      <c r="W3392" s="57">
        <v>1</v>
      </c>
      <c r="X3392" s="57">
        <v>0</v>
      </c>
      <c r="Y3392" s="73">
        <v>35796</v>
      </c>
      <c r="Z3392" s="57">
        <v>0</v>
      </c>
      <c r="AA3392" s="57">
        <v>0</v>
      </c>
      <c r="AB3392" s="57">
        <v>1</v>
      </c>
      <c r="AC3392" s="57">
        <v>0</v>
      </c>
      <c r="AD3392" s="56" t="s">
        <v>9255</v>
      </c>
      <c r="AE3392" s="57">
        <v>0</v>
      </c>
      <c r="AF3392" s="57">
        <v>0</v>
      </c>
      <c r="AG3392" s="57">
        <v>0</v>
      </c>
      <c r="AI3392"/>
      <c r="AJ3392"/>
    </row>
    <row r="3393" spans="1:36">
      <c r="A3393" s="56" t="s">
        <v>50</v>
      </c>
      <c r="B3393" s="56" t="s">
        <v>11417</v>
      </c>
      <c r="C3393" s="56">
        <v>2101010130</v>
      </c>
      <c r="D3393" s="56" t="s">
        <v>40</v>
      </c>
      <c r="E3393" s="56">
        <v>2101020140</v>
      </c>
      <c r="F3393" s="56">
        <v>5401010140</v>
      </c>
      <c r="G3393" s="56" t="s">
        <v>11431</v>
      </c>
      <c r="H3393" s="56">
        <v>400210</v>
      </c>
      <c r="I3393" s="56" t="s">
        <v>11448</v>
      </c>
      <c r="J3393" s="56" t="s">
        <v>10111</v>
      </c>
      <c r="K3393" s="56" t="s">
        <v>7723</v>
      </c>
      <c r="L3393" s="56" t="s">
        <v>7138</v>
      </c>
      <c r="M3393" s="73">
        <v>35917</v>
      </c>
      <c r="N3393" s="56"/>
      <c r="O3393" s="56"/>
      <c r="P3393" s="56" t="s">
        <v>7716</v>
      </c>
      <c r="Q3393" s="56"/>
      <c r="R3393" s="56" t="s">
        <v>70</v>
      </c>
      <c r="S3393" s="56" t="s">
        <v>11415</v>
      </c>
      <c r="T3393" s="56" t="s">
        <v>7138</v>
      </c>
      <c r="U3393" s="57">
        <v>11913</v>
      </c>
      <c r="V3393" s="57">
        <v>-11912</v>
      </c>
      <c r="W3393" s="57">
        <v>1</v>
      </c>
      <c r="X3393" s="57">
        <v>0</v>
      </c>
      <c r="Y3393" s="73">
        <v>35916</v>
      </c>
      <c r="Z3393" s="57">
        <v>0</v>
      </c>
      <c r="AA3393" s="57">
        <v>0</v>
      </c>
      <c r="AB3393" s="57">
        <v>1</v>
      </c>
      <c r="AC3393" s="57">
        <v>0</v>
      </c>
      <c r="AD3393" s="56" t="s">
        <v>9255</v>
      </c>
      <c r="AE3393" s="57">
        <v>0</v>
      </c>
      <c r="AF3393" s="57">
        <v>0</v>
      </c>
      <c r="AG3393" s="57">
        <v>0</v>
      </c>
      <c r="AI3393"/>
      <c r="AJ3393"/>
    </row>
    <row r="3394" spans="1:36">
      <c r="A3394" s="56" t="s">
        <v>50</v>
      </c>
      <c r="B3394" s="56" t="s">
        <v>11417</v>
      </c>
      <c r="C3394" s="56">
        <v>2101010130</v>
      </c>
      <c r="D3394" s="56" t="s">
        <v>40</v>
      </c>
      <c r="E3394" s="56">
        <v>2101020140</v>
      </c>
      <c r="F3394" s="56">
        <v>5401010140</v>
      </c>
      <c r="G3394" s="56" t="s">
        <v>11431</v>
      </c>
      <c r="H3394" s="56">
        <v>400210</v>
      </c>
      <c r="I3394" s="56" t="s">
        <v>11448</v>
      </c>
      <c r="J3394" s="56" t="s">
        <v>10112</v>
      </c>
      <c r="K3394" s="56" t="s">
        <v>7724</v>
      </c>
      <c r="L3394" s="56" t="s">
        <v>7138</v>
      </c>
      <c r="M3394" s="73">
        <v>35880</v>
      </c>
      <c r="N3394" s="56"/>
      <c r="O3394" s="56"/>
      <c r="P3394" s="56" t="s">
        <v>7716</v>
      </c>
      <c r="Q3394" s="56"/>
      <c r="R3394" s="56" t="s">
        <v>70</v>
      </c>
      <c r="S3394" s="56" t="s">
        <v>11415</v>
      </c>
      <c r="T3394" s="56" t="s">
        <v>7138</v>
      </c>
      <c r="U3394" s="57">
        <v>12750</v>
      </c>
      <c r="V3394" s="57">
        <v>-12749</v>
      </c>
      <c r="W3394" s="57">
        <v>1</v>
      </c>
      <c r="X3394" s="57">
        <v>0</v>
      </c>
      <c r="Y3394" s="73">
        <v>35855</v>
      </c>
      <c r="Z3394" s="57">
        <v>0</v>
      </c>
      <c r="AA3394" s="57">
        <v>0</v>
      </c>
      <c r="AB3394" s="57">
        <v>1</v>
      </c>
      <c r="AC3394" s="57">
        <v>0</v>
      </c>
      <c r="AD3394" s="56" t="s">
        <v>9255</v>
      </c>
      <c r="AE3394" s="57">
        <v>0</v>
      </c>
      <c r="AF3394" s="57">
        <v>0</v>
      </c>
      <c r="AG3394" s="57">
        <v>0</v>
      </c>
      <c r="AI3394"/>
      <c r="AJ3394"/>
    </row>
    <row r="3395" spans="1:36">
      <c r="A3395" s="56" t="s">
        <v>50</v>
      </c>
      <c r="B3395" s="56" t="s">
        <v>11417</v>
      </c>
      <c r="C3395" s="56">
        <v>2101010130</v>
      </c>
      <c r="D3395" s="56" t="s">
        <v>40</v>
      </c>
      <c r="E3395" s="56">
        <v>2101020140</v>
      </c>
      <c r="F3395" s="56">
        <v>5401010140</v>
      </c>
      <c r="G3395" s="56" t="s">
        <v>11431</v>
      </c>
      <c r="H3395" s="56">
        <v>400210</v>
      </c>
      <c r="I3395" s="56" t="s">
        <v>11448</v>
      </c>
      <c r="J3395" s="56" t="s">
        <v>10113</v>
      </c>
      <c r="K3395" s="56" t="s">
        <v>7725</v>
      </c>
      <c r="L3395" s="56" t="s">
        <v>7138</v>
      </c>
      <c r="M3395" s="73">
        <v>35934</v>
      </c>
      <c r="N3395" s="56"/>
      <c r="O3395" s="56"/>
      <c r="P3395" s="56" t="s">
        <v>7716</v>
      </c>
      <c r="Q3395" s="56"/>
      <c r="R3395" s="56" t="s">
        <v>70</v>
      </c>
      <c r="S3395" s="56" t="s">
        <v>11415</v>
      </c>
      <c r="T3395" s="56" t="s">
        <v>7138</v>
      </c>
      <c r="U3395" s="57">
        <v>21028</v>
      </c>
      <c r="V3395" s="57">
        <v>-21027</v>
      </c>
      <c r="W3395" s="57">
        <v>1</v>
      </c>
      <c r="X3395" s="57">
        <v>0</v>
      </c>
      <c r="Y3395" s="73">
        <v>35916</v>
      </c>
      <c r="Z3395" s="57">
        <v>0</v>
      </c>
      <c r="AA3395" s="57">
        <v>0</v>
      </c>
      <c r="AB3395" s="57">
        <v>1</v>
      </c>
      <c r="AC3395" s="57">
        <v>0</v>
      </c>
      <c r="AD3395" s="56" t="s">
        <v>9255</v>
      </c>
      <c r="AE3395" s="57">
        <v>0</v>
      </c>
      <c r="AF3395" s="57">
        <v>0</v>
      </c>
      <c r="AG3395" s="57">
        <v>0</v>
      </c>
      <c r="AI3395"/>
      <c r="AJ3395"/>
    </row>
    <row r="3396" spans="1:36">
      <c r="A3396" s="56" t="s">
        <v>50</v>
      </c>
      <c r="B3396" s="56" t="s">
        <v>11417</v>
      </c>
      <c r="C3396" s="56">
        <v>2101010130</v>
      </c>
      <c r="D3396" s="56" t="s">
        <v>40</v>
      </c>
      <c r="E3396" s="56">
        <v>2101020140</v>
      </c>
      <c r="F3396" s="56">
        <v>5401010140</v>
      </c>
      <c r="G3396" s="56" t="s">
        <v>11431</v>
      </c>
      <c r="H3396" s="56">
        <v>400210</v>
      </c>
      <c r="I3396" s="56" t="s">
        <v>11448</v>
      </c>
      <c r="J3396" s="56" t="s">
        <v>10114</v>
      </c>
      <c r="K3396" s="56" t="s">
        <v>7726</v>
      </c>
      <c r="L3396" s="56" t="s">
        <v>7138</v>
      </c>
      <c r="M3396" s="73">
        <v>35820</v>
      </c>
      <c r="N3396" s="56"/>
      <c r="O3396" s="56"/>
      <c r="P3396" s="56" t="s">
        <v>7716</v>
      </c>
      <c r="Q3396" s="56"/>
      <c r="R3396" s="56" t="s">
        <v>70</v>
      </c>
      <c r="S3396" s="56" t="s">
        <v>11415</v>
      </c>
      <c r="T3396" s="56" t="s">
        <v>7138</v>
      </c>
      <c r="U3396" s="57">
        <v>6800</v>
      </c>
      <c r="V3396" s="57">
        <v>-6799</v>
      </c>
      <c r="W3396" s="57">
        <v>1</v>
      </c>
      <c r="X3396" s="57">
        <v>0</v>
      </c>
      <c r="Y3396" s="73">
        <v>35796</v>
      </c>
      <c r="Z3396" s="57">
        <v>0</v>
      </c>
      <c r="AA3396" s="57">
        <v>0</v>
      </c>
      <c r="AB3396" s="57">
        <v>1</v>
      </c>
      <c r="AC3396" s="57">
        <v>0</v>
      </c>
      <c r="AD3396" s="56" t="s">
        <v>9255</v>
      </c>
      <c r="AE3396" s="57">
        <v>0</v>
      </c>
      <c r="AF3396" s="57">
        <v>0</v>
      </c>
      <c r="AG3396" s="57">
        <v>0</v>
      </c>
      <c r="AI3396"/>
      <c r="AJ3396"/>
    </row>
    <row r="3397" spans="1:36">
      <c r="A3397" s="56" t="s">
        <v>50</v>
      </c>
      <c r="B3397" s="56" t="s">
        <v>11417</v>
      </c>
      <c r="C3397" s="56">
        <v>2101010130</v>
      </c>
      <c r="D3397" s="56" t="s">
        <v>40</v>
      </c>
      <c r="E3397" s="56">
        <v>2101020140</v>
      </c>
      <c r="F3397" s="56">
        <v>5401010140</v>
      </c>
      <c r="G3397" s="56" t="s">
        <v>11431</v>
      </c>
      <c r="H3397" s="56">
        <v>400210</v>
      </c>
      <c r="I3397" s="56" t="s">
        <v>11448</v>
      </c>
      <c r="J3397" s="56" t="s">
        <v>10115</v>
      </c>
      <c r="K3397" s="56" t="s">
        <v>7727</v>
      </c>
      <c r="L3397" s="56" t="s">
        <v>7138</v>
      </c>
      <c r="M3397" s="73">
        <v>35839</v>
      </c>
      <c r="N3397" s="56"/>
      <c r="O3397" s="56"/>
      <c r="P3397" s="56" t="s">
        <v>7716</v>
      </c>
      <c r="Q3397" s="56"/>
      <c r="R3397" s="56" t="s">
        <v>70</v>
      </c>
      <c r="S3397" s="56" t="s">
        <v>11415</v>
      </c>
      <c r="T3397" s="56" t="s">
        <v>7138</v>
      </c>
      <c r="U3397" s="57">
        <v>6832</v>
      </c>
      <c r="V3397" s="57">
        <v>-6831</v>
      </c>
      <c r="W3397" s="57">
        <v>1</v>
      </c>
      <c r="X3397" s="57">
        <v>0</v>
      </c>
      <c r="Y3397" s="73">
        <v>35827</v>
      </c>
      <c r="Z3397" s="57">
        <v>0</v>
      </c>
      <c r="AA3397" s="57">
        <v>0</v>
      </c>
      <c r="AB3397" s="57">
        <v>1</v>
      </c>
      <c r="AC3397" s="57">
        <v>0</v>
      </c>
      <c r="AD3397" s="56" t="s">
        <v>9255</v>
      </c>
      <c r="AE3397" s="57">
        <v>0</v>
      </c>
      <c r="AF3397" s="57">
        <v>0</v>
      </c>
      <c r="AG3397" s="57">
        <v>0</v>
      </c>
      <c r="AI3397"/>
      <c r="AJ3397"/>
    </row>
    <row r="3398" spans="1:36">
      <c r="A3398" s="56" t="s">
        <v>50</v>
      </c>
      <c r="B3398" s="56" t="s">
        <v>11417</v>
      </c>
      <c r="C3398" s="56">
        <v>2101010130</v>
      </c>
      <c r="D3398" s="56" t="s">
        <v>40</v>
      </c>
      <c r="E3398" s="56">
        <v>2101020140</v>
      </c>
      <c r="F3398" s="56">
        <v>5401010140</v>
      </c>
      <c r="G3398" s="56" t="s">
        <v>11431</v>
      </c>
      <c r="H3398" s="56">
        <v>400210</v>
      </c>
      <c r="I3398" s="56" t="s">
        <v>11448</v>
      </c>
      <c r="J3398" s="56" t="s">
        <v>10116</v>
      </c>
      <c r="K3398" s="56" t="s">
        <v>7728</v>
      </c>
      <c r="L3398" s="56" t="s">
        <v>7138</v>
      </c>
      <c r="M3398" s="73">
        <v>36041</v>
      </c>
      <c r="N3398" s="56"/>
      <c r="O3398" s="56"/>
      <c r="P3398" s="56" t="s">
        <v>7716</v>
      </c>
      <c r="Q3398" s="56"/>
      <c r="R3398" s="56" t="s">
        <v>70</v>
      </c>
      <c r="S3398" s="56" t="s">
        <v>11415</v>
      </c>
      <c r="T3398" s="56" t="s">
        <v>7138</v>
      </c>
      <c r="U3398" s="57">
        <v>7400</v>
      </c>
      <c r="V3398" s="57">
        <v>-7399</v>
      </c>
      <c r="W3398" s="57">
        <v>1</v>
      </c>
      <c r="X3398" s="57">
        <v>0</v>
      </c>
      <c r="Y3398" s="73">
        <v>36039</v>
      </c>
      <c r="Z3398" s="57">
        <v>0</v>
      </c>
      <c r="AA3398" s="57">
        <v>0</v>
      </c>
      <c r="AB3398" s="57">
        <v>1</v>
      </c>
      <c r="AC3398" s="57">
        <v>0</v>
      </c>
      <c r="AD3398" s="56" t="s">
        <v>9255</v>
      </c>
      <c r="AE3398" s="57">
        <v>0</v>
      </c>
      <c r="AF3398" s="57">
        <v>0</v>
      </c>
      <c r="AG3398" s="57">
        <v>0</v>
      </c>
      <c r="AI3398"/>
      <c r="AJ3398"/>
    </row>
    <row r="3399" spans="1:36">
      <c r="A3399" s="56" t="s">
        <v>50</v>
      </c>
      <c r="B3399" s="56" t="s">
        <v>11417</v>
      </c>
      <c r="C3399" s="56">
        <v>2101010130</v>
      </c>
      <c r="D3399" s="56" t="s">
        <v>40</v>
      </c>
      <c r="E3399" s="56">
        <v>2101020140</v>
      </c>
      <c r="F3399" s="56">
        <v>5401010140</v>
      </c>
      <c r="G3399" s="56" t="s">
        <v>11431</v>
      </c>
      <c r="H3399" s="56">
        <v>400210</v>
      </c>
      <c r="I3399" s="56" t="s">
        <v>11448</v>
      </c>
      <c r="J3399" s="56" t="s">
        <v>10117</v>
      </c>
      <c r="K3399" s="56" t="s">
        <v>7729</v>
      </c>
      <c r="L3399" s="56" t="s">
        <v>7138</v>
      </c>
      <c r="M3399" s="73">
        <v>35840</v>
      </c>
      <c r="N3399" s="56"/>
      <c r="O3399" s="56"/>
      <c r="P3399" s="56" t="s">
        <v>7716</v>
      </c>
      <c r="Q3399" s="56"/>
      <c r="R3399" s="56" t="s">
        <v>70</v>
      </c>
      <c r="S3399" s="56" t="s">
        <v>11415</v>
      </c>
      <c r="T3399" s="56" t="s">
        <v>7138</v>
      </c>
      <c r="U3399" s="57">
        <v>5518</v>
      </c>
      <c r="V3399" s="57">
        <v>-5517</v>
      </c>
      <c r="W3399" s="57">
        <v>1</v>
      </c>
      <c r="X3399" s="57">
        <v>0</v>
      </c>
      <c r="Y3399" s="73">
        <v>35827</v>
      </c>
      <c r="Z3399" s="57">
        <v>0</v>
      </c>
      <c r="AA3399" s="57">
        <v>0</v>
      </c>
      <c r="AB3399" s="57">
        <v>1</v>
      </c>
      <c r="AC3399" s="57">
        <v>0</v>
      </c>
      <c r="AD3399" s="56" t="s">
        <v>9255</v>
      </c>
      <c r="AE3399" s="57">
        <v>0</v>
      </c>
      <c r="AF3399" s="57">
        <v>0</v>
      </c>
      <c r="AG3399" s="57">
        <v>0</v>
      </c>
      <c r="AI3399"/>
      <c r="AJ3399"/>
    </row>
    <row r="3400" spans="1:36">
      <c r="A3400" s="56" t="s">
        <v>50</v>
      </c>
      <c r="B3400" s="56" t="s">
        <v>11417</v>
      </c>
      <c r="C3400" s="56">
        <v>2101010130</v>
      </c>
      <c r="D3400" s="56" t="s">
        <v>40</v>
      </c>
      <c r="E3400" s="56">
        <v>2101020140</v>
      </c>
      <c r="F3400" s="56">
        <v>5401010140</v>
      </c>
      <c r="G3400" s="56" t="s">
        <v>11431</v>
      </c>
      <c r="H3400" s="56">
        <v>400210</v>
      </c>
      <c r="I3400" s="56" t="s">
        <v>11448</v>
      </c>
      <c r="J3400" s="56" t="s">
        <v>10118</v>
      </c>
      <c r="K3400" s="56" t="s">
        <v>7284</v>
      </c>
      <c r="L3400" s="56" t="s">
        <v>7138</v>
      </c>
      <c r="M3400" s="73">
        <v>35880</v>
      </c>
      <c r="N3400" s="56"/>
      <c r="O3400" s="56"/>
      <c r="P3400" s="56" t="s">
        <v>7716</v>
      </c>
      <c r="Q3400" s="56"/>
      <c r="R3400" s="56" t="s">
        <v>70</v>
      </c>
      <c r="S3400" s="56" t="s">
        <v>11415</v>
      </c>
      <c r="T3400" s="56" t="s">
        <v>7138</v>
      </c>
      <c r="U3400" s="57">
        <v>6525</v>
      </c>
      <c r="V3400" s="57">
        <v>-6524</v>
      </c>
      <c r="W3400" s="57">
        <v>1</v>
      </c>
      <c r="X3400" s="57">
        <v>0</v>
      </c>
      <c r="Y3400" s="73">
        <v>35855</v>
      </c>
      <c r="Z3400" s="57">
        <v>0</v>
      </c>
      <c r="AA3400" s="57">
        <v>0</v>
      </c>
      <c r="AB3400" s="57">
        <v>1</v>
      </c>
      <c r="AC3400" s="57">
        <v>0</v>
      </c>
      <c r="AD3400" s="56" t="s">
        <v>9255</v>
      </c>
      <c r="AE3400" s="57">
        <v>0</v>
      </c>
      <c r="AF3400" s="57">
        <v>0</v>
      </c>
      <c r="AG3400" s="57">
        <v>0</v>
      </c>
      <c r="AI3400"/>
      <c r="AJ3400"/>
    </row>
    <row r="3401" spans="1:36">
      <c r="A3401" s="56" t="s">
        <v>50</v>
      </c>
      <c r="B3401" s="56" t="s">
        <v>11417</v>
      </c>
      <c r="C3401" s="56">
        <v>2101010130</v>
      </c>
      <c r="D3401" s="56" t="s">
        <v>40</v>
      </c>
      <c r="E3401" s="56">
        <v>2101020140</v>
      </c>
      <c r="F3401" s="56">
        <v>5401010140</v>
      </c>
      <c r="G3401" s="56" t="s">
        <v>11431</v>
      </c>
      <c r="H3401" s="56">
        <v>400210</v>
      </c>
      <c r="I3401" s="56" t="s">
        <v>11448</v>
      </c>
      <c r="J3401" s="56" t="s">
        <v>10119</v>
      </c>
      <c r="K3401" s="56" t="s">
        <v>7730</v>
      </c>
      <c r="L3401" s="56" t="s">
        <v>7138</v>
      </c>
      <c r="M3401" s="73">
        <v>35880</v>
      </c>
      <c r="N3401" s="56"/>
      <c r="O3401" s="56"/>
      <c r="P3401" s="56" t="s">
        <v>7716</v>
      </c>
      <c r="Q3401" s="56"/>
      <c r="R3401" s="56" t="s">
        <v>70</v>
      </c>
      <c r="S3401" s="56" t="s">
        <v>11415</v>
      </c>
      <c r="T3401" s="56" t="s">
        <v>7138</v>
      </c>
      <c r="U3401" s="57">
        <v>6325</v>
      </c>
      <c r="V3401" s="57">
        <v>-6324</v>
      </c>
      <c r="W3401" s="57">
        <v>1</v>
      </c>
      <c r="X3401" s="57">
        <v>0</v>
      </c>
      <c r="Y3401" s="73">
        <v>35855</v>
      </c>
      <c r="Z3401" s="57">
        <v>0</v>
      </c>
      <c r="AA3401" s="57">
        <v>0</v>
      </c>
      <c r="AB3401" s="57">
        <v>1</v>
      </c>
      <c r="AC3401" s="57">
        <v>0</v>
      </c>
      <c r="AD3401" s="56" t="s">
        <v>9255</v>
      </c>
      <c r="AE3401" s="57">
        <v>0</v>
      </c>
      <c r="AF3401" s="57">
        <v>0</v>
      </c>
      <c r="AG3401" s="57">
        <v>0</v>
      </c>
      <c r="AI3401"/>
      <c r="AJ3401"/>
    </row>
    <row r="3402" spans="1:36">
      <c r="A3402" s="56" t="s">
        <v>50</v>
      </c>
      <c r="B3402" s="56" t="s">
        <v>11417</v>
      </c>
      <c r="C3402" s="56">
        <v>2101010130</v>
      </c>
      <c r="D3402" s="56" t="s">
        <v>40</v>
      </c>
      <c r="E3402" s="56">
        <v>2101020140</v>
      </c>
      <c r="F3402" s="56">
        <v>5401010140</v>
      </c>
      <c r="G3402" s="56" t="s">
        <v>11431</v>
      </c>
      <c r="H3402" s="56">
        <v>400210</v>
      </c>
      <c r="I3402" s="56" t="s">
        <v>11448</v>
      </c>
      <c r="J3402" s="56" t="s">
        <v>10120</v>
      </c>
      <c r="K3402" s="56" t="s">
        <v>7731</v>
      </c>
      <c r="L3402" s="56" t="s">
        <v>7138</v>
      </c>
      <c r="M3402" s="73">
        <v>36104</v>
      </c>
      <c r="N3402" s="56"/>
      <c r="O3402" s="56"/>
      <c r="P3402" s="56" t="s">
        <v>7716</v>
      </c>
      <c r="Q3402" s="56"/>
      <c r="R3402" s="56" t="s">
        <v>70</v>
      </c>
      <c r="S3402" s="56" t="s">
        <v>11415</v>
      </c>
      <c r="T3402" s="56" t="s">
        <v>7138</v>
      </c>
      <c r="U3402" s="57">
        <v>7600</v>
      </c>
      <c r="V3402" s="57">
        <v>-7599</v>
      </c>
      <c r="W3402" s="57">
        <v>1</v>
      </c>
      <c r="X3402" s="57">
        <v>0</v>
      </c>
      <c r="Y3402" s="73">
        <v>36100</v>
      </c>
      <c r="Z3402" s="57">
        <v>0</v>
      </c>
      <c r="AA3402" s="57">
        <v>0</v>
      </c>
      <c r="AB3402" s="57">
        <v>1</v>
      </c>
      <c r="AC3402" s="57">
        <v>0</v>
      </c>
      <c r="AD3402" s="56" t="s">
        <v>9255</v>
      </c>
      <c r="AE3402" s="57">
        <v>0</v>
      </c>
      <c r="AF3402" s="57">
        <v>0</v>
      </c>
      <c r="AG3402" s="57">
        <v>0</v>
      </c>
      <c r="AI3402"/>
      <c r="AJ3402"/>
    </row>
    <row r="3403" spans="1:36">
      <c r="A3403" s="56" t="s">
        <v>50</v>
      </c>
      <c r="B3403" s="56" t="s">
        <v>11417</v>
      </c>
      <c r="C3403" s="56">
        <v>2101010130</v>
      </c>
      <c r="D3403" s="56" t="s">
        <v>40</v>
      </c>
      <c r="E3403" s="56">
        <v>2101020140</v>
      </c>
      <c r="F3403" s="56">
        <v>5401010140</v>
      </c>
      <c r="G3403" s="56" t="s">
        <v>11431</v>
      </c>
      <c r="H3403" s="56">
        <v>400210</v>
      </c>
      <c r="I3403" s="56" t="s">
        <v>11448</v>
      </c>
      <c r="J3403" s="56" t="s">
        <v>10121</v>
      </c>
      <c r="K3403" s="56" t="s">
        <v>7732</v>
      </c>
      <c r="L3403" s="56" t="s">
        <v>7138</v>
      </c>
      <c r="M3403" s="73">
        <v>35964</v>
      </c>
      <c r="N3403" s="56"/>
      <c r="O3403" s="56"/>
      <c r="P3403" s="56" t="s">
        <v>7716</v>
      </c>
      <c r="Q3403" s="56"/>
      <c r="R3403" s="56" t="s">
        <v>70</v>
      </c>
      <c r="S3403" s="56" t="s">
        <v>11415</v>
      </c>
      <c r="T3403" s="56" t="s">
        <v>7138</v>
      </c>
      <c r="U3403" s="57">
        <v>14450</v>
      </c>
      <c r="V3403" s="57">
        <v>-14449</v>
      </c>
      <c r="W3403" s="57">
        <v>1</v>
      </c>
      <c r="X3403" s="57">
        <v>0</v>
      </c>
      <c r="Y3403" s="73">
        <v>35947</v>
      </c>
      <c r="Z3403" s="57">
        <v>0</v>
      </c>
      <c r="AA3403" s="57">
        <v>0</v>
      </c>
      <c r="AB3403" s="57">
        <v>1</v>
      </c>
      <c r="AC3403" s="57">
        <v>0</v>
      </c>
      <c r="AD3403" s="56" t="s">
        <v>9255</v>
      </c>
      <c r="AE3403" s="57">
        <v>0</v>
      </c>
      <c r="AF3403" s="57">
        <v>0</v>
      </c>
      <c r="AG3403" s="57">
        <v>0</v>
      </c>
      <c r="AI3403"/>
      <c r="AJ3403"/>
    </row>
    <row r="3404" spans="1:36">
      <c r="A3404" s="56" t="s">
        <v>50</v>
      </c>
      <c r="B3404" s="56" t="s">
        <v>11417</v>
      </c>
      <c r="C3404" s="56">
        <v>2101010130</v>
      </c>
      <c r="D3404" s="56" t="s">
        <v>40</v>
      </c>
      <c r="E3404" s="56">
        <v>2101020140</v>
      </c>
      <c r="F3404" s="56">
        <v>5401010140</v>
      </c>
      <c r="G3404" s="56" t="s">
        <v>11431</v>
      </c>
      <c r="H3404" s="56">
        <v>400210</v>
      </c>
      <c r="I3404" s="56" t="s">
        <v>11448</v>
      </c>
      <c r="J3404" s="56" t="s">
        <v>10122</v>
      </c>
      <c r="K3404" s="56" t="s">
        <v>7733</v>
      </c>
      <c r="L3404" s="56" t="s">
        <v>7138</v>
      </c>
      <c r="M3404" s="73">
        <v>35921</v>
      </c>
      <c r="N3404" s="56"/>
      <c r="O3404" s="56"/>
      <c r="P3404" s="56" t="s">
        <v>7716</v>
      </c>
      <c r="Q3404" s="56"/>
      <c r="R3404" s="56" t="s">
        <v>70</v>
      </c>
      <c r="S3404" s="56" t="s">
        <v>11415</v>
      </c>
      <c r="T3404" s="56" t="s">
        <v>7138</v>
      </c>
      <c r="U3404" s="57">
        <v>15450</v>
      </c>
      <c r="V3404" s="57">
        <v>-15449</v>
      </c>
      <c r="W3404" s="57">
        <v>1</v>
      </c>
      <c r="X3404" s="57">
        <v>0</v>
      </c>
      <c r="Y3404" s="73">
        <v>35916</v>
      </c>
      <c r="Z3404" s="57">
        <v>0</v>
      </c>
      <c r="AA3404" s="57">
        <v>0</v>
      </c>
      <c r="AB3404" s="57">
        <v>1</v>
      </c>
      <c r="AC3404" s="57">
        <v>0</v>
      </c>
      <c r="AD3404" s="56" t="s">
        <v>9255</v>
      </c>
      <c r="AE3404" s="57">
        <v>0</v>
      </c>
      <c r="AF3404" s="57">
        <v>0</v>
      </c>
      <c r="AG3404" s="57">
        <v>0</v>
      </c>
      <c r="AI3404"/>
      <c r="AJ3404"/>
    </row>
    <row r="3405" spans="1:36">
      <c r="A3405" s="56" t="s">
        <v>50</v>
      </c>
      <c r="B3405" s="56" t="s">
        <v>11417</v>
      </c>
      <c r="C3405" s="56">
        <v>2101010130</v>
      </c>
      <c r="D3405" s="56" t="s">
        <v>40</v>
      </c>
      <c r="E3405" s="56">
        <v>2101020140</v>
      </c>
      <c r="F3405" s="56">
        <v>5401010140</v>
      </c>
      <c r="G3405" s="56" t="s">
        <v>11431</v>
      </c>
      <c r="H3405" s="56">
        <v>400210</v>
      </c>
      <c r="I3405" s="56" t="s">
        <v>11448</v>
      </c>
      <c r="J3405" s="56" t="s">
        <v>10123</v>
      </c>
      <c r="K3405" s="56" t="s">
        <v>7734</v>
      </c>
      <c r="L3405" s="56" t="s">
        <v>7138</v>
      </c>
      <c r="M3405" s="73">
        <v>36105</v>
      </c>
      <c r="N3405" s="56"/>
      <c r="O3405" s="56"/>
      <c r="P3405" s="56" t="s">
        <v>7716</v>
      </c>
      <c r="Q3405" s="56"/>
      <c r="R3405" s="56" t="s">
        <v>70</v>
      </c>
      <c r="S3405" s="56" t="s">
        <v>11415</v>
      </c>
      <c r="T3405" s="56" t="s">
        <v>7138</v>
      </c>
      <c r="U3405" s="57">
        <v>14680</v>
      </c>
      <c r="V3405" s="57">
        <v>-14679</v>
      </c>
      <c r="W3405" s="57">
        <v>1</v>
      </c>
      <c r="X3405" s="57">
        <v>0</v>
      </c>
      <c r="Y3405" s="73">
        <v>36100</v>
      </c>
      <c r="Z3405" s="57">
        <v>0</v>
      </c>
      <c r="AA3405" s="57">
        <v>0</v>
      </c>
      <c r="AB3405" s="57">
        <v>1</v>
      </c>
      <c r="AC3405" s="57">
        <v>0</v>
      </c>
      <c r="AD3405" s="56" t="s">
        <v>9255</v>
      </c>
      <c r="AE3405" s="57">
        <v>0</v>
      </c>
      <c r="AF3405" s="57">
        <v>0</v>
      </c>
      <c r="AG3405" s="57">
        <v>0</v>
      </c>
      <c r="AI3405"/>
      <c r="AJ3405"/>
    </row>
    <row r="3406" spans="1:36">
      <c r="A3406" s="56" t="s">
        <v>50</v>
      </c>
      <c r="B3406" s="56" t="s">
        <v>11417</v>
      </c>
      <c r="C3406" s="56">
        <v>2101010130</v>
      </c>
      <c r="D3406" s="56" t="s">
        <v>40</v>
      </c>
      <c r="E3406" s="56">
        <v>2101020140</v>
      </c>
      <c r="F3406" s="56">
        <v>5401010140</v>
      </c>
      <c r="G3406" s="56" t="s">
        <v>11431</v>
      </c>
      <c r="H3406" s="56">
        <v>400210</v>
      </c>
      <c r="I3406" s="56" t="s">
        <v>11448</v>
      </c>
      <c r="J3406" s="56" t="s">
        <v>10124</v>
      </c>
      <c r="K3406" s="56" t="s">
        <v>7284</v>
      </c>
      <c r="L3406" s="56" t="s">
        <v>7138</v>
      </c>
      <c r="M3406" s="73">
        <v>36105</v>
      </c>
      <c r="N3406" s="56"/>
      <c r="O3406" s="56"/>
      <c r="P3406" s="56" t="s">
        <v>7716</v>
      </c>
      <c r="Q3406" s="56"/>
      <c r="R3406" s="56" t="s">
        <v>70</v>
      </c>
      <c r="S3406" s="56" t="s">
        <v>11415</v>
      </c>
      <c r="T3406" s="56" t="s">
        <v>7138</v>
      </c>
      <c r="U3406" s="57">
        <v>6525</v>
      </c>
      <c r="V3406" s="57">
        <v>-6524</v>
      </c>
      <c r="W3406" s="57">
        <v>1</v>
      </c>
      <c r="X3406" s="57">
        <v>0</v>
      </c>
      <c r="Y3406" s="73">
        <v>36100</v>
      </c>
      <c r="Z3406" s="57">
        <v>0</v>
      </c>
      <c r="AA3406" s="57">
        <v>0</v>
      </c>
      <c r="AB3406" s="57">
        <v>1</v>
      </c>
      <c r="AC3406" s="57">
        <v>0</v>
      </c>
      <c r="AD3406" s="56" t="s">
        <v>9255</v>
      </c>
      <c r="AE3406" s="57">
        <v>0</v>
      </c>
      <c r="AF3406" s="57">
        <v>0</v>
      </c>
      <c r="AG3406" s="57">
        <v>0</v>
      </c>
      <c r="AI3406"/>
      <c r="AJ3406"/>
    </row>
    <row r="3407" spans="1:36">
      <c r="A3407" s="56" t="s">
        <v>50</v>
      </c>
      <c r="B3407" s="56" t="s">
        <v>11417</v>
      </c>
      <c r="C3407" s="56">
        <v>2101010130</v>
      </c>
      <c r="D3407" s="56" t="s">
        <v>40</v>
      </c>
      <c r="E3407" s="56">
        <v>2101020140</v>
      </c>
      <c r="F3407" s="56">
        <v>5401010140</v>
      </c>
      <c r="G3407" s="56" t="s">
        <v>11431</v>
      </c>
      <c r="H3407" s="56">
        <v>400210</v>
      </c>
      <c r="I3407" s="56" t="s">
        <v>11448</v>
      </c>
      <c r="J3407" s="56" t="s">
        <v>10125</v>
      </c>
      <c r="K3407" s="56" t="s">
        <v>7735</v>
      </c>
      <c r="L3407" s="56" t="s">
        <v>7138</v>
      </c>
      <c r="M3407" s="73">
        <v>35123</v>
      </c>
      <c r="N3407" s="56"/>
      <c r="O3407" s="56"/>
      <c r="P3407" s="56" t="s">
        <v>7716</v>
      </c>
      <c r="Q3407" s="56"/>
      <c r="R3407" s="56" t="s">
        <v>70</v>
      </c>
      <c r="S3407" s="56" t="s">
        <v>11415</v>
      </c>
      <c r="T3407" s="56" t="s">
        <v>7138</v>
      </c>
      <c r="U3407" s="57">
        <v>6550</v>
      </c>
      <c r="V3407" s="57">
        <v>-6549</v>
      </c>
      <c r="W3407" s="57">
        <v>1</v>
      </c>
      <c r="X3407" s="57">
        <v>0</v>
      </c>
      <c r="Y3407" s="73">
        <v>35096</v>
      </c>
      <c r="Z3407" s="57">
        <v>0</v>
      </c>
      <c r="AA3407" s="57">
        <v>0</v>
      </c>
      <c r="AB3407" s="57">
        <v>1</v>
      </c>
      <c r="AC3407" s="57">
        <v>0</v>
      </c>
      <c r="AD3407" s="56" t="s">
        <v>9255</v>
      </c>
      <c r="AE3407" s="57">
        <v>0</v>
      </c>
      <c r="AF3407" s="57">
        <v>0</v>
      </c>
      <c r="AG3407" s="57">
        <v>0</v>
      </c>
      <c r="AI3407"/>
      <c r="AJ3407"/>
    </row>
    <row r="3408" spans="1:36">
      <c r="A3408" s="56" t="s">
        <v>50</v>
      </c>
      <c r="B3408" s="56" t="s">
        <v>11417</v>
      </c>
      <c r="C3408" s="56">
        <v>2101010130</v>
      </c>
      <c r="D3408" s="56" t="s">
        <v>40</v>
      </c>
      <c r="E3408" s="56">
        <v>2101020140</v>
      </c>
      <c r="F3408" s="56">
        <v>5401010140</v>
      </c>
      <c r="G3408" s="56" t="s">
        <v>11431</v>
      </c>
      <c r="H3408" s="56">
        <v>400210</v>
      </c>
      <c r="I3408" s="56" t="s">
        <v>11448</v>
      </c>
      <c r="J3408" s="56" t="s">
        <v>10126</v>
      </c>
      <c r="K3408" s="56" t="s">
        <v>7736</v>
      </c>
      <c r="L3408" s="56" t="s">
        <v>7138</v>
      </c>
      <c r="M3408" s="73">
        <v>35934</v>
      </c>
      <c r="N3408" s="56"/>
      <c r="O3408" s="56"/>
      <c r="P3408" s="56" t="s">
        <v>7716</v>
      </c>
      <c r="Q3408" s="56"/>
      <c r="R3408" s="56" t="s">
        <v>70</v>
      </c>
      <c r="S3408" s="56" t="s">
        <v>11415</v>
      </c>
      <c r="T3408" s="56" t="s">
        <v>7138</v>
      </c>
      <c r="U3408" s="57">
        <v>10073</v>
      </c>
      <c r="V3408" s="57">
        <v>-10072</v>
      </c>
      <c r="W3408" s="57">
        <v>1</v>
      </c>
      <c r="X3408" s="57">
        <v>0</v>
      </c>
      <c r="Y3408" s="73">
        <v>35916</v>
      </c>
      <c r="Z3408" s="57">
        <v>0</v>
      </c>
      <c r="AA3408" s="57">
        <v>0</v>
      </c>
      <c r="AB3408" s="57">
        <v>1</v>
      </c>
      <c r="AC3408" s="57">
        <v>0</v>
      </c>
      <c r="AD3408" s="56" t="s">
        <v>9255</v>
      </c>
      <c r="AE3408" s="57">
        <v>0</v>
      </c>
      <c r="AF3408" s="57">
        <v>0</v>
      </c>
      <c r="AG3408" s="57">
        <v>0</v>
      </c>
      <c r="AI3408"/>
      <c r="AJ3408"/>
    </row>
    <row r="3409" spans="1:36">
      <c r="A3409" s="56" t="s">
        <v>50</v>
      </c>
      <c r="B3409" s="56" t="s">
        <v>11417</v>
      </c>
      <c r="C3409" s="56">
        <v>2101010130</v>
      </c>
      <c r="D3409" s="56" t="s">
        <v>40</v>
      </c>
      <c r="E3409" s="56">
        <v>2101020140</v>
      </c>
      <c r="F3409" s="56">
        <v>5401010140</v>
      </c>
      <c r="G3409" s="56" t="s">
        <v>11431</v>
      </c>
      <c r="H3409" s="56">
        <v>400210</v>
      </c>
      <c r="I3409" s="56" t="s">
        <v>11448</v>
      </c>
      <c r="J3409" s="56" t="s">
        <v>10127</v>
      </c>
      <c r="K3409" s="56" t="s">
        <v>7737</v>
      </c>
      <c r="L3409" s="56" t="s">
        <v>7138</v>
      </c>
      <c r="M3409" s="73">
        <v>36834</v>
      </c>
      <c r="N3409" s="56"/>
      <c r="O3409" s="56"/>
      <c r="P3409" s="56" t="s">
        <v>7716</v>
      </c>
      <c r="Q3409" s="56"/>
      <c r="R3409" s="56" t="s">
        <v>70</v>
      </c>
      <c r="S3409" s="56" t="s">
        <v>11415</v>
      </c>
      <c r="T3409" s="56" t="s">
        <v>7138</v>
      </c>
      <c r="U3409" s="57">
        <v>3450</v>
      </c>
      <c r="V3409" s="57">
        <v>-3449</v>
      </c>
      <c r="W3409" s="57">
        <v>1</v>
      </c>
      <c r="X3409" s="57">
        <v>0</v>
      </c>
      <c r="Y3409" s="73">
        <v>36831</v>
      </c>
      <c r="Z3409" s="57">
        <v>0</v>
      </c>
      <c r="AA3409" s="57">
        <v>0</v>
      </c>
      <c r="AB3409" s="57">
        <v>1</v>
      </c>
      <c r="AC3409" s="57">
        <v>0</v>
      </c>
      <c r="AD3409" s="56" t="s">
        <v>9255</v>
      </c>
      <c r="AE3409" s="57">
        <v>0</v>
      </c>
      <c r="AF3409" s="57">
        <v>0</v>
      </c>
      <c r="AG3409" s="57">
        <v>0</v>
      </c>
      <c r="AI3409"/>
      <c r="AJ3409"/>
    </row>
    <row r="3410" spans="1:36">
      <c r="A3410" s="56" t="s">
        <v>50</v>
      </c>
      <c r="B3410" s="56" t="s">
        <v>11417</v>
      </c>
      <c r="C3410" s="56">
        <v>2101010130</v>
      </c>
      <c r="D3410" s="56" t="s">
        <v>40</v>
      </c>
      <c r="E3410" s="56">
        <v>2101020140</v>
      </c>
      <c r="F3410" s="56">
        <v>5401010140</v>
      </c>
      <c r="G3410" s="56" t="s">
        <v>11431</v>
      </c>
      <c r="H3410" s="56">
        <v>400210</v>
      </c>
      <c r="I3410" s="56" t="s">
        <v>11448</v>
      </c>
      <c r="J3410" s="56" t="s">
        <v>10128</v>
      </c>
      <c r="K3410" s="56" t="s">
        <v>7738</v>
      </c>
      <c r="L3410" s="56" t="s">
        <v>7138</v>
      </c>
      <c r="M3410" s="73">
        <v>36529</v>
      </c>
      <c r="N3410" s="56"/>
      <c r="O3410" s="56"/>
      <c r="P3410" s="56" t="s">
        <v>7716</v>
      </c>
      <c r="Q3410" s="56"/>
      <c r="R3410" s="56" t="s">
        <v>70</v>
      </c>
      <c r="S3410" s="56" t="s">
        <v>11415</v>
      </c>
      <c r="T3410" s="56" t="s">
        <v>7138</v>
      </c>
      <c r="U3410" s="57">
        <v>4200</v>
      </c>
      <c r="V3410" s="57">
        <v>-4199</v>
      </c>
      <c r="W3410" s="57">
        <v>1</v>
      </c>
      <c r="X3410" s="57">
        <v>0</v>
      </c>
      <c r="Y3410" s="73">
        <v>36526</v>
      </c>
      <c r="Z3410" s="57">
        <v>0</v>
      </c>
      <c r="AA3410" s="57">
        <v>0</v>
      </c>
      <c r="AB3410" s="57">
        <v>1</v>
      </c>
      <c r="AC3410" s="57">
        <v>0</v>
      </c>
      <c r="AD3410" s="56" t="s">
        <v>9255</v>
      </c>
      <c r="AE3410" s="57">
        <v>0</v>
      </c>
      <c r="AF3410" s="57">
        <v>0</v>
      </c>
      <c r="AG3410" s="57">
        <v>0</v>
      </c>
      <c r="AI3410"/>
      <c r="AJ3410"/>
    </row>
    <row r="3411" spans="1:36">
      <c r="A3411" s="56" t="s">
        <v>50</v>
      </c>
      <c r="B3411" s="56" t="s">
        <v>11417</v>
      </c>
      <c r="C3411" s="56">
        <v>2101010130</v>
      </c>
      <c r="D3411" s="56" t="s">
        <v>40</v>
      </c>
      <c r="E3411" s="56">
        <v>2101020140</v>
      </c>
      <c r="F3411" s="56">
        <v>5401010140</v>
      </c>
      <c r="G3411" s="56" t="s">
        <v>11431</v>
      </c>
      <c r="H3411" s="56">
        <v>400210</v>
      </c>
      <c r="I3411" s="56" t="s">
        <v>11448</v>
      </c>
      <c r="J3411" s="56" t="s">
        <v>10129</v>
      </c>
      <c r="K3411" s="56" t="s">
        <v>7360</v>
      </c>
      <c r="L3411" s="56" t="s">
        <v>7138</v>
      </c>
      <c r="M3411" s="73">
        <v>35003</v>
      </c>
      <c r="N3411" s="56"/>
      <c r="O3411" s="56"/>
      <c r="P3411" s="56" t="s">
        <v>7716</v>
      </c>
      <c r="Q3411" s="56"/>
      <c r="R3411" s="56" t="s">
        <v>70</v>
      </c>
      <c r="S3411" s="56" t="s">
        <v>11415</v>
      </c>
      <c r="T3411" s="56" t="s">
        <v>7138</v>
      </c>
      <c r="U3411" s="57">
        <v>25800</v>
      </c>
      <c r="V3411" s="57">
        <v>-25799</v>
      </c>
      <c r="W3411" s="57">
        <v>1</v>
      </c>
      <c r="X3411" s="57">
        <v>0</v>
      </c>
      <c r="Y3411" s="73">
        <v>34973</v>
      </c>
      <c r="Z3411" s="57">
        <v>0</v>
      </c>
      <c r="AA3411" s="57">
        <v>0</v>
      </c>
      <c r="AB3411" s="57">
        <v>1</v>
      </c>
      <c r="AC3411" s="57">
        <v>0</v>
      </c>
      <c r="AD3411" s="56" t="s">
        <v>9255</v>
      </c>
      <c r="AE3411" s="57">
        <v>0</v>
      </c>
      <c r="AF3411" s="57">
        <v>0</v>
      </c>
      <c r="AG3411" s="57">
        <v>0</v>
      </c>
      <c r="AI3411"/>
      <c r="AJ3411"/>
    </row>
    <row r="3412" spans="1:36">
      <c r="A3412" s="56" t="s">
        <v>50</v>
      </c>
      <c r="B3412" s="56" t="s">
        <v>11417</v>
      </c>
      <c r="C3412" s="56">
        <v>2101010130</v>
      </c>
      <c r="D3412" s="56" t="s">
        <v>40</v>
      </c>
      <c r="E3412" s="56">
        <v>2101020140</v>
      </c>
      <c r="F3412" s="56">
        <v>5401010140</v>
      </c>
      <c r="G3412" s="56" t="s">
        <v>11431</v>
      </c>
      <c r="H3412" s="56">
        <v>400210</v>
      </c>
      <c r="I3412" s="56" t="s">
        <v>11448</v>
      </c>
      <c r="J3412" s="56" t="s">
        <v>10130</v>
      </c>
      <c r="K3412" s="56" t="s">
        <v>7739</v>
      </c>
      <c r="L3412" s="56" t="s">
        <v>7138</v>
      </c>
      <c r="M3412" s="73">
        <v>36529</v>
      </c>
      <c r="N3412" s="56"/>
      <c r="O3412" s="56"/>
      <c r="P3412" s="56" t="s">
        <v>7716</v>
      </c>
      <c r="Q3412" s="56"/>
      <c r="R3412" s="56" t="s">
        <v>70</v>
      </c>
      <c r="S3412" s="56" t="s">
        <v>11415</v>
      </c>
      <c r="T3412" s="56" t="s">
        <v>7138</v>
      </c>
      <c r="U3412" s="57">
        <v>30500</v>
      </c>
      <c r="V3412" s="57">
        <v>-30499</v>
      </c>
      <c r="W3412" s="57">
        <v>1</v>
      </c>
      <c r="X3412" s="57">
        <v>0</v>
      </c>
      <c r="Y3412" s="73">
        <v>36526</v>
      </c>
      <c r="Z3412" s="57">
        <v>0</v>
      </c>
      <c r="AA3412" s="57">
        <v>0</v>
      </c>
      <c r="AB3412" s="57">
        <v>1</v>
      </c>
      <c r="AC3412" s="57">
        <v>0</v>
      </c>
      <c r="AD3412" s="56" t="s">
        <v>9255</v>
      </c>
      <c r="AE3412" s="57">
        <v>0</v>
      </c>
      <c r="AF3412" s="57">
        <v>0</v>
      </c>
      <c r="AG3412" s="57">
        <v>0</v>
      </c>
      <c r="AI3412"/>
      <c r="AJ3412"/>
    </row>
    <row r="3413" spans="1:36">
      <c r="A3413" s="56" t="s">
        <v>50</v>
      </c>
      <c r="B3413" s="56" t="s">
        <v>11417</v>
      </c>
      <c r="C3413" s="56">
        <v>2101010130</v>
      </c>
      <c r="D3413" s="56" t="s">
        <v>40</v>
      </c>
      <c r="E3413" s="56">
        <v>2101020140</v>
      </c>
      <c r="F3413" s="56">
        <v>5401010140</v>
      </c>
      <c r="G3413" s="56" t="s">
        <v>11431</v>
      </c>
      <c r="H3413" s="56">
        <v>400210</v>
      </c>
      <c r="I3413" s="56" t="s">
        <v>11448</v>
      </c>
      <c r="J3413" s="56" t="s">
        <v>10131</v>
      </c>
      <c r="K3413" s="56" t="s">
        <v>7740</v>
      </c>
      <c r="L3413" s="56" t="s">
        <v>7138</v>
      </c>
      <c r="M3413" s="73">
        <v>36529</v>
      </c>
      <c r="N3413" s="56"/>
      <c r="O3413" s="56"/>
      <c r="P3413" s="56" t="s">
        <v>7716</v>
      </c>
      <c r="Q3413" s="56"/>
      <c r="R3413" s="56" t="s">
        <v>70</v>
      </c>
      <c r="S3413" s="56" t="s">
        <v>11415</v>
      </c>
      <c r="T3413" s="56" t="s">
        <v>7138</v>
      </c>
      <c r="U3413" s="57">
        <v>5000</v>
      </c>
      <c r="V3413" s="57">
        <v>-4999</v>
      </c>
      <c r="W3413" s="57">
        <v>1</v>
      </c>
      <c r="X3413" s="57">
        <v>0</v>
      </c>
      <c r="Y3413" s="73">
        <v>36526</v>
      </c>
      <c r="Z3413" s="57">
        <v>0</v>
      </c>
      <c r="AA3413" s="57">
        <v>0</v>
      </c>
      <c r="AB3413" s="57">
        <v>1</v>
      </c>
      <c r="AC3413" s="57">
        <v>0</v>
      </c>
      <c r="AD3413" s="56" t="s">
        <v>9255</v>
      </c>
      <c r="AE3413" s="57">
        <v>0</v>
      </c>
      <c r="AF3413" s="57">
        <v>0</v>
      </c>
      <c r="AG3413" s="57">
        <v>0</v>
      </c>
      <c r="AI3413"/>
      <c r="AJ3413"/>
    </row>
    <row r="3414" spans="1:36">
      <c r="A3414" s="56" t="s">
        <v>50</v>
      </c>
      <c r="B3414" s="56" t="s">
        <v>11417</v>
      </c>
      <c r="C3414" s="56">
        <v>2101010130</v>
      </c>
      <c r="D3414" s="56" t="s">
        <v>40</v>
      </c>
      <c r="E3414" s="56">
        <v>2101020140</v>
      </c>
      <c r="F3414" s="56">
        <v>5401010140</v>
      </c>
      <c r="G3414" s="56" t="s">
        <v>11431</v>
      </c>
      <c r="H3414" s="56">
        <v>400210</v>
      </c>
      <c r="I3414" s="56" t="s">
        <v>11448</v>
      </c>
      <c r="J3414" s="56" t="s">
        <v>10132</v>
      </c>
      <c r="K3414" s="56" t="s">
        <v>7741</v>
      </c>
      <c r="L3414" s="56" t="s">
        <v>7138</v>
      </c>
      <c r="M3414" s="73">
        <v>35455</v>
      </c>
      <c r="N3414" s="56"/>
      <c r="O3414" s="56"/>
      <c r="P3414" s="56" t="s">
        <v>7716</v>
      </c>
      <c r="Q3414" s="56"/>
      <c r="R3414" s="56" t="s">
        <v>70</v>
      </c>
      <c r="S3414" s="56" t="s">
        <v>11415</v>
      </c>
      <c r="T3414" s="56" t="s">
        <v>7138</v>
      </c>
      <c r="U3414" s="57">
        <v>2775</v>
      </c>
      <c r="V3414" s="57">
        <v>-2774</v>
      </c>
      <c r="W3414" s="57">
        <v>1</v>
      </c>
      <c r="X3414" s="57">
        <v>0</v>
      </c>
      <c r="Y3414" s="73">
        <v>35431</v>
      </c>
      <c r="Z3414" s="57">
        <v>0</v>
      </c>
      <c r="AA3414" s="57">
        <v>0</v>
      </c>
      <c r="AB3414" s="57">
        <v>1</v>
      </c>
      <c r="AC3414" s="57">
        <v>0</v>
      </c>
      <c r="AD3414" s="56" t="s">
        <v>9255</v>
      </c>
      <c r="AE3414" s="57">
        <v>0</v>
      </c>
      <c r="AF3414" s="57">
        <v>0</v>
      </c>
      <c r="AG3414" s="57">
        <v>0</v>
      </c>
      <c r="AI3414"/>
      <c r="AJ3414"/>
    </row>
    <row r="3415" spans="1:36">
      <c r="A3415" s="56" t="s">
        <v>50</v>
      </c>
      <c r="B3415" s="56" t="s">
        <v>11417</v>
      </c>
      <c r="C3415" s="56">
        <v>2101010130</v>
      </c>
      <c r="D3415" s="56" t="s">
        <v>40</v>
      </c>
      <c r="E3415" s="56">
        <v>2101020140</v>
      </c>
      <c r="F3415" s="56">
        <v>5401010140</v>
      </c>
      <c r="G3415" s="56" t="s">
        <v>11431</v>
      </c>
      <c r="H3415" s="56">
        <v>400210</v>
      </c>
      <c r="I3415" s="56" t="s">
        <v>11448</v>
      </c>
      <c r="J3415" s="56" t="s">
        <v>10133</v>
      </c>
      <c r="K3415" s="56" t="s">
        <v>7742</v>
      </c>
      <c r="L3415" s="56" t="s">
        <v>7138</v>
      </c>
      <c r="M3415" s="73">
        <v>36529</v>
      </c>
      <c r="N3415" s="56"/>
      <c r="O3415" s="56"/>
      <c r="P3415" s="56" t="s">
        <v>7716</v>
      </c>
      <c r="Q3415" s="56"/>
      <c r="R3415" s="56" t="s">
        <v>70</v>
      </c>
      <c r="S3415" s="56" t="s">
        <v>11415</v>
      </c>
      <c r="T3415" s="56" t="s">
        <v>7138</v>
      </c>
      <c r="U3415" s="57">
        <v>2850</v>
      </c>
      <c r="V3415" s="57">
        <v>-2849</v>
      </c>
      <c r="W3415" s="57">
        <v>1</v>
      </c>
      <c r="X3415" s="57">
        <v>0</v>
      </c>
      <c r="Y3415" s="73">
        <v>36526</v>
      </c>
      <c r="Z3415" s="57">
        <v>0</v>
      </c>
      <c r="AA3415" s="57">
        <v>0</v>
      </c>
      <c r="AB3415" s="57">
        <v>1</v>
      </c>
      <c r="AC3415" s="57">
        <v>0</v>
      </c>
      <c r="AD3415" s="56" t="s">
        <v>9255</v>
      </c>
      <c r="AE3415" s="57">
        <v>0</v>
      </c>
      <c r="AF3415" s="57">
        <v>0</v>
      </c>
      <c r="AG3415" s="57">
        <v>0</v>
      </c>
      <c r="AI3415"/>
      <c r="AJ3415"/>
    </row>
    <row r="3416" spans="1:36">
      <c r="A3416" s="56" t="s">
        <v>50</v>
      </c>
      <c r="B3416" s="56" t="s">
        <v>11417</v>
      </c>
      <c r="C3416" s="56">
        <v>2101010130</v>
      </c>
      <c r="D3416" s="56" t="s">
        <v>40</v>
      </c>
      <c r="E3416" s="56">
        <v>2101020140</v>
      </c>
      <c r="F3416" s="56">
        <v>5401010140</v>
      </c>
      <c r="G3416" s="56" t="s">
        <v>11431</v>
      </c>
      <c r="H3416" s="56">
        <v>400210</v>
      </c>
      <c r="I3416" s="56" t="s">
        <v>11448</v>
      </c>
      <c r="J3416" s="56" t="s">
        <v>10134</v>
      </c>
      <c r="K3416" s="56" t="s">
        <v>7743</v>
      </c>
      <c r="L3416" s="56" t="s">
        <v>7138</v>
      </c>
      <c r="M3416" s="73">
        <v>35392</v>
      </c>
      <c r="N3416" s="56"/>
      <c r="O3416" s="56"/>
      <c r="P3416" s="56" t="s">
        <v>7716</v>
      </c>
      <c r="Q3416" s="56"/>
      <c r="R3416" s="56" t="s">
        <v>70</v>
      </c>
      <c r="S3416" s="56" t="s">
        <v>11415</v>
      </c>
      <c r="T3416" s="56" t="s">
        <v>7138</v>
      </c>
      <c r="U3416" s="57">
        <v>3194</v>
      </c>
      <c r="V3416" s="57">
        <v>-3193</v>
      </c>
      <c r="W3416" s="57">
        <v>1</v>
      </c>
      <c r="X3416" s="57">
        <v>0</v>
      </c>
      <c r="Y3416" s="73">
        <v>35370</v>
      </c>
      <c r="Z3416" s="57">
        <v>0</v>
      </c>
      <c r="AA3416" s="57">
        <v>0</v>
      </c>
      <c r="AB3416" s="57">
        <v>1</v>
      </c>
      <c r="AC3416" s="57">
        <v>0</v>
      </c>
      <c r="AD3416" s="56" t="s">
        <v>9255</v>
      </c>
      <c r="AE3416" s="57">
        <v>0</v>
      </c>
      <c r="AF3416" s="57">
        <v>0</v>
      </c>
      <c r="AG3416" s="57">
        <v>0</v>
      </c>
      <c r="AI3416"/>
      <c r="AJ3416"/>
    </row>
    <row r="3417" spans="1:36">
      <c r="A3417" s="56" t="s">
        <v>50</v>
      </c>
      <c r="B3417" s="56" t="s">
        <v>11417</v>
      </c>
      <c r="C3417" s="56">
        <v>2101010130</v>
      </c>
      <c r="D3417" s="56" t="s">
        <v>40</v>
      </c>
      <c r="E3417" s="56">
        <v>2101020140</v>
      </c>
      <c r="F3417" s="56">
        <v>5401010140</v>
      </c>
      <c r="G3417" s="56" t="s">
        <v>11431</v>
      </c>
      <c r="H3417" s="56">
        <v>400210</v>
      </c>
      <c r="I3417" s="56" t="s">
        <v>11448</v>
      </c>
      <c r="J3417" s="56" t="s">
        <v>10135</v>
      </c>
      <c r="K3417" s="56" t="s">
        <v>7744</v>
      </c>
      <c r="L3417" s="56" t="s">
        <v>7138</v>
      </c>
      <c r="M3417" s="73">
        <v>35392</v>
      </c>
      <c r="N3417" s="56"/>
      <c r="O3417" s="56"/>
      <c r="P3417" s="56" t="s">
        <v>7716</v>
      </c>
      <c r="Q3417" s="56"/>
      <c r="R3417" s="56" t="s">
        <v>70</v>
      </c>
      <c r="S3417" s="56" t="s">
        <v>11415</v>
      </c>
      <c r="T3417" s="56" t="s">
        <v>7138</v>
      </c>
      <c r="U3417" s="57">
        <v>2185</v>
      </c>
      <c r="V3417" s="57">
        <v>-2184</v>
      </c>
      <c r="W3417" s="57">
        <v>1</v>
      </c>
      <c r="X3417" s="57">
        <v>0</v>
      </c>
      <c r="Y3417" s="73">
        <v>35370</v>
      </c>
      <c r="Z3417" s="57">
        <v>0</v>
      </c>
      <c r="AA3417" s="57">
        <v>0</v>
      </c>
      <c r="AB3417" s="57">
        <v>1</v>
      </c>
      <c r="AC3417" s="57">
        <v>0</v>
      </c>
      <c r="AD3417" s="56" t="s">
        <v>9255</v>
      </c>
      <c r="AE3417" s="57">
        <v>0</v>
      </c>
      <c r="AF3417" s="57">
        <v>0</v>
      </c>
      <c r="AG3417" s="57">
        <v>0</v>
      </c>
      <c r="AI3417"/>
      <c r="AJ3417"/>
    </row>
    <row r="3418" spans="1:36">
      <c r="A3418" s="56" t="s">
        <v>50</v>
      </c>
      <c r="B3418" s="56" t="s">
        <v>11417</v>
      </c>
      <c r="C3418" s="56">
        <v>2101010130</v>
      </c>
      <c r="D3418" s="56" t="s">
        <v>40</v>
      </c>
      <c r="E3418" s="56">
        <v>2101020140</v>
      </c>
      <c r="F3418" s="56">
        <v>5401010140</v>
      </c>
      <c r="G3418" s="56" t="s">
        <v>11431</v>
      </c>
      <c r="H3418" s="56">
        <v>400210</v>
      </c>
      <c r="I3418" s="56" t="s">
        <v>11448</v>
      </c>
      <c r="J3418" s="56" t="s">
        <v>10136</v>
      </c>
      <c r="K3418" s="56" t="s">
        <v>7745</v>
      </c>
      <c r="L3418" s="56" t="s">
        <v>7138</v>
      </c>
      <c r="M3418" s="73">
        <v>35934</v>
      </c>
      <c r="N3418" s="56"/>
      <c r="O3418" s="56"/>
      <c r="P3418" s="56" t="s">
        <v>7716</v>
      </c>
      <c r="Q3418" s="56"/>
      <c r="R3418" s="56" t="s">
        <v>70</v>
      </c>
      <c r="S3418" s="56" t="s">
        <v>11415</v>
      </c>
      <c r="T3418" s="56" t="s">
        <v>7138</v>
      </c>
      <c r="U3418" s="57">
        <v>2655</v>
      </c>
      <c r="V3418" s="57">
        <v>-2654</v>
      </c>
      <c r="W3418" s="57">
        <v>1</v>
      </c>
      <c r="X3418" s="57">
        <v>0</v>
      </c>
      <c r="Y3418" s="73">
        <v>35916</v>
      </c>
      <c r="Z3418" s="57">
        <v>0</v>
      </c>
      <c r="AA3418" s="57">
        <v>0</v>
      </c>
      <c r="AB3418" s="57">
        <v>1</v>
      </c>
      <c r="AC3418" s="57">
        <v>0</v>
      </c>
      <c r="AD3418" s="56" t="s">
        <v>9255</v>
      </c>
      <c r="AE3418" s="57">
        <v>0</v>
      </c>
      <c r="AF3418" s="57">
        <v>0</v>
      </c>
      <c r="AG3418" s="57">
        <v>0</v>
      </c>
      <c r="AI3418"/>
      <c r="AJ3418"/>
    </row>
    <row r="3419" spans="1:36">
      <c r="A3419" s="56" t="s">
        <v>50</v>
      </c>
      <c r="B3419" s="56" t="s">
        <v>11417</v>
      </c>
      <c r="C3419" s="56">
        <v>2101010130</v>
      </c>
      <c r="D3419" s="56" t="s">
        <v>40</v>
      </c>
      <c r="E3419" s="56">
        <v>2101020140</v>
      </c>
      <c r="F3419" s="56">
        <v>5401010140</v>
      </c>
      <c r="G3419" s="56" t="s">
        <v>11431</v>
      </c>
      <c r="H3419" s="56">
        <v>400210</v>
      </c>
      <c r="I3419" s="56" t="s">
        <v>11448</v>
      </c>
      <c r="J3419" s="56" t="s">
        <v>10137</v>
      </c>
      <c r="K3419" s="56" t="s">
        <v>7746</v>
      </c>
      <c r="L3419" s="56" t="s">
        <v>7138</v>
      </c>
      <c r="M3419" s="73">
        <v>35934</v>
      </c>
      <c r="N3419" s="56"/>
      <c r="O3419" s="56"/>
      <c r="P3419" s="56" t="s">
        <v>7716</v>
      </c>
      <c r="Q3419" s="56"/>
      <c r="R3419" s="56" t="s">
        <v>70</v>
      </c>
      <c r="S3419" s="56" t="s">
        <v>11415</v>
      </c>
      <c r="T3419" s="56" t="s">
        <v>7138</v>
      </c>
      <c r="U3419" s="57">
        <v>3837</v>
      </c>
      <c r="V3419" s="57">
        <v>-3836</v>
      </c>
      <c r="W3419" s="57">
        <v>1</v>
      </c>
      <c r="X3419" s="57">
        <v>0</v>
      </c>
      <c r="Y3419" s="73">
        <v>35916</v>
      </c>
      <c r="Z3419" s="57">
        <v>0</v>
      </c>
      <c r="AA3419" s="57">
        <v>0</v>
      </c>
      <c r="AB3419" s="57">
        <v>1</v>
      </c>
      <c r="AC3419" s="57">
        <v>0</v>
      </c>
      <c r="AD3419" s="56" t="s">
        <v>9255</v>
      </c>
      <c r="AE3419" s="57">
        <v>0</v>
      </c>
      <c r="AF3419" s="57">
        <v>0</v>
      </c>
      <c r="AG3419" s="57">
        <v>0</v>
      </c>
      <c r="AI3419"/>
      <c r="AJ3419"/>
    </row>
    <row r="3420" spans="1:36">
      <c r="A3420" s="56" t="s">
        <v>50</v>
      </c>
      <c r="B3420" s="56" t="s">
        <v>11417</v>
      </c>
      <c r="C3420" s="56">
        <v>2101010130</v>
      </c>
      <c r="D3420" s="56" t="s">
        <v>40</v>
      </c>
      <c r="E3420" s="56">
        <v>2101020140</v>
      </c>
      <c r="F3420" s="56">
        <v>5401010140</v>
      </c>
      <c r="G3420" s="56" t="s">
        <v>11431</v>
      </c>
      <c r="H3420" s="56">
        <v>400210</v>
      </c>
      <c r="I3420" s="56" t="s">
        <v>11448</v>
      </c>
      <c r="J3420" s="56" t="s">
        <v>10138</v>
      </c>
      <c r="K3420" s="56" t="s">
        <v>7747</v>
      </c>
      <c r="L3420" s="56" t="s">
        <v>7138</v>
      </c>
      <c r="M3420" s="73">
        <v>35934</v>
      </c>
      <c r="N3420" s="56"/>
      <c r="O3420" s="56"/>
      <c r="P3420" s="56" t="s">
        <v>7716</v>
      </c>
      <c r="Q3420" s="56"/>
      <c r="R3420" s="56" t="s">
        <v>70</v>
      </c>
      <c r="S3420" s="56" t="s">
        <v>11415</v>
      </c>
      <c r="T3420" s="56" t="s">
        <v>7138</v>
      </c>
      <c r="U3420" s="57">
        <v>1919</v>
      </c>
      <c r="V3420" s="57">
        <v>-1918</v>
      </c>
      <c r="W3420" s="57">
        <v>1</v>
      </c>
      <c r="X3420" s="57">
        <v>0</v>
      </c>
      <c r="Y3420" s="73">
        <v>35916</v>
      </c>
      <c r="Z3420" s="57">
        <v>0</v>
      </c>
      <c r="AA3420" s="57">
        <v>0</v>
      </c>
      <c r="AB3420" s="57">
        <v>1</v>
      </c>
      <c r="AC3420" s="57">
        <v>0</v>
      </c>
      <c r="AD3420" s="56" t="s">
        <v>9255</v>
      </c>
      <c r="AE3420" s="57">
        <v>0</v>
      </c>
      <c r="AF3420" s="57">
        <v>0</v>
      </c>
      <c r="AG3420" s="57">
        <v>0</v>
      </c>
      <c r="AI3420"/>
      <c r="AJ3420"/>
    </row>
    <row r="3421" spans="1:36">
      <c r="A3421" s="56" t="s">
        <v>50</v>
      </c>
      <c r="B3421" s="56" t="s">
        <v>11417</v>
      </c>
      <c r="C3421" s="56">
        <v>2101010130</v>
      </c>
      <c r="D3421" s="56" t="s">
        <v>40</v>
      </c>
      <c r="E3421" s="56">
        <v>2101020140</v>
      </c>
      <c r="F3421" s="56">
        <v>5401010140</v>
      </c>
      <c r="G3421" s="56" t="s">
        <v>11431</v>
      </c>
      <c r="H3421" s="56">
        <v>400210</v>
      </c>
      <c r="I3421" s="56" t="s">
        <v>11448</v>
      </c>
      <c r="J3421" s="56" t="s">
        <v>10139</v>
      </c>
      <c r="K3421" s="56" t="s">
        <v>7740</v>
      </c>
      <c r="L3421" s="56" t="s">
        <v>7138</v>
      </c>
      <c r="M3421" s="73">
        <v>36133</v>
      </c>
      <c r="N3421" s="56"/>
      <c r="O3421" s="56"/>
      <c r="P3421" s="56" t="s">
        <v>7716</v>
      </c>
      <c r="Q3421" s="56"/>
      <c r="R3421" s="56" t="s">
        <v>70</v>
      </c>
      <c r="S3421" s="56" t="s">
        <v>11415</v>
      </c>
      <c r="T3421" s="56" t="s">
        <v>7138</v>
      </c>
      <c r="U3421" s="57">
        <v>5000</v>
      </c>
      <c r="V3421" s="57">
        <v>-4999</v>
      </c>
      <c r="W3421" s="57">
        <v>1</v>
      </c>
      <c r="X3421" s="57">
        <v>0</v>
      </c>
      <c r="Y3421" s="73">
        <v>36130</v>
      </c>
      <c r="Z3421" s="57">
        <v>0</v>
      </c>
      <c r="AA3421" s="57">
        <v>0</v>
      </c>
      <c r="AB3421" s="57">
        <v>1</v>
      </c>
      <c r="AC3421" s="57">
        <v>0</v>
      </c>
      <c r="AD3421" s="56" t="s">
        <v>9255</v>
      </c>
      <c r="AE3421" s="57">
        <v>0</v>
      </c>
      <c r="AF3421" s="57">
        <v>0</v>
      </c>
      <c r="AG3421" s="57">
        <v>0</v>
      </c>
      <c r="AI3421"/>
      <c r="AJ3421"/>
    </row>
    <row r="3422" spans="1:36">
      <c r="A3422" s="56" t="s">
        <v>50</v>
      </c>
      <c r="B3422" s="56" t="s">
        <v>11417</v>
      </c>
      <c r="C3422" s="56">
        <v>2101010130</v>
      </c>
      <c r="D3422" s="56" t="s">
        <v>40</v>
      </c>
      <c r="E3422" s="56">
        <v>2101020140</v>
      </c>
      <c r="F3422" s="56">
        <v>5401010140</v>
      </c>
      <c r="G3422" s="56" t="s">
        <v>11431</v>
      </c>
      <c r="H3422" s="56">
        <v>400210</v>
      </c>
      <c r="I3422" s="56" t="s">
        <v>11448</v>
      </c>
      <c r="J3422" s="56" t="s">
        <v>10140</v>
      </c>
      <c r="K3422" s="56" t="s">
        <v>7748</v>
      </c>
      <c r="L3422" s="56" t="s">
        <v>7138</v>
      </c>
      <c r="M3422" s="73">
        <v>36005</v>
      </c>
      <c r="N3422" s="56"/>
      <c r="O3422" s="56"/>
      <c r="P3422" s="56" t="s">
        <v>7716</v>
      </c>
      <c r="Q3422" s="56"/>
      <c r="R3422" s="56" t="s">
        <v>70</v>
      </c>
      <c r="S3422" s="56" t="s">
        <v>11415</v>
      </c>
      <c r="T3422" s="56" t="s">
        <v>7138</v>
      </c>
      <c r="U3422" s="57">
        <v>4289</v>
      </c>
      <c r="V3422" s="57">
        <v>-4288</v>
      </c>
      <c r="W3422" s="57">
        <v>1</v>
      </c>
      <c r="X3422" s="57">
        <v>0</v>
      </c>
      <c r="Y3422" s="73">
        <v>35977</v>
      </c>
      <c r="Z3422" s="57">
        <v>0</v>
      </c>
      <c r="AA3422" s="57">
        <v>0</v>
      </c>
      <c r="AB3422" s="57">
        <v>1</v>
      </c>
      <c r="AC3422" s="57">
        <v>0</v>
      </c>
      <c r="AD3422" s="56" t="s">
        <v>9255</v>
      </c>
      <c r="AE3422" s="57">
        <v>0</v>
      </c>
      <c r="AF3422" s="57">
        <v>0</v>
      </c>
      <c r="AG3422" s="57">
        <v>0</v>
      </c>
      <c r="AI3422"/>
      <c r="AJ3422"/>
    </row>
    <row r="3423" spans="1:36">
      <c r="A3423" s="56" t="s">
        <v>50</v>
      </c>
      <c r="B3423" s="56" t="s">
        <v>11417</v>
      </c>
      <c r="C3423" s="56">
        <v>2101010130</v>
      </c>
      <c r="D3423" s="56" t="s">
        <v>40</v>
      </c>
      <c r="E3423" s="56">
        <v>2101020140</v>
      </c>
      <c r="F3423" s="56">
        <v>5401010140</v>
      </c>
      <c r="G3423" s="56" t="s">
        <v>11431</v>
      </c>
      <c r="H3423" s="56">
        <v>400210</v>
      </c>
      <c r="I3423" s="56" t="s">
        <v>11448</v>
      </c>
      <c r="J3423" s="56" t="s">
        <v>10141</v>
      </c>
      <c r="K3423" s="56" t="s">
        <v>7749</v>
      </c>
      <c r="L3423" s="56" t="s">
        <v>7138</v>
      </c>
      <c r="M3423" s="73">
        <v>36005</v>
      </c>
      <c r="N3423" s="56"/>
      <c r="O3423" s="56"/>
      <c r="P3423" s="56" t="s">
        <v>7716</v>
      </c>
      <c r="Q3423" s="56"/>
      <c r="R3423" s="56" t="s">
        <v>70</v>
      </c>
      <c r="S3423" s="56" t="s">
        <v>11415</v>
      </c>
      <c r="T3423" s="56" t="s">
        <v>7138</v>
      </c>
      <c r="U3423" s="57">
        <v>3100</v>
      </c>
      <c r="V3423" s="57">
        <v>-3099</v>
      </c>
      <c r="W3423" s="57">
        <v>1</v>
      </c>
      <c r="X3423" s="57">
        <v>0</v>
      </c>
      <c r="Y3423" s="73">
        <v>35977</v>
      </c>
      <c r="Z3423" s="57">
        <v>0</v>
      </c>
      <c r="AA3423" s="57">
        <v>0</v>
      </c>
      <c r="AB3423" s="57">
        <v>1</v>
      </c>
      <c r="AC3423" s="57">
        <v>0</v>
      </c>
      <c r="AD3423" s="56" t="s">
        <v>9255</v>
      </c>
      <c r="AE3423" s="57">
        <v>0</v>
      </c>
      <c r="AF3423" s="57">
        <v>0</v>
      </c>
      <c r="AG3423" s="57">
        <v>0</v>
      </c>
      <c r="AI3423"/>
      <c r="AJ3423"/>
    </row>
    <row r="3424" spans="1:36">
      <c r="A3424" s="56" t="s">
        <v>50</v>
      </c>
      <c r="B3424" s="56" t="s">
        <v>11417</v>
      </c>
      <c r="C3424" s="56">
        <v>2101010130</v>
      </c>
      <c r="D3424" s="56" t="s">
        <v>40</v>
      </c>
      <c r="E3424" s="56">
        <v>2101020140</v>
      </c>
      <c r="F3424" s="56">
        <v>5401010140</v>
      </c>
      <c r="G3424" s="56" t="s">
        <v>11431</v>
      </c>
      <c r="H3424" s="56">
        <v>400210</v>
      </c>
      <c r="I3424" s="56" t="s">
        <v>11448</v>
      </c>
      <c r="J3424" s="56" t="s">
        <v>10142</v>
      </c>
      <c r="K3424" s="56" t="s">
        <v>7750</v>
      </c>
      <c r="L3424" s="56" t="s">
        <v>7138</v>
      </c>
      <c r="M3424" s="73">
        <v>36098</v>
      </c>
      <c r="N3424" s="56"/>
      <c r="O3424" s="56"/>
      <c r="P3424" s="56" t="s">
        <v>7716</v>
      </c>
      <c r="Q3424" s="56"/>
      <c r="R3424" s="56" t="s">
        <v>70</v>
      </c>
      <c r="S3424" s="56" t="s">
        <v>11415</v>
      </c>
      <c r="T3424" s="56" t="s">
        <v>7138</v>
      </c>
      <c r="U3424" s="57">
        <v>2500</v>
      </c>
      <c r="V3424" s="57">
        <v>-2499</v>
      </c>
      <c r="W3424" s="57">
        <v>1</v>
      </c>
      <c r="X3424" s="57">
        <v>0</v>
      </c>
      <c r="Y3424" s="73">
        <v>36069</v>
      </c>
      <c r="Z3424" s="57">
        <v>0</v>
      </c>
      <c r="AA3424" s="57">
        <v>0</v>
      </c>
      <c r="AB3424" s="57">
        <v>1</v>
      </c>
      <c r="AC3424" s="57">
        <v>0</v>
      </c>
      <c r="AD3424" s="56" t="s">
        <v>9255</v>
      </c>
      <c r="AE3424" s="57">
        <v>0</v>
      </c>
      <c r="AF3424" s="57">
        <v>0</v>
      </c>
      <c r="AG3424" s="57">
        <v>0</v>
      </c>
      <c r="AI3424"/>
      <c r="AJ3424"/>
    </row>
    <row r="3425" spans="1:36">
      <c r="A3425" s="56" t="s">
        <v>50</v>
      </c>
      <c r="B3425" s="56" t="s">
        <v>11417</v>
      </c>
      <c r="C3425" s="56">
        <v>2101010130</v>
      </c>
      <c r="D3425" s="56" t="s">
        <v>40</v>
      </c>
      <c r="E3425" s="56">
        <v>2101020140</v>
      </c>
      <c r="F3425" s="56">
        <v>5401010140</v>
      </c>
      <c r="G3425" s="56" t="s">
        <v>11431</v>
      </c>
      <c r="H3425" s="56">
        <v>400210</v>
      </c>
      <c r="I3425" s="56" t="s">
        <v>11448</v>
      </c>
      <c r="J3425" s="56" t="s">
        <v>10143</v>
      </c>
      <c r="K3425" s="56" t="s">
        <v>7751</v>
      </c>
      <c r="L3425" s="56" t="s">
        <v>7138</v>
      </c>
      <c r="M3425" s="73">
        <v>35835</v>
      </c>
      <c r="N3425" s="56"/>
      <c r="O3425" s="56"/>
      <c r="P3425" s="56" t="s">
        <v>7716</v>
      </c>
      <c r="Q3425" s="56"/>
      <c r="R3425" s="56" t="s">
        <v>70</v>
      </c>
      <c r="S3425" s="56" t="s">
        <v>11415</v>
      </c>
      <c r="T3425" s="56" t="s">
        <v>7138</v>
      </c>
      <c r="U3425" s="57">
        <v>4048</v>
      </c>
      <c r="V3425" s="57">
        <v>-4047</v>
      </c>
      <c r="W3425" s="57">
        <v>1</v>
      </c>
      <c r="X3425" s="57">
        <v>0</v>
      </c>
      <c r="Y3425" s="73">
        <v>35827</v>
      </c>
      <c r="Z3425" s="57">
        <v>0</v>
      </c>
      <c r="AA3425" s="57">
        <v>0</v>
      </c>
      <c r="AB3425" s="57">
        <v>1</v>
      </c>
      <c r="AC3425" s="57">
        <v>0</v>
      </c>
      <c r="AD3425" s="56" t="s">
        <v>9255</v>
      </c>
      <c r="AE3425" s="57">
        <v>0</v>
      </c>
      <c r="AF3425" s="57">
        <v>0</v>
      </c>
      <c r="AG3425" s="57">
        <v>0</v>
      </c>
      <c r="AI3425"/>
      <c r="AJ3425"/>
    </row>
    <row r="3426" spans="1:36">
      <c r="A3426" s="56" t="s">
        <v>50</v>
      </c>
      <c r="B3426" s="56" t="s">
        <v>11417</v>
      </c>
      <c r="C3426" s="56">
        <v>2101010130</v>
      </c>
      <c r="D3426" s="56" t="s">
        <v>40</v>
      </c>
      <c r="E3426" s="56">
        <v>2101020140</v>
      </c>
      <c r="F3426" s="56">
        <v>5401010140</v>
      </c>
      <c r="G3426" s="56" t="s">
        <v>11431</v>
      </c>
      <c r="H3426" s="56">
        <v>400210</v>
      </c>
      <c r="I3426" s="56" t="s">
        <v>11448</v>
      </c>
      <c r="J3426" s="56" t="s">
        <v>10144</v>
      </c>
      <c r="K3426" s="56" t="s">
        <v>7752</v>
      </c>
      <c r="L3426" s="56" t="s">
        <v>7138</v>
      </c>
      <c r="M3426" s="73">
        <v>35835</v>
      </c>
      <c r="N3426" s="56"/>
      <c r="O3426" s="56"/>
      <c r="P3426" s="56" t="s">
        <v>7716</v>
      </c>
      <c r="Q3426" s="56"/>
      <c r="R3426" s="56" t="s">
        <v>70</v>
      </c>
      <c r="S3426" s="56" t="s">
        <v>11415</v>
      </c>
      <c r="T3426" s="56" t="s">
        <v>7138</v>
      </c>
      <c r="U3426" s="57">
        <v>2681</v>
      </c>
      <c r="V3426" s="57">
        <v>-2680</v>
      </c>
      <c r="W3426" s="57">
        <v>1</v>
      </c>
      <c r="X3426" s="57">
        <v>0</v>
      </c>
      <c r="Y3426" s="73">
        <v>35827</v>
      </c>
      <c r="Z3426" s="57">
        <v>0</v>
      </c>
      <c r="AA3426" s="57">
        <v>0</v>
      </c>
      <c r="AB3426" s="57">
        <v>1</v>
      </c>
      <c r="AC3426" s="57">
        <v>0</v>
      </c>
      <c r="AD3426" s="56" t="s">
        <v>9255</v>
      </c>
      <c r="AE3426" s="57">
        <v>0</v>
      </c>
      <c r="AF3426" s="57">
        <v>0</v>
      </c>
      <c r="AG3426" s="57">
        <v>0</v>
      </c>
      <c r="AI3426"/>
      <c r="AJ3426"/>
    </row>
    <row r="3427" spans="1:36">
      <c r="A3427" s="56" t="s">
        <v>50</v>
      </c>
      <c r="B3427" s="56" t="s">
        <v>11417</v>
      </c>
      <c r="C3427" s="56">
        <v>2101010130</v>
      </c>
      <c r="D3427" s="56" t="s">
        <v>40</v>
      </c>
      <c r="E3427" s="56">
        <v>2101020140</v>
      </c>
      <c r="F3427" s="56">
        <v>5401010140</v>
      </c>
      <c r="G3427" s="56" t="s">
        <v>11431</v>
      </c>
      <c r="H3427" s="56">
        <v>400210</v>
      </c>
      <c r="I3427" s="56" t="s">
        <v>11448</v>
      </c>
      <c r="J3427" s="56" t="s">
        <v>10145</v>
      </c>
      <c r="K3427" s="56" t="s">
        <v>9119</v>
      </c>
      <c r="L3427" s="56" t="s">
        <v>7138</v>
      </c>
      <c r="M3427" s="73">
        <v>36529</v>
      </c>
      <c r="N3427" s="56"/>
      <c r="O3427" s="56"/>
      <c r="P3427" s="56" t="s">
        <v>7716</v>
      </c>
      <c r="Q3427" s="56"/>
      <c r="R3427" s="56" t="s">
        <v>70</v>
      </c>
      <c r="S3427" s="56" t="s">
        <v>11415</v>
      </c>
      <c r="T3427" s="56" t="s">
        <v>7138</v>
      </c>
      <c r="U3427" s="57">
        <v>818</v>
      </c>
      <c r="V3427" s="57">
        <v>-817</v>
      </c>
      <c r="W3427" s="57">
        <v>1</v>
      </c>
      <c r="X3427" s="57">
        <v>0</v>
      </c>
      <c r="Y3427" s="73">
        <v>36526</v>
      </c>
      <c r="Z3427" s="57">
        <v>0</v>
      </c>
      <c r="AA3427" s="57">
        <v>0</v>
      </c>
      <c r="AB3427" s="57">
        <v>1</v>
      </c>
      <c r="AC3427" s="57">
        <v>0</v>
      </c>
      <c r="AD3427" s="56" t="s">
        <v>9255</v>
      </c>
      <c r="AE3427" s="57">
        <v>0</v>
      </c>
      <c r="AF3427" s="57">
        <v>0</v>
      </c>
      <c r="AG3427" s="57">
        <v>0</v>
      </c>
      <c r="AI3427"/>
      <c r="AJ3427"/>
    </row>
    <row r="3428" spans="1:36">
      <c r="A3428" s="56" t="s">
        <v>50</v>
      </c>
      <c r="B3428" s="56" t="s">
        <v>11417</v>
      </c>
      <c r="C3428" s="56">
        <v>2101010130</v>
      </c>
      <c r="D3428" s="56" t="s">
        <v>40</v>
      </c>
      <c r="E3428" s="56">
        <v>2101020140</v>
      </c>
      <c r="F3428" s="56">
        <v>5401010140</v>
      </c>
      <c r="G3428" s="56" t="s">
        <v>11431</v>
      </c>
      <c r="H3428" s="56">
        <v>400210</v>
      </c>
      <c r="I3428" s="56" t="s">
        <v>11448</v>
      </c>
      <c r="J3428" s="56" t="s">
        <v>10146</v>
      </c>
      <c r="K3428" s="56" t="s">
        <v>9120</v>
      </c>
      <c r="L3428" s="56" t="s">
        <v>7138</v>
      </c>
      <c r="M3428" s="73">
        <v>36529</v>
      </c>
      <c r="N3428" s="56"/>
      <c r="O3428" s="56"/>
      <c r="P3428" s="56" t="s">
        <v>7716</v>
      </c>
      <c r="Q3428" s="56"/>
      <c r="R3428" s="56" t="s">
        <v>70</v>
      </c>
      <c r="S3428" s="56" t="s">
        <v>11415</v>
      </c>
      <c r="T3428" s="56" t="s">
        <v>7138</v>
      </c>
      <c r="U3428" s="57">
        <v>3020</v>
      </c>
      <c r="V3428" s="57">
        <v>-3019</v>
      </c>
      <c r="W3428" s="57">
        <v>1</v>
      </c>
      <c r="X3428" s="57">
        <v>0</v>
      </c>
      <c r="Y3428" s="73">
        <v>36526</v>
      </c>
      <c r="Z3428" s="57">
        <v>0</v>
      </c>
      <c r="AA3428" s="57">
        <v>0</v>
      </c>
      <c r="AB3428" s="57">
        <v>1</v>
      </c>
      <c r="AC3428" s="57">
        <v>0</v>
      </c>
      <c r="AD3428" s="56" t="s">
        <v>9255</v>
      </c>
      <c r="AE3428" s="57">
        <v>0</v>
      </c>
      <c r="AF3428" s="57">
        <v>0</v>
      </c>
      <c r="AG3428" s="57">
        <v>0</v>
      </c>
      <c r="AI3428"/>
      <c r="AJ3428"/>
    </row>
    <row r="3429" spans="1:36">
      <c r="A3429" s="56" t="s">
        <v>50</v>
      </c>
      <c r="B3429" s="56" t="s">
        <v>11417</v>
      </c>
      <c r="C3429" s="56">
        <v>2101010130</v>
      </c>
      <c r="D3429" s="56" t="s">
        <v>40</v>
      </c>
      <c r="E3429" s="56">
        <v>2101020140</v>
      </c>
      <c r="F3429" s="56">
        <v>5401010140</v>
      </c>
      <c r="G3429" s="56" t="s">
        <v>11431</v>
      </c>
      <c r="H3429" s="56">
        <v>400210</v>
      </c>
      <c r="I3429" s="56" t="s">
        <v>11448</v>
      </c>
      <c r="J3429" s="56" t="s">
        <v>10147</v>
      </c>
      <c r="K3429" s="56" t="s">
        <v>7753</v>
      </c>
      <c r="L3429" s="56" t="s">
        <v>7138</v>
      </c>
      <c r="M3429" s="73">
        <v>36529</v>
      </c>
      <c r="N3429" s="56"/>
      <c r="O3429" s="56"/>
      <c r="P3429" s="56" t="s">
        <v>7716</v>
      </c>
      <c r="Q3429" s="56"/>
      <c r="R3429" s="56" t="s">
        <v>70</v>
      </c>
      <c r="S3429" s="56" t="s">
        <v>11415</v>
      </c>
      <c r="T3429" s="56" t="s">
        <v>7138</v>
      </c>
      <c r="U3429" s="57">
        <v>3550</v>
      </c>
      <c r="V3429" s="57">
        <v>-3549</v>
      </c>
      <c r="W3429" s="57">
        <v>1</v>
      </c>
      <c r="X3429" s="57">
        <v>0</v>
      </c>
      <c r="Y3429" s="73">
        <v>36526</v>
      </c>
      <c r="Z3429" s="57">
        <v>0</v>
      </c>
      <c r="AA3429" s="57">
        <v>0</v>
      </c>
      <c r="AB3429" s="57">
        <v>1</v>
      </c>
      <c r="AC3429" s="57">
        <v>0</v>
      </c>
      <c r="AD3429" s="56" t="s">
        <v>9255</v>
      </c>
      <c r="AE3429" s="57">
        <v>0</v>
      </c>
      <c r="AF3429" s="57">
        <v>0</v>
      </c>
      <c r="AG3429" s="57">
        <v>0</v>
      </c>
      <c r="AI3429"/>
      <c r="AJ3429"/>
    </row>
    <row r="3430" spans="1:36">
      <c r="A3430" s="56" t="s">
        <v>50</v>
      </c>
      <c r="B3430" s="56" t="s">
        <v>11417</v>
      </c>
      <c r="C3430" s="56">
        <v>2101010130</v>
      </c>
      <c r="D3430" s="56" t="s">
        <v>40</v>
      </c>
      <c r="E3430" s="56">
        <v>2101020140</v>
      </c>
      <c r="F3430" s="56">
        <v>5401010140</v>
      </c>
      <c r="G3430" s="56" t="s">
        <v>11431</v>
      </c>
      <c r="H3430" s="56">
        <v>400210</v>
      </c>
      <c r="I3430" s="56" t="s">
        <v>11448</v>
      </c>
      <c r="J3430" s="56" t="s">
        <v>10148</v>
      </c>
      <c r="K3430" s="56" t="s">
        <v>7754</v>
      </c>
      <c r="L3430" s="56" t="s">
        <v>7138</v>
      </c>
      <c r="M3430" s="73">
        <v>35934</v>
      </c>
      <c r="N3430" s="56"/>
      <c r="O3430" s="56"/>
      <c r="P3430" s="56" t="s">
        <v>7716</v>
      </c>
      <c r="Q3430" s="56"/>
      <c r="R3430" s="56" t="s">
        <v>70</v>
      </c>
      <c r="S3430" s="56" t="s">
        <v>11415</v>
      </c>
      <c r="T3430" s="56" t="s">
        <v>7138</v>
      </c>
      <c r="U3430" s="57">
        <v>1770</v>
      </c>
      <c r="V3430" s="57">
        <v>-1769</v>
      </c>
      <c r="W3430" s="57">
        <v>1</v>
      </c>
      <c r="X3430" s="57">
        <v>0</v>
      </c>
      <c r="Y3430" s="73">
        <v>35916</v>
      </c>
      <c r="Z3430" s="57">
        <v>0</v>
      </c>
      <c r="AA3430" s="57">
        <v>0</v>
      </c>
      <c r="AB3430" s="57">
        <v>1</v>
      </c>
      <c r="AC3430" s="57">
        <v>0</v>
      </c>
      <c r="AD3430" s="56" t="s">
        <v>9255</v>
      </c>
      <c r="AE3430" s="57">
        <v>0</v>
      </c>
      <c r="AF3430" s="57">
        <v>0</v>
      </c>
      <c r="AG3430" s="57">
        <v>0</v>
      </c>
      <c r="AI3430"/>
      <c r="AJ3430"/>
    </row>
    <row r="3431" spans="1:36">
      <c r="A3431" s="56" t="s">
        <v>50</v>
      </c>
      <c r="B3431" s="56" t="s">
        <v>11417</v>
      </c>
      <c r="C3431" s="56">
        <v>2101010130</v>
      </c>
      <c r="D3431" s="56" t="s">
        <v>40</v>
      </c>
      <c r="E3431" s="56">
        <v>2101020140</v>
      </c>
      <c r="F3431" s="56">
        <v>5401010140</v>
      </c>
      <c r="G3431" s="56" t="s">
        <v>11431</v>
      </c>
      <c r="H3431" s="56">
        <v>400210</v>
      </c>
      <c r="I3431" s="56" t="s">
        <v>11448</v>
      </c>
      <c r="J3431" s="56" t="s">
        <v>10149</v>
      </c>
      <c r="K3431" s="56" t="s">
        <v>7755</v>
      </c>
      <c r="L3431" s="56" t="s">
        <v>7138</v>
      </c>
      <c r="M3431" s="73">
        <v>36098</v>
      </c>
      <c r="N3431" s="56"/>
      <c r="O3431" s="56"/>
      <c r="P3431" s="56" t="s">
        <v>7716</v>
      </c>
      <c r="Q3431" s="56"/>
      <c r="R3431" s="56" t="s">
        <v>70</v>
      </c>
      <c r="S3431" s="56" t="s">
        <v>11415</v>
      </c>
      <c r="T3431" s="56" t="s">
        <v>7138</v>
      </c>
      <c r="U3431" s="57">
        <v>2000</v>
      </c>
      <c r="V3431" s="57">
        <v>-1999</v>
      </c>
      <c r="W3431" s="57">
        <v>1</v>
      </c>
      <c r="X3431" s="57">
        <v>0</v>
      </c>
      <c r="Y3431" s="73">
        <v>36069</v>
      </c>
      <c r="Z3431" s="57">
        <v>0</v>
      </c>
      <c r="AA3431" s="57">
        <v>0</v>
      </c>
      <c r="AB3431" s="57">
        <v>1</v>
      </c>
      <c r="AC3431" s="57">
        <v>0</v>
      </c>
      <c r="AD3431" s="56" t="s">
        <v>9255</v>
      </c>
      <c r="AE3431" s="57">
        <v>0</v>
      </c>
      <c r="AF3431" s="57">
        <v>0</v>
      </c>
      <c r="AG3431" s="57">
        <v>0</v>
      </c>
      <c r="AI3431"/>
      <c r="AJ3431"/>
    </row>
    <row r="3432" spans="1:36">
      <c r="A3432" s="56" t="s">
        <v>50</v>
      </c>
      <c r="B3432" s="56" t="s">
        <v>11417</v>
      </c>
      <c r="C3432" s="56">
        <v>2101010130</v>
      </c>
      <c r="D3432" s="56" t="s">
        <v>40</v>
      </c>
      <c r="E3432" s="56">
        <v>2101020140</v>
      </c>
      <c r="F3432" s="56">
        <v>5401010140</v>
      </c>
      <c r="G3432" s="56" t="s">
        <v>11431</v>
      </c>
      <c r="H3432" s="56">
        <v>400210</v>
      </c>
      <c r="I3432" s="56" t="s">
        <v>11448</v>
      </c>
      <c r="J3432" s="56" t="s">
        <v>10150</v>
      </c>
      <c r="K3432" s="56" t="s">
        <v>7756</v>
      </c>
      <c r="L3432" s="56" t="s">
        <v>7138</v>
      </c>
      <c r="M3432" s="73">
        <v>36470</v>
      </c>
      <c r="N3432" s="56"/>
      <c r="O3432" s="56"/>
      <c r="P3432" s="56" t="s">
        <v>7716</v>
      </c>
      <c r="Q3432" s="56"/>
      <c r="R3432" s="56" t="s">
        <v>70</v>
      </c>
      <c r="S3432" s="56" t="s">
        <v>11415</v>
      </c>
      <c r="T3432" s="56" t="s">
        <v>7138</v>
      </c>
      <c r="U3432" s="57">
        <v>4604</v>
      </c>
      <c r="V3432" s="57">
        <v>-4603</v>
      </c>
      <c r="W3432" s="57">
        <v>1</v>
      </c>
      <c r="X3432" s="57">
        <v>0</v>
      </c>
      <c r="Y3432" s="73">
        <v>36465</v>
      </c>
      <c r="Z3432" s="57">
        <v>0</v>
      </c>
      <c r="AA3432" s="57">
        <v>0</v>
      </c>
      <c r="AB3432" s="57">
        <v>1</v>
      </c>
      <c r="AC3432" s="57">
        <v>0</v>
      </c>
      <c r="AD3432" s="56" t="s">
        <v>9255</v>
      </c>
      <c r="AE3432" s="57">
        <v>0</v>
      </c>
      <c r="AF3432" s="57">
        <v>0</v>
      </c>
      <c r="AG3432" s="57">
        <v>0</v>
      </c>
      <c r="AI3432"/>
      <c r="AJ3432"/>
    </row>
    <row r="3433" spans="1:36">
      <c r="A3433" s="56" t="s">
        <v>50</v>
      </c>
      <c r="B3433" s="56" t="s">
        <v>11417</v>
      </c>
      <c r="C3433" s="56">
        <v>2101010130</v>
      </c>
      <c r="D3433" s="56" t="s">
        <v>40</v>
      </c>
      <c r="E3433" s="56">
        <v>2101020140</v>
      </c>
      <c r="F3433" s="56">
        <v>5401010140</v>
      </c>
      <c r="G3433" s="56" t="s">
        <v>11431</v>
      </c>
      <c r="H3433" s="56">
        <v>400210</v>
      </c>
      <c r="I3433" s="56" t="s">
        <v>11448</v>
      </c>
      <c r="J3433" s="56" t="s">
        <v>10151</v>
      </c>
      <c r="K3433" s="56" t="s">
        <v>7757</v>
      </c>
      <c r="L3433" s="56" t="s">
        <v>7138</v>
      </c>
      <c r="M3433" s="73">
        <v>36615</v>
      </c>
      <c r="N3433" s="56"/>
      <c r="O3433" s="56"/>
      <c r="P3433" s="56" t="s">
        <v>7716</v>
      </c>
      <c r="Q3433" s="56"/>
      <c r="R3433" s="56" t="s">
        <v>70</v>
      </c>
      <c r="S3433" s="56" t="s">
        <v>11415</v>
      </c>
      <c r="T3433" s="56" t="s">
        <v>7138</v>
      </c>
      <c r="U3433" s="57">
        <v>2470</v>
      </c>
      <c r="V3433" s="57">
        <v>-2469</v>
      </c>
      <c r="W3433" s="57">
        <v>1</v>
      </c>
      <c r="X3433" s="57">
        <v>0</v>
      </c>
      <c r="Y3433" s="73">
        <v>36586</v>
      </c>
      <c r="Z3433" s="57">
        <v>0</v>
      </c>
      <c r="AA3433" s="57">
        <v>0</v>
      </c>
      <c r="AB3433" s="57">
        <v>1</v>
      </c>
      <c r="AC3433" s="57">
        <v>0</v>
      </c>
      <c r="AD3433" s="56" t="s">
        <v>9255</v>
      </c>
      <c r="AE3433" s="57">
        <v>0</v>
      </c>
      <c r="AF3433" s="57">
        <v>0</v>
      </c>
      <c r="AG3433" s="57">
        <v>0</v>
      </c>
      <c r="AI3433"/>
      <c r="AJ3433"/>
    </row>
    <row r="3434" spans="1:36">
      <c r="A3434" s="56" t="s">
        <v>50</v>
      </c>
      <c r="B3434" s="56" t="s">
        <v>11417</v>
      </c>
      <c r="C3434" s="56">
        <v>2101010130</v>
      </c>
      <c r="D3434" s="56" t="s">
        <v>40</v>
      </c>
      <c r="E3434" s="56">
        <v>2101020140</v>
      </c>
      <c r="F3434" s="56">
        <v>5401010140</v>
      </c>
      <c r="G3434" s="56" t="s">
        <v>11431</v>
      </c>
      <c r="H3434" s="56">
        <v>400210</v>
      </c>
      <c r="I3434" s="56" t="s">
        <v>11448</v>
      </c>
      <c r="J3434" s="56" t="s">
        <v>10152</v>
      </c>
      <c r="K3434" s="56" t="s">
        <v>7750</v>
      </c>
      <c r="L3434" s="56" t="s">
        <v>7138</v>
      </c>
      <c r="M3434" s="73">
        <v>36529</v>
      </c>
      <c r="N3434" s="56"/>
      <c r="O3434" s="56"/>
      <c r="P3434" s="56" t="s">
        <v>7716</v>
      </c>
      <c r="Q3434" s="56"/>
      <c r="R3434" s="56" t="s">
        <v>70</v>
      </c>
      <c r="S3434" s="56" t="s">
        <v>11415</v>
      </c>
      <c r="T3434" s="56" t="s">
        <v>7138</v>
      </c>
      <c r="U3434" s="57">
        <v>2500</v>
      </c>
      <c r="V3434" s="57">
        <v>-2499</v>
      </c>
      <c r="W3434" s="57">
        <v>1</v>
      </c>
      <c r="X3434" s="57">
        <v>0</v>
      </c>
      <c r="Y3434" s="73">
        <v>36526</v>
      </c>
      <c r="Z3434" s="57">
        <v>0</v>
      </c>
      <c r="AA3434" s="57">
        <v>0</v>
      </c>
      <c r="AB3434" s="57">
        <v>1</v>
      </c>
      <c r="AC3434" s="57">
        <v>0</v>
      </c>
      <c r="AD3434" s="56" t="s">
        <v>9255</v>
      </c>
      <c r="AE3434" s="57">
        <v>0</v>
      </c>
      <c r="AF3434" s="57">
        <v>0</v>
      </c>
      <c r="AG3434" s="57">
        <v>0</v>
      </c>
      <c r="AI3434"/>
      <c r="AJ3434"/>
    </row>
    <row r="3435" spans="1:36">
      <c r="A3435" s="56" t="s">
        <v>50</v>
      </c>
      <c r="B3435" s="56" t="s">
        <v>11417</v>
      </c>
      <c r="C3435" s="56">
        <v>2101010130</v>
      </c>
      <c r="D3435" s="56" t="s">
        <v>40</v>
      </c>
      <c r="E3435" s="56">
        <v>2101020140</v>
      </c>
      <c r="F3435" s="56">
        <v>5401010140</v>
      </c>
      <c r="G3435" s="56" t="s">
        <v>11431</v>
      </c>
      <c r="H3435" s="56">
        <v>400210</v>
      </c>
      <c r="I3435" s="56" t="s">
        <v>11448</v>
      </c>
      <c r="J3435" s="56" t="s">
        <v>10153</v>
      </c>
      <c r="K3435" s="56" t="s">
        <v>7758</v>
      </c>
      <c r="L3435" s="56" t="s">
        <v>7138</v>
      </c>
      <c r="M3435" s="73">
        <v>37450</v>
      </c>
      <c r="N3435" s="56"/>
      <c r="O3435" s="56"/>
      <c r="P3435" s="56" t="s">
        <v>7716</v>
      </c>
      <c r="Q3435" s="56"/>
      <c r="R3435" s="56" t="s">
        <v>70</v>
      </c>
      <c r="S3435" s="56" t="s">
        <v>11415</v>
      </c>
      <c r="T3435" s="56" t="s">
        <v>7138</v>
      </c>
      <c r="U3435" s="57">
        <v>4145</v>
      </c>
      <c r="V3435" s="57">
        <v>-4144</v>
      </c>
      <c r="W3435" s="57">
        <v>1</v>
      </c>
      <c r="X3435" s="57">
        <v>0</v>
      </c>
      <c r="Y3435" s="73">
        <v>37438</v>
      </c>
      <c r="Z3435" s="57">
        <v>0</v>
      </c>
      <c r="AA3435" s="57">
        <v>0</v>
      </c>
      <c r="AB3435" s="57">
        <v>1</v>
      </c>
      <c r="AC3435" s="57">
        <v>0</v>
      </c>
      <c r="AD3435" s="56" t="s">
        <v>9255</v>
      </c>
      <c r="AE3435" s="57">
        <v>0</v>
      </c>
      <c r="AF3435" s="57">
        <v>0</v>
      </c>
      <c r="AG3435" s="57">
        <v>0</v>
      </c>
      <c r="AI3435"/>
      <c r="AJ3435"/>
    </row>
    <row r="3436" spans="1:36">
      <c r="A3436" s="56" t="s">
        <v>50</v>
      </c>
      <c r="B3436" s="56" t="s">
        <v>11417</v>
      </c>
      <c r="C3436" s="56">
        <v>2101010130</v>
      </c>
      <c r="D3436" s="56" t="s">
        <v>40</v>
      </c>
      <c r="E3436" s="56">
        <v>2101020140</v>
      </c>
      <c r="F3436" s="56">
        <v>5401010140</v>
      </c>
      <c r="G3436" s="56" t="s">
        <v>11431</v>
      </c>
      <c r="H3436" s="56">
        <v>400210</v>
      </c>
      <c r="I3436" s="56" t="s">
        <v>11448</v>
      </c>
      <c r="J3436" s="56" t="s">
        <v>10154</v>
      </c>
      <c r="K3436" s="56" t="s">
        <v>7759</v>
      </c>
      <c r="L3436" s="56" t="s">
        <v>7138</v>
      </c>
      <c r="M3436" s="73">
        <v>37810</v>
      </c>
      <c r="N3436" s="56"/>
      <c r="O3436" s="56"/>
      <c r="P3436" s="56" t="s">
        <v>7716</v>
      </c>
      <c r="Q3436" s="56"/>
      <c r="R3436" s="56" t="s">
        <v>70</v>
      </c>
      <c r="S3436" s="56" t="s">
        <v>11415</v>
      </c>
      <c r="T3436" s="56" t="s">
        <v>7138</v>
      </c>
      <c r="U3436" s="57">
        <v>3151</v>
      </c>
      <c r="V3436" s="57">
        <v>-3150</v>
      </c>
      <c r="W3436" s="57">
        <v>1</v>
      </c>
      <c r="X3436" s="57">
        <v>0</v>
      </c>
      <c r="Y3436" s="73">
        <v>37803</v>
      </c>
      <c r="Z3436" s="57">
        <v>0</v>
      </c>
      <c r="AA3436" s="57">
        <v>0</v>
      </c>
      <c r="AB3436" s="57">
        <v>1</v>
      </c>
      <c r="AC3436" s="57">
        <v>0</v>
      </c>
      <c r="AD3436" s="56" t="s">
        <v>9255</v>
      </c>
      <c r="AE3436" s="57">
        <v>0</v>
      </c>
      <c r="AF3436" s="57">
        <v>0</v>
      </c>
      <c r="AG3436" s="57">
        <v>0</v>
      </c>
      <c r="AI3436"/>
      <c r="AJ3436"/>
    </row>
    <row r="3437" spans="1:36">
      <c r="A3437" s="56" t="s">
        <v>50</v>
      </c>
      <c r="B3437" s="56" t="s">
        <v>11417</v>
      </c>
      <c r="C3437" s="56">
        <v>2101010130</v>
      </c>
      <c r="D3437" s="56" t="s">
        <v>40</v>
      </c>
      <c r="E3437" s="56">
        <v>2101020140</v>
      </c>
      <c r="F3437" s="56">
        <v>5401010140</v>
      </c>
      <c r="G3437" s="56" t="s">
        <v>11431</v>
      </c>
      <c r="H3437" s="56">
        <v>400210</v>
      </c>
      <c r="I3437" s="56" t="s">
        <v>11448</v>
      </c>
      <c r="J3437" s="56" t="s">
        <v>10155</v>
      </c>
      <c r="K3437" s="56" t="s">
        <v>7760</v>
      </c>
      <c r="L3437" s="56" t="s">
        <v>7138</v>
      </c>
      <c r="M3437" s="73">
        <v>36477</v>
      </c>
      <c r="N3437" s="56"/>
      <c r="O3437" s="56"/>
      <c r="P3437" s="56" t="s">
        <v>7716</v>
      </c>
      <c r="Q3437" s="56"/>
      <c r="R3437" s="56" t="s">
        <v>70</v>
      </c>
      <c r="S3437" s="56" t="s">
        <v>11415</v>
      </c>
      <c r="T3437" s="56" t="s">
        <v>7138</v>
      </c>
      <c r="U3437" s="57">
        <v>5240</v>
      </c>
      <c r="V3437" s="57">
        <v>-4978</v>
      </c>
      <c r="W3437" s="57">
        <v>262</v>
      </c>
      <c r="X3437" s="57">
        <v>0</v>
      </c>
      <c r="Y3437" s="73">
        <v>36465</v>
      </c>
      <c r="Z3437" s="57">
        <v>0</v>
      </c>
      <c r="AA3437" s="57">
        <v>0</v>
      </c>
      <c r="AB3437" s="57">
        <v>262</v>
      </c>
      <c r="AC3437" s="57">
        <v>0</v>
      </c>
      <c r="AD3437" s="56" t="s">
        <v>9255</v>
      </c>
      <c r="AE3437" s="57">
        <v>0</v>
      </c>
      <c r="AF3437" s="57">
        <v>0</v>
      </c>
      <c r="AG3437" s="57">
        <v>0</v>
      </c>
      <c r="AI3437"/>
      <c r="AJ3437"/>
    </row>
    <row r="3438" spans="1:36">
      <c r="A3438" s="56" t="s">
        <v>50</v>
      </c>
      <c r="B3438" s="56" t="s">
        <v>11417</v>
      </c>
      <c r="C3438" s="56">
        <v>2101010130</v>
      </c>
      <c r="D3438" s="56" t="s">
        <v>40</v>
      </c>
      <c r="E3438" s="56">
        <v>2101020140</v>
      </c>
      <c r="F3438" s="56">
        <v>5401010140</v>
      </c>
      <c r="G3438" s="56" t="s">
        <v>11431</v>
      </c>
      <c r="H3438" s="56">
        <v>400210</v>
      </c>
      <c r="I3438" s="56" t="s">
        <v>11448</v>
      </c>
      <c r="J3438" s="56" t="s">
        <v>10156</v>
      </c>
      <c r="K3438" s="56" t="s">
        <v>7760</v>
      </c>
      <c r="L3438" s="56" t="s">
        <v>7138</v>
      </c>
      <c r="M3438" s="73">
        <v>36507</v>
      </c>
      <c r="N3438" s="56"/>
      <c r="O3438" s="56"/>
      <c r="P3438" s="56" t="s">
        <v>7716</v>
      </c>
      <c r="Q3438" s="56"/>
      <c r="R3438" s="56" t="s">
        <v>70</v>
      </c>
      <c r="S3438" s="56" t="s">
        <v>11415</v>
      </c>
      <c r="T3438" s="56" t="s">
        <v>7138</v>
      </c>
      <c r="U3438" s="57">
        <v>5240</v>
      </c>
      <c r="V3438" s="57">
        <v>-4978</v>
      </c>
      <c r="W3438" s="57">
        <v>262</v>
      </c>
      <c r="X3438" s="57">
        <v>0</v>
      </c>
      <c r="Y3438" s="73">
        <v>36495</v>
      </c>
      <c r="Z3438" s="57">
        <v>0</v>
      </c>
      <c r="AA3438" s="57">
        <v>0</v>
      </c>
      <c r="AB3438" s="57">
        <v>262</v>
      </c>
      <c r="AC3438" s="57">
        <v>0</v>
      </c>
      <c r="AD3438" s="56" t="s">
        <v>9255</v>
      </c>
      <c r="AE3438" s="57">
        <v>0</v>
      </c>
      <c r="AF3438" s="57">
        <v>0</v>
      </c>
      <c r="AG3438" s="57">
        <v>0</v>
      </c>
      <c r="AI3438"/>
      <c r="AJ3438"/>
    </row>
    <row r="3439" spans="1:36">
      <c r="A3439" s="56" t="s">
        <v>50</v>
      </c>
      <c r="B3439" s="56" t="s">
        <v>11417</v>
      </c>
      <c r="C3439" s="56">
        <v>2101010130</v>
      </c>
      <c r="D3439" s="56" t="s">
        <v>40</v>
      </c>
      <c r="E3439" s="56">
        <v>2101020140</v>
      </c>
      <c r="F3439" s="56">
        <v>5401010140</v>
      </c>
      <c r="G3439" s="56" t="s">
        <v>11431</v>
      </c>
      <c r="H3439" s="56">
        <v>400210</v>
      </c>
      <c r="I3439" s="56" t="s">
        <v>11448</v>
      </c>
      <c r="J3439" s="56" t="s">
        <v>10157</v>
      </c>
      <c r="K3439" s="56" t="s">
        <v>7761</v>
      </c>
      <c r="L3439" s="56" t="s">
        <v>7138</v>
      </c>
      <c r="M3439" s="73">
        <v>36633</v>
      </c>
      <c r="N3439" s="56"/>
      <c r="O3439" s="56"/>
      <c r="P3439" s="56" t="s">
        <v>7716</v>
      </c>
      <c r="Q3439" s="56"/>
      <c r="R3439" s="56" t="s">
        <v>70</v>
      </c>
      <c r="S3439" s="56" t="s">
        <v>11415</v>
      </c>
      <c r="T3439" s="56" t="s">
        <v>7138</v>
      </c>
      <c r="U3439" s="57">
        <v>5296</v>
      </c>
      <c r="V3439" s="57">
        <v>-5031</v>
      </c>
      <c r="W3439" s="57">
        <v>265</v>
      </c>
      <c r="X3439" s="57">
        <v>0</v>
      </c>
      <c r="Y3439" s="73">
        <v>36617</v>
      </c>
      <c r="Z3439" s="57">
        <v>0</v>
      </c>
      <c r="AA3439" s="57">
        <v>0</v>
      </c>
      <c r="AB3439" s="57">
        <v>265</v>
      </c>
      <c r="AC3439" s="57">
        <v>0</v>
      </c>
      <c r="AD3439" s="56" t="s">
        <v>9255</v>
      </c>
      <c r="AE3439" s="57">
        <v>0</v>
      </c>
      <c r="AF3439" s="57">
        <v>0</v>
      </c>
      <c r="AG3439" s="57">
        <v>0</v>
      </c>
      <c r="AI3439"/>
      <c r="AJ3439"/>
    </row>
    <row r="3440" spans="1:36">
      <c r="A3440" s="56" t="s">
        <v>50</v>
      </c>
      <c r="B3440" s="56" t="s">
        <v>11417</v>
      </c>
      <c r="C3440" s="56">
        <v>2101010130</v>
      </c>
      <c r="D3440" s="56" t="s">
        <v>40</v>
      </c>
      <c r="E3440" s="56">
        <v>2101020140</v>
      </c>
      <c r="F3440" s="56">
        <v>5401010140</v>
      </c>
      <c r="G3440" s="56" t="s">
        <v>11431</v>
      </c>
      <c r="H3440" s="56">
        <v>400210</v>
      </c>
      <c r="I3440" s="56" t="s">
        <v>11448</v>
      </c>
      <c r="J3440" s="56" t="s">
        <v>10158</v>
      </c>
      <c r="K3440" s="56" t="s">
        <v>7762</v>
      </c>
      <c r="L3440" s="56" t="s">
        <v>7138</v>
      </c>
      <c r="M3440" s="73">
        <v>36006</v>
      </c>
      <c r="N3440" s="56"/>
      <c r="O3440" s="56"/>
      <c r="P3440" s="56" t="s">
        <v>7716</v>
      </c>
      <c r="Q3440" s="56"/>
      <c r="R3440" s="56" t="s">
        <v>70</v>
      </c>
      <c r="S3440" s="56" t="s">
        <v>11415</v>
      </c>
      <c r="T3440" s="56" t="s">
        <v>7138</v>
      </c>
      <c r="U3440" s="57">
        <v>5387</v>
      </c>
      <c r="V3440" s="57">
        <v>-5371</v>
      </c>
      <c r="W3440" s="57">
        <v>16</v>
      </c>
      <c r="X3440" s="57">
        <v>0</v>
      </c>
      <c r="Y3440" s="73">
        <v>35977</v>
      </c>
      <c r="Z3440" s="57">
        <v>0</v>
      </c>
      <c r="AA3440" s="57">
        <v>0</v>
      </c>
      <c r="AB3440" s="57">
        <v>16</v>
      </c>
      <c r="AC3440" s="57">
        <v>0</v>
      </c>
      <c r="AD3440" s="56" t="s">
        <v>9255</v>
      </c>
      <c r="AE3440" s="57">
        <v>0</v>
      </c>
      <c r="AF3440" s="57">
        <v>0</v>
      </c>
      <c r="AG3440" s="57">
        <v>0</v>
      </c>
      <c r="AI3440"/>
      <c r="AJ3440"/>
    </row>
    <row r="3441" spans="1:36">
      <c r="A3441" s="56" t="s">
        <v>50</v>
      </c>
      <c r="B3441" s="56" t="s">
        <v>11417</v>
      </c>
      <c r="C3441" s="56">
        <v>2101010130</v>
      </c>
      <c r="D3441" s="56" t="s">
        <v>40</v>
      </c>
      <c r="E3441" s="56">
        <v>2101020140</v>
      </c>
      <c r="F3441" s="56">
        <v>5401010140</v>
      </c>
      <c r="G3441" s="56" t="s">
        <v>11431</v>
      </c>
      <c r="H3441" s="56">
        <v>400210</v>
      </c>
      <c r="I3441" s="56" t="s">
        <v>11448</v>
      </c>
      <c r="J3441" s="56" t="s">
        <v>10159</v>
      </c>
      <c r="K3441" s="56" t="s">
        <v>7763</v>
      </c>
      <c r="L3441" s="56" t="s">
        <v>7138</v>
      </c>
      <c r="M3441" s="73">
        <v>36783</v>
      </c>
      <c r="N3441" s="56"/>
      <c r="O3441" s="56"/>
      <c r="P3441" s="56" t="s">
        <v>7716</v>
      </c>
      <c r="Q3441" s="56"/>
      <c r="R3441" s="56" t="s">
        <v>70</v>
      </c>
      <c r="S3441" s="56" t="s">
        <v>11415</v>
      </c>
      <c r="T3441" s="56" t="s">
        <v>7138</v>
      </c>
      <c r="U3441" s="57">
        <v>6240</v>
      </c>
      <c r="V3441" s="57">
        <v>-5928</v>
      </c>
      <c r="W3441" s="57">
        <v>312</v>
      </c>
      <c r="X3441" s="57">
        <v>0</v>
      </c>
      <c r="Y3441" s="73">
        <v>36770</v>
      </c>
      <c r="Z3441" s="57">
        <v>0</v>
      </c>
      <c r="AA3441" s="57">
        <v>0</v>
      </c>
      <c r="AB3441" s="57">
        <v>312</v>
      </c>
      <c r="AC3441" s="57">
        <v>0</v>
      </c>
      <c r="AD3441" s="56" t="s">
        <v>9255</v>
      </c>
      <c r="AE3441" s="57">
        <v>0</v>
      </c>
      <c r="AF3441" s="57">
        <v>0</v>
      </c>
      <c r="AG3441" s="57">
        <v>0</v>
      </c>
      <c r="AI3441"/>
      <c r="AJ3441"/>
    </row>
    <row r="3442" spans="1:36">
      <c r="A3442" s="56" t="s">
        <v>50</v>
      </c>
      <c r="B3442" s="56" t="s">
        <v>11417</v>
      </c>
      <c r="C3442" s="56">
        <v>2101010130</v>
      </c>
      <c r="D3442" s="56" t="s">
        <v>40</v>
      </c>
      <c r="E3442" s="56">
        <v>2101020140</v>
      </c>
      <c r="F3442" s="56">
        <v>5401010140</v>
      </c>
      <c r="G3442" s="56" t="s">
        <v>11431</v>
      </c>
      <c r="H3442" s="56">
        <v>400210</v>
      </c>
      <c r="I3442" s="56" t="s">
        <v>11448</v>
      </c>
      <c r="J3442" s="56" t="s">
        <v>10160</v>
      </c>
      <c r="K3442" s="56" t="s">
        <v>7764</v>
      </c>
      <c r="L3442" s="56" t="s">
        <v>7138</v>
      </c>
      <c r="M3442" s="73">
        <v>36059</v>
      </c>
      <c r="N3442" s="56"/>
      <c r="O3442" s="56"/>
      <c r="P3442" s="56" t="s">
        <v>7716</v>
      </c>
      <c r="Q3442" s="56"/>
      <c r="R3442" s="56" t="s">
        <v>70</v>
      </c>
      <c r="S3442" s="56" t="s">
        <v>11415</v>
      </c>
      <c r="T3442" s="56" t="s">
        <v>7138</v>
      </c>
      <c r="U3442" s="57">
        <v>6483</v>
      </c>
      <c r="V3442" s="57">
        <v>-6391</v>
      </c>
      <c r="W3442" s="57">
        <v>92</v>
      </c>
      <c r="X3442" s="57">
        <v>0</v>
      </c>
      <c r="Y3442" s="73">
        <v>36039</v>
      </c>
      <c r="Z3442" s="57">
        <v>0</v>
      </c>
      <c r="AA3442" s="57">
        <v>0</v>
      </c>
      <c r="AB3442" s="57">
        <v>92</v>
      </c>
      <c r="AC3442" s="57">
        <v>0</v>
      </c>
      <c r="AD3442" s="56" t="s">
        <v>9255</v>
      </c>
      <c r="AE3442" s="57">
        <v>0</v>
      </c>
      <c r="AF3442" s="57">
        <v>0</v>
      </c>
      <c r="AG3442" s="57">
        <v>0</v>
      </c>
      <c r="AI3442"/>
      <c r="AJ3442"/>
    </row>
    <row r="3443" spans="1:36">
      <c r="A3443" s="56" t="s">
        <v>50</v>
      </c>
      <c r="B3443" s="56" t="s">
        <v>11417</v>
      </c>
      <c r="C3443" s="56">
        <v>2101010130</v>
      </c>
      <c r="D3443" s="56" t="s">
        <v>40</v>
      </c>
      <c r="E3443" s="56">
        <v>2101020140</v>
      </c>
      <c r="F3443" s="56">
        <v>5401010140</v>
      </c>
      <c r="G3443" s="56" t="s">
        <v>11431</v>
      </c>
      <c r="H3443" s="56">
        <v>400210</v>
      </c>
      <c r="I3443" s="56" t="s">
        <v>11448</v>
      </c>
      <c r="J3443" s="56" t="s">
        <v>10161</v>
      </c>
      <c r="K3443" s="56" t="s">
        <v>7764</v>
      </c>
      <c r="L3443" s="56" t="s">
        <v>7138</v>
      </c>
      <c r="M3443" s="73">
        <v>35837</v>
      </c>
      <c r="N3443" s="56"/>
      <c r="O3443" s="56"/>
      <c r="P3443" s="56" t="s">
        <v>7716</v>
      </c>
      <c r="Q3443" s="56"/>
      <c r="R3443" s="56" t="s">
        <v>70</v>
      </c>
      <c r="S3443" s="56" t="s">
        <v>11415</v>
      </c>
      <c r="T3443" s="56" t="s">
        <v>7138</v>
      </c>
      <c r="U3443" s="57">
        <v>6483</v>
      </c>
      <c r="V3443" s="57">
        <v>-6323</v>
      </c>
      <c r="W3443" s="57">
        <v>160</v>
      </c>
      <c r="X3443" s="57">
        <v>0</v>
      </c>
      <c r="Y3443" s="73">
        <v>35827</v>
      </c>
      <c r="Z3443" s="57">
        <v>0</v>
      </c>
      <c r="AA3443" s="57">
        <v>0</v>
      </c>
      <c r="AB3443" s="57">
        <v>160</v>
      </c>
      <c r="AC3443" s="57">
        <v>0</v>
      </c>
      <c r="AD3443" s="56" t="s">
        <v>9255</v>
      </c>
      <c r="AE3443" s="57">
        <v>0</v>
      </c>
      <c r="AF3443" s="57">
        <v>0</v>
      </c>
      <c r="AG3443" s="57">
        <v>0</v>
      </c>
      <c r="AI3443"/>
      <c r="AJ3443"/>
    </row>
    <row r="3444" spans="1:36">
      <c r="A3444" s="56" t="s">
        <v>50</v>
      </c>
      <c r="B3444" s="56" t="s">
        <v>11417</v>
      </c>
      <c r="C3444" s="56">
        <v>2101010130</v>
      </c>
      <c r="D3444" s="56" t="s">
        <v>40</v>
      </c>
      <c r="E3444" s="56">
        <v>2101020140</v>
      </c>
      <c r="F3444" s="56">
        <v>5401010140</v>
      </c>
      <c r="G3444" s="56" t="s">
        <v>11431</v>
      </c>
      <c r="H3444" s="56">
        <v>400210</v>
      </c>
      <c r="I3444" s="56" t="s">
        <v>11448</v>
      </c>
      <c r="J3444" s="56" t="s">
        <v>10162</v>
      </c>
      <c r="K3444" s="56" t="s">
        <v>7765</v>
      </c>
      <c r="L3444" s="56" t="s">
        <v>7138</v>
      </c>
      <c r="M3444" s="73">
        <v>36630</v>
      </c>
      <c r="N3444" s="56"/>
      <c r="O3444" s="56"/>
      <c r="P3444" s="56" t="s">
        <v>7716</v>
      </c>
      <c r="Q3444" s="56"/>
      <c r="R3444" s="56" t="s">
        <v>70</v>
      </c>
      <c r="S3444" s="56" t="s">
        <v>11415</v>
      </c>
      <c r="T3444" s="56" t="s">
        <v>7138</v>
      </c>
      <c r="U3444" s="57">
        <v>6500</v>
      </c>
      <c r="V3444" s="57">
        <v>-6175</v>
      </c>
      <c r="W3444" s="57">
        <v>325</v>
      </c>
      <c r="X3444" s="57">
        <v>0</v>
      </c>
      <c r="Y3444" s="73">
        <v>36617</v>
      </c>
      <c r="Z3444" s="57">
        <v>0</v>
      </c>
      <c r="AA3444" s="57">
        <v>0</v>
      </c>
      <c r="AB3444" s="57">
        <v>325</v>
      </c>
      <c r="AC3444" s="57">
        <v>0</v>
      </c>
      <c r="AD3444" s="56" t="s">
        <v>9255</v>
      </c>
      <c r="AE3444" s="57">
        <v>0</v>
      </c>
      <c r="AF3444" s="57">
        <v>0</v>
      </c>
      <c r="AG3444" s="57">
        <v>0</v>
      </c>
      <c r="AI3444"/>
      <c r="AJ3444"/>
    </row>
    <row r="3445" spans="1:36">
      <c r="A3445" s="56" t="s">
        <v>50</v>
      </c>
      <c r="B3445" s="56" t="s">
        <v>11417</v>
      </c>
      <c r="C3445" s="56">
        <v>2101010130</v>
      </c>
      <c r="D3445" s="56" t="s">
        <v>40</v>
      </c>
      <c r="E3445" s="56">
        <v>2101020140</v>
      </c>
      <c r="F3445" s="56">
        <v>5401010140</v>
      </c>
      <c r="G3445" s="56" t="s">
        <v>11431</v>
      </c>
      <c r="H3445" s="56">
        <v>400210</v>
      </c>
      <c r="I3445" s="56" t="s">
        <v>11448</v>
      </c>
      <c r="J3445" s="56" t="s">
        <v>10163</v>
      </c>
      <c r="K3445" s="56" t="s">
        <v>7284</v>
      </c>
      <c r="L3445" s="56" t="s">
        <v>7138</v>
      </c>
      <c r="M3445" s="73">
        <v>36005</v>
      </c>
      <c r="N3445" s="56"/>
      <c r="O3445" s="56"/>
      <c r="P3445" s="56" t="s">
        <v>7716</v>
      </c>
      <c r="Q3445" s="56"/>
      <c r="R3445" s="56" t="s">
        <v>70</v>
      </c>
      <c r="S3445" s="56" t="s">
        <v>11415</v>
      </c>
      <c r="T3445" s="56" t="s">
        <v>7138</v>
      </c>
      <c r="U3445" s="57">
        <v>6525</v>
      </c>
      <c r="V3445" s="57">
        <v>-6505</v>
      </c>
      <c r="W3445" s="57">
        <v>20</v>
      </c>
      <c r="X3445" s="57">
        <v>0</v>
      </c>
      <c r="Y3445" s="73">
        <v>35977</v>
      </c>
      <c r="Z3445" s="57">
        <v>0</v>
      </c>
      <c r="AA3445" s="57">
        <v>0</v>
      </c>
      <c r="AB3445" s="57">
        <v>20</v>
      </c>
      <c r="AC3445" s="57">
        <v>0</v>
      </c>
      <c r="AD3445" s="56" t="s">
        <v>9255</v>
      </c>
      <c r="AE3445" s="57">
        <v>0</v>
      </c>
      <c r="AF3445" s="57">
        <v>0</v>
      </c>
      <c r="AG3445" s="57">
        <v>0</v>
      </c>
      <c r="AI3445"/>
      <c r="AJ3445"/>
    </row>
    <row r="3446" spans="1:36">
      <c r="A3446" s="56" t="s">
        <v>50</v>
      </c>
      <c r="B3446" s="56" t="s">
        <v>11417</v>
      </c>
      <c r="C3446" s="56">
        <v>2101010130</v>
      </c>
      <c r="D3446" s="56" t="s">
        <v>40</v>
      </c>
      <c r="E3446" s="56">
        <v>2101020140</v>
      </c>
      <c r="F3446" s="56">
        <v>5401010140</v>
      </c>
      <c r="G3446" s="56" t="s">
        <v>11431</v>
      </c>
      <c r="H3446" s="56">
        <v>400210</v>
      </c>
      <c r="I3446" s="56" t="s">
        <v>11448</v>
      </c>
      <c r="J3446" s="56" t="s">
        <v>10164</v>
      </c>
      <c r="K3446" s="56" t="s">
        <v>9117</v>
      </c>
      <c r="L3446" s="56" t="s">
        <v>7138</v>
      </c>
      <c r="M3446" s="73">
        <v>36630</v>
      </c>
      <c r="N3446" s="56"/>
      <c r="O3446" s="56"/>
      <c r="P3446" s="56" t="s">
        <v>7716</v>
      </c>
      <c r="Q3446" s="56"/>
      <c r="R3446" s="56" t="s">
        <v>70</v>
      </c>
      <c r="S3446" s="56" t="s">
        <v>11415</v>
      </c>
      <c r="T3446" s="56" t="s">
        <v>7138</v>
      </c>
      <c r="U3446" s="57">
        <v>6600</v>
      </c>
      <c r="V3446" s="57">
        <v>-6270</v>
      </c>
      <c r="W3446" s="57">
        <v>330</v>
      </c>
      <c r="X3446" s="57">
        <v>0</v>
      </c>
      <c r="Y3446" s="73">
        <v>36617</v>
      </c>
      <c r="Z3446" s="57">
        <v>0</v>
      </c>
      <c r="AA3446" s="57">
        <v>0</v>
      </c>
      <c r="AB3446" s="57">
        <v>330</v>
      </c>
      <c r="AC3446" s="57">
        <v>0</v>
      </c>
      <c r="AD3446" s="56" t="s">
        <v>9255</v>
      </c>
      <c r="AE3446" s="57">
        <v>0</v>
      </c>
      <c r="AF3446" s="57">
        <v>0</v>
      </c>
      <c r="AG3446" s="57">
        <v>0</v>
      </c>
      <c r="AI3446"/>
      <c r="AJ3446"/>
    </row>
    <row r="3447" spans="1:36">
      <c r="A3447" s="56" t="s">
        <v>50</v>
      </c>
      <c r="B3447" s="56" t="s">
        <v>11417</v>
      </c>
      <c r="C3447" s="56">
        <v>2101010130</v>
      </c>
      <c r="D3447" s="56" t="s">
        <v>40</v>
      </c>
      <c r="E3447" s="56">
        <v>2101020140</v>
      </c>
      <c r="F3447" s="56">
        <v>5401010140</v>
      </c>
      <c r="G3447" s="56" t="s">
        <v>11431</v>
      </c>
      <c r="H3447" s="56">
        <v>400210</v>
      </c>
      <c r="I3447" s="56" t="s">
        <v>11448</v>
      </c>
      <c r="J3447" s="56" t="s">
        <v>10165</v>
      </c>
      <c r="K3447" s="56" t="s">
        <v>7766</v>
      </c>
      <c r="L3447" s="56" t="s">
        <v>7138</v>
      </c>
      <c r="M3447" s="73">
        <v>36090</v>
      </c>
      <c r="N3447" s="56"/>
      <c r="O3447" s="56"/>
      <c r="P3447" s="56" t="s">
        <v>7716</v>
      </c>
      <c r="Q3447" s="56"/>
      <c r="R3447" s="56" t="s">
        <v>70</v>
      </c>
      <c r="S3447" s="56" t="s">
        <v>11415</v>
      </c>
      <c r="T3447" s="56" t="s">
        <v>7138</v>
      </c>
      <c r="U3447" s="57">
        <v>6717</v>
      </c>
      <c r="V3447" s="57">
        <v>-6589</v>
      </c>
      <c r="W3447" s="57">
        <v>128</v>
      </c>
      <c r="X3447" s="57">
        <v>0</v>
      </c>
      <c r="Y3447" s="73">
        <v>36069</v>
      </c>
      <c r="Z3447" s="57">
        <v>0</v>
      </c>
      <c r="AA3447" s="57">
        <v>0</v>
      </c>
      <c r="AB3447" s="57">
        <v>128</v>
      </c>
      <c r="AC3447" s="57">
        <v>0</v>
      </c>
      <c r="AD3447" s="56" t="s">
        <v>9255</v>
      </c>
      <c r="AE3447" s="57">
        <v>0</v>
      </c>
      <c r="AF3447" s="57">
        <v>0</v>
      </c>
      <c r="AG3447" s="57">
        <v>0</v>
      </c>
      <c r="AI3447"/>
      <c r="AJ3447"/>
    </row>
    <row r="3448" spans="1:36">
      <c r="A3448" s="56" t="s">
        <v>50</v>
      </c>
      <c r="B3448" s="56" t="s">
        <v>11417</v>
      </c>
      <c r="C3448" s="56">
        <v>2101010130</v>
      </c>
      <c r="D3448" s="56" t="s">
        <v>40</v>
      </c>
      <c r="E3448" s="56">
        <v>2101020140</v>
      </c>
      <c r="F3448" s="56">
        <v>5401010140</v>
      </c>
      <c r="G3448" s="56" t="s">
        <v>11431</v>
      </c>
      <c r="H3448" s="56">
        <v>400210</v>
      </c>
      <c r="I3448" s="56" t="s">
        <v>11448</v>
      </c>
      <c r="J3448" s="56" t="s">
        <v>10166</v>
      </c>
      <c r="K3448" s="56" t="s">
        <v>7767</v>
      </c>
      <c r="L3448" s="56" t="s">
        <v>7138</v>
      </c>
      <c r="M3448" s="73">
        <v>35837</v>
      </c>
      <c r="N3448" s="56"/>
      <c r="O3448" s="56"/>
      <c r="P3448" s="56" t="s">
        <v>7716</v>
      </c>
      <c r="Q3448" s="56"/>
      <c r="R3448" s="56" t="s">
        <v>70</v>
      </c>
      <c r="S3448" s="56" t="s">
        <v>11415</v>
      </c>
      <c r="T3448" s="56" t="s">
        <v>7138</v>
      </c>
      <c r="U3448" s="57">
        <v>6708</v>
      </c>
      <c r="V3448" s="57">
        <v>-6549</v>
      </c>
      <c r="W3448" s="57">
        <v>159</v>
      </c>
      <c r="X3448" s="57">
        <v>0</v>
      </c>
      <c r="Y3448" s="73">
        <v>35827</v>
      </c>
      <c r="Z3448" s="57">
        <v>0</v>
      </c>
      <c r="AA3448" s="57">
        <v>0</v>
      </c>
      <c r="AB3448" s="57">
        <v>159</v>
      </c>
      <c r="AC3448" s="57">
        <v>0</v>
      </c>
      <c r="AD3448" s="56" t="s">
        <v>9255</v>
      </c>
      <c r="AE3448" s="57">
        <v>0</v>
      </c>
      <c r="AF3448" s="57">
        <v>0</v>
      </c>
      <c r="AG3448" s="57">
        <v>0</v>
      </c>
      <c r="AI3448"/>
      <c r="AJ3448"/>
    </row>
    <row r="3449" spans="1:36">
      <c r="A3449" s="56" t="s">
        <v>50</v>
      </c>
      <c r="B3449" s="56" t="s">
        <v>11417</v>
      </c>
      <c r="C3449" s="56">
        <v>2101010130</v>
      </c>
      <c r="D3449" s="56" t="s">
        <v>40</v>
      </c>
      <c r="E3449" s="56">
        <v>2101020140</v>
      </c>
      <c r="F3449" s="56">
        <v>5401010140</v>
      </c>
      <c r="G3449" s="56" t="s">
        <v>11431</v>
      </c>
      <c r="H3449" s="56">
        <v>400210</v>
      </c>
      <c r="I3449" s="56" t="s">
        <v>11448</v>
      </c>
      <c r="J3449" s="56" t="s">
        <v>10167</v>
      </c>
      <c r="K3449" s="56" t="s">
        <v>7768</v>
      </c>
      <c r="L3449" s="56" t="s">
        <v>7138</v>
      </c>
      <c r="M3449" s="73">
        <v>36761</v>
      </c>
      <c r="N3449" s="56"/>
      <c r="O3449" s="56"/>
      <c r="P3449" s="56" t="s">
        <v>7716</v>
      </c>
      <c r="Q3449" s="56"/>
      <c r="R3449" s="56" t="s">
        <v>70</v>
      </c>
      <c r="S3449" s="56" t="s">
        <v>11415</v>
      </c>
      <c r="T3449" s="56" t="s">
        <v>7138</v>
      </c>
      <c r="U3449" s="57">
        <v>6962</v>
      </c>
      <c r="V3449" s="57">
        <v>-6614</v>
      </c>
      <c r="W3449" s="57">
        <v>348</v>
      </c>
      <c r="X3449" s="57">
        <v>0</v>
      </c>
      <c r="Y3449" s="73">
        <v>36739</v>
      </c>
      <c r="Z3449" s="57">
        <v>0</v>
      </c>
      <c r="AA3449" s="57">
        <v>0</v>
      </c>
      <c r="AB3449" s="57">
        <v>348</v>
      </c>
      <c r="AC3449" s="57">
        <v>0</v>
      </c>
      <c r="AD3449" s="56" t="s">
        <v>9255</v>
      </c>
      <c r="AE3449" s="57">
        <v>0</v>
      </c>
      <c r="AF3449" s="57">
        <v>0</v>
      </c>
      <c r="AG3449" s="57">
        <v>0</v>
      </c>
      <c r="AI3449"/>
      <c r="AJ3449"/>
    </row>
    <row r="3450" spans="1:36">
      <c r="A3450" s="56" t="s">
        <v>50</v>
      </c>
      <c r="B3450" s="56" t="s">
        <v>11417</v>
      </c>
      <c r="C3450" s="56">
        <v>2101010130</v>
      </c>
      <c r="D3450" s="56" t="s">
        <v>40</v>
      </c>
      <c r="E3450" s="56">
        <v>2101020140</v>
      </c>
      <c r="F3450" s="56">
        <v>5401010140</v>
      </c>
      <c r="G3450" s="56" t="s">
        <v>11431</v>
      </c>
      <c r="H3450" s="56">
        <v>400210</v>
      </c>
      <c r="I3450" s="56" t="s">
        <v>11448</v>
      </c>
      <c r="J3450" s="56" t="s">
        <v>10168</v>
      </c>
      <c r="K3450" s="56" t="s">
        <v>7769</v>
      </c>
      <c r="L3450" s="56" t="s">
        <v>7138</v>
      </c>
      <c r="M3450" s="73">
        <v>36736</v>
      </c>
      <c r="N3450" s="56"/>
      <c r="O3450" s="56"/>
      <c r="P3450" s="56" t="s">
        <v>7716</v>
      </c>
      <c r="Q3450" s="56"/>
      <c r="R3450" s="56" t="s">
        <v>70</v>
      </c>
      <c r="S3450" s="56" t="s">
        <v>11415</v>
      </c>
      <c r="T3450" s="56" t="s">
        <v>7138</v>
      </c>
      <c r="U3450" s="57">
        <v>7150</v>
      </c>
      <c r="V3450" s="57">
        <v>-6793</v>
      </c>
      <c r="W3450" s="57">
        <v>357</v>
      </c>
      <c r="X3450" s="57">
        <v>0</v>
      </c>
      <c r="Y3450" s="73">
        <v>36708</v>
      </c>
      <c r="Z3450" s="57">
        <v>0</v>
      </c>
      <c r="AA3450" s="57">
        <v>0</v>
      </c>
      <c r="AB3450" s="57">
        <v>357</v>
      </c>
      <c r="AC3450" s="57">
        <v>0</v>
      </c>
      <c r="AD3450" s="56" t="s">
        <v>9255</v>
      </c>
      <c r="AE3450" s="57">
        <v>0</v>
      </c>
      <c r="AF3450" s="57">
        <v>0</v>
      </c>
      <c r="AG3450" s="57">
        <v>0</v>
      </c>
      <c r="AI3450"/>
      <c r="AJ3450"/>
    </row>
    <row r="3451" spans="1:36">
      <c r="A3451" s="56" t="s">
        <v>50</v>
      </c>
      <c r="B3451" s="56" t="s">
        <v>11417</v>
      </c>
      <c r="C3451" s="56">
        <v>2101010130</v>
      </c>
      <c r="D3451" s="56" t="s">
        <v>40</v>
      </c>
      <c r="E3451" s="56">
        <v>2101020140</v>
      </c>
      <c r="F3451" s="56">
        <v>5401010140</v>
      </c>
      <c r="G3451" s="56" t="s">
        <v>11431</v>
      </c>
      <c r="H3451" s="56">
        <v>400210</v>
      </c>
      <c r="I3451" s="56" t="s">
        <v>11448</v>
      </c>
      <c r="J3451" s="56" t="s">
        <v>10169</v>
      </c>
      <c r="K3451" s="56" t="s">
        <v>7770</v>
      </c>
      <c r="L3451" s="56" t="s">
        <v>7138</v>
      </c>
      <c r="M3451" s="73">
        <v>35803</v>
      </c>
      <c r="N3451" s="56"/>
      <c r="O3451" s="56"/>
      <c r="P3451" s="56" t="s">
        <v>7716</v>
      </c>
      <c r="Q3451" s="56"/>
      <c r="R3451" s="56" t="s">
        <v>70</v>
      </c>
      <c r="S3451" s="56" t="s">
        <v>11415</v>
      </c>
      <c r="T3451" s="56" t="s">
        <v>7138</v>
      </c>
      <c r="U3451" s="57">
        <v>7181</v>
      </c>
      <c r="V3451" s="57">
        <v>-7123</v>
      </c>
      <c r="W3451" s="57">
        <v>58</v>
      </c>
      <c r="X3451" s="57">
        <v>0</v>
      </c>
      <c r="Y3451" s="73">
        <v>35796</v>
      </c>
      <c r="Z3451" s="57">
        <v>0</v>
      </c>
      <c r="AA3451" s="57">
        <v>0</v>
      </c>
      <c r="AB3451" s="57">
        <v>58</v>
      </c>
      <c r="AC3451" s="57">
        <v>0</v>
      </c>
      <c r="AD3451" s="56" t="s">
        <v>9255</v>
      </c>
      <c r="AE3451" s="57">
        <v>0</v>
      </c>
      <c r="AF3451" s="57">
        <v>0</v>
      </c>
      <c r="AG3451" s="57">
        <v>0</v>
      </c>
      <c r="AI3451"/>
      <c r="AJ3451"/>
    </row>
    <row r="3452" spans="1:36">
      <c r="A3452" s="56" t="s">
        <v>50</v>
      </c>
      <c r="B3452" s="56" t="s">
        <v>11417</v>
      </c>
      <c r="C3452" s="56">
        <v>2101010130</v>
      </c>
      <c r="D3452" s="56" t="s">
        <v>40</v>
      </c>
      <c r="E3452" s="56">
        <v>2101020140</v>
      </c>
      <c r="F3452" s="56">
        <v>5401010140</v>
      </c>
      <c r="G3452" s="56" t="s">
        <v>11431</v>
      </c>
      <c r="H3452" s="56">
        <v>400210</v>
      </c>
      <c r="I3452" s="56" t="s">
        <v>11448</v>
      </c>
      <c r="J3452" s="56" t="s">
        <v>10170</v>
      </c>
      <c r="K3452" s="56" t="s">
        <v>7771</v>
      </c>
      <c r="L3452" s="56" t="s">
        <v>7138</v>
      </c>
      <c r="M3452" s="73">
        <v>36841</v>
      </c>
      <c r="N3452" s="56"/>
      <c r="O3452" s="56"/>
      <c r="P3452" s="56" t="s">
        <v>7716</v>
      </c>
      <c r="Q3452" s="56"/>
      <c r="R3452" s="56" t="s">
        <v>70</v>
      </c>
      <c r="S3452" s="56" t="s">
        <v>11415</v>
      </c>
      <c r="T3452" s="56" t="s">
        <v>7138</v>
      </c>
      <c r="U3452" s="57">
        <v>7300</v>
      </c>
      <c r="V3452" s="57">
        <v>-6935</v>
      </c>
      <c r="W3452" s="57">
        <v>365</v>
      </c>
      <c r="X3452" s="57">
        <v>0</v>
      </c>
      <c r="Y3452" s="73">
        <v>36831</v>
      </c>
      <c r="Z3452" s="57">
        <v>0</v>
      </c>
      <c r="AA3452" s="57">
        <v>0</v>
      </c>
      <c r="AB3452" s="57">
        <v>365</v>
      </c>
      <c r="AC3452" s="57">
        <v>0</v>
      </c>
      <c r="AD3452" s="56" t="s">
        <v>9255</v>
      </c>
      <c r="AE3452" s="57">
        <v>0</v>
      </c>
      <c r="AF3452" s="57">
        <v>0</v>
      </c>
      <c r="AG3452" s="57">
        <v>0</v>
      </c>
      <c r="AI3452"/>
      <c r="AJ3452"/>
    </row>
    <row r="3453" spans="1:36">
      <c r="A3453" s="56" t="s">
        <v>50</v>
      </c>
      <c r="B3453" s="56" t="s">
        <v>11417</v>
      </c>
      <c r="C3453" s="56">
        <v>2101010130</v>
      </c>
      <c r="D3453" s="56" t="s">
        <v>40</v>
      </c>
      <c r="E3453" s="56">
        <v>2101020140</v>
      </c>
      <c r="F3453" s="56">
        <v>5401010140</v>
      </c>
      <c r="G3453" s="56" t="s">
        <v>11431</v>
      </c>
      <c r="H3453" s="56">
        <v>400210</v>
      </c>
      <c r="I3453" s="56" t="s">
        <v>11448</v>
      </c>
      <c r="J3453" s="56" t="s">
        <v>10171</v>
      </c>
      <c r="K3453" s="56" t="s">
        <v>7728</v>
      </c>
      <c r="L3453" s="56" t="s">
        <v>7138</v>
      </c>
      <c r="M3453" s="73">
        <v>36841</v>
      </c>
      <c r="N3453" s="56"/>
      <c r="O3453" s="56"/>
      <c r="P3453" s="56" t="s">
        <v>7716</v>
      </c>
      <c r="Q3453" s="56"/>
      <c r="R3453" s="56" t="s">
        <v>70</v>
      </c>
      <c r="S3453" s="56" t="s">
        <v>11415</v>
      </c>
      <c r="T3453" s="56" t="s">
        <v>7138</v>
      </c>
      <c r="U3453" s="57">
        <v>7400</v>
      </c>
      <c r="V3453" s="57">
        <v>-7030</v>
      </c>
      <c r="W3453" s="57">
        <v>370</v>
      </c>
      <c r="X3453" s="57">
        <v>0</v>
      </c>
      <c r="Y3453" s="73">
        <v>36831</v>
      </c>
      <c r="Z3453" s="57">
        <v>0</v>
      </c>
      <c r="AA3453" s="57">
        <v>0</v>
      </c>
      <c r="AB3453" s="57">
        <v>370</v>
      </c>
      <c r="AC3453" s="57">
        <v>0</v>
      </c>
      <c r="AD3453" s="56" t="s">
        <v>9255</v>
      </c>
      <c r="AE3453" s="57">
        <v>0</v>
      </c>
      <c r="AF3453" s="57">
        <v>0</v>
      </c>
      <c r="AG3453" s="57">
        <v>0</v>
      </c>
      <c r="AI3453"/>
      <c r="AJ3453"/>
    </row>
    <row r="3454" spans="1:36">
      <c r="A3454" s="56" t="s">
        <v>50</v>
      </c>
      <c r="B3454" s="56" t="s">
        <v>11417</v>
      </c>
      <c r="C3454" s="56">
        <v>2101010130</v>
      </c>
      <c r="D3454" s="56" t="s">
        <v>40</v>
      </c>
      <c r="E3454" s="56">
        <v>2101020140</v>
      </c>
      <c r="F3454" s="56">
        <v>5401010140</v>
      </c>
      <c r="G3454" s="56" t="s">
        <v>11431</v>
      </c>
      <c r="H3454" s="56">
        <v>400210</v>
      </c>
      <c r="I3454" s="56" t="s">
        <v>11448</v>
      </c>
      <c r="J3454" s="56" t="s">
        <v>10172</v>
      </c>
      <c r="K3454" s="56" t="s">
        <v>7772</v>
      </c>
      <c r="L3454" s="56" t="s">
        <v>7138</v>
      </c>
      <c r="M3454" s="73">
        <v>36368</v>
      </c>
      <c r="N3454" s="56"/>
      <c r="O3454" s="56"/>
      <c r="P3454" s="56" t="s">
        <v>7716</v>
      </c>
      <c r="Q3454" s="56"/>
      <c r="R3454" s="56" t="s">
        <v>70</v>
      </c>
      <c r="S3454" s="56" t="s">
        <v>11415</v>
      </c>
      <c r="T3454" s="56" t="s">
        <v>7138</v>
      </c>
      <c r="U3454" s="57">
        <v>7591</v>
      </c>
      <c r="V3454" s="57">
        <v>-7296</v>
      </c>
      <c r="W3454" s="57">
        <v>295</v>
      </c>
      <c r="X3454" s="57">
        <v>0</v>
      </c>
      <c r="Y3454" s="73">
        <v>36342</v>
      </c>
      <c r="Z3454" s="57">
        <v>0</v>
      </c>
      <c r="AA3454" s="57">
        <v>0</v>
      </c>
      <c r="AB3454" s="57">
        <v>295</v>
      </c>
      <c r="AC3454" s="57">
        <v>0</v>
      </c>
      <c r="AD3454" s="56" t="s">
        <v>9255</v>
      </c>
      <c r="AE3454" s="57">
        <v>0</v>
      </c>
      <c r="AF3454" s="57">
        <v>0</v>
      </c>
      <c r="AG3454" s="57">
        <v>0</v>
      </c>
      <c r="AI3454"/>
      <c r="AJ3454"/>
    </row>
    <row r="3455" spans="1:36">
      <c r="A3455" s="56" t="s">
        <v>50</v>
      </c>
      <c r="B3455" s="56" t="s">
        <v>11417</v>
      </c>
      <c r="C3455" s="56">
        <v>2101010130</v>
      </c>
      <c r="D3455" s="56" t="s">
        <v>40</v>
      </c>
      <c r="E3455" s="56">
        <v>2101020140</v>
      </c>
      <c r="F3455" s="56">
        <v>5401010140</v>
      </c>
      <c r="G3455" s="56" t="s">
        <v>11431</v>
      </c>
      <c r="H3455" s="56">
        <v>400210</v>
      </c>
      <c r="I3455" s="56" t="s">
        <v>11448</v>
      </c>
      <c r="J3455" s="56" t="s">
        <v>10173</v>
      </c>
      <c r="K3455" s="56" t="s">
        <v>7772</v>
      </c>
      <c r="L3455" s="56" t="s">
        <v>7138</v>
      </c>
      <c r="M3455" s="73">
        <v>36664</v>
      </c>
      <c r="N3455" s="56"/>
      <c r="O3455" s="56"/>
      <c r="P3455" s="56" t="s">
        <v>7716</v>
      </c>
      <c r="Q3455" s="56"/>
      <c r="R3455" s="56" t="s">
        <v>70</v>
      </c>
      <c r="S3455" s="56" t="s">
        <v>11415</v>
      </c>
      <c r="T3455" s="56" t="s">
        <v>7138</v>
      </c>
      <c r="U3455" s="57">
        <v>7733</v>
      </c>
      <c r="V3455" s="57">
        <v>-7346</v>
      </c>
      <c r="W3455" s="57">
        <v>387</v>
      </c>
      <c r="X3455" s="57">
        <v>0</v>
      </c>
      <c r="Y3455" s="73">
        <v>36647</v>
      </c>
      <c r="Z3455" s="57">
        <v>0</v>
      </c>
      <c r="AA3455" s="57">
        <v>0</v>
      </c>
      <c r="AB3455" s="57">
        <v>387</v>
      </c>
      <c r="AC3455" s="57">
        <v>0</v>
      </c>
      <c r="AD3455" s="56" t="s">
        <v>9255</v>
      </c>
      <c r="AE3455" s="57">
        <v>0</v>
      </c>
      <c r="AF3455" s="57">
        <v>0</v>
      </c>
      <c r="AG3455" s="57">
        <v>0</v>
      </c>
      <c r="AI3455"/>
      <c r="AJ3455"/>
    </row>
    <row r="3456" spans="1:36">
      <c r="A3456" s="56" t="s">
        <v>50</v>
      </c>
      <c r="B3456" s="56" t="s">
        <v>11417</v>
      </c>
      <c r="C3456" s="56">
        <v>2101010130</v>
      </c>
      <c r="D3456" s="56" t="s">
        <v>40</v>
      </c>
      <c r="E3456" s="56">
        <v>2101020140</v>
      </c>
      <c r="F3456" s="56">
        <v>5401010140</v>
      </c>
      <c r="G3456" s="56" t="s">
        <v>11431</v>
      </c>
      <c r="H3456" s="56">
        <v>400210</v>
      </c>
      <c r="I3456" s="56" t="s">
        <v>11448</v>
      </c>
      <c r="J3456" s="56" t="s">
        <v>10174</v>
      </c>
      <c r="K3456" s="56" t="s">
        <v>7772</v>
      </c>
      <c r="L3456" s="56" t="s">
        <v>7138</v>
      </c>
      <c r="M3456" s="73">
        <v>36550</v>
      </c>
      <c r="N3456" s="56"/>
      <c r="O3456" s="56"/>
      <c r="P3456" s="56" t="s">
        <v>7716</v>
      </c>
      <c r="Q3456" s="56"/>
      <c r="R3456" s="56" t="s">
        <v>70</v>
      </c>
      <c r="S3456" s="56" t="s">
        <v>11415</v>
      </c>
      <c r="T3456" s="56" t="s">
        <v>7138</v>
      </c>
      <c r="U3456" s="57">
        <v>7733</v>
      </c>
      <c r="V3456" s="57">
        <v>-7346</v>
      </c>
      <c r="W3456" s="57">
        <v>387</v>
      </c>
      <c r="X3456" s="57">
        <v>0</v>
      </c>
      <c r="Y3456" s="73">
        <v>36526</v>
      </c>
      <c r="Z3456" s="57">
        <v>0</v>
      </c>
      <c r="AA3456" s="57">
        <v>0</v>
      </c>
      <c r="AB3456" s="57">
        <v>387</v>
      </c>
      <c r="AC3456" s="57">
        <v>0</v>
      </c>
      <c r="AD3456" s="56" t="s">
        <v>9255</v>
      </c>
      <c r="AE3456" s="57">
        <v>0</v>
      </c>
      <c r="AF3456" s="57">
        <v>0</v>
      </c>
      <c r="AG3456" s="57">
        <v>0</v>
      </c>
      <c r="AI3456"/>
      <c r="AJ3456"/>
    </row>
    <row r="3457" spans="1:36">
      <c r="A3457" s="56" t="s">
        <v>50</v>
      </c>
      <c r="B3457" s="56" t="s">
        <v>11417</v>
      </c>
      <c r="C3457" s="56">
        <v>2101010130</v>
      </c>
      <c r="D3457" s="56" t="s">
        <v>40</v>
      </c>
      <c r="E3457" s="56">
        <v>2101020140</v>
      </c>
      <c r="F3457" s="56">
        <v>5401010140</v>
      </c>
      <c r="G3457" s="56" t="s">
        <v>11431</v>
      </c>
      <c r="H3457" s="56">
        <v>400210</v>
      </c>
      <c r="I3457" s="56" t="s">
        <v>11448</v>
      </c>
      <c r="J3457" s="56" t="s">
        <v>10175</v>
      </c>
      <c r="K3457" s="56" t="s">
        <v>7773</v>
      </c>
      <c r="L3457" s="56" t="s">
        <v>7138</v>
      </c>
      <c r="M3457" s="73">
        <v>36565</v>
      </c>
      <c r="N3457" s="56"/>
      <c r="O3457" s="56"/>
      <c r="P3457" s="56" t="s">
        <v>7716</v>
      </c>
      <c r="Q3457" s="56"/>
      <c r="R3457" s="56" t="s">
        <v>70</v>
      </c>
      <c r="S3457" s="56" t="s">
        <v>11415</v>
      </c>
      <c r="T3457" s="56" t="s">
        <v>7138</v>
      </c>
      <c r="U3457" s="57">
        <v>7770</v>
      </c>
      <c r="V3457" s="57">
        <v>-7382</v>
      </c>
      <c r="W3457" s="57">
        <v>388</v>
      </c>
      <c r="X3457" s="57">
        <v>0</v>
      </c>
      <c r="Y3457" s="73">
        <v>36557</v>
      </c>
      <c r="Z3457" s="57">
        <v>0</v>
      </c>
      <c r="AA3457" s="57">
        <v>0</v>
      </c>
      <c r="AB3457" s="57">
        <v>388</v>
      </c>
      <c r="AC3457" s="57">
        <v>0</v>
      </c>
      <c r="AD3457" s="56" t="s">
        <v>9255</v>
      </c>
      <c r="AE3457" s="57">
        <v>0</v>
      </c>
      <c r="AF3457" s="57">
        <v>0</v>
      </c>
      <c r="AG3457" s="57">
        <v>0</v>
      </c>
      <c r="AI3457"/>
      <c r="AJ3457"/>
    </row>
    <row r="3458" spans="1:36">
      <c r="A3458" s="56" t="s">
        <v>50</v>
      </c>
      <c r="B3458" s="56" t="s">
        <v>11417</v>
      </c>
      <c r="C3458" s="56">
        <v>2101010130</v>
      </c>
      <c r="D3458" s="56" t="s">
        <v>40</v>
      </c>
      <c r="E3458" s="56">
        <v>2101020140</v>
      </c>
      <c r="F3458" s="56">
        <v>5401010140</v>
      </c>
      <c r="G3458" s="56" t="s">
        <v>11431</v>
      </c>
      <c r="H3458" s="56">
        <v>400210</v>
      </c>
      <c r="I3458" s="56" t="s">
        <v>11448</v>
      </c>
      <c r="J3458" s="56" t="s">
        <v>10176</v>
      </c>
      <c r="K3458" s="56" t="s">
        <v>7774</v>
      </c>
      <c r="L3458" s="56" t="s">
        <v>7138</v>
      </c>
      <c r="M3458" s="73">
        <v>36098</v>
      </c>
      <c r="N3458" s="56"/>
      <c r="O3458" s="56"/>
      <c r="P3458" s="56" t="s">
        <v>7716</v>
      </c>
      <c r="Q3458" s="56"/>
      <c r="R3458" s="56" t="s">
        <v>70</v>
      </c>
      <c r="S3458" s="56" t="s">
        <v>11415</v>
      </c>
      <c r="T3458" s="56" t="s">
        <v>7138</v>
      </c>
      <c r="U3458" s="57">
        <v>8300</v>
      </c>
      <c r="V3458" s="57">
        <v>-8140</v>
      </c>
      <c r="W3458" s="57">
        <v>160</v>
      </c>
      <c r="X3458" s="57">
        <v>0</v>
      </c>
      <c r="Y3458" s="73">
        <v>36069</v>
      </c>
      <c r="Z3458" s="57">
        <v>0</v>
      </c>
      <c r="AA3458" s="57">
        <v>0</v>
      </c>
      <c r="AB3458" s="57">
        <v>160</v>
      </c>
      <c r="AC3458" s="57">
        <v>0</v>
      </c>
      <c r="AD3458" s="56" t="s">
        <v>9255</v>
      </c>
      <c r="AE3458" s="57">
        <v>0</v>
      </c>
      <c r="AF3458" s="57">
        <v>0</v>
      </c>
      <c r="AG3458" s="57">
        <v>0</v>
      </c>
      <c r="AI3458"/>
      <c r="AJ3458"/>
    </row>
    <row r="3459" spans="1:36">
      <c r="A3459" s="56" t="s">
        <v>50</v>
      </c>
      <c r="B3459" s="56" t="s">
        <v>11417</v>
      </c>
      <c r="C3459" s="56">
        <v>2101010130</v>
      </c>
      <c r="D3459" s="56" t="s">
        <v>40</v>
      </c>
      <c r="E3459" s="56">
        <v>2101020140</v>
      </c>
      <c r="F3459" s="56">
        <v>5401010140</v>
      </c>
      <c r="G3459" s="56" t="s">
        <v>11431</v>
      </c>
      <c r="H3459" s="56">
        <v>400210</v>
      </c>
      <c r="I3459" s="56" t="s">
        <v>11448</v>
      </c>
      <c r="J3459" s="56" t="s">
        <v>10177</v>
      </c>
      <c r="K3459" s="56" t="s">
        <v>7775</v>
      </c>
      <c r="L3459" s="56" t="s">
        <v>7138</v>
      </c>
      <c r="M3459" s="73">
        <v>35835</v>
      </c>
      <c r="N3459" s="56"/>
      <c r="O3459" s="56"/>
      <c r="P3459" s="56" t="s">
        <v>7716</v>
      </c>
      <c r="Q3459" s="56"/>
      <c r="R3459" s="56" t="s">
        <v>70</v>
      </c>
      <c r="S3459" s="56" t="s">
        <v>11415</v>
      </c>
      <c r="T3459" s="56" t="s">
        <v>7138</v>
      </c>
      <c r="U3459" s="57">
        <v>9195</v>
      </c>
      <c r="V3459" s="57">
        <v>-9070</v>
      </c>
      <c r="W3459" s="57">
        <v>125</v>
      </c>
      <c r="X3459" s="57">
        <v>0</v>
      </c>
      <c r="Y3459" s="73">
        <v>35827</v>
      </c>
      <c r="Z3459" s="57">
        <v>0</v>
      </c>
      <c r="AA3459" s="57">
        <v>0</v>
      </c>
      <c r="AB3459" s="57">
        <v>125</v>
      </c>
      <c r="AC3459" s="57">
        <v>0</v>
      </c>
      <c r="AD3459" s="56" t="s">
        <v>9255</v>
      </c>
      <c r="AE3459" s="57">
        <v>0</v>
      </c>
      <c r="AF3459" s="57">
        <v>0</v>
      </c>
      <c r="AG3459" s="57">
        <v>0</v>
      </c>
      <c r="AI3459"/>
      <c r="AJ3459"/>
    </row>
    <row r="3460" spans="1:36">
      <c r="A3460" s="56" t="s">
        <v>50</v>
      </c>
      <c r="B3460" s="56" t="s">
        <v>11417</v>
      </c>
      <c r="C3460" s="56">
        <v>2101010130</v>
      </c>
      <c r="D3460" s="56" t="s">
        <v>40</v>
      </c>
      <c r="E3460" s="56">
        <v>2101020140</v>
      </c>
      <c r="F3460" s="56">
        <v>5401010140</v>
      </c>
      <c r="G3460" s="56" t="s">
        <v>11431</v>
      </c>
      <c r="H3460" s="56">
        <v>400210</v>
      </c>
      <c r="I3460" s="56" t="s">
        <v>11448</v>
      </c>
      <c r="J3460" s="56" t="s">
        <v>10178</v>
      </c>
      <c r="K3460" s="56" t="s">
        <v>7776</v>
      </c>
      <c r="L3460" s="56" t="s">
        <v>7138</v>
      </c>
      <c r="M3460" s="73">
        <v>36113</v>
      </c>
      <c r="N3460" s="56"/>
      <c r="O3460" s="56"/>
      <c r="P3460" s="56" t="s">
        <v>7716</v>
      </c>
      <c r="Q3460" s="56"/>
      <c r="R3460" s="56" t="s">
        <v>70</v>
      </c>
      <c r="S3460" s="56" t="s">
        <v>11415</v>
      </c>
      <c r="T3460" s="56" t="s">
        <v>7138</v>
      </c>
      <c r="U3460" s="57">
        <v>9230</v>
      </c>
      <c r="V3460" s="57">
        <v>-9004</v>
      </c>
      <c r="W3460" s="57">
        <v>226</v>
      </c>
      <c r="X3460" s="57">
        <v>0</v>
      </c>
      <c r="Y3460" s="73">
        <v>36100</v>
      </c>
      <c r="Z3460" s="57">
        <v>0</v>
      </c>
      <c r="AA3460" s="57">
        <v>0</v>
      </c>
      <c r="AB3460" s="57">
        <v>226</v>
      </c>
      <c r="AC3460" s="57">
        <v>0</v>
      </c>
      <c r="AD3460" s="56" t="s">
        <v>9255</v>
      </c>
      <c r="AE3460" s="57">
        <v>0</v>
      </c>
      <c r="AF3460" s="57">
        <v>0</v>
      </c>
      <c r="AG3460" s="57">
        <v>0</v>
      </c>
      <c r="AI3460"/>
      <c r="AJ3460"/>
    </row>
    <row r="3461" spans="1:36">
      <c r="A3461" s="56" t="s">
        <v>50</v>
      </c>
      <c r="B3461" s="56" t="s">
        <v>11417</v>
      </c>
      <c r="C3461" s="56">
        <v>2101010130</v>
      </c>
      <c r="D3461" s="56" t="s">
        <v>40</v>
      </c>
      <c r="E3461" s="56">
        <v>2101020140</v>
      </c>
      <c r="F3461" s="56">
        <v>5401010140</v>
      </c>
      <c r="G3461" s="56" t="s">
        <v>11431</v>
      </c>
      <c r="H3461" s="56">
        <v>400210</v>
      </c>
      <c r="I3461" s="56" t="s">
        <v>11448</v>
      </c>
      <c r="J3461" s="56" t="s">
        <v>10179</v>
      </c>
      <c r="K3461" s="56" t="s">
        <v>7777</v>
      </c>
      <c r="L3461" s="56" t="s">
        <v>7138</v>
      </c>
      <c r="M3461" s="73">
        <v>36770</v>
      </c>
      <c r="N3461" s="56"/>
      <c r="O3461" s="56"/>
      <c r="P3461" s="56" t="s">
        <v>7716</v>
      </c>
      <c r="Q3461" s="56"/>
      <c r="R3461" s="56" t="s">
        <v>70</v>
      </c>
      <c r="S3461" s="56" t="s">
        <v>11415</v>
      </c>
      <c r="T3461" s="56" t="s">
        <v>7138</v>
      </c>
      <c r="U3461" s="57">
        <v>10067</v>
      </c>
      <c r="V3461" s="57">
        <v>-9564</v>
      </c>
      <c r="W3461" s="57">
        <v>503</v>
      </c>
      <c r="X3461" s="57">
        <v>0</v>
      </c>
      <c r="Y3461" s="73">
        <v>36770</v>
      </c>
      <c r="Z3461" s="57">
        <v>0</v>
      </c>
      <c r="AA3461" s="57">
        <v>0</v>
      </c>
      <c r="AB3461" s="57">
        <v>503</v>
      </c>
      <c r="AC3461" s="57">
        <v>0</v>
      </c>
      <c r="AD3461" s="56" t="s">
        <v>9255</v>
      </c>
      <c r="AE3461" s="57">
        <v>0</v>
      </c>
      <c r="AF3461" s="57">
        <v>0</v>
      </c>
      <c r="AG3461" s="57">
        <v>0</v>
      </c>
      <c r="AI3461"/>
      <c r="AJ3461"/>
    </row>
    <row r="3462" spans="1:36">
      <c r="A3462" s="56" t="s">
        <v>50</v>
      </c>
      <c r="B3462" s="56" t="s">
        <v>11417</v>
      </c>
      <c r="C3462" s="56">
        <v>2101010130</v>
      </c>
      <c r="D3462" s="56" t="s">
        <v>40</v>
      </c>
      <c r="E3462" s="56">
        <v>2101020140</v>
      </c>
      <c r="F3462" s="56">
        <v>5401010140</v>
      </c>
      <c r="G3462" s="56" t="s">
        <v>11431</v>
      </c>
      <c r="H3462" s="56">
        <v>400210</v>
      </c>
      <c r="I3462" s="56" t="s">
        <v>11448</v>
      </c>
      <c r="J3462" s="56" t="s">
        <v>10180</v>
      </c>
      <c r="K3462" s="56" t="s">
        <v>7778</v>
      </c>
      <c r="L3462" s="56" t="s">
        <v>7138</v>
      </c>
      <c r="M3462" s="73">
        <v>36630</v>
      </c>
      <c r="N3462" s="56"/>
      <c r="O3462" s="56"/>
      <c r="P3462" s="56" t="s">
        <v>7716</v>
      </c>
      <c r="Q3462" s="56"/>
      <c r="R3462" s="56" t="s">
        <v>70</v>
      </c>
      <c r="S3462" s="56" t="s">
        <v>11415</v>
      </c>
      <c r="T3462" s="56" t="s">
        <v>7138</v>
      </c>
      <c r="U3462" s="57">
        <v>10380</v>
      </c>
      <c r="V3462" s="57">
        <v>-9861</v>
      </c>
      <c r="W3462" s="57">
        <v>519</v>
      </c>
      <c r="X3462" s="57">
        <v>0</v>
      </c>
      <c r="Y3462" s="73">
        <v>36617</v>
      </c>
      <c r="Z3462" s="57">
        <v>0</v>
      </c>
      <c r="AA3462" s="57">
        <v>0</v>
      </c>
      <c r="AB3462" s="57">
        <v>519</v>
      </c>
      <c r="AC3462" s="57">
        <v>0</v>
      </c>
      <c r="AD3462" s="56" t="s">
        <v>9255</v>
      </c>
      <c r="AE3462" s="57">
        <v>0</v>
      </c>
      <c r="AF3462" s="57">
        <v>0</v>
      </c>
      <c r="AG3462" s="57">
        <v>0</v>
      </c>
      <c r="AI3462"/>
      <c r="AJ3462"/>
    </row>
    <row r="3463" spans="1:36">
      <c r="A3463" s="56" t="s">
        <v>50</v>
      </c>
      <c r="B3463" s="56" t="s">
        <v>11417</v>
      </c>
      <c r="C3463" s="56">
        <v>2101010130</v>
      </c>
      <c r="D3463" s="56" t="s">
        <v>40</v>
      </c>
      <c r="E3463" s="56">
        <v>2101020140</v>
      </c>
      <c r="F3463" s="56">
        <v>5401010140</v>
      </c>
      <c r="G3463" s="56" t="s">
        <v>11431</v>
      </c>
      <c r="H3463" s="56">
        <v>400210</v>
      </c>
      <c r="I3463" s="56" t="s">
        <v>11448</v>
      </c>
      <c r="J3463" s="56" t="s">
        <v>10181</v>
      </c>
      <c r="K3463" s="56" t="s">
        <v>7481</v>
      </c>
      <c r="L3463" s="56" t="s">
        <v>7138</v>
      </c>
      <c r="M3463" s="73">
        <v>35983</v>
      </c>
      <c r="N3463" s="56"/>
      <c r="O3463" s="56"/>
      <c r="P3463" s="56" t="s">
        <v>7716</v>
      </c>
      <c r="Q3463" s="56"/>
      <c r="R3463" s="56" t="s">
        <v>70</v>
      </c>
      <c r="S3463" s="56" t="s">
        <v>11415</v>
      </c>
      <c r="T3463" s="56" t="s">
        <v>7138</v>
      </c>
      <c r="U3463" s="57">
        <v>15320</v>
      </c>
      <c r="V3463" s="57">
        <v>-15275</v>
      </c>
      <c r="W3463" s="57">
        <v>45</v>
      </c>
      <c r="X3463" s="57">
        <v>0</v>
      </c>
      <c r="Y3463" s="73">
        <v>35977</v>
      </c>
      <c r="Z3463" s="57">
        <v>0</v>
      </c>
      <c r="AA3463" s="57">
        <v>0</v>
      </c>
      <c r="AB3463" s="57">
        <v>45</v>
      </c>
      <c r="AC3463" s="57">
        <v>0</v>
      </c>
      <c r="AD3463" s="56" t="s">
        <v>9255</v>
      </c>
      <c r="AE3463" s="57">
        <v>0</v>
      </c>
      <c r="AF3463" s="57">
        <v>0</v>
      </c>
      <c r="AG3463" s="57">
        <v>0</v>
      </c>
      <c r="AI3463"/>
      <c r="AJ3463"/>
    </row>
    <row r="3464" spans="1:36">
      <c r="A3464" s="56" t="s">
        <v>50</v>
      </c>
      <c r="B3464" s="56" t="s">
        <v>11417</v>
      </c>
      <c r="C3464" s="56">
        <v>2101010130</v>
      </c>
      <c r="D3464" s="56" t="s">
        <v>40</v>
      </c>
      <c r="E3464" s="56">
        <v>2101020140</v>
      </c>
      <c r="F3464" s="56">
        <v>5401010140</v>
      </c>
      <c r="G3464" s="56" t="s">
        <v>11431</v>
      </c>
      <c r="H3464" s="56">
        <v>400210</v>
      </c>
      <c r="I3464" s="56" t="s">
        <v>11448</v>
      </c>
      <c r="J3464" s="56" t="s">
        <v>10182</v>
      </c>
      <c r="K3464" s="56" t="s">
        <v>7779</v>
      </c>
      <c r="L3464" s="56" t="s">
        <v>7138</v>
      </c>
      <c r="M3464" s="73">
        <v>36641</v>
      </c>
      <c r="N3464" s="56"/>
      <c r="O3464" s="56"/>
      <c r="P3464" s="56" t="s">
        <v>7716</v>
      </c>
      <c r="Q3464" s="56"/>
      <c r="R3464" s="56" t="s">
        <v>70</v>
      </c>
      <c r="S3464" s="56" t="s">
        <v>11415</v>
      </c>
      <c r="T3464" s="56" t="s">
        <v>7138</v>
      </c>
      <c r="U3464" s="57">
        <v>18800</v>
      </c>
      <c r="V3464" s="57">
        <v>-17860</v>
      </c>
      <c r="W3464" s="57">
        <v>940</v>
      </c>
      <c r="X3464" s="57">
        <v>0</v>
      </c>
      <c r="Y3464" s="73">
        <v>36617</v>
      </c>
      <c r="Z3464" s="57">
        <v>0</v>
      </c>
      <c r="AA3464" s="57">
        <v>0</v>
      </c>
      <c r="AB3464" s="57">
        <v>940</v>
      </c>
      <c r="AC3464" s="57">
        <v>0</v>
      </c>
      <c r="AD3464" s="56" t="s">
        <v>9255</v>
      </c>
      <c r="AE3464" s="57">
        <v>0</v>
      </c>
      <c r="AF3464" s="57">
        <v>0</v>
      </c>
      <c r="AG3464" s="57">
        <v>0</v>
      </c>
      <c r="AI3464"/>
      <c r="AJ3464"/>
    </row>
    <row r="3465" spans="1:36">
      <c r="A3465" s="56" t="s">
        <v>50</v>
      </c>
      <c r="B3465" s="56" t="s">
        <v>11417</v>
      </c>
      <c r="C3465" s="56">
        <v>2101010130</v>
      </c>
      <c r="D3465" s="56" t="s">
        <v>40</v>
      </c>
      <c r="E3465" s="56">
        <v>2101020140</v>
      </c>
      <c r="F3465" s="56">
        <v>5401010140</v>
      </c>
      <c r="G3465" s="56" t="s">
        <v>11431</v>
      </c>
      <c r="H3465" s="56">
        <v>400210</v>
      </c>
      <c r="I3465" s="56" t="s">
        <v>11448</v>
      </c>
      <c r="J3465" s="56" t="s">
        <v>10183</v>
      </c>
      <c r="K3465" s="56" t="s">
        <v>7780</v>
      </c>
      <c r="L3465" s="56" t="s">
        <v>7138</v>
      </c>
      <c r="M3465" s="73">
        <v>36770</v>
      </c>
      <c r="N3465" s="56"/>
      <c r="O3465" s="56"/>
      <c r="P3465" s="56" t="s">
        <v>7716</v>
      </c>
      <c r="Q3465" s="56"/>
      <c r="R3465" s="56" t="s">
        <v>70</v>
      </c>
      <c r="S3465" s="56" t="s">
        <v>11415</v>
      </c>
      <c r="T3465" s="56" t="s">
        <v>7138</v>
      </c>
      <c r="U3465" s="57">
        <v>20804</v>
      </c>
      <c r="V3465" s="57">
        <v>-19764</v>
      </c>
      <c r="W3465" s="57">
        <v>1040</v>
      </c>
      <c r="X3465" s="57">
        <v>0</v>
      </c>
      <c r="Y3465" s="73">
        <v>36770</v>
      </c>
      <c r="Z3465" s="57">
        <v>0</v>
      </c>
      <c r="AA3465" s="57">
        <v>0</v>
      </c>
      <c r="AB3465" s="57">
        <v>1040</v>
      </c>
      <c r="AC3465" s="57">
        <v>0</v>
      </c>
      <c r="AD3465" s="56" t="s">
        <v>9255</v>
      </c>
      <c r="AE3465" s="57">
        <v>0</v>
      </c>
      <c r="AF3465" s="57">
        <v>0</v>
      </c>
      <c r="AG3465" s="57">
        <v>0</v>
      </c>
      <c r="AI3465"/>
      <c r="AJ3465"/>
    </row>
    <row r="3466" spans="1:36">
      <c r="A3466" s="56" t="s">
        <v>50</v>
      </c>
      <c r="B3466" s="56" t="s">
        <v>11417</v>
      </c>
      <c r="C3466" s="56">
        <v>2101010130</v>
      </c>
      <c r="D3466" s="56" t="s">
        <v>40</v>
      </c>
      <c r="E3466" s="56">
        <v>2101020140</v>
      </c>
      <c r="F3466" s="56">
        <v>5401010140</v>
      </c>
      <c r="G3466" s="56" t="s">
        <v>11431</v>
      </c>
      <c r="H3466" s="56">
        <v>400210</v>
      </c>
      <c r="I3466" s="56" t="s">
        <v>11448</v>
      </c>
      <c r="J3466" s="56" t="s">
        <v>10184</v>
      </c>
      <c r="K3466" s="56" t="s">
        <v>7781</v>
      </c>
      <c r="L3466" s="56" t="s">
        <v>7138</v>
      </c>
      <c r="M3466" s="73">
        <v>36923</v>
      </c>
      <c r="N3466" s="56"/>
      <c r="O3466" s="56"/>
      <c r="P3466" s="56" t="s">
        <v>7716</v>
      </c>
      <c r="Q3466" s="56"/>
      <c r="R3466" s="56" t="s">
        <v>70</v>
      </c>
      <c r="S3466" s="56" t="s">
        <v>11415</v>
      </c>
      <c r="T3466" s="56" t="s">
        <v>7138</v>
      </c>
      <c r="U3466" s="57">
        <v>25166</v>
      </c>
      <c r="V3466" s="57">
        <v>-23908</v>
      </c>
      <c r="W3466" s="57">
        <v>1258</v>
      </c>
      <c r="X3466" s="57">
        <v>0</v>
      </c>
      <c r="Y3466" s="73">
        <v>36923</v>
      </c>
      <c r="Z3466" s="57">
        <v>0</v>
      </c>
      <c r="AA3466" s="57">
        <v>0</v>
      </c>
      <c r="AB3466" s="57">
        <v>1258</v>
      </c>
      <c r="AC3466" s="57">
        <v>0</v>
      </c>
      <c r="AD3466" s="56" t="s">
        <v>9255</v>
      </c>
      <c r="AE3466" s="57">
        <v>0</v>
      </c>
      <c r="AF3466" s="57">
        <v>0</v>
      </c>
      <c r="AG3466" s="57">
        <v>0</v>
      </c>
      <c r="AI3466"/>
      <c r="AJ3466"/>
    </row>
    <row r="3467" spans="1:36">
      <c r="A3467" s="56" t="s">
        <v>50</v>
      </c>
      <c r="B3467" s="56" t="s">
        <v>11417</v>
      </c>
      <c r="C3467" s="56">
        <v>2101010130</v>
      </c>
      <c r="D3467" s="56" t="s">
        <v>40</v>
      </c>
      <c r="E3467" s="56">
        <v>2101020140</v>
      </c>
      <c r="F3467" s="56">
        <v>5401010140</v>
      </c>
      <c r="G3467" s="56" t="s">
        <v>11431</v>
      </c>
      <c r="H3467" s="56">
        <v>400210</v>
      </c>
      <c r="I3467" s="56" t="s">
        <v>11448</v>
      </c>
      <c r="J3467" s="56" t="s">
        <v>10185</v>
      </c>
      <c r="K3467" s="56" t="s">
        <v>7782</v>
      </c>
      <c r="L3467" s="56" t="s">
        <v>7138</v>
      </c>
      <c r="M3467" s="73">
        <v>36633</v>
      </c>
      <c r="N3467" s="56"/>
      <c r="O3467" s="56"/>
      <c r="P3467" s="56" t="s">
        <v>7716</v>
      </c>
      <c r="Q3467" s="56"/>
      <c r="R3467" s="56" t="s">
        <v>70</v>
      </c>
      <c r="S3467" s="56" t="s">
        <v>11415</v>
      </c>
      <c r="T3467" s="56" t="s">
        <v>7138</v>
      </c>
      <c r="U3467" s="57">
        <v>25310</v>
      </c>
      <c r="V3467" s="57">
        <v>-24045</v>
      </c>
      <c r="W3467" s="57">
        <v>1265</v>
      </c>
      <c r="X3467" s="57">
        <v>0</v>
      </c>
      <c r="Y3467" s="73">
        <v>36617</v>
      </c>
      <c r="Z3467" s="57">
        <v>0</v>
      </c>
      <c r="AA3467" s="57">
        <v>0</v>
      </c>
      <c r="AB3467" s="57">
        <v>1265</v>
      </c>
      <c r="AC3467" s="57">
        <v>0</v>
      </c>
      <c r="AD3467" s="56" t="s">
        <v>9255</v>
      </c>
      <c r="AE3467" s="57">
        <v>0</v>
      </c>
      <c r="AF3467" s="57">
        <v>0</v>
      </c>
      <c r="AG3467" s="57">
        <v>0</v>
      </c>
      <c r="AI3467"/>
      <c r="AJ3467"/>
    </row>
    <row r="3468" spans="1:36">
      <c r="A3468" s="56" t="s">
        <v>50</v>
      </c>
      <c r="B3468" s="56" t="s">
        <v>11417</v>
      </c>
      <c r="C3468" s="56">
        <v>2101010130</v>
      </c>
      <c r="D3468" s="56" t="s">
        <v>40</v>
      </c>
      <c r="E3468" s="56">
        <v>2101020140</v>
      </c>
      <c r="F3468" s="56">
        <v>5401010140</v>
      </c>
      <c r="G3468" s="56" t="s">
        <v>11431</v>
      </c>
      <c r="H3468" s="56">
        <v>400210</v>
      </c>
      <c r="I3468" s="56" t="s">
        <v>11448</v>
      </c>
      <c r="J3468" s="56" t="s">
        <v>10186</v>
      </c>
      <c r="K3468" s="56" t="s">
        <v>7783</v>
      </c>
      <c r="L3468" s="56" t="s">
        <v>7138</v>
      </c>
      <c r="M3468" s="73">
        <v>36630</v>
      </c>
      <c r="N3468" s="56"/>
      <c r="O3468" s="56"/>
      <c r="P3468" s="56" t="s">
        <v>7716</v>
      </c>
      <c r="Q3468" s="56"/>
      <c r="R3468" s="56" t="s">
        <v>70</v>
      </c>
      <c r="S3468" s="56" t="s">
        <v>11415</v>
      </c>
      <c r="T3468" s="56" t="s">
        <v>7138</v>
      </c>
      <c r="U3468" s="57">
        <v>26000</v>
      </c>
      <c r="V3468" s="57">
        <v>-24700</v>
      </c>
      <c r="W3468" s="57">
        <v>1300</v>
      </c>
      <c r="X3468" s="57">
        <v>0</v>
      </c>
      <c r="Y3468" s="73">
        <v>36617</v>
      </c>
      <c r="Z3468" s="57">
        <v>0</v>
      </c>
      <c r="AA3468" s="57">
        <v>0</v>
      </c>
      <c r="AB3468" s="57">
        <v>1300</v>
      </c>
      <c r="AC3468" s="57">
        <v>0</v>
      </c>
      <c r="AD3468" s="56" t="s">
        <v>9255</v>
      </c>
      <c r="AE3468" s="57">
        <v>0</v>
      </c>
      <c r="AF3468" s="57">
        <v>0</v>
      </c>
      <c r="AG3468" s="57">
        <v>0</v>
      </c>
      <c r="AI3468"/>
      <c r="AJ3468"/>
    </row>
    <row r="3469" spans="1:36">
      <c r="A3469" s="56" t="s">
        <v>50</v>
      </c>
      <c r="B3469" s="56" t="s">
        <v>11417</v>
      </c>
      <c r="C3469" s="56">
        <v>2101010130</v>
      </c>
      <c r="D3469" s="56" t="s">
        <v>40</v>
      </c>
      <c r="E3469" s="56">
        <v>2101020140</v>
      </c>
      <c r="F3469" s="56">
        <v>5401010140</v>
      </c>
      <c r="G3469" s="56" t="s">
        <v>11431</v>
      </c>
      <c r="H3469" s="56">
        <v>400210</v>
      </c>
      <c r="I3469" s="56" t="s">
        <v>11448</v>
      </c>
      <c r="J3469" s="56" t="s">
        <v>10187</v>
      </c>
      <c r="K3469" s="56" t="s">
        <v>7784</v>
      </c>
      <c r="L3469" s="56" t="s">
        <v>7138</v>
      </c>
      <c r="M3469" s="73">
        <v>36686</v>
      </c>
      <c r="N3469" s="56"/>
      <c r="O3469" s="56"/>
      <c r="P3469" s="56" t="s">
        <v>7716</v>
      </c>
      <c r="Q3469" s="56"/>
      <c r="R3469" s="56" t="s">
        <v>70</v>
      </c>
      <c r="S3469" s="56" t="s">
        <v>11415</v>
      </c>
      <c r="T3469" s="56" t="s">
        <v>7138</v>
      </c>
      <c r="U3469" s="57">
        <v>27072</v>
      </c>
      <c r="V3469" s="57">
        <v>-25718</v>
      </c>
      <c r="W3469" s="57">
        <v>1354</v>
      </c>
      <c r="X3469" s="57">
        <v>0</v>
      </c>
      <c r="Y3469" s="73">
        <v>36678</v>
      </c>
      <c r="Z3469" s="57">
        <v>0</v>
      </c>
      <c r="AA3469" s="57">
        <v>0</v>
      </c>
      <c r="AB3469" s="57">
        <v>1354</v>
      </c>
      <c r="AC3469" s="57">
        <v>0</v>
      </c>
      <c r="AD3469" s="56" t="s">
        <v>9255</v>
      </c>
      <c r="AE3469" s="57">
        <v>0</v>
      </c>
      <c r="AF3469" s="57">
        <v>0</v>
      </c>
      <c r="AG3469" s="57">
        <v>0</v>
      </c>
      <c r="AI3469"/>
      <c r="AJ3469"/>
    </row>
    <row r="3470" spans="1:36">
      <c r="A3470" s="56" t="s">
        <v>50</v>
      </c>
      <c r="B3470" s="56" t="s">
        <v>11417</v>
      </c>
      <c r="C3470" s="56">
        <v>2101010130</v>
      </c>
      <c r="D3470" s="56" t="s">
        <v>40</v>
      </c>
      <c r="E3470" s="56">
        <v>2101020140</v>
      </c>
      <c r="F3470" s="56">
        <v>5401010140</v>
      </c>
      <c r="G3470" s="56" t="s">
        <v>11431</v>
      </c>
      <c r="H3470" s="56">
        <v>400210</v>
      </c>
      <c r="I3470" s="56" t="s">
        <v>11448</v>
      </c>
      <c r="J3470" s="56" t="s">
        <v>10188</v>
      </c>
      <c r="K3470" s="56" t="s">
        <v>7785</v>
      </c>
      <c r="L3470" s="56" t="s">
        <v>7138</v>
      </c>
      <c r="M3470" s="73">
        <v>36633</v>
      </c>
      <c r="N3470" s="56"/>
      <c r="O3470" s="56"/>
      <c r="P3470" s="56" t="s">
        <v>7716</v>
      </c>
      <c r="Q3470" s="56"/>
      <c r="R3470" s="56" t="s">
        <v>70</v>
      </c>
      <c r="S3470" s="56" t="s">
        <v>11415</v>
      </c>
      <c r="T3470" s="56" t="s">
        <v>7138</v>
      </c>
      <c r="U3470" s="57">
        <v>28493</v>
      </c>
      <c r="V3470" s="57">
        <v>-27068</v>
      </c>
      <c r="W3470" s="57">
        <v>1425</v>
      </c>
      <c r="X3470" s="57">
        <v>0</v>
      </c>
      <c r="Y3470" s="73">
        <v>36617</v>
      </c>
      <c r="Z3470" s="57">
        <v>0</v>
      </c>
      <c r="AA3470" s="57">
        <v>0</v>
      </c>
      <c r="AB3470" s="57">
        <v>1425</v>
      </c>
      <c r="AC3470" s="57">
        <v>0</v>
      </c>
      <c r="AD3470" s="56" t="s">
        <v>9255</v>
      </c>
      <c r="AE3470" s="57">
        <v>0</v>
      </c>
      <c r="AF3470" s="57">
        <v>0</v>
      </c>
      <c r="AG3470" s="57">
        <v>0</v>
      </c>
      <c r="AI3470"/>
      <c r="AJ3470"/>
    </row>
    <row r="3471" spans="1:36">
      <c r="A3471" s="56" t="s">
        <v>50</v>
      </c>
      <c r="B3471" s="56" t="s">
        <v>11417</v>
      </c>
      <c r="C3471" s="56">
        <v>2101010130</v>
      </c>
      <c r="D3471" s="56" t="s">
        <v>40</v>
      </c>
      <c r="E3471" s="56">
        <v>2101020140</v>
      </c>
      <c r="F3471" s="56">
        <v>5401010140</v>
      </c>
      <c r="G3471" s="56" t="s">
        <v>11431</v>
      </c>
      <c r="H3471" s="56">
        <v>400210</v>
      </c>
      <c r="I3471" s="56" t="s">
        <v>11448</v>
      </c>
      <c r="J3471" s="56" t="s">
        <v>10189</v>
      </c>
      <c r="K3471" s="56" t="s">
        <v>7786</v>
      </c>
      <c r="L3471" s="56" t="s">
        <v>7138</v>
      </c>
      <c r="M3471" s="73">
        <v>36630</v>
      </c>
      <c r="N3471" s="56"/>
      <c r="O3471" s="56"/>
      <c r="P3471" s="56" t="s">
        <v>7716</v>
      </c>
      <c r="Q3471" s="56"/>
      <c r="R3471" s="56" t="s">
        <v>70</v>
      </c>
      <c r="S3471" s="56" t="s">
        <v>11415</v>
      </c>
      <c r="T3471" s="56" t="s">
        <v>7138</v>
      </c>
      <c r="U3471" s="57">
        <v>31000</v>
      </c>
      <c r="V3471" s="57">
        <v>-29450</v>
      </c>
      <c r="W3471" s="57">
        <v>1550</v>
      </c>
      <c r="X3471" s="57">
        <v>0</v>
      </c>
      <c r="Y3471" s="73">
        <v>36617</v>
      </c>
      <c r="Z3471" s="57">
        <v>0</v>
      </c>
      <c r="AA3471" s="57">
        <v>0</v>
      </c>
      <c r="AB3471" s="57">
        <v>1550</v>
      </c>
      <c r="AC3471" s="57">
        <v>0</v>
      </c>
      <c r="AD3471" s="56" t="s">
        <v>9255</v>
      </c>
      <c r="AE3471" s="57">
        <v>0</v>
      </c>
      <c r="AF3471" s="57">
        <v>0</v>
      </c>
      <c r="AG3471" s="57">
        <v>0</v>
      </c>
      <c r="AI3471"/>
      <c r="AJ3471"/>
    </row>
    <row r="3472" spans="1:36">
      <c r="A3472" s="56" t="s">
        <v>50</v>
      </c>
      <c r="B3472" s="56" t="s">
        <v>11417</v>
      </c>
      <c r="C3472" s="56">
        <v>2101010130</v>
      </c>
      <c r="D3472" s="56" t="s">
        <v>40</v>
      </c>
      <c r="E3472" s="56">
        <v>2101020140</v>
      </c>
      <c r="F3472" s="56">
        <v>5401010140</v>
      </c>
      <c r="G3472" s="56" t="s">
        <v>11431</v>
      </c>
      <c r="H3472" s="56">
        <v>400210</v>
      </c>
      <c r="I3472" s="56" t="s">
        <v>11448</v>
      </c>
      <c r="J3472" s="56" t="s">
        <v>10190</v>
      </c>
      <c r="K3472" s="56" t="s">
        <v>7787</v>
      </c>
      <c r="L3472" s="56" t="s">
        <v>7138</v>
      </c>
      <c r="M3472" s="73">
        <v>36633</v>
      </c>
      <c r="N3472" s="56"/>
      <c r="O3472" s="56"/>
      <c r="P3472" s="56" t="s">
        <v>7716</v>
      </c>
      <c r="Q3472" s="56"/>
      <c r="R3472" s="56" t="s">
        <v>70</v>
      </c>
      <c r="S3472" s="56" t="s">
        <v>11415</v>
      </c>
      <c r="T3472" s="56" t="s">
        <v>7138</v>
      </c>
      <c r="U3472" s="57">
        <v>55913</v>
      </c>
      <c r="V3472" s="57">
        <v>-53117</v>
      </c>
      <c r="W3472" s="57">
        <v>2796</v>
      </c>
      <c r="X3472" s="57">
        <v>0</v>
      </c>
      <c r="Y3472" s="73">
        <v>36617</v>
      </c>
      <c r="Z3472" s="57">
        <v>0</v>
      </c>
      <c r="AA3472" s="57">
        <v>0</v>
      </c>
      <c r="AB3472" s="57">
        <v>2796</v>
      </c>
      <c r="AC3472" s="57">
        <v>0</v>
      </c>
      <c r="AD3472" s="56" t="s">
        <v>9255</v>
      </c>
      <c r="AE3472" s="57">
        <v>0</v>
      </c>
      <c r="AF3472" s="57">
        <v>0</v>
      </c>
      <c r="AG3472" s="57">
        <v>0</v>
      </c>
      <c r="AI3472"/>
      <c r="AJ3472"/>
    </row>
    <row r="3473" spans="1:36">
      <c r="A3473" s="56" t="s">
        <v>50</v>
      </c>
      <c r="B3473" s="56" t="s">
        <v>11417</v>
      </c>
      <c r="C3473" s="56">
        <v>2101010130</v>
      </c>
      <c r="D3473" s="56" t="s">
        <v>40</v>
      </c>
      <c r="E3473" s="56">
        <v>2101020140</v>
      </c>
      <c r="F3473" s="56">
        <v>5401010140</v>
      </c>
      <c r="G3473" s="56" t="s">
        <v>11431</v>
      </c>
      <c r="H3473" s="56">
        <v>400210</v>
      </c>
      <c r="I3473" s="56" t="s">
        <v>11448</v>
      </c>
      <c r="J3473" s="56" t="s">
        <v>10191</v>
      </c>
      <c r="K3473" s="56" t="s">
        <v>7788</v>
      </c>
      <c r="L3473" s="56" t="s">
        <v>7138</v>
      </c>
      <c r="M3473" s="73">
        <v>36458</v>
      </c>
      <c r="N3473" s="56"/>
      <c r="O3473" s="56"/>
      <c r="P3473" s="56" t="s">
        <v>7716</v>
      </c>
      <c r="Q3473" s="56"/>
      <c r="R3473" s="56" t="s">
        <v>70</v>
      </c>
      <c r="S3473" s="56" t="s">
        <v>11415</v>
      </c>
      <c r="T3473" s="56" t="s">
        <v>7138</v>
      </c>
      <c r="U3473" s="57">
        <v>2125000</v>
      </c>
      <c r="V3473" s="57">
        <v>-2018750</v>
      </c>
      <c r="W3473" s="57">
        <v>106250</v>
      </c>
      <c r="X3473" s="57">
        <v>0</v>
      </c>
      <c r="Y3473" s="73">
        <v>36434</v>
      </c>
      <c r="Z3473" s="57">
        <v>0</v>
      </c>
      <c r="AA3473" s="57">
        <v>0</v>
      </c>
      <c r="AB3473" s="57">
        <v>106250</v>
      </c>
      <c r="AC3473" s="57">
        <v>0</v>
      </c>
      <c r="AD3473" s="56" t="s">
        <v>9255</v>
      </c>
      <c r="AE3473" s="57">
        <v>0</v>
      </c>
      <c r="AF3473" s="57">
        <v>0</v>
      </c>
      <c r="AG3473" s="57">
        <v>0</v>
      </c>
      <c r="AI3473"/>
      <c r="AJ3473"/>
    </row>
    <row r="3474" spans="1:36">
      <c r="A3474" s="56" t="s">
        <v>50</v>
      </c>
      <c r="B3474" s="56" t="s">
        <v>11417</v>
      </c>
      <c r="C3474" s="56">
        <v>2101010130</v>
      </c>
      <c r="D3474" s="56" t="s">
        <v>40</v>
      </c>
      <c r="E3474" s="56">
        <v>2101020140</v>
      </c>
      <c r="F3474" s="56">
        <v>5401010140</v>
      </c>
      <c r="G3474" s="56" t="s">
        <v>11431</v>
      </c>
      <c r="H3474" s="56">
        <v>400210</v>
      </c>
      <c r="I3474" s="56" t="s">
        <v>11448</v>
      </c>
      <c r="J3474" s="56" t="s">
        <v>10192</v>
      </c>
      <c r="K3474" s="56" t="s">
        <v>7789</v>
      </c>
      <c r="L3474" s="56" t="s">
        <v>7138</v>
      </c>
      <c r="M3474" s="73">
        <v>41566</v>
      </c>
      <c r="N3474" s="56"/>
      <c r="O3474" s="56"/>
      <c r="P3474" s="56" t="s">
        <v>7716</v>
      </c>
      <c r="Q3474" s="56"/>
      <c r="R3474" s="56" t="s">
        <v>70</v>
      </c>
      <c r="S3474" s="56" t="s">
        <v>11415</v>
      </c>
      <c r="T3474" s="56" t="s">
        <v>7138</v>
      </c>
      <c r="U3474" s="57">
        <v>4695</v>
      </c>
      <c r="V3474" s="57">
        <v>-4694</v>
      </c>
      <c r="W3474" s="57">
        <v>1</v>
      </c>
      <c r="X3474" s="57">
        <v>0</v>
      </c>
      <c r="Y3474" s="73">
        <v>41548</v>
      </c>
      <c r="Z3474" s="57">
        <v>0</v>
      </c>
      <c r="AA3474" s="57">
        <v>0</v>
      </c>
      <c r="AB3474" s="57">
        <v>1</v>
      </c>
      <c r="AC3474" s="57">
        <v>0</v>
      </c>
      <c r="AD3474" s="56" t="s">
        <v>9255</v>
      </c>
      <c r="AE3474" s="57">
        <v>0</v>
      </c>
      <c r="AF3474" s="57">
        <v>0</v>
      </c>
      <c r="AG3474" s="57">
        <v>0</v>
      </c>
      <c r="AI3474"/>
      <c r="AJ3474"/>
    </row>
    <row r="3475" spans="1:36">
      <c r="A3475" s="56" t="s">
        <v>50</v>
      </c>
      <c r="B3475" s="56" t="s">
        <v>11417</v>
      </c>
      <c r="C3475" s="56">
        <v>2101010130</v>
      </c>
      <c r="D3475" s="56" t="s">
        <v>40</v>
      </c>
      <c r="E3475" s="56">
        <v>2101020140</v>
      </c>
      <c r="F3475" s="56">
        <v>5401010140</v>
      </c>
      <c r="G3475" s="56" t="s">
        <v>11431</v>
      </c>
      <c r="H3475" s="56">
        <v>400210</v>
      </c>
      <c r="I3475" s="56" t="s">
        <v>11448</v>
      </c>
      <c r="J3475" s="56" t="s">
        <v>10193</v>
      </c>
      <c r="K3475" s="56" t="s">
        <v>7482</v>
      </c>
      <c r="L3475" s="56" t="s">
        <v>7138</v>
      </c>
      <c r="M3475" s="73">
        <v>35307</v>
      </c>
      <c r="N3475" s="56"/>
      <c r="O3475" s="56"/>
      <c r="P3475" s="56" t="s">
        <v>7716</v>
      </c>
      <c r="Q3475" s="56"/>
      <c r="R3475" s="56" t="s">
        <v>70</v>
      </c>
      <c r="S3475" s="56" t="s">
        <v>11415</v>
      </c>
      <c r="T3475" s="56" t="s">
        <v>7138</v>
      </c>
      <c r="U3475" s="57">
        <v>22333</v>
      </c>
      <c r="V3475" s="57">
        <v>-21925</v>
      </c>
      <c r="W3475" s="57">
        <v>408</v>
      </c>
      <c r="X3475" s="57">
        <v>0</v>
      </c>
      <c r="Y3475" s="73">
        <v>35278</v>
      </c>
      <c r="Z3475" s="57">
        <v>0</v>
      </c>
      <c r="AA3475" s="57">
        <v>0</v>
      </c>
      <c r="AB3475" s="57">
        <v>408</v>
      </c>
      <c r="AC3475" s="57">
        <v>0</v>
      </c>
      <c r="AD3475" s="56" t="s">
        <v>9255</v>
      </c>
      <c r="AE3475" s="57">
        <v>0</v>
      </c>
      <c r="AF3475" s="57">
        <v>0</v>
      </c>
      <c r="AG3475" s="57">
        <v>0</v>
      </c>
      <c r="AI3475"/>
      <c r="AJ3475"/>
    </row>
    <row r="3476" spans="1:36">
      <c r="A3476" s="56" t="s">
        <v>50</v>
      </c>
      <c r="B3476" s="56" t="s">
        <v>11417</v>
      </c>
      <c r="C3476" s="56">
        <v>2101010130</v>
      </c>
      <c r="D3476" s="56" t="s">
        <v>40</v>
      </c>
      <c r="E3476" s="56">
        <v>2101020140</v>
      </c>
      <c r="F3476" s="56">
        <v>5401010140</v>
      </c>
      <c r="G3476" s="56" t="s">
        <v>11431</v>
      </c>
      <c r="H3476" s="56">
        <v>400210</v>
      </c>
      <c r="I3476" s="56" t="s">
        <v>11448</v>
      </c>
      <c r="J3476" s="56" t="s">
        <v>10194</v>
      </c>
      <c r="K3476" s="56" t="s">
        <v>7790</v>
      </c>
      <c r="L3476" s="56" t="s">
        <v>7138</v>
      </c>
      <c r="M3476" s="73">
        <v>35307</v>
      </c>
      <c r="N3476" s="56"/>
      <c r="O3476" s="56"/>
      <c r="P3476" s="56" t="s">
        <v>7716</v>
      </c>
      <c r="Q3476" s="56"/>
      <c r="R3476" s="56" t="s">
        <v>70</v>
      </c>
      <c r="S3476" s="56" t="s">
        <v>11415</v>
      </c>
      <c r="T3476" s="56" t="s">
        <v>7138</v>
      </c>
      <c r="U3476" s="57">
        <v>7030</v>
      </c>
      <c r="V3476" s="57">
        <v>-6901</v>
      </c>
      <c r="W3476" s="57">
        <v>129</v>
      </c>
      <c r="X3476" s="57">
        <v>0</v>
      </c>
      <c r="Y3476" s="73">
        <v>35278</v>
      </c>
      <c r="Z3476" s="57">
        <v>0</v>
      </c>
      <c r="AA3476" s="57">
        <v>0</v>
      </c>
      <c r="AB3476" s="57">
        <v>129</v>
      </c>
      <c r="AC3476" s="57">
        <v>0</v>
      </c>
      <c r="AD3476" s="56" t="s">
        <v>9255</v>
      </c>
      <c r="AE3476" s="57">
        <v>0</v>
      </c>
      <c r="AF3476" s="57">
        <v>0</v>
      </c>
      <c r="AG3476" s="57">
        <v>0</v>
      </c>
      <c r="AI3476"/>
      <c r="AJ3476"/>
    </row>
    <row r="3477" spans="1:36">
      <c r="A3477" s="56" t="s">
        <v>50</v>
      </c>
      <c r="B3477" s="56" t="s">
        <v>11417</v>
      </c>
      <c r="C3477" s="56">
        <v>2101010130</v>
      </c>
      <c r="D3477" s="56" t="s">
        <v>40</v>
      </c>
      <c r="E3477" s="56">
        <v>2101020140</v>
      </c>
      <c r="F3477" s="56">
        <v>5401010140</v>
      </c>
      <c r="G3477" s="56" t="s">
        <v>11431</v>
      </c>
      <c r="H3477" s="56">
        <v>400210</v>
      </c>
      <c r="I3477" s="56" t="s">
        <v>11448</v>
      </c>
      <c r="J3477" s="56" t="s">
        <v>10195</v>
      </c>
      <c r="K3477" s="56" t="s">
        <v>7791</v>
      </c>
      <c r="L3477" s="56" t="s">
        <v>7138</v>
      </c>
      <c r="M3477" s="73">
        <v>35622</v>
      </c>
      <c r="N3477" s="56"/>
      <c r="O3477" s="56"/>
      <c r="P3477" s="56" t="s">
        <v>7716</v>
      </c>
      <c r="Q3477" s="56"/>
      <c r="R3477" s="56" t="s">
        <v>70</v>
      </c>
      <c r="S3477" s="56" t="s">
        <v>11415</v>
      </c>
      <c r="T3477" s="56" t="s">
        <v>7138</v>
      </c>
      <c r="U3477" s="57">
        <v>7299</v>
      </c>
      <c r="V3477" s="57">
        <v>-7166</v>
      </c>
      <c r="W3477" s="57">
        <v>133</v>
      </c>
      <c r="X3477" s="57">
        <v>0</v>
      </c>
      <c r="Y3477" s="73">
        <v>35612</v>
      </c>
      <c r="Z3477" s="57">
        <v>0</v>
      </c>
      <c r="AA3477" s="57">
        <v>0</v>
      </c>
      <c r="AB3477" s="57">
        <v>133</v>
      </c>
      <c r="AC3477" s="57">
        <v>0</v>
      </c>
      <c r="AD3477" s="56" t="s">
        <v>9255</v>
      </c>
      <c r="AE3477" s="57">
        <v>0</v>
      </c>
      <c r="AF3477" s="57">
        <v>0</v>
      </c>
      <c r="AG3477" s="57">
        <v>0</v>
      </c>
      <c r="AI3477"/>
      <c r="AJ3477"/>
    </row>
    <row r="3478" spans="1:36">
      <c r="A3478" s="56" t="s">
        <v>50</v>
      </c>
      <c r="B3478" s="56" t="s">
        <v>11417</v>
      </c>
      <c r="C3478" s="56">
        <v>2101010130</v>
      </c>
      <c r="D3478" s="56" t="s">
        <v>40</v>
      </c>
      <c r="E3478" s="56">
        <v>2101020140</v>
      </c>
      <c r="F3478" s="56">
        <v>5401010140</v>
      </c>
      <c r="G3478" s="56" t="s">
        <v>11431</v>
      </c>
      <c r="H3478" s="56">
        <v>400210</v>
      </c>
      <c r="I3478" s="56" t="s">
        <v>11448</v>
      </c>
      <c r="J3478" s="56" t="s">
        <v>10196</v>
      </c>
      <c r="K3478" s="56" t="s">
        <v>7792</v>
      </c>
      <c r="L3478" s="56" t="s">
        <v>7138</v>
      </c>
      <c r="M3478" s="73">
        <v>35392</v>
      </c>
      <c r="N3478" s="56"/>
      <c r="O3478" s="56"/>
      <c r="P3478" s="56" t="s">
        <v>7716</v>
      </c>
      <c r="Q3478" s="56"/>
      <c r="R3478" s="56" t="s">
        <v>70</v>
      </c>
      <c r="S3478" s="56" t="s">
        <v>11415</v>
      </c>
      <c r="T3478" s="56" t="s">
        <v>7138</v>
      </c>
      <c r="U3478" s="57">
        <v>7843</v>
      </c>
      <c r="V3478" s="57">
        <v>-7700</v>
      </c>
      <c r="W3478" s="57">
        <v>143</v>
      </c>
      <c r="X3478" s="57">
        <v>0</v>
      </c>
      <c r="Y3478" s="73">
        <v>35370</v>
      </c>
      <c r="Z3478" s="57">
        <v>0</v>
      </c>
      <c r="AA3478" s="57">
        <v>0</v>
      </c>
      <c r="AB3478" s="57">
        <v>143</v>
      </c>
      <c r="AC3478" s="57">
        <v>0</v>
      </c>
      <c r="AD3478" s="56" t="s">
        <v>9255</v>
      </c>
      <c r="AE3478" s="57">
        <v>0</v>
      </c>
      <c r="AF3478" s="57">
        <v>0</v>
      </c>
      <c r="AG3478" s="57">
        <v>0</v>
      </c>
      <c r="AI3478"/>
      <c r="AJ3478"/>
    </row>
    <row r="3479" spans="1:36">
      <c r="A3479" s="56" t="s">
        <v>50</v>
      </c>
      <c r="B3479" s="56" t="s">
        <v>11417</v>
      </c>
      <c r="C3479" s="56">
        <v>2101010130</v>
      </c>
      <c r="D3479" s="56" t="s">
        <v>40</v>
      </c>
      <c r="E3479" s="56">
        <v>2101020140</v>
      </c>
      <c r="F3479" s="56">
        <v>5401010140</v>
      </c>
      <c r="G3479" s="56" t="s">
        <v>11431</v>
      </c>
      <c r="H3479" s="56">
        <v>400210</v>
      </c>
      <c r="I3479" s="56" t="s">
        <v>11448</v>
      </c>
      <c r="J3479" s="56" t="s">
        <v>10197</v>
      </c>
      <c r="K3479" s="56" t="s">
        <v>7793</v>
      </c>
      <c r="L3479" s="56" t="s">
        <v>7138</v>
      </c>
      <c r="M3479" s="73">
        <v>35301</v>
      </c>
      <c r="N3479" s="56"/>
      <c r="O3479" s="56"/>
      <c r="P3479" s="56" t="s">
        <v>7716</v>
      </c>
      <c r="Q3479" s="56"/>
      <c r="R3479" s="56" t="s">
        <v>70</v>
      </c>
      <c r="S3479" s="56" t="s">
        <v>11415</v>
      </c>
      <c r="T3479" s="56" t="s">
        <v>7138</v>
      </c>
      <c r="U3479" s="57">
        <v>20824</v>
      </c>
      <c r="V3479" s="57">
        <v>-20444</v>
      </c>
      <c r="W3479" s="57">
        <v>380</v>
      </c>
      <c r="X3479" s="57">
        <v>0</v>
      </c>
      <c r="Y3479" s="73">
        <v>35278</v>
      </c>
      <c r="Z3479" s="57">
        <v>0</v>
      </c>
      <c r="AA3479" s="57">
        <v>0</v>
      </c>
      <c r="AB3479" s="57">
        <v>380</v>
      </c>
      <c r="AC3479" s="57">
        <v>0</v>
      </c>
      <c r="AD3479" s="56" t="s">
        <v>9255</v>
      </c>
      <c r="AE3479" s="57">
        <v>0</v>
      </c>
      <c r="AF3479" s="57">
        <v>0</v>
      </c>
      <c r="AG3479" s="57">
        <v>0</v>
      </c>
      <c r="AI3479"/>
      <c r="AJ3479"/>
    </row>
    <row r="3480" spans="1:36">
      <c r="A3480" s="56" t="s">
        <v>50</v>
      </c>
      <c r="B3480" s="56" t="s">
        <v>11417</v>
      </c>
      <c r="C3480" s="56">
        <v>2101010130</v>
      </c>
      <c r="D3480" s="56" t="s">
        <v>40</v>
      </c>
      <c r="E3480" s="56">
        <v>2101020140</v>
      </c>
      <c r="F3480" s="56">
        <v>5401010140</v>
      </c>
      <c r="G3480" s="56" t="s">
        <v>11431</v>
      </c>
      <c r="H3480" s="56">
        <v>400210</v>
      </c>
      <c r="I3480" s="56" t="s">
        <v>11448</v>
      </c>
      <c r="J3480" s="56" t="s">
        <v>10198</v>
      </c>
      <c r="K3480" s="56" t="s">
        <v>7794</v>
      </c>
      <c r="L3480" s="56" t="s">
        <v>7138</v>
      </c>
      <c r="M3480" s="73">
        <v>35431</v>
      </c>
      <c r="N3480" s="56"/>
      <c r="O3480" s="56"/>
      <c r="P3480" s="56" t="s">
        <v>7716</v>
      </c>
      <c r="Q3480" s="56"/>
      <c r="R3480" s="56" t="s">
        <v>70</v>
      </c>
      <c r="S3480" s="56" t="s">
        <v>11415</v>
      </c>
      <c r="T3480" s="56" t="s">
        <v>7138</v>
      </c>
      <c r="U3480" s="57">
        <v>24693</v>
      </c>
      <c r="V3480" s="57">
        <v>-24242</v>
      </c>
      <c r="W3480" s="57">
        <v>451</v>
      </c>
      <c r="X3480" s="57">
        <v>0</v>
      </c>
      <c r="Y3480" s="73">
        <v>35431</v>
      </c>
      <c r="Z3480" s="57">
        <v>0</v>
      </c>
      <c r="AA3480" s="57">
        <v>0</v>
      </c>
      <c r="AB3480" s="57">
        <v>451</v>
      </c>
      <c r="AC3480" s="57">
        <v>0</v>
      </c>
      <c r="AD3480" s="56" t="s">
        <v>9255</v>
      </c>
      <c r="AE3480" s="57">
        <v>0</v>
      </c>
      <c r="AF3480" s="57">
        <v>0</v>
      </c>
      <c r="AG3480" s="57">
        <v>0</v>
      </c>
      <c r="AI3480"/>
      <c r="AJ3480"/>
    </row>
    <row r="3481" spans="1:36">
      <c r="A3481" s="56" t="s">
        <v>50</v>
      </c>
      <c r="B3481" s="56" t="s">
        <v>11417</v>
      </c>
      <c r="C3481" s="56">
        <v>2101010130</v>
      </c>
      <c r="D3481" s="56" t="s">
        <v>40</v>
      </c>
      <c r="E3481" s="56">
        <v>2101020140</v>
      </c>
      <c r="F3481" s="56">
        <v>5401010140</v>
      </c>
      <c r="G3481" s="56" t="s">
        <v>11431</v>
      </c>
      <c r="H3481" s="56">
        <v>400210</v>
      </c>
      <c r="I3481" s="56" t="s">
        <v>11448</v>
      </c>
      <c r="J3481" s="56" t="s">
        <v>10199</v>
      </c>
      <c r="K3481" s="56" t="s">
        <v>7795</v>
      </c>
      <c r="L3481" s="56" t="s">
        <v>7138</v>
      </c>
      <c r="M3481" s="73">
        <v>35459</v>
      </c>
      <c r="N3481" s="56"/>
      <c r="O3481" s="56"/>
      <c r="P3481" s="56" t="s">
        <v>7716</v>
      </c>
      <c r="Q3481" s="56"/>
      <c r="R3481" s="56" t="s">
        <v>70</v>
      </c>
      <c r="S3481" s="56" t="s">
        <v>11415</v>
      </c>
      <c r="T3481" s="56" t="s">
        <v>7138</v>
      </c>
      <c r="U3481" s="57">
        <v>59847</v>
      </c>
      <c r="V3481" s="57">
        <v>-58754</v>
      </c>
      <c r="W3481" s="57">
        <v>1093</v>
      </c>
      <c r="X3481" s="57">
        <v>0</v>
      </c>
      <c r="Y3481" s="73">
        <v>35431</v>
      </c>
      <c r="Z3481" s="57">
        <v>0</v>
      </c>
      <c r="AA3481" s="57">
        <v>0</v>
      </c>
      <c r="AB3481" s="57">
        <v>1093</v>
      </c>
      <c r="AC3481" s="57">
        <v>0</v>
      </c>
      <c r="AD3481" s="56" t="s">
        <v>9255</v>
      </c>
      <c r="AE3481" s="57">
        <v>0</v>
      </c>
      <c r="AF3481" s="57">
        <v>0</v>
      </c>
      <c r="AG3481" s="57">
        <v>0</v>
      </c>
      <c r="AI3481"/>
      <c r="AJ3481"/>
    </row>
    <row r="3482" spans="1:36">
      <c r="A3482" s="56" t="s">
        <v>48</v>
      </c>
      <c r="B3482" s="56" t="s">
        <v>11459</v>
      </c>
      <c r="C3482" s="56">
        <v>2101010020</v>
      </c>
      <c r="D3482" s="56" t="s">
        <v>38</v>
      </c>
      <c r="E3482" s="56">
        <v>2101020020</v>
      </c>
      <c r="F3482" s="56">
        <v>5401010020</v>
      </c>
      <c r="G3482" s="56" t="s">
        <v>11428</v>
      </c>
      <c r="H3482" s="56">
        <v>400300</v>
      </c>
      <c r="I3482" s="56" t="s">
        <v>11447</v>
      </c>
      <c r="J3482" s="56" t="s">
        <v>3595</v>
      </c>
      <c r="K3482" s="56" t="s">
        <v>3596</v>
      </c>
      <c r="L3482" s="56" t="s">
        <v>11415</v>
      </c>
      <c r="M3482" s="73">
        <v>41318</v>
      </c>
      <c r="N3482" s="56"/>
      <c r="O3482" s="56"/>
      <c r="P3482" s="56" t="s">
        <v>7462</v>
      </c>
      <c r="Q3482" s="56"/>
      <c r="R3482" s="56" t="s">
        <v>70</v>
      </c>
      <c r="S3482" s="56" t="s">
        <v>11415</v>
      </c>
      <c r="T3482" s="56" t="s">
        <v>7140</v>
      </c>
      <c r="U3482" s="57">
        <v>264474</v>
      </c>
      <c r="V3482" s="57">
        <v>-48009.79</v>
      </c>
      <c r="W3482" s="57">
        <v>216464.21</v>
      </c>
      <c r="X3482" s="57">
        <v>0</v>
      </c>
      <c r="Y3482" s="73">
        <v>42153</v>
      </c>
      <c r="Z3482" s="57">
        <v>-7261.7</v>
      </c>
      <c r="AA3482" s="57">
        <v>0</v>
      </c>
      <c r="AB3482" s="57">
        <v>209202.51</v>
      </c>
      <c r="AC3482" s="57">
        <v>0</v>
      </c>
      <c r="AD3482" s="56" t="s">
        <v>9255</v>
      </c>
      <c r="AE3482" s="57">
        <v>0</v>
      </c>
      <c r="AF3482" s="57">
        <v>0</v>
      </c>
      <c r="AG3482" s="57">
        <v>0</v>
      </c>
      <c r="AI3482"/>
      <c r="AJ3482"/>
    </row>
    <row r="3483" spans="1:36">
      <c r="A3483" s="56" t="s">
        <v>54</v>
      </c>
      <c r="B3483" s="56" t="s">
        <v>11459</v>
      </c>
      <c r="C3483" s="56">
        <v>2101010020</v>
      </c>
      <c r="D3483" s="56" t="s">
        <v>38</v>
      </c>
      <c r="E3483" s="56">
        <v>2101020020</v>
      </c>
      <c r="F3483" s="56">
        <v>5401010020</v>
      </c>
      <c r="G3483" s="56" t="s">
        <v>11413</v>
      </c>
      <c r="H3483" s="56">
        <v>400100</v>
      </c>
      <c r="I3483" s="56" t="s">
        <v>11414</v>
      </c>
      <c r="J3483" s="56" t="s">
        <v>161</v>
      </c>
      <c r="K3483" s="56" t="s">
        <v>7995</v>
      </c>
      <c r="L3483" s="56" t="s">
        <v>11415</v>
      </c>
      <c r="M3483" s="73">
        <v>42094</v>
      </c>
      <c r="N3483" s="56"/>
      <c r="O3483" s="56"/>
      <c r="P3483" s="56" t="s">
        <v>156</v>
      </c>
      <c r="Q3483" s="56"/>
      <c r="R3483" s="56" t="s">
        <v>70</v>
      </c>
      <c r="S3483" s="56" t="s">
        <v>11415</v>
      </c>
      <c r="T3483" s="56" t="s">
        <v>7996</v>
      </c>
      <c r="U3483" s="57">
        <v>398202486</v>
      </c>
      <c r="V3483" s="57">
        <v>-66536153.850000001</v>
      </c>
      <c r="W3483" s="57">
        <v>331666332.14999998</v>
      </c>
      <c r="X3483" s="57">
        <v>0</v>
      </c>
      <c r="Y3483" s="73">
        <v>42460</v>
      </c>
      <c r="Z3483" s="57">
        <v>-12170377.130000001</v>
      </c>
      <c r="AA3483" s="57">
        <v>0</v>
      </c>
      <c r="AB3483" s="57">
        <v>319495955.01999998</v>
      </c>
      <c r="AC3483" s="57">
        <v>0</v>
      </c>
      <c r="AD3483" s="56" t="s">
        <v>9255</v>
      </c>
      <c r="AE3483" s="57">
        <v>0</v>
      </c>
      <c r="AF3483" s="57">
        <v>0</v>
      </c>
      <c r="AG3483" s="57">
        <v>0</v>
      </c>
      <c r="AI3483"/>
      <c r="AJ3483"/>
    </row>
    <row r="3484" spans="1:36">
      <c r="A3484" s="56" t="s">
        <v>48</v>
      </c>
      <c r="B3484" s="56" t="s">
        <v>11459</v>
      </c>
      <c r="C3484" s="56">
        <v>2101010020</v>
      </c>
      <c r="D3484" s="56" t="s">
        <v>38</v>
      </c>
      <c r="E3484" s="56">
        <v>2101020020</v>
      </c>
      <c r="F3484" s="56">
        <v>5401010020</v>
      </c>
      <c r="G3484" s="56" t="s">
        <v>11428</v>
      </c>
      <c r="H3484" s="56">
        <v>400300</v>
      </c>
      <c r="I3484" s="56" t="s">
        <v>11451</v>
      </c>
      <c r="J3484" s="56" t="s">
        <v>4478</v>
      </c>
      <c r="K3484" s="56" t="s">
        <v>7997</v>
      </c>
      <c r="L3484" s="56" t="s">
        <v>11415</v>
      </c>
      <c r="M3484" s="73">
        <v>42155</v>
      </c>
      <c r="N3484" s="56"/>
      <c r="O3484" s="56"/>
      <c r="P3484" s="56" t="s">
        <v>7207</v>
      </c>
      <c r="Q3484" s="56"/>
      <c r="R3484" s="56" t="s">
        <v>70</v>
      </c>
      <c r="S3484" s="56" t="s">
        <v>11415</v>
      </c>
      <c r="T3484" s="56" t="s">
        <v>7140</v>
      </c>
      <c r="U3484" s="57">
        <v>541478.06999999995</v>
      </c>
      <c r="V3484" s="57">
        <v>-96998.96</v>
      </c>
      <c r="W3484" s="57">
        <v>444479.11</v>
      </c>
      <c r="X3484" s="57">
        <v>0</v>
      </c>
      <c r="Y3484" s="73">
        <v>42185</v>
      </c>
      <c r="Z3484" s="57">
        <v>-14932.88</v>
      </c>
      <c r="AA3484" s="57">
        <v>0</v>
      </c>
      <c r="AB3484" s="57">
        <v>429546.23</v>
      </c>
      <c r="AC3484" s="57">
        <v>0</v>
      </c>
      <c r="AD3484" s="56" t="s">
        <v>9255</v>
      </c>
      <c r="AE3484" s="57">
        <v>0</v>
      </c>
      <c r="AF3484" s="57">
        <v>0</v>
      </c>
      <c r="AG3484" s="57">
        <v>0</v>
      </c>
      <c r="AI3484"/>
      <c r="AJ3484"/>
    </row>
    <row r="3485" spans="1:36">
      <c r="A3485" s="56" t="s">
        <v>48</v>
      </c>
      <c r="B3485" s="56" t="s">
        <v>11459</v>
      </c>
      <c r="C3485" s="56">
        <v>2101010020</v>
      </c>
      <c r="D3485" s="56" t="s">
        <v>38</v>
      </c>
      <c r="E3485" s="56">
        <v>2101020020</v>
      </c>
      <c r="F3485" s="56">
        <v>5401010020</v>
      </c>
      <c r="G3485" s="56" t="s">
        <v>11428</v>
      </c>
      <c r="H3485" s="56">
        <v>400300</v>
      </c>
      <c r="I3485" s="56" t="s">
        <v>11451</v>
      </c>
      <c r="J3485" s="56" t="s">
        <v>4481</v>
      </c>
      <c r="K3485" s="56" t="s">
        <v>7146</v>
      </c>
      <c r="L3485" s="56" t="s">
        <v>11415</v>
      </c>
      <c r="M3485" s="73">
        <v>42248</v>
      </c>
      <c r="N3485" s="56"/>
      <c r="O3485" s="56"/>
      <c r="P3485" s="56" t="s">
        <v>1476</v>
      </c>
      <c r="Q3485" s="56"/>
      <c r="R3485" s="56" t="s">
        <v>70</v>
      </c>
      <c r="S3485" s="56" t="s">
        <v>11415</v>
      </c>
      <c r="T3485" s="56" t="s">
        <v>7140</v>
      </c>
      <c r="U3485" s="57">
        <v>1347916.28</v>
      </c>
      <c r="V3485" s="57">
        <v>-511740.88</v>
      </c>
      <c r="W3485" s="57">
        <v>836175.4</v>
      </c>
      <c r="X3485" s="57">
        <v>0</v>
      </c>
      <c r="Y3485" s="73">
        <v>42370</v>
      </c>
      <c r="Z3485" s="57">
        <v>-104209.57</v>
      </c>
      <c r="AA3485" s="57">
        <v>0</v>
      </c>
      <c r="AB3485" s="57">
        <v>731965.83</v>
      </c>
      <c r="AC3485" s="57">
        <v>0</v>
      </c>
      <c r="AD3485" s="56" t="s">
        <v>9255</v>
      </c>
      <c r="AE3485" s="57">
        <v>0</v>
      </c>
      <c r="AF3485" s="57">
        <v>0</v>
      </c>
      <c r="AG3485" s="57">
        <v>0</v>
      </c>
      <c r="AI3485"/>
      <c r="AJ3485"/>
    </row>
    <row r="3486" spans="1:36">
      <c r="A3486" s="56" t="s">
        <v>48</v>
      </c>
      <c r="B3486" s="56" t="s">
        <v>11427</v>
      </c>
      <c r="C3486" s="56">
        <v>2101010050</v>
      </c>
      <c r="D3486" s="56" t="s">
        <v>43</v>
      </c>
      <c r="E3486" s="56">
        <v>2101020050</v>
      </c>
      <c r="F3486" s="56">
        <v>5401010050</v>
      </c>
      <c r="G3486" s="56" t="s">
        <v>11428</v>
      </c>
      <c r="H3486" s="56">
        <v>400300</v>
      </c>
      <c r="I3486" s="56" t="s">
        <v>11491</v>
      </c>
      <c r="J3486" s="56" t="s">
        <v>4259</v>
      </c>
      <c r="K3486" s="56" t="s">
        <v>7998</v>
      </c>
      <c r="L3486" s="56" t="s">
        <v>11415</v>
      </c>
      <c r="M3486" s="73">
        <v>43190</v>
      </c>
      <c r="N3486" s="56"/>
      <c r="O3486" s="56"/>
      <c r="P3486" s="56" t="s">
        <v>1304</v>
      </c>
      <c r="Q3486" s="56"/>
      <c r="R3486" s="56" t="s">
        <v>70</v>
      </c>
      <c r="S3486" s="56" t="s">
        <v>11415</v>
      </c>
      <c r="T3486" s="56" t="s">
        <v>7140</v>
      </c>
      <c r="U3486" s="57">
        <v>5038983.8</v>
      </c>
      <c r="V3486" s="57">
        <v>-797839.11</v>
      </c>
      <c r="W3486" s="57">
        <v>4241144.6900000004</v>
      </c>
      <c r="X3486" s="57">
        <v>0</v>
      </c>
      <c r="Y3486" s="73">
        <v>43191</v>
      </c>
      <c r="Z3486" s="57">
        <v>-243359.14</v>
      </c>
      <c r="AA3486" s="57">
        <v>0</v>
      </c>
      <c r="AB3486" s="57">
        <v>3997785.55</v>
      </c>
      <c r="AC3486" s="57">
        <v>0</v>
      </c>
      <c r="AD3486" s="56" t="s">
        <v>9255</v>
      </c>
      <c r="AE3486" s="57">
        <v>0</v>
      </c>
      <c r="AF3486" s="57">
        <v>0</v>
      </c>
      <c r="AG3486" s="57">
        <v>0</v>
      </c>
      <c r="AI3486"/>
      <c r="AJ3486"/>
    </row>
    <row r="3487" spans="1:36">
      <c r="A3487" s="56" t="s">
        <v>48</v>
      </c>
      <c r="B3487" s="56" t="s">
        <v>11427</v>
      </c>
      <c r="C3487" s="56">
        <v>2101010050</v>
      </c>
      <c r="D3487" s="56" t="s">
        <v>43</v>
      </c>
      <c r="E3487" s="56">
        <v>2101020050</v>
      </c>
      <c r="F3487" s="56">
        <v>5401010050</v>
      </c>
      <c r="G3487" s="56" t="s">
        <v>11428</v>
      </c>
      <c r="H3487" s="56">
        <v>400300</v>
      </c>
      <c r="I3487" s="56" t="s">
        <v>11489</v>
      </c>
      <c r="J3487" s="56" t="s">
        <v>3994</v>
      </c>
      <c r="K3487" s="56" t="s">
        <v>7999</v>
      </c>
      <c r="L3487" s="56" t="s">
        <v>11415</v>
      </c>
      <c r="M3487" s="73">
        <v>43555</v>
      </c>
      <c r="N3487" s="56"/>
      <c r="O3487" s="56"/>
      <c r="P3487" s="56" t="s">
        <v>7216</v>
      </c>
      <c r="Q3487" s="56"/>
      <c r="R3487" s="56" t="s">
        <v>70</v>
      </c>
      <c r="S3487" s="56" t="s">
        <v>11415</v>
      </c>
      <c r="T3487" s="56" t="s">
        <v>7140</v>
      </c>
      <c r="U3487" s="57">
        <v>797027.66</v>
      </c>
      <c r="V3487" s="57">
        <v>-56087.14</v>
      </c>
      <c r="W3487" s="57">
        <v>740940.52</v>
      </c>
      <c r="X3487" s="57">
        <v>0</v>
      </c>
      <c r="Y3487" s="73">
        <v>43556</v>
      </c>
      <c r="Z3487" s="57">
        <v>-25661.78</v>
      </c>
      <c r="AA3487" s="57">
        <v>0</v>
      </c>
      <c r="AB3487" s="57">
        <v>715278.74</v>
      </c>
      <c r="AC3487" s="57">
        <v>0</v>
      </c>
      <c r="AD3487" s="56" t="s">
        <v>9255</v>
      </c>
      <c r="AE3487" s="57">
        <v>0</v>
      </c>
      <c r="AF3487" s="57">
        <v>0</v>
      </c>
      <c r="AG3487" s="57">
        <v>0</v>
      </c>
      <c r="AI3487"/>
      <c r="AJ3487"/>
    </row>
    <row r="3488" spans="1:36">
      <c r="A3488" s="56" t="s">
        <v>48</v>
      </c>
      <c r="B3488" s="56" t="s">
        <v>11459</v>
      </c>
      <c r="C3488" s="56">
        <v>2101010020</v>
      </c>
      <c r="D3488" s="56" t="s">
        <v>38</v>
      </c>
      <c r="E3488" s="56">
        <v>2101020020</v>
      </c>
      <c r="F3488" s="56">
        <v>5401010020</v>
      </c>
      <c r="G3488" s="56" t="s">
        <v>11428</v>
      </c>
      <c r="H3488" s="56">
        <v>400300</v>
      </c>
      <c r="I3488" s="56" t="s">
        <v>11447</v>
      </c>
      <c r="J3488" s="56" t="s">
        <v>3595</v>
      </c>
      <c r="K3488" s="56" t="s">
        <v>3596</v>
      </c>
      <c r="L3488" s="56" t="s">
        <v>11659</v>
      </c>
      <c r="M3488" s="73">
        <v>41318</v>
      </c>
      <c r="N3488" s="56"/>
      <c r="O3488" s="56"/>
      <c r="P3488" s="56" t="s">
        <v>7462</v>
      </c>
      <c r="Q3488" s="56"/>
      <c r="R3488" s="56" t="s">
        <v>70</v>
      </c>
      <c r="S3488" s="56" t="s">
        <v>11415</v>
      </c>
      <c r="T3488" s="56" t="s">
        <v>7140</v>
      </c>
      <c r="U3488" s="57">
        <v>360418</v>
      </c>
      <c r="V3488" s="57">
        <v>-60849.03</v>
      </c>
      <c r="W3488" s="57">
        <v>299568.96999999997</v>
      </c>
      <c r="X3488" s="57">
        <v>0</v>
      </c>
      <c r="Y3488" s="73">
        <v>42205</v>
      </c>
      <c r="Z3488" s="57">
        <v>-9240.15</v>
      </c>
      <c r="AA3488" s="57">
        <v>0</v>
      </c>
      <c r="AB3488" s="57">
        <v>290328.82</v>
      </c>
      <c r="AC3488" s="57">
        <v>0</v>
      </c>
      <c r="AD3488" s="56" t="s">
        <v>9255</v>
      </c>
      <c r="AE3488" s="57">
        <v>0</v>
      </c>
      <c r="AF3488" s="57">
        <v>0</v>
      </c>
      <c r="AG3488" s="57">
        <v>0</v>
      </c>
      <c r="AI3488"/>
      <c r="AJ3488"/>
    </row>
    <row r="3489" spans="1:36">
      <c r="A3489" s="56" t="s">
        <v>54</v>
      </c>
      <c r="B3489" s="56" t="s">
        <v>11459</v>
      </c>
      <c r="C3489" s="56">
        <v>2101010020</v>
      </c>
      <c r="D3489" s="56" t="s">
        <v>38</v>
      </c>
      <c r="E3489" s="56">
        <v>2101020020</v>
      </c>
      <c r="F3489" s="56">
        <v>5401010020</v>
      </c>
      <c r="G3489" s="56" t="s">
        <v>11413</v>
      </c>
      <c r="H3489" s="56">
        <v>400100</v>
      </c>
      <c r="I3489" s="56" t="s">
        <v>11414</v>
      </c>
      <c r="J3489" s="56" t="s">
        <v>161</v>
      </c>
      <c r="K3489" s="56" t="s">
        <v>162</v>
      </c>
      <c r="L3489" s="56" t="s">
        <v>11659</v>
      </c>
      <c r="M3489" s="73">
        <v>42094</v>
      </c>
      <c r="N3489" s="56"/>
      <c r="O3489" s="56"/>
      <c r="P3489" s="56" t="s">
        <v>156</v>
      </c>
      <c r="Q3489" s="56"/>
      <c r="R3489" s="56" t="s">
        <v>70</v>
      </c>
      <c r="S3489" s="56" t="s">
        <v>11415</v>
      </c>
      <c r="T3489" s="56" t="s">
        <v>7996</v>
      </c>
      <c r="U3489" s="57">
        <v>66274816</v>
      </c>
      <c r="V3489" s="57">
        <v>-9964137.1300000008</v>
      </c>
      <c r="W3489" s="57">
        <v>56310678.869999997</v>
      </c>
      <c r="X3489" s="57">
        <v>0</v>
      </c>
      <c r="Y3489" s="73">
        <v>42094</v>
      </c>
      <c r="Z3489" s="57">
        <v>-2025576.27</v>
      </c>
      <c r="AA3489" s="57">
        <v>0</v>
      </c>
      <c r="AB3489" s="57">
        <v>54285102.600000001</v>
      </c>
      <c r="AC3489" s="57">
        <v>0</v>
      </c>
      <c r="AD3489" s="56" t="s">
        <v>9255</v>
      </c>
      <c r="AE3489" s="57">
        <v>0</v>
      </c>
      <c r="AF3489" s="57">
        <v>0</v>
      </c>
      <c r="AG3489" s="57">
        <v>0</v>
      </c>
      <c r="AI3489"/>
      <c r="AJ3489"/>
    </row>
    <row r="3490" spans="1:36">
      <c r="A3490" s="56" t="s">
        <v>48</v>
      </c>
      <c r="B3490" s="56" t="s">
        <v>11459</v>
      </c>
      <c r="C3490" s="56">
        <v>2101010020</v>
      </c>
      <c r="D3490" s="56" t="s">
        <v>38</v>
      </c>
      <c r="E3490" s="56">
        <v>2101020020</v>
      </c>
      <c r="F3490" s="56">
        <v>5401010020</v>
      </c>
      <c r="G3490" s="56" t="s">
        <v>11428</v>
      </c>
      <c r="H3490" s="56">
        <v>400300</v>
      </c>
      <c r="I3490" s="56" t="s">
        <v>11451</v>
      </c>
      <c r="J3490" s="56" t="s">
        <v>4478</v>
      </c>
      <c r="K3490" s="56" t="s">
        <v>8000</v>
      </c>
      <c r="L3490" s="56" t="s">
        <v>11659</v>
      </c>
      <c r="M3490" s="73">
        <v>42155</v>
      </c>
      <c r="N3490" s="56"/>
      <c r="O3490" s="56"/>
      <c r="P3490" s="56" t="s">
        <v>7207</v>
      </c>
      <c r="Q3490" s="56"/>
      <c r="R3490" s="56" t="s">
        <v>70</v>
      </c>
      <c r="S3490" s="56" t="s">
        <v>11415</v>
      </c>
      <c r="T3490" s="56" t="s">
        <v>7140</v>
      </c>
      <c r="U3490" s="57">
        <v>24880.5</v>
      </c>
      <c r="V3490" s="57">
        <v>-4524.2700000000004</v>
      </c>
      <c r="W3490" s="57">
        <v>20356.23</v>
      </c>
      <c r="X3490" s="57">
        <v>0</v>
      </c>
      <c r="Y3490" s="73">
        <v>42155</v>
      </c>
      <c r="Z3490" s="57">
        <v>-685.95</v>
      </c>
      <c r="AA3490" s="57">
        <v>0</v>
      </c>
      <c r="AB3490" s="57">
        <v>19670.28</v>
      </c>
      <c r="AC3490" s="57">
        <v>0</v>
      </c>
      <c r="AD3490" s="56" t="s">
        <v>9255</v>
      </c>
      <c r="AE3490" s="57">
        <v>0</v>
      </c>
      <c r="AF3490" s="57">
        <v>0</v>
      </c>
      <c r="AG3490" s="57">
        <v>0</v>
      </c>
      <c r="AI3490"/>
      <c r="AJ3490"/>
    </row>
    <row r="3491" spans="1:36">
      <c r="A3491" s="56" t="s">
        <v>48</v>
      </c>
      <c r="B3491" s="56" t="s">
        <v>11427</v>
      </c>
      <c r="C3491" s="56">
        <v>2101010050</v>
      </c>
      <c r="D3491" s="56" t="s">
        <v>43</v>
      </c>
      <c r="E3491" s="56">
        <v>2101020050</v>
      </c>
      <c r="F3491" s="56">
        <v>5401010050</v>
      </c>
      <c r="G3491" s="56" t="s">
        <v>11428</v>
      </c>
      <c r="H3491" s="56">
        <v>400300</v>
      </c>
      <c r="I3491" s="56" t="s">
        <v>11618</v>
      </c>
      <c r="J3491" s="56" t="s">
        <v>4379</v>
      </c>
      <c r="K3491" s="56" t="s">
        <v>8001</v>
      </c>
      <c r="L3491" s="56" t="s">
        <v>11659</v>
      </c>
      <c r="M3491" s="73">
        <v>41212</v>
      </c>
      <c r="N3491" s="56"/>
      <c r="O3491" s="56"/>
      <c r="P3491" s="56" t="s">
        <v>7169</v>
      </c>
      <c r="Q3491" s="56"/>
      <c r="R3491" s="56" t="s">
        <v>70</v>
      </c>
      <c r="S3491" s="56" t="s">
        <v>11415</v>
      </c>
      <c r="T3491" s="56" t="s">
        <v>7140</v>
      </c>
      <c r="U3491" s="57">
        <v>300297</v>
      </c>
      <c r="V3491" s="57">
        <v>-60688.18</v>
      </c>
      <c r="W3491" s="57">
        <v>239608.82</v>
      </c>
      <c r="X3491" s="57">
        <v>0</v>
      </c>
      <c r="Y3491" s="73">
        <v>42164</v>
      </c>
      <c r="Z3491" s="57">
        <v>-7312.77</v>
      </c>
      <c r="AA3491" s="57">
        <v>0</v>
      </c>
      <c r="AB3491" s="57">
        <v>232296.05</v>
      </c>
      <c r="AC3491" s="57">
        <v>0</v>
      </c>
      <c r="AD3491" s="56" t="s">
        <v>9255</v>
      </c>
      <c r="AE3491" s="57">
        <v>0</v>
      </c>
      <c r="AF3491" s="57">
        <v>0</v>
      </c>
      <c r="AG3491" s="57">
        <v>0</v>
      </c>
      <c r="AI3491"/>
      <c r="AJ3491"/>
    </row>
    <row r="3492" spans="1:36">
      <c r="A3492" s="56" t="s">
        <v>48</v>
      </c>
      <c r="B3492" s="56" t="s">
        <v>11427</v>
      </c>
      <c r="C3492" s="56">
        <v>2101010050</v>
      </c>
      <c r="D3492" s="56" t="s">
        <v>43</v>
      </c>
      <c r="E3492" s="56">
        <v>2101020050</v>
      </c>
      <c r="F3492" s="56">
        <v>5401010050</v>
      </c>
      <c r="G3492" s="56" t="s">
        <v>11428</v>
      </c>
      <c r="H3492" s="56">
        <v>400300</v>
      </c>
      <c r="I3492" s="56" t="s">
        <v>11491</v>
      </c>
      <c r="J3492" s="56" t="s">
        <v>4259</v>
      </c>
      <c r="K3492" s="56" t="s">
        <v>7998</v>
      </c>
      <c r="L3492" s="56" t="s">
        <v>11659</v>
      </c>
      <c r="M3492" s="73">
        <v>43190</v>
      </c>
      <c r="N3492" s="56"/>
      <c r="O3492" s="56"/>
      <c r="P3492" s="56" t="s">
        <v>1304</v>
      </c>
      <c r="Q3492" s="56"/>
      <c r="R3492" s="56" t="s">
        <v>70</v>
      </c>
      <c r="S3492" s="56" t="s">
        <v>11415</v>
      </c>
      <c r="T3492" s="56" t="s">
        <v>7140</v>
      </c>
      <c r="U3492" s="57">
        <v>3612506.82</v>
      </c>
      <c r="V3492" s="57">
        <v>-381320.16</v>
      </c>
      <c r="W3492" s="57">
        <v>3231186.66</v>
      </c>
      <c r="X3492" s="57">
        <v>0</v>
      </c>
      <c r="Y3492" s="73">
        <v>43556</v>
      </c>
      <c r="Z3492" s="57">
        <v>-174467.03</v>
      </c>
      <c r="AA3492" s="57">
        <v>0</v>
      </c>
      <c r="AB3492" s="57">
        <v>3056719.63</v>
      </c>
      <c r="AC3492" s="57">
        <v>0</v>
      </c>
      <c r="AD3492" s="56" t="s">
        <v>9255</v>
      </c>
      <c r="AE3492" s="57">
        <v>0</v>
      </c>
      <c r="AF3492" s="57">
        <v>0</v>
      </c>
      <c r="AG3492" s="57">
        <v>0</v>
      </c>
      <c r="AI3492"/>
      <c r="AJ3492"/>
    </row>
    <row r="3493" spans="1:36">
      <c r="A3493" s="56" t="s">
        <v>48</v>
      </c>
      <c r="B3493" s="56" t="s">
        <v>11459</v>
      </c>
      <c r="C3493" s="56">
        <v>2101010020</v>
      </c>
      <c r="D3493" s="56" t="s">
        <v>38</v>
      </c>
      <c r="E3493" s="56">
        <v>2101020020</v>
      </c>
      <c r="F3493" s="56">
        <v>5401010020</v>
      </c>
      <c r="G3493" s="56" t="s">
        <v>11428</v>
      </c>
      <c r="H3493" s="56">
        <v>400300</v>
      </c>
      <c r="I3493" s="56" t="s">
        <v>11451</v>
      </c>
      <c r="J3493" s="56" t="s">
        <v>4456</v>
      </c>
      <c r="K3493" s="56" t="s">
        <v>8002</v>
      </c>
      <c r="L3493" s="56" t="s">
        <v>11657</v>
      </c>
      <c r="M3493" s="73">
        <v>41557</v>
      </c>
      <c r="N3493" s="56"/>
      <c r="O3493" s="56"/>
      <c r="P3493" s="56" t="s">
        <v>7456</v>
      </c>
      <c r="Q3493" s="56"/>
      <c r="R3493" s="56" t="s">
        <v>70</v>
      </c>
      <c r="S3493" s="56" t="s">
        <v>11415</v>
      </c>
      <c r="T3493" s="56" t="s">
        <v>7140</v>
      </c>
      <c r="U3493" s="57">
        <v>1182456.1000000001</v>
      </c>
      <c r="V3493" s="57">
        <v>-196806.67</v>
      </c>
      <c r="W3493" s="57">
        <v>985649.43</v>
      </c>
      <c r="X3493" s="57">
        <v>0</v>
      </c>
      <c r="Y3493" s="73">
        <v>42255</v>
      </c>
      <c r="Z3493" s="57">
        <v>-30902.73</v>
      </c>
      <c r="AA3493" s="57">
        <v>0</v>
      </c>
      <c r="AB3493" s="57">
        <v>954746.7</v>
      </c>
      <c r="AC3493" s="57">
        <v>0</v>
      </c>
      <c r="AD3493" s="56" t="s">
        <v>9255</v>
      </c>
      <c r="AE3493" s="57">
        <v>0</v>
      </c>
      <c r="AF3493" s="57">
        <v>0</v>
      </c>
      <c r="AG3493" s="57">
        <v>0</v>
      </c>
      <c r="AI3493"/>
      <c r="AJ3493"/>
    </row>
    <row r="3494" spans="1:36">
      <c r="A3494" s="56" t="s">
        <v>48</v>
      </c>
      <c r="B3494" s="56" t="s">
        <v>11459</v>
      </c>
      <c r="C3494" s="56">
        <v>2101010020</v>
      </c>
      <c r="D3494" s="56" t="s">
        <v>38</v>
      </c>
      <c r="E3494" s="56">
        <v>2101020020</v>
      </c>
      <c r="F3494" s="56">
        <v>5401010020</v>
      </c>
      <c r="G3494" s="56" t="s">
        <v>11428</v>
      </c>
      <c r="H3494" s="56">
        <v>400300</v>
      </c>
      <c r="I3494" s="56" t="s">
        <v>11451</v>
      </c>
      <c r="J3494" s="56" t="s">
        <v>4456</v>
      </c>
      <c r="K3494" s="56" t="s">
        <v>8002</v>
      </c>
      <c r="L3494" s="56" t="s">
        <v>11660</v>
      </c>
      <c r="M3494" s="73">
        <v>41557</v>
      </c>
      <c r="N3494" s="56"/>
      <c r="O3494" s="56"/>
      <c r="P3494" s="56" t="s">
        <v>7456</v>
      </c>
      <c r="Q3494" s="56"/>
      <c r="R3494" s="56" t="s">
        <v>70</v>
      </c>
      <c r="S3494" s="56" t="s">
        <v>11415</v>
      </c>
      <c r="T3494" s="56" t="s">
        <v>7140</v>
      </c>
      <c r="U3494" s="57">
        <v>1517528</v>
      </c>
      <c r="V3494" s="57">
        <v>-242648.52</v>
      </c>
      <c r="W3494" s="57">
        <v>1274879.48</v>
      </c>
      <c r="X3494" s="57">
        <v>0</v>
      </c>
      <c r="Y3494" s="73">
        <v>42328</v>
      </c>
      <c r="Z3494" s="57">
        <v>-39701.300000000003</v>
      </c>
      <c r="AA3494" s="57">
        <v>0</v>
      </c>
      <c r="AB3494" s="57">
        <v>1235178.18</v>
      </c>
      <c r="AC3494" s="57">
        <v>0</v>
      </c>
      <c r="AD3494" s="56" t="s">
        <v>9255</v>
      </c>
      <c r="AE3494" s="57">
        <v>0</v>
      </c>
      <c r="AF3494" s="57">
        <v>0</v>
      </c>
      <c r="AG3494" s="57">
        <v>0</v>
      </c>
      <c r="AI3494"/>
      <c r="AJ3494"/>
    </row>
    <row r="3495" spans="1:36">
      <c r="A3495" s="56" t="s">
        <v>48</v>
      </c>
      <c r="B3495" s="56" t="s">
        <v>11459</v>
      </c>
      <c r="C3495" s="56">
        <v>2101010020</v>
      </c>
      <c r="D3495" s="56" t="s">
        <v>38</v>
      </c>
      <c r="E3495" s="56">
        <v>2101020020</v>
      </c>
      <c r="F3495" s="56">
        <v>5401010020</v>
      </c>
      <c r="G3495" s="56" t="s">
        <v>11428</v>
      </c>
      <c r="H3495" s="56">
        <v>400300</v>
      </c>
      <c r="I3495" s="56" t="s">
        <v>11451</v>
      </c>
      <c r="J3495" s="56" t="s">
        <v>4456</v>
      </c>
      <c r="K3495" s="56" t="s">
        <v>4457</v>
      </c>
      <c r="L3495" s="56" t="s">
        <v>11661</v>
      </c>
      <c r="M3495" s="73">
        <v>41557</v>
      </c>
      <c r="N3495" s="56"/>
      <c r="O3495" s="56"/>
      <c r="P3495" s="56" t="s">
        <v>7456</v>
      </c>
      <c r="Q3495" s="56"/>
      <c r="R3495" s="56" t="s">
        <v>70</v>
      </c>
      <c r="S3495" s="56" t="s">
        <v>11415</v>
      </c>
      <c r="T3495" s="56" t="s">
        <v>7140</v>
      </c>
      <c r="U3495" s="57">
        <v>156636</v>
      </c>
      <c r="V3495" s="57">
        <v>-23922.47</v>
      </c>
      <c r="W3495" s="57">
        <v>132713.53</v>
      </c>
      <c r="X3495" s="57">
        <v>0</v>
      </c>
      <c r="Y3495" s="73">
        <v>42408</v>
      </c>
      <c r="Z3495" s="57">
        <v>-4102.54</v>
      </c>
      <c r="AA3495" s="57">
        <v>0</v>
      </c>
      <c r="AB3495" s="57">
        <v>128610.99</v>
      </c>
      <c r="AC3495" s="57">
        <v>0</v>
      </c>
      <c r="AD3495" s="56" t="s">
        <v>9255</v>
      </c>
      <c r="AE3495" s="57">
        <v>0</v>
      </c>
      <c r="AF3495" s="57">
        <v>0</v>
      </c>
      <c r="AG3495" s="57">
        <v>0</v>
      </c>
      <c r="AI3495"/>
      <c r="AJ3495"/>
    </row>
    <row r="3496" spans="1:36">
      <c r="A3496" s="56" t="s">
        <v>48</v>
      </c>
      <c r="B3496" s="56" t="s">
        <v>11427</v>
      </c>
      <c r="C3496" s="56">
        <v>2101010050</v>
      </c>
      <c r="D3496" s="56" t="s">
        <v>43</v>
      </c>
      <c r="E3496" s="56">
        <v>2101020050</v>
      </c>
      <c r="F3496" s="56">
        <v>5401010050</v>
      </c>
      <c r="G3496" s="56" t="s">
        <v>11428</v>
      </c>
      <c r="H3496" s="56">
        <v>400301</v>
      </c>
      <c r="I3496" s="56" t="s">
        <v>11513</v>
      </c>
      <c r="J3496" s="56" t="s">
        <v>4623</v>
      </c>
      <c r="K3496" s="56" t="s">
        <v>4624</v>
      </c>
      <c r="L3496" s="56" t="s">
        <v>7138</v>
      </c>
      <c r="M3496" s="73">
        <v>40422</v>
      </c>
      <c r="N3496" s="56"/>
      <c r="O3496" s="56"/>
      <c r="P3496" s="56" t="s">
        <v>1304</v>
      </c>
      <c r="Q3496" s="56"/>
      <c r="R3496" s="56" t="s">
        <v>18</v>
      </c>
      <c r="S3496" s="56" t="s">
        <v>11659</v>
      </c>
      <c r="T3496" s="56" t="s">
        <v>7140</v>
      </c>
      <c r="U3496" s="57">
        <v>62237</v>
      </c>
      <c r="V3496" s="57">
        <v>-34761.050000000003</v>
      </c>
      <c r="W3496" s="57">
        <v>27475.95</v>
      </c>
      <c r="X3496" s="57">
        <v>0</v>
      </c>
      <c r="Y3496" s="73">
        <v>40422</v>
      </c>
      <c r="Z3496" s="57">
        <v>-3005.03</v>
      </c>
      <c r="AA3496" s="57">
        <v>0</v>
      </c>
      <c r="AB3496" s="57">
        <v>24470.92</v>
      </c>
      <c r="AC3496" s="57">
        <v>0</v>
      </c>
      <c r="AD3496" s="56" t="s">
        <v>9255</v>
      </c>
      <c r="AE3496" s="57">
        <v>0</v>
      </c>
      <c r="AF3496" s="57">
        <v>0</v>
      </c>
      <c r="AG3496" s="57">
        <v>0</v>
      </c>
      <c r="AI3496"/>
      <c r="AJ3496"/>
    </row>
    <row r="3497" spans="1:36">
      <c r="A3497" s="56" t="s">
        <v>48</v>
      </c>
      <c r="B3497" s="56" t="s">
        <v>11427</v>
      </c>
      <c r="C3497" s="56">
        <v>2101010050</v>
      </c>
      <c r="D3497" s="56" t="s">
        <v>43</v>
      </c>
      <c r="E3497" s="56">
        <v>2101020050</v>
      </c>
      <c r="F3497" s="56">
        <v>5401010050</v>
      </c>
      <c r="G3497" s="56" t="s">
        <v>11428</v>
      </c>
      <c r="H3497" s="56">
        <v>400301</v>
      </c>
      <c r="I3497" s="56" t="s">
        <v>11475</v>
      </c>
      <c r="J3497" s="56" t="s">
        <v>4779</v>
      </c>
      <c r="K3497" s="56" t="s">
        <v>1552</v>
      </c>
      <c r="L3497" s="56" t="s">
        <v>7138</v>
      </c>
      <c r="M3497" s="73">
        <v>40422</v>
      </c>
      <c r="N3497" s="56"/>
      <c r="O3497" s="56"/>
      <c r="P3497" s="56" t="s">
        <v>7139</v>
      </c>
      <c r="Q3497" s="56"/>
      <c r="R3497" s="56" t="s">
        <v>18</v>
      </c>
      <c r="S3497" s="56" t="s">
        <v>11659</v>
      </c>
      <c r="T3497" s="56" t="s">
        <v>7140</v>
      </c>
      <c r="U3497" s="57">
        <v>25082361</v>
      </c>
      <c r="V3497" s="57">
        <v>-10842449.66</v>
      </c>
      <c r="W3497" s="57">
        <v>14239911.34</v>
      </c>
      <c r="X3497" s="57">
        <v>0</v>
      </c>
      <c r="Y3497" s="73">
        <v>40422</v>
      </c>
      <c r="Z3497" s="57">
        <v>-486621.22</v>
      </c>
      <c r="AA3497" s="57">
        <v>0</v>
      </c>
      <c r="AB3497" s="57">
        <v>13753290.119999999</v>
      </c>
      <c r="AC3497" s="57">
        <v>0</v>
      </c>
      <c r="AD3497" s="56" t="s">
        <v>9255</v>
      </c>
      <c r="AE3497" s="57">
        <v>0</v>
      </c>
      <c r="AF3497" s="57">
        <v>0</v>
      </c>
      <c r="AG3497" s="57">
        <v>0</v>
      </c>
      <c r="AI3497"/>
      <c r="AJ3497"/>
    </row>
    <row r="3498" spans="1:36">
      <c r="A3498" s="56" t="s">
        <v>48</v>
      </c>
      <c r="B3498" s="56" t="s">
        <v>11427</v>
      </c>
      <c r="C3498" s="56">
        <v>2101010050</v>
      </c>
      <c r="D3498" s="56" t="s">
        <v>43</v>
      </c>
      <c r="E3498" s="56">
        <v>2101020050</v>
      </c>
      <c r="F3498" s="56">
        <v>5401010050</v>
      </c>
      <c r="G3498" s="56" t="s">
        <v>11428</v>
      </c>
      <c r="H3498" s="56">
        <v>400301</v>
      </c>
      <c r="I3498" s="56" t="s">
        <v>11475</v>
      </c>
      <c r="J3498" s="56" t="s">
        <v>4867</v>
      </c>
      <c r="K3498" s="56" t="s">
        <v>4868</v>
      </c>
      <c r="L3498" s="56" t="s">
        <v>7138</v>
      </c>
      <c r="M3498" s="73">
        <v>40422</v>
      </c>
      <c r="N3498" s="56"/>
      <c r="O3498" s="56"/>
      <c r="P3498" s="56" t="s">
        <v>7139</v>
      </c>
      <c r="Q3498" s="56"/>
      <c r="R3498" s="56" t="s">
        <v>18</v>
      </c>
      <c r="S3498" s="56" t="s">
        <v>11659</v>
      </c>
      <c r="T3498" s="56" t="s">
        <v>7140</v>
      </c>
      <c r="U3498" s="57">
        <v>18807206</v>
      </c>
      <c r="V3498" s="57">
        <v>-8129864.2800000003</v>
      </c>
      <c r="W3498" s="57">
        <v>10677341.720000001</v>
      </c>
      <c r="X3498" s="57">
        <v>0</v>
      </c>
      <c r="Y3498" s="73">
        <v>40422</v>
      </c>
      <c r="Z3498" s="57">
        <v>-364877.35</v>
      </c>
      <c r="AA3498" s="57">
        <v>0</v>
      </c>
      <c r="AB3498" s="57">
        <v>10312464.369999999</v>
      </c>
      <c r="AC3498" s="57">
        <v>0</v>
      </c>
      <c r="AD3498" s="56" t="s">
        <v>9255</v>
      </c>
      <c r="AE3498" s="57">
        <v>0</v>
      </c>
      <c r="AF3498" s="57">
        <v>0</v>
      </c>
      <c r="AG3498" s="57">
        <v>0</v>
      </c>
      <c r="AI3498"/>
      <c r="AJ3498"/>
    </row>
    <row r="3499" spans="1:36">
      <c r="A3499" s="56" t="s">
        <v>49</v>
      </c>
      <c r="B3499" s="56" t="s">
        <v>11427</v>
      </c>
      <c r="C3499" s="56">
        <v>2101010050</v>
      </c>
      <c r="D3499" s="56" t="s">
        <v>43</v>
      </c>
      <c r="E3499" s="56">
        <v>2101020050</v>
      </c>
      <c r="F3499" s="56">
        <v>5401010050</v>
      </c>
      <c r="G3499" s="56" t="s">
        <v>11431</v>
      </c>
      <c r="H3499" s="56">
        <v>400203</v>
      </c>
      <c r="I3499" s="56" t="s">
        <v>11507</v>
      </c>
      <c r="J3499" s="56" t="s">
        <v>1508</v>
      </c>
      <c r="K3499" s="56" t="s">
        <v>1200</v>
      </c>
      <c r="L3499" s="56" t="s">
        <v>7138</v>
      </c>
      <c r="M3499" s="73">
        <v>39995</v>
      </c>
      <c r="N3499" s="56"/>
      <c r="O3499" s="56"/>
      <c r="P3499" s="56" t="s">
        <v>1476</v>
      </c>
      <c r="Q3499" s="56"/>
      <c r="R3499" s="56" t="s">
        <v>18</v>
      </c>
      <c r="S3499" s="56" t="s">
        <v>11659</v>
      </c>
      <c r="T3499" s="56" t="s">
        <v>7140</v>
      </c>
      <c r="U3499" s="57">
        <v>924098</v>
      </c>
      <c r="V3499" s="57">
        <v>-848573.67</v>
      </c>
      <c r="W3499" s="57">
        <v>75524.33</v>
      </c>
      <c r="X3499" s="57">
        <v>0</v>
      </c>
      <c r="Y3499" s="73">
        <v>39995</v>
      </c>
      <c r="Z3499" s="57">
        <v>-29319.43</v>
      </c>
      <c r="AA3499" s="57">
        <v>0</v>
      </c>
      <c r="AB3499" s="57">
        <v>46204.9</v>
      </c>
      <c r="AC3499" s="57">
        <v>0</v>
      </c>
      <c r="AD3499" s="56" t="s">
        <v>9255</v>
      </c>
      <c r="AE3499" s="57">
        <v>0</v>
      </c>
      <c r="AF3499" s="57">
        <v>0</v>
      </c>
      <c r="AG3499" s="57">
        <v>0</v>
      </c>
      <c r="AI3499"/>
      <c r="AJ3499"/>
    </row>
    <row r="3500" spans="1:36">
      <c r="A3500" s="56" t="s">
        <v>49</v>
      </c>
      <c r="B3500" s="56" t="s">
        <v>11427</v>
      </c>
      <c r="C3500" s="56">
        <v>2101010050</v>
      </c>
      <c r="D3500" s="56" t="s">
        <v>43</v>
      </c>
      <c r="E3500" s="56">
        <v>2101020050</v>
      </c>
      <c r="F3500" s="56">
        <v>5401010050</v>
      </c>
      <c r="G3500" s="56" t="s">
        <v>11431</v>
      </c>
      <c r="H3500" s="56">
        <v>400203</v>
      </c>
      <c r="I3500" s="56" t="s">
        <v>11507</v>
      </c>
      <c r="J3500" s="56" t="s">
        <v>1511</v>
      </c>
      <c r="K3500" s="56" t="s">
        <v>1512</v>
      </c>
      <c r="L3500" s="56" t="s">
        <v>7138</v>
      </c>
      <c r="M3500" s="73">
        <v>39995</v>
      </c>
      <c r="N3500" s="56"/>
      <c r="O3500" s="56"/>
      <c r="P3500" s="56" t="s">
        <v>1476</v>
      </c>
      <c r="Q3500" s="56"/>
      <c r="R3500" s="56" t="s">
        <v>18</v>
      </c>
      <c r="S3500" s="56" t="s">
        <v>11659</v>
      </c>
      <c r="T3500" s="56" t="s">
        <v>7140</v>
      </c>
      <c r="U3500" s="57">
        <v>1567113</v>
      </c>
      <c r="V3500" s="57">
        <v>-1439036.58</v>
      </c>
      <c r="W3500" s="57">
        <v>128076.42</v>
      </c>
      <c r="X3500" s="57">
        <v>0</v>
      </c>
      <c r="Y3500" s="73">
        <v>39995</v>
      </c>
      <c r="Z3500" s="57">
        <v>-49720.77</v>
      </c>
      <c r="AA3500" s="57">
        <v>0</v>
      </c>
      <c r="AB3500" s="57">
        <v>78355.649999999994</v>
      </c>
      <c r="AC3500" s="57">
        <v>0</v>
      </c>
      <c r="AD3500" s="56" t="s">
        <v>9255</v>
      </c>
      <c r="AE3500" s="57">
        <v>0</v>
      </c>
      <c r="AF3500" s="57">
        <v>0</v>
      </c>
      <c r="AG3500" s="57">
        <v>0</v>
      </c>
      <c r="AI3500"/>
      <c r="AJ3500"/>
    </row>
    <row r="3501" spans="1:36">
      <c r="A3501" s="56" t="s">
        <v>49</v>
      </c>
      <c r="B3501" s="56" t="s">
        <v>11427</v>
      </c>
      <c r="C3501" s="56">
        <v>2101010050</v>
      </c>
      <c r="D3501" s="56" t="s">
        <v>43</v>
      </c>
      <c r="E3501" s="56">
        <v>2101020050</v>
      </c>
      <c r="F3501" s="56">
        <v>5401010050</v>
      </c>
      <c r="G3501" s="56" t="s">
        <v>11431</v>
      </c>
      <c r="H3501" s="56">
        <v>400203</v>
      </c>
      <c r="I3501" s="56" t="s">
        <v>11507</v>
      </c>
      <c r="J3501" s="56" t="s">
        <v>1516</v>
      </c>
      <c r="K3501" s="56" t="s">
        <v>1517</v>
      </c>
      <c r="L3501" s="56" t="s">
        <v>7138</v>
      </c>
      <c r="M3501" s="73">
        <v>39995</v>
      </c>
      <c r="N3501" s="56"/>
      <c r="O3501" s="56"/>
      <c r="P3501" s="56" t="s">
        <v>1476</v>
      </c>
      <c r="Q3501" s="56"/>
      <c r="R3501" s="56" t="s">
        <v>18</v>
      </c>
      <c r="S3501" s="56" t="s">
        <v>11659</v>
      </c>
      <c r="T3501" s="56" t="s">
        <v>7140</v>
      </c>
      <c r="U3501" s="57">
        <v>7234459</v>
      </c>
      <c r="V3501" s="57">
        <v>-6643204.0300000003</v>
      </c>
      <c r="W3501" s="57">
        <v>591254.97</v>
      </c>
      <c r="X3501" s="57">
        <v>0</v>
      </c>
      <c r="Y3501" s="73">
        <v>39995</v>
      </c>
      <c r="Z3501" s="57">
        <v>-229532.02</v>
      </c>
      <c r="AA3501" s="57">
        <v>0</v>
      </c>
      <c r="AB3501" s="57">
        <v>361722.95</v>
      </c>
      <c r="AC3501" s="57">
        <v>0</v>
      </c>
      <c r="AD3501" s="56" t="s">
        <v>9255</v>
      </c>
      <c r="AE3501" s="57">
        <v>0</v>
      </c>
      <c r="AF3501" s="57">
        <v>0</v>
      </c>
      <c r="AG3501" s="57">
        <v>0</v>
      </c>
      <c r="AI3501"/>
      <c r="AJ3501"/>
    </row>
    <row r="3502" spans="1:36">
      <c r="A3502" s="56" t="s">
        <v>49</v>
      </c>
      <c r="B3502" s="56" t="s">
        <v>11427</v>
      </c>
      <c r="C3502" s="56">
        <v>2101010050</v>
      </c>
      <c r="D3502" s="56" t="s">
        <v>43</v>
      </c>
      <c r="E3502" s="56">
        <v>2101020050</v>
      </c>
      <c r="F3502" s="56">
        <v>5401010050</v>
      </c>
      <c r="G3502" s="56" t="s">
        <v>11431</v>
      </c>
      <c r="H3502" s="56">
        <v>400203</v>
      </c>
      <c r="I3502" s="56" t="s">
        <v>11553</v>
      </c>
      <c r="J3502" s="56" t="s">
        <v>1479</v>
      </c>
      <c r="K3502" s="56" t="s">
        <v>1480</v>
      </c>
      <c r="L3502" s="56" t="s">
        <v>7138</v>
      </c>
      <c r="M3502" s="73">
        <v>39995</v>
      </c>
      <c r="N3502" s="56"/>
      <c r="O3502" s="56"/>
      <c r="P3502" s="56" t="s">
        <v>7139</v>
      </c>
      <c r="Q3502" s="56"/>
      <c r="R3502" s="56" t="s">
        <v>18</v>
      </c>
      <c r="S3502" s="56" t="s">
        <v>11659</v>
      </c>
      <c r="T3502" s="56" t="s">
        <v>7140</v>
      </c>
      <c r="U3502" s="57">
        <v>182072160</v>
      </c>
      <c r="V3502" s="57">
        <v>-88963431.75</v>
      </c>
      <c r="W3502" s="57">
        <v>93108728.25</v>
      </c>
      <c r="X3502" s="57">
        <v>0</v>
      </c>
      <c r="Y3502" s="73">
        <v>39995</v>
      </c>
      <c r="Z3502" s="57">
        <v>-3306352.84</v>
      </c>
      <c r="AA3502" s="57">
        <v>0</v>
      </c>
      <c r="AB3502" s="57">
        <v>89802375.409999996</v>
      </c>
      <c r="AC3502" s="57">
        <v>0</v>
      </c>
      <c r="AD3502" s="56" t="s">
        <v>9255</v>
      </c>
      <c r="AE3502" s="57">
        <v>0</v>
      </c>
      <c r="AF3502" s="57">
        <v>0</v>
      </c>
      <c r="AG3502" s="57">
        <v>0</v>
      </c>
      <c r="AI3502"/>
      <c r="AJ3502"/>
    </row>
    <row r="3503" spans="1:36">
      <c r="A3503" s="56" t="s">
        <v>49</v>
      </c>
      <c r="B3503" s="56" t="s">
        <v>11427</v>
      </c>
      <c r="C3503" s="56">
        <v>2101010050</v>
      </c>
      <c r="D3503" s="56" t="s">
        <v>43</v>
      </c>
      <c r="E3503" s="56">
        <v>2101020050</v>
      </c>
      <c r="F3503" s="56">
        <v>5401010050</v>
      </c>
      <c r="G3503" s="56" t="s">
        <v>11431</v>
      </c>
      <c r="H3503" s="56">
        <v>400204</v>
      </c>
      <c r="I3503" s="56" t="s">
        <v>11508</v>
      </c>
      <c r="J3503" s="56" t="s">
        <v>1650</v>
      </c>
      <c r="K3503" s="56" t="s">
        <v>1651</v>
      </c>
      <c r="L3503" s="56" t="s">
        <v>7138</v>
      </c>
      <c r="M3503" s="73">
        <v>40057</v>
      </c>
      <c r="N3503" s="56"/>
      <c r="O3503" s="56"/>
      <c r="P3503" s="56" t="s">
        <v>1476</v>
      </c>
      <c r="Q3503" s="56"/>
      <c r="R3503" s="56" t="s">
        <v>18</v>
      </c>
      <c r="S3503" s="56" t="s">
        <v>11659</v>
      </c>
      <c r="T3503" s="56" t="s">
        <v>7140</v>
      </c>
      <c r="U3503" s="57">
        <v>927302</v>
      </c>
      <c r="V3503" s="57">
        <v>-832583.18</v>
      </c>
      <c r="W3503" s="57">
        <v>94718.82</v>
      </c>
      <c r="X3503" s="57">
        <v>0</v>
      </c>
      <c r="Y3503" s="73">
        <v>40057</v>
      </c>
      <c r="Z3503" s="57">
        <v>-48353.72</v>
      </c>
      <c r="AA3503" s="57">
        <v>0</v>
      </c>
      <c r="AB3503" s="57">
        <v>46365.1</v>
      </c>
      <c r="AC3503" s="57">
        <v>0</v>
      </c>
      <c r="AD3503" s="56" t="s">
        <v>9255</v>
      </c>
      <c r="AE3503" s="57">
        <v>0</v>
      </c>
      <c r="AF3503" s="57">
        <v>0</v>
      </c>
      <c r="AG3503" s="57">
        <v>0</v>
      </c>
      <c r="AI3503"/>
      <c r="AJ3503"/>
    </row>
    <row r="3504" spans="1:36">
      <c r="A3504" s="56" t="s">
        <v>49</v>
      </c>
      <c r="B3504" s="56" t="s">
        <v>11427</v>
      </c>
      <c r="C3504" s="56">
        <v>2101010050</v>
      </c>
      <c r="D3504" s="56" t="s">
        <v>43</v>
      </c>
      <c r="E3504" s="56">
        <v>2101020050</v>
      </c>
      <c r="F3504" s="56">
        <v>5401010050</v>
      </c>
      <c r="G3504" s="56" t="s">
        <v>11431</v>
      </c>
      <c r="H3504" s="56">
        <v>400204</v>
      </c>
      <c r="I3504" s="56" t="s">
        <v>11508</v>
      </c>
      <c r="J3504" s="56" t="s">
        <v>1654</v>
      </c>
      <c r="K3504" s="56" t="s">
        <v>1512</v>
      </c>
      <c r="L3504" s="56" t="s">
        <v>7138</v>
      </c>
      <c r="M3504" s="73">
        <v>40057</v>
      </c>
      <c r="N3504" s="56"/>
      <c r="O3504" s="56"/>
      <c r="P3504" s="56" t="s">
        <v>1476</v>
      </c>
      <c r="Q3504" s="56"/>
      <c r="R3504" s="56" t="s">
        <v>18</v>
      </c>
      <c r="S3504" s="56" t="s">
        <v>11659</v>
      </c>
      <c r="T3504" s="56" t="s">
        <v>7140</v>
      </c>
      <c r="U3504" s="57">
        <v>1572546</v>
      </c>
      <c r="V3504" s="57">
        <v>-1411919.1</v>
      </c>
      <c r="W3504" s="57">
        <v>160626.9</v>
      </c>
      <c r="X3504" s="57">
        <v>0</v>
      </c>
      <c r="Y3504" s="73">
        <v>40057</v>
      </c>
      <c r="Z3504" s="57">
        <v>-81999.600000000006</v>
      </c>
      <c r="AA3504" s="57">
        <v>0</v>
      </c>
      <c r="AB3504" s="57">
        <v>78627.3</v>
      </c>
      <c r="AC3504" s="57">
        <v>0</v>
      </c>
      <c r="AD3504" s="56" t="s">
        <v>9255</v>
      </c>
      <c r="AE3504" s="57">
        <v>0</v>
      </c>
      <c r="AF3504" s="57">
        <v>0</v>
      </c>
      <c r="AG3504" s="57">
        <v>0</v>
      </c>
      <c r="AI3504"/>
      <c r="AJ3504"/>
    </row>
    <row r="3505" spans="1:36">
      <c r="A3505" s="56" t="s">
        <v>49</v>
      </c>
      <c r="B3505" s="56" t="s">
        <v>11427</v>
      </c>
      <c r="C3505" s="56">
        <v>2101010050</v>
      </c>
      <c r="D3505" s="56" t="s">
        <v>43</v>
      </c>
      <c r="E3505" s="56">
        <v>2101020050</v>
      </c>
      <c r="F3505" s="56">
        <v>5401010050</v>
      </c>
      <c r="G3505" s="56" t="s">
        <v>11431</v>
      </c>
      <c r="H3505" s="56">
        <v>400204</v>
      </c>
      <c r="I3505" s="56" t="s">
        <v>11508</v>
      </c>
      <c r="J3505" s="56" t="s">
        <v>1658</v>
      </c>
      <c r="K3505" s="56" t="s">
        <v>1517</v>
      </c>
      <c r="L3505" s="56" t="s">
        <v>7138</v>
      </c>
      <c r="M3505" s="73">
        <v>40057</v>
      </c>
      <c r="N3505" s="56"/>
      <c r="O3505" s="56"/>
      <c r="P3505" s="56" t="s">
        <v>1476</v>
      </c>
      <c r="Q3505" s="56"/>
      <c r="R3505" s="56" t="s">
        <v>18</v>
      </c>
      <c r="S3505" s="56" t="s">
        <v>11659</v>
      </c>
      <c r="T3505" s="56" t="s">
        <v>7140</v>
      </c>
      <c r="U3505" s="57">
        <v>7259544</v>
      </c>
      <c r="V3505" s="57">
        <v>-6518021.46</v>
      </c>
      <c r="W3505" s="57">
        <v>741522.54</v>
      </c>
      <c r="X3505" s="57">
        <v>0</v>
      </c>
      <c r="Y3505" s="73">
        <v>40057</v>
      </c>
      <c r="Z3505" s="57">
        <v>-378545.34</v>
      </c>
      <c r="AA3505" s="57">
        <v>0</v>
      </c>
      <c r="AB3505" s="57">
        <v>362977.2</v>
      </c>
      <c r="AC3505" s="57">
        <v>0</v>
      </c>
      <c r="AD3505" s="56" t="s">
        <v>9255</v>
      </c>
      <c r="AE3505" s="57">
        <v>0</v>
      </c>
      <c r="AF3505" s="57">
        <v>0</v>
      </c>
      <c r="AG3505" s="57">
        <v>0</v>
      </c>
      <c r="AI3505"/>
      <c r="AJ3505"/>
    </row>
    <row r="3506" spans="1:36">
      <c r="A3506" s="56" t="s">
        <v>48</v>
      </c>
      <c r="B3506" s="56" t="s">
        <v>11427</v>
      </c>
      <c r="C3506" s="56">
        <v>2101010050</v>
      </c>
      <c r="D3506" s="56" t="s">
        <v>43</v>
      </c>
      <c r="E3506" s="56">
        <v>2101020050</v>
      </c>
      <c r="F3506" s="56">
        <v>5401010050</v>
      </c>
      <c r="G3506" s="56" t="s">
        <v>11428</v>
      </c>
      <c r="H3506" s="56">
        <v>400300</v>
      </c>
      <c r="I3506" s="56" t="s">
        <v>11485</v>
      </c>
      <c r="J3506" s="56" t="s">
        <v>4191</v>
      </c>
      <c r="K3506" s="56" t="s">
        <v>4192</v>
      </c>
      <c r="L3506" s="56" t="s">
        <v>7138</v>
      </c>
      <c r="M3506" s="73">
        <v>42455</v>
      </c>
      <c r="N3506" s="56"/>
      <c r="O3506" s="56"/>
      <c r="P3506" s="56" t="s">
        <v>1304</v>
      </c>
      <c r="Q3506" s="56"/>
      <c r="R3506" s="56" t="s">
        <v>7144</v>
      </c>
      <c r="S3506" s="56" t="s">
        <v>11659</v>
      </c>
      <c r="T3506" s="56" t="s">
        <v>7140</v>
      </c>
      <c r="U3506" s="57">
        <v>1637576.78</v>
      </c>
      <c r="V3506" s="57">
        <v>-463839.84</v>
      </c>
      <c r="W3506" s="57">
        <v>1173736.94</v>
      </c>
      <c r="X3506" s="57">
        <v>0</v>
      </c>
      <c r="Y3506" s="73">
        <v>42327</v>
      </c>
      <c r="Z3506" s="57">
        <v>-79089.27</v>
      </c>
      <c r="AA3506" s="57">
        <v>0</v>
      </c>
      <c r="AB3506" s="57">
        <v>1094647.67</v>
      </c>
      <c r="AC3506" s="57">
        <v>0</v>
      </c>
      <c r="AD3506" s="56" t="s">
        <v>9255</v>
      </c>
      <c r="AE3506" s="57">
        <v>0</v>
      </c>
      <c r="AF3506" s="57">
        <v>0</v>
      </c>
      <c r="AG3506" s="57">
        <v>0</v>
      </c>
      <c r="AI3506"/>
      <c r="AJ3506"/>
    </row>
    <row r="3507" spans="1:36">
      <c r="A3507" s="56" t="s">
        <v>48</v>
      </c>
      <c r="B3507" s="56" t="s">
        <v>11427</v>
      </c>
      <c r="C3507" s="56">
        <v>2101010050</v>
      </c>
      <c r="D3507" s="56" t="s">
        <v>43</v>
      </c>
      <c r="E3507" s="56">
        <v>2101020050</v>
      </c>
      <c r="F3507" s="56">
        <v>5401010050</v>
      </c>
      <c r="G3507" s="56" t="s">
        <v>11428</v>
      </c>
      <c r="H3507" s="56">
        <v>400300</v>
      </c>
      <c r="I3507" s="56" t="s">
        <v>11485</v>
      </c>
      <c r="J3507" s="56" t="s">
        <v>4193</v>
      </c>
      <c r="K3507" s="56" t="s">
        <v>4194</v>
      </c>
      <c r="L3507" s="56" t="s">
        <v>7138</v>
      </c>
      <c r="M3507" s="73">
        <v>42455</v>
      </c>
      <c r="N3507" s="56"/>
      <c r="O3507" s="56"/>
      <c r="P3507" s="56" t="s">
        <v>1304</v>
      </c>
      <c r="Q3507" s="56"/>
      <c r="R3507" s="56" t="s">
        <v>7144</v>
      </c>
      <c r="S3507" s="56" t="s">
        <v>11659</v>
      </c>
      <c r="T3507" s="56" t="s">
        <v>7140</v>
      </c>
      <c r="U3507" s="57">
        <v>829153.92</v>
      </c>
      <c r="V3507" s="57">
        <v>-234855.95</v>
      </c>
      <c r="W3507" s="57">
        <v>594297.97</v>
      </c>
      <c r="X3507" s="57">
        <v>0</v>
      </c>
      <c r="Y3507" s="73">
        <v>42327</v>
      </c>
      <c r="Z3507" s="57">
        <v>-40045.25</v>
      </c>
      <c r="AA3507" s="57">
        <v>0</v>
      </c>
      <c r="AB3507" s="57">
        <v>554252.72</v>
      </c>
      <c r="AC3507" s="57">
        <v>0</v>
      </c>
      <c r="AD3507" s="56" t="s">
        <v>9255</v>
      </c>
      <c r="AE3507" s="57">
        <v>0</v>
      </c>
      <c r="AF3507" s="57">
        <v>0</v>
      </c>
      <c r="AG3507" s="57">
        <v>0</v>
      </c>
      <c r="AI3507"/>
      <c r="AJ3507"/>
    </row>
    <row r="3508" spans="1:36">
      <c r="A3508" s="56" t="s">
        <v>49</v>
      </c>
      <c r="B3508" s="56" t="s">
        <v>11427</v>
      </c>
      <c r="C3508" s="56">
        <v>2101010050</v>
      </c>
      <c r="D3508" s="56" t="s">
        <v>43</v>
      </c>
      <c r="E3508" s="56">
        <v>2101020050</v>
      </c>
      <c r="F3508" s="56">
        <v>5401010050</v>
      </c>
      <c r="G3508" s="56" t="s">
        <v>11431</v>
      </c>
      <c r="H3508" s="56">
        <v>400211</v>
      </c>
      <c r="I3508" s="56" t="s">
        <v>11541</v>
      </c>
      <c r="J3508" s="56" t="s">
        <v>6015</v>
      </c>
      <c r="K3508" s="56" t="s">
        <v>6016</v>
      </c>
      <c r="L3508" s="56" t="s">
        <v>7138</v>
      </c>
      <c r="M3508" s="73">
        <v>43738</v>
      </c>
      <c r="N3508" s="56"/>
      <c r="O3508" s="56"/>
      <c r="P3508" s="56" t="s">
        <v>7177</v>
      </c>
      <c r="Q3508" s="56"/>
      <c r="R3508" s="56" t="s">
        <v>18</v>
      </c>
      <c r="S3508" s="56" t="s">
        <v>11659</v>
      </c>
      <c r="T3508" s="56" t="s">
        <v>7140</v>
      </c>
      <c r="U3508" s="57">
        <v>6730352.7599999998</v>
      </c>
      <c r="V3508" s="57">
        <v>-391331.86</v>
      </c>
      <c r="W3508" s="57">
        <v>6339020.9000000004</v>
      </c>
      <c r="X3508" s="57">
        <v>0</v>
      </c>
      <c r="Y3508" s="73">
        <v>43728</v>
      </c>
      <c r="Z3508" s="57">
        <v>-234045.77</v>
      </c>
      <c r="AA3508" s="57">
        <v>0</v>
      </c>
      <c r="AB3508" s="57">
        <v>6104975.1299999999</v>
      </c>
      <c r="AC3508" s="57">
        <v>0</v>
      </c>
      <c r="AD3508" s="56" t="s">
        <v>9255</v>
      </c>
      <c r="AE3508" s="57">
        <v>0</v>
      </c>
      <c r="AF3508" s="57">
        <v>0</v>
      </c>
      <c r="AG3508" s="57">
        <v>0</v>
      </c>
      <c r="AI3508"/>
      <c r="AJ3508"/>
    </row>
    <row r="3509" spans="1:36">
      <c r="A3509" s="56" t="s">
        <v>151</v>
      </c>
      <c r="B3509" s="56" t="s">
        <v>11427</v>
      </c>
      <c r="C3509" s="56">
        <v>2101010050</v>
      </c>
      <c r="D3509" s="56" t="s">
        <v>43</v>
      </c>
      <c r="E3509" s="56">
        <v>2101020050</v>
      </c>
      <c r="F3509" s="56">
        <v>5401010050</v>
      </c>
      <c r="G3509" s="56" t="s">
        <v>11623</v>
      </c>
      <c r="H3509" s="56">
        <v>400400</v>
      </c>
      <c r="I3509" s="56" t="s">
        <v>11624</v>
      </c>
      <c r="J3509" s="56" t="s">
        <v>6319</v>
      </c>
      <c r="K3509" s="56" t="s">
        <v>6320</v>
      </c>
      <c r="L3509" s="56" t="s">
        <v>7138</v>
      </c>
      <c r="M3509" s="73">
        <v>43738</v>
      </c>
      <c r="N3509" s="56"/>
      <c r="O3509" s="56"/>
      <c r="P3509" s="56" t="s">
        <v>156</v>
      </c>
      <c r="Q3509" s="56"/>
      <c r="R3509" s="56" t="s">
        <v>7142</v>
      </c>
      <c r="S3509" s="56" t="s">
        <v>11659</v>
      </c>
      <c r="T3509" s="56" t="s">
        <v>7140</v>
      </c>
      <c r="U3509" s="57">
        <v>3710524.46</v>
      </c>
      <c r="V3509" s="57">
        <v>-198088.03</v>
      </c>
      <c r="W3509" s="57">
        <v>3512436.43</v>
      </c>
      <c r="X3509" s="57">
        <v>0</v>
      </c>
      <c r="Y3509" s="73">
        <v>43671</v>
      </c>
      <c r="Z3509" s="57">
        <v>-107527.39</v>
      </c>
      <c r="AA3509" s="57">
        <v>0</v>
      </c>
      <c r="AB3509" s="57">
        <v>3404909.04</v>
      </c>
      <c r="AC3509" s="57">
        <v>0</v>
      </c>
      <c r="AD3509" s="56" t="s">
        <v>9255</v>
      </c>
      <c r="AE3509" s="57">
        <v>0</v>
      </c>
      <c r="AF3509" s="57">
        <v>0</v>
      </c>
      <c r="AG3509" s="57">
        <v>0</v>
      </c>
      <c r="AI3509"/>
      <c r="AJ3509"/>
    </row>
    <row r="3510" spans="1:36">
      <c r="A3510" s="56" t="s">
        <v>151</v>
      </c>
      <c r="B3510" s="56" t="s">
        <v>11427</v>
      </c>
      <c r="C3510" s="56">
        <v>2101010050</v>
      </c>
      <c r="D3510" s="56" t="s">
        <v>43</v>
      </c>
      <c r="E3510" s="56">
        <v>2101020050</v>
      </c>
      <c r="F3510" s="56">
        <v>5401010050</v>
      </c>
      <c r="G3510" s="56" t="s">
        <v>11623</v>
      </c>
      <c r="H3510" s="56">
        <v>400400</v>
      </c>
      <c r="I3510" s="56" t="s">
        <v>11624</v>
      </c>
      <c r="J3510" s="56" t="s">
        <v>6361</v>
      </c>
      <c r="K3510" s="56" t="s">
        <v>6362</v>
      </c>
      <c r="L3510" s="56" t="s">
        <v>7138</v>
      </c>
      <c r="M3510" s="73">
        <v>43738</v>
      </c>
      <c r="N3510" s="56"/>
      <c r="O3510" s="56"/>
      <c r="P3510" s="56" t="s">
        <v>156</v>
      </c>
      <c r="Q3510" s="56"/>
      <c r="R3510" s="56" t="s">
        <v>6010</v>
      </c>
      <c r="S3510" s="56" t="s">
        <v>11659</v>
      </c>
      <c r="T3510" s="56" t="s">
        <v>7140</v>
      </c>
      <c r="U3510" s="57">
        <v>11163.86</v>
      </c>
      <c r="V3510" s="57">
        <v>-595.99</v>
      </c>
      <c r="W3510" s="57">
        <v>10567.87</v>
      </c>
      <c r="X3510" s="57">
        <v>0</v>
      </c>
      <c r="Y3510" s="73">
        <v>43671</v>
      </c>
      <c r="Z3510" s="57">
        <v>-323.52</v>
      </c>
      <c r="AA3510" s="57">
        <v>0</v>
      </c>
      <c r="AB3510" s="57">
        <v>10244.35</v>
      </c>
      <c r="AC3510" s="57">
        <v>0</v>
      </c>
      <c r="AD3510" s="56" t="s">
        <v>9255</v>
      </c>
      <c r="AE3510" s="57">
        <v>0</v>
      </c>
      <c r="AF3510" s="57">
        <v>0</v>
      </c>
      <c r="AG3510" s="57">
        <v>0</v>
      </c>
      <c r="AI3510"/>
      <c r="AJ3510"/>
    </row>
    <row r="3511" spans="1:36">
      <c r="A3511" s="56" t="s">
        <v>151</v>
      </c>
      <c r="B3511" s="56" t="s">
        <v>11427</v>
      </c>
      <c r="C3511" s="56">
        <v>2101010050</v>
      </c>
      <c r="D3511" s="56" t="s">
        <v>43</v>
      </c>
      <c r="E3511" s="56">
        <v>2101020050</v>
      </c>
      <c r="F3511" s="56">
        <v>5401010050</v>
      </c>
      <c r="G3511" s="56" t="s">
        <v>11623</v>
      </c>
      <c r="H3511" s="56">
        <v>400400</v>
      </c>
      <c r="I3511" s="56" t="s">
        <v>11624</v>
      </c>
      <c r="J3511" s="56" t="s">
        <v>6371</v>
      </c>
      <c r="K3511" s="56" t="s">
        <v>6372</v>
      </c>
      <c r="L3511" s="56" t="s">
        <v>7138</v>
      </c>
      <c r="M3511" s="73">
        <v>43738</v>
      </c>
      <c r="N3511" s="56"/>
      <c r="O3511" s="56"/>
      <c r="P3511" s="56" t="s">
        <v>156</v>
      </c>
      <c r="Q3511" s="56"/>
      <c r="R3511" s="56" t="s">
        <v>6010</v>
      </c>
      <c r="S3511" s="56" t="s">
        <v>11659</v>
      </c>
      <c r="T3511" s="56" t="s">
        <v>7140</v>
      </c>
      <c r="U3511" s="57">
        <v>22327.72</v>
      </c>
      <c r="V3511" s="57">
        <v>-1191.98</v>
      </c>
      <c r="W3511" s="57">
        <v>21135.74</v>
      </c>
      <c r="X3511" s="57">
        <v>0</v>
      </c>
      <c r="Y3511" s="73">
        <v>43671</v>
      </c>
      <c r="Z3511" s="57">
        <v>-647.04</v>
      </c>
      <c r="AA3511" s="57">
        <v>0</v>
      </c>
      <c r="AB3511" s="57">
        <v>20488.7</v>
      </c>
      <c r="AC3511" s="57">
        <v>0</v>
      </c>
      <c r="AD3511" s="56" t="s">
        <v>9255</v>
      </c>
      <c r="AE3511" s="57">
        <v>0</v>
      </c>
      <c r="AF3511" s="57">
        <v>0</v>
      </c>
      <c r="AG3511" s="57">
        <v>0</v>
      </c>
      <c r="AI3511"/>
      <c r="AJ3511"/>
    </row>
    <row r="3512" spans="1:36">
      <c r="A3512" s="56" t="s">
        <v>151</v>
      </c>
      <c r="B3512" s="56" t="s">
        <v>11427</v>
      </c>
      <c r="C3512" s="56">
        <v>2101010050</v>
      </c>
      <c r="D3512" s="56" t="s">
        <v>43</v>
      </c>
      <c r="E3512" s="56">
        <v>2101020050</v>
      </c>
      <c r="F3512" s="56">
        <v>5401010050</v>
      </c>
      <c r="G3512" s="56" t="s">
        <v>11623</v>
      </c>
      <c r="H3512" s="56">
        <v>400400</v>
      </c>
      <c r="I3512" s="56" t="s">
        <v>11624</v>
      </c>
      <c r="J3512" s="56" t="s">
        <v>6375</v>
      </c>
      <c r="K3512" s="56" t="s">
        <v>6376</v>
      </c>
      <c r="L3512" s="56" t="s">
        <v>7138</v>
      </c>
      <c r="M3512" s="73">
        <v>43738</v>
      </c>
      <c r="N3512" s="56"/>
      <c r="O3512" s="56"/>
      <c r="P3512" s="56" t="s">
        <v>156</v>
      </c>
      <c r="Q3512" s="56"/>
      <c r="R3512" s="56" t="s">
        <v>6010</v>
      </c>
      <c r="S3512" s="56" t="s">
        <v>11659</v>
      </c>
      <c r="T3512" s="56" t="s">
        <v>7140</v>
      </c>
      <c r="U3512" s="57">
        <v>79452.22</v>
      </c>
      <c r="V3512" s="57">
        <v>-4241.59</v>
      </c>
      <c r="W3512" s="57">
        <v>75210.63</v>
      </c>
      <c r="X3512" s="57">
        <v>0</v>
      </c>
      <c r="Y3512" s="73">
        <v>43671</v>
      </c>
      <c r="Z3512" s="57">
        <v>-2302.4499999999998</v>
      </c>
      <c r="AA3512" s="57">
        <v>0</v>
      </c>
      <c r="AB3512" s="57">
        <v>72908.179999999993</v>
      </c>
      <c r="AC3512" s="57">
        <v>0</v>
      </c>
      <c r="AD3512" s="56" t="s">
        <v>9255</v>
      </c>
      <c r="AE3512" s="57">
        <v>0</v>
      </c>
      <c r="AF3512" s="57">
        <v>0</v>
      </c>
      <c r="AG3512" s="57">
        <v>0</v>
      </c>
      <c r="AI3512"/>
      <c r="AJ3512"/>
    </row>
    <row r="3513" spans="1:36">
      <c r="A3513" s="56" t="s">
        <v>151</v>
      </c>
      <c r="B3513" s="56" t="s">
        <v>11427</v>
      </c>
      <c r="C3513" s="56">
        <v>2101010050</v>
      </c>
      <c r="D3513" s="56" t="s">
        <v>43</v>
      </c>
      <c r="E3513" s="56">
        <v>2101020050</v>
      </c>
      <c r="F3513" s="56">
        <v>5401010050</v>
      </c>
      <c r="G3513" s="56" t="s">
        <v>11623</v>
      </c>
      <c r="H3513" s="56">
        <v>400400</v>
      </c>
      <c r="I3513" s="56" t="s">
        <v>11624</v>
      </c>
      <c r="J3513" s="56" t="s">
        <v>6454</v>
      </c>
      <c r="K3513" s="56" t="s">
        <v>6455</v>
      </c>
      <c r="L3513" s="56" t="s">
        <v>7138</v>
      </c>
      <c r="M3513" s="73">
        <v>43738</v>
      </c>
      <c r="N3513" s="56"/>
      <c r="O3513" s="56"/>
      <c r="P3513" s="56" t="s">
        <v>156</v>
      </c>
      <c r="Q3513" s="56"/>
      <c r="R3513" s="56" t="s">
        <v>7144</v>
      </c>
      <c r="S3513" s="56" t="s">
        <v>11659</v>
      </c>
      <c r="T3513" s="56" t="s">
        <v>7140</v>
      </c>
      <c r="U3513" s="57">
        <v>714662.24</v>
      </c>
      <c r="V3513" s="57">
        <v>-38152.57</v>
      </c>
      <c r="W3513" s="57">
        <v>676509.67</v>
      </c>
      <c r="X3513" s="57">
        <v>0</v>
      </c>
      <c r="Y3513" s="73">
        <v>43671</v>
      </c>
      <c r="Z3513" s="57">
        <v>-20710.22</v>
      </c>
      <c r="AA3513" s="57">
        <v>0</v>
      </c>
      <c r="AB3513" s="57">
        <v>655799.44999999995</v>
      </c>
      <c r="AC3513" s="57">
        <v>0</v>
      </c>
      <c r="AD3513" s="56" t="s">
        <v>9255</v>
      </c>
      <c r="AE3513" s="57">
        <v>0</v>
      </c>
      <c r="AF3513" s="57">
        <v>0</v>
      </c>
      <c r="AG3513" s="57">
        <v>0</v>
      </c>
      <c r="AI3513"/>
      <c r="AJ3513"/>
    </row>
    <row r="3514" spans="1:36">
      <c r="A3514" s="56" t="s">
        <v>49</v>
      </c>
      <c r="B3514" s="56" t="s">
        <v>11427</v>
      </c>
      <c r="C3514" s="56">
        <v>2101010050</v>
      </c>
      <c r="D3514" s="56" t="s">
        <v>43</v>
      </c>
      <c r="E3514" s="56">
        <v>2101020050</v>
      </c>
      <c r="F3514" s="56">
        <v>5401010050</v>
      </c>
      <c r="G3514" s="56" t="s">
        <v>11431</v>
      </c>
      <c r="H3514" s="56">
        <v>400211</v>
      </c>
      <c r="I3514" s="56" t="s">
        <v>11509</v>
      </c>
      <c r="J3514" s="56" t="s">
        <v>6505</v>
      </c>
      <c r="K3514" s="56" t="s">
        <v>6506</v>
      </c>
      <c r="L3514" s="56" t="s">
        <v>7138</v>
      </c>
      <c r="M3514" s="73">
        <v>43830</v>
      </c>
      <c r="N3514" s="56"/>
      <c r="O3514" s="56"/>
      <c r="P3514" s="56" t="s">
        <v>7177</v>
      </c>
      <c r="Q3514" s="56"/>
      <c r="R3514" s="56" t="s">
        <v>7144</v>
      </c>
      <c r="S3514" s="56" t="s">
        <v>11659</v>
      </c>
      <c r="T3514" s="56" t="s">
        <v>7140</v>
      </c>
      <c r="U3514" s="57">
        <v>1693.15</v>
      </c>
      <c r="V3514" s="57">
        <v>-84.2</v>
      </c>
      <c r="W3514" s="57">
        <v>1608.95</v>
      </c>
      <c r="X3514" s="57">
        <v>0</v>
      </c>
      <c r="Y3514" s="73">
        <v>43809</v>
      </c>
      <c r="Z3514" s="57">
        <v>-58.88</v>
      </c>
      <c r="AA3514" s="57">
        <v>0</v>
      </c>
      <c r="AB3514" s="57">
        <v>1550.07</v>
      </c>
      <c r="AC3514" s="57">
        <v>0</v>
      </c>
      <c r="AD3514" s="56" t="s">
        <v>9255</v>
      </c>
      <c r="AE3514" s="57">
        <v>0</v>
      </c>
      <c r="AF3514" s="57">
        <v>0</v>
      </c>
      <c r="AG3514" s="57">
        <v>0</v>
      </c>
      <c r="AI3514"/>
      <c r="AJ3514"/>
    </row>
    <row r="3515" spans="1:36">
      <c r="A3515" s="56" t="s">
        <v>49</v>
      </c>
      <c r="B3515" s="56" t="s">
        <v>11427</v>
      </c>
      <c r="C3515" s="56">
        <v>2101010050</v>
      </c>
      <c r="D3515" s="56" t="s">
        <v>43</v>
      </c>
      <c r="E3515" s="56">
        <v>2101020050</v>
      </c>
      <c r="F3515" s="56">
        <v>5401010050</v>
      </c>
      <c r="G3515" s="56" t="s">
        <v>11431</v>
      </c>
      <c r="H3515" s="56">
        <v>400211</v>
      </c>
      <c r="I3515" s="56" t="s">
        <v>11509</v>
      </c>
      <c r="J3515" s="56" t="s">
        <v>6507</v>
      </c>
      <c r="K3515" s="56" t="s">
        <v>6508</v>
      </c>
      <c r="L3515" s="56" t="s">
        <v>7138</v>
      </c>
      <c r="M3515" s="73">
        <v>43830</v>
      </c>
      <c r="N3515" s="56"/>
      <c r="O3515" s="56"/>
      <c r="P3515" s="56" t="s">
        <v>7177</v>
      </c>
      <c r="Q3515" s="56"/>
      <c r="R3515" s="56" t="s">
        <v>7144</v>
      </c>
      <c r="S3515" s="56" t="s">
        <v>11659</v>
      </c>
      <c r="T3515" s="56" t="s">
        <v>7140</v>
      </c>
      <c r="U3515" s="57">
        <v>6772.57</v>
      </c>
      <c r="V3515" s="57">
        <v>-336.83</v>
      </c>
      <c r="W3515" s="57">
        <v>6435.74</v>
      </c>
      <c r="X3515" s="57">
        <v>0</v>
      </c>
      <c r="Y3515" s="73">
        <v>43809</v>
      </c>
      <c r="Z3515" s="57">
        <v>-235.51</v>
      </c>
      <c r="AA3515" s="57">
        <v>0</v>
      </c>
      <c r="AB3515" s="57">
        <v>6200.23</v>
      </c>
      <c r="AC3515" s="57">
        <v>0</v>
      </c>
      <c r="AD3515" s="56" t="s">
        <v>9255</v>
      </c>
      <c r="AE3515" s="57">
        <v>0</v>
      </c>
      <c r="AF3515" s="57">
        <v>0</v>
      </c>
      <c r="AG3515" s="57">
        <v>0</v>
      </c>
      <c r="AI3515"/>
      <c r="AJ3515"/>
    </row>
    <row r="3516" spans="1:36">
      <c r="A3516" s="56" t="s">
        <v>49</v>
      </c>
      <c r="B3516" s="56" t="s">
        <v>11427</v>
      </c>
      <c r="C3516" s="56">
        <v>2101010050</v>
      </c>
      <c r="D3516" s="56" t="s">
        <v>43</v>
      </c>
      <c r="E3516" s="56">
        <v>2101020050</v>
      </c>
      <c r="F3516" s="56">
        <v>5401010050</v>
      </c>
      <c r="G3516" s="56" t="s">
        <v>11431</v>
      </c>
      <c r="H3516" s="56">
        <v>400211</v>
      </c>
      <c r="I3516" s="56" t="s">
        <v>11509</v>
      </c>
      <c r="J3516" s="56" t="s">
        <v>6509</v>
      </c>
      <c r="K3516" s="56" t="s">
        <v>3279</v>
      </c>
      <c r="L3516" s="56" t="s">
        <v>7138</v>
      </c>
      <c r="M3516" s="73">
        <v>43830</v>
      </c>
      <c r="N3516" s="56"/>
      <c r="O3516" s="56"/>
      <c r="P3516" s="56" t="s">
        <v>7177</v>
      </c>
      <c r="Q3516" s="56"/>
      <c r="R3516" s="56" t="s">
        <v>7144</v>
      </c>
      <c r="S3516" s="56" t="s">
        <v>11659</v>
      </c>
      <c r="T3516" s="56" t="s">
        <v>7140</v>
      </c>
      <c r="U3516" s="57">
        <v>11851.91</v>
      </c>
      <c r="V3516" s="57">
        <v>-589.44000000000005</v>
      </c>
      <c r="W3516" s="57">
        <v>11262.47</v>
      </c>
      <c r="X3516" s="57">
        <v>0</v>
      </c>
      <c r="Y3516" s="73">
        <v>43809</v>
      </c>
      <c r="Z3516" s="57">
        <v>-412.14</v>
      </c>
      <c r="AA3516" s="57">
        <v>0</v>
      </c>
      <c r="AB3516" s="57">
        <v>10850.33</v>
      </c>
      <c r="AC3516" s="57">
        <v>0</v>
      </c>
      <c r="AD3516" s="56" t="s">
        <v>9255</v>
      </c>
      <c r="AE3516" s="57">
        <v>0</v>
      </c>
      <c r="AF3516" s="57">
        <v>0</v>
      </c>
      <c r="AG3516" s="57">
        <v>0</v>
      </c>
      <c r="AI3516"/>
      <c r="AJ3516"/>
    </row>
    <row r="3517" spans="1:36">
      <c r="A3517" s="56" t="s">
        <v>49</v>
      </c>
      <c r="B3517" s="56" t="s">
        <v>11427</v>
      </c>
      <c r="C3517" s="56">
        <v>2101010050</v>
      </c>
      <c r="D3517" s="56" t="s">
        <v>43</v>
      </c>
      <c r="E3517" s="56">
        <v>2101020050</v>
      </c>
      <c r="F3517" s="56">
        <v>5401010050</v>
      </c>
      <c r="G3517" s="56" t="s">
        <v>11431</v>
      </c>
      <c r="H3517" s="56">
        <v>400211</v>
      </c>
      <c r="I3517" s="56" t="s">
        <v>11509</v>
      </c>
      <c r="J3517" s="56" t="s">
        <v>6510</v>
      </c>
      <c r="K3517" s="56" t="s">
        <v>6511</v>
      </c>
      <c r="L3517" s="56" t="s">
        <v>7138</v>
      </c>
      <c r="M3517" s="73">
        <v>43830</v>
      </c>
      <c r="N3517" s="56"/>
      <c r="O3517" s="56"/>
      <c r="P3517" s="56" t="s">
        <v>7177</v>
      </c>
      <c r="Q3517" s="56"/>
      <c r="R3517" s="56" t="s">
        <v>7144</v>
      </c>
      <c r="S3517" s="56" t="s">
        <v>11659</v>
      </c>
      <c r="T3517" s="56" t="s">
        <v>7140</v>
      </c>
      <c r="U3517" s="57">
        <v>8465.68</v>
      </c>
      <c r="V3517" s="57">
        <v>-421.03</v>
      </c>
      <c r="W3517" s="57">
        <v>8044.65</v>
      </c>
      <c r="X3517" s="57">
        <v>0</v>
      </c>
      <c r="Y3517" s="73">
        <v>43809</v>
      </c>
      <c r="Z3517" s="57">
        <v>-294.38</v>
      </c>
      <c r="AA3517" s="57">
        <v>0</v>
      </c>
      <c r="AB3517" s="57">
        <v>7750.27</v>
      </c>
      <c r="AC3517" s="57">
        <v>0</v>
      </c>
      <c r="AD3517" s="56" t="s">
        <v>9255</v>
      </c>
      <c r="AE3517" s="57">
        <v>0</v>
      </c>
      <c r="AF3517" s="57">
        <v>0</v>
      </c>
      <c r="AG3517" s="57">
        <v>0</v>
      </c>
      <c r="AI3517"/>
      <c r="AJ3517"/>
    </row>
    <row r="3518" spans="1:36">
      <c r="A3518" s="56" t="s">
        <v>49</v>
      </c>
      <c r="B3518" s="56" t="s">
        <v>11427</v>
      </c>
      <c r="C3518" s="56">
        <v>2101010050</v>
      </c>
      <c r="D3518" s="56" t="s">
        <v>43</v>
      </c>
      <c r="E3518" s="56">
        <v>2101020050</v>
      </c>
      <c r="F3518" s="56">
        <v>5401010050</v>
      </c>
      <c r="G3518" s="56" t="s">
        <v>11431</v>
      </c>
      <c r="H3518" s="56">
        <v>400211</v>
      </c>
      <c r="I3518" s="56" t="s">
        <v>11509</v>
      </c>
      <c r="J3518" s="56" t="s">
        <v>6512</v>
      </c>
      <c r="K3518" s="56" t="s">
        <v>6513</v>
      </c>
      <c r="L3518" s="56" t="s">
        <v>7138</v>
      </c>
      <c r="M3518" s="73">
        <v>43830</v>
      </c>
      <c r="N3518" s="56"/>
      <c r="O3518" s="56"/>
      <c r="P3518" s="56" t="s">
        <v>7177</v>
      </c>
      <c r="Q3518" s="56"/>
      <c r="R3518" s="56" t="s">
        <v>7144</v>
      </c>
      <c r="S3518" s="56" t="s">
        <v>11659</v>
      </c>
      <c r="T3518" s="56" t="s">
        <v>7140</v>
      </c>
      <c r="U3518" s="57">
        <v>6772.57</v>
      </c>
      <c r="V3518" s="57">
        <v>-336.83</v>
      </c>
      <c r="W3518" s="57">
        <v>6435.74</v>
      </c>
      <c r="X3518" s="57">
        <v>0</v>
      </c>
      <c r="Y3518" s="73">
        <v>43809</v>
      </c>
      <c r="Z3518" s="57">
        <v>-235.51</v>
      </c>
      <c r="AA3518" s="57">
        <v>0</v>
      </c>
      <c r="AB3518" s="57">
        <v>6200.23</v>
      </c>
      <c r="AC3518" s="57">
        <v>0</v>
      </c>
      <c r="AD3518" s="56" t="s">
        <v>9255</v>
      </c>
      <c r="AE3518" s="57">
        <v>0</v>
      </c>
      <c r="AF3518" s="57">
        <v>0</v>
      </c>
      <c r="AG3518" s="57">
        <v>0</v>
      </c>
      <c r="AI3518"/>
      <c r="AJ3518"/>
    </row>
    <row r="3519" spans="1:36">
      <c r="A3519" s="56" t="s">
        <v>49</v>
      </c>
      <c r="B3519" s="56" t="s">
        <v>11427</v>
      </c>
      <c r="C3519" s="56">
        <v>2101010050</v>
      </c>
      <c r="D3519" s="56" t="s">
        <v>43</v>
      </c>
      <c r="E3519" s="56">
        <v>2101020050</v>
      </c>
      <c r="F3519" s="56">
        <v>5401010050</v>
      </c>
      <c r="G3519" s="56" t="s">
        <v>11431</v>
      </c>
      <c r="H3519" s="56">
        <v>400211</v>
      </c>
      <c r="I3519" s="56" t="s">
        <v>11509</v>
      </c>
      <c r="J3519" s="56" t="s">
        <v>6537</v>
      </c>
      <c r="K3519" s="56" t="s">
        <v>6538</v>
      </c>
      <c r="L3519" s="56" t="s">
        <v>7138</v>
      </c>
      <c r="M3519" s="73">
        <v>43830</v>
      </c>
      <c r="N3519" s="56"/>
      <c r="O3519" s="56"/>
      <c r="P3519" s="56" t="s">
        <v>7177</v>
      </c>
      <c r="Q3519" s="56"/>
      <c r="R3519" s="56" t="s">
        <v>7144</v>
      </c>
      <c r="S3519" s="56" t="s">
        <v>11659</v>
      </c>
      <c r="T3519" s="56" t="s">
        <v>7140</v>
      </c>
      <c r="U3519" s="57">
        <v>41651.07</v>
      </c>
      <c r="V3519" s="57">
        <v>-2071.46</v>
      </c>
      <c r="W3519" s="57">
        <v>39579.61</v>
      </c>
      <c r="X3519" s="57">
        <v>0</v>
      </c>
      <c r="Y3519" s="73">
        <v>43809</v>
      </c>
      <c r="Z3519" s="57">
        <v>-1448.37</v>
      </c>
      <c r="AA3519" s="57">
        <v>0</v>
      </c>
      <c r="AB3519" s="57">
        <v>38131.24</v>
      </c>
      <c r="AC3519" s="57">
        <v>0</v>
      </c>
      <c r="AD3519" s="56" t="s">
        <v>9255</v>
      </c>
      <c r="AE3519" s="57">
        <v>0</v>
      </c>
      <c r="AF3519" s="57">
        <v>0</v>
      </c>
      <c r="AG3519" s="57">
        <v>0</v>
      </c>
      <c r="AI3519"/>
      <c r="AJ3519"/>
    </row>
    <row r="3520" spans="1:36">
      <c r="A3520" s="56" t="s">
        <v>49</v>
      </c>
      <c r="B3520" s="56" t="s">
        <v>11427</v>
      </c>
      <c r="C3520" s="56">
        <v>2101010050</v>
      </c>
      <c r="D3520" s="56" t="s">
        <v>43</v>
      </c>
      <c r="E3520" s="56">
        <v>2101020050</v>
      </c>
      <c r="F3520" s="56">
        <v>5401010050</v>
      </c>
      <c r="G3520" s="56" t="s">
        <v>11431</v>
      </c>
      <c r="H3520" s="56">
        <v>400211</v>
      </c>
      <c r="I3520" s="56" t="s">
        <v>11509</v>
      </c>
      <c r="J3520" s="56" t="s">
        <v>6547</v>
      </c>
      <c r="K3520" s="56" t="s">
        <v>6548</v>
      </c>
      <c r="L3520" s="56" t="s">
        <v>7138</v>
      </c>
      <c r="M3520" s="73">
        <v>43830</v>
      </c>
      <c r="N3520" s="56"/>
      <c r="O3520" s="56"/>
      <c r="P3520" s="56" t="s">
        <v>7177</v>
      </c>
      <c r="Q3520" s="56"/>
      <c r="R3520" s="56" t="s">
        <v>7144</v>
      </c>
      <c r="S3520" s="56" t="s">
        <v>11659</v>
      </c>
      <c r="T3520" s="56" t="s">
        <v>7140</v>
      </c>
      <c r="U3520" s="57">
        <v>1133867.0900000001</v>
      </c>
      <c r="V3520" s="57">
        <v>-56696.9</v>
      </c>
      <c r="W3520" s="57">
        <v>1077170.19</v>
      </c>
      <c r="X3520" s="57">
        <v>0</v>
      </c>
      <c r="Y3520" s="73">
        <v>43809</v>
      </c>
      <c r="Z3520" s="57">
        <v>-39417.050000000003</v>
      </c>
      <c r="AA3520" s="57">
        <v>0</v>
      </c>
      <c r="AB3520" s="57">
        <v>1037753.14</v>
      </c>
      <c r="AC3520" s="57">
        <v>0</v>
      </c>
      <c r="AD3520" s="56" t="s">
        <v>9255</v>
      </c>
      <c r="AE3520" s="57">
        <v>0</v>
      </c>
      <c r="AF3520" s="57">
        <v>0</v>
      </c>
      <c r="AG3520" s="57">
        <v>0</v>
      </c>
      <c r="AI3520"/>
      <c r="AJ3520"/>
    </row>
    <row r="3521" spans="1:36">
      <c r="A3521" s="56" t="s">
        <v>48</v>
      </c>
      <c r="B3521" s="56" t="s">
        <v>11427</v>
      </c>
      <c r="C3521" s="56">
        <v>2101010050</v>
      </c>
      <c r="D3521" s="56" t="s">
        <v>43</v>
      </c>
      <c r="E3521" s="56">
        <v>2101020050</v>
      </c>
      <c r="F3521" s="56">
        <v>5401010050</v>
      </c>
      <c r="G3521" s="56" t="s">
        <v>11428</v>
      </c>
      <c r="H3521" s="56">
        <v>400301</v>
      </c>
      <c r="I3521" s="56" t="s">
        <v>11493</v>
      </c>
      <c r="J3521" s="56" t="s">
        <v>6680</v>
      </c>
      <c r="K3521" s="56" t="s">
        <v>6681</v>
      </c>
      <c r="L3521" s="56" t="s">
        <v>7138</v>
      </c>
      <c r="M3521" s="73">
        <v>43921</v>
      </c>
      <c r="N3521" s="56"/>
      <c r="O3521" s="56"/>
      <c r="P3521" s="56" t="s">
        <v>1208</v>
      </c>
      <c r="Q3521" s="56"/>
      <c r="R3521" s="56" t="s">
        <v>7144</v>
      </c>
      <c r="S3521" s="56" t="s">
        <v>11659</v>
      </c>
      <c r="T3521" s="56" t="s">
        <v>7140</v>
      </c>
      <c r="U3521" s="57">
        <v>235510.76</v>
      </c>
      <c r="V3521" s="57">
        <v>-20540.97</v>
      </c>
      <c r="W3521" s="57">
        <v>214969.79</v>
      </c>
      <c r="X3521" s="57">
        <v>0</v>
      </c>
      <c r="Y3521" s="73">
        <v>43616</v>
      </c>
      <c r="Z3521" s="57">
        <v>-10237.879999999999</v>
      </c>
      <c r="AA3521" s="57">
        <v>0</v>
      </c>
      <c r="AB3521" s="57">
        <v>204731.91</v>
      </c>
      <c r="AC3521" s="57">
        <v>0</v>
      </c>
      <c r="AD3521" s="56" t="s">
        <v>9255</v>
      </c>
      <c r="AE3521" s="57">
        <v>0</v>
      </c>
      <c r="AF3521" s="57">
        <v>0</v>
      </c>
      <c r="AG3521" s="57">
        <v>0</v>
      </c>
      <c r="AI3521"/>
      <c r="AJ3521"/>
    </row>
    <row r="3522" spans="1:36">
      <c r="A3522" s="56" t="s">
        <v>48</v>
      </c>
      <c r="B3522" s="56" t="s">
        <v>11427</v>
      </c>
      <c r="C3522" s="56">
        <v>2101010050</v>
      </c>
      <c r="D3522" s="56" t="s">
        <v>43</v>
      </c>
      <c r="E3522" s="56">
        <v>2101020050</v>
      </c>
      <c r="F3522" s="56">
        <v>5401010050</v>
      </c>
      <c r="G3522" s="56" t="s">
        <v>11428</v>
      </c>
      <c r="H3522" s="56">
        <v>400300</v>
      </c>
      <c r="I3522" s="56" t="s">
        <v>11487</v>
      </c>
      <c r="J3522" s="56" t="s">
        <v>6759</v>
      </c>
      <c r="K3522" s="56" t="s">
        <v>6760</v>
      </c>
      <c r="L3522" s="56" t="s">
        <v>7138</v>
      </c>
      <c r="M3522" s="73">
        <v>43981</v>
      </c>
      <c r="N3522" s="56"/>
      <c r="O3522" s="56"/>
      <c r="P3522" s="56" t="s">
        <v>295</v>
      </c>
      <c r="Q3522" s="56"/>
      <c r="R3522" s="56" t="s">
        <v>7144</v>
      </c>
      <c r="S3522" s="56" t="s">
        <v>11659</v>
      </c>
      <c r="T3522" s="56" t="s">
        <v>7140</v>
      </c>
      <c r="U3522" s="57">
        <v>1551716</v>
      </c>
      <c r="V3522" s="57">
        <v>-131662.04</v>
      </c>
      <c r="W3522" s="57">
        <v>1420053.96</v>
      </c>
      <c r="X3522" s="57">
        <v>0</v>
      </c>
      <c r="Y3522" s="73">
        <v>43961</v>
      </c>
      <c r="Z3522" s="57">
        <v>-134893.01</v>
      </c>
      <c r="AA3522" s="57">
        <v>0</v>
      </c>
      <c r="AB3522" s="57">
        <v>1285160.95</v>
      </c>
      <c r="AC3522" s="57">
        <v>0</v>
      </c>
      <c r="AD3522" s="56" t="s">
        <v>9255</v>
      </c>
      <c r="AE3522" s="57">
        <v>0</v>
      </c>
      <c r="AF3522" s="57">
        <v>0</v>
      </c>
      <c r="AG3522" s="57">
        <v>0</v>
      </c>
      <c r="AI3522"/>
      <c r="AJ3522"/>
    </row>
    <row r="3523" spans="1:36">
      <c r="A3523" s="56" t="s">
        <v>50</v>
      </c>
      <c r="B3523" s="56" t="s">
        <v>11427</v>
      </c>
      <c r="C3523" s="56">
        <v>2101010050</v>
      </c>
      <c r="D3523" s="56" t="s">
        <v>43</v>
      </c>
      <c r="E3523" s="56">
        <v>2101020050</v>
      </c>
      <c r="F3523" s="56">
        <v>5401010050</v>
      </c>
      <c r="G3523" s="56" t="s">
        <v>11431</v>
      </c>
      <c r="H3523" s="56">
        <v>400210</v>
      </c>
      <c r="I3523" s="56" t="s">
        <v>11434</v>
      </c>
      <c r="J3523" s="56" t="s">
        <v>6745</v>
      </c>
      <c r="K3523" s="56" t="s">
        <v>6746</v>
      </c>
      <c r="L3523" s="56" t="s">
        <v>7138</v>
      </c>
      <c r="M3523" s="73">
        <v>44012</v>
      </c>
      <c r="N3523" s="56"/>
      <c r="O3523" s="56"/>
      <c r="P3523" s="56" t="s">
        <v>295</v>
      </c>
      <c r="Q3523" s="56"/>
      <c r="R3523" s="56" t="s">
        <v>18</v>
      </c>
      <c r="S3523" s="56" t="s">
        <v>11659</v>
      </c>
      <c r="T3523" s="56" t="s">
        <v>7140</v>
      </c>
      <c r="U3523" s="57">
        <v>4008039.96</v>
      </c>
      <c r="V3523" s="57">
        <v>-371375.1</v>
      </c>
      <c r="W3523" s="57">
        <v>3636664.86</v>
      </c>
      <c r="X3523" s="57">
        <v>0</v>
      </c>
      <c r="Y3523" s="73">
        <v>43931</v>
      </c>
      <c r="Z3523" s="57">
        <v>-348424.95</v>
      </c>
      <c r="AA3523" s="57">
        <v>0</v>
      </c>
      <c r="AB3523" s="57">
        <v>3288239.91</v>
      </c>
      <c r="AC3523" s="57">
        <v>0</v>
      </c>
      <c r="AD3523" s="56" t="s">
        <v>9255</v>
      </c>
      <c r="AE3523" s="57">
        <v>0</v>
      </c>
      <c r="AF3523" s="57">
        <v>0</v>
      </c>
      <c r="AG3523" s="57">
        <v>0</v>
      </c>
      <c r="AI3523"/>
      <c r="AJ3523"/>
    </row>
    <row r="3524" spans="1:36">
      <c r="A3524" s="56" t="s">
        <v>50</v>
      </c>
      <c r="B3524" s="56" t="s">
        <v>11427</v>
      </c>
      <c r="C3524" s="56">
        <v>2101010050</v>
      </c>
      <c r="D3524" s="56" t="s">
        <v>43</v>
      </c>
      <c r="E3524" s="56">
        <v>2101020050</v>
      </c>
      <c r="F3524" s="56">
        <v>5401010050</v>
      </c>
      <c r="G3524" s="56" t="s">
        <v>11431</v>
      </c>
      <c r="H3524" s="56">
        <v>400210</v>
      </c>
      <c r="I3524" s="56" t="s">
        <v>11662</v>
      </c>
      <c r="J3524" s="56" t="s">
        <v>6778</v>
      </c>
      <c r="K3524" s="56" t="s">
        <v>6779</v>
      </c>
      <c r="L3524" s="56" t="s">
        <v>7138</v>
      </c>
      <c r="M3524" s="73">
        <v>44103</v>
      </c>
      <c r="N3524" s="56"/>
      <c r="O3524" s="56"/>
      <c r="P3524" s="56" t="s">
        <v>295</v>
      </c>
      <c r="Q3524" s="56"/>
      <c r="R3524" s="56" t="s">
        <v>7144</v>
      </c>
      <c r="S3524" s="56" t="s">
        <v>11659</v>
      </c>
      <c r="T3524" s="56" t="s">
        <v>7140</v>
      </c>
      <c r="U3524" s="57">
        <v>663808</v>
      </c>
      <c r="V3524" s="57">
        <v>-34208.85</v>
      </c>
      <c r="W3524" s="57">
        <v>629599.15</v>
      </c>
      <c r="X3524" s="57">
        <v>0</v>
      </c>
      <c r="Y3524" s="73">
        <v>44089</v>
      </c>
      <c r="Z3524" s="57">
        <v>-57705.83</v>
      </c>
      <c r="AA3524" s="57">
        <v>0</v>
      </c>
      <c r="AB3524" s="57">
        <v>571893.31999999995</v>
      </c>
      <c r="AC3524" s="57">
        <v>0</v>
      </c>
      <c r="AD3524" s="56" t="s">
        <v>9255</v>
      </c>
      <c r="AE3524" s="57">
        <v>0</v>
      </c>
      <c r="AF3524" s="57">
        <v>0</v>
      </c>
      <c r="AG3524" s="57">
        <v>0</v>
      </c>
      <c r="AI3524"/>
      <c r="AJ3524"/>
    </row>
    <row r="3525" spans="1:36">
      <c r="A3525" s="56" t="s">
        <v>48</v>
      </c>
      <c r="B3525" s="56" t="s">
        <v>11427</v>
      </c>
      <c r="C3525" s="56">
        <v>2101010050</v>
      </c>
      <c r="D3525" s="56" t="s">
        <v>43</v>
      </c>
      <c r="E3525" s="56">
        <v>2101020050</v>
      </c>
      <c r="F3525" s="56">
        <v>5401010050</v>
      </c>
      <c r="G3525" s="56" t="s">
        <v>11428</v>
      </c>
      <c r="H3525" s="56">
        <v>400300</v>
      </c>
      <c r="I3525" s="56" t="s">
        <v>11527</v>
      </c>
      <c r="J3525" s="56" t="s">
        <v>6885</v>
      </c>
      <c r="K3525" s="56" t="s">
        <v>6886</v>
      </c>
      <c r="L3525" s="56" t="s">
        <v>7138</v>
      </c>
      <c r="M3525" s="73">
        <v>44280</v>
      </c>
      <c r="N3525" s="56"/>
      <c r="O3525" s="56"/>
      <c r="P3525" s="56" t="s">
        <v>295</v>
      </c>
      <c r="Q3525" s="56"/>
      <c r="R3525" s="56" t="s">
        <v>18</v>
      </c>
      <c r="S3525" s="56" t="s">
        <v>11659</v>
      </c>
      <c r="T3525" s="56" t="s">
        <v>7140</v>
      </c>
      <c r="U3525" s="57">
        <v>5544350.25</v>
      </c>
      <c r="V3525" s="57">
        <v>-24531.85</v>
      </c>
      <c r="W3525" s="57">
        <v>5519818.4000000004</v>
      </c>
      <c r="X3525" s="57">
        <v>0</v>
      </c>
      <c r="Y3525" s="73">
        <v>44270</v>
      </c>
      <c r="Z3525" s="57">
        <v>-481978.72</v>
      </c>
      <c r="AA3525" s="57">
        <v>0</v>
      </c>
      <c r="AB3525" s="57">
        <v>5037839.68</v>
      </c>
      <c r="AC3525" s="57">
        <v>0</v>
      </c>
      <c r="AD3525" s="56" t="s">
        <v>9255</v>
      </c>
      <c r="AE3525" s="57">
        <v>0</v>
      </c>
      <c r="AF3525" s="57">
        <v>0</v>
      </c>
      <c r="AG3525" s="57">
        <v>0</v>
      </c>
      <c r="AI3525"/>
      <c r="AJ3525"/>
    </row>
    <row r="3526" spans="1:36">
      <c r="A3526" s="56" t="s">
        <v>48</v>
      </c>
      <c r="B3526" s="56" t="s">
        <v>11427</v>
      </c>
      <c r="C3526" s="56">
        <v>2101010050</v>
      </c>
      <c r="D3526" s="56" t="s">
        <v>43</v>
      </c>
      <c r="E3526" s="56">
        <v>2101020050</v>
      </c>
      <c r="F3526" s="56">
        <v>5401010050</v>
      </c>
      <c r="G3526" s="56" t="s">
        <v>11428</v>
      </c>
      <c r="H3526" s="56">
        <v>400300</v>
      </c>
      <c r="I3526" s="56" t="s">
        <v>11485</v>
      </c>
      <c r="J3526" s="56" t="s">
        <v>6891</v>
      </c>
      <c r="K3526" s="56" t="s">
        <v>6892</v>
      </c>
      <c r="L3526" s="56" t="s">
        <v>7138</v>
      </c>
      <c r="M3526" s="73">
        <v>44280</v>
      </c>
      <c r="N3526" s="56"/>
      <c r="O3526" s="56"/>
      <c r="P3526" s="56" t="s">
        <v>1105</v>
      </c>
      <c r="Q3526" s="56"/>
      <c r="R3526" s="56" t="s">
        <v>18</v>
      </c>
      <c r="S3526" s="56" t="s">
        <v>11659</v>
      </c>
      <c r="T3526" s="56" t="s">
        <v>7140</v>
      </c>
      <c r="U3526" s="57">
        <v>315000</v>
      </c>
      <c r="V3526" s="57">
        <v>-6148.97</v>
      </c>
      <c r="W3526" s="57">
        <v>308851.03000000003</v>
      </c>
      <c r="X3526" s="57">
        <v>0</v>
      </c>
      <c r="Y3526" s="73">
        <v>44242</v>
      </c>
      <c r="Z3526" s="57">
        <v>-45639.040000000001</v>
      </c>
      <c r="AA3526" s="57">
        <v>0</v>
      </c>
      <c r="AB3526" s="57">
        <v>263211.99</v>
      </c>
      <c r="AC3526" s="57">
        <v>0</v>
      </c>
      <c r="AD3526" s="56" t="s">
        <v>9255</v>
      </c>
      <c r="AE3526" s="57">
        <v>0</v>
      </c>
      <c r="AF3526" s="57">
        <v>0</v>
      </c>
      <c r="AG3526" s="57">
        <v>0</v>
      </c>
      <c r="AI3526"/>
      <c r="AJ3526"/>
    </row>
    <row r="3527" spans="1:36">
      <c r="A3527" s="56" t="s">
        <v>48</v>
      </c>
      <c r="B3527" s="56" t="s">
        <v>11427</v>
      </c>
      <c r="C3527" s="56">
        <v>2101010050</v>
      </c>
      <c r="D3527" s="56" t="s">
        <v>43</v>
      </c>
      <c r="E3527" s="56">
        <v>2101020050</v>
      </c>
      <c r="F3527" s="56">
        <v>5401010050</v>
      </c>
      <c r="G3527" s="56" t="s">
        <v>11428</v>
      </c>
      <c r="H3527" s="56">
        <v>400300</v>
      </c>
      <c r="I3527" s="56" t="s">
        <v>11485</v>
      </c>
      <c r="J3527" s="56" t="s">
        <v>6897</v>
      </c>
      <c r="K3527" s="56" t="s">
        <v>6898</v>
      </c>
      <c r="L3527" s="56" t="s">
        <v>7138</v>
      </c>
      <c r="M3527" s="73">
        <v>44286</v>
      </c>
      <c r="N3527" s="56"/>
      <c r="O3527" s="56"/>
      <c r="P3527" s="56" t="s">
        <v>1037</v>
      </c>
      <c r="Q3527" s="56"/>
      <c r="R3527" s="56" t="s">
        <v>7144</v>
      </c>
      <c r="S3527" s="56" t="s">
        <v>11659</v>
      </c>
      <c r="T3527" s="56" t="s">
        <v>7140</v>
      </c>
      <c r="U3527" s="57">
        <v>534648</v>
      </c>
      <c r="V3527" s="57">
        <v>-347.89</v>
      </c>
      <c r="W3527" s="57">
        <v>534300.11</v>
      </c>
      <c r="X3527" s="57">
        <v>0</v>
      </c>
      <c r="Y3527" s="73">
        <v>44285</v>
      </c>
      <c r="Z3527" s="57">
        <v>-58097.2</v>
      </c>
      <c r="AA3527" s="57">
        <v>0</v>
      </c>
      <c r="AB3527" s="57">
        <v>476202.91</v>
      </c>
      <c r="AC3527" s="57">
        <v>0</v>
      </c>
      <c r="AD3527" s="56" t="s">
        <v>9255</v>
      </c>
      <c r="AE3527" s="57">
        <v>0</v>
      </c>
      <c r="AF3527" s="57">
        <v>0</v>
      </c>
      <c r="AG3527" s="57">
        <v>0</v>
      </c>
      <c r="AI3527"/>
      <c r="AJ3527"/>
    </row>
    <row r="3528" spans="1:36">
      <c r="A3528" s="56" t="s">
        <v>54</v>
      </c>
      <c r="B3528" s="56" t="s">
        <v>11412</v>
      </c>
      <c r="C3528" s="56">
        <v>2101010090</v>
      </c>
      <c r="D3528" s="56" t="s">
        <v>42</v>
      </c>
      <c r="E3528" s="56">
        <v>2101020090</v>
      </c>
      <c r="F3528" s="56">
        <v>5401010090</v>
      </c>
      <c r="G3528" s="56" t="s">
        <v>11413</v>
      </c>
      <c r="H3528" s="56">
        <v>400100</v>
      </c>
      <c r="I3528" s="56" t="s">
        <v>11414</v>
      </c>
      <c r="J3528" s="56" t="s">
        <v>5971</v>
      </c>
      <c r="K3528" s="56" t="s">
        <v>5972</v>
      </c>
      <c r="L3528" s="56" t="s">
        <v>7138</v>
      </c>
      <c r="M3528" s="73">
        <v>43731</v>
      </c>
      <c r="N3528" s="56"/>
      <c r="O3528" s="56"/>
      <c r="P3528" s="56" t="s">
        <v>167</v>
      </c>
      <c r="Q3528" s="56"/>
      <c r="R3528" s="56" t="s">
        <v>7144</v>
      </c>
      <c r="S3528" s="56" t="s">
        <v>11659</v>
      </c>
      <c r="T3528" s="56" t="s">
        <v>7140</v>
      </c>
      <c r="U3528" s="57">
        <v>40840</v>
      </c>
      <c r="V3528" s="57">
        <v>-15503.3</v>
      </c>
      <c r="W3528" s="57">
        <v>25336.7</v>
      </c>
      <c r="X3528" s="57">
        <v>0</v>
      </c>
      <c r="Y3528" s="73">
        <v>43557</v>
      </c>
      <c r="Z3528" s="57">
        <v>-7105.42</v>
      </c>
      <c r="AA3528" s="57">
        <v>0</v>
      </c>
      <c r="AB3528" s="57">
        <v>18231.28</v>
      </c>
      <c r="AC3528" s="57">
        <v>0</v>
      </c>
      <c r="AD3528" s="56" t="s">
        <v>9255</v>
      </c>
      <c r="AE3528" s="57">
        <v>0</v>
      </c>
      <c r="AF3528" s="57">
        <v>0</v>
      </c>
      <c r="AG3528" s="57">
        <v>0</v>
      </c>
      <c r="AI3528"/>
      <c r="AJ3528"/>
    </row>
    <row r="3529" spans="1:36">
      <c r="A3529" s="56" t="s">
        <v>48</v>
      </c>
      <c r="B3529" s="56" t="s">
        <v>11412</v>
      </c>
      <c r="C3529" s="56">
        <v>2101010090</v>
      </c>
      <c r="D3529" s="56" t="s">
        <v>42</v>
      </c>
      <c r="E3529" s="56">
        <v>2101020090</v>
      </c>
      <c r="F3529" s="56">
        <v>5401010090</v>
      </c>
      <c r="G3529" s="56" t="s">
        <v>11428</v>
      </c>
      <c r="H3529" s="56">
        <v>400300</v>
      </c>
      <c r="I3529" s="56" t="s">
        <v>11430</v>
      </c>
      <c r="J3529" s="56" t="s">
        <v>6561</v>
      </c>
      <c r="K3529" s="56" t="s">
        <v>6575</v>
      </c>
      <c r="L3529" s="56" t="s">
        <v>7138</v>
      </c>
      <c r="M3529" s="73">
        <v>43830</v>
      </c>
      <c r="N3529" s="56"/>
      <c r="O3529" s="56"/>
      <c r="P3529" s="56" t="s">
        <v>167</v>
      </c>
      <c r="Q3529" s="56"/>
      <c r="R3529" s="56" t="s">
        <v>7144</v>
      </c>
      <c r="S3529" s="56" t="s">
        <v>11659</v>
      </c>
      <c r="T3529" s="56" t="s">
        <v>7140</v>
      </c>
      <c r="U3529" s="57">
        <v>110000</v>
      </c>
      <c r="V3529" s="57">
        <v>-27127.95</v>
      </c>
      <c r="W3529" s="57">
        <v>82872.05</v>
      </c>
      <c r="X3529" s="57">
        <v>0</v>
      </c>
      <c r="Y3529" s="73">
        <v>43813</v>
      </c>
      <c r="Z3529" s="57">
        <v>-19128.25</v>
      </c>
      <c r="AA3529" s="57">
        <v>0</v>
      </c>
      <c r="AB3529" s="57">
        <v>63743.8</v>
      </c>
      <c r="AC3529" s="57">
        <v>0</v>
      </c>
      <c r="AD3529" s="56" t="s">
        <v>9255</v>
      </c>
      <c r="AE3529" s="57">
        <v>0</v>
      </c>
      <c r="AF3529" s="57">
        <v>0</v>
      </c>
      <c r="AG3529" s="57">
        <v>0</v>
      </c>
      <c r="AI3529"/>
      <c r="AJ3529"/>
    </row>
    <row r="3530" spans="1:36">
      <c r="A3530" s="56" t="s">
        <v>48</v>
      </c>
      <c r="B3530" s="56" t="s">
        <v>11412</v>
      </c>
      <c r="C3530" s="56">
        <v>2101010090</v>
      </c>
      <c r="D3530" s="56" t="s">
        <v>42</v>
      </c>
      <c r="E3530" s="56">
        <v>2101020090</v>
      </c>
      <c r="F3530" s="56">
        <v>5401010090</v>
      </c>
      <c r="G3530" s="56" t="s">
        <v>11428</v>
      </c>
      <c r="H3530" s="56">
        <v>400300</v>
      </c>
      <c r="I3530" s="56" t="s">
        <v>11487</v>
      </c>
      <c r="J3530" s="56" t="s">
        <v>6796</v>
      </c>
      <c r="K3530" s="56" t="s">
        <v>6797</v>
      </c>
      <c r="L3530" s="56" t="s">
        <v>7138</v>
      </c>
      <c r="M3530" s="73">
        <v>44097</v>
      </c>
      <c r="N3530" s="56"/>
      <c r="O3530" s="56"/>
      <c r="P3530" s="56" t="s">
        <v>167</v>
      </c>
      <c r="Q3530" s="56"/>
      <c r="R3530" s="56" t="s">
        <v>7144</v>
      </c>
      <c r="S3530" s="56" t="s">
        <v>11659</v>
      </c>
      <c r="T3530" s="56" t="s">
        <v>7140</v>
      </c>
      <c r="U3530" s="57">
        <v>757180</v>
      </c>
      <c r="V3530" s="57">
        <v>-81982.89</v>
      </c>
      <c r="W3530" s="57">
        <v>675197.11</v>
      </c>
      <c r="X3530" s="57">
        <v>0</v>
      </c>
      <c r="Y3530" s="73">
        <v>44079</v>
      </c>
      <c r="Z3530" s="57">
        <v>-131645.6</v>
      </c>
      <c r="AA3530" s="57">
        <v>0</v>
      </c>
      <c r="AB3530" s="57">
        <v>543551.51</v>
      </c>
      <c r="AC3530" s="57">
        <v>0</v>
      </c>
      <c r="AD3530" s="56" t="s">
        <v>9255</v>
      </c>
      <c r="AE3530" s="57">
        <v>0</v>
      </c>
      <c r="AF3530" s="57">
        <v>0</v>
      </c>
      <c r="AG3530" s="57">
        <v>0</v>
      </c>
      <c r="AI3530"/>
      <c r="AJ3530"/>
    </row>
    <row r="3531" spans="1:36">
      <c r="A3531" s="56" t="s">
        <v>48</v>
      </c>
      <c r="B3531" s="56" t="s">
        <v>11412</v>
      </c>
      <c r="C3531" s="56">
        <v>2101010090</v>
      </c>
      <c r="D3531" s="56" t="s">
        <v>42</v>
      </c>
      <c r="E3531" s="56">
        <v>2101020090</v>
      </c>
      <c r="F3531" s="56">
        <v>5401010090</v>
      </c>
      <c r="G3531" s="56" t="s">
        <v>11428</v>
      </c>
      <c r="H3531" s="56">
        <v>400300</v>
      </c>
      <c r="I3531" s="56" t="s">
        <v>11430</v>
      </c>
      <c r="J3531" s="56" t="s">
        <v>6991</v>
      </c>
      <c r="K3531" s="56" t="s">
        <v>7115</v>
      </c>
      <c r="L3531" s="56" t="s">
        <v>7138</v>
      </c>
      <c r="M3531" s="73">
        <v>44286</v>
      </c>
      <c r="N3531" s="56"/>
      <c r="O3531" s="56"/>
      <c r="P3531" s="56" t="s">
        <v>167</v>
      </c>
      <c r="Q3531" s="56"/>
      <c r="R3531" s="56" t="s">
        <v>7144</v>
      </c>
      <c r="S3531" s="56" t="s">
        <v>11659</v>
      </c>
      <c r="T3531" s="56" t="s">
        <v>7140</v>
      </c>
      <c r="U3531" s="57">
        <v>205494</v>
      </c>
      <c r="V3531" s="57">
        <v>-39043.86</v>
      </c>
      <c r="W3531" s="57">
        <v>166450.14000000001</v>
      </c>
      <c r="X3531" s="57">
        <v>0</v>
      </c>
      <c r="Y3531" s="73">
        <v>43922</v>
      </c>
      <c r="Z3531" s="57">
        <v>-35727.81</v>
      </c>
      <c r="AA3531" s="57">
        <v>0</v>
      </c>
      <c r="AB3531" s="57">
        <v>130722.33</v>
      </c>
      <c r="AC3531" s="57">
        <v>0</v>
      </c>
      <c r="AD3531" s="56" t="s">
        <v>9255</v>
      </c>
      <c r="AE3531" s="57">
        <v>0</v>
      </c>
      <c r="AF3531" s="57">
        <v>0</v>
      </c>
      <c r="AG3531" s="57">
        <v>0</v>
      </c>
      <c r="AI3531"/>
      <c r="AJ3531"/>
    </row>
    <row r="3532" spans="1:36">
      <c r="A3532" s="56" t="s">
        <v>48</v>
      </c>
      <c r="B3532" s="56" t="s">
        <v>11416</v>
      </c>
      <c r="C3532" s="56">
        <v>2101010100</v>
      </c>
      <c r="D3532" s="56" t="s">
        <v>39</v>
      </c>
      <c r="E3532" s="56">
        <v>2101020100</v>
      </c>
      <c r="F3532" s="56">
        <v>5401010100</v>
      </c>
      <c r="G3532" s="56" t="s">
        <v>11428</v>
      </c>
      <c r="H3532" s="56">
        <v>400300</v>
      </c>
      <c r="I3532" s="56" t="s">
        <v>11439</v>
      </c>
      <c r="J3532" s="56" t="s">
        <v>6700</v>
      </c>
      <c r="K3532" s="56" t="s">
        <v>6701</v>
      </c>
      <c r="L3532" s="56" t="s">
        <v>7138</v>
      </c>
      <c r="M3532" s="73">
        <v>43921</v>
      </c>
      <c r="N3532" s="56"/>
      <c r="O3532" s="56"/>
      <c r="P3532" s="56" t="s">
        <v>1105</v>
      </c>
      <c r="Q3532" s="56"/>
      <c r="R3532" s="56" t="s">
        <v>7144</v>
      </c>
      <c r="S3532" s="56" t="s">
        <v>11659</v>
      </c>
      <c r="T3532" s="56" t="s">
        <v>7140</v>
      </c>
      <c r="U3532" s="57">
        <v>11800</v>
      </c>
      <c r="V3532" s="57">
        <v>-2731.46</v>
      </c>
      <c r="W3532" s="57">
        <v>9068.5400000000009</v>
      </c>
      <c r="X3532" s="57">
        <v>0</v>
      </c>
      <c r="Y3532" s="73">
        <v>43753</v>
      </c>
      <c r="Z3532" s="57">
        <v>-1710.04</v>
      </c>
      <c r="AA3532" s="57">
        <v>0</v>
      </c>
      <c r="AB3532" s="57">
        <v>7358.5</v>
      </c>
      <c r="AC3532" s="57">
        <v>0</v>
      </c>
      <c r="AD3532" s="56" t="s">
        <v>9255</v>
      </c>
      <c r="AE3532" s="57">
        <v>0</v>
      </c>
      <c r="AF3532" s="57">
        <v>0</v>
      </c>
      <c r="AG3532" s="57">
        <v>0</v>
      </c>
      <c r="AI3532"/>
      <c r="AJ3532"/>
    </row>
    <row r="3533" spans="1:36">
      <c r="A3533" s="56" t="s">
        <v>54</v>
      </c>
      <c r="B3533" s="56" t="s">
        <v>11417</v>
      </c>
      <c r="C3533" s="56">
        <v>2101010130</v>
      </c>
      <c r="D3533" s="56" t="s">
        <v>40</v>
      </c>
      <c r="E3533" s="56">
        <v>2101020140</v>
      </c>
      <c r="F3533" s="56">
        <v>5401010140</v>
      </c>
      <c r="G3533" s="56" t="s">
        <v>11413</v>
      </c>
      <c r="H3533" s="56">
        <v>400100</v>
      </c>
      <c r="I3533" s="56" t="s">
        <v>11414</v>
      </c>
      <c r="J3533" s="56" t="s">
        <v>765</v>
      </c>
      <c r="K3533" s="56" t="s">
        <v>766</v>
      </c>
      <c r="L3533" s="56" t="s">
        <v>7138</v>
      </c>
      <c r="M3533" s="73">
        <v>42339</v>
      </c>
      <c r="N3533" s="56"/>
      <c r="O3533" s="56"/>
      <c r="P3533" s="56" t="s">
        <v>295</v>
      </c>
      <c r="Q3533" s="56"/>
      <c r="R3533" s="56" t="s">
        <v>18</v>
      </c>
      <c r="S3533" s="56" t="s">
        <v>11659</v>
      </c>
      <c r="T3533" s="56" t="s">
        <v>7140</v>
      </c>
      <c r="U3533" s="57">
        <v>856354</v>
      </c>
      <c r="V3533" s="57">
        <v>-482502.43</v>
      </c>
      <c r="W3533" s="57">
        <v>373851.57</v>
      </c>
      <c r="X3533" s="57">
        <v>0</v>
      </c>
      <c r="Y3533" s="73">
        <v>41400</v>
      </c>
      <c r="Z3533" s="57">
        <v>-63653.03</v>
      </c>
      <c r="AA3533" s="57">
        <v>0</v>
      </c>
      <c r="AB3533" s="57">
        <v>310198.53999999998</v>
      </c>
      <c r="AC3533" s="57">
        <v>0</v>
      </c>
      <c r="AD3533" s="56" t="s">
        <v>9255</v>
      </c>
      <c r="AE3533" s="57">
        <v>0</v>
      </c>
      <c r="AF3533" s="57">
        <v>0</v>
      </c>
      <c r="AG3533" s="57">
        <v>0</v>
      </c>
      <c r="AI3533"/>
      <c r="AJ3533"/>
    </row>
    <row r="3534" spans="1:36">
      <c r="A3534" s="56" t="s">
        <v>54</v>
      </c>
      <c r="B3534" s="56" t="s">
        <v>11417</v>
      </c>
      <c r="C3534" s="56">
        <v>2101010130</v>
      </c>
      <c r="D3534" s="56" t="s">
        <v>40</v>
      </c>
      <c r="E3534" s="56">
        <v>2101020140</v>
      </c>
      <c r="F3534" s="56">
        <v>5401010140</v>
      </c>
      <c r="G3534" s="56" t="s">
        <v>11413</v>
      </c>
      <c r="H3534" s="56">
        <v>400100</v>
      </c>
      <c r="I3534" s="56" t="s">
        <v>11414</v>
      </c>
      <c r="J3534" s="56" t="s">
        <v>769</v>
      </c>
      <c r="K3534" s="56" t="s">
        <v>770</v>
      </c>
      <c r="L3534" s="56" t="s">
        <v>7138</v>
      </c>
      <c r="M3534" s="73">
        <v>42339</v>
      </c>
      <c r="N3534" s="56"/>
      <c r="O3534" s="56"/>
      <c r="P3534" s="56" t="s">
        <v>295</v>
      </c>
      <c r="Q3534" s="56"/>
      <c r="R3534" s="56" t="s">
        <v>18</v>
      </c>
      <c r="S3534" s="56" t="s">
        <v>11659</v>
      </c>
      <c r="T3534" s="56" t="s">
        <v>7140</v>
      </c>
      <c r="U3534" s="57">
        <v>6647724</v>
      </c>
      <c r="V3534" s="57">
        <v>-3745580.76</v>
      </c>
      <c r="W3534" s="57">
        <v>2902143.24</v>
      </c>
      <c r="X3534" s="57">
        <v>0</v>
      </c>
      <c r="Y3534" s="73">
        <v>41400</v>
      </c>
      <c r="Z3534" s="57">
        <v>-494127.15</v>
      </c>
      <c r="AA3534" s="57">
        <v>0</v>
      </c>
      <c r="AB3534" s="57">
        <v>2408016.09</v>
      </c>
      <c r="AC3534" s="57">
        <v>0</v>
      </c>
      <c r="AD3534" s="56" t="s">
        <v>9255</v>
      </c>
      <c r="AE3534" s="57">
        <v>0</v>
      </c>
      <c r="AF3534" s="57">
        <v>0</v>
      </c>
      <c r="AG3534" s="57">
        <v>0</v>
      </c>
      <c r="AI3534"/>
      <c r="AJ3534"/>
    </row>
    <row r="3535" spans="1:36">
      <c r="A3535" s="56" t="s">
        <v>54</v>
      </c>
      <c r="B3535" s="56" t="s">
        <v>11417</v>
      </c>
      <c r="C3535" s="56">
        <v>2101010130</v>
      </c>
      <c r="D3535" s="56" t="s">
        <v>40</v>
      </c>
      <c r="E3535" s="56">
        <v>2101020140</v>
      </c>
      <c r="F3535" s="56">
        <v>5401010140</v>
      </c>
      <c r="G3535" s="56" t="s">
        <v>11413</v>
      </c>
      <c r="H3535" s="56">
        <v>400100</v>
      </c>
      <c r="I3535" s="56" t="s">
        <v>11414</v>
      </c>
      <c r="J3535" s="56" t="s">
        <v>797</v>
      </c>
      <c r="K3535" s="56" t="s">
        <v>798</v>
      </c>
      <c r="L3535" s="56" t="s">
        <v>7138</v>
      </c>
      <c r="M3535" s="73">
        <v>42339</v>
      </c>
      <c r="N3535" s="56"/>
      <c r="O3535" s="56"/>
      <c r="P3535" s="56" t="s">
        <v>295</v>
      </c>
      <c r="Q3535" s="56"/>
      <c r="R3535" s="56" t="s">
        <v>18</v>
      </c>
      <c r="S3535" s="56" t="s">
        <v>11659</v>
      </c>
      <c r="T3535" s="56" t="s">
        <v>7140</v>
      </c>
      <c r="U3535" s="57">
        <v>665945</v>
      </c>
      <c r="V3535" s="57">
        <v>-376874.2</v>
      </c>
      <c r="W3535" s="57">
        <v>289070.8</v>
      </c>
      <c r="X3535" s="57">
        <v>0</v>
      </c>
      <c r="Y3535" s="73">
        <v>41400</v>
      </c>
      <c r="Z3535" s="57">
        <v>-49181.56</v>
      </c>
      <c r="AA3535" s="57">
        <v>0</v>
      </c>
      <c r="AB3535" s="57">
        <v>239889.24</v>
      </c>
      <c r="AC3535" s="57">
        <v>0</v>
      </c>
      <c r="AD3535" s="56" t="s">
        <v>9255</v>
      </c>
      <c r="AE3535" s="57">
        <v>0</v>
      </c>
      <c r="AF3535" s="57">
        <v>0</v>
      </c>
      <c r="AG3535" s="57">
        <v>0</v>
      </c>
      <c r="AI3535"/>
      <c r="AJ3535"/>
    </row>
    <row r="3536" spans="1:36">
      <c r="A3536" s="56" t="s">
        <v>54</v>
      </c>
      <c r="B3536" s="56" t="s">
        <v>11417</v>
      </c>
      <c r="C3536" s="56">
        <v>2101010130</v>
      </c>
      <c r="D3536" s="56" t="s">
        <v>40</v>
      </c>
      <c r="E3536" s="56">
        <v>2101020140</v>
      </c>
      <c r="F3536" s="56">
        <v>5401010140</v>
      </c>
      <c r="G3536" s="56" t="s">
        <v>11413</v>
      </c>
      <c r="H3536" s="56">
        <v>400100</v>
      </c>
      <c r="I3536" s="56" t="s">
        <v>11414</v>
      </c>
      <c r="J3536" s="56" t="s">
        <v>809</v>
      </c>
      <c r="K3536" s="56" t="s">
        <v>810</v>
      </c>
      <c r="L3536" s="56" t="s">
        <v>7138</v>
      </c>
      <c r="M3536" s="73">
        <v>42339</v>
      </c>
      <c r="N3536" s="56"/>
      <c r="O3536" s="56"/>
      <c r="P3536" s="56" t="s">
        <v>295</v>
      </c>
      <c r="Q3536" s="56"/>
      <c r="R3536" s="56" t="s">
        <v>18</v>
      </c>
      <c r="S3536" s="56" t="s">
        <v>11659</v>
      </c>
      <c r="T3536" s="56" t="s">
        <v>7140</v>
      </c>
      <c r="U3536" s="57">
        <v>35746</v>
      </c>
      <c r="V3536" s="57">
        <v>-20229.759999999998</v>
      </c>
      <c r="W3536" s="57">
        <v>15516.24</v>
      </c>
      <c r="X3536" s="57">
        <v>0</v>
      </c>
      <c r="Y3536" s="73">
        <v>41400</v>
      </c>
      <c r="Z3536" s="57">
        <v>-2639.88</v>
      </c>
      <c r="AA3536" s="57">
        <v>0</v>
      </c>
      <c r="AB3536" s="57">
        <v>12876.36</v>
      </c>
      <c r="AC3536" s="57">
        <v>0</v>
      </c>
      <c r="AD3536" s="56" t="s">
        <v>9255</v>
      </c>
      <c r="AE3536" s="57">
        <v>0</v>
      </c>
      <c r="AF3536" s="57">
        <v>0</v>
      </c>
      <c r="AG3536" s="57">
        <v>0</v>
      </c>
      <c r="AI3536"/>
      <c r="AJ3536"/>
    </row>
    <row r="3537" spans="1:36">
      <c r="A3537" s="56" t="s">
        <v>54</v>
      </c>
      <c r="B3537" s="56" t="s">
        <v>11417</v>
      </c>
      <c r="C3537" s="56">
        <v>2101010130</v>
      </c>
      <c r="D3537" s="56" t="s">
        <v>40</v>
      </c>
      <c r="E3537" s="56">
        <v>2101020140</v>
      </c>
      <c r="F3537" s="56">
        <v>5401010140</v>
      </c>
      <c r="G3537" s="56" t="s">
        <v>11413</v>
      </c>
      <c r="H3537" s="56">
        <v>400100</v>
      </c>
      <c r="I3537" s="56" t="s">
        <v>11414</v>
      </c>
      <c r="J3537" s="56" t="s">
        <v>811</v>
      </c>
      <c r="K3537" s="56" t="s">
        <v>812</v>
      </c>
      <c r="L3537" s="56" t="s">
        <v>7138</v>
      </c>
      <c r="M3537" s="73">
        <v>42339</v>
      </c>
      <c r="N3537" s="56"/>
      <c r="O3537" s="56"/>
      <c r="P3537" s="56" t="s">
        <v>295</v>
      </c>
      <c r="Q3537" s="56"/>
      <c r="R3537" s="56" t="s">
        <v>18</v>
      </c>
      <c r="S3537" s="56" t="s">
        <v>11659</v>
      </c>
      <c r="T3537" s="56" t="s">
        <v>7140</v>
      </c>
      <c r="U3537" s="57">
        <v>80195</v>
      </c>
      <c r="V3537" s="57">
        <v>-45384.22</v>
      </c>
      <c r="W3537" s="57">
        <v>34810.78</v>
      </c>
      <c r="X3537" s="57">
        <v>0</v>
      </c>
      <c r="Y3537" s="73">
        <v>41400</v>
      </c>
      <c r="Z3537" s="57">
        <v>-5922.59</v>
      </c>
      <c r="AA3537" s="57">
        <v>0</v>
      </c>
      <c r="AB3537" s="57">
        <v>28888.19</v>
      </c>
      <c r="AC3537" s="57">
        <v>0</v>
      </c>
      <c r="AD3537" s="56" t="s">
        <v>9255</v>
      </c>
      <c r="AE3537" s="57">
        <v>0</v>
      </c>
      <c r="AF3537" s="57">
        <v>0</v>
      </c>
      <c r="AG3537" s="57">
        <v>0</v>
      </c>
      <c r="AI3537"/>
      <c r="AJ3537"/>
    </row>
    <row r="3538" spans="1:36">
      <c r="A3538" s="56" t="s">
        <v>54</v>
      </c>
      <c r="B3538" s="56" t="s">
        <v>11417</v>
      </c>
      <c r="C3538" s="56">
        <v>2101010130</v>
      </c>
      <c r="D3538" s="56" t="s">
        <v>40</v>
      </c>
      <c r="E3538" s="56">
        <v>2101020140</v>
      </c>
      <c r="F3538" s="56">
        <v>5401010140</v>
      </c>
      <c r="G3538" s="56" t="s">
        <v>11413</v>
      </c>
      <c r="H3538" s="56">
        <v>400100</v>
      </c>
      <c r="I3538" s="56" t="s">
        <v>11414</v>
      </c>
      <c r="J3538" s="56" t="s">
        <v>813</v>
      </c>
      <c r="K3538" s="56" t="s">
        <v>814</v>
      </c>
      <c r="L3538" s="56" t="s">
        <v>7138</v>
      </c>
      <c r="M3538" s="73">
        <v>42339</v>
      </c>
      <c r="N3538" s="56"/>
      <c r="O3538" s="56"/>
      <c r="P3538" s="56" t="s">
        <v>295</v>
      </c>
      <c r="Q3538" s="56"/>
      <c r="R3538" s="56" t="s">
        <v>18</v>
      </c>
      <c r="S3538" s="56" t="s">
        <v>11659</v>
      </c>
      <c r="T3538" s="56" t="s">
        <v>7140</v>
      </c>
      <c r="U3538" s="57">
        <v>306230</v>
      </c>
      <c r="V3538" s="57">
        <v>-173302.68</v>
      </c>
      <c r="W3538" s="57">
        <v>132927.32</v>
      </c>
      <c r="X3538" s="57">
        <v>0</v>
      </c>
      <c r="Y3538" s="73">
        <v>41400</v>
      </c>
      <c r="Z3538" s="57">
        <v>-22615.82</v>
      </c>
      <c r="AA3538" s="57">
        <v>0</v>
      </c>
      <c r="AB3538" s="57">
        <v>110311.5</v>
      </c>
      <c r="AC3538" s="57">
        <v>0</v>
      </c>
      <c r="AD3538" s="56" t="s">
        <v>9255</v>
      </c>
      <c r="AE3538" s="57">
        <v>0</v>
      </c>
      <c r="AF3538" s="57">
        <v>0</v>
      </c>
      <c r="AG3538" s="57">
        <v>0</v>
      </c>
      <c r="AI3538"/>
      <c r="AJ3538"/>
    </row>
    <row r="3539" spans="1:36">
      <c r="A3539" s="56" t="s">
        <v>54</v>
      </c>
      <c r="B3539" s="56" t="s">
        <v>11412</v>
      </c>
      <c r="C3539" s="56">
        <v>2101010090</v>
      </c>
      <c r="D3539" s="56" t="s">
        <v>42</v>
      </c>
      <c r="E3539" s="56">
        <v>2101020090</v>
      </c>
      <c r="F3539" s="56">
        <v>5401010090</v>
      </c>
      <c r="G3539" s="56" t="s">
        <v>11413</v>
      </c>
      <c r="H3539" s="56">
        <v>400100</v>
      </c>
      <c r="I3539" s="56" t="s">
        <v>11414</v>
      </c>
      <c r="J3539" s="56" t="s">
        <v>169</v>
      </c>
      <c r="K3539" s="56" t="s">
        <v>170</v>
      </c>
      <c r="L3539" s="56" t="s">
        <v>7138</v>
      </c>
      <c r="M3539" s="73">
        <v>42476</v>
      </c>
      <c r="N3539" s="56"/>
      <c r="O3539" s="56"/>
      <c r="P3539" s="56" t="s">
        <v>167</v>
      </c>
      <c r="Q3539" s="56"/>
      <c r="R3539" s="56" t="s">
        <v>70</v>
      </c>
      <c r="S3539" s="56" t="s">
        <v>11659</v>
      </c>
      <c r="T3539" s="56" t="s">
        <v>7140</v>
      </c>
      <c r="U3539" s="57">
        <v>121515</v>
      </c>
      <c r="V3539" s="57">
        <v>-114327.86</v>
      </c>
      <c r="W3539" s="57">
        <v>7187.14</v>
      </c>
      <c r="X3539" s="57">
        <v>0</v>
      </c>
      <c r="Y3539" s="73">
        <v>42476</v>
      </c>
      <c r="Z3539" s="57">
        <v>-1111.3900000000001</v>
      </c>
      <c r="AA3539" s="57">
        <v>0</v>
      </c>
      <c r="AB3539" s="57">
        <v>6075.75</v>
      </c>
      <c r="AC3539" s="57">
        <v>0</v>
      </c>
      <c r="AD3539" s="56" t="s">
        <v>9255</v>
      </c>
      <c r="AE3539" s="57">
        <v>0</v>
      </c>
      <c r="AF3539" s="57">
        <v>0</v>
      </c>
      <c r="AG3539" s="57">
        <v>0</v>
      </c>
      <c r="AI3539"/>
      <c r="AJ3539"/>
    </row>
    <row r="3540" spans="1:36">
      <c r="A3540" s="56" t="s">
        <v>54</v>
      </c>
      <c r="B3540" s="56" t="s">
        <v>11412</v>
      </c>
      <c r="C3540" s="56">
        <v>2101010090</v>
      </c>
      <c r="D3540" s="56" t="s">
        <v>42</v>
      </c>
      <c r="E3540" s="56">
        <v>2101020090</v>
      </c>
      <c r="F3540" s="56">
        <v>5401010090</v>
      </c>
      <c r="G3540" s="56" t="s">
        <v>11413</v>
      </c>
      <c r="H3540" s="56">
        <v>400100</v>
      </c>
      <c r="I3540" s="56" t="s">
        <v>11414</v>
      </c>
      <c r="J3540" s="56" t="s">
        <v>183</v>
      </c>
      <c r="K3540" s="56" t="s">
        <v>184</v>
      </c>
      <c r="L3540" s="56" t="s">
        <v>7138</v>
      </c>
      <c r="M3540" s="73">
        <v>42483</v>
      </c>
      <c r="N3540" s="56"/>
      <c r="O3540" s="56"/>
      <c r="P3540" s="56" t="s">
        <v>167</v>
      </c>
      <c r="Q3540" s="56"/>
      <c r="R3540" s="56" t="s">
        <v>70</v>
      </c>
      <c r="S3540" s="56" t="s">
        <v>11659</v>
      </c>
      <c r="T3540" s="56" t="s">
        <v>7140</v>
      </c>
      <c r="U3540" s="57">
        <v>338998</v>
      </c>
      <c r="V3540" s="57">
        <v>-317491.99</v>
      </c>
      <c r="W3540" s="57">
        <v>21506.01</v>
      </c>
      <c r="X3540" s="57">
        <v>0</v>
      </c>
      <c r="Y3540" s="73">
        <v>42483</v>
      </c>
      <c r="Z3540" s="57">
        <v>-4556.1099999999997</v>
      </c>
      <c r="AA3540" s="57">
        <v>0</v>
      </c>
      <c r="AB3540" s="57">
        <v>16949.900000000001</v>
      </c>
      <c r="AC3540" s="57">
        <v>0</v>
      </c>
      <c r="AD3540" s="56" t="s">
        <v>9255</v>
      </c>
      <c r="AE3540" s="57">
        <v>0</v>
      </c>
      <c r="AF3540" s="57">
        <v>0</v>
      </c>
      <c r="AG3540" s="57">
        <v>0</v>
      </c>
      <c r="AI3540"/>
      <c r="AJ3540"/>
    </row>
    <row r="3541" spans="1:36">
      <c r="A3541" s="56" t="s">
        <v>54</v>
      </c>
      <c r="B3541" s="56" t="s">
        <v>11412</v>
      </c>
      <c r="C3541" s="56">
        <v>2101010090</v>
      </c>
      <c r="D3541" s="56" t="s">
        <v>42</v>
      </c>
      <c r="E3541" s="56">
        <v>2101020090</v>
      </c>
      <c r="F3541" s="56">
        <v>5401010090</v>
      </c>
      <c r="G3541" s="56" t="s">
        <v>11413</v>
      </c>
      <c r="H3541" s="56">
        <v>400100</v>
      </c>
      <c r="I3541" s="56" t="s">
        <v>11414</v>
      </c>
      <c r="J3541" s="56" t="s">
        <v>245</v>
      </c>
      <c r="K3541" s="56" t="s">
        <v>246</v>
      </c>
      <c r="L3541" s="56" t="s">
        <v>7138</v>
      </c>
      <c r="M3541" s="73">
        <v>43521</v>
      </c>
      <c r="N3541" s="56"/>
      <c r="O3541" s="56"/>
      <c r="P3541" s="56" t="s">
        <v>167</v>
      </c>
      <c r="Q3541" s="56"/>
      <c r="R3541" s="56" t="s">
        <v>70</v>
      </c>
      <c r="S3541" s="56" t="s">
        <v>11659</v>
      </c>
      <c r="T3541" s="56" t="s">
        <v>7140</v>
      </c>
      <c r="U3541" s="57">
        <v>107012.76</v>
      </c>
      <c r="V3541" s="57">
        <v>-47460.89</v>
      </c>
      <c r="W3541" s="57">
        <v>59551.87</v>
      </c>
      <c r="X3541" s="57">
        <v>0</v>
      </c>
      <c r="Y3541" s="73">
        <v>43434</v>
      </c>
      <c r="Z3541" s="57">
        <v>-18605.560000000001</v>
      </c>
      <c r="AA3541" s="57">
        <v>0</v>
      </c>
      <c r="AB3541" s="57">
        <v>40946.31</v>
      </c>
      <c r="AC3541" s="57">
        <v>0</v>
      </c>
      <c r="AD3541" s="56" t="s">
        <v>9255</v>
      </c>
      <c r="AE3541" s="57">
        <v>0</v>
      </c>
      <c r="AF3541" s="57">
        <v>0</v>
      </c>
      <c r="AG3541" s="57">
        <v>0</v>
      </c>
      <c r="AI3541"/>
      <c r="AJ3541"/>
    </row>
    <row r="3542" spans="1:36">
      <c r="A3542" s="56" t="s">
        <v>54</v>
      </c>
      <c r="B3542" s="56" t="s">
        <v>11412</v>
      </c>
      <c r="C3542" s="56">
        <v>2101010090</v>
      </c>
      <c r="D3542" s="56" t="s">
        <v>42</v>
      </c>
      <c r="E3542" s="56">
        <v>2101020090</v>
      </c>
      <c r="F3542" s="56">
        <v>5401010090</v>
      </c>
      <c r="G3542" s="56" t="s">
        <v>11413</v>
      </c>
      <c r="H3542" s="56">
        <v>400100</v>
      </c>
      <c r="I3542" s="56" t="s">
        <v>11422</v>
      </c>
      <c r="J3542" s="56" t="s">
        <v>6580</v>
      </c>
      <c r="K3542" s="56" t="s">
        <v>6581</v>
      </c>
      <c r="L3542" s="56" t="s">
        <v>7138</v>
      </c>
      <c r="M3542" s="73">
        <v>43889</v>
      </c>
      <c r="N3542" s="56"/>
      <c r="O3542" s="56"/>
      <c r="P3542" s="56" t="s">
        <v>167</v>
      </c>
      <c r="Q3542" s="56"/>
      <c r="R3542" s="56" t="s">
        <v>70</v>
      </c>
      <c r="S3542" s="56" t="s">
        <v>11659</v>
      </c>
      <c r="T3542" s="56" t="s">
        <v>7140</v>
      </c>
      <c r="U3542" s="57">
        <v>48600</v>
      </c>
      <c r="V3542" s="57">
        <v>-11228.27</v>
      </c>
      <c r="W3542" s="57">
        <v>37371.730000000003</v>
      </c>
      <c r="X3542" s="57">
        <v>0</v>
      </c>
      <c r="Y3542" s="73">
        <v>43843</v>
      </c>
      <c r="Z3542" s="57">
        <v>-8450.7900000000009</v>
      </c>
      <c r="AA3542" s="57">
        <v>0</v>
      </c>
      <c r="AB3542" s="57">
        <v>28920.94</v>
      </c>
      <c r="AC3542" s="57">
        <v>0</v>
      </c>
      <c r="AD3542" s="56" t="s">
        <v>9255</v>
      </c>
      <c r="AE3542" s="57">
        <v>0</v>
      </c>
      <c r="AF3542" s="57">
        <v>0</v>
      </c>
      <c r="AG3542" s="57">
        <v>0</v>
      </c>
      <c r="AI3542"/>
      <c r="AJ3542"/>
    </row>
    <row r="3543" spans="1:36">
      <c r="A3543" s="56" t="s">
        <v>49</v>
      </c>
      <c r="B3543" s="56" t="s">
        <v>11412</v>
      </c>
      <c r="C3543" s="56">
        <v>2101010090</v>
      </c>
      <c r="D3543" s="56" t="s">
        <v>42</v>
      </c>
      <c r="E3543" s="56">
        <v>2101020090</v>
      </c>
      <c r="F3543" s="56">
        <v>5401010090</v>
      </c>
      <c r="G3543" s="56" t="s">
        <v>11431</v>
      </c>
      <c r="H3543" s="56">
        <v>400200</v>
      </c>
      <c r="I3543" s="56" t="s">
        <v>11456</v>
      </c>
      <c r="J3543" s="56" t="s">
        <v>6741</v>
      </c>
      <c r="K3543" s="56" t="s">
        <v>6742</v>
      </c>
      <c r="L3543" s="56" t="s">
        <v>7138</v>
      </c>
      <c r="M3543" s="73">
        <v>44012</v>
      </c>
      <c r="N3543" s="56"/>
      <c r="O3543" s="56"/>
      <c r="P3543" s="56" t="s">
        <v>167</v>
      </c>
      <c r="Q3543" s="56"/>
      <c r="R3543" s="56" t="s">
        <v>70</v>
      </c>
      <c r="S3543" s="56" t="s">
        <v>11659</v>
      </c>
      <c r="T3543" s="56" t="s">
        <v>7140</v>
      </c>
      <c r="U3543" s="57">
        <v>998280</v>
      </c>
      <c r="V3543" s="57">
        <v>-182398.06</v>
      </c>
      <c r="W3543" s="57">
        <v>815881.94</v>
      </c>
      <c r="X3543" s="57">
        <v>0</v>
      </c>
      <c r="Y3543" s="73">
        <v>43936</v>
      </c>
      <c r="Z3543" s="57">
        <v>-173563.97</v>
      </c>
      <c r="AA3543" s="57">
        <v>0</v>
      </c>
      <c r="AB3543" s="57">
        <v>642317.97</v>
      </c>
      <c r="AC3543" s="57">
        <v>0</v>
      </c>
      <c r="AD3543" s="56" t="s">
        <v>9255</v>
      </c>
      <c r="AE3543" s="57">
        <v>0</v>
      </c>
      <c r="AF3543" s="57">
        <v>0</v>
      </c>
      <c r="AG3543" s="57">
        <v>0</v>
      </c>
      <c r="AI3543"/>
      <c r="AJ3543"/>
    </row>
    <row r="3544" spans="1:36">
      <c r="A3544" s="56" t="s">
        <v>48</v>
      </c>
      <c r="B3544" s="56" t="s">
        <v>11412</v>
      </c>
      <c r="C3544" s="56">
        <v>2101010090</v>
      </c>
      <c r="D3544" s="56" t="s">
        <v>42</v>
      </c>
      <c r="E3544" s="56">
        <v>2101020090</v>
      </c>
      <c r="F3544" s="56">
        <v>5401010090</v>
      </c>
      <c r="G3544" s="56" t="s">
        <v>11428</v>
      </c>
      <c r="H3544" s="56">
        <v>400300</v>
      </c>
      <c r="I3544" s="56" t="s">
        <v>11451</v>
      </c>
      <c r="J3544" s="56" t="s">
        <v>6927</v>
      </c>
      <c r="K3544" s="56" t="s">
        <v>6928</v>
      </c>
      <c r="L3544" s="56" t="s">
        <v>7138</v>
      </c>
      <c r="M3544" s="73">
        <v>44244</v>
      </c>
      <c r="N3544" s="56"/>
      <c r="O3544" s="56"/>
      <c r="P3544" s="56" t="s">
        <v>167</v>
      </c>
      <c r="Q3544" s="56"/>
      <c r="R3544" s="56" t="s">
        <v>70</v>
      </c>
      <c r="S3544" s="56" t="s">
        <v>11659</v>
      </c>
      <c r="T3544" s="56" t="s">
        <v>7140</v>
      </c>
      <c r="U3544" s="57">
        <v>90000</v>
      </c>
      <c r="V3544" s="57">
        <v>-13117.81</v>
      </c>
      <c r="W3544" s="57">
        <v>76882.19</v>
      </c>
      <c r="X3544" s="57">
        <v>0</v>
      </c>
      <c r="Y3544" s="73">
        <v>44007</v>
      </c>
      <c r="Z3544" s="57">
        <v>-15647.67</v>
      </c>
      <c r="AA3544" s="57">
        <v>0</v>
      </c>
      <c r="AB3544" s="57">
        <v>61234.52</v>
      </c>
      <c r="AC3544" s="57">
        <v>0</v>
      </c>
      <c r="AD3544" s="56" t="s">
        <v>9255</v>
      </c>
      <c r="AE3544" s="57">
        <v>0</v>
      </c>
      <c r="AF3544" s="57">
        <v>0</v>
      </c>
      <c r="AG3544" s="57">
        <v>0</v>
      </c>
      <c r="AI3544"/>
      <c r="AJ3544"/>
    </row>
    <row r="3545" spans="1:36">
      <c r="A3545" s="56" t="s">
        <v>48</v>
      </c>
      <c r="B3545" s="56" t="s">
        <v>11412</v>
      </c>
      <c r="C3545" s="56">
        <v>2101010090</v>
      </c>
      <c r="D3545" s="56" t="s">
        <v>42</v>
      </c>
      <c r="E3545" s="56">
        <v>2101020090</v>
      </c>
      <c r="F3545" s="56">
        <v>5401010090</v>
      </c>
      <c r="G3545" s="56" t="s">
        <v>11428</v>
      </c>
      <c r="H3545" s="56">
        <v>400300</v>
      </c>
      <c r="I3545" s="56" t="s">
        <v>11496</v>
      </c>
      <c r="J3545" s="56" t="s">
        <v>6879</v>
      </c>
      <c r="K3545" s="56" t="s">
        <v>6880</v>
      </c>
      <c r="L3545" s="56" t="s">
        <v>7138</v>
      </c>
      <c r="M3545" s="73">
        <v>44277</v>
      </c>
      <c r="N3545" s="56"/>
      <c r="O3545" s="56"/>
      <c r="P3545" s="56" t="s">
        <v>167</v>
      </c>
      <c r="Q3545" s="56"/>
      <c r="R3545" s="56" t="s">
        <v>70</v>
      </c>
      <c r="S3545" s="56" t="s">
        <v>11659</v>
      </c>
      <c r="T3545" s="56" t="s">
        <v>7140</v>
      </c>
      <c r="U3545" s="57">
        <v>145843.85999999999</v>
      </c>
      <c r="V3545" s="57">
        <v>-986.94</v>
      </c>
      <c r="W3545" s="57">
        <v>144856.92000000001</v>
      </c>
      <c r="X3545" s="57">
        <v>0</v>
      </c>
      <c r="Y3545" s="73">
        <v>44274</v>
      </c>
      <c r="Z3545" s="57">
        <v>-25356.85</v>
      </c>
      <c r="AA3545" s="57">
        <v>0</v>
      </c>
      <c r="AB3545" s="57">
        <v>119500.07</v>
      </c>
      <c r="AC3545" s="57">
        <v>0</v>
      </c>
      <c r="AD3545" s="56" t="s">
        <v>9255</v>
      </c>
      <c r="AE3545" s="57">
        <v>0</v>
      </c>
      <c r="AF3545" s="57">
        <v>0</v>
      </c>
      <c r="AG3545" s="57">
        <v>0</v>
      </c>
      <c r="AI3545"/>
      <c r="AJ3545"/>
    </row>
    <row r="3546" spans="1:36">
      <c r="A3546" s="56" t="s">
        <v>48</v>
      </c>
      <c r="B3546" s="56" t="s">
        <v>11412</v>
      </c>
      <c r="C3546" s="56">
        <v>2101010090</v>
      </c>
      <c r="D3546" s="56" t="s">
        <v>42</v>
      </c>
      <c r="E3546" s="56">
        <v>2101020090</v>
      </c>
      <c r="F3546" s="56">
        <v>5401010090</v>
      </c>
      <c r="G3546" s="56" t="s">
        <v>11428</v>
      </c>
      <c r="H3546" s="56">
        <v>400300</v>
      </c>
      <c r="I3546" s="56" t="s">
        <v>11439</v>
      </c>
      <c r="J3546" s="56" t="s">
        <v>6863</v>
      </c>
      <c r="K3546" s="56" t="s">
        <v>6864</v>
      </c>
      <c r="L3546" s="56" t="s">
        <v>7138</v>
      </c>
      <c r="M3546" s="73">
        <v>44281</v>
      </c>
      <c r="N3546" s="56"/>
      <c r="O3546" s="56"/>
      <c r="P3546" s="56" t="s">
        <v>167</v>
      </c>
      <c r="Q3546" s="56"/>
      <c r="R3546" s="56" t="s">
        <v>70</v>
      </c>
      <c r="S3546" s="56" t="s">
        <v>11659</v>
      </c>
      <c r="T3546" s="56" t="s">
        <v>7140</v>
      </c>
      <c r="U3546" s="57">
        <v>27650</v>
      </c>
      <c r="V3546" s="57">
        <v>-1741.57</v>
      </c>
      <c r="W3546" s="57">
        <v>25908.43</v>
      </c>
      <c r="X3546" s="57">
        <v>0</v>
      </c>
      <c r="Y3546" s="73">
        <v>44166</v>
      </c>
      <c r="Z3546" s="57">
        <v>-4807.3100000000004</v>
      </c>
      <c r="AA3546" s="57">
        <v>0</v>
      </c>
      <c r="AB3546" s="57">
        <v>21101.119999999999</v>
      </c>
      <c r="AC3546" s="57">
        <v>0</v>
      </c>
      <c r="AD3546" s="56" t="s">
        <v>9255</v>
      </c>
      <c r="AE3546" s="57">
        <v>0</v>
      </c>
      <c r="AF3546" s="57">
        <v>0</v>
      </c>
      <c r="AG3546" s="57">
        <v>0</v>
      </c>
      <c r="AI3546"/>
      <c r="AJ3546"/>
    </row>
    <row r="3547" spans="1:36">
      <c r="A3547" s="56" t="s">
        <v>54</v>
      </c>
      <c r="B3547" s="56" t="s">
        <v>11416</v>
      </c>
      <c r="C3547" s="56">
        <v>2101010100</v>
      </c>
      <c r="D3547" s="56" t="s">
        <v>39</v>
      </c>
      <c r="E3547" s="56">
        <v>2101020100</v>
      </c>
      <c r="F3547" s="56">
        <v>5401010100</v>
      </c>
      <c r="G3547" s="56" t="s">
        <v>11413</v>
      </c>
      <c r="H3547" s="56">
        <v>400100</v>
      </c>
      <c r="I3547" s="56" t="s">
        <v>11455</v>
      </c>
      <c r="J3547" s="56" t="s">
        <v>6605</v>
      </c>
      <c r="K3547" s="56" t="s">
        <v>6606</v>
      </c>
      <c r="L3547" s="56" t="s">
        <v>7138</v>
      </c>
      <c r="M3547" s="73">
        <v>43889</v>
      </c>
      <c r="N3547" s="56"/>
      <c r="O3547" s="56"/>
      <c r="P3547" s="56" t="s">
        <v>259</v>
      </c>
      <c r="Q3547" s="56"/>
      <c r="R3547" s="56" t="s">
        <v>70</v>
      </c>
      <c r="S3547" s="56" t="s">
        <v>11659</v>
      </c>
      <c r="T3547" s="56" t="s">
        <v>7140</v>
      </c>
      <c r="U3547" s="57">
        <v>2359.81</v>
      </c>
      <c r="V3547" s="57">
        <v>-1162.21</v>
      </c>
      <c r="W3547" s="57">
        <v>1197.5999999999999</v>
      </c>
      <c r="X3547" s="57">
        <v>0</v>
      </c>
      <c r="Y3547" s="73">
        <v>43719</v>
      </c>
      <c r="Z3547" s="57">
        <v>-684.23</v>
      </c>
      <c r="AA3547" s="57">
        <v>0</v>
      </c>
      <c r="AB3547" s="57">
        <v>513.37</v>
      </c>
      <c r="AC3547" s="57">
        <v>0</v>
      </c>
      <c r="AD3547" s="56" t="s">
        <v>9255</v>
      </c>
      <c r="AE3547" s="57">
        <v>0</v>
      </c>
      <c r="AF3547" s="57">
        <v>0</v>
      </c>
      <c r="AG3547" s="57">
        <v>0</v>
      </c>
      <c r="AI3547"/>
      <c r="AJ3547"/>
    </row>
    <row r="3548" spans="1:36">
      <c r="A3548" s="56" t="s">
        <v>48</v>
      </c>
      <c r="B3548" s="56" t="s">
        <v>11416</v>
      </c>
      <c r="C3548" s="56">
        <v>2101010100</v>
      </c>
      <c r="D3548" s="56" t="s">
        <v>39</v>
      </c>
      <c r="E3548" s="56">
        <v>2101020100</v>
      </c>
      <c r="F3548" s="56">
        <v>5401010100</v>
      </c>
      <c r="G3548" s="56" t="s">
        <v>11428</v>
      </c>
      <c r="H3548" s="56">
        <v>400300</v>
      </c>
      <c r="I3548" s="56" t="s">
        <v>11439</v>
      </c>
      <c r="J3548" s="56" t="s">
        <v>6702</v>
      </c>
      <c r="K3548" s="56" t="s">
        <v>6703</v>
      </c>
      <c r="L3548" s="56" t="s">
        <v>7138</v>
      </c>
      <c r="M3548" s="73">
        <v>43921</v>
      </c>
      <c r="N3548" s="56"/>
      <c r="O3548" s="56"/>
      <c r="P3548" s="56" t="s">
        <v>1105</v>
      </c>
      <c r="Q3548" s="56"/>
      <c r="R3548" s="56" t="s">
        <v>70</v>
      </c>
      <c r="S3548" s="56" t="s">
        <v>11659</v>
      </c>
      <c r="T3548" s="56" t="s">
        <v>7140</v>
      </c>
      <c r="U3548" s="57">
        <v>14160</v>
      </c>
      <c r="V3548" s="57">
        <v>-2493.27</v>
      </c>
      <c r="W3548" s="57">
        <v>11666.73</v>
      </c>
      <c r="X3548" s="57">
        <v>0</v>
      </c>
      <c r="Y3548" s="73">
        <v>43881</v>
      </c>
      <c r="Z3548" s="57">
        <v>-2051.69</v>
      </c>
      <c r="AA3548" s="57">
        <v>0</v>
      </c>
      <c r="AB3548" s="57">
        <v>9615.0400000000009</v>
      </c>
      <c r="AC3548" s="57">
        <v>0</v>
      </c>
      <c r="AD3548" s="56" t="s">
        <v>9255</v>
      </c>
      <c r="AE3548" s="57">
        <v>0</v>
      </c>
      <c r="AF3548" s="57">
        <v>0</v>
      </c>
      <c r="AG3548" s="57">
        <v>0</v>
      </c>
      <c r="AI3548"/>
      <c r="AJ3548"/>
    </row>
    <row r="3549" spans="1:36">
      <c r="A3549" s="56" t="s">
        <v>48</v>
      </c>
      <c r="B3549" s="56" t="s">
        <v>11416</v>
      </c>
      <c r="C3549" s="56">
        <v>2101010100</v>
      </c>
      <c r="D3549" s="56" t="s">
        <v>39</v>
      </c>
      <c r="E3549" s="56">
        <v>2101020100</v>
      </c>
      <c r="F3549" s="56">
        <v>5401010100</v>
      </c>
      <c r="G3549" s="56" t="s">
        <v>11428</v>
      </c>
      <c r="H3549" s="56">
        <v>400300</v>
      </c>
      <c r="I3549" s="56" t="s">
        <v>11439</v>
      </c>
      <c r="J3549" s="56" t="s">
        <v>6871</v>
      </c>
      <c r="K3549" s="56" t="s">
        <v>6872</v>
      </c>
      <c r="L3549" s="56" t="s">
        <v>7138</v>
      </c>
      <c r="M3549" s="73">
        <v>44281</v>
      </c>
      <c r="N3549" s="56"/>
      <c r="O3549" s="56"/>
      <c r="P3549" s="56" t="s">
        <v>259</v>
      </c>
      <c r="Q3549" s="56"/>
      <c r="R3549" s="56" t="s">
        <v>70</v>
      </c>
      <c r="S3549" s="56" t="s">
        <v>11659</v>
      </c>
      <c r="T3549" s="56" t="s">
        <v>7140</v>
      </c>
      <c r="U3549" s="57">
        <v>40000</v>
      </c>
      <c r="V3549" s="57">
        <v>-4199.09</v>
      </c>
      <c r="W3549" s="57">
        <v>35800.910000000003</v>
      </c>
      <c r="X3549" s="57">
        <v>0</v>
      </c>
      <c r="Y3549" s="73">
        <v>44166</v>
      </c>
      <c r="Z3549" s="57">
        <v>-11590.87</v>
      </c>
      <c r="AA3549" s="57">
        <v>0</v>
      </c>
      <c r="AB3549" s="57">
        <v>24210.04</v>
      </c>
      <c r="AC3549" s="57">
        <v>0</v>
      </c>
      <c r="AD3549" s="56" t="s">
        <v>9255</v>
      </c>
      <c r="AE3549" s="57">
        <v>0</v>
      </c>
      <c r="AF3549" s="57">
        <v>0</v>
      </c>
      <c r="AG3549" s="57">
        <v>0</v>
      </c>
      <c r="AI3549"/>
      <c r="AJ3549"/>
    </row>
    <row r="3550" spans="1:36">
      <c r="A3550" s="56" t="s">
        <v>54</v>
      </c>
      <c r="B3550" s="56" t="s">
        <v>11416</v>
      </c>
      <c r="C3550" s="56">
        <v>2101010100</v>
      </c>
      <c r="D3550" s="56" t="s">
        <v>39</v>
      </c>
      <c r="E3550" s="56">
        <v>2101020100</v>
      </c>
      <c r="F3550" s="56">
        <v>5401010100</v>
      </c>
      <c r="G3550" s="56" t="s">
        <v>11413</v>
      </c>
      <c r="H3550" s="56">
        <v>400100</v>
      </c>
      <c r="I3550" s="56" t="s">
        <v>11421</v>
      </c>
      <c r="J3550" s="56" t="s">
        <v>6981</v>
      </c>
      <c r="K3550" s="56" t="s">
        <v>6979</v>
      </c>
      <c r="L3550" s="56" t="s">
        <v>7138</v>
      </c>
      <c r="M3550" s="73">
        <v>44286</v>
      </c>
      <c r="N3550" s="56"/>
      <c r="O3550" s="56"/>
      <c r="P3550" s="56" t="s">
        <v>259</v>
      </c>
      <c r="Q3550" s="56"/>
      <c r="R3550" s="56" t="s">
        <v>70</v>
      </c>
      <c r="S3550" s="56" t="s">
        <v>11659</v>
      </c>
      <c r="T3550" s="56" t="s">
        <v>7140</v>
      </c>
      <c r="U3550" s="57">
        <v>186440</v>
      </c>
      <c r="V3550" s="57">
        <v>-1941.02</v>
      </c>
      <c r="W3550" s="57">
        <v>184498.98</v>
      </c>
      <c r="X3550" s="57">
        <v>0</v>
      </c>
      <c r="Y3550" s="73">
        <v>44275</v>
      </c>
      <c r="Z3550" s="57">
        <v>-54025.03</v>
      </c>
      <c r="AA3550" s="57">
        <v>0</v>
      </c>
      <c r="AB3550" s="57">
        <v>130473.95</v>
      </c>
      <c r="AC3550" s="57">
        <v>0</v>
      </c>
      <c r="AD3550" s="56" t="s">
        <v>9255</v>
      </c>
      <c r="AE3550" s="57">
        <v>0</v>
      </c>
      <c r="AF3550" s="57">
        <v>0</v>
      </c>
      <c r="AG3550" s="57">
        <v>0</v>
      </c>
      <c r="AI3550"/>
      <c r="AJ3550"/>
    </row>
    <row r="3551" spans="1:36">
      <c r="A3551" s="56" t="s">
        <v>54</v>
      </c>
      <c r="B3551" s="56" t="s">
        <v>11417</v>
      </c>
      <c r="C3551" s="56">
        <v>2101010130</v>
      </c>
      <c r="D3551" s="56" t="s">
        <v>40</v>
      </c>
      <c r="E3551" s="56">
        <v>2101020140</v>
      </c>
      <c r="F3551" s="56">
        <v>5401010140</v>
      </c>
      <c r="G3551" s="56" t="s">
        <v>11413</v>
      </c>
      <c r="H3551" s="56">
        <v>400100</v>
      </c>
      <c r="I3551" s="56" t="s">
        <v>11426</v>
      </c>
      <c r="J3551" s="56" t="s">
        <v>1110</v>
      </c>
      <c r="K3551" s="56" t="s">
        <v>1111</v>
      </c>
      <c r="L3551" s="56" t="s">
        <v>7138</v>
      </c>
      <c r="M3551" s="73">
        <v>41409</v>
      </c>
      <c r="N3551" s="56"/>
      <c r="O3551" s="56"/>
      <c r="P3551" s="56" t="s">
        <v>7235</v>
      </c>
      <c r="Q3551" s="56"/>
      <c r="R3551" s="56" t="s">
        <v>70</v>
      </c>
      <c r="S3551" s="56" t="s">
        <v>11659</v>
      </c>
      <c r="T3551" s="56" t="s">
        <v>7140</v>
      </c>
      <c r="U3551" s="57">
        <v>9555</v>
      </c>
      <c r="V3551" s="57">
        <v>-6628.37</v>
      </c>
      <c r="W3551" s="57">
        <v>2926.63</v>
      </c>
      <c r="X3551" s="57">
        <v>0</v>
      </c>
      <c r="Y3551" s="73">
        <v>41409</v>
      </c>
      <c r="Z3551" s="57">
        <v>-979.55</v>
      </c>
      <c r="AA3551" s="57">
        <v>0</v>
      </c>
      <c r="AB3551" s="57">
        <v>1947.08</v>
      </c>
      <c r="AC3551" s="57">
        <v>0</v>
      </c>
      <c r="AD3551" s="56" t="s">
        <v>9255</v>
      </c>
      <c r="AE3551" s="57">
        <v>0</v>
      </c>
      <c r="AF3551" s="57">
        <v>0</v>
      </c>
      <c r="AG3551" s="57">
        <v>0</v>
      </c>
      <c r="AI3551"/>
      <c r="AJ3551"/>
    </row>
    <row r="3552" spans="1:36">
      <c r="A3552" s="56" t="s">
        <v>50</v>
      </c>
      <c r="B3552" s="56" t="s">
        <v>11417</v>
      </c>
      <c r="C3552" s="56">
        <v>2101010130</v>
      </c>
      <c r="D3552" s="56" t="s">
        <v>40</v>
      </c>
      <c r="E3552" s="56">
        <v>2101020140</v>
      </c>
      <c r="F3552" s="56">
        <v>5401010140</v>
      </c>
      <c r="G3552" s="56" t="s">
        <v>11431</v>
      </c>
      <c r="H3552" s="56">
        <v>400210</v>
      </c>
      <c r="I3552" s="56" t="s">
        <v>11448</v>
      </c>
      <c r="J3552" s="56" t="s">
        <v>1783</v>
      </c>
      <c r="K3552" s="56" t="s">
        <v>1784</v>
      </c>
      <c r="L3552" s="56" t="s">
        <v>7138</v>
      </c>
      <c r="M3552" s="73">
        <v>41555</v>
      </c>
      <c r="N3552" s="56"/>
      <c r="O3552" s="56"/>
      <c r="P3552" s="56" t="s">
        <v>7235</v>
      </c>
      <c r="Q3552" s="56"/>
      <c r="R3552" s="56" t="s">
        <v>70</v>
      </c>
      <c r="S3552" s="56" t="s">
        <v>11659</v>
      </c>
      <c r="T3552" s="56" t="s">
        <v>7140</v>
      </c>
      <c r="U3552" s="57">
        <v>20667</v>
      </c>
      <c r="V3552" s="57">
        <v>-13572.43</v>
      </c>
      <c r="W3552" s="57">
        <v>7094.57</v>
      </c>
      <c r="X3552" s="57">
        <v>0</v>
      </c>
      <c r="Y3552" s="73">
        <v>41555</v>
      </c>
      <c r="Z3552" s="57">
        <v>-2063.66</v>
      </c>
      <c r="AA3552" s="57">
        <v>0</v>
      </c>
      <c r="AB3552" s="57">
        <v>5030.91</v>
      </c>
      <c r="AC3552" s="57">
        <v>0</v>
      </c>
      <c r="AD3552" s="56" t="s">
        <v>9255</v>
      </c>
      <c r="AE3552" s="57">
        <v>0</v>
      </c>
      <c r="AF3552" s="57">
        <v>0</v>
      </c>
      <c r="AG3552" s="57">
        <v>0</v>
      </c>
      <c r="AI3552"/>
      <c r="AJ3552"/>
    </row>
    <row r="3553" spans="1:36">
      <c r="A3553" s="56" t="s">
        <v>54</v>
      </c>
      <c r="B3553" s="56" t="s">
        <v>11417</v>
      </c>
      <c r="C3553" s="56">
        <v>2101010130</v>
      </c>
      <c r="D3553" s="56" t="s">
        <v>40</v>
      </c>
      <c r="E3553" s="56">
        <v>2101020140</v>
      </c>
      <c r="F3553" s="56">
        <v>5401010140</v>
      </c>
      <c r="G3553" s="56" t="s">
        <v>11413</v>
      </c>
      <c r="H3553" s="56">
        <v>400100</v>
      </c>
      <c r="I3553" s="56" t="s">
        <v>11414</v>
      </c>
      <c r="J3553" s="56" t="s">
        <v>284</v>
      </c>
      <c r="K3553" s="56" t="s">
        <v>285</v>
      </c>
      <c r="L3553" s="56" t="s">
        <v>7138</v>
      </c>
      <c r="M3553" s="73">
        <v>41257</v>
      </c>
      <c r="N3553" s="56"/>
      <c r="O3553" s="56"/>
      <c r="P3553" s="56" t="s">
        <v>7235</v>
      </c>
      <c r="Q3553" s="56"/>
      <c r="R3553" s="56" t="s">
        <v>70</v>
      </c>
      <c r="S3553" s="56" t="s">
        <v>11659</v>
      </c>
      <c r="T3553" s="56" t="s">
        <v>7140</v>
      </c>
      <c r="U3553" s="57">
        <v>15113</v>
      </c>
      <c r="V3553" s="57">
        <v>-11091.38</v>
      </c>
      <c r="W3553" s="57">
        <v>4021.62</v>
      </c>
      <c r="X3553" s="57">
        <v>0</v>
      </c>
      <c r="Y3553" s="73">
        <v>41257</v>
      </c>
      <c r="Z3553" s="57">
        <v>-1597.12</v>
      </c>
      <c r="AA3553" s="57">
        <v>0</v>
      </c>
      <c r="AB3553" s="57">
        <v>2424.5</v>
      </c>
      <c r="AC3553" s="57">
        <v>0</v>
      </c>
      <c r="AD3553" s="56" t="s">
        <v>9255</v>
      </c>
      <c r="AE3553" s="57">
        <v>0</v>
      </c>
      <c r="AF3553" s="57">
        <v>0</v>
      </c>
      <c r="AG3553" s="57">
        <v>0</v>
      </c>
      <c r="AI3553"/>
      <c r="AJ3553"/>
    </row>
    <row r="3554" spans="1:36">
      <c r="A3554" s="56" t="s">
        <v>54</v>
      </c>
      <c r="B3554" s="56" t="s">
        <v>11417</v>
      </c>
      <c r="C3554" s="56">
        <v>2101010130</v>
      </c>
      <c r="D3554" s="56" t="s">
        <v>40</v>
      </c>
      <c r="E3554" s="56">
        <v>2101020140</v>
      </c>
      <c r="F3554" s="56">
        <v>5401010140</v>
      </c>
      <c r="G3554" s="56" t="s">
        <v>11413</v>
      </c>
      <c r="H3554" s="56">
        <v>400100</v>
      </c>
      <c r="I3554" s="56" t="s">
        <v>11414</v>
      </c>
      <c r="J3554" s="56" t="s">
        <v>301</v>
      </c>
      <c r="K3554" s="56" t="s">
        <v>302</v>
      </c>
      <c r="L3554" s="56" t="s">
        <v>7138</v>
      </c>
      <c r="M3554" s="73">
        <v>41321</v>
      </c>
      <c r="N3554" s="56"/>
      <c r="O3554" s="56"/>
      <c r="P3554" s="56" t="s">
        <v>7235</v>
      </c>
      <c r="Q3554" s="56"/>
      <c r="R3554" s="56" t="s">
        <v>70</v>
      </c>
      <c r="S3554" s="56" t="s">
        <v>11659</v>
      </c>
      <c r="T3554" s="56" t="s">
        <v>7140</v>
      </c>
      <c r="U3554" s="57">
        <v>31200</v>
      </c>
      <c r="V3554" s="57">
        <v>-22362.2</v>
      </c>
      <c r="W3554" s="57">
        <v>8837.7999999999993</v>
      </c>
      <c r="X3554" s="57">
        <v>0</v>
      </c>
      <c r="Y3554" s="73">
        <v>41321</v>
      </c>
      <c r="Z3554" s="57">
        <v>-3254.06</v>
      </c>
      <c r="AA3554" s="57">
        <v>0</v>
      </c>
      <c r="AB3554" s="57">
        <v>5583.74</v>
      </c>
      <c r="AC3554" s="57">
        <v>0</v>
      </c>
      <c r="AD3554" s="56" t="s">
        <v>9255</v>
      </c>
      <c r="AE3554" s="57">
        <v>0</v>
      </c>
      <c r="AF3554" s="57">
        <v>0</v>
      </c>
      <c r="AG3554" s="57">
        <v>0</v>
      </c>
      <c r="AI3554"/>
      <c r="AJ3554"/>
    </row>
    <row r="3555" spans="1:36">
      <c r="A3555" s="56" t="s">
        <v>50</v>
      </c>
      <c r="B3555" s="56" t="s">
        <v>11417</v>
      </c>
      <c r="C3555" s="56">
        <v>2101010130</v>
      </c>
      <c r="D3555" s="56" t="s">
        <v>40</v>
      </c>
      <c r="E3555" s="56">
        <v>2101020140</v>
      </c>
      <c r="F3555" s="56">
        <v>5401010140</v>
      </c>
      <c r="G3555" s="56" t="s">
        <v>11431</v>
      </c>
      <c r="H3555" s="56">
        <v>400210</v>
      </c>
      <c r="I3555" s="56" t="s">
        <v>11448</v>
      </c>
      <c r="J3555" s="56" t="s">
        <v>1806</v>
      </c>
      <c r="K3555" s="56" t="s">
        <v>1807</v>
      </c>
      <c r="L3555" s="56" t="s">
        <v>7138</v>
      </c>
      <c r="M3555" s="73">
        <v>41453</v>
      </c>
      <c r="N3555" s="56"/>
      <c r="O3555" s="56"/>
      <c r="P3555" s="56" t="s">
        <v>7235</v>
      </c>
      <c r="Q3555" s="56"/>
      <c r="R3555" s="56" t="s">
        <v>70</v>
      </c>
      <c r="S3555" s="56" t="s">
        <v>11659</v>
      </c>
      <c r="T3555" s="56" t="s">
        <v>7140</v>
      </c>
      <c r="U3555" s="57">
        <v>48774</v>
      </c>
      <c r="V3555" s="57">
        <v>-33283.660000000003</v>
      </c>
      <c r="W3555" s="57">
        <v>15490.34</v>
      </c>
      <c r="X3555" s="57">
        <v>0</v>
      </c>
      <c r="Y3555" s="73">
        <v>41453</v>
      </c>
      <c r="Z3555" s="57">
        <v>-4959.33</v>
      </c>
      <c r="AA3555" s="57">
        <v>0</v>
      </c>
      <c r="AB3555" s="57">
        <v>10531.01</v>
      </c>
      <c r="AC3555" s="57">
        <v>0</v>
      </c>
      <c r="AD3555" s="56" t="s">
        <v>9255</v>
      </c>
      <c r="AE3555" s="57">
        <v>0</v>
      </c>
      <c r="AF3555" s="57">
        <v>0</v>
      </c>
      <c r="AG3555" s="57">
        <v>0</v>
      </c>
      <c r="AI3555"/>
      <c r="AJ3555"/>
    </row>
    <row r="3556" spans="1:36">
      <c r="A3556" s="56" t="s">
        <v>54</v>
      </c>
      <c r="B3556" s="56" t="s">
        <v>11417</v>
      </c>
      <c r="C3556" s="56">
        <v>2101010130</v>
      </c>
      <c r="D3556" s="56" t="s">
        <v>40</v>
      </c>
      <c r="E3556" s="56">
        <v>2101020140</v>
      </c>
      <c r="F3556" s="56">
        <v>5401010140</v>
      </c>
      <c r="G3556" s="56" t="s">
        <v>11413</v>
      </c>
      <c r="H3556" s="56">
        <v>400100</v>
      </c>
      <c r="I3556" s="56" t="s">
        <v>11414</v>
      </c>
      <c r="J3556" s="56" t="s">
        <v>316</v>
      </c>
      <c r="K3556" s="56" t="s">
        <v>317</v>
      </c>
      <c r="L3556" s="56" t="s">
        <v>7138</v>
      </c>
      <c r="M3556" s="73">
        <v>40659</v>
      </c>
      <c r="N3556" s="56"/>
      <c r="O3556" s="56"/>
      <c r="P3556" s="56" t="s">
        <v>7235</v>
      </c>
      <c r="Q3556" s="56"/>
      <c r="R3556" s="56" t="s">
        <v>70</v>
      </c>
      <c r="S3556" s="56" t="s">
        <v>11659</v>
      </c>
      <c r="T3556" s="56" t="s">
        <v>7140</v>
      </c>
      <c r="U3556" s="57">
        <v>40000</v>
      </c>
      <c r="V3556" s="57">
        <v>-36735.67</v>
      </c>
      <c r="W3556" s="57">
        <v>3264.33</v>
      </c>
      <c r="X3556" s="57">
        <v>0</v>
      </c>
      <c r="Y3556" s="73">
        <v>40659</v>
      </c>
      <c r="Z3556" s="57">
        <v>-1264.33</v>
      </c>
      <c r="AA3556" s="57">
        <v>0</v>
      </c>
      <c r="AB3556" s="57">
        <v>2000</v>
      </c>
      <c r="AC3556" s="57">
        <v>0</v>
      </c>
      <c r="AD3556" s="56" t="s">
        <v>9255</v>
      </c>
      <c r="AE3556" s="57">
        <v>0</v>
      </c>
      <c r="AF3556" s="57">
        <v>0</v>
      </c>
      <c r="AG3556" s="57">
        <v>0</v>
      </c>
      <c r="AI3556"/>
      <c r="AJ3556"/>
    </row>
    <row r="3557" spans="1:36">
      <c r="A3557" s="56" t="s">
        <v>54</v>
      </c>
      <c r="B3557" s="56" t="s">
        <v>11417</v>
      </c>
      <c r="C3557" s="56">
        <v>2101010130</v>
      </c>
      <c r="D3557" s="56" t="s">
        <v>40</v>
      </c>
      <c r="E3557" s="56">
        <v>2101020140</v>
      </c>
      <c r="F3557" s="56">
        <v>5401010140</v>
      </c>
      <c r="G3557" s="56" t="s">
        <v>11413</v>
      </c>
      <c r="H3557" s="56">
        <v>400100</v>
      </c>
      <c r="I3557" s="56" t="s">
        <v>11414</v>
      </c>
      <c r="J3557" s="56" t="s">
        <v>360</v>
      </c>
      <c r="K3557" s="56" t="s">
        <v>361</v>
      </c>
      <c r="L3557" s="56" t="s">
        <v>7138</v>
      </c>
      <c r="M3557" s="73">
        <v>40585</v>
      </c>
      <c r="N3557" s="56"/>
      <c r="O3557" s="56"/>
      <c r="P3557" s="56" t="s">
        <v>7235</v>
      </c>
      <c r="Q3557" s="56"/>
      <c r="R3557" s="56" t="s">
        <v>70</v>
      </c>
      <c r="S3557" s="56" t="s">
        <v>11659</v>
      </c>
      <c r="T3557" s="56" t="s">
        <v>7140</v>
      </c>
      <c r="U3557" s="57">
        <v>94000</v>
      </c>
      <c r="V3557" s="57">
        <v>-88869.56</v>
      </c>
      <c r="W3557" s="57">
        <v>5130.4399999999996</v>
      </c>
      <c r="X3557" s="57">
        <v>0</v>
      </c>
      <c r="Y3557" s="73">
        <v>40585</v>
      </c>
      <c r="Z3557" s="57">
        <v>-430.44</v>
      </c>
      <c r="AA3557" s="57">
        <v>0</v>
      </c>
      <c r="AB3557" s="57">
        <v>4700</v>
      </c>
      <c r="AC3557" s="57">
        <v>0</v>
      </c>
      <c r="AD3557" s="56" t="s">
        <v>9255</v>
      </c>
      <c r="AE3557" s="57">
        <v>0</v>
      </c>
      <c r="AF3557" s="57">
        <v>0</v>
      </c>
      <c r="AG3557" s="57">
        <v>0</v>
      </c>
      <c r="AI3557"/>
      <c r="AJ3557"/>
    </row>
    <row r="3558" spans="1:36">
      <c r="A3558" s="56" t="s">
        <v>54</v>
      </c>
      <c r="B3558" s="56" t="s">
        <v>11417</v>
      </c>
      <c r="C3558" s="56">
        <v>2101010130</v>
      </c>
      <c r="D3558" s="56" t="s">
        <v>40</v>
      </c>
      <c r="E3558" s="56">
        <v>2101020140</v>
      </c>
      <c r="F3558" s="56">
        <v>5401010140</v>
      </c>
      <c r="G3558" s="56" t="s">
        <v>11413</v>
      </c>
      <c r="H3558" s="56">
        <v>400100</v>
      </c>
      <c r="I3558" s="56" t="s">
        <v>11414</v>
      </c>
      <c r="J3558" s="56" t="s">
        <v>410</v>
      </c>
      <c r="K3558" s="56" t="s">
        <v>411</v>
      </c>
      <c r="L3558" s="56" t="s">
        <v>7138</v>
      </c>
      <c r="M3558" s="73">
        <v>41141</v>
      </c>
      <c r="N3558" s="56"/>
      <c r="O3558" s="56"/>
      <c r="P3558" s="56" t="s">
        <v>7235</v>
      </c>
      <c r="Q3558" s="56"/>
      <c r="R3558" s="56" t="s">
        <v>70</v>
      </c>
      <c r="S3558" s="56" t="s">
        <v>11659</v>
      </c>
      <c r="T3558" s="56" t="s">
        <v>7140</v>
      </c>
      <c r="U3558" s="57">
        <v>789303</v>
      </c>
      <c r="V3558" s="57">
        <v>-604570.55000000005</v>
      </c>
      <c r="W3558" s="57">
        <v>184732.45</v>
      </c>
      <c r="X3558" s="57">
        <v>0</v>
      </c>
      <c r="Y3558" s="73">
        <v>41141</v>
      </c>
      <c r="Z3558" s="57">
        <v>-85571.92</v>
      </c>
      <c r="AA3558" s="57">
        <v>0</v>
      </c>
      <c r="AB3558" s="57">
        <v>99160.53</v>
      </c>
      <c r="AC3558" s="57">
        <v>0</v>
      </c>
      <c r="AD3558" s="56" t="s">
        <v>9255</v>
      </c>
      <c r="AE3558" s="57">
        <v>0</v>
      </c>
      <c r="AF3558" s="57">
        <v>0</v>
      </c>
      <c r="AG3558" s="57">
        <v>0</v>
      </c>
      <c r="AI3558"/>
      <c r="AJ3558"/>
    </row>
    <row r="3559" spans="1:36">
      <c r="A3559" s="56" t="s">
        <v>54</v>
      </c>
      <c r="B3559" s="56" t="s">
        <v>11417</v>
      </c>
      <c r="C3559" s="56">
        <v>2101010130</v>
      </c>
      <c r="D3559" s="56" t="s">
        <v>40</v>
      </c>
      <c r="E3559" s="56">
        <v>2101020140</v>
      </c>
      <c r="F3559" s="56">
        <v>5401010140</v>
      </c>
      <c r="G3559" s="56" t="s">
        <v>11413</v>
      </c>
      <c r="H3559" s="56">
        <v>400100</v>
      </c>
      <c r="I3559" s="56" t="s">
        <v>11414</v>
      </c>
      <c r="J3559" s="56" t="s">
        <v>412</v>
      </c>
      <c r="K3559" s="56" t="s">
        <v>413</v>
      </c>
      <c r="L3559" s="56" t="s">
        <v>7138</v>
      </c>
      <c r="M3559" s="73">
        <v>41110</v>
      </c>
      <c r="N3559" s="56"/>
      <c r="O3559" s="56"/>
      <c r="P3559" s="56" t="s">
        <v>7235</v>
      </c>
      <c r="Q3559" s="56"/>
      <c r="R3559" s="56" t="s">
        <v>70</v>
      </c>
      <c r="S3559" s="56" t="s">
        <v>11659</v>
      </c>
      <c r="T3559" s="56" t="s">
        <v>7140</v>
      </c>
      <c r="U3559" s="57">
        <v>997465</v>
      </c>
      <c r="V3559" s="57">
        <v>-772794.75</v>
      </c>
      <c r="W3559" s="57">
        <v>224670.25</v>
      </c>
      <c r="X3559" s="57">
        <v>0</v>
      </c>
      <c r="Y3559" s="73">
        <v>41110</v>
      </c>
      <c r="Z3559" s="57">
        <v>-108922.01</v>
      </c>
      <c r="AA3559" s="57">
        <v>0</v>
      </c>
      <c r="AB3559" s="57">
        <v>115748.24</v>
      </c>
      <c r="AC3559" s="57">
        <v>0</v>
      </c>
      <c r="AD3559" s="56" t="s">
        <v>9255</v>
      </c>
      <c r="AE3559" s="57">
        <v>0</v>
      </c>
      <c r="AF3559" s="57">
        <v>0</v>
      </c>
      <c r="AG3559" s="57">
        <v>0</v>
      </c>
      <c r="AI3559"/>
      <c r="AJ3559"/>
    </row>
    <row r="3560" spans="1:36">
      <c r="A3560" s="56" t="s">
        <v>54</v>
      </c>
      <c r="B3560" s="56" t="s">
        <v>11417</v>
      </c>
      <c r="C3560" s="56">
        <v>2101010130</v>
      </c>
      <c r="D3560" s="56" t="s">
        <v>40</v>
      </c>
      <c r="E3560" s="56">
        <v>2101020140</v>
      </c>
      <c r="F3560" s="56">
        <v>5401010140</v>
      </c>
      <c r="G3560" s="56" t="s">
        <v>11413</v>
      </c>
      <c r="H3560" s="56">
        <v>400100</v>
      </c>
      <c r="I3560" s="56" t="s">
        <v>11414</v>
      </c>
      <c r="J3560" s="56" t="s">
        <v>459</v>
      </c>
      <c r="K3560" s="56" t="s">
        <v>460</v>
      </c>
      <c r="L3560" s="56" t="s">
        <v>7138</v>
      </c>
      <c r="M3560" s="73">
        <v>41817</v>
      </c>
      <c r="N3560" s="56"/>
      <c r="O3560" s="56"/>
      <c r="P3560" s="56" t="s">
        <v>7235</v>
      </c>
      <c r="Q3560" s="56"/>
      <c r="R3560" s="56" t="s">
        <v>70</v>
      </c>
      <c r="S3560" s="56" t="s">
        <v>11659</v>
      </c>
      <c r="T3560" s="56" t="s">
        <v>7140</v>
      </c>
      <c r="U3560" s="57">
        <v>91000</v>
      </c>
      <c r="V3560" s="57">
        <v>-54010.54</v>
      </c>
      <c r="W3560" s="57">
        <v>36989.46</v>
      </c>
      <c r="X3560" s="57">
        <v>0</v>
      </c>
      <c r="Y3560" s="73">
        <v>41817</v>
      </c>
      <c r="Z3560" s="57">
        <v>-8716.64</v>
      </c>
      <c r="AA3560" s="57">
        <v>0</v>
      </c>
      <c r="AB3560" s="57">
        <v>28272.82</v>
      </c>
      <c r="AC3560" s="57">
        <v>0</v>
      </c>
      <c r="AD3560" s="56" t="s">
        <v>9255</v>
      </c>
      <c r="AE3560" s="57">
        <v>0</v>
      </c>
      <c r="AF3560" s="57">
        <v>0</v>
      </c>
      <c r="AG3560" s="57">
        <v>0</v>
      </c>
      <c r="AI3560"/>
      <c r="AJ3560"/>
    </row>
    <row r="3561" spans="1:36">
      <c r="A3561" s="56" t="s">
        <v>54</v>
      </c>
      <c r="B3561" s="56" t="s">
        <v>11417</v>
      </c>
      <c r="C3561" s="56">
        <v>2101010130</v>
      </c>
      <c r="D3561" s="56" t="s">
        <v>40</v>
      </c>
      <c r="E3561" s="56">
        <v>2101020140</v>
      </c>
      <c r="F3561" s="56">
        <v>5401010140</v>
      </c>
      <c r="G3561" s="56" t="s">
        <v>11413</v>
      </c>
      <c r="H3561" s="56">
        <v>400100</v>
      </c>
      <c r="I3561" s="56" t="s">
        <v>11414</v>
      </c>
      <c r="J3561" s="56" t="s">
        <v>476</v>
      </c>
      <c r="K3561" s="56" t="s">
        <v>477</v>
      </c>
      <c r="L3561" s="56" t="s">
        <v>7138</v>
      </c>
      <c r="M3561" s="73">
        <v>41895</v>
      </c>
      <c r="N3561" s="56"/>
      <c r="O3561" s="56"/>
      <c r="P3561" s="56" t="s">
        <v>7235</v>
      </c>
      <c r="Q3561" s="56"/>
      <c r="R3561" s="56" t="s">
        <v>70</v>
      </c>
      <c r="S3561" s="56" t="s">
        <v>11659</v>
      </c>
      <c r="T3561" s="56" t="s">
        <v>7140</v>
      </c>
      <c r="U3561" s="57">
        <v>110000</v>
      </c>
      <c r="V3561" s="57">
        <v>-63288.86</v>
      </c>
      <c r="W3561" s="57">
        <v>46711.14</v>
      </c>
      <c r="X3561" s="57">
        <v>0</v>
      </c>
      <c r="Y3561" s="73">
        <v>41895</v>
      </c>
      <c r="Z3561" s="57">
        <v>-10419.77</v>
      </c>
      <c r="AA3561" s="57">
        <v>0</v>
      </c>
      <c r="AB3561" s="57">
        <v>36291.370000000003</v>
      </c>
      <c r="AC3561" s="57">
        <v>0</v>
      </c>
      <c r="AD3561" s="56" t="s">
        <v>9255</v>
      </c>
      <c r="AE3561" s="57">
        <v>0</v>
      </c>
      <c r="AF3561" s="57">
        <v>0</v>
      </c>
      <c r="AG3561" s="57">
        <v>0</v>
      </c>
      <c r="AI3561"/>
      <c r="AJ3561"/>
    </row>
    <row r="3562" spans="1:36">
      <c r="A3562" s="56" t="s">
        <v>50</v>
      </c>
      <c r="B3562" s="56" t="s">
        <v>11417</v>
      </c>
      <c r="C3562" s="56">
        <v>2101010130</v>
      </c>
      <c r="D3562" s="56" t="s">
        <v>40</v>
      </c>
      <c r="E3562" s="56">
        <v>2101020140</v>
      </c>
      <c r="F3562" s="56">
        <v>5401010140</v>
      </c>
      <c r="G3562" s="56" t="s">
        <v>11431</v>
      </c>
      <c r="H3562" s="56">
        <v>400210</v>
      </c>
      <c r="I3562" s="56" t="s">
        <v>11448</v>
      </c>
      <c r="J3562" s="56" t="s">
        <v>1847</v>
      </c>
      <c r="K3562" s="56" t="s">
        <v>1848</v>
      </c>
      <c r="L3562" s="56" t="s">
        <v>7138</v>
      </c>
      <c r="M3562" s="73">
        <v>41772</v>
      </c>
      <c r="N3562" s="56"/>
      <c r="O3562" s="56"/>
      <c r="P3562" s="56" t="s">
        <v>7235</v>
      </c>
      <c r="Q3562" s="56"/>
      <c r="R3562" s="56" t="s">
        <v>70</v>
      </c>
      <c r="S3562" s="56" t="s">
        <v>11659</v>
      </c>
      <c r="T3562" s="56" t="s">
        <v>7140</v>
      </c>
      <c r="U3562" s="57">
        <v>19749</v>
      </c>
      <c r="V3562" s="57">
        <v>-11930.93</v>
      </c>
      <c r="W3562" s="57">
        <v>7818.07</v>
      </c>
      <c r="X3562" s="57">
        <v>0</v>
      </c>
      <c r="Y3562" s="73">
        <v>41772</v>
      </c>
      <c r="Z3562" s="57">
        <v>-1904.36</v>
      </c>
      <c r="AA3562" s="57">
        <v>0</v>
      </c>
      <c r="AB3562" s="57">
        <v>5913.71</v>
      </c>
      <c r="AC3562" s="57">
        <v>0</v>
      </c>
      <c r="AD3562" s="56" t="s">
        <v>9255</v>
      </c>
      <c r="AE3562" s="57">
        <v>0</v>
      </c>
      <c r="AF3562" s="57">
        <v>0</v>
      </c>
      <c r="AG3562" s="57">
        <v>0</v>
      </c>
      <c r="AI3562"/>
      <c r="AJ3562"/>
    </row>
    <row r="3563" spans="1:36">
      <c r="A3563" s="56" t="s">
        <v>50</v>
      </c>
      <c r="B3563" s="56" t="s">
        <v>11417</v>
      </c>
      <c r="C3563" s="56">
        <v>2101010130</v>
      </c>
      <c r="D3563" s="56" t="s">
        <v>40</v>
      </c>
      <c r="E3563" s="56">
        <v>2101020140</v>
      </c>
      <c r="F3563" s="56">
        <v>5401010140</v>
      </c>
      <c r="G3563" s="56" t="s">
        <v>11431</v>
      </c>
      <c r="H3563" s="56">
        <v>400210</v>
      </c>
      <c r="I3563" s="56" t="s">
        <v>11448</v>
      </c>
      <c r="J3563" s="56" t="s">
        <v>1851</v>
      </c>
      <c r="K3563" s="56" t="s">
        <v>1852</v>
      </c>
      <c r="L3563" s="56" t="s">
        <v>7138</v>
      </c>
      <c r="M3563" s="73">
        <v>41780</v>
      </c>
      <c r="N3563" s="56"/>
      <c r="O3563" s="56"/>
      <c r="P3563" s="56" t="s">
        <v>7235</v>
      </c>
      <c r="Q3563" s="56"/>
      <c r="R3563" s="56" t="s">
        <v>70</v>
      </c>
      <c r="S3563" s="56" t="s">
        <v>11659</v>
      </c>
      <c r="T3563" s="56" t="s">
        <v>7140</v>
      </c>
      <c r="U3563" s="57">
        <v>10330</v>
      </c>
      <c r="V3563" s="57">
        <v>-6221.1</v>
      </c>
      <c r="W3563" s="57">
        <v>4108.8999999999996</v>
      </c>
      <c r="X3563" s="57">
        <v>0</v>
      </c>
      <c r="Y3563" s="73">
        <v>41780</v>
      </c>
      <c r="Z3563" s="57">
        <v>-994.91</v>
      </c>
      <c r="AA3563" s="57">
        <v>0</v>
      </c>
      <c r="AB3563" s="57">
        <v>3113.99</v>
      </c>
      <c r="AC3563" s="57">
        <v>0</v>
      </c>
      <c r="AD3563" s="56" t="s">
        <v>9255</v>
      </c>
      <c r="AE3563" s="57">
        <v>0</v>
      </c>
      <c r="AF3563" s="57">
        <v>0</v>
      </c>
      <c r="AG3563" s="57">
        <v>0</v>
      </c>
      <c r="AI3563"/>
      <c r="AJ3563"/>
    </row>
    <row r="3564" spans="1:36">
      <c r="A3564" s="56" t="s">
        <v>50</v>
      </c>
      <c r="B3564" s="56" t="s">
        <v>11417</v>
      </c>
      <c r="C3564" s="56">
        <v>2101010130</v>
      </c>
      <c r="D3564" s="56" t="s">
        <v>40</v>
      </c>
      <c r="E3564" s="56">
        <v>2101020140</v>
      </c>
      <c r="F3564" s="56">
        <v>5401010140</v>
      </c>
      <c r="G3564" s="56" t="s">
        <v>11431</v>
      </c>
      <c r="H3564" s="56">
        <v>400210</v>
      </c>
      <c r="I3564" s="56" t="s">
        <v>11448</v>
      </c>
      <c r="J3564" s="56" t="s">
        <v>1853</v>
      </c>
      <c r="K3564" s="56" t="s">
        <v>1854</v>
      </c>
      <c r="L3564" s="56" t="s">
        <v>7138</v>
      </c>
      <c r="M3564" s="73">
        <v>41782</v>
      </c>
      <c r="N3564" s="56"/>
      <c r="O3564" s="56"/>
      <c r="P3564" s="56" t="s">
        <v>7235</v>
      </c>
      <c r="Q3564" s="56"/>
      <c r="R3564" s="56" t="s">
        <v>70</v>
      </c>
      <c r="S3564" s="56" t="s">
        <v>11659</v>
      </c>
      <c r="T3564" s="56" t="s">
        <v>7140</v>
      </c>
      <c r="U3564" s="57">
        <v>21980</v>
      </c>
      <c r="V3564" s="57">
        <v>-13226.76</v>
      </c>
      <c r="W3564" s="57">
        <v>8753.24</v>
      </c>
      <c r="X3564" s="57">
        <v>0</v>
      </c>
      <c r="Y3564" s="73">
        <v>41782</v>
      </c>
      <c r="Z3564" s="57">
        <v>-2116.3200000000002</v>
      </c>
      <c r="AA3564" s="57">
        <v>0</v>
      </c>
      <c r="AB3564" s="57">
        <v>6636.92</v>
      </c>
      <c r="AC3564" s="57">
        <v>0</v>
      </c>
      <c r="AD3564" s="56" t="s">
        <v>9255</v>
      </c>
      <c r="AE3564" s="57">
        <v>0</v>
      </c>
      <c r="AF3564" s="57">
        <v>0</v>
      </c>
      <c r="AG3564" s="57">
        <v>0</v>
      </c>
      <c r="AI3564"/>
      <c r="AJ3564"/>
    </row>
    <row r="3565" spans="1:36">
      <c r="A3565" s="56" t="s">
        <v>49</v>
      </c>
      <c r="B3565" s="56" t="s">
        <v>11417</v>
      </c>
      <c r="C3565" s="56">
        <v>2101010130</v>
      </c>
      <c r="D3565" s="56" t="s">
        <v>40</v>
      </c>
      <c r="E3565" s="56">
        <v>2101020140</v>
      </c>
      <c r="F3565" s="56">
        <v>5401010140</v>
      </c>
      <c r="G3565" s="56" t="s">
        <v>11431</v>
      </c>
      <c r="H3565" s="56">
        <v>400211</v>
      </c>
      <c r="I3565" s="56" t="s">
        <v>11438</v>
      </c>
      <c r="J3565" s="56" t="s">
        <v>2881</v>
      </c>
      <c r="K3565" s="56" t="s">
        <v>2882</v>
      </c>
      <c r="L3565" s="56" t="s">
        <v>7138</v>
      </c>
      <c r="M3565" s="73">
        <v>40907</v>
      </c>
      <c r="N3565" s="56"/>
      <c r="O3565" s="56"/>
      <c r="P3565" s="56" t="s">
        <v>7235</v>
      </c>
      <c r="Q3565" s="56"/>
      <c r="R3565" s="56" t="s">
        <v>70</v>
      </c>
      <c r="S3565" s="56" t="s">
        <v>11659</v>
      </c>
      <c r="T3565" s="56" t="s">
        <v>7140</v>
      </c>
      <c r="U3565" s="57">
        <v>107390</v>
      </c>
      <c r="V3565" s="57">
        <v>-89706.35</v>
      </c>
      <c r="W3565" s="57">
        <v>17683.650000000001</v>
      </c>
      <c r="X3565" s="57">
        <v>0</v>
      </c>
      <c r="Y3565" s="73">
        <v>40907</v>
      </c>
      <c r="Z3565" s="57">
        <v>-12314.15</v>
      </c>
      <c r="AA3565" s="57">
        <v>0</v>
      </c>
      <c r="AB3565" s="57">
        <v>5369.5</v>
      </c>
      <c r="AC3565" s="57">
        <v>0</v>
      </c>
      <c r="AD3565" s="56" t="s">
        <v>9255</v>
      </c>
      <c r="AE3565" s="57">
        <v>0</v>
      </c>
      <c r="AF3565" s="57">
        <v>0</v>
      </c>
      <c r="AG3565" s="57">
        <v>0</v>
      </c>
      <c r="AI3565"/>
      <c r="AJ3565"/>
    </row>
    <row r="3566" spans="1:36">
      <c r="A3566" s="56" t="s">
        <v>49</v>
      </c>
      <c r="B3566" s="56" t="s">
        <v>11417</v>
      </c>
      <c r="C3566" s="56">
        <v>2101010130</v>
      </c>
      <c r="D3566" s="56" t="s">
        <v>40</v>
      </c>
      <c r="E3566" s="56">
        <v>2101020140</v>
      </c>
      <c r="F3566" s="56">
        <v>5401010140</v>
      </c>
      <c r="G3566" s="56" t="s">
        <v>11431</v>
      </c>
      <c r="H3566" s="56">
        <v>400211</v>
      </c>
      <c r="I3566" s="56" t="s">
        <v>11438</v>
      </c>
      <c r="J3566" s="56" t="s">
        <v>2887</v>
      </c>
      <c r="K3566" s="56" t="s">
        <v>2888</v>
      </c>
      <c r="L3566" s="56" t="s">
        <v>7138</v>
      </c>
      <c r="M3566" s="73">
        <v>40914</v>
      </c>
      <c r="N3566" s="56"/>
      <c r="O3566" s="56"/>
      <c r="P3566" s="56" t="s">
        <v>7235</v>
      </c>
      <c r="Q3566" s="56"/>
      <c r="R3566" s="56" t="s">
        <v>70</v>
      </c>
      <c r="S3566" s="56" t="s">
        <v>11659</v>
      </c>
      <c r="T3566" s="56" t="s">
        <v>7140</v>
      </c>
      <c r="U3566" s="57">
        <v>21880</v>
      </c>
      <c r="V3566" s="57">
        <v>-18229.2</v>
      </c>
      <c r="W3566" s="57">
        <v>3650.8</v>
      </c>
      <c r="X3566" s="57">
        <v>0</v>
      </c>
      <c r="Y3566" s="73">
        <v>40914</v>
      </c>
      <c r="Z3566" s="57">
        <v>-2511.6799999999998</v>
      </c>
      <c r="AA3566" s="57">
        <v>0</v>
      </c>
      <c r="AB3566" s="57">
        <v>1139.1199999999999</v>
      </c>
      <c r="AC3566" s="57">
        <v>0</v>
      </c>
      <c r="AD3566" s="56" t="s">
        <v>9255</v>
      </c>
      <c r="AE3566" s="57">
        <v>0</v>
      </c>
      <c r="AF3566" s="57">
        <v>0</v>
      </c>
      <c r="AG3566" s="57">
        <v>0</v>
      </c>
      <c r="AI3566"/>
      <c r="AJ3566"/>
    </row>
    <row r="3567" spans="1:36">
      <c r="A3567" s="56" t="s">
        <v>49</v>
      </c>
      <c r="B3567" s="56" t="s">
        <v>11417</v>
      </c>
      <c r="C3567" s="56">
        <v>2101010130</v>
      </c>
      <c r="D3567" s="56" t="s">
        <v>40</v>
      </c>
      <c r="E3567" s="56">
        <v>2101020140</v>
      </c>
      <c r="F3567" s="56">
        <v>5401010140</v>
      </c>
      <c r="G3567" s="56" t="s">
        <v>11431</v>
      </c>
      <c r="H3567" s="56">
        <v>400211</v>
      </c>
      <c r="I3567" s="56" t="s">
        <v>11438</v>
      </c>
      <c r="J3567" s="56" t="s">
        <v>2895</v>
      </c>
      <c r="K3567" s="56" t="s">
        <v>2896</v>
      </c>
      <c r="L3567" s="56" t="s">
        <v>7138</v>
      </c>
      <c r="M3567" s="73">
        <v>40731</v>
      </c>
      <c r="N3567" s="56"/>
      <c r="O3567" s="56"/>
      <c r="P3567" s="56" t="s">
        <v>7235</v>
      </c>
      <c r="Q3567" s="56"/>
      <c r="R3567" s="56" t="s">
        <v>70</v>
      </c>
      <c r="S3567" s="56" t="s">
        <v>11659</v>
      </c>
      <c r="T3567" s="56" t="s">
        <v>7140</v>
      </c>
      <c r="U3567" s="57">
        <v>13983</v>
      </c>
      <c r="V3567" s="57">
        <v>-12486.86</v>
      </c>
      <c r="W3567" s="57">
        <v>1496.14</v>
      </c>
      <c r="X3567" s="57">
        <v>0</v>
      </c>
      <c r="Y3567" s="73">
        <v>40731</v>
      </c>
      <c r="Z3567" s="57">
        <v>-796.99</v>
      </c>
      <c r="AA3567" s="57">
        <v>0</v>
      </c>
      <c r="AB3567" s="57">
        <v>699.15</v>
      </c>
      <c r="AC3567" s="57">
        <v>0</v>
      </c>
      <c r="AD3567" s="56" t="s">
        <v>9255</v>
      </c>
      <c r="AE3567" s="57">
        <v>0</v>
      </c>
      <c r="AF3567" s="57">
        <v>0</v>
      </c>
      <c r="AG3567" s="57">
        <v>0</v>
      </c>
      <c r="AI3567"/>
      <c r="AJ3567"/>
    </row>
    <row r="3568" spans="1:36">
      <c r="A3568" s="56" t="s">
        <v>49</v>
      </c>
      <c r="B3568" s="56" t="s">
        <v>11417</v>
      </c>
      <c r="C3568" s="56">
        <v>2101010130</v>
      </c>
      <c r="D3568" s="56" t="s">
        <v>40</v>
      </c>
      <c r="E3568" s="56">
        <v>2101020140</v>
      </c>
      <c r="F3568" s="56">
        <v>5401010140</v>
      </c>
      <c r="G3568" s="56" t="s">
        <v>11431</v>
      </c>
      <c r="H3568" s="56">
        <v>400211</v>
      </c>
      <c r="I3568" s="56" t="s">
        <v>11438</v>
      </c>
      <c r="J3568" s="56" t="s">
        <v>2898</v>
      </c>
      <c r="K3568" s="56" t="s">
        <v>2899</v>
      </c>
      <c r="L3568" s="56" t="s">
        <v>7138</v>
      </c>
      <c r="M3568" s="73">
        <v>41493</v>
      </c>
      <c r="N3568" s="56"/>
      <c r="O3568" s="56"/>
      <c r="P3568" s="56" t="s">
        <v>7235</v>
      </c>
      <c r="Q3568" s="56"/>
      <c r="R3568" s="56" t="s">
        <v>70</v>
      </c>
      <c r="S3568" s="56" t="s">
        <v>11659</v>
      </c>
      <c r="T3568" s="56" t="s">
        <v>7140</v>
      </c>
      <c r="U3568" s="57">
        <v>24987</v>
      </c>
      <c r="V3568" s="57">
        <v>-16797.599999999999</v>
      </c>
      <c r="W3568" s="57">
        <v>8189.4</v>
      </c>
      <c r="X3568" s="57">
        <v>0</v>
      </c>
      <c r="Y3568" s="73">
        <v>41493</v>
      </c>
      <c r="Z3568" s="57">
        <v>-2522.2800000000002</v>
      </c>
      <c r="AA3568" s="57">
        <v>0</v>
      </c>
      <c r="AB3568" s="57">
        <v>5667.12</v>
      </c>
      <c r="AC3568" s="57">
        <v>0</v>
      </c>
      <c r="AD3568" s="56" t="s">
        <v>9255</v>
      </c>
      <c r="AE3568" s="57">
        <v>0</v>
      </c>
      <c r="AF3568" s="57">
        <v>0</v>
      </c>
      <c r="AG3568" s="57">
        <v>0</v>
      </c>
      <c r="AI3568"/>
      <c r="AJ3568"/>
    </row>
    <row r="3569" spans="1:36">
      <c r="A3569" s="56" t="s">
        <v>54</v>
      </c>
      <c r="B3569" s="56" t="s">
        <v>11417</v>
      </c>
      <c r="C3569" s="56">
        <v>2101010130</v>
      </c>
      <c r="D3569" s="56" t="s">
        <v>40</v>
      </c>
      <c r="E3569" s="56">
        <v>2101020140</v>
      </c>
      <c r="F3569" s="56">
        <v>5401010140</v>
      </c>
      <c r="G3569" s="56" t="s">
        <v>11413</v>
      </c>
      <c r="H3569" s="56">
        <v>400100</v>
      </c>
      <c r="I3569" s="56" t="s">
        <v>11414</v>
      </c>
      <c r="J3569" s="56" t="s">
        <v>490</v>
      </c>
      <c r="K3569" s="56" t="s">
        <v>491</v>
      </c>
      <c r="L3569" s="56" t="s">
        <v>7138</v>
      </c>
      <c r="M3569" s="73">
        <v>42094</v>
      </c>
      <c r="N3569" s="56"/>
      <c r="O3569" s="56"/>
      <c r="P3569" s="56" t="s">
        <v>295</v>
      </c>
      <c r="Q3569" s="56"/>
      <c r="R3569" s="56" t="s">
        <v>70</v>
      </c>
      <c r="S3569" s="56" t="s">
        <v>11659</v>
      </c>
      <c r="T3569" s="56" t="s">
        <v>7140</v>
      </c>
      <c r="U3569" s="57">
        <v>110925</v>
      </c>
      <c r="V3569" s="57">
        <v>-61285.04</v>
      </c>
      <c r="W3569" s="57">
        <v>49639.96</v>
      </c>
      <c r="X3569" s="57">
        <v>0</v>
      </c>
      <c r="Y3569" s="73">
        <v>42033</v>
      </c>
      <c r="Z3569" s="57">
        <v>-10534.55</v>
      </c>
      <c r="AA3569" s="57">
        <v>0</v>
      </c>
      <c r="AB3569" s="57">
        <v>39105.410000000003</v>
      </c>
      <c r="AC3569" s="57">
        <v>0</v>
      </c>
      <c r="AD3569" s="56" t="s">
        <v>9255</v>
      </c>
      <c r="AE3569" s="57">
        <v>0</v>
      </c>
      <c r="AF3569" s="57">
        <v>0</v>
      </c>
      <c r="AG3569" s="57">
        <v>0</v>
      </c>
      <c r="AI3569"/>
      <c r="AJ3569"/>
    </row>
    <row r="3570" spans="1:36">
      <c r="A3570" s="56" t="s">
        <v>54</v>
      </c>
      <c r="B3570" s="56" t="s">
        <v>11417</v>
      </c>
      <c r="C3570" s="56">
        <v>2101010130</v>
      </c>
      <c r="D3570" s="56" t="s">
        <v>40</v>
      </c>
      <c r="E3570" s="56">
        <v>2101020140</v>
      </c>
      <c r="F3570" s="56">
        <v>5401010140</v>
      </c>
      <c r="G3570" s="56" t="s">
        <v>11413</v>
      </c>
      <c r="H3570" s="56">
        <v>400100</v>
      </c>
      <c r="I3570" s="56" t="s">
        <v>11414</v>
      </c>
      <c r="J3570" s="56" t="s">
        <v>514</v>
      </c>
      <c r="K3570" s="56" t="s">
        <v>515</v>
      </c>
      <c r="L3570" s="56" t="s">
        <v>7138</v>
      </c>
      <c r="M3570" s="73">
        <v>42094</v>
      </c>
      <c r="N3570" s="56"/>
      <c r="O3570" s="56"/>
      <c r="P3570" s="56" t="s">
        <v>295</v>
      </c>
      <c r="Q3570" s="56"/>
      <c r="R3570" s="56" t="s">
        <v>70</v>
      </c>
      <c r="S3570" s="56" t="s">
        <v>11659</v>
      </c>
      <c r="T3570" s="56" t="s">
        <v>7140</v>
      </c>
      <c r="U3570" s="57">
        <v>124001</v>
      </c>
      <c r="V3570" s="57">
        <v>-77104.12</v>
      </c>
      <c r="W3570" s="57">
        <v>46896.88</v>
      </c>
      <c r="X3570" s="57">
        <v>0</v>
      </c>
      <c r="Y3570" s="73">
        <v>41740</v>
      </c>
      <c r="Z3570" s="57">
        <v>-12301.12</v>
      </c>
      <c r="AA3570" s="57">
        <v>0</v>
      </c>
      <c r="AB3570" s="57">
        <v>34595.760000000002</v>
      </c>
      <c r="AC3570" s="57">
        <v>0</v>
      </c>
      <c r="AD3570" s="56" t="s">
        <v>9255</v>
      </c>
      <c r="AE3570" s="57">
        <v>0</v>
      </c>
      <c r="AF3570" s="57">
        <v>0</v>
      </c>
      <c r="AG3570" s="57">
        <v>0</v>
      </c>
      <c r="AI3570"/>
      <c r="AJ3570"/>
    </row>
    <row r="3571" spans="1:36">
      <c r="A3571" s="56" t="s">
        <v>54</v>
      </c>
      <c r="B3571" s="56" t="s">
        <v>11417</v>
      </c>
      <c r="C3571" s="56">
        <v>2101010130</v>
      </c>
      <c r="D3571" s="56" t="s">
        <v>40</v>
      </c>
      <c r="E3571" s="56">
        <v>2101020140</v>
      </c>
      <c r="F3571" s="56">
        <v>5401010140</v>
      </c>
      <c r="G3571" s="56" t="s">
        <v>11413</v>
      </c>
      <c r="H3571" s="56">
        <v>400100</v>
      </c>
      <c r="I3571" s="56" t="s">
        <v>11414</v>
      </c>
      <c r="J3571" s="56" t="s">
        <v>520</v>
      </c>
      <c r="K3571" s="56" t="s">
        <v>521</v>
      </c>
      <c r="L3571" s="56" t="s">
        <v>7138</v>
      </c>
      <c r="M3571" s="73">
        <v>42094</v>
      </c>
      <c r="N3571" s="56"/>
      <c r="O3571" s="56"/>
      <c r="P3571" s="56" t="s">
        <v>295</v>
      </c>
      <c r="Q3571" s="56"/>
      <c r="R3571" s="56" t="s">
        <v>70</v>
      </c>
      <c r="S3571" s="56" t="s">
        <v>11659</v>
      </c>
      <c r="T3571" s="56" t="s">
        <v>7140</v>
      </c>
      <c r="U3571" s="57">
        <v>73990</v>
      </c>
      <c r="V3571" s="57">
        <v>-45755.05</v>
      </c>
      <c r="W3571" s="57">
        <v>28234.95</v>
      </c>
      <c r="X3571" s="57">
        <v>0</v>
      </c>
      <c r="Y3571" s="73">
        <v>41754</v>
      </c>
      <c r="Z3571" s="57">
        <v>-7323.36</v>
      </c>
      <c r="AA3571" s="57">
        <v>0</v>
      </c>
      <c r="AB3571" s="57">
        <v>20911.59</v>
      </c>
      <c r="AC3571" s="57">
        <v>0</v>
      </c>
      <c r="AD3571" s="56" t="s">
        <v>9255</v>
      </c>
      <c r="AE3571" s="57">
        <v>0</v>
      </c>
      <c r="AF3571" s="57">
        <v>0</v>
      </c>
      <c r="AG3571" s="57">
        <v>0</v>
      </c>
      <c r="AI3571"/>
      <c r="AJ3571"/>
    </row>
    <row r="3572" spans="1:36">
      <c r="A3572" s="56" t="s">
        <v>54</v>
      </c>
      <c r="B3572" s="56" t="s">
        <v>11417</v>
      </c>
      <c r="C3572" s="56">
        <v>2101010130</v>
      </c>
      <c r="D3572" s="56" t="s">
        <v>40</v>
      </c>
      <c r="E3572" s="56">
        <v>2101020140</v>
      </c>
      <c r="F3572" s="56">
        <v>5401010140</v>
      </c>
      <c r="G3572" s="56" t="s">
        <v>11413</v>
      </c>
      <c r="H3572" s="56">
        <v>400100</v>
      </c>
      <c r="I3572" s="56" t="s">
        <v>11414</v>
      </c>
      <c r="J3572" s="56" t="s">
        <v>536</v>
      </c>
      <c r="K3572" s="56" t="s">
        <v>537</v>
      </c>
      <c r="L3572" s="56" t="s">
        <v>7138</v>
      </c>
      <c r="M3572" s="73">
        <v>42094</v>
      </c>
      <c r="N3572" s="56"/>
      <c r="O3572" s="56"/>
      <c r="P3572" s="56" t="s">
        <v>295</v>
      </c>
      <c r="Q3572" s="56"/>
      <c r="R3572" s="56" t="s">
        <v>70</v>
      </c>
      <c r="S3572" s="56" t="s">
        <v>11659</v>
      </c>
      <c r="T3572" s="56" t="s">
        <v>7140</v>
      </c>
      <c r="U3572" s="57">
        <v>848292</v>
      </c>
      <c r="V3572" s="57">
        <v>-515144.53</v>
      </c>
      <c r="W3572" s="57">
        <v>333147.46999999997</v>
      </c>
      <c r="X3572" s="57">
        <v>0</v>
      </c>
      <c r="Y3572" s="73">
        <v>41800</v>
      </c>
      <c r="Z3572" s="57">
        <v>-83351.740000000005</v>
      </c>
      <c r="AA3572" s="57">
        <v>0</v>
      </c>
      <c r="AB3572" s="57">
        <v>249795.73</v>
      </c>
      <c r="AC3572" s="57">
        <v>0</v>
      </c>
      <c r="AD3572" s="56" t="s">
        <v>9255</v>
      </c>
      <c r="AE3572" s="57">
        <v>0</v>
      </c>
      <c r="AF3572" s="57">
        <v>0</v>
      </c>
      <c r="AG3572" s="57">
        <v>0</v>
      </c>
      <c r="AI3572"/>
      <c r="AJ3572"/>
    </row>
    <row r="3573" spans="1:36">
      <c r="A3573" s="56" t="s">
        <v>54</v>
      </c>
      <c r="B3573" s="56" t="s">
        <v>11417</v>
      </c>
      <c r="C3573" s="56">
        <v>2101010130</v>
      </c>
      <c r="D3573" s="56" t="s">
        <v>40</v>
      </c>
      <c r="E3573" s="56">
        <v>2101020140</v>
      </c>
      <c r="F3573" s="56">
        <v>5401010140</v>
      </c>
      <c r="G3573" s="56" t="s">
        <v>11413</v>
      </c>
      <c r="H3573" s="56">
        <v>400100</v>
      </c>
      <c r="I3573" s="56" t="s">
        <v>11414</v>
      </c>
      <c r="J3573" s="56" t="s">
        <v>550</v>
      </c>
      <c r="K3573" s="56" t="s">
        <v>551</v>
      </c>
      <c r="L3573" s="56" t="s">
        <v>7138</v>
      </c>
      <c r="M3573" s="73">
        <v>42094</v>
      </c>
      <c r="N3573" s="56"/>
      <c r="O3573" s="56"/>
      <c r="P3573" s="56" t="s">
        <v>295</v>
      </c>
      <c r="Q3573" s="56"/>
      <c r="R3573" s="56" t="s">
        <v>70</v>
      </c>
      <c r="S3573" s="56" t="s">
        <v>11659</v>
      </c>
      <c r="T3573" s="56" t="s">
        <v>7140</v>
      </c>
      <c r="U3573" s="57">
        <v>3375000</v>
      </c>
      <c r="V3573" s="57">
        <v>-2098583.1</v>
      </c>
      <c r="W3573" s="57">
        <v>1276416.8999999999</v>
      </c>
      <c r="X3573" s="57">
        <v>0</v>
      </c>
      <c r="Y3573" s="73">
        <v>41740</v>
      </c>
      <c r="Z3573" s="57">
        <v>-334806.09999999998</v>
      </c>
      <c r="AA3573" s="57">
        <v>0</v>
      </c>
      <c r="AB3573" s="57">
        <v>941610.8</v>
      </c>
      <c r="AC3573" s="57">
        <v>0</v>
      </c>
      <c r="AD3573" s="56" t="s">
        <v>9255</v>
      </c>
      <c r="AE3573" s="57">
        <v>0</v>
      </c>
      <c r="AF3573" s="57">
        <v>0</v>
      </c>
      <c r="AG3573" s="57">
        <v>0</v>
      </c>
      <c r="AI3573"/>
      <c r="AJ3573"/>
    </row>
    <row r="3574" spans="1:36">
      <c r="A3574" s="56" t="s">
        <v>54</v>
      </c>
      <c r="B3574" s="56" t="s">
        <v>11417</v>
      </c>
      <c r="C3574" s="56">
        <v>2101010130</v>
      </c>
      <c r="D3574" s="56" t="s">
        <v>40</v>
      </c>
      <c r="E3574" s="56">
        <v>2101020140</v>
      </c>
      <c r="F3574" s="56">
        <v>5401010140</v>
      </c>
      <c r="G3574" s="56" t="s">
        <v>11413</v>
      </c>
      <c r="H3574" s="56">
        <v>400100</v>
      </c>
      <c r="I3574" s="56" t="s">
        <v>11414</v>
      </c>
      <c r="J3574" s="56" t="s">
        <v>560</v>
      </c>
      <c r="K3574" s="56" t="s">
        <v>561</v>
      </c>
      <c r="L3574" s="56" t="s">
        <v>7138</v>
      </c>
      <c r="M3574" s="73">
        <v>42094</v>
      </c>
      <c r="N3574" s="56"/>
      <c r="O3574" s="56"/>
      <c r="P3574" s="56" t="s">
        <v>295</v>
      </c>
      <c r="Q3574" s="56"/>
      <c r="R3574" s="56" t="s">
        <v>70</v>
      </c>
      <c r="S3574" s="56" t="s">
        <v>11659</v>
      </c>
      <c r="T3574" s="56" t="s">
        <v>7140</v>
      </c>
      <c r="U3574" s="57">
        <v>135450</v>
      </c>
      <c r="V3574" s="57">
        <v>-83629.990000000005</v>
      </c>
      <c r="W3574" s="57">
        <v>51820.01</v>
      </c>
      <c r="X3574" s="57">
        <v>0</v>
      </c>
      <c r="Y3574" s="73">
        <v>41758</v>
      </c>
      <c r="Z3574" s="57">
        <v>-13397.92</v>
      </c>
      <c r="AA3574" s="57">
        <v>0</v>
      </c>
      <c r="AB3574" s="57">
        <v>38422.089999999997</v>
      </c>
      <c r="AC3574" s="57">
        <v>0</v>
      </c>
      <c r="AD3574" s="56" t="s">
        <v>9255</v>
      </c>
      <c r="AE3574" s="57">
        <v>0</v>
      </c>
      <c r="AF3574" s="57">
        <v>0</v>
      </c>
      <c r="AG3574" s="57">
        <v>0</v>
      </c>
      <c r="AI3574"/>
      <c r="AJ3574"/>
    </row>
    <row r="3575" spans="1:36">
      <c r="A3575" s="56" t="s">
        <v>54</v>
      </c>
      <c r="B3575" s="56" t="s">
        <v>11417</v>
      </c>
      <c r="C3575" s="56">
        <v>2101010130</v>
      </c>
      <c r="D3575" s="56" t="s">
        <v>40</v>
      </c>
      <c r="E3575" s="56">
        <v>2101020140</v>
      </c>
      <c r="F3575" s="56">
        <v>5401010140</v>
      </c>
      <c r="G3575" s="56" t="s">
        <v>11413</v>
      </c>
      <c r="H3575" s="56">
        <v>400100</v>
      </c>
      <c r="I3575" s="56" t="s">
        <v>11414</v>
      </c>
      <c r="J3575" s="56" t="s">
        <v>576</v>
      </c>
      <c r="K3575" s="56" t="s">
        <v>577</v>
      </c>
      <c r="L3575" s="56" t="s">
        <v>7138</v>
      </c>
      <c r="M3575" s="73">
        <v>42094</v>
      </c>
      <c r="N3575" s="56"/>
      <c r="O3575" s="56"/>
      <c r="P3575" s="56" t="s">
        <v>295</v>
      </c>
      <c r="Q3575" s="56"/>
      <c r="R3575" s="56" t="s">
        <v>70</v>
      </c>
      <c r="S3575" s="56" t="s">
        <v>11659</v>
      </c>
      <c r="T3575" s="56" t="s">
        <v>7140</v>
      </c>
      <c r="U3575" s="57">
        <v>1295469.5</v>
      </c>
      <c r="V3575" s="57">
        <v>-744802.76</v>
      </c>
      <c r="W3575" s="57">
        <v>550666.74</v>
      </c>
      <c r="X3575" s="57">
        <v>0</v>
      </c>
      <c r="Y3575" s="73">
        <v>41933</v>
      </c>
      <c r="Z3575" s="57">
        <v>-125029.54</v>
      </c>
      <c r="AA3575" s="57">
        <v>0</v>
      </c>
      <c r="AB3575" s="57">
        <v>425637.2</v>
      </c>
      <c r="AC3575" s="57">
        <v>0</v>
      </c>
      <c r="AD3575" s="56" t="s">
        <v>9255</v>
      </c>
      <c r="AE3575" s="57">
        <v>0</v>
      </c>
      <c r="AF3575" s="57">
        <v>0</v>
      </c>
      <c r="AG3575" s="57">
        <v>0</v>
      </c>
      <c r="AI3575"/>
      <c r="AJ3575"/>
    </row>
    <row r="3576" spans="1:36">
      <c r="A3576" s="56" t="s">
        <v>54</v>
      </c>
      <c r="B3576" s="56" t="s">
        <v>11417</v>
      </c>
      <c r="C3576" s="56">
        <v>2101010130</v>
      </c>
      <c r="D3576" s="56" t="s">
        <v>40</v>
      </c>
      <c r="E3576" s="56">
        <v>2101020140</v>
      </c>
      <c r="F3576" s="56">
        <v>5401010140</v>
      </c>
      <c r="G3576" s="56" t="s">
        <v>11413</v>
      </c>
      <c r="H3576" s="56">
        <v>400100</v>
      </c>
      <c r="I3576" s="56" t="s">
        <v>11414</v>
      </c>
      <c r="J3576" s="56" t="s">
        <v>584</v>
      </c>
      <c r="K3576" s="56" t="s">
        <v>585</v>
      </c>
      <c r="L3576" s="56" t="s">
        <v>7138</v>
      </c>
      <c r="M3576" s="73">
        <v>42094</v>
      </c>
      <c r="N3576" s="56"/>
      <c r="O3576" s="56"/>
      <c r="P3576" s="56" t="s">
        <v>295</v>
      </c>
      <c r="Q3576" s="56"/>
      <c r="R3576" s="56" t="s">
        <v>70</v>
      </c>
      <c r="S3576" s="56" t="s">
        <v>11659</v>
      </c>
      <c r="T3576" s="56" t="s">
        <v>7140</v>
      </c>
      <c r="U3576" s="57">
        <v>439223</v>
      </c>
      <c r="V3576" s="57">
        <v>-246316.2</v>
      </c>
      <c r="W3576" s="57">
        <v>192906.8</v>
      </c>
      <c r="X3576" s="57">
        <v>0</v>
      </c>
      <c r="Y3576" s="73">
        <v>41997</v>
      </c>
      <c r="Z3576" s="57">
        <v>-41920.589999999997</v>
      </c>
      <c r="AA3576" s="57">
        <v>0</v>
      </c>
      <c r="AB3576" s="57">
        <v>150986.21</v>
      </c>
      <c r="AC3576" s="57">
        <v>0</v>
      </c>
      <c r="AD3576" s="56" t="s">
        <v>9255</v>
      </c>
      <c r="AE3576" s="57">
        <v>0</v>
      </c>
      <c r="AF3576" s="57">
        <v>0</v>
      </c>
      <c r="AG3576" s="57">
        <v>0</v>
      </c>
      <c r="AI3576"/>
      <c r="AJ3576"/>
    </row>
    <row r="3577" spans="1:36">
      <c r="A3577" s="56" t="s">
        <v>54</v>
      </c>
      <c r="B3577" s="56" t="s">
        <v>11417</v>
      </c>
      <c r="C3577" s="56">
        <v>2101010130</v>
      </c>
      <c r="D3577" s="56" t="s">
        <v>40</v>
      </c>
      <c r="E3577" s="56">
        <v>2101020140</v>
      </c>
      <c r="F3577" s="56">
        <v>5401010140</v>
      </c>
      <c r="G3577" s="56" t="s">
        <v>11413</v>
      </c>
      <c r="H3577" s="56">
        <v>400100</v>
      </c>
      <c r="I3577" s="56" t="s">
        <v>11414</v>
      </c>
      <c r="J3577" s="56" t="s">
        <v>588</v>
      </c>
      <c r="K3577" s="56" t="s">
        <v>589</v>
      </c>
      <c r="L3577" s="56" t="s">
        <v>7138</v>
      </c>
      <c r="M3577" s="73">
        <v>42094</v>
      </c>
      <c r="N3577" s="56"/>
      <c r="O3577" s="56"/>
      <c r="P3577" s="56" t="s">
        <v>295</v>
      </c>
      <c r="Q3577" s="56"/>
      <c r="R3577" s="56" t="s">
        <v>70</v>
      </c>
      <c r="S3577" s="56" t="s">
        <v>11659</v>
      </c>
      <c r="T3577" s="56" t="s">
        <v>7140</v>
      </c>
      <c r="U3577" s="57">
        <v>391535.14</v>
      </c>
      <c r="V3577" s="57">
        <v>-222299.88</v>
      </c>
      <c r="W3577" s="57">
        <v>169235.26</v>
      </c>
      <c r="X3577" s="57">
        <v>0</v>
      </c>
      <c r="Y3577" s="73">
        <v>41967</v>
      </c>
      <c r="Z3577" s="57">
        <v>-37526.980000000003</v>
      </c>
      <c r="AA3577" s="57">
        <v>0</v>
      </c>
      <c r="AB3577" s="57">
        <v>131708.28</v>
      </c>
      <c r="AC3577" s="57">
        <v>0</v>
      </c>
      <c r="AD3577" s="56" t="s">
        <v>9255</v>
      </c>
      <c r="AE3577" s="57">
        <v>0</v>
      </c>
      <c r="AF3577" s="57">
        <v>0</v>
      </c>
      <c r="AG3577" s="57">
        <v>0</v>
      </c>
      <c r="AI3577"/>
      <c r="AJ3577"/>
    </row>
    <row r="3578" spans="1:36">
      <c r="A3578" s="56" t="s">
        <v>54</v>
      </c>
      <c r="B3578" s="56" t="s">
        <v>11417</v>
      </c>
      <c r="C3578" s="56">
        <v>2101010130</v>
      </c>
      <c r="D3578" s="56" t="s">
        <v>40</v>
      </c>
      <c r="E3578" s="56">
        <v>2101020140</v>
      </c>
      <c r="F3578" s="56">
        <v>5401010140</v>
      </c>
      <c r="G3578" s="56" t="s">
        <v>11413</v>
      </c>
      <c r="H3578" s="56">
        <v>400100</v>
      </c>
      <c r="I3578" s="56" t="s">
        <v>11414</v>
      </c>
      <c r="J3578" s="56" t="s">
        <v>592</v>
      </c>
      <c r="K3578" s="56" t="s">
        <v>593</v>
      </c>
      <c r="L3578" s="56" t="s">
        <v>7138</v>
      </c>
      <c r="M3578" s="73">
        <v>42094</v>
      </c>
      <c r="N3578" s="56"/>
      <c r="O3578" s="56"/>
      <c r="P3578" s="56" t="s">
        <v>295</v>
      </c>
      <c r="Q3578" s="56"/>
      <c r="R3578" s="56" t="s">
        <v>70</v>
      </c>
      <c r="S3578" s="56" t="s">
        <v>11659</v>
      </c>
      <c r="T3578" s="56" t="s">
        <v>7140</v>
      </c>
      <c r="U3578" s="57">
        <v>1023617.53</v>
      </c>
      <c r="V3578" s="57">
        <v>-581174.04</v>
      </c>
      <c r="W3578" s="57">
        <v>442443.49</v>
      </c>
      <c r="X3578" s="57">
        <v>0</v>
      </c>
      <c r="Y3578" s="73">
        <v>41967</v>
      </c>
      <c r="Z3578" s="57">
        <v>-98109.39</v>
      </c>
      <c r="AA3578" s="57">
        <v>0</v>
      </c>
      <c r="AB3578" s="57">
        <v>344334.1</v>
      </c>
      <c r="AC3578" s="57">
        <v>0</v>
      </c>
      <c r="AD3578" s="56" t="s">
        <v>9255</v>
      </c>
      <c r="AE3578" s="57">
        <v>0</v>
      </c>
      <c r="AF3578" s="57">
        <v>0</v>
      </c>
      <c r="AG3578" s="57">
        <v>0</v>
      </c>
      <c r="AI3578"/>
      <c r="AJ3578"/>
    </row>
    <row r="3579" spans="1:36">
      <c r="A3579" s="56" t="s">
        <v>54</v>
      </c>
      <c r="B3579" s="56" t="s">
        <v>11417</v>
      </c>
      <c r="C3579" s="56">
        <v>2101010130</v>
      </c>
      <c r="D3579" s="56" t="s">
        <v>40</v>
      </c>
      <c r="E3579" s="56">
        <v>2101020140</v>
      </c>
      <c r="F3579" s="56">
        <v>5401010140</v>
      </c>
      <c r="G3579" s="56" t="s">
        <v>11413</v>
      </c>
      <c r="H3579" s="56">
        <v>400100</v>
      </c>
      <c r="I3579" s="56" t="s">
        <v>11414</v>
      </c>
      <c r="J3579" s="56" t="s">
        <v>596</v>
      </c>
      <c r="K3579" s="56" t="s">
        <v>597</v>
      </c>
      <c r="L3579" s="56" t="s">
        <v>7138</v>
      </c>
      <c r="M3579" s="73">
        <v>42094</v>
      </c>
      <c r="N3579" s="56"/>
      <c r="O3579" s="56"/>
      <c r="P3579" s="56" t="s">
        <v>295</v>
      </c>
      <c r="Q3579" s="56"/>
      <c r="R3579" s="56" t="s">
        <v>70</v>
      </c>
      <c r="S3579" s="56" t="s">
        <v>11659</v>
      </c>
      <c r="T3579" s="56" t="s">
        <v>7140</v>
      </c>
      <c r="U3579" s="57">
        <v>1287702.8400000001</v>
      </c>
      <c r="V3579" s="57">
        <v>-731112.39</v>
      </c>
      <c r="W3579" s="57">
        <v>556590.44999999995</v>
      </c>
      <c r="X3579" s="57">
        <v>0</v>
      </c>
      <c r="Y3579" s="73">
        <v>41967</v>
      </c>
      <c r="Z3579" s="57">
        <v>-123420.85</v>
      </c>
      <c r="AA3579" s="57">
        <v>0</v>
      </c>
      <c r="AB3579" s="57">
        <v>433169.6</v>
      </c>
      <c r="AC3579" s="57">
        <v>0</v>
      </c>
      <c r="AD3579" s="56" t="s">
        <v>9255</v>
      </c>
      <c r="AE3579" s="57">
        <v>0</v>
      </c>
      <c r="AF3579" s="57">
        <v>0</v>
      </c>
      <c r="AG3579" s="57">
        <v>0</v>
      </c>
      <c r="AI3579"/>
      <c r="AJ3579"/>
    </row>
    <row r="3580" spans="1:36">
      <c r="A3580" s="56" t="s">
        <v>54</v>
      </c>
      <c r="B3580" s="56" t="s">
        <v>11417</v>
      </c>
      <c r="C3580" s="56">
        <v>2101010130</v>
      </c>
      <c r="D3580" s="56" t="s">
        <v>40</v>
      </c>
      <c r="E3580" s="56">
        <v>2101020140</v>
      </c>
      <c r="F3580" s="56">
        <v>5401010140</v>
      </c>
      <c r="G3580" s="56" t="s">
        <v>11413</v>
      </c>
      <c r="H3580" s="56">
        <v>400100</v>
      </c>
      <c r="I3580" s="56" t="s">
        <v>11414</v>
      </c>
      <c r="J3580" s="56" t="s">
        <v>623</v>
      </c>
      <c r="K3580" s="56" t="s">
        <v>624</v>
      </c>
      <c r="L3580" s="56" t="s">
        <v>7138</v>
      </c>
      <c r="M3580" s="73">
        <v>42185</v>
      </c>
      <c r="N3580" s="56"/>
      <c r="O3580" s="56"/>
      <c r="P3580" s="56" t="s">
        <v>295</v>
      </c>
      <c r="Q3580" s="56"/>
      <c r="R3580" s="56" t="s">
        <v>70</v>
      </c>
      <c r="S3580" s="56" t="s">
        <v>11659</v>
      </c>
      <c r="T3580" s="56" t="s">
        <v>7140</v>
      </c>
      <c r="U3580" s="57">
        <v>388195</v>
      </c>
      <c r="V3580" s="57">
        <v>-207080.39</v>
      </c>
      <c r="W3580" s="57">
        <v>181114.61</v>
      </c>
      <c r="X3580" s="57">
        <v>0</v>
      </c>
      <c r="Y3580" s="73">
        <v>42117</v>
      </c>
      <c r="Z3580" s="57">
        <v>-36468.21</v>
      </c>
      <c r="AA3580" s="57">
        <v>0</v>
      </c>
      <c r="AB3580" s="57">
        <v>144646.39999999999</v>
      </c>
      <c r="AC3580" s="57">
        <v>0</v>
      </c>
      <c r="AD3580" s="56" t="s">
        <v>9255</v>
      </c>
      <c r="AE3580" s="57">
        <v>0</v>
      </c>
      <c r="AF3580" s="57">
        <v>0</v>
      </c>
      <c r="AG3580" s="57">
        <v>0</v>
      </c>
      <c r="AI3580"/>
      <c r="AJ3580"/>
    </row>
    <row r="3581" spans="1:36">
      <c r="A3581" s="56" t="s">
        <v>54</v>
      </c>
      <c r="B3581" s="56" t="s">
        <v>11417</v>
      </c>
      <c r="C3581" s="56">
        <v>2101010130</v>
      </c>
      <c r="D3581" s="56" t="s">
        <v>40</v>
      </c>
      <c r="E3581" s="56">
        <v>2101020140</v>
      </c>
      <c r="F3581" s="56">
        <v>5401010140</v>
      </c>
      <c r="G3581" s="56" t="s">
        <v>11413</v>
      </c>
      <c r="H3581" s="56">
        <v>400100</v>
      </c>
      <c r="I3581" s="56" t="s">
        <v>11414</v>
      </c>
      <c r="J3581" s="56" t="s">
        <v>633</v>
      </c>
      <c r="K3581" s="56" t="s">
        <v>634</v>
      </c>
      <c r="L3581" s="56" t="s">
        <v>7138</v>
      </c>
      <c r="M3581" s="73">
        <v>42185</v>
      </c>
      <c r="N3581" s="56"/>
      <c r="O3581" s="56"/>
      <c r="P3581" s="56" t="s">
        <v>295</v>
      </c>
      <c r="Q3581" s="56"/>
      <c r="R3581" s="56" t="s">
        <v>70</v>
      </c>
      <c r="S3581" s="56" t="s">
        <v>11659</v>
      </c>
      <c r="T3581" s="56" t="s">
        <v>7140</v>
      </c>
      <c r="U3581" s="57">
        <v>820879</v>
      </c>
      <c r="V3581" s="57">
        <v>-437893.18</v>
      </c>
      <c r="W3581" s="57">
        <v>382985.82</v>
      </c>
      <c r="X3581" s="57">
        <v>0</v>
      </c>
      <c r="Y3581" s="73">
        <v>42117</v>
      </c>
      <c r="Z3581" s="57">
        <v>-77115.86</v>
      </c>
      <c r="AA3581" s="57">
        <v>0</v>
      </c>
      <c r="AB3581" s="57">
        <v>305869.96000000002</v>
      </c>
      <c r="AC3581" s="57">
        <v>0</v>
      </c>
      <c r="AD3581" s="56" t="s">
        <v>9255</v>
      </c>
      <c r="AE3581" s="57">
        <v>0</v>
      </c>
      <c r="AF3581" s="57">
        <v>0</v>
      </c>
      <c r="AG3581" s="57">
        <v>0</v>
      </c>
      <c r="AI3581"/>
      <c r="AJ3581"/>
    </row>
    <row r="3582" spans="1:36">
      <c r="A3582" s="56" t="s">
        <v>54</v>
      </c>
      <c r="B3582" s="56" t="s">
        <v>11417</v>
      </c>
      <c r="C3582" s="56">
        <v>2101010130</v>
      </c>
      <c r="D3582" s="56" t="s">
        <v>40</v>
      </c>
      <c r="E3582" s="56">
        <v>2101020140</v>
      </c>
      <c r="F3582" s="56">
        <v>5401010140</v>
      </c>
      <c r="G3582" s="56" t="s">
        <v>11413</v>
      </c>
      <c r="H3582" s="56">
        <v>400100</v>
      </c>
      <c r="I3582" s="56" t="s">
        <v>11414</v>
      </c>
      <c r="J3582" s="56" t="s">
        <v>643</v>
      </c>
      <c r="K3582" s="56" t="s">
        <v>644</v>
      </c>
      <c r="L3582" s="56" t="s">
        <v>7138</v>
      </c>
      <c r="M3582" s="73">
        <v>42095</v>
      </c>
      <c r="N3582" s="56"/>
      <c r="O3582" s="56"/>
      <c r="P3582" s="56" t="s">
        <v>295</v>
      </c>
      <c r="Q3582" s="56"/>
      <c r="R3582" s="56" t="s">
        <v>70</v>
      </c>
      <c r="S3582" s="56" t="s">
        <v>11659</v>
      </c>
      <c r="T3582" s="56" t="s">
        <v>7140</v>
      </c>
      <c r="U3582" s="57">
        <v>234292</v>
      </c>
      <c r="V3582" s="57">
        <v>-126119.38</v>
      </c>
      <c r="W3582" s="57">
        <v>108172.62</v>
      </c>
      <c r="X3582" s="57">
        <v>0</v>
      </c>
      <c r="Y3582" s="73">
        <v>42095</v>
      </c>
      <c r="Z3582" s="57">
        <v>-22066.42</v>
      </c>
      <c r="AA3582" s="57">
        <v>0</v>
      </c>
      <c r="AB3582" s="57">
        <v>86106.2</v>
      </c>
      <c r="AC3582" s="57">
        <v>0</v>
      </c>
      <c r="AD3582" s="56" t="s">
        <v>9255</v>
      </c>
      <c r="AE3582" s="57">
        <v>0</v>
      </c>
      <c r="AF3582" s="57">
        <v>0</v>
      </c>
      <c r="AG3582" s="57">
        <v>0</v>
      </c>
      <c r="AI3582"/>
      <c r="AJ3582"/>
    </row>
    <row r="3583" spans="1:36">
      <c r="A3583" s="56" t="s">
        <v>54</v>
      </c>
      <c r="B3583" s="56" t="s">
        <v>11417</v>
      </c>
      <c r="C3583" s="56">
        <v>2101010130</v>
      </c>
      <c r="D3583" s="56" t="s">
        <v>40</v>
      </c>
      <c r="E3583" s="56">
        <v>2101020140</v>
      </c>
      <c r="F3583" s="56">
        <v>5401010140</v>
      </c>
      <c r="G3583" s="56" t="s">
        <v>11413</v>
      </c>
      <c r="H3583" s="56">
        <v>400100</v>
      </c>
      <c r="I3583" s="56" t="s">
        <v>11414</v>
      </c>
      <c r="J3583" s="56" t="s">
        <v>655</v>
      </c>
      <c r="K3583" s="56" t="s">
        <v>656</v>
      </c>
      <c r="L3583" s="56" t="s">
        <v>7138</v>
      </c>
      <c r="M3583" s="73">
        <v>42095</v>
      </c>
      <c r="N3583" s="56"/>
      <c r="O3583" s="56"/>
      <c r="P3583" s="56" t="s">
        <v>295</v>
      </c>
      <c r="Q3583" s="56"/>
      <c r="R3583" s="56" t="s">
        <v>70</v>
      </c>
      <c r="S3583" s="56" t="s">
        <v>11659</v>
      </c>
      <c r="T3583" s="56" t="s">
        <v>7140</v>
      </c>
      <c r="U3583" s="57">
        <v>383435</v>
      </c>
      <c r="V3583" s="57">
        <v>-206403.07</v>
      </c>
      <c r="W3583" s="57">
        <v>177031.93</v>
      </c>
      <c r="X3583" s="57">
        <v>0</v>
      </c>
      <c r="Y3583" s="73">
        <v>42095</v>
      </c>
      <c r="Z3583" s="57">
        <v>-36113.22</v>
      </c>
      <c r="AA3583" s="57">
        <v>0</v>
      </c>
      <c r="AB3583" s="57">
        <v>140918.71</v>
      </c>
      <c r="AC3583" s="57">
        <v>0</v>
      </c>
      <c r="AD3583" s="56" t="s">
        <v>9255</v>
      </c>
      <c r="AE3583" s="57">
        <v>0</v>
      </c>
      <c r="AF3583" s="57">
        <v>0</v>
      </c>
      <c r="AG3583" s="57">
        <v>0</v>
      </c>
      <c r="AI3583"/>
      <c r="AJ3583"/>
    </row>
    <row r="3584" spans="1:36">
      <c r="A3584" s="56" t="s">
        <v>54</v>
      </c>
      <c r="B3584" s="56" t="s">
        <v>11417</v>
      </c>
      <c r="C3584" s="56">
        <v>2101010130</v>
      </c>
      <c r="D3584" s="56" t="s">
        <v>40</v>
      </c>
      <c r="E3584" s="56">
        <v>2101020140</v>
      </c>
      <c r="F3584" s="56">
        <v>5401010140</v>
      </c>
      <c r="G3584" s="56" t="s">
        <v>11413</v>
      </c>
      <c r="H3584" s="56">
        <v>400100</v>
      </c>
      <c r="I3584" s="56" t="s">
        <v>11414</v>
      </c>
      <c r="J3584" s="56" t="s">
        <v>667</v>
      </c>
      <c r="K3584" s="56" t="s">
        <v>668</v>
      </c>
      <c r="L3584" s="56" t="s">
        <v>7138</v>
      </c>
      <c r="M3584" s="73">
        <v>42095</v>
      </c>
      <c r="N3584" s="56"/>
      <c r="O3584" s="56"/>
      <c r="P3584" s="56" t="s">
        <v>295</v>
      </c>
      <c r="Q3584" s="56"/>
      <c r="R3584" s="56" t="s">
        <v>70</v>
      </c>
      <c r="S3584" s="56" t="s">
        <v>11659</v>
      </c>
      <c r="T3584" s="56" t="s">
        <v>7140</v>
      </c>
      <c r="U3584" s="57">
        <v>439223</v>
      </c>
      <c r="V3584" s="57">
        <v>-236433.75</v>
      </c>
      <c r="W3584" s="57">
        <v>202789.25</v>
      </c>
      <c r="X3584" s="57">
        <v>0</v>
      </c>
      <c r="Y3584" s="73">
        <v>42095</v>
      </c>
      <c r="Z3584" s="57">
        <v>-41367.519999999997</v>
      </c>
      <c r="AA3584" s="57">
        <v>0</v>
      </c>
      <c r="AB3584" s="57">
        <v>161421.73000000001</v>
      </c>
      <c r="AC3584" s="57">
        <v>0</v>
      </c>
      <c r="AD3584" s="56" t="s">
        <v>9255</v>
      </c>
      <c r="AE3584" s="57">
        <v>0</v>
      </c>
      <c r="AF3584" s="57">
        <v>0</v>
      </c>
      <c r="AG3584" s="57">
        <v>0</v>
      </c>
      <c r="AI3584"/>
      <c r="AJ3584"/>
    </row>
    <row r="3585" spans="1:36">
      <c r="A3585" s="56" t="s">
        <v>54</v>
      </c>
      <c r="B3585" s="56" t="s">
        <v>11417</v>
      </c>
      <c r="C3585" s="56">
        <v>2101010130</v>
      </c>
      <c r="D3585" s="56" t="s">
        <v>40</v>
      </c>
      <c r="E3585" s="56">
        <v>2101020140</v>
      </c>
      <c r="F3585" s="56">
        <v>5401010140</v>
      </c>
      <c r="G3585" s="56" t="s">
        <v>11413</v>
      </c>
      <c r="H3585" s="56">
        <v>400100</v>
      </c>
      <c r="I3585" s="56" t="s">
        <v>11414</v>
      </c>
      <c r="J3585" s="56" t="s">
        <v>711</v>
      </c>
      <c r="K3585" s="56" t="s">
        <v>712</v>
      </c>
      <c r="L3585" s="56" t="s">
        <v>7138</v>
      </c>
      <c r="M3585" s="73">
        <v>42095</v>
      </c>
      <c r="N3585" s="56"/>
      <c r="O3585" s="56"/>
      <c r="P3585" s="56" t="s">
        <v>295</v>
      </c>
      <c r="Q3585" s="56"/>
      <c r="R3585" s="56" t="s">
        <v>70</v>
      </c>
      <c r="S3585" s="56" t="s">
        <v>11659</v>
      </c>
      <c r="T3585" s="56" t="s">
        <v>7140</v>
      </c>
      <c r="U3585" s="57">
        <v>446859</v>
      </c>
      <c r="V3585" s="57">
        <v>-240544.19</v>
      </c>
      <c r="W3585" s="57">
        <v>206314.81</v>
      </c>
      <c r="X3585" s="57">
        <v>0</v>
      </c>
      <c r="Y3585" s="73">
        <v>42095</v>
      </c>
      <c r="Z3585" s="57">
        <v>-42086.71</v>
      </c>
      <c r="AA3585" s="57">
        <v>0</v>
      </c>
      <c r="AB3585" s="57">
        <v>164228.1</v>
      </c>
      <c r="AC3585" s="57">
        <v>0</v>
      </c>
      <c r="AD3585" s="56" t="s">
        <v>9255</v>
      </c>
      <c r="AE3585" s="57">
        <v>0</v>
      </c>
      <c r="AF3585" s="57">
        <v>0</v>
      </c>
      <c r="AG3585" s="57">
        <v>0</v>
      </c>
      <c r="AI3585"/>
      <c r="AJ3585"/>
    </row>
    <row r="3586" spans="1:36">
      <c r="A3586" s="56" t="s">
        <v>54</v>
      </c>
      <c r="B3586" s="56" t="s">
        <v>11417</v>
      </c>
      <c r="C3586" s="56">
        <v>2101010130</v>
      </c>
      <c r="D3586" s="56" t="s">
        <v>40</v>
      </c>
      <c r="E3586" s="56">
        <v>2101020140</v>
      </c>
      <c r="F3586" s="56">
        <v>5401010140</v>
      </c>
      <c r="G3586" s="56" t="s">
        <v>11413</v>
      </c>
      <c r="H3586" s="56">
        <v>400100</v>
      </c>
      <c r="I3586" s="56" t="s">
        <v>11414</v>
      </c>
      <c r="J3586" s="56" t="s">
        <v>731</v>
      </c>
      <c r="K3586" s="56" t="s">
        <v>732</v>
      </c>
      <c r="L3586" s="56" t="s">
        <v>7138</v>
      </c>
      <c r="M3586" s="73">
        <v>42347</v>
      </c>
      <c r="N3586" s="56"/>
      <c r="O3586" s="56"/>
      <c r="P3586" s="56" t="s">
        <v>295</v>
      </c>
      <c r="Q3586" s="56"/>
      <c r="R3586" s="56" t="s">
        <v>70</v>
      </c>
      <c r="S3586" s="56" t="s">
        <v>11659</v>
      </c>
      <c r="T3586" s="56" t="s">
        <v>7140</v>
      </c>
      <c r="U3586" s="57">
        <v>882800</v>
      </c>
      <c r="V3586" s="57">
        <v>-499597.6</v>
      </c>
      <c r="W3586" s="57">
        <v>383202.4</v>
      </c>
      <c r="X3586" s="57">
        <v>0</v>
      </c>
      <c r="Y3586" s="73">
        <v>41400</v>
      </c>
      <c r="Z3586" s="57">
        <v>-65196.800000000003</v>
      </c>
      <c r="AA3586" s="57">
        <v>0</v>
      </c>
      <c r="AB3586" s="57">
        <v>318005.59999999998</v>
      </c>
      <c r="AC3586" s="57">
        <v>0</v>
      </c>
      <c r="AD3586" s="56" t="s">
        <v>9255</v>
      </c>
      <c r="AE3586" s="57">
        <v>0</v>
      </c>
      <c r="AF3586" s="57">
        <v>0</v>
      </c>
      <c r="AG3586" s="57">
        <v>0</v>
      </c>
      <c r="AI3586"/>
      <c r="AJ3586"/>
    </row>
    <row r="3587" spans="1:36">
      <c r="A3587" s="56" t="s">
        <v>54</v>
      </c>
      <c r="B3587" s="56" t="s">
        <v>11417</v>
      </c>
      <c r="C3587" s="56">
        <v>2101010130</v>
      </c>
      <c r="D3587" s="56" t="s">
        <v>40</v>
      </c>
      <c r="E3587" s="56">
        <v>2101020140</v>
      </c>
      <c r="F3587" s="56">
        <v>5401010140</v>
      </c>
      <c r="G3587" s="56" t="s">
        <v>11413</v>
      </c>
      <c r="H3587" s="56">
        <v>400100</v>
      </c>
      <c r="I3587" s="56" t="s">
        <v>11414</v>
      </c>
      <c r="J3587" s="56" t="s">
        <v>757</v>
      </c>
      <c r="K3587" s="56" t="s">
        <v>758</v>
      </c>
      <c r="L3587" s="56" t="s">
        <v>7138</v>
      </c>
      <c r="M3587" s="73">
        <v>42339</v>
      </c>
      <c r="N3587" s="56"/>
      <c r="O3587" s="56"/>
      <c r="P3587" s="56" t="s">
        <v>295</v>
      </c>
      <c r="Q3587" s="56"/>
      <c r="R3587" s="56" t="s">
        <v>70</v>
      </c>
      <c r="S3587" s="56" t="s">
        <v>11659</v>
      </c>
      <c r="T3587" s="56" t="s">
        <v>7140</v>
      </c>
      <c r="U3587" s="57">
        <v>5519009</v>
      </c>
      <c r="V3587" s="57">
        <v>-3109620.64</v>
      </c>
      <c r="W3587" s="57">
        <v>2409388.36</v>
      </c>
      <c r="X3587" s="57">
        <v>0</v>
      </c>
      <c r="Y3587" s="73">
        <v>41400</v>
      </c>
      <c r="Z3587" s="57">
        <v>-410229.28</v>
      </c>
      <c r="AA3587" s="57">
        <v>0</v>
      </c>
      <c r="AB3587" s="57">
        <v>1999159.08</v>
      </c>
      <c r="AC3587" s="57">
        <v>0</v>
      </c>
      <c r="AD3587" s="56" t="s">
        <v>9255</v>
      </c>
      <c r="AE3587" s="57">
        <v>0</v>
      </c>
      <c r="AF3587" s="57">
        <v>0</v>
      </c>
      <c r="AG3587" s="57">
        <v>0</v>
      </c>
      <c r="AI3587"/>
      <c r="AJ3587"/>
    </row>
    <row r="3588" spans="1:36">
      <c r="A3588" s="56" t="s">
        <v>54</v>
      </c>
      <c r="B3588" s="56" t="s">
        <v>11417</v>
      </c>
      <c r="C3588" s="56">
        <v>2101010130</v>
      </c>
      <c r="D3588" s="56" t="s">
        <v>40</v>
      </c>
      <c r="E3588" s="56">
        <v>2101020140</v>
      </c>
      <c r="F3588" s="56">
        <v>5401010140</v>
      </c>
      <c r="G3588" s="56" t="s">
        <v>11413</v>
      </c>
      <c r="H3588" s="56">
        <v>400100</v>
      </c>
      <c r="I3588" s="56" t="s">
        <v>11414</v>
      </c>
      <c r="J3588" s="56" t="s">
        <v>759</v>
      </c>
      <c r="K3588" s="56" t="s">
        <v>760</v>
      </c>
      <c r="L3588" s="56" t="s">
        <v>7138</v>
      </c>
      <c r="M3588" s="73">
        <v>42339</v>
      </c>
      <c r="N3588" s="56"/>
      <c r="O3588" s="56"/>
      <c r="P3588" s="56" t="s">
        <v>295</v>
      </c>
      <c r="Q3588" s="56"/>
      <c r="R3588" s="56" t="s">
        <v>70</v>
      </c>
      <c r="S3588" s="56" t="s">
        <v>11659</v>
      </c>
      <c r="T3588" s="56" t="s">
        <v>7140</v>
      </c>
      <c r="U3588" s="57">
        <v>4292562</v>
      </c>
      <c r="V3588" s="57">
        <v>-2418592.86</v>
      </c>
      <c r="W3588" s="57">
        <v>1873969.14</v>
      </c>
      <c r="X3588" s="57">
        <v>0</v>
      </c>
      <c r="Y3588" s="73">
        <v>41400</v>
      </c>
      <c r="Z3588" s="57">
        <v>-319067.3</v>
      </c>
      <c r="AA3588" s="57">
        <v>0</v>
      </c>
      <c r="AB3588" s="57">
        <v>1554901.84</v>
      </c>
      <c r="AC3588" s="57">
        <v>0</v>
      </c>
      <c r="AD3588" s="56" t="s">
        <v>9255</v>
      </c>
      <c r="AE3588" s="57">
        <v>0</v>
      </c>
      <c r="AF3588" s="57">
        <v>0</v>
      </c>
      <c r="AG3588" s="57">
        <v>0</v>
      </c>
      <c r="AI3588"/>
      <c r="AJ3588"/>
    </row>
    <row r="3589" spans="1:36">
      <c r="A3589" s="56" t="s">
        <v>54</v>
      </c>
      <c r="B3589" s="56" t="s">
        <v>11417</v>
      </c>
      <c r="C3589" s="56">
        <v>2101010130</v>
      </c>
      <c r="D3589" s="56" t="s">
        <v>40</v>
      </c>
      <c r="E3589" s="56">
        <v>2101020140</v>
      </c>
      <c r="F3589" s="56">
        <v>5401010140</v>
      </c>
      <c r="G3589" s="56" t="s">
        <v>11413</v>
      </c>
      <c r="H3589" s="56">
        <v>400100</v>
      </c>
      <c r="I3589" s="56" t="s">
        <v>11414</v>
      </c>
      <c r="J3589" s="56" t="s">
        <v>763</v>
      </c>
      <c r="K3589" s="56" t="s">
        <v>764</v>
      </c>
      <c r="L3589" s="56" t="s">
        <v>7138</v>
      </c>
      <c r="M3589" s="73">
        <v>42339</v>
      </c>
      <c r="N3589" s="56"/>
      <c r="O3589" s="56"/>
      <c r="P3589" s="56" t="s">
        <v>295</v>
      </c>
      <c r="Q3589" s="56"/>
      <c r="R3589" s="56" t="s">
        <v>70</v>
      </c>
      <c r="S3589" s="56" t="s">
        <v>11659</v>
      </c>
      <c r="T3589" s="56" t="s">
        <v>7140</v>
      </c>
      <c r="U3589" s="57">
        <v>57419</v>
      </c>
      <c r="V3589" s="57">
        <v>-32352.16</v>
      </c>
      <c r="W3589" s="57">
        <v>25066.84</v>
      </c>
      <c r="X3589" s="57">
        <v>0</v>
      </c>
      <c r="Y3589" s="73">
        <v>41400</v>
      </c>
      <c r="Z3589" s="57">
        <v>-4267.95</v>
      </c>
      <c r="AA3589" s="57">
        <v>0</v>
      </c>
      <c r="AB3589" s="57">
        <v>20798.89</v>
      </c>
      <c r="AC3589" s="57">
        <v>0</v>
      </c>
      <c r="AD3589" s="56" t="s">
        <v>9255</v>
      </c>
      <c r="AE3589" s="57">
        <v>0</v>
      </c>
      <c r="AF3589" s="57">
        <v>0</v>
      </c>
      <c r="AG3589" s="57">
        <v>0</v>
      </c>
      <c r="AI3589"/>
      <c r="AJ3589"/>
    </row>
    <row r="3590" spans="1:36">
      <c r="A3590" s="56" t="s">
        <v>54</v>
      </c>
      <c r="B3590" s="56" t="s">
        <v>11417</v>
      </c>
      <c r="C3590" s="56">
        <v>2101010130</v>
      </c>
      <c r="D3590" s="56" t="s">
        <v>40</v>
      </c>
      <c r="E3590" s="56">
        <v>2101020140</v>
      </c>
      <c r="F3590" s="56">
        <v>5401010140</v>
      </c>
      <c r="G3590" s="56" t="s">
        <v>11413</v>
      </c>
      <c r="H3590" s="56">
        <v>400100</v>
      </c>
      <c r="I3590" s="56" t="s">
        <v>11414</v>
      </c>
      <c r="J3590" s="56" t="s">
        <v>767</v>
      </c>
      <c r="K3590" s="56" t="s">
        <v>768</v>
      </c>
      <c r="L3590" s="56" t="s">
        <v>7138</v>
      </c>
      <c r="M3590" s="73">
        <v>42339</v>
      </c>
      <c r="N3590" s="56"/>
      <c r="O3590" s="56"/>
      <c r="P3590" s="56" t="s">
        <v>295</v>
      </c>
      <c r="Q3590" s="56"/>
      <c r="R3590" s="56" t="s">
        <v>70</v>
      </c>
      <c r="S3590" s="56" t="s">
        <v>11659</v>
      </c>
      <c r="T3590" s="56" t="s">
        <v>7140</v>
      </c>
      <c r="U3590" s="57">
        <v>9282128</v>
      </c>
      <c r="V3590" s="57">
        <v>-5229904.72</v>
      </c>
      <c r="W3590" s="57">
        <v>4052223.28</v>
      </c>
      <c r="X3590" s="57">
        <v>0</v>
      </c>
      <c r="Y3590" s="73">
        <v>41400</v>
      </c>
      <c r="Z3590" s="57">
        <v>-689943.03</v>
      </c>
      <c r="AA3590" s="57">
        <v>0</v>
      </c>
      <c r="AB3590" s="57">
        <v>3362280.25</v>
      </c>
      <c r="AC3590" s="57">
        <v>0</v>
      </c>
      <c r="AD3590" s="56" t="s">
        <v>9255</v>
      </c>
      <c r="AE3590" s="57">
        <v>0</v>
      </c>
      <c r="AF3590" s="57">
        <v>0</v>
      </c>
      <c r="AG3590" s="57">
        <v>0</v>
      </c>
      <c r="AI3590"/>
      <c r="AJ3590"/>
    </row>
    <row r="3591" spans="1:36">
      <c r="A3591" s="56" t="s">
        <v>54</v>
      </c>
      <c r="B3591" s="56" t="s">
        <v>11417</v>
      </c>
      <c r="C3591" s="56">
        <v>2101010130</v>
      </c>
      <c r="D3591" s="56" t="s">
        <v>40</v>
      </c>
      <c r="E3591" s="56">
        <v>2101020140</v>
      </c>
      <c r="F3591" s="56">
        <v>5401010140</v>
      </c>
      <c r="G3591" s="56" t="s">
        <v>11413</v>
      </c>
      <c r="H3591" s="56">
        <v>400100</v>
      </c>
      <c r="I3591" s="56" t="s">
        <v>11414</v>
      </c>
      <c r="J3591" s="56" t="s">
        <v>771</v>
      </c>
      <c r="K3591" s="56" t="s">
        <v>772</v>
      </c>
      <c r="L3591" s="56" t="s">
        <v>7138</v>
      </c>
      <c r="M3591" s="73">
        <v>42339</v>
      </c>
      <c r="N3591" s="56"/>
      <c r="O3591" s="56"/>
      <c r="P3591" s="56" t="s">
        <v>295</v>
      </c>
      <c r="Q3591" s="56"/>
      <c r="R3591" s="56" t="s">
        <v>70</v>
      </c>
      <c r="S3591" s="56" t="s">
        <v>11659</v>
      </c>
      <c r="T3591" s="56" t="s">
        <v>7140</v>
      </c>
      <c r="U3591" s="57">
        <v>8585125</v>
      </c>
      <c r="V3591" s="57">
        <v>-4837186.2699999996</v>
      </c>
      <c r="W3591" s="57">
        <v>3747938.73</v>
      </c>
      <c r="X3591" s="57">
        <v>0</v>
      </c>
      <c r="Y3591" s="73">
        <v>41400</v>
      </c>
      <c r="Z3591" s="57">
        <v>-638134.68999999994</v>
      </c>
      <c r="AA3591" s="57">
        <v>0</v>
      </c>
      <c r="AB3591" s="57">
        <v>3109804.04</v>
      </c>
      <c r="AC3591" s="57">
        <v>0</v>
      </c>
      <c r="AD3591" s="56" t="s">
        <v>9255</v>
      </c>
      <c r="AE3591" s="57">
        <v>0</v>
      </c>
      <c r="AF3591" s="57">
        <v>0</v>
      </c>
      <c r="AG3591" s="57">
        <v>0</v>
      </c>
      <c r="AI3591"/>
      <c r="AJ3591"/>
    </row>
    <row r="3592" spans="1:36">
      <c r="A3592" s="56" t="s">
        <v>54</v>
      </c>
      <c r="B3592" s="56" t="s">
        <v>11417</v>
      </c>
      <c r="C3592" s="56">
        <v>2101010130</v>
      </c>
      <c r="D3592" s="56" t="s">
        <v>40</v>
      </c>
      <c r="E3592" s="56">
        <v>2101020140</v>
      </c>
      <c r="F3592" s="56">
        <v>5401010140</v>
      </c>
      <c r="G3592" s="56" t="s">
        <v>11413</v>
      </c>
      <c r="H3592" s="56">
        <v>400100</v>
      </c>
      <c r="I3592" s="56" t="s">
        <v>11414</v>
      </c>
      <c r="J3592" s="56" t="s">
        <v>773</v>
      </c>
      <c r="K3592" s="56" t="s">
        <v>772</v>
      </c>
      <c r="L3592" s="56" t="s">
        <v>7138</v>
      </c>
      <c r="M3592" s="73">
        <v>42339</v>
      </c>
      <c r="N3592" s="56"/>
      <c r="O3592" s="56"/>
      <c r="P3592" s="56" t="s">
        <v>295</v>
      </c>
      <c r="Q3592" s="56"/>
      <c r="R3592" s="56" t="s">
        <v>70</v>
      </c>
      <c r="S3592" s="56" t="s">
        <v>11659</v>
      </c>
      <c r="T3592" s="56" t="s">
        <v>7140</v>
      </c>
      <c r="U3592" s="57">
        <v>214628</v>
      </c>
      <c r="V3592" s="57">
        <v>-120929.85</v>
      </c>
      <c r="W3592" s="57">
        <v>93698.15</v>
      </c>
      <c r="X3592" s="57">
        <v>0</v>
      </c>
      <c r="Y3592" s="73">
        <v>41400</v>
      </c>
      <c r="Z3592" s="57">
        <v>-15953.31</v>
      </c>
      <c r="AA3592" s="57">
        <v>0</v>
      </c>
      <c r="AB3592" s="57">
        <v>77744.84</v>
      </c>
      <c r="AC3592" s="57">
        <v>0</v>
      </c>
      <c r="AD3592" s="56" t="s">
        <v>9255</v>
      </c>
      <c r="AE3592" s="57">
        <v>0</v>
      </c>
      <c r="AF3592" s="57">
        <v>0</v>
      </c>
      <c r="AG3592" s="57">
        <v>0</v>
      </c>
      <c r="AI3592"/>
      <c r="AJ3592"/>
    </row>
    <row r="3593" spans="1:36">
      <c r="A3593" s="56" t="s">
        <v>54</v>
      </c>
      <c r="B3593" s="56" t="s">
        <v>11417</v>
      </c>
      <c r="C3593" s="56">
        <v>2101010130</v>
      </c>
      <c r="D3593" s="56" t="s">
        <v>40</v>
      </c>
      <c r="E3593" s="56">
        <v>2101020140</v>
      </c>
      <c r="F3593" s="56">
        <v>5401010140</v>
      </c>
      <c r="G3593" s="56" t="s">
        <v>11413</v>
      </c>
      <c r="H3593" s="56">
        <v>400100</v>
      </c>
      <c r="I3593" s="56" t="s">
        <v>11414</v>
      </c>
      <c r="J3593" s="56" t="s">
        <v>774</v>
      </c>
      <c r="K3593" s="56" t="s">
        <v>772</v>
      </c>
      <c r="L3593" s="56" t="s">
        <v>7138</v>
      </c>
      <c r="M3593" s="73">
        <v>42339</v>
      </c>
      <c r="N3593" s="56"/>
      <c r="O3593" s="56"/>
      <c r="P3593" s="56" t="s">
        <v>295</v>
      </c>
      <c r="Q3593" s="56"/>
      <c r="R3593" s="56" t="s">
        <v>70</v>
      </c>
      <c r="S3593" s="56" t="s">
        <v>11659</v>
      </c>
      <c r="T3593" s="56" t="s">
        <v>7140</v>
      </c>
      <c r="U3593" s="57">
        <v>981157</v>
      </c>
      <c r="V3593" s="57">
        <v>-552821.13</v>
      </c>
      <c r="W3593" s="57">
        <v>428335.87</v>
      </c>
      <c r="X3593" s="57">
        <v>0</v>
      </c>
      <c r="Y3593" s="73">
        <v>41400</v>
      </c>
      <c r="Z3593" s="57">
        <v>-72929.679999999993</v>
      </c>
      <c r="AA3593" s="57">
        <v>0</v>
      </c>
      <c r="AB3593" s="57">
        <v>355406.19</v>
      </c>
      <c r="AC3593" s="57">
        <v>0</v>
      </c>
      <c r="AD3593" s="56" t="s">
        <v>9255</v>
      </c>
      <c r="AE3593" s="57">
        <v>0</v>
      </c>
      <c r="AF3593" s="57">
        <v>0</v>
      </c>
      <c r="AG3593" s="57">
        <v>0</v>
      </c>
      <c r="AI3593"/>
      <c r="AJ3593"/>
    </row>
    <row r="3594" spans="1:36">
      <c r="A3594" s="56" t="s">
        <v>54</v>
      </c>
      <c r="B3594" s="56" t="s">
        <v>11417</v>
      </c>
      <c r="C3594" s="56">
        <v>2101010130</v>
      </c>
      <c r="D3594" s="56" t="s">
        <v>40</v>
      </c>
      <c r="E3594" s="56">
        <v>2101020140</v>
      </c>
      <c r="F3594" s="56">
        <v>5401010140</v>
      </c>
      <c r="G3594" s="56" t="s">
        <v>11413</v>
      </c>
      <c r="H3594" s="56">
        <v>400100</v>
      </c>
      <c r="I3594" s="56" t="s">
        <v>11414</v>
      </c>
      <c r="J3594" s="56" t="s">
        <v>775</v>
      </c>
      <c r="K3594" s="56" t="s">
        <v>776</v>
      </c>
      <c r="L3594" s="56" t="s">
        <v>7138</v>
      </c>
      <c r="M3594" s="73">
        <v>42339</v>
      </c>
      <c r="N3594" s="56"/>
      <c r="O3594" s="56"/>
      <c r="P3594" s="56" t="s">
        <v>295</v>
      </c>
      <c r="Q3594" s="56"/>
      <c r="R3594" s="56" t="s">
        <v>70</v>
      </c>
      <c r="S3594" s="56" t="s">
        <v>11659</v>
      </c>
      <c r="T3594" s="56" t="s">
        <v>7140</v>
      </c>
      <c r="U3594" s="57">
        <v>981157</v>
      </c>
      <c r="V3594" s="57">
        <v>-552821.13</v>
      </c>
      <c r="W3594" s="57">
        <v>428335.87</v>
      </c>
      <c r="X3594" s="57">
        <v>0</v>
      </c>
      <c r="Y3594" s="73">
        <v>41400</v>
      </c>
      <c r="Z3594" s="57">
        <v>-72929.679999999993</v>
      </c>
      <c r="AA3594" s="57">
        <v>0</v>
      </c>
      <c r="AB3594" s="57">
        <v>355406.19</v>
      </c>
      <c r="AC3594" s="57">
        <v>0</v>
      </c>
      <c r="AD3594" s="56" t="s">
        <v>9255</v>
      </c>
      <c r="AE3594" s="57">
        <v>0</v>
      </c>
      <c r="AF3594" s="57">
        <v>0</v>
      </c>
      <c r="AG3594" s="57">
        <v>0</v>
      </c>
      <c r="AI3594"/>
      <c r="AJ3594"/>
    </row>
    <row r="3595" spans="1:36">
      <c r="A3595" s="56" t="s">
        <v>54</v>
      </c>
      <c r="B3595" s="56" t="s">
        <v>11417</v>
      </c>
      <c r="C3595" s="56">
        <v>2101010130</v>
      </c>
      <c r="D3595" s="56" t="s">
        <v>40</v>
      </c>
      <c r="E3595" s="56">
        <v>2101020140</v>
      </c>
      <c r="F3595" s="56">
        <v>5401010140</v>
      </c>
      <c r="G3595" s="56" t="s">
        <v>11413</v>
      </c>
      <c r="H3595" s="56">
        <v>400100</v>
      </c>
      <c r="I3595" s="56" t="s">
        <v>11414</v>
      </c>
      <c r="J3595" s="56" t="s">
        <v>777</v>
      </c>
      <c r="K3595" s="56" t="s">
        <v>772</v>
      </c>
      <c r="L3595" s="56" t="s">
        <v>7138</v>
      </c>
      <c r="M3595" s="73">
        <v>42339</v>
      </c>
      <c r="N3595" s="56"/>
      <c r="O3595" s="56"/>
      <c r="P3595" s="56" t="s">
        <v>295</v>
      </c>
      <c r="Q3595" s="56"/>
      <c r="R3595" s="56" t="s">
        <v>70</v>
      </c>
      <c r="S3595" s="56" t="s">
        <v>11659</v>
      </c>
      <c r="T3595" s="56" t="s">
        <v>7140</v>
      </c>
      <c r="U3595" s="57">
        <v>58869</v>
      </c>
      <c r="V3595" s="57">
        <v>-33168.879999999997</v>
      </c>
      <c r="W3595" s="57">
        <v>25700.12</v>
      </c>
      <c r="X3595" s="57">
        <v>0</v>
      </c>
      <c r="Y3595" s="73">
        <v>41400</v>
      </c>
      <c r="Z3595" s="57">
        <v>-4375.78</v>
      </c>
      <c r="AA3595" s="57">
        <v>0</v>
      </c>
      <c r="AB3595" s="57">
        <v>21324.34</v>
      </c>
      <c r="AC3595" s="57">
        <v>0</v>
      </c>
      <c r="AD3595" s="56" t="s">
        <v>9255</v>
      </c>
      <c r="AE3595" s="57">
        <v>0</v>
      </c>
      <c r="AF3595" s="57">
        <v>0</v>
      </c>
      <c r="AG3595" s="57">
        <v>0</v>
      </c>
      <c r="AI3595"/>
      <c r="AJ3595"/>
    </row>
    <row r="3596" spans="1:36">
      <c r="A3596" s="56" t="s">
        <v>54</v>
      </c>
      <c r="B3596" s="56" t="s">
        <v>11417</v>
      </c>
      <c r="C3596" s="56">
        <v>2101010130</v>
      </c>
      <c r="D3596" s="56" t="s">
        <v>40</v>
      </c>
      <c r="E3596" s="56">
        <v>2101020140</v>
      </c>
      <c r="F3596" s="56">
        <v>5401010140</v>
      </c>
      <c r="G3596" s="56" t="s">
        <v>11413</v>
      </c>
      <c r="H3596" s="56">
        <v>400100</v>
      </c>
      <c r="I3596" s="56" t="s">
        <v>11414</v>
      </c>
      <c r="J3596" s="56" t="s">
        <v>778</v>
      </c>
      <c r="K3596" s="56" t="s">
        <v>779</v>
      </c>
      <c r="L3596" s="56" t="s">
        <v>7138</v>
      </c>
      <c r="M3596" s="73">
        <v>42339</v>
      </c>
      <c r="N3596" s="56"/>
      <c r="O3596" s="56"/>
      <c r="P3596" s="56" t="s">
        <v>295</v>
      </c>
      <c r="Q3596" s="56"/>
      <c r="R3596" s="56" t="s">
        <v>70</v>
      </c>
      <c r="S3596" s="56" t="s">
        <v>11659</v>
      </c>
      <c r="T3596" s="56" t="s">
        <v>7140</v>
      </c>
      <c r="U3596" s="57">
        <v>654105</v>
      </c>
      <c r="V3596" s="57">
        <v>-368547.43</v>
      </c>
      <c r="W3596" s="57">
        <v>285557.57</v>
      </c>
      <c r="X3596" s="57">
        <v>0</v>
      </c>
      <c r="Y3596" s="73">
        <v>41400</v>
      </c>
      <c r="Z3596" s="57">
        <v>-48619.85</v>
      </c>
      <c r="AA3596" s="57">
        <v>0</v>
      </c>
      <c r="AB3596" s="57">
        <v>236937.72</v>
      </c>
      <c r="AC3596" s="57">
        <v>0</v>
      </c>
      <c r="AD3596" s="56" t="s">
        <v>9255</v>
      </c>
      <c r="AE3596" s="57">
        <v>0</v>
      </c>
      <c r="AF3596" s="57">
        <v>0</v>
      </c>
      <c r="AG3596" s="57">
        <v>0</v>
      </c>
      <c r="AI3596"/>
      <c r="AJ3596"/>
    </row>
    <row r="3597" spans="1:36">
      <c r="A3597" s="56" t="s">
        <v>54</v>
      </c>
      <c r="B3597" s="56" t="s">
        <v>11417</v>
      </c>
      <c r="C3597" s="56">
        <v>2101010130</v>
      </c>
      <c r="D3597" s="56" t="s">
        <v>40</v>
      </c>
      <c r="E3597" s="56">
        <v>2101020140</v>
      </c>
      <c r="F3597" s="56">
        <v>5401010140</v>
      </c>
      <c r="G3597" s="56" t="s">
        <v>11413</v>
      </c>
      <c r="H3597" s="56">
        <v>400100</v>
      </c>
      <c r="I3597" s="56" t="s">
        <v>11414</v>
      </c>
      <c r="J3597" s="56" t="s">
        <v>780</v>
      </c>
      <c r="K3597" s="56" t="s">
        <v>781</v>
      </c>
      <c r="L3597" s="56" t="s">
        <v>7138</v>
      </c>
      <c r="M3597" s="73">
        <v>42339</v>
      </c>
      <c r="N3597" s="56"/>
      <c r="O3597" s="56"/>
      <c r="P3597" s="56" t="s">
        <v>295</v>
      </c>
      <c r="Q3597" s="56"/>
      <c r="R3597" s="56" t="s">
        <v>70</v>
      </c>
      <c r="S3597" s="56" t="s">
        <v>11659</v>
      </c>
      <c r="T3597" s="56" t="s">
        <v>7140</v>
      </c>
      <c r="U3597" s="57">
        <v>1572795</v>
      </c>
      <c r="V3597" s="57">
        <v>-886172.39</v>
      </c>
      <c r="W3597" s="57">
        <v>686622.61</v>
      </c>
      <c r="X3597" s="57">
        <v>0</v>
      </c>
      <c r="Y3597" s="73">
        <v>41400</v>
      </c>
      <c r="Z3597" s="57">
        <v>-116906.32</v>
      </c>
      <c r="AA3597" s="57">
        <v>0</v>
      </c>
      <c r="AB3597" s="57">
        <v>569716.29</v>
      </c>
      <c r="AC3597" s="57">
        <v>0</v>
      </c>
      <c r="AD3597" s="56" t="s">
        <v>9255</v>
      </c>
      <c r="AE3597" s="57">
        <v>0</v>
      </c>
      <c r="AF3597" s="57">
        <v>0</v>
      </c>
      <c r="AG3597" s="57">
        <v>0</v>
      </c>
      <c r="AI3597"/>
      <c r="AJ3597"/>
    </row>
    <row r="3598" spans="1:36">
      <c r="A3598" s="56" t="s">
        <v>54</v>
      </c>
      <c r="B3598" s="56" t="s">
        <v>11417</v>
      </c>
      <c r="C3598" s="56">
        <v>2101010130</v>
      </c>
      <c r="D3598" s="56" t="s">
        <v>40</v>
      </c>
      <c r="E3598" s="56">
        <v>2101020140</v>
      </c>
      <c r="F3598" s="56">
        <v>5401010140</v>
      </c>
      <c r="G3598" s="56" t="s">
        <v>11413</v>
      </c>
      <c r="H3598" s="56">
        <v>400100</v>
      </c>
      <c r="I3598" s="56" t="s">
        <v>11414</v>
      </c>
      <c r="J3598" s="56" t="s">
        <v>782</v>
      </c>
      <c r="K3598" s="56" t="s">
        <v>783</v>
      </c>
      <c r="L3598" s="56" t="s">
        <v>7138</v>
      </c>
      <c r="M3598" s="73">
        <v>42339</v>
      </c>
      <c r="N3598" s="56"/>
      <c r="O3598" s="56"/>
      <c r="P3598" s="56" t="s">
        <v>295</v>
      </c>
      <c r="Q3598" s="56"/>
      <c r="R3598" s="56" t="s">
        <v>70</v>
      </c>
      <c r="S3598" s="56" t="s">
        <v>11659</v>
      </c>
      <c r="T3598" s="56" t="s">
        <v>7140</v>
      </c>
      <c r="U3598" s="57">
        <v>748950</v>
      </c>
      <c r="V3598" s="57">
        <v>-421986.98</v>
      </c>
      <c r="W3598" s="57">
        <v>326963.02</v>
      </c>
      <c r="X3598" s="57">
        <v>0</v>
      </c>
      <c r="Y3598" s="73">
        <v>41400</v>
      </c>
      <c r="Z3598" s="57">
        <v>-55669.65</v>
      </c>
      <c r="AA3598" s="57">
        <v>0</v>
      </c>
      <c r="AB3598" s="57">
        <v>271293.37</v>
      </c>
      <c r="AC3598" s="57">
        <v>0</v>
      </c>
      <c r="AD3598" s="56" t="s">
        <v>9255</v>
      </c>
      <c r="AE3598" s="57">
        <v>0</v>
      </c>
      <c r="AF3598" s="57">
        <v>0</v>
      </c>
      <c r="AG3598" s="57">
        <v>0</v>
      </c>
      <c r="AI3598"/>
      <c r="AJ3598"/>
    </row>
    <row r="3599" spans="1:36">
      <c r="A3599" s="56" t="s">
        <v>54</v>
      </c>
      <c r="B3599" s="56" t="s">
        <v>11417</v>
      </c>
      <c r="C3599" s="56">
        <v>2101010130</v>
      </c>
      <c r="D3599" s="56" t="s">
        <v>40</v>
      </c>
      <c r="E3599" s="56">
        <v>2101020140</v>
      </c>
      <c r="F3599" s="56">
        <v>5401010140</v>
      </c>
      <c r="G3599" s="56" t="s">
        <v>11413</v>
      </c>
      <c r="H3599" s="56">
        <v>400100</v>
      </c>
      <c r="I3599" s="56" t="s">
        <v>11414</v>
      </c>
      <c r="J3599" s="56" t="s">
        <v>784</v>
      </c>
      <c r="K3599" s="56" t="s">
        <v>772</v>
      </c>
      <c r="L3599" s="56" t="s">
        <v>7138</v>
      </c>
      <c r="M3599" s="73">
        <v>42339</v>
      </c>
      <c r="N3599" s="56"/>
      <c r="O3599" s="56"/>
      <c r="P3599" s="56" t="s">
        <v>295</v>
      </c>
      <c r="Q3599" s="56"/>
      <c r="R3599" s="56" t="s">
        <v>70</v>
      </c>
      <c r="S3599" s="56" t="s">
        <v>11659</v>
      </c>
      <c r="T3599" s="56" t="s">
        <v>7140</v>
      </c>
      <c r="U3599" s="57">
        <v>4360698</v>
      </c>
      <c r="V3599" s="57">
        <v>-2456983.35</v>
      </c>
      <c r="W3599" s="57">
        <v>1903714.65</v>
      </c>
      <c r="X3599" s="57">
        <v>0</v>
      </c>
      <c r="Y3599" s="73">
        <v>41400</v>
      </c>
      <c r="Z3599" s="57">
        <v>-324131.86</v>
      </c>
      <c r="AA3599" s="57">
        <v>0</v>
      </c>
      <c r="AB3599" s="57">
        <v>1579582.79</v>
      </c>
      <c r="AC3599" s="57">
        <v>0</v>
      </c>
      <c r="AD3599" s="56" t="s">
        <v>9255</v>
      </c>
      <c r="AE3599" s="57">
        <v>0</v>
      </c>
      <c r="AF3599" s="57">
        <v>0</v>
      </c>
      <c r="AG3599" s="57">
        <v>0</v>
      </c>
      <c r="AI3599"/>
      <c r="AJ3599"/>
    </row>
    <row r="3600" spans="1:36">
      <c r="A3600" s="56" t="s">
        <v>54</v>
      </c>
      <c r="B3600" s="56" t="s">
        <v>11417</v>
      </c>
      <c r="C3600" s="56">
        <v>2101010130</v>
      </c>
      <c r="D3600" s="56" t="s">
        <v>40</v>
      </c>
      <c r="E3600" s="56">
        <v>2101020140</v>
      </c>
      <c r="F3600" s="56">
        <v>5401010140</v>
      </c>
      <c r="G3600" s="56" t="s">
        <v>11413</v>
      </c>
      <c r="H3600" s="56">
        <v>400100</v>
      </c>
      <c r="I3600" s="56" t="s">
        <v>11414</v>
      </c>
      <c r="J3600" s="56" t="s">
        <v>785</v>
      </c>
      <c r="K3600" s="56" t="s">
        <v>786</v>
      </c>
      <c r="L3600" s="56" t="s">
        <v>7138</v>
      </c>
      <c r="M3600" s="73">
        <v>42339</v>
      </c>
      <c r="N3600" s="56"/>
      <c r="O3600" s="56"/>
      <c r="P3600" s="56" t="s">
        <v>295</v>
      </c>
      <c r="Q3600" s="56"/>
      <c r="R3600" s="56" t="s">
        <v>70</v>
      </c>
      <c r="S3600" s="56" t="s">
        <v>11659</v>
      </c>
      <c r="T3600" s="56" t="s">
        <v>7140</v>
      </c>
      <c r="U3600" s="57">
        <v>735868</v>
      </c>
      <c r="V3600" s="57">
        <v>-414616.12</v>
      </c>
      <c r="W3600" s="57">
        <v>321251.88</v>
      </c>
      <c r="X3600" s="57">
        <v>0</v>
      </c>
      <c r="Y3600" s="73">
        <v>41400</v>
      </c>
      <c r="Z3600" s="57">
        <v>-54697.26</v>
      </c>
      <c r="AA3600" s="57">
        <v>0</v>
      </c>
      <c r="AB3600" s="57">
        <v>266554.62</v>
      </c>
      <c r="AC3600" s="57">
        <v>0</v>
      </c>
      <c r="AD3600" s="56" t="s">
        <v>9255</v>
      </c>
      <c r="AE3600" s="57">
        <v>0</v>
      </c>
      <c r="AF3600" s="57">
        <v>0</v>
      </c>
      <c r="AG3600" s="57">
        <v>0</v>
      </c>
      <c r="AI3600"/>
      <c r="AJ3600"/>
    </row>
    <row r="3601" spans="1:36">
      <c r="A3601" s="56" t="s">
        <v>54</v>
      </c>
      <c r="B3601" s="56" t="s">
        <v>11417</v>
      </c>
      <c r="C3601" s="56">
        <v>2101010130</v>
      </c>
      <c r="D3601" s="56" t="s">
        <v>40</v>
      </c>
      <c r="E3601" s="56">
        <v>2101020140</v>
      </c>
      <c r="F3601" s="56">
        <v>5401010140</v>
      </c>
      <c r="G3601" s="56" t="s">
        <v>11413</v>
      </c>
      <c r="H3601" s="56">
        <v>400100</v>
      </c>
      <c r="I3601" s="56" t="s">
        <v>11414</v>
      </c>
      <c r="J3601" s="56" t="s">
        <v>787</v>
      </c>
      <c r="K3601" s="56" t="s">
        <v>788</v>
      </c>
      <c r="L3601" s="56" t="s">
        <v>7138</v>
      </c>
      <c r="M3601" s="73">
        <v>42339</v>
      </c>
      <c r="N3601" s="56"/>
      <c r="O3601" s="56"/>
      <c r="P3601" s="56" t="s">
        <v>295</v>
      </c>
      <c r="Q3601" s="56"/>
      <c r="R3601" s="56" t="s">
        <v>70</v>
      </c>
      <c r="S3601" s="56" t="s">
        <v>11659</v>
      </c>
      <c r="T3601" s="56" t="s">
        <v>7140</v>
      </c>
      <c r="U3601" s="57">
        <v>608317</v>
      </c>
      <c r="V3601" s="57">
        <v>-342748.87</v>
      </c>
      <c r="W3601" s="57">
        <v>265568.13</v>
      </c>
      <c r="X3601" s="57">
        <v>0</v>
      </c>
      <c r="Y3601" s="73">
        <v>41400</v>
      </c>
      <c r="Z3601" s="57">
        <v>-45216.39</v>
      </c>
      <c r="AA3601" s="57">
        <v>0</v>
      </c>
      <c r="AB3601" s="57">
        <v>220351.74</v>
      </c>
      <c r="AC3601" s="57">
        <v>0</v>
      </c>
      <c r="AD3601" s="56" t="s">
        <v>9255</v>
      </c>
      <c r="AE3601" s="57">
        <v>0</v>
      </c>
      <c r="AF3601" s="57">
        <v>0</v>
      </c>
      <c r="AG3601" s="57">
        <v>0</v>
      </c>
      <c r="AI3601"/>
      <c r="AJ3601"/>
    </row>
    <row r="3602" spans="1:36">
      <c r="A3602" s="56" t="s">
        <v>54</v>
      </c>
      <c r="B3602" s="56" t="s">
        <v>11417</v>
      </c>
      <c r="C3602" s="56">
        <v>2101010130</v>
      </c>
      <c r="D3602" s="56" t="s">
        <v>40</v>
      </c>
      <c r="E3602" s="56">
        <v>2101020140</v>
      </c>
      <c r="F3602" s="56">
        <v>5401010140</v>
      </c>
      <c r="G3602" s="56" t="s">
        <v>11413</v>
      </c>
      <c r="H3602" s="56">
        <v>400100</v>
      </c>
      <c r="I3602" s="56" t="s">
        <v>11414</v>
      </c>
      <c r="J3602" s="56" t="s">
        <v>791</v>
      </c>
      <c r="K3602" s="56" t="s">
        <v>792</v>
      </c>
      <c r="L3602" s="56" t="s">
        <v>7138</v>
      </c>
      <c r="M3602" s="73">
        <v>42339</v>
      </c>
      <c r="N3602" s="56"/>
      <c r="O3602" s="56"/>
      <c r="P3602" s="56" t="s">
        <v>295</v>
      </c>
      <c r="Q3602" s="56"/>
      <c r="R3602" s="56" t="s">
        <v>70</v>
      </c>
      <c r="S3602" s="56" t="s">
        <v>11659</v>
      </c>
      <c r="T3602" s="56" t="s">
        <v>7140</v>
      </c>
      <c r="U3602" s="57">
        <v>3066116</v>
      </c>
      <c r="V3602" s="57">
        <v>-1727566.71</v>
      </c>
      <c r="W3602" s="57">
        <v>1338549.29</v>
      </c>
      <c r="X3602" s="57">
        <v>0</v>
      </c>
      <c r="Y3602" s="73">
        <v>41400</v>
      </c>
      <c r="Z3602" s="57">
        <v>-227905.2</v>
      </c>
      <c r="AA3602" s="57">
        <v>0</v>
      </c>
      <c r="AB3602" s="57">
        <v>1110644.0900000001</v>
      </c>
      <c r="AC3602" s="57">
        <v>0</v>
      </c>
      <c r="AD3602" s="56" t="s">
        <v>9255</v>
      </c>
      <c r="AE3602" s="57">
        <v>0</v>
      </c>
      <c r="AF3602" s="57">
        <v>0</v>
      </c>
      <c r="AG3602" s="57">
        <v>0</v>
      </c>
      <c r="AI3602"/>
      <c r="AJ3602"/>
    </row>
    <row r="3603" spans="1:36">
      <c r="A3603" s="56" t="s">
        <v>54</v>
      </c>
      <c r="B3603" s="56" t="s">
        <v>11417</v>
      </c>
      <c r="C3603" s="56">
        <v>2101010130</v>
      </c>
      <c r="D3603" s="56" t="s">
        <v>40</v>
      </c>
      <c r="E3603" s="56">
        <v>2101020140</v>
      </c>
      <c r="F3603" s="56">
        <v>5401010140</v>
      </c>
      <c r="G3603" s="56" t="s">
        <v>11413</v>
      </c>
      <c r="H3603" s="56">
        <v>400100</v>
      </c>
      <c r="I3603" s="56" t="s">
        <v>11414</v>
      </c>
      <c r="J3603" s="56" t="s">
        <v>793</v>
      </c>
      <c r="K3603" s="56" t="s">
        <v>794</v>
      </c>
      <c r="L3603" s="56" t="s">
        <v>7138</v>
      </c>
      <c r="M3603" s="73">
        <v>42339</v>
      </c>
      <c r="N3603" s="56"/>
      <c r="O3603" s="56"/>
      <c r="P3603" s="56" t="s">
        <v>295</v>
      </c>
      <c r="Q3603" s="56"/>
      <c r="R3603" s="56" t="s">
        <v>70</v>
      </c>
      <c r="S3603" s="56" t="s">
        <v>11659</v>
      </c>
      <c r="T3603" s="56" t="s">
        <v>7140</v>
      </c>
      <c r="U3603" s="57">
        <v>2943474</v>
      </c>
      <c r="V3603" s="57">
        <v>-1658465.54</v>
      </c>
      <c r="W3603" s="57">
        <v>1285008.46</v>
      </c>
      <c r="X3603" s="57">
        <v>0</v>
      </c>
      <c r="Y3603" s="73">
        <v>41400</v>
      </c>
      <c r="Z3603" s="57">
        <v>-218789.18</v>
      </c>
      <c r="AA3603" s="57">
        <v>0</v>
      </c>
      <c r="AB3603" s="57">
        <v>1066219.28</v>
      </c>
      <c r="AC3603" s="57">
        <v>0</v>
      </c>
      <c r="AD3603" s="56" t="s">
        <v>9255</v>
      </c>
      <c r="AE3603" s="57">
        <v>0</v>
      </c>
      <c r="AF3603" s="57">
        <v>0</v>
      </c>
      <c r="AG3603" s="57">
        <v>0</v>
      </c>
      <c r="AI3603"/>
      <c r="AJ3603"/>
    </row>
    <row r="3604" spans="1:36">
      <c r="A3604" s="56" t="s">
        <v>54</v>
      </c>
      <c r="B3604" s="56" t="s">
        <v>11417</v>
      </c>
      <c r="C3604" s="56">
        <v>2101010130</v>
      </c>
      <c r="D3604" s="56" t="s">
        <v>40</v>
      </c>
      <c r="E3604" s="56">
        <v>2101020140</v>
      </c>
      <c r="F3604" s="56">
        <v>5401010140</v>
      </c>
      <c r="G3604" s="56" t="s">
        <v>11413</v>
      </c>
      <c r="H3604" s="56">
        <v>400100</v>
      </c>
      <c r="I3604" s="56" t="s">
        <v>11414</v>
      </c>
      <c r="J3604" s="56" t="s">
        <v>821</v>
      </c>
      <c r="K3604" s="56" t="s">
        <v>822</v>
      </c>
      <c r="L3604" s="56" t="s">
        <v>7138</v>
      </c>
      <c r="M3604" s="73">
        <v>42339</v>
      </c>
      <c r="N3604" s="56"/>
      <c r="O3604" s="56"/>
      <c r="P3604" s="56" t="s">
        <v>295</v>
      </c>
      <c r="Q3604" s="56"/>
      <c r="R3604" s="56" t="s">
        <v>70</v>
      </c>
      <c r="S3604" s="56" t="s">
        <v>11659</v>
      </c>
      <c r="T3604" s="56" t="s">
        <v>7140</v>
      </c>
      <c r="U3604" s="57">
        <v>737625</v>
      </c>
      <c r="V3604" s="57">
        <v>-417439.55</v>
      </c>
      <c r="W3604" s="57">
        <v>320185.45</v>
      </c>
      <c r="X3604" s="57">
        <v>0</v>
      </c>
      <c r="Y3604" s="73">
        <v>41400</v>
      </c>
      <c r="Z3604" s="57">
        <v>-54475.3</v>
      </c>
      <c r="AA3604" s="57">
        <v>0</v>
      </c>
      <c r="AB3604" s="57">
        <v>265710.15000000002</v>
      </c>
      <c r="AC3604" s="57">
        <v>0</v>
      </c>
      <c r="AD3604" s="56" t="s">
        <v>9255</v>
      </c>
      <c r="AE3604" s="57">
        <v>0</v>
      </c>
      <c r="AF3604" s="57">
        <v>0</v>
      </c>
      <c r="AG3604" s="57">
        <v>0</v>
      </c>
      <c r="AI3604"/>
      <c r="AJ3604"/>
    </row>
    <row r="3605" spans="1:36">
      <c r="A3605" s="56" t="s">
        <v>54</v>
      </c>
      <c r="B3605" s="56" t="s">
        <v>11417</v>
      </c>
      <c r="C3605" s="56">
        <v>2101010130</v>
      </c>
      <c r="D3605" s="56" t="s">
        <v>40</v>
      </c>
      <c r="E3605" s="56">
        <v>2101020140</v>
      </c>
      <c r="F3605" s="56">
        <v>5401010140</v>
      </c>
      <c r="G3605" s="56" t="s">
        <v>11413</v>
      </c>
      <c r="H3605" s="56">
        <v>400100</v>
      </c>
      <c r="I3605" s="56" t="s">
        <v>11414</v>
      </c>
      <c r="J3605" s="56" t="s">
        <v>835</v>
      </c>
      <c r="K3605" s="56" t="s">
        <v>836</v>
      </c>
      <c r="L3605" s="56" t="s">
        <v>7138</v>
      </c>
      <c r="M3605" s="73">
        <v>42369</v>
      </c>
      <c r="N3605" s="56"/>
      <c r="O3605" s="56"/>
      <c r="P3605" s="56" t="s">
        <v>295</v>
      </c>
      <c r="Q3605" s="56"/>
      <c r="R3605" s="56" t="s">
        <v>70</v>
      </c>
      <c r="S3605" s="56" t="s">
        <v>11659</v>
      </c>
      <c r="T3605" s="56" t="s">
        <v>7140</v>
      </c>
      <c r="U3605" s="57">
        <v>600327</v>
      </c>
      <c r="V3605" s="57">
        <v>-294752.78999999998</v>
      </c>
      <c r="W3605" s="57">
        <v>305574.21000000002</v>
      </c>
      <c r="X3605" s="57">
        <v>0</v>
      </c>
      <c r="Y3605" s="73">
        <v>42307</v>
      </c>
      <c r="Z3605" s="57">
        <v>-55078.59</v>
      </c>
      <c r="AA3605" s="57">
        <v>0</v>
      </c>
      <c r="AB3605" s="57">
        <v>250495.62</v>
      </c>
      <c r="AC3605" s="57">
        <v>0</v>
      </c>
      <c r="AD3605" s="56" t="s">
        <v>9255</v>
      </c>
      <c r="AE3605" s="57">
        <v>0</v>
      </c>
      <c r="AF3605" s="57">
        <v>0</v>
      </c>
      <c r="AG3605" s="57">
        <v>0</v>
      </c>
      <c r="AI3605"/>
      <c r="AJ3605"/>
    </row>
    <row r="3606" spans="1:36">
      <c r="A3606" s="56" t="s">
        <v>54</v>
      </c>
      <c r="B3606" s="56" t="s">
        <v>11417</v>
      </c>
      <c r="C3606" s="56">
        <v>2101010130</v>
      </c>
      <c r="D3606" s="56" t="s">
        <v>40</v>
      </c>
      <c r="E3606" s="56">
        <v>2101020140</v>
      </c>
      <c r="F3606" s="56">
        <v>5401010140</v>
      </c>
      <c r="G3606" s="56" t="s">
        <v>11413</v>
      </c>
      <c r="H3606" s="56">
        <v>400100</v>
      </c>
      <c r="I3606" s="56" t="s">
        <v>11414</v>
      </c>
      <c r="J3606" s="56" t="s">
        <v>837</v>
      </c>
      <c r="K3606" s="56" t="s">
        <v>838</v>
      </c>
      <c r="L3606" s="56" t="s">
        <v>7138</v>
      </c>
      <c r="M3606" s="73">
        <v>42369</v>
      </c>
      <c r="N3606" s="56"/>
      <c r="O3606" s="56"/>
      <c r="P3606" s="56" t="s">
        <v>295</v>
      </c>
      <c r="Q3606" s="56"/>
      <c r="R3606" s="56" t="s">
        <v>70</v>
      </c>
      <c r="S3606" s="56" t="s">
        <v>11659</v>
      </c>
      <c r="T3606" s="56" t="s">
        <v>7140</v>
      </c>
      <c r="U3606" s="57">
        <v>221173</v>
      </c>
      <c r="V3606" s="57">
        <v>-108593.07</v>
      </c>
      <c r="W3606" s="57">
        <v>112579.93</v>
      </c>
      <c r="X3606" s="57">
        <v>0</v>
      </c>
      <c r="Y3606" s="73">
        <v>42307</v>
      </c>
      <c r="Z3606" s="57">
        <v>-20292.11</v>
      </c>
      <c r="AA3606" s="57">
        <v>0</v>
      </c>
      <c r="AB3606" s="57">
        <v>92287.82</v>
      </c>
      <c r="AC3606" s="57">
        <v>0</v>
      </c>
      <c r="AD3606" s="56" t="s">
        <v>9255</v>
      </c>
      <c r="AE3606" s="57">
        <v>0</v>
      </c>
      <c r="AF3606" s="57">
        <v>0</v>
      </c>
      <c r="AG3606" s="57">
        <v>0</v>
      </c>
      <c r="AI3606"/>
      <c r="AJ3606"/>
    </row>
    <row r="3607" spans="1:36">
      <c r="A3607" s="56" t="s">
        <v>54</v>
      </c>
      <c r="B3607" s="56" t="s">
        <v>11417</v>
      </c>
      <c r="C3607" s="56">
        <v>2101010130</v>
      </c>
      <c r="D3607" s="56" t="s">
        <v>40</v>
      </c>
      <c r="E3607" s="56">
        <v>2101020140</v>
      </c>
      <c r="F3607" s="56">
        <v>5401010140</v>
      </c>
      <c r="G3607" s="56" t="s">
        <v>11413</v>
      </c>
      <c r="H3607" s="56">
        <v>400100</v>
      </c>
      <c r="I3607" s="56" t="s">
        <v>11414</v>
      </c>
      <c r="J3607" s="56" t="s">
        <v>839</v>
      </c>
      <c r="K3607" s="56" t="s">
        <v>840</v>
      </c>
      <c r="L3607" s="56" t="s">
        <v>7138</v>
      </c>
      <c r="M3607" s="73">
        <v>42369</v>
      </c>
      <c r="N3607" s="56"/>
      <c r="O3607" s="56"/>
      <c r="P3607" s="56" t="s">
        <v>295</v>
      </c>
      <c r="Q3607" s="56"/>
      <c r="R3607" s="56" t="s">
        <v>70</v>
      </c>
      <c r="S3607" s="56" t="s">
        <v>11659</v>
      </c>
      <c r="T3607" s="56" t="s">
        <v>7140</v>
      </c>
      <c r="U3607" s="57">
        <v>244000</v>
      </c>
      <c r="V3607" s="57">
        <v>-119800.84</v>
      </c>
      <c r="W3607" s="57">
        <v>124199.16</v>
      </c>
      <c r="X3607" s="57">
        <v>0</v>
      </c>
      <c r="Y3607" s="73">
        <v>42307</v>
      </c>
      <c r="Z3607" s="57">
        <v>-22386.43</v>
      </c>
      <c r="AA3607" s="57">
        <v>0</v>
      </c>
      <c r="AB3607" s="57">
        <v>101812.73</v>
      </c>
      <c r="AC3607" s="57">
        <v>0</v>
      </c>
      <c r="AD3607" s="56" t="s">
        <v>9255</v>
      </c>
      <c r="AE3607" s="57">
        <v>0</v>
      </c>
      <c r="AF3607" s="57">
        <v>0</v>
      </c>
      <c r="AG3607" s="57">
        <v>0</v>
      </c>
      <c r="AI3607"/>
      <c r="AJ3607"/>
    </row>
    <row r="3608" spans="1:36">
      <c r="A3608" s="56" t="s">
        <v>54</v>
      </c>
      <c r="B3608" s="56" t="s">
        <v>11417</v>
      </c>
      <c r="C3608" s="56">
        <v>2101010130</v>
      </c>
      <c r="D3608" s="56" t="s">
        <v>40</v>
      </c>
      <c r="E3608" s="56">
        <v>2101020140</v>
      </c>
      <c r="F3608" s="56">
        <v>5401010140</v>
      </c>
      <c r="G3608" s="56" t="s">
        <v>11413</v>
      </c>
      <c r="H3608" s="56">
        <v>400100</v>
      </c>
      <c r="I3608" s="56" t="s">
        <v>11414</v>
      </c>
      <c r="J3608" s="56" t="s">
        <v>857</v>
      </c>
      <c r="K3608" s="56" t="s">
        <v>858</v>
      </c>
      <c r="L3608" s="56" t="s">
        <v>7138</v>
      </c>
      <c r="M3608" s="73">
        <v>42460</v>
      </c>
      <c r="N3608" s="56"/>
      <c r="O3608" s="56"/>
      <c r="P3608" s="56" t="s">
        <v>295</v>
      </c>
      <c r="Q3608" s="56"/>
      <c r="R3608" s="56" t="s">
        <v>70</v>
      </c>
      <c r="S3608" s="56" t="s">
        <v>11659</v>
      </c>
      <c r="T3608" s="56" t="s">
        <v>7140</v>
      </c>
      <c r="U3608" s="57">
        <v>267750</v>
      </c>
      <c r="V3608" s="57">
        <v>-123740.23</v>
      </c>
      <c r="W3608" s="57">
        <v>144009.76999999999</v>
      </c>
      <c r="X3608" s="57">
        <v>0</v>
      </c>
      <c r="Y3608" s="73">
        <v>42439</v>
      </c>
      <c r="Z3608" s="57">
        <v>-24197.360000000001</v>
      </c>
      <c r="AA3608" s="57">
        <v>0</v>
      </c>
      <c r="AB3608" s="57">
        <v>119812.41</v>
      </c>
      <c r="AC3608" s="57">
        <v>0</v>
      </c>
      <c r="AD3608" s="56" t="s">
        <v>9255</v>
      </c>
      <c r="AE3608" s="57">
        <v>0</v>
      </c>
      <c r="AF3608" s="57">
        <v>0</v>
      </c>
      <c r="AG3608" s="57">
        <v>0</v>
      </c>
      <c r="AI3608"/>
      <c r="AJ3608"/>
    </row>
    <row r="3609" spans="1:36">
      <c r="A3609" s="56" t="s">
        <v>54</v>
      </c>
      <c r="B3609" s="56" t="s">
        <v>11417</v>
      </c>
      <c r="C3609" s="56">
        <v>2101010130</v>
      </c>
      <c r="D3609" s="56" t="s">
        <v>40</v>
      </c>
      <c r="E3609" s="56">
        <v>2101020140</v>
      </c>
      <c r="F3609" s="56">
        <v>5401010140</v>
      </c>
      <c r="G3609" s="56" t="s">
        <v>11413</v>
      </c>
      <c r="H3609" s="56">
        <v>400100</v>
      </c>
      <c r="I3609" s="56" t="s">
        <v>11414</v>
      </c>
      <c r="J3609" s="56" t="s">
        <v>861</v>
      </c>
      <c r="K3609" s="56" t="s">
        <v>862</v>
      </c>
      <c r="L3609" s="56" t="s">
        <v>7138</v>
      </c>
      <c r="M3609" s="73">
        <v>42460</v>
      </c>
      <c r="N3609" s="56"/>
      <c r="O3609" s="56"/>
      <c r="P3609" s="56" t="s">
        <v>295</v>
      </c>
      <c r="Q3609" s="56"/>
      <c r="R3609" s="56" t="s">
        <v>70</v>
      </c>
      <c r="S3609" s="56" t="s">
        <v>11659</v>
      </c>
      <c r="T3609" s="56" t="s">
        <v>7140</v>
      </c>
      <c r="U3609" s="57">
        <v>225000</v>
      </c>
      <c r="V3609" s="57">
        <v>-105840</v>
      </c>
      <c r="W3609" s="57">
        <v>119160</v>
      </c>
      <c r="X3609" s="57">
        <v>0</v>
      </c>
      <c r="Y3609" s="73">
        <v>42401</v>
      </c>
      <c r="Z3609" s="57">
        <v>-20420.36</v>
      </c>
      <c r="AA3609" s="57">
        <v>0</v>
      </c>
      <c r="AB3609" s="57">
        <v>98739.64</v>
      </c>
      <c r="AC3609" s="57">
        <v>0</v>
      </c>
      <c r="AD3609" s="56" t="s">
        <v>9255</v>
      </c>
      <c r="AE3609" s="57">
        <v>0</v>
      </c>
      <c r="AF3609" s="57">
        <v>0</v>
      </c>
      <c r="AG3609" s="57">
        <v>0</v>
      </c>
      <c r="AI3609"/>
      <c r="AJ3609"/>
    </row>
    <row r="3610" spans="1:36">
      <c r="A3610" s="56" t="s">
        <v>54</v>
      </c>
      <c r="B3610" s="56" t="s">
        <v>11417</v>
      </c>
      <c r="C3610" s="56">
        <v>2101010130</v>
      </c>
      <c r="D3610" s="56" t="s">
        <v>40</v>
      </c>
      <c r="E3610" s="56">
        <v>2101020140</v>
      </c>
      <c r="F3610" s="56">
        <v>5401010140</v>
      </c>
      <c r="G3610" s="56" t="s">
        <v>11413</v>
      </c>
      <c r="H3610" s="56">
        <v>400100</v>
      </c>
      <c r="I3610" s="56" t="s">
        <v>11414</v>
      </c>
      <c r="J3610" s="56" t="s">
        <v>863</v>
      </c>
      <c r="K3610" s="56" t="s">
        <v>864</v>
      </c>
      <c r="L3610" s="56" t="s">
        <v>7138</v>
      </c>
      <c r="M3610" s="73">
        <v>42460</v>
      </c>
      <c r="N3610" s="56"/>
      <c r="O3610" s="56"/>
      <c r="P3610" s="56" t="s">
        <v>295</v>
      </c>
      <c r="Q3610" s="56"/>
      <c r="R3610" s="56" t="s">
        <v>70</v>
      </c>
      <c r="S3610" s="56" t="s">
        <v>11659</v>
      </c>
      <c r="T3610" s="56" t="s">
        <v>7140</v>
      </c>
      <c r="U3610" s="57">
        <v>337500</v>
      </c>
      <c r="V3610" s="57">
        <v>-158760</v>
      </c>
      <c r="W3610" s="57">
        <v>178740</v>
      </c>
      <c r="X3610" s="57">
        <v>0</v>
      </c>
      <c r="Y3610" s="73">
        <v>42401</v>
      </c>
      <c r="Z3610" s="57">
        <v>-30630.54</v>
      </c>
      <c r="AA3610" s="57">
        <v>0</v>
      </c>
      <c r="AB3610" s="57">
        <v>148109.46</v>
      </c>
      <c r="AC3610" s="57">
        <v>0</v>
      </c>
      <c r="AD3610" s="56" t="s">
        <v>9255</v>
      </c>
      <c r="AE3610" s="57">
        <v>0</v>
      </c>
      <c r="AF3610" s="57">
        <v>0</v>
      </c>
      <c r="AG3610" s="57">
        <v>0</v>
      </c>
      <c r="AI3610"/>
      <c r="AJ3610"/>
    </row>
    <row r="3611" spans="1:36">
      <c r="A3611" s="56" t="s">
        <v>54</v>
      </c>
      <c r="B3611" s="56" t="s">
        <v>11417</v>
      </c>
      <c r="C3611" s="56">
        <v>2101010130</v>
      </c>
      <c r="D3611" s="56" t="s">
        <v>40</v>
      </c>
      <c r="E3611" s="56">
        <v>2101020140</v>
      </c>
      <c r="F3611" s="56">
        <v>5401010140</v>
      </c>
      <c r="G3611" s="56" t="s">
        <v>11413</v>
      </c>
      <c r="H3611" s="56">
        <v>400100</v>
      </c>
      <c r="I3611" s="56" t="s">
        <v>11414</v>
      </c>
      <c r="J3611" s="56" t="s">
        <v>867</v>
      </c>
      <c r="K3611" s="56" t="s">
        <v>868</v>
      </c>
      <c r="L3611" s="56" t="s">
        <v>7138</v>
      </c>
      <c r="M3611" s="73">
        <v>42460</v>
      </c>
      <c r="N3611" s="56"/>
      <c r="O3611" s="56"/>
      <c r="P3611" s="56" t="s">
        <v>295</v>
      </c>
      <c r="Q3611" s="56"/>
      <c r="R3611" s="56" t="s">
        <v>70</v>
      </c>
      <c r="S3611" s="56" t="s">
        <v>11659</v>
      </c>
      <c r="T3611" s="56" t="s">
        <v>7140</v>
      </c>
      <c r="U3611" s="57">
        <v>90000</v>
      </c>
      <c r="V3611" s="57">
        <v>-41379.019999999997</v>
      </c>
      <c r="W3611" s="57">
        <v>48620.98</v>
      </c>
      <c r="X3611" s="57">
        <v>0</v>
      </c>
      <c r="Y3611" s="73">
        <v>42450</v>
      </c>
      <c r="Z3611" s="57">
        <v>-8123.71</v>
      </c>
      <c r="AA3611" s="57">
        <v>0</v>
      </c>
      <c r="AB3611" s="57">
        <v>40497.269999999997</v>
      </c>
      <c r="AC3611" s="57">
        <v>0</v>
      </c>
      <c r="AD3611" s="56" t="s">
        <v>9255</v>
      </c>
      <c r="AE3611" s="57">
        <v>0</v>
      </c>
      <c r="AF3611" s="57">
        <v>0</v>
      </c>
      <c r="AG3611" s="57">
        <v>0</v>
      </c>
      <c r="AI3611"/>
      <c r="AJ3611"/>
    </row>
    <row r="3612" spans="1:36">
      <c r="A3612" s="56" t="s">
        <v>54</v>
      </c>
      <c r="B3612" s="56" t="s">
        <v>11417</v>
      </c>
      <c r="C3612" s="56">
        <v>2101010130</v>
      </c>
      <c r="D3612" s="56" t="s">
        <v>40</v>
      </c>
      <c r="E3612" s="56">
        <v>2101020140</v>
      </c>
      <c r="F3612" s="56">
        <v>5401010140</v>
      </c>
      <c r="G3612" s="56" t="s">
        <v>11413</v>
      </c>
      <c r="H3612" s="56">
        <v>400100</v>
      </c>
      <c r="I3612" s="56" t="s">
        <v>11414</v>
      </c>
      <c r="J3612" s="56" t="s">
        <v>886</v>
      </c>
      <c r="K3612" s="56" t="s">
        <v>887</v>
      </c>
      <c r="L3612" s="56" t="s">
        <v>7138</v>
      </c>
      <c r="M3612" s="73">
        <v>42460</v>
      </c>
      <c r="N3612" s="56"/>
      <c r="O3612" s="56"/>
      <c r="P3612" s="56" t="s">
        <v>295</v>
      </c>
      <c r="Q3612" s="56"/>
      <c r="R3612" s="56" t="s">
        <v>70</v>
      </c>
      <c r="S3612" s="56" t="s">
        <v>11659</v>
      </c>
      <c r="T3612" s="56" t="s">
        <v>7140</v>
      </c>
      <c r="U3612" s="57">
        <v>2350227.17</v>
      </c>
      <c r="V3612" s="57">
        <v>-1107593.6599999999</v>
      </c>
      <c r="W3612" s="57">
        <v>1242633.51</v>
      </c>
      <c r="X3612" s="57">
        <v>0</v>
      </c>
      <c r="Y3612" s="73">
        <v>42397</v>
      </c>
      <c r="Z3612" s="57">
        <v>-213396.25</v>
      </c>
      <c r="AA3612" s="57">
        <v>0</v>
      </c>
      <c r="AB3612" s="57">
        <v>1029237.26</v>
      </c>
      <c r="AC3612" s="57">
        <v>0</v>
      </c>
      <c r="AD3612" s="56" t="s">
        <v>9255</v>
      </c>
      <c r="AE3612" s="57">
        <v>0</v>
      </c>
      <c r="AF3612" s="57">
        <v>0</v>
      </c>
      <c r="AG3612" s="57">
        <v>0</v>
      </c>
      <c r="AI3612"/>
      <c r="AJ3612"/>
    </row>
    <row r="3613" spans="1:36">
      <c r="A3613" s="56" t="s">
        <v>54</v>
      </c>
      <c r="B3613" s="56" t="s">
        <v>11417</v>
      </c>
      <c r="C3613" s="56">
        <v>2101010130</v>
      </c>
      <c r="D3613" s="56" t="s">
        <v>40</v>
      </c>
      <c r="E3613" s="56">
        <v>2101020140</v>
      </c>
      <c r="F3613" s="56">
        <v>5401010140</v>
      </c>
      <c r="G3613" s="56" t="s">
        <v>11413</v>
      </c>
      <c r="H3613" s="56">
        <v>400100</v>
      </c>
      <c r="I3613" s="56" t="s">
        <v>11414</v>
      </c>
      <c r="J3613" s="56" t="s">
        <v>902</v>
      </c>
      <c r="K3613" s="56" t="s">
        <v>903</v>
      </c>
      <c r="L3613" s="56" t="s">
        <v>7138</v>
      </c>
      <c r="M3613" s="73">
        <v>42527</v>
      </c>
      <c r="N3613" s="56"/>
      <c r="O3613" s="56"/>
      <c r="P3613" s="56" t="s">
        <v>295</v>
      </c>
      <c r="Q3613" s="56"/>
      <c r="R3613" s="56" t="s">
        <v>70</v>
      </c>
      <c r="S3613" s="56" t="s">
        <v>11659</v>
      </c>
      <c r="T3613" s="56" t="s">
        <v>7140</v>
      </c>
      <c r="U3613" s="57">
        <v>61875</v>
      </c>
      <c r="V3613" s="57">
        <v>-27421.02</v>
      </c>
      <c r="W3613" s="57">
        <v>34453.980000000003</v>
      </c>
      <c r="X3613" s="57">
        <v>0</v>
      </c>
      <c r="Y3613" s="73">
        <v>42527</v>
      </c>
      <c r="Z3613" s="57">
        <v>-5539.04</v>
      </c>
      <c r="AA3613" s="57">
        <v>0</v>
      </c>
      <c r="AB3613" s="57">
        <v>28914.94</v>
      </c>
      <c r="AC3613" s="57">
        <v>0</v>
      </c>
      <c r="AD3613" s="56" t="s">
        <v>9255</v>
      </c>
      <c r="AE3613" s="57">
        <v>0</v>
      </c>
      <c r="AF3613" s="57">
        <v>0</v>
      </c>
      <c r="AG3613" s="57">
        <v>0</v>
      </c>
      <c r="AI3613"/>
      <c r="AJ3613"/>
    </row>
    <row r="3614" spans="1:36">
      <c r="A3614" s="56" t="s">
        <v>54</v>
      </c>
      <c r="B3614" s="56" t="s">
        <v>11417</v>
      </c>
      <c r="C3614" s="56">
        <v>2101010130</v>
      </c>
      <c r="D3614" s="56" t="s">
        <v>40</v>
      </c>
      <c r="E3614" s="56">
        <v>2101020140</v>
      </c>
      <c r="F3614" s="56">
        <v>5401010140</v>
      </c>
      <c r="G3614" s="56" t="s">
        <v>11413</v>
      </c>
      <c r="H3614" s="56">
        <v>400100</v>
      </c>
      <c r="I3614" s="56" t="s">
        <v>11414</v>
      </c>
      <c r="J3614" s="56" t="s">
        <v>922</v>
      </c>
      <c r="K3614" s="56" t="s">
        <v>923</v>
      </c>
      <c r="L3614" s="56" t="s">
        <v>7138</v>
      </c>
      <c r="M3614" s="73">
        <v>42551</v>
      </c>
      <c r="N3614" s="56"/>
      <c r="O3614" s="56"/>
      <c r="P3614" s="56" t="s">
        <v>295</v>
      </c>
      <c r="Q3614" s="56"/>
      <c r="R3614" s="56" t="s">
        <v>70</v>
      </c>
      <c r="S3614" s="56" t="s">
        <v>11659</v>
      </c>
      <c r="T3614" s="56" t="s">
        <v>7140</v>
      </c>
      <c r="U3614" s="57">
        <v>299250</v>
      </c>
      <c r="V3614" s="57">
        <v>-136873.63</v>
      </c>
      <c r="W3614" s="57">
        <v>162376.37</v>
      </c>
      <c r="X3614" s="57">
        <v>0</v>
      </c>
      <c r="Y3614" s="73">
        <v>42461</v>
      </c>
      <c r="Z3614" s="57">
        <v>-26978.76</v>
      </c>
      <c r="AA3614" s="57">
        <v>0</v>
      </c>
      <c r="AB3614" s="57">
        <v>135397.60999999999</v>
      </c>
      <c r="AC3614" s="57">
        <v>0</v>
      </c>
      <c r="AD3614" s="56" t="s">
        <v>9255</v>
      </c>
      <c r="AE3614" s="57">
        <v>0</v>
      </c>
      <c r="AF3614" s="57">
        <v>0</v>
      </c>
      <c r="AG3614" s="57">
        <v>0</v>
      </c>
      <c r="AI3614"/>
      <c r="AJ3614"/>
    </row>
    <row r="3615" spans="1:36">
      <c r="A3615" s="56" t="s">
        <v>54</v>
      </c>
      <c r="B3615" s="56" t="s">
        <v>11417</v>
      </c>
      <c r="C3615" s="56">
        <v>2101010130</v>
      </c>
      <c r="D3615" s="56" t="s">
        <v>40</v>
      </c>
      <c r="E3615" s="56">
        <v>2101020140</v>
      </c>
      <c r="F3615" s="56">
        <v>5401010140</v>
      </c>
      <c r="G3615" s="56" t="s">
        <v>11413</v>
      </c>
      <c r="H3615" s="56">
        <v>400100</v>
      </c>
      <c r="I3615" s="56" t="s">
        <v>11414</v>
      </c>
      <c r="J3615" s="56" t="s">
        <v>924</v>
      </c>
      <c r="K3615" s="56" t="s">
        <v>925</v>
      </c>
      <c r="L3615" s="56" t="s">
        <v>7138</v>
      </c>
      <c r="M3615" s="73">
        <v>42551</v>
      </c>
      <c r="N3615" s="56"/>
      <c r="O3615" s="56"/>
      <c r="P3615" s="56" t="s">
        <v>295</v>
      </c>
      <c r="Q3615" s="56"/>
      <c r="R3615" s="56" t="s">
        <v>70</v>
      </c>
      <c r="S3615" s="56" t="s">
        <v>11659</v>
      </c>
      <c r="T3615" s="56" t="s">
        <v>7140</v>
      </c>
      <c r="U3615" s="57">
        <v>177188</v>
      </c>
      <c r="V3615" s="57">
        <v>-81043.83</v>
      </c>
      <c r="W3615" s="57">
        <v>96144.17</v>
      </c>
      <c r="X3615" s="57">
        <v>0</v>
      </c>
      <c r="Y3615" s="73">
        <v>42461</v>
      </c>
      <c r="Z3615" s="57">
        <v>-15974.31</v>
      </c>
      <c r="AA3615" s="57">
        <v>0</v>
      </c>
      <c r="AB3615" s="57">
        <v>80169.86</v>
      </c>
      <c r="AC3615" s="57">
        <v>0</v>
      </c>
      <c r="AD3615" s="56" t="s">
        <v>9255</v>
      </c>
      <c r="AE3615" s="57">
        <v>0</v>
      </c>
      <c r="AF3615" s="57">
        <v>0</v>
      </c>
      <c r="AG3615" s="57">
        <v>0</v>
      </c>
      <c r="AI3615"/>
      <c r="AJ3615"/>
    </row>
    <row r="3616" spans="1:36">
      <c r="A3616" s="56" t="s">
        <v>54</v>
      </c>
      <c r="B3616" s="56" t="s">
        <v>11417</v>
      </c>
      <c r="C3616" s="56">
        <v>2101010130</v>
      </c>
      <c r="D3616" s="56" t="s">
        <v>40</v>
      </c>
      <c r="E3616" s="56">
        <v>2101020140</v>
      </c>
      <c r="F3616" s="56">
        <v>5401010140</v>
      </c>
      <c r="G3616" s="56" t="s">
        <v>11413</v>
      </c>
      <c r="H3616" s="56">
        <v>400100</v>
      </c>
      <c r="I3616" s="56" t="s">
        <v>11414</v>
      </c>
      <c r="J3616" s="56" t="s">
        <v>948</v>
      </c>
      <c r="K3616" s="56" t="s">
        <v>949</v>
      </c>
      <c r="L3616" s="56" t="s">
        <v>7138</v>
      </c>
      <c r="M3616" s="73">
        <v>42552</v>
      </c>
      <c r="N3616" s="56"/>
      <c r="O3616" s="56"/>
      <c r="P3616" s="56" t="s">
        <v>295</v>
      </c>
      <c r="Q3616" s="56"/>
      <c r="R3616" s="56" t="s">
        <v>70</v>
      </c>
      <c r="S3616" s="56" t="s">
        <v>11659</v>
      </c>
      <c r="T3616" s="56" t="s">
        <v>7140</v>
      </c>
      <c r="U3616" s="57">
        <v>658125</v>
      </c>
      <c r="V3616" s="57">
        <v>-288133.43</v>
      </c>
      <c r="W3616" s="57">
        <v>369991.57</v>
      </c>
      <c r="X3616" s="57">
        <v>0</v>
      </c>
      <c r="Y3616" s="73">
        <v>42552</v>
      </c>
      <c r="Z3616" s="57">
        <v>-58761.22</v>
      </c>
      <c r="AA3616" s="57">
        <v>0</v>
      </c>
      <c r="AB3616" s="57">
        <v>311230.34999999998</v>
      </c>
      <c r="AC3616" s="57">
        <v>0</v>
      </c>
      <c r="AD3616" s="56" t="s">
        <v>9255</v>
      </c>
      <c r="AE3616" s="57">
        <v>0</v>
      </c>
      <c r="AF3616" s="57">
        <v>0</v>
      </c>
      <c r="AG3616" s="57">
        <v>0</v>
      </c>
      <c r="AI3616"/>
      <c r="AJ3616"/>
    </row>
    <row r="3617" spans="1:36">
      <c r="A3617" s="56" t="s">
        <v>54</v>
      </c>
      <c r="B3617" s="56" t="s">
        <v>11417</v>
      </c>
      <c r="C3617" s="56">
        <v>2101010130</v>
      </c>
      <c r="D3617" s="56" t="s">
        <v>40</v>
      </c>
      <c r="E3617" s="56">
        <v>2101020140</v>
      </c>
      <c r="F3617" s="56">
        <v>5401010140</v>
      </c>
      <c r="G3617" s="56" t="s">
        <v>11413</v>
      </c>
      <c r="H3617" s="56">
        <v>400100</v>
      </c>
      <c r="I3617" s="56" t="s">
        <v>11414</v>
      </c>
      <c r="J3617" s="56" t="s">
        <v>978</v>
      </c>
      <c r="K3617" s="56" t="s">
        <v>979</v>
      </c>
      <c r="L3617" s="56" t="s">
        <v>7138</v>
      </c>
      <c r="M3617" s="73">
        <v>42537</v>
      </c>
      <c r="N3617" s="56"/>
      <c r="O3617" s="56"/>
      <c r="P3617" s="56" t="s">
        <v>295</v>
      </c>
      <c r="Q3617" s="56"/>
      <c r="R3617" s="56" t="s">
        <v>70</v>
      </c>
      <c r="S3617" s="56" t="s">
        <v>11659</v>
      </c>
      <c r="T3617" s="56" t="s">
        <v>7140</v>
      </c>
      <c r="U3617" s="57">
        <v>50008</v>
      </c>
      <c r="V3617" s="57">
        <v>-22054.67</v>
      </c>
      <c r="W3617" s="57">
        <v>27953.33</v>
      </c>
      <c r="X3617" s="57">
        <v>0</v>
      </c>
      <c r="Y3617" s="73">
        <v>42537</v>
      </c>
      <c r="Z3617" s="57">
        <v>-4472</v>
      </c>
      <c r="AA3617" s="57">
        <v>0</v>
      </c>
      <c r="AB3617" s="57">
        <v>23481.33</v>
      </c>
      <c r="AC3617" s="57">
        <v>0</v>
      </c>
      <c r="AD3617" s="56" t="s">
        <v>9255</v>
      </c>
      <c r="AE3617" s="57">
        <v>0</v>
      </c>
      <c r="AF3617" s="57">
        <v>0</v>
      </c>
      <c r="AG3617" s="57">
        <v>0</v>
      </c>
      <c r="AI3617"/>
      <c r="AJ3617"/>
    </row>
    <row r="3618" spans="1:36">
      <c r="A3618" s="56" t="s">
        <v>54</v>
      </c>
      <c r="B3618" s="56" t="s">
        <v>11417</v>
      </c>
      <c r="C3618" s="56">
        <v>2101010130</v>
      </c>
      <c r="D3618" s="56" t="s">
        <v>40</v>
      </c>
      <c r="E3618" s="56">
        <v>2101020140</v>
      </c>
      <c r="F3618" s="56">
        <v>5401010140</v>
      </c>
      <c r="G3618" s="56" t="s">
        <v>11413</v>
      </c>
      <c r="H3618" s="56">
        <v>400100</v>
      </c>
      <c r="I3618" s="56" t="s">
        <v>11414</v>
      </c>
      <c r="J3618" s="56" t="s">
        <v>984</v>
      </c>
      <c r="K3618" s="56" t="s">
        <v>985</v>
      </c>
      <c r="L3618" s="56" t="s">
        <v>7138</v>
      </c>
      <c r="M3618" s="73">
        <v>42695</v>
      </c>
      <c r="N3618" s="56"/>
      <c r="O3618" s="56"/>
      <c r="P3618" s="56" t="s">
        <v>295</v>
      </c>
      <c r="Q3618" s="56"/>
      <c r="R3618" s="56" t="s">
        <v>70</v>
      </c>
      <c r="S3618" s="56" t="s">
        <v>11659</v>
      </c>
      <c r="T3618" s="56" t="s">
        <v>7140</v>
      </c>
      <c r="U3618" s="57">
        <v>163440</v>
      </c>
      <c r="V3618" s="57">
        <v>-66591.81</v>
      </c>
      <c r="W3618" s="57">
        <v>96848.19</v>
      </c>
      <c r="X3618" s="57">
        <v>0</v>
      </c>
      <c r="Y3618" s="73">
        <v>42695</v>
      </c>
      <c r="Z3618" s="57">
        <v>-14384.58</v>
      </c>
      <c r="AA3618" s="57">
        <v>0</v>
      </c>
      <c r="AB3618" s="57">
        <v>82463.61</v>
      </c>
      <c r="AC3618" s="57">
        <v>0</v>
      </c>
      <c r="AD3618" s="56" t="s">
        <v>9255</v>
      </c>
      <c r="AE3618" s="57">
        <v>0</v>
      </c>
      <c r="AF3618" s="57">
        <v>0</v>
      </c>
      <c r="AG3618" s="57">
        <v>0</v>
      </c>
      <c r="AI3618"/>
      <c r="AJ3618"/>
    </row>
    <row r="3619" spans="1:36">
      <c r="A3619" s="56" t="s">
        <v>54</v>
      </c>
      <c r="B3619" s="56" t="s">
        <v>11417</v>
      </c>
      <c r="C3619" s="56">
        <v>2101010130</v>
      </c>
      <c r="D3619" s="56" t="s">
        <v>40</v>
      </c>
      <c r="E3619" s="56">
        <v>2101020140</v>
      </c>
      <c r="F3619" s="56">
        <v>5401010140</v>
      </c>
      <c r="G3619" s="56" t="s">
        <v>11413</v>
      </c>
      <c r="H3619" s="56">
        <v>400100</v>
      </c>
      <c r="I3619" s="56" t="s">
        <v>11414</v>
      </c>
      <c r="J3619" s="56" t="s">
        <v>998</v>
      </c>
      <c r="K3619" s="56" t="s">
        <v>999</v>
      </c>
      <c r="L3619" s="56" t="s">
        <v>7138</v>
      </c>
      <c r="M3619" s="73">
        <v>43069</v>
      </c>
      <c r="N3619" s="56"/>
      <c r="O3619" s="56"/>
      <c r="P3619" s="56" t="s">
        <v>295</v>
      </c>
      <c r="Q3619" s="56"/>
      <c r="R3619" s="56" t="s">
        <v>70</v>
      </c>
      <c r="S3619" s="56" t="s">
        <v>11659</v>
      </c>
      <c r="T3619" s="56" t="s">
        <v>7140</v>
      </c>
      <c r="U3619" s="57">
        <v>383616</v>
      </c>
      <c r="V3619" s="57">
        <v>-125405.65</v>
      </c>
      <c r="W3619" s="57">
        <v>258210.35</v>
      </c>
      <c r="X3619" s="57">
        <v>0</v>
      </c>
      <c r="Y3619" s="73">
        <v>43030</v>
      </c>
      <c r="Z3619" s="57">
        <v>-33348.32</v>
      </c>
      <c r="AA3619" s="57">
        <v>0</v>
      </c>
      <c r="AB3619" s="57">
        <v>224862.03</v>
      </c>
      <c r="AC3619" s="57">
        <v>0</v>
      </c>
      <c r="AD3619" s="56" t="s">
        <v>9255</v>
      </c>
      <c r="AE3619" s="57">
        <v>0</v>
      </c>
      <c r="AF3619" s="57">
        <v>0</v>
      </c>
      <c r="AG3619" s="57">
        <v>0</v>
      </c>
      <c r="AI3619"/>
      <c r="AJ3619"/>
    </row>
    <row r="3620" spans="1:36">
      <c r="A3620" s="56" t="s">
        <v>54</v>
      </c>
      <c r="B3620" s="56" t="s">
        <v>11417</v>
      </c>
      <c r="C3620" s="56">
        <v>2101010130</v>
      </c>
      <c r="D3620" s="56" t="s">
        <v>40</v>
      </c>
      <c r="E3620" s="56">
        <v>2101020140</v>
      </c>
      <c r="F3620" s="56">
        <v>5401010140</v>
      </c>
      <c r="G3620" s="56" t="s">
        <v>11413</v>
      </c>
      <c r="H3620" s="56">
        <v>400100</v>
      </c>
      <c r="I3620" s="56" t="s">
        <v>11414</v>
      </c>
      <c r="J3620" s="56" t="s">
        <v>1000</v>
      </c>
      <c r="K3620" s="56" t="s">
        <v>1001</v>
      </c>
      <c r="L3620" s="56" t="s">
        <v>7138</v>
      </c>
      <c r="M3620" s="73">
        <v>43069</v>
      </c>
      <c r="N3620" s="56"/>
      <c r="O3620" s="56"/>
      <c r="P3620" s="56" t="s">
        <v>295</v>
      </c>
      <c r="Q3620" s="56"/>
      <c r="R3620" s="56" t="s">
        <v>70</v>
      </c>
      <c r="S3620" s="56" t="s">
        <v>11659</v>
      </c>
      <c r="T3620" s="56" t="s">
        <v>7140</v>
      </c>
      <c r="U3620" s="57">
        <v>231782</v>
      </c>
      <c r="V3620" s="57">
        <v>-75770.490000000005</v>
      </c>
      <c r="W3620" s="57">
        <v>156011.51</v>
      </c>
      <c r="X3620" s="57">
        <v>0</v>
      </c>
      <c r="Y3620" s="73">
        <v>43030</v>
      </c>
      <c r="Z3620" s="57">
        <v>-20149.16</v>
      </c>
      <c r="AA3620" s="57">
        <v>0</v>
      </c>
      <c r="AB3620" s="57">
        <v>135862.35</v>
      </c>
      <c r="AC3620" s="57">
        <v>0</v>
      </c>
      <c r="AD3620" s="56" t="s">
        <v>9255</v>
      </c>
      <c r="AE3620" s="57">
        <v>0</v>
      </c>
      <c r="AF3620" s="57">
        <v>0</v>
      </c>
      <c r="AG3620" s="57">
        <v>0</v>
      </c>
      <c r="AI3620"/>
      <c r="AJ3620"/>
    </row>
    <row r="3621" spans="1:36">
      <c r="A3621" s="56" t="s">
        <v>54</v>
      </c>
      <c r="B3621" s="56" t="s">
        <v>11417</v>
      </c>
      <c r="C3621" s="56">
        <v>2101010130</v>
      </c>
      <c r="D3621" s="56" t="s">
        <v>40</v>
      </c>
      <c r="E3621" s="56">
        <v>2101020140</v>
      </c>
      <c r="F3621" s="56">
        <v>5401010140</v>
      </c>
      <c r="G3621" s="56" t="s">
        <v>11413</v>
      </c>
      <c r="H3621" s="56">
        <v>400100</v>
      </c>
      <c r="I3621" s="56" t="s">
        <v>11414</v>
      </c>
      <c r="J3621" s="56" t="s">
        <v>1026</v>
      </c>
      <c r="K3621" s="56" t="s">
        <v>1027</v>
      </c>
      <c r="L3621" s="56" t="s">
        <v>7138</v>
      </c>
      <c r="M3621" s="73">
        <v>43555</v>
      </c>
      <c r="N3621" s="56"/>
      <c r="O3621" s="56"/>
      <c r="P3621" s="56" t="s">
        <v>295</v>
      </c>
      <c r="Q3621" s="56"/>
      <c r="R3621" s="56" t="s">
        <v>70</v>
      </c>
      <c r="S3621" s="56" t="s">
        <v>11659</v>
      </c>
      <c r="T3621" s="56" t="s">
        <v>7140</v>
      </c>
      <c r="U3621" s="57">
        <v>59031.71</v>
      </c>
      <c r="V3621" s="57">
        <v>-13013.66</v>
      </c>
      <c r="W3621" s="57">
        <v>46018.05</v>
      </c>
      <c r="X3621" s="57">
        <v>0</v>
      </c>
      <c r="Y3621" s="73">
        <v>43439</v>
      </c>
      <c r="Z3621" s="57">
        <v>-5131.72</v>
      </c>
      <c r="AA3621" s="57">
        <v>0</v>
      </c>
      <c r="AB3621" s="57">
        <v>40886.33</v>
      </c>
      <c r="AC3621" s="57">
        <v>0</v>
      </c>
      <c r="AD3621" s="56" t="s">
        <v>9255</v>
      </c>
      <c r="AE3621" s="57">
        <v>0</v>
      </c>
      <c r="AF3621" s="57">
        <v>0</v>
      </c>
      <c r="AG3621" s="57">
        <v>0</v>
      </c>
      <c r="AI3621"/>
      <c r="AJ3621"/>
    </row>
    <row r="3622" spans="1:36">
      <c r="A3622" s="56" t="s">
        <v>54</v>
      </c>
      <c r="B3622" s="56" t="s">
        <v>11417</v>
      </c>
      <c r="C3622" s="56">
        <v>2101010130</v>
      </c>
      <c r="D3622" s="56" t="s">
        <v>40</v>
      </c>
      <c r="E3622" s="56">
        <v>2101020140</v>
      </c>
      <c r="F3622" s="56">
        <v>5401010140</v>
      </c>
      <c r="G3622" s="56" t="s">
        <v>11413</v>
      </c>
      <c r="H3622" s="56">
        <v>400100</v>
      </c>
      <c r="I3622" s="56" t="s">
        <v>11414</v>
      </c>
      <c r="J3622" s="56" t="s">
        <v>1030</v>
      </c>
      <c r="K3622" s="56" t="s">
        <v>1031</v>
      </c>
      <c r="L3622" s="56" t="s">
        <v>7138</v>
      </c>
      <c r="M3622" s="73">
        <v>43555</v>
      </c>
      <c r="N3622" s="56"/>
      <c r="O3622" s="56"/>
      <c r="P3622" s="56" t="s">
        <v>295</v>
      </c>
      <c r="Q3622" s="56"/>
      <c r="R3622" s="56" t="s">
        <v>70</v>
      </c>
      <c r="S3622" s="56" t="s">
        <v>11659</v>
      </c>
      <c r="T3622" s="56" t="s">
        <v>7140</v>
      </c>
      <c r="U3622" s="57">
        <v>118063.43</v>
      </c>
      <c r="V3622" s="57">
        <v>-26027.33</v>
      </c>
      <c r="W3622" s="57">
        <v>92036.1</v>
      </c>
      <c r="X3622" s="57">
        <v>0</v>
      </c>
      <c r="Y3622" s="73">
        <v>43439</v>
      </c>
      <c r="Z3622" s="57">
        <v>-10263.43</v>
      </c>
      <c r="AA3622" s="57">
        <v>0</v>
      </c>
      <c r="AB3622" s="57">
        <v>81772.67</v>
      </c>
      <c r="AC3622" s="57">
        <v>0</v>
      </c>
      <c r="AD3622" s="56" t="s">
        <v>9255</v>
      </c>
      <c r="AE3622" s="57">
        <v>0</v>
      </c>
      <c r="AF3622" s="57">
        <v>0</v>
      </c>
      <c r="AG3622" s="57">
        <v>0</v>
      </c>
      <c r="AI3622"/>
      <c r="AJ3622"/>
    </row>
    <row r="3623" spans="1:36">
      <c r="A3623" s="56" t="s">
        <v>54</v>
      </c>
      <c r="B3623" s="56" t="s">
        <v>11417</v>
      </c>
      <c r="C3623" s="56">
        <v>2101010130</v>
      </c>
      <c r="D3623" s="56" t="s">
        <v>40</v>
      </c>
      <c r="E3623" s="56">
        <v>2101020140</v>
      </c>
      <c r="F3623" s="56">
        <v>5401010140</v>
      </c>
      <c r="G3623" s="56" t="s">
        <v>11413</v>
      </c>
      <c r="H3623" s="56">
        <v>400100</v>
      </c>
      <c r="I3623" s="56" t="s">
        <v>11414</v>
      </c>
      <c r="J3623" s="56" t="s">
        <v>1032</v>
      </c>
      <c r="K3623" s="56" t="s">
        <v>1033</v>
      </c>
      <c r="L3623" s="56" t="s">
        <v>7138</v>
      </c>
      <c r="M3623" s="73">
        <v>43555</v>
      </c>
      <c r="N3623" s="56"/>
      <c r="O3623" s="56"/>
      <c r="P3623" s="56" t="s">
        <v>295</v>
      </c>
      <c r="Q3623" s="56"/>
      <c r="R3623" s="56" t="s">
        <v>70</v>
      </c>
      <c r="S3623" s="56" t="s">
        <v>11659</v>
      </c>
      <c r="T3623" s="56" t="s">
        <v>7140</v>
      </c>
      <c r="U3623" s="57">
        <v>118063.43</v>
      </c>
      <c r="V3623" s="57">
        <v>-26027.33</v>
      </c>
      <c r="W3623" s="57">
        <v>92036.1</v>
      </c>
      <c r="X3623" s="57">
        <v>0</v>
      </c>
      <c r="Y3623" s="73">
        <v>43439</v>
      </c>
      <c r="Z3623" s="57">
        <v>-10263.43</v>
      </c>
      <c r="AA3623" s="57">
        <v>0</v>
      </c>
      <c r="AB3623" s="57">
        <v>81772.67</v>
      </c>
      <c r="AC3623" s="57">
        <v>0</v>
      </c>
      <c r="AD3623" s="56" t="s">
        <v>9255</v>
      </c>
      <c r="AE3623" s="57">
        <v>0</v>
      </c>
      <c r="AF3623" s="57">
        <v>0</v>
      </c>
      <c r="AG3623" s="57">
        <v>0</v>
      </c>
      <c r="AI3623"/>
      <c r="AJ3623"/>
    </row>
    <row r="3624" spans="1:36">
      <c r="A3624" s="56" t="s">
        <v>48</v>
      </c>
      <c r="B3624" s="56" t="s">
        <v>11446</v>
      </c>
      <c r="C3624" s="56">
        <v>2101010140</v>
      </c>
      <c r="D3624" s="56" t="s">
        <v>66</v>
      </c>
      <c r="E3624" s="56">
        <v>2101020140</v>
      </c>
      <c r="F3624" s="56">
        <v>5401010140</v>
      </c>
      <c r="G3624" s="56" t="s">
        <v>11428</v>
      </c>
      <c r="H3624" s="56">
        <v>400300</v>
      </c>
      <c r="I3624" s="56" t="s">
        <v>11430</v>
      </c>
      <c r="J3624" s="56" t="s">
        <v>3804</v>
      </c>
      <c r="K3624" s="56" t="s">
        <v>8263</v>
      </c>
      <c r="L3624" s="56" t="s">
        <v>7138</v>
      </c>
      <c r="M3624" s="73">
        <v>41081</v>
      </c>
      <c r="N3624" s="56"/>
      <c r="O3624" s="56"/>
      <c r="P3624" s="56" t="s">
        <v>295</v>
      </c>
      <c r="Q3624" s="56"/>
      <c r="R3624" s="56" t="s">
        <v>70</v>
      </c>
      <c r="S3624" s="56" t="s">
        <v>11659</v>
      </c>
      <c r="T3624" s="56" t="s">
        <v>7140</v>
      </c>
      <c r="U3624" s="57">
        <v>33669</v>
      </c>
      <c r="V3624" s="57">
        <v>-26883.74</v>
      </c>
      <c r="W3624" s="57">
        <v>6785.26</v>
      </c>
      <c r="X3624" s="57">
        <v>0</v>
      </c>
      <c r="Y3624" s="73">
        <v>41081</v>
      </c>
      <c r="Z3624" s="57">
        <v>-3820.64</v>
      </c>
      <c r="AA3624" s="57">
        <v>0</v>
      </c>
      <c r="AB3624" s="57">
        <v>2964.62</v>
      </c>
      <c r="AC3624" s="57">
        <v>0</v>
      </c>
      <c r="AD3624" s="56" t="s">
        <v>9255</v>
      </c>
      <c r="AE3624" s="57">
        <v>0</v>
      </c>
      <c r="AF3624" s="57">
        <v>0</v>
      </c>
      <c r="AG3624" s="57">
        <v>0</v>
      </c>
      <c r="AI3624"/>
      <c r="AJ3624"/>
    </row>
    <row r="3625" spans="1:36">
      <c r="A3625" s="56" t="s">
        <v>48</v>
      </c>
      <c r="B3625" s="56" t="s">
        <v>11446</v>
      </c>
      <c r="C3625" s="56">
        <v>2101010140</v>
      </c>
      <c r="D3625" s="56" t="s">
        <v>66</v>
      </c>
      <c r="E3625" s="56">
        <v>2101020140</v>
      </c>
      <c r="F3625" s="56">
        <v>5401010140</v>
      </c>
      <c r="G3625" s="56" t="s">
        <v>11428</v>
      </c>
      <c r="H3625" s="56">
        <v>400300</v>
      </c>
      <c r="I3625" s="56" t="s">
        <v>11430</v>
      </c>
      <c r="J3625" s="56" t="s">
        <v>3808</v>
      </c>
      <c r="K3625" s="56" t="s">
        <v>7661</v>
      </c>
      <c r="L3625" s="56" t="s">
        <v>7138</v>
      </c>
      <c r="M3625" s="73">
        <v>41081</v>
      </c>
      <c r="N3625" s="56"/>
      <c r="O3625" s="56"/>
      <c r="P3625" s="56" t="s">
        <v>295</v>
      </c>
      <c r="Q3625" s="56"/>
      <c r="R3625" s="56" t="s">
        <v>70</v>
      </c>
      <c r="S3625" s="56" t="s">
        <v>11659</v>
      </c>
      <c r="T3625" s="56" t="s">
        <v>7140</v>
      </c>
      <c r="U3625" s="57">
        <v>21386</v>
      </c>
      <c r="V3625" s="57">
        <v>-17075.95</v>
      </c>
      <c r="W3625" s="57">
        <v>4310.05</v>
      </c>
      <c r="X3625" s="57">
        <v>0</v>
      </c>
      <c r="Y3625" s="73">
        <v>41081</v>
      </c>
      <c r="Z3625" s="57">
        <v>-2426.9299999999998</v>
      </c>
      <c r="AA3625" s="57">
        <v>0</v>
      </c>
      <c r="AB3625" s="57">
        <v>1883.12</v>
      </c>
      <c r="AC3625" s="57">
        <v>0</v>
      </c>
      <c r="AD3625" s="56" t="s">
        <v>9255</v>
      </c>
      <c r="AE3625" s="57">
        <v>0</v>
      </c>
      <c r="AF3625" s="57">
        <v>0</v>
      </c>
      <c r="AG3625" s="57">
        <v>0</v>
      </c>
      <c r="AI3625"/>
      <c r="AJ3625"/>
    </row>
    <row r="3626" spans="1:36">
      <c r="A3626" s="56" t="s">
        <v>48</v>
      </c>
      <c r="B3626" s="56" t="s">
        <v>11446</v>
      </c>
      <c r="C3626" s="56">
        <v>2101010140</v>
      </c>
      <c r="D3626" s="56" t="s">
        <v>66</v>
      </c>
      <c r="E3626" s="56">
        <v>2101020140</v>
      </c>
      <c r="F3626" s="56">
        <v>5401010140</v>
      </c>
      <c r="G3626" s="56" t="s">
        <v>11428</v>
      </c>
      <c r="H3626" s="56">
        <v>400300</v>
      </c>
      <c r="I3626" s="56" t="s">
        <v>11430</v>
      </c>
      <c r="J3626" s="56" t="s">
        <v>3837</v>
      </c>
      <c r="K3626" s="56" t="s">
        <v>3838</v>
      </c>
      <c r="L3626" s="56" t="s">
        <v>7138</v>
      </c>
      <c r="M3626" s="73">
        <v>41170</v>
      </c>
      <c r="N3626" s="56"/>
      <c r="O3626" s="56"/>
      <c r="P3626" s="56" t="s">
        <v>295</v>
      </c>
      <c r="Q3626" s="56"/>
      <c r="R3626" s="56" t="s">
        <v>70</v>
      </c>
      <c r="S3626" s="56" t="s">
        <v>11659</v>
      </c>
      <c r="T3626" s="56" t="s">
        <v>7140</v>
      </c>
      <c r="U3626" s="57">
        <v>30146</v>
      </c>
      <c r="V3626" s="57">
        <v>-23278.78</v>
      </c>
      <c r="W3626" s="57">
        <v>6867.22</v>
      </c>
      <c r="X3626" s="57">
        <v>0</v>
      </c>
      <c r="Y3626" s="73">
        <v>41170</v>
      </c>
      <c r="Z3626" s="57">
        <v>-3346.19</v>
      </c>
      <c r="AA3626" s="57">
        <v>0</v>
      </c>
      <c r="AB3626" s="57">
        <v>3521.03</v>
      </c>
      <c r="AC3626" s="57">
        <v>0</v>
      </c>
      <c r="AD3626" s="56" t="s">
        <v>9255</v>
      </c>
      <c r="AE3626" s="57">
        <v>0</v>
      </c>
      <c r="AF3626" s="57">
        <v>0</v>
      </c>
      <c r="AG3626" s="57">
        <v>0</v>
      </c>
      <c r="AI3626"/>
      <c r="AJ3626"/>
    </row>
    <row r="3627" spans="1:36">
      <c r="A3627" s="56" t="s">
        <v>48</v>
      </c>
      <c r="B3627" s="56" t="s">
        <v>11446</v>
      </c>
      <c r="C3627" s="56">
        <v>2101010140</v>
      </c>
      <c r="D3627" s="56" t="s">
        <v>66</v>
      </c>
      <c r="E3627" s="56">
        <v>2101020140</v>
      </c>
      <c r="F3627" s="56">
        <v>5401010140</v>
      </c>
      <c r="G3627" s="56" t="s">
        <v>11428</v>
      </c>
      <c r="H3627" s="56">
        <v>400300</v>
      </c>
      <c r="I3627" s="56" t="s">
        <v>11430</v>
      </c>
      <c r="J3627" s="56" t="s">
        <v>3853</v>
      </c>
      <c r="K3627" s="56" t="s">
        <v>3854</v>
      </c>
      <c r="L3627" s="56" t="s">
        <v>7138</v>
      </c>
      <c r="M3627" s="73">
        <v>41170</v>
      </c>
      <c r="N3627" s="56"/>
      <c r="O3627" s="56"/>
      <c r="P3627" s="56" t="s">
        <v>295</v>
      </c>
      <c r="Q3627" s="56"/>
      <c r="R3627" s="56" t="s">
        <v>70</v>
      </c>
      <c r="S3627" s="56" t="s">
        <v>11659</v>
      </c>
      <c r="T3627" s="56" t="s">
        <v>7140</v>
      </c>
      <c r="U3627" s="57">
        <v>46980</v>
      </c>
      <c r="V3627" s="57">
        <v>-36277.89</v>
      </c>
      <c r="W3627" s="57">
        <v>10702.11</v>
      </c>
      <c r="X3627" s="57">
        <v>0</v>
      </c>
      <c r="Y3627" s="73">
        <v>41170</v>
      </c>
      <c r="Z3627" s="57">
        <v>-5214.84</v>
      </c>
      <c r="AA3627" s="57">
        <v>0</v>
      </c>
      <c r="AB3627" s="57">
        <v>5487.27</v>
      </c>
      <c r="AC3627" s="57">
        <v>0</v>
      </c>
      <c r="AD3627" s="56" t="s">
        <v>9255</v>
      </c>
      <c r="AE3627" s="57">
        <v>0</v>
      </c>
      <c r="AF3627" s="57">
        <v>0</v>
      </c>
      <c r="AG3627" s="57">
        <v>0</v>
      </c>
      <c r="AI3627"/>
      <c r="AJ3627"/>
    </row>
    <row r="3628" spans="1:36">
      <c r="A3628" s="56" t="s">
        <v>48</v>
      </c>
      <c r="B3628" s="56" t="s">
        <v>11427</v>
      </c>
      <c r="C3628" s="56">
        <v>2101010050</v>
      </c>
      <c r="D3628" s="56" t="s">
        <v>43</v>
      </c>
      <c r="E3628" s="56">
        <v>2101020050</v>
      </c>
      <c r="F3628" s="56">
        <v>5401010050</v>
      </c>
      <c r="G3628" s="56" t="s">
        <v>11428</v>
      </c>
      <c r="H3628" s="56">
        <v>400301</v>
      </c>
      <c r="I3628" s="56" t="s">
        <v>11513</v>
      </c>
      <c r="J3628" s="56" t="s">
        <v>4618</v>
      </c>
      <c r="K3628" s="56" t="s">
        <v>4619</v>
      </c>
      <c r="L3628" s="56" t="s">
        <v>7138</v>
      </c>
      <c r="M3628" s="73">
        <v>40422</v>
      </c>
      <c r="N3628" s="56"/>
      <c r="O3628" s="56"/>
      <c r="P3628" s="56" t="s">
        <v>1304</v>
      </c>
      <c r="Q3628" s="56"/>
      <c r="R3628" s="56" t="s">
        <v>70</v>
      </c>
      <c r="S3628" s="56" t="s">
        <v>11659</v>
      </c>
      <c r="T3628" s="56" t="s">
        <v>7140</v>
      </c>
      <c r="U3628" s="57">
        <v>537458</v>
      </c>
      <c r="V3628" s="57">
        <v>-300185.09999999998</v>
      </c>
      <c r="W3628" s="57">
        <v>237272.9</v>
      </c>
      <c r="X3628" s="57">
        <v>0</v>
      </c>
      <c r="Y3628" s="73">
        <v>40422</v>
      </c>
      <c r="Z3628" s="57">
        <v>-25950.37</v>
      </c>
      <c r="AA3628" s="57">
        <v>0</v>
      </c>
      <c r="AB3628" s="57">
        <v>211322.53</v>
      </c>
      <c r="AC3628" s="57">
        <v>0</v>
      </c>
      <c r="AD3628" s="56" t="s">
        <v>9255</v>
      </c>
      <c r="AE3628" s="57">
        <v>0</v>
      </c>
      <c r="AF3628" s="57">
        <v>0</v>
      </c>
      <c r="AG3628" s="57">
        <v>0</v>
      </c>
      <c r="AI3628"/>
      <c r="AJ3628"/>
    </row>
    <row r="3629" spans="1:36">
      <c r="A3629" s="56" t="s">
        <v>48</v>
      </c>
      <c r="B3629" s="56" t="s">
        <v>11427</v>
      </c>
      <c r="C3629" s="56">
        <v>2101010050</v>
      </c>
      <c r="D3629" s="56" t="s">
        <v>43</v>
      </c>
      <c r="E3629" s="56">
        <v>2101020050</v>
      </c>
      <c r="F3629" s="56">
        <v>5401010050</v>
      </c>
      <c r="G3629" s="56" t="s">
        <v>11428</v>
      </c>
      <c r="H3629" s="56">
        <v>400301</v>
      </c>
      <c r="I3629" s="56" t="s">
        <v>11474</v>
      </c>
      <c r="J3629" s="56" t="s">
        <v>4720</v>
      </c>
      <c r="K3629" s="56" t="s">
        <v>4721</v>
      </c>
      <c r="L3629" s="56" t="s">
        <v>7138</v>
      </c>
      <c r="M3629" s="73">
        <v>40422</v>
      </c>
      <c r="N3629" s="56"/>
      <c r="O3629" s="56"/>
      <c r="P3629" s="56" t="s">
        <v>7139</v>
      </c>
      <c r="Q3629" s="56"/>
      <c r="R3629" s="56" t="s">
        <v>70</v>
      </c>
      <c r="S3629" s="56" t="s">
        <v>11659</v>
      </c>
      <c r="T3629" s="56" t="s">
        <v>7140</v>
      </c>
      <c r="U3629" s="57">
        <v>10799300</v>
      </c>
      <c r="V3629" s="57">
        <v>-4668255.6399999997</v>
      </c>
      <c r="W3629" s="57">
        <v>6131044.3600000003</v>
      </c>
      <c r="X3629" s="57">
        <v>0</v>
      </c>
      <c r="Y3629" s="73">
        <v>40422</v>
      </c>
      <c r="Z3629" s="57">
        <v>-209516.49</v>
      </c>
      <c r="AA3629" s="57">
        <v>0</v>
      </c>
      <c r="AB3629" s="57">
        <v>5921527.8700000001</v>
      </c>
      <c r="AC3629" s="57">
        <v>0</v>
      </c>
      <c r="AD3629" s="56" t="s">
        <v>9255</v>
      </c>
      <c r="AE3629" s="57">
        <v>0</v>
      </c>
      <c r="AF3629" s="57">
        <v>0</v>
      </c>
      <c r="AG3629" s="57">
        <v>0</v>
      </c>
      <c r="AI3629"/>
      <c r="AJ3629"/>
    </row>
    <row r="3630" spans="1:36">
      <c r="A3630" s="56" t="s">
        <v>48</v>
      </c>
      <c r="B3630" s="56" t="s">
        <v>11427</v>
      </c>
      <c r="C3630" s="56">
        <v>2101010050</v>
      </c>
      <c r="D3630" s="56" t="s">
        <v>43</v>
      </c>
      <c r="E3630" s="56">
        <v>2101020050</v>
      </c>
      <c r="F3630" s="56">
        <v>5401010050</v>
      </c>
      <c r="G3630" s="56" t="s">
        <v>11428</v>
      </c>
      <c r="H3630" s="56">
        <v>400301</v>
      </c>
      <c r="I3630" s="56" t="s">
        <v>11474</v>
      </c>
      <c r="J3630" s="56" t="s">
        <v>4768</v>
      </c>
      <c r="K3630" s="56" t="s">
        <v>4769</v>
      </c>
      <c r="L3630" s="56" t="s">
        <v>7138</v>
      </c>
      <c r="M3630" s="73">
        <v>40422</v>
      </c>
      <c r="N3630" s="56"/>
      <c r="O3630" s="56"/>
      <c r="P3630" s="56" t="s">
        <v>1304</v>
      </c>
      <c r="Q3630" s="56"/>
      <c r="R3630" s="56" t="s">
        <v>70</v>
      </c>
      <c r="S3630" s="56" t="s">
        <v>11659</v>
      </c>
      <c r="T3630" s="56" t="s">
        <v>7140</v>
      </c>
      <c r="U3630" s="57">
        <v>2945407</v>
      </c>
      <c r="V3630" s="57">
        <v>-1645089.87</v>
      </c>
      <c r="W3630" s="57">
        <v>1300317.1299999999</v>
      </c>
      <c r="X3630" s="57">
        <v>0</v>
      </c>
      <c r="Y3630" s="73">
        <v>40422</v>
      </c>
      <c r="Z3630" s="57">
        <v>-142214.78</v>
      </c>
      <c r="AA3630" s="57">
        <v>0</v>
      </c>
      <c r="AB3630" s="57">
        <v>1158102.3500000001</v>
      </c>
      <c r="AC3630" s="57">
        <v>0</v>
      </c>
      <c r="AD3630" s="56" t="s">
        <v>9255</v>
      </c>
      <c r="AE3630" s="57">
        <v>0</v>
      </c>
      <c r="AF3630" s="57">
        <v>0</v>
      </c>
      <c r="AG3630" s="57">
        <v>0</v>
      </c>
      <c r="AI3630"/>
      <c r="AJ3630"/>
    </row>
    <row r="3631" spans="1:36">
      <c r="A3631" s="56" t="s">
        <v>48</v>
      </c>
      <c r="B3631" s="56" t="s">
        <v>11427</v>
      </c>
      <c r="C3631" s="56">
        <v>2101010050</v>
      </c>
      <c r="D3631" s="56" t="s">
        <v>43</v>
      </c>
      <c r="E3631" s="56">
        <v>2101020050</v>
      </c>
      <c r="F3631" s="56">
        <v>5401010050</v>
      </c>
      <c r="G3631" s="56" t="s">
        <v>11428</v>
      </c>
      <c r="H3631" s="56">
        <v>400301</v>
      </c>
      <c r="I3631" s="56" t="s">
        <v>11475</v>
      </c>
      <c r="J3631" s="56" t="s">
        <v>4826</v>
      </c>
      <c r="K3631" s="56" t="s">
        <v>1272</v>
      </c>
      <c r="L3631" s="56" t="s">
        <v>7138</v>
      </c>
      <c r="M3631" s="73">
        <v>40422</v>
      </c>
      <c r="N3631" s="56"/>
      <c r="O3631" s="56"/>
      <c r="P3631" s="56" t="s">
        <v>1304</v>
      </c>
      <c r="Q3631" s="56"/>
      <c r="R3631" s="56" t="s">
        <v>70</v>
      </c>
      <c r="S3631" s="56" t="s">
        <v>11659</v>
      </c>
      <c r="T3631" s="56" t="s">
        <v>7140</v>
      </c>
      <c r="U3631" s="57">
        <v>14948636</v>
      </c>
      <c r="V3631" s="57">
        <v>-8349221.2199999997</v>
      </c>
      <c r="W3631" s="57">
        <v>6599414.7800000003</v>
      </c>
      <c r="X3631" s="57">
        <v>0</v>
      </c>
      <c r="Y3631" s="73">
        <v>40422</v>
      </c>
      <c r="Z3631" s="57">
        <v>-721773.38</v>
      </c>
      <c r="AA3631" s="57">
        <v>0</v>
      </c>
      <c r="AB3631" s="57">
        <v>5877641.4000000004</v>
      </c>
      <c r="AC3631" s="57">
        <v>0</v>
      </c>
      <c r="AD3631" s="56" t="s">
        <v>9255</v>
      </c>
      <c r="AE3631" s="57">
        <v>0</v>
      </c>
      <c r="AF3631" s="57">
        <v>0</v>
      </c>
      <c r="AG3631" s="57">
        <v>0</v>
      </c>
      <c r="AI3631"/>
      <c r="AJ3631"/>
    </row>
    <row r="3632" spans="1:36">
      <c r="A3632" s="56" t="s">
        <v>48</v>
      </c>
      <c r="B3632" s="56" t="s">
        <v>11427</v>
      </c>
      <c r="C3632" s="56">
        <v>2101010050</v>
      </c>
      <c r="D3632" s="56" t="s">
        <v>43</v>
      </c>
      <c r="E3632" s="56">
        <v>2101020050</v>
      </c>
      <c r="F3632" s="56">
        <v>5401010050</v>
      </c>
      <c r="G3632" s="56" t="s">
        <v>11428</v>
      </c>
      <c r="H3632" s="56">
        <v>400301</v>
      </c>
      <c r="I3632" s="56" t="s">
        <v>11475</v>
      </c>
      <c r="J3632" s="56" t="s">
        <v>4844</v>
      </c>
      <c r="K3632" s="56" t="s">
        <v>4845</v>
      </c>
      <c r="L3632" s="56" t="s">
        <v>7138</v>
      </c>
      <c r="M3632" s="73">
        <v>40422</v>
      </c>
      <c r="N3632" s="56"/>
      <c r="O3632" s="56"/>
      <c r="P3632" s="56" t="s">
        <v>1304</v>
      </c>
      <c r="Q3632" s="56"/>
      <c r="R3632" s="56" t="s">
        <v>70</v>
      </c>
      <c r="S3632" s="56" t="s">
        <v>11659</v>
      </c>
      <c r="T3632" s="56" t="s">
        <v>7140</v>
      </c>
      <c r="U3632" s="57">
        <v>73449112</v>
      </c>
      <c r="V3632" s="57">
        <v>-41023332.609999999</v>
      </c>
      <c r="W3632" s="57">
        <v>32425779.390000001</v>
      </c>
      <c r="X3632" s="57">
        <v>0</v>
      </c>
      <c r="Y3632" s="73">
        <v>40422</v>
      </c>
      <c r="Z3632" s="57">
        <v>-3546384.84</v>
      </c>
      <c r="AA3632" s="57">
        <v>0</v>
      </c>
      <c r="AB3632" s="57">
        <v>28879394.550000001</v>
      </c>
      <c r="AC3632" s="57">
        <v>0</v>
      </c>
      <c r="AD3632" s="56" t="s">
        <v>9255</v>
      </c>
      <c r="AE3632" s="57">
        <v>0</v>
      </c>
      <c r="AF3632" s="57">
        <v>0</v>
      </c>
      <c r="AG3632" s="57">
        <v>0</v>
      </c>
      <c r="AI3632"/>
      <c r="AJ3632"/>
    </row>
    <row r="3633" spans="1:36">
      <c r="A3633" s="56" t="s">
        <v>48</v>
      </c>
      <c r="B3633" s="56" t="s">
        <v>11427</v>
      </c>
      <c r="C3633" s="56">
        <v>2101010050</v>
      </c>
      <c r="D3633" s="56" t="s">
        <v>43</v>
      </c>
      <c r="E3633" s="56">
        <v>2101020050</v>
      </c>
      <c r="F3633" s="56">
        <v>5401010050</v>
      </c>
      <c r="G3633" s="56" t="s">
        <v>11428</v>
      </c>
      <c r="H3633" s="56">
        <v>400301</v>
      </c>
      <c r="I3633" s="56" t="s">
        <v>11475</v>
      </c>
      <c r="J3633" s="56" t="s">
        <v>4853</v>
      </c>
      <c r="K3633" s="56" t="s">
        <v>1286</v>
      </c>
      <c r="L3633" s="56" t="s">
        <v>7138</v>
      </c>
      <c r="M3633" s="73">
        <v>40422</v>
      </c>
      <c r="N3633" s="56"/>
      <c r="O3633" s="56"/>
      <c r="P3633" s="56" t="s">
        <v>1201</v>
      </c>
      <c r="Q3633" s="56"/>
      <c r="R3633" s="56" t="s">
        <v>70</v>
      </c>
      <c r="S3633" s="56" t="s">
        <v>11659</v>
      </c>
      <c r="T3633" s="56" t="s">
        <v>7140</v>
      </c>
      <c r="U3633" s="57">
        <v>14737146</v>
      </c>
      <c r="V3633" s="57">
        <v>-9339432.1500000004</v>
      </c>
      <c r="W3633" s="57">
        <v>5397713.8499999996</v>
      </c>
      <c r="X3633" s="57">
        <v>0</v>
      </c>
      <c r="Y3633" s="73">
        <v>40422</v>
      </c>
      <c r="Z3633" s="57">
        <v>-965112.27</v>
      </c>
      <c r="AA3633" s="57">
        <v>0</v>
      </c>
      <c r="AB3633" s="57">
        <v>4432601.58</v>
      </c>
      <c r="AC3633" s="57">
        <v>0</v>
      </c>
      <c r="AD3633" s="56" t="s">
        <v>9255</v>
      </c>
      <c r="AE3633" s="57">
        <v>0</v>
      </c>
      <c r="AF3633" s="57">
        <v>0</v>
      </c>
      <c r="AG3633" s="57">
        <v>0</v>
      </c>
      <c r="AI3633"/>
      <c r="AJ3633"/>
    </row>
    <row r="3634" spans="1:36">
      <c r="A3634" s="56" t="s">
        <v>48</v>
      </c>
      <c r="B3634" s="56" t="s">
        <v>11427</v>
      </c>
      <c r="C3634" s="56">
        <v>2101010050</v>
      </c>
      <c r="D3634" s="56" t="s">
        <v>43</v>
      </c>
      <c r="E3634" s="56">
        <v>2101020050</v>
      </c>
      <c r="F3634" s="56">
        <v>5401010050</v>
      </c>
      <c r="G3634" s="56" t="s">
        <v>11428</v>
      </c>
      <c r="H3634" s="56">
        <v>400301</v>
      </c>
      <c r="I3634" s="56" t="s">
        <v>11475</v>
      </c>
      <c r="J3634" s="56" t="s">
        <v>4869</v>
      </c>
      <c r="K3634" s="56" t="s">
        <v>4870</v>
      </c>
      <c r="L3634" s="56" t="s">
        <v>7138</v>
      </c>
      <c r="M3634" s="73">
        <v>40422</v>
      </c>
      <c r="N3634" s="56"/>
      <c r="O3634" s="56"/>
      <c r="P3634" s="56" t="s">
        <v>1201</v>
      </c>
      <c r="Q3634" s="56"/>
      <c r="R3634" s="56" t="s">
        <v>70</v>
      </c>
      <c r="S3634" s="56" t="s">
        <v>11659</v>
      </c>
      <c r="T3634" s="56" t="s">
        <v>7140</v>
      </c>
      <c r="U3634" s="57">
        <v>7585800</v>
      </c>
      <c r="V3634" s="57">
        <v>-4807379.96</v>
      </c>
      <c r="W3634" s="57">
        <v>2778420.04</v>
      </c>
      <c r="X3634" s="57">
        <v>0</v>
      </c>
      <c r="Y3634" s="73">
        <v>40422</v>
      </c>
      <c r="Z3634" s="57">
        <v>-496782.04</v>
      </c>
      <c r="AA3634" s="57">
        <v>0</v>
      </c>
      <c r="AB3634" s="57">
        <v>2281638</v>
      </c>
      <c r="AC3634" s="57">
        <v>0</v>
      </c>
      <c r="AD3634" s="56" t="s">
        <v>9255</v>
      </c>
      <c r="AE3634" s="57">
        <v>0</v>
      </c>
      <c r="AF3634" s="57">
        <v>0</v>
      </c>
      <c r="AG3634" s="57">
        <v>0</v>
      </c>
      <c r="AI3634"/>
      <c r="AJ3634"/>
    </row>
    <row r="3635" spans="1:36">
      <c r="A3635" s="56" t="s">
        <v>48</v>
      </c>
      <c r="B3635" s="56" t="s">
        <v>11427</v>
      </c>
      <c r="C3635" s="56">
        <v>2101010050</v>
      </c>
      <c r="D3635" s="56" t="s">
        <v>43</v>
      </c>
      <c r="E3635" s="56">
        <v>2101020050</v>
      </c>
      <c r="F3635" s="56">
        <v>5401010050</v>
      </c>
      <c r="G3635" s="56" t="s">
        <v>11428</v>
      </c>
      <c r="H3635" s="56">
        <v>400301</v>
      </c>
      <c r="I3635" s="56" t="s">
        <v>11531</v>
      </c>
      <c r="J3635" s="56" t="s">
        <v>4640</v>
      </c>
      <c r="K3635" s="56" t="s">
        <v>2930</v>
      </c>
      <c r="L3635" s="56" t="s">
        <v>7138</v>
      </c>
      <c r="M3635" s="73">
        <v>40422</v>
      </c>
      <c r="N3635" s="56"/>
      <c r="O3635" s="56"/>
      <c r="P3635" s="56" t="s">
        <v>1304</v>
      </c>
      <c r="Q3635" s="56"/>
      <c r="R3635" s="56" t="s">
        <v>70</v>
      </c>
      <c r="S3635" s="56" t="s">
        <v>11659</v>
      </c>
      <c r="T3635" s="56" t="s">
        <v>7140</v>
      </c>
      <c r="U3635" s="57">
        <v>462670</v>
      </c>
      <c r="V3635" s="57">
        <v>-258413.94</v>
      </c>
      <c r="W3635" s="57">
        <v>204256.06</v>
      </c>
      <c r="X3635" s="57">
        <v>0</v>
      </c>
      <c r="Y3635" s="73">
        <v>40422</v>
      </c>
      <c r="Z3635" s="57">
        <v>-22339.34</v>
      </c>
      <c r="AA3635" s="57">
        <v>0</v>
      </c>
      <c r="AB3635" s="57">
        <v>181916.72</v>
      </c>
      <c r="AC3635" s="57">
        <v>0</v>
      </c>
      <c r="AD3635" s="56" t="s">
        <v>9255</v>
      </c>
      <c r="AE3635" s="57">
        <v>0</v>
      </c>
      <c r="AF3635" s="57">
        <v>0</v>
      </c>
      <c r="AG3635" s="57">
        <v>0</v>
      </c>
      <c r="AI3635"/>
      <c r="AJ3635"/>
    </row>
    <row r="3636" spans="1:36">
      <c r="A3636" s="56" t="s">
        <v>48</v>
      </c>
      <c r="B3636" s="56" t="s">
        <v>11427</v>
      </c>
      <c r="C3636" s="56">
        <v>2101010050</v>
      </c>
      <c r="D3636" s="56" t="s">
        <v>43</v>
      </c>
      <c r="E3636" s="56">
        <v>2101020050</v>
      </c>
      <c r="F3636" s="56">
        <v>5401010050</v>
      </c>
      <c r="G3636" s="56" t="s">
        <v>11428</v>
      </c>
      <c r="H3636" s="56">
        <v>400301</v>
      </c>
      <c r="I3636" s="56" t="s">
        <v>11531</v>
      </c>
      <c r="J3636" s="56" t="s">
        <v>4650</v>
      </c>
      <c r="K3636" s="56" t="s">
        <v>2933</v>
      </c>
      <c r="L3636" s="56" t="s">
        <v>7138</v>
      </c>
      <c r="M3636" s="73">
        <v>40422</v>
      </c>
      <c r="N3636" s="56"/>
      <c r="O3636" s="56"/>
      <c r="P3636" s="56" t="s">
        <v>7139</v>
      </c>
      <c r="Q3636" s="56"/>
      <c r="R3636" s="56" t="s">
        <v>70</v>
      </c>
      <c r="S3636" s="56" t="s">
        <v>11659</v>
      </c>
      <c r="T3636" s="56" t="s">
        <v>7140</v>
      </c>
      <c r="U3636" s="57">
        <v>32882746</v>
      </c>
      <c r="V3636" s="57">
        <v>-14214351.890000001</v>
      </c>
      <c r="W3636" s="57">
        <v>18668394.109999999</v>
      </c>
      <c r="X3636" s="57">
        <v>0</v>
      </c>
      <c r="Y3636" s="73">
        <v>40422</v>
      </c>
      <c r="Z3636" s="57">
        <v>-637955.99</v>
      </c>
      <c r="AA3636" s="57">
        <v>0</v>
      </c>
      <c r="AB3636" s="57">
        <v>18030438.120000001</v>
      </c>
      <c r="AC3636" s="57">
        <v>0</v>
      </c>
      <c r="AD3636" s="56" t="s">
        <v>9255</v>
      </c>
      <c r="AE3636" s="57">
        <v>0</v>
      </c>
      <c r="AF3636" s="57">
        <v>0</v>
      </c>
      <c r="AG3636" s="57">
        <v>0</v>
      </c>
      <c r="AI3636"/>
      <c r="AJ3636"/>
    </row>
    <row r="3637" spans="1:36">
      <c r="A3637" s="56" t="s">
        <v>48</v>
      </c>
      <c r="B3637" s="56" t="s">
        <v>11427</v>
      </c>
      <c r="C3637" s="56">
        <v>2101010050</v>
      </c>
      <c r="D3637" s="56" t="s">
        <v>43</v>
      </c>
      <c r="E3637" s="56">
        <v>2101020050</v>
      </c>
      <c r="F3637" s="56">
        <v>5401010050</v>
      </c>
      <c r="G3637" s="56" t="s">
        <v>11428</v>
      </c>
      <c r="H3637" s="56">
        <v>400301</v>
      </c>
      <c r="I3637" s="56" t="s">
        <v>11532</v>
      </c>
      <c r="J3637" s="56" t="s">
        <v>5033</v>
      </c>
      <c r="K3637" s="56" t="s">
        <v>5034</v>
      </c>
      <c r="L3637" s="56" t="s">
        <v>7138</v>
      </c>
      <c r="M3637" s="73">
        <v>40422</v>
      </c>
      <c r="N3637" s="56"/>
      <c r="O3637" s="56"/>
      <c r="P3637" s="56" t="s">
        <v>7139</v>
      </c>
      <c r="Q3637" s="56"/>
      <c r="R3637" s="56" t="s">
        <v>70</v>
      </c>
      <c r="S3637" s="56" t="s">
        <v>11659</v>
      </c>
      <c r="T3637" s="56" t="s">
        <v>7140</v>
      </c>
      <c r="U3637" s="57">
        <v>64939108</v>
      </c>
      <c r="V3637" s="57">
        <v>-28071479.780000001</v>
      </c>
      <c r="W3637" s="57">
        <v>36867628.219999999</v>
      </c>
      <c r="X3637" s="57">
        <v>0</v>
      </c>
      <c r="Y3637" s="73">
        <v>40422</v>
      </c>
      <c r="Z3637" s="57">
        <v>-1259879.3600000001</v>
      </c>
      <c r="AA3637" s="57">
        <v>0</v>
      </c>
      <c r="AB3637" s="57">
        <v>35607748.859999999</v>
      </c>
      <c r="AC3637" s="57">
        <v>0</v>
      </c>
      <c r="AD3637" s="56" t="s">
        <v>9255</v>
      </c>
      <c r="AE3637" s="57">
        <v>0</v>
      </c>
      <c r="AF3637" s="57">
        <v>0</v>
      </c>
      <c r="AG3637" s="57">
        <v>0</v>
      </c>
      <c r="AI3637"/>
      <c r="AJ3637"/>
    </row>
    <row r="3638" spans="1:36">
      <c r="A3638" s="56" t="s">
        <v>48</v>
      </c>
      <c r="B3638" s="56" t="s">
        <v>11427</v>
      </c>
      <c r="C3638" s="56">
        <v>2101010050</v>
      </c>
      <c r="D3638" s="56" t="s">
        <v>43</v>
      </c>
      <c r="E3638" s="56">
        <v>2101020050</v>
      </c>
      <c r="F3638" s="56">
        <v>5401010050</v>
      </c>
      <c r="G3638" s="56" t="s">
        <v>11428</v>
      </c>
      <c r="H3638" s="56">
        <v>400301</v>
      </c>
      <c r="I3638" s="56" t="s">
        <v>11514</v>
      </c>
      <c r="J3638" s="56" t="s">
        <v>4555</v>
      </c>
      <c r="K3638" s="56" t="s">
        <v>4556</v>
      </c>
      <c r="L3638" s="56" t="s">
        <v>7138</v>
      </c>
      <c r="M3638" s="73">
        <v>40422</v>
      </c>
      <c r="N3638" s="56"/>
      <c r="O3638" s="56"/>
      <c r="P3638" s="56" t="s">
        <v>1304</v>
      </c>
      <c r="Q3638" s="56"/>
      <c r="R3638" s="56" t="s">
        <v>70</v>
      </c>
      <c r="S3638" s="56" t="s">
        <v>11659</v>
      </c>
      <c r="T3638" s="56" t="s">
        <v>7140</v>
      </c>
      <c r="U3638" s="57">
        <v>1901858</v>
      </c>
      <c r="V3638" s="57">
        <v>-1062239.3400000001</v>
      </c>
      <c r="W3638" s="57">
        <v>839618.66</v>
      </c>
      <c r="X3638" s="57">
        <v>0</v>
      </c>
      <c r="Y3638" s="73">
        <v>40422</v>
      </c>
      <c r="Z3638" s="57">
        <v>-91828.51</v>
      </c>
      <c r="AA3638" s="57">
        <v>0</v>
      </c>
      <c r="AB3638" s="57">
        <v>747790.15</v>
      </c>
      <c r="AC3638" s="57">
        <v>0</v>
      </c>
      <c r="AD3638" s="56" t="s">
        <v>9255</v>
      </c>
      <c r="AE3638" s="57">
        <v>0</v>
      </c>
      <c r="AF3638" s="57">
        <v>0</v>
      </c>
      <c r="AG3638" s="57">
        <v>0</v>
      </c>
      <c r="AI3638"/>
      <c r="AJ3638"/>
    </row>
    <row r="3639" spans="1:36">
      <c r="A3639" s="56" t="s">
        <v>48</v>
      </c>
      <c r="B3639" s="56" t="s">
        <v>11427</v>
      </c>
      <c r="C3639" s="56">
        <v>2101010050</v>
      </c>
      <c r="D3639" s="56" t="s">
        <v>43</v>
      </c>
      <c r="E3639" s="56">
        <v>2101020050</v>
      </c>
      <c r="F3639" s="56">
        <v>5401010050</v>
      </c>
      <c r="G3639" s="56" t="s">
        <v>11428</v>
      </c>
      <c r="H3639" s="56">
        <v>400301</v>
      </c>
      <c r="I3639" s="56" t="s">
        <v>11514</v>
      </c>
      <c r="J3639" s="56" t="s">
        <v>4557</v>
      </c>
      <c r="K3639" s="56" t="s">
        <v>4558</v>
      </c>
      <c r="L3639" s="56" t="s">
        <v>7138</v>
      </c>
      <c r="M3639" s="73">
        <v>40422</v>
      </c>
      <c r="N3639" s="56"/>
      <c r="O3639" s="56"/>
      <c r="P3639" s="56" t="s">
        <v>1304</v>
      </c>
      <c r="Q3639" s="56"/>
      <c r="R3639" s="56" t="s">
        <v>70</v>
      </c>
      <c r="S3639" s="56" t="s">
        <v>11659</v>
      </c>
      <c r="T3639" s="56" t="s">
        <v>7140</v>
      </c>
      <c r="U3639" s="57">
        <v>1666594</v>
      </c>
      <c r="V3639" s="57">
        <v>-930838.48</v>
      </c>
      <c r="W3639" s="57">
        <v>735755.52</v>
      </c>
      <c r="X3639" s="57">
        <v>0</v>
      </c>
      <c r="Y3639" s="73">
        <v>40422</v>
      </c>
      <c r="Z3639" s="57">
        <v>-80469.06</v>
      </c>
      <c r="AA3639" s="57">
        <v>0</v>
      </c>
      <c r="AB3639" s="57">
        <v>655286.46</v>
      </c>
      <c r="AC3639" s="57">
        <v>0</v>
      </c>
      <c r="AD3639" s="56" t="s">
        <v>9255</v>
      </c>
      <c r="AE3639" s="57">
        <v>0</v>
      </c>
      <c r="AF3639" s="57">
        <v>0</v>
      </c>
      <c r="AG3639" s="57">
        <v>0</v>
      </c>
      <c r="AI3639"/>
      <c r="AJ3639"/>
    </row>
    <row r="3640" spans="1:36">
      <c r="A3640" s="56" t="s">
        <v>48</v>
      </c>
      <c r="B3640" s="56" t="s">
        <v>11427</v>
      </c>
      <c r="C3640" s="56">
        <v>2101010050</v>
      </c>
      <c r="D3640" s="56" t="s">
        <v>43</v>
      </c>
      <c r="E3640" s="56">
        <v>2101020050</v>
      </c>
      <c r="F3640" s="56">
        <v>5401010050</v>
      </c>
      <c r="G3640" s="56" t="s">
        <v>11428</v>
      </c>
      <c r="H3640" s="56">
        <v>400301</v>
      </c>
      <c r="I3640" s="56" t="s">
        <v>11514</v>
      </c>
      <c r="J3640" s="56" t="s">
        <v>4559</v>
      </c>
      <c r="K3640" s="56" t="s">
        <v>4560</v>
      </c>
      <c r="L3640" s="56" t="s">
        <v>7138</v>
      </c>
      <c r="M3640" s="73">
        <v>40422</v>
      </c>
      <c r="N3640" s="56"/>
      <c r="O3640" s="56"/>
      <c r="P3640" s="56" t="s">
        <v>1304</v>
      </c>
      <c r="Q3640" s="56"/>
      <c r="R3640" s="56" t="s">
        <v>70</v>
      </c>
      <c r="S3640" s="56" t="s">
        <v>11659</v>
      </c>
      <c r="T3640" s="56" t="s">
        <v>7140</v>
      </c>
      <c r="U3640" s="57">
        <v>1410195</v>
      </c>
      <c r="V3640" s="57">
        <v>-787632.46</v>
      </c>
      <c r="W3640" s="57">
        <v>622562.54</v>
      </c>
      <c r="X3640" s="57">
        <v>0</v>
      </c>
      <c r="Y3640" s="73">
        <v>40422</v>
      </c>
      <c r="Z3640" s="57">
        <v>-68089.23</v>
      </c>
      <c r="AA3640" s="57">
        <v>0</v>
      </c>
      <c r="AB3640" s="57">
        <v>554473.31000000006</v>
      </c>
      <c r="AC3640" s="57">
        <v>0</v>
      </c>
      <c r="AD3640" s="56" t="s">
        <v>9255</v>
      </c>
      <c r="AE3640" s="57">
        <v>0</v>
      </c>
      <c r="AF3640" s="57">
        <v>0</v>
      </c>
      <c r="AG3640" s="57">
        <v>0</v>
      </c>
      <c r="AI3640"/>
      <c r="AJ3640"/>
    </row>
    <row r="3641" spans="1:36">
      <c r="A3641" s="56" t="s">
        <v>48</v>
      </c>
      <c r="B3641" s="56" t="s">
        <v>11427</v>
      </c>
      <c r="C3641" s="56">
        <v>2101010050</v>
      </c>
      <c r="D3641" s="56" t="s">
        <v>43</v>
      </c>
      <c r="E3641" s="56">
        <v>2101020050</v>
      </c>
      <c r="F3641" s="56">
        <v>5401010050</v>
      </c>
      <c r="G3641" s="56" t="s">
        <v>11428</v>
      </c>
      <c r="H3641" s="56">
        <v>400301</v>
      </c>
      <c r="I3641" s="56" t="s">
        <v>11514</v>
      </c>
      <c r="J3641" s="56" t="s">
        <v>4565</v>
      </c>
      <c r="K3641" s="56" t="s">
        <v>4566</v>
      </c>
      <c r="L3641" s="56" t="s">
        <v>7138</v>
      </c>
      <c r="M3641" s="73">
        <v>40422</v>
      </c>
      <c r="N3641" s="56"/>
      <c r="O3641" s="56"/>
      <c r="P3641" s="56" t="s">
        <v>1304</v>
      </c>
      <c r="Q3641" s="56"/>
      <c r="R3641" s="56" t="s">
        <v>70</v>
      </c>
      <c r="S3641" s="56" t="s">
        <v>11659</v>
      </c>
      <c r="T3641" s="56" t="s">
        <v>7140</v>
      </c>
      <c r="U3641" s="57">
        <v>769198</v>
      </c>
      <c r="V3641" s="57">
        <v>-429617.89</v>
      </c>
      <c r="W3641" s="57">
        <v>339580.11</v>
      </c>
      <c r="X3641" s="57">
        <v>0</v>
      </c>
      <c r="Y3641" s="73">
        <v>40422</v>
      </c>
      <c r="Z3641" s="57">
        <v>-37139.64</v>
      </c>
      <c r="AA3641" s="57">
        <v>0</v>
      </c>
      <c r="AB3641" s="57">
        <v>302440.46999999997</v>
      </c>
      <c r="AC3641" s="57">
        <v>0</v>
      </c>
      <c r="AD3641" s="56" t="s">
        <v>9255</v>
      </c>
      <c r="AE3641" s="57">
        <v>0</v>
      </c>
      <c r="AF3641" s="57">
        <v>0</v>
      </c>
      <c r="AG3641" s="57">
        <v>0</v>
      </c>
      <c r="AI3641"/>
      <c r="AJ3641"/>
    </row>
    <row r="3642" spans="1:36">
      <c r="A3642" s="56" t="s">
        <v>48</v>
      </c>
      <c r="B3642" s="56" t="s">
        <v>11427</v>
      </c>
      <c r="C3642" s="56">
        <v>2101010050</v>
      </c>
      <c r="D3642" s="56" t="s">
        <v>43</v>
      </c>
      <c r="E3642" s="56">
        <v>2101020050</v>
      </c>
      <c r="F3642" s="56">
        <v>5401010050</v>
      </c>
      <c r="G3642" s="56" t="s">
        <v>11428</v>
      </c>
      <c r="H3642" s="56">
        <v>400301</v>
      </c>
      <c r="I3642" s="56" t="s">
        <v>11514</v>
      </c>
      <c r="J3642" s="56" t="s">
        <v>4567</v>
      </c>
      <c r="K3642" s="56" t="s">
        <v>4568</v>
      </c>
      <c r="L3642" s="56" t="s">
        <v>7138</v>
      </c>
      <c r="M3642" s="73">
        <v>40422</v>
      </c>
      <c r="N3642" s="56"/>
      <c r="O3642" s="56"/>
      <c r="P3642" s="56" t="s">
        <v>1304</v>
      </c>
      <c r="Q3642" s="56"/>
      <c r="R3642" s="56" t="s">
        <v>70</v>
      </c>
      <c r="S3642" s="56" t="s">
        <v>11659</v>
      </c>
      <c r="T3642" s="56" t="s">
        <v>7140</v>
      </c>
      <c r="U3642" s="57">
        <v>2876799</v>
      </c>
      <c r="V3642" s="57">
        <v>-1606770.81</v>
      </c>
      <c r="W3642" s="57">
        <v>1270028.19</v>
      </c>
      <c r="X3642" s="57">
        <v>0</v>
      </c>
      <c r="Y3642" s="73">
        <v>40422</v>
      </c>
      <c r="Z3642" s="57">
        <v>-138902.09</v>
      </c>
      <c r="AA3642" s="57">
        <v>0</v>
      </c>
      <c r="AB3642" s="57">
        <v>1131126.1000000001</v>
      </c>
      <c r="AC3642" s="57">
        <v>0</v>
      </c>
      <c r="AD3642" s="56" t="s">
        <v>9255</v>
      </c>
      <c r="AE3642" s="57">
        <v>0</v>
      </c>
      <c r="AF3642" s="57">
        <v>0</v>
      </c>
      <c r="AG3642" s="57">
        <v>0</v>
      </c>
      <c r="AI3642"/>
      <c r="AJ3642"/>
    </row>
    <row r="3643" spans="1:36">
      <c r="A3643" s="56" t="s">
        <v>48</v>
      </c>
      <c r="B3643" s="56" t="s">
        <v>11427</v>
      </c>
      <c r="C3643" s="56">
        <v>2101010050</v>
      </c>
      <c r="D3643" s="56" t="s">
        <v>43</v>
      </c>
      <c r="E3643" s="56">
        <v>2101020050</v>
      </c>
      <c r="F3643" s="56">
        <v>5401010050</v>
      </c>
      <c r="G3643" s="56" t="s">
        <v>11428</v>
      </c>
      <c r="H3643" s="56">
        <v>400301</v>
      </c>
      <c r="I3643" s="56" t="s">
        <v>11514</v>
      </c>
      <c r="J3643" s="56" t="s">
        <v>4569</v>
      </c>
      <c r="K3643" s="56" t="s">
        <v>4570</v>
      </c>
      <c r="L3643" s="56" t="s">
        <v>7138</v>
      </c>
      <c r="M3643" s="73">
        <v>40422</v>
      </c>
      <c r="N3643" s="56"/>
      <c r="O3643" s="56"/>
      <c r="P3643" s="56" t="s">
        <v>1304</v>
      </c>
      <c r="Q3643" s="56"/>
      <c r="R3643" s="56" t="s">
        <v>70</v>
      </c>
      <c r="S3643" s="56" t="s">
        <v>11659</v>
      </c>
      <c r="T3643" s="56" t="s">
        <v>7140</v>
      </c>
      <c r="U3643" s="57">
        <v>2430663</v>
      </c>
      <c r="V3643" s="57">
        <v>-1357591.51</v>
      </c>
      <c r="W3643" s="57">
        <v>1073071.49</v>
      </c>
      <c r="X3643" s="57">
        <v>0</v>
      </c>
      <c r="Y3643" s="73">
        <v>40422</v>
      </c>
      <c r="Z3643" s="57">
        <v>-117361.08</v>
      </c>
      <c r="AA3643" s="57">
        <v>0</v>
      </c>
      <c r="AB3643" s="57">
        <v>955710.41</v>
      </c>
      <c r="AC3643" s="57">
        <v>0</v>
      </c>
      <c r="AD3643" s="56" t="s">
        <v>9255</v>
      </c>
      <c r="AE3643" s="57">
        <v>0</v>
      </c>
      <c r="AF3643" s="57">
        <v>0</v>
      </c>
      <c r="AG3643" s="57">
        <v>0</v>
      </c>
      <c r="AI3643"/>
      <c r="AJ3643"/>
    </row>
    <row r="3644" spans="1:36">
      <c r="A3644" s="56" t="s">
        <v>48</v>
      </c>
      <c r="B3644" s="56" t="s">
        <v>11427</v>
      </c>
      <c r="C3644" s="56">
        <v>2101010050</v>
      </c>
      <c r="D3644" s="56" t="s">
        <v>43</v>
      </c>
      <c r="E3644" s="56">
        <v>2101020050</v>
      </c>
      <c r="F3644" s="56">
        <v>5401010050</v>
      </c>
      <c r="G3644" s="56" t="s">
        <v>11428</v>
      </c>
      <c r="H3644" s="56">
        <v>400301</v>
      </c>
      <c r="I3644" s="56" t="s">
        <v>11514</v>
      </c>
      <c r="J3644" s="56" t="s">
        <v>4575</v>
      </c>
      <c r="K3644" s="56" t="s">
        <v>4576</v>
      </c>
      <c r="L3644" s="56" t="s">
        <v>7138</v>
      </c>
      <c r="M3644" s="73">
        <v>40422</v>
      </c>
      <c r="N3644" s="56"/>
      <c r="O3644" s="56"/>
      <c r="P3644" s="56" t="s">
        <v>1304</v>
      </c>
      <c r="Q3644" s="56"/>
      <c r="R3644" s="56" t="s">
        <v>70</v>
      </c>
      <c r="S3644" s="56" t="s">
        <v>11659</v>
      </c>
      <c r="T3644" s="56" t="s">
        <v>7140</v>
      </c>
      <c r="U3644" s="57">
        <v>6999699</v>
      </c>
      <c r="V3644" s="57">
        <v>-3909522.94</v>
      </c>
      <c r="W3644" s="57">
        <v>3090176.06</v>
      </c>
      <c r="X3644" s="57">
        <v>0</v>
      </c>
      <c r="Y3644" s="73">
        <v>40422</v>
      </c>
      <c r="Z3644" s="57">
        <v>-337970.4</v>
      </c>
      <c r="AA3644" s="57">
        <v>0</v>
      </c>
      <c r="AB3644" s="57">
        <v>2752205.66</v>
      </c>
      <c r="AC3644" s="57">
        <v>0</v>
      </c>
      <c r="AD3644" s="56" t="s">
        <v>9255</v>
      </c>
      <c r="AE3644" s="57">
        <v>0</v>
      </c>
      <c r="AF3644" s="57">
        <v>0</v>
      </c>
      <c r="AG3644" s="57">
        <v>0</v>
      </c>
      <c r="AI3644"/>
      <c r="AJ3644"/>
    </row>
    <row r="3645" spans="1:36">
      <c r="A3645" s="56" t="s">
        <v>48</v>
      </c>
      <c r="B3645" s="56" t="s">
        <v>11427</v>
      </c>
      <c r="C3645" s="56">
        <v>2101010050</v>
      </c>
      <c r="D3645" s="56" t="s">
        <v>43</v>
      </c>
      <c r="E3645" s="56">
        <v>2101020050</v>
      </c>
      <c r="F3645" s="56">
        <v>5401010050</v>
      </c>
      <c r="G3645" s="56" t="s">
        <v>11428</v>
      </c>
      <c r="H3645" s="56">
        <v>400301</v>
      </c>
      <c r="I3645" s="56" t="s">
        <v>11514</v>
      </c>
      <c r="J3645" s="56" t="s">
        <v>4577</v>
      </c>
      <c r="K3645" s="56" t="s">
        <v>4578</v>
      </c>
      <c r="L3645" s="56" t="s">
        <v>7138</v>
      </c>
      <c r="M3645" s="73">
        <v>40422</v>
      </c>
      <c r="N3645" s="56"/>
      <c r="O3645" s="56"/>
      <c r="P3645" s="56" t="s">
        <v>1304</v>
      </c>
      <c r="Q3645" s="56"/>
      <c r="R3645" s="56" t="s">
        <v>70</v>
      </c>
      <c r="S3645" s="56" t="s">
        <v>11659</v>
      </c>
      <c r="T3645" s="56" t="s">
        <v>7140</v>
      </c>
      <c r="U3645" s="57">
        <v>2830648</v>
      </c>
      <c r="V3645" s="57">
        <v>-1580993.95</v>
      </c>
      <c r="W3645" s="57">
        <v>1249654.05</v>
      </c>
      <c r="X3645" s="57">
        <v>0</v>
      </c>
      <c r="Y3645" s="73">
        <v>40422</v>
      </c>
      <c r="Z3645" s="57">
        <v>-136673.79</v>
      </c>
      <c r="AA3645" s="57">
        <v>0</v>
      </c>
      <c r="AB3645" s="57">
        <v>1112980.26</v>
      </c>
      <c r="AC3645" s="57">
        <v>0</v>
      </c>
      <c r="AD3645" s="56" t="s">
        <v>9255</v>
      </c>
      <c r="AE3645" s="57">
        <v>0</v>
      </c>
      <c r="AF3645" s="57">
        <v>0</v>
      </c>
      <c r="AG3645" s="57">
        <v>0</v>
      </c>
      <c r="AI3645"/>
      <c r="AJ3645"/>
    </row>
    <row r="3646" spans="1:36">
      <c r="A3646" s="56" t="s">
        <v>48</v>
      </c>
      <c r="B3646" s="56" t="s">
        <v>11427</v>
      </c>
      <c r="C3646" s="56">
        <v>2101010050</v>
      </c>
      <c r="D3646" s="56" t="s">
        <v>43</v>
      </c>
      <c r="E3646" s="56">
        <v>2101020050</v>
      </c>
      <c r="F3646" s="56">
        <v>5401010050</v>
      </c>
      <c r="G3646" s="56" t="s">
        <v>11428</v>
      </c>
      <c r="H3646" s="56">
        <v>400301</v>
      </c>
      <c r="I3646" s="56" t="s">
        <v>11514</v>
      </c>
      <c r="J3646" s="56" t="s">
        <v>4579</v>
      </c>
      <c r="K3646" s="56" t="s">
        <v>4580</v>
      </c>
      <c r="L3646" s="56" t="s">
        <v>7138</v>
      </c>
      <c r="M3646" s="73">
        <v>40422</v>
      </c>
      <c r="N3646" s="56"/>
      <c r="O3646" s="56"/>
      <c r="P3646" s="56" t="s">
        <v>1304</v>
      </c>
      <c r="Q3646" s="56"/>
      <c r="R3646" s="56" t="s">
        <v>70</v>
      </c>
      <c r="S3646" s="56" t="s">
        <v>11659</v>
      </c>
      <c r="T3646" s="56" t="s">
        <v>7140</v>
      </c>
      <c r="U3646" s="57">
        <v>2563992</v>
      </c>
      <c r="V3646" s="57">
        <v>-1432059.3</v>
      </c>
      <c r="W3646" s="57">
        <v>1131932.7</v>
      </c>
      <c r="X3646" s="57">
        <v>0</v>
      </c>
      <c r="Y3646" s="73">
        <v>40422</v>
      </c>
      <c r="Z3646" s="57">
        <v>-123798.69</v>
      </c>
      <c r="AA3646" s="57">
        <v>0</v>
      </c>
      <c r="AB3646" s="57">
        <v>1008134.01</v>
      </c>
      <c r="AC3646" s="57">
        <v>0</v>
      </c>
      <c r="AD3646" s="56" t="s">
        <v>9255</v>
      </c>
      <c r="AE3646" s="57">
        <v>0</v>
      </c>
      <c r="AF3646" s="57">
        <v>0</v>
      </c>
      <c r="AG3646" s="57">
        <v>0</v>
      </c>
      <c r="AI3646"/>
      <c r="AJ3646"/>
    </row>
    <row r="3647" spans="1:36">
      <c r="A3647" s="56" t="s">
        <v>48</v>
      </c>
      <c r="B3647" s="56" t="s">
        <v>11427</v>
      </c>
      <c r="C3647" s="56">
        <v>2101010050</v>
      </c>
      <c r="D3647" s="56" t="s">
        <v>43</v>
      </c>
      <c r="E3647" s="56">
        <v>2101020050</v>
      </c>
      <c r="F3647" s="56">
        <v>5401010050</v>
      </c>
      <c r="G3647" s="56" t="s">
        <v>11428</v>
      </c>
      <c r="H3647" s="56">
        <v>400301</v>
      </c>
      <c r="I3647" s="56" t="s">
        <v>11515</v>
      </c>
      <c r="J3647" s="56" t="s">
        <v>4876</v>
      </c>
      <c r="K3647" s="56" t="s">
        <v>4877</v>
      </c>
      <c r="L3647" s="56" t="s">
        <v>7138</v>
      </c>
      <c r="M3647" s="73">
        <v>40422</v>
      </c>
      <c r="N3647" s="56"/>
      <c r="O3647" s="56"/>
      <c r="P3647" s="56" t="s">
        <v>1304</v>
      </c>
      <c r="Q3647" s="56"/>
      <c r="R3647" s="56" t="s">
        <v>70</v>
      </c>
      <c r="S3647" s="56" t="s">
        <v>11659</v>
      </c>
      <c r="T3647" s="56" t="s">
        <v>7140</v>
      </c>
      <c r="U3647" s="57">
        <v>24052239</v>
      </c>
      <c r="V3647" s="57">
        <v>-13433831.539999999</v>
      </c>
      <c r="W3647" s="57">
        <v>10618407.460000001</v>
      </c>
      <c r="X3647" s="57">
        <v>0</v>
      </c>
      <c r="Y3647" s="73">
        <v>40422</v>
      </c>
      <c r="Z3647" s="57">
        <v>-1161327.81</v>
      </c>
      <c r="AA3647" s="57">
        <v>0</v>
      </c>
      <c r="AB3647" s="57">
        <v>9457079.6500000004</v>
      </c>
      <c r="AC3647" s="57">
        <v>0</v>
      </c>
      <c r="AD3647" s="56" t="s">
        <v>9255</v>
      </c>
      <c r="AE3647" s="57">
        <v>0</v>
      </c>
      <c r="AF3647" s="57">
        <v>0</v>
      </c>
      <c r="AG3647" s="57">
        <v>0</v>
      </c>
      <c r="AI3647"/>
      <c r="AJ3647"/>
    </row>
    <row r="3648" spans="1:36">
      <c r="A3648" s="56" t="s">
        <v>48</v>
      </c>
      <c r="B3648" s="56" t="s">
        <v>11427</v>
      </c>
      <c r="C3648" s="56">
        <v>2101010050</v>
      </c>
      <c r="D3648" s="56" t="s">
        <v>43</v>
      </c>
      <c r="E3648" s="56">
        <v>2101020050</v>
      </c>
      <c r="F3648" s="56">
        <v>5401010050</v>
      </c>
      <c r="G3648" s="56" t="s">
        <v>11428</v>
      </c>
      <c r="H3648" s="56">
        <v>400301</v>
      </c>
      <c r="I3648" s="56" t="s">
        <v>11515</v>
      </c>
      <c r="J3648" s="56" t="s">
        <v>4880</v>
      </c>
      <c r="K3648" s="56" t="s">
        <v>1484</v>
      </c>
      <c r="L3648" s="56" t="s">
        <v>7138</v>
      </c>
      <c r="M3648" s="73">
        <v>40422</v>
      </c>
      <c r="N3648" s="56"/>
      <c r="O3648" s="56"/>
      <c r="P3648" s="56" t="s">
        <v>1304</v>
      </c>
      <c r="Q3648" s="56"/>
      <c r="R3648" s="56" t="s">
        <v>70</v>
      </c>
      <c r="S3648" s="56" t="s">
        <v>11659</v>
      </c>
      <c r="T3648" s="56" t="s">
        <v>7140</v>
      </c>
      <c r="U3648" s="57">
        <v>2164027</v>
      </c>
      <c r="V3648" s="57">
        <v>-1208668.17</v>
      </c>
      <c r="W3648" s="57">
        <v>955358.83</v>
      </c>
      <c r="X3648" s="57">
        <v>0</v>
      </c>
      <c r="Y3648" s="73">
        <v>40422</v>
      </c>
      <c r="Z3648" s="57">
        <v>-104486.93</v>
      </c>
      <c r="AA3648" s="57">
        <v>0</v>
      </c>
      <c r="AB3648" s="57">
        <v>850871.9</v>
      </c>
      <c r="AC3648" s="57">
        <v>0</v>
      </c>
      <c r="AD3648" s="56" t="s">
        <v>9255</v>
      </c>
      <c r="AE3648" s="57">
        <v>0</v>
      </c>
      <c r="AF3648" s="57">
        <v>0</v>
      </c>
      <c r="AG3648" s="57">
        <v>0</v>
      </c>
      <c r="AI3648"/>
      <c r="AJ3648"/>
    </row>
    <row r="3649" spans="1:36">
      <c r="A3649" s="56" t="s">
        <v>48</v>
      </c>
      <c r="B3649" s="56" t="s">
        <v>11427</v>
      </c>
      <c r="C3649" s="56">
        <v>2101010050</v>
      </c>
      <c r="D3649" s="56" t="s">
        <v>43</v>
      </c>
      <c r="E3649" s="56">
        <v>2101020050</v>
      </c>
      <c r="F3649" s="56">
        <v>5401010050</v>
      </c>
      <c r="G3649" s="56" t="s">
        <v>11428</v>
      </c>
      <c r="H3649" s="56">
        <v>400301</v>
      </c>
      <c r="I3649" s="56" t="s">
        <v>11515</v>
      </c>
      <c r="J3649" s="56" t="s">
        <v>4886</v>
      </c>
      <c r="K3649" s="56" t="s">
        <v>4887</v>
      </c>
      <c r="L3649" s="56" t="s">
        <v>7138</v>
      </c>
      <c r="M3649" s="73">
        <v>40422</v>
      </c>
      <c r="N3649" s="56"/>
      <c r="O3649" s="56"/>
      <c r="P3649" s="56" t="s">
        <v>1304</v>
      </c>
      <c r="Q3649" s="56"/>
      <c r="R3649" s="56" t="s">
        <v>70</v>
      </c>
      <c r="S3649" s="56" t="s">
        <v>11659</v>
      </c>
      <c r="T3649" s="56" t="s">
        <v>7140</v>
      </c>
      <c r="U3649" s="57">
        <v>1698247</v>
      </c>
      <c r="V3649" s="57">
        <v>-948517.2</v>
      </c>
      <c r="W3649" s="57">
        <v>749729.8</v>
      </c>
      <c r="X3649" s="57">
        <v>0</v>
      </c>
      <c r="Y3649" s="73">
        <v>40422</v>
      </c>
      <c r="Z3649" s="57">
        <v>-81997.429999999993</v>
      </c>
      <c r="AA3649" s="57">
        <v>0</v>
      </c>
      <c r="AB3649" s="57">
        <v>667732.37</v>
      </c>
      <c r="AC3649" s="57">
        <v>0</v>
      </c>
      <c r="AD3649" s="56" t="s">
        <v>9255</v>
      </c>
      <c r="AE3649" s="57">
        <v>0</v>
      </c>
      <c r="AF3649" s="57">
        <v>0</v>
      </c>
      <c r="AG3649" s="57">
        <v>0</v>
      </c>
      <c r="AI3649"/>
      <c r="AJ3649"/>
    </row>
    <row r="3650" spans="1:36">
      <c r="A3650" s="56" t="s">
        <v>48</v>
      </c>
      <c r="B3650" s="56" t="s">
        <v>11427</v>
      </c>
      <c r="C3650" s="56">
        <v>2101010050</v>
      </c>
      <c r="D3650" s="56" t="s">
        <v>43</v>
      </c>
      <c r="E3650" s="56">
        <v>2101020050</v>
      </c>
      <c r="F3650" s="56">
        <v>5401010050</v>
      </c>
      <c r="G3650" s="56" t="s">
        <v>11428</v>
      </c>
      <c r="H3650" s="56">
        <v>400301</v>
      </c>
      <c r="I3650" s="56" t="s">
        <v>11515</v>
      </c>
      <c r="J3650" s="56" t="s">
        <v>4888</v>
      </c>
      <c r="K3650" s="56" t="s">
        <v>4889</v>
      </c>
      <c r="L3650" s="56" t="s">
        <v>7138</v>
      </c>
      <c r="M3650" s="73">
        <v>40422</v>
      </c>
      <c r="N3650" s="56"/>
      <c r="O3650" s="56"/>
      <c r="P3650" s="56" t="s">
        <v>1304</v>
      </c>
      <c r="Q3650" s="56"/>
      <c r="R3650" s="56" t="s">
        <v>70</v>
      </c>
      <c r="S3650" s="56" t="s">
        <v>11659</v>
      </c>
      <c r="T3650" s="56" t="s">
        <v>7140</v>
      </c>
      <c r="U3650" s="57">
        <v>973115</v>
      </c>
      <c r="V3650" s="57">
        <v>-543511.05000000005</v>
      </c>
      <c r="W3650" s="57">
        <v>429603.95</v>
      </c>
      <c r="X3650" s="57">
        <v>0</v>
      </c>
      <c r="Y3650" s="73">
        <v>40422</v>
      </c>
      <c r="Z3650" s="57">
        <v>-46985.49</v>
      </c>
      <c r="AA3650" s="57">
        <v>0</v>
      </c>
      <c r="AB3650" s="57">
        <v>382618.46</v>
      </c>
      <c r="AC3650" s="57">
        <v>0</v>
      </c>
      <c r="AD3650" s="56" t="s">
        <v>9255</v>
      </c>
      <c r="AE3650" s="57">
        <v>0</v>
      </c>
      <c r="AF3650" s="57">
        <v>0</v>
      </c>
      <c r="AG3650" s="57">
        <v>0</v>
      </c>
      <c r="AI3650"/>
      <c r="AJ3650"/>
    </row>
    <row r="3651" spans="1:36">
      <c r="A3651" s="56" t="s">
        <v>48</v>
      </c>
      <c r="B3651" s="56" t="s">
        <v>11427</v>
      </c>
      <c r="C3651" s="56">
        <v>2101010050</v>
      </c>
      <c r="D3651" s="56" t="s">
        <v>43</v>
      </c>
      <c r="E3651" s="56">
        <v>2101020050</v>
      </c>
      <c r="F3651" s="56">
        <v>5401010050</v>
      </c>
      <c r="G3651" s="56" t="s">
        <v>11428</v>
      </c>
      <c r="H3651" s="56">
        <v>400301</v>
      </c>
      <c r="I3651" s="56" t="s">
        <v>11515</v>
      </c>
      <c r="J3651" s="56" t="s">
        <v>4920</v>
      </c>
      <c r="K3651" s="56" t="s">
        <v>4921</v>
      </c>
      <c r="L3651" s="56" t="s">
        <v>7138</v>
      </c>
      <c r="M3651" s="73">
        <v>40422</v>
      </c>
      <c r="N3651" s="56"/>
      <c r="O3651" s="56"/>
      <c r="P3651" s="56" t="s">
        <v>1304</v>
      </c>
      <c r="Q3651" s="56"/>
      <c r="R3651" s="56" t="s">
        <v>70</v>
      </c>
      <c r="S3651" s="56" t="s">
        <v>11659</v>
      </c>
      <c r="T3651" s="56" t="s">
        <v>7140</v>
      </c>
      <c r="U3651" s="57">
        <v>3356738</v>
      </c>
      <c r="V3651" s="57">
        <v>-1874829.95</v>
      </c>
      <c r="W3651" s="57">
        <v>1481908.05</v>
      </c>
      <c r="X3651" s="57">
        <v>0</v>
      </c>
      <c r="Y3651" s="73">
        <v>40422</v>
      </c>
      <c r="Z3651" s="57">
        <v>-162075.25</v>
      </c>
      <c r="AA3651" s="57">
        <v>0</v>
      </c>
      <c r="AB3651" s="57">
        <v>1319832.8</v>
      </c>
      <c r="AC3651" s="57">
        <v>0</v>
      </c>
      <c r="AD3651" s="56" t="s">
        <v>9255</v>
      </c>
      <c r="AE3651" s="57">
        <v>0</v>
      </c>
      <c r="AF3651" s="57">
        <v>0</v>
      </c>
      <c r="AG3651" s="57">
        <v>0</v>
      </c>
      <c r="AI3651"/>
      <c r="AJ3651"/>
    </row>
    <row r="3652" spans="1:36">
      <c r="A3652" s="56" t="s">
        <v>48</v>
      </c>
      <c r="B3652" s="56" t="s">
        <v>11427</v>
      </c>
      <c r="C3652" s="56">
        <v>2101010050</v>
      </c>
      <c r="D3652" s="56" t="s">
        <v>43</v>
      </c>
      <c r="E3652" s="56">
        <v>2101020050</v>
      </c>
      <c r="F3652" s="56">
        <v>5401010050</v>
      </c>
      <c r="G3652" s="56" t="s">
        <v>11428</v>
      </c>
      <c r="H3652" s="56">
        <v>400301</v>
      </c>
      <c r="I3652" s="56" t="s">
        <v>11515</v>
      </c>
      <c r="J3652" s="56" t="s">
        <v>4922</v>
      </c>
      <c r="K3652" s="56" t="s">
        <v>4923</v>
      </c>
      <c r="L3652" s="56" t="s">
        <v>7138</v>
      </c>
      <c r="M3652" s="73">
        <v>40422</v>
      </c>
      <c r="N3652" s="56"/>
      <c r="O3652" s="56"/>
      <c r="P3652" s="56" t="s">
        <v>1304</v>
      </c>
      <c r="Q3652" s="56"/>
      <c r="R3652" s="56" t="s">
        <v>70</v>
      </c>
      <c r="S3652" s="56" t="s">
        <v>11659</v>
      </c>
      <c r="T3652" s="56" t="s">
        <v>7140</v>
      </c>
      <c r="U3652" s="57">
        <v>1442853</v>
      </c>
      <c r="V3652" s="57">
        <v>-805872.48</v>
      </c>
      <c r="W3652" s="57">
        <v>636980.52</v>
      </c>
      <c r="X3652" s="57">
        <v>0</v>
      </c>
      <c r="Y3652" s="73">
        <v>40422</v>
      </c>
      <c r="Z3652" s="57">
        <v>-69666.12</v>
      </c>
      <c r="AA3652" s="57">
        <v>0</v>
      </c>
      <c r="AB3652" s="57">
        <v>567314.4</v>
      </c>
      <c r="AC3652" s="57">
        <v>0</v>
      </c>
      <c r="AD3652" s="56" t="s">
        <v>9255</v>
      </c>
      <c r="AE3652" s="57">
        <v>0</v>
      </c>
      <c r="AF3652" s="57">
        <v>0</v>
      </c>
      <c r="AG3652" s="57">
        <v>0</v>
      </c>
      <c r="AI3652"/>
      <c r="AJ3652"/>
    </row>
    <row r="3653" spans="1:36">
      <c r="A3653" s="56" t="s">
        <v>48</v>
      </c>
      <c r="B3653" s="56" t="s">
        <v>11427</v>
      </c>
      <c r="C3653" s="56">
        <v>2101010050</v>
      </c>
      <c r="D3653" s="56" t="s">
        <v>43</v>
      </c>
      <c r="E3653" s="56">
        <v>2101020050</v>
      </c>
      <c r="F3653" s="56">
        <v>5401010050</v>
      </c>
      <c r="G3653" s="56" t="s">
        <v>11428</v>
      </c>
      <c r="H3653" s="56">
        <v>400301</v>
      </c>
      <c r="I3653" s="56" t="s">
        <v>11515</v>
      </c>
      <c r="J3653" s="56" t="s">
        <v>4924</v>
      </c>
      <c r="K3653" s="56" t="s">
        <v>4925</v>
      </c>
      <c r="L3653" s="56" t="s">
        <v>7138</v>
      </c>
      <c r="M3653" s="73">
        <v>40422</v>
      </c>
      <c r="N3653" s="56"/>
      <c r="O3653" s="56"/>
      <c r="P3653" s="56" t="s">
        <v>1304</v>
      </c>
      <c r="Q3653" s="56"/>
      <c r="R3653" s="56" t="s">
        <v>70</v>
      </c>
      <c r="S3653" s="56" t="s">
        <v>11659</v>
      </c>
      <c r="T3653" s="56" t="s">
        <v>7140</v>
      </c>
      <c r="U3653" s="57">
        <v>2750072</v>
      </c>
      <c r="V3653" s="57">
        <v>-1535990.28</v>
      </c>
      <c r="W3653" s="57">
        <v>1214081.72</v>
      </c>
      <c r="X3653" s="57">
        <v>0</v>
      </c>
      <c r="Y3653" s="73">
        <v>40422</v>
      </c>
      <c r="Z3653" s="57">
        <v>-132783.26999999999</v>
      </c>
      <c r="AA3653" s="57">
        <v>0</v>
      </c>
      <c r="AB3653" s="57">
        <v>1081298.45</v>
      </c>
      <c r="AC3653" s="57">
        <v>0</v>
      </c>
      <c r="AD3653" s="56" t="s">
        <v>9255</v>
      </c>
      <c r="AE3653" s="57">
        <v>0</v>
      </c>
      <c r="AF3653" s="57">
        <v>0</v>
      </c>
      <c r="AG3653" s="57">
        <v>0</v>
      </c>
      <c r="AI3653"/>
      <c r="AJ3653"/>
    </row>
    <row r="3654" spans="1:36">
      <c r="A3654" s="56" t="s">
        <v>48</v>
      </c>
      <c r="B3654" s="56" t="s">
        <v>11427</v>
      </c>
      <c r="C3654" s="56">
        <v>2101010050</v>
      </c>
      <c r="D3654" s="56" t="s">
        <v>43</v>
      </c>
      <c r="E3654" s="56">
        <v>2101020050</v>
      </c>
      <c r="F3654" s="56">
        <v>5401010050</v>
      </c>
      <c r="G3654" s="56" t="s">
        <v>11428</v>
      </c>
      <c r="H3654" s="56">
        <v>400301</v>
      </c>
      <c r="I3654" s="56" t="s">
        <v>11515</v>
      </c>
      <c r="J3654" s="56" t="s">
        <v>4926</v>
      </c>
      <c r="K3654" s="56" t="s">
        <v>4927</v>
      </c>
      <c r="L3654" s="56" t="s">
        <v>7138</v>
      </c>
      <c r="M3654" s="73">
        <v>40422</v>
      </c>
      <c r="N3654" s="56"/>
      <c r="O3654" s="56"/>
      <c r="P3654" s="56" t="s">
        <v>1304</v>
      </c>
      <c r="Q3654" s="56"/>
      <c r="R3654" s="56" t="s">
        <v>70</v>
      </c>
      <c r="S3654" s="56" t="s">
        <v>11659</v>
      </c>
      <c r="T3654" s="56" t="s">
        <v>7140</v>
      </c>
      <c r="U3654" s="57">
        <v>285925</v>
      </c>
      <c r="V3654" s="57">
        <v>-159696.84</v>
      </c>
      <c r="W3654" s="57">
        <v>126228.16</v>
      </c>
      <c r="X3654" s="57">
        <v>0</v>
      </c>
      <c r="Y3654" s="73">
        <v>40422</v>
      </c>
      <c r="Z3654" s="57">
        <v>-13805.49</v>
      </c>
      <c r="AA3654" s="57">
        <v>0</v>
      </c>
      <c r="AB3654" s="57">
        <v>112422.67</v>
      </c>
      <c r="AC3654" s="57">
        <v>0</v>
      </c>
      <c r="AD3654" s="56" t="s">
        <v>9255</v>
      </c>
      <c r="AE3654" s="57">
        <v>0</v>
      </c>
      <c r="AF3654" s="57">
        <v>0</v>
      </c>
      <c r="AG3654" s="57">
        <v>0</v>
      </c>
      <c r="AI3654"/>
      <c r="AJ3654"/>
    </row>
    <row r="3655" spans="1:36">
      <c r="A3655" s="56" t="s">
        <v>48</v>
      </c>
      <c r="B3655" s="56" t="s">
        <v>11427</v>
      </c>
      <c r="C3655" s="56">
        <v>2101010050</v>
      </c>
      <c r="D3655" s="56" t="s">
        <v>43</v>
      </c>
      <c r="E3655" s="56">
        <v>2101020050</v>
      </c>
      <c r="F3655" s="56">
        <v>5401010050</v>
      </c>
      <c r="G3655" s="56" t="s">
        <v>11428</v>
      </c>
      <c r="H3655" s="56">
        <v>400301</v>
      </c>
      <c r="I3655" s="56" t="s">
        <v>11515</v>
      </c>
      <c r="J3655" s="56" t="s">
        <v>4932</v>
      </c>
      <c r="K3655" s="56" t="s">
        <v>4933</v>
      </c>
      <c r="L3655" s="56" t="s">
        <v>7138</v>
      </c>
      <c r="M3655" s="73">
        <v>40422</v>
      </c>
      <c r="N3655" s="56"/>
      <c r="O3655" s="56"/>
      <c r="P3655" s="56" t="s">
        <v>1304</v>
      </c>
      <c r="Q3655" s="56"/>
      <c r="R3655" s="56" t="s">
        <v>70</v>
      </c>
      <c r="S3655" s="56" t="s">
        <v>11659</v>
      </c>
      <c r="T3655" s="56" t="s">
        <v>7140</v>
      </c>
      <c r="U3655" s="57">
        <v>172130</v>
      </c>
      <c r="V3655" s="57">
        <v>-96139.18</v>
      </c>
      <c r="W3655" s="57">
        <v>75990.820000000007</v>
      </c>
      <c r="X3655" s="57">
        <v>0</v>
      </c>
      <c r="Y3655" s="73">
        <v>40422</v>
      </c>
      <c r="Z3655" s="57">
        <v>-8311.06</v>
      </c>
      <c r="AA3655" s="57">
        <v>0</v>
      </c>
      <c r="AB3655" s="57">
        <v>67679.759999999995</v>
      </c>
      <c r="AC3655" s="57">
        <v>0</v>
      </c>
      <c r="AD3655" s="56" t="s">
        <v>9255</v>
      </c>
      <c r="AE3655" s="57">
        <v>0</v>
      </c>
      <c r="AF3655" s="57">
        <v>0</v>
      </c>
      <c r="AG3655" s="57">
        <v>0</v>
      </c>
      <c r="AI3655"/>
      <c r="AJ3655"/>
    </row>
    <row r="3656" spans="1:36">
      <c r="A3656" s="56" t="s">
        <v>48</v>
      </c>
      <c r="B3656" s="56" t="s">
        <v>11427</v>
      </c>
      <c r="C3656" s="56">
        <v>2101010050</v>
      </c>
      <c r="D3656" s="56" t="s">
        <v>43</v>
      </c>
      <c r="E3656" s="56">
        <v>2101020050</v>
      </c>
      <c r="F3656" s="56">
        <v>5401010050</v>
      </c>
      <c r="G3656" s="56" t="s">
        <v>11428</v>
      </c>
      <c r="H3656" s="56">
        <v>400301</v>
      </c>
      <c r="I3656" s="56" t="s">
        <v>11515</v>
      </c>
      <c r="J3656" s="56" t="s">
        <v>4948</v>
      </c>
      <c r="K3656" s="56" t="s">
        <v>4949</v>
      </c>
      <c r="L3656" s="56" t="s">
        <v>7138</v>
      </c>
      <c r="M3656" s="73">
        <v>40422</v>
      </c>
      <c r="N3656" s="56"/>
      <c r="O3656" s="56"/>
      <c r="P3656" s="56" t="s">
        <v>1304</v>
      </c>
      <c r="Q3656" s="56"/>
      <c r="R3656" s="56" t="s">
        <v>70</v>
      </c>
      <c r="S3656" s="56" t="s">
        <v>11659</v>
      </c>
      <c r="T3656" s="56" t="s">
        <v>7140</v>
      </c>
      <c r="U3656" s="57">
        <v>14797</v>
      </c>
      <c r="V3656" s="57">
        <v>-8264.76</v>
      </c>
      <c r="W3656" s="57">
        <v>6532.24</v>
      </c>
      <c r="X3656" s="57">
        <v>0</v>
      </c>
      <c r="Y3656" s="73">
        <v>40422</v>
      </c>
      <c r="Z3656" s="57">
        <v>-714.42</v>
      </c>
      <c r="AA3656" s="57">
        <v>0</v>
      </c>
      <c r="AB3656" s="57">
        <v>5817.82</v>
      </c>
      <c r="AC3656" s="57">
        <v>0</v>
      </c>
      <c r="AD3656" s="56" t="s">
        <v>9255</v>
      </c>
      <c r="AE3656" s="57">
        <v>0</v>
      </c>
      <c r="AF3656" s="57">
        <v>0</v>
      </c>
      <c r="AG3656" s="57">
        <v>0</v>
      </c>
      <c r="AI3656"/>
      <c r="AJ3656"/>
    </row>
    <row r="3657" spans="1:36">
      <c r="A3657" s="56" t="s">
        <v>48</v>
      </c>
      <c r="B3657" s="56" t="s">
        <v>11427</v>
      </c>
      <c r="C3657" s="56">
        <v>2101010050</v>
      </c>
      <c r="D3657" s="56" t="s">
        <v>43</v>
      </c>
      <c r="E3657" s="56">
        <v>2101020050</v>
      </c>
      <c r="F3657" s="56">
        <v>5401010050</v>
      </c>
      <c r="G3657" s="56" t="s">
        <v>11428</v>
      </c>
      <c r="H3657" s="56">
        <v>400301</v>
      </c>
      <c r="I3657" s="56" t="s">
        <v>11515</v>
      </c>
      <c r="J3657" s="56" t="s">
        <v>4952</v>
      </c>
      <c r="K3657" s="56" t="s">
        <v>4953</v>
      </c>
      <c r="L3657" s="56" t="s">
        <v>7138</v>
      </c>
      <c r="M3657" s="73">
        <v>40422</v>
      </c>
      <c r="N3657" s="56"/>
      <c r="O3657" s="56"/>
      <c r="P3657" s="56" t="s">
        <v>1304</v>
      </c>
      <c r="Q3657" s="56"/>
      <c r="R3657" s="56" t="s">
        <v>70</v>
      </c>
      <c r="S3657" s="56" t="s">
        <v>11659</v>
      </c>
      <c r="T3657" s="56" t="s">
        <v>7140</v>
      </c>
      <c r="U3657" s="57">
        <v>47340</v>
      </c>
      <c r="V3657" s="57">
        <v>-26441.040000000001</v>
      </c>
      <c r="W3657" s="57">
        <v>20898.96</v>
      </c>
      <c r="X3657" s="57">
        <v>0</v>
      </c>
      <c r="Y3657" s="73">
        <v>40422</v>
      </c>
      <c r="Z3657" s="57">
        <v>-2285.6999999999998</v>
      </c>
      <c r="AA3657" s="57">
        <v>0</v>
      </c>
      <c r="AB3657" s="57">
        <v>18613.259999999998</v>
      </c>
      <c r="AC3657" s="57">
        <v>0</v>
      </c>
      <c r="AD3657" s="56" t="s">
        <v>9255</v>
      </c>
      <c r="AE3657" s="57">
        <v>0</v>
      </c>
      <c r="AF3657" s="57">
        <v>0</v>
      </c>
      <c r="AG3657" s="57">
        <v>0</v>
      </c>
      <c r="AI3657"/>
      <c r="AJ3657"/>
    </row>
    <row r="3658" spans="1:36">
      <c r="A3658" s="56" t="s">
        <v>48</v>
      </c>
      <c r="B3658" s="56" t="s">
        <v>11427</v>
      </c>
      <c r="C3658" s="56">
        <v>2101010050</v>
      </c>
      <c r="D3658" s="56" t="s">
        <v>43</v>
      </c>
      <c r="E3658" s="56">
        <v>2101020050</v>
      </c>
      <c r="F3658" s="56">
        <v>5401010050</v>
      </c>
      <c r="G3658" s="56" t="s">
        <v>11428</v>
      </c>
      <c r="H3658" s="56">
        <v>400301</v>
      </c>
      <c r="I3658" s="56" t="s">
        <v>11515</v>
      </c>
      <c r="J3658" s="56" t="s">
        <v>4958</v>
      </c>
      <c r="K3658" s="56" t="s">
        <v>4959</v>
      </c>
      <c r="L3658" s="56" t="s">
        <v>7138</v>
      </c>
      <c r="M3658" s="73">
        <v>40422</v>
      </c>
      <c r="N3658" s="56"/>
      <c r="O3658" s="56"/>
      <c r="P3658" s="56" t="s">
        <v>1304</v>
      </c>
      <c r="Q3658" s="56"/>
      <c r="R3658" s="56" t="s">
        <v>70</v>
      </c>
      <c r="S3658" s="56" t="s">
        <v>11659</v>
      </c>
      <c r="T3658" s="56" t="s">
        <v>7140</v>
      </c>
      <c r="U3658" s="57">
        <v>1427235</v>
      </c>
      <c r="V3658" s="57">
        <v>-797149.95</v>
      </c>
      <c r="W3658" s="57">
        <v>630085.05000000005</v>
      </c>
      <c r="X3658" s="57">
        <v>0</v>
      </c>
      <c r="Y3658" s="73">
        <v>40422</v>
      </c>
      <c r="Z3658" s="57">
        <v>-68911.960000000006</v>
      </c>
      <c r="AA3658" s="57">
        <v>0</v>
      </c>
      <c r="AB3658" s="57">
        <v>561173.09</v>
      </c>
      <c r="AC3658" s="57">
        <v>0</v>
      </c>
      <c r="AD3658" s="56" t="s">
        <v>9255</v>
      </c>
      <c r="AE3658" s="57">
        <v>0</v>
      </c>
      <c r="AF3658" s="57">
        <v>0</v>
      </c>
      <c r="AG3658" s="57">
        <v>0</v>
      </c>
      <c r="AI3658"/>
      <c r="AJ3658"/>
    </row>
    <row r="3659" spans="1:36">
      <c r="A3659" s="56" t="s">
        <v>48</v>
      </c>
      <c r="B3659" s="56" t="s">
        <v>11427</v>
      </c>
      <c r="C3659" s="56">
        <v>2101010050</v>
      </c>
      <c r="D3659" s="56" t="s">
        <v>43</v>
      </c>
      <c r="E3659" s="56">
        <v>2101020050</v>
      </c>
      <c r="F3659" s="56">
        <v>5401010050</v>
      </c>
      <c r="G3659" s="56" t="s">
        <v>11428</v>
      </c>
      <c r="H3659" s="56">
        <v>400302</v>
      </c>
      <c r="I3659" s="56" t="s">
        <v>11517</v>
      </c>
      <c r="J3659" s="56" t="s">
        <v>5194</v>
      </c>
      <c r="K3659" s="56" t="s">
        <v>4721</v>
      </c>
      <c r="L3659" s="56" t="s">
        <v>7138</v>
      </c>
      <c r="M3659" s="73">
        <v>40542</v>
      </c>
      <c r="N3659" s="56"/>
      <c r="O3659" s="56"/>
      <c r="P3659" s="56" t="s">
        <v>7139</v>
      </c>
      <c r="Q3659" s="56"/>
      <c r="R3659" s="56" t="s">
        <v>70</v>
      </c>
      <c r="S3659" s="56" t="s">
        <v>11659</v>
      </c>
      <c r="T3659" s="56" t="s">
        <v>7140</v>
      </c>
      <c r="U3659" s="57">
        <v>12099461</v>
      </c>
      <c r="V3659" s="57">
        <v>-5032362.28</v>
      </c>
      <c r="W3659" s="57">
        <v>7067098.7199999997</v>
      </c>
      <c r="X3659" s="57">
        <v>0</v>
      </c>
      <c r="Y3659" s="73">
        <v>40542</v>
      </c>
      <c r="Z3659" s="57">
        <v>-238940.55</v>
      </c>
      <c r="AA3659" s="57">
        <v>0</v>
      </c>
      <c r="AB3659" s="57">
        <v>6828158.1699999999</v>
      </c>
      <c r="AC3659" s="57">
        <v>0</v>
      </c>
      <c r="AD3659" s="56" t="s">
        <v>9255</v>
      </c>
      <c r="AE3659" s="57">
        <v>0</v>
      </c>
      <c r="AF3659" s="57">
        <v>0</v>
      </c>
      <c r="AG3659" s="57">
        <v>0</v>
      </c>
      <c r="AI3659"/>
      <c r="AJ3659"/>
    </row>
    <row r="3660" spans="1:36">
      <c r="A3660" s="56" t="s">
        <v>48</v>
      </c>
      <c r="B3660" s="56" t="s">
        <v>11427</v>
      </c>
      <c r="C3660" s="56">
        <v>2101010050</v>
      </c>
      <c r="D3660" s="56" t="s">
        <v>43</v>
      </c>
      <c r="E3660" s="56">
        <v>2101020050</v>
      </c>
      <c r="F3660" s="56">
        <v>5401010050</v>
      </c>
      <c r="G3660" s="56" t="s">
        <v>11428</v>
      </c>
      <c r="H3660" s="56">
        <v>400302</v>
      </c>
      <c r="I3660" s="56" t="s">
        <v>11517</v>
      </c>
      <c r="J3660" s="56" t="s">
        <v>5222</v>
      </c>
      <c r="K3660" s="56" t="s">
        <v>4769</v>
      </c>
      <c r="L3660" s="56" t="s">
        <v>7138</v>
      </c>
      <c r="M3660" s="73">
        <v>40542</v>
      </c>
      <c r="N3660" s="56"/>
      <c r="O3660" s="56"/>
      <c r="P3660" s="56" t="s">
        <v>1304</v>
      </c>
      <c r="Q3660" s="56"/>
      <c r="R3660" s="56" t="s">
        <v>70</v>
      </c>
      <c r="S3660" s="56" t="s">
        <v>11659</v>
      </c>
      <c r="T3660" s="56" t="s">
        <v>7140</v>
      </c>
      <c r="U3660" s="57">
        <v>3123222</v>
      </c>
      <c r="V3660" s="57">
        <v>-1689030.76</v>
      </c>
      <c r="W3660" s="57">
        <v>1434191.24</v>
      </c>
      <c r="X3660" s="57">
        <v>0</v>
      </c>
      <c r="Y3660" s="73">
        <v>40542</v>
      </c>
      <c r="Z3660" s="57">
        <v>-150941.32</v>
      </c>
      <c r="AA3660" s="57">
        <v>0</v>
      </c>
      <c r="AB3660" s="57">
        <v>1283249.92</v>
      </c>
      <c r="AC3660" s="57">
        <v>0</v>
      </c>
      <c r="AD3660" s="56" t="s">
        <v>9255</v>
      </c>
      <c r="AE3660" s="57">
        <v>0</v>
      </c>
      <c r="AF3660" s="57">
        <v>0</v>
      </c>
      <c r="AG3660" s="57">
        <v>0</v>
      </c>
      <c r="AI3660"/>
      <c r="AJ3660"/>
    </row>
    <row r="3661" spans="1:36">
      <c r="A3661" s="56" t="s">
        <v>48</v>
      </c>
      <c r="B3661" s="56" t="s">
        <v>11427</v>
      </c>
      <c r="C3661" s="56">
        <v>2101010050</v>
      </c>
      <c r="D3661" s="56" t="s">
        <v>43</v>
      </c>
      <c r="E3661" s="56">
        <v>2101020050</v>
      </c>
      <c r="F3661" s="56">
        <v>5401010050</v>
      </c>
      <c r="G3661" s="56" t="s">
        <v>11428</v>
      </c>
      <c r="H3661" s="56">
        <v>400302</v>
      </c>
      <c r="I3661" s="56" t="s">
        <v>11477</v>
      </c>
      <c r="J3661" s="56" t="s">
        <v>5259</v>
      </c>
      <c r="K3661" s="56" t="s">
        <v>1272</v>
      </c>
      <c r="L3661" s="56" t="s">
        <v>7138</v>
      </c>
      <c r="M3661" s="73">
        <v>40542</v>
      </c>
      <c r="N3661" s="56"/>
      <c r="O3661" s="56"/>
      <c r="P3661" s="56" t="s">
        <v>1304</v>
      </c>
      <c r="Q3661" s="56"/>
      <c r="R3661" s="56" t="s">
        <v>70</v>
      </c>
      <c r="S3661" s="56" t="s">
        <v>11659</v>
      </c>
      <c r="T3661" s="56" t="s">
        <v>7140</v>
      </c>
      <c r="U3661" s="57">
        <v>15872946</v>
      </c>
      <c r="V3661" s="57">
        <v>-8584100.8900000006</v>
      </c>
      <c r="W3661" s="57">
        <v>7288845.1100000003</v>
      </c>
      <c r="X3661" s="57">
        <v>0</v>
      </c>
      <c r="Y3661" s="73">
        <v>40542</v>
      </c>
      <c r="Z3661" s="57">
        <v>-767113.18</v>
      </c>
      <c r="AA3661" s="57">
        <v>0</v>
      </c>
      <c r="AB3661" s="57">
        <v>6521731.9299999997</v>
      </c>
      <c r="AC3661" s="57">
        <v>0</v>
      </c>
      <c r="AD3661" s="56" t="s">
        <v>9255</v>
      </c>
      <c r="AE3661" s="57">
        <v>0</v>
      </c>
      <c r="AF3661" s="57">
        <v>0</v>
      </c>
      <c r="AG3661" s="57">
        <v>0</v>
      </c>
      <c r="AI3661"/>
      <c r="AJ3661"/>
    </row>
    <row r="3662" spans="1:36">
      <c r="A3662" s="56" t="s">
        <v>48</v>
      </c>
      <c r="B3662" s="56" t="s">
        <v>11427</v>
      </c>
      <c r="C3662" s="56">
        <v>2101010050</v>
      </c>
      <c r="D3662" s="56" t="s">
        <v>43</v>
      </c>
      <c r="E3662" s="56">
        <v>2101020050</v>
      </c>
      <c r="F3662" s="56">
        <v>5401010050</v>
      </c>
      <c r="G3662" s="56" t="s">
        <v>11428</v>
      </c>
      <c r="H3662" s="56">
        <v>400302</v>
      </c>
      <c r="I3662" s="56" t="s">
        <v>11477</v>
      </c>
      <c r="J3662" s="56" t="s">
        <v>5274</v>
      </c>
      <c r="K3662" s="56" t="s">
        <v>1286</v>
      </c>
      <c r="L3662" s="56" t="s">
        <v>7138</v>
      </c>
      <c r="M3662" s="73">
        <v>40542</v>
      </c>
      <c r="N3662" s="56"/>
      <c r="O3662" s="56"/>
      <c r="P3662" s="56" t="s">
        <v>1201</v>
      </c>
      <c r="Q3662" s="56"/>
      <c r="R3662" s="56" t="s">
        <v>70</v>
      </c>
      <c r="S3662" s="56" t="s">
        <v>11659</v>
      </c>
      <c r="T3662" s="56" t="s">
        <v>7140</v>
      </c>
      <c r="U3662" s="57">
        <v>16080242</v>
      </c>
      <c r="V3662" s="57">
        <v>-9861159.8200000003</v>
      </c>
      <c r="W3662" s="57">
        <v>6219082.1799999997</v>
      </c>
      <c r="X3662" s="57">
        <v>0</v>
      </c>
      <c r="Y3662" s="73">
        <v>40542</v>
      </c>
      <c r="Z3662" s="57">
        <v>-1043643.05</v>
      </c>
      <c r="AA3662" s="57">
        <v>0</v>
      </c>
      <c r="AB3662" s="57">
        <v>5175439.13</v>
      </c>
      <c r="AC3662" s="57">
        <v>0</v>
      </c>
      <c r="AD3662" s="56" t="s">
        <v>9255</v>
      </c>
      <c r="AE3662" s="57">
        <v>0</v>
      </c>
      <c r="AF3662" s="57">
        <v>0</v>
      </c>
      <c r="AG3662" s="57">
        <v>0</v>
      </c>
      <c r="AI3662"/>
      <c r="AJ3662"/>
    </row>
    <row r="3663" spans="1:36">
      <c r="A3663" s="56" t="s">
        <v>48</v>
      </c>
      <c r="B3663" s="56" t="s">
        <v>11427</v>
      </c>
      <c r="C3663" s="56">
        <v>2101010050</v>
      </c>
      <c r="D3663" s="56" t="s">
        <v>43</v>
      </c>
      <c r="E3663" s="56">
        <v>2101020050</v>
      </c>
      <c r="F3663" s="56">
        <v>5401010050</v>
      </c>
      <c r="G3663" s="56" t="s">
        <v>11428</v>
      </c>
      <c r="H3663" s="56">
        <v>400302</v>
      </c>
      <c r="I3663" s="56" t="s">
        <v>11477</v>
      </c>
      <c r="J3663" s="56" t="s">
        <v>5282</v>
      </c>
      <c r="K3663" s="56" t="s">
        <v>4868</v>
      </c>
      <c r="L3663" s="56" t="s">
        <v>7138</v>
      </c>
      <c r="M3663" s="73">
        <v>40542</v>
      </c>
      <c r="N3663" s="56"/>
      <c r="O3663" s="56"/>
      <c r="P3663" s="56" t="s">
        <v>7139</v>
      </c>
      <c r="Q3663" s="56"/>
      <c r="R3663" s="56" t="s">
        <v>70</v>
      </c>
      <c r="S3663" s="56" t="s">
        <v>11659</v>
      </c>
      <c r="T3663" s="56" t="s">
        <v>7140</v>
      </c>
      <c r="U3663" s="57">
        <v>19523011</v>
      </c>
      <c r="V3663" s="57">
        <v>-8119080.6200000001</v>
      </c>
      <c r="W3663" s="57">
        <v>11403930.380000001</v>
      </c>
      <c r="X3663" s="57">
        <v>0</v>
      </c>
      <c r="Y3663" s="73">
        <v>40542</v>
      </c>
      <c r="Z3663" s="57">
        <v>-385572.73</v>
      </c>
      <c r="AA3663" s="57">
        <v>0</v>
      </c>
      <c r="AB3663" s="57">
        <v>11018357.65</v>
      </c>
      <c r="AC3663" s="57">
        <v>0</v>
      </c>
      <c r="AD3663" s="56" t="s">
        <v>9255</v>
      </c>
      <c r="AE3663" s="57">
        <v>0</v>
      </c>
      <c r="AF3663" s="57">
        <v>0</v>
      </c>
      <c r="AG3663" s="57">
        <v>0</v>
      </c>
      <c r="AI3663"/>
      <c r="AJ3663"/>
    </row>
    <row r="3664" spans="1:36">
      <c r="A3664" s="56" t="s">
        <v>48</v>
      </c>
      <c r="B3664" s="56" t="s">
        <v>11427</v>
      </c>
      <c r="C3664" s="56">
        <v>2101010050</v>
      </c>
      <c r="D3664" s="56" t="s">
        <v>43</v>
      </c>
      <c r="E3664" s="56">
        <v>2101020050</v>
      </c>
      <c r="F3664" s="56">
        <v>5401010050</v>
      </c>
      <c r="G3664" s="56" t="s">
        <v>11428</v>
      </c>
      <c r="H3664" s="56">
        <v>400302</v>
      </c>
      <c r="I3664" s="56" t="s">
        <v>11477</v>
      </c>
      <c r="J3664" s="56" t="s">
        <v>5283</v>
      </c>
      <c r="K3664" s="56" t="s">
        <v>4870</v>
      </c>
      <c r="L3664" s="56" t="s">
        <v>7138</v>
      </c>
      <c r="M3664" s="73">
        <v>40542</v>
      </c>
      <c r="N3664" s="56"/>
      <c r="O3664" s="56"/>
      <c r="P3664" s="56" t="s">
        <v>1201</v>
      </c>
      <c r="Q3664" s="56"/>
      <c r="R3664" s="56" t="s">
        <v>70</v>
      </c>
      <c r="S3664" s="56" t="s">
        <v>11659</v>
      </c>
      <c r="T3664" s="56" t="s">
        <v>7140</v>
      </c>
      <c r="U3664" s="57">
        <v>7759053</v>
      </c>
      <c r="V3664" s="57">
        <v>-4758204.5599999996</v>
      </c>
      <c r="W3664" s="57">
        <v>3000848.44</v>
      </c>
      <c r="X3664" s="57">
        <v>0</v>
      </c>
      <c r="Y3664" s="73">
        <v>40542</v>
      </c>
      <c r="Z3664" s="57">
        <v>-503581.76</v>
      </c>
      <c r="AA3664" s="57">
        <v>0</v>
      </c>
      <c r="AB3664" s="57">
        <v>2497266.6800000002</v>
      </c>
      <c r="AC3664" s="57">
        <v>0</v>
      </c>
      <c r="AD3664" s="56" t="s">
        <v>9255</v>
      </c>
      <c r="AE3664" s="57">
        <v>0</v>
      </c>
      <c r="AF3664" s="57">
        <v>0</v>
      </c>
      <c r="AG3664" s="57">
        <v>0</v>
      </c>
      <c r="AI3664"/>
      <c r="AJ3664"/>
    </row>
    <row r="3665" spans="1:36">
      <c r="A3665" s="56" t="s">
        <v>48</v>
      </c>
      <c r="B3665" s="56" t="s">
        <v>11427</v>
      </c>
      <c r="C3665" s="56">
        <v>2101010050</v>
      </c>
      <c r="D3665" s="56" t="s">
        <v>43</v>
      </c>
      <c r="E3665" s="56">
        <v>2101020050</v>
      </c>
      <c r="F3665" s="56">
        <v>5401010050</v>
      </c>
      <c r="G3665" s="56" t="s">
        <v>11428</v>
      </c>
      <c r="H3665" s="56">
        <v>400302</v>
      </c>
      <c r="I3665" s="56" t="s">
        <v>11534</v>
      </c>
      <c r="J3665" s="56" t="s">
        <v>5144</v>
      </c>
      <c r="K3665" s="56" t="s">
        <v>2930</v>
      </c>
      <c r="L3665" s="56" t="s">
        <v>7138</v>
      </c>
      <c r="M3665" s="73">
        <v>40542</v>
      </c>
      <c r="N3665" s="56"/>
      <c r="O3665" s="56"/>
      <c r="P3665" s="56" t="s">
        <v>1304</v>
      </c>
      <c r="Q3665" s="56"/>
      <c r="R3665" s="56" t="s">
        <v>70</v>
      </c>
      <c r="S3665" s="56" t="s">
        <v>11659</v>
      </c>
      <c r="T3665" s="56" t="s">
        <v>7140</v>
      </c>
      <c r="U3665" s="57">
        <v>509780</v>
      </c>
      <c r="V3665" s="57">
        <v>-275879.09999999998</v>
      </c>
      <c r="W3665" s="57">
        <v>233900.9</v>
      </c>
      <c r="X3665" s="57">
        <v>0</v>
      </c>
      <c r="Y3665" s="73">
        <v>40542</v>
      </c>
      <c r="Z3665" s="57">
        <v>-24614.42</v>
      </c>
      <c r="AA3665" s="57">
        <v>0</v>
      </c>
      <c r="AB3665" s="57">
        <v>209286.48</v>
      </c>
      <c r="AC3665" s="57">
        <v>0</v>
      </c>
      <c r="AD3665" s="56" t="s">
        <v>9255</v>
      </c>
      <c r="AE3665" s="57">
        <v>0</v>
      </c>
      <c r="AF3665" s="57">
        <v>0</v>
      </c>
      <c r="AG3665" s="57">
        <v>0</v>
      </c>
      <c r="AI3665"/>
      <c r="AJ3665"/>
    </row>
    <row r="3666" spans="1:36">
      <c r="A3666" s="56" t="s">
        <v>48</v>
      </c>
      <c r="B3666" s="56" t="s">
        <v>11427</v>
      </c>
      <c r="C3666" s="56">
        <v>2101010050</v>
      </c>
      <c r="D3666" s="56" t="s">
        <v>43</v>
      </c>
      <c r="E3666" s="56">
        <v>2101020050</v>
      </c>
      <c r="F3666" s="56">
        <v>5401010050</v>
      </c>
      <c r="G3666" s="56" t="s">
        <v>11428</v>
      </c>
      <c r="H3666" s="56">
        <v>400302</v>
      </c>
      <c r="I3666" s="56" t="s">
        <v>11534</v>
      </c>
      <c r="J3666" s="56" t="s">
        <v>5150</v>
      </c>
      <c r="K3666" s="56" t="s">
        <v>2933</v>
      </c>
      <c r="L3666" s="56" t="s">
        <v>7138</v>
      </c>
      <c r="M3666" s="73">
        <v>40542</v>
      </c>
      <c r="N3666" s="56"/>
      <c r="O3666" s="56"/>
      <c r="P3666" s="56" t="s">
        <v>7139</v>
      </c>
      <c r="Q3666" s="56"/>
      <c r="R3666" s="56" t="s">
        <v>70</v>
      </c>
      <c r="S3666" s="56" t="s">
        <v>11659</v>
      </c>
      <c r="T3666" s="56" t="s">
        <v>7140</v>
      </c>
      <c r="U3666" s="57">
        <v>34195571</v>
      </c>
      <c r="V3666" s="57">
        <v>-14237682.77</v>
      </c>
      <c r="W3666" s="57">
        <v>19957888.23</v>
      </c>
      <c r="X3666" s="57">
        <v>0</v>
      </c>
      <c r="Y3666" s="73">
        <v>40542</v>
      </c>
      <c r="Z3666" s="57">
        <v>-674733.6</v>
      </c>
      <c r="AA3666" s="57">
        <v>0</v>
      </c>
      <c r="AB3666" s="57">
        <v>19283154.629999999</v>
      </c>
      <c r="AC3666" s="57">
        <v>0</v>
      </c>
      <c r="AD3666" s="56" t="s">
        <v>9255</v>
      </c>
      <c r="AE3666" s="57">
        <v>0</v>
      </c>
      <c r="AF3666" s="57">
        <v>0</v>
      </c>
      <c r="AG3666" s="57">
        <v>0</v>
      </c>
      <c r="AI3666"/>
      <c r="AJ3666"/>
    </row>
    <row r="3667" spans="1:36">
      <c r="A3667" s="56" t="s">
        <v>48</v>
      </c>
      <c r="B3667" s="56" t="s">
        <v>11427</v>
      </c>
      <c r="C3667" s="56">
        <v>2101010050</v>
      </c>
      <c r="D3667" s="56" t="s">
        <v>43</v>
      </c>
      <c r="E3667" s="56">
        <v>2101020050</v>
      </c>
      <c r="F3667" s="56">
        <v>5401010050</v>
      </c>
      <c r="G3667" s="56" t="s">
        <v>11428</v>
      </c>
      <c r="H3667" s="56">
        <v>400302</v>
      </c>
      <c r="I3667" s="56" t="s">
        <v>11563</v>
      </c>
      <c r="J3667" s="56" t="s">
        <v>5342</v>
      </c>
      <c r="K3667" s="56" t="s">
        <v>5034</v>
      </c>
      <c r="L3667" s="56" t="s">
        <v>7138</v>
      </c>
      <c r="M3667" s="73">
        <v>40542</v>
      </c>
      <c r="N3667" s="56"/>
      <c r="O3667" s="56"/>
      <c r="P3667" s="56" t="s">
        <v>7139</v>
      </c>
      <c r="Q3667" s="56"/>
      <c r="R3667" s="56" t="s">
        <v>70</v>
      </c>
      <c r="S3667" s="56" t="s">
        <v>11659</v>
      </c>
      <c r="T3667" s="56" t="s">
        <v>7140</v>
      </c>
      <c r="U3667" s="57">
        <v>68602802</v>
      </c>
      <c r="V3667" s="57">
        <v>-28563492.530000001</v>
      </c>
      <c r="W3667" s="57">
        <v>40039309.469999999</v>
      </c>
      <c r="X3667" s="57">
        <v>0</v>
      </c>
      <c r="Y3667" s="73">
        <v>40542</v>
      </c>
      <c r="Z3667" s="57">
        <v>-1353643.59</v>
      </c>
      <c r="AA3667" s="57">
        <v>0</v>
      </c>
      <c r="AB3667" s="57">
        <v>38685665.880000003</v>
      </c>
      <c r="AC3667" s="57">
        <v>0</v>
      </c>
      <c r="AD3667" s="56" t="s">
        <v>9255</v>
      </c>
      <c r="AE3667" s="57">
        <v>0</v>
      </c>
      <c r="AF3667" s="57">
        <v>0</v>
      </c>
      <c r="AG3667" s="57">
        <v>0</v>
      </c>
      <c r="AI3667"/>
      <c r="AJ3667"/>
    </row>
    <row r="3668" spans="1:36">
      <c r="A3668" s="56" t="s">
        <v>48</v>
      </c>
      <c r="B3668" s="56" t="s">
        <v>11427</v>
      </c>
      <c r="C3668" s="56">
        <v>2101010050</v>
      </c>
      <c r="D3668" s="56" t="s">
        <v>43</v>
      </c>
      <c r="E3668" s="56">
        <v>2101020050</v>
      </c>
      <c r="F3668" s="56">
        <v>5401010050</v>
      </c>
      <c r="G3668" s="56" t="s">
        <v>11428</v>
      </c>
      <c r="H3668" s="56">
        <v>400302</v>
      </c>
      <c r="I3668" s="56" t="s">
        <v>11518</v>
      </c>
      <c r="J3668" s="56" t="s">
        <v>5286</v>
      </c>
      <c r="K3668" s="56" t="s">
        <v>4877</v>
      </c>
      <c r="L3668" s="56" t="s">
        <v>7138</v>
      </c>
      <c r="M3668" s="73">
        <v>40542</v>
      </c>
      <c r="N3668" s="56"/>
      <c r="O3668" s="56"/>
      <c r="P3668" s="56" t="s">
        <v>1304</v>
      </c>
      <c r="Q3668" s="56"/>
      <c r="R3668" s="56" t="s">
        <v>70</v>
      </c>
      <c r="S3668" s="56" t="s">
        <v>11659</v>
      </c>
      <c r="T3668" s="56" t="s">
        <v>7140</v>
      </c>
      <c r="U3668" s="57">
        <v>14188791</v>
      </c>
      <c r="V3668" s="57">
        <v>-7678580.6799999997</v>
      </c>
      <c r="W3668" s="57">
        <v>6510210.3200000003</v>
      </c>
      <c r="X3668" s="57">
        <v>0</v>
      </c>
      <c r="Y3668" s="73">
        <v>40542</v>
      </c>
      <c r="Z3668" s="57">
        <v>-685098.1</v>
      </c>
      <c r="AA3668" s="57">
        <v>0</v>
      </c>
      <c r="AB3668" s="57">
        <v>5825112.2199999997</v>
      </c>
      <c r="AC3668" s="57">
        <v>0</v>
      </c>
      <c r="AD3668" s="56" t="s">
        <v>9255</v>
      </c>
      <c r="AE3668" s="57">
        <v>0</v>
      </c>
      <c r="AF3668" s="57">
        <v>0</v>
      </c>
      <c r="AG3668" s="57">
        <v>0</v>
      </c>
      <c r="AI3668"/>
      <c r="AJ3668"/>
    </row>
    <row r="3669" spans="1:36">
      <c r="A3669" s="56" t="s">
        <v>48</v>
      </c>
      <c r="B3669" s="56" t="s">
        <v>11427</v>
      </c>
      <c r="C3669" s="56">
        <v>2101010050</v>
      </c>
      <c r="D3669" s="56" t="s">
        <v>43</v>
      </c>
      <c r="E3669" s="56">
        <v>2101020050</v>
      </c>
      <c r="F3669" s="56">
        <v>5401010050</v>
      </c>
      <c r="G3669" s="56" t="s">
        <v>11428</v>
      </c>
      <c r="H3669" s="56">
        <v>400302</v>
      </c>
      <c r="I3669" s="56" t="s">
        <v>11518</v>
      </c>
      <c r="J3669" s="56" t="s">
        <v>5288</v>
      </c>
      <c r="K3669" s="56" t="s">
        <v>1484</v>
      </c>
      <c r="L3669" s="56" t="s">
        <v>7138</v>
      </c>
      <c r="M3669" s="73">
        <v>40542</v>
      </c>
      <c r="N3669" s="56"/>
      <c r="O3669" s="56"/>
      <c r="P3669" s="56" t="s">
        <v>1304</v>
      </c>
      <c r="Q3669" s="56"/>
      <c r="R3669" s="56" t="s">
        <v>70</v>
      </c>
      <c r="S3669" s="56" t="s">
        <v>11659</v>
      </c>
      <c r="T3669" s="56" t="s">
        <v>7140</v>
      </c>
      <c r="U3669" s="57">
        <v>1272173</v>
      </c>
      <c r="V3669" s="57">
        <v>-688464.83</v>
      </c>
      <c r="W3669" s="57">
        <v>583708.17000000004</v>
      </c>
      <c r="X3669" s="57">
        <v>0</v>
      </c>
      <c r="Y3669" s="73">
        <v>40542</v>
      </c>
      <c r="Z3669" s="57">
        <v>-61426.18</v>
      </c>
      <c r="AA3669" s="57">
        <v>0</v>
      </c>
      <c r="AB3669" s="57">
        <v>522281.99</v>
      </c>
      <c r="AC3669" s="57">
        <v>0</v>
      </c>
      <c r="AD3669" s="56" t="s">
        <v>9255</v>
      </c>
      <c r="AE3669" s="57">
        <v>0</v>
      </c>
      <c r="AF3669" s="57">
        <v>0</v>
      </c>
      <c r="AG3669" s="57">
        <v>0</v>
      </c>
      <c r="AI3669"/>
      <c r="AJ3669"/>
    </row>
    <row r="3670" spans="1:36">
      <c r="A3670" s="56" t="s">
        <v>48</v>
      </c>
      <c r="B3670" s="56" t="s">
        <v>11427</v>
      </c>
      <c r="C3670" s="56">
        <v>2101010050</v>
      </c>
      <c r="D3670" s="56" t="s">
        <v>43</v>
      </c>
      <c r="E3670" s="56">
        <v>2101020050</v>
      </c>
      <c r="F3670" s="56">
        <v>5401010050</v>
      </c>
      <c r="G3670" s="56" t="s">
        <v>11428</v>
      </c>
      <c r="H3670" s="56">
        <v>400302</v>
      </c>
      <c r="I3670" s="56" t="s">
        <v>11518</v>
      </c>
      <c r="J3670" s="56" t="s">
        <v>5294</v>
      </c>
      <c r="K3670" s="56" t="s">
        <v>4921</v>
      </c>
      <c r="L3670" s="56" t="s">
        <v>7138</v>
      </c>
      <c r="M3670" s="73">
        <v>40542</v>
      </c>
      <c r="N3670" s="56"/>
      <c r="O3670" s="56"/>
      <c r="P3670" s="56" t="s">
        <v>1304</v>
      </c>
      <c r="Q3670" s="56"/>
      <c r="R3670" s="56" t="s">
        <v>70</v>
      </c>
      <c r="S3670" s="56" t="s">
        <v>11659</v>
      </c>
      <c r="T3670" s="56" t="s">
        <v>7140</v>
      </c>
      <c r="U3670" s="57">
        <v>280849</v>
      </c>
      <c r="V3670" s="57">
        <v>-151987.60999999999</v>
      </c>
      <c r="W3670" s="57">
        <v>128861.39</v>
      </c>
      <c r="X3670" s="57">
        <v>0</v>
      </c>
      <c r="Y3670" s="73">
        <v>40542</v>
      </c>
      <c r="Z3670" s="57">
        <v>-13560.65</v>
      </c>
      <c r="AA3670" s="57">
        <v>0</v>
      </c>
      <c r="AB3670" s="57">
        <v>115300.74</v>
      </c>
      <c r="AC3670" s="57">
        <v>0</v>
      </c>
      <c r="AD3670" s="56" t="s">
        <v>9255</v>
      </c>
      <c r="AE3670" s="57">
        <v>0</v>
      </c>
      <c r="AF3670" s="57">
        <v>0</v>
      </c>
      <c r="AG3670" s="57">
        <v>0</v>
      </c>
      <c r="AI3670"/>
      <c r="AJ3670"/>
    </row>
    <row r="3671" spans="1:36">
      <c r="A3671" s="56" t="s">
        <v>48</v>
      </c>
      <c r="B3671" s="56" t="s">
        <v>11427</v>
      </c>
      <c r="C3671" s="56">
        <v>2101010050</v>
      </c>
      <c r="D3671" s="56" t="s">
        <v>43</v>
      </c>
      <c r="E3671" s="56">
        <v>2101020050</v>
      </c>
      <c r="F3671" s="56">
        <v>5401010050</v>
      </c>
      <c r="G3671" s="56" t="s">
        <v>11428</v>
      </c>
      <c r="H3671" s="56">
        <v>400302</v>
      </c>
      <c r="I3671" s="56" t="s">
        <v>11518</v>
      </c>
      <c r="J3671" s="56" t="s">
        <v>5297</v>
      </c>
      <c r="K3671" s="56" t="s">
        <v>1152</v>
      </c>
      <c r="L3671" s="56" t="s">
        <v>7138</v>
      </c>
      <c r="M3671" s="73">
        <v>40542</v>
      </c>
      <c r="N3671" s="56"/>
      <c r="O3671" s="56"/>
      <c r="P3671" s="56" t="s">
        <v>1304</v>
      </c>
      <c r="Q3671" s="56"/>
      <c r="R3671" s="56" t="s">
        <v>70</v>
      </c>
      <c r="S3671" s="56" t="s">
        <v>11659</v>
      </c>
      <c r="T3671" s="56" t="s">
        <v>7140</v>
      </c>
      <c r="U3671" s="57">
        <v>58986485</v>
      </c>
      <c r="V3671" s="57">
        <v>-31921852.07</v>
      </c>
      <c r="W3671" s="57">
        <v>27064632.93</v>
      </c>
      <c r="X3671" s="57">
        <v>0</v>
      </c>
      <c r="Y3671" s="73">
        <v>40542</v>
      </c>
      <c r="Z3671" s="57">
        <v>-2848130.52</v>
      </c>
      <c r="AA3671" s="57">
        <v>0</v>
      </c>
      <c r="AB3671" s="57">
        <v>24216502.41</v>
      </c>
      <c r="AC3671" s="57">
        <v>0</v>
      </c>
      <c r="AD3671" s="56" t="s">
        <v>9255</v>
      </c>
      <c r="AE3671" s="57">
        <v>0</v>
      </c>
      <c r="AF3671" s="57">
        <v>0</v>
      </c>
      <c r="AG3671" s="57">
        <v>0</v>
      </c>
      <c r="AI3671"/>
      <c r="AJ3671"/>
    </row>
    <row r="3672" spans="1:36">
      <c r="A3672" s="56" t="s">
        <v>48</v>
      </c>
      <c r="B3672" s="56" t="s">
        <v>11427</v>
      </c>
      <c r="C3672" s="56">
        <v>2101010050</v>
      </c>
      <c r="D3672" s="56" t="s">
        <v>43</v>
      </c>
      <c r="E3672" s="56">
        <v>2101020050</v>
      </c>
      <c r="F3672" s="56">
        <v>5401010050</v>
      </c>
      <c r="G3672" s="56" t="s">
        <v>11428</v>
      </c>
      <c r="H3672" s="56">
        <v>400302</v>
      </c>
      <c r="I3672" s="56" t="s">
        <v>11518</v>
      </c>
      <c r="J3672" s="56" t="s">
        <v>5301</v>
      </c>
      <c r="K3672" s="56" t="s">
        <v>4949</v>
      </c>
      <c r="L3672" s="56" t="s">
        <v>7138</v>
      </c>
      <c r="M3672" s="73">
        <v>40542</v>
      </c>
      <c r="N3672" s="56"/>
      <c r="O3672" s="56"/>
      <c r="P3672" s="56" t="s">
        <v>1304</v>
      </c>
      <c r="Q3672" s="56"/>
      <c r="R3672" s="56" t="s">
        <v>70</v>
      </c>
      <c r="S3672" s="56" t="s">
        <v>11659</v>
      </c>
      <c r="T3672" s="56" t="s">
        <v>7140</v>
      </c>
      <c r="U3672" s="57">
        <v>16237</v>
      </c>
      <c r="V3672" s="57">
        <v>-8786.98</v>
      </c>
      <c r="W3672" s="57">
        <v>7450.02</v>
      </c>
      <c r="X3672" s="57">
        <v>0</v>
      </c>
      <c r="Y3672" s="73">
        <v>40542</v>
      </c>
      <c r="Z3672" s="57">
        <v>-784</v>
      </c>
      <c r="AA3672" s="57">
        <v>0</v>
      </c>
      <c r="AB3672" s="57">
        <v>6666.02</v>
      </c>
      <c r="AC3672" s="57">
        <v>0</v>
      </c>
      <c r="AD3672" s="56" t="s">
        <v>9255</v>
      </c>
      <c r="AE3672" s="57">
        <v>0</v>
      </c>
      <c r="AF3672" s="57">
        <v>0</v>
      </c>
      <c r="AG3672" s="57">
        <v>0</v>
      </c>
      <c r="AI3672"/>
      <c r="AJ3672"/>
    </row>
    <row r="3673" spans="1:36">
      <c r="A3673" s="56" t="s">
        <v>48</v>
      </c>
      <c r="B3673" s="56" t="s">
        <v>11427</v>
      </c>
      <c r="C3673" s="56">
        <v>2101010050</v>
      </c>
      <c r="D3673" s="56" t="s">
        <v>43</v>
      </c>
      <c r="E3673" s="56">
        <v>2101020050</v>
      </c>
      <c r="F3673" s="56">
        <v>5401010050</v>
      </c>
      <c r="G3673" s="56" t="s">
        <v>11428</v>
      </c>
      <c r="H3673" s="56">
        <v>400302</v>
      </c>
      <c r="I3673" s="56" t="s">
        <v>11518</v>
      </c>
      <c r="J3673" s="56" t="s">
        <v>5303</v>
      </c>
      <c r="K3673" s="56" t="s">
        <v>4953</v>
      </c>
      <c r="L3673" s="56" t="s">
        <v>7138</v>
      </c>
      <c r="M3673" s="73">
        <v>40542</v>
      </c>
      <c r="N3673" s="56"/>
      <c r="O3673" s="56"/>
      <c r="P3673" s="56" t="s">
        <v>1304</v>
      </c>
      <c r="Q3673" s="56"/>
      <c r="R3673" s="56" t="s">
        <v>70</v>
      </c>
      <c r="S3673" s="56" t="s">
        <v>11659</v>
      </c>
      <c r="T3673" s="56" t="s">
        <v>7140</v>
      </c>
      <c r="U3673" s="57">
        <v>51948</v>
      </c>
      <c r="V3673" s="57">
        <v>-28112.87</v>
      </c>
      <c r="W3673" s="57">
        <v>23835.13</v>
      </c>
      <c r="X3673" s="57">
        <v>0</v>
      </c>
      <c r="Y3673" s="73">
        <v>40542</v>
      </c>
      <c r="Z3673" s="57">
        <v>-2508.2800000000002</v>
      </c>
      <c r="AA3673" s="57">
        <v>0</v>
      </c>
      <c r="AB3673" s="57">
        <v>21326.85</v>
      </c>
      <c r="AC3673" s="57">
        <v>0</v>
      </c>
      <c r="AD3673" s="56" t="s">
        <v>9255</v>
      </c>
      <c r="AE3673" s="57">
        <v>0</v>
      </c>
      <c r="AF3673" s="57">
        <v>0</v>
      </c>
      <c r="AG3673" s="57">
        <v>0</v>
      </c>
      <c r="AI3673"/>
      <c r="AJ3673"/>
    </row>
    <row r="3674" spans="1:36">
      <c r="A3674" s="56" t="s">
        <v>48</v>
      </c>
      <c r="B3674" s="56" t="s">
        <v>11427</v>
      </c>
      <c r="C3674" s="56">
        <v>2101010050</v>
      </c>
      <c r="D3674" s="56" t="s">
        <v>43</v>
      </c>
      <c r="E3674" s="56">
        <v>2101020050</v>
      </c>
      <c r="F3674" s="56">
        <v>5401010050</v>
      </c>
      <c r="G3674" s="56" t="s">
        <v>11428</v>
      </c>
      <c r="H3674" s="56">
        <v>400302</v>
      </c>
      <c r="I3674" s="56" t="s">
        <v>11518</v>
      </c>
      <c r="J3674" s="56" t="s">
        <v>5306</v>
      </c>
      <c r="K3674" s="56" t="s">
        <v>4959</v>
      </c>
      <c r="L3674" s="56" t="s">
        <v>7138</v>
      </c>
      <c r="M3674" s="73">
        <v>40542</v>
      </c>
      <c r="N3674" s="56"/>
      <c r="O3674" s="56"/>
      <c r="P3674" s="56" t="s">
        <v>1304</v>
      </c>
      <c r="Q3674" s="56"/>
      <c r="R3674" s="56" t="s">
        <v>70</v>
      </c>
      <c r="S3674" s="56" t="s">
        <v>11659</v>
      </c>
      <c r="T3674" s="56" t="s">
        <v>7140</v>
      </c>
      <c r="U3674" s="57">
        <v>1566158</v>
      </c>
      <c r="V3674" s="57">
        <v>-847561.57</v>
      </c>
      <c r="W3674" s="57">
        <v>718596.43</v>
      </c>
      <c r="X3674" s="57">
        <v>0</v>
      </c>
      <c r="Y3674" s="73">
        <v>40542</v>
      </c>
      <c r="Z3674" s="57">
        <v>-75621.06</v>
      </c>
      <c r="AA3674" s="57">
        <v>0</v>
      </c>
      <c r="AB3674" s="57">
        <v>642975.37</v>
      </c>
      <c r="AC3674" s="57">
        <v>0</v>
      </c>
      <c r="AD3674" s="56" t="s">
        <v>9255</v>
      </c>
      <c r="AE3674" s="57">
        <v>0</v>
      </c>
      <c r="AF3674" s="57">
        <v>0</v>
      </c>
      <c r="AG3674" s="57">
        <v>0</v>
      </c>
      <c r="AI3674"/>
      <c r="AJ3674"/>
    </row>
    <row r="3675" spans="1:36">
      <c r="A3675" s="56" t="s">
        <v>48</v>
      </c>
      <c r="B3675" s="56" t="s">
        <v>11427</v>
      </c>
      <c r="C3675" s="56">
        <v>2101010050</v>
      </c>
      <c r="D3675" s="56" t="s">
        <v>43</v>
      </c>
      <c r="E3675" s="56">
        <v>2101020050</v>
      </c>
      <c r="F3675" s="56">
        <v>5401010050</v>
      </c>
      <c r="G3675" s="56" t="s">
        <v>11428</v>
      </c>
      <c r="H3675" s="56">
        <v>400303</v>
      </c>
      <c r="I3675" s="56" t="s">
        <v>11520</v>
      </c>
      <c r="J3675" s="56" t="s">
        <v>5454</v>
      </c>
      <c r="K3675" s="56" t="s">
        <v>4721</v>
      </c>
      <c r="L3675" s="56" t="s">
        <v>7138</v>
      </c>
      <c r="M3675" s="73">
        <v>40672</v>
      </c>
      <c r="N3675" s="56"/>
      <c r="O3675" s="56"/>
      <c r="P3675" s="56" t="s">
        <v>7139</v>
      </c>
      <c r="Q3675" s="56"/>
      <c r="R3675" s="56" t="s">
        <v>70</v>
      </c>
      <c r="S3675" s="56" t="s">
        <v>11659</v>
      </c>
      <c r="T3675" s="56" t="s">
        <v>7140</v>
      </c>
      <c r="U3675" s="57">
        <v>13241861</v>
      </c>
      <c r="V3675" s="57">
        <v>-5272297.38</v>
      </c>
      <c r="W3675" s="57">
        <v>7969563.6200000001</v>
      </c>
      <c r="X3675" s="57">
        <v>0</v>
      </c>
      <c r="Y3675" s="73">
        <v>40672</v>
      </c>
      <c r="Z3675" s="57">
        <v>-266393.27</v>
      </c>
      <c r="AA3675" s="57">
        <v>0</v>
      </c>
      <c r="AB3675" s="57">
        <v>7703170.3499999996</v>
      </c>
      <c r="AC3675" s="57">
        <v>0</v>
      </c>
      <c r="AD3675" s="56" t="s">
        <v>9255</v>
      </c>
      <c r="AE3675" s="57">
        <v>0</v>
      </c>
      <c r="AF3675" s="57">
        <v>0</v>
      </c>
      <c r="AG3675" s="57">
        <v>0</v>
      </c>
      <c r="AI3675"/>
      <c r="AJ3675"/>
    </row>
    <row r="3676" spans="1:36">
      <c r="A3676" s="56" t="s">
        <v>48</v>
      </c>
      <c r="B3676" s="56" t="s">
        <v>11427</v>
      </c>
      <c r="C3676" s="56">
        <v>2101010050</v>
      </c>
      <c r="D3676" s="56" t="s">
        <v>43</v>
      </c>
      <c r="E3676" s="56">
        <v>2101020050</v>
      </c>
      <c r="F3676" s="56">
        <v>5401010050</v>
      </c>
      <c r="G3676" s="56" t="s">
        <v>11428</v>
      </c>
      <c r="H3676" s="56">
        <v>400303</v>
      </c>
      <c r="I3676" s="56" t="s">
        <v>11520</v>
      </c>
      <c r="J3676" s="56" t="s">
        <v>5482</v>
      </c>
      <c r="K3676" s="56" t="s">
        <v>4769</v>
      </c>
      <c r="L3676" s="56" t="s">
        <v>7138</v>
      </c>
      <c r="M3676" s="73">
        <v>40672</v>
      </c>
      <c r="N3676" s="56"/>
      <c r="O3676" s="56"/>
      <c r="P3676" s="56" t="s">
        <v>1304</v>
      </c>
      <c r="Q3676" s="56"/>
      <c r="R3676" s="56" t="s">
        <v>70</v>
      </c>
      <c r="S3676" s="56" t="s">
        <v>11659</v>
      </c>
      <c r="T3676" s="56" t="s">
        <v>7140</v>
      </c>
      <c r="U3676" s="57">
        <v>3316158</v>
      </c>
      <c r="V3676" s="57">
        <v>-1729715.66</v>
      </c>
      <c r="W3676" s="57">
        <v>1586442.34</v>
      </c>
      <c r="X3676" s="57">
        <v>0</v>
      </c>
      <c r="Y3676" s="73">
        <v>40672</v>
      </c>
      <c r="Z3676" s="57">
        <v>-160463.95000000001</v>
      </c>
      <c r="AA3676" s="57">
        <v>0</v>
      </c>
      <c r="AB3676" s="57">
        <v>1425978.39</v>
      </c>
      <c r="AC3676" s="57">
        <v>0</v>
      </c>
      <c r="AD3676" s="56" t="s">
        <v>9255</v>
      </c>
      <c r="AE3676" s="57">
        <v>0</v>
      </c>
      <c r="AF3676" s="57">
        <v>0</v>
      </c>
      <c r="AG3676" s="57">
        <v>0</v>
      </c>
      <c r="AI3676"/>
      <c r="AJ3676"/>
    </row>
    <row r="3677" spans="1:36">
      <c r="A3677" s="56" t="s">
        <v>48</v>
      </c>
      <c r="B3677" s="56" t="s">
        <v>11427</v>
      </c>
      <c r="C3677" s="56">
        <v>2101010050</v>
      </c>
      <c r="D3677" s="56" t="s">
        <v>43</v>
      </c>
      <c r="E3677" s="56">
        <v>2101020050</v>
      </c>
      <c r="F3677" s="56">
        <v>5401010050</v>
      </c>
      <c r="G3677" s="56" t="s">
        <v>11428</v>
      </c>
      <c r="H3677" s="56">
        <v>400303</v>
      </c>
      <c r="I3677" s="56" t="s">
        <v>11479</v>
      </c>
      <c r="J3677" s="56" t="s">
        <v>5517</v>
      </c>
      <c r="K3677" s="56" t="s">
        <v>1272</v>
      </c>
      <c r="L3677" s="56" t="s">
        <v>7138</v>
      </c>
      <c r="M3677" s="73">
        <v>40672</v>
      </c>
      <c r="N3677" s="56"/>
      <c r="O3677" s="56"/>
      <c r="P3677" s="56" t="s">
        <v>1304</v>
      </c>
      <c r="Q3677" s="56"/>
      <c r="R3677" s="56" t="s">
        <v>70</v>
      </c>
      <c r="S3677" s="56" t="s">
        <v>11659</v>
      </c>
      <c r="T3677" s="56" t="s">
        <v>7140</v>
      </c>
      <c r="U3677" s="57">
        <v>16163025</v>
      </c>
      <c r="V3677" s="57">
        <v>-8431034.0800000001</v>
      </c>
      <c r="W3677" s="57">
        <v>7731990.9199999999</v>
      </c>
      <c r="X3677" s="57">
        <v>0</v>
      </c>
      <c r="Y3677" s="73">
        <v>40672</v>
      </c>
      <c r="Z3677" s="57">
        <v>-782063.73</v>
      </c>
      <c r="AA3677" s="57">
        <v>0</v>
      </c>
      <c r="AB3677" s="57">
        <v>6949927.1900000004</v>
      </c>
      <c r="AC3677" s="57">
        <v>0</v>
      </c>
      <c r="AD3677" s="56" t="s">
        <v>9255</v>
      </c>
      <c r="AE3677" s="57">
        <v>0</v>
      </c>
      <c r="AF3677" s="57">
        <v>0</v>
      </c>
      <c r="AG3677" s="57">
        <v>0</v>
      </c>
      <c r="AI3677"/>
      <c r="AJ3677"/>
    </row>
    <row r="3678" spans="1:36">
      <c r="A3678" s="56" t="s">
        <v>48</v>
      </c>
      <c r="B3678" s="56" t="s">
        <v>11427</v>
      </c>
      <c r="C3678" s="56">
        <v>2101010050</v>
      </c>
      <c r="D3678" s="56" t="s">
        <v>43</v>
      </c>
      <c r="E3678" s="56">
        <v>2101020050</v>
      </c>
      <c r="F3678" s="56">
        <v>5401010050</v>
      </c>
      <c r="G3678" s="56" t="s">
        <v>11428</v>
      </c>
      <c r="H3678" s="56">
        <v>400303</v>
      </c>
      <c r="I3678" s="56" t="s">
        <v>11479</v>
      </c>
      <c r="J3678" s="56" t="s">
        <v>5533</v>
      </c>
      <c r="K3678" s="56" t="s">
        <v>1286</v>
      </c>
      <c r="L3678" s="56" t="s">
        <v>7138</v>
      </c>
      <c r="M3678" s="73">
        <v>40672</v>
      </c>
      <c r="N3678" s="56"/>
      <c r="O3678" s="56"/>
      <c r="P3678" s="56" t="s">
        <v>1201</v>
      </c>
      <c r="Q3678" s="56"/>
      <c r="R3678" s="56" t="s">
        <v>70</v>
      </c>
      <c r="S3678" s="56" t="s">
        <v>11659</v>
      </c>
      <c r="T3678" s="56" t="s">
        <v>7140</v>
      </c>
      <c r="U3678" s="57">
        <v>16460558</v>
      </c>
      <c r="V3678" s="57">
        <v>-9733712.8599999994</v>
      </c>
      <c r="W3678" s="57">
        <v>6726845.1399999997</v>
      </c>
      <c r="X3678" s="57">
        <v>0</v>
      </c>
      <c r="Y3678" s="73">
        <v>40672</v>
      </c>
      <c r="Z3678" s="57">
        <v>-1059009.1100000001</v>
      </c>
      <c r="AA3678" s="57">
        <v>0</v>
      </c>
      <c r="AB3678" s="57">
        <v>5667836.0300000003</v>
      </c>
      <c r="AC3678" s="57">
        <v>0</v>
      </c>
      <c r="AD3678" s="56" t="s">
        <v>9255</v>
      </c>
      <c r="AE3678" s="57">
        <v>0</v>
      </c>
      <c r="AF3678" s="57">
        <v>0</v>
      </c>
      <c r="AG3678" s="57">
        <v>0</v>
      </c>
      <c r="AI3678"/>
      <c r="AJ3678"/>
    </row>
    <row r="3679" spans="1:36">
      <c r="A3679" s="56" t="s">
        <v>48</v>
      </c>
      <c r="B3679" s="56" t="s">
        <v>11427</v>
      </c>
      <c r="C3679" s="56">
        <v>2101010050</v>
      </c>
      <c r="D3679" s="56" t="s">
        <v>43</v>
      </c>
      <c r="E3679" s="56">
        <v>2101020050</v>
      </c>
      <c r="F3679" s="56">
        <v>5401010050</v>
      </c>
      <c r="G3679" s="56" t="s">
        <v>11428</v>
      </c>
      <c r="H3679" s="56">
        <v>400303</v>
      </c>
      <c r="I3679" s="56" t="s">
        <v>11479</v>
      </c>
      <c r="J3679" s="56" t="s">
        <v>5541</v>
      </c>
      <c r="K3679" s="56" t="s">
        <v>4868</v>
      </c>
      <c r="L3679" s="56" t="s">
        <v>7138</v>
      </c>
      <c r="M3679" s="73">
        <v>40672</v>
      </c>
      <c r="N3679" s="56"/>
      <c r="O3679" s="56"/>
      <c r="P3679" s="56" t="s">
        <v>7139</v>
      </c>
      <c r="Q3679" s="56"/>
      <c r="R3679" s="56" t="s">
        <v>70</v>
      </c>
      <c r="S3679" s="56" t="s">
        <v>11659</v>
      </c>
      <c r="T3679" s="56" t="s">
        <v>7140</v>
      </c>
      <c r="U3679" s="57">
        <v>20198294</v>
      </c>
      <c r="V3679" s="57">
        <v>-8040186.2800000003</v>
      </c>
      <c r="W3679" s="57">
        <v>12158107.720000001</v>
      </c>
      <c r="X3679" s="57">
        <v>0</v>
      </c>
      <c r="Y3679" s="73">
        <v>40672</v>
      </c>
      <c r="Z3679" s="57">
        <v>-406406.51</v>
      </c>
      <c r="AA3679" s="57">
        <v>0</v>
      </c>
      <c r="AB3679" s="57">
        <v>11751701.210000001</v>
      </c>
      <c r="AC3679" s="57">
        <v>0</v>
      </c>
      <c r="AD3679" s="56" t="s">
        <v>9255</v>
      </c>
      <c r="AE3679" s="57">
        <v>0</v>
      </c>
      <c r="AF3679" s="57">
        <v>0</v>
      </c>
      <c r="AG3679" s="57">
        <v>0</v>
      </c>
      <c r="AI3679"/>
      <c r="AJ3679"/>
    </row>
    <row r="3680" spans="1:36">
      <c r="A3680" s="56" t="s">
        <v>48</v>
      </c>
      <c r="B3680" s="56" t="s">
        <v>11427</v>
      </c>
      <c r="C3680" s="56">
        <v>2101010050</v>
      </c>
      <c r="D3680" s="56" t="s">
        <v>43</v>
      </c>
      <c r="E3680" s="56">
        <v>2101020050</v>
      </c>
      <c r="F3680" s="56">
        <v>5401010050</v>
      </c>
      <c r="G3680" s="56" t="s">
        <v>11428</v>
      </c>
      <c r="H3680" s="56">
        <v>400303</v>
      </c>
      <c r="I3680" s="56" t="s">
        <v>11479</v>
      </c>
      <c r="J3680" s="56" t="s">
        <v>5542</v>
      </c>
      <c r="K3680" s="56" t="s">
        <v>4870</v>
      </c>
      <c r="L3680" s="56" t="s">
        <v>7138</v>
      </c>
      <c r="M3680" s="73">
        <v>40672</v>
      </c>
      <c r="N3680" s="56"/>
      <c r="O3680" s="56"/>
      <c r="P3680" s="56" t="s">
        <v>1201</v>
      </c>
      <c r="Q3680" s="56"/>
      <c r="R3680" s="56" t="s">
        <v>70</v>
      </c>
      <c r="S3680" s="56" t="s">
        <v>11659</v>
      </c>
      <c r="T3680" s="56" t="s">
        <v>7140</v>
      </c>
      <c r="U3680" s="57">
        <v>8027636</v>
      </c>
      <c r="V3680" s="57">
        <v>-4747007.7</v>
      </c>
      <c r="W3680" s="57">
        <v>3280628.3</v>
      </c>
      <c r="X3680" s="57">
        <v>0</v>
      </c>
      <c r="Y3680" s="73">
        <v>40672</v>
      </c>
      <c r="Z3680" s="57">
        <v>-516470.64</v>
      </c>
      <c r="AA3680" s="57">
        <v>0</v>
      </c>
      <c r="AB3680" s="57">
        <v>2764157.66</v>
      </c>
      <c r="AC3680" s="57">
        <v>0</v>
      </c>
      <c r="AD3680" s="56" t="s">
        <v>9255</v>
      </c>
      <c r="AE3680" s="57">
        <v>0</v>
      </c>
      <c r="AF3680" s="57">
        <v>0</v>
      </c>
      <c r="AG3680" s="57">
        <v>0</v>
      </c>
      <c r="AI3680"/>
      <c r="AJ3680"/>
    </row>
    <row r="3681" spans="1:36">
      <c r="A3681" s="56" t="s">
        <v>48</v>
      </c>
      <c r="B3681" s="56" t="s">
        <v>11427</v>
      </c>
      <c r="C3681" s="56">
        <v>2101010050</v>
      </c>
      <c r="D3681" s="56" t="s">
        <v>43</v>
      </c>
      <c r="E3681" s="56">
        <v>2101020050</v>
      </c>
      <c r="F3681" s="56">
        <v>5401010050</v>
      </c>
      <c r="G3681" s="56" t="s">
        <v>11428</v>
      </c>
      <c r="H3681" s="56">
        <v>400303</v>
      </c>
      <c r="I3681" s="56" t="s">
        <v>11535</v>
      </c>
      <c r="J3681" s="56" t="s">
        <v>5404</v>
      </c>
      <c r="K3681" s="56" t="s">
        <v>2930</v>
      </c>
      <c r="L3681" s="56" t="s">
        <v>7138</v>
      </c>
      <c r="M3681" s="73">
        <v>40672</v>
      </c>
      <c r="N3681" s="56"/>
      <c r="O3681" s="56"/>
      <c r="P3681" s="56" t="s">
        <v>1304</v>
      </c>
      <c r="Q3681" s="56"/>
      <c r="R3681" s="56" t="s">
        <v>70</v>
      </c>
      <c r="S3681" s="56" t="s">
        <v>11659</v>
      </c>
      <c r="T3681" s="56" t="s">
        <v>7140</v>
      </c>
      <c r="U3681" s="57">
        <v>529808</v>
      </c>
      <c r="V3681" s="57">
        <v>-276781.38</v>
      </c>
      <c r="W3681" s="57">
        <v>253026.62</v>
      </c>
      <c r="X3681" s="57">
        <v>0</v>
      </c>
      <c r="Y3681" s="73">
        <v>40672</v>
      </c>
      <c r="Z3681" s="57">
        <v>-25587.79</v>
      </c>
      <c r="AA3681" s="57">
        <v>0</v>
      </c>
      <c r="AB3681" s="57">
        <v>227438.83</v>
      </c>
      <c r="AC3681" s="57">
        <v>0</v>
      </c>
      <c r="AD3681" s="56" t="s">
        <v>9255</v>
      </c>
      <c r="AE3681" s="57">
        <v>0</v>
      </c>
      <c r="AF3681" s="57">
        <v>0</v>
      </c>
      <c r="AG3681" s="57">
        <v>0</v>
      </c>
      <c r="AI3681"/>
      <c r="AJ3681"/>
    </row>
    <row r="3682" spans="1:36">
      <c r="A3682" s="56" t="s">
        <v>48</v>
      </c>
      <c r="B3682" s="56" t="s">
        <v>11427</v>
      </c>
      <c r="C3682" s="56">
        <v>2101010050</v>
      </c>
      <c r="D3682" s="56" t="s">
        <v>43</v>
      </c>
      <c r="E3682" s="56">
        <v>2101020050</v>
      </c>
      <c r="F3682" s="56">
        <v>5401010050</v>
      </c>
      <c r="G3682" s="56" t="s">
        <v>11428</v>
      </c>
      <c r="H3682" s="56">
        <v>400303</v>
      </c>
      <c r="I3682" s="56" t="s">
        <v>11535</v>
      </c>
      <c r="J3682" s="56" t="s">
        <v>5410</v>
      </c>
      <c r="K3682" s="56" t="s">
        <v>2933</v>
      </c>
      <c r="L3682" s="56" t="s">
        <v>7138</v>
      </c>
      <c r="M3682" s="73">
        <v>40672</v>
      </c>
      <c r="N3682" s="56"/>
      <c r="O3682" s="56"/>
      <c r="P3682" s="56" t="s">
        <v>7139</v>
      </c>
      <c r="Q3682" s="56"/>
      <c r="R3682" s="56" t="s">
        <v>70</v>
      </c>
      <c r="S3682" s="56" t="s">
        <v>11659</v>
      </c>
      <c r="T3682" s="56" t="s">
        <v>7140</v>
      </c>
      <c r="U3682" s="57">
        <v>42389745</v>
      </c>
      <c r="V3682" s="57">
        <v>-16917420.260000002</v>
      </c>
      <c r="W3682" s="57">
        <v>25472324.739999998</v>
      </c>
      <c r="X3682" s="57">
        <v>0</v>
      </c>
      <c r="Y3682" s="73">
        <v>40672</v>
      </c>
      <c r="Z3682" s="57">
        <v>-851325.88</v>
      </c>
      <c r="AA3682" s="57">
        <v>0</v>
      </c>
      <c r="AB3682" s="57">
        <v>24620998.859999999</v>
      </c>
      <c r="AC3682" s="57">
        <v>0</v>
      </c>
      <c r="AD3682" s="56" t="s">
        <v>9255</v>
      </c>
      <c r="AE3682" s="57">
        <v>0</v>
      </c>
      <c r="AF3682" s="57">
        <v>0</v>
      </c>
      <c r="AG3682" s="57">
        <v>0</v>
      </c>
      <c r="AI3682"/>
      <c r="AJ3682"/>
    </row>
    <row r="3683" spans="1:36">
      <c r="A3683" s="56" t="s">
        <v>48</v>
      </c>
      <c r="B3683" s="56" t="s">
        <v>11427</v>
      </c>
      <c r="C3683" s="56">
        <v>2101010050</v>
      </c>
      <c r="D3683" s="56" t="s">
        <v>43</v>
      </c>
      <c r="E3683" s="56">
        <v>2101020050</v>
      </c>
      <c r="F3683" s="56">
        <v>5401010050</v>
      </c>
      <c r="G3683" s="56" t="s">
        <v>11428</v>
      </c>
      <c r="H3683" s="56">
        <v>400303</v>
      </c>
      <c r="I3683" s="56" t="s">
        <v>11573</v>
      </c>
      <c r="J3683" s="56" t="s">
        <v>5616</v>
      </c>
      <c r="K3683" s="56" t="s">
        <v>5034</v>
      </c>
      <c r="L3683" s="56" t="s">
        <v>7138</v>
      </c>
      <c r="M3683" s="73">
        <v>40672</v>
      </c>
      <c r="N3683" s="56"/>
      <c r="O3683" s="56"/>
      <c r="P3683" s="56" t="s">
        <v>7139</v>
      </c>
      <c r="Q3683" s="56"/>
      <c r="R3683" s="56" t="s">
        <v>70</v>
      </c>
      <c r="S3683" s="56" t="s">
        <v>11659</v>
      </c>
      <c r="T3683" s="56" t="s">
        <v>7140</v>
      </c>
      <c r="U3683" s="57">
        <v>75691354</v>
      </c>
      <c r="V3683" s="57">
        <v>-30207835.030000001</v>
      </c>
      <c r="W3683" s="57">
        <v>45483518.969999999</v>
      </c>
      <c r="X3683" s="57">
        <v>0</v>
      </c>
      <c r="Y3683" s="73">
        <v>40672</v>
      </c>
      <c r="Z3683" s="57">
        <v>-1520132.04</v>
      </c>
      <c r="AA3683" s="57">
        <v>0</v>
      </c>
      <c r="AB3683" s="57">
        <v>43963386.93</v>
      </c>
      <c r="AC3683" s="57">
        <v>0</v>
      </c>
      <c r="AD3683" s="56" t="s">
        <v>9255</v>
      </c>
      <c r="AE3683" s="57">
        <v>0</v>
      </c>
      <c r="AF3683" s="57">
        <v>0</v>
      </c>
      <c r="AG3683" s="57">
        <v>0</v>
      </c>
      <c r="AI3683"/>
      <c r="AJ3683"/>
    </row>
    <row r="3684" spans="1:36">
      <c r="A3684" s="56" t="s">
        <v>48</v>
      </c>
      <c r="B3684" s="56" t="s">
        <v>11427</v>
      </c>
      <c r="C3684" s="56">
        <v>2101010050</v>
      </c>
      <c r="D3684" s="56" t="s">
        <v>43</v>
      </c>
      <c r="E3684" s="56">
        <v>2101020050</v>
      </c>
      <c r="F3684" s="56">
        <v>5401010050</v>
      </c>
      <c r="G3684" s="56" t="s">
        <v>11428</v>
      </c>
      <c r="H3684" s="56">
        <v>400303</v>
      </c>
      <c r="I3684" s="56" t="s">
        <v>11521</v>
      </c>
      <c r="J3684" s="56" t="s">
        <v>5546</v>
      </c>
      <c r="K3684" s="56" t="s">
        <v>4877</v>
      </c>
      <c r="L3684" s="56" t="s">
        <v>7138</v>
      </c>
      <c r="M3684" s="73">
        <v>40672</v>
      </c>
      <c r="N3684" s="56"/>
      <c r="O3684" s="56"/>
      <c r="P3684" s="56" t="s">
        <v>1304</v>
      </c>
      <c r="Q3684" s="56"/>
      <c r="R3684" s="56" t="s">
        <v>70</v>
      </c>
      <c r="S3684" s="56" t="s">
        <v>11659</v>
      </c>
      <c r="T3684" s="56" t="s">
        <v>7140</v>
      </c>
      <c r="U3684" s="57">
        <v>25720740</v>
      </c>
      <c r="V3684" s="57">
        <v>-13436993.529999999</v>
      </c>
      <c r="W3684" s="57">
        <v>12283746.470000001</v>
      </c>
      <c r="X3684" s="57">
        <v>0</v>
      </c>
      <c r="Y3684" s="73">
        <v>40672</v>
      </c>
      <c r="Z3684" s="57">
        <v>-1242216.76</v>
      </c>
      <c r="AA3684" s="57">
        <v>0</v>
      </c>
      <c r="AB3684" s="57">
        <v>11041529.710000001</v>
      </c>
      <c r="AC3684" s="57">
        <v>0</v>
      </c>
      <c r="AD3684" s="56" t="s">
        <v>9255</v>
      </c>
      <c r="AE3684" s="57">
        <v>0</v>
      </c>
      <c r="AF3684" s="57">
        <v>0</v>
      </c>
      <c r="AG3684" s="57">
        <v>0</v>
      </c>
      <c r="AI3684"/>
      <c r="AJ3684"/>
    </row>
    <row r="3685" spans="1:36">
      <c r="A3685" s="56" t="s">
        <v>48</v>
      </c>
      <c r="B3685" s="56" t="s">
        <v>11427</v>
      </c>
      <c r="C3685" s="56">
        <v>2101010050</v>
      </c>
      <c r="D3685" s="56" t="s">
        <v>43</v>
      </c>
      <c r="E3685" s="56">
        <v>2101020050</v>
      </c>
      <c r="F3685" s="56">
        <v>5401010050</v>
      </c>
      <c r="G3685" s="56" t="s">
        <v>11428</v>
      </c>
      <c r="H3685" s="56">
        <v>400303</v>
      </c>
      <c r="I3685" s="56" t="s">
        <v>11521</v>
      </c>
      <c r="J3685" s="56" t="s">
        <v>5548</v>
      </c>
      <c r="K3685" s="56" t="s">
        <v>1484</v>
      </c>
      <c r="L3685" s="56" t="s">
        <v>7138</v>
      </c>
      <c r="M3685" s="73">
        <v>40672</v>
      </c>
      <c r="N3685" s="56"/>
      <c r="O3685" s="56"/>
      <c r="P3685" s="56" t="s">
        <v>1304</v>
      </c>
      <c r="Q3685" s="56"/>
      <c r="R3685" s="56" t="s">
        <v>70</v>
      </c>
      <c r="S3685" s="56" t="s">
        <v>11659</v>
      </c>
      <c r="T3685" s="56" t="s">
        <v>7140</v>
      </c>
      <c r="U3685" s="57">
        <v>2314145</v>
      </c>
      <c r="V3685" s="57">
        <v>-1208952.6000000001</v>
      </c>
      <c r="W3685" s="57">
        <v>1105192.3999999999</v>
      </c>
      <c r="X3685" s="57">
        <v>0</v>
      </c>
      <c r="Y3685" s="73">
        <v>40672</v>
      </c>
      <c r="Z3685" s="57">
        <v>-111764.64</v>
      </c>
      <c r="AA3685" s="57">
        <v>0</v>
      </c>
      <c r="AB3685" s="57">
        <v>993427.76</v>
      </c>
      <c r="AC3685" s="57">
        <v>0</v>
      </c>
      <c r="AD3685" s="56" t="s">
        <v>9255</v>
      </c>
      <c r="AE3685" s="57">
        <v>0</v>
      </c>
      <c r="AF3685" s="57">
        <v>0</v>
      </c>
      <c r="AG3685" s="57">
        <v>0</v>
      </c>
      <c r="AI3685"/>
      <c r="AJ3685"/>
    </row>
    <row r="3686" spans="1:36">
      <c r="A3686" s="56" t="s">
        <v>48</v>
      </c>
      <c r="B3686" s="56" t="s">
        <v>11427</v>
      </c>
      <c r="C3686" s="56">
        <v>2101010050</v>
      </c>
      <c r="D3686" s="56" t="s">
        <v>43</v>
      </c>
      <c r="E3686" s="56">
        <v>2101020050</v>
      </c>
      <c r="F3686" s="56">
        <v>5401010050</v>
      </c>
      <c r="G3686" s="56" t="s">
        <v>11428</v>
      </c>
      <c r="H3686" s="56">
        <v>400303</v>
      </c>
      <c r="I3686" s="56" t="s">
        <v>11521</v>
      </c>
      <c r="J3686" s="56" t="s">
        <v>5558</v>
      </c>
      <c r="K3686" s="56" t="s">
        <v>4921</v>
      </c>
      <c r="L3686" s="56" t="s">
        <v>7138</v>
      </c>
      <c r="M3686" s="73">
        <v>40672</v>
      </c>
      <c r="N3686" s="56"/>
      <c r="O3686" s="56"/>
      <c r="P3686" s="56" t="s">
        <v>1304</v>
      </c>
      <c r="Q3686" s="56"/>
      <c r="R3686" s="56" t="s">
        <v>70</v>
      </c>
      <c r="S3686" s="56" t="s">
        <v>11659</v>
      </c>
      <c r="T3686" s="56" t="s">
        <v>7140</v>
      </c>
      <c r="U3686" s="57">
        <v>75831</v>
      </c>
      <c r="V3686" s="57">
        <v>-39615.68</v>
      </c>
      <c r="W3686" s="57">
        <v>36215.32</v>
      </c>
      <c r="X3686" s="57">
        <v>0</v>
      </c>
      <c r="Y3686" s="73">
        <v>40672</v>
      </c>
      <c r="Z3686" s="57">
        <v>-3662.34</v>
      </c>
      <c r="AA3686" s="57">
        <v>0</v>
      </c>
      <c r="AB3686" s="57">
        <v>32552.98</v>
      </c>
      <c r="AC3686" s="57">
        <v>0</v>
      </c>
      <c r="AD3686" s="56" t="s">
        <v>9255</v>
      </c>
      <c r="AE3686" s="57">
        <v>0</v>
      </c>
      <c r="AF3686" s="57">
        <v>0</v>
      </c>
      <c r="AG3686" s="57">
        <v>0</v>
      </c>
      <c r="AI3686"/>
      <c r="AJ3686"/>
    </row>
    <row r="3687" spans="1:36">
      <c r="A3687" s="56" t="s">
        <v>48</v>
      </c>
      <c r="B3687" s="56" t="s">
        <v>11427</v>
      </c>
      <c r="C3687" s="56">
        <v>2101010050</v>
      </c>
      <c r="D3687" s="56" t="s">
        <v>43</v>
      </c>
      <c r="E3687" s="56">
        <v>2101020050</v>
      </c>
      <c r="F3687" s="56">
        <v>5401010050</v>
      </c>
      <c r="G3687" s="56" t="s">
        <v>11428</v>
      </c>
      <c r="H3687" s="56">
        <v>400303</v>
      </c>
      <c r="I3687" s="56" t="s">
        <v>11521</v>
      </c>
      <c r="J3687" s="56" t="s">
        <v>5559</v>
      </c>
      <c r="K3687" s="56" t="s">
        <v>4927</v>
      </c>
      <c r="L3687" s="56" t="s">
        <v>7138</v>
      </c>
      <c r="M3687" s="73">
        <v>40672</v>
      </c>
      <c r="N3687" s="56"/>
      <c r="O3687" s="56"/>
      <c r="P3687" s="56" t="s">
        <v>1304</v>
      </c>
      <c r="Q3687" s="56"/>
      <c r="R3687" s="56" t="s">
        <v>70</v>
      </c>
      <c r="S3687" s="56" t="s">
        <v>11659</v>
      </c>
      <c r="T3687" s="56" t="s">
        <v>7140</v>
      </c>
      <c r="U3687" s="57">
        <v>14059</v>
      </c>
      <c r="V3687" s="57">
        <v>-7344.92</v>
      </c>
      <c r="W3687" s="57">
        <v>6714.08</v>
      </c>
      <c r="X3687" s="57">
        <v>0</v>
      </c>
      <c r="Y3687" s="73">
        <v>40672</v>
      </c>
      <c r="Z3687" s="57">
        <v>-678.97</v>
      </c>
      <c r="AA3687" s="57">
        <v>0</v>
      </c>
      <c r="AB3687" s="57">
        <v>6035.11</v>
      </c>
      <c r="AC3687" s="57">
        <v>0</v>
      </c>
      <c r="AD3687" s="56" t="s">
        <v>9255</v>
      </c>
      <c r="AE3687" s="57">
        <v>0</v>
      </c>
      <c r="AF3687" s="57">
        <v>0</v>
      </c>
      <c r="AG3687" s="57">
        <v>0</v>
      </c>
      <c r="AI3687"/>
      <c r="AJ3687"/>
    </row>
    <row r="3688" spans="1:36">
      <c r="A3688" s="56" t="s">
        <v>48</v>
      </c>
      <c r="B3688" s="56" t="s">
        <v>11427</v>
      </c>
      <c r="C3688" s="56">
        <v>2101010050</v>
      </c>
      <c r="D3688" s="56" t="s">
        <v>43</v>
      </c>
      <c r="E3688" s="56">
        <v>2101020050</v>
      </c>
      <c r="F3688" s="56">
        <v>5401010050</v>
      </c>
      <c r="G3688" s="56" t="s">
        <v>11428</v>
      </c>
      <c r="H3688" s="56">
        <v>400303</v>
      </c>
      <c r="I3688" s="56" t="s">
        <v>11521</v>
      </c>
      <c r="J3688" s="56" t="s">
        <v>5568</v>
      </c>
      <c r="K3688" s="56" t="s">
        <v>4949</v>
      </c>
      <c r="L3688" s="56" t="s">
        <v>7138</v>
      </c>
      <c r="M3688" s="73">
        <v>40672</v>
      </c>
      <c r="N3688" s="56"/>
      <c r="O3688" s="56"/>
      <c r="P3688" s="56" t="s">
        <v>1304</v>
      </c>
      <c r="Q3688" s="56"/>
      <c r="R3688" s="56" t="s">
        <v>70</v>
      </c>
      <c r="S3688" s="56" t="s">
        <v>11659</v>
      </c>
      <c r="T3688" s="56" t="s">
        <v>7140</v>
      </c>
      <c r="U3688" s="57">
        <v>15765</v>
      </c>
      <c r="V3688" s="57">
        <v>-8235.57</v>
      </c>
      <c r="W3688" s="57">
        <v>7529.43</v>
      </c>
      <c r="X3688" s="57">
        <v>0</v>
      </c>
      <c r="Y3688" s="73">
        <v>40672</v>
      </c>
      <c r="Z3688" s="57">
        <v>-761.43</v>
      </c>
      <c r="AA3688" s="57">
        <v>0</v>
      </c>
      <c r="AB3688" s="57">
        <v>6768</v>
      </c>
      <c r="AC3688" s="57">
        <v>0</v>
      </c>
      <c r="AD3688" s="56" t="s">
        <v>9255</v>
      </c>
      <c r="AE3688" s="57">
        <v>0</v>
      </c>
      <c r="AF3688" s="57">
        <v>0</v>
      </c>
      <c r="AG3688" s="57">
        <v>0</v>
      </c>
      <c r="AI3688"/>
      <c r="AJ3688"/>
    </row>
    <row r="3689" spans="1:36">
      <c r="A3689" s="56" t="s">
        <v>48</v>
      </c>
      <c r="B3689" s="56" t="s">
        <v>11427</v>
      </c>
      <c r="C3689" s="56">
        <v>2101010050</v>
      </c>
      <c r="D3689" s="56" t="s">
        <v>43</v>
      </c>
      <c r="E3689" s="56">
        <v>2101020050</v>
      </c>
      <c r="F3689" s="56">
        <v>5401010050</v>
      </c>
      <c r="G3689" s="56" t="s">
        <v>11428</v>
      </c>
      <c r="H3689" s="56">
        <v>400303</v>
      </c>
      <c r="I3689" s="56" t="s">
        <v>11521</v>
      </c>
      <c r="J3689" s="56" t="s">
        <v>5570</v>
      </c>
      <c r="K3689" s="56" t="s">
        <v>4953</v>
      </c>
      <c r="L3689" s="56" t="s">
        <v>7138</v>
      </c>
      <c r="M3689" s="73">
        <v>40672</v>
      </c>
      <c r="N3689" s="56"/>
      <c r="O3689" s="56"/>
      <c r="P3689" s="56" t="s">
        <v>1304</v>
      </c>
      <c r="Q3689" s="56"/>
      <c r="R3689" s="56" t="s">
        <v>70</v>
      </c>
      <c r="S3689" s="56" t="s">
        <v>11659</v>
      </c>
      <c r="T3689" s="56" t="s">
        <v>7140</v>
      </c>
      <c r="U3689" s="57">
        <v>50436</v>
      </c>
      <c r="V3689" s="57">
        <v>-26348.82</v>
      </c>
      <c r="W3689" s="57">
        <v>24087.18</v>
      </c>
      <c r="X3689" s="57">
        <v>0</v>
      </c>
      <c r="Y3689" s="73">
        <v>40672</v>
      </c>
      <c r="Z3689" s="57">
        <v>-2435.86</v>
      </c>
      <c r="AA3689" s="57">
        <v>0</v>
      </c>
      <c r="AB3689" s="57">
        <v>21651.32</v>
      </c>
      <c r="AC3689" s="57">
        <v>0</v>
      </c>
      <c r="AD3689" s="56" t="s">
        <v>9255</v>
      </c>
      <c r="AE3689" s="57">
        <v>0</v>
      </c>
      <c r="AF3689" s="57">
        <v>0</v>
      </c>
      <c r="AG3689" s="57">
        <v>0</v>
      </c>
      <c r="AI3689"/>
      <c r="AJ3689"/>
    </row>
    <row r="3690" spans="1:36">
      <c r="A3690" s="56" t="s">
        <v>48</v>
      </c>
      <c r="B3690" s="56" t="s">
        <v>11427</v>
      </c>
      <c r="C3690" s="56">
        <v>2101010050</v>
      </c>
      <c r="D3690" s="56" t="s">
        <v>43</v>
      </c>
      <c r="E3690" s="56">
        <v>2101020050</v>
      </c>
      <c r="F3690" s="56">
        <v>5401010050</v>
      </c>
      <c r="G3690" s="56" t="s">
        <v>11428</v>
      </c>
      <c r="H3690" s="56">
        <v>400303</v>
      </c>
      <c r="I3690" s="56" t="s">
        <v>11521</v>
      </c>
      <c r="J3690" s="56" t="s">
        <v>5573</v>
      </c>
      <c r="K3690" s="56" t="s">
        <v>4959</v>
      </c>
      <c r="L3690" s="56" t="s">
        <v>7138</v>
      </c>
      <c r="M3690" s="73">
        <v>40672</v>
      </c>
      <c r="N3690" s="56"/>
      <c r="O3690" s="56"/>
      <c r="P3690" s="56" t="s">
        <v>1304</v>
      </c>
      <c r="Q3690" s="56"/>
      <c r="R3690" s="56" t="s">
        <v>70</v>
      </c>
      <c r="S3690" s="56" t="s">
        <v>11659</v>
      </c>
      <c r="T3690" s="56" t="s">
        <v>7140</v>
      </c>
      <c r="U3690" s="57">
        <v>1520577</v>
      </c>
      <c r="V3690" s="57">
        <v>-794377.86</v>
      </c>
      <c r="W3690" s="57">
        <v>726199.14</v>
      </c>
      <c r="X3690" s="57">
        <v>0</v>
      </c>
      <c r="Y3690" s="73">
        <v>40672</v>
      </c>
      <c r="Z3690" s="57">
        <v>-73438.240000000005</v>
      </c>
      <c r="AA3690" s="57">
        <v>0</v>
      </c>
      <c r="AB3690" s="57">
        <v>652760.9</v>
      </c>
      <c r="AC3690" s="57">
        <v>0</v>
      </c>
      <c r="AD3690" s="56" t="s">
        <v>9255</v>
      </c>
      <c r="AE3690" s="57">
        <v>0</v>
      </c>
      <c r="AF3690" s="57">
        <v>0</v>
      </c>
      <c r="AG3690" s="57">
        <v>0</v>
      </c>
      <c r="AI3690"/>
      <c r="AJ3690"/>
    </row>
    <row r="3691" spans="1:36">
      <c r="A3691" s="56" t="s">
        <v>48</v>
      </c>
      <c r="B3691" s="56" t="s">
        <v>11427</v>
      </c>
      <c r="C3691" s="56">
        <v>2101010050</v>
      </c>
      <c r="D3691" s="56" t="s">
        <v>43</v>
      </c>
      <c r="E3691" s="56">
        <v>2101020050</v>
      </c>
      <c r="F3691" s="56">
        <v>5401010050</v>
      </c>
      <c r="G3691" s="56" t="s">
        <v>11428</v>
      </c>
      <c r="H3691" s="56">
        <v>400304</v>
      </c>
      <c r="I3691" s="56" t="s">
        <v>11523</v>
      </c>
      <c r="J3691" s="56" t="s">
        <v>5733</v>
      </c>
      <c r="K3691" s="56" t="s">
        <v>4721</v>
      </c>
      <c r="L3691" s="56" t="s">
        <v>7138</v>
      </c>
      <c r="M3691" s="73">
        <v>40832</v>
      </c>
      <c r="N3691" s="56"/>
      <c r="O3691" s="56"/>
      <c r="P3691" s="56" t="s">
        <v>7139</v>
      </c>
      <c r="Q3691" s="56"/>
      <c r="R3691" s="56" t="s">
        <v>70</v>
      </c>
      <c r="S3691" s="56" t="s">
        <v>11659</v>
      </c>
      <c r="T3691" s="56" t="s">
        <v>7140</v>
      </c>
      <c r="U3691" s="57">
        <v>14700219</v>
      </c>
      <c r="V3691" s="57">
        <v>-5544713.96</v>
      </c>
      <c r="W3691" s="57">
        <v>9155505.0399999991</v>
      </c>
      <c r="X3691" s="57">
        <v>0</v>
      </c>
      <c r="Y3691" s="73">
        <v>40832</v>
      </c>
      <c r="Z3691" s="57">
        <v>-301699.75</v>
      </c>
      <c r="AA3691" s="57">
        <v>0</v>
      </c>
      <c r="AB3691" s="57">
        <v>8853805.2899999991</v>
      </c>
      <c r="AC3691" s="57">
        <v>0</v>
      </c>
      <c r="AD3691" s="56" t="s">
        <v>9255</v>
      </c>
      <c r="AE3691" s="57">
        <v>0</v>
      </c>
      <c r="AF3691" s="57">
        <v>0</v>
      </c>
      <c r="AG3691" s="57">
        <v>0</v>
      </c>
      <c r="AI3691"/>
      <c r="AJ3691"/>
    </row>
    <row r="3692" spans="1:36">
      <c r="A3692" s="56" t="s">
        <v>48</v>
      </c>
      <c r="B3692" s="56" t="s">
        <v>11427</v>
      </c>
      <c r="C3692" s="56">
        <v>2101010050</v>
      </c>
      <c r="D3692" s="56" t="s">
        <v>43</v>
      </c>
      <c r="E3692" s="56">
        <v>2101020050</v>
      </c>
      <c r="F3692" s="56">
        <v>5401010050</v>
      </c>
      <c r="G3692" s="56" t="s">
        <v>11428</v>
      </c>
      <c r="H3692" s="56">
        <v>400304</v>
      </c>
      <c r="I3692" s="56" t="s">
        <v>11523</v>
      </c>
      <c r="J3692" s="56" t="s">
        <v>5761</v>
      </c>
      <c r="K3692" s="56" t="s">
        <v>4769</v>
      </c>
      <c r="L3692" s="56" t="s">
        <v>7138</v>
      </c>
      <c r="M3692" s="73">
        <v>40832</v>
      </c>
      <c r="N3692" s="56"/>
      <c r="O3692" s="56"/>
      <c r="P3692" s="56" t="s">
        <v>1304</v>
      </c>
      <c r="Q3692" s="56"/>
      <c r="R3692" s="56" t="s">
        <v>70</v>
      </c>
      <c r="S3692" s="56" t="s">
        <v>11659</v>
      </c>
      <c r="T3692" s="56" t="s">
        <v>7140</v>
      </c>
      <c r="U3692" s="57">
        <v>3733128</v>
      </c>
      <c r="V3692" s="57">
        <v>-1862056.84</v>
      </c>
      <c r="W3692" s="57">
        <v>1871071.16</v>
      </c>
      <c r="X3692" s="57">
        <v>0</v>
      </c>
      <c r="Y3692" s="73">
        <v>40832</v>
      </c>
      <c r="Z3692" s="57">
        <v>-180492.31</v>
      </c>
      <c r="AA3692" s="57">
        <v>0</v>
      </c>
      <c r="AB3692" s="57">
        <v>1690578.85</v>
      </c>
      <c r="AC3692" s="57">
        <v>0</v>
      </c>
      <c r="AD3692" s="56" t="s">
        <v>9255</v>
      </c>
      <c r="AE3692" s="57">
        <v>0</v>
      </c>
      <c r="AF3692" s="57">
        <v>0</v>
      </c>
      <c r="AG3692" s="57">
        <v>0</v>
      </c>
      <c r="AI3692"/>
      <c r="AJ3692"/>
    </row>
    <row r="3693" spans="1:36">
      <c r="A3693" s="56" t="s">
        <v>48</v>
      </c>
      <c r="B3693" s="56" t="s">
        <v>11427</v>
      </c>
      <c r="C3693" s="56">
        <v>2101010050</v>
      </c>
      <c r="D3693" s="56" t="s">
        <v>43</v>
      </c>
      <c r="E3693" s="56">
        <v>2101020050</v>
      </c>
      <c r="F3693" s="56">
        <v>5401010050</v>
      </c>
      <c r="G3693" s="56" t="s">
        <v>11428</v>
      </c>
      <c r="H3693" s="56">
        <v>400304</v>
      </c>
      <c r="I3693" s="56" t="s">
        <v>11481</v>
      </c>
      <c r="J3693" s="56" t="s">
        <v>5796</v>
      </c>
      <c r="K3693" s="56" t="s">
        <v>1272</v>
      </c>
      <c r="L3693" s="56" t="s">
        <v>7138</v>
      </c>
      <c r="M3693" s="73">
        <v>40832</v>
      </c>
      <c r="N3693" s="56"/>
      <c r="O3693" s="56"/>
      <c r="P3693" s="56" t="s">
        <v>1304</v>
      </c>
      <c r="Q3693" s="56"/>
      <c r="R3693" s="56" t="s">
        <v>70</v>
      </c>
      <c r="S3693" s="56" t="s">
        <v>11659</v>
      </c>
      <c r="T3693" s="56" t="s">
        <v>7140</v>
      </c>
      <c r="U3693" s="57">
        <v>10212536</v>
      </c>
      <c r="V3693" s="57">
        <v>-5094021.26</v>
      </c>
      <c r="W3693" s="57">
        <v>5118514.74</v>
      </c>
      <c r="X3693" s="57">
        <v>0</v>
      </c>
      <c r="Y3693" s="73">
        <v>40832</v>
      </c>
      <c r="Z3693" s="57">
        <v>-493755.08</v>
      </c>
      <c r="AA3693" s="57">
        <v>0</v>
      </c>
      <c r="AB3693" s="57">
        <v>4624759.66</v>
      </c>
      <c r="AC3693" s="57">
        <v>0</v>
      </c>
      <c r="AD3693" s="56" t="s">
        <v>9255</v>
      </c>
      <c r="AE3693" s="57">
        <v>0</v>
      </c>
      <c r="AF3693" s="57">
        <v>0</v>
      </c>
      <c r="AG3693" s="57">
        <v>0</v>
      </c>
      <c r="AI3693"/>
      <c r="AJ3693"/>
    </row>
    <row r="3694" spans="1:36">
      <c r="A3694" s="56" t="s">
        <v>48</v>
      </c>
      <c r="B3694" s="56" t="s">
        <v>11427</v>
      </c>
      <c r="C3694" s="56">
        <v>2101010050</v>
      </c>
      <c r="D3694" s="56" t="s">
        <v>43</v>
      </c>
      <c r="E3694" s="56">
        <v>2101020050</v>
      </c>
      <c r="F3694" s="56">
        <v>5401010050</v>
      </c>
      <c r="G3694" s="56" t="s">
        <v>11428</v>
      </c>
      <c r="H3694" s="56">
        <v>400304</v>
      </c>
      <c r="I3694" s="56" t="s">
        <v>11481</v>
      </c>
      <c r="J3694" s="56" t="s">
        <v>5810</v>
      </c>
      <c r="K3694" s="56" t="s">
        <v>1286</v>
      </c>
      <c r="L3694" s="56" t="s">
        <v>7138</v>
      </c>
      <c r="M3694" s="73">
        <v>40832</v>
      </c>
      <c r="N3694" s="56"/>
      <c r="O3694" s="56"/>
      <c r="P3694" s="56" t="s">
        <v>1201</v>
      </c>
      <c r="Q3694" s="56"/>
      <c r="R3694" s="56" t="s">
        <v>70</v>
      </c>
      <c r="S3694" s="56" t="s">
        <v>11659</v>
      </c>
      <c r="T3694" s="56" t="s">
        <v>7140</v>
      </c>
      <c r="U3694" s="57">
        <v>9905966</v>
      </c>
      <c r="V3694" s="57">
        <v>-5599443.5199999996</v>
      </c>
      <c r="W3694" s="57">
        <v>4306522.4800000004</v>
      </c>
      <c r="X3694" s="57">
        <v>0</v>
      </c>
      <c r="Y3694" s="73">
        <v>40832</v>
      </c>
      <c r="Z3694" s="57">
        <v>-629549.39</v>
      </c>
      <c r="AA3694" s="57">
        <v>0</v>
      </c>
      <c r="AB3694" s="57">
        <v>3676973.09</v>
      </c>
      <c r="AC3694" s="57">
        <v>0</v>
      </c>
      <c r="AD3694" s="56" t="s">
        <v>9255</v>
      </c>
      <c r="AE3694" s="57">
        <v>0</v>
      </c>
      <c r="AF3694" s="57">
        <v>0</v>
      </c>
      <c r="AG3694" s="57">
        <v>0</v>
      </c>
      <c r="AI3694"/>
      <c r="AJ3694"/>
    </row>
    <row r="3695" spans="1:36">
      <c r="A3695" s="56" t="s">
        <v>48</v>
      </c>
      <c r="B3695" s="56" t="s">
        <v>11427</v>
      </c>
      <c r="C3695" s="56">
        <v>2101010050</v>
      </c>
      <c r="D3695" s="56" t="s">
        <v>43</v>
      </c>
      <c r="E3695" s="56">
        <v>2101020050</v>
      </c>
      <c r="F3695" s="56">
        <v>5401010050</v>
      </c>
      <c r="G3695" s="56" t="s">
        <v>11428</v>
      </c>
      <c r="H3695" s="56">
        <v>400304</v>
      </c>
      <c r="I3695" s="56" t="s">
        <v>11481</v>
      </c>
      <c r="J3695" s="56" t="s">
        <v>5818</v>
      </c>
      <c r="K3695" s="56" t="s">
        <v>4868</v>
      </c>
      <c r="L3695" s="56" t="s">
        <v>7138</v>
      </c>
      <c r="M3695" s="73">
        <v>40832</v>
      </c>
      <c r="N3695" s="56"/>
      <c r="O3695" s="56"/>
      <c r="P3695" s="56" t="s">
        <v>7139</v>
      </c>
      <c r="Q3695" s="56"/>
      <c r="R3695" s="56" t="s">
        <v>70</v>
      </c>
      <c r="S3695" s="56" t="s">
        <v>11659</v>
      </c>
      <c r="T3695" s="56" t="s">
        <v>7140</v>
      </c>
      <c r="U3695" s="57">
        <v>12565228</v>
      </c>
      <c r="V3695" s="57">
        <v>-4739377.5199999996</v>
      </c>
      <c r="W3695" s="57">
        <v>7825850.4800000004</v>
      </c>
      <c r="X3695" s="57">
        <v>0</v>
      </c>
      <c r="Y3695" s="73">
        <v>40832</v>
      </c>
      <c r="Z3695" s="57">
        <v>-257884.01</v>
      </c>
      <c r="AA3695" s="57">
        <v>0</v>
      </c>
      <c r="AB3695" s="57">
        <v>7567966.4699999997</v>
      </c>
      <c r="AC3695" s="57">
        <v>0</v>
      </c>
      <c r="AD3695" s="56" t="s">
        <v>9255</v>
      </c>
      <c r="AE3695" s="57">
        <v>0</v>
      </c>
      <c r="AF3695" s="57">
        <v>0</v>
      </c>
      <c r="AG3695" s="57">
        <v>0</v>
      </c>
      <c r="AI3695"/>
      <c r="AJ3695"/>
    </row>
    <row r="3696" spans="1:36">
      <c r="A3696" s="56" t="s">
        <v>48</v>
      </c>
      <c r="B3696" s="56" t="s">
        <v>11427</v>
      </c>
      <c r="C3696" s="56">
        <v>2101010050</v>
      </c>
      <c r="D3696" s="56" t="s">
        <v>43</v>
      </c>
      <c r="E3696" s="56">
        <v>2101020050</v>
      </c>
      <c r="F3696" s="56">
        <v>5401010050</v>
      </c>
      <c r="G3696" s="56" t="s">
        <v>11428</v>
      </c>
      <c r="H3696" s="56">
        <v>400304</v>
      </c>
      <c r="I3696" s="56" t="s">
        <v>11481</v>
      </c>
      <c r="J3696" s="56" t="s">
        <v>5819</v>
      </c>
      <c r="K3696" s="56" t="s">
        <v>4870</v>
      </c>
      <c r="L3696" s="56" t="s">
        <v>7138</v>
      </c>
      <c r="M3696" s="73">
        <v>40832</v>
      </c>
      <c r="N3696" s="56"/>
      <c r="O3696" s="56"/>
      <c r="P3696" s="56" t="s">
        <v>1201</v>
      </c>
      <c r="Q3696" s="56"/>
      <c r="R3696" s="56" t="s">
        <v>70</v>
      </c>
      <c r="S3696" s="56" t="s">
        <v>11659</v>
      </c>
      <c r="T3696" s="56" t="s">
        <v>7140</v>
      </c>
      <c r="U3696" s="57">
        <v>4917649</v>
      </c>
      <c r="V3696" s="57">
        <v>-2779752.97</v>
      </c>
      <c r="W3696" s="57">
        <v>2137896.0299999998</v>
      </c>
      <c r="X3696" s="57">
        <v>0</v>
      </c>
      <c r="Y3696" s="73">
        <v>40832</v>
      </c>
      <c r="Z3696" s="57">
        <v>-312528.45</v>
      </c>
      <c r="AA3696" s="57">
        <v>0</v>
      </c>
      <c r="AB3696" s="57">
        <v>1825367.58</v>
      </c>
      <c r="AC3696" s="57">
        <v>0</v>
      </c>
      <c r="AD3696" s="56" t="s">
        <v>9255</v>
      </c>
      <c r="AE3696" s="57">
        <v>0</v>
      </c>
      <c r="AF3696" s="57">
        <v>0</v>
      </c>
      <c r="AG3696" s="57">
        <v>0</v>
      </c>
      <c r="AI3696"/>
      <c r="AJ3696"/>
    </row>
    <row r="3697" spans="1:36">
      <c r="A3697" s="56" t="s">
        <v>48</v>
      </c>
      <c r="B3697" s="56" t="s">
        <v>11427</v>
      </c>
      <c r="C3697" s="56">
        <v>2101010050</v>
      </c>
      <c r="D3697" s="56" t="s">
        <v>43</v>
      </c>
      <c r="E3697" s="56">
        <v>2101020050</v>
      </c>
      <c r="F3697" s="56">
        <v>5401010050</v>
      </c>
      <c r="G3697" s="56" t="s">
        <v>11428</v>
      </c>
      <c r="H3697" s="56">
        <v>400304</v>
      </c>
      <c r="I3697" s="56" t="s">
        <v>11536</v>
      </c>
      <c r="J3697" s="56" t="s">
        <v>5683</v>
      </c>
      <c r="K3697" s="56" t="s">
        <v>2930</v>
      </c>
      <c r="L3697" s="56" t="s">
        <v>7138</v>
      </c>
      <c r="M3697" s="73">
        <v>40832</v>
      </c>
      <c r="N3697" s="56"/>
      <c r="O3697" s="56"/>
      <c r="P3697" s="56" t="s">
        <v>1304</v>
      </c>
      <c r="Q3697" s="56"/>
      <c r="R3697" s="56" t="s">
        <v>70</v>
      </c>
      <c r="S3697" s="56" t="s">
        <v>11659</v>
      </c>
      <c r="T3697" s="56" t="s">
        <v>7140</v>
      </c>
      <c r="U3697" s="57">
        <v>536281</v>
      </c>
      <c r="V3697" s="57">
        <v>-267752.68</v>
      </c>
      <c r="W3697" s="57">
        <v>268528.32</v>
      </c>
      <c r="X3697" s="57">
        <v>0</v>
      </c>
      <c r="Y3697" s="73">
        <v>40832</v>
      </c>
      <c r="Z3697" s="57">
        <v>-25900.73</v>
      </c>
      <c r="AA3697" s="57">
        <v>0</v>
      </c>
      <c r="AB3697" s="57">
        <v>242627.59</v>
      </c>
      <c r="AC3697" s="57">
        <v>0</v>
      </c>
      <c r="AD3697" s="56" t="s">
        <v>9255</v>
      </c>
      <c r="AE3697" s="57">
        <v>0</v>
      </c>
      <c r="AF3697" s="57">
        <v>0</v>
      </c>
      <c r="AG3697" s="57">
        <v>0</v>
      </c>
      <c r="AI3697"/>
      <c r="AJ3697"/>
    </row>
    <row r="3698" spans="1:36">
      <c r="A3698" s="56" t="s">
        <v>48</v>
      </c>
      <c r="B3698" s="56" t="s">
        <v>11427</v>
      </c>
      <c r="C3698" s="56">
        <v>2101010050</v>
      </c>
      <c r="D3698" s="56" t="s">
        <v>43</v>
      </c>
      <c r="E3698" s="56">
        <v>2101020050</v>
      </c>
      <c r="F3698" s="56">
        <v>5401010050</v>
      </c>
      <c r="G3698" s="56" t="s">
        <v>11428</v>
      </c>
      <c r="H3698" s="56">
        <v>400304</v>
      </c>
      <c r="I3698" s="56" t="s">
        <v>11536</v>
      </c>
      <c r="J3698" s="56" t="s">
        <v>5689</v>
      </c>
      <c r="K3698" s="56" t="s">
        <v>2933</v>
      </c>
      <c r="L3698" s="56" t="s">
        <v>7138</v>
      </c>
      <c r="M3698" s="73">
        <v>40832</v>
      </c>
      <c r="N3698" s="56"/>
      <c r="O3698" s="56"/>
      <c r="P3698" s="56" t="s">
        <v>7139</v>
      </c>
      <c r="Q3698" s="56"/>
      <c r="R3698" s="56" t="s">
        <v>70</v>
      </c>
      <c r="S3698" s="56" t="s">
        <v>11659</v>
      </c>
      <c r="T3698" s="56" t="s">
        <v>7140</v>
      </c>
      <c r="U3698" s="57">
        <v>9059442</v>
      </c>
      <c r="V3698" s="57">
        <v>-3422461.54</v>
      </c>
      <c r="W3698" s="57">
        <v>5636980.46</v>
      </c>
      <c r="X3698" s="57">
        <v>0</v>
      </c>
      <c r="Y3698" s="73">
        <v>40832</v>
      </c>
      <c r="Z3698" s="57">
        <v>-185738.98</v>
      </c>
      <c r="AA3698" s="57">
        <v>0</v>
      </c>
      <c r="AB3698" s="57">
        <v>5451241.4800000004</v>
      </c>
      <c r="AC3698" s="57">
        <v>0</v>
      </c>
      <c r="AD3698" s="56" t="s">
        <v>9255</v>
      </c>
      <c r="AE3698" s="57">
        <v>0</v>
      </c>
      <c r="AF3698" s="57">
        <v>0</v>
      </c>
      <c r="AG3698" s="57">
        <v>0</v>
      </c>
      <c r="AI3698"/>
      <c r="AJ3698"/>
    </row>
    <row r="3699" spans="1:36">
      <c r="A3699" s="56" t="s">
        <v>48</v>
      </c>
      <c r="B3699" s="56" t="s">
        <v>11427</v>
      </c>
      <c r="C3699" s="56">
        <v>2101010050</v>
      </c>
      <c r="D3699" s="56" t="s">
        <v>43</v>
      </c>
      <c r="E3699" s="56">
        <v>2101020050</v>
      </c>
      <c r="F3699" s="56">
        <v>5401010050</v>
      </c>
      <c r="G3699" s="56" t="s">
        <v>11428</v>
      </c>
      <c r="H3699" s="56">
        <v>400304</v>
      </c>
      <c r="I3699" s="56" t="s">
        <v>11584</v>
      </c>
      <c r="J3699" s="56" t="s">
        <v>5888</v>
      </c>
      <c r="K3699" s="56" t="s">
        <v>5034</v>
      </c>
      <c r="L3699" s="56" t="s">
        <v>7138</v>
      </c>
      <c r="M3699" s="73">
        <v>40832</v>
      </c>
      <c r="N3699" s="56"/>
      <c r="O3699" s="56"/>
      <c r="P3699" s="56" t="s">
        <v>7139</v>
      </c>
      <c r="Q3699" s="56"/>
      <c r="R3699" s="56" t="s">
        <v>70</v>
      </c>
      <c r="S3699" s="56" t="s">
        <v>11659</v>
      </c>
      <c r="T3699" s="56" t="s">
        <v>7140</v>
      </c>
      <c r="U3699" s="57">
        <v>74586595</v>
      </c>
      <c r="V3699" s="57">
        <v>-28177207.07</v>
      </c>
      <c r="W3699" s="57">
        <v>46409387.93</v>
      </c>
      <c r="X3699" s="57">
        <v>0</v>
      </c>
      <c r="Y3699" s="73">
        <v>40832</v>
      </c>
      <c r="Z3699" s="57">
        <v>-1529193.25</v>
      </c>
      <c r="AA3699" s="57">
        <v>0</v>
      </c>
      <c r="AB3699" s="57">
        <v>44880194.68</v>
      </c>
      <c r="AC3699" s="57">
        <v>0</v>
      </c>
      <c r="AD3699" s="56" t="s">
        <v>9255</v>
      </c>
      <c r="AE3699" s="57">
        <v>0</v>
      </c>
      <c r="AF3699" s="57">
        <v>0</v>
      </c>
      <c r="AG3699" s="57">
        <v>0</v>
      </c>
      <c r="AI3699"/>
      <c r="AJ3699"/>
    </row>
    <row r="3700" spans="1:36">
      <c r="A3700" s="56" t="s">
        <v>48</v>
      </c>
      <c r="B3700" s="56" t="s">
        <v>11427</v>
      </c>
      <c r="C3700" s="56">
        <v>2101010050</v>
      </c>
      <c r="D3700" s="56" t="s">
        <v>43</v>
      </c>
      <c r="E3700" s="56">
        <v>2101020050</v>
      </c>
      <c r="F3700" s="56">
        <v>5401010050</v>
      </c>
      <c r="G3700" s="56" t="s">
        <v>11428</v>
      </c>
      <c r="H3700" s="56">
        <v>400304</v>
      </c>
      <c r="I3700" s="56" t="s">
        <v>11525</v>
      </c>
      <c r="J3700" s="56" t="s">
        <v>5824</v>
      </c>
      <c r="K3700" s="56" t="s">
        <v>4877</v>
      </c>
      <c r="L3700" s="56" t="s">
        <v>7138</v>
      </c>
      <c r="M3700" s="73">
        <v>40832</v>
      </c>
      <c r="N3700" s="56"/>
      <c r="O3700" s="56"/>
      <c r="P3700" s="56" t="s">
        <v>1304</v>
      </c>
      <c r="Q3700" s="56"/>
      <c r="R3700" s="56" t="s">
        <v>70</v>
      </c>
      <c r="S3700" s="56" t="s">
        <v>11659</v>
      </c>
      <c r="T3700" s="56" t="s">
        <v>7140</v>
      </c>
      <c r="U3700" s="57">
        <v>17902042</v>
      </c>
      <c r="V3700" s="57">
        <v>-8938066.5</v>
      </c>
      <c r="W3700" s="57">
        <v>8963975.5</v>
      </c>
      <c r="X3700" s="57">
        <v>0</v>
      </c>
      <c r="Y3700" s="73">
        <v>40832</v>
      </c>
      <c r="Z3700" s="57">
        <v>-864614.6</v>
      </c>
      <c r="AA3700" s="57">
        <v>0</v>
      </c>
      <c r="AB3700" s="57">
        <v>8099360.9000000004</v>
      </c>
      <c r="AC3700" s="57">
        <v>0</v>
      </c>
      <c r="AD3700" s="56" t="s">
        <v>9255</v>
      </c>
      <c r="AE3700" s="57">
        <v>0</v>
      </c>
      <c r="AF3700" s="57">
        <v>0</v>
      </c>
      <c r="AG3700" s="57">
        <v>0</v>
      </c>
      <c r="AI3700"/>
      <c r="AJ3700"/>
    </row>
    <row r="3701" spans="1:36">
      <c r="A3701" s="56" t="s">
        <v>48</v>
      </c>
      <c r="B3701" s="56" t="s">
        <v>11427</v>
      </c>
      <c r="C3701" s="56">
        <v>2101010050</v>
      </c>
      <c r="D3701" s="56" t="s">
        <v>43</v>
      </c>
      <c r="E3701" s="56">
        <v>2101020050</v>
      </c>
      <c r="F3701" s="56">
        <v>5401010050</v>
      </c>
      <c r="G3701" s="56" t="s">
        <v>11428</v>
      </c>
      <c r="H3701" s="56">
        <v>400304</v>
      </c>
      <c r="I3701" s="56" t="s">
        <v>11525</v>
      </c>
      <c r="J3701" s="56" t="s">
        <v>5826</v>
      </c>
      <c r="K3701" s="56" t="s">
        <v>1484</v>
      </c>
      <c r="L3701" s="56" t="s">
        <v>7138</v>
      </c>
      <c r="M3701" s="73">
        <v>40832</v>
      </c>
      <c r="N3701" s="56"/>
      <c r="O3701" s="56"/>
      <c r="P3701" s="56" t="s">
        <v>1304</v>
      </c>
      <c r="Q3701" s="56"/>
      <c r="R3701" s="56" t="s">
        <v>70</v>
      </c>
      <c r="S3701" s="56" t="s">
        <v>11659</v>
      </c>
      <c r="T3701" s="56" t="s">
        <v>7140</v>
      </c>
      <c r="U3701" s="57">
        <v>1343247</v>
      </c>
      <c r="V3701" s="57">
        <v>-670651.6</v>
      </c>
      <c r="W3701" s="57">
        <v>672595.4</v>
      </c>
      <c r="X3701" s="57">
        <v>0</v>
      </c>
      <c r="Y3701" s="73">
        <v>40832</v>
      </c>
      <c r="Z3701" s="57">
        <v>-64874.76</v>
      </c>
      <c r="AA3701" s="57">
        <v>0</v>
      </c>
      <c r="AB3701" s="57">
        <v>607720.64</v>
      </c>
      <c r="AC3701" s="57">
        <v>0</v>
      </c>
      <c r="AD3701" s="56" t="s">
        <v>9255</v>
      </c>
      <c r="AE3701" s="57">
        <v>0</v>
      </c>
      <c r="AF3701" s="57">
        <v>0</v>
      </c>
      <c r="AG3701" s="57">
        <v>0</v>
      </c>
      <c r="AI3701"/>
      <c r="AJ3701"/>
    </row>
    <row r="3702" spans="1:36">
      <c r="A3702" s="56" t="s">
        <v>48</v>
      </c>
      <c r="B3702" s="56" t="s">
        <v>11427</v>
      </c>
      <c r="C3702" s="56">
        <v>2101010050</v>
      </c>
      <c r="D3702" s="56" t="s">
        <v>43</v>
      </c>
      <c r="E3702" s="56">
        <v>2101020050</v>
      </c>
      <c r="F3702" s="56">
        <v>5401010050</v>
      </c>
      <c r="G3702" s="56" t="s">
        <v>11428</v>
      </c>
      <c r="H3702" s="56">
        <v>400304</v>
      </c>
      <c r="I3702" s="56" t="s">
        <v>11525</v>
      </c>
      <c r="J3702" s="56" t="s">
        <v>5836</v>
      </c>
      <c r="K3702" s="56" t="s">
        <v>1152</v>
      </c>
      <c r="L3702" s="56" t="s">
        <v>7138</v>
      </c>
      <c r="M3702" s="73">
        <v>40832</v>
      </c>
      <c r="N3702" s="56"/>
      <c r="O3702" s="56"/>
      <c r="P3702" s="56" t="s">
        <v>1304</v>
      </c>
      <c r="Q3702" s="56"/>
      <c r="R3702" s="56" t="s">
        <v>70</v>
      </c>
      <c r="S3702" s="56" t="s">
        <v>11659</v>
      </c>
      <c r="T3702" s="56" t="s">
        <v>7140</v>
      </c>
      <c r="U3702" s="57">
        <v>109142172</v>
      </c>
      <c r="V3702" s="57">
        <v>-54492106.079999998</v>
      </c>
      <c r="W3702" s="57">
        <v>54650065.920000002</v>
      </c>
      <c r="X3702" s="57">
        <v>0</v>
      </c>
      <c r="Y3702" s="73">
        <v>40832</v>
      </c>
      <c r="Z3702" s="57">
        <v>-5271237.6500000004</v>
      </c>
      <c r="AA3702" s="57">
        <v>0</v>
      </c>
      <c r="AB3702" s="57">
        <v>49378828.270000003</v>
      </c>
      <c r="AC3702" s="57">
        <v>0</v>
      </c>
      <c r="AD3702" s="56" t="s">
        <v>9255</v>
      </c>
      <c r="AE3702" s="57">
        <v>0</v>
      </c>
      <c r="AF3702" s="57">
        <v>0</v>
      </c>
      <c r="AG3702" s="57">
        <v>0</v>
      </c>
      <c r="AI3702"/>
      <c r="AJ3702"/>
    </row>
    <row r="3703" spans="1:36">
      <c r="A3703" s="56" t="s">
        <v>48</v>
      </c>
      <c r="B3703" s="56" t="s">
        <v>11427</v>
      </c>
      <c r="C3703" s="56">
        <v>2101010050</v>
      </c>
      <c r="D3703" s="56" t="s">
        <v>43</v>
      </c>
      <c r="E3703" s="56">
        <v>2101020050</v>
      </c>
      <c r="F3703" s="56">
        <v>5401010050</v>
      </c>
      <c r="G3703" s="56" t="s">
        <v>11428</v>
      </c>
      <c r="H3703" s="56">
        <v>400304</v>
      </c>
      <c r="I3703" s="56" t="s">
        <v>11525</v>
      </c>
      <c r="J3703" s="56" t="s">
        <v>5841</v>
      </c>
      <c r="K3703" s="56" t="s">
        <v>4949</v>
      </c>
      <c r="L3703" s="56" t="s">
        <v>7138</v>
      </c>
      <c r="M3703" s="73">
        <v>40832</v>
      </c>
      <c r="N3703" s="56"/>
      <c r="O3703" s="56"/>
      <c r="P3703" s="56" t="s">
        <v>1304</v>
      </c>
      <c r="Q3703" s="56"/>
      <c r="R3703" s="56" t="s">
        <v>70</v>
      </c>
      <c r="S3703" s="56" t="s">
        <v>11659</v>
      </c>
      <c r="T3703" s="56" t="s">
        <v>7140</v>
      </c>
      <c r="U3703" s="57">
        <v>16297</v>
      </c>
      <c r="V3703" s="57">
        <v>-8136.92</v>
      </c>
      <c r="W3703" s="57">
        <v>8160.08</v>
      </c>
      <c r="X3703" s="57">
        <v>0</v>
      </c>
      <c r="Y3703" s="73">
        <v>40832</v>
      </c>
      <c r="Z3703" s="57">
        <v>-787.07</v>
      </c>
      <c r="AA3703" s="57">
        <v>0</v>
      </c>
      <c r="AB3703" s="57">
        <v>7373.01</v>
      </c>
      <c r="AC3703" s="57">
        <v>0</v>
      </c>
      <c r="AD3703" s="56" t="s">
        <v>9255</v>
      </c>
      <c r="AE3703" s="57">
        <v>0</v>
      </c>
      <c r="AF3703" s="57">
        <v>0</v>
      </c>
      <c r="AG3703" s="57">
        <v>0</v>
      </c>
      <c r="AI3703"/>
      <c r="AJ3703"/>
    </row>
    <row r="3704" spans="1:36">
      <c r="A3704" s="56" t="s">
        <v>48</v>
      </c>
      <c r="B3704" s="56" t="s">
        <v>11427</v>
      </c>
      <c r="C3704" s="56">
        <v>2101010050</v>
      </c>
      <c r="D3704" s="56" t="s">
        <v>43</v>
      </c>
      <c r="E3704" s="56">
        <v>2101020050</v>
      </c>
      <c r="F3704" s="56">
        <v>5401010050</v>
      </c>
      <c r="G3704" s="56" t="s">
        <v>11428</v>
      </c>
      <c r="H3704" s="56">
        <v>400304</v>
      </c>
      <c r="I3704" s="56" t="s">
        <v>11525</v>
      </c>
      <c r="J3704" s="56" t="s">
        <v>5843</v>
      </c>
      <c r="K3704" s="56" t="s">
        <v>4953</v>
      </c>
      <c r="L3704" s="56" t="s">
        <v>7138</v>
      </c>
      <c r="M3704" s="73">
        <v>40832</v>
      </c>
      <c r="N3704" s="56"/>
      <c r="O3704" s="56"/>
      <c r="P3704" s="56" t="s">
        <v>1304</v>
      </c>
      <c r="Q3704" s="56"/>
      <c r="R3704" s="56" t="s">
        <v>70</v>
      </c>
      <c r="S3704" s="56" t="s">
        <v>11659</v>
      </c>
      <c r="T3704" s="56" t="s">
        <v>7140</v>
      </c>
      <c r="U3704" s="57">
        <v>52139</v>
      </c>
      <c r="V3704" s="57">
        <v>-26031.46</v>
      </c>
      <c r="W3704" s="57">
        <v>26107.54</v>
      </c>
      <c r="X3704" s="57">
        <v>0</v>
      </c>
      <c r="Y3704" s="73">
        <v>40832</v>
      </c>
      <c r="Z3704" s="57">
        <v>-2518.19</v>
      </c>
      <c r="AA3704" s="57">
        <v>0</v>
      </c>
      <c r="AB3704" s="57">
        <v>23589.35</v>
      </c>
      <c r="AC3704" s="57">
        <v>0</v>
      </c>
      <c r="AD3704" s="56" t="s">
        <v>9255</v>
      </c>
      <c r="AE3704" s="57">
        <v>0</v>
      </c>
      <c r="AF3704" s="57">
        <v>0</v>
      </c>
      <c r="AG3704" s="57">
        <v>0</v>
      </c>
      <c r="AI3704"/>
      <c r="AJ3704"/>
    </row>
    <row r="3705" spans="1:36">
      <c r="A3705" s="56" t="s">
        <v>48</v>
      </c>
      <c r="B3705" s="56" t="s">
        <v>11427</v>
      </c>
      <c r="C3705" s="56">
        <v>2101010050</v>
      </c>
      <c r="D3705" s="56" t="s">
        <v>43</v>
      </c>
      <c r="E3705" s="56">
        <v>2101020050</v>
      </c>
      <c r="F3705" s="56">
        <v>5401010050</v>
      </c>
      <c r="G3705" s="56" t="s">
        <v>11428</v>
      </c>
      <c r="H3705" s="56">
        <v>400304</v>
      </c>
      <c r="I3705" s="56" t="s">
        <v>11525</v>
      </c>
      <c r="J3705" s="56" t="s">
        <v>5846</v>
      </c>
      <c r="K3705" s="56" t="s">
        <v>4959</v>
      </c>
      <c r="L3705" s="56" t="s">
        <v>7138</v>
      </c>
      <c r="M3705" s="73">
        <v>40832</v>
      </c>
      <c r="N3705" s="56"/>
      <c r="O3705" s="56"/>
      <c r="P3705" s="56" t="s">
        <v>1304</v>
      </c>
      <c r="Q3705" s="56"/>
      <c r="R3705" s="56" t="s">
        <v>70</v>
      </c>
      <c r="S3705" s="56" t="s">
        <v>11659</v>
      </c>
      <c r="T3705" s="56" t="s">
        <v>7140</v>
      </c>
      <c r="U3705" s="57">
        <v>1613693</v>
      </c>
      <c r="V3705" s="57">
        <v>-805678.57</v>
      </c>
      <c r="W3705" s="57">
        <v>808014.43</v>
      </c>
      <c r="X3705" s="57">
        <v>0</v>
      </c>
      <c r="Y3705" s="73">
        <v>40832</v>
      </c>
      <c r="Z3705" s="57">
        <v>-77936.52</v>
      </c>
      <c r="AA3705" s="57">
        <v>0</v>
      </c>
      <c r="AB3705" s="57">
        <v>730077.91</v>
      </c>
      <c r="AC3705" s="57">
        <v>0</v>
      </c>
      <c r="AD3705" s="56" t="s">
        <v>9255</v>
      </c>
      <c r="AE3705" s="57">
        <v>0</v>
      </c>
      <c r="AF3705" s="57">
        <v>0</v>
      </c>
      <c r="AG3705" s="57">
        <v>0</v>
      </c>
      <c r="AI3705"/>
      <c r="AJ3705"/>
    </row>
    <row r="3706" spans="1:36">
      <c r="A3706" s="56" t="s">
        <v>50</v>
      </c>
      <c r="B3706" s="56" t="s">
        <v>11427</v>
      </c>
      <c r="C3706" s="56">
        <v>2101010050</v>
      </c>
      <c r="D3706" s="56" t="s">
        <v>43</v>
      </c>
      <c r="E3706" s="56">
        <v>2101020050</v>
      </c>
      <c r="F3706" s="56">
        <v>5401010050</v>
      </c>
      <c r="G3706" s="56" t="s">
        <v>11431</v>
      </c>
      <c r="H3706" s="56">
        <v>400201</v>
      </c>
      <c r="I3706" s="56" t="s">
        <v>11497</v>
      </c>
      <c r="J3706" s="56" t="s">
        <v>1202</v>
      </c>
      <c r="K3706" s="56" t="s">
        <v>1203</v>
      </c>
      <c r="L3706" s="56" t="s">
        <v>7138</v>
      </c>
      <c r="M3706" s="73">
        <v>36743</v>
      </c>
      <c r="N3706" s="56"/>
      <c r="O3706" s="56"/>
      <c r="P3706" s="56" t="s">
        <v>7139</v>
      </c>
      <c r="Q3706" s="56"/>
      <c r="R3706" s="56" t="s">
        <v>70</v>
      </c>
      <c r="S3706" s="56" t="s">
        <v>11659</v>
      </c>
      <c r="T3706" s="56" t="s">
        <v>7140</v>
      </c>
      <c r="U3706" s="57">
        <v>823362</v>
      </c>
      <c r="V3706" s="57">
        <v>-667829.32999999996</v>
      </c>
      <c r="W3706" s="57">
        <v>155532.67000000001</v>
      </c>
      <c r="X3706" s="57">
        <v>0</v>
      </c>
      <c r="Y3706" s="73">
        <v>36743</v>
      </c>
      <c r="Z3706" s="57">
        <v>-7295.22</v>
      </c>
      <c r="AA3706" s="57">
        <v>0</v>
      </c>
      <c r="AB3706" s="57">
        <v>148237.45000000001</v>
      </c>
      <c r="AC3706" s="57">
        <v>0</v>
      </c>
      <c r="AD3706" s="56" t="s">
        <v>9255</v>
      </c>
      <c r="AE3706" s="57">
        <v>0</v>
      </c>
      <c r="AF3706" s="57">
        <v>0</v>
      </c>
      <c r="AG3706" s="57">
        <v>0</v>
      </c>
      <c r="AI3706"/>
      <c r="AJ3706"/>
    </row>
    <row r="3707" spans="1:36">
      <c r="A3707" s="56" t="s">
        <v>50</v>
      </c>
      <c r="B3707" s="56" t="s">
        <v>11427</v>
      </c>
      <c r="C3707" s="56">
        <v>2101010050</v>
      </c>
      <c r="D3707" s="56" t="s">
        <v>43</v>
      </c>
      <c r="E3707" s="56">
        <v>2101020050</v>
      </c>
      <c r="F3707" s="56">
        <v>5401010050</v>
      </c>
      <c r="G3707" s="56" t="s">
        <v>11431</v>
      </c>
      <c r="H3707" s="56">
        <v>400201</v>
      </c>
      <c r="I3707" s="56" t="s">
        <v>11497</v>
      </c>
      <c r="J3707" s="56" t="s">
        <v>1204</v>
      </c>
      <c r="K3707" s="56" t="s">
        <v>1205</v>
      </c>
      <c r="L3707" s="56" t="s">
        <v>7138</v>
      </c>
      <c r="M3707" s="73">
        <v>36743</v>
      </c>
      <c r="N3707" s="56"/>
      <c r="O3707" s="56"/>
      <c r="P3707" s="56" t="s">
        <v>7139</v>
      </c>
      <c r="Q3707" s="56"/>
      <c r="R3707" s="56" t="s">
        <v>70</v>
      </c>
      <c r="S3707" s="56" t="s">
        <v>11659</v>
      </c>
      <c r="T3707" s="56" t="s">
        <v>7140</v>
      </c>
      <c r="U3707" s="57">
        <v>4116809</v>
      </c>
      <c r="V3707" s="57">
        <v>-3339145.11</v>
      </c>
      <c r="W3707" s="57">
        <v>777663.89</v>
      </c>
      <c r="X3707" s="57">
        <v>0</v>
      </c>
      <c r="Y3707" s="73">
        <v>36743</v>
      </c>
      <c r="Z3707" s="57">
        <v>-36476.129999999997</v>
      </c>
      <c r="AA3707" s="57">
        <v>0</v>
      </c>
      <c r="AB3707" s="57">
        <v>741187.76</v>
      </c>
      <c r="AC3707" s="57">
        <v>0</v>
      </c>
      <c r="AD3707" s="56" t="s">
        <v>9255</v>
      </c>
      <c r="AE3707" s="57">
        <v>0</v>
      </c>
      <c r="AF3707" s="57">
        <v>0</v>
      </c>
      <c r="AG3707" s="57">
        <v>0</v>
      </c>
      <c r="AI3707"/>
      <c r="AJ3707"/>
    </row>
    <row r="3708" spans="1:36">
      <c r="A3708" s="56" t="s">
        <v>50</v>
      </c>
      <c r="B3708" s="56" t="s">
        <v>11427</v>
      </c>
      <c r="C3708" s="56">
        <v>2101010050</v>
      </c>
      <c r="D3708" s="56" t="s">
        <v>43</v>
      </c>
      <c r="E3708" s="56">
        <v>2101020050</v>
      </c>
      <c r="F3708" s="56">
        <v>5401010050</v>
      </c>
      <c r="G3708" s="56" t="s">
        <v>11431</v>
      </c>
      <c r="H3708" s="56">
        <v>400201</v>
      </c>
      <c r="I3708" s="56" t="s">
        <v>11500</v>
      </c>
      <c r="J3708" s="56" t="s">
        <v>1299</v>
      </c>
      <c r="K3708" s="56" t="s">
        <v>1300</v>
      </c>
      <c r="L3708" s="56" t="s">
        <v>7138</v>
      </c>
      <c r="M3708" s="73">
        <v>36743</v>
      </c>
      <c r="N3708" s="56"/>
      <c r="O3708" s="56"/>
      <c r="P3708" s="56" t="s">
        <v>156</v>
      </c>
      <c r="Q3708" s="56"/>
      <c r="R3708" s="56" t="s">
        <v>70</v>
      </c>
      <c r="S3708" s="56" t="s">
        <v>11659</v>
      </c>
      <c r="T3708" s="56" t="s">
        <v>7140</v>
      </c>
      <c r="U3708" s="57">
        <v>3087606</v>
      </c>
      <c r="V3708" s="57">
        <v>-2549163.0699999998</v>
      </c>
      <c r="W3708" s="57">
        <v>538442.93000000005</v>
      </c>
      <c r="X3708" s="57">
        <v>0</v>
      </c>
      <c r="Y3708" s="73">
        <v>36743</v>
      </c>
      <c r="Z3708" s="57">
        <v>-37606.839999999997</v>
      </c>
      <c r="AA3708" s="57">
        <v>0</v>
      </c>
      <c r="AB3708" s="57">
        <v>500836.09</v>
      </c>
      <c r="AC3708" s="57">
        <v>0</v>
      </c>
      <c r="AD3708" s="56" t="s">
        <v>9255</v>
      </c>
      <c r="AE3708" s="57">
        <v>0</v>
      </c>
      <c r="AF3708" s="57">
        <v>0</v>
      </c>
      <c r="AG3708" s="57">
        <v>0</v>
      </c>
      <c r="AI3708"/>
      <c r="AJ3708"/>
    </row>
    <row r="3709" spans="1:36">
      <c r="A3709" s="56" t="s">
        <v>50</v>
      </c>
      <c r="B3709" s="56" t="s">
        <v>11427</v>
      </c>
      <c r="C3709" s="56">
        <v>2101010050</v>
      </c>
      <c r="D3709" s="56" t="s">
        <v>43</v>
      </c>
      <c r="E3709" s="56">
        <v>2101020050</v>
      </c>
      <c r="F3709" s="56">
        <v>5401010050</v>
      </c>
      <c r="G3709" s="56" t="s">
        <v>11431</v>
      </c>
      <c r="H3709" s="56">
        <v>400201</v>
      </c>
      <c r="I3709" s="56" t="s">
        <v>11497</v>
      </c>
      <c r="J3709" s="56" t="s">
        <v>1206</v>
      </c>
      <c r="K3709" s="56" t="s">
        <v>1207</v>
      </c>
      <c r="L3709" s="56" t="s">
        <v>7138</v>
      </c>
      <c r="M3709" s="73">
        <v>36743</v>
      </c>
      <c r="N3709" s="56"/>
      <c r="O3709" s="56"/>
      <c r="P3709" s="56" t="s">
        <v>156</v>
      </c>
      <c r="Q3709" s="56"/>
      <c r="R3709" s="56" t="s">
        <v>70</v>
      </c>
      <c r="S3709" s="56" t="s">
        <v>11659</v>
      </c>
      <c r="T3709" s="56" t="s">
        <v>7140</v>
      </c>
      <c r="U3709" s="57">
        <v>617521</v>
      </c>
      <c r="V3709" s="57">
        <v>-509832.53</v>
      </c>
      <c r="W3709" s="57">
        <v>107688.47</v>
      </c>
      <c r="X3709" s="57">
        <v>0</v>
      </c>
      <c r="Y3709" s="73">
        <v>36743</v>
      </c>
      <c r="Z3709" s="57">
        <v>-7521.36</v>
      </c>
      <c r="AA3709" s="57">
        <v>0</v>
      </c>
      <c r="AB3709" s="57">
        <v>100167.11</v>
      </c>
      <c r="AC3709" s="57">
        <v>0</v>
      </c>
      <c r="AD3709" s="56" t="s">
        <v>9255</v>
      </c>
      <c r="AE3709" s="57">
        <v>0</v>
      </c>
      <c r="AF3709" s="57">
        <v>0</v>
      </c>
      <c r="AG3709" s="57">
        <v>0</v>
      </c>
      <c r="AI3709"/>
      <c r="AJ3709"/>
    </row>
    <row r="3710" spans="1:36">
      <c r="A3710" s="56" t="s">
        <v>50</v>
      </c>
      <c r="B3710" s="56" t="s">
        <v>11427</v>
      </c>
      <c r="C3710" s="56">
        <v>2101010050</v>
      </c>
      <c r="D3710" s="56" t="s">
        <v>43</v>
      </c>
      <c r="E3710" s="56">
        <v>2101020050</v>
      </c>
      <c r="F3710" s="56">
        <v>5401010050</v>
      </c>
      <c r="G3710" s="56" t="s">
        <v>11431</v>
      </c>
      <c r="H3710" s="56">
        <v>400201</v>
      </c>
      <c r="I3710" s="56" t="s">
        <v>11497</v>
      </c>
      <c r="J3710" s="56" t="s">
        <v>1209</v>
      </c>
      <c r="K3710" s="56" t="s">
        <v>1210</v>
      </c>
      <c r="L3710" s="56" t="s">
        <v>7138</v>
      </c>
      <c r="M3710" s="73">
        <v>36743</v>
      </c>
      <c r="N3710" s="56"/>
      <c r="O3710" s="56"/>
      <c r="P3710" s="56" t="s">
        <v>7139</v>
      </c>
      <c r="Q3710" s="56"/>
      <c r="R3710" s="56" t="s">
        <v>70</v>
      </c>
      <c r="S3710" s="56" t="s">
        <v>11659</v>
      </c>
      <c r="T3710" s="56" t="s">
        <v>7140</v>
      </c>
      <c r="U3710" s="57">
        <v>8233617</v>
      </c>
      <c r="V3710" s="57">
        <v>-6678289.25</v>
      </c>
      <c r="W3710" s="57">
        <v>1555327.75</v>
      </c>
      <c r="X3710" s="57">
        <v>0</v>
      </c>
      <c r="Y3710" s="73">
        <v>36743</v>
      </c>
      <c r="Z3710" s="57">
        <v>-72952.27</v>
      </c>
      <c r="AA3710" s="57">
        <v>0</v>
      </c>
      <c r="AB3710" s="57">
        <v>1482375.48</v>
      </c>
      <c r="AC3710" s="57">
        <v>0</v>
      </c>
      <c r="AD3710" s="56" t="s">
        <v>9255</v>
      </c>
      <c r="AE3710" s="57">
        <v>0</v>
      </c>
      <c r="AF3710" s="57">
        <v>0</v>
      </c>
      <c r="AG3710" s="57">
        <v>0</v>
      </c>
      <c r="AI3710"/>
      <c r="AJ3710"/>
    </row>
    <row r="3711" spans="1:36">
      <c r="A3711" s="56" t="s">
        <v>50</v>
      </c>
      <c r="B3711" s="56" t="s">
        <v>11427</v>
      </c>
      <c r="C3711" s="56">
        <v>2101010050</v>
      </c>
      <c r="D3711" s="56" t="s">
        <v>43</v>
      </c>
      <c r="E3711" s="56">
        <v>2101020050</v>
      </c>
      <c r="F3711" s="56">
        <v>5401010050</v>
      </c>
      <c r="G3711" s="56" t="s">
        <v>11431</v>
      </c>
      <c r="H3711" s="56">
        <v>400201</v>
      </c>
      <c r="I3711" s="56" t="s">
        <v>11497</v>
      </c>
      <c r="J3711" s="56" t="s">
        <v>1211</v>
      </c>
      <c r="K3711" s="56" t="s">
        <v>1212</v>
      </c>
      <c r="L3711" s="56" t="s">
        <v>7138</v>
      </c>
      <c r="M3711" s="73">
        <v>36743</v>
      </c>
      <c r="N3711" s="56"/>
      <c r="O3711" s="56"/>
      <c r="P3711" s="56" t="s">
        <v>156</v>
      </c>
      <c r="Q3711" s="56"/>
      <c r="R3711" s="56" t="s">
        <v>70</v>
      </c>
      <c r="S3711" s="56" t="s">
        <v>11659</v>
      </c>
      <c r="T3711" s="56" t="s">
        <v>7140</v>
      </c>
      <c r="U3711" s="57">
        <v>3077314</v>
      </c>
      <c r="V3711" s="57">
        <v>-2540665.9</v>
      </c>
      <c r="W3711" s="57">
        <v>536648.1</v>
      </c>
      <c r="X3711" s="57">
        <v>0</v>
      </c>
      <c r="Y3711" s="73">
        <v>36743</v>
      </c>
      <c r="Z3711" s="57">
        <v>-37481.480000000003</v>
      </c>
      <c r="AA3711" s="57">
        <v>0</v>
      </c>
      <c r="AB3711" s="57">
        <v>499166.62</v>
      </c>
      <c r="AC3711" s="57">
        <v>0</v>
      </c>
      <c r="AD3711" s="56" t="s">
        <v>9255</v>
      </c>
      <c r="AE3711" s="57">
        <v>0</v>
      </c>
      <c r="AF3711" s="57">
        <v>0</v>
      </c>
      <c r="AG3711" s="57">
        <v>0</v>
      </c>
      <c r="AI3711"/>
      <c r="AJ3711"/>
    </row>
    <row r="3712" spans="1:36">
      <c r="A3712" s="56" t="s">
        <v>50</v>
      </c>
      <c r="B3712" s="56" t="s">
        <v>11427</v>
      </c>
      <c r="C3712" s="56">
        <v>2101010050</v>
      </c>
      <c r="D3712" s="56" t="s">
        <v>43</v>
      </c>
      <c r="E3712" s="56">
        <v>2101020050</v>
      </c>
      <c r="F3712" s="56">
        <v>5401010050</v>
      </c>
      <c r="G3712" s="56" t="s">
        <v>11431</v>
      </c>
      <c r="H3712" s="56">
        <v>400201</v>
      </c>
      <c r="I3712" s="56" t="s">
        <v>11497</v>
      </c>
      <c r="J3712" s="56" t="s">
        <v>1213</v>
      </c>
      <c r="K3712" s="56" t="s">
        <v>1214</v>
      </c>
      <c r="L3712" s="56" t="s">
        <v>7138</v>
      </c>
      <c r="M3712" s="73">
        <v>36743</v>
      </c>
      <c r="N3712" s="56"/>
      <c r="O3712" s="56"/>
      <c r="P3712" s="56" t="s">
        <v>7139</v>
      </c>
      <c r="Q3712" s="56"/>
      <c r="R3712" s="56" t="s">
        <v>70</v>
      </c>
      <c r="S3712" s="56" t="s">
        <v>11659</v>
      </c>
      <c r="T3712" s="56" t="s">
        <v>7140</v>
      </c>
      <c r="U3712" s="57">
        <v>14408830</v>
      </c>
      <c r="V3712" s="57">
        <v>-11687007.01</v>
      </c>
      <c r="W3712" s="57">
        <v>2721822.99</v>
      </c>
      <c r="X3712" s="57">
        <v>0</v>
      </c>
      <c r="Y3712" s="73">
        <v>36743</v>
      </c>
      <c r="Z3712" s="57">
        <v>-127666.43</v>
      </c>
      <c r="AA3712" s="57">
        <v>0</v>
      </c>
      <c r="AB3712" s="57">
        <v>2594156.56</v>
      </c>
      <c r="AC3712" s="57">
        <v>0</v>
      </c>
      <c r="AD3712" s="56" t="s">
        <v>9255</v>
      </c>
      <c r="AE3712" s="57">
        <v>0</v>
      </c>
      <c r="AF3712" s="57">
        <v>0</v>
      </c>
      <c r="AG3712" s="57">
        <v>0</v>
      </c>
      <c r="AI3712"/>
      <c r="AJ3712"/>
    </row>
    <row r="3713" spans="1:36">
      <c r="A3713" s="56" t="s">
        <v>50</v>
      </c>
      <c r="B3713" s="56" t="s">
        <v>11427</v>
      </c>
      <c r="C3713" s="56">
        <v>2101010050</v>
      </c>
      <c r="D3713" s="56" t="s">
        <v>43</v>
      </c>
      <c r="E3713" s="56">
        <v>2101020050</v>
      </c>
      <c r="F3713" s="56">
        <v>5401010050</v>
      </c>
      <c r="G3713" s="56" t="s">
        <v>11431</v>
      </c>
      <c r="H3713" s="56">
        <v>400201</v>
      </c>
      <c r="I3713" s="56" t="s">
        <v>11500</v>
      </c>
      <c r="J3713" s="56" t="s">
        <v>1301</v>
      </c>
      <c r="K3713" s="56" t="s">
        <v>1302</v>
      </c>
      <c r="L3713" s="56" t="s">
        <v>7138</v>
      </c>
      <c r="M3713" s="73">
        <v>36743</v>
      </c>
      <c r="N3713" s="56"/>
      <c r="O3713" s="56"/>
      <c r="P3713" s="56" t="s">
        <v>156</v>
      </c>
      <c r="Q3713" s="56"/>
      <c r="R3713" s="56" t="s">
        <v>70</v>
      </c>
      <c r="S3713" s="56" t="s">
        <v>11659</v>
      </c>
      <c r="T3713" s="56" t="s">
        <v>7140</v>
      </c>
      <c r="U3713" s="57">
        <v>5135719</v>
      </c>
      <c r="V3713" s="57">
        <v>-4240108.05</v>
      </c>
      <c r="W3713" s="57">
        <v>895610.95</v>
      </c>
      <c r="X3713" s="57">
        <v>0</v>
      </c>
      <c r="Y3713" s="73">
        <v>36743</v>
      </c>
      <c r="Z3713" s="57">
        <v>-62552.79</v>
      </c>
      <c r="AA3713" s="57">
        <v>0</v>
      </c>
      <c r="AB3713" s="57">
        <v>833058.16</v>
      </c>
      <c r="AC3713" s="57">
        <v>0</v>
      </c>
      <c r="AD3713" s="56" t="s">
        <v>9255</v>
      </c>
      <c r="AE3713" s="57">
        <v>0</v>
      </c>
      <c r="AF3713" s="57">
        <v>0</v>
      </c>
      <c r="AG3713" s="57">
        <v>0</v>
      </c>
      <c r="AI3713"/>
      <c r="AJ3713"/>
    </row>
    <row r="3714" spans="1:36">
      <c r="A3714" s="56" t="s">
        <v>50</v>
      </c>
      <c r="B3714" s="56" t="s">
        <v>11427</v>
      </c>
      <c r="C3714" s="56">
        <v>2101010050</v>
      </c>
      <c r="D3714" s="56" t="s">
        <v>43</v>
      </c>
      <c r="E3714" s="56">
        <v>2101020050</v>
      </c>
      <c r="F3714" s="56">
        <v>5401010050</v>
      </c>
      <c r="G3714" s="56" t="s">
        <v>11431</v>
      </c>
      <c r="H3714" s="56">
        <v>400201</v>
      </c>
      <c r="I3714" s="56" t="s">
        <v>11497</v>
      </c>
      <c r="J3714" s="56" t="s">
        <v>1215</v>
      </c>
      <c r="K3714" s="56" t="s">
        <v>1216</v>
      </c>
      <c r="L3714" s="56" t="s">
        <v>7138</v>
      </c>
      <c r="M3714" s="73">
        <v>36743</v>
      </c>
      <c r="N3714" s="56"/>
      <c r="O3714" s="56"/>
      <c r="P3714" s="56" t="s">
        <v>156</v>
      </c>
      <c r="Q3714" s="56"/>
      <c r="R3714" s="56" t="s">
        <v>70</v>
      </c>
      <c r="S3714" s="56" t="s">
        <v>11659</v>
      </c>
      <c r="T3714" s="56" t="s">
        <v>7140</v>
      </c>
      <c r="U3714" s="57">
        <v>617521</v>
      </c>
      <c r="V3714" s="57">
        <v>-509832.53</v>
      </c>
      <c r="W3714" s="57">
        <v>107688.47</v>
      </c>
      <c r="X3714" s="57">
        <v>0</v>
      </c>
      <c r="Y3714" s="73">
        <v>36743</v>
      </c>
      <c r="Z3714" s="57">
        <v>-7521.36</v>
      </c>
      <c r="AA3714" s="57">
        <v>0</v>
      </c>
      <c r="AB3714" s="57">
        <v>100167.11</v>
      </c>
      <c r="AC3714" s="57">
        <v>0</v>
      </c>
      <c r="AD3714" s="56" t="s">
        <v>9255</v>
      </c>
      <c r="AE3714" s="57">
        <v>0</v>
      </c>
      <c r="AF3714" s="57">
        <v>0</v>
      </c>
      <c r="AG3714" s="57">
        <v>0</v>
      </c>
      <c r="AI3714"/>
      <c r="AJ3714"/>
    </row>
    <row r="3715" spans="1:36">
      <c r="A3715" s="56" t="s">
        <v>50</v>
      </c>
      <c r="B3715" s="56" t="s">
        <v>11427</v>
      </c>
      <c r="C3715" s="56">
        <v>2101010050</v>
      </c>
      <c r="D3715" s="56" t="s">
        <v>43</v>
      </c>
      <c r="E3715" s="56">
        <v>2101020050</v>
      </c>
      <c r="F3715" s="56">
        <v>5401010050</v>
      </c>
      <c r="G3715" s="56" t="s">
        <v>11431</v>
      </c>
      <c r="H3715" s="56">
        <v>400201</v>
      </c>
      <c r="I3715" s="56" t="s">
        <v>11497</v>
      </c>
      <c r="J3715" s="56" t="s">
        <v>1217</v>
      </c>
      <c r="K3715" s="56" t="s">
        <v>1218</v>
      </c>
      <c r="L3715" s="56" t="s">
        <v>7138</v>
      </c>
      <c r="M3715" s="73">
        <v>36743</v>
      </c>
      <c r="N3715" s="56"/>
      <c r="O3715" s="56"/>
      <c r="P3715" s="56" t="s">
        <v>7139</v>
      </c>
      <c r="Q3715" s="56"/>
      <c r="R3715" s="56" t="s">
        <v>70</v>
      </c>
      <c r="S3715" s="56" t="s">
        <v>11659</v>
      </c>
      <c r="T3715" s="56" t="s">
        <v>7140</v>
      </c>
      <c r="U3715" s="57">
        <v>514601</v>
      </c>
      <c r="V3715" s="57">
        <v>-417393.31</v>
      </c>
      <c r="W3715" s="57">
        <v>97207.69</v>
      </c>
      <c r="X3715" s="57">
        <v>0</v>
      </c>
      <c r="Y3715" s="73">
        <v>36743</v>
      </c>
      <c r="Z3715" s="57">
        <v>-4559.5</v>
      </c>
      <c r="AA3715" s="57">
        <v>0</v>
      </c>
      <c r="AB3715" s="57">
        <v>92648.19</v>
      </c>
      <c r="AC3715" s="57">
        <v>0</v>
      </c>
      <c r="AD3715" s="56" t="s">
        <v>9255</v>
      </c>
      <c r="AE3715" s="57">
        <v>0</v>
      </c>
      <c r="AF3715" s="57">
        <v>0</v>
      </c>
      <c r="AG3715" s="57">
        <v>0</v>
      </c>
      <c r="AI3715"/>
      <c r="AJ3715"/>
    </row>
    <row r="3716" spans="1:36">
      <c r="A3716" s="56" t="s">
        <v>50</v>
      </c>
      <c r="B3716" s="56" t="s">
        <v>11427</v>
      </c>
      <c r="C3716" s="56">
        <v>2101010050</v>
      </c>
      <c r="D3716" s="56" t="s">
        <v>43</v>
      </c>
      <c r="E3716" s="56">
        <v>2101020050</v>
      </c>
      <c r="F3716" s="56">
        <v>5401010050</v>
      </c>
      <c r="G3716" s="56" t="s">
        <v>11431</v>
      </c>
      <c r="H3716" s="56">
        <v>400201</v>
      </c>
      <c r="I3716" s="56" t="s">
        <v>11497</v>
      </c>
      <c r="J3716" s="56" t="s">
        <v>1221</v>
      </c>
      <c r="K3716" s="56" t="s">
        <v>1222</v>
      </c>
      <c r="L3716" s="56" t="s">
        <v>7138</v>
      </c>
      <c r="M3716" s="73">
        <v>36743</v>
      </c>
      <c r="N3716" s="56"/>
      <c r="O3716" s="56"/>
      <c r="P3716" s="56" t="s">
        <v>156</v>
      </c>
      <c r="Q3716" s="56"/>
      <c r="R3716" s="56" t="s">
        <v>70</v>
      </c>
      <c r="S3716" s="56" t="s">
        <v>11659</v>
      </c>
      <c r="T3716" s="56" t="s">
        <v>7140</v>
      </c>
      <c r="U3716" s="57">
        <v>61752130</v>
      </c>
      <c r="V3716" s="57">
        <v>-50983261.369999997</v>
      </c>
      <c r="W3716" s="57">
        <v>10768868.630000001</v>
      </c>
      <c r="X3716" s="57">
        <v>0</v>
      </c>
      <c r="Y3716" s="73">
        <v>36743</v>
      </c>
      <c r="Z3716" s="57">
        <v>-752137.66</v>
      </c>
      <c r="AA3716" s="57">
        <v>0</v>
      </c>
      <c r="AB3716" s="57">
        <v>10016730.970000001</v>
      </c>
      <c r="AC3716" s="57">
        <v>0</v>
      </c>
      <c r="AD3716" s="56" t="s">
        <v>9255</v>
      </c>
      <c r="AE3716" s="57">
        <v>0</v>
      </c>
      <c r="AF3716" s="57">
        <v>0</v>
      </c>
      <c r="AG3716" s="57">
        <v>0</v>
      </c>
      <c r="AI3716"/>
      <c r="AJ3716"/>
    </row>
    <row r="3717" spans="1:36">
      <c r="A3717" s="56" t="s">
        <v>50</v>
      </c>
      <c r="B3717" s="56" t="s">
        <v>11427</v>
      </c>
      <c r="C3717" s="56">
        <v>2101010050</v>
      </c>
      <c r="D3717" s="56" t="s">
        <v>43</v>
      </c>
      <c r="E3717" s="56">
        <v>2101020050</v>
      </c>
      <c r="F3717" s="56">
        <v>5401010050</v>
      </c>
      <c r="G3717" s="56" t="s">
        <v>11431</v>
      </c>
      <c r="H3717" s="56">
        <v>400201</v>
      </c>
      <c r="I3717" s="56" t="s">
        <v>11498</v>
      </c>
      <c r="J3717" s="56" t="s">
        <v>1255</v>
      </c>
      <c r="K3717" s="56" t="s">
        <v>1256</v>
      </c>
      <c r="L3717" s="56" t="s">
        <v>7138</v>
      </c>
      <c r="M3717" s="73">
        <v>36743</v>
      </c>
      <c r="N3717" s="56"/>
      <c r="O3717" s="56"/>
      <c r="P3717" s="56" t="s">
        <v>156</v>
      </c>
      <c r="Q3717" s="56"/>
      <c r="R3717" s="56" t="s">
        <v>70</v>
      </c>
      <c r="S3717" s="56" t="s">
        <v>11659</v>
      </c>
      <c r="T3717" s="56" t="s">
        <v>7140</v>
      </c>
      <c r="U3717" s="57">
        <v>1690697</v>
      </c>
      <c r="V3717" s="57">
        <v>-1395858.51</v>
      </c>
      <c r="W3717" s="57">
        <v>294838.49</v>
      </c>
      <c r="X3717" s="57">
        <v>0</v>
      </c>
      <c r="Y3717" s="73">
        <v>36743</v>
      </c>
      <c r="Z3717" s="57">
        <v>-20592.62</v>
      </c>
      <c r="AA3717" s="57">
        <v>0</v>
      </c>
      <c r="AB3717" s="57">
        <v>274245.87</v>
      </c>
      <c r="AC3717" s="57">
        <v>0</v>
      </c>
      <c r="AD3717" s="56" t="s">
        <v>9255</v>
      </c>
      <c r="AE3717" s="57">
        <v>0</v>
      </c>
      <c r="AF3717" s="57">
        <v>0</v>
      </c>
      <c r="AG3717" s="57">
        <v>0</v>
      </c>
      <c r="AI3717"/>
      <c r="AJ3717"/>
    </row>
    <row r="3718" spans="1:36">
      <c r="A3718" s="56" t="s">
        <v>50</v>
      </c>
      <c r="B3718" s="56" t="s">
        <v>11427</v>
      </c>
      <c r="C3718" s="56">
        <v>2101010050</v>
      </c>
      <c r="D3718" s="56" t="s">
        <v>43</v>
      </c>
      <c r="E3718" s="56">
        <v>2101020050</v>
      </c>
      <c r="F3718" s="56">
        <v>5401010050</v>
      </c>
      <c r="G3718" s="56" t="s">
        <v>11431</v>
      </c>
      <c r="H3718" s="56">
        <v>400201</v>
      </c>
      <c r="I3718" s="56" t="s">
        <v>11498</v>
      </c>
      <c r="J3718" s="56" t="s">
        <v>1257</v>
      </c>
      <c r="K3718" s="56" t="s">
        <v>1258</v>
      </c>
      <c r="L3718" s="56" t="s">
        <v>7138</v>
      </c>
      <c r="M3718" s="73">
        <v>36743</v>
      </c>
      <c r="N3718" s="56"/>
      <c r="O3718" s="56"/>
      <c r="P3718" s="56" t="s">
        <v>7139</v>
      </c>
      <c r="Q3718" s="56"/>
      <c r="R3718" s="56" t="s">
        <v>70</v>
      </c>
      <c r="S3718" s="56" t="s">
        <v>11659</v>
      </c>
      <c r="T3718" s="56" t="s">
        <v>7140</v>
      </c>
      <c r="U3718" s="57">
        <v>8680131</v>
      </c>
      <c r="V3718" s="57">
        <v>-7009304.1399999997</v>
      </c>
      <c r="W3718" s="57">
        <v>1670826.86</v>
      </c>
      <c r="X3718" s="57">
        <v>0</v>
      </c>
      <c r="Y3718" s="73">
        <v>36743</v>
      </c>
      <c r="Z3718" s="57">
        <v>-78895.72</v>
      </c>
      <c r="AA3718" s="57">
        <v>0</v>
      </c>
      <c r="AB3718" s="57">
        <v>1591931.14</v>
      </c>
      <c r="AC3718" s="57">
        <v>0</v>
      </c>
      <c r="AD3718" s="56" t="s">
        <v>9255</v>
      </c>
      <c r="AE3718" s="57">
        <v>0</v>
      </c>
      <c r="AF3718" s="57">
        <v>0</v>
      </c>
      <c r="AG3718" s="57">
        <v>0</v>
      </c>
      <c r="AI3718"/>
      <c r="AJ3718"/>
    </row>
    <row r="3719" spans="1:36">
      <c r="A3719" s="56" t="s">
        <v>50</v>
      </c>
      <c r="B3719" s="56" t="s">
        <v>11427</v>
      </c>
      <c r="C3719" s="56">
        <v>2101010050</v>
      </c>
      <c r="D3719" s="56" t="s">
        <v>43</v>
      </c>
      <c r="E3719" s="56">
        <v>2101020050</v>
      </c>
      <c r="F3719" s="56">
        <v>5401010050</v>
      </c>
      <c r="G3719" s="56" t="s">
        <v>11431</v>
      </c>
      <c r="H3719" s="56">
        <v>400201</v>
      </c>
      <c r="I3719" s="56" t="s">
        <v>11498</v>
      </c>
      <c r="J3719" s="56" t="s">
        <v>1271</v>
      </c>
      <c r="K3719" s="56" t="s">
        <v>1272</v>
      </c>
      <c r="L3719" s="56" t="s">
        <v>7138</v>
      </c>
      <c r="M3719" s="73">
        <v>36743</v>
      </c>
      <c r="N3719" s="56"/>
      <c r="O3719" s="56"/>
      <c r="P3719" s="56" t="s">
        <v>156</v>
      </c>
      <c r="Q3719" s="56"/>
      <c r="R3719" s="56" t="s">
        <v>70</v>
      </c>
      <c r="S3719" s="56" t="s">
        <v>11659</v>
      </c>
      <c r="T3719" s="56" t="s">
        <v>7140</v>
      </c>
      <c r="U3719" s="57">
        <v>4532957</v>
      </c>
      <c r="V3719" s="57">
        <v>-3742461.12</v>
      </c>
      <c r="W3719" s="57">
        <v>790495.88</v>
      </c>
      <c r="X3719" s="57">
        <v>0</v>
      </c>
      <c r="Y3719" s="73">
        <v>36743</v>
      </c>
      <c r="Z3719" s="57">
        <v>-55211.15</v>
      </c>
      <c r="AA3719" s="57">
        <v>0</v>
      </c>
      <c r="AB3719" s="57">
        <v>735284.73</v>
      </c>
      <c r="AC3719" s="57">
        <v>0</v>
      </c>
      <c r="AD3719" s="56" t="s">
        <v>9255</v>
      </c>
      <c r="AE3719" s="57">
        <v>0</v>
      </c>
      <c r="AF3719" s="57">
        <v>0</v>
      </c>
      <c r="AG3719" s="57">
        <v>0</v>
      </c>
      <c r="AI3719"/>
      <c r="AJ3719"/>
    </row>
    <row r="3720" spans="1:36">
      <c r="A3720" s="56" t="s">
        <v>50</v>
      </c>
      <c r="B3720" s="56" t="s">
        <v>11427</v>
      </c>
      <c r="C3720" s="56">
        <v>2101010050</v>
      </c>
      <c r="D3720" s="56" t="s">
        <v>43</v>
      </c>
      <c r="E3720" s="56">
        <v>2101020050</v>
      </c>
      <c r="F3720" s="56">
        <v>5401010050</v>
      </c>
      <c r="G3720" s="56" t="s">
        <v>11431</v>
      </c>
      <c r="H3720" s="56">
        <v>400201</v>
      </c>
      <c r="I3720" s="56" t="s">
        <v>11498</v>
      </c>
      <c r="J3720" s="56" t="s">
        <v>1273</v>
      </c>
      <c r="K3720" s="56" t="s">
        <v>1274</v>
      </c>
      <c r="L3720" s="56" t="s">
        <v>7138</v>
      </c>
      <c r="M3720" s="73">
        <v>36743</v>
      </c>
      <c r="N3720" s="56"/>
      <c r="O3720" s="56"/>
      <c r="P3720" s="56" t="s">
        <v>156</v>
      </c>
      <c r="Q3720" s="56"/>
      <c r="R3720" s="56" t="s">
        <v>70</v>
      </c>
      <c r="S3720" s="56" t="s">
        <v>11659</v>
      </c>
      <c r="T3720" s="56" t="s">
        <v>7140</v>
      </c>
      <c r="U3720" s="57">
        <v>1253797</v>
      </c>
      <c r="V3720" s="57">
        <v>-1035148.72</v>
      </c>
      <c r="W3720" s="57">
        <v>218648.28</v>
      </c>
      <c r="X3720" s="57">
        <v>0</v>
      </c>
      <c r="Y3720" s="73">
        <v>36743</v>
      </c>
      <c r="Z3720" s="57">
        <v>-15271.22</v>
      </c>
      <c r="AA3720" s="57">
        <v>0</v>
      </c>
      <c r="AB3720" s="57">
        <v>203377.06</v>
      </c>
      <c r="AC3720" s="57">
        <v>0</v>
      </c>
      <c r="AD3720" s="56" t="s">
        <v>9255</v>
      </c>
      <c r="AE3720" s="57">
        <v>0</v>
      </c>
      <c r="AF3720" s="57">
        <v>0</v>
      </c>
      <c r="AG3720" s="57">
        <v>0</v>
      </c>
      <c r="AI3720"/>
      <c r="AJ3720"/>
    </row>
    <row r="3721" spans="1:36">
      <c r="A3721" s="56" t="s">
        <v>50</v>
      </c>
      <c r="B3721" s="56" t="s">
        <v>11427</v>
      </c>
      <c r="C3721" s="56">
        <v>2101010050</v>
      </c>
      <c r="D3721" s="56" t="s">
        <v>43</v>
      </c>
      <c r="E3721" s="56">
        <v>2101020050</v>
      </c>
      <c r="F3721" s="56">
        <v>5401010050</v>
      </c>
      <c r="G3721" s="56" t="s">
        <v>11431</v>
      </c>
      <c r="H3721" s="56">
        <v>400201</v>
      </c>
      <c r="I3721" s="56" t="s">
        <v>11498</v>
      </c>
      <c r="J3721" s="56" t="s">
        <v>1285</v>
      </c>
      <c r="K3721" s="56" t="s">
        <v>1286</v>
      </c>
      <c r="L3721" s="56" t="s">
        <v>7138</v>
      </c>
      <c r="M3721" s="73">
        <v>36743</v>
      </c>
      <c r="N3721" s="56"/>
      <c r="O3721" s="56"/>
      <c r="P3721" s="56" t="s">
        <v>156</v>
      </c>
      <c r="Q3721" s="56"/>
      <c r="R3721" s="56" t="s">
        <v>70</v>
      </c>
      <c r="S3721" s="56" t="s">
        <v>11659</v>
      </c>
      <c r="T3721" s="56" t="s">
        <v>7140</v>
      </c>
      <c r="U3721" s="57">
        <v>11573508</v>
      </c>
      <c r="V3721" s="57">
        <v>-9555219.6899999995</v>
      </c>
      <c r="W3721" s="57">
        <v>2018288.31</v>
      </c>
      <c r="X3721" s="57">
        <v>0</v>
      </c>
      <c r="Y3721" s="73">
        <v>36743</v>
      </c>
      <c r="Z3721" s="57">
        <v>-140964.74</v>
      </c>
      <c r="AA3721" s="57">
        <v>0</v>
      </c>
      <c r="AB3721" s="57">
        <v>1877323.57</v>
      </c>
      <c r="AC3721" s="57">
        <v>0</v>
      </c>
      <c r="AD3721" s="56" t="s">
        <v>9255</v>
      </c>
      <c r="AE3721" s="57">
        <v>0</v>
      </c>
      <c r="AF3721" s="57">
        <v>0</v>
      </c>
      <c r="AG3721" s="57">
        <v>0</v>
      </c>
      <c r="AI3721"/>
      <c r="AJ3721"/>
    </row>
    <row r="3722" spans="1:36">
      <c r="A3722" s="56" t="s">
        <v>50</v>
      </c>
      <c r="B3722" s="56" t="s">
        <v>11427</v>
      </c>
      <c r="C3722" s="56">
        <v>2101010050</v>
      </c>
      <c r="D3722" s="56" t="s">
        <v>43</v>
      </c>
      <c r="E3722" s="56">
        <v>2101020050</v>
      </c>
      <c r="F3722" s="56">
        <v>5401010050</v>
      </c>
      <c r="G3722" s="56" t="s">
        <v>11431</v>
      </c>
      <c r="H3722" s="56">
        <v>400201</v>
      </c>
      <c r="I3722" s="56" t="s">
        <v>11501</v>
      </c>
      <c r="J3722" s="56" t="s">
        <v>1151</v>
      </c>
      <c r="K3722" s="56" t="s">
        <v>1152</v>
      </c>
      <c r="L3722" s="56" t="s">
        <v>7138</v>
      </c>
      <c r="M3722" s="73">
        <v>36743</v>
      </c>
      <c r="N3722" s="56"/>
      <c r="O3722" s="56"/>
      <c r="P3722" s="56" t="s">
        <v>156</v>
      </c>
      <c r="Q3722" s="56"/>
      <c r="R3722" s="56" t="s">
        <v>70</v>
      </c>
      <c r="S3722" s="56" t="s">
        <v>11659</v>
      </c>
      <c r="T3722" s="56" t="s">
        <v>7140</v>
      </c>
      <c r="U3722" s="57">
        <v>280719891</v>
      </c>
      <c r="V3722" s="57">
        <v>-231753130.65000001</v>
      </c>
      <c r="W3722" s="57">
        <v>48966760.350000001</v>
      </c>
      <c r="X3722" s="57">
        <v>0</v>
      </c>
      <c r="Y3722" s="73">
        <v>36743</v>
      </c>
      <c r="Z3722" s="57">
        <v>-3420368.16</v>
      </c>
      <c r="AA3722" s="57">
        <v>0</v>
      </c>
      <c r="AB3722" s="57">
        <v>45546392.189999998</v>
      </c>
      <c r="AC3722" s="57">
        <v>0</v>
      </c>
      <c r="AD3722" s="56" t="s">
        <v>9255</v>
      </c>
      <c r="AE3722" s="57">
        <v>0</v>
      </c>
      <c r="AF3722" s="57">
        <v>0</v>
      </c>
      <c r="AG3722" s="57">
        <v>0</v>
      </c>
      <c r="AI3722"/>
      <c r="AJ3722"/>
    </row>
    <row r="3723" spans="1:36">
      <c r="A3723" s="56" t="s">
        <v>50</v>
      </c>
      <c r="B3723" s="56" t="s">
        <v>11427</v>
      </c>
      <c r="C3723" s="56">
        <v>2101010050</v>
      </c>
      <c r="D3723" s="56" t="s">
        <v>43</v>
      </c>
      <c r="E3723" s="56">
        <v>2101020050</v>
      </c>
      <c r="F3723" s="56">
        <v>5401010050</v>
      </c>
      <c r="G3723" s="56" t="s">
        <v>11431</v>
      </c>
      <c r="H3723" s="56">
        <v>400202</v>
      </c>
      <c r="I3723" s="56" t="s">
        <v>11502</v>
      </c>
      <c r="J3723" s="56" t="s">
        <v>1380</v>
      </c>
      <c r="K3723" s="56" t="s">
        <v>1203</v>
      </c>
      <c r="L3723" s="56" t="s">
        <v>7138</v>
      </c>
      <c r="M3723" s="73">
        <v>36543</v>
      </c>
      <c r="N3723" s="56"/>
      <c r="O3723" s="56"/>
      <c r="P3723" s="56" t="s">
        <v>7139</v>
      </c>
      <c r="Q3723" s="56"/>
      <c r="R3723" s="56" t="s">
        <v>70</v>
      </c>
      <c r="S3723" s="56" t="s">
        <v>11659</v>
      </c>
      <c r="T3723" s="56" t="s">
        <v>7140</v>
      </c>
      <c r="U3723" s="57">
        <v>879520</v>
      </c>
      <c r="V3723" s="57">
        <v>-731110.54</v>
      </c>
      <c r="W3723" s="57">
        <v>148409.46</v>
      </c>
      <c r="X3723" s="57">
        <v>0</v>
      </c>
      <c r="Y3723" s="73">
        <v>36543</v>
      </c>
      <c r="Z3723" s="57">
        <v>-6926.29</v>
      </c>
      <c r="AA3723" s="57">
        <v>0</v>
      </c>
      <c r="AB3723" s="57">
        <v>141483.17000000001</v>
      </c>
      <c r="AC3723" s="57">
        <v>0</v>
      </c>
      <c r="AD3723" s="56" t="s">
        <v>9255</v>
      </c>
      <c r="AE3723" s="57">
        <v>0</v>
      </c>
      <c r="AF3723" s="57">
        <v>0</v>
      </c>
      <c r="AG3723" s="57">
        <v>0</v>
      </c>
      <c r="AI3723"/>
      <c r="AJ3723"/>
    </row>
    <row r="3724" spans="1:36">
      <c r="A3724" s="56" t="s">
        <v>50</v>
      </c>
      <c r="B3724" s="56" t="s">
        <v>11427</v>
      </c>
      <c r="C3724" s="56">
        <v>2101010050</v>
      </c>
      <c r="D3724" s="56" t="s">
        <v>43</v>
      </c>
      <c r="E3724" s="56">
        <v>2101020050</v>
      </c>
      <c r="F3724" s="56">
        <v>5401010050</v>
      </c>
      <c r="G3724" s="56" t="s">
        <v>11431</v>
      </c>
      <c r="H3724" s="56">
        <v>400202</v>
      </c>
      <c r="I3724" s="56" t="s">
        <v>11502</v>
      </c>
      <c r="J3724" s="56" t="s">
        <v>1381</v>
      </c>
      <c r="K3724" s="56" t="s">
        <v>1205</v>
      </c>
      <c r="L3724" s="56" t="s">
        <v>7138</v>
      </c>
      <c r="M3724" s="73">
        <v>36543</v>
      </c>
      <c r="N3724" s="56"/>
      <c r="O3724" s="56"/>
      <c r="P3724" s="56" t="s">
        <v>7139</v>
      </c>
      <c r="Q3724" s="56"/>
      <c r="R3724" s="56" t="s">
        <v>70</v>
      </c>
      <c r="S3724" s="56" t="s">
        <v>11659</v>
      </c>
      <c r="T3724" s="56" t="s">
        <v>7140</v>
      </c>
      <c r="U3724" s="57">
        <v>4397599</v>
      </c>
      <c r="V3724" s="57">
        <v>-3655551.18</v>
      </c>
      <c r="W3724" s="57">
        <v>742047.82</v>
      </c>
      <c r="X3724" s="57">
        <v>0</v>
      </c>
      <c r="Y3724" s="73">
        <v>36543</v>
      </c>
      <c r="Z3724" s="57">
        <v>-34631.47</v>
      </c>
      <c r="AA3724" s="57">
        <v>0</v>
      </c>
      <c r="AB3724" s="57">
        <v>707416.35</v>
      </c>
      <c r="AC3724" s="57">
        <v>0</v>
      </c>
      <c r="AD3724" s="56" t="s">
        <v>9255</v>
      </c>
      <c r="AE3724" s="57">
        <v>0</v>
      </c>
      <c r="AF3724" s="57">
        <v>0</v>
      </c>
      <c r="AG3724" s="57">
        <v>0</v>
      </c>
      <c r="AI3724"/>
      <c r="AJ3724"/>
    </row>
    <row r="3725" spans="1:36">
      <c r="A3725" s="56" t="s">
        <v>50</v>
      </c>
      <c r="B3725" s="56" t="s">
        <v>11427</v>
      </c>
      <c r="C3725" s="56">
        <v>2101010050</v>
      </c>
      <c r="D3725" s="56" t="s">
        <v>43</v>
      </c>
      <c r="E3725" s="56">
        <v>2101020050</v>
      </c>
      <c r="F3725" s="56">
        <v>5401010050</v>
      </c>
      <c r="G3725" s="56" t="s">
        <v>11431</v>
      </c>
      <c r="H3725" s="56">
        <v>400202</v>
      </c>
      <c r="I3725" s="56" t="s">
        <v>11505</v>
      </c>
      <c r="J3725" s="56" t="s">
        <v>1436</v>
      </c>
      <c r="K3725" s="56" t="s">
        <v>1300</v>
      </c>
      <c r="L3725" s="56" t="s">
        <v>7138</v>
      </c>
      <c r="M3725" s="73">
        <v>36543</v>
      </c>
      <c r="N3725" s="56"/>
      <c r="O3725" s="56"/>
      <c r="P3725" s="56" t="s">
        <v>156</v>
      </c>
      <c r="Q3725" s="56"/>
      <c r="R3725" s="56" t="s">
        <v>70</v>
      </c>
      <c r="S3725" s="56" t="s">
        <v>11659</v>
      </c>
      <c r="T3725" s="56" t="s">
        <v>7140</v>
      </c>
      <c r="U3725" s="57">
        <v>3298199</v>
      </c>
      <c r="V3725" s="57">
        <v>-2786023.04</v>
      </c>
      <c r="W3725" s="57">
        <v>512175.96</v>
      </c>
      <c r="X3725" s="57">
        <v>0</v>
      </c>
      <c r="Y3725" s="73">
        <v>36543</v>
      </c>
      <c r="Z3725" s="57">
        <v>-36121.72</v>
      </c>
      <c r="AA3725" s="57">
        <v>0</v>
      </c>
      <c r="AB3725" s="57">
        <v>476054.24</v>
      </c>
      <c r="AC3725" s="57">
        <v>0</v>
      </c>
      <c r="AD3725" s="56" t="s">
        <v>9255</v>
      </c>
      <c r="AE3725" s="57">
        <v>0</v>
      </c>
      <c r="AF3725" s="57">
        <v>0</v>
      </c>
      <c r="AG3725" s="57">
        <v>0</v>
      </c>
      <c r="AI3725"/>
      <c r="AJ3725"/>
    </row>
    <row r="3726" spans="1:36">
      <c r="A3726" s="56" t="s">
        <v>50</v>
      </c>
      <c r="B3726" s="56" t="s">
        <v>11427</v>
      </c>
      <c r="C3726" s="56">
        <v>2101010050</v>
      </c>
      <c r="D3726" s="56" t="s">
        <v>43</v>
      </c>
      <c r="E3726" s="56">
        <v>2101020050</v>
      </c>
      <c r="F3726" s="56">
        <v>5401010050</v>
      </c>
      <c r="G3726" s="56" t="s">
        <v>11431</v>
      </c>
      <c r="H3726" s="56">
        <v>400202</v>
      </c>
      <c r="I3726" s="56" t="s">
        <v>11502</v>
      </c>
      <c r="J3726" s="56" t="s">
        <v>1382</v>
      </c>
      <c r="K3726" s="56" t="s">
        <v>1207</v>
      </c>
      <c r="L3726" s="56" t="s">
        <v>7138</v>
      </c>
      <c r="M3726" s="73">
        <v>36543</v>
      </c>
      <c r="N3726" s="56"/>
      <c r="O3726" s="56"/>
      <c r="P3726" s="56" t="s">
        <v>156</v>
      </c>
      <c r="Q3726" s="56"/>
      <c r="R3726" s="56" t="s">
        <v>70</v>
      </c>
      <c r="S3726" s="56" t="s">
        <v>11659</v>
      </c>
      <c r="T3726" s="56" t="s">
        <v>7140</v>
      </c>
      <c r="U3726" s="57">
        <v>659640</v>
      </c>
      <c r="V3726" s="57">
        <v>-557204.91</v>
      </c>
      <c r="W3726" s="57">
        <v>102435.09</v>
      </c>
      <c r="X3726" s="57">
        <v>0</v>
      </c>
      <c r="Y3726" s="73">
        <v>36543</v>
      </c>
      <c r="Z3726" s="57">
        <v>-7224.33</v>
      </c>
      <c r="AA3726" s="57">
        <v>0</v>
      </c>
      <c r="AB3726" s="57">
        <v>95210.76</v>
      </c>
      <c r="AC3726" s="57">
        <v>0</v>
      </c>
      <c r="AD3726" s="56" t="s">
        <v>9255</v>
      </c>
      <c r="AE3726" s="57">
        <v>0</v>
      </c>
      <c r="AF3726" s="57">
        <v>0</v>
      </c>
      <c r="AG3726" s="57">
        <v>0</v>
      </c>
      <c r="AI3726"/>
      <c r="AJ3726"/>
    </row>
    <row r="3727" spans="1:36">
      <c r="A3727" s="56" t="s">
        <v>50</v>
      </c>
      <c r="B3727" s="56" t="s">
        <v>11427</v>
      </c>
      <c r="C3727" s="56">
        <v>2101010050</v>
      </c>
      <c r="D3727" s="56" t="s">
        <v>43</v>
      </c>
      <c r="E3727" s="56">
        <v>2101020050</v>
      </c>
      <c r="F3727" s="56">
        <v>5401010050</v>
      </c>
      <c r="G3727" s="56" t="s">
        <v>11431</v>
      </c>
      <c r="H3727" s="56">
        <v>400202</v>
      </c>
      <c r="I3727" s="56" t="s">
        <v>11502</v>
      </c>
      <c r="J3727" s="56" t="s">
        <v>1383</v>
      </c>
      <c r="K3727" s="56" t="s">
        <v>1210</v>
      </c>
      <c r="L3727" s="56" t="s">
        <v>7138</v>
      </c>
      <c r="M3727" s="73">
        <v>36543</v>
      </c>
      <c r="N3727" s="56"/>
      <c r="O3727" s="56"/>
      <c r="P3727" s="56" t="s">
        <v>7139</v>
      </c>
      <c r="Q3727" s="56"/>
      <c r="R3727" s="56" t="s">
        <v>70</v>
      </c>
      <c r="S3727" s="56" t="s">
        <v>11659</v>
      </c>
      <c r="T3727" s="56" t="s">
        <v>7140</v>
      </c>
      <c r="U3727" s="57">
        <v>8795199</v>
      </c>
      <c r="V3727" s="57">
        <v>-7311102.7999999998</v>
      </c>
      <c r="W3727" s="57">
        <v>1484096.2</v>
      </c>
      <c r="X3727" s="57">
        <v>0</v>
      </c>
      <c r="Y3727" s="73">
        <v>36543</v>
      </c>
      <c r="Z3727" s="57">
        <v>-69262.97</v>
      </c>
      <c r="AA3727" s="57">
        <v>0</v>
      </c>
      <c r="AB3727" s="57">
        <v>1414833.23</v>
      </c>
      <c r="AC3727" s="57">
        <v>0</v>
      </c>
      <c r="AD3727" s="56" t="s">
        <v>9255</v>
      </c>
      <c r="AE3727" s="57">
        <v>0</v>
      </c>
      <c r="AF3727" s="57">
        <v>0</v>
      </c>
      <c r="AG3727" s="57">
        <v>0</v>
      </c>
      <c r="AI3727"/>
      <c r="AJ3727"/>
    </row>
    <row r="3728" spans="1:36">
      <c r="A3728" s="56" t="s">
        <v>50</v>
      </c>
      <c r="B3728" s="56" t="s">
        <v>11427</v>
      </c>
      <c r="C3728" s="56">
        <v>2101010050</v>
      </c>
      <c r="D3728" s="56" t="s">
        <v>43</v>
      </c>
      <c r="E3728" s="56">
        <v>2101020050</v>
      </c>
      <c r="F3728" s="56">
        <v>5401010050</v>
      </c>
      <c r="G3728" s="56" t="s">
        <v>11431</v>
      </c>
      <c r="H3728" s="56">
        <v>400202</v>
      </c>
      <c r="I3728" s="56" t="s">
        <v>11502</v>
      </c>
      <c r="J3728" s="56" t="s">
        <v>1384</v>
      </c>
      <c r="K3728" s="56" t="s">
        <v>1212</v>
      </c>
      <c r="L3728" s="56" t="s">
        <v>7138</v>
      </c>
      <c r="M3728" s="73">
        <v>36543</v>
      </c>
      <c r="N3728" s="56"/>
      <c r="O3728" s="56"/>
      <c r="P3728" s="56" t="s">
        <v>156</v>
      </c>
      <c r="Q3728" s="56"/>
      <c r="R3728" s="56" t="s">
        <v>70</v>
      </c>
      <c r="S3728" s="56" t="s">
        <v>11659</v>
      </c>
      <c r="T3728" s="56" t="s">
        <v>7140</v>
      </c>
      <c r="U3728" s="57">
        <v>3287205</v>
      </c>
      <c r="V3728" s="57">
        <v>-2776736.3</v>
      </c>
      <c r="W3728" s="57">
        <v>510468.7</v>
      </c>
      <c r="X3728" s="57">
        <v>0</v>
      </c>
      <c r="Y3728" s="73">
        <v>36543</v>
      </c>
      <c r="Z3728" s="57">
        <v>-36001.31</v>
      </c>
      <c r="AA3728" s="57">
        <v>0</v>
      </c>
      <c r="AB3728" s="57">
        <v>474467.39</v>
      </c>
      <c r="AC3728" s="57">
        <v>0</v>
      </c>
      <c r="AD3728" s="56" t="s">
        <v>9255</v>
      </c>
      <c r="AE3728" s="57">
        <v>0</v>
      </c>
      <c r="AF3728" s="57">
        <v>0</v>
      </c>
      <c r="AG3728" s="57">
        <v>0</v>
      </c>
      <c r="AI3728"/>
      <c r="AJ3728"/>
    </row>
    <row r="3729" spans="1:36">
      <c r="A3729" s="56" t="s">
        <v>50</v>
      </c>
      <c r="B3729" s="56" t="s">
        <v>11427</v>
      </c>
      <c r="C3729" s="56">
        <v>2101010050</v>
      </c>
      <c r="D3729" s="56" t="s">
        <v>43</v>
      </c>
      <c r="E3729" s="56">
        <v>2101020050</v>
      </c>
      <c r="F3729" s="56">
        <v>5401010050</v>
      </c>
      <c r="G3729" s="56" t="s">
        <v>11431</v>
      </c>
      <c r="H3729" s="56">
        <v>400202</v>
      </c>
      <c r="I3729" s="56" t="s">
        <v>11502</v>
      </c>
      <c r="J3729" s="56" t="s">
        <v>1385</v>
      </c>
      <c r="K3729" s="56" t="s">
        <v>1214</v>
      </c>
      <c r="L3729" s="56" t="s">
        <v>7138</v>
      </c>
      <c r="M3729" s="73">
        <v>36543</v>
      </c>
      <c r="N3729" s="56"/>
      <c r="O3729" s="56"/>
      <c r="P3729" s="56" t="s">
        <v>7139</v>
      </c>
      <c r="Q3729" s="56"/>
      <c r="R3729" s="56" t="s">
        <v>70</v>
      </c>
      <c r="S3729" s="56" t="s">
        <v>11659</v>
      </c>
      <c r="T3729" s="56" t="s">
        <v>7140</v>
      </c>
      <c r="U3729" s="57">
        <v>15391598</v>
      </c>
      <c r="V3729" s="57">
        <v>-12794429.23</v>
      </c>
      <c r="W3729" s="57">
        <v>2597168.77</v>
      </c>
      <c r="X3729" s="57">
        <v>0</v>
      </c>
      <c r="Y3729" s="73">
        <v>36543</v>
      </c>
      <c r="Z3729" s="57">
        <v>-121210.22</v>
      </c>
      <c r="AA3729" s="57">
        <v>0</v>
      </c>
      <c r="AB3729" s="57">
        <v>2475958.5499999998</v>
      </c>
      <c r="AC3729" s="57">
        <v>0</v>
      </c>
      <c r="AD3729" s="56" t="s">
        <v>9255</v>
      </c>
      <c r="AE3729" s="57">
        <v>0</v>
      </c>
      <c r="AF3729" s="57">
        <v>0</v>
      </c>
      <c r="AG3729" s="57">
        <v>0</v>
      </c>
      <c r="AI3729"/>
      <c r="AJ3729"/>
    </row>
    <row r="3730" spans="1:36">
      <c r="A3730" s="56" t="s">
        <v>50</v>
      </c>
      <c r="B3730" s="56" t="s">
        <v>11427</v>
      </c>
      <c r="C3730" s="56">
        <v>2101010050</v>
      </c>
      <c r="D3730" s="56" t="s">
        <v>43</v>
      </c>
      <c r="E3730" s="56">
        <v>2101020050</v>
      </c>
      <c r="F3730" s="56">
        <v>5401010050</v>
      </c>
      <c r="G3730" s="56" t="s">
        <v>11431</v>
      </c>
      <c r="H3730" s="56">
        <v>400202</v>
      </c>
      <c r="I3730" s="56" t="s">
        <v>11505</v>
      </c>
      <c r="J3730" s="56" t="s">
        <v>1437</v>
      </c>
      <c r="K3730" s="56" t="s">
        <v>1302</v>
      </c>
      <c r="L3730" s="56" t="s">
        <v>7138</v>
      </c>
      <c r="M3730" s="73">
        <v>36543</v>
      </c>
      <c r="N3730" s="56"/>
      <c r="O3730" s="56"/>
      <c r="P3730" s="56" t="s">
        <v>156</v>
      </c>
      <c r="Q3730" s="56"/>
      <c r="R3730" s="56" t="s">
        <v>70</v>
      </c>
      <c r="S3730" s="56" t="s">
        <v>11659</v>
      </c>
      <c r="T3730" s="56" t="s">
        <v>7140</v>
      </c>
      <c r="U3730" s="57">
        <v>5486005</v>
      </c>
      <c r="V3730" s="57">
        <v>-4634085.4800000004</v>
      </c>
      <c r="W3730" s="57">
        <v>851919.52</v>
      </c>
      <c r="X3730" s="57">
        <v>0</v>
      </c>
      <c r="Y3730" s="73">
        <v>36543</v>
      </c>
      <c r="Z3730" s="57">
        <v>-60082.48</v>
      </c>
      <c r="AA3730" s="57">
        <v>0</v>
      </c>
      <c r="AB3730" s="57">
        <v>791837.04</v>
      </c>
      <c r="AC3730" s="57">
        <v>0</v>
      </c>
      <c r="AD3730" s="56" t="s">
        <v>9255</v>
      </c>
      <c r="AE3730" s="57">
        <v>0</v>
      </c>
      <c r="AF3730" s="57">
        <v>0</v>
      </c>
      <c r="AG3730" s="57">
        <v>0</v>
      </c>
      <c r="AI3730"/>
      <c r="AJ3730"/>
    </row>
    <row r="3731" spans="1:36">
      <c r="A3731" s="56" t="s">
        <v>50</v>
      </c>
      <c r="B3731" s="56" t="s">
        <v>11427</v>
      </c>
      <c r="C3731" s="56">
        <v>2101010050</v>
      </c>
      <c r="D3731" s="56" t="s">
        <v>43</v>
      </c>
      <c r="E3731" s="56">
        <v>2101020050</v>
      </c>
      <c r="F3731" s="56">
        <v>5401010050</v>
      </c>
      <c r="G3731" s="56" t="s">
        <v>11431</v>
      </c>
      <c r="H3731" s="56">
        <v>400202</v>
      </c>
      <c r="I3731" s="56" t="s">
        <v>11502</v>
      </c>
      <c r="J3731" s="56" t="s">
        <v>1386</v>
      </c>
      <c r="K3731" s="56" t="s">
        <v>1216</v>
      </c>
      <c r="L3731" s="56" t="s">
        <v>7138</v>
      </c>
      <c r="M3731" s="73">
        <v>36543</v>
      </c>
      <c r="N3731" s="56"/>
      <c r="O3731" s="56"/>
      <c r="P3731" s="56" t="s">
        <v>156</v>
      </c>
      <c r="Q3731" s="56"/>
      <c r="R3731" s="56" t="s">
        <v>70</v>
      </c>
      <c r="S3731" s="56" t="s">
        <v>11659</v>
      </c>
      <c r="T3731" s="56" t="s">
        <v>7140</v>
      </c>
      <c r="U3731" s="57">
        <v>659640</v>
      </c>
      <c r="V3731" s="57">
        <v>-557204.91</v>
      </c>
      <c r="W3731" s="57">
        <v>102435.09</v>
      </c>
      <c r="X3731" s="57">
        <v>0</v>
      </c>
      <c r="Y3731" s="73">
        <v>36543</v>
      </c>
      <c r="Z3731" s="57">
        <v>-7224.33</v>
      </c>
      <c r="AA3731" s="57">
        <v>0</v>
      </c>
      <c r="AB3731" s="57">
        <v>95210.76</v>
      </c>
      <c r="AC3731" s="57">
        <v>0</v>
      </c>
      <c r="AD3731" s="56" t="s">
        <v>9255</v>
      </c>
      <c r="AE3731" s="57">
        <v>0</v>
      </c>
      <c r="AF3731" s="57">
        <v>0</v>
      </c>
      <c r="AG3731" s="57">
        <v>0</v>
      </c>
      <c r="AI3731"/>
      <c r="AJ3731"/>
    </row>
    <row r="3732" spans="1:36">
      <c r="A3732" s="56" t="s">
        <v>50</v>
      </c>
      <c r="B3732" s="56" t="s">
        <v>11427</v>
      </c>
      <c r="C3732" s="56">
        <v>2101010050</v>
      </c>
      <c r="D3732" s="56" t="s">
        <v>43</v>
      </c>
      <c r="E3732" s="56">
        <v>2101020050</v>
      </c>
      <c r="F3732" s="56">
        <v>5401010050</v>
      </c>
      <c r="G3732" s="56" t="s">
        <v>11431</v>
      </c>
      <c r="H3732" s="56">
        <v>400202</v>
      </c>
      <c r="I3732" s="56" t="s">
        <v>11502</v>
      </c>
      <c r="J3732" s="56" t="s">
        <v>1387</v>
      </c>
      <c r="K3732" s="56" t="s">
        <v>1218</v>
      </c>
      <c r="L3732" s="56" t="s">
        <v>7138</v>
      </c>
      <c r="M3732" s="73">
        <v>36543</v>
      </c>
      <c r="N3732" s="56"/>
      <c r="O3732" s="56"/>
      <c r="P3732" s="56" t="s">
        <v>7139</v>
      </c>
      <c r="Q3732" s="56"/>
      <c r="R3732" s="56" t="s">
        <v>70</v>
      </c>
      <c r="S3732" s="56" t="s">
        <v>11659</v>
      </c>
      <c r="T3732" s="56" t="s">
        <v>7140</v>
      </c>
      <c r="U3732" s="57">
        <v>549700</v>
      </c>
      <c r="V3732" s="57">
        <v>-456943.82</v>
      </c>
      <c r="W3732" s="57">
        <v>92756.18</v>
      </c>
      <c r="X3732" s="57">
        <v>0</v>
      </c>
      <c r="Y3732" s="73">
        <v>36543</v>
      </c>
      <c r="Z3732" s="57">
        <v>-4328.95</v>
      </c>
      <c r="AA3732" s="57">
        <v>0</v>
      </c>
      <c r="AB3732" s="57">
        <v>88427.23</v>
      </c>
      <c r="AC3732" s="57">
        <v>0</v>
      </c>
      <c r="AD3732" s="56" t="s">
        <v>9255</v>
      </c>
      <c r="AE3732" s="57">
        <v>0</v>
      </c>
      <c r="AF3732" s="57">
        <v>0</v>
      </c>
      <c r="AG3732" s="57">
        <v>0</v>
      </c>
      <c r="AI3732"/>
      <c r="AJ3732"/>
    </row>
    <row r="3733" spans="1:36">
      <c r="A3733" s="56" t="s">
        <v>50</v>
      </c>
      <c r="B3733" s="56" t="s">
        <v>11427</v>
      </c>
      <c r="C3733" s="56">
        <v>2101010050</v>
      </c>
      <c r="D3733" s="56" t="s">
        <v>43</v>
      </c>
      <c r="E3733" s="56">
        <v>2101020050</v>
      </c>
      <c r="F3733" s="56">
        <v>5401010050</v>
      </c>
      <c r="G3733" s="56" t="s">
        <v>11431</v>
      </c>
      <c r="H3733" s="56">
        <v>400202</v>
      </c>
      <c r="I3733" s="56" t="s">
        <v>11502</v>
      </c>
      <c r="J3733" s="56" t="s">
        <v>1389</v>
      </c>
      <c r="K3733" s="56" t="s">
        <v>1222</v>
      </c>
      <c r="L3733" s="56" t="s">
        <v>7138</v>
      </c>
      <c r="M3733" s="73">
        <v>36543</v>
      </c>
      <c r="N3733" s="56"/>
      <c r="O3733" s="56"/>
      <c r="P3733" s="56" t="s">
        <v>156</v>
      </c>
      <c r="Q3733" s="56"/>
      <c r="R3733" s="56" t="s">
        <v>70</v>
      </c>
      <c r="S3733" s="56" t="s">
        <v>11659</v>
      </c>
      <c r="T3733" s="56" t="s">
        <v>7140</v>
      </c>
      <c r="U3733" s="57">
        <v>65963990</v>
      </c>
      <c r="V3733" s="57">
        <v>-55720468.799999997</v>
      </c>
      <c r="W3733" s="57">
        <v>10243521.199999999</v>
      </c>
      <c r="X3733" s="57">
        <v>0</v>
      </c>
      <c r="Y3733" s="73">
        <v>36543</v>
      </c>
      <c r="Z3733" s="57">
        <v>-722434.58</v>
      </c>
      <c r="AA3733" s="57">
        <v>0</v>
      </c>
      <c r="AB3733" s="57">
        <v>9521086.6199999992</v>
      </c>
      <c r="AC3733" s="57">
        <v>0</v>
      </c>
      <c r="AD3733" s="56" t="s">
        <v>9255</v>
      </c>
      <c r="AE3733" s="57">
        <v>0</v>
      </c>
      <c r="AF3733" s="57">
        <v>0</v>
      </c>
      <c r="AG3733" s="57">
        <v>0</v>
      </c>
      <c r="AI3733"/>
      <c r="AJ3733"/>
    </row>
    <row r="3734" spans="1:36">
      <c r="A3734" s="56" t="s">
        <v>50</v>
      </c>
      <c r="B3734" s="56" t="s">
        <v>11427</v>
      </c>
      <c r="C3734" s="56">
        <v>2101010050</v>
      </c>
      <c r="D3734" s="56" t="s">
        <v>43</v>
      </c>
      <c r="E3734" s="56">
        <v>2101020050</v>
      </c>
      <c r="F3734" s="56">
        <v>5401010050</v>
      </c>
      <c r="G3734" s="56" t="s">
        <v>11431</v>
      </c>
      <c r="H3734" s="56">
        <v>400202</v>
      </c>
      <c r="I3734" s="56" t="s">
        <v>11503</v>
      </c>
      <c r="J3734" s="56" t="s">
        <v>1408</v>
      </c>
      <c r="K3734" s="56" t="s">
        <v>1256</v>
      </c>
      <c r="L3734" s="56" t="s">
        <v>7138</v>
      </c>
      <c r="M3734" s="73">
        <v>36543</v>
      </c>
      <c r="N3734" s="56"/>
      <c r="O3734" s="56"/>
      <c r="P3734" s="56" t="s">
        <v>156</v>
      </c>
      <c r="Q3734" s="56"/>
      <c r="R3734" s="56" t="s">
        <v>70</v>
      </c>
      <c r="S3734" s="56" t="s">
        <v>11659</v>
      </c>
      <c r="T3734" s="56" t="s">
        <v>7140</v>
      </c>
      <c r="U3734" s="57">
        <v>1837591</v>
      </c>
      <c r="V3734" s="57">
        <v>-1574163.69</v>
      </c>
      <c r="W3734" s="57">
        <v>263427.31</v>
      </c>
      <c r="X3734" s="57">
        <v>0</v>
      </c>
      <c r="Y3734" s="73">
        <v>36543</v>
      </c>
      <c r="Z3734" s="57">
        <v>-17843.96</v>
      </c>
      <c r="AA3734" s="57">
        <v>0</v>
      </c>
      <c r="AB3734" s="57">
        <v>245583.35</v>
      </c>
      <c r="AC3734" s="57">
        <v>0</v>
      </c>
      <c r="AD3734" s="56" t="s">
        <v>9255</v>
      </c>
      <c r="AE3734" s="57">
        <v>0</v>
      </c>
      <c r="AF3734" s="57">
        <v>0</v>
      </c>
      <c r="AG3734" s="57">
        <v>0</v>
      </c>
      <c r="AI3734"/>
      <c r="AJ3734"/>
    </row>
    <row r="3735" spans="1:36">
      <c r="A3735" s="56" t="s">
        <v>50</v>
      </c>
      <c r="B3735" s="56" t="s">
        <v>11427</v>
      </c>
      <c r="C3735" s="56">
        <v>2101010050</v>
      </c>
      <c r="D3735" s="56" t="s">
        <v>43</v>
      </c>
      <c r="E3735" s="56">
        <v>2101020050</v>
      </c>
      <c r="F3735" s="56">
        <v>5401010050</v>
      </c>
      <c r="G3735" s="56" t="s">
        <v>11431</v>
      </c>
      <c r="H3735" s="56">
        <v>400202</v>
      </c>
      <c r="I3735" s="56" t="s">
        <v>11503</v>
      </c>
      <c r="J3735" s="56" t="s">
        <v>1409</v>
      </c>
      <c r="K3735" s="56" t="s">
        <v>1258</v>
      </c>
      <c r="L3735" s="56" t="s">
        <v>7138</v>
      </c>
      <c r="M3735" s="73">
        <v>36543</v>
      </c>
      <c r="N3735" s="56"/>
      <c r="O3735" s="56"/>
      <c r="P3735" s="56" t="s">
        <v>7139</v>
      </c>
      <c r="Q3735" s="56"/>
      <c r="R3735" s="56" t="s">
        <v>70</v>
      </c>
      <c r="S3735" s="56" t="s">
        <v>11659</v>
      </c>
      <c r="T3735" s="56" t="s">
        <v>7140</v>
      </c>
      <c r="U3735" s="57">
        <v>9434293</v>
      </c>
      <c r="V3735" s="57">
        <v>-7720270.7300000004</v>
      </c>
      <c r="W3735" s="57">
        <v>1714022.27</v>
      </c>
      <c r="X3735" s="57">
        <v>0</v>
      </c>
      <c r="Y3735" s="73">
        <v>36543</v>
      </c>
      <c r="Z3735" s="57">
        <v>-82392.92</v>
      </c>
      <c r="AA3735" s="57">
        <v>0</v>
      </c>
      <c r="AB3735" s="57">
        <v>1631629.35</v>
      </c>
      <c r="AC3735" s="57">
        <v>0</v>
      </c>
      <c r="AD3735" s="56" t="s">
        <v>9255</v>
      </c>
      <c r="AE3735" s="57">
        <v>0</v>
      </c>
      <c r="AF3735" s="57">
        <v>0</v>
      </c>
      <c r="AG3735" s="57">
        <v>0</v>
      </c>
      <c r="AI3735"/>
      <c r="AJ3735"/>
    </row>
    <row r="3736" spans="1:36">
      <c r="A3736" s="56" t="s">
        <v>50</v>
      </c>
      <c r="B3736" s="56" t="s">
        <v>11427</v>
      </c>
      <c r="C3736" s="56">
        <v>2101010050</v>
      </c>
      <c r="D3736" s="56" t="s">
        <v>43</v>
      </c>
      <c r="E3736" s="56">
        <v>2101020050</v>
      </c>
      <c r="F3736" s="56">
        <v>5401010050</v>
      </c>
      <c r="G3736" s="56" t="s">
        <v>11431</v>
      </c>
      <c r="H3736" s="56">
        <v>400202</v>
      </c>
      <c r="I3736" s="56" t="s">
        <v>11503</v>
      </c>
      <c r="J3736" s="56" t="s">
        <v>1416</v>
      </c>
      <c r="K3736" s="56" t="s">
        <v>1272</v>
      </c>
      <c r="L3736" s="56" t="s">
        <v>7138</v>
      </c>
      <c r="M3736" s="73">
        <v>36543</v>
      </c>
      <c r="N3736" s="56"/>
      <c r="O3736" s="56"/>
      <c r="P3736" s="56" t="s">
        <v>156</v>
      </c>
      <c r="Q3736" s="56"/>
      <c r="R3736" s="56" t="s">
        <v>70</v>
      </c>
      <c r="S3736" s="56" t="s">
        <v>11659</v>
      </c>
      <c r="T3736" s="56" t="s">
        <v>7140</v>
      </c>
      <c r="U3736" s="57">
        <v>4926798</v>
      </c>
      <c r="V3736" s="57">
        <v>-4163014.4</v>
      </c>
      <c r="W3736" s="57">
        <v>763783.6</v>
      </c>
      <c r="X3736" s="57">
        <v>0</v>
      </c>
      <c r="Y3736" s="73">
        <v>36543</v>
      </c>
      <c r="Z3736" s="57">
        <v>-53823.17</v>
      </c>
      <c r="AA3736" s="57">
        <v>0</v>
      </c>
      <c r="AB3736" s="57">
        <v>709960.43</v>
      </c>
      <c r="AC3736" s="57">
        <v>0</v>
      </c>
      <c r="AD3736" s="56" t="s">
        <v>9255</v>
      </c>
      <c r="AE3736" s="57">
        <v>0</v>
      </c>
      <c r="AF3736" s="57">
        <v>0</v>
      </c>
      <c r="AG3736" s="57">
        <v>0</v>
      </c>
      <c r="AI3736"/>
      <c r="AJ3736"/>
    </row>
    <row r="3737" spans="1:36">
      <c r="A3737" s="56" t="s">
        <v>50</v>
      </c>
      <c r="B3737" s="56" t="s">
        <v>11427</v>
      </c>
      <c r="C3737" s="56">
        <v>2101010050</v>
      </c>
      <c r="D3737" s="56" t="s">
        <v>43</v>
      </c>
      <c r="E3737" s="56">
        <v>2101020050</v>
      </c>
      <c r="F3737" s="56">
        <v>5401010050</v>
      </c>
      <c r="G3737" s="56" t="s">
        <v>11431</v>
      </c>
      <c r="H3737" s="56">
        <v>400202</v>
      </c>
      <c r="I3737" s="56" t="s">
        <v>11503</v>
      </c>
      <c r="J3737" s="56" t="s">
        <v>1417</v>
      </c>
      <c r="K3737" s="56" t="s">
        <v>1274</v>
      </c>
      <c r="L3737" s="56" t="s">
        <v>7138</v>
      </c>
      <c r="M3737" s="73">
        <v>36543</v>
      </c>
      <c r="N3737" s="56"/>
      <c r="O3737" s="56"/>
      <c r="P3737" s="56" t="s">
        <v>156</v>
      </c>
      <c r="Q3737" s="56"/>
      <c r="R3737" s="56" t="s">
        <v>70</v>
      </c>
      <c r="S3737" s="56" t="s">
        <v>11659</v>
      </c>
      <c r="T3737" s="56" t="s">
        <v>7140</v>
      </c>
      <c r="U3737" s="57">
        <v>1362731</v>
      </c>
      <c r="V3737" s="57">
        <v>-1151471.8700000001</v>
      </c>
      <c r="W3737" s="57">
        <v>211259.13</v>
      </c>
      <c r="X3737" s="57">
        <v>0</v>
      </c>
      <c r="Y3737" s="73">
        <v>36543</v>
      </c>
      <c r="Z3737" s="57">
        <v>-14887.24</v>
      </c>
      <c r="AA3737" s="57">
        <v>0</v>
      </c>
      <c r="AB3737" s="57">
        <v>196371.89</v>
      </c>
      <c r="AC3737" s="57">
        <v>0</v>
      </c>
      <c r="AD3737" s="56" t="s">
        <v>9255</v>
      </c>
      <c r="AE3737" s="57">
        <v>0</v>
      </c>
      <c r="AF3737" s="57">
        <v>0</v>
      </c>
      <c r="AG3737" s="57">
        <v>0</v>
      </c>
      <c r="AI3737"/>
      <c r="AJ3737"/>
    </row>
    <row r="3738" spans="1:36">
      <c r="A3738" s="56" t="s">
        <v>50</v>
      </c>
      <c r="B3738" s="56" t="s">
        <v>11427</v>
      </c>
      <c r="C3738" s="56">
        <v>2101010050</v>
      </c>
      <c r="D3738" s="56" t="s">
        <v>43</v>
      </c>
      <c r="E3738" s="56">
        <v>2101020050</v>
      </c>
      <c r="F3738" s="56">
        <v>5401010050</v>
      </c>
      <c r="G3738" s="56" t="s">
        <v>11431</v>
      </c>
      <c r="H3738" s="56">
        <v>400202</v>
      </c>
      <c r="I3738" s="56" t="s">
        <v>11503</v>
      </c>
      <c r="J3738" s="56" t="s">
        <v>1423</v>
      </c>
      <c r="K3738" s="56" t="s">
        <v>1286</v>
      </c>
      <c r="L3738" s="56" t="s">
        <v>7138</v>
      </c>
      <c r="M3738" s="73">
        <v>36543</v>
      </c>
      <c r="N3738" s="56"/>
      <c r="O3738" s="56"/>
      <c r="P3738" s="56" t="s">
        <v>156</v>
      </c>
      <c r="Q3738" s="56"/>
      <c r="R3738" s="56" t="s">
        <v>70</v>
      </c>
      <c r="S3738" s="56" t="s">
        <v>11659</v>
      </c>
      <c r="T3738" s="56" t="s">
        <v>7140</v>
      </c>
      <c r="U3738" s="57">
        <v>12579058</v>
      </c>
      <c r="V3738" s="57">
        <v>-10628972.609999999</v>
      </c>
      <c r="W3738" s="57">
        <v>1950085.39</v>
      </c>
      <c r="X3738" s="57">
        <v>0</v>
      </c>
      <c r="Y3738" s="73">
        <v>36543</v>
      </c>
      <c r="Z3738" s="57">
        <v>-137420.82</v>
      </c>
      <c r="AA3738" s="57">
        <v>0</v>
      </c>
      <c r="AB3738" s="57">
        <v>1812664.57</v>
      </c>
      <c r="AC3738" s="57">
        <v>0</v>
      </c>
      <c r="AD3738" s="56" t="s">
        <v>9255</v>
      </c>
      <c r="AE3738" s="57">
        <v>0</v>
      </c>
      <c r="AF3738" s="57">
        <v>0</v>
      </c>
      <c r="AG3738" s="57">
        <v>0</v>
      </c>
      <c r="AI3738"/>
      <c r="AJ3738"/>
    </row>
    <row r="3739" spans="1:36">
      <c r="A3739" s="56" t="s">
        <v>50</v>
      </c>
      <c r="B3739" s="56" t="s">
        <v>11427</v>
      </c>
      <c r="C3739" s="56">
        <v>2101010050</v>
      </c>
      <c r="D3739" s="56" t="s">
        <v>43</v>
      </c>
      <c r="E3739" s="56">
        <v>2101020050</v>
      </c>
      <c r="F3739" s="56">
        <v>5401010050</v>
      </c>
      <c r="G3739" s="56" t="s">
        <v>11431</v>
      </c>
      <c r="H3739" s="56">
        <v>400202</v>
      </c>
      <c r="I3739" s="56" t="s">
        <v>11506</v>
      </c>
      <c r="J3739" s="56" t="s">
        <v>1352</v>
      </c>
      <c r="K3739" s="56" t="s">
        <v>1152</v>
      </c>
      <c r="L3739" s="56" t="s">
        <v>7138</v>
      </c>
      <c r="M3739" s="73">
        <v>36543</v>
      </c>
      <c r="N3739" s="56"/>
      <c r="O3739" s="56"/>
      <c r="P3739" s="56" t="s">
        <v>156</v>
      </c>
      <c r="Q3739" s="56"/>
      <c r="R3739" s="56" t="s">
        <v>70</v>
      </c>
      <c r="S3739" s="56" t="s">
        <v>11659</v>
      </c>
      <c r="T3739" s="56" t="s">
        <v>7140</v>
      </c>
      <c r="U3739" s="57">
        <v>299866646</v>
      </c>
      <c r="V3739" s="57">
        <v>-253307219.34</v>
      </c>
      <c r="W3739" s="57">
        <v>46559426.659999996</v>
      </c>
      <c r="X3739" s="57">
        <v>0</v>
      </c>
      <c r="Y3739" s="73">
        <v>36543</v>
      </c>
      <c r="Z3739" s="57">
        <v>-3283424.33</v>
      </c>
      <c r="AA3739" s="57">
        <v>0</v>
      </c>
      <c r="AB3739" s="57">
        <v>43276002.329999998</v>
      </c>
      <c r="AC3739" s="57">
        <v>0</v>
      </c>
      <c r="AD3739" s="56" t="s">
        <v>9255</v>
      </c>
      <c r="AE3739" s="57">
        <v>0</v>
      </c>
      <c r="AF3739" s="57">
        <v>0</v>
      </c>
      <c r="AG3739" s="57">
        <v>0</v>
      </c>
      <c r="AI3739"/>
      <c r="AJ3739"/>
    </row>
    <row r="3740" spans="1:36">
      <c r="A3740" s="56" t="s">
        <v>50</v>
      </c>
      <c r="B3740" s="56" t="s">
        <v>11427</v>
      </c>
      <c r="C3740" s="56">
        <v>2101010050</v>
      </c>
      <c r="D3740" s="56" t="s">
        <v>43</v>
      </c>
      <c r="E3740" s="56">
        <v>2101020050</v>
      </c>
      <c r="F3740" s="56">
        <v>5401010050</v>
      </c>
      <c r="G3740" s="56" t="s">
        <v>11431</v>
      </c>
      <c r="H3740" s="56">
        <v>400210</v>
      </c>
      <c r="I3740" s="56" t="s">
        <v>11471</v>
      </c>
      <c r="J3740" s="56" t="s">
        <v>2272</v>
      </c>
      <c r="K3740" s="56" t="s">
        <v>2273</v>
      </c>
      <c r="L3740" s="56" t="s">
        <v>7138</v>
      </c>
      <c r="M3740" s="73">
        <v>36900</v>
      </c>
      <c r="N3740" s="56"/>
      <c r="O3740" s="56"/>
      <c r="P3740" s="56" t="s">
        <v>7139</v>
      </c>
      <c r="Q3740" s="56"/>
      <c r="R3740" s="56" t="s">
        <v>70</v>
      </c>
      <c r="S3740" s="56" t="s">
        <v>11659</v>
      </c>
      <c r="T3740" s="56" t="s">
        <v>7140</v>
      </c>
      <c r="U3740" s="57">
        <v>27351</v>
      </c>
      <c r="V3740" s="57">
        <v>-21181.86</v>
      </c>
      <c r="W3740" s="57">
        <v>6169.14</v>
      </c>
      <c r="X3740" s="57">
        <v>0</v>
      </c>
      <c r="Y3740" s="73">
        <v>36900</v>
      </c>
      <c r="Z3740" s="57">
        <v>-313.83999999999997</v>
      </c>
      <c r="AA3740" s="57">
        <v>0</v>
      </c>
      <c r="AB3740" s="57">
        <v>5855.3</v>
      </c>
      <c r="AC3740" s="57">
        <v>0</v>
      </c>
      <c r="AD3740" s="56" t="s">
        <v>9255</v>
      </c>
      <c r="AE3740" s="57">
        <v>0</v>
      </c>
      <c r="AF3740" s="57">
        <v>0</v>
      </c>
      <c r="AG3740" s="57">
        <v>0</v>
      </c>
      <c r="AI3740"/>
      <c r="AJ3740"/>
    </row>
    <row r="3741" spans="1:36">
      <c r="A3741" s="56" t="s">
        <v>50</v>
      </c>
      <c r="B3741" s="56" t="s">
        <v>11427</v>
      </c>
      <c r="C3741" s="56">
        <v>2101010050</v>
      </c>
      <c r="D3741" s="56" t="s">
        <v>43</v>
      </c>
      <c r="E3741" s="56">
        <v>2101020050</v>
      </c>
      <c r="F3741" s="56">
        <v>5401010050</v>
      </c>
      <c r="G3741" s="56" t="s">
        <v>11431</v>
      </c>
      <c r="H3741" s="56">
        <v>400210</v>
      </c>
      <c r="I3741" s="56" t="s">
        <v>11471</v>
      </c>
      <c r="J3741" s="56" t="s">
        <v>2291</v>
      </c>
      <c r="K3741" s="56" t="s">
        <v>11663</v>
      </c>
      <c r="L3741" s="56" t="s">
        <v>7138</v>
      </c>
      <c r="M3741" s="73">
        <v>41483</v>
      </c>
      <c r="N3741" s="56"/>
      <c r="O3741" s="56"/>
      <c r="P3741" s="56" t="s">
        <v>7139</v>
      </c>
      <c r="Q3741" s="56"/>
      <c r="R3741" s="56" t="s">
        <v>70</v>
      </c>
      <c r="S3741" s="56" t="s">
        <v>11659</v>
      </c>
      <c r="T3741" s="56" t="s">
        <v>7140</v>
      </c>
      <c r="U3741" s="57">
        <v>1512948</v>
      </c>
      <c r="V3741" s="57">
        <v>-547840.43000000005</v>
      </c>
      <c r="W3741" s="57">
        <v>965107.57</v>
      </c>
      <c r="X3741" s="57">
        <v>0</v>
      </c>
      <c r="Y3741" s="73">
        <v>41483</v>
      </c>
      <c r="Z3741" s="57">
        <v>-58136.93</v>
      </c>
      <c r="AA3741" s="57">
        <v>0</v>
      </c>
      <c r="AB3741" s="57">
        <v>906970.64</v>
      </c>
      <c r="AC3741" s="57">
        <v>0</v>
      </c>
      <c r="AD3741" s="56" t="s">
        <v>9255</v>
      </c>
      <c r="AE3741" s="57">
        <v>0</v>
      </c>
      <c r="AF3741" s="57">
        <v>0</v>
      </c>
      <c r="AG3741" s="57">
        <v>0</v>
      </c>
      <c r="AI3741"/>
      <c r="AJ3741"/>
    </row>
    <row r="3742" spans="1:36">
      <c r="A3742" s="56" t="s">
        <v>50</v>
      </c>
      <c r="B3742" s="56" t="s">
        <v>11427</v>
      </c>
      <c r="C3742" s="56">
        <v>2101010050</v>
      </c>
      <c r="D3742" s="56" t="s">
        <v>43</v>
      </c>
      <c r="E3742" s="56">
        <v>2101020050</v>
      </c>
      <c r="F3742" s="56">
        <v>5401010050</v>
      </c>
      <c r="G3742" s="56" t="s">
        <v>11431</v>
      </c>
      <c r="H3742" s="56">
        <v>400210</v>
      </c>
      <c r="I3742" s="56" t="s">
        <v>11434</v>
      </c>
      <c r="J3742" s="56" t="s">
        <v>2418</v>
      </c>
      <c r="K3742" s="56" t="s">
        <v>2419</v>
      </c>
      <c r="L3742" s="56" t="s">
        <v>7138</v>
      </c>
      <c r="M3742" s="73">
        <v>36069</v>
      </c>
      <c r="N3742" s="56"/>
      <c r="O3742" s="56"/>
      <c r="P3742" s="56" t="s">
        <v>7139</v>
      </c>
      <c r="Q3742" s="56"/>
      <c r="R3742" s="56" t="s">
        <v>70</v>
      </c>
      <c r="S3742" s="56" t="s">
        <v>11659</v>
      </c>
      <c r="T3742" s="56" t="s">
        <v>7140</v>
      </c>
      <c r="U3742" s="57">
        <v>12900</v>
      </c>
      <c r="V3742" s="57">
        <v>-11514.41</v>
      </c>
      <c r="W3742" s="57">
        <v>1385.59</v>
      </c>
      <c r="X3742" s="57">
        <v>0</v>
      </c>
      <c r="Y3742" s="73">
        <v>36069</v>
      </c>
      <c r="Z3742" s="57">
        <v>-54.21</v>
      </c>
      <c r="AA3742" s="57">
        <v>0</v>
      </c>
      <c r="AB3742" s="57">
        <v>1331.38</v>
      </c>
      <c r="AC3742" s="57">
        <v>0</v>
      </c>
      <c r="AD3742" s="56" t="s">
        <v>9255</v>
      </c>
      <c r="AE3742" s="57">
        <v>0</v>
      </c>
      <c r="AF3742" s="57">
        <v>0</v>
      </c>
      <c r="AG3742" s="57">
        <v>0</v>
      </c>
      <c r="AI3742"/>
      <c r="AJ3742"/>
    </row>
    <row r="3743" spans="1:36">
      <c r="A3743" s="56" t="s">
        <v>50</v>
      </c>
      <c r="B3743" s="56" t="s">
        <v>11427</v>
      </c>
      <c r="C3743" s="56">
        <v>2101010050</v>
      </c>
      <c r="D3743" s="56" t="s">
        <v>43</v>
      </c>
      <c r="E3743" s="56">
        <v>2101020050</v>
      </c>
      <c r="F3743" s="56">
        <v>5401010050</v>
      </c>
      <c r="G3743" s="56" t="s">
        <v>11431</v>
      </c>
      <c r="H3743" s="56">
        <v>400210</v>
      </c>
      <c r="I3743" s="56" t="s">
        <v>11434</v>
      </c>
      <c r="J3743" s="56" t="s">
        <v>2420</v>
      </c>
      <c r="K3743" s="56" t="s">
        <v>2421</v>
      </c>
      <c r="L3743" s="56" t="s">
        <v>7138</v>
      </c>
      <c r="M3743" s="73">
        <v>36069</v>
      </c>
      <c r="N3743" s="56"/>
      <c r="O3743" s="56"/>
      <c r="P3743" s="56" t="s">
        <v>7139</v>
      </c>
      <c r="Q3743" s="56"/>
      <c r="R3743" s="56" t="s">
        <v>70</v>
      </c>
      <c r="S3743" s="56" t="s">
        <v>11659</v>
      </c>
      <c r="T3743" s="56" t="s">
        <v>7140</v>
      </c>
      <c r="U3743" s="57">
        <v>14039</v>
      </c>
      <c r="V3743" s="57">
        <v>-12530.45</v>
      </c>
      <c r="W3743" s="57">
        <v>1508.55</v>
      </c>
      <c r="X3743" s="57">
        <v>0</v>
      </c>
      <c r="Y3743" s="73">
        <v>36069</v>
      </c>
      <c r="Z3743" s="57">
        <v>-59.04</v>
      </c>
      <c r="AA3743" s="57">
        <v>0</v>
      </c>
      <c r="AB3743" s="57">
        <v>1449.51</v>
      </c>
      <c r="AC3743" s="57">
        <v>0</v>
      </c>
      <c r="AD3743" s="56" t="s">
        <v>9255</v>
      </c>
      <c r="AE3743" s="57">
        <v>0</v>
      </c>
      <c r="AF3743" s="57">
        <v>0</v>
      </c>
      <c r="AG3743" s="57">
        <v>0</v>
      </c>
      <c r="AI3743"/>
      <c r="AJ3743"/>
    </row>
    <row r="3744" spans="1:36">
      <c r="A3744" s="56" t="s">
        <v>50</v>
      </c>
      <c r="B3744" s="56" t="s">
        <v>11427</v>
      </c>
      <c r="C3744" s="56">
        <v>2101010050</v>
      </c>
      <c r="D3744" s="56" t="s">
        <v>43</v>
      </c>
      <c r="E3744" s="56">
        <v>2101020050</v>
      </c>
      <c r="F3744" s="56">
        <v>5401010050</v>
      </c>
      <c r="G3744" s="56" t="s">
        <v>11431</v>
      </c>
      <c r="H3744" s="56">
        <v>400210</v>
      </c>
      <c r="I3744" s="56" t="s">
        <v>11434</v>
      </c>
      <c r="J3744" s="56" t="s">
        <v>2430</v>
      </c>
      <c r="K3744" s="56" t="s">
        <v>2431</v>
      </c>
      <c r="L3744" s="56" t="s">
        <v>7138</v>
      </c>
      <c r="M3744" s="73">
        <v>35929</v>
      </c>
      <c r="N3744" s="56"/>
      <c r="O3744" s="56"/>
      <c r="P3744" s="56" t="s">
        <v>7139</v>
      </c>
      <c r="Q3744" s="56"/>
      <c r="R3744" s="56" t="s">
        <v>70</v>
      </c>
      <c r="S3744" s="56" t="s">
        <v>11659</v>
      </c>
      <c r="T3744" s="56" t="s">
        <v>7140</v>
      </c>
      <c r="U3744" s="57">
        <v>30646</v>
      </c>
      <c r="V3744" s="57">
        <v>-27039.31</v>
      </c>
      <c r="W3744" s="57">
        <v>3606.69</v>
      </c>
      <c r="X3744" s="57">
        <v>0</v>
      </c>
      <c r="Y3744" s="73">
        <v>35929</v>
      </c>
      <c r="Z3744" s="57">
        <v>-156.65</v>
      </c>
      <c r="AA3744" s="57">
        <v>0</v>
      </c>
      <c r="AB3744" s="57">
        <v>3450.04</v>
      </c>
      <c r="AC3744" s="57">
        <v>0</v>
      </c>
      <c r="AD3744" s="56" t="s">
        <v>9255</v>
      </c>
      <c r="AE3744" s="57">
        <v>0</v>
      </c>
      <c r="AF3744" s="57">
        <v>0</v>
      </c>
      <c r="AG3744" s="57">
        <v>0</v>
      </c>
      <c r="AI3744"/>
      <c r="AJ3744"/>
    </row>
    <row r="3745" spans="1:36">
      <c r="A3745" s="56" t="s">
        <v>50</v>
      </c>
      <c r="B3745" s="56" t="s">
        <v>11427</v>
      </c>
      <c r="C3745" s="56">
        <v>2101010050</v>
      </c>
      <c r="D3745" s="56" t="s">
        <v>43</v>
      </c>
      <c r="E3745" s="56">
        <v>2101020050</v>
      </c>
      <c r="F3745" s="56">
        <v>5401010050</v>
      </c>
      <c r="G3745" s="56" t="s">
        <v>11431</v>
      </c>
      <c r="H3745" s="56">
        <v>400210</v>
      </c>
      <c r="I3745" s="56" t="s">
        <v>11434</v>
      </c>
      <c r="J3745" s="56" t="s">
        <v>2440</v>
      </c>
      <c r="K3745" s="56" t="s">
        <v>2441</v>
      </c>
      <c r="L3745" s="56" t="s">
        <v>7138</v>
      </c>
      <c r="M3745" s="73">
        <v>41555</v>
      </c>
      <c r="N3745" s="56"/>
      <c r="O3745" s="56"/>
      <c r="P3745" s="56" t="s">
        <v>7139</v>
      </c>
      <c r="Q3745" s="56"/>
      <c r="R3745" s="56" t="s">
        <v>70</v>
      </c>
      <c r="S3745" s="56" t="s">
        <v>11659</v>
      </c>
      <c r="T3745" s="56" t="s">
        <v>7140</v>
      </c>
      <c r="U3745" s="57">
        <v>415170</v>
      </c>
      <c r="V3745" s="57">
        <v>-146970.39000000001</v>
      </c>
      <c r="W3745" s="57">
        <v>268199.61</v>
      </c>
      <c r="X3745" s="57">
        <v>0</v>
      </c>
      <c r="Y3745" s="73">
        <v>41555</v>
      </c>
      <c r="Z3745" s="57">
        <v>-16173.25</v>
      </c>
      <c r="AA3745" s="57">
        <v>0</v>
      </c>
      <c r="AB3745" s="57">
        <v>252026.36</v>
      </c>
      <c r="AC3745" s="57">
        <v>0</v>
      </c>
      <c r="AD3745" s="56" t="s">
        <v>9255</v>
      </c>
      <c r="AE3745" s="57">
        <v>0</v>
      </c>
      <c r="AF3745" s="57">
        <v>0</v>
      </c>
      <c r="AG3745" s="57">
        <v>0</v>
      </c>
      <c r="AI3745"/>
      <c r="AJ3745"/>
    </row>
    <row r="3746" spans="1:36">
      <c r="A3746" s="56" t="s">
        <v>50</v>
      </c>
      <c r="B3746" s="56" t="s">
        <v>11427</v>
      </c>
      <c r="C3746" s="56">
        <v>2101010050</v>
      </c>
      <c r="D3746" s="56" t="s">
        <v>43</v>
      </c>
      <c r="E3746" s="56">
        <v>2101020050</v>
      </c>
      <c r="F3746" s="56">
        <v>5401010050</v>
      </c>
      <c r="G3746" s="56" t="s">
        <v>11431</v>
      </c>
      <c r="H3746" s="56">
        <v>400210</v>
      </c>
      <c r="I3746" s="56" t="s">
        <v>11434</v>
      </c>
      <c r="J3746" s="56" t="s">
        <v>2444</v>
      </c>
      <c r="K3746" s="56" t="s">
        <v>2445</v>
      </c>
      <c r="L3746" s="56" t="s">
        <v>7138</v>
      </c>
      <c r="M3746" s="73">
        <v>41597</v>
      </c>
      <c r="N3746" s="56"/>
      <c r="O3746" s="56"/>
      <c r="P3746" s="56" t="s">
        <v>7139</v>
      </c>
      <c r="Q3746" s="56"/>
      <c r="R3746" s="56" t="s">
        <v>70</v>
      </c>
      <c r="S3746" s="56" t="s">
        <v>11659</v>
      </c>
      <c r="T3746" s="56" t="s">
        <v>7140</v>
      </c>
      <c r="U3746" s="57">
        <v>914566</v>
      </c>
      <c r="V3746" s="57">
        <v>-319435.34999999998</v>
      </c>
      <c r="W3746" s="57">
        <v>595130.65</v>
      </c>
      <c r="X3746" s="57">
        <v>0</v>
      </c>
      <c r="Y3746" s="73">
        <v>41597</v>
      </c>
      <c r="Z3746" s="57">
        <v>-35910.06</v>
      </c>
      <c r="AA3746" s="57">
        <v>0</v>
      </c>
      <c r="AB3746" s="57">
        <v>559220.59</v>
      </c>
      <c r="AC3746" s="57">
        <v>0</v>
      </c>
      <c r="AD3746" s="56" t="s">
        <v>9255</v>
      </c>
      <c r="AE3746" s="57">
        <v>0</v>
      </c>
      <c r="AF3746" s="57">
        <v>0</v>
      </c>
      <c r="AG3746" s="57">
        <v>0</v>
      </c>
      <c r="AI3746"/>
      <c r="AJ3746"/>
    </row>
    <row r="3747" spans="1:36">
      <c r="A3747" s="56" t="s">
        <v>50</v>
      </c>
      <c r="B3747" s="56" t="s">
        <v>11427</v>
      </c>
      <c r="C3747" s="56">
        <v>2101010050</v>
      </c>
      <c r="D3747" s="56" t="s">
        <v>43</v>
      </c>
      <c r="E3747" s="56">
        <v>2101020050</v>
      </c>
      <c r="F3747" s="56">
        <v>5401010050</v>
      </c>
      <c r="G3747" s="56" t="s">
        <v>11431</v>
      </c>
      <c r="H3747" s="56">
        <v>400210</v>
      </c>
      <c r="I3747" s="56" t="s">
        <v>11434</v>
      </c>
      <c r="J3747" s="56" t="s">
        <v>2450</v>
      </c>
      <c r="K3747" s="56" t="s">
        <v>2451</v>
      </c>
      <c r="L3747" s="56" t="s">
        <v>7138</v>
      </c>
      <c r="M3747" s="73">
        <v>41592</v>
      </c>
      <c r="N3747" s="56"/>
      <c r="O3747" s="56"/>
      <c r="P3747" s="56" t="s">
        <v>7139</v>
      </c>
      <c r="Q3747" s="56"/>
      <c r="R3747" s="56" t="s">
        <v>70</v>
      </c>
      <c r="S3747" s="56" t="s">
        <v>11659</v>
      </c>
      <c r="T3747" s="56" t="s">
        <v>7140</v>
      </c>
      <c r="U3747" s="57">
        <v>1084281</v>
      </c>
      <c r="V3747" s="57">
        <v>-379322.2</v>
      </c>
      <c r="W3747" s="57">
        <v>704958.8</v>
      </c>
      <c r="X3747" s="57">
        <v>0</v>
      </c>
      <c r="Y3747" s="73">
        <v>41592</v>
      </c>
      <c r="Z3747" s="57">
        <v>-42534</v>
      </c>
      <c r="AA3747" s="57">
        <v>0</v>
      </c>
      <c r="AB3747" s="57">
        <v>662424.80000000005</v>
      </c>
      <c r="AC3747" s="57">
        <v>0</v>
      </c>
      <c r="AD3747" s="56" t="s">
        <v>9255</v>
      </c>
      <c r="AE3747" s="57">
        <v>0</v>
      </c>
      <c r="AF3747" s="57">
        <v>0</v>
      </c>
      <c r="AG3747" s="57">
        <v>0</v>
      </c>
      <c r="AI3747"/>
      <c r="AJ3747"/>
    </row>
    <row r="3748" spans="1:36">
      <c r="A3748" s="56" t="s">
        <v>50</v>
      </c>
      <c r="B3748" s="56" t="s">
        <v>11427</v>
      </c>
      <c r="C3748" s="56">
        <v>2101010050</v>
      </c>
      <c r="D3748" s="56" t="s">
        <v>43</v>
      </c>
      <c r="E3748" s="56">
        <v>2101020050</v>
      </c>
      <c r="F3748" s="56">
        <v>5401010050</v>
      </c>
      <c r="G3748" s="56" t="s">
        <v>11431</v>
      </c>
      <c r="H3748" s="56">
        <v>400210</v>
      </c>
      <c r="I3748" s="56" t="s">
        <v>11434</v>
      </c>
      <c r="J3748" s="56" t="s">
        <v>2480</v>
      </c>
      <c r="K3748" s="56" t="s">
        <v>2481</v>
      </c>
      <c r="L3748" s="56" t="s">
        <v>7138</v>
      </c>
      <c r="M3748" s="73">
        <v>37253</v>
      </c>
      <c r="N3748" s="56"/>
      <c r="O3748" s="56"/>
      <c r="P3748" s="56" t="s">
        <v>156</v>
      </c>
      <c r="Q3748" s="56"/>
      <c r="R3748" s="56" t="s">
        <v>70</v>
      </c>
      <c r="S3748" s="56" t="s">
        <v>11659</v>
      </c>
      <c r="T3748" s="56" t="s">
        <v>7140</v>
      </c>
      <c r="U3748" s="57">
        <v>488455</v>
      </c>
      <c r="V3748" s="57">
        <v>-377439.11</v>
      </c>
      <c r="W3748" s="57">
        <v>111015.89</v>
      </c>
      <c r="X3748" s="57">
        <v>0</v>
      </c>
      <c r="Y3748" s="73">
        <v>37253</v>
      </c>
      <c r="Z3748" s="57">
        <v>-7376.21</v>
      </c>
      <c r="AA3748" s="57">
        <v>0</v>
      </c>
      <c r="AB3748" s="57">
        <v>103639.67999999999</v>
      </c>
      <c r="AC3748" s="57">
        <v>0</v>
      </c>
      <c r="AD3748" s="56" t="s">
        <v>9255</v>
      </c>
      <c r="AE3748" s="57">
        <v>0</v>
      </c>
      <c r="AF3748" s="57">
        <v>0</v>
      </c>
      <c r="AG3748" s="57">
        <v>0</v>
      </c>
      <c r="AI3748"/>
      <c r="AJ3748"/>
    </row>
    <row r="3749" spans="1:36">
      <c r="A3749" s="56" t="s">
        <v>50</v>
      </c>
      <c r="B3749" s="56" t="s">
        <v>11427</v>
      </c>
      <c r="C3749" s="56">
        <v>2101010050</v>
      </c>
      <c r="D3749" s="56" t="s">
        <v>43</v>
      </c>
      <c r="E3749" s="56">
        <v>2101020050</v>
      </c>
      <c r="F3749" s="56">
        <v>5401010050</v>
      </c>
      <c r="G3749" s="56" t="s">
        <v>11431</v>
      </c>
      <c r="H3749" s="56">
        <v>400210</v>
      </c>
      <c r="I3749" s="56" t="s">
        <v>11434</v>
      </c>
      <c r="J3749" s="56" t="s">
        <v>2483</v>
      </c>
      <c r="K3749" s="56" t="s">
        <v>2484</v>
      </c>
      <c r="L3749" s="56" t="s">
        <v>7138</v>
      </c>
      <c r="M3749" s="73">
        <v>39457</v>
      </c>
      <c r="N3749" s="56"/>
      <c r="O3749" s="56"/>
      <c r="P3749" s="56" t="s">
        <v>7192</v>
      </c>
      <c r="Q3749" s="56"/>
      <c r="R3749" s="56" t="s">
        <v>70</v>
      </c>
      <c r="S3749" s="56" t="s">
        <v>11659</v>
      </c>
      <c r="T3749" s="56" t="s">
        <v>7140</v>
      </c>
      <c r="U3749" s="57">
        <v>1272731</v>
      </c>
      <c r="V3749" s="57">
        <v>-771474.7</v>
      </c>
      <c r="W3749" s="57">
        <v>501256.3</v>
      </c>
      <c r="X3749" s="57">
        <v>0</v>
      </c>
      <c r="Y3749" s="73">
        <v>39457</v>
      </c>
      <c r="Z3749" s="57">
        <v>-27894.080000000002</v>
      </c>
      <c r="AA3749" s="57">
        <v>0</v>
      </c>
      <c r="AB3749" s="57">
        <v>473362.22</v>
      </c>
      <c r="AC3749" s="57">
        <v>0</v>
      </c>
      <c r="AD3749" s="56" t="s">
        <v>9255</v>
      </c>
      <c r="AE3749" s="57">
        <v>0</v>
      </c>
      <c r="AF3749" s="57">
        <v>0</v>
      </c>
      <c r="AG3749" s="57">
        <v>0</v>
      </c>
      <c r="AI3749"/>
      <c r="AJ3749"/>
    </row>
    <row r="3750" spans="1:36">
      <c r="A3750" s="56" t="s">
        <v>50</v>
      </c>
      <c r="B3750" s="56" t="s">
        <v>11427</v>
      </c>
      <c r="C3750" s="56">
        <v>2101010050</v>
      </c>
      <c r="D3750" s="56" t="s">
        <v>43</v>
      </c>
      <c r="E3750" s="56">
        <v>2101020050</v>
      </c>
      <c r="F3750" s="56">
        <v>5401010050</v>
      </c>
      <c r="G3750" s="56" t="s">
        <v>11431</v>
      </c>
      <c r="H3750" s="56">
        <v>400210</v>
      </c>
      <c r="I3750" s="56" t="s">
        <v>11432</v>
      </c>
      <c r="J3750" s="56" t="s">
        <v>2552</v>
      </c>
      <c r="K3750" s="56" t="s">
        <v>2553</v>
      </c>
      <c r="L3750" s="56" t="s">
        <v>7138</v>
      </c>
      <c r="M3750" s="73">
        <v>38791</v>
      </c>
      <c r="N3750" s="56"/>
      <c r="O3750" s="56"/>
      <c r="P3750" s="56" t="s">
        <v>1208</v>
      </c>
      <c r="Q3750" s="56"/>
      <c r="R3750" s="56" t="s">
        <v>70</v>
      </c>
      <c r="S3750" s="56" t="s">
        <v>11659</v>
      </c>
      <c r="T3750" s="56" t="s">
        <v>7140</v>
      </c>
      <c r="U3750" s="57">
        <v>34840</v>
      </c>
      <c r="V3750" s="57">
        <v>-26031.22</v>
      </c>
      <c r="W3750" s="57">
        <v>8808.7800000000007</v>
      </c>
      <c r="X3750" s="57">
        <v>0</v>
      </c>
      <c r="Y3750" s="73">
        <v>38791</v>
      </c>
      <c r="Z3750" s="57">
        <v>-1305.48</v>
      </c>
      <c r="AA3750" s="57">
        <v>0</v>
      </c>
      <c r="AB3750" s="57">
        <v>7503.3</v>
      </c>
      <c r="AC3750" s="57">
        <v>0</v>
      </c>
      <c r="AD3750" s="56" t="s">
        <v>9255</v>
      </c>
      <c r="AE3750" s="57">
        <v>0</v>
      </c>
      <c r="AF3750" s="57">
        <v>0</v>
      </c>
      <c r="AG3750" s="57">
        <v>0</v>
      </c>
      <c r="AI3750"/>
      <c r="AJ3750"/>
    </row>
    <row r="3751" spans="1:36">
      <c r="A3751" s="56" t="s">
        <v>50</v>
      </c>
      <c r="B3751" s="56" t="s">
        <v>11427</v>
      </c>
      <c r="C3751" s="56">
        <v>2101010050</v>
      </c>
      <c r="D3751" s="56" t="s">
        <v>43</v>
      </c>
      <c r="E3751" s="56">
        <v>2101020050</v>
      </c>
      <c r="F3751" s="56">
        <v>5401010050</v>
      </c>
      <c r="G3751" s="56" t="s">
        <v>11431</v>
      </c>
      <c r="H3751" s="56">
        <v>400210</v>
      </c>
      <c r="I3751" s="56" t="s">
        <v>11432</v>
      </c>
      <c r="J3751" s="56" t="s">
        <v>2558</v>
      </c>
      <c r="K3751" s="56" t="s">
        <v>2559</v>
      </c>
      <c r="L3751" s="56" t="s">
        <v>7138</v>
      </c>
      <c r="M3751" s="73">
        <v>39448</v>
      </c>
      <c r="N3751" s="56"/>
      <c r="O3751" s="56"/>
      <c r="P3751" s="56" t="s">
        <v>1208</v>
      </c>
      <c r="Q3751" s="56"/>
      <c r="R3751" s="56" t="s">
        <v>70</v>
      </c>
      <c r="S3751" s="56" t="s">
        <v>11659</v>
      </c>
      <c r="T3751" s="56" t="s">
        <v>7140</v>
      </c>
      <c r="U3751" s="57">
        <v>16500000</v>
      </c>
      <c r="V3751" s="57">
        <v>-10891681.52</v>
      </c>
      <c r="W3751" s="57">
        <v>5608318.4800000004</v>
      </c>
      <c r="X3751" s="57">
        <v>0</v>
      </c>
      <c r="Y3751" s="73">
        <v>39448</v>
      </c>
      <c r="Z3751" s="57">
        <v>-648388.14</v>
      </c>
      <c r="AA3751" s="57">
        <v>0</v>
      </c>
      <c r="AB3751" s="57">
        <v>4959930.34</v>
      </c>
      <c r="AC3751" s="57">
        <v>0</v>
      </c>
      <c r="AD3751" s="56" t="s">
        <v>9255</v>
      </c>
      <c r="AE3751" s="57">
        <v>0</v>
      </c>
      <c r="AF3751" s="57">
        <v>0</v>
      </c>
      <c r="AG3751" s="57">
        <v>0</v>
      </c>
      <c r="AI3751"/>
      <c r="AJ3751"/>
    </row>
    <row r="3752" spans="1:36">
      <c r="A3752" s="56" t="s">
        <v>50</v>
      </c>
      <c r="B3752" s="56" t="s">
        <v>11427</v>
      </c>
      <c r="C3752" s="56">
        <v>2101010050</v>
      </c>
      <c r="D3752" s="56" t="s">
        <v>43</v>
      </c>
      <c r="E3752" s="56">
        <v>2101020050</v>
      </c>
      <c r="F3752" s="56">
        <v>5401010050</v>
      </c>
      <c r="G3752" s="56" t="s">
        <v>11431</v>
      </c>
      <c r="H3752" s="56">
        <v>400210</v>
      </c>
      <c r="I3752" s="56" t="s">
        <v>11432</v>
      </c>
      <c r="J3752" s="56" t="s">
        <v>2639</v>
      </c>
      <c r="K3752" s="56" t="s">
        <v>2640</v>
      </c>
      <c r="L3752" s="56" t="s">
        <v>7138</v>
      </c>
      <c r="M3752" s="73">
        <v>37217</v>
      </c>
      <c r="N3752" s="56"/>
      <c r="O3752" s="56"/>
      <c r="P3752" s="56" t="s">
        <v>156</v>
      </c>
      <c r="Q3752" s="56"/>
      <c r="R3752" s="56" t="s">
        <v>70</v>
      </c>
      <c r="S3752" s="56" t="s">
        <v>11659</v>
      </c>
      <c r="T3752" s="56" t="s">
        <v>7140</v>
      </c>
      <c r="U3752" s="57">
        <v>84155</v>
      </c>
      <c r="V3752" s="57">
        <v>-65335.66</v>
      </c>
      <c r="W3752" s="57">
        <v>18819.34</v>
      </c>
      <c r="X3752" s="57">
        <v>0</v>
      </c>
      <c r="Y3752" s="73">
        <v>37217</v>
      </c>
      <c r="Z3752" s="57">
        <v>-1256.18</v>
      </c>
      <c r="AA3752" s="57">
        <v>0</v>
      </c>
      <c r="AB3752" s="57">
        <v>17563.16</v>
      </c>
      <c r="AC3752" s="57">
        <v>0</v>
      </c>
      <c r="AD3752" s="56" t="s">
        <v>9255</v>
      </c>
      <c r="AE3752" s="57">
        <v>0</v>
      </c>
      <c r="AF3752" s="57">
        <v>0</v>
      </c>
      <c r="AG3752" s="57">
        <v>0</v>
      </c>
      <c r="AI3752"/>
      <c r="AJ3752"/>
    </row>
    <row r="3753" spans="1:36">
      <c r="A3753" s="56" t="s">
        <v>50</v>
      </c>
      <c r="B3753" s="56" t="s">
        <v>11427</v>
      </c>
      <c r="C3753" s="56">
        <v>2101010050</v>
      </c>
      <c r="D3753" s="56" t="s">
        <v>43</v>
      </c>
      <c r="E3753" s="56">
        <v>2101020050</v>
      </c>
      <c r="F3753" s="56">
        <v>5401010050</v>
      </c>
      <c r="G3753" s="56" t="s">
        <v>11431</v>
      </c>
      <c r="H3753" s="56">
        <v>400210</v>
      </c>
      <c r="I3753" s="56" t="s">
        <v>11432</v>
      </c>
      <c r="J3753" s="56" t="s">
        <v>2643</v>
      </c>
      <c r="K3753" s="56" t="s">
        <v>2644</v>
      </c>
      <c r="L3753" s="56" t="s">
        <v>7138</v>
      </c>
      <c r="M3753" s="73">
        <v>37815</v>
      </c>
      <c r="N3753" s="56"/>
      <c r="O3753" s="56"/>
      <c r="P3753" s="56" t="s">
        <v>156</v>
      </c>
      <c r="Q3753" s="56"/>
      <c r="R3753" s="56" t="s">
        <v>70</v>
      </c>
      <c r="S3753" s="56" t="s">
        <v>11659</v>
      </c>
      <c r="T3753" s="56" t="s">
        <v>7140</v>
      </c>
      <c r="U3753" s="57">
        <v>98357</v>
      </c>
      <c r="V3753" s="57">
        <v>-76695.83</v>
      </c>
      <c r="W3753" s="57">
        <v>21661.17</v>
      </c>
      <c r="X3753" s="57">
        <v>0</v>
      </c>
      <c r="Y3753" s="73">
        <v>37815</v>
      </c>
      <c r="Z3753" s="57">
        <v>-1247.72</v>
      </c>
      <c r="AA3753" s="57">
        <v>0</v>
      </c>
      <c r="AB3753" s="57">
        <v>20413.45</v>
      </c>
      <c r="AC3753" s="57">
        <v>0</v>
      </c>
      <c r="AD3753" s="56" t="s">
        <v>9255</v>
      </c>
      <c r="AE3753" s="57">
        <v>0</v>
      </c>
      <c r="AF3753" s="57">
        <v>0</v>
      </c>
      <c r="AG3753" s="57">
        <v>0</v>
      </c>
      <c r="AI3753"/>
      <c r="AJ3753"/>
    </row>
    <row r="3754" spans="1:36">
      <c r="A3754" s="56" t="s">
        <v>50</v>
      </c>
      <c r="B3754" s="56" t="s">
        <v>11427</v>
      </c>
      <c r="C3754" s="56">
        <v>2101010050</v>
      </c>
      <c r="D3754" s="56" t="s">
        <v>43</v>
      </c>
      <c r="E3754" s="56">
        <v>2101020050</v>
      </c>
      <c r="F3754" s="56">
        <v>5401010050</v>
      </c>
      <c r="G3754" s="56" t="s">
        <v>11431</v>
      </c>
      <c r="H3754" s="56">
        <v>400210</v>
      </c>
      <c r="I3754" s="56" t="s">
        <v>11432</v>
      </c>
      <c r="J3754" s="56" t="s">
        <v>2675</v>
      </c>
      <c r="K3754" s="56" t="s">
        <v>2676</v>
      </c>
      <c r="L3754" s="56" t="s">
        <v>7138</v>
      </c>
      <c r="M3754" s="73">
        <v>37272</v>
      </c>
      <c r="N3754" s="56"/>
      <c r="O3754" s="56"/>
      <c r="P3754" s="56" t="s">
        <v>156</v>
      </c>
      <c r="Q3754" s="56"/>
      <c r="R3754" s="56" t="s">
        <v>70</v>
      </c>
      <c r="S3754" s="56" t="s">
        <v>11659</v>
      </c>
      <c r="T3754" s="56" t="s">
        <v>7140</v>
      </c>
      <c r="U3754" s="57">
        <v>400512</v>
      </c>
      <c r="V3754" s="57">
        <v>-308706.58</v>
      </c>
      <c r="W3754" s="57">
        <v>91805.42</v>
      </c>
      <c r="X3754" s="57">
        <v>0</v>
      </c>
      <c r="Y3754" s="73">
        <v>37272</v>
      </c>
      <c r="Z3754" s="57">
        <v>-6084.89</v>
      </c>
      <c r="AA3754" s="57">
        <v>0</v>
      </c>
      <c r="AB3754" s="57">
        <v>85720.53</v>
      </c>
      <c r="AC3754" s="57">
        <v>0</v>
      </c>
      <c r="AD3754" s="56" t="s">
        <v>9255</v>
      </c>
      <c r="AE3754" s="57">
        <v>0</v>
      </c>
      <c r="AF3754" s="57">
        <v>0</v>
      </c>
      <c r="AG3754" s="57">
        <v>0</v>
      </c>
      <c r="AI3754"/>
      <c r="AJ3754"/>
    </row>
    <row r="3755" spans="1:36">
      <c r="A3755" s="56" t="s">
        <v>50</v>
      </c>
      <c r="B3755" s="56" t="s">
        <v>11427</v>
      </c>
      <c r="C3755" s="56">
        <v>2101010050</v>
      </c>
      <c r="D3755" s="56" t="s">
        <v>43</v>
      </c>
      <c r="E3755" s="56">
        <v>2101020050</v>
      </c>
      <c r="F3755" s="56">
        <v>5401010050</v>
      </c>
      <c r="G3755" s="56" t="s">
        <v>11431</v>
      </c>
      <c r="H3755" s="56">
        <v>400210</v>
      </c>
      <c r="I3755" s="56" t="s">
        <v>11432</v>
      </c>
      <c r="J3755" s="56" t="s">
        <v>2689</v>
      </c>
      <c r="K3755" s="56" t="s">
        <v>2690</v>
      </c>
      <c r="L3755" s="56" t="s">
        <v>7138</v>
      </c>
      <c r="M3755" s="73">
        <v>36609</v>
      </c>
      <c r="N3755" s="56"/>
      <c r="O3755" s="56"/>
      <c r="P3755" s="56" t="s">
        <v>156</v>
      </c>
      <c r="Q3755" s="56"/>
      <c r="R3755" s="56" t="s">
        <v>70</v>
      </c>
      <c r="S3755" s="56" t="s">
        <v>11659</v>
      </c>
      <c r="T3755" s="56" t="s">
        <v>7140</v>
      </c>
      <c r="U3755" s="57">
        <v>143546</v>
      </c>
      <c r="V3755" s="57">
        <v>-119873.45</v>
      </c>
      <c r="W3755" s="57">
        <v>23672.55</v>
      </c>
      <c r="X3755" s="57">
        <v>0</v>
      </c>
      <c r="Y3755" s="73">
        <v>36609</v>
      </c>
      <c r="Z3755" s="57">
        <v>-1681.24</v>
      </c>
      <c r="AA3755" s="57">
        <v>0</v>
      </c>
      <c r="AB3755" s="57">
        <v>21991.31</v>
      </c>
      <c r="AC3755" s="57">
        <v>0</v>
      </c>
      <c r="AD3755" s="56" t="s">
        <v>9255</v>
      </c>
      <c r="AE3755" s="57">
        <v>0</v>
      </c>
      <c r="AF3755" s="57">
        <v>0</v>
      </c>
      <c r="AG3755" s="57">
        <v>0</v>
      </c>
      <c r="AI3755"/>
      <c r="AJ3755"/>
    </row>
    <row r="3756" spans="1:36">
      <c r="A3756" s="56" t="s">
        <v>50</v>
      </c>
      <c r="B3756" s="56" t="s">
        <v>11427</v>
      </c>
      <c r="C3756" s="56">
        <v>2101010050</v>
      </c>
      <c r="D3756" s="56" t="s">
        <v>43</v>
      </c>
      <c r="E3756" s="56">
        <v>2101020050</v>
      </c>
      <c r="F3756" s="56">
        <v>5401010050</v>
      </c>
      <c r="G3756" s="56" t="s">
        <v>11431</v>
      </c>
      <c r="H3756" s="56">
        <v>400210</v>
      </c>
      <c r="I3756" s="56" t="s">
        <v>11433</v>
      </c>
      <c r="J3756" s="56" t="s">
        <v>1960</v>
      </c>
      <c r="K3756" s="56" t="s">
        <v>1961</v>
      </c>
      <c r="L3756" s="56" t="s">
        <v>7138</v>
      </c>
      <c r="M3756" s="73">
        <v>41139</v>
      </c>
      <c r="N3756" s="56"/>
      <c r="O3756" s="56"/>
      <c r="P3756" s="56" t="s">
        <v>7139</v>
      </c>
      <c r="Q3756" s="56"/>
      <c r="R3756" s="56" t="s">
        <v>70</v>
      </c>
      <c r="S3756" s="56" t="s">
        <v>11659</v>
      </c>
      <c r="T3756" s="56" t="s">
        <v>7140</v>
      </c>
      <c r="U3756" s="57">
        <v>3645124</v>
      </c>
      <c r="V3756" s="57">
        <v>-1468864.01</v>
      </c>
      <c r="W3756" s="57">
        <v>2176259.9900000002</v>
      </c>
      <c r="X3756" s="57">
        <v>0</v>
      </c>
      <c r="Y3756" s="73">
        <v>41139</v>
      </c>
      <c r="Z3756" s="57">
        <v>-130332.15</v>
      </c>
      <c r="AA3756" s="57">
        <v>0</v>
      </c>
      <c r="AB3756" s="57">
        <v>2045927.84</v>
      </c>
      <c r="AC3756" s="57">
        <v>0</v>
      </c>
      <c r="AD3756" s="56" t="s">
        <v>9255</v>
      </c>
      <c r="AE3756" s="57">
        <v>0</v>
      </c>
      <c r="AF3756" s="57">
        <v>0</v>
      </c>
      <c r="AG3756" s="57">
        <v>0</v>
      </c>
      <c r="AI3756"/>
      <c r="AJ3756"/>
    </row>
    <row r="3757" spans="1:36">
      <c r="A3757" s="56" t="s">
        <v>50</v>
      </c>
      <c r="B3757" s="56" t="s">
        <v>11427</v>
      </c>
      <c r="C3757" s="56">
        <v>2101010050</v>
      </c>
      <c r="D3757" s="56" t="s">
        <v>43</v>
      </c>
      <c r="E3757" s="56">
        <v>2101020050</v>
      </c>
      <c r="F3757" s="56">
        <v>5401010050</v>
      </c>
      <c r="G3757" s="56" t="s">
        <v>11431</v>
      </c>
      <c r="H3757" s="56">
        <v>400210</v>
      </c>
      <c r="I3757" s="56" t="s">
        <v>11433</v>
      </c>
      <c r="J3757" s="56" t="s">
        <v>1984</v>
      </c>
      <c r="K3757" s="56" t="s">
        <v>1981</v>
      </c>
      <c r="L3757" s="56" t="s">
        <v>7138</v>
      </c>
      <c r="M3757" s="73">
        <v>37688</v>
      </c>
      <c r="N3757" s="56"/>
      <c r="O3757" s="56"/>
      <c r="P3757" s="56" t="s">
        <v>7139</v>
      </c>
      <c r="Q3757" s="56"/>
      <c r="R3757" s="56" t="s">
        <v>70</v>
      </c>
      <c r="S3757" s="56" t="s">
        <v>11659</v>
      </c>
      <c r="T3757" s="56" t="s">
        <v>7140</v>
      </c>
      <c r="U3757" s="57">
        <v>30787</v>
      </c>
      <c r="V3757" s="57">
        <v>-24285.42</v>
      </c>
      <c r="W3757" s="57">
        <v>6501.58</v>
      </c>
      <c r="X3757" s="57">
        <v>0</v>
      </c>
      <c r="Y3757" s="73">
        <v>37688</v>
      </c>
      <c r="Z3757" s="57">
        <v>-324.33999999999997</v>
      </c>
      <c r="AA3757" s="57">
        <v>0</v>
      </c>
      <c r="AB3757" s="57">
        <v>6177.24</v>
      </c>
      <c r="AC3757" s="57">
        <v>0</v>
      </c>
      <c r="AD3757" s="56" t="s">
        <v>9255</v>
      </c>
      <c r="AE3757" s="57">
        <v>0</v>
      </c>
      <c r="AF3757" s="57">
        <v>0</v>
      </c>
      <c r="AG3757" s="57">
        <v>0</v>
      </c>
      <c r="AI3757"/>
      <c r="AJ3757"/>
    </row>
    <row r="3758" spans="1:36">
      <c r="A3758" s="56" t="s">
        <v>50</v>
      </c>
      <c r="B3758" s="56" t="s">
        <v>11427</v>
      </c>
      <c r="C3758" s="56">
        <v>2101010050</v>
      </c>
      <c r="D3758" s="56" t="s">
        <v>43</v>
      </c>
      <c r="E3758" s="56">
        <v>2101020050</v>
      </c>
      <c r="F3758" s="56">
        <v>5401010050</v>
      </c>
      <c r="G3758" s="56" t="s">
        <v>11431</v>
      </c>
      <c r="H3758" s="56">
        <v>400210</v>
      </c>
      <c r="I3758" s="56" t="s">
        <v>11433</v>
      </c>
      <c r="J3758" s="56" t="s">
        <v>1995</v>
      </c>
      <c r="K3758" s="56" t="s">
        <v>1996</v>
      </c>
      <c r="L3758" s="56" t="s">
        <v>7138</v>
      </c>
      <c r="M3758" s="73">
        <v>39532</v>
      </c>
      <c r="N3758" s="56"/>
      <c r="O3758" s="56"/>
      <c r="P3758" s="56" t="s">
        <v>7139</v>
      </c>
      <c r="Q3758" s="56"/>
      <c r="R3758" s="56" t="s">
        <v>70</v>
      </c>
      <c r="S3758" s="56" t="s">
        <v>11659</v>
      </c>
      <c r="T3758" s="56" t="s">
        <v>7140</v>
      </c>
      <c r="U3758" s="57">
        <v>76774</v>
      </c>
      <c r="V3758" s="57">
        <v>-44645.73</v>
      </c>
      <c r="W3758" s="57">
        <v>32128.27</v>
      </c>
      <c r="X3758" s="57">
        <v>0</v>
      </c>
      <c r="Y3758" s="73">
        <v>39532</v>
      </c>
      <c r="Z3758" s="57">
        <v>-1849.06</v>
      </c>
      <c r="AA3758" s="57">
        <v>0</v>
      </c>
      <c r="AB3758" s="57">
        <v>30279.21</v>
      </c>
      <c r="AC3758" s="57">
        <v>0</v>
      </c>
      <c r="AD3758" s="56" t="s">
        <v>9255</v>
      </c>
      <c r="AE3758" s="57">
        <v>0</v>
      </c>
      <c r="AF3758" s="57">
        <v>0</v>
      </c>
      <c r="AG3758" s="57">
        <v>0</v>
      </c>
      <c r="AI3758"/>
      <c r="AJ3758"/>
    </row>
    <row r="3759" spans="1:36">
      <c r="A3759" s="56" t="s">
        <v>50</v>
      </c>
      <c r="B3759" s="56" t="s">
        <v>11427</v>
      </c>
      <c r="C3759" s="56">
        <v>2101010050</v>
      </c>
      <c r="D3759" s="56" t="s">
        <v>43</v>
      </c>
      <c r="E3759" s="56">
        <v>2101020050</v>
      </c>
      <c r="F3759" s="56">
        <v>5401010050</v>
      </c>
      <c r="G3759" s="56" t="s">
        <v>11431</v>
      </c>
      <c r="H3759" s="56">
        <v>400210</v>
      </c>
      <c r="I3759" s="56" t="s">
        <v>11433</v>
      </c>
      <c r="J3759" s="56" t="s">
        <v>1997</v>
      </c>
      <c r="K3759" s="56" t="s">
        <v>1998</v>
      </c>
      <c r="L3759" s="56" t="s">
        <v>7138</v>
      </c>
      <c r="M3759" s="73">
        <v>37407</v>
      </c>
      <c r="N3759" s="56"/>
      <c r="O3759" s="56"/>
      <c r="P3759" s="56" t="s">
        <v>7139</v>
      </c>
      <c r="Q3759" s="56"/>
      <c r="R3759" s="56" t="s">
        <v>70</v>
      </c>
      <c r="S3759" s="56" t="s">
        <v>11659</v>
      </c>
      <c r="T3759" s="56" t="s">
        <v>7140</v>
      </c>
      <c r="U3759" s="57">
        <v>81292</v>
      </c>
      <c r="V3759" s="57">
        <v>-66687.149999999994</v>
      </c>
      <c r="W3759" s="57">
        <v>14604.85</v>
      </c>
      <c r="X3759" s="57">
        <v>0</v>
      </c>
      <c r="Y3759" s="73">
        <v>37407</v>
      </c>
      <c r="Z3759" s="57">
        <v>-688.93</v>
      </c>
      <c r="AA3759" s="57">
        <v>0</v>
      </c>
      <c r="AB3759" s="57">
        <v>13915.92</v>
      </c>
      <c r="AC3759" s="57">
        <v>0</v>
      </c>
      <c r="AD3759" s="56" t="s">
        <v>9255</v>
      </c>
      <c r="AE3759" s="57">
        <v>0</v>
      </c>
      <c r="AF3759" s="57">
        <v>0</v>
      </c>
      <c r="AG3759" s="57">
        <v>0</v>
      </c>
      <c r="AI3759"/>
      <c r="AJ3759"/>
    </row>
    <row r="3760" spans="1:36">
      <c r="A3760" s="56" t="s">
        <v>50</v>
      </c>
      <c r="B3760" s="56" t="s">
        <v>11427</v>
      </c>
      <c r="C3760" s="56">
        <v>2101010050</v>
      </c>
      <c r="D3760" s="56" t="s">
        <v>43</v>
      </c>
      <c r="E3760" s="56">
        <v>2101020050</v>
      </c>
      <c r="F3760" s="56">
        <v>5401010050</v>
      </c>
      <c r="G3760" s="56" t="s">
        <v>11431</v>
      </c>
      <c r="H3760" s="56">
        <v>400210</v>
      </c>
      <c r="I3760" s="56" t="s">
        <v>11433</v>
      </c>
      <c r="J3760" s="56" t="s">
        <v>1999</v>
      </c>
      <c r="K3760" s="56" t="s">
        <v>2000</v>
      </c>
      <c r="L3760" s="56" t="s">
        <v>7138</v>
      </c>
      <c r="M3760" s="73">
        <v>37797</v>
      </c>
      <c r="N3760" s="56"/>
      <c r="O3760" s="56"/>
      <c r="P3760" s="56" t="s">
        <v>7139</v>
      </c>
      <c r="Q3760" s="56"/>
      <c r="R3760" s="56" t="s">
        <v>70</v>
      </c>
      <c r="S3760" s="56" t="s">
        <v>11659</v>
      </c>
      <c r="T3760" s="56" t="s">
        <v>7140</v>
      </c>
      <c r="U3760" s="57">
        <v>81380</v>
      </c>
      <c r="V3760" s="57">
        <v>-63193.22</v>
      </c>
      <c r="W3760" s="57">
        <v>18186.78</v>
      </c>
      <c r="X3760" s="57">
        <v>0</v>
      </c>
      <c r="Y3760" s="73">
        <v>37797</v>
      </c>
      <c r="Z3760" s="57">
        <v>-922.77</v>
      </c>
      <c r="AA3760" s="57">
        <v>0</v>
      </c>
      <c r="AB3760" s="57">
        <v>17264.009999999998</v>
      </c>
      <c r="AC3760" s="57">
        <v>0</v>
      </c>
      <c r="AD3760" s="56" t="s">
        <v>9255</v>
      </c>
      <c r="AE3760" s="57">
        <v>0</v>
      </c>
      <c r="AF3760" s="57">
        <v>0</v>
      </c>
      <c r="AG3760" s="57">
        <v>0</v>
      </c>
      <c r="AI3760"/>
      <c r="AJ3760"/>
    </row>
    <row r="3761" spans="1:36">
      <c r="A3761" s="56" t="s">
        <v>50</v>
      </c>
      <c r="B3761" s="56" t="s">
        <v>11427</v>
      </c>
      <c r="C3761" s="56">
        <v>2101010050</v>
      </c>
      <c r="D3761" s="56" t="s">
        <v>43</v>
      </c>
      <c r="E3761" s="56">
        <v>2101020050</v>
      </c>
      <c r="F3761" s="56">
        <v>5401010050</v>
      </c>
      <c r="G3761" s="56" t="s">
        <v>11431</v>
      </c>
      <c r="H3761" s="56">
        <v>400210</v>
      </c>
      <c r="I3761" s="56" t="s">
        <v>11433</v>
      </c>
      <c r="J3761" s="56" t="s">
        <v>2003</v>
      </c>
      <c r="K3761" s="56" t="s">
        <v>2004</v>
      </c>
      <c r="L3761" s="56" t="s">
        <v>7138</v>
      </c>
      <c r="M3761" s="73">
        <v>37202</v>
      </c>
      <c r="N3761" s="56"/>
      <c r="O3761" s="56"/>
      <c r="P3761" s="56" t="s">
        <v>7139</v>
      </c>
      <c r="Q3761" s="56"/>
      <c r="R3761" s="56" t="s">
        <v>70</v>
      </c>
      <c r="S3761" s="56" t="s">
        <v>11659</v>
      </c>
      <c r="T3761" s="56" t="s">
        <v>7140</v>
      </c>
      <c r="U3761" s="57">
        <v>101445</v>
      </c>
      <c r="V3761" s="57">
        <v>-78706.14</v>
      </c>
      <c r="W3761" s="57">
        <v>22738.86</v>
      </c>
      <c r="X3761" s="57">
        <v>0</v>
      </c>
      <c r="Y3761" s="73">
        <v>37202</v>
      </c>
      <c r="Z3761" s="57">
        <v>-1154.73</v>
      </c>
      <c r="AA3761" s="57">
        <v>0</v>
      </c>
      <c r="AB3761" s="57">
        <v>21584.13</v>
      </c>
      <c r="AC3761" s="57">
        <v>0</v>
      </c>
      <c r="AD3761" s="56" t="s">
        <v>9255</v>
      </c>
      <c r="AE3761" s="57">
        <v>0</v>
      </c>
      <c r="AF3761" s="57">
        <v>0</v>
      </c>
      <c r="AG3761" s="57">
        <v>0</v>
      </c>
      <c r="AI3761"/>
      <c r="AJ3761"/>
    </row>
    <row r="3762" spans="1:36">
      <c r="A3762" s="56" t="s">
        <v>50</v>
      </c>
      <c r="B3762" s="56" t="s">
        <v>11427</v>
      </c>
      <c r="C3762" s="56">
        <v>2101010050</v>
      </c>
      <c r="D3762" s="56" t="s">
        <v>43</v>
      </c>
      <c r="E3762" s="56">
        <v>2101020050</v>
      </c>
      <c r="F3762" s="56">
        <v>5401010050</v>
      </c>
      <c r="G3762" s="56" t="s">
        <v>11431</v>
      </c>
      <c r="H3762" s="56">
        <v>400210</v>
      </c>
      <c r="I3762" s="56" t="s">
        <v>11433</v>
      </c>
      <c r="J3762" s="56" t="s">
        <v>2005</v>
      </c>
      <c r="K3762" s="56" t="s">
        <v>2006</v>
      </c>
      <c r="L3762" s="56" t="s">
        <v>7138</v>
      </c>
      <c r="M3762" s="73">
        <v>39692</v>
      </c>
      <c r="N3762" s="56"/>
      <c r="O3762" s="56"/>
      <c r="P3762" s="56" t="s">
        <v>7139</v>
      </c>
      <c r="Q3762" s="56"/>
      <c r="R3762" s="56" t="s">
        <v>70</v>
      </c>
      <c r="S3762" s="56" t="s">
        <v>11659</v>
      </c>
      <c r="T3762" s="56" t="s">
        <v>7140</v>
      </c>
      <c r="U3762" s="57">
        <v>142800</v>
      </c>
      <c r="V3762" s="57">
        <v>-80467.73</v>
      </c>
      <c r="W3762" s="57">
        <v>62332.27</v>
      </c>
      <c r="X3762" s="57">
        <v>0</v>
      </c>
      <c r="Y3762" s="73">
        <v>39692</v>
      </c>
      <c r="Z3762" s="57">
        <v>-3607.48</v>
      </c>
      <c r="AA3762" s="57">
        <v>0</v>
      </c>
      <c r="AB3762" s="57">
        <v>58724.79</v>
      </c>
      <c r="AC3762" s="57">
        <v>0</v>
      </c>
      <c r="AD3762" s="56" t="s">
        <v>9255</v>
      </c>
      <c r="AE3762" s="57">
        <v>0</v>
      </c>
      <c r="AF3762" s="57">
        <v>0</v>
      </c>
      <c r="AG3762" s="57">
        <v>0</v>
      </c>
      <c r="AI3762"/>
      <c r="AJ3762"/>
    </row>
    <row r="3763" spans="1:36">
      <c r="A3763" s="56" t="s">
        <v>50</v>
      </c>
      <c r="B3763" s="56" t="s">
        <v>11427</v>
      </c>
      <c r="C3763" s="56">
        <v>2101010050</v>
      </c>
      <c r="D3763" s="56" t="s">
        <v>43</v>
      </c>
      <c r="E3763" s="56">
        <v>2101020050</v>
      </c>
      <c r="F3763" s="56">
        <v>5401010050</v>
      </c>
      <c r="G3763" s="56" t="s">
        <v>11431</v>
      </c>
      <c r="H3763" s="56">
        <v>400210</v>
      </c>
      <c r="I3763" s="56" t="s">
        <v>11433</v>
      </c>
      <c r="J3763" s="56" t="s">
        <v>2011</v>
      </c>
      <c r="K3763" s="56" t="s">
        <v>2012</v>
      </c>
      <c r="L3763" s="56" t="s">
        <v>7138</v>
      </c>
      <c r="M3763" s="73">
        <v>37364</v>
      </c>
      <c r="N3763" s="56"/>
      <c r="O3763" s="56"/>
      <c r="P3763" s="56" t="s">
        <v>7139</v>
      </c>
      <c r="Q3763" s="56"/>
      <c r="R3763" s="56" t="s">
        <v>70</v>
      </c>
      <c r="S3763" s="56" t="s">
        <v>11659</v>
      </c>
      <c r="T3763" s="56" t="s">
        <v>7140</v>
      </c>
      <c r="U3763" s="57">
        <v>1140120</v>
      </c>
      <c r="V3763" s="57">
        <v>-940822.69</v>
      </c>
      <c r="W3763" s="57">
        <v>199297.31</v>
      </c>
      <c r="X3763" s="57">
        <v>0</v>
      </c>
      <c r="Y3763" s="73">
        <v>37364</v>
      </c>
      <c r="Z3763" s="57">
        <v>-9300.4500000000007</v>
      </c>
      <c r="AA3763" s="57">
        <v>0</v>
      </c>
      <c r="AB3763" s="57">
        <v>189996.86</v>
      </c>
      <c r="AC3763" s="57">
        <v>0</v>
      </c>
      <c r="AD3763" s="56" t="s">
        <v>9255</v>
      </c>
      <c r="AE3763" s="57">
        <v>0</v>
      </c>
      <c r="AF3763" s="57">
        <v>0</v>
      </c>
      <c r="AG3763" s="57">
        <v>0</v>
      </c>
      <c r="AI3763"/>
      <c r="AJ3763"/>
    </row>
    <row r="3764" spans="1:36">
      <c r="A3764" s="56" t="s">
        <v>50</v>
      </c>
      <c r="B3764" s="56" t="s">
        <v>11427</v>
      </c>
      <c r="C3764" s="56">
        <v>2101010050</v>
      </c>
      <c r="D3764" s="56" t="s">
        <v>43</v>
      </c>
      <c r="E3764" s="56">
        <v>2101020050</v>
      </c>
      <c r="F3764" s="56">
        <v>5401010050</v>
      </c>
      <c r="G3764" s="56" t="s">
        <v>11431</v>
      </c>
      <c r="H3764" s="56">
        <v>400210</v>
      </c>
      <c r="I3764" s="56" t="s">
        <v>11433</v>
      </c>
      <c r="J3764" s="56" t="s">
        <v>2022</v>
      </c>
      <c r="K3764" s="56" t="s">
        <v>2023</v>
      </c>
      <c r="L3764" s="56" t="s">
        <v>7138</v>
      </c>
      <c r="M3764" s="73">
        <v>37090</v>
      </c>
      <c r="N3764" s="56"/>
      <c r="O3764" s="56"/>
      <c r="P3764" s="56" t="s">
        <v>156</v>
      </c>
      <c r="Q3764" s="56"/>
      <c r="R3764" s="56" t="s">
        <v>70</v>
      </c>
      <c r="S3764" s="56" t="s">
        <v>11659</v>
      </c>
      <c r="T3764" s="56" t="s">
        <v>7140</v>
      </c>
      <c r="U3764" s="57">
        <v>100955</v>
      </c>
      <c r="V3764" s="57">
        <v>-79839.960000000006</v>
      </c>
      <c r="W3764" s="57">
        <v>21115.040000000001</v>
      </c>
      <c r="X3764" s="57">
        <v>0</v>
      </c>
      <c r="Y3764" s="73">
        <v>37090</v>
      </c>
      <c r="Z3764" s="57">
        <v>-1428.01</v>
      </c>
      <c r="AA3764" s="57">
        <v>0</v>
      </c>
      <c r="AB3764" s="57">
        <v>19687.03</v>
      </c>
      <c r="AC3764" s="57">
        <v>0</v>
      </c>
      <c r="AD3764" s="56" t="s">
        <v>9255</v>
      </c>
      <c r="AE3764" s="57">
        <v>0</v>
      </c>
      <c r="AF3764" s="57">
        <v>0</v>
      </c>
      <c r="AG3764" s="57">
        <v>0</v>
      </c>
      <c r="AI3764"/>
      <c r="AJ3764"/>
    </row>
    <row r="3765" spans="1:36">
      <c r="A3765" s="56" t="s">
        <v>50</v>
      </c>
      <c r="B3765" s="56" t="s">
        <v>11427</v>
      </c>
      <c r="C3765" s="56">
        <v>2101010050</v>
      </c>
      <c r="D3765" s="56" t="s">
        <v>43</v>
      </c>
      <c r="E3765" s="56">
        <v>2101020050</v>
      </c>
      <c r="F3765" s="56">
        <v>5401010050</v>
      </c>
      <c r="G3765" s="56" t="s">
        <v>11431</v>
      </c>
      <c r="H3765" s="56">
        <v>400210</v>
      </c>
      <c r="I3765" s="56" t="s">
        <v>11433</v>
      </c>
      <c r="J3765" s="56" t="s">
        <v>2030</v>
      </c>
      <c r="K3765" s="56" t="s">
        <v>2031</v>
      </c>
      <c r="L3765" s="56" t="s">
        <v>7138</v>
      </c>
      <c r="M3765" s="73">
        <v>40170</v>
      </c>
      <c r="N3765" s="56"/>
      <c r="O3765" s="56"/>
      <c r="P3765" s="56" t="s">
        <v>156</v>
      </c>
      <c r="Q3765" s="56"/>
      <c r="R3765" s="56" t="s">
        <v>70</v>
      </c>
      <c r="S3765" s="56" t="s">
        <v>11659</v>
      </c>
      <c r="T3765" s="56" t="s">
        <v>7140</v>
      </c>
      <c r="U3765" s="57">
        <v>74479</v>
      </c>
      <c r="V3765" s="57">
        <v>-41565.58</v>
      </c>
      <c r="W3765" s="57">
        <v>32913.42</v>
      </c>
      <c r="X3765" s="57">
        <v>0</v>
      </c>
      <c r="Y3765" s="73">
        <v>40170</v>
      </c>
      <c r="Z3765" s="57">
        <v>-2967.82</v>
      </c>
      <c r="AA3765" s="57">
        <v>0</v>
      </c>
      <c r="AB3765" s="57">
        <v>29945.599999999999</v>
      </c>
      <c r="AC3765" s="57">
        <v>0</v>
      </c>
      <c r="AD3765" s="56" t="s">
        <v>9255</v>
      </c>
      <c r="AE3765" s="57">
        <v>0</v>
      </c>
      <c r="AF3765" s="57">
        <v>0</v>
      </c>
      <c r="AG3765" s="57">
        <v>0</v>
      </c>
      <c r="AI3765"/>
      <c r="AJ3765"/>
    </row>
    <row r="3766" spans="1:36">
      <c r="A3766" s="56" t="s">
        <v>50</v>
      </c>
      <c r="B3766" s="56" t="s">
        <v>11427</v>
      </c>
      <c r="C3766" s="56">
        <v>2101010050</v>
      </c>
      <c r="D3766" s="56" t="s">
        <v>43</v>
      </c>
      <c r="E3766" s="56">
        <v>2101020050</v>
      </c>
      <c r="F3766" s="56">
        <v>5401010050</v>
      </c>
      <c r="G3766" s="56" t="s">
        <v>11431</v>
      </c>
      <c r="H3766" s="56">
        <v>400210</v>
      </c>
      <c r="I3766" s="56" t="s">
        <v>11433</v>
      </c>
      <c r="J3766" s="56" t="s">
        <v>2039</v>
      </c>
      <c r="K3766" s="56" t="s">
        <v>2040</v>
      </c>
      <c r="L3766" s="56" t="s">
        <v>7138</v>
      </c>
      <c r="M3766" s="73">
        <v>37056</v>
      </c>
      <c r="N3766" s="56"/>
      <c r="O3766" s="56"/>
      <c r="P3766" s="56" t="s">
        <v>7139</v>
      </c>
      <c r="Q3766" s="56"/>
      <c r="R3766" s="56" t="s">
        <v>70</v>
      </c>
      <c r="S3766" s="56" t="s">
        <v>11659</v>
      </c>
      <c r="T3766" s="56" t="s">
        <v>7140</v>
      </c>
      <c r="U3766" s="57">
        <v>19939</v>
      </c>
      <c r="V3766" s="57">
        <v>-15544.04</v>
      </c>
      <c r="W3766" s="57">
        <v>4394.96</v>
      </c>
      <c r="X3766" s="57">
        <v>0</v>
      </c>
      <c r="Y3766" s="73">
        <v>37056</v>
      </c>
      <c r="Z3766" s="57">
        <v>-222.1</v>
      </c>
      <c r="AA3766" s="57">
        <v>0</v>
      </c>
      <c r="AB3766" s="57">
        <v>4172.8599999999997</v>
      </c>
      <c r="AC3766" s="57">
        <v>0</v>
      </c>
      <c r="AD3766" s="56" t="s">
        <v>9255</v>
      </c>
      <c r="AE3766" s="57">
        <v>0</v>
      </c>
      <c r="AF3766" s="57">
        <v>0</v>
      </c>
      <c r="AG3766" s="57">
        <v>0</v>
      </c>
      <c r="AI3766"/>
      <c r="AJ3766"/>
    </row>
    <row r="3767" spans="1:36">
      <c r="A3767" s="56" t="s">
        <v>50</v>
      </c>
      <c r="B3767" s="56" t="s">
        <v>11427</v>
      </c>
      <c r="C3767" s="56">
        <v>2101010050</v>
      </c>
      <c r="D3767" s="56" t="s">
        <v>43</v>
      </c>
      <c r="E3767" s="56">
        <v>2101020050</v>
      </c>
      <c r="F3767" s="56">
        <v>5401010050</v>
      </c>
      <c r="G3767" s="56" t="s">
        <v>11431</v>
      </c>
      <c r="H3767" s="56">
        <v>400210</v>
      </c>
      <c r="I3767" s="56" t="s">
        <v>11433</v>
      </c>
      <c r="J3767" s="56" t="s">
        <v>2059</v>
      </c>
      <c r="K3767" s="56" t="s">
        <v>7164</v>
      </c>
      <c r="L3767" s="56" t="s">
        <v>7138</v>
      </c>
      <c r="M3767" s="73">
        <v>36470</v>
      </c>
      <c r="N3767" s="56"/>
      <c r="O3767" s="56"/>
      <c r="P3767" s="56" t="s">
        <v>7177</v>
      </c>
      <c r="Q3767" s="56"/>
      <c r="R3767" s="56" t="s">
        <v>70</v>
      </c>
      <c r="S3767" s="56" t="s">
        <v>11659</v>
      </c>
      <c r="T3767" s="56" t="s">
        <v>7140</v>
      </c>
      <c r="U3767" s="57">
        <v>23475</v>
      </c>
      <c r="V3767" s="57">
        <v>-20801.64</v>
      </c>
      <c r="W3767" s="57">
        <v>2673.36</v>
      </c>
      <c r="X3767" s="57">
        <v>0</v>
      </c>
      <c r="Y3767" s="73">
        <v>36470</v>
      </c>
      <c r="Z3767" s="57">
        <v>-381.47</v>
      </c>
      <c r="AA3767" s="57">
        <v>0</v>
      </c>
      <c r="AB3767" s="57">
        <v>2291.89</v>
      </c>
      <c r="AC3767" s="57">
        <v>0</v>
      </c>
      <c r="AD3767" s="56" t="s">
        <v>9255</v>
      </c>
      <c r="AE3767" s="57">
        <v>0</v>
      </c>
      <c r="AF3767" s="57">
        <v>0</v>
      </c>
      <c r="AG3767" s="57">
        <v>0</v>
      </c>
      <c r="AI3767"/>
      <c r="AJ3767"/>
    </row>
    <row r="3768" spans="1:36">
      <c r="A3768" s="56" t="s">
        <v>50</v>
      </c>
      <c r="B3768" s="56" t="s">
        <v>11427</v>
      </c>
      <c r="C3768" s="56">
        <v>2101010050</v>
      </c>
      <c r="D3768" s="56" t="s">
        <v>43</v>
      </c>
      <c r="E3768" s="56">
        <v>2101020050</v>
      </c>
      <c r="F3768" s="56">
        <v>5401010050</v>
      </c>
      <c r="G3768" s="56" t="s">
        <v>11431</v>
      </c>
      <c r="H3768" s="56">
        <v>400210</v>
      </c>
      <c r="I3768" s="56" t="s">
        <v>11433</v>
      </c>
      <c r="J3768" s="56" t="s">
        <v>2067</v>
      </c>
      <c r="K3768" s="56" t="s">
        <v>2068</v>
      </c>
      <c r="L3768" s="56" t="s">
        <v>7138</v>
      </c>
      <c r="M3768" s="73">
        <v>37020</v>
      </c>
      <c r="N3768" s="56"/>
      <c r="O3768" s="56"/>
      <c r="P3768" s="56" t="s">
        <v>7177</v>
      </c>
      <c r="Q3768" s="56"/>
      <c r="R3768" s="56" t="s">
        <v>70</v>
      </c>
      <c r="S3768" s="56" t="s">
        <v>11659</v>
      </c>
      <c r="T3768" s="56" t="s">
        <v>7140</v>
      </c>
      <c r="U3768" s="57">
        <v>48910</v>
      </c>
      <c r="V3768" s="57">
        <v>-40217.949999999997</v>
      </c>
      <c r="W3768" s="57">
        <v>8692.0499999999993</v>
      </c>
      <c r="X3768" s="57">
        <v>0</v>
      </c>
      <c r="Y3768" s="73">
        <v>37020</v>
      </c>
      <c r="Z3768" s="57">
        <v>-1119.8900000000001</v>
      </c>
      <c r="AA3768" s="57">
        <v>0</v>
      </c>
      <c r="AB3768" s="57">
        <v>7572.16</v>
      </c>
      <c r="AC3768" s="57">
        <v>0</v>
      </c>
      <c r="AD3768" s="56" t="s">
        <v>9255</v>
      </c>
      <c r="AE3768" s="57">
        <v>0</v>
      </c>
      <c r="AF3768" s="57">
        <v>0</v>
      </c>
      <c r="AG3768" s="57">
        <v>0</v>
      </c>
      <c r="AI3768"/>
      <c r="AJ3768"/>
    </row>
    <row r="3769" spans="1:36">
      <c r="A3769" s="56" t="s">
        <v>50</v>
      </c>
      <c r="B3769" s="56" t="s">
        <v>11427</v>
      </c>
      <c r="C3769" s="56">
        <v>2101010050</v>
      </c>
      <c r="D3769" s="56" t="s">
        <v>43</v>
      </c>
      <c r="E3769" s="56">
        <v>2101020050</v>
      </c>
      <c r="F3769" s="56">
        <v>5401010050</v>
      </c>
      <c r="G3769" s="56" t="s">
        <v>11431</v>
      </c>
      <c r="H3769" s="56">
        <v>400210</v>
      </c>
      <c r="I3769" s="56" t="s">
        <v>11433</v>
      </c>
      <c r="J3769" s="56" t="s">
        <v>2105</v>
      </c>
      <c r="K3769" s="56" t="s">
        <v>2106</v>
      </c>
      <c r="L3769" s="56" t="s">
        <v>7138</v>
      </c>
      <c r="M3769" s="73">
        <v>37128</v>
      </c>
      <c r="N3769" s="56"/>
      <c r="O3769" s="56"/>
      <c r="P3769" s="56" t="s">
        <v>7177</v>
      </c>
      <c r="Q3769" s="56"/>
      <c r="R3769" s="56" t="s">
        <v>70</v>
      </c>
      <c r="S3769" s="56" t="s">
        <v>11659</v>
      </c>
      <c r="T3769" s="56" t="s">
        <v>7140</v>
      </c>
      <c r="U3769" s="57">
        <v>391778</v>
      </c>
      <c r="V3769" s="57">
        <v>-320890.02</v>
      </c>
      <c r="W3769" s="57">
        <v>70887.98</v>
      </c>
      <c r="X3769" s="57">
        <v>0</v>
      </c>
      <c r="Y3769" s="73">
        <v>37128</v>
      </c>
      <c r="Z3769" s="57">
        <v>-8692.99</v>
      </c>
      <c r="AA3769" s="57">
        <v>0</v>
      </c>
      <c r="AB3769" s="57">
        <v>62194.99</v>
      </c>
      <c r="AC3769" s="57">
        <v>0</v>
      </c>
      <c r="AD3769" s="56" t="s">
        <v>9255</v>
      </c>
      <c r="AE3769" s="57">
        <v>0</v>
      </c>
      <c r="AF3769" s="57">
        <v>0</v>
      </c>
      <c r="AG3769" s="57">
        <v>0</v>
      </c>
      <c r="AI3769"/>
      <c r="AJ3769"/>
    </row>
    <row r="3770" spans="1:36">
      <c r="A3770" s="56" t="s">
        <v>50</v>
      </c>
      <c r="B3770" s="56" t="s">
        <v>11427</v>
      </c>
      <c r="C3770" s="56">
        <v>2101010050</v>
      </c>
      <c r="D3770" s="56" t="s">
        <v>43</v>
      </c>
      <c r="E3770" s="56">
        <v>2101020050</v>
      </c>
      <c r="F3770" s="56">
        <v>5401010050</v>
      </c>
      <c r="G3770" s="56" t="s">
        <v>11431</v>
      </c>
      <c r="H3770" s="56">
        <v>400210</v>
      </c>
      <c r="I3770" s="56" t="s">
        <v>11433</v>
      </c>
      <c r="J3770" s="56" t="s">
        <v>2119</v>
      </c>
      <c r="K3770" s="56" t="s">
        <v>2120</v>
      </c>
      <c r="L3770" s="56" t="s">
        <v>7138</v>
      </c>
      <c r="M3770" s="73">
        <v>37391</v>
      </c>
      <c r="N3770" s="56"/>
      <c r="O3770" s="56"/>
      <c r="P3770" s="56" t="s">
        <v>7177</v>
      </c>
      <c r="Q3770" s="56"/>
      <c r="R3770" s="56" t="s">
        <v>70</v>
      </c>
      <c r="S3770" s="56" t="s">
        <v>11659</v>
      </c>
      <c r="T3770" s="56" t="s">
        <v>7140</v>
      </c>
      <c r="U3770" s="57">
        <v>22210</v>
      </c>
      <c r="V3770" s="57">
        <v>-18893.07</v>
      </c>
      <c r="W3770" s="57">
        <v>3316.93</v>
      </c>
      <c r="X3770" s="57">
        <v>0</v>
      </c>
      <c r="Y3770" s="73">
        <v>37391</v>
      </c>
      <c r="Z3770" s="57">
        <v>-329.88</v>
      </c>
      <c r="AA3770" s="57">
        <v>0</v>
      </c>
      <c r="AB3770" s="57">
        <v>2987.05</v>
      </c>
      <c r="AC3770" s="57">
        <v>0</v>
      </c>
      <c r="AD3770" s="56" t="s">
        <v>9255</v>
      </c>
      <c r="AE3770" s="57">
        <v>0</v>
      </c>
      <c r="AF3770" s="57">
        <v>0</v>
      </c>
      <c r="AG3770" s="57">
        <v>0</v>
      </c>
      <c r="AI3770"/>
      <c r="AJ3770"/>
    </row>
    <row r="3771" spans="1:36">
      <c r="A3771" s="56" t="s">
        <v>50</v>
      </c>
      <c r="B3771" s="56" t="s">
        <v>11427</v>
      </c>
      <c r="C3771" s="56">
        <v>2101010050</v>
      </c>
      <c r="D3771" s="56" t="s">
        <v>43</v>
      </c>
      <c r="E3771" s="56">
        <v>2101020050</v>
      </c>
      <c r="F3771" s="56">
        <v>5401010050</v>
      </c>
      <c r="G3771" s="56" t="s">
        <v>11431</v>
      </c>
      <c r="H3771" s="56">
        <v>400210</v>
      </c>
      <c r="I3771" s="56" t="s">
        <v>11433</v>
      </c>
      <c r="J3771" s="56" t="s">
        <v>2143</v>
      </c>
      <c r="K3771" s="56" t="s">
        <v>2144</v>
      </c>
      <c r="L3771" s="56" t="s">
        <v>7138</v>
      </c>
      <c r="M3771" s="73">
        <v>38878</v>
      </c>
      <c r="N3771" s="56"/>
      <c r="O3771" s="56"/>
      <c r="P3771" s="56" t="s">
        <v>7177</v>
      </c>
      <c r="Q3771" s="56"/>
      <c r="R3771" s="56" t="s">
        <v>70</v>
      </c>
      <c r="S3771" s="56" t="s">
        <v>11659</v>
      </c>
      <c r="T3771" s="56" t="s">
        <v>7140</v>
      </c>
      <c r="U3771" s="57">
        <v>607400</v>
      </c>
      <c r="V3771" s="57">
        <v>-411568.4</v>
      </c>
      <c r="W3771" s="57">
        <v>195831.6</v>
      </c>
      <c r="X3771" s="57">
        <v>0</v>
      </c>
      <c r="Y3771" s="73">
        <v>38878</v>
      </c>
      <c r="Z3771" s="57">
        <v>-14855.96</v>
      </c>
      <c r="AA3771" s="57">
        <v>0</v>
      </c>
      <c r="AB3771" s="57">
        <v>180975.64</v>
      </c>
      <c r="AC3771" s="57">
        <v>0</v>
      </c>
      <c r="AD3771" s="56" t="s">
        <v>9255</v>
      </c>
      <c r="AE3771" s="57">
        <v>0</v>
      </c>
      <c r="AF3771" s="57">
        <v>0</v>
      </c>
      <c r="AG3771" s="57">
        <v>0</v>
      </c>
      <c r="AI3771"/>
      <c r="AJ3771"/>
    </row>
    <row r="3772" spans="1:36">
      <c r="A3772" s="56" t="s">
        <v>50</v>
      </c>
      <c r="B3772" s="56" t="s">
        <v>11427</v>
      </c>
      <c r="C3772" s="56">
        <v>2101010050</v>
      </c>
      <c r="D3772" s="56" t="s">
        <v>43</v>
      </c>
      <c r="E3772" s="56">
        <v>2101020050</v>
      </c>
      <c r="F3772" s="56">
        <v>5401010050</v>
      </c>
      <c r="G3772" s="56" t="s">
        <v>11431</v>
      </c>
      <c r="H3772" s="56">
        <v>400210</v>
      </c>
      <c r="I3772" s="56" t="s">
        <v>11432</v>
      </c>
      <c r="J3772" s="56" t="s">
        <v>2691</v>
      </c>
      <c r="K3772" s="56" t="s">
        <v>2692</v>
      </c>
      <c r="L3772" s="56" t="s">
        <v>7138</v>
      </c>
      <c r="M3772" s="73">
        <v>39173</v>
      </c>
      <c r="N3772" s="56"/>
      <c r="O3772" s="56"/>
      <c r="P3772" s="56" t="s">
        <v>7139</v>
      </c>
      <c r="Q3772" s="56"/>
      <c r="R3772" s="56" t="s">
        <v>70</v>
      </c>
      <c r="S3772" s="56" t="s">
        <v>11659</v>
      </c>
      <c r="T3772" s="56" t="s">
        <v>7140</v>
      </c>
      <c r="U3772" s="57">
        <v>473194</v>
      </c>
      <c r="V3772" s="57">
        <v>-289239.84000000003</v>
      </c>
      <c r="W3772" s="57">
        <v>183954.16</v>
      </c>
      <c r="X3772" s="57">
        <v>0</v>
      </c>
      <c r="Y3772" s="73">
        <v>39173</v>
      </c>
      <c r="Z3772" s="57">
        <v>-10477.17</v>
      </c>
      <c r="AA3772" s="57">
        <v>0</v>
      </c>
      <c r="AB3772" s="57">
        <v>173476.99</v>
      </c>
      <c r="AC3772" s="57">
        <v>0</v>
      </c>
      <c r="AD3772" s="56" t="s">
        <v>9255</v>
      </c>
      <c r="AE3772" s="57">
        <v>0</v>
      </c>
      <c r="AF3772" s="57">
        <v>0</v>
      </c>
      <c r="AG3772" s="57">
        <v>0</v>
      </c>
      <c r="AI3772"/>
      <c r="AJ3772"/>
    </row>
    <row r="3773" spans="1:36">
      <c r="A3773" s="56" t="s">
        <v>50</v>
      </c>
      <c r="B3773" s="56" t="s">
        <v>11427</v>
      </c>
      <c r="C3773" s="56">
        <v>2101010050</v>
      </c>
      <c r="D3773" s="56" t="s">
        <v>43</v>
      </c>
      <c r="E3773" s="56">
        <v>2101020050</v>
      </c>
      <c r="F3773" s="56">
        <v>5401010050</v>
      </c>
      <c r="G3773" s="56" t="s">
        <v>11431</v>
      </c>
      <c r="H3773" s="56">
        <v>400210</v>
      </c>
      <c r="I3773" s="56" t="s">
        <v>11468</v>
      </c>
      <c r="J3773" s="56" t="s">
        <v>2205</v>
      </c>
      <c r="K3773" s="56" t="s">
        <v>2206</v>
      </c>
      <c r="L3773" s="56" t="s">
        <v>7138</v>
      </c>
      <c r="M3773" s="73">
        <v>41195</v>
      </c>
      <c r="N3773" s="56"/>
      <c r="O3773" s="56"/>
      <c r="P3773" s="56" t="s">
        <v>7139</v>
      </c>
      <c r="Q3773" s="56"/>
      <c r="R3773" s="56" t="s">
        <v>70</v>
      </c>
      <c r="S3773" s="56" t="s">
        <v>11659</v>
      </c>
      <c r="T3773" s="56" t="s">
        <v>7140</v>
      </c>
      <c r="U3773" s="57">
        <v>524953</v>
      </c>
      <c r="V3773" s="57">
        <v>-229779.84</v>
      </c>
      <c r="W3773" s="57">
        <v>295173.15999999997</v>
      </c>
      <c r="X3773" s="57">
        <v>0</v>
      </c>
      <c r="Y3773" s="73">
        <v>41195</v>
      </c>
      <c r="Z3773" s="57">
        <v>-17577.52</v>
      </c>
      <c r="AA3773" s="57">
        <v>0</v>
      </c>
      <c r="AB3773" s="57">
        <v>277595.64</v>
      </c>
      <c r="AC3773" s="57">
        <v>0</v>
      </c>
      <c r="AD3773" s="56" t="s">
        <v>9255</v>
      </c>
      <c r="AE3773" s="57">
        <v>0</v>
      </c>
      <c r="AF3773" s="57">
        <v>0</v>
      </c>
      <c r="AG3773" s="57">
        <v>0</v>
      </c>
      <c r="AI3773"/>
      <c r="AJ3773"/>
    </row>
    <row r="3774" spans="1:36">
      <c r="A3774" s="56" t="s">
        <v>50</v>
      </c>
      <c r="B3774" s="56" t="s">
        <v>11427</v>
      </c>
      <c r="C3774" s="56">
        <v>2101010050</v>
      </c>
      <c r="D3774" s="56" t="s">
        <v>43</v>
      </c>
      <c r="E3774" s="56">
        <v>2101020050</v>
      </c>
      <c r="F3774" s="56">
        <v>5401010050</v>
      </c>
      <c r="G3774" s="56" t="s">
        <v>11431</v>
      </c>
      <c r="H3774" s="56">
        <v>400210</v>
      </c>
      <c r="I3774" s="56" t="s">
        <v>11432</v>
      </c>
      <c r="J3774" s="56" t="s">
        <v>2693</v>
      </c>
      <c r="K3774" s="56" t="s">
        <v>2694</v>
      </c>
      <c r="L3774" s="56" t="s">
        <v>7138</v>
      </c>
      <c r="M3774" s="73">
        <v>40354</v>
      </c>
      <c r="N3774" s="56"/>
      <c r="O3774" s="56"/>
      <c r="P3774" s="56" t="s">
        <v>7139</v>
      </c>
      <c r="Q3774" s="56"/>
      <c r="R3774" s="56" t="s">
        <v>70</v>
      </c>
      <c r="S3774" s="56" t="s">
        <v>11659</v>
      </c>
      <c r="T3774" s="56" t="s">
        <v>7140</v>
      </c>
      <c r="U3774" s="57">
        <v>551304</v>
      </c>
      <c r="V3774" s="57">
        <v>-282008.83</v>
      </c>
      <c r="W3774" s="57">
        <v>269295.17</v>
      </c>
      <c r="X3774" s="57">
        <v>0</v>
      </c>
      <c r="Y3774" s="73">
        <v>40354</v>
      </c>
      <c r="Z3774" s="57">
        <v>-15799.96</v>
      </c>
      <c r="AA3774" s="57">
        <v>0</v>
      </c>
      <c r="AB3774" s="57">
        <v>253495.21</v>
      </c>
      <c r="AC3774" s="57">
        <v>0</v>
      </c>
      <c r="AD3774" s="56" t="s">
        <v>9255</v>
      </c>
      <c r="AE3774" s="57">
        <v>0</v>
      </c>
      <c r="AF3774" s="57">
        <v>0</v>
      </c>
      <c r="AG3774" s="57">
        <v>0</v>
      </c>
      <c r="AI3774"/>
      <c r="AJ3774"/>
    </row>
    <row r="3775" spans="1:36">
      <c r="A3775" s="56" t="s">
        <v>50</v>
      </c>
      <c r="B3775" s="56" t="s">
        <v>11427</v>
      </c>
      <c r="C3775" s="56">
        <v>2101010050</v>
      </c>
      <c r="D3775" s="56" t="s">
        <v>43</v>
      </c>
      <c r="E3775" s="56">
        <v>2101020050</v>
      </c>
      <c r="F3775" s="56">
        <v>5401010050</v>
      </c>
      <c r="G3775" s="56" t="s">
        <v>11431</v>
      </c>
      <c r="H3775" s="56">
        <v>400210</v>
      </c>
      <c r="I3775" s="56" t="s">
        <v>11432</v>
      </c>
      <c r="J3775" s="56" t="s">
        <v>2695</v>
      </c>
      <c r="K3775" s="56" t="s">
        <v>2696</v>
      </c>
      <c r="L3775" s="56" t="s">
        <v>7138</v>
      </c>
      <c r="M3775" s="73">
        <v>40991</v>
      </c>
      <c r="N3775" s="56"/>
      <c r="O3775" s="56"/>
      <c r="P3775" s="56" t="s">
        <v>7139</v>
      </c>
      <c r="Q3775" s="56"/>
      <c r="R3775" s="56" t="s">
        <v>70</v>
      </c>
      <c r="S3775" s="56" t="s">
        <v>11659</v>
      </c>
      <c r="T3775" s="56" t="s">
        <v>7140</v>
      </c>
      <c r="U3775" s="57">
        <v>583035</v>
      </c>
      <c r="V3775" s="57">
        <v>-269868.44</v>
      </c>
      <c r="W3775" s="57">
        <v>313166.56</v>
      </c>
      <c r="X3775" s="57">
        <v>0</v>
      </c>
      <c r="Y3775" s="73">
        <v>40991</v>
      </c>
      <c r="Z3775" s="57">
        <v>-18563.79</v>
      </c>
      <c r="AA3775" s="57">
        <v>0</v>
      </c>
      <c r="AB3775" s="57">
        <v>294602.77</v>
      </c>
      <c r="AC3775" s="57">
        <v>0</v>
      </c>
      <c r="AD3775" s="56" t="s">
        <v>9255</v>
      </c>
      <c r="AE3775" s="57">
        <v>0</v>
      </c>
      <c r="AF3775" s="57">
        <v>0</v>
      </c>
      <c r="AG3775" s="57">
        <v>0</v>
      </c>
      <c r="AI3775"/>
      <c r="AJ3775"/>
    </row>
    <row r="3776" spans="1:36">
      <c r="A3776" s="56" t="s">
        <v>50</v>
      </c>
      <c r="B3776" s="56" t="s">
        <v>11427</v>
      </c>
      <c r="C3776" s="56">
        <v>2101010050</v>
      </c>
      <c r="D3776" s="56" t="s">
        <v>43</v>
      </c>
      <c r="E3776" s="56">
        <v>2101020050</v>
      </c>
      <c r="F3776" s="56">
        <v>5401010050</v>
      </c>
      <c r="G3776" s="56" t="s">
        <v>11431</v>
      </c>
      <c r="H3776" s="56">
        <v>400210</v>
      </c>
      <c r="I3776" s="56" t="s">
        <v>11471</v>
      </c>
      <c r="J3776" s="56" t="s">
        <v>2306</v>
      </c>
      <c r="K3776" s="56" t="s">
        <v>2307</v>
      </c>
      <c r="L3776" s="56" t="s">
        <v>7138</v>
      </c>
      <c r="M3776" s="73">
        <v>39539</v>
      </c>
      <c r="N3776" s="56"/>
      <c r="O3776" s="56"/>
      <c r="P3776" s="56" t="s">
        <v>7139</v>
      </c>
      <c r="Q3776" s="56"/>
      <c r="R3776" s="56" t="s">
        <v>70</v>
      </c>
      <c r="S3776" s="56" t="s">
        <v>11659</v>
      </c>
      <c r="T3776" s="56" t="s">
        <v>7140</v>
      </c>
      <c r="U3776" s="57">
        <v>583135</v>
      </c>
      <c r="V3776" s="57">
        <v>-338977.82</v>
      </c>
      <c r="W3776" s="57">
        <v>244157.18</v>
      </c>
      <c r="X3776" s="57">
        <v>0</v>
      </c>
      <c r="Y3776" s="73">
        <v>39539</v>
      </c>
      <c r="Z3776" s="57">
        <v>-14052.87</v>
      </c>
      <c r="AA3776" s="57">
        <v>0</v>
      </c>
      <c r="AB3776" s="57">
        <v>230104.31</v>
      </c>
      <c r="AC3776" s="57">
        <v>0</v>
      </c>
      <c r="AD3776" s="56" t="s">
        <v>9255</v>
      </c>
      <c r="AE3776" s="57">
        <v>0</v>
      </c>
      <c r="AF3776" s="57">
        <v>0</v>
      </c>
      <c r="AG3776" s="57">
        <v>0</v>
      </c>
      <c r="AI3776"/>
      <c r="AJ3776"/>
    </row>
    <row r="3777" spans="1:36">
      <c r="A3777" s="56" t="s">
        <v>50</v>
      </c>
      <c r="B3777" s="56" t="s">
        <v>11427</v>
      </c>
      <c r="C3777" s="56">
        <v>2101010050</v>
      </c>
      <c r="D3777" s="56" t="s">
        <v>43</v>
      </c>
      <c r="E3777" s="56">
        <v>2101020050</v>
      </c>
      <c r="F3777" s="56">
        <v>5401010050</v>
      </c>
      <c r="G3777" s="56" t="s">
        <v>11431</v>
      </c>
      <c r="H3777" s="56">
        <v>400210</v>
      </c>
      <c r="I3777" s="56" t="s">
        <v>11432</v>
      </c>
      <c r="J3777" s="56" t="s">
        <v>2697</v>
      </c>
      <c r="K3777" s="56" t="s">
        <v>2698</v>
      </c>
      <c r="L3777" s="56" t="s">
        <v>7138</v>
      </c>
      <c r="M3777" s="73">
        <v>40192</v>
      </c>
      <c r="N3777" s="56"/>
      <c r="O3777" s="56"/>
      <c r="P3777" s="56" t="s">
        <v>1201</v>
      </c>
      <c r="Q3777" s="56"/>
      <c r="R3777" s="56" t="s">
        <v>70</v>
      </c>
      <c r="S3777" s="56" t="s">
        <v>11659</v>
      </c>
      <c r="T3777" s="56" t="s">
        <v>7140</v>
      </c>
      <c r="U3777" s="57">
        <v>711774</v>
      </c>
      <c r="V3777" s="57">
        <v>-489513.84</v>
      </c>
      <c r="W3777" s="57">
        <v>222260.16</v>
      </c>
      <c r="X3777" s="57">
        <v>0</v>
      </c>
      <c r="Y3777" s="73">
        <v>40192</v>
      </c>
      <c r="Z3777" s="57">
        <v>-45081.9</v>
      </c>
      <c r="AA3777" s="57">
        <v>0</v>
      </c>
      <c r="AB3777" s="57">
        <v>177178.26</v>
      </c>
      <c r="AC3777" s="57">
        <v>0</v>
      </c>
      <c r="AD3777" s="56" t="s">
        <v>9255</v>
      </c>
      <c r="AE3777" s="57">
        <v>0</v>
      </c>
      <c r="AF3777" s="57">
        <v>0</v>
      </c>
      <c r="AG3777" s="57">
        <v>0</v>
      </c>
      <c r="AI3777"/>
      <c r="AJ3777"/>
    </row>
    <row r="3778" spans="1:36">
      <c r="A3778" s="56" t="s">
        <v>50</v>
      </c>
      <c r="B3778" s="56" t="s">
        <v>11427</v>
      </c>
      <c r="C3778" s="56">
        <v>2101010050</v>
      </c>
      <c r="D3778" s="56" t="s">
        <v>43</v>
      </c>
      <c r="E3778" s="56">
        <v>2101020050</v>
      </c>
      <c r="F3778" s="56">
        <v>5401010050</v>
      </c>
      <c r="G3778" s="56" t="s">
        <v>11431</v>
      </c>
      <c r="H3778" s="56">
        <v>400210</v>
      </c>
      <c r="I3778" s="56" t="s">
        <v>11434</v>
      </c>
      <c r="J3778" s="56" t="s">
        <v>2519</v>
      </c>
      <c r="K3778" s="56" t="s">
        <v>2520</v>
      </c>
      <c r="L3778" s="56" t="s">
        <v>7138</v>
      </c>
      <c r="M3778" s="73">
        <v>41327</v>
      </c>
      <c r="N3778" s="56"/>
      <c r="O3778" s="56"/>
      <c r="P3778" s="56" t="s">
        <v>7139</v>
      </c>
      <c r="Q3778" s="56"/>
      <c r="R3778" s="56" t="s">
        <v>70</v>
      </c>
      <c r="S3778" s="56" t="s">
        <v>11659</v>
      </c>
      <c r="T3778" s="56" t="s">
        <v>7140</v>
      </c>
      <c r="U3778" s="57">
        <v>1837686</v>
      </c>
      <c r="V3778" s="57">
        <v>-802521.84</v>
      </c>
      <c r="W3778" s="57">
        <v>1035164.16</v>
      </c>
      <c r="X3778" s="57">
        <v>0</v>
      </c>
      <c r="Y3778" s="73">
        <v>41327</v>
      </c>
      <c r="Z3778" s="57">
        <v>-61654.69</v>
      </c>
      <c r="AA3778" s="57">
        <v>0</v>
      </c>
      <c r="AB3778" s="57">
        <v>973509.47</v>
      </c>
      <c r="AC3778" s="57">
        <v>0</v>
      </c>
      <c r="AD3778" s="56" t="s">
        <v>9255</v>
      </c>
      <c r="AE3778" s="57">
        <v>0</v>
      </c>
      <c r="AF3778" s="57">
        <v>0</v>
      </c>
      <c r="AG3778" s="57">
        <v>0</v>
      </c>
      <c r="AI3778"/>
      <c r="AJ3778"/>
    </row>
    <row r="3779" spans="1:36">
      <c r="A3779" s="56" t="s">
        <v>50</v>
      </c>
      <c r="B3779" s="56" t="s">
        <v>11427</v>
      </c>
      <c r="C3779" s="56">
        <v>2101010050</v>
      </c>
      <c r="D3779" s="56" t="s">
        <v>43</v>
      </c>
      <c r="E3779" s="56">
        <v>2101020050</v>
      </c>
      <c r="F3779" s="56">
        <v>5401010050</v>
      </c>
      <c r="G3779" s="56" t="s">
        <v>11431</v>
      </c>
      <c r="H3779" s="56">
        <v>400210</v>
      </c>
      <c r="I3779" s="56" t="s">
        <v>11432</v>
      </c>
      <c r="J3779" s="56" t="s">
        <v>2711</v>
      </c>
      <c r="K3779" s="56" t="s">
        <v>2712</v>
      </c>
      <c r="L3779" s="56" t="s">
        <v>7138</v>
      </c>
      <c r="M3779" s="73">
        <v>39539</v>
      </c>
      <c r="N3779" s="56"/>
      <c r="O3779" s="56"/>
      <c r="P3779" s="56" t="s">
        <v>7139</v>
      </c>
      <c r="Q3779" s="56"/>
      <c r="R3779" s="56" t="s">
        <v>70</v>
      </c>
      <c r="S3779" s="56" t="s">
        <v>11659</v>
      </c>
      <c r="T3779" s="56" t="s">
        <v>7140</v>
      </c>
      <c r="U3779" s="57">
        <v>1887436</v>
      </c>
      <c r="V3779" s="57">
        <v>-1097170.5</v>
      </c>
      <c r="W3779" s="57">
        <v>790265.5</v>
      </c>
      <c r="X3779" s="57">
        <v>0</v>
      </c>
      <c r="Y3779" s="73">
        <v>39539</v>
      </c>
      <c r="Z3779" s="57">
        <v>-45485.03</v>
      </c>
      <c r="AA3779" s="57">
        <v>0</v>
      </c>
      <c r="AB3779" s="57">
        <v>744780.47</v>
      </c>
      <c r="AC3779" s="57">
        <v>0</v>
      </c>
      <c r="AD3779" s="56" t="s">
        <v>9255</v>
      </c>
      <c r="AE3779" s="57">
        <v>0</v>
      </c>
      <c r="AF3779" s="57">
        <v>0</v>
      </c>
      <c r="AG3779" s="57">
        <v>0</v>
      </c>
      <c r="AI3779"/>
      <c r="AJ3779"/>
    </row>
    <row r="3780" spans="1:36">
      <c r="A3780" s="56" t="s">
        <v>50</v>
      </c>
      <c r="B3780" s="56" t="s">
        <v>11427</v>
      </c>
      <c r="C3780" s="56">
        <v>2101010050</v>
      </c>
      <c r="D3780" s="56" t="s">
        <v>43</v>
      </c>
      <c r="E3780" s="56">
        <v>2101020050</v>
      </c>
      <c r="F3780" s="56">
        <v>5401010050</v>
      </c>
      <c r="G3780" s="56" t="s">
        <v>11431</v>
      </c>
      <c r="H3780" s="56">
        <v>400210</v>
      </c>
      <c r="I3780" s="56" t="s">
        <v>11432</v>
      </c>
      <c r="J3780" s="56" t="s">
        <v>2713</v>
      </c>
      <c r="K3780" s="56" t="s">
        <v>2714</v>
      </c>
      <c r="L3780" s="56" t="s">
        <v>7138</v>
      </c>
      <c r="M3780" s="73">
        <v>41150</v>
      </c>
      <c r="N3780" s="56"/>
      <c r="O3780" s="56"/>
      <c r="P3780" s="56" t="s">
        <v>1201</v>
      </c>
      <c r="Q3780" s="56"/>
      <c r="R3780" s="56" t="s">
        <v>70</v>
      </c>
      <c r="S3780" s="56" t="s">
        <v>11659</v>
      </c>
      <c r="T3780" s="56" t="s">
        <v>7140</v>
      </c>
      <c r="U3780" s="57">
        <v>476926.5</v>
      </c>
      <c r="V3780" s="57">
        <v>-261731.28</v>
      </c>
      <c r="W3780" s="57">
        <v>215195.22</v>
      </c>
      <c r="X3780" s="57">
        <v>0</v>
      </c>
      <c r="Y3780" s="73">
        <v>41150</v>
      </c>
      <c r="Z3780" s="57">
        <v>-27312.19</v>
      </c>
      <c r="AA3780" s="57">
        <v>0</v>
      </c>
      <c r="AB3780" s="57">
        <v>187883.03</v>
      </c>
      <c r="AC3780" s="57">
        <v>0</v>
      </c>
      <c r="AD3780" s="56" t="s">
        <v>9255</v>
      </c>
      <c r="AE3780" s="57">
        <v>0</v>
      </c>
      <c r="AF3780" s="57">
        <v>0</v>
      </c>
      <c r="AG3780" s="57">
        <v>0</v>
      </c>
      <c r="AI3780"/>
      <c r="AJ3780"/>
    </row>
    <row r="3781" spans="1:36">
      <c r="A3781" s="56" t="s">
        <v>49</v>
      </c>
      <c r="B3781" s="56" t="s">
        <v>11427</v>
      </c>
      <c r="C3781" s="56">
        <v>2101010050</v>
      </c>
      <c r="D3781" s="56" t="s">
        <v>43</v>
      </c>
      <c r="E3781" s="56">
        <v>2101020050</v>
      </c>
      <c r="F3781" s="56">
        <v>5401010050</v>
      </c>
      <c r="G3781" s="56" t="s">
        <v>11431</v>
      </c>
      <c r="H3781" s="56">
        <v>400203</v>
      </c>
      <c r="I3781" s="56" t="s">
        <v>11537</v>
      </c>
      <c r="J3781" s="56" t="s">
        <v>1573</v>
      </c>
      <c r="K3781" s="56" t="s">
        <v>1272</v>
      </c>
      <c r="L3781" s="56" t="s">
        <v>7138</v>
      </c>
      <c r="M3781" s="73">
        <v>39995</v>
      </c>
      <c r="N3781" s="56"/>
      <c r="O3781" s="56"/>
      <c r="P3781" s="56" t="s">
        <v>1304</v>
      </c>
      <c r="Q3781" s="56"/>
      <c r="R3781" s="56" t="s">
        <v>70</v>
      </c>
      <c r="S3781" s="56" t="s">
        <v>11659</v>
      </c>
      <c r="T3781" s="56" t="s">
        <v>7140</v>
      </c>
      <c r="U3781" s="57">
        <v>14831988</v>
      </c>
      <c r="V3781" s="57">
        <v>-9199986.3699999992</v>
      </c>
      <c r="W3781" s="57">
        <v>5632001.6299999999</v>
      </c>
      <c r="X3781" s="57">
        <v>0</v>
      </c>
      <c r="Y3781" s="73">
        <v>39995</v>
      </c>
      <c r="Z3781" s="57">
        <v>-716086.96</v>
      </c>
      <c r="AA3781" s="57">
        <v>0</v>
      </c>
      <c r="AB3781" s="57">
        <v>4915914.67</v>
      </c>
      <c r="AC3781" s="57">
        <v>0</v>
      </c>
      <c r="AD3781" s="56" t="s">
        <v>9255</v>
      </c>
      <c r="AE3781" s="57">
        <v>0</v>
      </c>
      <c r="AF3781" s="57">
        <v>0</v>
      </c>
      <c r="AG3781" s="57">
        <v>0</v>
      </c>
      <c r="AI3781"/>
      <c r="AJ3781"/>
    </row>
    <row r="3782" spans="1:36">
      <c r="A3782" s="56" t="s">
        <v>49</v>
      </c>
      <c r="B3782" s="56" t="s">
        <v>11427</v>
      </c>
      <c r="C3782" s="56">
        <v>2101010050</v>
      </c>
      <c r="D3782" s="56" t="s">
        <v>43</v>
      </c>
      <c r="E3782" s="56">
        <v>2101020050</v>
      </c>
      <c r="F3782" s="56">
        <v>5401010050</v>
      </c>
      <c r="G3782" s="56" t="s">
        <v>11431</v>
      </c>
      <c r="H3782" s="56">
        <v>400203</v>
      </c>
      <c r="I3782" s="56" t="s">
        <v>11537</v>
      </c>
      <c r="J3782" s="56" t="s">
        <v>1586</v>
      </c>
      <c r="K3782" s="56" t="s">
        <v>1286</v>
      </c>
      <c r="L3782" s="56" t="s">
        <v>7138</v>
      </c>
      <c r="M3782" s="73">
        <v>39995</v>
      </c>
      <c r="N3782" s="56"/>
      <c r="O3782" s="56"/>
      <c r="P3782" s="56" t="s">
        <v>1304</v>
      </c>
      <c r="Q3782" s="56"/>
      <c r="R3782" s="56" t="s">
        <v>70</v>
      </c>
      <c r="S3782" s="56" t="s">
        <v>11659</v>
      </c>
      <c r="T3782" s="56" t="s">
        <v>7140</v>
      </c>
      <c r="U3782" s="57">
        <v>14629223</v>
      </c>
      <c r="V3782" s="57">
        <v>-9074215.1500000004</v>
      </c>
      <c r="W3782" s="57">
        <v>5555007.8499999996</v>
      </c>
      <c r="X3782" s="57">
        <v>0</v>
      </c>
      <c r="Y3782" s="73">
        <v>39995</v>
      </c>
      <c r="Z3782" s="57">
        <v>-706297.5</v>
      </c>
      <c r="AA3782" s="57">
        <v>0</v>
      </c>
      <c r="AB3782" s="57">
        <v>4848710.3499999996</v>
      </c>
      <c r="AC3782" s="57">
        <v>0</v>
      </c>
      <c r="AD3782" s="56" t="s">
        <v>9255</v>
      </c>
      <c r="AE3782" s="57">
        <v>0</v>
      </c>
      <c r="AF3782" s="57">
        <v>0</v>
      </c>
      <c r="AG3782" s="57">
        <v>0</v>
      </c>
      <c r="AI3782"/>
      <c r="AJ3782"/>
    </row>
    <row r="3783" spans="1:36">
      <c r="A3783" s="56" t="s">
        <v>49</v>
      </c>
      <c r="B3783" s="56" t="s">
        <v>11427</v>
      </c>
      <c r="C3783" s="56">
        <v>2101010050</v>
      </c>
      <c r="D3783" s="56" t="s">
        <v>43</v>
      </c>
      <c r="E3783" s="56">
        <v>2101020050</v>
      </c>
      <c r="F3783" s="56">
        <v>5401010050</v>
      </c>
      <c r="G3783" s="56" t="s">
        <v>11431</v>
      </c>
      <c r="H3783" s="56">
        <v>400203</v>
      </c>
      <c r="I3783" s="56" t="s">
        <v>11537</v>
      </c>
      <c r="J3783" s="56" t="s">
        <v>1587</v>
      </c>
      <c r="K3783" s="56" t="s">
        <v>1588</v>
      </c>
      <c r="L3783" s="56" t="s">
        <v>7138</v>
      </c>
      <c r="M3783" s="73">
        <v>39995</v>
      </c>
      <c r="N3783" s="56"/>
      <c r="O3783" s="56"/>
      <c r="P3783" s="56" t="s">
        <v>1304</v>
      </c>
      <c r="Q3783" s="56"/>
      <c r="R3783" s="56" t="s">
        <v>70</v>
      </c>
      <c r="S3783" s="56" t="s">
        <v>11659</v>
      </c>
      <c r="T3783" s="56" t="s">
        <v>7140</v>
      </c>
      <c r="U3783" s="57">
        <v>2099258</v>
      </c>
      <c r="V3783" s="57">
        <v>-1302127.98</v>
      </c>
      <c r="W3783" s="57">
        <v>797130.02</v>
      </c>
      <c r="X3783" s="57">
        <v>0</v>
      </c>
      <c r="Y3783" s="73">
        <v>39995</v>
      </c>
      <c r="Z3783" s="57">
        <v>-101351.96</v>
      </c>
      <c r="AA3783" s="57">
        <v>0</v>
      </c>
      <c r="AB3783" s="57">
        <v>695778.06</v>
      </c>
      <c r="AC3783" s="57">
        <v>0</v>
      </c>
      <c r="AD3783" s="56" t="s">
        <v>9255</v>
      </c>
      <c r="AE3783" s="57">
        <v>0</v>
      </c>
      <c r="AF3783" s="57">
        <v>0</v>
      </c>
      <c r="AG3783" s="57">
        <v>0</v>
      </c>
      <c r="AI3783"/>
      <c r="AJ3783"/>
    </row>
    <row r="3784" spans="1:36">
      <c r="A3784" s="56" t="s">
        <v>49</v>
      </c>
      <c r="B3784" s="56" t="s">
        <v>11427</v>
      </c>
      <c r="C3784" s="56">
        <v>2101010050</v>
      </c>
      <c r="D3784" s="56" t="s">
        <v>43</v>
      </c>
      <c r="E3784" s="56">
        <v>2101020050</v>
      </c>
      <c r="F3784" s="56">
        <v>5401010050</v>
      </c>
      <c r="G3784" s="56" t="s">
        <v>11431</v>
      </c>
      <c r="H3784" s="56">
        <v>400203</v>
      </c>
      <c r="I3784" s="56" t="s">
        <v>11553</v>
      </c>
      <c r="J3784" s="56" t="s">
        <v>1485</v>
      </c>
      <c r="K3784" s="56" t="s">
        <v>1486</v>
      </c>
      <c r="L3784" s="56" t="s">
        <v>7138</v>
      </c>
      <c r="M3784" s="73">
        <v>39995</v>
      </c>
      <c r="N3784" s="56"/>
      <c r="O3784" s="56"/>
      <c r="P3784" s="56" t="s">
        <v>1304</v>
      </c>
      <c r="Q3784" s="56"/>
      <c r="R3784" s="56" t="s">
        <v>70</v>
      </c>
      <c r="S3784" s="56" t="s">
        <v>11659</v>
      </c>
      <c r="T3784" s="56" t="s">
        <v>7140</v>
      </c>
      <c r="U3784" s="57">
        <v>664746</v>
      </c>
      <c r="V3784" s="57">
        <v>-412328.49</v>
      </c>
      <c r="W3784" s="57">
        <v>252417.51</v>
      </c>
      <c r="X3784" s="57">
        <v>0</v>
      </c>
      <c r="Y3784" s="73">
        <v>39995</v>
      </c>
      <c r="Z3784" s="57">
        <v>-32093.9</v>
      </c>
      <c r="AA3784" s="57">
        <v>0</v>
      </c>
      <c r="AB3784" s="57">
        <v>220323.61</v>
      </c>
      <c r="AC3784" s="57">
        <v>0</v>
      </c>
      <c r="AD3784" s="56" t="s">
        <v>9255</v>
      </c>
      <c r="AE3784" s="57">
        <v>0</v>
      </c>
      <c r="AF3784" s="57">
        <v>0</v>
      </c>
      <c r="AG3784" s="57">
        <v>0</v>
      </c>
      <c r="AI3784"/>
      <c r="AJ3784"/>
    </row>
    <row r="3785" spans="1:36">
      <c r="A3785" s="56" t="s">
        <v>49</v>
      </c>
      <c r="B3785" s="56" t="s">
        <v>11427</v>
      </c>
      <c r="C3785" s="56">
        <v>2101010050</v>
      </c>
      <c r="D3785" s="56" t="s">
        <v>43</v>
      </c>
      <c r="E3785" s="56">
        <v>2101020050</v>
      </c>
      <c r="F3785" s="56">
        <v>5401010050</v>
      </c>
      <c r="G3785" s="56" t="s">
        <v>11431</v>
      </c>
      <c r="H3785" s="56">
        <v>400204</v>
      </c>
      <c r="I3785" s="56" t="s">
        <v>11539</v>
      </c>
      <c r="J3785" s="56" t="s">
        <v>1694</v>
      </c>
      <c r="K3785" s="56" t="s">
        <v>1272</v>
      </c>
      <c r="L3785" s="56" t="s">
        <v>7138</v>
      </c>
      <c r="M3785" s="73">
        <v>40057</v>
      </c>
      <c r="N3785" s="56"/>
      <c r="O3785" s="56"/>
      <c r="P3785" s="56" t="s">
        <v>1304</v>
      </c>
      <c r="Q3785" s="56"/>
      <c r="R3785" s="56" t="s">
        <v>70</v>
      </c>
      <c r="S3785" s="56" t="s">
        <v>11659</v>
      </c>
      <c r="T3785" s="56" t="s">
        <v>7140</v>
      </c>
      <c r="U3785" s="57">
        <v>14884608</v>
      </c>
      <c r="V3785" s="57">
        <v>-9099166.5399999991</v>
      </c>
      <c r="W3785" s="57">
        <v>5785441.46</v>
      </c>
      <c r="X3785" s="57">
        <v>0</v>
      </c>
      <c r="Y3785" s="73">
        <v>40057</v>
      </c>
      <c r="Z3785" s="57">
        <v>-718636.15</v>
      </c>
      <c r="AA3785" s="57">
        <v>0</v>
      </c>
      <c r="AB3785" s="57">
        <v>5066805.3099999996</v>
      </c>
      <c r="AC3785" s="57">
        <v>0</v>
      </c>
      <c r="AD3785" s="56" t="s">
        <v>9255</v>
      </c>
      <c r="AE3785" s="57">
        <v>0</v>
      </c>
      <c r="AF3785" s="57">
        <v>0</v>
      </c>
      <c r="AG3785" s="57">
        <v>0</v>
      </c>
      <c r="AI3785"/>
      <c r="AJ3785"/>
    </row>
    <row r="3786" spans="1:36">
      <c r="A3786" s="56" t="s">
        <v>49</v>
      </c>
      <c r="B3786" s="56" t="s">
        <v>11427</v>
      </c>
      <c r="C3786" s="56">
        <v>2101010050</v>
      </c>
      <c r="D3786" s="56" t="s">
        <v>43</v>
      </c>
      <c r="E3786" s="56">
        <v>2101020050</v>
      </c>
      <c r="F3786" s="56">
        <v>5401010050</v>
      </c>
      <c r="G3786" s="56" t="s">
        <v>11431</v>
      </c>
      <c r="H3786" s="56">
        <v>400204</v>
      </c>
      <c r="I3786" s="56" t="s">
        <v>11539</v>
      </c>
      <c r="J3786" s="56" t="s">
        <v>1695</v>
      </c>
      <c r="K3786" s="56" t="s">
        <v>1696</v>
      </c>
      <c r="L3786" s="56" t="s">
        <v>7138</v>
      </c>
      <c r="M3786" s="73">
        <v>40057</v>
      </c>
      <c r="N3786" s="56"/>
      <c r="O3786" s="56"/>
      <c r="P3786" s="56" t="s">
        <v>1304</v>
      </c>
      <c r="Q3786" s="56"/>
      <c r="R3786" s="56" t="s">
        <v>70</v>
      </c>
      <c r="S3786" s="56" t="s">
        <v>11659</v>
      </c>
      <c r="T3786" s="56" t="s">
        <v>7140</v>
      </c>
      <c r="U3786" s="57">
        <v>11412841</v>
      </c>
      <c r="V3786" s="57">
        <v>-6976827.4800000004</v>
      </c>
      <c r="W3786" s="57">
        <v>4436013.5199999996</v>
      </c>
      <c r="X3786" s="57">
        <v>0</v>
      </c>
      <c r="Y3786" s="73">
        <v>40057</v>
      </c>
      <c r="Z3786" s="57">
        <v>-551017.53</v>
      </c>
      <c r="AA3786" s="57">
        <v>0</v>
      </c>
      <c r="AB3786" s="57">
        <v>3884995.99</v>
      </c>
      <c r="AC3786" s="57">
        <v>0</v>
      </c>
      <c r="AD3786" s="56" t="s">
        <v>9255</v>
      </c>
      <c r="AE3786" s="57">
        <v>0</v>
      </c>
      <c r="AF3786" s="57">
        <v>0</v>
      </c>
      <c r="AG3786" s="57">
        <v>0</v>
      </c>
      <c r="AI3786"/>
      <c r="AJ3786"/>
    </row>
    <row r="3787" spans="1:36">
      <c r="A3787" s="56" t="s">
        <v>49</v>
      </c>
      <c r="B3787" s="56" t="s">
        <v>11427</v>
      </c>
      <c r="C3787" s="56">
        <v>2101010050</v>
      </c>
      <c r="D3787" s="56" t="s">
        <v>43</v>
      </c>
      <c r="E3787" s="56">
        <v>2101020050</v>
      </c>
      <c r="F3787" s="56">
        <v>5401010050</v>
      </c>
      <c r="G3787" s="56" t="s">
        <v>11431</v>
      </c>
      <c r="H3787" s="56">
        <v>400204</v>
      </c>
      <c r="I3787" s="56" t="s">
        <v>11539</v>
      </c>
      <c r="J3787" s="56" t="s">
        <v>1706</v>
      </c>
      <c r="K3787" s="56" t="s">
        <v>1286</v>
      </c>
      <c r="L3787" s="56" t="s">
        <v>7138</v>
      </c>
      <c r="M3787" s="73">
        <v>40057</v>
      </c>
      <c r="N3787" s="56"/>
      <c r="O3787" s="56"/>
      <c r="P3787" s="56" t="s">
        <v>1304</v>
      </c>
      <c r="Q3787" s="56"/>
      <c r="R3787" s="56" t="s">
        <v>70</v>
      </c>
      <c r="S3787" s="56" t="s">
        <v>11659</v>
      </c>
      <c r="T3787" s="56" t="s">
        <v>7140</v>
      </c>
      <c r="U3787" s="57">
        <v>14681123</v>
      </c>
      <c r="V3787" s="57">
        <v>-8974773.5899999999</v>
      </c>
      <c r="W3787" s="57">
        <v>5706349.4100000001</v>
      </c>
      <c r="X3787" s="57">
        <v>0</v>
      </c>
      <c r="Y3787" s="73">
        <v>40057</v>
      </c>
      <c r="Z3787" s="57">
        <v>-708811.76</v>
      </c>
      <c r="AA3787" s="57">
        <v>0</v>
      </c>
      <c r="AB3787" s="57">
        <v>4997537.6500000004</v>
      </c>
      <c r="AC3787" s="57">
        <v>0</v>
      </c>
      <c r="AD3787" s="56" t="s">
        <v>9255</v>
      </c>
      <c r="AE3787" s="57">
        <v>0</v>
      </c>
      <c r="AF3787" s="57">
        <v>0</v>
      </c>
      <c r="AG3787" s="57">
        <v>0</v>
      </c>
      <c r="AI3787"/>
      <c r="AJ3787"/>
    </row>
    <row r="3788" spans="1:36">
      <c r="A3788" s="56" t="s">
        <v>49</v>
      </c>
      <c r="B3788" s="56" t="s">
        <v>11427</v>
      </c>
      <c r="C3788" s="56">
        <v>2101010050</v>
      </c>
      <c r="D3788" s="56" t="s">
        <v>43</v>
      </c>
      <c r="E3788" s="56">
        <v>2101020050</v>
      </c>
      <c r="F3788" s="56">
        <v>5401010050</v>
      </c>
      <c r="G3788" s="56" t="s">
        <v>11431</v>
      </c>
      <c r="H3788" s="56">
        <v>400204</v>
      </c>
      <c r="I3788" s="56" t="s">
        <v>11539</v>
      </c>
      <c r="J3788" s="56" t="s">
        <v>1707</v>
      </c>
      <c r="K3788" s="56" t="s">
        <v>1588</v>
      </c>
      <c r="L3788" s="56" t="s">
        <v>7138</v>
      </c>
      <c r="M3788" s="73">
        <v>40057</v>
      </c>
      <c r="N3788" s="56"/>
      <c r="O3788" s="56"/>
      <c r="P3788" s="56" t="s">
        <v>1304</v>
      </c>
      <c r="Q3788" s="56"/>
      <c r="R3788" s="56" t="s">
        <v>70</v>
      </c>
      <c r="S3788" s="56" t="s">
        <v>11659</v>
      </c>
      <c r="T3788" s="56" t="s">
        <v>7140</v>
      </c>
      <c r="U3788" s="57">
        <v>2106705</v>
      </c>
      <c r="V3788" s="57">
        <v>-1287857.74</v>
      </c>
      <c r="W3788" s="57">
        <v>818847.26</v>
      </c>
      <c r="X3788" s="57">
        <v>0</v>
      </c>
      <c r="Y3788" s="73">
        <v>40057</v>
      </c>
      <c r="Z3788" s="57">
        <v>-101712.77</v>
      </c>
      <c r="AA3788" s="57">
        <v>0</v>
      </c>
      <c r="AB3788" s="57">
        <v>717134.49</v>
      </c>
      <c r="AC3788" s="57">
        <v>0</v>
      </c>
      <c r="AD3788" s="56" t="s">
        <v>9255</v>
      </c>
      <c r="AE3788" s="57">
        <v>0</v>
      </c>
      <c r="AF3788" s="57">
        <v>0</v>
      </c>
      <c r="AG3788" s="57">
        <v>0</v>
      </c>
      <c r="AI3788"/>
      <c r="AJ3788"/>
    </row>
    <row r="3789" spans="1:36">
      <c r="A3789" s="56" t="s">
        <v>49</v>
      </c>
      <c r="B3789" s="56" t="s">
        <v>11427</v>
      </c>
      <c r="C3789" s="56">
        <v>2101010050</v>
      </c>
      <c r="D3789" s="56" t="s">
        <v>43</v>
      </c>
      <c r="E3789" s="56">
        <v>2101020050</v>
      </c>
      <c r="F3789" s="56">
        <v>5401010050</v>
      </c>
      <c r="G3789" s="56" t="s">
        <v>11431</v>
      </c>
      <c r="H3789" s="56">
        <v>400204</v>
      </c>
      <c r="I3789" s="56" t="s">
        <v>11511</v>
      </c>
      <c r="J3789" s="56" t="s">
        <v>1635</v>
      </c>
      <c r="K3789" s="56" t="s">
        <v>1484</v>
      </c>
      <c r="L3789" s="56" t="s">
        <v>7138</v>
      </c>
      <c r="M3789" s="73">
        <v>40057</v>
      </c>
      <c r="N3789" s="56"/>
      <c r="O3789" s="56"/>
      <c r="P3789" s="56" t="s">
        <v>1304</v>
      </c>
      <c r="Q3789" s="56"/>
      <c r="R3789" s="56" t="s">
        <v>70</v>
      </c>
      <c r="S3789" s="56" t="s">
        <v>11659</v>
      </c>
      <c r="T3789" s="56" t="s">
        <v>7140</v>
      </c>
      <c r="U3789" s="57">
        <v>1945535</v>
      </c>
      <c r="V3789" s="57">
        <v>-1189332.79</v>
      </c>
      <c r="W3789" s="57">
        <v>756202.21</v>
      </c>
      <c r="X3789" s="57">
        <v>0</v>
      </c>
      <c r="Y3789" s="73">
        <v>40057</v>
      </c>
      <c r="Z3789" s="57">
        <v>-93931.33</v>
      </c>
      <c r="AA3789" s="57">
        <v>0</v>
      </c>
      <c r="AB3789" s="57">
        <v>662270.88</v>
      </c>
      <c r="AC3789" s="57">
        <v>0</v>
      </c>
      <c r="AD3789" s="56" t="s">
        <v>9255</v>
      </c>
      <c r="AE3789" s="57">
        <v>0</v>
      </c>
      <c r="AF3789" s="57">
        <v>0</v>
      </c>
      <c r="AG3789" s="57">
        <v>0</v>
      </c>
      <c r="AI3789"/>
      <c r="AJ3789"/>
    </row>
    <row r="3790" spans="1:36">
      <c r="A3790" s="56" t="s">
        <v>49</v>
      </c>
      <c r="B3790" s="56" t="s">
        <v>11427</v>
      </c>
      <c r="C3790" s="56">
        <v>2101010050</v>
      </c>
      <c r="D3790" s="56" t="s">
        <v>43</v>
      </c>
      <c r="E3790" s="56">
        <v>2101020050</v>
      </c>
      <c r="F3790" s="56">
        <v>5401010050</v>
      </c>
      <c r="G3790" s="56" t="s">
        <v>11431</v>
      </c>
      <c r="H3790" s="56">
        <v>400211</v>
      </c>
      <c r="I3790" s="56" t="s">
        <v>11512</v>
      </c>
      <c r="J3790" s="56" t="s">
        <v>2929</v>
      </c>
      <c r="K3790" s="56" t="s">
        <v>2930</v>
      </c>
      <c r="L3790" s="56" t="s">
        <v>7138</v>
      </c>
      <c r="M3790" s="73">
        <v>39995</v>
      </c>
      <c r="N3790" s="56"/>
      <c r="O3790" s="56"/>
      <c r="P3790" s="56" t="s">
        <v>1304</v>
      </c>
      <c r="Q3790" s="56"/>
      <c r="R3790" s="56" t="s">
        <v>70</v>
      </c>
      <c r="S3790" s="56" t="s">
        <v>11659</v>
      </c>
      <c r="T3790" s="56" t="s">
        <v>7140</v>
      </c>
      <c r="U3790" s="57">
        <v>226757</v>
      </c>
      <c r="V3790" s="57">
        <v>-140652.94</v>
      </c>
      <c r="W3790" s="57">
        <v>86104.06</v>
      </c>
      <c r="X3790" s="57">
        <v>0</v>
      </c>
      <c r="Y3790" s="73">
        <v>39995</v>
      </c>
      <c r="Z3790" s="57">
        <v>-10947.79</v>
      </c>
      <c r="AA3790" s="57">
        <v>0</v>
      </c>
      <c r="AB3790" s="57">
        <v>75156.27</v>
      </c>
      <c r="AC3790" s="57">
        <v>0</v>
      </c>
      <c r="AD3790" s="56" t="s">
        <v>9255</v>
      </c>
      <c r="AE3790" s="57">
        <v>0</v>
      </c>
      <c r="AF3790" s="57">
        <v>0</v>
      </c>
      <c r="AG3790" s="57">
        <v>0</v>
      </c>
      <c r="AI3790"/>
      <c r="AJ3790"/>
    </row>
    <row r="3791" spans="1:36">
      <c r="A3791" s="56" t="s">
        <v>49</v>
      </c>
      <c r="B3791" s="56" t="s">
        <v>11427</v>
      </c>
      <c r="C3791" s="56">
        <v>2101010050</v>
      </c>
      <c r="D3791" s="56" t="s">
        <v>43</v>
      </c>
      <c r="E3791" s="56">
        <v>2101020050</v>
      </c>
      <c r="F3791" s="56">
        <v>5401010050</v>
      </c>
      <c r="G3791" s="56" t="s">
        <v>11431</v>
      </c>
      <c r="H3791" s="56">
        <v>400211</v>
      </c>
      <c r="I3791" s="56" t="s">
        <v>11509</v>
      </c>
      <c r="J3791" s="56" t="s">
        <v>3171</v>
      </c>
      <c r="K3791" s="56" t="s">
        <v>3172</v>
      </c>
      <c r="L3791" s="56" t="s">
        <v>7138</v>
      </c>
      <c r="M3791" s="73">
        <v>40766</v>
      </c>
      <c r="N3791" s="56"/>
      <c r="O3791" s="56"/>
      <c r="P3791" s="56" t="s">
        <v>1304</v>
      </c>
      <c r="Q3791" s="56"/>
      <c r="R3791" s="56" t="s">
        <v>70</v>
      </c>
      <c r="S3791" s="56" t="s">
        <v>11659</v>
      </c>
      <c r="T3791" s="56" t="s">
        <v>7140</v>
      </c>
      <c r="U3791" s="57">
        <v>2444596</v>
      </c>
      <c r="V3791" s="57">
        <v>-1322065.53</v>
      </c>
      <c r="W3791" s="57">
        <v>1122530.47</v>
      </c>
      <c r="X3791" s="57">
        <v>0</v>
      </c>
      <c r="Y3791" s="73">
        <v>40766</v>
      </c>
      <c r="Z3791" s="57">
        <v>-109505.22</v>
      </c>
      <c r="AA3791" s="57">
        <v>0</v>
      </c>
      <c r="AB3791" s="57">
        <v>1013025.25</v>
      </c>
      <c r="AC3791" s="57">
        <v>0</v>
      </c>
      <c r="AD3791" s="56" t="s">
        <v>9255</v>
      </c>
      <c r="AE3791" s="57">
        <v>0</v>
      </c>
      <c r="AF3791" s="57">
        <v>0</v>
      </c>
      <c r="AG3791" s="57">
        <v>0</v>
      </c>
      <c r="AI3791"/>
      <c r="AJ3791"/>
    </row>
    <row r="3792" spans="1:36">
      <c r="A3792" s="56" t="s">
        <v>49</v>
      </c>
      <c r="B3792" s="56" t="s">
        <v>11427</v>
      </c>
      <c r="C3792" s="56">
        <v>2101010050</v>
      </c>
      <c r="D3792" s="56" t="s">
        <v>43</v>
      </c>
      <c r="E3792" s="56">
        <v>2101020050</v>
      </c>
      <c r="F3792" s="56">
        <v>5401010050</v>
      </c>
      <c r="G3792" s="56" t="s">
        <v>11431</v>
      </c>
      <c r="H3792" s="56">
        <v>400211</v>
      </c>
      <c r="I3792" s="56" t="s">
        <v>11512</v>
      </c>
      <c r="J3792" s="56" t="s">
        <v>2939</v>
      </c>
      <c r="K3792" s="56" t="s">
        <v>2940</v>
      </c>
      <c r="L3792" s="56" t="s">
        <v>7138</v>
      </c>
      <c r="M3792" s="73">
        <v>40736</v>
      </c>
      <c r="N3792" s="56"/>
      <c r="O3792" s="56"/>
      <c r="P3792" s="56" t="s">
        <v>7139</v>
      </c>
      <c r="Q3792" s="56"/>
      <c r="R3792" s="56" t="s">
        <v>70</v>
      </c>
      <c r="S3792" s="56" t="s">
        <v>11659</v>
      </c>
      <c r="T3792" s="56" t="s">
        <v>7140</v>
      </c>
      <c r="U3792" s="57">
        <v>4784682</v>
      </c>
      <c r="V3792" s="57">
        <v>-2096697.63</v>
      </c>
      <c r="W3792" s="57">
        <v>2687984.37</v>
      </c>
      <c r="X3792" s="57">
        <v>0</v>
      </c>
      <c r="Y3792" s="73">
        <v>40736</v>
      </c>
      <c r="Z3792" s="57">
        <v>-95681.16</v>
      </c>
      <c r="AA3792" s="57">
        <v>0</v>
      </c>
      <c r="AB3792" s="57">
        <v>2592303.21</v>
      </c>
      <c r="AC3792" s="57">
        <v>0</v>
      </c>
      <c r="AD3792" s="56" t="s">
        <v>9255</v>
      </c>
      <c r="AE3792" s="57">
        <v>0</v>
      </c>
      <c r="AF3792" s="57">
        <v>0</v>
      </c>
      <c r="AG3792" s="57">
        <v>0</v>
      </c>
      <c r="AI3792"/>
      <c r="AJ3792"/>
    </row>
    <row r="3793" spans="1:36">
      <c r="A3793" s="56" t="s">
        <v>49</v>
      </c>
      <c r="B3793" s="56" t="s">
        <v>11427</v>
      </c>
      <c r="C3793" s="56">
        <v>2101010050</v>
      </c>
      <c r="D3793" s="56" t="s">
        <v>43</v>
      </c>
      <c r="E3793" s="56">
        <v>2101020050</v>
      </c>
      <c r="F3793" s="56">
        <v>5401010050</v>
      </c>
      <c r="G3793" s="56" t="s">
        <v>11431</v>
      </c>
      <c r="H3793" s="56">
        <v>400211</v>
      </c>
      <c r="I3793" s="56" t="s">
        <v>11512</v>
      </c>
      <c r="J3793" s="56" t="s">
        <v>2967</v>
      </c>
      <c r="K3793" s="56" t="s">
        <v>2968</v>
      </c>
      <c r="L3793" s="56" t="s">
        <v>7138</v>
      </c>
      <c r="M3793" s="73">
        <v>40936</v>
      </c>
      <c r="N3793" s="56"/>
      <c r="O3793" s="56"/>
      <c r="P3793" s="56" t="s">
        <v>1304</v>
      </c>
      <c r="Q3793" s="56"/>
      <c r="R3793" s="56" t="s">
        <v>70</v>
      </c>
      <c r="S3793" s="56" t="s">
        <v>11659</v>
      </c>
      <c r="T3793" s="56" t="s">
        <v>7140</v>
      </c>
      <c r="U3793" s="57">
        <v>228001</v>
      </c>
      <c r="V3793" s="57">
        <v>-110423.83</v>
      </c>
      <c r="W3793" s="57">
        <v>117577.17</v>
      </c>
      <c r="X3793" s="57">
        <v>0</v>
      </c>
      <c r="Y3793" s="73">
        <v>40936</v>
      </c>
      <c r="Z3793" s="57">
        <v>-11009.98</v>
      </c>
      <c r="AA3793" s="57">
        <v>0</v>
      </c>
      <c r="AB3793" s="57">
        <v>106567.19</v>
      </c>
      <c r="AC3793" s="57">
        <v>0</v>
      </c>
      <c r="AD3793" s="56" t="s">
        <v>9255</v>
      </c>
      <c r="AE3793" s="57">
        <v>0</v>
      </c>
      <c r="AF3793" s="57">
        <v>0</v>
      </c>
      <c r="AG3793" s="57">
        <v>0</v>
      </c>
      <c r="AI3793"/>
      <c r="AJ3793"/>
    </row>
    <row r="3794" spans="1:36">
      <c r="A3794" s="56" t="s">
        <v>49</v>
      </c>
      <c r="B3794" s="56" t="s">
        <v>11427</v>
      </c>
      <c r="C3794" s="56">
        <v>2101010050</v>
      </c>
      <c r="D3794" s="56" t="s">
        <v>43</v>
      </c>
      <c r="E3794" s="56">
        <v>2101020050</v>
      </c>
      <c r="F3794" s="56">
        <v>5401010050</v>
      </c>
      <c r="G3794" s="56" t="s">
        <v>11431</v>
      </c>
      <c r="H3794" s="56">
        <v>400211</v>
      </c>
      <c r="I3794" s="56" t="s">
        <v>11512</v>
      </c>
      <c r="J3794" s="56" t="s">
        <v>3005</v>
      </c>
      <c r="K3794" s="56" t="s">
        <v>3006</v>
      </c>
      <c r="L3794" s="56" t="s">
        <v>7138</v>
      </c>
      <c r="M3794" s="73">
        <v>40535</v>
      </c>
      <c r="N3794" s="56"/>
      <c r="O3794" s="56"/>
      <c r="P3794" s="56" t="s">
        <v>1304</v>
      </c>
      <c r="Q3794" s="56"/>
      <c r="R3794" s="56" t="s">
        <v>70</v>
      </c>
      <c r="S3794" s="56" t="s">
        <v>11659</v>
      </c>
      <c r="T3794" s="56" t="s">
        <v>7140</v>
      </c>
      <c r="U3794" s="57">
        <v>242629</v>
      </c>
      <c r="V3794" s="57">
        <v>-131527.23000000001</v>
      </c>
      <c r="W3794" s="57">
        <v>111101.77</v>
      </c>
      <c r="X3794" s="57">
        <v>0</v>
      </c>
      <c r="Y3794" s="73">
        <v>40535</v>
      </c>
      <c r="Z3794" s="57">
        <v>-11717.86</v>
      </c>
      <c r="AA3794" s="57">
        <v>0</v>
      </c>
      <c r="AB3794" s="57">
        <v>99383.91</v>
      </c>
      <c r="AC3794" s="57">
        <v>0</v>
      </c>
      <c r="AD3794" s="56" t="s">
        <v>9255</v>
      </c>
      <c r="AE3794" s="57">
        <v>0</v>
      </c>
      <c r="AF3794" s="57">
        <v>0</v>
      </c>
      <c r="AG3794" s="57">
        <v>0</v>
      </c>
      <c r="AI3794"/>
      <c r="AJ3794"/>
    </row>
    <row r="3795" spans="1:36">
      <c r="A3795" s="56" t="s">
        <v>49</v>
      </c>
      <c r="B3795" s="56" t="s">
        <v>11427</v>
      </c>
      <c r="C3795" s="56">
        <v>2101010050</v>
      </c>
      <c r="D3795" s="56" t="s">
        <v>43</v>
      </c>
      <c r="E3795" s="56">
        <v>2101020050</v>
      </c>
      <c r="F3795" s="56">
        <v>5401010050</v>
      </c>
      <c r="G3795" s="56" t="s">
        <v>11431</v>
      </c>
      <c r="H3795" s="56">
        <v>400211</v>
      </c>
      <c r="I3795" s="56" t="s">
        <v>11512</v>
      </c>
      <c r="J3795" s="56" t="s">
        <v>3015</v>
      </c>
      <c r="K3795" s="56" t="s">
        <v>3016</v>
      </c>
      <c r="L3795" s="56" t="s">
        <v>7138</v>
      </c>
      <c r="M3795" s="73">
        <v>41485</v>
      </c>
      <c r="N3795" s="56"/>
      <c r="O3795" s="56"/>
      <c r="P3795" s="56" t="s">
        <v>1304</v>
      </c>
      <c r="Q3795" s="56"/>
      <c r="R3795" s="56" t="s">
        <v>70</v>
      </c>
      <c r="S3795" s="56" t="s">
        <v>11659</v>
      </c>
      <c r="T3795" s="56" t="s">
        <v>7140</v>
      </c>
      <c r="U3795" s="57">
        <v>1133550</v>
      </c>
      <c r="V3795" s="57">
        <v>-459007.56</v>
      </c>
      <c r="W3795" s="57">
        <v>674542.44</v>
      </c>
      <c r="X3795" s="57">
        <v>0</v>
      </c>
      <c r="Y3795" s="73">
        <v>41485</v>
      </c>
      <c r="Z3795" s="57">
        <v>-54739.23</v>
      </c>
      <c r="AA3795" s="57">
        <v>0</v>
      </c>
      <c r="AB3795" s="57">
        <v>619803.21</v>
      </c>
      <c r="AC3795" s="57">
        <v>0</v>
      </c>
      <c r="AD3795" s="56" t="s">
        <v>9255</v>
      </c>
      <c r="AE3795" s="57">
        <v>0</v>
      </c>
      <c r="AF3795" s="57">
        <v>0</v>
      </c>
      <c r="AG3795" s="57">
        <v>0</v>
      </c>
      <c r="AI3795"/>
      <c r="AJ3795"/>
    </row>
    <row r="3796" spans="1:36">
      <c r="A3796" s="56" t="s">
        <v>49</v>
      </c>
      <c r="B3796" s="56" t="s">
        <v>11427</v>
      </c>
      <c r="C3796" s="56">
        <v>2101010050</v>
      </c>
      <c r="D3796" s="56" t="s">
        <v>43</v>
      </c>
      <c r="E3796" s="56">
        <v>2101020050</v>
      </c>
      <c r="F3796" s="56">
        <v>5401010050</v>
      </c>
      <c r="G3796" s="56" t="s">
        <v>11431</v>
      </c>
      <c r="H3796" s="56">
        <v>400211</v>
      </c>
      <c r="I3796" s="56" t="s">
        <v>11512</v>
      </c>
      <c r="J3796" s="56" t="s">
        <v>3017</v>
      </c>
      <c r="K3796" s="56" t="s">
        <v>3018</v>
      </c>
      <c r="L3796" s="56" t="s">
        <v>7138</v>
      </c>
      <c r="M3796" s="73">
        <v>41581</v>
      </c>
      <c r="N3796" s="56"/>
      <c r="O3796" s="56"/>
      <c r="P3796" s="56" t="s">
        <v>1304</v>
      </c>
      <c r="Q3796" s="56"/>
      <c r="R3796" s="56" t="s">
        <v>70</v>
      </c>
      <c r="S3796" s="56" t="s">
        <v>11659</v>
      </c>
      <c r="T3796" s="56" t="s">
        <v>7140</v>
      </c>
      <c r="U3796" s="57">
        <v>280546</v>
      </c>
      <c r="V3796" s="57">
        <v>-109706.01</v>
      </c>
      <c r="W3796" s="57">
        <v>170839.99</v>
      </c>
      <c r="X3796" s="57">
        <v>0</v>
      </c>
      <c r="Y3796" s="73">
        <v>41581</v>
      </c>
      <c r="Z3796" s="57">
        <v>-13547.71</v>
      </c>
      <c r="AA3796" s="57">
        <v>0</v>
      </c>
      <c r="AB3796" s="57">
        <v>157292.28</v>
      </c>
      <c r="AC3796" s="57">
        <v>0</v>
      </c>
      <c r="AD3796" s="56" t="s">
        <v>9255</v>
      </c>
      <c r="AE3796" s="57">
        <v>0</v>
      </c>
      <c r="AF3796" s="57">
        <v>0</v>
      </c>
      <c r="AG3796" s="57">
        <v>0</v>
      </c>
      <c r="AI3796"/>
      <c r="AJ3796"/>
    </row>
    <row r="3797" spans="1:36">
      <c r="A3797" s="56" t="s">
        <v>49</v>
      </c>
      <c r="B3797" s="56" t="s">
        <v>11427</v>
      </c>
      <c r="C3797" s="56">
        <v>2101010050</v>
      </c>
      <c r="D3797" s="56" t="s">
        <v>43</v>
      </c>
      <c r="E3797" s="56">
        <v>2101020050</v>
      </c>
      <c r="F3797" s="56">
        <v>5401010050</v>
      </c>
      <c r="G3797" s="56" t="s">
        <v>11431</v>
      </c>
      <c r="H3797" s="56">
        <v>400211</v>
      </c>
      <c r="I3797" s="56" t="s">
        <v>11509</v>
      </c>
      <c r="J3797" s="56" t="s">
        <v>3189</v>
      </c>
      <c r="K3797" s="56" t="s">
        <v>3190</v>
      </c>
      <c r="L3797" s="56" t="s">
        <v>7138</v>
      </c>
      <c r="M3797" s="73">
        <v>41557</v>
      </c>
      <c r="N3797" s="56"/>
      <c r="O3797" s="56"/>
      <c r="P3797" s="56" t="s">
        <v>1304</v>
      </c>
      <c r="Q3797" s="56"/>
      <c r="R3797" s="56" t="s">
        <v>70</v>
      </c>
      <c r="S3797" s="56" t="s">
        <v>11659</v>
      </c>
      <c r="T3797" s="56" t="s">
        <v>7140</v>
      </c>
      <c r="U3797" s="57">
        <v>222500</v>
      </c>
      <c r="V3797" s="57">
        <v>-87779.56</v>
      </c>
      <c r="W3797" s="57">
        <v>134720.44</v>
      </c>
      <c r="X3797" s="57">
        <v>0</v>
      </c>
      <c r="Y3797" s="73">
        <v>41557</v>
      </c>
      <c r="Z3797" s="57">
        <v>-10744.63</v>
      </c>
      <c r="AA3797" s="57">
        <v>0</v>
      </c>
      <c r="AB3797" s="57">
        <v>123975.81</v>
      </c>
      <c r="AC3797" s="57">
        <v>0</v>
      </c>
      <c r="AD3797" s="56" t="s">
        <v>9255</v>
      </c>
      <c r="AE3797" s="57">
        <v>0</v>
      </c>
      <c r="AF3797" s="57">
        <v>0</v>
      </c>
      <c r="AG3797" s="57">
        <v>0</v>
      </c>
      <c r="AI3797"/>
      <c r="AJ3797"/>
    </row>
    <row r="3798" spans="1:36">
      <c r="A3798" s="56" t="s">
        <v>49</v>
      </c>
      <c r="B3798" s="56" t="s">
        <v>11427</v>
      </c>
      <c r="C3798" s="56">
        <v>2101010050</v>
      </c>
      <c r="D3798" s="56" t="s">
        <v>43</v>
      </c>
      <c r="E3798" s="56">
        <v>2101020050</v>
      </c>
      <c r="F3798" s="56">
        <v>5401010050</v>
      </c>
      <c r="G3798" s="56" t="s">
        <v>11431</v>
      </c>
      <c r="H3798" s="56">
        <v>400211</v>
      </c>
      <c r="I3798" s="56" t="s">
        <v>11509</v>
      </c>
      <c r="J3798" s="56" t="s">
        <v>3216</v>
      </c>
      <c r="K3798" s="56" t="s">
        <v>3217</v>
      </c>
      <c r="L3798" s="56" t="s">
        <v>7138</v>
      </c>
      <c r="M3798" s="73">
        <v>41725</v>
      </c>
      <c r="N3798" s="56"/>
      <c r="O3798" s="56"/>
      <c r="P3798" s="56" t="s">
        <v>7139</v>
      </c>
      <c r="Q3798" s="56"/>
      <c r="R3798" s="56" t="s">
        <v>70</v>
      </c>
      <c r="S3798" s="56" t="s">
        <v>11659</v>
      </c>
      <c r="T3798" s="56" t="s">
        <v>7140</v>
      </c>
      <c r="U3798" s="57">
        <v>624240</v>
      </c>
      <c r="V3798" s="57">
        <v>-171353.65</v>
      </c>
      <c r="W3798" s="57">
        <v>452886.35</v>
      </c>
      <c r="X3798" s="57">
        <v>0</v>
      </c>
      <c r="Y3798" s="73">
        <v>41725</v>
      </c>
      <c r="Z3798" s="57">
        <v>-16476.28</v>
      </c>
      <c r="AA3798" s="57">
        <v>0</v>
      </c>
      <c r="AB3798" s="57">
        <v>436410.07</v>
      </c>
      <c r="AC3798" s="57">
        <v>0</v>
      </c>
      <c r="AD3798" s="56" t="s">
        <v>9255</v>
      </c>
      <c r="AE3798" s="57">
        <v>0</v>
      </c>
      <c r="AF3798" s="57">
        <v>0</v>
      </c>
      <c r="AG3798" s="57">
        <v>0</v>
      </c>
      <c r="AI3798"/>
      <c r="AJ3798"/>
    </row>
    <row r="3799" spans="1:36">
      <c r="A3799" s="56" t="s">
        <v>49</v>
      </c>
      <c r="B3799" s="56" t="s">
        <v>11427</v>
      </c>
      <c r="C3799" s="56">
        <v>2101010050</v>
      </c>
      <c r="D3799" s="56" t="s">
        <v>43</v>
      </c>
      <c r="E3799" s="56">
        <v>2101020050</v>
      </c>
      <c r="F3799" s="56">
        <v>5401010050</v>
      </c>
      <c r="G3799" s="56" t="s">
        <v>11431</v>
      </c>
      <c r="H3799" s="56">
        <v>400211</v>
      </c>
      <c r="I3799" s="56" t="s">
        <v>11510</v>
      </c>
      <c r="J3799" s="56" t="s">
        <v>3071</v>
      </c>
      <c r="K3799" s="56" t="s">
        <v>3072</v>
      </c>
      <c r="L3799" s="56" t="s">
        <v>7138</v>
      </c>
      <c r="M3799" s="73">
        <v>41369</v>
      </c>
      <c r="N3799" s="56"/>
      <c r="O3799" s="56"/>
      <c r="P3799" s="56" t="s">
        <v>1304</v>
      </c>
      <c r="Q3799" s="56"/>
      <c r="R3799" s="56" t="s">
        <v>70</v>
      </c>
      <c r="S3799" s="56" t="s">
        <v>11659</v>
      </c>
      <c r="T3799" s="56" t="s">
        <v>7140</v>
      </c>
      <c r="U3799" s="57">
        <v>562912</v>
      </c>
      <c r="V3799" s="57">
        <v>-224793.83</v>
      </c>
      <c r="W3799" s="57">
        <v>338118.17</v>
      </c>
      <c r="X3799" s="57">
        <v>0</v>
      </c>
      <c r="Y3799" s="73">
        <v>41369</v>
      </c>
      <c r="Z3799" s="57">
        <v>-28333.56</v>
      </c>
      <c r="AA3799" s="57">
        <v>0</v>
      </c>
      <c r="AB3799" s="57">
        <v>309784.61</v>
      </c>
      <c r="AC3799" s="57">
        <v>0</v>
      </c>
      <c r="AD3799" s="56" t="s">
        <v>9255</v>
      </c>
      <c r="AE3799" s="57">
        <v>0</v>
      </c>
      <c r="AF3799" s="57">
        <v>0</v>
      </c>
      <c r="AG3799" s="57">
        <v>0</v>
      </c>
      <c r="AI3799"/>
      <c r="AJ3799"/>
    </row>
    <row r="3800" spans="1:36">
      <c r="A3800" s="56" t="s">
        <v>49</v>
      </c>
      <c r="B3800" s="56" t="s">
        <v>11427</v>
      </c>
      <c r="C3800" s="56">
        <v>2101010050</v>
      </c>
      <c r="D3800" s="56" t="s">
        <v>43</v>
      </c>
      <c r="E3800" s="56">
        <v>2101020050</v>
      </c>
      <c r="F3800" s="56">
        <v>5401010050</v>
      </c>
      <c r="G3800" s="56" t="s">
        <v>11431</v>
      </c>
      <c r="H3800" s="56">
        <v>400211</v>
      </c>
      <c r="I3800" s="56" t="s">
        <v>11510</v>
      </c>
      <c r="J3800" s="56" t="s">
        <v>3083</v>
      </c>
      <c r="K3800" s="56" t="s">
        <v>3084</v>
      </c>
      <c r="L3800" s="56" t="s">
        <v>7138</v>
      </c>
      <c r="M3800" s="73">
        <v>41345</v>
      </c>
      <c r="N3800" s="56"/>
      <c r="O3800" s="56"/>
      <c r="P3800" s="56" t="s">
        <v>7139</v>
      </c>
      <c r="Q3800" s="56"/>
      <c r="R3800" s="56" t="s">
        <v>70</v>
      </c>
      <c r="S3800" s="56" t="s">
        <v>11659</v>
      </c>
      <c r="T3800" s="56" t="s">
        <v>7140</v>
      </c>
      <c r="U3800" s="57">
        <v>695181</v>
      </c>
      <c r="V3800" s="57">
        <v>-204818</v>
      </c>
      <c r="W3800" s="57">
        <v>490363</v>
      </c>
      <c r="X3800" s="57">
        <v>0</v>
      </c>
      <c r="Y3800" s="73">
        <v>41345</v>
      </c>
      <c r="Z3800" s="57">
        <v>-17802.03</v>
      </c>
      <c r="AA3800" s="57">
        <v>0</v>
      </c>
      <c r="AB3800" s="57">
        <v>472560.97</v>
      </c>
      <c r="AC3800" s="57">
        <v>0</v>
      </c>
      <c r="AD3800" s="56" t="s">
        <v>9255</v>
      </c>
      <c r="AE3800" s="57">
        <v>0</v>
      </c>
      <c r="AF3800" s="57">
        <v>0</v>
      </c>
      <c r="AG3800" s="57">
        <v>0</v>
      </c>
      <c r="AI3800"/>
      <c r="AJ3800"/>
    </row>
    <row r="3801" spans="1:36">
      <c r="A3801" s="56" t="s">
        <v>49</v>
      </c>
      <c r="B3801" s="56" t="s">
        <v>11427</v>
      </c>
      <c r="C3801" s="56">
        <v>2101010050</v>
      </c>
      <c r="D3801" s="56" t="s">
        <v>43</v>
      </c>
      <c r="E3801" s="56">
        <v>2101020050</v>
      </c>
      <c r="F3801" s="56">
        <v>5401010050</v>
      </c>
      <c r="G3801" s="56" t="s">
        <v>11431</v>
      </c>
      <c r="H3801" s="56">
        <v>400211</v>
      </c>
      <c r="I3801" s="56" t="s">
        <v>11510</v>
      </c>
      <c r="J3801" s="56" t="s">
        <v>3096</v>
      </c>
      <c r="K3801" s="56" t="s">
        <v>3097</v>
      </c>
      <c r="L3801" s="56" t="s">
        <v>7138</v>
      </c>
      <c r="M3801" s="73">
        <v>41345</v>
      </c>
      <c r="N3801" s="56"/>
      <c r="O3801" s="56"/>
      <c r="P3801" s="56" t="s">
        <v>7139</v>
      </c>
      <c r="Q3801" s="56"/>
      <c r="R3801" s="56" t="s">
        <v>70</v>
      </c>
      <c r="S3801" s="56" t="s">
        <v>11659</v>
      </c>
      <c r="T3801" s="56" t="s">
        <v>7140</v>
      </c>
      <c r="U3801" s="57">
        <v>776200</v>
      </c>
      <c r="V3801" s="57">
        <v>-228688.1</v>
      </c>
      <c r="W3801" s="57">
        <v>547511.9</v>
      </c>
      <c r="X3801" s="57">
        <v>0</v>
      </c>
      <c r="Y3801" s="73">
        <v>41345</v>
      </c>
      <c r="Z3801" s="57">
        <v>-19876.75</v>
      </c>
      <c r="AA3801" s="57">
        <v>0</v>
      </c>
      <c r="AB3801" s="57">
        <v>527635.15</v>
      </c>
      <c r="AC3801" s="57">
        <v>0</v>
      </c>
      <c r="AD3801" s="56" t="s">
        <v>9255</v>
      </c>
      <c r="AE3801" s="57">
        <v>0</v>
      </c>
      <c r="AF3801" s="57">
        <v>0</v>
      </c>
      <c r="AG3801" s="57">
        <v>0</v>
      </c>
      <c r="AI3801"/>
      <c r="AJ3801"/>
    </row>
    <row r="3802" spans="1:36">
      <c r="A3802" s="56" t="s">
        <v>49</v>
      </c>
      <c r="B3802" s="56" t="s">
        <v>11427</v>
      </c>
      <c r="C3802" s="56">
        <v>2101010050</v>
      </c>
      <c r="D3802" s="56" t="s">
        <v>43</v>
      </c>
      <c r="E3802" s="56">
        <v>2101020050</v>
      </c>
      <c r="F3802" s="56">
        <v>5401010050</v>
      </c>
      <c r="G3802" s="56" t="s">
        <v>11431</v>
      </c>
      <c r="H3802" s="56">
        <v>400211</v>
      </c>
      <c r="I3802" s="56" t="s">
        <v>11437</v>
      </c>
      <c r="J3802" s="56" t="s">
        <v>3372</v>
      </c>
      <c r="K3802" s="56" t="s">
        <v>3373</v>
      </c>
      <c r="L3802" s="56" t="s">
        <v>7138</v>
      </c>
      <c r="M3802" s="73">
        <v>41232</v>
      </c>
      <c r="N3802" s="56"/>
      <c r="O3802" s="56"/>
      <c r="P3802" s="56" t="s">
        <v>7139</v>
      </c>
      <c r="Q3802" s="56"/>
      <c r="R3802" s="56" t="s">
        <v>70</v>
      </c>
      <c r="S3802" s="56" t="s">
        <v>11659</v>
      </c>
      <c r="T3802" s="56" t="s">
        <v>7140</v>
      </c>
      <c r="U3802" s="57">
        <v>944936</v>
      </c>
      <c r="V3802" s="57">
        <v>-286247.93</v>
      </c>
      <c r="W3802" s="57">
        <v>658688.06999999995</v>
      </c>
      <c r="X3802" s="57">
        <v>0</v>
      </c>
      <c r="Y3802" s="73">
        <v>41232</v>
      </c>
      <c r="Z3802" s="57">
        <v>-23891.13</v>
      </c>
      <c r="AA3802" s="57">
        <v>0</v>
      </c>
      <c r="AB3802" s="57">
        <v>634796.93999999994</v>
      </c>
      <c r="AC3802" s="57">
        <v>0</v>
      </c>
      <c r="AD3802" s="56" t="s">
        <v>9255</v>
      </c>
      <c r="AE3802" s="57">
        <v>0</v>
      </c>
      <c r="AF3802" s="57">
        <v>0</v>
      </c>
      <c r="AG3802" s="57">
        <v>0</v>
      </c>
      <c r="AI3802"/>
      <c r="AJ3802"/>
    </row>
    <row r="3803" spans="1:36">
      <c r="A3803" s="56" t="s">
        <v>49</v>
      </c>
      <c r="B3803" s="56" t="s">
        <v>11427</v>
      </c>
      <c r="C3803" s="56">
        <v>2101010050</v>
      </c>
      <c r="D3803" s="56" t="s">
        <v>43</v>
      </c>
      <c r="E3803" s="56">
        <v>2101020050</v>
      </c>
      <c r="F3803" s="56">
        <v>5401010050</v>
      </c>
      <c r="G3803" s="56" t="s">
        <v>11431</v>
      </c>
      <c r="H3803" s="56">
        <v>400211</v>
      </c>
      <c r="I3803" s="56" t="s">
        <v>11510</v>
      </c>
      <c r="J3803" s="56" t="s">
        <v>3105</v>
      </c>
      <c r="K3803" s="56" t="s">
        <v>3106</v>
      </c>
      <c r="L3803" s="56" t="s">
        <v>7138</v>
      </c>
      <c r="M3803" s="73">
        <v>41669</v>
      </c>
      <c r="N3803" s="56"/>
      <c r="O3803" s="56"/>
      <c r="P3803" s="56" t="s">
        <v>7139</v>
      </c>
      <c r="Q3803" s="56"/>
      <c r="R3803" s="56" t="s">
        <v>70</v>
      </c>
      <c r="S3803" s="56" t="s">
        <v>11659</v>
      </c>
      <c r="T3803" s="56" t="s">
        <v>7140</v>
      </c>
      <c r="U3803" s="57">
        <v>1482919</v>
      </c>
      <c r="V3803" s="57">
        <v>-387431.97</v>
      </c>
      <c r="W3803" s="57">
        <v>1095487.03</v>
      </c>
      <c r="X3803" s="57">
        <v>0</v>
      </c>
      <c r="Y3803" s="73">
        <v>41669</v>
      </c>
      <c r="Z3803" s="57">
        <v>-39907.339999999997</v>
      </c>
      <c r="AA3803" s="57">
        <v>0</v>
      </c>
      <c r="AB3803" s="57">
        <v>1055579.69</v>
      </c>
      <c r="AC3803" s="57">
        <v>0</v>
      </c>
      <c r="AD3803" s="56" t="s">
        <v>9255</v>
      </c>
      <c r="AE3803" s="57">
        <v>0</v>
      </c>
      <c r="AF3803" s="57">
        <v>0</v>
      </c>
      <c r="AG3803" s="57">
        <v>0</v>
      </c>
      <c r="AI3803"/>
      <c r="AJ3803"/>
    </row>
    <row r="3804" spans="1:36">
      <c r="A3804" s="56" t="s">
        <v>49</v>
      </c>
      <c r="B3804" s="56" t="s">
        <v>11427</v>
      </c>
      <c r="C3804" s="56">
        <v>2101010050</v>
      </c>
      <c r="D3804" s="56" t="s">
        <v>43</v>
      </c>
      <c r="E3804" s="56">
        <v>2101020050</v>
      </c>
      <c r="F3804" s="56">
        <v>5401010050</v>
      </c>
      <c r="G3804" s="56" t="s">
        <v>11431</v>
      </c>
      <c r="H3804" s="56">
        <v>400211</v>
      </c>
      <c r="I3804" s="56" t="s">
        <v>11437</v>
      </c>
      <c r="J3804" s="56" t="s">
        <v>3391</v>
      </c>
      <c r="K3804" s="56" t="s">
        <v>3392</v>
      </c>
      <c r="L3804" s="56" t="s">
        <v>7138</v>
      </c>
      <c r="M3804" s="73">
        <v>41278</v>
      </c>
      <c r="N3804" s="56"/>
      <c r="O3804" s="56"/>
      <c r="P3804" s="56" t="s">
        <v>7139</v>
      </c>
      <c r="Q3804" s="56"/>
      <c r="R3804" s="56" t="s">
        <v>70</v>
      </c>
      <c r="S3804" s="56" t="s">
        <v>11659</v>
      </c>
      <c r="T3804" s="56" t="s">
        <v>7140</v>
      </c>
      <c r="U3804" s="57">
        <v>3198923</v>
      </c>
      <c r="V3804" s="57">
        <v>-968167.35</v>
      </c>
      <c r="W3804" s="57">
        <v>2230755.65</v>
      </c>
      <c r="X3804" s="57">
        <v>0</v>
      </c>
      <c r="Y3804" s="73">
        <v>41278</v>
      </c>
      <c r="Z3804" s="57">
        <v>-80913.710000000006</v>
      </c>
      <c r="AA3804" s="57">
        <v>0</v>
      </c>
      <c r="AB3804" s="57">
        <v>2149841.94</v>
      </c>
      <c r="AC3804" s="57">
        <v>0</v>
      </c>
      <c r="AD3804" s="56" t="s">
        <v>9255</v>
      </c>
      <c r="AE3804" s="57">
        <v>0</v>
      </c>
      <c r="AF3804" s="57">
        <v>0</v>
      </c>
      <c r="AG3804" s="57">
        <v>0</v>
      </c>
      <c r="AI3804"/>
      <c r="AJ3804"/>
    </row>
    <row r="3805" spans="1:36">
      <c r="A3805" s="56" t="s">
        <v>49</v>
      </c>
      <c r="B3805" s="56" t="s">
        <v>11427</v>
      </c>
      <c r="C3805" s="56">
        <v>2101010050</v>
      </c>
      <c r="D3805" s="56" t="s">
        <v>43</v>
      </c>
      <c r="E3805" s="56">
        <v>2101020050</v>
      </c>
      <c r="F3805" s="56">
        <v>5401010050</v>
      </c>
      <c r="G3805" s="56" t="s">
        <v>11431</v>
      </c>
      <c r="H3805" s="56">
        <v>400211</v>
      </c>
      <c r="I3805" s="56" t="s">
        <v>11510</v>
      </c>
      <c r="J3805" s="56" t="s">
        <v>3122</v>
      </c>
      <c r="K3805" s="56" t="s">
        <v>3123</v>
      </c>
      <c r="L3805" s="56" t="s">
        <v>7138</v>
      </c>
      <c r="M3805" s="73">
        <v>41345</v>
      </c>
      <c r="N3805" s="56"/>
      <c r="O3805" s="56"/>
      <c r="P3805" s="56" t="s">
        <v>7139</v>
      </c>
      <c r="Q3805" s="56"/>
      <c r="R3805" s="56" t="s">
        <v>70</v>
      </c>
      <c r="S3805" s="56" t="s">
        <v>11659</v>
      </c>
      <c r="T3805" s="56" t="s">
        <v>7140</v>
      </c>
      <c r="U3805" s="57">
        <v>3235937</v>
      </c>
      <c r="V3805" s="57">
        <v>-953389.06</v>
      </c>
      <c r="W3805" s="57">
        <v>2282547.94</v>
      </c>
      <c r="X3805" s="57">
        <v>0</v>
      </c>
      <c r="Y3805" s="73">
        <v>41345</v>
      </c>
      <c r="Z3805" s="57">
        <v>-82865.100000000006</v>
      </c>
      <c r="AA3805" s="57">
        <v>0</v>
      </c>
      <c r="AB3805" s="57">
        <v>2199682.84</v>
      </c>
      <c r="AC3805" s="57">
        <v>0</v>
      </c>
      <c r="AD3805" s="56" t="s">
        <v>9255</v>
      </c>
      <c r="AE3805" s="57">
        <v>0</v>
      </c>
      <c r="AF3805" s="57">
        <v>0</v>
      </c>
      <c r="AG3805" s="57">
        <v>0</v>
      </c>
      <c r="AI3805"/>
      <c r="AJ3805"/>
    </row>
    <row r="3806" spans="1:36">
      <c r="A3806" s="56" t="s">
        <v>49</v>
      </c>
      <c r="B3806" s="56" t="s">
        <v>11427</v>
      </c>
      <c r="C3806" s="56">
        <v>2101010050</v>
      </c>
      <c r="D3806" s="56" t="s">
        <v>43</v>
      </c>
      <c r="E3806" s="56">
        <v>2101020050</v>
      </c>
      <c r="F3806" s="56">
        <v>5401010050</v>
      </c>
      <c r="G3806" s="56" t="s">
        <v>11431</v>
      </c>
      <c r="H3806" s="56">
        <v>400211</v>
      </c>
      <c r="I3806" s="56" t="s">
        <v>11510</v>
      </c>
      <c r="J3806" s="56" t="s">
        <v>3132</v>
      </c>
      <c r="K3806" s="56" t="s">
        <v>3133</v>
      </c>
      <c r="L3806" s="56" t="s">
        <v>7138</v>
      </c>
      <c r="M3806" s="73">
        <v>41393</v>
      </c>
      <c r="N3806" s="56"/>
      <c r="O3806" s="56"/>
      <c r="P3806" s="56" t="s">
        <v>1304</v>
      </c>
      <c r="Q3806" s="56"/>
      <c r="R3806" s="56" t="s">
        <v>70</v>
      </c>
      <c r="S3806" s="56" t="s">
        <v>11659</v>
      </c>
      <c r="T3806" s="56" t="s">
        <v>7140</v>
      </c>
      <c r="U3806" s="57">
        <v>410445</v>
      </c>
      <c r="V3806" s="57">
        <v>-162495.74</v>
      </c>
      <c r="W3806" s="57">
        <v>247949.26</v>
      </c>
      <c r="X3806" s="57">
        <v>0</v>
      </c>
      <c r="Y3806" s="73">
        <v>41393</v>
      </c>
      <c r="Z3806" s="57">
        <v>-20652.7</v>
      </c>
      <c r="AA3806" s="57">
        <v>0</v>
      </c>
      <c r="AB3806" s="57">
        <v>227296.56</v>
      </c>
      <c r="AC3806" s="57">
        <v>0</v>
      </c>
      <c r="AD3806" s="56" t="s">
        <v>9255</v>
      </c>
      <c r="AE3806" s="57">
        <v>0</v>
      </c>
      <c r="AF3806" s="57">
        <v>0</v>
      </c>
      <c r="AG3806" s="57">
        <v>0</v>
      </c>
      <c r="AI3806"/>
      <c r="AJ3806"/>
    </row>
    <row r="3807" spans="1:36">
      <c r="A3807" s="56" t="s">
        <v>50</v>
      </c>
      <c r="B3807" s="56" t="s">
        <v>11427</v>
      </c>
      <c r="C3807" s="56">
        <v>2101010050</v>
      </c>
      <c r="D3807" s="56" t="s">
        <v>43</v>
      </c>
      <c r="E3807" s="56">
        <v>2101020050</v>
      </c>
      <c r="F3807" s="56">
        <v>5401010050</v>
      </c>
      <c r="G3807" s="56" t="s">
        <v>11431</v>
      </c>
      <c r="H3807" s="56">
        <v>400210</v>
      </c>
      <c r="I3807" s="56" t="s">
        <v>11468</v>
      </c>
      <c r="J3807" s="56" t="s">
        <v>2221</v>
      </c>
      <c r="K3807" s="56" t="s">
        <v>2222</v>
      </c>
      <c r="L3807" s="56" t="s">
        <v>7138</v>
      </c>
      <c r="M3807" s="73">
        <v>37712</v>
      </c>
      <c r="N3807" s="56"/>
      <c r="O3807" s="56"/>
      <c r="P3807" s="56" t="s">
        <v>7139</v>
      </c>
      <c r="Q3807" s="56"/>
      <c r="R3807" s="56" t="s">
        <v>70</v>
      </c>
      <c r="S3807" s="56" t="s">
        <v>11659</v>
      </c>
      <c r="T3807" s="56" t="s">
        <v>7140</v>
      </c>
      <c r="U3807" s="57">
        <v>444769</v>
      </c>
      <c r="V3807" s="57">
        <v>-325036.84999999998</v>
      </c>
      <c r="W3807" s="57">
        <v>119732.15</v>
      </c>
      <c r="X3807" s="57">
        <v>0</v>
      </c>
      <c r="Y3807" s="73">
        <v>37712</v>
      </c>
      <c r="Z3807" s="57">
        <v>-6372.39</v>
      </c>
      <c r="AA3807" s="57">
        <v>0</v>
      </c>
      <c r="AB3807" s="57">
        <v>113359.76</v>
      </c>
      <c r="AC3807" s="57">
        <v>0</v>
      </c>
      <c r="AD3807" s="56" t="s">
        <v>9255</v>
      </c>
      <c r="AE3807" s="57">
        <v>0</v>
      </c>
      <c r="AF3807" s="57">
        <v>0</v>
      </c>
      <c r="AG3807" s="57">
        <v>0</v>
      </c>
      <c r="AI3807"/>
      <c r="AJ3807"/>
    </row>
    <row r="3808" spans="1:36">
      <c r="A3808" s="56" t="s">
        <v>50</v>
      </c>
      <c r="B3808" s="56" t="s">
        <v>11427</v>
      </c>
      <c r="C3808" s="56">
        <v>2101010050</v>
      </c>
      <c r="D3808" s="56" t="s">
        <v>43</v>
      </c>
      <c r="E3808" s="56">
        <v>2101020050</v>
      </c>
      <c r="F3808" s="56">
        <v>5401010050</v>
      </c>
      <c r="G3808" s="56" t="s">
        <v>11431</v>
      </c>
      <c r="H3808" s="56">
        <v>400210</v>
      </c>
      <c r="I3808" s="56" t="s">
        <v>11468</v>
      </c>
      <c r="J3808" s="56" t="s">
        <v>2229</v>
      </c>
      <c r="K3808" s="56" t="s">
        <v>2230</v>
      </c>
      <c r="L3808" s="56" t="s">
        <v>7138</v>
      </c>
      <c r="M3808" s="73">
        <v>36743</v>
      </c>
      <c r="N3808" s="56"/>
      <c r="O3808" s="56"/>
      <c r="P3808" s="56" t="s">
        <v>7139</v>
      </c>
      <c r="Q3808" s="56"/>
      <c r="R3808" s="56" t="s">
        <v>70</v>
      </c>
      <c r="S3808" s="56" t="s">
        <v>11659</v>
      </c>
      <c r="T3808" s="56" t="s">
        <v>7140</v>
      </c>
      <c r="U3808" s="57">
        <v>579956</v>
      </c>
      <c r="V3808" s="57">
        <v>-468707.31</v>
      </c>
      <c r="W3808" s="57">
        <v>111248.69</v>
      </c>
      <c r="X3808" s="57">
        <v>0</v>
      </c>
      <c r="Y3808" s="73">
        <v>36743</v>
      </c>
      <c r="Z3808" s="57">
        <v>-5246.71</v>
      </c>
      <c r="AA3808" s="57">
        <v>0</v>
      </c>
      <c r="AB3808" s="57">
        <v>106001.98</v>
      </c>
      <c r="AC3808" s="57">
        <v>0</v>
      </c>
      <c r="AD3808" s="56" t="s">
        <v>9255</v>
      </c>
      <c r="AE3808" s="57">
        <v>0</v>
      </c>
      <c r="AF3808" s="57">
        <v>0</v>
      </c>
      <c r="AG3808" s="57">
        <v>0</v>
      </c>
      <c r="AI3808"/>
      <c r="AJ3808"/>
    </row>
    <row r="3809" spans="1:36">
      <c r="A3809" s="56" t="s">
        <v>48</v>
      </c>
      <c r="B3809" s="56" t="s">
        <v>11427</v>
      </c>
      <c r="C3809" s="56">
        <v>2101010050</v>
      </c>
      <c r="D3809" s="56" t="s">
        <v>43</v>
      </c>
      <c r="E3809" s="56">
        <v>2101020050</v>
      </c>
      <c r="F3809" s="56">
        <v>5401010050</v>
      </c>
      <c r="G3809" s="56" t="s">
        <v>11428</v>
      </c>
      <c r="H3809" s="56">
        <v>400300</v>
      </c>
      <c r="I3809" s="56" t="s">
        <v>11527</v>
      </c>
      <c r="J3809" s="56" t="s">
        <v>4171</v>
      </c>
      <c r="K3809" s="56" t="s">
        <v>4172</v>
      </c>
      <c r="L3809" s="56" t="s">
        <v>7138</v>
      </c>
      <c r="M3809" s="73">
        <v>42825</v>
      </c>
      <c r="N3809" s="56"/>
      <c r="O3809" s="56"/>
      <c r="P3809" s="56" t="s">
        <v>1304</v>
      </c>
      <c r="Q3809" s="56"/>
      <c r="R3809" s="56" t="s">
        <v>70</v>
      </c>
      <c r="S3809" s="56" t="s">
        <v>11659</v>
      </c>
      <c r="T3809" s="56" t="s">
        <v>7140</v>
      </c>
      <c r="U3809" s="57">
        <v>36393.599999999999</v>
      </c>
      <c r="V3809" s="57">
        <v>-8098.94</v>
      </c>
      <c r="W3809" s="57">
        <v>28294.66</v>
      </c>
      <c r="X3809" s="57">
        <v>0</v>
      </c>
      <c r="Y3809" s="73">
        <v>42747</v>
      </c>
      <c r="Z3809" s="57">
        <v>-1757.63</v>
      </c>
      <c r="AA3809" s="57">
        <v>0</v>
      </c>
      <c r="AB3809" s="57">
        <v>26537.03</v>
      </c>
      <c r="AC3809" s="57">
        <v>0</v>
      </c>
      <c r="AD3809" s="56" t="s">
        <v>9255</v>
      </c>
      <c r="AE3809" s="57">
        <v>0</v>
      </c>
      <c r="AF3809" s="57">
        <v>0</v>
      </c>
      <c r="AG3809" s="57">
        <v>0</v>
      </c>
      <c r="AI3809"/>
      <c r="AJ3809"/>
    </row>
    <row r="3810" spans="1:36">
      <c r="A3810" s="56" t="s">
        <v>49</v>
      </c>
      <c r="B3810" s="56" t="s">
        <v>11427</v>
      </c>
      <c r="C3810" s="56">
        <v>2101010050</v>
      </c>
      <c r="D3810" s="56" t="s">
        <v>43</v>
      </c>
      <c r="E3810" s="56">
        <v>2101020050</v>
      </c>
      <c r="F3810" s="56">
        <v>5401010050</v>
      </c>
      <c r="G3810" s="56" t="s">
        <v>11431</v>
      </c>
      <c r="H3810" s="56">
        <v>400211</v>
      </c>
      <c r="I3810" s="56" t="s">
        <v>11664</v>
      </c>
      <c r="J3810" s="56" t="s">
        <v>3315</v>
      </c>
      <c r="K3810" s="56" t="s">
        <v>6013</v>
      </c>
      <c r="L3810" s="56" t="s">
        <v>7138</v>
      </c>
      <c r="M3810" s="73">
        <v>42767</v>
      </c>
      <c r="N3810" s="56"/>
      <c r="O3810" s="56"/>
      <c r="P3810" s="56" t="s">
        <v>7139</v>
      </c>
      <c r="Q3810" s="56"/>
      <c r="R3810" s="56" t="s">
        <v>70</v>
      </c>
      <c r="S3810" s="56" t="s">
        <v>11659</v>
      </c>
      <c r="T3810" s="56" t="s">
        <v>7140</v>
      </c>
      <c r="U3810" s="57">
        <v>16899317.309999999</v>
      </c>
      <c r="V3810" s="57">
        <v>-2459025</v>
      </c>
      <c r="W3810" s="57">
        <v>14440292.310000001</v>
      </c>
      <c r="X3810" s="57">
        <v>0</v>
      </c>
      <c r="Y3810" s="73">
        <v>42767</v>
      </c>
      <c r="Z3810" s="57">
        <v>-531216.55000000005</v>
      </c>
      <c r="AA3810" s="57">
        <v>0</v>
      </c>
      <c r="AB3810" s="57">
        <v>13909075.76</v>
      </c>
      <c r="AC3810" s="57">
        <v>0</v>
      </c>
      <c r="AD3810" s="56" t="s">
        <v>9255</v>
      </c>
      <c r="AE3810" s="57">
        <v>0</v>
      </c>
      <c r="AF3810" s="57">
        <v>0</v>
      </c>
      <c r="AG3810" s="57">
        <v>0</v>
      </c>
      <c r="AI3810"/>
      <c r="AJ3810"/>
    </row>
    <row r="3811" spans="1:36">
      <c r="A3811" s="56" t="s">
        <v>48</v>
      </c>
      <c r="B3811" s="56" t="s">
        <v>11427</v>
      </c>
      <c r="C3811" s="56">
        <v>2101010050</v>
      </c>
      <c r="D3811" s="56" t="s">
        <v>43</v>
      </c>
      <c r="E3811" s="56">
        <v>2101020050</v>
      </c>
      <c r="F3811" s="56">
        <v>5401010050</v>
      </c>
      <c r="G3811" s="56" t="s">
        <v>11428</v>
      </c>
      <c r="H3811" s="56">
        <v>400300</v>
      </c>
      <c r="I3811" s="56" t="s">
        <v>11495</v>
      </c>
      <c r="J3811" s="56" t="s">
        <v>4285</v>
      </c>
      <c r="K3811" s="56" t="s">
        <v>4286</v>
      </c>
      <c r="L3811" s="56" t="s">
        <v>7138</v>
      </c>
      <c r="M3811" s="73">
        <v>43100</v>
      </c>
      <c r="N3811" s="56"/>
      <c r="O3811" s="56"/>
      <c r="P3811" s="56" t="s">
        <v>1304</v>
      </c>
      <c r="Q3811" s="56"/>
      <c r="R3811" s="56" t="s">
        <v>70</v>
      </c>
      <c r="S3811" s="56" t="s">
        <v>11659</v>
      </c>
      <c r="T3811" s="56" t="s">
        <v>7140</v>
      </c>
      <c r="U3811" s="57">
        <v>1191964.0900000001</v>
      </c>
      <c r="V3811" s="57">
        <v>-230954.39</v>
      </c>
      <c r="W3811" s="57">
        <v>961009.7</v>
      </c>
      <c r="X3811" s="57">
        <v>0</v>
      </c>
      <c r="Y3811" s="73">
        <v>42946</v>
      </c>
      <c r="Z3811" s="57">
        <v>-57566.239999999998</v>
      </c>
      <c r="AA3811" s="57">
        <v>0</v>
      </c>
      <c r="AB3811" s="57">
        <v>903443.46</v>
      </c>
      <c r="AC3811" s="57">
        <v>0</v>
      </c>
      <c r="AD3811" s="56" t="s">
        <v>9255</v>
      </c>
      <c r="AE3811" s="57">
        <v>0</v>
      </c>
      <c r="AF3811" s="57">
        <v>0</v>
      </c>
      <c r="AG3811" s="57">
        <v>0</v>
      </c>
      <c r="AI3811"/>
      <c r="AJ3811"/>
    </row>
    <row r="3812" spans="1:36">
      <c r="A3812" s="56" t="s">
        <v>48</v>
      </c>
      <c r="B3812" s="56" t="s">
        <v>11427</v>
      </c>
      <c r="C3812" s="56">
        <v>2101010050</v>
      </c>
      <c r="D3812" s="56" t="s">
        <v>43</v>
      </c>
      <c r="E3812" s="56">
        <v>2101020050</v>
      </c>
      <c r="F3812" s="56">
        <v>5401010050</v>
      </c>
      <c r="G3812" s="56" t="s">
        <v>11428</v>
      </c>
      <c r="H3812" s="56">
        <v>400300</v>
      </c>
      <c r="I3812" s="56" t="s">
        <v>11490</v>
      </c>
      <c r="J3812" s="56" t="s">
        <v>4314</v>
      </c>
      <c r="K3812" s="56" t="s">
        <v>4315</v>
      </c>
      <c r="L3812" s="56" t="s">
        <v>7138</v>
      </c>
      <c r="M3812" s="73">
        <v>43555</v>
      </c>
      <c r="N3812" s="56"/>
      <c r="O3812" s="56"/>
      <c r="P3812" s="56" t="s">
        <v>7216</v>
      </c>
      <c r="Q3812" s="56"/>
      <c r="R3812" s="56" t="s">
        <v>70</v>
      </c>
      <c r="S3812" s="56" t="s">
        <v>11659</v>
      </c>
      <c r="T3812" s="56" t="s">
        <v>7140</v>
      </c>
      <c r="U3812" s="57">
        <v>1888000</v>
      </c>
      <c r="V3812" s="57">
        <v>-143779.20000000001</v>
      </c>
      <c r="W3812" s="57">
        <v>1744220.8</v>
      </c>
      <c r="X3812" s="57">
        <v>0</v>
      </c>
      <c r="Y3812" s="73">
        <v>43496</v>
      </c>
      <c r="Z3812" s="57">
        <v>-60787.66</v>
      </c>
      <c r="AA3812" s="57">
        <v>0</v>
      </c>
      <c r="AB3812" s="57">
        <v>1683433.14</v>
      </c>
      <c r="AC3812" s="57">
        <v>0</v>
      </c>
      <c r="AD3812" s="56" t="s">
        <v>9255</v>
      </c>
      <c r="AE3812" s="57">
        <v>0</v>
      </c>
      <c r="AF3812" s="57">
        <v>0</v>
      </c>
      <c r="AG3812" s="57">
        <v>0</v>
      </c>
      <c r="AI3812"/>
      <c r="AJ3812"/>
    </row>
    <row r="3813" spans="1:36">
      <c r="A3813" s="56" t="s">
        <v>48</v>
      </c>
      <c r="B3813" s="56" t="s">
        <v>11427</v>
      </c>
      <c r="C3813" s="56">
        <v>2101010050</v>
      </c>
      <c r="D3813" s="56" t="s">
        <v>43</v>
      </c>
      <c r="E3813" s="56">
        <v>2101020050</v>
      </c>
      <c r="F3813" s="56">
        <v>5401010050</v>
      </c>
      <c r="G3813" s="56" t="s">
        <v>11428</v>
      </c>
      <c r="H3813" s="56">
        <v>400300</v>
      </c>
      <c r="I3813" s="56" t="s">
        <v>11490</v>
      </c>
      <c r="J3813" s="56" t="s">
        <v>4316</v>
      </c>
      <c r="K3813" s="56" t="s">
        <v>4317</v>
      </c>
      <c r="L3813" s="56" t="s">
        <v>7138</v>
      </c>
      <c r="M3813" s="73">
        <v>43555</v>
      </c>
      <c r="N3813" s="56"/>
      <c r="O3813" s="56"/>
      <c r="P3813" s="56" t="s">
        <v>7216</v>
      </c>
      <c r="Q3813" s="56"/>
      <c r="R3813" s="56" t="s">
        <v>70</v>
      </c>
      <c r="S3813" s="56" t="s">
        <v>11659</v>
      </c>
      <c r="T3813" s="56" t="s">
        <v>7140</v>
      </c>
      <c r="U3813" s="57">
        <v>2029600</v>
      </c>
      <c r="V3813" s="57">
        <v>-154562.63</v>
      </c>
      <c r="W3813" s="57">
        <v>1875037.37</v>
      </c>
      <c r="X3813" s="57">
        <v>0</v>
      </c>
      <c r="Y3813" s="73">
        <v>43496</v>
      </c>
      <c r="Z3813" s="57">
        <v>-65346.74</v>
      </c>
      <c r="AA3813" s="57">
        <v>0</v>
      </c>
      <c r="AB3813" s="57">
        <v>1809690.63</v>
      </c>
      <c r="AC3813" s="57">
        <v>0</v>
      </c>
      <c r="AD3813" s="56" t="s">
        <v>9255</v>
      </c>
      <c r="AE3813" s="57">
        <v>0</v>
      </c>
      <c r="AF3813" s="57">
        <v>0</v>
      </c>
      <c r="AG3813" s="57">
        <v>0</v>
      </c>
      <c r="AI3813"/>
      <c r="AJ3813"/>
    </row>
    <row r="3814" spans="1:36">
      <c r="A3814" s="56" t="s">
        <v>48</v>
      </c>
      <c r="B3814" s="56" t="s">
        <v>11427</v>
      </c>
      <c r="C3814" s="56">
        <v>2101010050</v>
      </c>
      <c r="D3814" s="56" t="s">
        <v>43</v>
      </c>
      <c r="E3814" s="56">
        <v>2101020050</v>
      </c>
      <c r="F3814" s="56">
        <v>5401010050</v>
      </c>
      <c r="G3814" s="56" t="s">
        <v>11428</v>
      </c>
      <c r="H3814" s="56">
        <v>400300</v>
      </c>
      <c r="I3814" s="56" t="s">
        <v>11485</v>
      </c>
      <c r="J3814" s="56" t="s">
        <v>4239</v>
      </c>
      <c r="K3814" s="56" t="s">
        <v>4240</v>
      </c>
      <c r="L3814" s="56" t="s">
        <v>7138</v>
      </c>
      <c r="M3814" s="73">
        <v>43555</v>
      </c>
      <c r="N3814" s="56"/>
      <c r="O3814" s="56"/>
      <c r="P3814" s="56" t="s">
        <v>295</v>
      </c>
      <c r="Q3814" s="56"/>
      <c r="R3814" s="56" t="s">
        <v>70</v>
      </c>
      <c r="S3814" s="56" t="s">
        <v>11659</v>
      </c>
      <c r="T3814" s="56" t="s">
        <v>7140</v>
      </c>
      <c r="U3814" s="57">
        <v>90860</v>
      </c>
      <c r="V3814" s="57">
        <v>-17381.64</v>
      </c>
      <c r="W3814" s="57">
        <v>73478.36</v>
      </c>
      <c r="X3814" s="57">
        <v>0</v>
      </c>
      <c r="Y3814" s="73">
        <v>43551</v>
      </c>
      <c r="Z3814" s="57">
        <v>-7898.6</v>
      </c>
      <c r="AA3814" s="57">
        <v>0</v>
      </c>
      <c r="AB3814" s="57">
        <v>65579.759999999995</v>
      </c>
      <c r="AC3814" s="57">
        <v>0</v>
      </c>
      <c r="AD3814" s="56" t="s">
        <v>9255</v>
      </c>
      <c r="AE3814" s="57">
        <v>0</v>
      </c>
      <c r="AF3814" s="57">
        <v>0</v>
      </c>
      <c r="AG3814" s="57">
        <v>0</v>
      </c>
      <c r="AI3814"/>
      <c r="AJ3814"/>
    </row>
    <row r="3815" spans="1:36">
      <c r="A3815" s="56" t="s">
        <v>48</v>
      </c>
      <c r="B3815" s="56" t="s">
        <v>11427</v>
      </c>
      <c r="C3815" s="56">
        <v>2101010050</v>
      </c>
      <c r="D3815" s="56" t="s">
        <v>43</v>
      </c>
      <c r="E3815" s="56">
        <v>2101020050</v>
      </c>
      <c r="F3815" s="56">
        <v>5401010050</v>
      </c>
      <c r="G3815" s="56" t="s">
        <v>11428</v>
      </c>
      <c r="H3815" s="56">
        <v>400300</v>
      </c>
      <c r="I3815" s="56" t="s">
        <v>11487</v>
      </c>
      <c r="J3815" s="56" t="s">
        <v>6684</v>
      </c>
      <c r="K3815" s="56" t="s">
        <v>6685</v>
      </c>
      <c r="L3815" s="56" t="s">
        <v>7138</v>
      </c>
      <c r="M3815" s="73">
        <v>43921</v>
      </c>
      <c r="N3815" s="56"/>
      <c r="O3815" s="56"/>
      <c r="P3815" s="56" t="s">
        <v>1208</v>
      </c>
      <c r="Q3815" s="56"/>
      <c r="R3815" s="56" t="s">
        <v>70</v>
      </c>
      <c r="S3815" s="56" t="s">
        <v>11659</v>
      </c>
      <c r="T3815" s="56" t="s">
        <v>7140</v>
      </c>
      <c r="U3815" s="57">
        <v>61950</v>
      </c>
      <c r="V3815" s="57">
        <v>-5282.59</v>
      </c>
      <c r="W3815" s="57">
        <v>56667.41</v>
      </c>
      <c r="X3815" s="57">
        <v>0</v>
      </c>
      <c r="Y3815" s="73">
        <v>43631</v>
      </c>
      <c r="Z3815" s="57">
        <v>-2693.01</v>
      </c>
      <c r="AA3815" s="57">
        <v>0</v>
      </c>
      <c r="AB3815" s="57">
        <v>53974.400000000001</v>
      </c>
      <c r="AC3815" s="57">
        <v>0</v>
      </c>
      <c r="AD3815" s="56" t="s">
        <v>9255</v>
      </c>
      <c r="AE3815" s="57">
        <v>0</v>
      </c>
      <c r="AF3815" s="57">
        <v>0</v>
      </c>
      <c r="AG3815" s="57">
        <v>0</v>
      </c>
      <c r="AI3815"/>
      <c r="AJ3815"/>
    </row>
    <row r="3816" spans="1:36">
      <c r="A3816" s="56" t="s">
        <v>49</v>
      </c>
      <c r="B3816" s="56" t="s">
        <v>11427</v>
      </c>
      <c r="C3816" s="56">
        <v>2101010050</v>
      </c>
      <c r="D3816" s="56" t="s">
        <v>43</v>
      </c>
      <c r="E3816" s="56">
        <v>2101020050</v>
      </c>
      <c r="F3816" s="56">
        <v>5401010050</v>
      </c>
      <c r="G3816" s="56" t="s">
        <v>11431</v>
      </c>
      <c r="H3816" s="56">
        <v>400211</v>
      </c>
      <c r="I3816" s="56" t="s">
        <v>11541</v>
      </c>
      <c r="J3816" s="56" t="s">
        <v>6780</v>
      </c>
      <c r="K3816" s="56" t="s">
        <v>6781</v>
      </c>
      <c r="L3816" s="56" t="s">
        <v>7138</v>
      </c>
      <c r="M3816" s="73">
        <v>44070</v>
      </c>
      <c r="N3816" s="56"/>
      <c r="O3816" s="56"/>
      <c r="P3816" s="56" t="s">
        <v>295</v>
      </c>
      <c r="Q3816" s="56"/>
      <c r="R3816" s="56" t="s">
        <v>70</v>
      </c>
      <c r="S3816" s="56" t="s">
        <v>11659</v>
      </c>
      <c r="T3816" s="56" t="s">
        <v>7140</v>
      </c>
      <c r="U3816" s="57">
        <v>660800</v>
      </c>
      <c r="V3816" s="57">
        <v>-37837.589999999997</v>
      </c>
      <c r="W3816" s="57">
        <v>622962.41</v>
      </c>
      <c r="X3816" s="57">
        <v>0</v>
      </c>
      <c r="Y3816" s="73">
        <v>44067</v>
      </c>
      <c r="Z3816" s="57">
        <v>-57444.34</v>
      </c>
      <c r="AA3816" s="57">
        <v>0</v>
      </c>
      <c r="AB3816" s="57">
        <v>565518.06999999995</v>
      </c>
      <c r="AC3816" s="57">
        <v>0</v>
      </c>
      <c r="AD3816" s="56" t="s">
        <v>9255</v>
      </c>
      <c r="AE3816" s="57">
        <v>0</v>
      </c>
      <c r="AF3816" s="57">
        <v>0</v>
      </c>
      <c r="AG3816" s="57">
        <v>0</v>
      </c>
      <c r="AI3816"/>
      <c r="AJ3816"/>
    </row>
    <row r="3817" spans="1:36">
      <c r="A3817" s="56" t="s">
        <v>48</v>
      </c>
      <c r="B3817" s="56" t="s">
        <v>11427</v>
      </c>
      <c r="C3817" s="56">
        <v>2101010050</v>
      </c>
      <c r="D3817" s="56" t="s">
        <v>43</v>
      </c>
      <c r="E3817" s="56">
        <v>2101020050</v>
      </c>
      <c r="F3817" s="56">
        <v>5401010050</v>
      </c>
      <c r="G3817" s="56" t="s">
        <v>11428</v>
      </c>
      <c r="H3817" s="56">
        <v>400300</v>
      </c>
      <c r="I3817" s="56" t="s">
        <v>11487</v>
      </c>
      <c r="J3817" s="56" t="s">
        <v>6794</v>
      </c>
      <c r="K3817" s="56" t="s">
        <v>6795</v>
      </c>
      <c r="L3817" s="56" t="s">
        <v>7138</v>
      </c>
      <c r="M3817" s="73">
        <v>44104</v>
      </c>
      <c r="N3817" s="56"/>
      <c r="O3817" s="56"/>
      <c r="P3817" s="56" t="s">
        <v>1304</v>
      </c>
      <c r="Q3817" s="56"/>
      <c r="R3817" s="56" t="s">
        <v>70</v>
      </c>
      <c r="S3817" s="56" t="s">
        <v>11659</v>
      </c>
      <c r="T3817" s="56" t="s">
        <v>7140</v>
      </c>
      <c r="U3817" s="57">
        <v>4254850</v>
      </c>
      <c r="V3817" s="57">
        <v>-117510.28</v>
      </c>
      <c r="W3817" s="57">
        <v>4137339.72</v>
      </c>
      <c r="X3817" s="57">
        <v>0</v>
      </c>
      <c r="Y3817" s="73">
        <v>44096</v>
      </c>
      <c r="Z3817" s="57">
        <v>-205489.18</v>
      </c>
      <c r="AA3817" s="57">
        <v>0</v>
      </c>
      <c r="AB3817" s="57">
        <v>3931850.54</v>
      </c>
      <c r="AC3817" s="57">
        <v>0</v>
      </c>
      <c r="AD3817" s="56" t="s">
        <v>9255</v>
      </c>
      <c r="AE3817" s="57">
        <v>0</v>
      </c>
      <c r="AF3817" s="57">
        <v>0</v>
      </c>
      <c r="AG3817" s="57">
        <v>0</v>
      </c>
      <c r="AI3817"/>
      <c r="AJ3817"/>
    </row>
    <row r="3818" spans="1:36">
      <c r="A3818" s="56" t="s">
        <v>48</v>
      </c>
      <c r="B3818" s="56" t="s">
        <v>11427</v>
      </c>
      <c r="C3818" s="56">
        <v>2101010050</v>
      </c>
      <c r="D3818" s="56" t="s">
        <v>43</v>
      </c>
      <c r="E3818" s="56">
        <v>2101020050</v>
      </c>
      <c r="F3818" s="56">
        <v>5401010050</v>
      </c>
      <c r="G3818" s="56" t="s">
        <v>11428</v>
      </c>
      <c r="H3818" s="56">
        <v>400300</v>
      </c>
      <c r="I3818" s="56" t="s">
        <v>11445</v>
      </c>
      <c r="J3818" s="56" t="s">
        <v>6919</v>
      </c>
      <c r="K3818" s="56" t="s">
        <v>6920</v>
      </c>
      <c r="L3818" s="56" t="s">
        <v>7138</v>
      </c>
      <c r="M3818" s="73">
        <v>44255</v>
      </c>
      <c r="N3818" s="56"/>
      <c r="O3818" s="56"/>
      <c r="P3818" s="56" t="s">
        <v>1201</v>
      </c>
      <c r="Q3818" s="56"/>
      <c r="R3818" s="56" t="s">
        <v>70</v>
      </c>
      <c r="S3818" s="56" t="s">
        <v>11659</v>
      </c>
      <c r="T3818" s="56" t="s">
        <v>7140</v>
      </c>
      <c r="U3818" s="57">
        <v>676000</v>
      </c>
      <c r="V3818" s="57">
        <v>-9852.93</v>
      </c>
      <c r="W3818" s="57">
        <v>666147.06999999995</v>
      </c>
      <c r="X3818" s="57">
        <v>0</v>
      </c>
      <c r="Y3818" s="73">
        <v>44203</v>
      </c>
      <c r="Z3818" s="57">
        <v>-39177.129999999997</v>
      </c>
      <c r="AA3818" s="57">
        <v>0</v>
      </c>
      <c r="AB3818" s="57">
        <v>626969.93999999994</v>
      </c>
      <c r="AC3818" s="57">
        <v>0</v>
      </c>
      <c r="AD3818" s="56" t="s">
        <v>9255</v>
      </c>
      <c r="AE3818" s="57">
        <v>0</v>
      </c>
      <c r="AF3818" s="57">
        <v>0</v>
      </c>
      <c r="AG3818" s="57">
        <v>0</v>
      </c>
      <c r="AI3818"/>
      <c r="AJ3818"/>
    </row>
    <row r="3819" spans="1:36">
      <c r="A3819" s="56" t="s">
        <v>48</v>
      </c>
      <c r="B3819" s="56" t="s">
        <v>11427</v>
      </c>
      <c r="C3819" s="56">
        <v>2101010050</v>
      </c>
      <c r="D3819" s="56" t="s">
        <v>43</v>
      </c>
      <c r="E3819" s="56">
        <v>2101020050</v>
      </c>
      <c r="F3819" s="56">
        <v>5401010050</v>
      </c>
      <c r="G3819" s="56" t="s">
        <v>11428</v>
      </c>
      <c r="H3819" s="56">
        <v>400300</v>
      </c>
      <c r="I3819" s="56" t="s">
        <v>11491</v>
      </c>
      <c r="J3819" s="56" t="s">
        <v>6909</v>
      </c>
      <c r="K3819" s="56" t="s">
        <v>6910</v>
      </c>
      <c r="L3819" s="56" t="s">
        <v>7138</v>
      </c>
      <c r="M3819" s="73">
        <v>44280</v>
      </c>
      <c r="N3819" s="56"/>
      <c r="O3819" s="56"/>
      <c r="P3819" s="56" t="s">
        <v>167</v>
      </c>
      <c r="Q3819" s="56"/>
      <c r="R3819" s="56" t="s">
        <v>70</v>
      </c>
      <c r="S3819" s="56" t="s">
        <v>11659</v>
      </c>
      <c r="T3819" s="56" t="s">
        <v>7140</v>
      </c>
      <c r="U3819" s="57">
        <v>1091573</v>
      </c>
      <c r="V3819" s="57">
        <v>-6818.59</v>
      </c>
      <c r="W3819" s="57">
        <v>1084754.4099999999</v>
      </c>
      <c r="X3819" s="57">
        <v>0</v>
      </c>
      <c r="Y3819" s="73">
        <v>44275</v>
      </c>
      <c r="Z3819" s="57">
        <v>-189784.17</v>
      </c>
      <c r="AA3819" s="57">
        <v>0</v>
      </c>
      <c r="AB3819" s="57">
        <v>894970.24</v>
      </c>
      <c r="AC3819" s="57">
        <v>0</v>
      </c>
      <c r="AD3819" s="56" t="s">
        <v>9255</v>
      </c>
      <c r="AE3819" s="57">
        <v>0</v>
      </c>
      <c r="AF3819" s="57">
        <v>0</v>
      </c>
      <c r="AG3819" s="57">
        <v>0</v>
      </c>
      <c r="AI3819"/>
      <c r="AJ3819"/>
    </row>
    <row r="3820" spans="1:36">
      <c r="A3820" s="56" t="s">
        <v>48</v>
      </c>
      <c r="B3820" s="56" t="s">
        <v>11427</v>
      </c>
      <c r="C3820" s="56">
        <v>2101010050</v>
      </c>
      <c r="D3820" s="56" t="s">
        <v>43</v>
      </c>
      <c r="E3820" s="56">
        <v>2101020050</v>
      </c>
      <c r="F3820" s="56">
        <v>5401010050</v>
      </c>
      <c r="G3820" s="56" t="s">
        <v>11428</v>
      </c>
      <c r="H3820" s="56">
        <v>400300</v>
      </c>
      <c r="I3820" s="56" t="s">
        <v>11527</v>
      </c>
      <c r="J3820" s="56" t="s">
        <v>6883</v>
      </c>
      <c r="K3820" s="56" t="s">
        <v>6884</v>
      </c>
      <c r="L3820" s="56" t="s">
        <v>7138</v>
      </c>
      <c r="M3820" s="73">
        <v>44286</v>
      </c>
      <c r="N3820" s="56"/>
      <c r="O3820" s="56"/>
      <c r="P3820" s="56" t="s">
        <v>295</v>
      </c>
      <c r="Q3820" s="56"/>
      <c r="R3820" s="56" t="s">
        <v>70</v>
      </c>
      <c r="S3820" s="56" t="s">
        <v>11659</v>
      </c>
      <c r="T3820" s="56" t="s">
        <v>7140</v>
      </c>
      <c r="U3820" s="57">
        <v>558443</v>
      </c>
      <c r="V3820" s="57">
        <v>-2470.92</v>
      </c>
      <c r="W3820" s="57">
        <v>555972.07999999996</v>
      </c>
      <c r="X3820" s="57">
        <v>0</v>
      </c>
      <c r="Y3820" s="73">
        <v>44270</v>
      </c>
      <c r="Z3820" s="57">
        <v>-48546.29</v>
      </c>
      <c r="AA3820" s="57">
        <v>0</v>
      </c>
      <c r="AB3820" s="57">
        <v>507425.79</v>
      </c>
      <c r="AC3820" s="57">
        <v>0</v>
      </c>
      <c r="AD3820" s="56" t="s">
        <v>9255</v>
      </c>
      <c r="AE3820" s="57">
        <v>0</v>
      </c>
      <c r="AF3820" s="57">
        <v>0</v>
      </c>
      <c r="AG3820" s="57">
        <v>0</v>
      </c>
      <c r="AI3820"/>
      <c r="AJ3820"/>
    </row>
    <row r="3821" spans="1:36">
      <c r="A3821" s="56" t="s">
        <v>49</v>
      </c>
      <c r="B3821" s="56" t="s">
        <v>11427</v>
      </c>
      <c r="C3821" s="56">
        <v>2101010050</v>
      </c>
      <c r="D3821" s="56" t="s">
        <v>43</v>
      </c>
      <c r="E3821" s="56">
        <v>2101020050</v>
      </c>
      <c r="F3821" s="56">
        <v>5401010050</v>
      </c>
      <c r="G3821" s="56" t="s">
        <v>11431</v>
      </c>
      <c r="H3821" s="56">
        <v>400203</v>
      </c>
      <c r="I3821" s="56" t="s">
        <v>11507</v>
      </c>
      <c r="J3821" s="56" t="s">
        <v>1498</v>
      </c>
      <c r="K3821" s="56" t="s">
        <v>1203</v>
      </c>
      <c r="L3821" s="56" t="s">
        <v>7138</v>
      </c>
      <c r="M3821" s="73">
        <v>39995</v>
      </c>
      <c r="N3821" s="56"/>
      <c r="O3821" s="56"/>
      <c r="P3821" s="56" t="s">
        <v>1476</v>
      </c>
      <c r="Q3821" s="56"/>
      <c r="R3821" s="56" t="s">
        <v>70</v>
      </c>
      <c r="S3821" s="56" t="s">
        <v>11659</v>
      </c>
      <c r="T3821" s="56" t="s">
        <v>7140</v>
      </c>
      <c r="U3821" s="57">
        <v>1881999</v>
      </c>
      <c r="V3821" s="57">
        <v>-1728187.71</v>
      </c>
      <c r="W3821" s="57">
        <v>153811.29</v>
      </c>
      <c r="X3821" s="57">
        <v>0</v>
      </c>
      <c r="Y3821" s="73">
        <v>39995</v>
      </c>
      <c r="Z3821" s="57">
        <v>-59711.34</v>
      </c>
      <c r="AA3821" s="57">
        <v>0</v>
      </c>
      <c r="AB3821" s="57">
        <v>94099.95</v>
      </c>
      <c r="AC3821" s="57">
        <v>0</v>
      </c>
      <c r="AD3821" s="56" t="s">
        <v>9255</v>
      </c>
      <c r="AE3821" s="57">
        <v>0</v>
      </c>
      <c r="AF3821" s="57">
        <v>0</v>
      </c>
      <c r="AG3821" s="57">
        <v>0</v>
      </c>
      <c r="AI3821"/>
      <c r="AJ3821"/>
    </row>
    <row r="3822" spans="1:36">
      <c r="A3822" s="56" t="s">
        <v>49</v>
      </c>
      <c r="B3822" s="56" t="s">
        <v>11427</v>
      </c>
      <c r="C3822" s="56">
        <v>2101010050</v>
      </c>
      <c r="D3822" s="56" t="s">
        <v>43</v>
      </c>
      <c r="E3822" s="56">
        <v>2101020050</v>
      </c>
      <c r="F3822" s="56">
        <v>5401010050</v>
      </c>
      <c r="G3822" s="56" t="s">
        <v>11431</v>
      </c>
      <c r="H3822" s="56">
        <v>400203</v>
      </c>
      <c r="I3822" s="56" t="s">
        <v>11507</v>
      </c>
      <c r="J3822" s="56" t="s">
        <v>1505</v>
      </c>
      <c r="K3822" s="56" t="s">
        <v>1205</v>
      </c>
      <c r="L3822" s="56" t="s">
        <v>7138</v>
      </c>
      <c r="M3822" s="73">
        <v>39995</v>
      </c>
      <c r="N3822" s="56"/>
      <c r="O3822" s="56"/>
      <c r="P3822" s="56" t="s">
        <v>1476</v>
      </c>
      <c r="Q3822" s="56"/>
      <c r="R3822" s="56" t="s">
        <v>70</v>
      </c>
      <c r="S3822" s="56" t="s">
        <v>11659</v>
      </c>
      <c r="T3822" s="56" t="s">
        <v>7140</v>
      </c>
      <c r="U3822" s="57">
        <v>924098</v>
      </c>
      <c r="V3822" s="57">
        <v>-848573.67</v>
      </c>
      <c r="W3822" s="57">
        <v>75524.33</v>
      </c>
      <c r="X3822" s="57">
        <v>0</v>
      </c>
      <c r="Y3822" s="73">
        <v>39995</v>
      </c>
      <c r="Z3822" s="57">
        <v>-29319.43</v>
      </c>
      <c r="AA3822" s="57">
        <v>0</v>
      </c>
      <c r="AB3822" s="57">
        <v>46204.9</v>
      </c>
      <c r="AC3822" s="57">
        <v>0</v>
      </c>
      <c r="AD3822" s="56" t="s">
        <v>9255</v>
      </c>
      <c r="AE3822" s="57">
        <v>0</v>
      </c>
      <c r="AF3822" s="57">
        <v>0</v>
      </c>
      <c r="AG3822" s="57">
        <v>0</v>
      </c>
      <c r="AI3822"/>
      <c r="AJ3822"/>
    </row>
    <row r="3823" spans="1:36">
      <c r="A3823" s="56" t="s">
        <v>49</v>
      </c>
      <c r="B3823" s="56" t="s">
        <v>11427</v>
      </c>
      <c r="C3823" s="56">
        <v>2101010050</v>
      </c>
      <c r="D3823" s="56" t="s">
        <v>43</v>
      </c>
      <c r="E3823" s="56">
        <v>2101020050</v>
      </c>
      <c r="F3823" s="56">
        <v>5401010050</v>
      </c>
      <c r="G3823" s="56" t="s">
        <v>11431</v>
      </c>
      <c r="H3823" s="56">
        <v>400203</v>
      </c>
      <c r="I3823" s="56" t="s">
        <v>11507</v>
      </c>
      <c r="J3823" s="56" t="s">
        <v>1506</v>
      </c>
      <c r="K3823" s="56" t="s">
        <v>1282</v>
      </c>
      <c r="L3823" s="56" t="s">
        <v>7138</v>
      </c>
      <c r="M3823" s="73">
        <v>39995</v>
      </c>
      <c r="N3823" s="56"/>
      <c r="O3823" s="56"/>
      <c r="P3823" s="56" t="s">
        <v>1476</v>
      </c>
      <c r="Q3823" s="56"/>
      <c r="R3823" s="56" t="s">
        <v>70</v>
      </c>
      <c r="S3823" s="56" t="s">
        <v>11659</v>
      </c>
      <c r="T3823" s="56" t="s">
        <v>7140</v>
      </c>
      <c r="U3823" s="57">
        <v>18625572</v>
      </c>
      <c r="V3823" s="57">
        <v>-17103348.68</v>
      </c>
      <c r="W3823" s="57">
        <v>1522223.32</v>
      </c>
      <c r="X3823" s="57">
        <v>0</v>
      </c>
      <c r="Y3823" s="73">
        <v>39995</v>
      </c>
      <c r="Z3823" s="57">
        <v>-590944.72</v>
      </c>
      <c r="AA3823" s="57">
        <v>0</v>
      </c>
      <c r="AB3823" s="57">
        <v>931278.6</v>
      </c>
      <c r="AC3823" s="57">
        <v>0</v>
      </c>
      <c r="AD3823" s="56" t="s">
        <v>9255</v>
      </c>
      <c r="AE3823" s="57">
        <v>0</v>
      </c>
      <c r="AF3823" s="57">
        <v>0</v>
      </c>
      <c r="AG3823" s="57">
        <v>0</v>
      </c>
      <c r="AI3823"/>
      <c r="AJ3823"/>
    </row>
    <row r="3824" spans="1:36">
      <c r="A3824" s="56" t="s">
        <v>49</v>
      </c>
      <c r="B3824" s="56" t="s">
        <v>11427</v>
      </c>
      <c r="C3824" s="56">
        <v>2101010050</v>
      </c>
      <c r="D3824" s="56" t="s">
        <v>43</v>
      </c>
      <c r="E3824" s="56">
        <v>2101020050</v>
      </c>
      <c r="F3824" s="56">
        <v>5401010050</v>
      </c>
      <c r="G3824" s="56" t="s">
        <v>11431</v>
      </c>
      <c r="H3824" s="56">
        <v>400203</v>
      </c>
      <c r="I3824" s="56" t="s">
        <v>11507</v>
      </c>
      <c r="J3824" s="56" t="s">
        <v>1507</v>
      </c>
      <c r="K3824" s="56" t="s">
        <v>1300</v>
      </c>
      <c r="L3824" s="56" t="s">
        <v>7138</v>
      </c>
      <c r="M3824" s="73">
        <v>39995</v>
      </c>
      <c r="N3824" s="56"/>
      <c r="O3824" s="56"/>
      <c r="P3824" s="56" t="s">
        <v>1476</v>
      </c>
      <c r="Q3824" s="56"/>
      <c r="R3824" s="56" t="s">
        <v>70</v>
      </c>
      <c r="S3824" s="56" t="s">
        <v>11659</v>
      </c>
      <c r="T3824" s="56" t="s">
        <v>7140</v>
      </c>
      <c r="U3824" s="57">
        <v>4620489</v>
      </c>
      <c r="V3824" s="57">
        <v>-4242867.54</v>
      </c>
      <c r="W3824" s="57">
        <v>377621.46</v>
      </c>
      <c r="X3824" s="57">
        <v>0</v>
      </c>
      <c r="Y3824" s="73">
        <v>39995</v>
      </c>
      <c r="Z3824" s="57">
        <v>-146597.01</v>
      </c>
      <c r="AA3824" s="57">
        <v>0</v>
      </c>
      <c r="AB3824" s="57">
        <v>231024.45</v>
      </c>
      <c r="AC3824" s="57">
        <v>0</v>
      </c>
      <c r="AD3824" s="56" t="s">
        <v>9255</v>
      </c>
      <c r="AE3824" s="57">
        <v>0</v>
      </c>
      <c r="AF3824" s="57">
        <v>0</v>
      </c>
      <c r="AG3824" s="57">
        <v>0</v>
      </c>
      <c r="AI3824"/>
      <c r="AJ3824"/>
    </row>
    <row r="3825" spans="1:36">
      <c r="A3825" s="56" t="s">
        <v>49</v>
      </c>
      <c r="B3825" s="56" t="s">
        <v>11427</v>
      </c>
      <c r="C3825" s="56">
        <v>2101010050</v>
      </c>
      <c r="D3825" s="56" t="s">
        <v>43</v>
      </c>
      <c r="E3825" s="56">
        <v>2101020050</v>
      </c>
      <c r="F3825" s="56">
        <v>5401010050</v>
      </c>
      <c r="G3825" s="56" t="s">
        <v>11431</v>
      </c>
      <c r="H3825" s="56">
        <v>400203</v>
      </c>
      <c r="I3825" s="56" t="s">
        <v>11507</v>
      </c>
      <c r="J3825" s="56" t="s">
        <v>1509</v>
      </c>
      <c r="K3825" s="56" t="s">
        <v>1210</v>
      </c>
      <c r="L3825" s="56" t="s">
        <v>7138</v>
      </c>
      <c r="M3825" s="73">
        <v>39995</v>
      </c>
      <c r="N3825" s="56"/>
      <c r="O3825" s="56"/>
      <c r="P3825" s="56" t="s">
        <v>1476</v>
      </c>
      <c r="Q3825" s="56"/>
      <c r="R3825" s="56" t="s">
        <v>70</v>
      </c>
      <c r="S3825" s="56" t="s">
        <v>11659</v>
      </c>
      <c r="T3825" s="56" t="s">
        <v>7140</v>
      </c>
      <c r="U3825" s="57">
        <v>23599404</v>
      </c>
      <c r="V3825" s="57">
        <v>-21670681.329999998</v>
      </c>
      <c r="W3825" s="57">
        <v>1928722.67</v>
      </c>
      <c r="X3825" s="57">
        <v>0</v>
      </c>
      <c r="Y3825" s="73">
        <v>39995</v>
      </c>
      <c r="Z3825" s="57">
        <v>-748752.47</v>
      </c>
      <c r="AA3825" s="57">
        <v>0</v>
      </c>
      <c r="AB3825" s="57">
        <v>1179970.2</v>
      </c>
      <c r="AC3825" s="57">
        <v>0</v>
      </c>
      <c r="AD3825" s="56" t="s">
        <v>9255</v>
      </c>
      <c r="AE3825" s="57">
        <v>0</v>
      </c>
      <c r="AF3825" s="57">
        <v>0</v>
      </c>
      <c r="AG3825" s="57">
        <v>0</v>
      </c>
      <c r="AI3825"/>
      <c r="AJ3825"/>
    </row>
    <row r="3826" spans="1:36">
      <c r="A3826" s="56" t="s">
        <v>49</v>
      </c>
      <c r="B3826" s="56" t="s">
        <v>11427</v>
      </c>
      <c r="C3826" s="56">
        <v>2101010050</v>
      </c>
      <c r="D3826" s="56" t="s">
        <v>43</v>
      </c>
      <c r="E3826" s="56">
        <v>2101020050</v>
      </c>
      <c r="F3826" s="56">
        <v>5401010050</v>
      </c>
      <c r="G3826" s="56" t="s">
        <v>11431</v>
      </c>
      <c r="H3826" s="56">
        <v>400203</v>
      </c>
      <c r="I3826" s="56" t="s">
        <v>11507</v>
      </c>
      <c r="J3826" s="56" t="s">
        <v>1510</v>
      </c>
      <c r="K3826" s="56" t="s">
        <v>1212</v>
      </c>
      <c r="L3826" s="56" t="s">
        <v>7138</v>
      </c>
      <c r="M3826" s="73">
        <v>39995</v>
      </c>
      <c r="N3826" s="56"/>
      <c r="O3826" s="56"/>
      <c r="P3826" s="56" t="s">
        <v>1476</v>
      </c>
      <c r="Q3826" s="56"/>
      <c r="R3826" s="56" t="s">
        <v>70</v>
      </c>
      <c r="S3826" s="56" t="s">
        <v>11659</v>
      </c>
      <c r="T3826" s="56" t="s">
        <v>7140</v>
      </c>
      <c r="U3826" s="57">
        <v>14104013</v>
      </c>
      <c r="V3826" s="57">
        <v>-12951325.82</v>
      </c>
      <c r="W3826" s="57">
        <v>1152687.18</v>
      </c>
      <c r="X3826" s="57">
        <v>0</v>
      </c>
      <c r="Y3826" s="73">
        <v>39995</v>
      </c>
      <c r="Z3826" s="57">
        <v>-447486.53</v>
      </c>
      <c r="AA3826" s="57">
        <v>0</v>
      </c>
      <c r="AB3826" s="57">
        <v>705200.65</v>
      </c>
      <c r="AC3826" s="57">
        <v>0</v>
      </c>
      <c r="AD3826" s="56" t="s">
        <v>9255</v>
      </c>
      <c r="AE3826" s="57">
        <v>0</v>
      </c>
      <c r="AF3826" s="57">
        <v>0</v>
      </c>
      <c r="AG3826" s="57">
        <v>0</v>
      </c>
      <c r="AI3826"/>
      <c r="AJ3826"/>
    </row>
    <row r="3827" spans="1:36">
      <c r="A3827" s="56" t="s">
        <v>49</v>
      </c>
      <c r="B3827" s="56" t="s">
        <v>11427</v>
      </c>
      <c r="C3827" s="56">
        <v>2101010050</v>
      </c>
      <c r="D3827" s="56" t="s">
        <v>43</v>
      </c>
      <c r="E3827" s="56">
        <v>2101020050</v>
      </c>
      <c r="F3827" s="56">
        <v>5401010050</v>
      </c>
      <c r="G3827" s="56" t="s">
        <v>11431</v>
      </c>
      <c r="H3827" s="56">
        <v>400203</v>
      </c>
      <c r="I3827" s="56" t="s">
        <v>11507</v>
      </c>
      <c r="J3827" s="56" t="s">
        <v>1513</v>
      </c>
      <c r="K3827" s="56" t="s">
        <v>1214</v>
      </c>
      <c r="L3827" s="56" t="s">
        <v>7138</v>
      </c>
      <c r="M3827" s="73">
        <v>39995</v>
      </c>
      <c r="N3827" s="56"/>
      <c r="O3827" s="56"/>
      <c r="P3827" s="56" t="s">
        <v>1476</v>
      </c>
      <c r="Q3827" s="56"/>
      <c r="R3827" s="56" t="s">
        <v>70</v>
      </c>
      <c r="S3827" s="56" t="s">
        <v>11659</v>
      </c>
      <c r="T3827" s="56" t="s">
        <v>7140</v>
      </c>
      <c r="U3827" s="57">
        <v>134930799</v>
      </c>
      <c r="V3827" s="57">
        <v>-123903228.5</v>
      </c>
      <c r="W3827" s="57">
        <v>11027570.5</v>
      </c>
      <c r="X3827" s="57">
        <v>0</v>
      </c>
      <c r="Y3827" s="73">
        <v>39995</v>
      </c>
      <c r="Z3827" s="57">
        <v>-4281030.55</v>
      </c>
      <c r="AA3827" s="57">
        <v>0</v>
      </c>
      <c r="AB3827" s="57">
        <v>6746539.9500000002</v>
      </c>
      <c r="AC3827" s="57">
        <v>0</v>
      </c>
      <c r="AD3827" s="56" t="s">
        <v>9255</v>
      </c>
      <c r="AE3827" s="57">
        <v>0</v>
      </c>
      <c r="AF3827" s="57">
        <v>0</v>
      </c>
      <c r="AG3827" s="57">
        <v>0</v>
      </c>
      <c r="AI3827"/>
      <c r="AJ3827"/>
    </row>
    <row r="3828" spans="1:36">
      <c r="A3828" s="56" t="s">
        <v>49</v>
      </c>
      <c r="B3828" s="56" t="s">
        <v>11427</v>
      </c>
      <c r="C3828" s="56">
        <v>2101010050</v>
      </c>
      <c r="D3828" s="56" t="s">
        <v>43</v>
      </c>
      <c r="E3828" s="56">
        <v>2101020050</v>
      </c>
      <c r="F3828" s="56">
        <v>5401010050</v>
      </c>
      <c r="G3828" s="56" t="s">
        <v>11431</v>
      </c>
      <c r="H3828" s="56">
        <v>400203</v>
      </c>
      <c r="I3828" s="56" t="s">
        <v>11507</v>
      </c>
      <c r="J3828" s="56" t="s">
        <v>1514</v>
      </c>
      <c r="K3828" s="56" t="s">
        <v>1302</v>
      </c>
      <c r="L3828" s="56" t="s">
        <v>7138</v>
      </c>
      <c r="M3828" s="73">
        <v>39995</v>
      </c>
      <c r="N3828" s="56"/>
      <c r="O3828" s="56"/>
      <c r="P3828" s="56" t="s">
        <v>1476</v>
      </c>
      <c r="Q3828" s="56"/>
      <c r="R3828" s="56" t="s">
        <v>70</v>
      </c>
      <c r="S3828" s="56" t="s">
        <v>11659</v>
      </c>
      <c r="T3828" s="56" t="s">
        <v>7140</v>
      </c>
      <c r="U3828" s="57">
        <v>57875673</v>
      </c>
      <c r="V3828" s="57">
        <v>-53145633.100000001</v>
      </c>
      <c r="W3828" s="57">
        <v>4730039.9000000004</v>
      </c>
      <c r="X3828" s="57">
        <v>0</v>
      </c>
      <c r="Y3828" s="73">
        <v>39995</v>
      </c>
      <c r="Z3828" s="57">
        <v>-1836256.25</v>
      </c>
      <c r="AA3828" s="57">
        <v>0</v>
      </c>
      <c r="AB3828" s="57">
        <v>2893783.65</v>
      </c>
      <c r="AC3828" s="57">
        <v>0</v>
      </c>
      <c r="AD3828" s="56" t="s">
        <v>9255</v>
      </c>
      <c r="AE3828" s="57">
        <v>0</v>
      </c>
      <c r="AF3828" s="57">
        <v>0</v>
      </c>
      <c r="AG3828" s="57">
        <v>0</v>
      </c>
      <c r="AI3828"/>
      <c r="AJ3828"/>
    </row>
    <row r="3829" spans="1:36">
      <c r="A3829" s="56" t="s">
        <v>49</v>
      </c>
      <c r="B3829" s="56" t="s">
        <v>11427</v>
      </c>
      <c r="C3829" s="56">
        <v>2101010050</v>
      </c>
      <c r="D3829" s="56" t="s">
        <v>43</v>
      </c>
      <c r="E3829" s="56">
        <v>2101020050</v>
      </c>
      <c r="F3829" s="56">
        <v>5401010050</v>
      </c>
      <c r="G3829" s="56" t="s">
        <v>11431</v>
      </c>
      <c r="H3829" s="56">
        <v>400203</v>
      </c>
      <c r="I3829" s="56" t="s">
        <v>11507</v>
      </c>
      <c r="J3829" s="56" t="s">
        <v>1515</v>
      </c>
      <c r="K3829" s="56" t="s">
        <v>1282</v>
      </c>
      <c r="L3829" s="56" t="s">
        <v>7138</v>
      </c>
      <c r="M3829" s="73">
        <v>39995</v>
      </c>
      <c r="N3829" s="56"/>
      <c r="O3829" s="56"/>
      <c r="P3829" s="56" t="s">
        <v>1476</v>
      </c>
      <c r="Q3829" s="56"/>
      <c r="R3829" s="56" t="s">
        <v>70</v>
      </c>
      <c r="S3829" s="56" t="s">
        <v>11659</v>
      </c>
      <c r="T3829" s="56" t="s">
        <v>7140</v>
      </c>
      <c r="U3829" s="57">
        <v>18625572</v>
      </c>
      <c r="V3829" s="57">
        <v>-17103348.68</v>
      </c>
      <c r="W3829" s="57">
        <v>1522223.32</v>
      </c>
      <c r="X3829" s="57">
        <v>0</v>
      </c>
      <c r="Y3829" s="73">
        <v>39995</v>
      </c>
      <c r="Z3829" s="57">
        <v>-590944.72</v>
      </c>
      <c r="AA3829" s="57">
        <v>0</v>
      </c>
      <c r="AB3829" s="57">
        <v>931278.6</v>
      </c>
      <c r="AC3829" s="57">
        <v>0</v>
      </c>
      <c r="AD3829" s="56" t="s">
        <v>9255</v>
      </c>
      <c r="AE3829" s="57">
        <v>0</v>
      </c>
      <c r="AF3829" s="57">
        <v>0</v>
      </c>
      <c r="AG3829" s="57">
        <v>0</v>
      </c>
      <c r="AI3829"/>
      <c r="AJ3829"/>
    </row>
    <row r="3830" spans="1:36">
      <c r="A3830" s="56" t="s">
        <v>49</v>
      </c>
      <c r="B3830" s="56" t="s">
        <v>11427</v>
      </c>
      <c r="C3830" s="56">
        <v>2101010050</v>
      </c>
      <c r="D3830" s="56" t="s">
        <v>43</v>
      </c>
      <c r="E3830" s="56">
        <v>2101020050</v>
      </c>
      <c r="F3830" s="56">
        <v>5401010050</v>
      </c>
      <c r="G3830" s="56" t="s">
        <v>11431</v>
      </c>
      <c r="H3830" s="56">
        <v>400203</v>
      </c>
      <c r="I3830" s="56" t="s">
        <v>11507</v>
      </c>
      <c r="J3830" s="56" t="s">
        <v>1520</v>
      </c>
      <c r="K3830" s="56" t="s">
        <v>1222</v>
      </c>
      <c r="L3830" s="56" t="s">
        <v>7138</v>
      </c>
      <c r="M3830" s="73">
        <v>39995</v>
      </c>
      <c r="N3830" s="56"/>
      <c r="O3830" s="56"/>
      <c r="P3830" s="56" t="s">
        <v>1476</v>
      </c>
      <c r="Q3830" s="56"/>
      <c r="R3830" s="56" t="s">
        <v>70</v>
      </c>
      <c r="S3830" s="56" t="s">
        <v>11659</v>
      </c>
      <c r="T3830" s="56" t="s">
        <v>7140</v>
      </c>
      <c r="U3830" s="57">
        <v>134075431</v>
      </c>
      <c r="V3830" s="57">
        <v>-123117767.69</v>
      </c>
      <c r="W3830" s="57">
        <v>10957663.310000001</v>
      </c>
      <c r="X3830" s="57">
        <v>0</v>
      </c>
      <c r="Y3830" s="73">
        <v>39995</v>
      </c>
      <c r="Z3830" s="57">
        <v>-4253891.76</v>
      </c>
      <c r="AA3830" s="57">
        <v>0</v>
      </c>
      <c r="AB3830" s="57">
        <v>6703771.5499999998</v>
      </c>
      <c r="AC3830" s="57">
        <v>0</v>
      </c>
      <c r="AD3830" s="56" t="s">
        <v>9255</v>
      </c>
      <c r="AE3830" s="57">
        <v>0</v>
      </c>
      <c r="AF3830" s="57">
        <v>0</v>
      </c>
      <c r="AG3830" s="57">
        <v>0</v>
      </c>
      <c r="AI3830"/>
      <c r="AJ3830"/>
    </row>
    <row r="3831" spans="1:36">
      <c r="A3831" s="56" t="s">
        <v>49</v>
      </c>
      <c r="B3831" s="56" t="s">
        <v>11427</v>
      </c>
      <c r="C3831" s="56">
        <v>2101010050</v>
      </c>
      <c r="D3831" s="56" t="s">
        <v>43</v>
      </c>
      <c r="E3831" s="56">
        <v>2101020050</v>
      </c>
      <c r="F3831" s="56">
        <v>5401010050</v>
      </c>
      <c r="G3831" s="56" t="s">
        <v>11431</v>
      </c>
      <c r="H3831" s="56">
        <v>400203</v>
      </c>
      <c r="I3831" s="56" t="s">
        <v>11537</v>
      </c>
      <c r="J3831" s="56" t="s">
        <v>1574</v>
      </c>
      <c r="K3831" s="56" t="s">
        <v>1575</v>
      </c>
      <c r="L3831" s="56" t="s">
        <v>7138</v>
      </c>
      <c r="M3831" s="73">
        <v>39995</v>
      </c>
      <c r="N3831" s="56"/>
      <c r="O3831" s="56"/>
      <c r="P3831" s="56" t="s">
        <v>1476</v>
      </c>
      <c r="Q3831" s="56"/>
      <c r="R3831" s="56" t="s">
        <v>70</v>
      </c>
      <c r="S3831" s="56" t="s">
        <v>11659</v>
      </c>
      <c r="T3831" s="56" t="s">
        <v>7140</v>
      </c>
      <c r="U3831" s="57">
        <v>11372495</v>
      </c>
      <c r="V3831" s="57">
        <v>-10443048.27</v>
      </c>
      <c r="W3831" s="57">
        <v>929446.73</v>
      </c>
      <c r="X3831" s="57">
        <v>0</v>
      </c>
      <c r="Y3831" s="73">
        <v>39995</v>
      </c>
      <c r="Z3831" s="57">
        <v>-360821.98</v>
      </c>
      <c r="AA3831" s="57">
        <v>0</v>
      </c>
      <c r="AB3831" s="57">
        <v>568624.75</v>
      </c>
      <c r="AC3831" s="57">
        <v>0</v>
      </c>
      <c r="AD3831" s="56" t="s">
        <v>9255</v>
      </c>
      <c r="AE3831" s="57">
        <v>0</v>
      </c>
      <c r="AF3831" s="57">
        <v>0</v>
      </c>
      <c r="AG3831" s="57">
        <v>0</v>
      </c>
      <c r="AI3831"/>
      <c r="AJ3831"/>
    </row>
    <row r="3832" spans="1:36">
      <c r="A3832" s="56" t="s">
        <v>49</v>
      </c>
      <c r="B3832" s="56" t="s">
        <v>11427</v>
      </c>
      <c r="C3832" s="56">
        <v>2101010050</v>
      </c>
      <c r="D3832" s="56" t="s">
        <v>43</v>
      </c>
      <c r="E3832" s="56">
        <v>2101020050</v>
      </c>
      <c r="F3832" s="56">
        <v>5401010050</v>
      </c>
      <c r="G3832" s="56" t="s">
        <v>11431</v>
      </c>
      <c r="H3832" s="56">
        <v>400204</v>
      </c>
      <c r="I3832" s="56" t="s">
        <v>11508</v>
      </c>
      <c r="J3832" s="56" t="s">
        <v>1643</v>
      </c>
      <c r="K3832" s="56" t="s">
        <v>1203</v>
      </c>
      <c r="L3832" s="56" t="s">
        <v>7138</v>
      </c>
      <c r="M3832" s="73">
        <v>40057</v>
      </c>
      <c r="N3832" s="56"/>
      <c r="O3832" s="56"/>
      <c r="P3832" s="56" t="s">
        <v>1476</v>
      </c>
      <c r="Q3832" s="56"/>
      <c r="R3832" s="56" t="s">
        <v>70</v>
      </c>
      <c r="S3832" s="56" t="s">
        <v>11659</v>
      </c>
      <c r="T3832" s="56" t="s">
        <v>7140</v>
      </c>
      <c r="U3832" s="57">
        <v>1888525</v>
      </c>
      <c r="V3832" s="57">
        <v>-1695622.58</v>
      </c>
      <c r="W3832" s="57">
        <v>192902.42</v>
      </c>
      <c r="X3832" s="57">
        <v>0</v>
      </c>
      <c r="Y3832" s="73">
        <v>40057</v>
      </c>
      <c r="Z3832" s="57">
        <v>-98476.17</v>
      </c>
      <c r="AA3832" s="57">
        <v>0</v>
      </c>
      <c r="AB3832" s="57">
        <v>94426.25</v>
      </c>
      <c r="AC3832" s="57">
        <v>0</v>
      </c>
      <c r="AD3832" s="56" t="s">
        <v>9255</v>
      </c>
      <c r="AE3832" s="57">
        <v>0</v>
      </c>
      <c r="AF3832" s="57">
        <v>0</v>
      </c>
      <c r="AG3832" s="57">
        <v>0</v>
      </c>
      <c r="AI3832"/>
      <c r="AJ3832"/>
    </row>
    <row r="3833" spans="1:36">
      <c r="A3833" s="56" t="s">
        <v>49</v>
      </c>
      <c r="B3833" s="56" t="s">
        <v>11427</v>
      </c>
      <c r="C3833" s="56">
        <v>2101010050</v>
      </c>
      <c r="D3833" s="56" t="s">
        <v>43</v>
      </c>
      <c r="E3833" s="56">
        <v>2101020050</v>
      </c>
      <c r="F3833" s="56">
        <v>5401010050</v>
      </c>
      <c r="G3833" s="56" t="s">
        <v>11431</v>
      </c>
      <c r="H3833" s="56">
        <v>400204</v>
      </c>
      <c r="I3833" s="56" t="s">
        <v>11508</v>
      </c>
      <c r="J3833" s="56" t="s">
        <v>1647</v>
      </c>
      <c r="K3833" s="56" t="s">
        <v>1205</v>
      </c>
      <c r="L3833" s="56" t="s">
        <v>7138</v>
      </c>
      <c r="M3833" s="73">
        <v>40057</v>
      </c>
      <c r="N3833" s="56"/>
      <c r="O3833" s="56"/>
      <c r="P3833" s="56" t="s">
        <v>1476</v>
      </c>
      <c r="Q3833" s="56"/>
      <c r="R3833" s="56" t="s">
        <v>70</v>
      </c>
      <c r="S3833" s="56" t="s">
        <v>11659</v>
      </c>
      <c r="T3833" s="56" t="s">
        <v>7140</v>
      </c>
      <c r="U3833" s="57">
        <v>927302</v>
      </c>
      <c r="V3833" s="57">
        <v>-832583.18</v>
      </c>
      <c r="W3833" s="57">
        <v>94718.82</v>
      </c>
      <c r="X3833" s="57">
        <v>0</v>
      </c>
      <c r="Y3833" s="73">
        <v>40057</v>
      </c>
      <c r="Z3833" s="57">
        <v>-48353.72</v>
      </c>
      <c r="AA3833" s="57">
        <v>0</v>
      </c>
      <c r="AB3833" s="57">
        <v>46365.1</v>
      </c>
      <c r="AC3833" s="57">
        <v>0</v>
      </c>
      <c r="AD3833" s="56" t="s">
        <v>9255</v>
      </c>
      <c r="AE3833" s="57">
        <v>0</v>
      </c>
      <c r="AF3833" s="57">
        <v>0</v>
      </c>
      <c r="AG3833" s="57">
        <v>0</v>
      </c>
      <c r="AI3833"/>
      <c r="AJ3833"/>
    </row>
    <row r="3834" spans="1:36">
      <c r="A3834" s="56" t="s">
        <v>49</v>
      </c>
      <c r="B3834" s="56" t="s">
        <v>11427</v>
      </c>
      <c r="C3834" s="56">
        <v>2101010050</v>
      </c>
      <c r="D3834" s="56" t="s">
        <v>43</v>
      </c>
      <c r="E3834" s="56">
        <v>2101020050</v>
      </c>
      <c r="F3834" s="56">
        <v>5401010050</v>
      </c>
      <c r="G3834" s="56" t="s">
        <v>11431</v>
      </c>
      <c r="H3834" s="56">
        <v>400204</v>
      </c>
      <c r="I3834" s="56" t="s">
        <v>11508</v>
      </c>
      <c r="J3834" s="56" t="s">
        <v>1648</v>
      </c>
      <c r="K3834" s="56" t="s">
        <v>1282</v>
      </c>
      <c r="L3834" s="56" t="s">
        <v>7138</v>
      </c>
      <c r="M3834" s="73">
        <v>40057</v>
      </c>
      <c r="N3834" s="56"/>
      <c r="O3834" s="56"/>
      <c r="P3834" s="56" t="s">
        <v>1476</v>
      </c>
      <c r="Q3834" s="56"/>
      <c r="R3834" s="56" t="s">
        <v>70</v>
      </c>
      <c r="S3834" s="56" t="s">
        <v>11659</v>
      </c>
      <c r="T3834" s="56" t="s">
        <v>7140</v>
      </c>
      <c r="U3834" s="57">
        <v>18690155</v>
      </c>
      <c r="V3834" s="57">
        <v>-16781058.34</v>
      </c>
      <c r="W3834" s="57">
        <v>1909096.66</v>
      </c>
      <c r="X3834" s="57">
        <v>0</v>
      </c>
      <c r="Y3834" s="73">
        <v>40057</v>
      </c>
      <c r="Z3834" s="57">
        <v>-974588.91</v>
      </c>
      <c r="AA3834" s="57">
        <v>0</v>
      </c>
      <c r="AB3834" s="57">
        <v>934507.75</v>
      </c>
      <c r="AC3834" s="57">
        <v>0</v>
      </c>
      <c r="AD3834" s="56" t="s">
        <v>9255</v>
      </c>
      <c r="AE3834" s="57">
        <v>0</v>
      </c>
      <c r="AF3834" s="57">
        <v>0</v>
      </c>
      <c r="AG3834" s="57">
        <v>0</v>
      </c>
      <c r="AI3834"/>
      <c r="AJ3834"/>
    </row>
    <row r="3835" spans="1:36">
      <c r="A3835" s="56" t="s">
        <v>49</v>
      </c>
      <c r="B3835" s="56" t="s">
        <v>11427</v>
      </c>
      <c r="C3835" s="56">
        <v>2101010050</v>
      </c>
      <c r="D3835" s="56" t="s">
        <v>43</v>
      </c>
      <c r="E3835" s="56">
        <v>2101020050</v>
      </c>
      <c r="F3835" s="56">
        <v>5401010050</v>
      </c>
      <c r="G3835" s="56" t="s">
        <v>11431</v>
      </c>
      <c r="H3835" s="56">
        <v>400204</v>
      </c>
      <c r="I3835" s="56" t="s">
        <v>11508</v>
      </c>
      <c r="J3835" s="56" t="s">
        <v>1649</v>
      </c>
      <c r="K3835" s="56" t="s">
        <v>1300</v>
      </c>
      <c r="L3835" s="56" t="s">
        <v>7138</v>
      </c>
      <c r="M3835" s="73">
        <v>40057</v>
      </c>
      <c r="N3835" s="56"/>
      <c r="O3835" s="56"/>
      <c r="P3835" s="56" t="s">
        <v>1476</v>
      </c>
      <c r="Q3835" s="56"/>
      <c r="R3835" s="56" t="s">
        <v>70</v>
      </c>
      <c r="S3835" s="56" t="s">
        <v>11659</v>
      </c>
      <c r="T3835" s="56" t="s">
        <v>7140</v>
      </c>
      <c r="U3835" s="57">
        <v>4636511</v>
      </c>
      <c r="V3835" s="57">
        <v>-4162916.89</v>
      </c>
      <c r="W3835" s="57">
        <v>473594.11</v>
      </c>
      <c r="X3835" s="57">
        <v>0</v>
      </c>
      <c r="Y3835" s="73">
        <v>40057</v>
      </c>
      <c r="Z3835" s="57">
        <v>-241768.56</v>
      </c>
      <c r="AA3835" s="57">
        <v>0</v>
      </c>
      <c r="AB3835" s="57">
        <v>231825.55</v>
      </c>
      <c r="AC3835" s="57">
        <v>0</v>
      </c>
      <c r="AD3835" s="56" t="s">
        <v>9255</v>
      </c>
      <c r="AE3835" s="57">
        <v>0</v>
      </c>
      <c r="AF3835" s="57">
        <v>0</v>
      </c>
      <c r="AG3835" s="57">
        <v>0</v>
      </c>
      <c r="AI3835"/>
      <c r="AJ3835"/>
    </row>
    <row r="3836" spans="1:36">
      <c r="A3836" s="56" t="s">
        <v>49</v>
      </c>
      <c r="B3836" s="56" t="s">
        <v>11427</v>
      </c>
      <c r="C3836" s="56">
        <v>2101010050</v>
      </c>
      <c r="D3836" s="56" t="s">
        <v>43</v>
      </c>
      <c r="E3836" s="56">
        <v>2101020050</v>
      </c>
      <c r="F3836" s="56">
        <v>5401010050</v>
      </c>
      <c r="G3836" s="56" t="s">
        <v>11431</v>
      </c>
      <c r="H3836" s="56">
        <v>400204</v>
      </c>
      <c r="I3836" s="56" t="s">
        <v>11508</v>
      </c>
      <c r="J3836" s="56" t="s">
        <v>1652</v>
      </c>
      <c r="K3836" s="56" t="s">
        <v>1210</v>
      </c>
      <c r="L3836" s="56" t="s">
        <v>7138</v>
      </c>
      <c r="M3836" s="73">
        <v>40057</v>
      </c>
      <c r="N3836" s="56"/>
      <c r="O3836" s="56"/>
      <c r="P3836" s="56" t="s">
        <v>1476</v>
      </c>
      <c r="Q3836" s="56"/>
      <c r="R3836" s="56" t="s">
        <v>70</v>
      </c>
      <c r="S3836" s="56" t="s">
        <v>11659</v>
      </c>
      <c r="T3836" s="56" t="s">
        <v>7140</v>
      </c>
      <c r="U3836" s="57">
        <v>23681234</v>
      </c>
      <c r="V3836" s="57">
        <v>-21262326.010000002</v>
      </c>
      <c r="W3836" s="57">
        <v>2418907.9900000002</v>
      </c>
      <c r="X3836" s="57">
        <v>0</v>
      </c>
      <c r="Y3836" s="73">
        <v>40057</v>
      </c>
      <c r="Z3836" s="57">
        <v>-1234846.29</v>
      </c>
      <c r="AA3836" s="57">
        <v>0</v>
      </c>
      <c r="AB3836" s="57">
        <v>1184061.7</v>
      </c>
      <c r="AC3836" s="57">
        <v>0</v>
      </c>
      <c r="AD3836" s="56" t="s">
        <v>9255</v>
      </c>
      <c r="AE3836" s="57">
        <v>0</v>
      </c>
      <c r="AF3836" s="57">
        <v>0</v>
      </c>
      <c r="AG3836" s="57">
        <v>0</v>
      </c>
      <c r="AI3836"/>
      <c r="AJ3836"/>
    </row>
    <row r="3837" spans="1:36">
      <c r="A3837" s="56" t="s">
        <v>49</v>
      </c>
      <c r="B3837" s="56" t="s">
        <v>11427</v>
      </c>
      <c r="C3837" s="56">
        <v>2101010050</v>
      </c>
      <c r="D3837" s="56" t="s">
        <v>43</v>
      </c>
      <c r="E3837" s="56">
        <v>2101020050</v>
      </c>
      <c r="F3837" s="56">
        <v>5401010050</v>
      </c>
      <c r="G3837" s="56" t="s">
        <v>11431</v>
      </c>
      <c r="H3837" s="56">
        <v>400204</v>
      </c>
      <c r="I3837" s="56" t="s">
        <v>11508</v>
      </c>
      <c r="J3837" s="56" t="s">
        <v>1653</v>
      </c>
      <c r="K3837" s="56" t="s">
        <v>1212</v>
      </c>
      <c r="L3837" s="56" t="s">
        <v>7138</v>
      </c>
      <c r="M3837" s="73">
        <v>40057</v>
      </c>
      <c r="N3837" s="56"/>
      <c r="O3837" s="56"/>
      <c r="P3837" s="56" t="s">
        <v>1476</v>
      </c>
      <c r="Q3837" s="56"/>
      <c r="R3837" s="56" t="s">
        <v>70</v>
      </c>
      <c r="S3837" s="56" t="s">
        <v>11659</v>
      </c>
      <c r="T3837" s="56" t="s">
        <v>7140</v>
      </c>
      <c r="U3837" s="57">
        <v>14152918</v>
      </c>
      <c r="V3837" s="57">
        <v>-12707275.140000001</v>
      </c>
      <c r="W3837" s="57">
        <v>1445642.86</v>
      </c>
      <c r="X3837" s="57">
        <v>0</v>
      </c>
      <c r="Y3837" s="73">
        <v>40057</v>
      </c>
      <c r="Z3837" s="57">
        <v>-737996.96</v>
      </c>
      <c r="AA3837" s="57">
        <v>0</v>
      </c>
      <c r="AB3837" s="57">
        <v>707645.9</v>
      </c>
      <c r="AC3837" s="57">
        <v>0</v>
      </c>
      <c r="AD3837" s="56" t="s">
        <v>9255</v>
      </c>
      <c r="AE3837" s="57">
        <v>0</v>
      </c>
      <c r="AF3837" s="57">
        <v>0</v>
      </c>
      <c r="AG3837" s="57">
        <v>0</v>
      </c>
      <c r="AI3837"/>
      <c r="AJ3837"/>
    </row>
    <row r="3838" spans="1:36">
      <c r="A3838" s="56" t="s">
        <v>49</v>
      </c>
      <c r="B3838" s="56" t="s">
        <v>11427</v>
      </c>
      <c r="C3838" s="56">
        <v>2101010050</v>
      </c>
      <c r="D3838" s="56" t="s">
        <v>43</v>
      </c>
      <c r="E3838" s="56">
        <v>2101020050</v>
      </c>
      <c r="F3838" s="56">
        <v>5401010050</v>
      </c>
      <c r="G3838" s="56" t="s">
        <v>11431</v>
      </c>
      <c r="H3838" s="56">
        <v>400204</v>
      </c>
      <c r="I3838" s="56" t="s">
        <v>11508</v>
      </c>
      <c r="J3838" s="56" t="s">
        <v>1655</v>
      </c>
      <c r="K3838" s="56" t="s">
        <v>1214</v>
      </c>
      <c r="L3838" s="56" t="s">
        <v>7138</v>
      </c>
      <c r="M3838" s="73">
        <v>40057</v>
      </c>
      <c r="N3838" s="56"/>
      <c r="O3838" s="56"/>
      <c r="P3838" s="56" t="s">
        <v>1476</v>
      </c>
      <c r="Q3838" s="56"/>
      <c r="R3838" s="56" t="s">
        <v>70</v>
      </c>
      <c r="S3838" s="56" t="s">
        <v>11659</v>
      </c>
      <c r="T3838" s="56" t="s">
        <v>7140</v>
      </c>
      <c r="U3838" s="57">
        <v>135398665</v>
      </c>
      <c r="V3838" s="57">
        <v>-121568435.28</v>
      </c>
      <c r="W3838" s="57">
        <v>13830229.720000001</v>
      </c>
      <c r="X3838" s="57">
        <v>0</v>
      </c>
      <c r="Y3838" s="73">
        <v>40057</v>
      </c>
      <c r="Z3838" s="57">
        <v>-7060296.4699999997</v>
      </c>
      <c r="AA3838" s="57">
        <v>0</v>
      </c>
      <c r="AB3838" s="57">
        <v>6769933.25</v>
      </c>
      <c r="AC3838" s="57">
        <v>0</v>
      </c>
      <c r="AD3838" s="56" t="s">
        <v>9255</v>
      </c>
      <c r="AE3838" s="57">
        <v>0</v>
      </c>
      <c r="AF3838" s="57">
        <v>0</v>
      </c>
      <c r="AG3838" s="57">
        <v>0</v>
      </c>
      <c r="AI3838"/>
      <c r="AJ3838"/>
    </row>
    <row r="3839" spans="1:36">
      <c r="A3839" s="56" t="s">
        <v>49</v>
      </c>
      <c r="B3839" s="56" t="s">
        <v>11427</v>
      </c>
      <c r="C3839" s="56">
        <v>2101010050</v>
      </c>
      <c r="D3839" s="56" t="s">
        <v>43</v>
      </c>
      <c r="E3839" s="56">
        <v>2101020050</v>
      </c>
      <c r="F3839" s="56">
        <v>5401010050</v>
      </c>
      <c r="G3839" s="56" t="s">
        <v>11431</v>
      </c>
      <c r="H3839" s="56">
        <v>400204</v>
      </c>
      <c r="I3839" s="56" t="s">
        <v>11508</v>
      </c>
      <c r="J3839" s="56" t="s">
        <v>1656</v>
      </c>
      <c r="K3839" s="56" t="s">
        <v>1302</v>
      </c>
      <c r="L3839" s="56" t="s">
        <v>7138</v>
      </c>
      <c r="M3839" s="73">
        <v>40057</v>
      </c>
      <c r="N3839" s="56"/>
      <c r="O3839" s="56"/>
      <c r="P3839" s="56" t="s">
        <v>1476</v>
      </c>
      <c r="Q3839" s="56"/>
      <c r="R3839" s="56" t="s">
        <v>70</v>
      </c>
      <c r="S3839" s="56" t="s">
        <v>11659</v>
      </c>
      <c r="T3839" s="56" t="s">
        <v>7140</v>
      </c>
      <c r="U3839" s="57">
        <v>58076354</v>
      </c>
      <c r="V3839" s="57">
        <v>-52144173.549999997</v>
      </c>
      <c r="W3839" s="57">
        <v>5932180.4500000002</v>
      </c>
      <c r="X3839" s="57">
        <v>0</v>
      </c>
      <c r="Y3839" s="73">
        <v>40057</v>
      </c>
      <c r="Z3839" s="57">
        <v>-3028362.75</v>
      </c>
      <c r="AA3839" s="57">
        <v>0</v>
      </c>
      <c r="AB3839" s="57">
        <v>2903817.7</v>
      </c>
      <c r="AC3839" s="57">
        <v>0</v>
      </c>
      <c r="AD3839" s="56" t="s">
        <v>9255</v>
      </c>
      <c r="AE3839" s="57">
        <v>0</v>
      </c>
      <c r="AF3839" s="57">
        <v>0</v>
      </c>
      <c r="AG3839" s="57">
        <v>0</v>
      </c>
      <c r="AI3839"/>
      <c r="AJ3839"/>
    </row>
    <row r="3840" spans="1:36">
      <c r="A3840" s="56" t="s">
        <v>49</v>
      </c>
      <c r="B3840" s="56" t="s">
        <v>11427</v>
      </c>
      <c r="C3840" s="56">
        <v>2101010050</v>
      </c>
      <c r="D3840" s="56" t="s">
        <v>43</v>
      </c>
      <c r="E3840" s="56">
        <v>2101020050</v>
      </c>
      <c r="F3840" s="56">
        <v>5401010050</v>
      </c>
      <c r="G3840" s="56" t="s">
        <v>11431</v>
      </c>
      <c r="H3840" s="56">
        <v>400204</v>
      </c>
      <c r="I3840" s="56" t="s">
        <v>11508</v>
      </c>
      <c r="J3840" s="56" t="s">
        <v>1657</v>
      </c>
      <c r="K3840" s="56" t="s">
        <v>1282</v>
      </c>
      <c r="L3840" s="56" t="s">
        <v>7138</v>
      </c>
      <c r="M3840" s="73">
        <v>40057</v>
      </c>
      <c r="N3840" s="56"/>
      <c r="O3840" s="56"/>
      <c r="P3840" s="56" t="s">
        <v>1476</v>
      </c>
      <c r="Q3840" s="56"/>
      <c r="R3840" s="56" t="s">
        <v>70</v>
      </c>
      <c r="S3840" s="56" t="s">
        <v>11659</v>
      </c>
      <c r="T3840" s="56" t="s">
        <v>7140</v>
      </c>
      <c r="U3840" s="57">
        <v>18690155</v>
      </c>
      <c r="V3840" s="57">
        <v>-16781058.34</v>
      </c>
      <c r="W3840" s="57">
        <v>1909096.66</v>
      </c>
      <c r="X3840" s="57">
        <v>0</v>
      </c>
      <c r="Y3840" s="73">
        <v>40057</v>
      </c>
      <c r="Z3840" s="57">
        <v>-974588.91</v>
      </c>
      <c r="AA3840" s="57">
        <v>0</v>
      </c>
      <c r="AB3840" s="57">
        <v>934507.75</v>
      </c>
      <c r="AC3840" s="57">
        <v>0</v>
      </c>
      <c r="AD3840" s="56" t="s">
        <v>9255</v>
      </c>
      <c r="AE3840" s="57">
        <v>0</v>
      </c>
      <c r="AF3840" s="57">
        <v>0</v>
      </c>
      <c r="AG3840" s="57">
        <v>0</v>
      </c>
      <c r="AI3840"/>
      <c r="AJ3840"/>
    </row>
    <row r="3841" spans="1:36">
      <c r="A3841" s="56" t="s">
        <v>49</v>
      </c>
      <c r="B3841" s="56" t="s">
        <v>11427</v>
      </c>
      <c r="C3841" s="56">
        <v>2101010050</v>
      </c>
      <c r="D3841" s="56" t="s">
        <v>43</v>
      </c>
      <c r="E3841" s="56">
        <v>2101020050</v>
      </c>
      <c r="F3841" s="56">
        <v>5401010050</v>
      </c>
      <c r="G3841" s="56" t="s">
        <v>11431</v>
      </c>
      <c r="H3841" s="56">
        <v>400204</v>
      </c>
      <c r="I3841" s="56" t="s">
        <v>11508</v>
      </c>
      <c r="J3841" s="56" t="s">
        <v>1660</v>
      </c>
      <c r="K3841" s="56" t="s">
        <v>1222</v>
      </c>
      <c r="L3841" s="56" t="s">
        <v>7138</v>
      </c>
      <c r="M3841" s="73">
        <v>40057</v>
      </c>
      <c r="N3841" s="56"/>
      <c r="O3841" s="56"/>
      <c r="P3841" s="56" t="s">
        <v>1476</v>
      </c>
      <c r="Q3841" s="56"/>
      <c r="R3841" s="56" t="s">
        <v>70</v>
      </c>
      <c r="S3841" s="56" t="s">
        <v>11659</v>
      </c>
      <c r="T3841" s="56" t="s">
        <v>7140</v>
      </c>
      <c r="U3841" s="57">
        <v>134540331</v>
      </c>
      <c r="V3841" s="57">
        <v>-120797775.38</v>
      </c>
      <c r="W3841" s="57">
        <v>13742555.619999999</v>
      </c>
      <c r="X3841" s="57">
        <v>0</v>
      </c>
      <c r="Y3841" s="73">
        <v>40057</v>
      </c>
      <c r="Z3841" s="57">
        <v>-7015539.0700000003</v>
      </c>
      <c r="AA3841" s="57">
        <v>0</v>
      </c>
      <c r="AB3841" s="57">
        <v>6727016.5499999998</v>
      </c>
      <c r="AC3841" s="57">
        <v>0</v>
      </c>
      <c r="AD3841" s="56" t="s">
        <v>9255</v>
      </c>
      <c r="AE3841" s="57">
        <v>0</v>
      </c>
      <c r="AF3841" s="57">
        <v>0</v>
      </c>
      <c r="AG3841" s="57">
        <v>0</v>
      </c>
      <c r="AI3841"/>
      <c r="AJ3841"/>
    </row>
    <row r="3842" spans="1:36">
      <c r="A3842" s="56" t="s">
        <v>49</v>
      </c>
      <c r="B3842" s="56" t="s">
        <v>11427</v>
      </c>
      <c r="C3842" s="56">
        <v>2101010050</v>
      </c>
      <c r="D3842" s="56" t="s">
        <v>43</v>
      </c>
      <c r="E3842" s="56">
        <v>2101020050</v>
      </c>
      <c r="F3842" s="56">
        <v>5401010050</v>
      </c>
      <c r="G3842" s="56" t="s">
        <v>11431</v>
      </c>
      <c r="H3842" s="56">
        <v>400204</v>
      </c>
      <c r="I3842" s="56" t="s">
        <v>11511</v>
      </c>
      <c r="J3842" s="56" t="s">
        <v>1634</v>
      </c>
      <c r="K3842" s="56" t="s">
        <v>1482</v>
      </c>
      <c r="L3842" s="56" t="s">
        <v>7138</v>
      </c>
      <c r="M3842" s="73">
        <v>40057</v>
      </c>
      <c r="N3842" s="56"/>
      <c r="O3842" s="56"/>
      <c r="P3842" s="56" t="s">
        <v>1476</v>
      </c>
      <c r="Q3842" s="56"/>
      <c r="R3842" s="56" t="s">
        <v>70</v>
      </c>
      <c r="S3842" s="56" t="s">
        <v>11659</v>
      </c>
      <c r="T3842" s="56" t="s">
        <v>7140</v>
      </c>
      <c r="U3842" s="57">
        <v>21623794</v>
      </c>
      <c r="V3842" s="57">
        <v>-19415042.260000002</v>
      </c>
      <c r="W3842" s="57">
        <v>2208751.7400000002</v>
      </c>
      <c r="X3842" s="57">
        <v>0</v>
      </c>
      <c r="Y3842" s="73">
        <v>40057</v>
      </c>
      <c r="Z3842" s="57">
        <v>-1127562.04</v>
      </c>
      <c r="AA3842" s="57">
        <v>0</v>
      </c>
      <c r="AB3842" s="57">
        <v>1081189.7</v>
      </c>
      <c r="AC3842" s="57">
        <v>0</v>
      </c>
      <c r="AD3842" s="56" t="s">
        <v>9255</v>
      </c>
      <c r="AE3842" s="57">
        <v>0</v>
      </c>
      <c r="AF3842" s="57">
        <v>0</v>
      </c>
      <c r="AG3842" s="57">
        <v>0</v>
      </c>
      <c r="AI3842"/>
      <c r="AJ3842"/>
    </row>
    <row r="3843" spans="1:36">
      <c r="A3843" s="56" t="s">
        <v>49</v>
      </c>
      <c r="B3843" s="56" t="s">
        <v>11427</v>
      </c>
      <c r="C3843" s="56">
        <v>2101010050</v>
      </c>
      <c r="D3843" s="56" t="s">
        <v>43</v>
      </c>
      <c r="E3843" s="56">
        <v>2101020050</v>
      </c>
      <c r="F3843" s="56">
        <v>5401010050</v>
      </c>
      <c r="G3843" s="56" t="s">
        <v>11431</v>
      </c>
      <c r="H3843" s="56">
        <v>400211</v>
      </c>
      <c r="I3843" s="56" t="s">
        <v>11512</v>
      </c>
      <c r="J3843" s="56" t="s">
        <v>2925</v>
      </c>
      <c r="K3843" s="56" t="s">
        <v>1178</v>
      </c>
      <c r="L3843" s="56" t="s">
        <v>7138</v>
      </c>
      <c r="M3843" s="73">
        <v>39995</v>
      </c>
      <c r="N3843" s="56"/>
      <c r="O3843" s="56"/>
      <c r="P3843" s="56" t="s">
        <v>1476</v>
      </c>
      <c r="Q3843" s="56"/>
      <c r="R3843" s="56" t="s">
        <v>70</v>
      </c>
      <c r="S3843" s="56" t="s">
        <v>11659</v>
      </c>
      <c r="T3843" s="56" t="s">
        <v>7140</v>
      </c>
      <c r="U3843" s="57">
        <v>2989163</v>
      </c>
      <c r="V3843" s="57">
        <v>-2744865.87</v>
      </c>
      <c r="W3843" s="57">
        <v>244297.13</v>
      </c>
      <c r="X3843" s="57">
        <v>0</v>
      </c>
      <c r="Y3843" s="73">
        <v>39995</v>
      </c>
      <c r="Z3843" s="57">
        <v>-94838.98</v>
      </c>
      <c r="AA3843" s="57">
        <v>0</v>
      </c>
      <c r="AB3843" s="57">
        <v>149458.15</v>
      </c>
      <c r="AC3843" s="57">
        <v>0</v>
      </c>
      <c r="AD3843" s="56" t="s">
        <v>9255</v>
      </c>
      <c r="AE3843" s="57">
        <v>0</v>
      </c>
      <c r="AF3843" s="57">
        <v>0</v>
      </c>
      <c r="AG3843" s="57">
        <v>0</v>
      </c>
      <c r="AI3843"/>
      <c r="AJ3843"/>
    </row>
    <row r="3844" spans="1:36">
      <c r="A3844" s="56" t="s">
        <v>49</v>
      </c>
      <c r="B3844" s="56" t="s">
        <v>11427</v>
      </c>
      <c r="C3844" s="56">
        <v>2101010050</v>
      </c>
      <c r="D3844" s="56" t="s">
        <v>43</v>
      </c>
      <c r="E3844" s="56">
        <v>2101020050</v>
      </c>
      <c r="F3844" s="56">
        <v>5401010050</v>
      </c>
      <c r="G3844" s="56" t="s">
        <v>11431</v>
      </c>
      <c r="H3844" s="56">
        <v>400211</v>
      </c>
      <c r="I3844" s="56" t="s">
        <v>11512</v>
      </c>
      <c r="J3844" s="56" t="s">
        <v>2993</v>
      </c>
      <c r="K3844" s="56" t="s">
        <v>2994</v>
      </c>
      <c r="L3844" s="56" t="s">
        <v>7138</v>
      </c>
      <c r="M3844" s="73">
        <v>41275</v>
      </c>
      <c r="N3844" s="56"/>
      <c r="O3844" s="56"/>
      <c r="P3844" s="56" t="s">
        <v>1476</v>
      </c>
      <c r="Q3844" s="56"/>
      <c r="R3844" s="56" t="s">
        <v>70</v>
      </c>
      <c r="S3844" s="56" t="s">
        <v>11659</v>
      </c>
      <c r="T3844" s="56" t="s">
        <v>7140</v>
      </c>
      <c r="U3844" s="57">
        <v>35448</v>
      </c>
      <c r="V3844" s="57">
        <v>-21220.87</v>
      </c>
      <c r="W3844" s="57">
        <v>14227.13</v>
      </c>
      <c r="X3844" s="57">
        <v>0</v>
      </c>
      <c r="Y3844" s="73">
        <v>41275</v>
      </c>
      <c r="Z3844" s="57">
        <v>-3036.41</v>
      </c>
      <c r="AA3844" s="57">
        <v>0</v>
      </c>
      <c r="AB3844" s="57">
        <v>11190.72</v>
      </c>
      <c r="AC3844" s="57">
        <v>0</v>
      </c>
      <c r="AD3844" s="56" t="s">
        <v>9255</v>
      </c>
      <c r="AE3844" s="57">
        <v>0</v>
      </c>
      <c r="AF3844" s="57">
        <v>0</v>
      </c>
      <c r="AG3844" s="57">
        <v>0</v>
      </c>
      <c r="AI3844"/>
      <c r="AJ3844"/>
    </row>
    <row r="3845" spans="1:36">
      <c r="A3845" s="56" t="s">
        <v>49</v>
      </c>
      <c r="B3845" s="56" t="s">
        <v>11427</v>
      </c>
      <c r="C3845" s="56">
        <v>2101010050</v>
      </c>
      <c r="D3845" s="56" t="s">
        <v>43</v>
      </c>
      <c r="E3845" s="56">
        <v>2101020050</v>
      </c>
      <c r="F3845" s="56">
        <v>5401010050</v>
      </c>
      <c r="G3845" s="56" t="s">
        <v>11431</v>
      </c>
      <c r="H3845" s="56">
        <v>400211</v>
      </c>
      <c r="I3845" s="56" t="s">
        <v>11437</v>
      </c>
      <c r="J3845" s="56" t="s">
        <v>3366</v>
      </c>
      <c r="K3845" s="56" t="s">
        <v>3367</v>
      </c>
      <c r="L3845" s="56" t="s">
        <v>7138</v>
      </c>
      <c r="M3845" s="73">
        <v>40819</v>
      </c>
      <c r="N3845" s="56"/>
      <c r="O3845" s="56"/>
      <c r="P3845" s="56" t="s">
        <v>1476</v>
      </c>
      <c r="Q3845" s="56"/>
      <c r="R3845" s="56" t="s">
        <v>70</v>
      </c>
      <c r="S3845" s="56" t="s">
        <v>11659</v>
      </c>
      <c r="T3845" s="56" t="s">
        <v>7140</v>
      </c>
      <c r="U3845" s="57">
        <v>632959</v>
      </c>
      <c r="V3845" s="57">
        <v>-429308.96</v>
      </c>
      <c r="W3845" s="57">
        <v>203650.04</v>
      </c>
      <c r="X3845" s="57">
        <v>0</v>
      </c>
      <c r="Y3845" s="73">
        <v>40819</v>
      </c>
      <c r="Z3845" s="57">
        <v>-62854.16</v>
      </c>
      <c r="AA3845" s="57">
        <v>0</v>
      </c>
      <c r="AB3845" s="57">
        <v>140795.88</v>
      </c>
      <c r="AC3845" s="57">
        <v>0</v>
      </c>
      <c r="AD3845" s="56" t="s">
        <v>9255</v>
      </c>
      <c r="AE3845" s="57">
        <v>0</v>
      </c>
      <c r="AF3845" s="57">
        <v>0</v>
      </c>
      <c r="AG3845" s="57">
        <v>0</v>
      </c>
      <c r="AI3845"/>
      <c r="AJ3845"/>
    </row>
    <row r="3846" spans="1:36">
      <c r="A3846" s="56" t="s">
        <v>49</v>
      </c>
      <c r="B3846" s="56" t="s">
        <v>11427</v>
      </c>
      <c r="C3846" s="56">
        <v>2101010050</v>
      </c>
      <c r="D3846" s="56" t="s">
        <v>43</v>
      </c>
      <c r="E3846" s="56">
        <v>2101020050</v>
      </c>
      <c r="F3846" s="56">
        <v>5401010050</v>
      </c>
      <c r="G3846" s="56" t="s">
        <v>11431</v>
      </c>
      <c r="H3846" s="56">
        <v>400211</v>
      </c>
      <c r="I3846" s="56" t="s">
        <v>11510</v>
      </c>
      <c r="J3846" s="56" t="s">
        <v>3134</v>
      </c>
      <c r="K3846" s="56" t="s">
        <v>3135</v>
      </c>
      <c r="L3846" s="56" t="s">
        <v>7138</v>
      </c>
      <c r="M3846" s="73">
        <v>40878</v>
      </c>
      <c r="N3846" s="56"/>
      <c r="O3846" s="56"/>
      <c r="P3846" s="56" t="s">
        <v>1476</v>
      </c>
      <c r="Q3846" s="56"/>
      <c r="R3846" s="56" t="s">
        <v>70</v>
      </c>
      <c r="S3846" s="56" t="s">
        <v>11659</v>
      </c>
      <c r="T3846" s="56" t="s">
        <v>7140</v>
      </c>
      <c r="U3846" s="57">
        <v>912771</v>
      </c>
      <c r="V3846" s="57">
        <v>-606501.22</v>
      </c>
      <c r="W3846" s="57">
        <v>306269.78000000003</v>
      </c>
      <c r="X3846" s="57">
        <v>0</v>
      </c>
      <c r="Y3846" s="73">
        <v>40878</v>
      </c>
      <c r="Z3846" s="57">
        <v>-89466.42</v>
      </c>
      <c r="AA3846" s="57">
        <v>0</v>
      </c>
      <c r="AB3846" s="57">
        <v>216803.36</v>
      </c>
      <c r="AC3846" s="57">
        <v>0</v>
      </c>
      <c r="AD3846" s="56" t="s">
        <v>9255</v>
      </c>
      <c r="AE3846" s="57">
        <v>0</v>
      </c>
      <c r="AF3846" s="57">
        <v>0</v>
      </c>
      <c r="AG3846" s="57">
        <v>0</v>
      </c>
      <c r="AI3846"/>
      <c r="AJ3846"/>
    </row>
    <row r="3847" spans="1:36">
      <c r="A3847" s="56" t="s">
        <v>54</v>
      </c>
      <c r="B3847" s="56" t="s">
        <v>11427</v>
      </c>
      <c r="C3847" s="56">
        <v>2101010050</v>
      </c>
      <c r="D3847" s="56" t="s">
        <v>43</v>
      </c>
      <c r="E3847" s="56">
        <v>2101020050</v>
      </c>
      <c r="F3847" s="56">
        <v>5401010050</v>
      </c>
      <c r="G3847" s="56" t="s">
        <v>11665</v>
      </c>
      <c r="H3847" s="56">
        <v>406600</v>
      </c>
      <c r="I3847" s="56" t="s">
        <v>11666</v>
      </c>
      <c r="J3847" s="56" t="s">
        <v>5965</v>
      </c>
      <c r="K3847" s="56" t="s">
        <v>5939</v>
      </c>
      <c r="L3847" s="56" t="s">
        <v>7138</v>
      </c>
      <c r="M3847" s="73">
        <v>43465</v>
      </c>
      <c r="N3847" s="56"/>
      <c r="O3847" s="56"/>
      <c r="P3847" s="56" t="s">
        <v>1476</v>
      </c>
      <c r="Q3847" s="56"/>
      <c r="R3847" s="56" t="s">
        <v>70</v>
      </c>
      <c r="S3847" s="56" t="s">
        <v>11659</v>
      </c>
      <c r="T3847" s="56" t="s">
        <v>7140</v>
      </c>
      <c r="U3847" s="57">
        <v>294438.27</v>
      </c>
      <c r="V3847" s="57">
        <v>-68204.820000000007</v>
      </c>
      <c r="W3847" s="57">
        <v>226233.45</v>
      </c>
      <c r="X3847" s="57">
        <v>0</v>
      </c>
      <c r="Y3847" s="73">
        <v>43218</v>
      </c>
      <c r="Z3847" s="57">
        <v>-21329.97</v>
      </c>
      <c r="AA3847" s="57">
        <v>0</v>
      </c>
      <c r="AB3847" s="57">
        <v>204903.48</v>
      </c>
      <c r="AC3847" s="57">
        <v>0</v>
      </c>
      <c r="AD3847" s="56" t="s">
        <v>9255</v>
      </c>
      <c r="AE3847" s="57">
        <v>0</v>
      </c>
      <c r="AF3847" s="57">
        <v>0</v>
      </c>
      <c r="AG3847" s="57">
        <v>0</v>
      </c>
      <c r="AI3847"/>
      <c r="AJ3847"/>
    </row>
    <row r="3848" spans="1:36">
      <c r="A3848" s="56" t="s">
        <v>50</v>
      </c>
      <c r="B3848" s="56" t="s">
        <v>11427</v>
      </c>
      <c r="C3848" s="56">
        <v>2101010050</v>
      </c>
      <c r="D3848" s="56" t="s">
        <v>43</v>
      </c>
      <c r="E3848" s="56">
        <v>2101020050</v>
      </c>
      <c r="F3848" s="56">
        <v>5401010050</v>
      </c>
      <c r="G3848" s="56" t="s">
        <v>11431</v>
      </c>
      <c r="H3848" s="56">
        <v>400210</v>
      </c>
      <c r="I3848" s="56" t="s">
        <v>11667</v>
      </c>
      <c r="J3848" s="56" t="s">
        <v>6808</v>
      </c>
      <c r="K3848" s="56" t="s">
        <v>6809</v>
      </c>
      <c r="L3848" s="56" t="s">
        <v>7138</v>
      </c>
      <c r="M3848" s="73">
        <v>44165</v>
      </c>
      <c r="N3848" s="56"/>
      <c r="O3848" s="56"/>
      <c r="P3848" s="56" t="s">
        <v>1476</v>
      </c>
      <c r="Q3848" s="56"/>
      <c r="R3848" s="56" t="s">
        <v>70</v>
      </c>
      <c r="S3848" s="56" t="s">
        <v>11659</v>
      </c>
      <c r="T3848" s="56" t="s">
        <v>7140</v>
      </c>
      <c r="U3848" s="57">
        <v>366739</v>
      </c>
      <c r="V3848" s="57">
        <v>-10340.700000000001</v>
      </c>
      <c r="W3848" s="57">
        <v>356398.3</v>
      </c>
      <c r="X3848" s="57">
        <v>0</v>
      </c>
      <c r="Y3848" s="73">
        <v>44157</v>
      </c>
      <c r="Z3848" s="57">
        <v>-26567.64</v>
      </c>
      <c r="AA3848" s="57">
        <v>0</v>
      </c>
      <c r="AB3848" s="57">
        <v>329830.65999999997</v>
      </c>
      <c r="AC3848" s="57">
        <v>0</v>
      </c>
      <c r="AD3848" s="56" t="s">
        <v>9255</v>
      </c>
      <c r="AE3848" s="57">
        <v>0</v>
      </c>
      <c r="AF3848" s="57">
        <v>0</v>
      </c>
      <c r="AG3848" s="57">
        <v>0</v>
      </c>
      <c r="AI3848"/>
      <c r="AJ3848"/>
    </row>
    <row r="3849" spans="1:36">
      <c r="A3849" s="56" t="s">
        <v>48</v>
      </c>
      <c r="B3849" s="56" t="s">
        <v>11427</v>
      </c>
      <c r="C3849" s="56">
        <v>2101010050</v>
      </c>
      <c r="D3849" s="56" t="s">
        <v>43</v>
      </c>
      <c r="E3849" s="56">
        <v>2101020050</v>
      </c>
      <c r="F3849" s="56">
        <v>5401010050</v>
      </c>
      <c r="G3849" s="56" t="s">
        <v>11428</v>
      </c>
      <c r="H3849" s="56">
        <v>400301</v>
      </c>
      <c r="I3849" s="56" t="s">
        <v>11474</v>
      </c>
      <c r="J3849" s="56" t="s">
        <v>4688</v>
      </c>
      <c r="K3849" s="56" t="s">
        <v>1203</v>
      </c>
      <c r="L3849" s="56" t="s">
        <v>7138</v>
      </c>
      <c r="M3849" s="73">
        <v>40422</v>
      </c>
      <c r="N3849" s="56"/>
      <c r="O3849" s="56"/>
      <c r="P3849" s="56" t="s">
        <v>1476</v>
      </c>
      <c r="Q3849" s="56"/>
      <c r="R3849" s="56" t="s">
        <v>70</v>
      </c>
      <c r="S3849" s="56" t="s">
        <v>11659</v>
      </c>
      <c r="T3849" s="56" t="s">
        <v>7140</v>
      </c>
      <c r="U3849" s="57">
        <v>1993954</v>
      </c>
      <c r="V3849" s="57">
        <v>-1579702.51</v>
      </c>
      <c r="W3849" s="57">
        <v>414251.49</v>
      </c>
      <c r="X3849" s="57">
        <v>0</v>
      </c>
      <c r="Y3849" s="73">
        <v>40422</v>
      </c>
      <c r="Z3849" s="57">
        <v>-202820.4</v>
      </c>
      <c r="AA3849" s="57">
        <v>0</v>
      </c>
      <c r="AB3849" s="57">
        <v>211431.09</v>
      </c>
      <c r="AC3849" s="57">
        <v>0</v>
      </c>
      <c r="AD3849" s="56" t="s">
        <v>9255</v>
      </c>
      <c r="AE3849" s="57">
        <v>0</v>
      </c>
      <c r="AF3849" s="57">
        <v>0</v>
      </c>
      <c r="AG3849" s="57">
        <v>0</v>
      </c>
      <c r="AI3849"/>
      <c r="AJ3849"/>
    </row>
    <row r="3850" spans="1:36">
      <c r="A3850" s="56" t="s">
        <v>48</v>
      </c>
      <c r="B3850" s="56" t="s">
        <v>11427</v>
      </c>
      <c r="C3850" s="56">
        <v>2101010050</v>
      </c>
      <c r="D3850" s="56" t="s">
        <v>43</v>
      </c>
      <c r="E3850" s="56">
        <v>2101020050</v>
      </c>
      <c r="F3850" s="56">
        <v>5401010050</v>
      </c>
      <c r="G3850" s="56" t="s">
        <v>11428</v>
      </c>
      <c r="H3850" s="56">
        <v>400301</v>
      </c>
      <c r="I3850" s="56" t="s">
        <v>11474</v>
      </c>
      <c r="J3850" s="56" t="s">
        <v>4695</v>
      </c>
      <c r="K3850" s="56" t="s">
        <v>1205</v>
      </c>
      <c r="L3850" s="56" t="s">
        <v>7138</v>
      </c>
      <c r="M3850" s="73">
        <v>40422</v>
      </c>
      <c r="N3850" s="56"/>
      <c r="O3850" s="56"/>
      <c r="P3850" s="56" t="s">
        <v>1476</v>
      </c>
      <c r="Q3850" s="56"/>
      <c r="R3850" s="56" t="s">
        <v>70</v>
      </c>
      <c r="S3850" s="56" t="s">
        <v>11659</v>
      </c>
      <c r="T3850" s="56" t="s">
        <v>7140</v>
      </c>
      <c r="U3850" s="57">
        <v>1050098</v>
      </c>
      <c r="V3850" s="57">
        <v>-831896.32</v>
      </c>
      <c r="W3850" s="57">
        <v>218201.68</v>
      </c>
      <c r="X3850" s="57">
        <v>0</v>
      </c>
      <c r="Y3850" s="73">
        <v>40422</v>
      </c>
      <c r="Z3850" s="57">
        <v>-106839.24</v>
      </c>
      <c r="AA3850" s="57">
        <v>0</v>
      </c>
      <c r="AB3850" s="57">
        <v>111362.44</v>
      </c>
      <c r="AC3850" s="57">
        <v>0</v>
      </c>
      <c r="AD3850" s="56" t="s">
        <v>9255</v>
      </c>
      <c r="AE3850" s="57">
        <v>0</v>
      </c>
      <c r="AF3850" s="57">
        <v>0</v>
      </c>
      <c r="AG3850" s="57">
        <v>0</v>
      </c>
      <c r="AI3850"/>
      <c r="AJ3850"/>
    </row>
    <row r="3851" spans="1:36">
      <c r="A3851" s="56" t="s">
        <v>48</v>
      </c>
      <c r="B3851" s="56" t="s">
        <v>11427</v>
      </c>
      <c r="C3851" s="56">
        <v>2101010050</v>
      </c>
      <c r="D3851" s="56" t="s">
        <v>43</v>
      </c>
      <c r="E3851" s="56">
        <v>2101020050</v>
      </c>
      <c r="F3851" s="56">
        <v>5401010050</v>
      </c>
      <c r="G3851" s="56" t="s">
        <v>11428</v>
      </c>
      <c r="H3851" s="56">
        <v>400301</v>
      </c>
      <c r="I3851" s="56" t="s">
        <v>11474</v>
      </c>
      <c r="J3851" s="56" t="s">
        <v>4696</v>
      </c>
      <c r="K3851" s="56" t="s">
        <v>1300</v>
      </c>
      <c r="L3851" s="56" t="s">
        <v>7138</v>
      </c>
      <c r="M3851" s="73">
        <v>40422</v>
      </c>
      <c r="N3851" s="56"/>
      <c r="O3851" s="56"/>
      <c r="P3851" s="56" t="s">
        <v>1476</v>
      </c>
      <c r="Q3851" s="56"/>
      <c r="R3851" s="56" t="s">
        <v>70</v>
      </c>
      <c r="S3851" s="56" t="s">
        <v>11659</v>
      </c>
      <c r="T3851" s="56" t="s">
        <v>7140</v>
      </c>
      <c r="U3851" s="57">
        <v>5250491</v>
      </c>
      <c r="V3851" s="57">
        <v>-4159482.88</v>
      </c>
      <c r="W3851" s="57">
        <v>1091008.1200000001</v>
      </c>
      <c r="X3851" s="57">
        <v>0</v>
      </c>
      <c r="Y3851" s="73">
        <v>40422</v>
      </c>
      <c r="Z3851" s="57">
        <v>-534195.97</v>
      </c>
      <c r="AA3851" s="57">
        <v>0</v>
      </c>
      <c r="AB3851" s="57">
        <v>556812.15</v>
      </c>
      <c r="AC3851" s="57">
        <v>0</v>
      </c>
      <c r="AD3851" s="56" t="s">
        <v>9255</v>
      </c>
      <c r="AE3851" s="57">
        <v>0</v>
      </c>
      <c r="AF3851" s="57">
        <v>0</v>
      </c>
      <c r="AG3851" s="57">
        <v>0</v>
      </c>
      <c r="AI3851"/>
      <c r="AJ3851"/>
    </row>
    <row r="3852" spans="1:36">
      <c r="A3852" s="56" t="s">
        <v>48</v>
      </c>
      <c r="B3852" s="56" t="s">
        <v>11427</v>
      </c>
      <c r="C3852" s="56">
        <v>2101010050</v>
      </c>
      <c r="D3852" s="56" t="s">
        <v>43</v>
      </c>
      <c r="E3852" s="56">
        <v>2101020050</v>
      </c>
      <c r="F3852" s="56">
        <v>5401010050</v>
      </c>
      <c r="G3852" s="56" t="s">
        <v>11428</v>
      </c>
      <c r="H3852" s="56">
        <v>400301</v>
      </c>
      <c r="I3852" s="56" t="s">
        <v>11474</v>
      </c>
      <c r="J3852" s="56" t="s">
        <v>4697</v>
      </c>
      <c r="K3852" s="56" t="s">
        <v>4698</v>
      </c>
      <c r="L3852" s="56" t="s">
        <v>7138</v>
      </c>
      <c r="M3852" s="73">
        <v>40422</v>
      </c>
      <c r="N3852" s="56"/>
      <c r="O3852" s="56"/>
      <c r="P3852" s="56" t="s">
        <v>1476</v>
      </c>
      <c r="Q3852" s="56"/>
      <c r="R3852" s="56" t="s">
        <v>70</v>
      </c>
      <c r="S3852" s="56" t="s">
        <v>11659</v>
      </c>
      <c r="T3852" s="56" t="s">
        <v>7140</v>
      </c>
      <c r="U3852" s="57">
        <v>1050098</v>
      </c>
      <c r="V3852" s="57">
        <v>-831896.32</v>
      </c>
      <c r="W3852" s="57">
        <v>218201.68</v>
      </c>
      <c r="X3852" s="57">
        <v>0</v>
      </c>
      <c r="Y3852" s="73">
        <v>40422</v>
      </c>
      <c r="Z3852" s="57">
        <v>-106839.24</v>
      </c>
      <c r="AA3852" s="57">
        <v>0</v>
      </c>
      <c r="AB3852" s="57">
        <v>111362.44</v>
      </c>
      <c r="AC3852" s="57">
        <v>0</v>
      </c>
      <c r="AD3852" s="56" t="s">
        <v>9255</v>
      </c>
      <c r="AE3852" s="57">
        <v>0</v>
      </c>
      <c r="AF3852" s="57">
        <v>0</v>
      </c>
      <c r="AG3852" s="57">
        <v>0</v>
      </c>
      <c r="AI3852"/>
      <c r="AJ3852"/>
    </row>
    <row r="3853" spans="1:36">
      <c r="A3853" s="56" t="s">
        <v>48</v>
      </c>
      <c r="B3853" s="56" t="s">
        <v>11427</v>
      </c>
      <c r="C3853" s="56">
        <v>2101010050</v>
      </c>
      <c r="D3853" s="56" t="s">
        <v>43</v>
      </c>
      <c r="E3853" s="56">
        <v>2101020050</v>
      </c>
      <c r="F3853" s="56">
        <v>5401010050</v>
      </c>
      <c r="G3853" s="56" t="s">
        <v>11428</v>
      </c>
      <c r="H3853" s="56">
        <v>400301</v>
      </c>
      <c r="I3853" s="56" t="s">
        <v>11474</v>
      </c>
      <c r="J3853" s="56" t="s">
        <v>4699</v>
      </c>
      <c r="K3853" s="56" t="s">
        <v>1282</v>
      </c>
      <c r="L3853" s="56" t="s">
        <v>7138</v>
      </c>
      <c r="M3853" s="73">
        <v>40422</v>
      </c>
      <c r="N3853" s="56"/>
      <c r="O3853" s="56"/>
      <c r="P3853" s="56" t="s">
        <v>1476</v>
      </c>
      <c r="Q3853" s="56"/>
      <c r="R3853" s="56" t="s">
        <v>70</v>
      </c>
      <c r="S3853" s="56" t="s">
        <v>11659</v>
      </c>
      <c r="T3853" s="56" t="s">
        <v>7140</v>
      </c>
      <c r="U3853" s="57">
        <v>8146515</v>
      </c>
      <c r="V3853" s="57">
        <v>-6454045.79</v>
      </c>
      <c r="W3853" s="57">
        <v>1692469.21</v>
      </c>
      <c r="X3853" s="57">
        <v>0</v>
      </c>
      <c r="Y3853" s="73">
        <v>40422</v>
      </c>
      <c r="Z3853" s="57">
        <v>-828644.62</v>
      </c>
      <c r="AA3853" s="57">
        <v>0</v>
      </c>
      <c r="AB3853" s="57">
        <v>863824.59</v>
      </c>
      <c r="AC3853" s="57">
        <v>0</v>
      </c>
      <c r="AD3853" s="56" t="s">
        <v>9255</v>
      </c>
      <c r="AE3853" s="57">
        <v>0</v>
      </c>
      <c r="AF3853" s="57">
        <v>0</v>
      </c>
      <c r="AG3853" s="57">
        <v>0</v>
      </c>
      <c r="AI3853"/>
      <c r="AJ3853"/>
    </row>
    <row r="3854" spans="1:36">
      <c r="A3854" s="56" t="s">
        <v>48</v>
      </c>
      <c r="B3854" s="56" t="s">
        <v>11427</v>
      </c>
      <c r="C3854" s="56">
        <v>2101010050</v>
      </c>
      <c r="D3854" s="56" t="s">
        <v>43</v>
      </c>
      <c r="E3854" s="56">
        <v>2101020050</v>
      </c>
      <c r="F3854" s="56">
        <v>5401010050</v>
      </c>
      <c r="G3854" s="56" t="s">
        <v>11428</v>
      </c>
      <c r="H3854" s="56">
        <v>400301</v>
      </c>
      <c r="I3854" s="56" t="s">
        <v>11474</v>
      </c>
      <c r="J3854" s="56" t="s">
        <v>4700</v>
      </c>
      <c r="K3854" s="56" t="s">
        <v>1210</v>
      </c>
      <c r="L3854" s="56" t="s">
        <v>7138</v>
      </c>
      <c r="M3854" s="73">
        <v>40422</v>
      </c>
      <c r="N3854" s="56"/>
      <c r="O3854" s="56"/>
      <c r="P3854" s="56" t="s">
        <v>1476</v>
      </c>
      <c r="Q3854" s="56"/>
      <c r="R3854" s="56" t="s">
        <v>70</v>
      </c>
      <c r="S3854" s="56" t="s">
        <v>11659</v>
      </c>
      <c r="T3854" s="56" t="s">
        <v>7140</v>
      </c>
      <c r="U3854" s="57">
        <v>26811152</v>
      </c>
      <c r="V3854" s="57">
        <v>-21240018.5</v>
      </c>
      <c r="W3854" s="57">
        <v>5571133.5</v>
      </c>
      <c r="X3854" s="57">
        <v>0</v>
      </c>
      <c r="Y3854" s="73">
        <v>40422</v>
      </c>
      <c r="Z3854" s="57">
        <v>-2727823.07</v>
      </c>
      <c r="AA3854" s="57">
        <v>0</v>
      </c>
      <c r="AB3854" s="57">
        <v>2843310.43</v>
      </c>
      <c r="AC3854" s="57">
        <v>0</v>
      </c>
      <c r="AD3854" s="56" t="s">
        <v>9255</v>
      </c>
      <c r="AE3854" s="57">
        <v>0</v>
      </c>
      <c r="AF3854" s="57">
        <v>0</v>
      </c>
      <c r="AG3854" s="57">
        <v>0</v>
      </c>
      <c r="AI3854"/>
      <c r="AJ3854"/>
    </row>
    <row r="3855" spans="1:36">
      <c r="A3855" s="56" t="s">
        <v>48</v>
      </c>
      <c r="B3855" s="56" t="s">
        <v>11427</v>
      </c>
      <c r="C3855" s="56">
        <v>2101010050</v>
      </c>
      <c r="D3855" s="56" t="s">
        <v>43</v>
      </c>
      <c r="E3855" s="56">
        <v>2101020050</v>
      </c>
      <c r="F3855" s="56">
        <v>5401010050</v>
      </c>
      <c r="G3855" s="56" t="s">
        <v>11428</v>
      </c>
      <c r="H3855" s="56">
        <v>400301</v>
      </c>
      <c r="I3855" s="56" t="s">
        <v>11474</v>
      </c>
      <c r="J3855" s="56" t="s">
        <v>4701</v>
      </c>
      <c r="K3855" s="56" t="s">
        <v>1212</v>
      </c>
      <c r="L3855" s="56" t="s">
        <v>7138</v>
      </c>
      <c r="M3855" s="73">
        <v>40422</v>
      </c>
      <c r="N3855" s="56"/>
      <c r="O3855" s="56"/>
      <c r="P3855" s="56" t="s">
        <v>1476</v>
      </c>
      <c r="Q3855" s="56"/>
      <c r="R3855" s="56" t="s">
        <v>70</v>
      </c>
      <c r="S3855" s="56" t="s">
        <v>11659</v>
      </c>
      <c r="T3855" s="56" t="s">
        <v>7140</v>
      </c>
      <c r="U3855" s="57">
        <v>16023490</v>
      </c>
      <c r="V3855" s="57">
        <v>-12693942.65</v>
      </c>
      <c r="W3855" s="57">
        <v>3329547.35</v>
      </c>
      <c r="X3855" s="57">
        <v>0</v>
      </c>
      <c r="Y3855" s="73">
        <v>40422</v>
      </c>
      <c r="Z3855" s="57">
        <v>-1630263.58</v>
      </c>
      <c r="AA3855" s="57">
        <v>0</v>
      </c>
      <c r="AB3855" s="57">
        <v>1699283.77</v>
      </c>
      <c r="AC3855" s="57">
        <v>0</v>
      </c>
      <c r="AD3855" s="56" t="s">
        <v>9255</v>
      </c>
      <c r="AE3855" s="57">
        <v>0</v>
      </c>
      <c r="AF3855" s="57">
        <v>0</v>
      </c>
      <c r="AG3855" s="57">
        <v>0</v>
      </c>
      <c r="AI3855"/>
      <c r="AJ3855"/>
    </row>
    <row r="3856" spans="1:36">
      <c r="A3856" s="56" t="s">
        <v>48</v>
      </c>
      <c r="B3856" s="56" t="s">
        <v>11427</v>
      </c>
      <c r="C3856" s="56">
        <v>2101010050</v>
      </c>
      <c r="D3856" s="56" t="s">
        <v>43</v>
      </c>
      <c r="E3856" s="56">
        <v>2101020050</v>
      </c>
      <c r="F3856" s="56">
        <v>5401010050</v>
      </c>
      <c r="G3856" s="56" t="s">
        <v>11428</v>
      </c>
      <c r="H3856" s="56">
        <v>400301</v>
      </c>
      <c r="I3856" s="56" t="s">
        <v>11474</v>
      </c>
      <c r="J3856" s="56" t="s">
        <v>4702</v>
      </c>
      <c r="K3856" s="56" t="s">
        <v>4703</v>
      </c>
      <c r="L3856" s="56" t="s">
        <v>7138</v>
      </c>
      <c r="M3856" s="73">
        <v>40422</v>
      </c>
      <c r="N3856" s="56"/>
      <c r="O3856" s="56"/>
      <c r="P3856" s="56" t="s">
        <v>1476</v>
      </c>
      <c r="Q3856" s="56"/>
      <c r="R3856" s="56" t="s">
        <v>70</v>
      </c>
      <c r="S3856" s="56" t="s">
        <v>11659</v>
      </c>
      <c r="T3856" s="56" t="s">
        <v>7140</v>
      </c>
      <c r="U3856" s="57">
        <v>1780388</v>
      </c>
      <c r="V3856" s="57">
        <v>-1410438.15</v>
      </c>
      <c r="W3856" s="57">
        <v>369949.85</v>
      </c>
      <c r="X3856" s="57">
        <v>0</v>
      </c>
      <c r="Y3856" s="73">
        <v>40422</v>
      </c>
      <c r="Z3856" s="57">
        <v>-181140.48000000001</v>
      </c>
      <c r="AA3856" s="57">
        <v>0</v>
      </c>
      <c r="AB3856" s="57">
        <v>188809.37</v>
      </c>
      <c r="AC3856" s="57">
        <v>0</v>
      </c>
      <c r="AD3856" s="56" t="s">
        <v>9255</v>
      </c>
      <c r="AE3856" s="57">
        <v>0</v>
      </c>
      <c r="AF3856" s="57">
        <v>0</v>
      </c>
      <c r="AG3856" s="57">
        <v>0</v>
      </c>
      <c r="AI3856"/>
      <c r="AJ3856"/>
    </row>
    <row r="3857" spans="1:36">
      <c r="A3857" s="56" t="s">
        <v>48</v>
      </c>
      <c r="B3857" s="56" t="s">
        <v>11427</v>
      </c>
      <c r="C3857" s="56">
        <v>2101010050</v>
      </c>
      <c r="D3857" s="56" t="s">
        <v>43</v>
      </c>
      <c r="E3857" s="56">
        <v>2101020050</v>
      </c>
      <c r="F3857" s="56">
        <v>5401010050</v>
      </c>
      <c r="G3857" s="56" t="s">
        <v>11428</v>
      </c>
      <c r="H3857" s="56">
        <v>400301</v>
      </c>
      <c r="I3857" s="56" t="s">
        <v>11474</v>
      </c>
      <c r="J3857" s="56" t="s">
        <v>4704</v>
      </c>
      <c r="K3857" s="56" t="s">
        <v>1214</v>
      </c>
      <c r="L3857" s="56" t="s">
        <v>7138</v>
      </c>
      <c r="M3857" s="73">
        <v>40422</v>
      </c>
      <c r="N3857" s="56"/>
      <c r="O3857" s="56"/>
      <c r="P3857" s="56" t="s">
        <v>1476</v>
      </c>
      <c r="Q3857" s="56"/>
      <c r="R3857" s="56" t="s">
        <v>70</v>
      </c>
      <c r="S3857" s="56" t="s">
        <v>11659</v>
      </c>
      <c r="T3857" s="56" t="s">
        <v>7140</v>
      </c>
      <c r="U3857" s="57">
        <v>153778923</v>
      </c>
      <c r="V3857" s="57">
        <v>-121830772.11</v>
      </c>
      <c r="W3857" s="57">
        <v>31948150.890000001</v>
      </c>
      <c r="X3857" s="57">
        <v>0</v>
      </c>
      <c r="Y3857" s="73">
        <v>40422</v>
      </c>
      <c r="Z3857" s="57">
        <v>-15642035.49</v>
      </c>
      <c r="AA3857" s="57">
        <v>0</v>
      </c>
      <c r="AB3857" s="57">
        <v>16306115.4</v>
      </c>
      <c r="AC3857" s="57">
        <v>0</v>
      </c>
      <c r="AD3857" s="56" t="s">
        <v>9255</v>
      </c>
      <c r="AE3857" s="57">
        <v>0</v>
      </c>
      <c r="AF3857" s="57">
        <v>0</v>
      </c>
      <c r="AG3857" s="57">
        <v>0</v>
      </c>
      <c r="AI3857"/>
      <c r="AJ3857"/>
    </row>
    <row r="3858" spans="1:36">
      <c r="A3858" s="56" t="s">
        <v>48</v>
      </c>
      <c r="B3858" s="56" t="s">
        <v>11427</v>
      </c>
      <c r="C3858" s="56">
        <v>2101010050</v>
      </c>
      <c r="D3858" s="56" t="s">
        <v>43</v>
      </c>
      <c r="E3858" s="56">
        <v>2101020050</v>
      </c>
      <c r="F3858" s="56">
        <v>5401010050</v>
      </c>
      <c r="G3858" s="56" t="s">
        <v>11428</v>
      </c>
      <c r="H3858" s="56">
        <v>400301</v>
      </c>
      <c r="I3858" s="56" t="s">
        <v>11474</v>
      </c>
      <c r="J3858" s="56" t="s">
        <v>4705</v>
      </c>
      <c r="K3858" s="56" t="s">
        <v>1302</v>
      </c>
      <c r="L3858" s="56" t="s">
        <v>7138</v>
      </c>
      <c r="M3858" s="73">
        <v>40422</v>
      </c>
      <c r="N3858" s="56"/>
      <c r="O3858" s="56"/>
      <c r="P3858" s="56" t="s">
        <v>1476</v>
      </c>
      <c r="Q3858" s="56"/>
      <c r="R3858" s="56" t="s">
        <v>70</v>
      </c>
      <c r="S3858" s="56" t="s">
        <v>11659</v>
      </c>
      <c r="T3858" s="56" t="s">
        <v>7140</v>
      </c>
      <c r="U3858" s="57">
        <v>65960172</v>
      </c>
      <c r="V3858" s="57">
        <v>-52254198.859999999</v>
      </c>
      <c r="W3858" s="57">
        <v>13705973.140000001</v>
      </c>
      <c r="X3858" s="57">
        <v>0</v>
      </c>
      <c r="Y3858" s="73">
        <v>40422</v>
      </c>
      <c r="Z3858" s="57">
        <v>-6710926.9400000004</v>
      </c>
      <c r="AA3858" s="57">
        <v>0</v>
      </c>
      <c r="AB3858" s="57">
        <v>6995046.2000000002</v>
      </c>
      <c r="AC3858" s="57">
        <v>0</v>
      </c>
      <c r="AD3858" s="56" t="s">
        <v>9255</v>
      </c>
      <c r="AE3858" s="57">
        <v>0</v>
      </c>
      <c r="AF3858" s="57">
        <v>0</v>
      </c>
      <c r="AG3858" s="57">
        <v>0</v>
      </c>
      <c r="AI3858"/>
      <c r="AJ3858"/>
    </row>
    <row r="3859" spans="1:36">
      <c r="A3859" s="56" t="s">
        <v>48</v>
      </c>
      <c r="B3859" s="56" t="s">
        <v>11427</v>
      </c>
      <c r="C3859" s="56">
        <v>2101010050</v>
      </c>
      <c r="D3859" s="56" t="s">
        <v>43</v>
      </c>
      <c r="E3859" s="56">
        <v>2101020050</v>
      </c>
      <c r="F3859" s="56">
        <v>5401010050</v>
      </c>
      <c r="G3859" s="56" t="s">
        <v>11428</v>
      </c>
      <c r="H3859" s="56">
        <v>400301</v>
      </c>
      <c r="I3859" s="56" t="s">
        <v>11474</v>
      </c>
      <c r="J3859" s="56" t="s">
        <v>4706</v>
      </c>
      <c r="K3859" s="56" t="s">
        <v>4707</v>
      </c>
      <c r="L3859" s="56" t="s">
        <v>7138</v>
      </c>
      <c r="M3859" s="73">
        <v>40422</v>
      </c>
      <c r="N3859" s="56"/>
      <c r="O3859" s="56"/>
      <c r="P3859" s="56" t="s">
        <v>1476</v>
      </c>
      <c r="Q3859" s="56"/>
      <c r="R3859" s="56" t="s">
        <v>70</v>
      </c>
      <c r="S3859" s="56" t="s">
        <v>11659</v>
      </c>
      <c r="T3859" s="56" t="s">
        <v>7140</v>
      </c>
      <c r="U3859" s="57">
        <v>8245021</v>
      </c>
      <c r="V3859" s="57">
        <v>-6531774.5499999998</v>
      </c>
      <c r="W3859" s="57">
        <v>1713246.45</v>
      </c>
      <c r="X3859" s="57">
        <v>0</v>
      </c>
      <c r="Y3859" s="73">
        <v>40422</v>
      </c>
      <c r="Z3859" s="57">
        <v>-838865.76</v>
      </c>
      <c r="AA3859" s="57">
        <v>0</v>
      </c>
      <c r="AB3859" s="57">
        <v>874380.69</v>
      </c>
      <c r="AC3859" s="57">
        <v>0</v>
      </c>
      <c r="AD3859" s="56" t="s">
        <v>9255</v>
      </c>
      <c r="AE3859" s="57">
        <v>0</v>
      </c>
      <c r="AF3859" s="57">
        <v>0</v>
      </c>
      <c r="AG3859" s="57">
        <v>0</v>
      </c>
      <c r="AI3859"/>
      <c r="AJ3859"/>
    </row>
    <row r="3860" spans="1:36">
      <c r="A3860" s="56" t="s">
        <v>48</v>
      </c>
      <c r="B3860" s="56" t="s">
        <v>11427</v>
      </c>
      <c r="C3860" s="56">
        <v>2101010050</v>
      </c>
      <c r="D3860" s="56" t="s">
        <v>43</v>
      </c>
      <c r="E3860" s="56">
        <v>2101020050</v>
      </c>
      <c r="F3860" s="56">
        <v>5401010050</v>
      </c>
      <c r="G3860" s="56" t="s">
        <v>11428</v>
      </c>
      <c r="H3860" s="56">
        <v>400301</v>
      </c>
      <c r="I3860" s="56" t="s">
        <v>11474</v>
      </c>
      <c r="J3860" s="56" t="s">
        <v>4712</v>
      </c>
      <c r="K3860" s="56" t="s">
        <v>4713</v>
      </c>
      <c r="L3860" s="56" t="s">
        <v>7138</v>
      </c>
      <c r="M3860" s="73">
        <v>40422</v>
      </c>
      <c r="N3860" s="56"/>
      <c r="O3860" s="56"/>
      <c r="P3860" s="56" t="s">
        <v>1476</v>
      </c>
      <c r="Q3860" s="56"/>
      <c r="R3860" s="56" t="s">
        <v>70</v>
      </c>
      <c r="S3860" s="56" t="s">
        <v>11659</v>
      </c>
      <c r="T3860" s="56" t="s">
        <v>7140</v>
      </c>
      <c r="U3860" s="57">
        <v>115302533.75</v>
      </c>
      <c r="V3860" s="57">
        <v>-91347997.769999996</v>
      </c>
      <c r="W3860" s="57">
        <v>23954535.98</v>
      </c>
      <c r="X3860" s="57">
        <v>0</v>
      </c>
      <c r="Y3860" s="73">
        <v>40422</v>
      </c>
      <c r="Z3860" s="57">
        <v>-11728306.380000001</v>
      </c>
      <c r="AA3860" s="57">
        <v>0</v>
      </c>
      <c r="AB3860" s="57">
        <v>12226229.6</v>
      </c>
      <c r="AC3860" s="57">
        <v>0</v>
      </c>
      <c r="AD3860" s="56" t="s">
        <v>9255</v>
      </c>
      <c r="AE3860" s="57">
        <v>0</v>
      </c>
      <c r="AF3860" s="57">
        <v>0</v>
      </c>
      <c r="AG3860" s="57">
        <v>0</v>
      </c>
      <c r="AI3860"/>
      <c r="AJ3860"/>
    </row>
    <row r="3861" spans="1:36">
      <c r="A3861" s="56" t="s">
        <v>48</v>
      </c>
      <c r="B3861" s="56" t="s">
        <v>11427</v>
      </c>
      <c r="C3861" s="56">
        <v>2101010050</v>
      </c>
      <c r="D3861" s="56" t="s">
        <v>43</v>
      </c>
      <c r="E3861" s="56">
        <v>2101020050</v>
      </c>
      <c r="F3861" s="56">
        <v>5401010050</v>
      </c>
      <c r="G3861" s="56" t="s">
        <v>11428</v>
      </c>
      <c r="H3861" s="56">
        <v>400301</v>
      </c>
      <c r="I3861" s="56" t="s">
        <v>11474</v>
      </c>
      <c r="J3861" s="56" t="s">
        <v>4714</v>
      </c>
      <c r="K3861" s="56" t="s">
        <v>4715</v>
      </c>
      <c r="L3861" s="56" t="s">
        <v>7138</v>
      </c>
      <c r="M3861" s="73">
        <v>40422</v>
      </c>
      <c r="N3861" s="56"/>
      <c r="O3861" s="56"/>
      <c r="P3861" s="56" t="s">
        <v>1476</v>
      </c>
      <c r="Q3861" s="56"/>
      <c r="R3861" s="56" t="s">
        <v>70</v>
      </c>
      <c r="S3861" s="56" t="s">
        <v>11659</v>
      </c>
      <c r="T3861" s="56" t="s">
        <v>7140</v>
      </c>
      <c r="U3861" s="57">
        <v>377976</v>
      </c>
      <c r="V3861" s="57">
        <v>-299435.75</v>
      </c>
      <c r="W3861" s="57">
        <v>78540.25</v>
      </c>
      <c r="X3861" s="57">
        <v>0</v>
      </c>
      <c r="Y3861" s="73">
        <v>40422</v>
      </c>
      <c r="Z3861" s="57">
        <v>-38456.07</v>
      </c>
      <c r="AA3861" s="57">
        <v>0</v>
      </c>
      <c r="AB3861" s="57">
        <v>40084.18</v>
      </c>
      <c r="AC3861" s="57">
        <v>0</v>
      </c>
      <c r="AD3861" s="56" t="s">
        <v>9255</v>
      </c>
      <c r="AE3861" s="57">
        <v>0</v>
      </c>
      <c r="AF3861" s="57">
        <v>0</v>
      </c>
      <c r="AG3861" s="57">
        <v>0</v>
      </c>
      <c r="AI3861"/>
      <c r="AJ3861"/>
    </row>
    <row r="3862" spans="1:36">
      <c r="A3862" s="56" t="s">
        <v>48</v>
      </c>
      <c r="B3862" s="56" t="s">
        <v>11427</v>
      </c>
      <c r="C3862" s="56">
        <v>2101010050</v>
      </c>
      <c r="D3862" s="56" t="s">
        <v>43</v>
      </c>
      <c r="E3862" s="56">
        <v>2101020050</v>
      </c>
      <c r="F3862" s="56">
        <v>5401010050</v>
      </c>
      <c r="G3862" s="56" t="s">
        <v>11428</v>
      </c>
      <c r="H3862" s="56">
        <v>400301</v>
      </c>
      <c r="I3862" s="56" t="s">
        <v>11474</v>
      </c>
      <c r="J3862" s="56" t="s">
        <v>4716</v>
      </c>
      <c r="K3862" s="56" t="s">
        <v>4717</v>
      </c>
      <c r="L3862" s="56" t="s">
        <v>7138</v>
      </c>
      <c r="M3862" s="73">
        <v>40422</v>
      </c>
      <c r="N3862" s="56"/>
      <c r="O3862" s="56"/>
      <c r="P3862" s="56" t="s">
        <v>1476</v>
      </c>
      <c r="Q3862" s="56"/>
      <c r="R3862" s="56" t="s">
        <v>70</v>
      </c>
      <c r="S3862" s="56" t="s">
        <v>11659</v>
      </c>
      <c r="T3862" s="56" t="s">
        <v>7140</v>
      </c>
      <c r="U3862" s="57">
        <v>287981</v>
      </c>
      <c r="V3862" s="57">
        <v>-228141</v>
      </c>
      <c r="W3862" s="57">
        <v>59840</v>
      </c>
      <c r="X3862" s="57">
        <v>0</v>
      </c>
      <c r="Y3862" s="73">
        <v>40422</v>
      </c>
      <c r="Z3862" s="57">
        <v>-29299.759999999998</v>
      </c>
      <c r="AA3862" s="57">
        <v>0</v>
      </c>
      <c r="AB3862" s="57">
        <v>30540.240000000002</v>
      </c>
      <c r="AC3862" s="57">
        <v>0</v>
      </c>
      <c r="AD3862" s="56" t="s">
        <v>9255</v>
      </c>
      <c r="AE3862" s="57">
        <v>0</v>
      </c>
      <c r="AF3862" s="57">
        <v>0</v>
      </c>
      <c r="AG3862" s="57">
        <v>0</v>
      </c>
      <c r="AI3862"/>
      <c r="AJ3862"/>
    </row>
    <row r="3863" spans="1:36">
      <c r="A3863" s="56" t="s">
        <v>48</v>
      </c>
      <c r="B3863" s="56" t="s">
        <v>11427</v>
      </c>
      <c r="C3863" s="56">
        <v>2101010050</v>
      </c>
      <c r="D3863" s="56" t="s">
        <v>43</v>
      </c>
      <c r="E3863" s="56">
        <v>2101020050</v>
      </c>
      <c r="F3863" s="56">
        <v>5401010050</v>
      </c>
      <c r="G3863" s="56" t="s">
        <v>11428</v>
      </c>
      <c r="H3863" s="56">
        <v>400301</v>
      </c>
      <c r="I3863" s="56" t="s">
        <v>11474</v>
      </c>
      <c r="J3863" s="56" t="s">
        <v>4718</v>
      </c>
      <c r="K3863" s="56" t="s">
        <v>4719</v>
      </c>
      <c r="L3863" s="56" t="s">
        <v>7138</v>
      </c>
      <c r="M3863" s="73">
        <v>40422</v>
      </c>
      <c r="N3863" s="56"/>
      <c r="O3863" s="56"/>
      <c r="P3863" s="56" t="s">
        <v>1476</v>
      </c>
      <c r="Q3863" s="56"/>
      <c r="R3863" s="56" t="s">
        <v>70</v>
      </c>
      <c r="S3863" s="56" t="s">
        <v>11659</v>
      </c>
      <c r="T3863" s="56" t="s">
        <v>7140</v>
      </c>
      <c r="U3863" s="57">
        <v>143991</v>
      </c>
      <c r="V3863" s="57">
        <v>-114070.87</v>
      </c>
      <c r="W3863" s="57">
        <v>29920.13</v>
      </c>
      <c r="X3863" s="57">
        <v>0</v>
      </c>
      <c r="Y3863" s="73">
        <v>40422</v>
      </c>
      <c r="Z3863" s="57">
        <v>-14649.95</v>
      </c>
      <c r="AA3863" s="57">
        <v>0</v>
      </c>
      <c r="AB3863" s="57">
        <v>15270.18</v>
      </c>
      <c r="AC3863" s="57">
        <v>0</v>
      </c>
      <c r="AD3863" s="56" t="s">
        <v>9255</v>
      </c>
      <c r="AE3863" s="57">
        <v>0</v>
      </c>
      <c r="AF3863" s="57">
        <v>0</v>
      </c>
      <c r="AG3863" s="57">
        <v>0</v>
      </c>
      <c r="AI3863"/>
      <c r="AJ3863"/>
    </row>
    <row r="3864" spans="1:36">
      <c r="A3864" s="56" t="s">
        <v>48</v>
      </c>
      <c r="B3864" s="56" t="s">
        <v>11427</v>
      </c>
      <c r="C3864" s="56">
        <v>2101010050</v>
      </c>
      <c r="D3864" s="56" t="s">
        <v>43</v>
      </c>
      <c r="E3864" s="56">
        <v>2101020050</v>
      </c>
      <c r="F3864" s="56">
        <v>5401010050</v>
      </c>
      <c r="G3864" s="56" t="s">
        <v>11428</v>
      </c>
      <c r="H3864" s="56">
        <v>400301</v>
      </c>
      <c r="I3864" s="56" t="s">
        <v>11474</v>
      </c>
      <c r="J3864" s="56" t="s">
        <v>4722</v>
      </c>
      <c r="K3864" s="56" t="s">
        <v>4723</v>
      </c>
      <c r="L3864" s="56" t="s">
        <v>7138</v>
      </c>
      <c r="M3864" s="73">
        <v>40422</v>
      </c>
      <c r="N3864" s="56"/>
      <c r="O3864" s="56"/>
      <c r="P3864" s="56" t="s">
        <v>1476</v>
      </c>
      <c r="Q3864" s="56"/>
      <c r="R3864" s="56" t="s">
        <v>70</v>
      </c>
      <c r="S3864" s="56" t="s">
        <v>11659</v>
      </c>
      <c r="T3864" s="56" t="s">
        <v>7140</v>
      </c>
      <c r="U3864" s="57">
        <v>1439907</v>
      </c>
      <c r="V3864" s="57">
        <v>-1140706.23</v>
      </c>
      <c r="W3864" s="57">
        <v>299200.77</v>
      </c>
      <c r="X3864" s="57">
        <v>0</v>
      </c>
      <c r="Y3864" s="73">
        <v>40422</v>
      </c>
      <c r="Z3864" s="57">
        <v>-146499.25</v>
      </c>
      <c r="AA3864" s="57">
        <v>0</v>
      </c>
      <c r="AB3864" s="57">
        <v>152701.51999999999</v>
      </c>
      <c r="AC3864" s="57">
        <v>0</v>
      </c>
      <c r="AD3864" s="56" t="s">
        <v>9255</v>
      </c>
      <c r="AE3864" s="57">
        <v>0</v>
      </c>
      <c r="AF3864" s="57">
        <v>0</v>
      </c>
      <c r="AG3864" s="57">
        <v>0</v>
      </c>
      <c r="AI3864"/>
      <c r="AJ3864"/>
    </row>
    <row r="3865" spans="1:36">
      <c r="A3865" s="56" t="s">
        <v>48</v>
      </c>
      <c r="B3865" s="56" t="s">
        <v>11427</v>
      </c>
      <c r="C3865" s="56">
        <v>2101010050</v>
      </c>
      <c r="D3865" s="56" t="s">
        <v>43</v>
      </c>
      <c r="E3865" s="56">
        <v>2101020050</v>
      </c>
      <c r="F3865" s="56">
        <v>5401010050</v>
      </c>
      <c r="G3865" s="56" t="s">
        <v>11428</v>
      </c>
      <c r="H3865" s="56">
        <v>400301</v>
      </c>
      <c r="I3865" s="56" t="s">
        <v>11474</v>
      </c>
      <c r="J3865" s="56" t="s">
        <v>4724</v>
      </c>
      <c r="K3865" s="56" t="s">
        <v>4725</v>
      </c>
      <c r="L3865" s="56" t="s">
        <v>7138</v>
      </c>
      <c r="M3865" s="73">
        <v>40422</v>
      </c>
      <c r="N3865" s="56"/>
      <c r="O3865" s="56"/>
      <c r="P3865" s="56" t="s">
        <v>1476</v>
      </c>
      <c r="Q3865" s="56"/>
      <c r="R3865" s="56" t="s">
        <v>70</v>
      </c>
      <c r="S3865" s="56" t="s">
        <v>11659</v>
      </c>
      <c r="T3865" s="56" t="s">
        <v>7140</v>
      </c>
      <c r="U3865" s="57">
        <v>1439907</v>
      </c>
      <c r="V3865" s="57">
        <v>-1140706.23</v>
      </c>
      <c r="W3865" s="57">
        <v>299200.77</v>
      </c>
      <c r="X3865" s="57">
        <v>0</v>
      </c>
      <c r="Y3865" s="73">
        <v>40422</v>
      </c>
      <c r="Z3865" s="57">
        <v>-146499.25</v>
      </c>
      <c r="AA3865" s="57">
        <v>0</v>
      </c>
      <c r="AB3865" s="57">
        <v>152701.51999999999</v>
      </c>
      <c r="AC3865" s="57">
        <v>0</v>
      </c>
      <c r="AD3865" s="56" t="s">
        <v>9255</v>
      </c>
      <c r="AE3865" s="57">
        <v>0</v>
      </c>
      <c r="AF3865" s="57">
        <v>0</v>
      </c>
      <c r="AG3865" s="57">
        <v>0</v>
      </c>
      <c r="AI3865"/>
      <c r="AJ3865"/>
    </row>
    <row r="3866" spans="1:36">
      <c r="A3866" s="56" t="s">
        <v>48</v>
      </c>
      <c r="B3866" s="56" t="s">
        <v>11427</v>
      </c>
      <c r="C3866" s="56">
        <v>2101010050</v>
      </c>
      <c r="D3866" s="56" t="s">
        <v>43</v>
      </c>
      <c r="E3866" s="56">
        <v>2101020050</v>
      </c>
      <c r="F3866" s="56">
        <v>5401010050</v>
      </c>
      <c r="G3866" s="56" t="s">
        <v>11428</v>
      </c>
      <c r="H3866" s="56">
        <v>400301</v>
      </c>
      <c r="I3866" s="56" t="s">
        <v>11475</v>
      </c>
      <c r="J3866" s="56" t="s">
        <v>4790</v>
      </c>
      <c r="K3866" s="56" t="s">
        <v>4791</v>
      </c>
      <c r="L3866" s="56" t="s">
        <v>7138</v>
      </c>
      <c r="M3866" s="73">
        <v>40422</v>
      </c>
      <c r="N3866" s="56"/>
      <c r="O3866" s="56"/>
      <c r="P3866" s="56" t="s">
        <v>1476</v>
      </c>
      <c r="Q3866" s="56"/>
      <c r="R3866" s="56" t="s">
        <v>70</v>
      </c>
      <c r="S3866" s="56" t="s">
        <v>11659</v>
      </c>
      <c r="T3866" s="56" t="s">
        <v>7140</v>
      </c>
      <c r="U3866" s="57">
        <v>2582619</v>
      </c>
      <c r="V3866" s="57">
        <v>-2045972.32</v>
      </c>
      <c r="W3866" s="57">
        <v>536646.68000000005</v>
      </c>
      <c r="X3866" s="57">
        <v>0</v>
      </c>
      <c r="Y3866" s="73">
        <v>40422</v>
      </c>
      <c r="Z3866" s="57">
        <v>-262761.11</v>
      </c>
      <c r="AA3866" s="57">
        <v>0</v>
      </c>
      <c r="AB3866" s="57">
        <v>273885.57</v>
      </c>
      <c r="AC3866" s="57">
        <v>0</v>
      </c>
      <c r="AD3866" s="56" t="s">
        <v>9255</v>
      </c>
      <c r="AE3866" s="57">
        <v>0</v>
      </c>
      <c r="AF3866" s="57">
        <v>0</v>
      </c>
      <c r="AG3866" s="57">
        <v>0</v>
      </c>
      <c r="AI3866"/>
      <c r="AJ3866"/>
    </row>
    <row r="3867" spans="1:36">
      <c r="A3867" s="56" t="s">
        <v>48</v>
      </c>
      <c r="B3867" s="56" t="s">
        <v>11427</v>
      </c>
      <c r="C3867" s="56">
        <v>2101010050</v>
      </c>
      <c r="D3867" s="56" t="s">
        <v>43</v>
      </c>
      <c r="E3867" s="56">
        <v>2101020050</v>
      </c>
      <c r="F3867" s="56">
        <v>5401010050</v>
      </c>
      <c r="G3867" s="56" t="s">
        <v>11428</v>
      </c>
      <c r="H3867" s="56">
        <v>400301</v>
      </c>
      <c r="I3867" s="56" t="s">
        <v>11475</v>
      </c>
      <c r="J3867" s="56" t="s">
        <v>4793</v>
      </c>
      <c r="K3867" s="56" t="s">
        <v>4794</v>
      </c>
      <c r="L3867" s="56" t="s">
        <v>7138</v>
      </c>
      <c r="M3867" s="73">
        <v>40422</v>
      </c>
      <c r="N3867" s="56"/>
      <c r="O3867" s="56"/>
      <c r="P3867" s="56" t="s">
        <v>1476</v>
      </c>
      <c r="Q3867" s="56"/>
      <c r="R3867" s="56" t="s">
        <v>70</v>
      </c>
      <c r="S3867" s="56" t="s">
        <v>11659</v>
      </c>
      <c r="T3867" s="56" t="s">
        <v>7140</v>
      </c>
      <c r="U3867" s="57">
        <v>12009249</v>
      </c>
      <c r="V3867" s="57">
        <v>-9513827.1899999995</v>
      </c>
      <c r="W3867" s="57">
        <v>2495421.81</v>
      </c>
      <c r="X3867" s="57">
        <v>0</v>
      </c>
      <c r="Y3867" s="73">
        <v>40422</v>
      </c>
      <c r="Z3867" s="57">
        <v>-1221846.3799999999</v>
      </c>
      <c r="AA3867" s="57">
        <v>0</v>
      </c>
      <c r="AB3867" s="57">
        <v>1273575.43</v>
      </c>
      <c r="AC3867" s="57">
        <v>0</v>
      </c>
      <c r="AD3867" s="56" t="s">
        <v>9255</v>
      </c>
      <c r="AE3867" s="57">
        <v>0</v>
      </c>
      <c r="AF3867" s="57">
        <v>0</v>
      </c>
      <c r="AG3867" s="57">
        <v>0</v>
      </c>
      <c r="AI3867"/>
      <c r="AJ3867"/>
    </row>
    <row r="3868" spans="1:36">
      <c r="A3868" s="56" t="s">
        <v>48</v>
      </c>
      <c r="B3868" s="56" t="s">
        <v>11427</v>
      </c>
      <c r="C3868" s="56">
        <v>2101010050</v>
      </c>
      <c r="D3868" s="56" t="s">
        <v>43</v>
      </c>
      <c r="E3868" s="56">
        <v>2101020050</v>
      </c>
      <c r="F3868" s="56">
        <v>5401010050</v>
      </c>
      <c r="G3868" s="56" t="s">
        <v>11428</v>
      </c>
      <c r="H3868" s="56">
        <v>400301</v>
      </c>
      <c r="I3868" s="56" t="s">
        <v>11475</v>
      </c>
      <c r="J3868" s="56" t="s">
        <v>4807</v>
      </c>
      <c r="K3868" s="56" t="s">
        <v>4808</v>
      </c>
      <c r="L3868" s="56" t="s">
        <v>7138</v>
      </c>
      <c r="M3868" s="73">
        <v>40422</v>
      </c>
      <c r="N3868" s="56"/>
      <c r="O3868" s="56"/>
      <c r="P3868" s="56" t="s">
        <v>1476</v>
      </c>
      <c r="Q3868" s="56"/>
      <c r="R3868" s="56" t="s">
        <v>70</v>
      </c>
      <c r="S3868" s="56" t="s">
        <v>11659</v>
      </c>
      <c r="T3868" s="56" t="s">
        <v>7140</v>
      </c>
      <c r="U3868" s="57">
        <v>2152182</v>
      </c>
      <c r="V3868" s="57">
        <v>-1704976.43</v>
      </c>
      <c r="W3868" s="57">
        <v>447205.57</v>
      </c>
      <c r="X3868" s="57">
        <v>0</v>
      </c>
      <c r="Y3868" s="73">
        <v>40422</v>
      </c>
      <c r="Z3868" s="57">
        <v>-218967.61</v>
      </c>
      <c r="AA3868" s="57">
        <v>0</v>
      </c>
      <c r="AB3868" s="57">
        <v>228237.96</v>
      </c>
      <c r="AC3868" s="57">
        <v>0</v>
      </c>
      <c r="AD3868" s="56" t="s">
        <v>9255</v>
      </c>
      <c r="AE3868" s="57">
        <v>0</v>
      </c>
      <c r="AF3868" s="57">
        <v>0</v>
      </c>
      <c r="AG3868" s="57">
        <v>0</v>
      </c>
      <c r="AI3868"/>
      <c r="AJ3868"/>
    </row>
    <row r="3869" spans="1:36">
      <c r="A3869" s="56" t="s">
        <v>48</v>
      </c>
      <c r="B3869" s="56" t="s">
        <v>11427</v>
      </c>
      <c r="C3869" s="56">
        <v>2101010050</v>
      </c>
      <c r="D3869" s="56" t="s">
        <v>43</v>
      </c>
      <c r="E3869" s="56">
        <v>2101020050</v>
      </c>
      <c r="F3869" s="56">
        <v>5401010050</v>
      </c>
      <c r="G3869" s="56" t="s">
        <v>11428</v>
      </c>
      <c r="H3869" s="56">
        <v>400301</v>
      </c>
      <c r="I3869" s="56" t="s">
        <v>11475</v>
      </c>
      <c r="J3869" s="56" t="s">
        <v>4827</v>
      </c>
      <c r="K3869" s="56" t="s">
        <v>1696</v>
      </c>
      <c r="L3869" s="56" t="s">
        <v>7138</v>
      </c>
      <c r="M3869" s="73">
        <v>40422</v>
      </c>
      <c r="N3869" s="56"/>
      <c r="O3869" s="56"/>
      <c r="P3869" s="56" t="s">
        <v>1476</v>
      </c>
      <c r="Q3869" s="56"/>
      <c r="R3869" s="56" t="s">
        <v>70</v>
      </c>
      <c r="S3869" s="56" t="s">
        <v>11659</v>
      </c>
      <c r="T3869" s="56" t="s">
        <v>7140</v>
      </c>
      <c r="U3869" s="57">
        <v>11461935</v>
      </c>
      <c r="V3869" s="57">
        <v>-9080240.5299999993</v>
      </c>
      <c r="W3869" s="57">
        <v>2381694.4700000002</v>
      </c>
      <c r="X3869" s="57">
        <v>0</v>
      </c>
      <c r="Y3869" s="73">
        <v>40422</v>
      </c>
      <c r="Z3869" s="57">
        <v>-1166161.46</v>
      </c>
      <c r="AA3869" s="57">
        <v>0</v>
      </c>
      <c r="AB3869" s="57">
        <v>1215533.01</v>
      </c>
      <c r="AC3869" s="57">
        <v>0</v>
      </c>
      <c r="AD3869" s="56" t="s">
        <v>9255</v>
      </c>
      <c r="AE3869" s="57">
        <v>0</v>
      </c>
      <c r="AF3869" s="57">
        <v>0</v>
      </c>
      <c r="AG3869" s="57">
        <v>0</v>
      </c>
      <c r="AI3869"/>
      <c r="AJ3869"/>
    </row>
    <row r="3870" spans="1:36">
      <c r="A3870" s="56" t="s">
        <v>48</v>
      </c>
      <c r="B3870" s="56" t="s">
        <v>11427</v>
      </c>
      <c r="C3870" s="56">
        <v>2101010050</v>
      </c>
      <c r="D3870" s="56" t="s">
        <v>43</v>
      </c>
      <c r="E3870" s="56">
        <v>2101020050</v>
      </c>
      <c r="F3870" s="56">
        <v>5401010050</v>
      </c>
      <c r="G3870" s="56" t="s">
        <v>11428</v>
      </c>
      <c r="H3870" s="56">
        <v>400301</v>
      </c>
      <c r="I3870" s="56" t="s">
        <v>11475</v>
      </c>
      <c r="J3870" s="56" t="s">
        <v>4854</v>
      </c>
      <c r="K3870" s="56" t="s">
        <v>1588</v>
      </c>
      <c r="L3870" s="56" t="s">
        <v>7138</v>
      </c>
      <c r="M3870" s="73">
        <v>40422</v>
      </c>
      <c r="N3870" s="56"/>
      <c r="O3870" s="56"/>
      <c r="P3870" s="56" t="s">
        <v>1476</v>
      </c>
      <c r="Q3870" s="56"/>
      <c r="R3870" s="56" t="s">
        <v>70</v>
      </c>
      <c r="S3870" s="56" t="s">
        <v>11659</v>
      </c>
      <c r="T3870" s="56" t="s">
        <v>7140</v>
      </c>
      <c r="U3870" s="57">
        <v>2114744</v>
      </c>
      <c r="V3870" s="57">
        <v>-1675317.81</v>
      </c>
      <c r="W3870" s="57">
        <v>439426.19</v>
      </c>
      <c r="X3870" s="57">
        <v>0</v>
      </c>
      <c r="Y3870" s="73">
        <v>40422</v>
      </c>
      <c r="Z3870" s="57">
        <v>-215158.54</v>
      </c>
      <c r="AA3870" s="57">
        <v>0</v>
      </c>
      <c r="AB3870" s="57">
        <v>224267.65</v>
      </c>
      <c r="AC3870" s="57">
        <v>0</v>
      </c>
      <c r="AD3870" s="56" t="s">
        <v>9255</v>
      </c>
      <c r="AE3870" s="57">
        <v>0</v>
      </c>
      <c r="AF3870" s="57">
        <v>0</v>
      </c>
      <c r="AG3870" s="57">
        <v>0</v>
      </c>
      <c r="AI3870"/>
      <c r="AJ3870"/>
    </row>
    <row r="3871" spans="1:36">
      <c r="A3871" s="56" t="s">
        <v>48</v>
      </c>
      <c r="B3871" s="56" t="s">
        <v>11427</v>
      </c>
      <c r="C3871" s="56">
        <v>2101010050</v>
      </c>
      <c r="D3871" s="56" t="s">
        <v>43</v>
      </c>
      <c r="E3871" s="56">
        <v>2101020050</v>
      </c>
      <c r="F3871" s="56">
        <v>5401010050</v>
      </c>
      <c r="G3871" s="56" t="s">
        <v>11428</v>
      </c>
      <c r="H3871" s="56">
        <v>400301</v>
      </c>
      <c r="I3871" s="56" t="s">
        <v>11532</v>
      </c>
      <c r="J3871" s="56" t="s">
        <v>5035</v>
      </c>
      <c r="K3871" s="56" t="s">
        <v>5036</v>
      </c>
      <c r="L3871" s="56" t="s">
        <v>7138</v>
      </c>
      <c r="M3871" s="73">
        <v>40422</v>
      </c>
      <c r="N3871" s="56"/>
      <c r="O3871" s="56"/>
      <c r="P3871" s="56" t="s">
        <v>1476</v>
      </c>
      <c r="Q3871" s="56"/>
      <c r="R3871" s="56" t="s">
        <v>70</v>
      </c>
      <c r="S3871" s="56" t="s">
        <v>11659</v>
      </c>
      <c r="T3871" s="56" t="s">
        <v>7140</v>
      </c>
      <c r="U3871" s="57">
        <v>9686230</v>
      </c>
      <c r="V3871" s="57">
        <v>-7673512.1799999997</v>
      </c>
      <c r="W3871" s="57">
        <v>2012717.82</v>
      </c>
      <c r="X3871" s="57">
        <v>0</v>
      </c>
      <c r="Y3871" s="73">
        <v>40422</v>
      </c>
      <c r="Z3871" s="57">
        <v>-985497.51</v>
      </c>
      <c r="AA3871" s="57">
        <v>0</v>
      </c>
      <c r="AB3871" s="57">
        <v>1027220.31</v>
      </c>
      <c r="AC3871" s="57">
        <v>0</v>
      </c>
      <c r="AD3871" s="56" t="s">
        <v>9255</v>
      </c>
      <c r="AE3871" s="57">
        <v>0</v>
      </c>
      <c r="AF3871" s="57">
        <v>0</v>
      </c>
      <c r="AG3871" s="57">
        <v>0</v>
      </c>
      <c r="AI3871"/>
      <c r="AJ3871"/>
    </row>
    <row r="3872" spans="1:36">
      <c r="A3872" s="56" t="s">
        <v>48</v>
      </c>
      <c r="B3872" s="56" t="s">
        <v>11427</v>
      </c>
      <c r="C3872" s="56">
        <v>2101010050</v>
      </c>
      <c r="D3872" s="56" t="s">
        <v>43</v>
      </c>
      <c r="E3872" s="56">
        <v>2101020050</v>
      </c>
      <c r="F3872" s="56">
        <v>5401010050</v>
      </c>
      <c r="G3872" s="56" t="s">
        <v>11428</v>
      </c>
      <c r="H3872" s="56">
        <v>400301</v>
      </c>
      <c r="I3872" s="56" t="s">
        <v>11515</v>
      </c>
      <c r="J3872" s="56" t="s">
        <v>4878</v>
      </c>
      <c r="K3872" s="56" t="s">
        <v>4879</v>
      </c>
      <c r="L3872" s="56" t="s">
        <v>7138</v>
      </c>
      <c r="M3872" s="73">
        <v>40422</v>
      </c>
      <c r="N3872" s="56"/>
      <c r="O3872" s="56"/>
      <c r="P3872" s="56" t="s">
        <v>1476</v>
      </c>
      <c r="Q3872" s="56"/>
      <c r="R3872" s="56" t="s">
        <v>70</v>
      </c>
      <c r="S3872" s="56" t="s">
        <v>11659</v>
      </c>
      <c r="T3872" s="56" t="s">
        <v>7140</v>
      </c>
      <c r="U3872" s="57">
        <v>2741101</v>
      </c>
      <c r="V3872" s="57">
        <v>-2171523.14</v>
      </c>
      <c r="W3872" s="57">
        <v>569577.86</v>
      </c>
      <c r="X3872" s="57">
        <v>0</v>
      </c>
      <c r="Y3872" s="73">
        <v>40422</v>
      </c>
      <c r="Z3872" s="57">
        <v>-278885.36</v>
      </c>
      <c r="AA3872" s="57">
        <v>0</v>
      </c>
      <c r="AB3872" s="57">
        <v>290692.5</v>
      </c>
      <c r="AC3872" s="57">
        <v>0</v>
      </c>
      <c r="AD3872" s="56" t="s">
        <v>9255</v>
      </c>
      <c r="AE3872" s="57">
        <v>0</v>
      </c>
      <c r="AF3872" s="57">
        <v>0</v>
      </c>
      <c r="AG3872" s="57">
        <v>0</v>
      </c>
      <c r="AI3872"/>
      <c r="AJ3872"/>
    </row>
    <row r="3873" spans="1:36">
      <c r="A3873" s="56" t="s">
        <v>48</v>
      </c>
      <c r="B3873" s="56" t="s">
        <v>11427</v>
      </c>
      <c r="C3873" s="56">
        <v>2101010050</v>
      </c>
      <c r="D3873" s="56" t="s">
        <v>43</v>
      </c>
      <c r="E3873" s="56">
        <v>2101020050</v>
      </c>
      <c r="F3873" s="56">
        <v>5401010050</v>
      </c>
      <c r="G3873" s="56" t="s">
        <v>11428</v>
      </c>
      <c r="H3873" s="56">
        <v>400301</v>
      </c>
      <c r="I3873" s="56" t="s">
        <v>11515</v>
      </c>
      <c r="J3873" s="56" t="s">
        <v>4928</v>
      </c>
      <c r="K3873" s="56" t="s">
        <v>4929</v>
      </c>
      <c r="L3873" s="56" t="s">
        <v>7138</v>
      </c>
      <c r="M3873" s="73">
        <v>40422</v>
      </c>
      <c r="N3873" s="56"/>
      <c r="O3873" s="56"/>
      <c r="P3873" s="56" t="s">
        <v>1476</v>
      </c>
      <c r="Q3873" s="56"/>
      <c r="R3873" s="56" t="s">
        <v>70</v>
      </c>
      <c r="S3873" s="56" t="s">
        <v>11659</v>
      </c>
      <c r="T3873" s="56" t="s">
        <v>7140</v>
      </c>
      <c r="U3873" s="57">
        <v>375010</v>
      </c>
      <c r="V3873" s="57">
        <v>-297086.01</v>
      </c>
      <c r="W3873" s="57">
        <v>77923.990000000005</v>
      </c>
      <c r="X3873" s="57">
        <v>0</v>
      </c>
      <c r="Y3873" s="73">
        <v>40422</v>
      </c>
      <c r="Z3873" s="57">
        <v>-38154.339999999997</v>
      </c>
      <c r="AA3873" s="57">
        <v>0</v>
      </c>
      <c r="AB3873" s="57">
        <v>39769.65</v>
      </c>
      <c r="AC3873" s="57">
        <v>0</v>
      </c>
      <c r="AD3873" s="56" t="s">
        <v>9255</v>
      </c>
      <c r="AE3873" s="57">
        <v>0</v>
      </c>
      <c r="AF3873" s="57">
        <v>0</v>
      </c>
      <c r="AG3873" s="57">
        <v>0</v>
      </c>
      <c r="AI3873"/>
      <c r="AJ3873"/>
    </row>
    <row r="3874" spans="1:36">
      <c r="A3874" s="56" t="s">
        <v>48</v>
      </c>
      <c r="B3874" s="56" t="s">
        <v>11427</v>
      </c>
      <c r="C3874" s="56">
        <v>2101010050</v>
      </c>
      <c r="D3874" s="56" t="s">
        <v>43</v>
      </c>
      <c r="E3874" s="56">
        <v>2101020050</v>
      </c>
      <c r="F3874" s="56">
        <v>5401010050</v>
      </c>
      <c r="G3874" s="56" t="s">
        <v>11428</v>
      </c>
      <c r="H3874" s="56">
        <v>400301</v>
      </c>
      <c r="I3874" s="56" t="s">
        <v>11515</v>
      </c>
      <c r="J3874" s="56" t="s">
        <v>4950</v>
      </c>
      <c r="K3874" s="56" t="s">
        <v>4951</v>
      </c>
      <c r="L3874" s="56" t="s">
        <v>7138</v>
      </c>
      <c r="M3874" s="73">
        <v>40422</v>
      </c>
      <c r="N3874" s="56"/>
      <c r="O3874" s="56"/>
      <c r="P3874" s="56" t="s">
        <v>1476</v>
      </c>
      <c r="Q3874" s="56"/>
      <c r="R3874" s="56" t="s">
        <v>70</v>
      </c>
      <c r="S3874" s="56" t="s">
        <v>11659</v>
      </c>
      <c r="T3874" s="56" t="s">
        <v>7140</v>
      </c>
      <c r="U3874" s="57">
        <v>53955</v>
      </c>
      <c r="V3874" s="57">
        <v>-42743.57</v>
      </c>
      <c r="W3874" s="57">
        <v>11211.43</v>
      </c>
      <c r="X3874" s="57">
        <v>0</v>
      </c>
      <c r="Y3874" s="73">
        <v>40422</v>
      </c>
      <c r="Z3874" s="57">
        <v>-5489.52</v>
      </c>
      <c r="AA3874" s="57">
        <v>0</v>
      </c>
      <c r="AB3874" s="57">
        <v>5721.91</v>
      </c>
      <c r="AC3874" s="57">
        <v>0</v>
      </c>
      <c r="AD3874" s="56" t="s">
        <v>9255</v>
      </c>
      <c r="AE3874" s="57">
        <v>0</v>
      </c>
      <c r="AF3874" s="57">
        <v>0</v>
      </c>
      <c r="AG3874" s="57">
        <v>0</v>
      </c>
      <c r="AI3874"/>
      <c r="AJ3874"/>
    </row>
    <row r="3875" spans="1:36">
      <c r="A3875" s="56" t="s">
        <v>48</v>
      </c>
      <c r="B3875" s="56" t="s">
        <v>11427</v>
      </c>
      <c r="C3875" s="56">
        <v>2101010050</v>
      </c>
      <c r="D3875" s="56" t="s">
        <v>43</v>
      </c>
      <c r="E3875" s="56">
        <v>2101020050</v>
      </c>
      <c r="F3875" s="56">
        <v>5401010050</v>
      </c>
      <c r="G3875" s="56" t="s">
        <v>11428</v>
      </c>
      <c r="H3875" s="56">
        <v>400301</v>
      </c>
      <c r="I3875" s="56" t="s">
        <v>11515</v>
      </c>
      <c r="J3875" s="56" t="s">
        <v>4954</v>
      </c>
      <c r="K3875" s="56" t="s">
        <v>4955</v>
      </c>
      <c r="L3875" s="56" t="s">
        <v>7138</v>
      </c>
      <c r="M3875" s="73">
        <v>40422</v>
      </c>
      <c r="N3875" s="56"/>
      <c r="O3875" s="56"/>
      <c r="P3875" s="56" t="s">
        <v>1476</v>
      </c>
      <c r="Q3875" s="56"/>
      <c r="R3875" s="56" t="s">
        <v>70</v>
      </c>
      <c r="S3875" s="56" t="s">
        <v>11659</v>
      </c>
      <c r="T3875" s="56" t="s">
        <v>7140</v>
      </c>
      <c r="U3875" s="57">
        <v>33722</v>
      </c>
      <c r="V3875" s="57">
        <v>-26714.92</v>
      </c>
      <c r="W3875" s="57">
        <v>7007.08</v>
      </c>
      <c r="X3875" s="57">
        <v>0</v>
      </c>
      <c r="Y3875" s="73">
        <v>40422</v>
      </c>
      <c r="Z3875" s="57">
        <v>-3430.9</v>
      </c>
      <c r="AA3875" s="57">
        <v>0</v>
      </c>
      <c r="AB3875" s="57">
        <v>3576.18</v>
      </c>
      <c r="AC3875" s="57">
        <v>0</v>
      </c>
      <c r="AD3875" s="56" t="s">
        <v>9255</v>
      </c>
      <c r="AE3875" s="57">
        <v>0</v>
      </c>
      <c r="AF3875" s="57">
        <v>0</v>
      </c>
      <c r="AG3875" s="57">
        <v>0</v>
      </c>
      <c r="AI3875"/>
      <c r="AJ3875"/>
    </row>
    <row r="3876" spans="1:36">
      <c r="A3876" s="56" t="s">
        <v>48</v>
      </c>
      <c r="B3876" s="56" t="s">
        <v>11427</v>
      </c>
      <c r="C3876" s="56">
        <v>2101010050</v>
      </c>
      <c r="D3876" s="56" t="s">
        <v>43</v>
      </c>
      <c r="E3876" s="56">
        <v>2101020050</v>
      </c>
      <c r="F3876" s="56">
        <v>5401010050</v>
      </c>
      <c r="G3876" s="56" t="s">
        <v>11428</v>
      </c>
      <c r="H3876" s="56">
        <v>400301</v>
      </c>
      <c r="I3876" s="56" t="s">
        <v>11515</v>
      </c>
      <c r="J3876" s="56" t="s">
        <v>4960</v>
      </c>
      <c r="K3876" s="56" t="s">
        <v>4961</v>
      </c>
      <c r="L3876" s="56" t="s">
        <v>7138</v>
      </c>
      <c r="M3876" s="73">
        <v>40422</v>
      </c>
      <c r="N3876" s="56"/>
      <c r="O3876" s="56"/>
      <c r="P3876" s="56" t="s">
        <v>1476</v>
      </c>
      <c r="Q3876" s="56"/>
      <c r="R3876" s="56" t="s">
        <v>70</v>
      </c>
      <c r="S3876" s="56" t="s">
        <v>11659</v>
      </c>
      <c r="T3876" s="56" t="s">
        <v>7140</v>
      </c>
      <c r="U3876" s="57">
        <v>71501</v>
      </c>
      <c r="V3876" s="57">
        <v>-56643.82</v>
      </c>
      <c r="W3876" s="57">
        <v>14857.18</v>
      </c>
      <c r="X3876" s="57">
        <v>0</v>
      </c>
      <c r="Y3876" s="73">
        <v>40422</v>
      </c>
      <c r="Z3876" s="57">
        <v>-7274.58</v>
      </c>
      <c r="AA3876" s="57">
        <v>0</v>
      </c>
      <c r="AB3876" s="57">
        <v>7582.6</v>
      </c>
      <c r="AC3876" s="57">
        <v>0</v>
      </c>
      <c r="AD3876" s="56" t="s">
        <v>9255</v>
      </c>
      <c r="AE3876" s="57">
        <v>0</v>
      </c>
      <c r="AF3876" s="57">
        <v>0</v>
      </c>
      <c r="AG3876" s="57">
        <v>0</v>
      </c>
      <c r="AI3876"/>
      <c r="AJ3876"/>
    </row>
    <row r="3877" spans="1:36">
      <c r="A3877" s="56" t="s">
        <v>48</v>
      </c>
      <c r="B3877" s="56" t="s">
        <v>11427</v>
      </c>
      <c r="C3877" s="56">
        <v>2101010050</v>
      </c>
      <c r="D3877" s="56" t="s">
        <v>43</v>
      </c>
      <c r="E3877" s="56">
        <v>2101020050</v>
      </c>
      <c r="F3877" s="56">
        <v>5401010050</v>
      </c>
      <c r="G3877" s="56" t="s">
        <v>11428</v>
      </c>
      <c r="H3877" s="56">
        <v>400302</v>
      </c>
      <c r="I3877" s="56" t="s">
        <v>11517</v>
      </c>
      <c r="J3877" s="56" t="s">
        <v>5174</v>
      </c>
      <c r="K3877" s="56" t="s">
        <v>1203</v>
      </c>
      <c r="L3877" s="56" t="s">
        <v>7138</v>
      </c>
      <c r="M3877" s="73">
        <v>40542</v>
      </c>
      <c r="N3877" s="56"/>
      <c r="O3877" s="56"/>
      <c r="P3877" s="56" t="s">
        <v>1476</v>
      </c>
      <c r="Q3877" s="56"/>
      <c r="R3877" s="56" t="s">
        <v>70</v>
      </c>
      <c r="S3877" s="56" t="s">
        <v>11659</v>
      </c>
      <c r="T3877" s="56" t="s">
        <v>7140</v>
      </c>
      <c r="U3877" s="57">
        <v>2377473</v>
      </c>
      <c r="V3877" s="57">
        <v>-1810023.73</v>
      </c>
      <c r="W3877" s="57">
        <v>567449.27</v>
      </c>
      <c r="X3877" s="57">
        <v>0</v>
      </c>
      <c r="Y3877" s="73">
        <v>40542</v>
      </c>
      <c r="Z3877" s="57">
        <v>-234834.26</v>
      </c>
      <c r="AA3877" s="57">
        <v>0</v>
      </c>
      <c r="AB3877" s="57">
        <v>332615.01</v>
      </c>
      <c r="AC3877" s="57">
        <v>0</v>
      </c>
      <c r="AD3877" s="56" t="s">
        <v>9255</v>
      </c>
      <c r="AE3877" s="57">
        <v>0</v>
      </c>
      <c r="AF3877" s="57">
        <v>0</v>
      </c>
      <c r="AG3877" s="57">
        <v>0</v>
      </c>
      <c r="AI3877"/>
      <c r="AJ3877"/>
    </row>
    <row r="3878" spans="1:36">
      <c r="A3878" s="56" t="s">
        <v>48</v>
      </c>
      <c r="B3878" s="56" t="s">
        <v>11427</v>
      </c>
      <c r="C3878" s="56">
        <v>2101010050</v>
      </c>
      <c r="D3878" s="56" t="s">
        <v>43</v>
      </c>
      <c r="E3878" s="56">
        <v>2101020050</v>
      </c>
      <c r="F3878" s="56">
        <v>5401010050</v>
      </c>
      <c r="G3878" s="56" t="s">
        <v>11428</v>
      </c>
      <c r="H3878" s="56">
        <v>400302</v>
      </c>
      <c r="I3878" s="56" t="s">
        <v>11517</v>
      </c>
      <c r="J3878" s="56" t="s">
        <v>5178</v>
      </c>
      <c r="K3878" s="56" t="s">
        <v>1205</v>
      </c>
      <c r="L3878" s="56" t="s">
        <v>7138</v>
      </c>
      <c r="M3878" s="73">
        <v>40542</v>
      </c>
      <c r="N3878" s="56"/>
      <c r="O3878" s="56"/>
      <c r="P3878" s="56" t="s">
        <v>1476</v>
      </c>
      <c r="Q3878" s="56"/>
      <c r="R3878" s="56" t="s">
        <v>70</v>
      </c>
      <c r="S3878" s="56" t="s">
        <v>11659</v>
      </c>
      <c r="T3878" s="56" t="s">
        <v>7140</v>
      </c>
      <c r="U3878" s="57">
        <v>1150308</v>
      </c>
      <c r="V3878" s="57">
        <v>-875781.12</v>
      </c>
      <c r="W3878" s="57">
        <v>274526.88</v>
      </c>
      <c r="X3878" s="57">
        <v>0</v>
      </c>
      <c r="Y3878" s="73">
        <v>40542</v>
      </c>
      <c r="Z3878" s="57">
        <v>-113607.89</v>
      </c>
      <c r="AA3878" s="57">
        <v>0</v>
      </c>
      <c r="AB3878" s="57">
        <v>160918.99</v>
      </c>
      <c r="AC3878" s="57">
        <v>0</v>
      </c>
      <c r="AD3878" s="56" t="s">
        <v>9255</v>
      </c>
      <c r="AE3878" s="57">
        <v>0</v>
      </c>
      <c r="AF3878" s="57">
        <v>0</v>
      </c>
      <c r="AG3878" s="57">
        <v>0</v>
      </c>
      <c r="AI3878"/>
      <c r="AJ3878"/>
    </row>
    <row r="3879" spans="1:36">
      <c r="A3879" s="56" t="s">
        <v>48</v>
      </c>
      <c r="B3879" s="56" t="s">
        <v>11427</v>
      </c>
      <c r="C3879" s="56">
        <v>2101010050</v>
      </c>
      <c r="D3879" s="56" t="s">
        <v>43</v>
      </c>
      <c r="E3879" s="56">
        <v>2101020050</v>
      </c>
      <c r="F3879" s="56">
        <v>5401010050</v>
      </c>
      <c r="G3879" s="56" t="s">
        <v>11428</v>
      </c>
      <c r="H3879" s="56">
        <v>400302</v>
      </c>
      <c r="I3879" s="56" t="s">
        <v>11517</v>
      </c>
      <c r="J3879" s="56" t="s">
        <v>5179</v>
      </c>
      <c r="K3879" s="56" t="s">
        <v>1300</v>
      </c>
      <c r="L3879" s="56" t="s">
        <v>7138</v>
      </c>
      <c r="M3879" s="73">
        <v>40542</v>
      </c>
      <c r="N3879" s="56"/>
      <c r="O3879" s="56"/>
      <c r="P3879" s="56" t="s">
        <v>1476</v>
      </c>
      <c r="Q3879" s="56"/>
      <c r="R3879" s="56" t="s">
        <v>70</v>
      </c>
      <c r="S3879" s="56" t="s">
        <v>11659</v>
      </c>
      <c r="T3879" s="56" t="s">
        <v>7140</v>
      </c>
      <c r="U3879" s="57">
        <v>5751542</v>
      </c>
      <c r="V3879" s="57">
        <v>-4378907.6500000004</v>
      </c>
      <c r="W3879" s="57">
        <v>1372634.35</v>
      </c>
      <c r="X3879" s="57">
        <v>0</v>
      </c>
      <c r="Y3879" s="73">
        <v>40542</v>
      </c>
      <c r="Z3879" s="57">
        <v>-568039.38</v>
      </c>
      <c r="AA3879" s="57">
        <v>0</v>
      </c>
      <c r="AB3879" s="57">
        <v>804594.97</v>
      </c>
      <c r="AC3879" s="57">
        <v>0</v>
      </c>
      <c r="AD3879" s="56" t="s">
        <v>9255</v>
      </c>
      <c r="AE3879" s="57">
        <v>0</v>
      </c>
      <c r="AF3879" s="57">
        <v>0</v>
      </c>
      <c r="AG3879" s="57">
        <v>0</v>
      </c>
      <c r="AI3879"/>
      <c r="AJ3879"/>
    </row>
    <row r="3880" spans="1:36">
      <c r="A3880" s="56" t="s">
        <v>48</v>
      </c>
      <c r="B3880" s="56" t="s">
        <v>11427</v>
      </c>
      <c r="C3880" s="56">
        <v>2101010050</v>
      </c>
      <c r="D3880" s="56" t="s">
        <v>43</v>
      </c>
      <c r="E3880" s="56">
        <v>2101020050</v>
      </c>
      <c r="F3880" s="56">
        <v>5401010050</v>
      </c>
      <c r="G3880" s="56" t="s">
        <v>11428</v>
      </c>
      <c r="H3880" s="56">
        <v>400302</v>
      </c>
      <c r="I3880" s="56" t="s">
        <v>11517</v>
      </c>
      <c r="J3880" s="56" t="s">
        <v>5180</v>
      </c>
      <c r="K3880" s="56" t="s">
        <v>4698</v>
      </c>
      <c r="L3880" s="56" t="s">
        <v>7138</v>
      </c>
      <c r="M3880" s="73">
        <v>40542</v>
      </c>
      <c r="N3880" s="56"/>
      <c r="O3880" s="56"/>
      <c r="P3880" s="56" t="s">
        <v>1476</v>
      </c>
      <c r="Q3880" s="56"/>
      <c r="R3880" s="56" t="s">
        <v>70</v>
      </c>
      <c r="S3880" s="56" t="s">
        <v>11659</v>
      </c>
      <c r="T3880" s="56" t="s">
        <v>7140</v>
      </c>
      <c r="U3880" s="57">
        <v>1150308</v>
      </c>
      <c r="V3880" s="57">
        <v>-875781.12</v>
      </c>
      <c r="W3880" s="57">
        <v>274526.88</v>
      </c>
      <c r="X3880" s="57">
        <v>0</v>
      </c>
      <c r="Y3880" s="73">
        <v>40542</v>
      </c>
      <c r="Z3880" s="57">
        <v>-113607.89</v>
      </c>
      <c r="AA3880" s="57">
        <v>0</v>
      </c>
      <c r="AB3880" s="57">
        <v>160918.99</v>
      </c>
      <c r="AC3880" s="57">
        <v>0</v>
      </c>
      <c r="AD3880" s="56" t="s">
        <v>9255</v>
      </c>
      <c r="AE3880" s="57">
        <v>0</v>
      </c>
      <c r="AF3880" s="57">
        <v>0</v>
      </c>
      <c r="AG3880" s="57">
        <v>0</v>
      </c>
      <c r="AI3880"/>
      <c r="AJ3880"/>
    </row>
    <row r="3881" spans="1:36">
      <c r="A3881" s="56" t="s">
        <v>48</v>
      </c>
      <c r="B3881" s="56" t="s">
        <v>11427</v>
      </c>
      <c r="C3881" s="56">
        <v>2101010050</v>
      </c>
      <c r="D3881" s="56" t="s">
        <v>43</v>
      </c>
      <c r="E3881" s="56">
        <v>2101020050</v>
      </c>
      <c r="F3881" s="56">
        <v>5401010050</v>
      </c>
      <c r="G3881" s="56" t="s">
        <v>11428</v>
      </c>
      <c r="H3881" s="56">
        <v>400302</v>
      </c>
      <c r="I3881" s="56" t="s">
        <v>11517</v>
      </c>
      <c r="J3881" s="56" t="s">
        <v>5181</v>
      </c>
      <c r="K3881" s="56" t="s">
        <v>1282</v>
      </c>
      <c r="L3881" s="56" t="s">
        <v>7138</v>
      </c>
      <c r="M3881" s="73">
        <v>40542</v>
      </c>
      <c r="N3881" s="56"/>
      <c r="O3881" s="56"/>
      <c r="P3881" s="56" t="s">
        <v>1476</v>
      </c>
      <c r="Q3881" s="56"/>
      <c r="R3881" s="56" t="s">
        <v>70</v>
      </c>
      <c r="S3881" s="56" t="s">
        <v>11659</v>
      </c>
      <c r="T3881" s="56" t="s">
        <v>7140</v>
      </c>
      <c r="U3881" s="57">
        <v>7763891</v>
      </c>
      <c r="V3881" s="57">
        <v>-5912137.21</v>
      </c>
      <c r="W3881" s="57">
        <v>1851753.79</v>
      </c>
      <c r="X3881" s="57">
        <v>0</v>
      </c>
      <c r="Y3881" s="73">
        <v>40542</v>
      </c>
      <c r="Z3881" s="57">
        <v>-766189.32</v>
      </c>
      <c r="AA3881" s="57">
        <v>0</v>
      </c>
      <c r="AB3881" s="57">
        <v>1085564.47</v>
      </c>
      <c r="AC3881" s="57">
        <v>0</v>
      </c>
      <c r="AD3881" s="56" t="s">
        <v>9255</v>
      </c>
      <c r="AE3881" s="57">
        <v>0</v>
      </c>
      <c r="AF3881" s="57">
        <v>0</v>
      </c>
      <c r="AG3881" s="57">
        <v>0</v>
      </c>
      <c r="AI3881"/>
      <c r="AJ3881"/>
    </row>
    <row r="3882" spans="1:36">
      <c r="A3882" s="56" t="s">
        <v>48</v>
      </c>
      <c r="B3882" s="56" t="s">
        <v>11427</v>
      </c>
      <c r="C3882" s="56">
        <v>2101010050</v>
      </c>
      <c r="D3882" s="56" t="s">
        <v>43</v>
      </c>
      <c r="E3882" s="56">
        <v>2101020050</v>
      </c>
      <c r="F3882" s="56">
        <v>5401010050</v>
      </c>
      <c r="G3882" s="56" t="s">
        <v>11428</v>
      </c>
      <c r="H3882" s="56">
        <v>400302</v>
      </c>
      <c r="I3882" s="56" t="s">
        <v>11517</v>
      </c>
      <c r="J3882" s="56" t="s">
        <v>5182</v>
      </c>
      <c r="K3882" s="56" t="s">
        <v>1210</v>
      </c>
      <c r="L3882" s="56" t="s">
        <v>7138</v>
      </c>
      <c r="M3882" s="73">
        <v>40542</v>
      </c>
      <c r="N3882" s="56"/>
      <c r="O3882" s="56"/>
      <c r="P3882" s="56" t="s">
        <v>1476</v>
      </c>
      <c r="Q3882" s="56"/>
      <c r="R3882" s="56" t="s">
        <v>70</v>
      </c>
      <c r="S3882" s="56" t="s">
        <v>11659</v>
      </c>
      <c r="T3882" s="56" t="s">
        <v>7140</v>
      </c>
      <c r="U3882" s="57">
        <v>29437549</v>
      </c>
      <c r="V3882" s="57">
        <v>-22411819.280000001</v>
      </c>
      <c r="W3882" s="57">
        <v>7025729.7199999997</v>
      </c>
      <c r="X3882" s="57">
        <v>0</v>
      </c>
      <c r="Y3882" s="73">
        <v>40542</v>
      </c>
      <c r="Z3882" s="57">
        <v>-2907502.6</v>
      </c>
      <c r="AA3882" s="57">
        <v>0</v>
      </c>
      <c r="AB3882" s="57">
        <v>4118227.12</v>
      </c>
      <c r="AC3882" s="57">
        <v>0</v>
      </c>
      <c r="AD3882" s="56" t="s">
        <v>9255</v>
      </c>
      <c r="AE3882" s="57">
        <v>0</v>
      </c>
      <c r="AF3882" s="57">
        <v>0</v>
      </c>
      <c r="AG3882" s="57">
        <v>0</v>
      </c>
      <c r="AI3882"/>
      <c r="AJ3882"/>
    </row>
    <row r="3883" spans="1:36">
      <c r="A3883" s="56" t="s">
        <v>48</v>
      </c>
      <c r="B3883" s="56" t="s">
        <v>11427</v>
      </c>
      <c r="C3883" s="56">
        <v>2101010050</v>
      </c>
      <c r="D3883" s="56" t="s">
        <v>43</v>
      </c>
      <c r="E3883" s="56">
        <v>2101020050</v>
      </c>
      <c r="F3883" s="56">
        <v>5401010050</v>
      </c>
      <c r="G3883" s="56" t="s">
        <v>11428</v>
      </c>
      <c r="H3883" s="56">
        <v>400302</v>
      </c>
      <c r="I3883" s="56" t="s">
        <v>11517</v>
      </c>
      <c r="J3883" s="56" t="s">
        <v>5183</v>
      </c>
      <c r="K3883" s="56" t="s">
        <v>1212</v>
      </c>
      <c r="L3883" s="56" t="s">
        <v>7138</v>
      </c>
      <c r="M3883" s="73">
        <v>40542</v>
      </c>
      <c r="N3883" s="56"/>
      <c r="O3883" s="56"/>
      <c r="P3883" s="56" t="s">
        <v>1476</v>
      </c>
      <c r="Q3883" s="56"/>
      <c r="R3883" s="56" t="s">
        <v>70</v>
      </c>
      <c r="S3883" s="56" t="s">
        <v>11659</v>
      </c>
      <c r="T3883" s="56" t="s">
        <v>7140</v>
      </c>
      <c r="U3883" s="57">
        <v>17593137</v>
      </c>
      <c r="V3883" s="57">
        <v>-13394260.74</v>
      </c>
      <c r="W3883" s="57">
        <v>4198876.26</v>
      </c>
      <c r="X3883" s="57">
        <v>0</v>
      </c>
      <c r="Y3883" s="73">
        <v>40542</v>
      </c>
      <c r="Z3883" s="57">
        <v>-1737647.78</v>
      </c>
      <c r="AA3883" s="57">
        <v>0</v>
      </c>
      <c r="AB3883" s="57">
        <v>2461228.48</v>
      </c>
      <c r="AC3883" s="57">
        <v>0</v>
      </c>
      <c r="AD3883" s="56" t="s">
        <v>9255</v>
      </c>
      <c r="AE3883" s="57">
        <v>0</v>
      </c>
      <c r="AF3883" s="57">
        <v>0</v>
      </c>
      <c r="AG3883" s="57">
        <v>0</v>
      </c>
      <c r="AI3883"/>
      <c r="AJ3883"/>
    </row>
    <row r="3884" spans="1:36">
      <c r="A3884" s="56" t="s">
        <v>48</v>
      </c>
      <c r="B3884" s="56" t="s">
        <v>11427</v>
      </c>
      <c r="C3884" s="56">
        <v>2101010050</v>
      </c>
      <c r="D3884" s="56" t="s">
        <v>43</v>
      </c>
      <c r="E3884" s="56">
        <v>2101020050</v>
      </c>
      <c r="F3884" s="56">
        <v>5401010050</v>
      </c>
      <c r="G3884" s="56" t="s">
        <v>11428</v>
      </c>
      <c r="H3884" s="56">
        <v>400302</v>
      </c>
      <c r="I3884" s="56" t="s">
        <v>11517</v>
      </c>
      <c r="J3884" s="56" t="s">
        <v>5184</v>
      </c>
      <c r="K3884" s="56" t="s">
        <v>4703</v>
      </c>
      <c r="L3884" s="56" t="s">
        <v>7138</v>
      </c>
      <c r="M3884" s="73">
        <v>40542</v>
      </c>
      <c r="N3884" s="56"/>
      <c r="O3884" s="56"/>
      <c r="P3884" s="56" t="s">
        <v>1476</v>
      </c>
      <c r="Q3884" s="56"/>
      <c r="R3884" s="56" t="s">
        <v>70</v>
      </c>
      <c r="S3884" s="56" t="s">
        <v>11659</v>
      </c>
      <c r="T3884" s="56" t="s">
        <v>7140</v>
      </c>
      <c r="U3884" s="57">
        <v>1954793</v>
      </c>
      <c r="V3884" s="57">
        <v>-1488251.29</v>
      </c>
      <c r="W3884" s="57">
        <v>466541.71</v>
      </c>
      <c r="X3884" s="57">
        <v>0</v>
      </c>
      <c r="Y3884" s="73">
        <v>40542</v>
      </c>
      <c r="Z3884" s="57">
        <v>-193071.92</v>
      </c>
      <c r="AA3884" s="57">
        <v>0</v>
      </c>
      <c r="AB3884" s="57">
        <v>273469.78999999998</v>
      </c>
      <c r="AC3884" s="57">
        <v>0</v>
      </c>
      <c r="AD3884" s="56" t="s">
        <v>9255</v>
      </c>
      <c r="AE3884" s="57">
        <v>0</v>
      </c>
      <c r="AF3884" s="57">
        <v>0</v>
      </c>
      <c r="AG3884" s="57">
        <v>0</v>
      </c>
      <c r="AI3884"/>
      <c r="AJ3884"/>
    </row>
    <row r="3885" spans="1:36">
      <c r="A3885" s="56" t="s">
        <v>48</v>
      </c>
      <c r="B3885" s="56" t="s">
        <v>11427</v>
      </c>
      <c r="C3885" s="56">
        <v>2101010050</v>
      </c>
      <c r="D3885" s="56" t="s">
        <v>43</v>
      </c>
      <c r="E3885" s="56">
        <v>2101020050</v>
      </c>
      <c r="F3885" s="56">
        <v>5401010050</v>
      </c>
      <c r="G3885" s="56" t="s">
        <v>11428</v>
      </c>
      <c r="H3885" s="56">
        <v>400302</v>
      </c>
      <c r="I3885" s="56" t="s">
        <v>11517</v>
      </c>
      <c r="J3885" s="56" t="s">
        <v>5185</v>
      </c>
      <c r="K3885" s="56" t="s">
        <v>1214</v>
      </c>
      <c r="L3885" s="56" t="s">
        <v>7138</v>
      </c>
      <c r="M3885" s="73">
        <v>40542</v>
      </c>
      <c r="N3885" s="56"/>
      <c r="O3885" s="56"/>
      <c r="P3885" s="56" t="s">
        <v>1476</v>
      </c>
      <c r="Q3885" s="56"/>
      <c r="R3885" s="56" t="s">
        <v>70</v>
      </c>
      <c r="S3885" s="56" t="s">
        <v>11659</v>
      </c>
      <c r="T3885" s="56" t="s">
        <v>7140</v>
      </c>
      <c r="U3885" s="57">
        <v>64674986</v>
      </c>
      <c r="V3885" s="57">
        <v>-49239059.159999996</v>
      </c>
      <c r="W3885" s="57">
        <v>15435926.84</v>
      </c>
      <c r="X3885" s="57">
        <v>0</v>
      </c>
      <c r="Y3885" s="73">
        <v>40542</v>
      </c>
      <c r="Z3885" s="57">
        <v>-6387973.8200000003</v>
      </c>
      <c r="AA3885" s="57">
        <v>0</v>
      </c>
      <c r="AB3885" s="57">
        <v>9047953.0199999996</v>
      </c>
      <c r="AC3885" s="57">
        <v>0</v>
      </c>
      <c r="AD3885" s="56" t="s">
        <v>9255</v>
      </c>
      <c r="AE3885" s="57">
        <v>0</v>
      </c>
      <c r="AF3885" s="57">
        <v>0</v>
      </c>
      <c r="AG3885" s="57">
        <v>0</v>
      </c>
      <c r="AI3885"/>
      <c r="AJ3885"/>
    </row>
    <row r="3886" spans="1:36">
      <c r="A3886" s="56" t="s">
        <v>48</v>
      </c>
      <c r="B3886" s="56" t="s">
        <v>11427</v>
      </c>
      <c r="C3886" s="56">
        <v>2101010050</v>
      </c>
      <c r="D3886" s="56" t="s">
        <v>43</v>
      </c>
      <c r="E3886" s="56">
        <v>2101020050</v>
      </c>
      <c r="F3886" s="56">
        <v>5401010050</v>
      </c>
      <c r="G3886" s="56" t="s">
        <v>11428</v>
      </c>
      <c r="H3886" s="56">
        <v>400302</v>
      </c>
      <c r="I3886" s="56" t="s">
        <v>11517</v>
      </c>
      <c r="J3886" s="56" t="s">
        <v>5186</v>
      </c>
      <c r="K3886" s="56" t="s">
        <v>1302</v>
      </c>
      <c r="L3886" s="56" t="s">
        <v>7138</v>
      </c>
      <c r="M3886" s="73">
        <v>40542</v>
      </c>
      <c r="N3886" s="56"/>
      <c r="O3886" s="56"/>
      <c r="P3886" s="56" t="s">
        <v>1476</v>
      </c>
      <c r="Q3886" s="56"/>
      <c r="R3886" s="56" t="s">
        <v>70</v>
      </c>
      <c r="S3886" s="56" t="s">
        <v>11659</v>
      </c>
      <c r="T3886" s="56" t="s">
        <v>7140</v>
      </c>
      <c r="U3886" s="57">
        <v>27740949</v>
      </c>
      <c r="V3886" s="57">
        <v>-21120038.98</v>
      </c>
      <c r="W3886" s="57">
        <v>6620910.0199999996</v>
      </c>
      <c r="X3886" s="57">
        <v>0</v>
      </c>
      <c r="Y3886" s="73">
        <v>40542</v>
      </c>
      <c r="Z3886" s="57">
        <v>-2739984.48</v>
      </c>
      <c r="AA3886" s="57">
        <v>0</v>
      </c>
      <c r="AB3886" s="57">
        <v>3880925.54</v>
      </c>
      <c r="AC3886" s="57">
        <v>0</v>
      </c>
      <c r="AD3886" s="56" t="s">
        <v>9255</v>
      </c>
      <c r="AE3886" s="57">
        <v>0</v>
      </c>
      <c r="AF3886" s="57">
        <v>0</v>
      </c>
      <c r="AG3886" s="57">
        <v>0</v>
      </c>
      <c r="AI3886"/>
      <c r="AJ3886"/>
    </row>
    <row r="3887" spans="1:36">
      <c r="A3887" s="56" t="s">
        <v>48</v>
      </c>
      <c r="B3887" s="56" t="s">
        <v>11427</v>
      </c>
      <c r="C3887" s="56">
        <v>2101010050</v>
      </c>
      <c r="D3887" s="56" t="s">
        <v>43</v>
      </c>
      <c r="E3887" s="56">
        <v>2101020050</v>
      </c>
      <c r="F3887" s="56">
        <v>5401010050</v>
      </c>
      <c r="G3887" s="56" t="s">
        <v>11428</v>
      </c>
      <c r="H3887" s="56">
        <v>400302</v>
      </c>
      <c r="I3887" s="56" t="s">
        <v>11517</v>
      </c>
      <c r="J3887" s="56" t="s">
        <v>5187</v>
      </c>
      <c r="K3887" s="56" t="s">
        <v>4707</v>
      </c>
      <c r="L3887" s="56" t="s">
        <v>7138</v>
      </c>
      <c r="M3887" s="73">
        <v>40542</v>
      </c>
      <c r="N3887" s="56"/>
      <c r="O3887" s="56"/>
      <c r="P3887" s="56" t="s">
        <v>1476</v>
      </c>
      <c r="Q3887" s="56"/>
      <c r="R3887" s="56" t="s">
        <v>70</v>
      </c>
      <c r="S3887" s="56" t="s">
        <v>11659</v>
      </c>
      <c r="T3887" s="56" t="s">
        <v>7140</v>
      </c>
      <c r="U3887" s="57">
        <v>3467619</v>
      </c>
      <c r="V3887" s="57">
        <v>-2640005.17</v>
      </c>
      <c r="W3887" s="57">
        <v>827613.83</v>
      </c>
      <c r="X3887" s="57">
        <v>0</v>
      </c>
      <c r="Y3887" s="73">
        <v>40542</v>
      </c>
      <c r="Z3887" s="57">
        <v>-342498.09</v>
      </c>
      <c r="AA3887" s="57">
        <v>0</v>
      </c>
      <c r="AB3887" s="57">
        <v>485115.74</v>
      </c>
      <c r="AC3887" s="57">
        <v>0</v>
      </c>
      <c r="AD3887" s="56" t="s">
        <v>9255</v>
      </c>
      <c r="AE3887" s="57">
        <v>0</v>
      </c>
      <c r="AF3887" s="57">
        <v>0</v>
      </c>
      <c r="AG3887" s="57">
        <v>0</v>
      </c>
      <c r="AI3887"/>
      <c r="AJ3887"/>
    </row>
    <row r="3888" spans="1:36">
      <c r="A3888" s="56" t="s">
        <v>48</v>
      </c>
      <c r="B3888" s="56" t="s">
        <v>11427</v>
      </c>
      <c r="C3888" s="56">
        <v>2101010050</v>
      </c>
      <c r="D3888" s="56" t="s">
        <v>43</v>
      </c>
      <c r="E3888" s="56">
        <v>2101020050</v>
      </c>
      <c r="F3888" s="56">
        <v>5401010050</v>
      </c>
      <c r="G3888" s="56" t="s">
        <v>11428</v>
      </c>
      <c r="H3888" s="56">
        <v>400302</v>
      </c>
      <c r="I3888" s="56" t="s">
        <v>11517</v>
      </c>
      <c r="J3888" s="56" t="s">
        <v>5190</v>
      </c>
      <c r="K3888" s="56" t="s">
        <v>1222</v>
      </c>
      <c r="L3888" s="56" t="s">
        <v>7138</v>
      </c>
      <c r="M3888" s="73">
        <v>40542</v>
      </c>
      <c r="N3888" s="56"/>
      <c r="O3888" s="56"/>
      <c r="P3888" s="56" t="s">
        <v>1476</v>
      </c>
      <c r="Q3888" s="56"/>
      <c r="R3888" s="56" t="s">
        <v>70</v>
      </c>
      <c r="S3888" s="56" t="s">
        <v>11659</v>
      </c>
      <c r="T3888" s="56" t="s">
        <v>7140</v>
      </c>
      <c r="U3888" s="57">
        <v>120467385.95999999</v>
      </c>
      <c r="V3888" s="57">
        <v>-91715990.760000005</v>
      </c>
      <c r="W3888" s="57">
        <v>28751395.199999999</v>
      </c>
      <c r="X3888" s="57">
        <v>0</v>
      </c>
      <c r="Y3888" s="73">
        <v>40542</v>
      </c>
      <c r="Z3888" s="57">
        <v>-11898370.93</v>
      </c>
      <c r="AA3888" s="57">
        <v>0</v>
      </c>
      <c r="AB3888" s="57">
        <v>16853024.27</v>
      </c>
      <c r="AC3888" s="57">
        <v>0</v>
      </c>
      <c r="AD3888" s="56" t="s">
        <v>9255</v>
      </c>
      <c r="AE3888" s="57">
        <v>0</v>
      </c>
      <c r="AF3888" s="57">
        <v>0</v>
      </c>
      <c r="AG3888" s="57">
        <v>0</v>
      </c>
      <c r="AI3888"/>
      <c r="AJ3888"/>
    </row>
    <row r="3889" spans="1:36">
      <c r="A3889" s="56" t="s">
        <v>48</v>
      </c>
      <c r="B3889" s="56" t="s">
        <v>11427</v>
      </c>
      <c r="C3889" s="56">
        <v>2101010050</v>
      </c>
      <c r="D3889" s="56" t="s">
        <v>43</v>
      </c>
      <c r="E3889" s="56">
        <v>2101020050</v>
      </c>
      <c r="F3889" s="56">
        <v>5401010050</v>
      </c>
      <c r="G3889" s="56" t="s">
        <v>11428</v>
      </c>
      <c r="H3889" s="56">
        <v>400302</v>
      </c>
      <c r="I3889" s="56" t="s">
        <v>11517</v>
      </c>
      <c r="J3889" s="56" t="s">
        <v>5191</v>
      </c>
      <c r="K3889" s="56" t="s">
        <v>4715</v>
      </c>
      <c r="L3889" s="56" t="s">
        <v>7138</v>
      </c>
      <c r="M3889" s="73">
        <v>40542</v>
      </c>
      <c r="N3889" s="56"/>
      <c r="O3889" s="56"/>
      <c r="P3889" s="56" t="s">
        <v>1476</v>
      </c>
      <c r="Q3889" s="56"/>
      <c r="R3889" s="56" t="s">
        <v>70</v>
      </c>
      <c r="S3889" s="56" t="s">
        <v>11659</v>
      </c>
      <c r="T3889" s="56" t="s">
        <v>7140</v>
      </c>
      <c r="U3889" s="57">
        <v>423481</v>
      </c>
      <c r="V3889" s="57">
        <v>-322410.81</v>
      </c>
      <c r="W3889" s="57">
        <v>101070.19</v>
      </c>
      <c r="X3889" s="57">
        <v>0</v>
      </c>
      <c r="Y3889" s="73">
        <v>40542</v>
      </c>
      <c r="Z3889" s="57">
        <v>-41826.51</v>
      </c>
      <c r="AA3889" s="57">
        <v>0</v>
      </c>
      <c r="AB3889" s="57">
        <v>59243.68</v>
      </c>
      <c r="AC3889" s="57">
        <v>0</v>
      </c>
      <c r="AD3889" s="56" t="s">
        <v>9255</v>
      </c>
      <c r="AE3889" s="57">
        <v>0</v>
      </c>
      <c r="AF3889" s="57">
        <v>0</v>
      </c>
      <c r="AG3889" s="57">
        <v>0</v>
      </c>
      <c r="AI3889"/>
      <c r="AJ3889"/>
    </row>
    <row r="3890" spans="1:36">
      <c r="A3890" s="56" t="s">
        <v>48</v>
      </c>
      <c r="B3890" s="56" t="s">
        <v>11427</v>
      </c>
      <c r="C3890" s="56">
        <v>2101010050</v>
      </c>
      <c r="D3890" s="56" t="s">
        <v>43</v>
      </c>
      <c r="E3890" s="56">
        <v>2101020050</v>
      </c>
      <c r="F3890" s="56">
        <v>5401010050</v>
      </c>
      <c r="G3890" s="56" t="s">
        <v>11428</v>
      </c>
      <c r="H3890" s="56">
        <v>400302</v>
      </c>
      <c r="I3890" s="56" t="s">
        <v>11517</v>
      </c>
      <c r="J3890" s="56" t="s">
        <v>5192</v>
      </c>
      <c r="K3890" s="56" t="s">
        <v>4717</v>
      </c>
      <c r="L3890" s="56" t="s">
        <v>7138</v>
      </c>
      <c r="M3890" s="73">
        <v>40542</v>
      </c>
      <c r="N3890" s="56"/>
      <c r="O3890" s="56"/>
      <c r="P3890" s="56" t="s">
        <v>1476</v>
      </c>
      <c r="Q3890" s="56"/>
      <c r="R3890" s="56" t="s">
        <v>70</v>
      </c>
      <c r="S3890" s="56" t="s">
        <v>11659</v>
      </c>
      <c r="T3890" s="56" t="s">
        <v>7140</v>
      </c>
      <c r="U3890" s="57">
        <v>322652</v>
      </c>
      <c r="V3890" s="57">
        <v>-245646.26</v>
      </c>
      <c r="W3890" s="57">
        <v>77005.740000000005</v>
      </c>
      <c r="X3890" s="57">
        <v>0</v>
      </c>
      <c r="Y3890" s="73">
        <v>40542</v>
      </c>
      <c r="Z3890" s="57">
        <v>-31867.759999999998</v>
      </c>
      <c r="AA3890" s="57">
        <v>0</v>
      </c>
      <c r="AB3890" s="57">
        <v>45137.98</v>
      </c>
      <c r="AC3890" s="57">
        <v>0</v>
      </c>
      <c r="AD3890" s="56" t="s">
        <v>9255</v>
      </c>
      <c r="AE3890" s="57">
        <v>0</v>
      </c>
      <c r="AF3890" s="57">
        <v>0</v>
      </c>
      <c r="AG3890" s="57">
        <v>0</v>
      </c>
      <c r="AI3890"/>
      <c r="AJ3890"/>
    </row>
    <row r="3891" spans="1:36">
      <c r="A3891" s="56" t="s">
        <v>48</v>
      </c>
      <c r="B3891" s="56" t="s">
        <v>11427</v>
      </c>
      <c r="C3891" s="56">
        <v>2101010050</v>
      </c>
      <c r="D3891" s="56" t="s">
        <v>43</v>
      </c>
      <c r="E3891" s="56">
        <v>2101020050</v>
      </c>
      <c r="F3891" s="56">
        <v>5401010050</v>
      </c>
      <c r="G3891" s="56" t="s">
        <v>11428</v>
      </c>
      <c r="H3891" s="56">
        <v>400302</v>
      </c>
      <c r="I3891" s="56" t="s">
        <v>11517</v>
      </c>
      <c r="J3891" s="56" t="s">
        <v>5193</v>
      </c>
      <c r="K3891" s="56" t="s">
        <v>4719</v>
      </c>
      <c r="L3891" s="56" t="s">
        <v>7138</v>
      </c>
      <c r="M3891" s="73">
        <v>40542</v>
      </c>
      <c r="N3891" s="56"/>
      <c r="O3891" s="56"/>
      <c r="P3891" s="56" t="s">
        <v>1476</v>
      </c>
      <c r="Q3891" s="56"/>
      <c r="R3891" s="56" t="s">
        <v>70</v>
      </c>
      <c r="S3891" s="56" t="s">
        <v>11659</v>
      </c>
      <c r="T3891" s="56" t="s">
        <v>7140</v>
      </c>
      <c r="U3891" s="57">
        <v>161326</v>
      </c>
      <c r="V3891" s="57">
        <v>-122823.12</v>
      </c>
      <c r="W3891" s="57">
        <v>38502.879999999997</v>
      </c>
      <c r="X3891" s="57">
        <v>0</v>
      </c>
      <c r="Y3891" s="73">
        <v>40542</v>
      </c>
      <c r="Z3891" s="57">
        <v>-15933.88</v>
      </c>
      <c r="AA3891" s="57">
        <v>0</v>
      </c>
      <c r="AB3891" s="57">
        <v>22569</v>
      </c>
      <c r="AC3891" s="57">
        <v>0</v>
      </c>
      <c r="AD3891" s="56" t="s">
        <v>9255</v>
      </c>
      <c r="AE3891" s="57">
        <v>0</v>
      </c>
      <c r="AF3891" s="57">
        <v>0</v>
      </c>
      <c r="AG3891" s="57">
        <v>0</v>
      </c>
      <c r="AI3891"/>
      <c r="AJ3891"/>
    </row>
    <row r="3892" spans="1:36">
      <c r="A3892" s="56" t="s">
        <v>48</v>
      </c>
      <c r="B3892" s="56" t="s">
        <v>11427</v>
      </c>
      <c r="C3892" s="56">
        <v>2101010050</v>
      </c>
      <c r="D3892" s="56" t="s">
        <v>43</v>
      </c>
      <c r="E3892" s="56">
        <v>2101020050</v>
      </c>
      <c r="F3892" s="56">
        <v>5401010050</v>
      </c>
      <c r="G3892" s="56" t="s">
        <v>11428</v>
      </c>
      <c r="H3892" s="56">
        <v>400302</v>
      </c>
      <c r="I3892" s="56" t="s">
        <v>11517</v>
      </c>
      <c r="J3892" s="56" t="s">
        <v>5195</v>
      </c>
      <c r="K3892" s="56" t="s">
        <v>4723</v>
      </c>
      <c r="L3892" s="56" t="s">
        <v>7138</v>
      </c>
      <c r="M3892" s="73">
        <v>40542</v>
      </c>
      <c r="N3892" s="56"/>
      <c r="O3892" s="56"/>
      <c r="P3892" s="56" t="s">
        <v>1476</v>
      </c>
      <c r="Q3892" s="56"/>
      <c r="R3892" s="56" t="s">
        <v>70</v>
      </c>
      <c r="S3892" s="56" t="s">
        <v>11659</v>
      </c>
      <c r="T3892" s="56" t="s">
        <v>7140</v>
      </c>
      <c r="U3892" s="57">
        <v>1613261</v>
      </c>
      <c r="V3892" s="57">
        <v>-1228231.3799999999</v>
      </c>
      <c r="W3892" s="57">
        <v>385029.62</v>
      </c>
      <c r="X3892" s="57">
        <v>0</v>
      </c>
      <c r="Y3892" s="73">
        <v>40542</v>
      </c>
      <c r="Z3892" s="57">
        <v>-159339.24</v>
      </c>
      <c r="AA3892" s="57">
        <v>0</v>
      </c>
      <c r="AB3892" s="57">
        <v>225690.38</v>
      </c>
      <c r="AC3892" s="57">
        <v>0</v>
      </c>
      <c r="AD3892" s="56" t="s">
        <v>9255</v>
      </c>
      <c r="AE3892" s="57">
        <v>0</v>
      </c>
      <c r="AF3892" s="57">
        <v>0</v>
      </c>
      <c r="AG3892" s="57">
        <v>0</v>
      </c>
      <c r="AI3892"/>
      <c r="AJ3892"/>
    </row>
    <row r="3893" spans="1:36">
      <c r="A3893" s="56" t="s">
        <v>48</v>
      </c>
      <c r="B3893" s="56" t="s">
        <v>11427</v>
      </c>
      <c r="C3893" s="56">
        <v>2101010050</v>
      </c>
      <c r="D3893" s="56" t="s">
        <v>43</v>
      </c>
      <c r="E3893" s="56">
        <v>2101020050</v>
      </c>
      <c r="F3893" s="56">
        <v>5401010050</v>
      </c>
      <c r="G3893" s="56" t="s">
        <v>11428</v>
      </c>
      <c r="H3893" s="56">
        <v>400302</v>
      </c>
      <c r="I3893" s="56" t="s">
        <v>11517</v>
      </c>
      <c r="J3893" s="56" t="s">
        <v>5196</v>
      </c>
      <c r="K3893" s="56" t="s">
        <v>4725</v>
      </c>
      <c r="L3893" s="56" t="s">
        <v>7138</v>
      </c>
      <c r="M3893" s="73">
        <v>40542</v>
      </c>
      <c r="N3893" s="56"/>
      <c r="O3893" s="56"/>
      <c r="P3893" s="56" t="s">
        <v>1476</v>
      </c>
      <c r="Q3893" s="56"/>
      <c r="R3893" s="56" t="s">
        <v>70</v>
      </c>
      <c r="S3893" s="56" t="s">
        <v>11659</v>
      </c>
      <c r="T3893" s="56" t="s">
        <v>7140</v>
      </c>
      <c r="U3893" s="57">
        <v>1613261</v>
      </c>
      <c r="V3893" s="57">
        <v>-1228231.3799999999</v>
      </c>
      <c r="W3893" s="57">
        <v>385029.62</v>
      </c>
      <c r="X3893" s="57">
        <v>0</v>
      </c>
      <c r="Y3893" s="73">
        <v>40542</v>
      </c>
      <c r="Z3893" s="57">
        <v>-159339.24</v>
      </c>
      <c r="AA3893" s="57">
        <v>0</v>
      </c>
      <c r="AB3893" s="57">
        <v>225690.38</v>
      </c>
      <c r="AC3893" s="57">
        <v>0</v>
      </c>
      <c r="AD3893" s="56" t="s">
        <v>9255</v>
      </c>
      <c r="AE3893" s="57">
        <v>0</v>
      </c>
      <c r="AF3893" s="57">
        <v>0</v>
      </c>
      <c r="AG3893" s="57">
        <v>0</v>
      </c>
      <c r="AI3893"/>
      <c r="AJ3893"/>
    </row>
    <row r="3894" spans="1:36">
      <c r="A3894" s="56" t="s">
        <v>48</v>
      </c>
      <c r="B3894" s="56" t="s">
        <v>11427</v>
      </c>
      <c r="C3894" s="56">
        <v>2101010050</v>
      </c>
      <c r="D3894" s="56" t="s">
        <v>43</v>
      </c>
      <c r="E3894" s="56">
        <v>2101020050</v>
      </c>
      <c r="F3894" s="56">
        <v>5401010050</v>
      </c>
      <c r="G3894" s="56" t="s">
        <v>11428</v>
      </c>
      <c r="H3894" s="56">
        <v>400302</v>
      </c>
      <c r="I3894" s="56" t="s">
        <v>11477</v>
      </c>
      <c r="J3894" s="56" t="s">
        <v>5236</v>
      </c>
      <c r="K3894" s="56" t="s">
        <v>4791</v>
      </c>
      <c r="L3894" s="56" t="s">
        <v>7138</v>
      </c>
      <c r="M3894" s="73">
        <v>40542</v>
      </c>
      <c r="N3894" s="56"/>
      <c r="O3894" s="56"/>
      <c r="P3894" s="56" t="s">
        <v>1476</v>
      </c>
      <c r="Q3894" s="56"/>
      <c r="R3894" s="56" t="s">
        <v>70</v>
      </c>
      <c r="S3894" s="56" t="s">
        <v>11659</v>
      </c>
      <c r="T3894" s="56" t="s">
        <v>7140</v>
      </c>
      <c r="U3894" s="57">
        <v>2768302</v>
      </c>
      <c r="V3894" s="57">
        <v>-2107569.61</v>
      </c>
      <c r="W3894" s="57">
        <v>660732.39</v>
      </c>
      <c r="X3894" s="57">
        <v>0</v>
      </c>
      <c r="Y3894" s="73">
        <v>40542</v>
      </c>
      <c r="Z3894" s="57">
        <v>-273438.83</v>
      </c>
      <c r="AA3894" s="57">
        <v>0</v>
      </c>
      <c r="AB3894" s="57">
        <v>387293.56</v>
      </c>
      <c r="AC3894" s="57">
        <v>0</v>
      </c>
      <c r="AD3894" s="56" t="s">
        <v>9255</v>
      </c>
      <c r="AE3894" s="57">
        <v>0</v>
      </c>
      <c r="AF3894" s="57">
        <v>0</v>
      </c>
      <c r="AG3894" s="57">
        <v>0</v>
      </c>
      <c r="AI3894"/>
      <c r="AJ3894"/>
    </row>
    <row r="3895" spans="1:36">
      <c r="A3895" s="56" t="s">
        <v>48</v>
      </c>
      <c r="B3895" s="56" t="s">
        <v>11427</v>
      </c>
      <c r="C3895" s="56">
        <v>2101010050</v>
      </c>
      <c r="D3895" s="56" t="s">
        <v>43</v>
      </c>
      <c r="E3895" s="56">
        <v>2101020050</v>
      </c>
      <c r="F3895" s="56">
        <v>5401010050</v>
      </c>
      <c r="G3895" s="56" t="s">
        <v>11428</v>
      </c>
      <c r="H3895" s="56">
        <v>400302</v>
      </c>
      <c r="I3895" s="56" t="s">
        <v>11477</v>
      </c>
      <c r="J3895" s="56" t="s">
        <v>5238</v>
      </c>
      <c r="K3895" s="56" t="s">
        <v>4794</v>
      </c>
      <c r="L3895" s="56" t="s">
        <v>7138</v>
      </c>
      <c r="M3895" s="73">
        <v>40542</v>
      </c>
      <c r="N3895" s="56"/>
      <c r="O3895" s="56"/>
      <c r="P3895" s="56" t="s">
        <v>1476</v>
      </c>
      <c r="Q3895" s="56"/>
      <c r="R3895" s="56" t="s">
        <v>70</v>
      </c>
      <c r="S3895" s="56" t="s">
        <v>11659</v>
      </c>
      <c r="T3895" s="56" t="s">
        <v>7140</v>
      </c>
      <c r="U3895" s="57">
        <v>12784390</v>
      </c>
      <c r="V3895" s="57">
        <v>-9733005.8900000006</v>
      </c>
      <c r="W3895" s="57">
        <v>3051384.11</v>
      </c>
      <c r="X3895" s="57">
        <v>0</v>
      </c>
      <c r="Y3895" s="73">
        <v>40542</v>
      </c>
      <c r="Z3895" s="57">
        <v>-1262794.6399999999</v>
      </c>
      <c r="AA3895" s="57">
        <v>0</v>
      </c>
      <c r="AB3895" s="57">
        <v>1788589.47</v>
      </c>
      <c r="AC3895" s="57">
        <v>0</v>
      </c>
      <c r="AD3895" s="56" t="s">
        <v>9255</v>
      </c>
      <c r="AE3895" s="57">
        <v>0</v>
      </c>
      <c r="AF3895" s="57">
        <v>0</v>
      </c>
      <c r="AG3895" s="57">
        <v>0</v>
      </c>
      <c r="AI3895"/>
      <c r="AJ3895"/>
    </row>
    <row r="3896" spans="1:36">
      <c r="A3896" s="56" t="s">
        <v>48</v>
      </c>
      <c r="B3896" s="56" t="s">
        <v>11427</v>
      </c>
      <c r="C3896" s="56">
        <v>2101010050</v>
      </c>
      <c r="D3896" s="56" t="s">
        <v>43</v>
      </c>
      <c r="E3896" s="56">
        <v>2101020050</v>
      </c>
      <c r="F3896" s="56">
        <v>5401010050</v>
      </c>
      <c r="G3896" s="56" t="s">
        <v>11428</v>
      </c>
      <c r="H3896" s="56">
        <v>400302</v>
      </c>
      <c r="I3896" s="56" t="s">
        <v>11477</v>
      </c>
      <c r="J3896" s="56" t="s">
        <v>5245</v>
      </c>
      <c r="K3896" s="56" t="s">
        <v>4808</v>
      </c>
      <c r="L3896" s="56" t="s">
        <v>7138</v>
      </c>
      <c r="M3896" s="73">
        <v>40542</v>
      </c>
      <c r="N3896" s="56"/>
      <c r="O3896" s="56"/>
      <c r="P3896" s="56" t="s">
        <v>1476</v>
      </c>
      <c r="Q3896" s="56"/>
      <c r="R3896" s="56" t="s">
        <v>70</v>
      </c>
      <c r="S3896" s="56" t="s">
        <v>11659</v>
      </c>
      <c r="T3896" s="56" t="s">
        <v>7140</v>
      </c>
      <c r="U3896" s="57">
        <v>2306919</v>
      </c>
      <c r="V3896" s="57">
        <v>-1756308.32</v>
      </c>
      <c r="W3896" s="57">
        <v>550610.68000000005</v>
      </c>
      <c r="X3896" s="57">
        <v>0</v>
      </c>
      <c r="Y3896" s="73">
        <v>40542</v>
      </c>
      <c r="Z3896" s="57">
        <v>-227865.86</v>
      </c>
      <c r="AA3896" s="57">
        <v>0</v>
      </c>
      <c r="AB3896" s="57">
        <v>322744.82</v>
      </c>
      <c r="AC3896" s="57">
        <v>0</v>
      </c>
      <c r="AD3896" s="56" t="s">
        <v>9255</v>
      </c>
      <c r="AE3896" s="57">
        <v>0</v>
      </c>
      <c r="AF3896" s="57">
        <v>0</v>
      </c>
      <c r="AG3896" s="57">
        <v>0</v>
      </c>
      <c r="AI3896"/>
      <c r="AJ3896"/>
    </row>
    <row r="3897" spans="1:36">
      <c r="A3897" s="56" t="s">
        <v>48</v>
      </c>
      <c r="B3897" s="56" t="s">
        <v>11427</v>
      </c>
      <c r="C3897" s="56">
        <v>2101010050</v>
      </c>
      <c r="D3897" s="56" t="s">
        <v>43</v>
      </c>
      <c r="E3897" s="56">
        <v>2101020050</v>
      </c>
      <c r="F3897" s="56">
        <v>5401010050</v>
      </c>
      <c r="G3897" s="56" t="s">
        <v>11428</v>
      </c>
      <c r="H3897" s="56">
        <v>400302</v>
      </c>
      <c r="I3897" s="56" t="s">
        <v>11477</v>
      </c>
      <c r="J3897" s="56" t="s">
        <v>5260</v>
      </c>
      <c r="K3897" s="56" t="s">
        <v>1696</v>
      </c>
      <c r="L3897" s="56" t="s">
        <v>7138</v>
      </c>
      <c r="M3897" s="73">
        <v>40542</v>
      </c>
      <c r="N3897" s="56"/>
      <c r="O3897" s="56"/>
      <c r="P3897" s="56" t="s">
        <v>1476</v>
      </c>
      <c r="Q3897" s="56"/>
      <c r="R3897" s="56" t="s">
        <v>70</v>
      </c>
      <c r="S3897" s="56" t="s">
        <v>11659</v>
      </c>
      <c r="T3897" s="56" t="s">
        <v>7140</v>
      </c>
      <c r="U3897" s="57">
        <v>12170654</v>
      </c>
      <c r="V3897" s="57">
        <v>-9265764.7599999998</v>
      </c>
      <c r="W3897" s="57">
        <v>2904889.24</v>
      </c>
      <c r="X3897" s="57">
        <v>0</v>
      </c>
      <c r="Y3897" s="73">
        <v>40542</v>
      </c>
      <c r="Z3897" s="57">
        <v>-1202167.8400000001</v>
      </c>
      <c r="AA3897" s="57">
        <v>0</v>
      </c>
      <c r="AB3897" s="57">
        <v>1702721.4</v>
      </c>
      <c r="AC3897" s="57">
        <v>0</v>
      </c>
      <c r="AD3897" s="56" t="s">
        <v>9255</v>
      </c>
      <c r="AE3897" s="57">
        <v>0</v>
      </c>
      <c r="AF3897" s="57">
        <v>0</v>
      </c>
      <c r="AG3897" s="57">
        <v>0</v>
      </c>
      <c r="AI3897"/>
      <c r="AJ3897"/>
    </row>
    <row r="3898" spans="1:36">
      <c r="A3898" s="56" t="s">
        <v>48</v>
      </c>
      <c r="B3898" s="56" t="s">
        <v>11427</v>
      </c>
      <c r="C3898" s="56">
        <v>2101010050</v>
      </c>
      <c r="D3898" s="56" t="s">
        <v>43</v>
      </c>
      <c r="E3898" s="56">
        <v>2101020050</v>
      </c>
      <c r="F3898" s="56">
        <v>5401010050</v>
      </c>
      <c r="G3898" s="56" t="s">
        <v>11428</v>
      </c>
      <c r="H3898" s="56">
        <v>400302</v>
      </c>
      <c r="I3898" s="56" t="s">
        <v>11477</v>
      </c>
      <c r="J3898" s="56" t="s">
        <v>5275</v>
      </c>
      <c r="K3898" s="56" t="s">
        <v>1588</v>
      </c>
      <c r="L3898" s="56" t="s">
        <v>7138</v>
      </c>
      <c r="M3898" s="73">
        <v>40542</v>
      </c>
      <c r="N3898" s="56"/>
      <c r="O3898" s="56"/>
      <c r="P3898" s="56" t="s">
        <v>1476</v>
      </c>
      <c r="Q3898" s="56"/>
      <c r="R3898" s="56" t="s">
        <v>70</v>
      </c>
      <c r="S3898" s="56" t="s">
        <v>11659</v>
      </c>
      <c r="T3898" s="56" t="s">
        <v>7140</v>
      </c>
      <c r="U3898" s="57">
        <v>2307475</v>
      </c>
      <c r="V3898" s="57">
        <v>-1756725.79</v>
      </c>
      <c r="W3898" s="57">
        <v>550749.21</v>
      </c>
      <c r="X3898" s="57">
        <v>0</v>
      </c>
      <c r="Y3898" s="73">
        <v>40542</v>
      </c>
      <c r="Z3898" s="57">
        <v>-227923.83</v>
      </c>
      <c r="AA3898" s="57">
        <v>0</v>
      </c>
      <c r="AB3898" s="57">
        <v>322825.38</v>
      </c>
      <c r="AC3898" s="57">
        <v>0</v>
      </c>
      <c r="AD3898" s="56" t="s">
        <v>9255</v>
      </c>
      <c r="AE3898" s="57">
        <v>0</v>
      </c>
      <c r="AF3898" s="57">
        <v>0</v>
      </c>
      <c r="AG3898" s="57">
        <v>0</v>
      </c>
      <c r="AI3898"/>
      <c r="AJ3898"/>
    </row>
    <row r="3899" spans="1:36">
      <c r="A3899" s="56" t="s">
        <v>48</v>
      </c>
      <c r="B3899" s="56" t="s">
        <v>11427</v>
      </c>
      <c r="C3899" s="56">
        <v>2101010050</v>
      </c>
      <c r="D3899" s="56" t="s">
        <v>43</v>
      </c>
      <c r="E3899" s="56">
        <v>2101020050</v>
      </c>
      <c r="F3899" s="56">
        <v>5401010050</v>
      </c>
      <c r="G3899" s="56" t="s">
        <v>11428</v>
      </c>
      <c r="H3899" s="56">
        <v>400302</v>
      </c>
      <c r="I3899" s="56" t="s">
        <v>11534</v>
      </c>
      <c r="J3899" s="56" t="s">
        <v>5141</v>
      </c>
      <c r="K3899" s="56" t="s">
        <v>1178</v>
      </c>
      <c r="L3899" s="56" t="s">
        <v>7138</v>
      </c>
      <c r="M3899" s="73">
        <v>40542</v>
      </c>
      <c r="N3899" s="56"/>
      <c r="O3899" s="56"/>
      <c r="P3899" s="56" t="s">
        <v>1476</v>
      </c>
      <c r="Q3899" s="56"/>
      <c r="R3899" s="56" t="s">
        <v>70</v>
      </c>
      <c r="S3899" s="56" t="s">
        <v>11659</v>
      </c>
      <c r="T3899" s="56" t="s">
        <v>7140</v>
      </c>
      <c r="U3899" s="57">
        <v>7953695</v>
      </c>
      <c r="V3899" s="57">
        <v>-6056671.3399999999</v>
      </c>
      <c r="W3899" s="57">
        <v>1897023.66</v>
      </c>
      <c r="X3899" s="57">
        <v>0</v>
      </c>
      <c r="Y3899" s="73">
        <v>40542</v>
      </c>
      <c r="Z3899" s="57">
        <v>-784920.37</v>
      </c>
      <c r="AA3899" s="57">
        <v>0</v>
      </c>
      <c r="AB3899" s="57">
        <v>1112103.29</v>
      </c>
      <c r="AC3899" s="57">
        <v>0</v>
      </c>
      <c r="AD3899" s="56" t="s">
        <v>9255</v>
      </c>
      <c r="AE3899" s="57">
        <v>0</v>
      </c>
      <c r="AF3899" s="57">
        <v>0</v>
      </c>
      <c r="AG3899" s="57">
        <v>0</v>
      </c>
      <c r="AI3899"/>
      <c r="AJ3899"/>
    </row>
    <row r="3900" spans="1:36">
      <c r="A3900" s="56" t="s">
        <v>48</v>
      </c>
      <c r="B3900" s="56" t="s">
        <v>11427</v>
      </c>
      <c r="C3900" s="56">
        <v>2101010050</v>
      </c>
      <c r="D3900" s="56" t="s">
        <v>43</v>
      </c>
      <c r="E3900" s="56">
        <v>2101020050</v>
      </c>
      <c r="F3900" s="56">
        <v>5401010050</v>
      </c>
      <c r="G3900" s="56" t="s">
        <v>11428</v>
      </c>
      <c r="H3900" s="56">
        <v>400302</v>
      </c>
      <c r="I3900" s="56" t="s">
        <v>11563</v>
      </c>
      <c r="J3900" s="56" t="s">
        <v>5343</v>
      </c>
      <c r="K3900" s="56" t="s">
        <v>5036</v>
      </c>
      <c r="L3900" s="56" t="s">
        <v>7138</v>
      </c>
      <c r="M3900" s="73">
        <v>40542</v>
      </c>
      <c r="N3900" s="56"/>
      <c r="O3900" s="56"/>
      <c r="P3900" s="56" t="s">
        <v>1476</v>
      </c>
      <c r="Q3900" s="56"/>
      <c r="R3900" s="56" t="s">
        <v>70</v>
      </c>
      <c r="S3900" s="56" t="s">
        <v>11659</v>
      </c>
      <c r="T3900" s="56" t="s">
        <v>7140</v>
      </c>
      <c r="U3900" s="57">
        <v>6888783</v>
      </c>
      <c r="V3900" s="57">
        <v>-5245750.01</v>
      </c>
      <c r="W3900" s="57">
        <v>1643032.99</v>
      </c>
      <c r="X3900" s="57">
        <v>0</v>
      </c>
      <c r="Y3900" s="73">
        <v>40542</v>
      </c>
      <c r="Z3900" s="57">
        <v>-679828.12</v>
      </c>
      <c r="AA3900" s="57">
        <v>0</v>
      </c>
      <c r="AB3900" s="57">
        <v>963204.87</v>
      </c>
      <c r="AC3900" s="57">
        <v>0</v>
      </c>
      <c r="AD3900" s="56" t="s">
        <v>9255</v>
      </c>
      <c r="AE3900" s="57">
        <v>0</v>
      </c>
      <c r="AF3900" s="57">
        <v>0</v>
      </c>
      <c r="AG3900" s="57">
        <v>0</v>
      </c>
      <c r="AI3900"/>
      <c r="AJ3900"/>
    </row>
    <row r="3901" spans="1:36">
      <c r="A3901" s="56" t="s">
        <v>48</v>
      </c>
      <c r="B3901" s="56" t="s">
        <v>11427</v>
      </c>
      <c r="C3901" s="56">
        <v>2101010050</v>
      </c>
      <c r="D3901" s="56" t="s">
        <v>43</v>
      </c>
      <c r="E3901" s="56">
        <v>2101020050</v>
      </c>
      <c r="F3901" s="56">
        <v>5401010050</v>
      </c>
      <c r="G3901" s="56" t="s">
        <v>11428</v>
      </c>
      <c r="H3901" s="56">
        <v>400302</v>
      </c>
      <c r="I3901" s="56" t="s">
        <v>11518</v>
      </c>
      <c r="J3901" s="56" t="s">
        <v>5287</v>
      </c>
      <c r="K3901" s="56" t="s">
        <v>4879</v>
      </c>
      <c r="L3901" s="56" t="s">
        <v>7138</v>
      </c>
      <c r="M3901" s="73">
        <v>40542</v>
      </c>
      <c r="N3901" s="56"/>
      <c r="O3901" s="56"/>
      <c r="P3901" s="56" t="s">
        <v>1476</v>
      </c>
      <c r="Q3901" s="56"/>
      <c r="R3901" s="56" t="s">
        <v>70</v>
      </c>
      <c r="S3901" s="56" t="s">
        <v>11659</v>
      </c>
      <c r="T3901" s="56" t="s">
        <v>7140</v>
      </c>
      <c r="U3901" s="57">
        <v>1611419</v>
      </c>
      <c r="V3901" s="57">
        <v>-1227081.8</v>
      </c>
      <c r="W3901" s="57">
        <v>384337.2</v>
      </c>
      <c r="X3901" s="57">
        <v>0</v>
      </c>
      <c r="Y3901" s="73">
        <v>40542</v>
      </c>
      <c r="Z3901" s="57">
        <v>-159024.95999999999</v>
      </c>
      <c r="AA3901" s="57">
        <v>0</v>
      </c>
      <c r="AB3901" s="57">
        <v>225312.24</v>
      </c>
      <c r="AC3901" s="57">
        <v>0</v>
      </c>
      <c r="AD3901" s="56" t="s">
        <v>9255</v>
      </c>
      <c r="AE3901" s="57">
        <v>0</v>
      </c>
      <c r="AF3901" s="57">
        <v>0</v>
      </c>
      <c r="AG3901" s="57">
        <v>0</v>
      </c>
      <c r="AI3901"/>
      <c r="AJ3901"/>
    </row>
    <row r="3902" spans="1:36">
      <c r="A3902" s="56" t="s">
        <v>48</v>
      </c>
      <c r="B3902" s="56" t="s">
        <v>11427</v>
      </c>
      <c r="C3902" s="56">
        <v>2101010050</v>
      </c>
      <c r="D3902" s="56" t="s">
        <v>43</v>
      </c>
      <c r="E3902" s="56">
        <v>2101020050</v>
      </c>
      <c r="F3902" s="56">
        <v>5401010050</v>
      </c>
      <c r="G3902" s="56" t="s">
        <v>11428</v>
      </c>
      <c r="H3902" s="56">
        <v>400302</v>
      </c>
      <c r="I3902" s="56" t="s">
        <v>11518</v>
      </c>
      <c r="J3902" s="56" t="s">
        <v>5298</v>
      </c>
      <c r="K3902" s="56" t="s">
        <v>1475</v>
      </c>
      <c r="L3902" s="56" t="s">
        <v>7138</v>
      </c>
      <c r="M3902" s="73">
        <v>40542</v>
      </c>
      <c r="N3902" s="56"/>
      <c r="O3902" s="56"/>
      <c r="P3902" s="56" t="s">
        <v>1476</v>
      </c>
      <c r="Q3902" s="56"/>
      <c r="R3902" s="56" t="s">
        <v>70</v>
      </c>
      <c r="S3902" s="56" t="s">
        <v>11659</v>
      </c>
      <c r="T3902" s="56" t="s">
        <v>7140</v>
      </c>
      <c r="U3902" s="57">
        <v>13350572</v>
      </c>
      <c r="V3902" s="57">
        <v>-10166347.550000001</v>
      </c>
      <c r="W3902" s="57">
        <v>3184224.45</v>
      </c>
      <c r="X3902" s="57">
        <v>0</v>
      </c>
      <c r="Y3902" s="73">
        <v>40542</v>
      </c>
      <c r="Z3902" s="57">
        <v>-1317517.8899999999</v>
      </c>
      <c r="AA3902" s="57">
        <v>0</v>
      </c>
      <c r="AB3902" s="57">
        <v>1866706.56</v>
      </c>
      <c r="AC3902" s="57">
        <v>0</v>
      </c>
      <c r="AD3902" s="56" t="s">
        <v>9255</v>
      </c>
      <c r="AE3902" s="57">
        <v>0</v>
      </c>
      <c r="AF3902" s="57">
        <v>0</v>
      </c>
      <c r="AG3902" s="57">
        <v>0</v>
      </c>
      <c r="AI3902"/>
      <c r="AJ3902"/>
    </row>
    <row r="3903" spans="1:36">
      <c r="A3903" s="56" t="s">
        <v>48</v>
      </c>
      <c r="B3903" s="56" t="s">
        <v>11427</v>
      </c>
      <c r="C3903" s="56">
        <v>2101010050</v>
      </c>
      <c r="D3903" s="56" t="s">
        <v>43</v>
      </c>
      <c r="E3903" s="56">
        <v>2101020050</v>
      </c>
      <c r="F3903" s="56">
        <v>5401010050</v>
      </c>
      <c r="G3903" s="56" t="s">
        <v>11428</v>
      </c>
      <c r="H3903" s="56">
        <v>400302</v>
      </c>
      <c r="I3903" s="56" t="s">
        <v>11518</v>
      </c>
      <c r="J3903" s="56" t="s">
        <v>5302</v>
      </c>
      <c r="K3903" s="56" t="s">
        <v>4951</v>
      </c>
      <c r="L3903" s="56" t="s">
        <v>7138</v>
      </c>
      <c r="M3903" s="73">
        <v>40542</v>
      </c>
      <c r="N3903" s="56"/>
      <c r="O3903" s="56"/>
      <c r="P3903" s="56" t="s">
        <v>1476</v>
      </c>
      <c r="Q3903" s="56"/>
      <c r="R3903" s="56" t="s">
        <v>70</v>
      </c>
      <c r="S3903" s="56" t="s">
        <v>11659</v>
      </c>
      <c r="T3903" s="56" t="s">
        <v>7140</v>
      </c>
      <c r="U3903" s="57">
        <v>59207</v>
      </c>
      <c r="V3903" s="57">
        <v>-45085.52</v>
      </c>
      <c r="W3903" s="57">
        <v>14121.48</v>
      </c>
      <c r="X3903" s="57">
        <v>0</v>
      </c>
      <c r="Y3903" s="73">
        <v>40542</v>
      </c>
      <c r="Z3903" s="57">
        <v>-5842.97</v>
      </c>
      <c r="AA3903" s="57">
        <v>0</v>
      </c>
      <c r="AB3903" s="57">
        <v>8278.51</v>
      </c>
      <c r="AC3903" s="57">
        <v>0</v>
      </c>
      <c r="AD3903" s="56" t="s">
        <v>9255</v>
      </c>
      <c r="AE3903" s="57">
        <v>0</v>
      </c>
      <c r="AF3903" s="57">
        <v>0</v>
      </c>
      <c r="AG3903" s="57">
        <v>0</v>
      </c>
      <c r="AI3903"/>
      <c r="AJ3903"/>
    </row>
    <row r="3904" spans="1:36">
      <c r="A3904" s="56" t="s">
        <v>48</v>
      </c>
      <c r="B3904" s="56" t="s">
        <v>11427</v>
      </c>
      <c r="C3904" s="56">
        <v>2101010050</v>
      </c>
      <c r="D3904" s="56" t="s">
        <v>43</v>
      </c>
      <c r="E3904" s="56">
        <v>2101020050</v>
      </c>
      <c r="F3904" s="56">
        <v>5401010050</v>
      </c>
      <c r="G3904" s="56" t="s">
        <v>11428</v>
      </c>
      <c r="H3904" s="56">
        <v>400302</v>
      </c>
      <c r="I3904" s="56" t="s">
        <v>11518</v>
      </c>
      <c r="J3904" s="56" t="s">
        <v>5304</v>
      </c>
      <c r="K3904" s="56" t="s">
        <v>4955</v>
      </c>
      <c r="L3904" s="56" t="s">
        <v>7138</v>
      </c>
      <c r="M3904" s="73">
        <v>40542</v>
      </c>
      <c r="N3904" s="56"/>
      <c r="O3904" s="56"/>
      <c r="P3904" s="56" t="s">
        <v>1476</v>
      </c>
      <c r="Q3904" s="56"/>
      <c r="R3904" s="56" t="s">
        <v>70</v>
      </c>
      <c r="S3904" s="56" t="s">
        <v>11659</v>
      </c>
      <c r="T3904" s="56" t="s">
        <v>7140</v>
      </c>
      <c r="U3904" s="57">
        <v>37004</v>
      </c>
      <c r="V3904" s="57">
        <v>-28178.27</v>
      </c>
      <c r="W3904" s="57">
        <v>8825.73</v>
      </c>
      <c r="X3904" s="57">
        <v>0</v>
      </c>
      <c r="Y3904" s="73">
        <v>40542</v>
      </c>
      <c r="Z3904" s="57">
        <v>-3651.77</v>
      </c>
      <c r="AA3904" s="57">
        <v>0</v>
      </c>
      <c r="AB3904" s="57">
        <v>5173.96</v>
      </c>
      <c r="AC3904" s="57">
        <v>0</v>
      </c>
      <c r="AD3904" s="56" t="s">
        <v>9255</v>
      </c>
      <c r="AE3904" s="57">
        <v>0</v>
      </c>
      <c r="AF3904" s="57">
        <v>0</v>
      </c>
      <c r="AG3904" s="57">
        <v>0</v>
      </c>
      <c r="AI3904"/>
      <c r="AJ3904"/>
    </row>
    <row r="3905" spans="1:36">
      <c r="A3905" s="56" t="s">
        <v>48</v>
      </c>
      <c r="B3905" s="56" t="s">
        <v>11427</v>
      </c>
      <c r="C3905" s="56">
        <v>2101010050</v>
      </c>
      <c r="D3905" s="56" t="s">
        <v>43</v>
      </c>
      <c r="E3905" s="56">
        <v>2101020050</v>
      </c>
      <c r="F3905" s="56">
        <v>5401010050</v>
      </c>
      <c r="G3905" s="56" t="s">
        <v>11428</v>
      </c>
      <c r="H3905" s="56">
        <v>400302</v>
      </c>
      <c r="I3905" s="56" t="s">
        <v>11518</v>
      </c>
      <c r="J3905" s="56" t="s">
        <v>5307</v>
      </c>
      <c r="K3905" s="56" t="s">
        <v>4961</v>
      </c>
      <c r="L3905" s="56" t="s">
        <v>7138</v>
      </c>
      <c r="M3905" s="73">
        <v>40542</v>
      </c>
      <c r="N3905" s="56"/>
      <c r="O3905" s="56"/>
      <c r="P3905" s="56" t="s">
        <v>1476</v>
      </c>
      <c r="Q3905" s="56"/>
      <c r="R3905" s="56" t="s">
        <v>70</v>
      </c>
      <c r="S3905" s="56" t="s">
        <v>11659</v>
      </c>
      <c r="T3905" s="56" t="s">
        <v>7140</v>
      </c>
      <c r="U3905" s="57">
        <v>78461</v>
      </c>
      <c r="V3905" s="57">
        <v>-59747.26</v>
      </c>
      <c r="W3905" s="57">
        <v>18713.740000000002</v>
      </c>
      <c r="X3905" s="57">
        <v>0</v>
      </c>
      <c r="Y3905" s="73">
        <v>40542</v>
      </c>
      <c r="Z3905" s="57">
        <v>-7743.09</v>
      </c>
      <c r="AA3905" s="57">
        <v>0</v>
      </c>
      <c r="AB3905" s="57">
        <v>10970.65</v>
      </c>
      <c r="AC3905" s="57">
        <v>0</v>
      </c>
      <c r="AD3905" s="56" t="s">
        <v>9255</v>
      </c>
      <c r="AE3905" s="57">
        <v>0</v>
      </c>
      <c r="AF3905" s="57">
        <v>0</v>
      </c>
      <c r="AG3905" s="57">
        <v>0</v>
      </c>
      <c r="AI3905"/>
      <c r="AJ3905"/>
    </row>
    <row r="3906" spans="1:36">
      <c r="A3906" s="56" t="s">
        <v>48</v>
      </c>
      <c r="B3906" s="56" t="s">
        <v>11427</v>
      </c>
      <c r="C3906" s="56">
        <v>2101010050</v>
      </c>
      <c r="D3906" s="56" t="s">
        <v>43</v>
      </c>
      <c r="E3906" s="56">
        <v>2101020050</v>
      </c>
      <c r="F3906" s="56">
        <v>5401010050</v>
      </c>
      <c r="G3906" s="56" t="s">
        <v>11428</v>
      </c>
      <c r="H3906" s="56">
        <v>400303</v>
      </c>
      <c r="I3906" s="56" t="s">
        <v>11520</v>
      </c>
      <c r="J3906" s="56" t="s">
        <v>5434</v>
      </c>
      <c r="K3906" s="56" t="s">
        <v>1203</v>
      </c>
      <c r="L3906" s="56" t="s">
        <v>7138</v>
      </c>
      <c r="M3906" s="73">
        <v>40672</v>
      </c>
      <c r="N3906" s="56"/>
      <c r="O3906" s="56"/>
      <c r="P3906" s="56" t="s">
        <v>1476</v>
      </c>
      <c r="Q3906" s="56"/>
      <c r="R3906" s="56" t="s">
        <v>70</v>
      </c>
      <c r="S3906" s="56" t="s">
        <v>11659</v>
      </c>
      <c r="T3906" s="56" t="s">
        <v>7140</v>
      </c>
      <c r="U3906" s="57">
        <v>2477025</v>
      </c>
      <c r="V3906" s="57">
        <v>-1807277.78</v>
      </c>
      <c r="W3906" s="57">
        <v>669747.22</v>
      </c>
      <c r="X3906" s="57">
        <v>0</v>
      </c>
      <c r="Y3906" s="73">
        <v>40672</v>
      </c>
      <c r="Z3906" s="57">
        <v>-237717.41</v>
      </c>
      <c r="AA3906" s="57">
        <v>0</v>
      </c>
      <c r="AB3906" s="57">
        <v>432029.81</v>
      </c>
      <c r="AC3906" s="57">
        <v>0</v>
      </c>
      <c r="AD3906" s="56" t="s">
        <v>9255</v>
      </c>
      <c r="AE3906" s="57">
        <v>0</v>
      </c>
      <c r="AF3906" s="57">
        <v>0</v>
      </c>
      <c r="AG3906" s="57">
        <v>0</v>
      </c>
      <c r="AI3906"/>
      <c r="AJ3906"/>
    </row>
    <row r="3907" spans="1:36">
      <c r="A3907" s="56" t="s">
        <v>48</v>
      </c>
      <c r="B3907" s="56" t="s">
        <v>11427</v>
      </c>
      <c r="C3907" s="56">
        <v>2101010050</v>
      </c>
      <c r="D3907" s="56" t="s">
        <v>43</v>
      </c>
      <c r="E3907" s="56">
        <v>2101020050</v>
      </c>
      <c r="F3907" s="56">
        <v>5401010050</v>
      </c>
      <c r="G3907" s="56" t="s">
        <v>11428</v>
      </c>
      <c r="H3907" s="56">
        <v>400303</v>
      </c>
      <c r="I3907" s="56" t="s">
        <v>11520</v>
      </c>
      <c r="J3907" s="56" t="s">
        <v>5438</v>
      </c>
      <c r="K3907" s="56" t="s">
        <v>1205</v>
      </c>
      <c r="L3907" s="56" t="s">
        <v>7138</v>
      </c>
      <c r="M3907" s="73">
        <v>40672</v>
      </c>
      <c r="N3907" s="56"/>
      <c r="O3907" s="56"/>
      <c r="P3907" s="56" t="s">
        <v>1476</v>
      </c>
      <c r="Q3907" s="56"/>
      <c r="R3907" s="56" t="s">
        <v>70</v>
      </c>
      <c r="S3907" s="56" t="s">
        <v>11659</v>
      </c>
      <c r="T3907" s="56" t="s">
        <v>7140</v>
      </c>
      <c r="U3907" s="57">
        <v>1241341</v>
      </c>
      <c r="V3907" s="57">
        <v>-905771.28</v>
      </c>
      <c r="W3907" s="57">
        <v>335569.72</v>
      </c>
      <c r="X3907" s="57">
        <v>0</v>
      </c>
      <c r="Y3907" s="73">
        <v>40672</v>
      </c>
      <c r="Z3907" s="57">
        <v>-119100.25</v>
      </c>
      <c r="AA3907" s="57">
        <v>0</v>
      </c>
      <c r="AB3907" s="57">
        <v>216469.47</v>
      </c>
      <c r="AC3907" s="57">
        <v>0</v>
      </c>
      <c r="AD3907" s="56" t="s">
        <v>9255</v>
      </c>
      <c r="AE3907" s="57">
        <v>0</v>
      </c>
      <c r="AF3907" s="57">
        <v>0</v>
      </c>
      <c r="AG3907" s="57">
        <v>0</v>
      </c>
      <c r="AI3907"/>
      <c r="AJ3907"/>
    </row>
    <row r="3908" spans="1:36">
      <c r="A3908" s="56" t="s">
        <v>48</v>
      </c>
      <c r="B3908" s="56" t="s">
        <v>11427</v>
      </c>
      <c r="C3908" s="56">
        <v>2101010050</v>
      </c>
      <c r="D3908" s="56" t="s">
        <v>43</v>
      </c>
      <c r="E3908" s="56">
        <v>2101020050</v>
      </c>
      <c r="F3908" s="56">
        <v>5401010050</v>
      </c>
      <c r="G3908" s="56" t="s">
        <v>11428</v>
      </c>
      <c r="H3908" s="56">
        <v>400303</v>
      </c>
      <c r="I3908" s="56" t="s">
        <v>11520</v>
      </c>
      <c r="J3908" s="56" t="s">
        <v>5439</v>
      </c>
      <c r="K3908" s="56" t="s">
        <v>1300</v>
      </c>
      <c r="L3908" s="56" t="s">
        <v>7138</v>
      </c>
      <c r="M3908" s="73">
        <v>40672</v>
      </c>
      <c r="N3908" s="56"/>
      <c r="O3908" s="56"/>
      <c r="P3908" s="56" t="s">
        <v>1476</v>
      </c>
      <c r="Q3908" s="56"/>
      <c r="R3908" s="56" t="s">
        <v>70</v>
      </c>
      <c r="S3908" s="56" t="s">
        <v>11659</v>
      </c>
      <c r="T3908" s="56" t="s">
        <v>7140</v>
      </c>
      <c r="U3908" s="57">
        <v>6206704</v>
      </c>
      <c r="V3908" s="57">
        <v>-4528855.3600000003</v>
      </c>
      <c r="W3908" s="57">
        <v>1677848.64</v>
      </c>
      <c r="X3908" s="57">
        <v>0</v>
      </c>
      <c r="Y3908" s="73">
        <v>40672</v>
      </c>
      <c r="Z3908" s="57">
        <v>-595501.29</v>
      </c>
      <c r="AA3908" s="57">
        <v>0</v>
      </c>
      <c r="AB3908" s="57">
        <v>1082347.3500000001</v>
      </c>
      <c r="AC3908" s="57">
        <v>0</v>
      </c>
      <c r="AD3908" s="56" t="s">
        <v>9255</v>
      </c>
      <c r="AE3908" s="57">
        <v>0</v>
      </c>
      <c r="AF3908" s="57">
        <v>0</v>
      </c>
      <c r="AG3908" s="57">
        <v>0</v>
      </c>
      <c r="AI3908"/>
      <c r="AJ3908"/>
    </row>
    <row r="3909" spans="1:36">
      <c r="A3909" s="56" t="s">
        <v>48</v>
      </c>
      <c r="B3909" s="56" t="s">
        <v>11427</v>
      </c>
      <c r="C3909" s="56">
        <v>2101010050</v>
      </c>
      <c r="D3909" s="56" t="s">
        <v>43</v>
      </c>
      <c r="E3909" s="56">
        <v>2101020050</v>
      </c>
      <c r="F3909" s="56">
        <v>5401010050</v>
      </c>
      <c r="G3909" s="56" t="s">
        <v>11428</v>
      </c>
      <c r="H3909" s="56">
        <v>400303</v>
      </c>
      <c r="I3909" s="56" t="s">
        <v>11520</v>
      </c>
      <c r="J3909" s="56" t="s">
        <v>5440</v>
      </c>
      <c r="K3909" s="56" t="s">
        <v>4698</v>
      </c>
      <c r="L3909" s="56" t="s">
        <v>7138</v>
      </c>
      <c r="M3909" s="73">
        <v>40672</v>
      </c>
      <c r="N3909" s="56"/>
      <c r="O3909" s="56"/>
      <c r="P3909" s="56" t="s">
        <v>1476</v>
      </c>
      <c r="Q3909" s="56"/>
      <c r="R3909" s="56" t="s">
        <v>70</v>
      </c>
      <c r="S3909" s="56" t="s">
        <v>11659</v>
      </c>
      <c r="T3909" s="56" t="s">
        <v>7140</v>
      </c>
      <c r="U3909" s="57">
        <v>1241341</v>
      </c>
      <c r="V3909" s="57">
        <v>-905771.28</v>
      </c>
      <c r="W3909" s="57">
        <v>335569.72</v>
      </c>
      <c r="X3909" s="57">
        <v>0</v>
      </c>
      <c r="Y3909" s="73">
        <v>40672</v>
      </c>
      <c r="Z3909" s="57">
        <v>-119100.25</v>
      </c>
      <c r="AA3909" s="57">
        <v>0</v>
      </c>
      <c r="AB3909" s="57">
        <v>216469.47</v>
      </c>
      <c r="AC3909" s="57">
        <v>0</v>
      </c>
      <c r="AD3909" s="56" t="s">
        <v>9255</v>
      </c>
      <c r="AE3909" s="57">
        <v>0</v>
      </c>
      <c r="AF3909" s="57">
        <v>0</v>
      </c>
      <c r="AG3909" s="57">
        <v>0</v>
      </c>
      <c r="AI3909"/>
      <c r="AJ3909"/>
    </row>
    <row r="3910" spans="1:36">
      <c r="A3910" s="56" t="s">
        <v>48</v>
      </c>
      <c r="B3910" s="56" t="s">
        <v>11427</v>
      </c>
      <c r="C3910" s="56">
        <v>2101010050</v>
      </c>
      <c r="D3910" s="56" t="s">
        <v>43</v>
      </c>
      <c r="E3910" s="56">
        <v>2101020050</v>
      </c>
      <c r="F3910" s="56">
        <v>5401010050</v>
      </c>
      <c r="G3910" s="56" t="s">
        <v>11428</v>
      </c>
      <c r="H3910" s="56">
        <v>400303</v>
      </c>
      <c r="I3910" s="56" t="s">
        <v>11520</v>
      </c>
      <c r="J3910" s="56" t="s">
        <v>5441</v>
      </c>
      <c r="K3910" s="56" t="s">
        <v>1282</v>
      </c>
      <c r="L3910" s="56" t="s">
        <v>7138</v>
      </c>
      <c r="M3910" s="73">
        <v>40672</v>
      </c>
      <c r="N3910" s="56"/>
      <c r="O3910" s="56"/>
      <c r="P3910" s="56" t="s">
        <v>1476</v>
      </c>
      <c r="Q3910" s="56"/>
      <c r="R3910" s="56" t="s">
        <v>70</v>
      </c>
      <c r="S3910" s="56" t="s">
        <v>11659</v>
      </c>
      <c r="T3910" s="56" t="s">
        <v>7140</v>
      </c>
      <c r="U3910" s="57">
        <v>8084893</v>
      </c>
      <c r="V3910" s="57">
        <v>-5902187.5899999999</v>
      </c>
      <c r="W3910" s="57">
        <v>2182705.41</v>
      </c>
      <c r="X3910" s="57">
        <v>0</v>
      </c>
      <c r="Y3910" s="73">
        <v>40672</v>
      </c>
      <c r="Z3910" s="57">
        <v>-774453.58</v>
      </c>
      <c r="AA3910" s="57">
        <v>0</v>
      </c>
      <c r="AB3910" s="57">
        <v>1408251.83</v>
      </c>
      <c r="AC3910" s="57">
        <v>0</v>
      </c>
      <c r="AD3910" s="56" t="s">
        <v>9255</v>
      </c>
      <c r="AE3910" s="57">
        <v>0</v>
      </c>
      <c r="AF3910" s="57">
        <v>0</v>
      </c>
      <c r="AG3910" s="57">
        <v>0</v>
      </c>
      <c r="AI3910"/>
      <c r="AJ3910"/>
    </row>
    <row r="3911" spans="1:36">
      <c r="A3911" s="56" t="s">
        <v>48</v>
      </c>
      <c r="B3911" s="56" t="s">
        <v>11427</v>
      </c>
      <c r="C3911" s="56">
        <v>2101010050</v>
      </c>
      <c r="D3911" s="56" t="s">
        <v>43</v>
      </c>
      <c r="E3911" s="56">
        <v>2101020050</v>
      </c>
      <c r="F3911" s="56">
        <v>5401010050</v>
      </c>
      <c r="G3911" s="56" t="s">
        <v>11428</v>
      </c>
      <c r="H3911" s="56">
        <v>400303</v>
      </c>
      <c r="I3911" s="56" t="s">
        <v>11520</v>
      </c>
      <c r="J3911" s="56" t="s">
        <v>5442</v>
      </c>
      <c r="K3911" s="56" t="s">
        <v>1210</v>
      </c>
      <c r="L3911" s="56" t="s">
        <v>7138</v>
      </c>
      <c r="M3911" s="73">
        <v>40672</v>
      </c>
      <c r="N3911" s="56"/>
      <c r="O3911" s="56"/>
      <c r="P3911" s="56" t="s">
        <v>1476</v>
      </c>
      <c r="Q3911" s="56"/>
      <c r="R3911" s="56" t="s">
        <v>70</v>
      </c>
      <c r="S3911" s="56" t="s">
        <v>11659</v>
      </c>
      <c r="T3911" s="56" t="s">
        <v>7140</v>
      </c>
      <c r="U3911" s="57">
        <v>30278723</v>
      </c>
      <c r="V3911" s="57">
        <v>-22092651.039999999</v>
      </c>
      <c r="W3911" s="57">
        <v>8186071.96</v>
      </c>
      <c r="X3911" s="57">
        <v>0</v>
      </c>
      <c r="Y3911" s="73">
        <v>40672</v>
      </c>
      <c r="Z3911" s="57">
        <v>-2905467.22</v>
      </c>
      <c r="AA3911" s="57">
        <v>0</v>
      </c>
      <c r="AB3911" s="57">
        <v>5280604.74</v>
      </c>
      <c r="AC3911" s="57">
        <v>0</v>
      </c>
      <c r="AD3911" s="56" t="s">
        <v>9255</v>
      </c>
      <c r="AE3911" s="57">
        <v>0</v>
      </c>
      <c r="AF3911" s="57">
        <v>0</v>
      </c>
      <c r="AG3911" s="57">
        <v>0</v>
      </c>
      <c r="AI3911"/>
      <c r="AJ3911"/>
    </row>
    <row r="3912" spans="1:36">
      <c r="A3912" s="56" t="s">
        <v>48</v>
      </c>
      <c r="B3912" s="56" t="s">
        <v>11427</v>
      </c>
      <c r="C3912" s="56">
        <v>2101010050</v>
      </c>
      <c r="D3912" s="56" t="s">
        <v>43</v>
      </c>
      <c r="E3912" s="56">
        <v>2101020050</v>
      </c>
      <c r="F3912" s="56">
        <v>5401010050</v>
      </c>
      <c r="G3912" s="56" t="s">
        <v>11428</v>
      </c>
      <c r="H3912" s="56">
        <v>400303</v>
      </c>
      <c r="I3912" s="56" t="s">
        <v>11520</v>
      </c>
      <c r="J3912" s="56" t="s">
        <v>5443</v>
      </c>
      <c r="K3912" s="56" t="s">
        <v>1212</v>
      </c>
      <c r="L3912" s="56" t="s">
        <v>7138</v>
      </c>
      <c r="M3912" s="73">
        <v>40672</v>
      </c>
      <c r="N3912" s="56"/>
      <c r="O3912" s="56"/>
      <c r="P3912" s="56" t="s">
        <v>1476</v>
      </c>
      <c r="Q3912" s="56"/>
      <c r="R3912" s="56" t="s">
        <v>70</v>
      </c>
      <c r="S3912" s="56" t="s">
        <v>11659</v>
      </c>
      <c r="T3912" s="56" t="s">
        <v>7140</v>
      </c>
      <c r="U3912" s="57">
        <v>18095859</v>
      </c>
      <c r="V3912" s="57">
        <v>-13203512.619999999</v>
      </c>
      <c r="W3912" s="57">
        <v>4892346.38</v>
      </c>
      <c r="X3912" s="57">
        <v>0</v>
      </c>
      <c r="Y3912" s="73">
        <v>40672</v>
      </c>
      <c r="Z3912" s="57">
        <v>-1736431.35</v>
      </c>
      <c r="AA3912" s="57">
        <v>0</v>
      </c>
      <c r="AB3912" s="57">
        <v>3155915.03</v>
      </c>
      <c r="AC3912" s="57">
        <v>0</v>
      </c>
      <c r="AD3912" s="56" t="s">
        <v>9255</v>
      </c>
      <c r="AE3912" s="57">
        <v>0</v>
      </c>
      <c r="AF3912" s="57">
        <v>0</v>
      </c>
      <c r="AG3912" s="57">
        <v>0</v>
      </c>
      <c r="AI3912"/>
      <c r="AJ3912"/>
    </row>
    <row r="3913" spans="1:36">
      <c r="A3913" s="56" t="s">
        <v>48</v>
      </c>
      <c r="B3913" s="56" t="s">
        <v>11427</v>
      </c>
      <c r="C3913" s="56">
        <v>2101010050</v>
      </c>
      <c r="D3913" s="56" t="s">
        <v>43</v>
      </c>
      <c r="E3913" s="56">
        <v>2101020050</v>
      </c>
      <c r="F3913" s="56">
        <v>5401010050</v>
      </c>
      <c r="G3913" s="56" t="s">
        <v>11428</v>
      </c>
      <c r="H3913" s="56">
        <v>400303</v>
      </c>
      <c r="I3913" s="56" t="s">
        <v>11520</v>
      </c>
      <c r="J3913" s="56" t="s">
        <v>5444</v>
      </c>
      <c r="K3913" s="56" t="s">
        <v>4703</v>
      </c>
      <c r="L3913" s="56" t="s">
        <v>7138</v>
      </c>
      <c r="M3913" s="73">
        <v>40672</v>
      </c>
      <c r="N3913" s="56"/>
      <c r="O3913" s="56"/>
      <c r="P3913" s="56" t="s">
        <v>1476</v>
      </c>
      <c r="Q3913" s="56"/>
      <c r="R3913" s="56" t="s">
        <v>70</v>
      </c>
      <c r="S3913" s="56" t="s">
        <v>11659</v>
      </c>
      <c r="T3913" s="56" t="s">
        <v>7140</v>
      </c>
      <c r="U3913" s="57">
        <v>2010651</v>
      </c>
      <c r="V3913" s="57">
        <v>-1467056.83</v>
      </c>
      <c r="W3913" s="57">
        <v>543594.17000000004</v>
      </c>
      <c r="X3913" s="57">
        <v>0</v>
      </c>
      <c r="Y3913" s="73">
        <v>40672</v>
      </c>
      <c r="Z3913" s="57">
        <v>-192936.87</v>
      </c>
      <c r="AA3913" s="57">
        <v>0</v>
      </c>
      <c r="AB3913" s="57">
        <v>350657.3</v>
      </c>
      <c r="AC3913" s="57">
        <v>0</v>
      </c>
      <c r="AD3913" s="56" t="s">
        <v>9255</v>
      </c>
      <c r="AE3913" s="57">
        <v>0</v>
      </c>
      <c r="AF3913" s="57">
        <v>0</v>
      </c>
      <c r="AG3913" s="57">
        <v>0</v>
      </c>
      <c r="AI3913"/>
      <c r="AJ3913"/>
    </row>
    <row r="3914" spans="1:36">
      <c r="A3914" s="56" t="s">
        <v>48</v>
      </c>
      <c r="B3914" s="56" t="s">
        <v>11427</v>
      </c>
      <c r="C3914" s="56">
        <v>2101010050</v>
      </c>
      <c r="D3914" s="56" t="s">
        <v>43</v>
      </c>
      <c r="E3914" s="56">
        <v>2101020050</v>
      </c>
      <c r="F3914" s="56">
        <v>5401010050</v>
      </c>
      <c r="G3914" s="56" t="s">
        <v>11428</v>
      </c>
      <c r="H3914" s="56">
        <v>400303</v>
      </c>
      <c r="I3914" s="56" t="s">
        <v>11520</v>
      </c>
      <c r="J3914" s="56" t="s">
        <v>5445</v>
      </c>
      <c r="K3914" s="56" t="s">
        <v>1214</v>
      </c>
      <c r="L3914" s="56" t="s">
        <v>7138</v>
      </c>
      <c r="M3914" s="73">
        <v>40672</v>
      </c>
      <c r="N3914" s="56"/>
      <c r="O3914" s="56"/>
      <c r="P3914" s="56" t="s">
        <v>1476</v>
      </c>
      <c r="Q3914" s="56"/>
      <c r="R3914" s="56" t="s">
        <v>70</v>
      </c>
      <c r="S3914" s="56" t="s">
        <v>11659</v>
      </c>
      <c r="T3914" s="56" t="s">
        <v>7140</v>
      </c>
      <c r="U3914" s="57">
        <v>62207763</v>
      </c>
      <c r="V3914" s="57">
        <v>-45389492.590000004</v>
      </c>
      <c r="W3914" s="57">
        <v>16818270.41</v>
      </c>
      <c r="X3914" s="57">
        <v>0</v>
      </c>
      <c r="Y3914" s="73">
        <v>40672</v>
      </c>
      <c r="Z3914" s="57">
        <v>-5969273.3700000001</v>
      </c>
      <c r="AA3914" s="57">
        <v>0</v>
      </c>
      <c r="AB3914" s="57">
        <v>10848997.039999999</v>
      </c>
      <c r="AC3914" s="57">
        <v>0</v>
      </c>
      <c r="AD3914" s="56" t="s">
        <v>9255</v>
      </c>
      <c r="AE3914" s="57">
        <v>0</v>
      </c>
      <c r="AF3914" s="57">
        <v>0</v>
      </c>
      <c r="AG3914" s="57">
        <v>0</v>
      </c>
      <c r="AI3914"/>
      <c r="AJ3914"/>
    </row>
    <row r="3915" spans="1:36">
      <c r="A3915" s="56" t="s">
        <v>48</v>
      </c>
      <c r="B3915" s="56" t="s">
        <v>11427</v>
      </c>
      <c r="C3915" s="56">
        <v>2101010050</v>
      </c>
      <c r="D3915" s="56" t="s">
        <v>43</v>
      </c>
      <c r="E3915" s="56">
        <v>2101020050</v>
      </c>
      <c r="F3915" s="56">
        <v>5401010050</v>
      </c>
      <c r="G3915" s="56" t="s">
        <v>11428</v>
      </c>
      <c r="H3915" s="56">
        <v>400303</v>
      </c>
      <c r="I3915" s="56" t="s">
        <v>11520</v>
      </c>
      <c r="J3915" s="56" t="s">
        <v>5446</v>
      </c>
      <c r="K3915" s="56" t="s">
        <v>1302</v>
      </c>
      <c r="L3915" s="56" t="s">
        <v>7138</v>
      </c>
      <c r="M3915" s="73">
        <v>40672</v>
      </c>
      <c r="N3915" s="56"/>
      <c r="O3915" s="56"/>
      <c r="P3915" s="56" t="s">
        <v>1476</v>
      </c>
      <c r="Q3915" s="56"/>
      <c r="R3915" s="56" t="s">
        <v>70</v>
      </c>
      <c r="S3915" s="56" t="s">
        <v>11659</v>
      </c>
      <c r="T3915" s="56" t="s">
        <v>7140</v>
      </c>
      <c r="U3915" s="57">
        <v>26682686</v>
      </c>
      <c r="V3915" s="57">
        <v>-19468849.469999999</v>
      </c>
      <c r="W3915" s="57">
        <v>7213836.5300000003</v>
      </c>
      <c r="X3915" s="57">
        <v>0</v>
      </c>
      <c r="Y3915" s="73">
        <v>40672</v>
      </c>
      <c r="Z3915" s="57">
        <v>-2560391.84</v>
      </c>
      <c r="AA3915" s="57">
        <v>0</v>
      </c>
      <c r="AB3915" s="57">
        <v>4653444.6900000004</v>
      </c>
      <c r="AC3915" s="57">
        <v>0</v>
      </c>
      <c r="AD3915" s="56" t="s">
        <v>9255</v>
      </c>
      <c r="AE3915" s="57">
        <v>0</v>
      </c>
      <c r="AF3915" s="57">
        <v>0</v>
      </c>
      <c r="AG3915" s="57">
        <v>0</v>
      </c>
      <c r="AI3915"/>
      <c r="AJ3915"/>
    </row>
    <row r="3916" spans="1:36">
      <c r="A3916" s="56" t="s">
        <v>48</v>
      </c>
      <c r="B3916" s="56" t="s">
        <v>11427</v>
      </c>
      <c r="C3916" s="56">
        <v>2101010050</v>
      </c>
      <c r="D3916" s="56" t="s">
        <v>43</v>
      </c>
      <c r="E3916" s="56">
        <v>2101020050</v>
      </c>
      <c r="F3916" s="56">
        <v>5401010050</v>
      </c>
      <c r="G3916" s="56" t="s">
        <v>11428</v>
      </c>
      <c r="H3916" s="56">
        <v>400303</v>
      </c>
      <c r="I3916" s="56" t="s">
        <v>11520</v>
      </c>
      <c r="J3916" s="56" t="s">
        <v>5447</v>
      </c>
      <c r="K3916" s="56" t="s">
        <v>4707</v>
      </c>
      <c r="L3916" s="56" t="s">
        <v>7138</v>
      </c>
      <c r="M3916" s="73">
        <v>40672</v>
      </c>
      <c r="N3916" s="56"/>
      <c r="O3916" s="56"/>
      <c r="P3916" s="56" t="s">
        <v>1476</v>
      </c>
      <c r="Q3916" s="56"/>
      <c r="R3916" s="56" t="s">
        <v>70</v>
      </c>
      <c r="S3916" s="56" t="s">
        <v>11659</v>
      </c>
      <c r="T3916" s="56" t="s">
        <v>7140</v>
      </c>
      <c r="U3916" s="57">
        <v>3335336</v>
      </c>
      <c r="V3916" s="57">
        <v>-2433606.5299999998</v>
      </c>
      <c r="W3916" s="57">
        <v>901729.47</v>
      </c>
      <c r="X3916" s="57">
        <v>0</v>
      </c>
      <c r="Y3916" s="73">
        <v>40672</v>
      </c>
      <c r="Z3916" s="57">
        <v>-320048.93</v>
      </c>
      <c r="AA3916" s="57">
        <v>0</v>
      </c>
      <c r="AB3916" s="57">
        <v>581680.54</v>
      </c>
      <c r="AC3916" s="57">
        <v>0</v>
      </c>
      <c r="AD3916" s="56" t="s">
        <v>9255</v>
      </c>
      <c r="AE3916" s="57">
        <v>0</v>
      </c>
      <c r="AF3916" s="57">
        <v>0</v>
      </c>
      <c r="AG3916" s="57">
        <v>0</v>
      </c>
      <c r="AI3916"/>
      <c r="AJ3916"/>
    </row>
    <row r="3917" spans="1:36">
      <c r="A3917" s="56" t="s">
        <v>48</v>
      </c>
      <c r="B3917" s="56" t="s">
        <v>11427</v>
      </c>
      <c r="C3917" s="56">
        <v>2101010050</v>
      </c>
      <c r="D3917" s="56" t="s">
        <v>43</v>
      </c>
      <c r="E3917" s="56">
        <v>2101020050</v>
      </c>
      <c r="F3917" s="56">
        <v>5401010050</v>
      </c>
      <c r="G3917" s="56" t="s">
        <v>11428</v>
      </c>
      <c r="H3917" s="56">
        <v>400303</v>
      </c>
      <c r="I3917" s="56" t="s">
        <v>11520</v>
      </c>
      <c r="J3917" s="56" t="s">
        <v>5450</v>
      </c>
      <c r="K3917" s="56" t="s">
        <v>1222</v>
      </c>
      <c r="L3917" s="56" t="s">
        <v>7138</v>
      </c>
      <c r="M3917" s="73">
        <v>40672</v>
      </c>
      <c r="N3917" s="56"/>
      <c r="O3917" s="56"/>
      <c r="P3917" s="56" t="s">
        <v>1476</v>
      </c>
      <c r="Q3917" s="56"/>
      <c r="R3917" s="56" t="s">
        <v>70</v>
      </c>
      <c r="S3917" s="56" t="s">
        <v>11659</v>
      </c>
      <c r="T3917" s="56" t="s">
        <v>7140</v>
      </c>
      <c r="U3917" s="57">
        <v>155826213</v>
      </c>
      <c r="V3917" s="57">
        <v>-113698899.48</v>
      </c>
      <c r="W3917" s="57">
        <v>42127313.520000003</v>
      </c>
      <c r="X3917" s="57">
        <v>0</v>
      </c>
      <c r="Y3917" s="73">
        <v>40672</v>
      </c>
      <c r="Z3917" s="57">
        <v>-14952053.4</v>
      </c>
      <c r="AA3917" s="57">
        <v>0</v>
      </c>
      <c r="AB3917" s="57">
        <v>27175260.120000001</v>
      </c>
      <c r="AC3917" s="57">
        <v>0</v>
      </c>
      <c r="AD3917" s="56" t="s">
        <v>9255</v>
      </c>
      <c r="AE3917" s="57">
        <v>0</v>
      </c>
      <c r="AF3917" s="57">
        <v>0</v>
      </c>
      <c r="AG3917" s="57">
        <v>0</v>
      </c>
      <c r="AI3917"/>
      <c r="AJ3917"/>
    </row>
    <row r="3918" spans="1:36">
      <c r="A3918" s="56" t="s">
        <v>48</v>
      </c>
      <c r="B3918" s="56" t="s">
        <v>11427</v>
      </c>
      <c r="C3918" s="56">
        <v>2101010050</v>
      </c>
      <c r="D3918" s="56" t="s">
        <v>43</v>
      </c>
      <c r="E3918" s="56">
        <v>2101020050</v>
      </c>
      <c r="F3918" s="56">
        <v>5401010050</v>
      </c>
      <c r="G3918" s="56" t="s">
        <v>11428</v>
      </c>
      <c r="H3918" s="56">
        <v>400303</v>
      </c>
      <c r="I3918" s="56" t="s">
        <v>11520</v>
      </c>
      <c r="J3918" s="56" t="s">
        <v>5451</v>
      </c>
      <c r="K3918" s="56" t="s">
        <v>4715</v>
      </c>
      <c r="L3918" s="56" t="s">
        <v>7138</v>
      </c>
      <c r="M3918" s="73">
        <v>40672</v>
      </c>
      <c r="N3918" s="56"/>
      <c r="O3918" s="56"/>
      <c r="P3918" s="56" t="s">
        <v>1476</v>
      </c>
      <c r="Q3918" s="56"/>
      <c r="R3918" s="56" t="s">
        <v>70</v>
      </c>
      <c r="S3918" s="56" t="s">
        <v>11659</v>
      </c>
      <c r="T3918" s="56" t="s">
        <v>7140</v>
      </c>
      <c r="U3918" s="57">
        <v>463465</v>
      </c>
      <c r="V3918" s="57">
        <v>-338168.17</v>
      </c>
      <c r="W3918" s="57">
        <v>125296.83</v>
      </c>
      <c r="X3918" s="57">
        <v>0</v>
      </c>
      <c r="Y3918" s="73">
        <v>40672</v>
      </c>
      <c r="Z3918" s="57">
        <v>-44471.02</v>
      </c>
      <c r="AA3918" s="57">
        <v>0</v>
      </c>
      <c r="AB3918" s="57">
        <v>80825.81</v>
      </c>
      <c r="AC3918" s="57">
        <v>0</v>
      </c>
      <c r="AD3918" s="56" t="s">
        <v>9255</v>
      </c>
      <c r="AE3918" s="57">
        <v>0</v>
      </c>
      <c r="AF3918" s="57">
        <v>0</v>
      </c>
      <c r="AG3918" s="57">
        <v>0</v>
      </c>
      <c r="AI3918"/>
      <c r="AJ3918"/>
    </row>
    <row r="3919" spans="1:36">
      <c r="A3919" s="56" t="s">
        <v>48</v>
      </c>
      <c r="B3919" s="56" t="s">
        <v>11427</v>
      </c>
      <c r="C3919" s="56">
        <v>2101010050</v>
      </c>
      <c r="D3919" s="56" t="s">
        <v>43</v>
      </c>
      <c r="E3919" s="56">
        <v>2101020050</v>
      </c>
      <c r="F3919" s="56">
        <v>5401010050</v>
      </c>
      <c r="G3919" s="56" t="s">
        <v>11428</v>
      </c>
      <c r="H3919" s="56">
        <v>400303</v>
      </c>
      <c r="I3919" s="56" t="s">
        <v>11520</v>
      </c>
      <c r="J3919" s="56" t="s">
        <v>5452</v>
      </c>
      <c r="K3919" s="56" t="s">
        <v>4717</v>
      </c>
      <c r="L3919" s="56" t="s">
        <v>7138</v>
      </c>
      <c r="M3919" s="73">
        <v>40672</v>
      </c>
      <c r="N3919" s="56"/>
      <c r="O3919" s="56"/>
      <c r="P3919" s="56" t="s">
        <v>1476</v>
      </c>
      <c r="Q3919" s="56"/>
      <c r="R3919" s="56" t="s">
        <v>70</v>
      </c>
      <c r="S3919" s="56" t="s">
        <v>11659</v>
      </c>
      <c r="T3919" s="56" t="s">
        <v>7140</v>
      </c>
      <c r="U3919" s="57">
        <v>353116</v>
      </c>
      <c r="V3919" s="57">
        <v>-257651.67</v>
      </c>
      <c r="W3919" s="57">
        <v>95464.33</v>
      </c>
      <c r="X3919" s="57">
        <v>0</v>
      </c>
      <c r="Y3919" s="73">
        <v>40672</v>
      </c>
      <c r="Z3919" s="57">
        <v>-33882.720000000001</v>
      </c>
      <c r="AA3919" s="57">
        <v>0</v>
      </c>
      <c r="AB3919" s="57">
        <v>61581.61</v>
      </c>
      <c r="AC3919" s="57">
        <v>0</v>
      </c>
      <c r="AD3919" s="56" t="s">
        <v>9255</v>
      </c>
      <c r="AE3919" s="57">
        <v>0</v>
      </c>
      <c r="AF3919" s="57">
        <v>0</v>
      </c>
      <c r="AG3919" s="57">
        <v>0</v>
      </c>
      <c r="AI3919"/>
      <c r="AJ3919"/>
    </row>
    <row r="3920" spans="1:36">
      <c r="A3920" s="56" t="s">
        <v>48</v>
      </c>
      <c r="B3920" s="56" t="s">
        <v>11427</v>
      </c>
      <c r="C3920" s="56">
        <v>2101010050</v>
      </c>
      <c r="D3920" s="56" t="s">
        <v>43</v>
      </c>
      <c r="E3920" s="56">
        <v>2101020050</v>
      </c>
      <c r="F3920" s="56">
        <v>5401010050</v>
      </c>
      <c r="G3920" s="56" t="s">
        <v>11428</v>
      </c>
      <c r="H3920" s="56">
        <v>400303</v>
      </c>
      <c r="I3920" s="56" t="s">
        <v>11520</v>
      </c>
      <c r="J3920" s="56" t="s">
        <v>5453</v>
      </c>
      <c r="K3920" s="56" t="s">
        <v>4719</v>
      </c>
      <c r="L3920" s="56" t="s">
        <v>7138</v>
      </c>
      <c r="M3920" s="73">
        <v>40672</v>
      </c>
      <c r="N3920" s="56"/>
      <c r="O3920" s="56"/>
      <c r="P3920" s="56" t="s">
        <v>1476</v>
      </c>
      <c r="Q3920" s="56"/>
      <c r="R3920" s="56" t="s">
        <v>70</v>
      </c>
      <c r="S3920" s="56" t="s">
        <v>11659</v>
      </c>
      <c r="T3920" s="56" t="s">
        <v>7140</v>
      </c>
      <c r="U3920" s="57">
        <v>176558</v>
      </c>
      <c r="V3920" s="57">
        <v>-128825.83</v>
      </c>
      <c r="W3920" s="57">
        <v>47732.17</v>
      </c>
      <c r="X3920" s="57">
        <v>0</v>
      </c>
      <c r="Y3920" s="73">
        <v>40672</v>
      </c>
      <c r="Z3920" s="57">
        <v>-16941.36</v>
      </c>
      <c r="AA3920" s="57">
        <v>0</v>
      </c>
      <c r="AB3920" s="57">
        <v>30790.81</v>
      </c>
      <c r="AC3920" s="57">
        <v>0</v>
      </c>
      <c r="AD3920" s="56" t="s">
        <v>9255</v>
      </c>
      <c r="AE3920" s="57">
        <v>0</v>
      </c>
      <c r="AF3920" s="57">
        <v>0</v>
      </c>
      <c r="AG3920" s="57">
        <v>0</v>
      </c>
      <c r="AI3920"/>
      <c r="AJ3920"/>
    </row>
    <row r="3921" spans="1:36">
      <c r="A3921" s="56" t="s">
        <v>48</v>
      </c>
      <c r="B3921" s="56" t="s">
        <v>11427</v>
      </c>
      <c r="C3921" s="56">
        <v>2101010050</v>
      </c>
      <c r="D3921" s="56" t="s">
        <v>43</v>
      </c>
      <c r="E3921" s="56">
        <v>2101020050</v>
      </c>
      <c r="F3921" s="56">
        <v>5401010050</v>
      </c>
      <c r="G3921" s="56" t="s">
        <v>11428</v>
      </c>
      <c r="H3921" s="56">
        <v>400303</v>
      </c>
      <c r="I3921" s="56" t="s">
        <v>11520</v>
      </c>
      <c r="J3921" s="56" t="s">
        <v>5455</v>
      </c>
      <c r="K3921" s="56" t="s">
        <v>4723</v>
      </c>
      <c r="L3921" s="56" t="s">
        <v>7138</v>
      </c>
      <c r="M3921" s="73">
        <v>40672</v>
      </c>
      <c r="N3921" s="56"/>
      <c r="O3921" s="56"/>
      <c r="P3921" s="56" t="s">
        <v>1476</v>
      </c>
      <c r="Q3921" s="56"/>
      <c r="R3921" s="56" t="s">
        <v>70</v>
      </c>
      <c r="S3921" s="56" t="s">
        <v>11659</v>
      </c>
      <c r="T3921" s="56" t="s">
        <v>7140</v>
      </c>
      <c r="U3921" s="57">
        <v>1765582</v>
      </c>
      <c r="V3921" s="57">
        <v>-1288260.42</v>
      </c>
      <c r="W3921" s="57">
        <v>477321.58</v>
      </c>
      <c r="X3921" s="57">
        <v>0</v>
      </c>
      <c r="Y3921" s="73">
        <v>40672</v>
      </c>
      <c r="Z3921" s="57">
        <v>-169413.54</v>
      </c>
      <c r="AA3921" s="57">
        <v>0</v>
      </c>
      <c r="AB3921" s="57">
        <v>307908.03999999998</v>
      </c>
      <c r="AC3921" s="57">
        <v>0</v>
      </c>
      <c r="AD3921" s="56" t="s">
        <v>9255</v>
      </c>
      <c r="AE3921" s="57">
        <v>0</v>
      </c>
      <c r="AF3921" s="57">
        <v>0</v>
      </c>
      <c r="AG3921" s="57">
        <v>0</v>
      </c>
      <c r="AI3921"/>
      <c r="AJ3921"/>
    </row>
    <row r="3922" spans="1:36">
      <c r="A3922" s="56" t="s">
        <v>48</v>
      </c>
      <c r="B3922" s="56" t="s">
        <v>11427</v>
      </c>
      <c r="C3922" s="56">
        <v>2101010050</v>
      </c>
      <c r="D3922" s="56" t="s">
        <v>43</v>
      </c>
      <c r="E3922" s="56">
        <v>2101020050</v>
      </c>
      <c r="F3922" s="56">
        <v>5401010050</v>
      </c>
      <c r="G3922" s="56" t="s">
        <v>11428</v>
      </c>
      <c r="H3922" s="56">
        <v>400303</v>
      </c>
      <c r="I3922" s="56" t="s">
        <v>11520</v>
      </c>
      <c r="J3922" s="56" t="s">
        <v>5456</v>
      </c>
      <c r="K3922" s="56" t="s">
        <v>4725</v>
      </c>
      <c r="L3922" s="56" t="s">
        <v>7138</v>
      </c>
      <c r="M3922" s="73">
        <v>40672</v>
      </c>
      <c r="N3922" s="56"/>
      <c r="O3922" s="56"/>
      <c r="P3922" s="56" t="s">
        <v>1476</v>
      </c>
      <c r="Q3922" s="56"/>
      <c r="R3922" s="56" t="s">
        <v>70</v>
      </c>
      <c r="S3922" s="56" t="s">
        <v>11659</v>
      </c>
      <c r="T3922" s="56" t="s">
        <v>7140</v>
      </c>
      <c r="U3922" s="57">
        <v>1765582</v>
      </c>
      <c r="V3922" s="57">
        <v>-1288260.42</v>
      </c>
      <c r="W3922" s="57">
        <v>477321.58</v>
      </c>
      <c r="X3922" s="57">
        <v>0</v>
      </c>
      <c r="Y3922" s="73">
        <v>40672</v>
      </c>
      <c r="Z3922" s="57">
        <v>-169413.54</v>
      </c>
      <c r="AA3922" s="57">
        <v>0</v>
      </c>
      <c r="AB3922" s="57">
        <v>307908.03999999998</v>
      </c>
      <c r="AC3922" s="57">
        <v>0</v>
      </c>
      <c r="AD3922" s="56" t="s">
        <v>9255</v>
      </c>
      <c r="AE3922" s="57">
        <v>0</v>
      </c>
      <c r="AF3922" s="57">
        <v>0</v>
      </c>
      <c r="AG3922" s="57">
        <v>0</v>
      </c>
      <c r="AI3922"/>
      <c r="AJ3922"/>
    </row>
    <row r="3923" spans="1:36">
      <c r="A3923" s="56" t="s">
        <v>48</v>
      </c>
      <c r="B3923" s="56" t="s">
        <v>11427</v>
      </c>
      <c r="C3923" s="56">
        <v>2101010050</v>
      </c>
      <c r="D3923" s="56" t="s">
        <v>43</v>
      </c>
      <c r="E3923" s="56">
        <v>2101020050</v>
      </c>
      <c r="F3923" s="56">
        <v>5401010050</v>
      </c>
      <c r="G3923" s="56" t="s">
        <v>11428</v>
      </c>
      <c r="H3923" s="56">
        <v>400303</v>
      </c>
      <c r="I3923" s="56" t="s">
        <v>11479</v>
      </c>
      <c r="J3923" s="56" t="s">
        <v>5494</v>
      </c>
      <c r="K3923" s="56" t="s">
        <v>4791</v>
      </c>
      <c r="L3923" s="56" t="s">
        <v>7138</v>
      </c>
      <c r="M3923" s="73">
        <v>40672</v>
      </c>
      <c r="N3923" s="56"/>
      <c r="O3923" s="56"/>
      <c r="P3923" s="56" t="s">
        <v>1476</v>
      </c>
      <c r="Q3923" s="56"/>
      <c r="R3923" s="56" t="s">
        <v>70</v>
      </c>
      <c r="S3923" s="56" t="s">
        <v>11659</v>
      </c>
      <c r="T3923" s="56" t="s">
        <v>7140</v>
      </c>
      <c r="U3923" s="57">
        <v>3321581</v>
      </c>
      <c r="V3923" s="57">
        <v>-2423460.37</v>
      </c>
      <c r="W3923" s="57">
        <v>898120.63</v>
      </c>
      <c r="X3923" s="57">
        <v>0</v>
      </c>
      <c r="Y3923" s="73">
        <v>40672</v>
      </c>
      <c r="Z3923" s="57">
        <v>-318776.90999999997</v>
      </c>
      <c r="AA3923" s="57">
        <v>0</v>
      </c>
      <c r="AB3923" s="57">
        <v>579343.72</v>
      </c>
      <c r="AC3923" s="57">
        <v>0</v>
      </c>
      <c r="AD3923" s="56" t="s">
        <v>9255</v>
      </c>
      <c r="AE3923" s="57">
        <v>0</v>
      </c>
      <c r="AF3923" s="57">
        <v>0</v>
      </c>
      <c r="AG3923" s="57">
        <v>0</v>
      </c>
      <c r="AI3923"/>
      <c r="AJ3923"/>
    </row>
    <row r="3924" spans="1:36">
      <c r="A3924" s="56" t="s">
        <v>48</v>
      </c>
      <c r="B3924" s="56" t="s">
        <v>11427</v>
      </c>
      <c r="C3924" s="56">
        <v>2101010050</v>
      </c>
      <c r="D3924" s="56" t="s">
        <v>43</v>
      </c>
      <c r="E3924" s="56">
        <v>2101020050</v>
      </c>
      <c r="F3924" s="56">
        <v>5401010050</v>
      </c>
      <c r="G3924" s="56" t="s">
        <v>11428</v>
      </c>
      <c r="H3924" s="56">
        <v>400303</v>
      </c>
      <c r="I3924" s="56" t="s">
        <v>11479</v>
      </c>
      <c r="J3924" s="56" t="s">
        <v>5496</v>
      </c>
      <c r="K3924" s="56" t="s">
        <v>4794</v>
      </c>
      <c r="L3924" s="56" t="s">
        <v>7138</v>
      </c>
      <c r="M3924" s="73">
        <v>40672</v>
      </c>
      <c r="N3924" s="56"/>
      <c r="O3924" s="56"/>
      <c r="P3924" s="56" t="s">
        <v>1476</v>
      </c>
      <c r="Q3924" s="56"/>
      <c r="R3924" s="56" t="s">
        <v>70</v>
      </c>
      <c r="S3924" s="56" t="s">
        <v>11659</v>
      </c>
      <c r="T3924" s="56" t="s">
        <v>7140</v>
      </c>
      <c r="U3924" s="57">
        <v>7027416</v>
      </c>
      <c r="V3924" s="57">
        <v>-5127295.68</v>
      </c>
      <c r="W3924" s="57">
        <v>1900120.32</v>
      </c>
      <c r="X3924" s="57">
        <v>0</v>
      </c>
      <c r="Y3924" s="73">
        <v>40672</v>
      </c>
      <c r="Z3924" s="57">
        <v>-674422.87</v>
      </c>
      <c r="AA3924" s="57">
        <v>0</v>
      </c>
      <c r="AB3924" s="57">
        <v>1225697.45</v>
      </c>
      <c r="AC3924" s="57">
        <v>0</v>
      </c>
      <c r="AD3924" s="56" t="s">
        <v>9255</v>
      </c>
      <c r="AE3924" s="57">
        <v>0</v>
      </c>
      <c r="AF3924" s="57">
        <v>0</v>
      </c>
      <c r="AG3924" s="57">
        <v>0</v>
      </c>
      <c r="AI3924"/>
      <c r="AJ3924"/>
    </row>
    <row r="3925" spans="1:36">
      <c r="A3925" s="56" t="s">
        <v>48</v>
      </c>
      <c r="B3925" s="56" t="s">
        <v>11427</v>
      </c>
      <c r="C3925" s="56">
        <v>2101010050</v>
      </c>
      <c r="D3925" s="56" t="s">
        <v>43</v>
      </c>
      <c r="E3925" s="56">
        <v>2101020050</v>
      </c>
      <c r="F3925" s="56">
        <v>5401010050</v>
      </c>
      <c r="G3925" s="56" t="s">
        <v>11428</v>
      </c>
      <c r="H3925" s="56">
        <v>400303</v>
      </c>
      <c r="I3925" s="56" t="s">
        <v>11479</v>
      </c>
      <c r="J3925" s="56" t="s">
        <v>5503</v>
      </c>
      <c r="K3925" s="56" t="s">
        <v>4808</v>
      </c>
      <c r="L3925" s="56" t="s">
        <v>7138</v>
      </c>
      <c r="M3925" s="73">
        <v>40672</v>
      </c>
      <c r="N3925" s="56"/>
      <c r="O3925" s="56"/>
      <c r="P3925" s="56" t="s">
        <v>1476</v>
      </c>
      <c r="Q3925" s="56"/>
      <c r="R3925" s="56" t="s">
        <v>70</v>
      </c>
      <c r="S3925" s="56" t="s">
        <v>11659</v>
      </c>
      <c r="T3925" s="56" t="s">
        <v>7140</v>
      </c>
      <c r="U3925" s="57">
        <v>2767984</v>
      </c>
      <c r="V3925" s="57">
        <v>-2019550.08</v>
      </c>
      <c r="W3925" s="57">
        <v>748433.92000000004</v>
      </c>
      <c r="X3925" s="57">
        <v>0</v>
      </c>
      <c r="Y3925" s="73">
        <v>40672</v>
      </c>
      <c r="Z3925" s="57">
        <v>-265647.45</v>
      </c>
      <c r="AA3925" s="57">
        <v>0</v>
      </c>
      <c r="AB3925" s="57">
        <v>482786.47</v>
      </c>
      <c r="AC3925" s="57">
        <v>0</v>
      </c>
      <c r="AD3925" s="56" t="s">
        <v>9255</v>
      </c>
      <c r="AE3925" s="57">
        <v>0</v>
      </c>
      <c r="AF3925" s="57">
        <v>0</v>
      </c>
      <c r="AG3925" s="57">
        <v>0</v>
      </c>
      <c r="AI3925"/>
      <c r="AJ3925"/>
    </row>
    <row r="3926" spans="1:36">
      <c r="A3926" s="56" t="s">
        <v>48</v>
      </c>
      <c r="B3926" s="56" t="s">
        <v>11427</v>
      </c>
      <c r="C3926" s="56">
        <v>2101010050</v>
      </c>
      <c r="D3926" s="56" t="s">
        <v>43</v>
      </c>
      <c r="E3926" s="56">
        <v>2101020050</v>
      </c>
      <c r="F3926" s="56">
        <v>5401010050</v>
      </c>
      <c r="G3926" s="56" t="s">
        <v>11428</v>
      </c>
      <c r="H3926" s="56">
        <v>400303</v>
      </c>
      <c r="I3926" s="56" t="s">
        <v>11479</v>
      </c>
      <c r="J3926" s="56" t="s">
        <v>5518</v>
      </c>
      <c r="K3926" s="56" t="s">
        <v>1696</v>
      </c>
      <c r="L3926" s="56" t="s">
        <v>7138</v>
      </c>
      <c r="M3926" s="73">
        <v>40672</v>
      </c>
      <c r="N3926" s="56"/>
      <c r="O3926" s="56"/>
      <c r="P3926" s="56" t="s">
        <v>1476</v>
      </c>
      <c r="Q3926" s="56"/>
      <c r="R3926" s="56" t="s">
        <v>70</v>
      </c>
      <c r="S3926" s="56" t="s">
        <v>11659</v>
      </c>
      <c r="T3926" s="56" t="s">
        <v>7140</v>
      </c>
      <c r="U3926" s="57">
        <v>12393074</v>
      </c>
      <c r="V3926" s="57">
        <v>-9042213.4100000001</v>
      </c>
      <c r="W3926" s="57">
        <v>3350860.59</v>
      </c>
      <c r="X3926" s="57">
        <v>0</v>
      </c>
      <c r="Y3926" s="73">
        <v>40672</v>
      </c>
      <c r="Z3926" s="57">
        <v>-1189339.1200000001</v>
      </c>
      <c r="AA3926" s="57">
        <v>0</v>
      </c>
      <c r="AB3926" s="57">
        <v>2161521.4700000002</v>
      </c>
      <c r="AC3926" s="57">
        <v>0</v>
      </c>
      <c r="AD3926" s="56" t="s">
        <v>9255</v>
      </c>
      <c r="AE3926" s="57">
        <v>0</v>
      </c>
      <c r="AF3926" s="57">
        <v>0</v>
      </c>
      <c r="AG3926" s="57">
        <v>0</v>
      </c>
      <c r="AI3926"/>
      <c r="AJ3926"/>
    </row>
    <row r="3927" spans="1:36">
      <c r="A3927" s="56" t="s">
        <v>48</v>
      </c>
      <c r="B3927" s="56" t="s">
        <v>11427</v>
      </c>
      <c r="C3927" s="56">
        <v>2101010050</v>
      </c>
      <c r="D3927" s="56" t="s">
        <v>43</v>
      </c>
      <c r="E3927" s="56">
        <v>2101020050</v>
      </c>
      <c r="F3927" s="56">
        <v>5401010050</v>
      </c>
      <c r="G3927" s="56" t="s">
        <v>11428</v>
      </c>
      <c r="H3927" s="56">
        <v>400303</v>
      </c>
      <c r="I3927" s="56" t="s">
        <v>11479</v>
      </c>
      <c r="J3927" s="56" t="s">
        <v>5534</v>
      </c>
      <c r="K3927" s="56" t="s">
        <v>1588</v>
      </c>
      <c r="L3927" s="56" t="s">
        <v>7138</v>
      </c>
      <c r="M3927" s="73">
        <v>40672</v>
      </c>
      <c r="N3927" s="56"/>
      <c r="O3927" s="56"/>
      <c r="P3927" s="56" t="s">
        <v>1476</v>
      </c>
      <c r="Q3927" s="56"/>
      <c r="R3927" s="56" t="s">
        <v>70</v>
      </c>
      <c r="S3927" s="56" t="s">
        <v>11659</v>
      </c>
      <c r="T3927" s="56" t="s">
        <v>7140</v>
      </c>
      <c r="U3927" s="57">
        <v>2362050</v>
      </c>
      <c r="V3927" s="57">
        <v>-1723385.32</v>
      </c>
      <c r="W3927" s="57">
        <v>638664.68000000005</v>
      </c>
      <c r="X3927" s="57">
        <v>0</v>
      </c>
      <c r="Y3927" s="73">
        <v>40672</v>
      </c>
      <c r="Z3927" s="57">
        <v>-226685.49</v>
      </c>
      <c r="AA3927" s="57">
        <v>0</v>
      </c>
      <c r="AB3927" s="57">
        <v>411979.19</v>
      </c>
      <c r="AC3927" s="57">
        <v>0</v>
      </c>
      <c r="AD3927" s="56" t="s">
        <v>9255</v>
      </c>
      <c r="AE3927" s="57">
        <v>0</v>
      </c>
      <c r="AF3927" s="57">
        <v>0</v>
      </c>
      <c r="AG3927" s="57">
        <v>0</v>
      </c>
      <c r="AI3927"/>
      <c r="AJ3927"/>
    </row>
    <row r="3928" spans="1:36">
      <c r="A3928" s="56" t="s">
        <v>48</v>
      </c>
      <c r="B3928" s="56" t="s">
        <v>11427</v>
      </c>
      <c r="C3928" s="56">
        <v>2101010050</v>
      </c>
      <c r="D3928" s="56" t="s">
        <v>43</v>
      </c>
      <c r="E3928" s="56">
        <v>2101020050</v>
      </c>
      <c r="F3928" s="56">
        <v>5401010050</v>
      </c>
      <c r="G3928" s="56" t="s">
        <v>11428</v>
      </c>
      <c r="H3928" s="56">
        <v>400303</v>
      </c>
      <c r="I3928" s="56" t="s">
        <v>11535</v>
      </c>
      <c r="J3928" s="56" t="s">
        <v>5401</v>
      </c>
      <c r="K3928" s="56" t="s">
        <v>1178</v>
      </c>
      <c r="L3928" s="56" t="s">
        <v>7138</v>
      </c>
      <c r="M3928" s="73">
        <v>40672</v>
      </c>
      <c r="N3928" s="56"/>
      <c r="O3928" s="56"/>
      <c r="P3928" s="56" t="s">
        <v>1476</v>
      </c>
      <c r="Q3928" s="56"/>
      <c r="R3928" s="56" t="s">
        <v>70</v>
      </c>
      <c r="S3928" s="56" t="s">
        <v>11659</v>
      </c>
      <c r="T3928" s="56" t="s">
        <v>7140</v>
      </c>
      <c r="U3928" s="57">
        <v>7635224</v>
      </c>
      <c r="V3928" s="57">
        <v>-5573917.29</v>
      </c>
      <c r="W3928" s="57">
        <v>2061306.71</v>
      </c>
      <c r="X3928" s="57">
        <v>0</v>
      </c>
      <c r="Y3928" s="73">
        <v>40672</v>
      </c>
      <c r="Z3928" s="57">
        <v>-731379.66</v>
      </c>
      <c r="AA3928" s="57">
        <v>0</v>
      </c>
      <c r="AB3928" s="57">
        <v>1329927.05</v>
      </c>
      <c r="AC3928" s="57">
        <v>0</v>
      </c>
      <c r="AD3928" s="56" t="s">
        <v>9255</v>
      </c>
      <c r="AE3928" s="57">
        <v>0</v>
      </c>
      <c r="AF3928" s="57">
        <v>0</v>
      </c>
      <c r="AG3928" s="57">
        <v>0</v>
      </c>
      <c r="AI3928"/>
      <c r="AJ3928"/>
    </row>
    <row r="3929" spans="1:36">
      <c r="A3929" s="56" t="s">
        <v>48</v>
      </c>
      <c r="B3929" s="56" t="s">
        <v>11427</v>
      </c>
      <c r="C3929" s="56">
        <v>2101010050</v>
      </c>
      <c r="D3929" s="56" t="s">
        <v>43</v>
      </c>
      <c r="E3929" s="56">
        <v>2101020050</v>
      </c>
      <c r="F3929" s="56">
        <v>5401010050</v>
      </c>
      <c r="G3929" s="56" t="s">
        <v>11428</v>
      </c>
      <c r="H3929" s="56">
        <v>400303</v>
      </c>
      <c r="I3929" s="56" t="s">
        <v>11573</v>
      </c>
      <c r="J3929" s="56" t="s">
        <v>5617</v>
      </c>
      <c r="K3929" s="56" t="s">
        <v>5036</v>
      </c>
      <c r="L3929" s="56" t="s">
        <v>7138</v>
      </c>
      <c r="M3929" s="73">
        <v>40672</v>
      </c>
      <c r="N3929" s="56"/>
      <c r="O3929" s="56"/>
      <c r="P3929" s="56" t="s">
        <v>1476</v>
      </c>
      <c r="Q3929" s="56"/>
      <c r="R3929" s="56" t="s">
        <v>70</v>
      </c>
      <c r="S3929" s="56" t="s">
        <v>11659</v>
      </c>
      <c r="T3929" s="56" t="s">
        <v>7140</v>
      </c>
      <c r="U3929" s="57">
        <v>7480500</v>
      </c>
      <c r="V3929" s="57">
        <v>-5460964.5599999996</v>
      </c>
      <c r="W3929" s="57">
        <v>2019535.44</v>
      </c>
      <c r="X3929" s="57">
        <v>0</v>
      </c>
      <c r="Y3929" s="73">
        <v>40672</v>
      </c>
      <c r="Z3929" s="57">
        <v>-716558.65</v>
      </c>
      <c r="AA3929" s="57">
        <v>0</v>
      </c>
      <c r="AB3929" s="57">
        <v>1302976.79</v>
      </c>
      <c r="AC3929" s="57">
        <v>0</v>
      </c>
      <c r="AD3929" s="56" t="s">
        <v>9255</v>
      </c>
      <c r="AE3929" s="57">
        <v>0</v>
      </c>
      <c r="AF3929" s="57">
        <v>0</v>
      </c>
      <c r="AG3929" s="57">
        <v>0</v>
      </c>
      <c r="AI3929"/>
      <c r="AJ3929"/>
    </row>
    <row r="3930" spans="1:36">
      <c r="A3930" s="56" t="s">
        <v>48</v>
      </c>
      <c r="B3930" s="56" t="s">
        <v>11427</v>
      </c>
      <c r="C3930" s="56">
        <v>2101010050</v>
      </c>
      <c r="D3930" s="56" t="s">
        <v>43</v>
      </c>
      <c r="E3930" s="56">
        <v>2101020050</v>
      </c>
      <c r="F3930" s="56">
        <v>5401010050</v>
      </c>
      <c r="G3930" s="56" t="s">
        <v>11428</v>
      </c>
      <c r="H3930" s="56">
        <v>400303</v>
      </c>
      <c r="I3930" s="56" t="s">
        <v>11521</v>
      </c>
      <c r="J3930" s="56" t="s">
        <v>5547</v>
      </c>
      <c r="K3930" s="56" t="s">
        <v>4879</v>
      </c>
      <c r="L3930" s="56" t="s">
        <v>7138</v>
      </c>
      <c r="M3930" s="73">
        <v>40672</v>
      </c>
      <c r="N3930" s="56"/>
      <c r="O3930" s="56"/>
      <c r="P3930" s="56" t="s">
        <v>1476</v>
      </c>
      <c r="Q3930" s="56"/>
      <c r="R3930" s="56" t="s">
        <v>70</v>
      </c>
      <c r="S3930" s="56" t="s">
        <v>11659</v>
      </c>
      <c r="T3930" s="56" t="s">
        <v>7140</v>
      </c>
      <c r="U3930" s="57">
        <v>2931251</v>
      </c>
      <c r="V3930" s="57">
        <v>-2139891.39</v>
      </c>
      <c r="W3930" s="57">
        <v>791359.61</v>
      </c>
      <c r="X3930" s="57">
        <v>0</v>
      </c>
      <c r="Y3930" s="73">
        <v>40672</v>
      </c>
      <c r="Z3930" s="57">
        <v>-280785.15999999997</v>
      </c>
      <c r="AA3930" s="57">
        <v>0</v>
      </c>
      <c r="AB3930" s="57">
        <v>510574.45</v>
      </c>
      <c r="AC3930" s="57">
        <v>0</v>
      </c>
      <c r="AD3930" s="56" t="s">
        <v>9255</v>
      </c>
      <c r="AE3930" s="57">
        <v>0</v>
      </c>
      <c r="AF3930" s="57">
        <v>0</v>
      </c>
      <c r="AG3930" s="57">
        <v>0</v>
      </c>
      <c r="AI3930"/>
      <c r="AJ3930"/>
    </row>
    <row r="3931" spans="1:36">
      <c r="A3931" s="56" t="s">
        <v>48</v>
      </c>
      <c r="B3931" s="56" t="s">
        <v>11427</v>
      </c>
      <c r="C3931" s="56">
        <v>2101010050</v>
      </c>
      <c r="D3931" s="56" t="s">
        <v>43</v>
      </c>
      <c r="E3931" s="56">
        <v>2101020050</v>
      </c>
      <c r="F3931" s="56">
        <v>5401010050</v>
      </c>
      <c r="G3931" s="56" t="s">
        <v>11428</v>
      </c>
      <c r="H3931" s="56">
        <v>400303</v>
      </c>
      <c r="I3931" s="56" t="s">
        <v>11521</v>
      </c>
      <c r="J3931" s="56" t="s">
        <v>5560</v>
      </c>
      <c r="K3931" s="56" t="s">
        <v>4929</v>
      </c>
      <c r="L3931" s="56" t="s">
        <v>7138</v>
      </c>
      <c r="M3931" s="73">
        <v>40672</v>
      </c>
      <c r="N3931" s="56"/>
      <c r="O3931" s="56"/>
      <c r="P3931" s="56" t="s">
        <v>1476</v>
      </c>
      <c r="Q3931" s="56"/>
      <c r="R3931" s="56" t="s">
        <v>70</v>
      </c>
      <c r="S3931" s="56" t="s">
        <v>11659</v>
      </c>
      <c r="T3931" s="56" t="s">
        <v>7140</v>
      </c>
      <c r="U3931" s="57">
        <v>18440</v>
      </c>
      <c r="V3931" s="57">
        <v>-13461.51</v>
      </c>
      <c r="W3931" s="57">
        <v>4978.49</v>
      </c>
      <c r="X3931" s="57">
        <v>0</v>
      </c>
      <c r="Y3931" s="73">
        <v>40672</v>
      </c>
      <c r="Z3931" s="57">
        <v>-1766.45</v>
      </c>
      <c r="AA3931" s="57">
        <v>0</v>
      </c>
      <c r="AB3931" s="57">
        <v>3212.04</v>
      </c>
      <c r="AC3931" s="57">
        <v>0</v>
      </c>
      <c r="AD3931" s="56" t="s">
        <v>9255</v>
      </c>
      <c r="AE3931" s="57">
        <v>0</v>
      </c>
      <c r="AF3931" s="57">
        <v>0</v>
      </c>
      <c r="AG3931" s="57">
        <v>0</v>
      </c>
      <c r="AI3931"/>
      <c r="AJ3931"/>
    </row>
    <row r="3932" spans="1:36">
      <c r="A3932" s="56" t="s">
        <v>48</v>
      </c>
      <c r="B3932" s="56" t="s">
        <v>11427</v>
      </c>
      <c r="C3932" s="56">
        <v>2101010050</v>
      </c>
      <c r="D3932" s="56" t="s">
        <v>43</v>
      </c>
      <c r="E3932" s="56">
        <v>2101020050</v>
      </c>
      <c r="F3932" s="56">
        <v>5401010050</v>
      </c>
      <c r="G3932" s="56" t="s">
        <v>11428</v>
      </c>
      <c r="H3932" s="56">
        <v>400303</v>
      </c>
      <c r="I3932" s="56" t="s">
        <v>11521</v>
      </c>
      <c r="J3932" s="56" t="s">
        <v>5569</v>
      </c>
      <c r="K3932" s="56" t="s">
        <v>4951</v>
      </c>
      <c r="L3932" s="56" t="s">
        <v>7138</v>
      </c>
      <c r="M3932" s="73">
        <v>40672</v>
      </c>
      <c r="N3932" s="56"/>
      <c r="O3932" s="56"/>
      <c r="P3932" s="56" t="s">
        <v>1476</v>
      </c>
      <c r="Q3932" s="56"/>
      <c r="R3932" s="56" t="s">
        <v>70</v>
      </c>
      <c r="S3932" s="56" t="s">
        <v>11659</v>
      </c>
      <c r="T3932" s="56" t="s">
        <v>7140</v>
      </c>
      <c r="U3932" s="57">
        <v>57484</v>
      </c>
      <c r="V3932" s="57">
        <v>-41964.69</v>
      </c>
      <c r="W3932" s="57">
        <v>15519.31</v>
      </c>
      <c r="X3932" s="57">
        <v>0</v>
      </c>
      <c r="Y3932" s="73">
        <v>40672</v>
      </c>
      <c r="Z3932" s="57">
        <v>-5506.48</v>
      </c>
      <c r="AA3932" s="57">
        <v>0</v>
      </c>
      <c r="AB3932" s="57">
        <v>10012.83</v>
      </c>
      <c r="AC3932" s="57">
        <v>0</v>
      </c>
      <c r="AD3932" s="56" t="s">
        <v>9255</v>
      </c>
      <c r="AE3932" s="57">
        <v>0</v>
      </c>
      <c r="AF3932" s="57">
        <v>0</v>
      </c>
      <c r="AG3932" s="57">
        <v>0</v>
      </c>
      <c r="AI3932"/>
      <c r="AJ3932"/>
    </row>
    <row r="3933" spans="1:36">
      <c r="A3933" s="56" t="s">
        <v>48</v>
      </c>
      <c r="B3933" s="56" t="s">
        <v>11427</v>
      </c>
      <c r="C3933" s="56">
        <v>2101010050</v>
      </c>
      <c r="D3933" s="56" t="s">
        <v>43</v>
      </c>
      <c r="E3933" s="56">
        <v>2101020050</v>
      </c>
      <c r="F3933" s="56">
        <v>5401010050</v>
      </c>
      <c r="G3933" s="56" t="s">
        <v>11428</v>
      </c>
      <c r="H3933" s="56">
        <v>400303</v>
      </c>
      <c r="I3933" s="56" t="s">
        <v>11521</v>
      </c>
      <c r="J3933" s="56" t="s">
        <v>5571</v>
      </c>
      <c r="K3933" s="56" t="s">
        <v>4955</v>
      </c>
      <c r="L3933" s="56" t="s">
        <v>7138</v>
      </c>
      <c r="M3933" s="73">
        <v>40672</v>
      </c>
      <c r="N3933" s="56"/>
      <c r="O3933" s="56"/>
      <c r="P3933" s="56" t="s">
        <v>1476</v>
      </c>
      <c r="Q3933" s="56"/>
      <c r="R3933" s="56" t="s">
        <v>70</v>
      </c>
      <c r="S3933" s="56" t="s">
        <v>11659</v>
      </c>
      <c r="T3933" s="56" t="s">
        <v>7140</v>
      </c>
      <c r="U3933" s="57">
        <v>35927</v>
      </c>
      <c r="V3933" s="57">
        <v>-26227.56</v>
      </c>
      <c r="W3933" s="57">
        <v>9699.44</v>
      </c>
      <c r="X3933" s="57">
        <v>0</v>
      </c>
      <c r="Y3933" s="73">
        <v>40672</v>
      </c>
      <c r="Z3933" s="57">
        <v>-3441.5</v>
      </c>
      <c r="AA3933" s="57">
        <v>0</v>
      </c>
      <c r="AB3933" s="57">
        <v>6257.94</v>
      </c>
      <c r="AC3933" s="57">
        <v>0</v>
      </c>
      <c r="AD3933" s="56" t="s">
        <v>9255</v>
      </c>
      <c r="AE3933" s="57">
        <v>0</v>
      </c>
      <c r="AF3933" s="57">
        <v>0</v>
      </c>
      <c r="AG3933" s="57">
        <v>0</v>
      </c>
      <c r="AI3933"/>
      <c r="AJ3933"/>
    </row>
    <row r="3934" spans="1:36">
      <c r="A3934" s="56" t="s">
        <v>48</v>
      </c>
      <c r="B3934" s="56" t="s">
        <v>11427</v>
      </c>
      <c r="C3934" s="56">
        <v>2101010050</v>
      </c>
      <c r="D3934" s="56" t="s">
        <v>43</v>
      </c>
      <c r="E3934" s="56">
        <v>2101020050</v>
      </c>
      <c r="F3934" s="56">
        <v>5401010050</v>
      </c>
      <c r="G3934" s="56" t="s">
        <v>11428</v>
      </c>
      <c r="H3934" s="56">
        <v>400303</v>
      </c>
      <c r="I3934" s="56" t="s">
        <v>11521</v>
      </c>
      <c r="J3934" s="56" t="s">
        <v>5574</v>
      </c>
      <c r="K3934" s="56" t="s">
        <v>4961</v>
      </c>
      <c r="L3934" s="56" t="s">
        <v>7138</v>
      </c>
      <c r="M3934" s="73">
        <v>40672</v>
      </c>
      <c r="N3934" s="56"/>
      <c r="O3934" s="56"/>
      <c r="P3934" s="56" t="s">
        <v>1476</v>
      </c>
      <c r="Q3934" s="56"/>
      <c r="R3934" s="56" t="s">
        <v>70</v>
      </c>
      <c r="S3934" s="56" t="s">
        <v>11659</v>
      </c>
      <c r="T3934" s="56" t="s">
        <v>7140</v>
      </c>
      <c r="U3934" s="57">
        <v>76177</v>
      </c>
      <c r="V3934" s="57">
        <v>-55611.35</v>
      </c>
      <c r="W3934" s="57">
        <v>20565.650000000001</v>
      </c>
      <c r="X3934" s="57">
        <v>0</v>
      </c>
      <c r="Y3934" s="73">
        <v>40672</v>
      </c>
      <c r="Z3934" s="57">
        <v>-7296.96</v>
      </c>
      <c r="AA3934" s="57">
        <v>0</v>
      </c>
      <c r="AB3934" s="57">
        <v>13268.69</v>
      </c>
      <c r="AC3934" s="57">
        <v>0</v>
      </c>
      <c r="AD3934" s="56" t="s">
        <v>9255</v>
      </c>
      <c r="AE3934" s="57">
        <v>0</v>
      </c>
      <c r="AF3934" s="57">
        <v>0</v>
      </c>
      <c r="AG3934" s="57">
        <v>0</v>
      </c>
      <c r="AI3934"/>
      <c r="AJ3934"/>
    </row>
    <row r="3935" spans="1:36">
      <c r="A3935" s="56" t="s">
        <v>48</v>
      </c>
      <c r="B3935" s="56" t="s">
        <v>11427</v>
      </c>
      <c r="C3935" s="56">
        <v>2101010050</v>
      </c>
      <c r="D3935" s="56" t="s">
        <v>43</v>
      </c>
      <c r="E3935" s="56">
        <v>2101020050</v>
      </c>
      <c r="F3935" s="56">
        <v>5401010050</v>
      </c>
      <c r="G3935" s="56" t="s">
        <v>11428</v>
      </c>
      <c r="H3935" s="56">
        <v>400304</v>
      </c>
      <c r="I3935" s="56" t="s">
        <v>11523</v>
      </c>
      <c r="J3935" s="56" t="s">
        <v>5713</v>
      </c>
      <c r="K3935" s="56" t="s">
        <v>1203</v>
      </c>
      <c r="L3935" s="56" t="s">
        <v>7138</v>
      </c>
      <c r="M3935" s="73">
        <v>40832</v>
      </c>
      <c r="N3935" s="56"/>
      <c r="O3935" s="56"/>
      <c r="P3935" s="56" t="s">
        <v>1476</v>
      </c>
      <c r="Q3935" s="56"/>
      <c r="R3935" s="56" t="s">
        <v>70</v>
      </c>
      <c r="S3935" s="56" t="s">
        <v>11659</v>
      </c>
      <c r="T3935" s="56" t="s">
        <v>7140</v>
      </c>
      <c r="U3935" s="57">
        <v>1547486</v>
      </c>
      <c r="V3935" s="57">
        <v>-1071947.94</v>
      </c>
      <c r="W3935" s="57">
        <v>475538.06</v>
      </c>
      <c r="X3935" s="57">
        <v>0</v>
      </c>
      <c r="Y3935" s="73">
        <v>40832</v>
      </c>
      <c r="Z3935" s="57">
        <v>-143459.22</v>
      </c>
      <c r="AA3935" s="57">
        <v>0</v>
      </c>
      <c r="AB3935" s="57">
        <v>332078.84000000003</v>
      </c>
      <c r="AC3935" s="57">
        <v>0</v>
      </c>
      <c r="AD3935" s="56" t="s">
        <v>9255</v>
      </c>
      <c r="AE3935" s="57">
        <v>0</v>
      </c>
      <c r="AF3935" s="57">
        <v>0</v>
      </c>
      <c r="AG3935" s="57">
        <v>0</v>
      </c>
      <c r="AI3935"/>
      <c r="AJ3935"/>
    </row>
    <row r="3936" spans="1:36">
      <c r="A3936" s="56" t="s">
        <v>48</v>
      </c>
      <c r="B3936" s="56" t="s">
        <v>11427</v>
      </c>
      <c r="C3936" s="56">
        <v>2101010050</v>
      </c>
      <c r="D3936" s="56" t="s">
        <v>43</v>
      </c>
      <c r="E3936" s="56">
        <v>2101020050</v>
      </c>
      <c r="F3936" s="56">
        <v>5401010050</v>
      </c>
      <c r="G3936" s="56" t="s">
        <v>11428</v>
      </c>
      <c r="H3936" s="56">
        <v>400304</v>
      </c>
      <c r="I3936" s="56" t="s">
        <v>11523</v>
      </c>
      <c r="J3936" s="56" t="s">
        <v>5717</v>
      </c>
      <c r="K3936" s="56" t="s">
        <v>1205</v>
      </c>
      <c r="L3936" s="56" t="s">
        <v>7138</v>
      </c>
      <c r="M3936" s="73">
        <v>40832</v>
      </c>
      <c r="N3936" s="56"/>
      <c r="O3936" s="56"/>
      <c r="P3936" s="56" t="s">
        <v>1476</v>
      </c>
      <c r="Q3936" s="56"/>
      <c r="R3936" s="56" t="s">
        <v>70</v>
      </c>
      <c r="S3936" s="56" t="s">
        <v>11659</v>
      </c>
      <c r="T3936" s="56" t="s">
        <v>7140</v>
      </c>
      <c r="U3936" s="57">
        <v>1362766</v>
      </c>
      <c r="V3936" s="57">
        <v>-944031.56</v>
      </c>
      <c r="W3936" s="57">
        <v>418734.44</v>
      </c>
      <c r="X3936" s="57">
        <v>0</v>
      </c>
      <c r="Y3936" s="73">
        <v>40832</v>
      </c>
      <c r="Z3936" s="57">
        <v>-126320.51</v>
      </c>
      <c r="AA3936" s="57">
        <v>0</v>
      </c>
      <c r="AB3936" s="57">
        <v>292413.93</v>
      </c>
      <c r="AC3936" s="57">
        <v>0</v>
      </c>
      <c r="AD3936" s="56" t="s">
        <v>9255</v>
      </c>
      <c r="AE3936" s="57">
        <v>0</v>
      </c>
      <c r="AF3936" s="57">
        <v>0</v>
      </c>
      <c r="AG3936" s="57">
        <v>0</v>
      </c>
      <c r="AI3936"/>
      <c r="AJ3936"/>
    </row>
    <row r="3937" spans="1:36">
      <c r="A3937" s="56" t="s">
        <v>48</v>
      </c>
      <c r="B3937" s="56" t="s">
        <v>11427</v>
      </c>
      <c r="C3937" s="56">
        <v>2101010050</v>
      </c>
      <c r="D3937" s="56" t="s">
        <v>43</v>
      </c>
      <c r="E3937" s="56">
        <v>2101020050</v>
      </c>
      <c r="F3937" s="56">
        <v>5401010050</v>
      </c>
      <c r="G3937" s="56" t="s">
        <v>11428</v>
      </c>
      <c r="H3937" s="56">
        <v>400304</v>
      </c>
      <c r="I3937" s="56" t="s">
        <v>11523</v>
      </c>
      <c r="J3937" s="56" t="s">
        <v>5718</v>
      </c>
      <c r="K3937" s="56" t="s">
        <v>1300</v>
      </c>
      <c r="L3937" s="56" t="s">
        <v>7138</v>
      </c>
      <c r="M3937" s="73">
        <v>40832</v>
      </c>
      <c r="N3937" s="56"/>
      <c r="O3937" s="56"/>
      <c r="P3937" s="56" t="s">
        <v>1476</v>
      </c>
      <c r="Q3937" s="56"/>
      <c r="R3937" s="56" t="s">
        <v>70</v>
      </c>
      <c r="S3937" s="56" t="s">
        <v>11659</v>
      </c>
      <c r="T3937" s="56" t="s">
        <v>7140</v>
      </c>
      <c r="U3937" s="57">
        <v>6813830</v>
      </c>
      <c r="V3937" s="57">
        <v>-4720158.26</v>
      </c>
      <c r="W3937" s="57">
        <v>2093671.74</v>
      </c>
      <c r="X3937" s="57">
        <v>0</v>
      </c>
      <c r="Y3937" s="73">
        <v>40832</v>
      </c>
      <c r="Z3937" s="57">
        <v>-631602.37</v>
      </c>
      <c r="AA3937" s="57">
        <v>0</v>
      </c>
      <c r="AB3937" s="57">
        <v>1462069.37</v>
      </c>
      <c r="AC3937" s="57">
        <v>0</v>
      </c>
      <c r="AD3937" s="56" t="s">
        <v>9255</v>
      </c>
      <c r="AE3937" s="57">
        <v>0</v>
      </c>
      <c r="AF3937" s="57">
        <v>0</v>
      </c>
      <c r="AG3937" s="57">
        <v>0</v>
      </c>
      <c r="AI3937"/>
      <c r="AJ3937"/>
    </row>
    <row r="3938" spans="1:36">
      <c r="A3938" s="56" t="s">
        <v>48</v>
      </c>
      <c r="B3938" s="56" t="s">
        <v>11427</v>
      </c>
      <c r="C3938" s="56">
        <v>2101010050</v>
      </c>
      <c r="D3938" s="56" t="s">
        <v>43</v>
      </c>
      <c r="E3938" s="56">
        <v>2101020050</v>
      </c>
      <c r="F3938" s="56">
        <v>5401010050</v>
      </c>
      <c r="G3938" s="56" t="s">
        <v>11428</v>
      </c>
      <c r="H3938" s="56">
        <v>400304</v>
      </c>
      <c r="I3938" s="56" t="s">
        <v>11523</v>
      </c>
      <c r="J3938" s="56" t="s">
        <v>5719</v>
      </c>
      <c r="K3938" s="56" t="s">
        <v>4698</v>
      </c>
      <c r="L3938" s="56" t="s">
        <v>7138</v>
      </c>
      <c r="M3938" s="73">
        <v>40832</v>
      </c>
      <c r="N3938" s="56"/>
      <c r="O3938" s="56"/>
      <c r="P3938" s="56" t="s">
        <v>1476</v>
      </c>
      <c r="Q3938" s="56"/>
      <c r="R3938" s="56" t="s">
        <v>70</v>
      </c>
      <c r="S3938" s="56" t="s">
        <v>11659</v>
      </c>
      <c r="T3938" s="56" t="s">
        <v>7140</v>
      </c>
      <c r="U3938" s="57">
        <v>1362766</v>
      </c>
      <c r="V3938" s="57">
        <v>-944031.56</v>
      </c>
      <c r="W3938" s="57">
        <v>418734.44</v>
      </c>
      <c r="X3938" s="57">
        <v>0</v>
      </c>
      <c r="Y3938" s="73">
        <v>40832</v>
      </c>
      <c r="Z3938" s="57">
        <v>-126320.51</v>
      </c>
      <c r="AA3938" s="57">
        <v>0</v>
      </c>
      <c r="AB3938" s="57">
        <v>292413.93</v>
      </c>
      <c r="AC3938" s="57">
        <v>0</v>
      </c>
      <c r="AD3938" s="56" t="s">
        <v>9255</v>
      </c>
      <c r="AE3938" s="57">
        <v>0</v>
      </c>
      <c r="AF3938" s="57">
        <v>0</v>
      </c>
      <c r="AG3938" s="57">
        <v>0</v>
      </c>
      <c r="AI3938"/>
      <c r="AJ3938"/>
    </row>
    <row r="3939" spans="1:36">
      <c r="A3939" s="56" t="s">
        <v>48</v>
      </c>
      <c r="B3939" s="56" t="s">
        <v>11427</v>
      </c>
      <c r="C3939" s="56">
        <v>2101010050</v>
      </c>
      <c r="D3939" s="56" t="s">
        <v>43</v>
      </c>
      <c r="E3939" s="56">
        <v>2101020050</v>
      </c>
      <c r="F3939" s="56">
        <v>5401010050</v>
      </c>
      <c r="G3939" s="56" t="s">
        <v>11428</v>
      </c>
      <c r="H3939" s="56">
        <v>400304</v>
      </c>
      <c r="I3939" s="56" t="s">
        <v>11523</v>
      </c>
      <c r="J3939" s="56" t="s">
        <v>5720</v>
      </c>
      <c r="K3939" s="56" t="s">
        <v>1282</v>
      </c>
      <c r="L3939" s="56" t="s">
        <v>7138</v>
      </c>
      <c r="M3939" s="73">
        <v>40832</v>
      </c>
      <c r="N3939" s="56"/>
      <c r="O3939" s="56"/>
      <c r="P3939" s="56" t="s">
        <v>1476</v>
      </c>
      <c r="Q3939" s="56"/>
      <c r="R3939" s="56" t="s">
        <v>70</v>
      </c>
      <c r="S3939" s="56" t="s">
        <v>11659</v>
      </c>
      <c r="T3939" s="56" t="s">
        <v>7140</v>
      </c>
      <c r="U3939" s="57">
        <v>8213283</v>
      </c>
      <c r="V3939" s="57">
        <v>-5691568.6799999997</v>
      </c>
      <c r="W3939" s="57">
        <v>2521714.3199999998</v>
      </c>
      <c r="X3939" s="57">
        <v>0</v>
      </c>
      <c r="Y3939" s="73">
        <v>40832</v>
      </c>
      <c r="Z3939" s="57">
        <v>-760615.7</v>
      </c>
      <c r="AA3939" s="57">
        <v>0</v>
      </c>
      <c r="AB3939" s="57">
        <v>1761098.62</v>
      </c>
      <c r="AC3939" s="57">
        <v>0</v>
      </c>
      <c r="AD3939" s="56" t="s">
        <v>9255</v>
      </c>
      <c r="AE3939" s="57">
        <v>0</v>
      </c>
      <c r="AF3939" s="57">
        <v>0</v>
      </c>
      <c r="AG3939" s="57">
        <v>0</v>
      </c>
      <c r="AI3939"/>
      <c r="AJ3939"/>
    </row>
    <row r="3940" spans="1:36">
      <c r="A3940" s="56" t="s">
        <v>48</v>
      </c>
      <c r="B3940" s="56" t="s">
        <v>11427</v>
      </c>
      <c r="C3940" s="56">
        <v>2101010050</v>
      </c>
      <c r="D3940" s="56" t="s">
        <v>43</v>
      </c>
      <c r="E3940" s="56">
        <v>2101020050</v>
      </c>
      <c r="F3940" s="56">
        <v>5401010050</v>
      </c>
      <c r="G3940" s="56" t="s">
        <v>11428</v>
      </c>
      <c r="H3940" s="56">
        <v>400304</v>
      </c>
      <c r="I3940" s="56" t="s">
        <v>11523</v>
      </c>
      <c r="J3940" s="56" t="s">
        <v>5721</v>
      </c>
      <c r="K3940" s="56" t="s">
        <v>1210</v>
      </c>
      <c r="L3940" s="56" t="s">
        <v>7138</v>
      </c>
      <c r="M3940" s="73">
        <v>40832</v>
      </c>
      <c r="N3940" s="56"/>
      <c r="O3940" s="56"/>
      <c r="P3940" s="56" t="s">
        <v>1476</v>
      </c>
      <c r="Q3940" s="56"/>
      <c r="R3940" s="56" t="s">
        <v>70</v>
      </c>
      <c r="S3940" s="56" t="s">
        <v>11659</v>
      </c>
      <c r="T3940" s="56" t="s">
        <v>7140</v>
      </c>
      <c r="U3940" s="57">
        <v>19102657</v>
      </c>
      <c r="V3940" s="57">
        <v>-13233072.189999999</v>
      </c>
      <c r="W3940" s="57">
        <v>5869584.8099999996</v>
      </c>
      <c r="X3940" s="57">
        <v>0</v>
      </c>
      <c r="Y3940" s="73">
        <v>40832</v>
      </c>
      <c r="Z3940" s="57">
        <v>-1770687.11</v>
      </c>
      <c r="AA3940" s="57">
        <v>0</v>
      </c>
      <c r="AB3940" s="57">
        <v>4098897.7</v>
      </c>
      <c r="AC3940" s="57">
        <v>0</v>
      </c>
      <c r="AD3940" s="56" t="s">
        <v>9255</v>
      </c>
      <c r="AE3940" s="57">
        <v>0</v>
      </c>
      <c r="AF3940" s="57">
        <v>0</v>
      </c>
      <c r="AG3940" s="57">
        <v>0</v>
      </c>
      <c r="AI3940"/>
      <c r="AJ3940"/>
    </row>
    <row r="3941" spans="1:36">
      <c r="A3941" s="56" t="s">
        <v>48</v>
      </c>
      <c r="B3941" s="56" t="s">
        <v>11427</v>
      </c>
      <c r="C3941" s="56">
        <v>2101010050</v>
      </c>
      <c r="D3941" s="56" t="s">
        <v>43</v>
      </c>
      <c r="E3941" s="56">
        <v>2101020050</v>
      </c>
      <c r="F3941" s="56">
        <v>5401010050</v>
      </c>
      <c r="G3941" s="56" t="s">
        <v>11428</v>
      </c>
      <c r="H3941" s="56">
        <v>400304</v>
      </c>
      <c r="I3941" s="56" t="s">
        <v>11523</v>
      </c>
      <c r="J3941" s="56" t="s">
        <v>5722</v>
      </c>
      <c r="K3941" s="56" t="s">
        <v>1212</v>
      </c>
      <c r="L3941" s="56" t="s">
        <v>7138</v>
      </c>
      <c r="M3941" s="73">
        <v>40832</v>
      </c>
      <c r="N3941" s="56"/>
      <c r="O3941" s="56"/>
      <c r="P3941" s="56" t="s">
        <v>1476</v>
      </c>
      <c r="Q3941" s="56"/>
      <c r="R3941" s="56" t="s">
        <v>70</v>
      </c>
      <c r="S3941" s="56" t="s">
        <v>11659</v>
      </c>
      <c r="T3941" s="56" t="s">
        <v>7140</v>
      </c>
      <c r="U3941" s="57">
        <v>11416564</v>
      </c>
      <c r="V3941" s="57">
        <v>-7908649.4800000004</v>
      </c>
      <c r="W3941" s="57">
        <v>3507914.52</v>
      </c>
      <c r="X3941" s="57">
        <v>0</v>
      </c>
      <c r="Y3941" s="73">
        <v>40832</v>
      </c>
      <c r="Z3941" s="57">
        <v>-1058238.22</v>
      </c>
      <c r="AA3941" s="57">
        <v>0</v>
      </c>
      <c r="AB3941" s="57">
        <v>2449676.2999999998</v>
      </c>
      <c r="AC3941" s="57">
        <v>0</v>
      </c>
      <c r="AD3941" s="56" t="s">
        <v>9255</v>
      </c>
      <c r="AE3941" s="57">
        <v>0</v>
      </c>
      <c r="AF3941" s="57">
        <v>0</v>
      </c>
      <c r="AG3941" s="57">
        <v>0</v>
      </c>
      <c r="AI3941"/>
      <c r="AJ3941"/>
    </row>
    <row r="3942" spans="1:36">
      <c r="A3942" s="56" t="s">
        <v>48</v>
      </c>
      <c r="B3942" s="56" t="s">
        <v>11427</v>
      </c>
      <c r="C3942" s="56">
        <v>2101010050</v>
      </c>
      <c r="D3942" s="56" t="s">
        <v>43</v>
      </c>
      <c r="E3942" s="56">
        <v>2101020050</v>
      </c>
      <c r="F3942" s="56">
        <v>5401010050</v>
      </c>
      <c r="G3942" s="56" t="s">
        <v>11428</v>
      </c>
      <c r="H3942" s="56">
        <v>400304</v>
      </c>
      <c r="I3942" s="56" t="s">
        <v>11523</v>
      </c>
      <c r="J3942" s="56" t="s">
        <v>5723</v>
      </c>
      <c r="K3942" s="56" t="s">
        <v>4703</v>
      </c>
      <c r="L3942" s="56" t="s">
        <v>7138</v>
      </c>
      <c r="M3942" s="73">
        <v>40832</v>
      </c>
      <c r="N3942" s="56"/>
      <c r="O3942" s="56"/>
      <c r="P3942" s="56" t="s">
        <v>1476</v>
      </c>
      <c r="Q3942" s="56"/>
      <c r="R3942" s="56" t="s">
        <v>70</v>
      </c>
      <c r="S3942" s="56" t="s">
        <v>11659</v>
      </c>
      <c r="T3942" s="56" t="s">
        <v>7140</v>
      </c>
      <c r="U3942" s="57">
        <v>1268507</v>
      </c>
      <c r="V3942" s="57">
        <v>-878738.75</v>
      </c>
      <c r="W3942" s="57">
        <v>389768.25</v>
      </c>
      <c r="X3942" s="57">
        <v>0</v>
      </c>
      <c r="Y3942" s="73">
        <v>40832</v>
      </c>
      <c r="Z3942" s="57">
        <v>-117582.02</v>
      </c>
      <c r="AA3942" s="57">
        <v>0</v>
      </c>
      <c r="AB3942" s="57">
        <v>272186.23</v>
      </c>
      <c r="AC3942" s="57">
        <v>0</v>
      </c>
      <c r="AD3942" s="56" t="s">
        <v>9255</v>
      </c>
      <c r="AE3942" s="57">
        <v>0</v>
      </c>
      <c r="AF3942" s="57">
        <v>0</v>
      </c>
      <c r="AG3942" s="57">
        <v>0</v>
      </c>
      <c r="AI3942"/>
      <c r="AJ3942"/>
    </row>
    <row r="3943" spans="1:36">
      <c r="A3943" s="56" t="s">
        <v>48</v>
      </c>
      <c r="B3943" s="56" t="s">
        <v>11427</v>
      </c>
      <c r="C3943" s="56">
        <v>2101010050</v>
      </c>
      <c r="D3943" s="56" t="s">
        <v>43</v>
      </c>
      <c r="E3943" s="56">
        <v>2101020050</v>
      </c>
      <c r="F3943" s="56">
        <v>5401010050</v>
      </c>
      <c r="G3943" s="56" t="s">
        <v>11428</v>
      </c>
      <c r="H3943" s="56">
        <v>400304</v>
      </c>
      <c r="I3943" s="56" t="s">
        <v>11523</v>
      </c>
      <c r="J3943" s="56" t="s">
        <v>5724</v>
      </c>
      <c r="K3943" s="56" t="s">
        <v>1214</v>
      </c>
      <c r="L3943" s="56" t="s">
        <v>7138</v>
      </c>
      <c r="M3943" s="73">
        <v>40832</v>
      </c>
      <c r="N3943" s="56"/>
      <c r="O3943" s="56"/>
      <c r="P3943" s="56" t="s">
        <v>1476</v>
      </c>
      <c r="Q3943" s="56"/>
      <c r="R3943" s="56" t="s">
        <v>70</v>
      </c>
      <c r="S3943" s="56" t="s">
        <v>11659</v>
      </c>
      <c r="T3943" s="56" t="s">
        <v>7140</v>
      </c>
      <c r="U3943" s="57">
        <v>72005122</v>
      </c>
      <c r="V3943" s="57">
        <v>-49875567.920000002</v>
      </c>
      <c r="W3943" s="57">
        <v>22129554.079999998</v>
      </c>
      <c r="X3943" s="57">
        <v>0</v>
      </c>
      <c r="Y3943" s="73">
        <v>40832</v>
      </c>
      <c r="Z3943" s="57">
        <v>-6676144.04</v>
      </c>
      <c r="AA3943" s="57">
        <v>0</v>
      </c>
      <c r="AB3943" s="57">
        <v>15453410.039999999</v>
      </c>
      <c r="AC3943" s="57">
        <v>0</v>
      </c>
      <c r="AD3943" s="56" t="s">
        <v>9255</v>
      </c>
      <c r="AE3943" s="57">
        <v>0</v>
      </c>
      <c r="AF3943" s="57">
        <v>0</v>
      </c>
      <c r="AG3943" s="57">
        <v>0</v>
      </c>
      <c r="AI3943"/>
      <c r="AJ3943"/>
    </row>
    <row r="3944" spans="1:36">
      <c r="A3944" s="56" t="s">
        <v>48</v>
      </c>
      <c r="B3944" s="56" t="s">
        <v>11427</v>
      </c>
      <c r="C3944" s="56">
        <v>2101010050</v>
      </c>
      <c r="D3944" s="56" t="s">
        <v>43</v>
      </c>
      <c r="E3944" s="56">
        <v>2101020050</v>
      </c>
      <c r="F3944" s="56">
        <v>5401010050</v>
      </c>
      <c r="G3944" s="56" t="s">
        <v>11428</v>
      </c>
      <c r="H3944" s="56">
        <v>400304</v>
      </c>
      <c r="I3944" s="56" t="s">
        <v>11523</v>
      </c>
      <c r="J3944" s="56" t="s">
        <v>5725</v>
      </c>
      <c r="K3944" s="56" t="s">
        <v>1302</v>
      </c>
      <c r="L3944" s="56" t="s">
        <v>7138</v>
      </c>
      <c r="M3944" s="73">
        <v>40832</v>
      </c>
      <c r="N3944" s="56"/>
      <c r="O3944" s="56"/>
      <c r="P3944" s="56" t="s">
        <v>1476</v>
      </c>
      <c r="Q3944" s="56"/>
      <c r="R3944" s="56" t="s">
        <v>70</v>
      </c>
      <c r="S3944" s="56" t="s">
        <v>11659</v>
      </c>
      <c r="T3944" s="56" t="s">
        <v>7140</v>
      </c>
      <c r="U3944" s="57">
        <v>30885053</v>
      </c>
      <c r="V3944" s="57">
        <v>-21393055.379999999</v>
      </c>
      <c r="W3944" s="57">
        <v>9491997.6199999992</v>
      </c>
      <c r="X3944" s="57">
        <v>0</v>
      </c>
      <c r="Y3944" s="73">
        <v>40832</v>
      </c>
      <c r="Z3944" s="57">
        <v>-2863588.8</v>
      </c>
      <c r="AA3944" s="57">
        <v>0</v>
      </c>
      <c r="AB3944" s="57">
        <v>6628408.8200000003</v>
      </c>
      <c r="AC3944" s="57">
        <v>0</v>
      </c>
      <c r="AD3944" s="56" t="s">
        <v>9255</v>
      </c>
      <c r="AE3944" s="57">
        <v>0</v>
      </c>
      <c r="AF3944" s="57">
        <v>0</v>
      </c>
      <c r="AG3944" s="57">
        <v>0</v>
      </c>
      <c r="AI3944"/>
      <c r="AJ3944"/>
    </row>
    <row r="3945" spans="1:36">
      <c r="A3945" s="56" t="s">
        <v>48</v>
      </c>
      <c r="B3945" s="56" t="s">
        <v>11427</v>
      </c>
      <c r="C3945" s="56">
        <v>2101010050</v>
      </c>
      <c r="D3945" s="56" t="s">
        <v>43</v>
      </c>
      <c r="E3945" s="56">
        <v>2101020050</v>
      </c>
      <c r="F3945" s="56">
        <v>5401010050</v>
      </c>
      <c r="G3945" s="56" t="s">
        <v>11428</v>
      </c>
      <c r="H3945" s="56">
        <v>400304</v>
      </c>
      <c r="I3945" s="56" t="s">
        <v>11523</v>
      </c>
      <c r="J3945" s="56" t="s">
        <v>5726</v>
      </c>
      <c r="K3945" s="56" t="s">
        <v>4707</v>
      </c>
      <c r="L3945" s="56" t="s">
        <v>7138</v>
      </c>
      <c r="M3945" s="73">
        <v>40832</v>
      </c>
      <c r="N3945" s="56"/>
      <c r="O3945" s="56"/>
      <c r="P3945" s="56" t="s">
        <v>1476</v>
      </c>
      <c r="Q3945" s="56"/>
      <c r="R3945" s="56" t="s">
        <v>70</v>
      </c>
      <c r="S3945" s="56" t="s">
        <v>11659</v>
      </c>
      <c r="T3945" s="56" t="s">
        <v>7140</v>
      </c>
      <c r="U3945" s="57">
        <v>3860632</v>
      </c>
      <c r="V3945" s="57">
        <v>-2674132.02</v>
      </c>
      <c r="W3945" s="57">
        <v>1186499.98</v>
      </c>
      <c r="X3945" s="57">
        <v>0</v>
      </c>
      <c r="Y3945" s="73">
        <v>40832</v>
      </c>
      <c r="Z3945" s="57">
        <v>-357948.69</v>
      </c>
      <c r="AA3945" s="57">
        <v>0</v>
      </c>
      <c r="AB3945" s="57">
        <v>828551.29</v>
      </c>
      <c r="AC3945" s="57">
        <v>0</v>
      </c>
      <c r="AD3945" s="56" t="s">
        <v>9255</v>
      </c>
      <c r="AE3945" s="57">
        <v>0</v>
      </c>
      <c r="AF3945" s="57">
        <v>0</v>
      </c>
      <c r="AG3945" s="57">
        <v>0</v>
      </c>
      <c r="AI3945"/>
      <c r="AJ3945"/>
    </row>
    <row r="3946" spans="1:36">
      <c r="A3946" s="56" t="s">
        <v>48</v>
      </c>
      <c r="B3946" s="56" t="s">
        <v>11427</v>
      </c>
      <c r="C3946" s="56">
        <v>2101010050</v>
      </c>
      <c r="D3946" s="56" t="s">
        <v>43</v>
      </c>
      <c r="E3946" s="56">
        <v>2101020050</v>
      </c>
      <c r="F3946" s="56">
        <v>5401010050</v>
      </c>
      <c r="G3946" s="56" t="s">
        <v>11428</v>
      </c>
      <c r="H3946" s="56">
        <v>400304</v>
      </c>
      <c r="I3946" s="56" t="s">
        <v>11523</v>
      </c>
      <c r="J3946" s="56" t="s">
        <v>5729</v>
      </c>
      <c r="K3946" s="56" t="s">
        <v>1222</v>
      </c>
      <c r="L3946" s="56" t="s">
        <v>7138</v>
      </c>
      <c r="M3946" s="73">
        <v>40832</v>
      </c>
      <c r="N3946" s="56"/>
      <c r="O3946" s="56"/>
      <c r="P3946" s="56" t="s">
        <v>1476</v>
      </c>
      <c r="Q3946" s="56"/>
      <c r="R3946" s="56" t="s">
        <v>70</v>
      </c>
      <c r="S3946" s="56" t="s">
        <v>11659</v>
      </c>
      <c r="T3946" s="56" t="s">
        <v>7140</v>
      </c>
      <c r="U3946" s="57">
        <v>172987717</v>
      </c>
      <c r="V3946" s="57">
        <v>-119829460.81999999</v>
      </c>
      <c r="W3946" s="57">
        <v>53158256.18</v>
      </c>
      <c r="X3946" s="57">
        <v>0</v>
      </c>
      <c r="Y3946" s="73">
        <v>40832</v>
      </c>
      <c r="Z3946" s="57">
        <v>-16036637.210000001</v>
      </c>
      <c r="AA3946" s="57">
        <v>0</v>
      </c>
      <c r="AB3946" s="57">
        <v>37121618.969999999</v>
      </c>
      <c r="AC3946" s="57">
        <v>0</v>
      </c>
      <c r="AD3946" s="56" t="s">
        <v>9255</v>
      </c>
      <c r="AE3946" s="57">
        <v>0</v>
      </c>
      <c r="AF3946" s="57">
        <v>0</v>
      </c>
      <c r="AG3946" s="57">
        <v>0</v>
      </c>
      <c r="AI3946"/>
      <c r="AJ3946"/>
    </row>
    <row r="3947" spans="1:36">
      <c r="A3947" s="56" t="s">
        <v>48</v>
      </c>
      <c r="B3947" s="56" t="s">
        <v>11427</v>
      </c>
      <c r="C3947" s="56">
        <v>2101010050</v>
      </c>
      <c r="D3947" s="56" t="s">
        <v>43</v>
      </c>
      <c r="E3947" s="56">
        <v>2101020050</v>
      </c>
      <c r="F3947" s="56">
        <v>5401010050</v>
      </c>
      <c r="G3947" s="56" t="s">
        <v>11428</v>
      </c>
      <c r="H3947" s="56">
        <v>400304</v>
      </c>
      <c r="I3947" s="56" t="s">
        <v>11523</v>
      </c>
      <c r="J3947" s="56" t="s">
        <v>5730</v>
      </c>
      <c r="K3947" s="56" t="s">
        <v>4715</v>
      </c>
      <c r="L3947" s="56" t="s">
        <v>7138</v>
      </c>
      <c r="M3947" s="73">
        <v>40832</v>
      </c>
      <c r="N3947" s="56"/>
      <c r="O3947" s="56"/>
      <c r="P3947" s="56" t="s">
        <v>1476</v>
      </c>
      <c r="Q3947" s="56"/>
      <c r="R3947" s="56" t="s">
        <v>70</v>
      </c>
      <c r="S3947" s="56" t="s">
        <v>11659</v>
      </c>
      <c r="T3947" s="56" t="s">
        <v>7140</v>
      </c>
      <c r="U3947" s="57">
        <v>514508</v>
      </c>
      <c r="V3947" s="57">
        <v>-356402.37</v>
      </c>
      <c r="W3947" s="57">
        <v>158105.63</v>
      </c>
      <c r="X3947" s="57">
        <v>0</v>
      </c>
      <c r="Y3947" s="73">
        <v>40832</v>
      </c>
      <c r="Z3947" s="57">
        <v>-47696.87</v>
      </c>
      <c r="AA3947" s="57">
        <v>0</v>
      </c>
      <c r="AB3947" s="57">
        <v>110408.76</v>
      </c>
      <c r="AC3947" s="57">
        <v>0</v>
      </c>
      <c r="AD3947" s="56" t="s">
        <v>9255</v>
      </c>
      <c r="AE3947" s="57">
        <v>0</v>
      </c>
      <c r="AF3947" s="57">
        <v>0</v>
      </c>
      <c r="AG3947" s="57">
        <v>0</v>
      </c>
      <c r="AI3947"/>
      <c r="AJ3947"/>
    </row>
    <row r="3948" spans="1:36">
      <c r="A3948" s="56" t="s">
        <v>48</v>
      </c>
      <c r="B3948" s="56" t="s">
        <v>11427</v>
      </c>
      <c r="C3948" s="56">
        <v>2101010050</v>
      </c>
      <c r="D3948" s="56" t="s">
        <v>43</v>
      </c>
      <c r="E3948" s="56">
        <v>2101020050</v>
      </c>
      <c r="F3948" s="56">
        <v>5401010050</v>
      </c>
      <c r="G3948" s="56" t="s">
        <v>11428</v>
      </c>
      <c r="H3948" s="56">
        <v>400304</v>
      </c>
      <c r="I3948" s="56" t="s">
        <v>11523</v>
      </c>
      <c r="J3948" s="56" t="s">
        <v>5731</v>
      </c>
      <c r="K3948" s="56" t="s">
        <v>4717</v>
      </c>
      <c r="L3948" s="56" t="s">
        <v>7138</v>
      </c>
      <c r="M3948" s="73">
        <v>40832</v>
      </c>
      <c r="N3948" s="56"/>
      <c r="O3948" s="56"/>
      <c r="P3948" s="56" t="s">
        <v>1476</v>
      </c>
      <c r="Q3948" s="56"/>
      <c r="R3948" s="56" t="s">
        <v>70</v>
      </c>
      <c r="S3948" s="56" t="s">
        <v>11659</v>
      </c>
      <c r="T3948" s="56" t="s">
        <v>7140</v>
      </c>
      <c r="U3948" s="57">
        <v>392006</v>
      </c>
      <c r="V3948" s="57">
        <v>-271544.48</v>
      </c>
      <c r="W3948" s="57">
        <v>120461.52</v>
      </c>
      <c r="X3948" s="57">
        <v>0</v>
      </c>
      <c r="Y3948" s="73">
        <v>40832</v>
      </c>
      <c r="Z3948" s="57">
        <v>-36340.5</v>
      </c>
      <c r="AA3948" s="57">
        <v>0</v>
      </c>
      <c r="AB3948" s="57">
        <v>84121.02</v>
      </c>
      <c r="AC3948" s="57">
        <v>0</v>
      </c>
      <c r="AD3948" s="56" t="s">
        <v>9255</v>
      </c>
      <c r="AE3948" s="57">
        <v>0</v>
      </c>
      <c r="AF3948" s="57">
        <v>0</v>
      </c>
      <c r="AG3948" s="57">
        <v>0</v>
      </c>
      <c r="AI3948"/>
      <c r="AJ3948"/>
    </row>
    <row r="3949" spans="1:36">
      <c r="A3949" s="56" t="s">
        <v>48</v>
      </c>
      <c r="B3949" s="56" t="s">
        <v>11427</v>
      </c>
      <c r="C3949" s="56">
        <v>2101010050</v>
      </c>
      <c r="D3949" s="56" t="s">
        <v>43</v>
      </c>
      <c r="E3949" s="56">
        <v>2101020050</v>
      </c>
      <c r="F3949" s="56">
        <v>5401010050</v>
      </c>
      <c r="G3949" s="56" t="s">
        <v>11428</v>
      </c>
      <c r="H3949" s="56">
        <v>400304</v>
      </c>
      <c r="I3949" s="56" t="s">
        <v>11523</v>
      </c>
      <c r="J3949" s="56" t="s">
        <v>5732</v>
      </c>
      <c r="K3949" s="56" t="s">
        <v>4719</v>
      </c>
      <c r="L3949" s="56" t="s">
        <v>7138</v>
      </c>
      <c r="M3949" s="73">
        <v>40832</v>
      </c>
      <c r="N3949" s="56"/>
      <c r="O3949" s="56"/>
      <c r="P3949" s="56" t="s">
        <v>1476</v>
      </c>
      <c r="Q3949" s="56"/>
      <c r="R3949" s="56" t="s">
        <v>70</v>
      </c>
      <c r="S3949" s="56" t="s">
        <v>11659</v>
      </c>
      <c r="T3949" s="56" t="s">
        <v>7140</v>
      </c>
      <c r="U3949" s="57">
        <v>196003</v>
      </c>
      <c r="V3949" s="57">
        <v>-135772.44</v>
      </c>
      <c r="W3949" s="57">
        <v>60230.559999999998</v>
      </c>
      <c r="X3949" s="57">
        <v>0</v>
      </c>
      <c r="Y3949" s="73">
        <v>40832</v>
      </c>
      <c r="Z3949" s="57">
        <v>-18170.18</v>
      </c>
      <c r="AA3949" s="57">
        <v>0</v>
      </c>
      <c r="AB3949" s="57">
        <v>42060.38</v>
      </c>
      <c r="AC3949" s="57">
        <v>0</v>
      </c>
      <c r="AD3949" s="56" t="s">
        <v>9255</v>
      </c>
      <c r="AE3949" s="57">
        <v>0</v>
      </c>
      <c r="AF3949" s="57">
        <v>0</v>
      </c>
      <c r="AG3949" s="57">
        <v>0</v>
      </c>
      <c r="AI3949"/>
      <c r="AJ3949"/>
    </row>
    <row r="3950" spans="1:36">
      <c r="A3950" s="56" t="s">
        <v>48</v>
      </c>
      <c r="B3950" s="56" t="s">
        <v>11427</v>
      </c>
      <c r="C3950" s="56">
        <v>2101010050</v>
      </c>
      <c r="D3950" s="56" t="s">
        <v>43</v>
      </c>
      <c r="E3950" s="56">
        <v>2101020050</v>
      </c>
      <c r="F3950" s="56">
        <v>5401010050</v>
      </c>
      <c r="G3950" s="56" t="s">
        <v>11428</v>
      </c>
      <c r="H3950" s="56">
        <v>400304</v>
      </c>
      <c r="I3950" s="56" t="s">
        <v>11523</v>
      </c>
      <c r="J3950" s="56" t="s">
        <v>5734</v>
      </c>
      <c r="K3950" s="56" t="s">
        <v>4723</v>
      </c>
      <c r="L3950" s="56" t="s">
        <v>7138</v>
      </c>
      <c r="M3950" s="73">
        <v>40832</v>
      </c>
      <c r="N3950" s="56"/>
      <c r="O3950" s="56"/>
      <c r="P3950" s="56" t="s">
        <v>1476</v>
      </c>
      <c r="Q3950" s="56"/>
      <c r="R3950" s="56" t="s">
        <v>70</v>
      </c>
      <c r="S3950" s="56" t="s">
        <v>11659</v>
      </c>
      <c r="T3950" s="56" t="s">
        <v>7140</v>
      </c>
      <c r="U3950" s="57">
        <v>1960029</v>
      </c>
      <c r="V3950" s="57">
        <v>-1357722.09</v>
      </c>
      <c r="W3950" s="57">
        <v>602306.91</v>
      </c>
      <c r="X3950" s="57">
        <v>0</v>
      </c>
      <c r="Y3950" s="73">
        <v>40832</v>
      </c>
      <c r="Z3950" s="57">
        <v>-181702.29</v>
      </c>
      <c r="AA3950" s="57">
        <v>0</v>
      </c>
      <c r="AB3950" s="57">
        <v>420604.62</v>
      </c>
      <c r="AC3950" s="57">
        <v>0</v>
      </c>
      <c r="AD3950" s="56" t="s">
        <v>9255</v>
      </c>
      <c r="AE3950" s="57">
        <v>0</v>
      </c>
      <c r="AF3950" s="57">
        <v>0</v>
      </c>
      <c r="AG3950" s="57">
        <v>0</v>
      </c>
      <c r="AI3950"/>
      <c r="AJ3950"/>
    </row>
    <row r="3951" spans="1:36">
      <c r="A3951" s="56" t="s">
        <v>48</v>
      </c>
      <c r="B3951" s="56" t="s">
        <v>11427</v>
      </c>
      <c r="C3951" s="56">
        <v>2101010050</v>
      </c>
      <c r="D3951" s="56" t="s">
        <v>43</v>
      </c>
      <c r="E3951" s="56">
        <v>2101020050</v>
      </c>
      <c r="F3951" s="56">
        <v>5401010050</v>
      </c>
      <c r="G3951" s="56" t="s">
        <v>11428</v>
      </c>
      <c r="H3951" s="56">
        <v>400304</v>
      </c>
      <c r="I3951" s="56" t="s">
        <v>11523</v>
      </c>
      <c r="J3951" s="56" t="s">
        <v>5735</v>
      </c>
      <c r="K3951" s="56" t="s">
        <v>4725</v>
      </c>
      <c r="L3951" s="56" t="s">
        <v>7138</v>
      </c>
      <c r="M3951" s="73">
        <v>40832</v>
      </c>
      <c r="N3951" s="56"/>
      <c r="O3951" s="56"/>
      <c r="P3951" s="56" t="s">
        <v>1476</v>
      </c>
      <c r="Q3951" s="56"/>
      <c r="R3951" s="56" t="s">
        <v>70</v>
      </c>
      <c r="S3951" s="56" t="s">
        <v>11659</v>
      </c>
      <c r="T3951" s="56" t="s">
        <v>7140</v>
      </c>
      <c r="U3951" s="57">
        <v>1960029</v>
      </c>
      <c r="V3951" s="57">
        <v>-1357722.09</v>
      </c>
      <c r="W3951" s="57">
        <v>602306.91</v>
      </c>
      <c r="X3951" s="57">
        <v>0</v>
      </c>
      <c r="Y3951" s="73">
        <v>40832</v>
      </c>
      <c r="Z3951" s="57">
        <v>-181702.29</v>
      </c>
      <c r="AA3951" s="57">
        <v>0</v>
      </c>
      <c r="AB3951" s="57">
        <v>420604.62</v>
      </c>
      <c r="AC3951" s="57">
        <v>0</v>
      </c>
      <c r="AD3951" s="56" t="s">
        <v>9255</v>
      </c>
      <c r="AE3951" s="57">
        <v>0</v>
      </c>
      <c r="AF3951" s="57">
        <v>0</v>
      </c>
      <c r="AG3951" s="57">
        <v>0</v>
      </c>
      <c r="AI3951"/>
      <c r="AJ3951"/>
    </row>
    <row r="3952" spans="1:36">
      <c r="A3952" s="56" t="s">
        <v>48</v>
      </c>
      <c r="B3952" s="56" t="s">
        <v>11427</v>
      </c>
      <c r="C3952" s="56">
        <v>2101010050</v>
      </c>
      <c r="D3952" s="56" t="s">
        <v>43</v>
      </c>
      <c r="E3952" s="56">
        <v>2101020050</v>
      </c>
      <c r="F3952" s="56">
        <v>5401010050</v>
      </c>
      <c r="G3952" s="56" t="s">
        <v>11428</v>
      </c>
      <c r="H3952" s="56">
        <v>400304</v>
      </c>
      <c r="I3952" s="56" t="s">
        <v>11481</v>
      </c>
      <c r="J3952" s="56" t="s">
        <v>5773</v>
      </c>
      <c r="K3952" s="56" t="s">
        <v>4791</v>
      </c>
      <c r="L3952" s="56" t="s">
        <v>7138</v>
      </c>
      <c r="M3952" s="73">
        <v>40832</v>
      </c>
      <c r="N3952" s="56"/>
      <c r="O3952" s="56"/>
      <c r="P3952" s="56" t="s">
        <v>1476</v>
      </c>
      <c r="Q3952" s="56"/>
      <c r="R3952" s="56" t="s">
        <v>70</v>
      </c>
      <c r="S3952" s="56" t="s">
        <v>11659</v>
      </c>
      <c r="T3952" s="56" t="s">
        <v>7140</v>
      </c>
      <c r="U3952" s="57">
        <v>3233041</v>
      </c>
      <c r="V3952" s="57">
        <v>-2239517.6</v>
      </c>
      <c r="W3952" s="57">
        <v>993523.4</v>
      </c>
      <c r="X3952" s="57">
        <v>0</v>
      </c>
      <c r="Y3952" s="73">
        <v>40832</v>
      </c>
      <c r="Z3952" s="57">
        <v>-299724.95</v>
      </c>
      <c r="AA3952" s="57">
        <v>0</v>
      </c>
      <c r="AB3952" s="57">
        <v>693798.45</v>
      </c>
      <c r="AC3952" s="57">
        <v>0</v>
      </c>
      <c r="AD3952" s="56" t="s">
        <v>9255</v>
      </c>
      <c r="AE3952" s="57">
        <v>0</v>
      </c>
      <c r="AF3952" s="57">
        <v>0</v>
      </c>
      <c r="AG3952" s="57">
        <v>0</v>
      </c>
      <c r="AI3952"/>
      <c r="AJ3952"/>
    </row>
    <row r="3953" spans="1:36">
      <c r="A3953" s="56" t="s">
        <v>48</v>
      </c>
      <c r="B3953" s="56" t="s">
        <v>11427</v>
      </c>
      <c r="C3953" s="56">
        <v>2101010050</v>
      </c>
      <c r="D3953" s="56" t="s">
        <v>43</v>
      </c>
      <c r="E3953" s="56">
        <v>2101020050</v>
      </c>
      <c r="F3953" s="56">
        <v>5401010050</v>
      </c>
      <c r="G3953" s="56" t="s">
        <v>11428</v>
      </c>
      <c r="H3953" s="56">
        <v>400304</v>
      </c>
      <c r="I3953" s="56" t="s">
        <v>11481</v>
      </c>
      <c r="J3953" s="56" t="s">
        <v>5775</v>
      </c>
      <c r="K3953" s="56" t="s">
        <v>4794</v>
      </c>
      <c r="L3953" s="56" t="s">
        <v>7138</v>
      </c>
      <c r="M3953" s="73">
        <v>40832</v>
      </c>
      <c r="N3953" s="56"/>
      <c r="O3953" s="56"/>
      <c r="P3953" s="56" t="s">
        <v>1476</v>
      </c>
      <c r="Q3953" s="56"/>
      <c r="R3953" s="56" t="s">
        <v>70</v>
      </c>
      <c r="S3953" s="56" t="s">
        <v>11659</v>
      </c>
      <c r="T3953" s="56" t="s">
        <v>7140</v>
      </c>
      <c r="U3953" s="57">
        <v>7809403</v>
      </c>
      <c r="V3953" s="57">
        <v>-5409543.0999999996</v>
      </c>
      <c r="W3953" s="57">
        <v>2399859.9</v>
      </c>
      <c r="X3953" s="57">
        <v>0</v>
      </c>
      <c r="Y3953" s="73">
        <v>40832</v>
      </c>
      <c r="Z3953" s="57">
        <v>-723987.25</v>
      </c>
      <c r="AA3953" s="57">
        <v>0</v>
      </c>
      <c r="AB3953" s="57">
        <v>1675872.65</v>
      </c>
      <c r="AC3953" s="57">
        <v>0</v>
      </c>
      <c r="AD3953" s="56" t="s">
        <v>9255</v>
      </c>
      <c r="AE3953" s="57">
        <v>0</v>
      </c>
      <c r="AF3953" s="57">
        <v>0</v>
      </c>
      <c r="AG3953" s="57">
        <v>0</v>
      </c>
      <c r="AI3953"/>
      <c r="AJ3953"/>
    </row>
    <row r="3954" spans="1:36">
      <c r="A3954" s="56" t="s">
        <v>48</v>
      </c>
      <c r="B3954" s="56" t="s">
        <v>11427</v>
      </c>
      <c r="C3954" s="56">
        <v>2101010050</v>
      </c>
      <c r="D3954" s="56" t="s">
        <v>43</v>
      </c>
      <c r="E3954" s="56">
        <v>2101020050</v>
      </c>
      <c r="F3954" s="56">
        <v>5401010050</v>
      </c>
      <c r="G3954" s="56" t="s">
        <v>11428</v>
      </c>
      <c r="H3954" s="56">
        <v>400304</v>
      </c>
      <c r="I3954" s="56" t="s">
        <v>11481</v>
      </c>
      <c r="J3954" s="56" t="s">
        <v>5782</v>
      </c>
      <c r="K3954" s="56" t="s">
        <v>4808</v>
      </c>
      <c r="L3954" s="56" t="s">
        <v>7138</v>
      </c>
      <c r="M3954" s="73">
        <v>40832</v>
      </c>
      <c r="N3954" s="56"/>
      <c r="O3954" s="56"/>
      <c r="P3954" s="56" t="s">
        <v>1476</v>
      </c>
      <c r="Q3954" s="56"/>
      <c r="R3954" s="56" t="s">
        <v>70</v>
      </c>
      <c r="S3954" s="56" t="s">
        <v>11659</v>
      </c>
      <c r="T3954" s="56" t="s">
        <v>7140</v>
      </c>
      <c r="U3954" s="57">
        <v>2694201</v>
      </c>
      <c r="V3954" s="57">
        <v>-1866264.84</v>
      </c>
      <c r="W3954" s="57">
        <v>827936.16</v>
      </c>
      <c r="X3954" s="57">
        <v>0</v>
      </c>
      <c r="Y3954" s="73">
        <v>40832</v>
      </c>
      <c r="Z3954" s="57">
        <v>-249770.79</v>
      </c>
      <c r="AA3954" s="57">
        <v>0</v>
      </c>
      <c r="AB3954" s="57">
        <v>578165.37</v>
      </c>
      <c r="AC3954" s="57">
        <v>0</v>
      </c>
      <c r="AD3954" s="56" t="s">
        <v>9255</v>
      </c>
      <c r="AE3954" s="57">
        <v>0</v>
      </c>
      <c r="AF3954" s="57">
        <v>0</v>
      </c>
      <c r="AG3954" s="57">
        <v>0</v>
      </c>
      <c r="AI3954"/>
      <c r="AJ3954"/>
    </row>
    <row r="3955" spans="1:36">
      <c r="A3955" s="56" t="s">
        <v>48</v>
      </c>
      <c r="B3955" s="56" t="s">
        <v>11427</v>
      </c>
      <c r="C3955" s="56">
        <v>2101010050</v>
      </c>
      <c r="D3955" s="56" t="s">
        <v>43</v>
      </c>
      <c r="E3955" s="56">
        <v>2101020050</v>
      </c>
      <c r="F3955" s="56">
        <v>5401010050</v>
      </c>
      <c r="G3955" s="56" t="s">
        <v>11428</v>
      </c>
      <c r="H3955" s="56">
        <v>400304</v>
      </c>
      <c r="I3955" s="56" t="s">
        <v>11481</v>
      </c>
      <c r="J3955" s="56" t="s">
        <v>5797</v>
      </c>
      <c r="K3955" s="56" t="s">
        <v>1696</v>
      </c>
      <c r="L3955" s="56" t="s">
        <v>7138</v>
      </c>
      <c r="M3955" s="73">
        <v>40832</v>
      </c>
      <c r="N3955" s="56"/>
      <c r="O3955" s="56"/>
      <c r="P3955" s="56" t="s">
        <v>1476</v>
      </c>
      <c r="Q3955" s="56"/>
      <c r="R3955" s="56" t="s">
        <v>70</v>
      </c>
      <c r="S3955" s="56" t="s">
        <v>11659</v>
      </c>
      <c r="T3955" s="56" t="s">
        <v>7140</v>
      </c>
      <c r="U3955" s="57">
        <v>7830509</v>
      </c>
      <c r="V3955" s="57">
        <v>-5424193.9400000004</v>
      </c>
      <c r="W3955" s="57">
        <v>2406315.06</v>
      </c>
      <c r="X3955" s="57">
        <v>0</v>
      </c>
      <c r="Y3955" s="73">
        <v>40832</v>
      </c>
      <c r="Z3955" s="57">
        <v>-725932.83</v>
      </c>
      <c r="AA3955" s="57">
        <v>0</v>
      </c>
      <c r="AB3955" s="57">
        <v>1680382.23</v>
      </c>
      <c r="AC3955" s="57">
        <v>0</v>
      </c>
      <c r="AD3955" s="56" t="s">
        <v>9255</v>
      </c>
      <c r="AE3955" s="57">
        <v>0</v>
      </c>
      <c r="AF3955" s="57">
        <v>0</v>
      </c>
      <c r="AG3955" s="57">
        <v>0</v>
      </c>
      <c r="AI3955"/>
      <c r="AJ3955"/>
    </row>
    <row r="3956" spans="1:36">
      <c r="A3956" s="56" t="s">
        <v>48</v>
      </c>
      <c r="B3956" s="56" t="s">
        <v>11427</v>
      </c>
      <c r="C3956" s="56">
        <v>2101010050</v>
      </c>
      <c r="D3956" s="56" t="s">
        <v>43</v>
      </c>
      <c r="E3956" s="56">
        <v>2101020050</v>
      </c>
      <c r="F3956" s="56">
        <v>5401010050</v>
      </c>
      <c r="G3956" s="56" t="s">
        <v>11428</v>
      </c>
      <c r="H3956" s="56">
        <v>400304</v>
      </c>
      <c r="I3956" s="56" t="s">
        <v>11481</v>
      </c>
      <c r="J3956" s="56" t="s">
        <v>5811</v>
      </c>
      <c r="K3956" s="56" t="s">
        <v>1588</v>
      </c>
      <c r="L3956" s="56" t="s">
        <v>7138</v>
      </c>
      <c r="M3956" s="73">
        <v>40832</v>
      </c>
      <c r="N3956" s="56"/>
      <c r="O3956" s="56"/>
      <c r="P3956" s="56" t="s">
        <v>1476</v>
      </c>
      <c r="Q3956" s="56"/>
      <c r="R3956" s="56" t="s">
        <v>70</v>
      </c>
      <c r="S3956" s="56" t="s">
        <v>11659</v>
      </c>
      <c r="T3956" s="56" t="s">
        <v>7140</v>
      </c>
      <c r="U3956" s="57">
        <v>1421482</v>
      </c>
      <c r="V3956" s="57">
        <v>-984658.39</v>
      </c>
      <c r="W3956" s="57">
        <v>436823.61</v>
      </c>
      <c r="X3956" s="57">
        <v>0</v>
      </c>
      <c r="Y3956" s="73">
        <v>40832</v>
      </c>
      <c r="Z3956" s="57">
        <v>-131780.29999999999</v>
      </c>
      <c r="AA3956" s="57">
        <v>0</v>
      </c>
      <c r="AB3956" s="57">
        <v>305043.31</v>
      </c>
      <c r="AC3956" s="57">
        <v>0</v>
      </c>
      <c r="AD3956" s="56" t="s">
        <v>9255</v>
      </c>
      <c r="AE3956" s="57">
        <v>0</v>
      </c>
      <c r="AF3956" s="57">
        <v>0</v>
      </c>
      <c r="AG3956" s="57">
        <v>0</v>
      </c>
      <c r="AI3956"/>
      <c r="AJ3956"/>
    </row>
    <row r="3957" spans="1:36">
      <c r="A3957" s="56" t="s">
        <v>48</v>
      </c>
      <c r="B3957" s="56" t="s">
        <v>11427</v>
      </c>
      <c r="C3957" s="56">
        <v>2101010050</v>
      </c>
      <c r="D3957" s="56" t="s">
        <v>43</v>
      </c>
      <c r="E3957" s="56">
        <v>2101020050</v>
      </c>
      <c r="F3957" s="56">
        <v>5401010050</v>
      </c>
      <c r="G3957" s="56" t="s">
        <v>11428</v>
      </c>
      <c r="H3957" s="56">
        <v>400304</v>
      </c>
      <c r="I3957" s="56" t="s">
        <v>11536</v>
      </c>
      <c r="J3957" s="56" t="s">
        <v>5680</v>
      </c>
      <c r="K3957" s="56" t="s">
        <v>1178</v>
      </c>
      <c r="L3957" s="56" t="s">
        <v>7138</v>
      </c>
      <c r="M3957" s="73">
        <v>40832</v>
      </c>
      <c r="N3957" s="56"/>
      <c r="O3957" s="56"/>
      <c r="P3957" s="56" t="s">
        <v>1476</v>
      </c>
      <c r="Q3957" s="56"/>
      <c r="R3957" s="56" t="s">
        <v>70</v>
      </c>
      <c r="S3957" s="56" t="s">
        <v>11659</v>
      </c>
      <c r="T3957" s="56" t="s">
        <v>7140</v>
      </c>
      <c r="U3957" s="57">
        <v>12179438</v>
      </c>
      <c r="V3957" s="57">
        <v>-8439999.8699999992</v>
      </c>
      <c r="W3957" s="57">
        <v>3739438.13</v>
      </c>
      <c r="X3957" s="57">
        <v>0</v>
      </c>
      <c r="Y3957" s="73">
        <v>40832</v>
      </c>
      <c r="Z3957" s="57">
        <v>-1127913.3999999999</v>
      </c>
      <c r="AA3957" s="57">
        <v>0</v>
      </c>
      <c r="AB3957" s="57">
        <v>2611524.73</v>
      </c>
      <c r="AC3957" s="57">
        <v>0</v>
      </c>
      <c r="AD3957" s="56" t="s">
        <v>9255</v>
      </c>
      <c r="AE3957" s="57">
        <v>0</v>
      </c>
      <c r="AF3957" s="57">
        <v>0</v>
      </c>
      <c r="AG3957" s="57">
        <v>0</v>
      </c>
      <c r="AI3957"/>
      <c r="AJ3957"/>
    </row>
    <row r="3958" spans="1:36">
      <c r="A3958" s="56" t="s">
        <v>48</v>
      </c>
      <c r="B3958" s="56" t="s">
        <v>11427</v>
      </c>
      <c r="C3958" s="56">
        <v>2101010050</v>
      </c>
      <c r="D3958" s="56" t="s">
        <v>43</v>
      </c>
      <c r="E3958" s="56">
        <v>2101020050</v>
      </c>
      <c r="F3958" s="56">
        <v>5401010050</v>
      </c>
      <c r="G3958" s="56" t="s">
        <v>11428</v>
      </c>
      <c r="H3958" s="56">
        <v>400304</v>
      </c>
      <c r="I3958" s="56" t="s">
        <v>11584</v>
      </c>
      <c r="J3958" s="56" t="s">
        <v>5889</v>
      </c>
      <c r="K3958" s="56" t="s">
        <v>5036</v>
      </c>
      <c r="L3958" s="56" t="s">
        <v>7138</v>
      </c>
      <c r="M3958" s="73">
        <v>40832</v>
      </c>
      <c r="N3958" s="56"/>
      <c r="O3958" s="56"/>
      <c r="P3958" s="56" t="s">
        <v>1476</v>
      </c>
      <c r="Q3958" s="56"/>
      <c r="R3958" s="56" t="s">
        <v>70</v>
      </c>
      <c r="S3958" s="56" t="s">
        <v>11659</v>
      </c>
      <c r="T3958" s="56" t="s">
        <v>7140</v>
      </c>
      <c r="U3958" s="57">
        <v>8065082</v>
      </c>
      <c r="V3958" s="57">
        <v>-5588869.5199999996</v>
      </c>
      <c r="W3958" s="57">
        <v>2476212.48</v>
      </c>
      <c r="X3958" s="57">
        <v>0</v>
      </c>
      <c r="Y3958" s="73">
        <v>40832</v>
      </c>
      <c r="Z3958" s="57">
        <v>-746891.15</v>
      </c>
      <c r="AA3958" s="57">
        <v>0</v>
      </c>
      <c r="AB3958" s="57">
        <v>1729321.33</v>
      </c>
      <c r="AC3958" s="57">
        <v>0</v>
      </c>
      <c r="AD3958" s="56" t="s">
        <v>9255</v>
      </c>
      <c r="AE3958" s="57">
        <v>0</v>
      </c>
      <c r="AF3958" s="57">
        <v>0</v>
      </c>
      <c r="AG3958" s="57">
        <v>0</v>
      </c>
      <c r="AI3958"/>
      <c r="AJ3958"/>
    </row>
    <row r="3959" spans="1:36">
      <c r="A3959" s="56" t="s">
        <v>48</v>
      </c>
      <c r="B3959" s="56" t="s">
        <v>11427</v>
      </c>
      <c r="C3959" s="56">
        <v>2101010050</v>
      </c>
      <c r="D3959" s="56" t="s">
        <v>43</v>
      </c>
      <c r="E3959" s="56">
        <v>2101020050</v>
      </c>
      <c r="F3959" s="56">
        <v>5401010050</v>
      </c>
      <c r="G3959" s="56" t="s">
        <v>11428</v>
      </c>
      <c r="H3959" s="56">
        <v>400304</v>
      </c>
      <c r="I3959" s="56" t="s">
        <v>11525</v>
      </c>
      <c r="J3959" s="56" t="s">
        <v>5825</v>
      </c>
      <c r="K3959" s="56" t="s">
        <v>4879</v>
      </c>
      <c r="L3959" s="56" t="s">
        <v>7138</v>
      </c>
      <c r="M3959" s="73">
        <v>40832</v>
      </c>
      <c r="N3959" s="56"/>
      <c r="O3959" s="56"/>
      <c r="P3959" s="56" t="s">
        <v>1476</v>
      </c>
      <c r="Q3959" s="56"/>
      <c r="R3959" s="56" t="s">
        <v>70</v>
      </c>
      <c r="S3959" s="56" t="s">
        <v>11659</v>
      </c>
      <c r="T3959" s="56" t="s">
        <v>7140</v>
      </c>
      <c r="U3959" s="57">
        <v>1701446</v>
      </c>
      <c r="V3959" s="57">
        <v>-1179053.1299999999</v>
      </c>
      <c r="W3959" s="57">
        <v>522392.87</v>
      </c>
      <c r="X3959" s="57">
        <v>0</v>
      </c>
      <c r="Y3959" s="73">
        <v>40832</v>
      </c>
      <c r="Z3959" s="57">
        <v>-157567.5</v>
      </c>
      <c r="AA3959" s="57">
        <v>0</v>
      </c>
      <c r="AB3959" s="57">
        <v>364825.37</v>
      </c>
      <c r="AC3959" s="57">
        <v>0</v>
      </c>
      <c r="AD3959" s="56" t="s">
        <v>9255</v>
      </c>
      <c r="AE3959" s="57">
        <v>0</v>
      </c>
      <c r="AF3959" s="57">
        <v>0</v>
      </c>
      <c r="AG3959" s="57">
        <v>0</v>
      </c>
      <c r="AI3959"/>
      <c r="AJ3959"/>
    </row>
    <row r="3960" spans="1:36">
      <c r="A3960" s="56" t="s">
        <v>48</v>
      </c>
      <c r="B3960" s="56" t="s">
        <v>11427</v>
      </c>
      <c r="C3960" s="56">
        <v>2101010050</v>
      </c>
      <c r="D3960" s="56" t="s">
        <v>43</v>
      </c>
      <c r="E3960" s="56">
        <v>2101020050</v>
      </c>
      <c r="F3960" s="56">
        <v>5401010050</v>
      </c>
      <c r="G3960" s="56" t="s">
        <v>11428</v>
      </c>
      <c r="H3960" s="56">
        <v>400304</v>
      </c>
      <c r="I3960" s="56" t="s">
        <v>11525</v>
      </c>
      <c r="J3960" s="56" t="s">
        <v>5837</v>
      </c>
      <c r="K3960" s="56" t="s">
        <v>1475</v>
      </c>
      <c r="L3960" s="56" t="s">
        <v>7138</v>
      </c>
      <c r="M3960" s="73">
        <v>40832</v>
      </c>
      <c r="N3960" s="56"/>
      <c r="O3960" s="56"/>
      <c r="P3960" s="56" t="s">
        <v>1476</v>
      </c>
      <c r="Q3960" s="56"/>
      <c r="R3960" s="56" t="s">
        <v>70</v>
      </c>
      <c r="S3960" s="56" t="s">
        <v>11659</v>
      </c>
      <c r="T3960" s="56" t="s">
        <v>7140</v>
      </c>
      <c r="U3960" s="57">
        <v>31461642</v>
      </c>
      <c r="V3960" s="57">
        <v>-21802012.379999999</v>
      </c>
      <c r="W3960" s="57">
        <v>9659629.6199999992</v>
      </c>
      <c r="X3960" s="57">
        <v>0</v>
      </c>
      <c r="Y3960" s="73">
        <v>40832</v>
      </c>
      <c r="Z3960" s="57">
        <v>-2913599.65</v>
      </c>
      <c r="AA3960" s="57">
        <v>0</v>
      </c>
      <c r="AB3960" s="57">
        <v>6746029.9699999997</v>
      </c>
      <c r="AC3960" s="57">
        <v>0</v>
      </c>
      <c r="AD3960" s="56" t="s">
        <v>9255</v>
      </c>
      <c r="AE3960" s="57">
        <v>0</v>
      </c>
      <c r="AF3960" s="57">
        <v>0</v>
      </c>
      <c r="AG3960" s="57">
        <v>0</v>
      </c>
      <c r="AI3960"/>
      <c r="AJ3960"/>
    </row>
    <row r="3961" spans="1:36">
      <c r="A3961" s="56" t="s">
        <v>48</v>
      </c>
      <c r="B3961" s="56" t="s">
        <v>11427</v>
      </c>
      <c r="C3961" s="56">
        <v>2101010050</v>
      </c>
      <c r="D3961" s="56" t="s">
        <v>43</v>
      </c>
      <c r="E3961" s="56">
        <v>2101020050</v>
      </c>
      <c r="F3961" s="56">
        <v>5401010050</v>
      </c>
      <c r="G3961" s="56" t="s">
        <v>11428</v>
      </c>
      <c r="H3961" s="56">
        <v>400304</v>
      </c>
      <c r="I3961" s="56" t="s">
        <v>11525</v>
      </c>
      <c r="J3961" s="56" t="s">
        <v>5842</v>
      </c>
      <c r="K3961" s="56" t="s">
        <v>4951</v>
      </c>
      <c r="L3961" s="56" t="s">
        <v>7138</v>
      </c>
      <c r="M3961" s="73">
        <v>40832</v>
      </c>
      <c r="N3961" s="56"/>
      <c r="O3961" s="56"/>
      <c r="P3961" s="56" t="s">
        <v>1476</v>
      </c>
      <c r="Q3961" s="56"/>
      <c r="R3961" s="56" t="s">
        <v>70</v>
      </c>
      <c r="S3961" s="56" t="s">
        <v>11659</v>
      </c>
      <c r="T3961" s="56" t="s">
        <v>7140</v>
      </c>
      <c r="U3961" s="57">
        <v>59424</v>
      </c>
      <c r="V3961" s="57">
        <v>-41179.230000000003</v>
      </c>
      <c r="W3961" s="57">
        <v>18244.77</v>
      </c>
      <c r="X3961" s="57">
        <v>0</v>
      </c>
      <c r="Y3961" s="73">
        <v>40832</v>
      </c>
      <c r="Z3961" s="57">
        <v>-5503.1</v>
      </c>
      <c r="AA3961" s="57">
        <v>0</v>
      </c>
      <c r="AB3961" s="57">
        <v>12741.67</v>
      </c>
      <c r="AC3961" s="57">
        <v>0</v>
      </c>
      <c r="AD3961" s="56" t="s">
        <v>9255</v>
      </c>
      <c r="AE3961" s="57">
        <v>0</v>
      </c>
      <c r="AF3961" s="57">
        <v>0</v>
      </c>
      <c r="AG3961" s="57">
        <v>0</v>
      </c>
      <c r="AI3961"/>
      <c r="AJ3961"/>
    </row>
    <row r="3962" spans="1:36">
      <c r="A3962" s="56" t="s">
        <v>48</v>
      </c>
      <c r="B3962" s="56" t="s">
        <v>11427</v>
      </c>
      <c r="C3962" s="56">
        <v>2101010050</v>
      </c>
      <c r="D3962" s="56" t="s">
        <v>43</v>
      </c>
      <c r="E3962" s="56">
        <v>2101020050</v>
      </c>
      <c r="F3962" s="56">
        <v>5401010050</v>
      </c>
      <c r="G3962" s="56" t="s">
        <v>11428</v>
      </c>
      <c r="H3962" s="56">
        <v>400304</v>
      </c>
      <c r="I3962" s="56" t="s">
        <v>11525</v>
      </c>
      <c r="J3962" s="56" t="s">
        <v>5844</v>
      </c>
      <c r="K3962" s="56" t="s">
        <v>4955</v>
      </c>
      <c r="L3962" s="56" t="s">
        <v>7138</v>
      </c>
      <c r="M3962" s="73">
        <v>40832</v>
      </c>
      <c r="N3962" s="56"/>
      <c r="O3962" s="56"/>
      <c r="P3962" s="56" t="s">
        <v>1476</v>
      </c>
      <c r="Q3962" s="56"/>
      <c r="R3962" s="56" t="s">
        <v>70</v>
      </c>
      <c r="S3962" s="56" t="s">
        <v>11659</v>
      </c>
      <c r="T3962" s="56" t="s">
        <v>7140</v>
      </c>
      <c r="U3962" s="57">
        <v>37140</v>
      </c>
      <c r="V3962" s="57">
        <v>-25736.87</v>
      </c>
      <c r="W3962" s="57">
        <v>11403.13</v>
      </c>
      <c r="X3962" s="57">
        <v>0</v>
      </c>
      <c r="Y3962" s="73">
        <v>40832</v>
      </c>
      <c r="Z3962" s="57">
        <v>-3439.49</v>
      </c>
      <c r="AA3962" s="57">
        <v>0</v>
      </c>
      <c r="AB3962" s="57">
        <v>7963.64</v>
      </c>
      <c r="AC3962" s="57">
        <v>0</v>
      </c>
      <c r="AD3962" s="56" t="s">
        <v>9255</v>
      </c>
      <c r="AE3962" s="57">
        <v>0</v>
      </c>
      <c r="AF3962" s="57">
        <v>0</v>
      </c>
      <c r="AG3962" s="57">
        <v>0</v>
      </c>
      <c r="AI3962"/>
      <c r="AJ3962"/>
    </row>
    <row r="3963" spans="1:36">
      <c r="A3963" s="56" t="s">
        <v>48</v>
      </c>
      <c r="B3963" s="56" t="s">
        <v>11427</v>
      </c>
      <c r="C3963" s="56">
        <v>2101010050</v>
      </c>
      <c r="D3963" s="56" t="s">
        <v>43</v>
      </c>
      <c r="E3963" s="56">
        <v>2101020050</v>
      </c>
      <c r="F3963" s="56">
        <v>5401010050</v>
      </c>
      <c r="G3963" s="56" t="s">
        <v>11428</v>
      </c>
      <c r="H3963" s="56">
        <v>400304</v>
      </c>
      <c r="I3963" s="56" t="s">
        <v>11525</v>
      </c>
      <c r="J3963" s="56" t="s">
        <v>5847</v>
      </c>
      <c r="K3963" s="56" t="s">
        <v>4961</v>
      </c>
      <c r="L3963" s="56" t="s">
        <v>7138</v>
      </c>
      <c r="M3963" s="73">
        <v>40832</v>
      </c>
      <c r="N3963" s="56"/>
      <c r="O3963" s="56"/>
      <c r="P3963" s="56" t="s">
        <v>1476</v>
      </c>
      <c r="Q3963" s="56"/>
      <c r="R3963" s="56" t="s">
        <v>70</v>
      </c>
      <c r="S3963" s="56" t="s">
        <v>11659</v>
      </c>
      <c r="T3963" s="56" t="s">
        <v>7140</v>
      </c>
      <c r="U3963" s="57">
        <v>78749</v>
      </c>
      <c r="V3963" s="57">
        <v>-54570.68</v>
      </c>
      <c r="W3963" s="57">
        <v>24178.32</v>
      </c>
      <c r="X3963" s="57">
        <v>0</v>
      </c>
      <c r="Y3963" s="73">
        <v>40832</v>
      </c>
      <c r="Z3963" s="57">
        <v>-7292.83</v>
      </c>
      <c r="AA3963" s="57">
        <v>0</v>
      </c>
      <c r="AB3963" s="57">
        <v>16885.490000000002</v>
      </c>
      <c r="AC3963" s="57">
        <v>0</v>
      </c>
      <c r="AD3963" s="56" t="s">
        <v>9255</v>
      </c>
      <c r="AE3963" s="57">
        <v>0</v>
      </c>
      <c r="AF3963" s="57">
        <v>0</v>
      </c>
      <c r="AG3963" s="57">
        <v>0</v>
      </c>
      <c r="AI3963"/>
      <c r="AJ3963"/>
    </row>
    <row r="3964" spans="1:36">
      <c r="A3964" s="56" t="s">
        <v>48</v>
      </c>
      <c r="B3964" s="56" t="s">
        <v>11427</v>
      </c>
      <c r="C3964" s="56">
        <v>2101010050</v>
      </c>
      <c r="D3964" s="56" t="s">
        <v>43</v>
      </c>
      <c r="E3964" s="56">
        <v>2101020050</v>
      </c>
      <c r="F3964" s="56">
        <v>5401010050</v>
      </c>
      <c r="G3964" s="56" t="s">
        <v>11428</v>
      </c>
      <c r="H3964" s="56">
        <v>400300</v>
      </c>
      <c r="I3964" s="56" t="s">
        <v>11491</v>
      </c>
      <c r="J3964" s="56" t="s">
        <v>4247</v>
      </c>
      <c r="K3964" s="56" t="s">
        <v>4248</v>
      </c>
      <c r="L3964" s="56" t="s">
        <v>7138</v>
      </c>
      <c r="M3964" s="73">
        <v>41730</v>
      </c>
      <c r="N3964" s="56"/>
      <c r="O3964" s="56"/>
      <c r="P3964" s="56" t="s">
        <v>1476</v>
      </c>
      <c r="Q3964" s="56"/>
      <c r="R3964" s="56" t="s">
        <v>70</v>
      </c>
      <c r="S3964" s="56" t="s">
        <v>11659</v>
      </c>
      <c r="T3964" s="56" t="s">
        <v>7140</v>
      </c>
      <c r="U3964" s="57">
        <v>2287344</v>
      </c>
      <c r="V3964" s="57">
        <v>-1167053.73</v>
      </c>
      <c r="W3964" s="57">
        <v>1120290.27</v>
      </c>
      <c r="X3964" s="57">
        <v>0</v>
      </c>
      <c r="Y3964" s="73">
        <v>41730</v>
      </c>
      <c r="Z3964" s="57">
        <v>-184097.7</v>
      </c>
      <c r="AA3964" s="57">
        <v>0</v>
      </c>
      <c r="AB3964" s="57">
        <v>936192.57</v>
      </c>
      <c r="AC3964" s="57">
        <v>0</v>
      </c>
      <c r="AD3964" s="56" t="s">
        <v>9255</v>
      </c>
      <c r="AE3964" s="57">
        <v>0</v>
      </c>
      <c r="AF3964" s="57">
        <v>0</v>
      </c>
      <c r="AG3964" s="57">
        <v>0</v>
      </c>
      <c r="AI3964"/>
      <c r="AJ3964"/>
    </row>
    <row r="3965" spans="1:36">
      <c r="A3965" s="56" t="s">
        <v>48</v>
      </c>
      <c r="B3965" s="56" t="s">
        <v>11427</v>
      </c>
      <c r="C3965" s="56">
        <v>2101010050</v>
      </c>
      <c r="D3965" s="56" t="s">
        <v>43</v>
      </c>
      <c r="E3965" s="56">
        <v>2101020050</v>
      </c>
      <c r="F3965" s="56">
        <v>5401010050</v>
      </c>
      <c r="G3965" s="56" t="s">
        <v>11428</v>
      </c>
      <c r="H3965" s="56">
        <v>400300</v>
      </c>
      <c r="I3965" s="56" t="s">
        <v>11668</v>
      </c>
      <c r="J3965" s="56" t="s">
        <v>4425</v>
      </c>
      <c r="K3965" s="56" t="s">
        <v>4426</v>
      </c>
      <c r="L3965" s="56" t="s">
        <v>7138</v>
      </c>
      <c r="M3965" s="73">
        <v>42825</v>
      </c>
      <c r="N3965" s="56"/>
      <c r="O3965" s="56"/>
      <c r="P3965" s="56" t="s">
        <v>1476</v>
      </c>
      <c r="Q3965" s="56"/>
      <c r="R3965" s="56" t="s">
        <v>70</v>
      </c>
      <c r="S3965" s="56" t="s">
        <v>11659</v>
      </c>
      <c r="T3965" s="56" t="s">
        <v>7140</v>
      </c>
      <c r="U3965" s="57">
        <v>108000</v>
      </c>
      <c r="V3965" s="57">
        <v>-34929.9</v>
      </c>
      <c r="W3965" s="57">
        <v>73070.100000000006</v>
      </c>
      <c r="X3965" s="57">
        <v>0</v>
      </c>
      <c r="Y3965" s="73">
        <v>42786</v>
      </c>
      <c r="Z3965" s="57">
        <v>-7847.85</v>
      </c>
      <c r="AA3965" s="57">
        <v>0</v>
      </c>
      <c r="AB3965" s="57">
        <v>65222.25</v>
      </c>
      <c r="AC3965" s="57">
        <v>0</v>
      </c>
      <c r="AD3965" s="56" t="s">
        <v>9255</v>
      </c>
      <c r="AE3965" s="57">
        <v>0</v>
      </c>
      <c r="AF3965" s="57">
        <v>0</v>
      </c>
      <c r="AG3965" s="57">
        <v>0</v>
      </c>
      <c r="AI3965"/>
      <c r="AJ3965"/>
    </row>
    <row r="3966" spans="1:36">
      <c r="A3966" s="56" t="s">
        <v>48</v>
      </c>
      <c r="B3966" s="56" t="s">
        <v>11427</v>
      </c>
      <c r="C3966" s="56">
        <v>2101010050</v>
      </c>
      <c r="D3966" s="56" t="s">
        <v>43</v>
      </c>
      <c r="E3966" s="56">
        <v>2101020050</v>
      </c>
      <c r="F3966" s="56">
        <v>5401010050</v>
      </c>
      <c r="G3966" s="56" t="s">
        <v>11428</v>
      </c>
      <c r="H3966" s="56">
        <v>400300</v>
      </c>
      <c r="I3966" s="56" t="s">
        <v>11528</v>
      </c>
      <c r="J3966" s="56" t="s">
        <v>4421</v>
      </c>
      <c r="K3966" s="56" t="s">
        <v>4422</v>
      </c>
      <c r="L3966" s="56" t="s">
        <v>7138</v>
      </c>
      <c r="M3966" s="73">
        <v>42825</v>
      </c>
      <c r="N3966" s="56"/>
      <c r="O3966" s="56"/>
      <c r="P3966" s="56" t="s">
        <v>1476</v>
      </c>
      <c r="Q3966" s="56"/>
      <c r="R3966" s="56" t="s">
        <v>70</v>
      </c>
      <c r="S3966" s="56" t="s">
        <v>11659</v>
      </c>
      <c r="T3966" s="56" t="s">
        <v>7140</v>
      </c>
      <c r="U3966" s="57">
        <v>37160.6</v>
      </c>
      <c r="V3966" s="57">
        <v>-12858.65</v>
      </c>
      <c r="W3966" s="57">
        <v>24301.95</v>
      </c>
      <c r="X3966" s="57">
        <v>0</v>
      </c>
      <c r="Y3966" s="73">
        <v>42653</v>
      </c>
      <c r="Z3966" s="57">
        <v>-2728.89</v>
      </c>
      <c r="AA3966" s="57">
        <v>0</v>
      </c>
      <c r="AB3966" s="57">
        <v>21573.06</v>
      </c>
      <c r="AC3966" s="57">
        <v>0</v>
      </c>
      <c r="AD3966" s="56" t="s">
        <v>9255</v>
      </c>
      <c r="AE3966" s="57">
        <v>0</v>
      </c>
      <c r="AF3966" s="57">
        <v>0</v>
      </c>
      <c r="AG3966" s="57">
        <v>0</v>
      </c>
      <c r="AI3966"/>
      <c r="AJ3966"/>
    </row>
    <row r="3967" spans="1:36">
      <c r="A3967" s="56" t="s">
        <v>48</v>
      </c>
      <c r="B3967" s="56" t="s">
        <v>11427</v>
      </c>
      <c r="C3967" s="56">
        <v>2101010050</v>
      </c>
      <c r="D3967" s="56" t="s">
        <v>43</v>
      </c>
      <c r="E3967" s="56">
        <v>2101020050</v>
      </c>
      <c r="F3967" s="56">
        <v>5401010050</v>
      </c>
      <c r="G3967" s="56" t="s">
        <v>11428</v>
      </c>
      <c r="H3967" s="56">
        <v>400302</v>
      </c>
      <c r="I3967" s="56" t="s">
        <v>11669</v>
      </c>
      <c r="J3967" s="56" t="s">
        <v>5369</v>
      </c>
      <c r="K3967" s="56" t="s">
        <v>5370</v>
      </c>
      <c r="L3967" s="56" t="s">
        <v>7138</v>
      </c>
      <c r="M3967" s="73">
        <v>43465</v>
      </c>
      <c r="N3967" s="56"/>
      <c r="O3967" s="56"/>
      <c r="P3967" s="56" t="s">
        <v>1476</v>
      </c>
      <c r="Q3967" s="56"/>
      <c r="R3967" s="56" t="s">
        <v>70</v>
      </c>
      <c r="S3967" s="56" t="s">
        <v>11659</v>
      </c>
      <c r="T3967" s="56" t="s">
        <v>7140</v>
      </c>
      <c r="U3967" s="57">
        <v>219240</v>
      </c>
      <c r="V3967" s="57">
        <v>-46077.94</v>
      </c>
      <c r="W3967" s="57">
        <v>173162.06</v>
      </c>
      <c r="X3967" s="57">
        <v>0</v>
      </c>
      <c r="Y3967" s="73">
        <v>43317</v>
      </c>
      <c r="Z3967" s="57">
        <v>-15882.39</v>
      </c>
      <c r="AA3967" s="57">
        <v>0</v>
      </c>
      <c r="AB3967" s="57">
        <v>157279.67000000001</v>
      </c>
      <c r="AC3967" s="57">
        <v>0</v>
      </c>
      <c r="AD3967" s="56" t="s">
        <v>9255</v>
      </c>
      <c r="AE3967" s="57">
        <v>0</v>
      </c>
      <c r="AF3967" s="57">
        <v>0</v>
      </c>
      <c r="AG3967" s="57">
        <v>0</v>
      </c>
      <c r="AI3967"/>
      <c r="AJ3967"/>
    </row>
    <row r="3968" spans="1:36">
      <c r="A3968" s="56" t="s">
        <v>48</v>
      </c>
      <c r="B3968" s="56" t="s">
        <v>11427</v>
      </c>
      <c r="C3968" s="56">
        <v>2101010050</v>
      </c>
      <c r="D3968" s="56" t="s">
        <v>43</v>
      </c>
      <c r="E3968" s="56">
        <v>2101020050</v>
      </c>
      <c r="F3968" s="56">
        <v>5401010050</v>
      </c>
      <c r="G3968" s="56" t="s">
        <v>11428</v>
      </c>
      <c r="H3968" s="56">
        <v>400300</v>
      </c>
      <c r="I3968" s="56" t="s">
        <v>11487</v>
      </c>
      <c r="J3968" s="56" t="s">
        <v>4399</v>
      </c>
      <c r="K3968" s="56" t="s">
        <v>4400</v>
      </c>
      <c r="L3968" s="56" t="s">
        <v>7138</v>
      </c>
      <c r="M3968" s="73">
        <v>43555</v>
      </c>
      <c r="N3968" s="56"/>
      <c r="O3968" s="56"/>
      <c r="P3968" s="56" t="s">
        <v>1476</v>
      </c>
      <c r="Q3968" s="56"/>
      <c r="R3968" s="56" t="s">
        <v>70</v>
      </c>
      <c r="S3968" s="56" t="s">
        <v>11659</v>
      </c>
      <c r="T3968" s="56" t="s">
        <v>7140</v>
      </c>
      <c r="U3968" s="57">
        <v>784700</v>
      </c>
      <c r="V3968" s="57">
        <v>-131903.04999999999</v>
      </c>
      <c r="W3968" s="57">
        <v>652796.94999999995</v>
      </c>
      <c r="X3968" s="57">
        <v>0</v>
      </c>
      <c r="Y3968" s="73">
        <v>43511</v>
      </c>
      <c r="Z3968" s="57">
        <v>-56845.96</v>
      </c>
      <c r="AA3968" s="57">
        <v>0</v>
      </c>
      <c r="AB3968" s="57">
        <v>595950.99</v>
      </c>
      <c r="AC3968" s="57">
        <v>0</v>
      </c>
      <c r="AD3968" s="56" t="s">
        <v>9255</v>
      </c>
      <c r="AE3968" s="57">
        <v>0</v>
      </c>
      <c r="AF3968" s="57">
        <v>0</v>
      </c>
      <c r="AG3968" s="57">
        <v>0</v>
      </c>
      <c r="AI3968"/>
      <c r="AJ3968"/>
    </row>
    <row r="3969" spans="1:36">
      <c r="A3969" s="56" t="s">
        <v>151</v>
      </c>
      <c r="B3969" s="56" t="s">
        <v>11459</v>
      </c>
      <c r="C3969" s="56">
        <v>2101010020</v>
      </c>
      <c r="D3969" s="56" t="s">
        <v>38</v>
      </c>
      <c r="E3969" s="56">
        <v>2101020020</v>
      </c>
      <c r="F3969" s="56">
        <v>5401010020</v>
      </c>
      <c r="G3969" s="56" t="s">
        <v>11623</v>
      </c>
      <c r="H3969" s="56">
        <v>400400</v>
      </c>
      <c r="I3969" s="56" t="s">
        <v>11624</v>
      </c>
      <c r="J3969" s="56" t="s">
        <v>6724</v>
      </c>
      <c r="K3969" s="56" t="s">
        <v>6722</v>
      </c>
      <c r="L3969" s="56" t="s">
        <v>7138</v>
      </c>
      <c r="M3969" s="73">
        <v>43921</v>
      </c>
      <c r="N3969" s="56"/>
      <c r="O3969" s="56"/>
      <c r="P3969" s="56" t="s">
        <v>7139</v>
      </c>
      <c r="Q3969" s="56"/>
      <c r="R3969" s="56" t="s">
        <v>6010</v>
      </c>
      <c r="S3969" s="56" t="s">
        <v>11670</v>
      </c>
      <c r="T3969" s="56" t="s">
        <v>7140</v>
      </c>
      <c r="U3969" s="57">
        <v>579414.47</v>
      </c>
      <c r="V3969" s="57">
        <v>-24923.25</v>
      </c>
      <c r="W3969" s="57">
        <v>554491.22</v>
      </c>
      <c r="X3969" s="57">
        <v>0</v>
      </c>
      <c r="Y3969" s="73">
        <v>43708</v>
      </c>
      <c r="Z3969" s="57">
        <v>-14391.92</v>
      </c>
      <c r="AA3969" s="57">
        <v>0</v>
      </c>
      <c r="AB3969" s="57">
        <v>540099.30000000005</v>
      </c>
      <c r="AC3969" s="57">
        <v>0</v>
      </c>
      <c r="AD3969" s="56" t="s">
        <v>9255</v>
      </c>
      <c r="AE3969" s="57">
        <v>0</v>
      </c>
      <c r="AF3969" s="57">
        <v>0</v>
      </c>
      <c r="AG3969" s="57">
        <v>0</v>
      </c>
      <c r="AI3969"/>
      <c r="AJ3969"/>
    </row>
    <row r="3970" spans="1:36">
      <c r="A3970" s="56" t="s">
        <v>48</v>
      </c>
      <c r="B3970" s="56" t="s">
        <v>11427</v>
      </c>
      <c r="C3970" s="56">
        <v>2101010050</v>
      </c>
      <c r="D3970" s="56" t="s">
        <v>43</v>
      </c>
      <c r="E3970" s="56">
        <v>2101020050</v>
      </c>
      <c r="F3970" s="56">
        <v>5401010050</v>
      </c>
      <c r="G3970" s="56" t="s">
        <v>11428</v>
      </c>
      <c r="H3970" s="56">
        <v>400301</v>
      </c>
      <c r="I3970" s="56" t="s">
        <v>11474</v>
      </c>
      <c r="J3970" s="56" t="s">
        <v>4683</v>
      </c>
      <c r="K3970" s="56" t="s">
        <v>4684</v>
      </c>
      <c r="L3970" s="56" t="s">
        <v>7138</v>
      </c>
      <c r="M3970" s="73">
        <v>40422</v>
      </c>
      <c r="N3970" s="56"/>
      <c r="O3970" s="56"/>
      <c r="P3970" s="56" t="s">
        <v>1304</v>
      </c>
      <c r="Q3970" s="56"/>
      <c r="R3970" s="56" t="s">
        <v>18</v>
      </c>
      <c r="S3970" s="56" t="s">
        <v>11671</v>
      </c>
      <c r="T3970" s="56" t="s">
        <v>7140</v>
      </c>
      <c r="U3970" s="57">
        <v>108443422</v>
      </c>
      <c r="V3970" s="57">
        <v>-60568609.399999999</v>
      </c>
      <c r="W3970" s="57">
        <v>47874812.600000001</v>
      </c>
      <c r="X3970" s="57">
        <v>0</v>
      </c>
      <c r="Y3970" s="73">
        <v>40422</v>
      </c>
      <c r="Z3970" s="57">
        <v>-5236034.8099999996</v>
      </c>
      <c r="AA3970" s="57">
        <v>0</v>
      </c>
      <c r="AB3970" s="57">
        <v>42638777.789999999</v>
      </c>
      <c r="AC3970" s="57">
        <v>0</v>
      </c>
      <c r="AD3970" s="56" t="s">
        <v>9255</v>
      </c>
      <c r="AE3970" s="57">
        <v>0</v>
      </c>
      <c r="AF3970" s="57">
        <v>0</v>
      </c>
      <c r="AG3970" s="57">
        <v>0</v>
      </c>
      <c r="AI3970"/>
      <c r="AJ3970"/>
    </row>
    <row r="3971" spans="1:36">
      <c r="A3971" s="56" t="s">
        <v>48</v>
      </c>
      <c r="B3971" s="56" t="s">
        <v>11427</v>
      </c>
      <c r="C3971" s="56">
        <v>2101010050</v>
      </c>
      <c r="D3971" s="56" t="s">
        <v>43</v>
      </c>
      <c r="E3971" s="56">
        <v>2101020050</v>
      </c>
      <c r="F3971" s="56">
        <v>5401010050</v>
      </c>
      <c r="G3971" s="56" t="s">
        <v>11428</v>
      </c>
      <c r="H3971" s="56">
        <v>400301</v>
      </c>
      <c r="I3971" s="56" t="s">
        <v>11474</v>
      </c>
      <c r="J3971" s="56" t="s">
        <v>4733</v>
      </c>
      <c r="K3971" s="56" t="s">
        <v>1232</v>
      </c>
      <c r="L3971" s="56" t="s">
        <v>7138</v>
      </c>
      <c r="M3971" s="73">
        <v>40422</v>
      </c>
      <c r="N3971" s="56"/>
      <c r="O3971" s="56"/>
      <c r="P3971" s="56" t="s">
        <v>7139</v>
      </c>
      <c r="Q3971" s="56"/>
      <c r="R3971" s="56" t="s">
        <v>18</v>
      </c>
      <c r="S3971" s="56" t="s">
        <v>11672</v>
      </c>
      <c r="T3971" s="56" t="s">
        <v>7140</v>
      </c>
      <c r="U3971" s="57">
        <v>122551274</v>
      </c>
      <c r="V3971" s="57">
        <v>-52975714.689999998</v>
      </c>
      <c r="W3971" s="57">
        <v>69575559.310000002</v>
      </c>
      <c r="X3971" s="57">
        <v>0</v>
      </c>
      <c r="Y3971" s="73">
        <v>40422</v>
      </c>
      <c r="Z3971" s="57">
        <v>-2377609.17</v>
      </c>
      <c r="AA3971" s="57">
        <v>0</v>
      </c>
      <c r="AB3971" s="57">
        <v>67197950.140000001</v>
      </c>
      <c r="AC3971" s="57">
        <v>0</v>
      </c>
      <c r="AD3971" s="56" t="s">
        <v>9255</v>
      </c>
      <c r="AE3971" s="57">
        <v>0</v>
      </c>
      <c r="AF3971" s="57">
        <v>0</v>
      </c>
      <c r="AG3971" s="57">
        <v>0</v>
      </c>
      <c r="AI3971"/>
      <c r="AJ3971"/>
    </row>
    <row r="3972" spans="1:36">
      <c r="A3972" s="56" t="s">
        <v>48</v>
      </c>
      <c r="B3972" s="56" t="s">
        <v>11427</v>
      </c>
      <c r="C3972" s="56">
        <v>2101010050</v>
      </c>
      <c r="D3972" s="56" t="s">
        <v>43</v>
      </c>
      <c r="E3972" s="56">
        <v>2101020050</v>
      </c>
      <c r="F3972" s="56">
        <v>5401010050</v>
      </c>
      <c r="G3972" s="56" t="s">
        <v>11428</v>
      </c>
      <c r="H3972" s="56">
        <v>400301</v>
      </c>
      <c r="I3972" s="56" t="s">
        <v>11474</v>
      </c>
      <c r="J3972" s="56" t="s">
        <v>4761</v>
      </c>
      <c r="K3972" s="56" t="s">
        <v>4762</v>
      </c>
      <c r="L3972" s="56" t="s">
        <v>7138</v>
      </c>
      <c r="M3972" s="73">
        <v>40422</v>
      </c>
      <c r="N3972" s="56"/>
      <c r="O3972" s="56"/>
      <c r="P3972" s="56" t="s">
        <v>7139</v>
      </c>
      <c r="Q3972" s="56"/>
      <c r="R3972" s="56" t="s">
        <v>18</v>
      </c>
      <c r="S3972" s="56" t="s">
        <v>11671</v>
      </c>
      <c r="T3972" s="56" t="s">
        <v>7140</v>
      </c>
      <c r="U3972" s="57">
        <v>64670146</v>
      </c>
      <c r="V3972" s="57">
        <v>-27955214.489999998</v>
      </c>
      <c r="W3972" s="57">
        <v>36714931.509999998</v>
      </c>
      <c r="X3972" s="57">
        <v>0</v>
      </c>
      <c r="Y3972" s="73">
        <v>40422</v>
      </c>
      <c r="Z3972" s="57">
        <v>-1254661.25</v>
      </c>
      <c r="AA3972" s="57">
        <v>0</v>
      </c>
      <c r="AB3972" s="57">
        <v>35460270.259999998</v>
      </c>
      <c r="AC3972" s="57">
        <v>0</v>
      </c>
      <c r="AD3972" s="56" t="s">
        <v>9255</v>
      </c>
      <c r="AE3972" s="57">
        <v>0</v>
      </c>
      <c r="AF3972" s="57">
        <v>0</v>
      </c>
      <c r="AG3972" s="57">
        <v>0</v>
      </c>
      <c r="AI3972"/>
      <c r="AJ3972"/>
    </row>
    <row r="3973" spans="1:36">
      <c r="A3973" s="56" t="s">
        <v>48</v>
      </c>
      <c r="B3973" s="56" t="s">
        <v>11427</v>
      </c>
      <c r="C3973" s="56">
        <v>2101010050</v>
      </c>
      <c r="D3973" s="56" t="s">
        <v>43</v>
      </c>
      <c r="E3973" s="56">
        <v>2101020050</v>
      </c>
      <c r="F3973" s="56">
        <v>5401010050</v>
      </c>
      <c r="G3973" s="56" t="s">
        <v>11428</v>
      </c>
      <c r="H3973" s="56">
        <v>400302</v>
      </c>
      <c r="I3973" s="56" t="s">
        <v>11517</v>
      </c>
      <c r="J3973" s="56" t="s">
        <v>5171</v>
      </c>
      <c r="K3973" s="56" t="s">
        <v>4684</v>
      </c>
      <c r="L3973" s="56" t="s">
        <v>7138</v>
      </c>
      <c r="M3973" s="73">
        <v>40542</v>
      </c>
      <c r="N3973" s="56"/>
      <c r="O3973" s="56"/>
      <c r="P3973" s="56" t="s">
        <v>1304</v>
      </c>
      <c r="Q3973" s="56"/>
      <c r="R3973" s="56" t="s">
        <v>18</v>
      </c>
      <c r="S3973" s="56" t="s">
        <v>11671</v>
      </c>
      <c r="T3973" s="56" t="s">
        <v>7140</v>
      </c>
      <c r="U3973" s="57">
        <v>115106341</v>
      </c>
      <c r="V3973" s="57">
        <v>-62249685.079999998</v>
      </c>
      <c r="W3973" s="57">
        <v>52856655.920000002</v>
      </c>
      <c r="X3973" s="57">
        <v>0</v>
      </c>
      <c r="Y3973" s="73">
        <v>40542</v>
      </c>
      <c r="Z3973" s="57">
        <v>-5562887.9699999997</v>
      </c>
      <c r="AA3973" s="57">
        <v>0</v>
      </c>
      <c r="AB3973" s="57">
        <v>47293767.950000003</v>
      </c>
      <c r="AC3973" s="57">
        <v>0</v>
      </c>
      <c r="AD3973" s="56" t="s">
        <v>9255</v>
      </c>
      <c r="AE3973" s="57">
        <v>0</v>
      </c>
      <c r="AF3973" s="57">
        <v>0</v>
      </c>
      <c r="AG3973" s="57">
        <v>0</v>
      </c>
      <c r="AI3973"/>
      <c r="AJ3973"/>
    </row>
    <row r="3974" spans="1:36">
      <c r="A3974" s="56" t="s">
        <v>48</v>
      </c>
      <c r="B3974" s="56" t="s">
        <v>11427</v>
      </c>
      <c r="C3974" s="56">
        <v>2101010050</v>
      </c>
      <c r="D3974" s="56" t="s">
        <v>43</v>
      </c>
      <c r="E3974" s="56">
        <v>2101020050</v>
      </c>
      <c r="F3974" s="56">
        <v>5401010050</v>
      </c>
      <c r="G3974" s="56" t="s">
        <v>11428</v>
      </c>
      <c r="H3974" s="56">
        <v>400302</v>
      </c>
      <c r="I3974" s="56" t="s">
        <v>11517</v>
      </c>
      <c r="J3974" s="56" t="s">
        <v>5201</v>
      </c>
      <c r="K3974" s="56" t="s">
        <v>1232</v>
      </c>
      <c r="L3974" s="56" t="s">
        <v>7138</v>
      </c>
      <c r="M3974" s="73">
        <v>40542</v>
      </c>
      <c r="N3974" s="56"/>
      <c r="O3974" s="56"/>
      <c r="P3974" s="56" t="s">
        <v>7139</v>
      </c>
      <c r="Q3974" s="56"/>
      <c r="R3974" s="56" t="s">
        <v>18</v>
      </c>
      <c r="S3974" s="56" t="s">
        <v>11672</v>
      </c>
      <c r="T3974" s="56" t="s">
        <v>7140</v>
      </c>
      <c r="U3974" s="57">
        <v>141834413</v>
      </c>
      <c r="V3974" s="57">
        <v>-58989094.310000002</v>
      </c>
      <c r="W3974" s="57">
        <v>82845318.689999998</v>
      </c>
      <c r="X3974" s="57">
        <v>0</v>
      </c>
      <c r="Y3974" s="73">
        <v>40542</v>
      </c>
      <c r="Z3974" s="57">
        <v>-2801029.75</v>
      </c>
      <c r="AA3974" s="57">
        <v>0</v>
      </c>
      <c r="AB3974" s="57">
        <v>80044288.939999998</v>
      </c>
      <c r="AC3974" s="57">
        <v>0</v>
      </c>
      <c r="AD3974" s="56" t="s">
        <v>9255</v>
      </c>
      <c r="AE3974" s="57">
        <v>0</v>
      </c>
      <c r="AF3974" s="57">
        <v>0</v>
      </c>
      <c r="AG3974" s="57">
        <v>0</v>
      </c>
      <c r="AI3974"/>
      <c r="AJ3974"/>
    </row>
    <row r="3975" spans="1:36">
      <c r="A3975" s="56" t="s">
        <v>48</v>
      </c>
      <c r="B3975" s="56" t="s">
        <v>11427</v>
      </c>
      <c r="C3975" s="56">
        <v>2101010050</v>
      </c>
      <c r="D3975" s="56" t="s">
        <v>43</v>
      </c>
      <c r="E3975" s="56">
        <v>2101020050</v>
      </c>
      <c r="F3975" s="56">
        <v>5401010050</v>
      </c>
      <c r="G3975" s="56" t="s">
        <v>11428</v>
      </c>
      <c r="H3975" s="56">
        <v>400302</v>
      </c>
      <c r="I3975" s="56" t="s">
        <v>11517</v>
      </c>
      <c r="J3975" s="56" t="s">
        <v>5217</v>
      </c>
      <c r="K3975" s="56" t="s">
        <v>4762</v>
      </c>
      <c r="L3975" s="56" t="s">
        <v>7138</v>
      </c>
      <c r="M3975" s="73">
        <v>40542</v>
      </c>
      <c r="N3975" s="56"/>
      <c r="O3975" s="56"/>
      <c r="P3975" s="56" t="s">
        <v>7139</v>
      </c>
      <c r="Q3975" s="56"/>
      <c r="R3975" s="56" t="s">
        <v>18</v>
      </c>
      <c r="S3975" s="56" t="s">
        <v>11671</v>
      </c>
      <c r="T3975" s="56" t="s">
        <v>7140</v>
      </c>
      <c r="U3975" s="57">
        <v>71488542</v>
      </c>
      <c r="V3975" s="57">
        <v>-29733405.140000001</v>
      </c>
      <c r="W3975" s="57">
        <v>41755136.859999999</v>
      </c>
      <c r="X3975" s="57">
        <v>0</v>
      </c>
      <c r="Y3975" s="73">
        <v>40542</v>
      </c>
      <c r="Z3975" s="57">
        <v>-1411752.14</v>
      </c>
      <c r="AA3975" s="57">
        <v>0</v>
      </c>
      <c r="AB3975" s="57">
        <v>40343384.719999999</v>
      </c>
      <c r="AC3975" s="57">
        <v>0</v>
      </c>
      <c r="AD3975" s="56" t="s">
        <v>9255</v>
      </c>
      <c r="AE3975" s="57">
        <v>0</v>
      </c>
      <c r="AF3975" s="57">
        <v>0</v>
      </c>
      <c r="AG3975" s="57">
        <v>0</v>
      </c>
      <c r="AI3975"/>
      <c r="AJ3975"/>
    </row>
    <row r="3976" spans="1:36">
      <c r="A3976" s="56" t="s">
        <v>48</v>
      </c>
      <c r="B3976" s="56" t="s">
        <v>11427</v>
      </c>
      <c r="C3976" s="56">
        <v>2101010050</v>
      </c>
      <c r="D3976" s="56" t="s">
        <v>43</v>
      </c>
      <c r="E3976" s="56">
        <v>2101020050</v>
      </c>
      <c r="F3976" s="56">
        <v>5401010050</v>
      </c>
      <c r="G3976" s="56" t="s">
        <v>11428</v>
      </c>
      <c r="H3976" s="56">
        <v>400303</v>
      </c>
      <c r="I3976" s="56" t="s">
        <v>11520</v>
      </c>
      <c r="J3976" s="56" t="s">
        <v>5431</v>
      </c>
      <c r="K3976" s="56" t="s">
        <v>4684</v>
      </c>
      <c r="L3976" s="56" t="s">
        <v>7138</v>
      </c>
      <c r="M3976" s="73">
        <v>40672</v>
      </c>
      <c r="N3976" s="56"/>
      <c r="O3976" s="56"/>
      <c r="P3976" s="56" t="s">
        <v>1304</v>
      </c>
      <c r="Q3976" s="56"/>
      <c r="R3976" s="56" t="s">
        <v>18</v>
      </c>
      <c r="S3976" s="56" t="s">
        <v>11671</v>
      </c>
      <c r="T3976" s="56" t="s">
        <v>7140</v>
      </c>
      <c r="U3976" s="57">
        <v>87657399</v>
      </c>
      <c r="V3976" s="57">
        <v>-45727612.149999999</v>
      </c>
      <c r="W3976" s="57">
        <v>41929786.850000001</v>
      </c>
      <c r="X3976" s="57">
        <v>0</v>
      </c>
      <c r="Y3976" s="73">
        <v>40672</v>
      </c>
      <c r="Z3976" s="57">
        <v>-4241011.24</v>
      </c>
      <c r="AA3976" s="57">
        <v>0</v>
      </c>
      <c r="AB3976" s="57">
        <v>37688775.609999999</v>
      </c>
      <c r="AC3976" s="57">
        <v>0</v>
      </c>
      <c r="AD3976" s="56" t="s">
        <v>9255</v>
      </c>
      <c r="AE3976" s="57">
        <v>0</v>
      </c>
      <c r="AF3976" s="57">
        <v>0</v>
      </c>
      <c r="AG3976" s="57">
        <v>0</v>
      </c>
      <c r="AI3976"/>
      <c r="AJ3976"/>
    </row>
    <row r="3977" spans="1:36">
      <c r="A3977" s="56" t="s">
        <v>48</v>
      </c>
      <c r="B3977" s="56" t="s">
        <v>11427</v>
      </c>
      <c r="C3977" s="56">
        <v>2101010050</v>
      </c>
      <c r="D3977" s="56" t="s">
        <v>43</v>
      </c>
      <c r="E3977" s="56">
        <v>2101020050</v>
      </c>
      <c r="F3977" s="56">
        <v>5401010050</v>
      </c>
      <c r="G3977" s="56" t="s">
        <v>11428</v>
      </c>
      <c r="H3977" s="56">
        <v>400303</v>
      </c>
      <c r="I3977" s="56" t="s">
        <v>11520</v>
      </c>
      <c r="J3977" s="56" t="s">
        <v>5461</v>
      </c>
      <c r="K3977" s="56" t="s">
        <v>1232</v>
      </c>
      <c r="L3977" s="56" t="s">
        <v>7138</v>
      </c>
      <c r="M3977" s="73">
        <v>40672</v>
      </c>
      <c r="N3977" s="56"/>
      <c r="O3977" s="56"/>
      <c r="P3977" s="56" t="s">
        <v>7139</v>
      </c>
      <c r="Q3977" s="56"/>
      <c r="R3977" s="56" t="s">
        <v>18</v>
      </c>
      <c r="S3977" s="56" t="s">
        <v>11672</v>
      </c>
      <c r="T3977" s="56" t="s">
        <v>7140</v>
      </c>
      <c r="U3977" s="57">
        <v>149480307</v>
      </c>
      <c r="V3977" s="57">
        <v>-59502435.909999996</v>
      </c>
      <c r="W3977" s="57">
        <v>89977871.090000004</v>
      </c>
      <c r="X3977" s="57">
        <v>0</v>
      </c>
      <c r="Y3977" s="73">
        <v>40672</v>
      </c>
      <c r="Z3977" s="57">
        <v>-3007671.67</v>
      </c>
      <c r="AA3977" s="57">
        <v>0</v>
      </c>
      <c r="AB3977" s="57">
        <v>86970199.420000002</v>
      </c>
      <c r="AC3977" s="57">
        <v>0</v>
      </c>
      <c r="AD3977" s="56" t="s">
        <v>9255</v>
      </c>
      <c r="AE3977" s="57">
        <v>0</v>
      </c>
      <c r="AF3977" s="57">
        <v>0</v>
      </c>
      <c r="AG3977" s="57">
        <v>0</v>
      </c>
      <c r="AI3977"/>
      <c r="AJ3977"/>
    </row>
    <row r="3978" spans="1:36">
      <c r="A3978" s="56" t="s">
        <v>48</v>
      </c>
      <c r="B3978" s="56" t="s">
        <v>11427</v>
      </c>
      <c r="C3978" s="56">
        <v>2101010050</v>
      </c>
      <c r="D3978" s="56" t="s">
        <v>43</v>
      </c>
      <c r="E3978" s="56">
        <v>2101020050</v>
      </c>
      <c r="F3978" s="56">
        <v>5401010050</v>
      </c>
      <c r="G3978" s="56" t="s">
        <v>11428</v>
      </c>
      <c r="H3978" s="56">
        <v>400303</v>
      </c>
      <c r="I3978" s="56" t="s">
        <v>11520</v>
      </c>
      <c r="J3978" s="56" t="s">
        <v>5477</v>
      </c>
      <c r="K3978" s="56" t="s">
        <v>4762</v>
      </c>
      <c r="L3978" s="56" t="s">
        <v>7138</v>
      </c>
      <c r="M3978" s="73">
        <v>40672</v>
      </c>
      <c r="N3978" s="56"/>
      <c r="O3978" s="56"/>
      <c r="P3978" s="56" t="s">
        <v>7139</v>
      </c>
      <c r="Q3978" s="56"/>
      <c r="R3978" s="56" t="s">
        <v>18</v>
      </c>
      <c r="S3978" s="56" t="s">
        <v>11671</v>
      </c>
      <c r="T3978" s="56" t="s">
        <v>7140</v>
      </c>
      <c r="U3978" s="57">
        <v>72103752</v>
      </c>
      <c r="V3978" s="57">
        <v>-28701989.809999999</v>
      </c>
      <c r="W3978" s="57">
        <v>43401762.189999998</v>
      </c>
      <c r="X3978" s="57">
        <v>0</v>
      </c>
      <c r="Y3978" s="73">
        <v>40672</v>
      </c>
      <c r="Z3978" s="57">
        <v>-1450781.04</v>
      </c>
      <c r="AA3978" s="57">
        <v>0</v>
      </c>
      <c r="AB3978" s="57">
        <v>41950981.149999999</v>
      </c>
      <c r="AC3978" s="57">
        <v>0</v>
      </c>
      <c r="AD3978" s="56" t="s">
        <v>9255</v>
      </c>
      <c r="AE3978" s="57">
        <v>0</v>
      </c>
      <c r="AF3978" s="57">
        <v>0</v>
      </c>
      <c r="AG3978" s="57">
        <v>0</v>
      </c>
      <c r="AI3978"/>
      <c r="AJ3978"/>
    </row>
    <row r="3979" spans="1:36">
      <c r="A3979" s="56" t="s">
        <v>48</v>
      </c>
      <c r="B3979" s="56" t="s">
        <v>11427</v>
      </c>
      <c r="C3979" s="56">
        <v>2101010050</v>
      </c>
      <c r="D3979" s="56" t="s">
        <v>43</v>
      </c>
      <c r="E3979" s="56">
        <v>2101020050</v>
      </c>
      <c r="F3979" s="56">
        <v>5401010050</v>
      </c>
      <c r="G3979" s="56" t="s">
        <v>11428</v>
      </c>
      <c r="H3979" s="56">
        <v>400304</v>
      </c>
      <c r="I3979" s="56" t="s">
        <v>11523</v>
      </c>
      <c r="J3979" s="56" t="s">
        <v>5710</v>
      </c>
      <c r="K3979" s="56" t="s">
        <v>4684</v>
      </c>
      <c r="L3979" s="56" t="s">
        <v>7138</v>
      </c>
      <c r="M3979" s="73">
        <v>40832</v>
      </c>
      <c r="N3979" s="56"/>
      <c r="O3979" s="56"/>
      <c r="P3979" s="56" t="s">
        <v>1304</v>
      </c>
      <c r="Q3979" s="56"/>
      <c r="R3979" s="56" t="s">
        <v>18</v>
      </c>
      <c r="S3979" s="56" t="s">
        <v>11671</v>
      </c>
      <c r="T3979" s="56" t="s">
        <v>7140</v>
      </c>
      <c r="U3979" s="57">
        <v>96332529</v>
      </c>
      <c r="V3979" s="57">
        <v>-48052363.310000002</v>
      </c>
      <c r="W3979" s="57">
        <v>48280165.689999998</v>
      </c>
      <c r="X3979" s="57">
        <v>0</v>
      </c>
      <c r="Y3979" s="73">
        <v>40832</v>
      </c>
      <c r="Z3979" s="57">
        <v>-4657305.78</v>
      </c>
      <c r="AA3979" s="57">
        <v>0</v>
      </c>
      <c r="AB3979" s="57">
        <v>43622859.909999996</v>
      </c>
      <c r="AC3979" s="57">
        <v>0</v>
      </c>
      <c r="AD3979" s="56" t="s">
        <v>9255</v>
      </c>
      <c r="AE3979" s="57">
        <v>0</v>
      </c>
      <c r="AF3979" s="57">
        <v>0</v>
      </c>
      <c r="AG3979" s="57">
        <v>0</v>
      </c>
      <c r="AI3979"/>
      <c r="AJ3979"/>
    </row>
    <row r="3980" spans="1:36">
      <c r="A3980" s="56" t="s">
        <v>48</v>
      </c>
      <c r="B3980" s="56" t="s">
        <v>11427</v>
      </c>
      <c r="C3980" s="56">
        <v>2101010050</v>
      </c>
      <c r="D3980" s="56" t="s">
        <v>43</v>
      </c>
      <c r="E3980" s="56">
        <v>2101020050</v>
      </c>
      <c r="F3980" s="56">
        <v>5401010050</v>
      </c>
      <c r="G3980" s="56" t="s">
        <v>11428</v>
      </c>
      <c r="H3980" s="56">
        <v>400304</v>
      </c>
      <c r="I3980" s="56" t="s">
        <v>11523</v>
      </c>
      <c r="J3980" s="56" t="s">
        <v>5740</v>
      </c>
      <c r="K3980" s="56" t="s">
        <v>1232</v>
      </c>
      <c r="L3980" s="56" t="s">
        <v>7138</v>
      </c>
      <c r="M3980" s="73">
        <v>40832</v>
      </c>
      <c r="N3980" s="56"/>
      <c r="O3980" s="56"/>
      <c r="P3980" s="56" t="s">
        <v>7139</v>
      </c>
      <c r="Q3980" s="56"/>
      <c r="R3980" s="56" t="s">
        <v>18</v>
      </c>
      <c r="S3980" s="56" t="s">
        <v>11672</v>
      </c>
      <c r="T3980" s="56" t="s">
        <v>7140</v>
      </c>
      <c r="U3980" s="57">
        <v>163515274</v>
      </c>
      <c r="V3980" s="57">
        <v>-61674194.25</v>
      </c>
      <c r="W3980" s="57">
        <v>101841079.75</v>
      </c>
      <c r="X3980" s="57">
        <v>0</v>
      </c>
      <c r="Y3980" s="73">
        <v>40832</v>
      </c>
      <c r="Z3980" s="57">
        <v>-3355955.33</v>
      </c>
      <c r="AA3980" s="57">
        <v>0</v>
      </c>
      <c r="AB3980" s="57">
        <v>98485124.420000002</v>
      </c>
      <c r="AC3980" s="57">
        <v>0</v>
      </c>
      <c r="AD3980" s="56" t="s">
        <v>9255</v>
      </c>
      <c r="AE3980" s="57">
        <v>0</v>
      </c>
      <c r="AF3980" s="57">
        <v>0</v>
      </c>
      <c r="AG3980" s="57">
        <v>0</v>
      </c>
      <c r="AI3980"/>
      <c r="AJ3980"/>
    </row>
    <row r="3981" spans="1:36">
      <c r="A3981" s="56" t="s">
        <v>48</v>
      </c>
      <c r="B3981" s="56" t="s">
        <v>11427</v>
      </c>
      <c r="C3981" s="56">
        <v>2101010050</v>
      </c>
      <c r="D3981" s="56" t="s">
        <v>43</v>
      </c>
      <c r="E3981" s="56">
        <v>2101020050</v>
      </c>
      <c r="F3981" s="56">
        <v>5401010050</v>
      </c>
      <c r="G3981" s="56" t="s">
        <v>11428</v>
      </c>
      <c r="H3981" s="56">
        <v>400304</v>
      </c>
      <c r="I3981" s="56" t="s">
        <v>11523</v>
      </c>
      <c r="J3981" s="56" t="s">
        <v>5756</v>
      </c>
      <c r="K3981" s="56" t="s">
        <v>4762</v>
      </c>
      <c r="L3981" s="56" t="s">
        <v>7138</v>
      </c>
      <c r="M3981" s="73">
        <v>40832</v>
      </c>
      <c r="N3981" s="56"/>
      <c r="O3981" s="56"/>
      <c r="P3981" s="56" t="s">
        <v>7139</v>
      </c>
      <c r="Q3981" s="56"/>
      <c r="R3981" s="56" t="s">
        <v>18</v>
      </c>
      <c r="S3981" s="56" t="s">
        <v>11671</v>
      </c>
      <c r="T3981" s="56" t="s">
        <v>7140</v>
      </c>
      <c r="U3981" s="57">
        <v>54446306</v>
      </c>
      <c r="V3981" s="57">
        <v>-20535645.559999999</v>
      </c>
      <c r="W3981" s="57">
        <v>33910660.439999998</v>
      </c>
      <c r="X3981" s="57">
        <v>0</v>
      </c>
      <c r="Y3981" s="73">
        <v>40832</v>
      </c>
      <c r="Z3981" s="57">
        <v>-1117454.1200000001</v>
      </c>
      <c r="AA3981" s="57">
        <v>0</v>
      </c>
      <c r="AB3981" s="57">
        <v>32793206.32</v>
      </c>
      <c r="AC3981" s="57">
        <v>0</v>
      </c>
      <c r="AD3981" s="56" t="s">
        <v>9255</v>
      </c>
      <c r="AE3981" s="57">
        <v>0</v>
      </c>
      <c r="AF3981" s="57">
        <v>0</v>
      </c>
      <c r="AG3981" s="57">
        <v>0</v>
      </c>
      <c r="AI3981"/>
      <c r="AJ3981"/>
    </row>
    <row r="3982" spans="1:36">
      <c r="A3982" s="56" t="s">
        <v>49</v>
      </c>
      <c r="B3982" s="56" t="s">
        <v>11427</v>
      </c>
      <c r="C3982" s="56">
        <v>2101010050</v>
      </c>
      <c r="D3982" s="56" t="s">
        <v>43</v>
      </c>
      <c r="E3982" s="56">
        <v>2101020050</v>
      </c>
      <c r="F3982" s="56">
        <v>5401010050</v>
      </c>
      <c r="G3982" s="56" t="s">
        <v>11431</v>
      </c>
      <c r="H3982" s="56">
        <v>400203</v>
      </c>
      <c r="I3982" s="56" t="s">
        <v>11537</v>
      </c>
      <c r="J3982" s="56" t="s">
        <v>1579</v>
      </c>
      <c r="K3982" s="56" t="s">
        <v>1580</v>
      </c>
      <c r="L3982" s="56" t="s">
        <v>7138</v>
      </c>
      <c r="M3982" s="73">
        <v>39995</v>
      </c>
      <c r="N3982" s="56"/>
      <c r="O3982" s="56"/>
      <c r="P3982" s="56" t="s">
        <v>1304</v>
      </c>
      <c r="Q3982" s="56"/>
      <c r="R3982" s="56" t="s">
        <v>18</v>
      </c>
      <c r="S3982" s="56" t="s">
        <v>11657</v>
      </c>
      <c r="T3982" s="56" t="s">
        <v>7140</v>
      </c>
      <c r="U3982" s="57">
        <v>3443005</v>
      </c>
      <c r="V3982" s="57">
        <v>-2135627.2200000002</v>
      </c>
      <c r="W3982" s="57">
        <v>1307377.78</v>
      </c>
      <c r="X3982" s="57">
        <v>0</v>
      </c>
      <c r="Y3982" s="73">
        <v>39995</v>
      </c>
      <c r="Z3982" s="57">
        <v>-166227.97</v>
      </c>
      <c r="AA3982" s="57">
        <v>0</v>
      </c>
      <c r="AB3982" s="57">
        <v>1141149.81</v>
      </c>
      <c r="AC3982" s="57">
        <v>0</v>
      </c>
      <c r="AD3982" s="56" t="s">
        <v>9255</v>
      </c>
      <c r="AE3982" s="57">
        <v>0</v>
      </c>
      <c r="AF3982" s="57">
        <v>0</v>
      </c>
      <c r="AG3982" s="57">
        <v>0</v>
      </c>
      <c r="AI3982"/>
      <c r="AJ3982"/>
    </row>
    <row r="3983" spans="1:36">
      <c r="A3983" s="56" t="s">
        <v>49</v>
      </c>
      <c r="B3983" s="56" t="s">
        <v>11427</v>
      </c>
      <c r="C3983" s="56">
        <v>2101010050</v>
      </c>
      <c r="D3983" s="56" t="s">
        <v>43</v>
      </c>
      <c r="E3983" s="56">
        <v>2101020050</v>
      </c>
      <c r="F3983" s="56">
        <v>5401010050</v>
      </c>
      <c r="G3983" s="56" t="s">
        <v>11431</v>
      </c>
      <c r="H3983" s="56">
        <v>400204</v>
      </c>
      <c r="I3983" s="56" t="s">
        <v>11539</v>
      </c>
      <c r="J3983" s="56" t="s">
        <v>1700</v>
      </c>
      <c r="K3983" s="56" t="s">
        <v>1580</v>
      </c>
      <c r="L3983" s="56" t="s">
        <v>7138</v>
      </c>
      <c r="M3983" s="73">
        <v>40057</v>
      </c>
      <c r="N3983" s="56"/>
      <c r="O3983" s="56"/>
      <c r="P3983" s="56" t="s">
        <v>1304</v>
      </c>
      <c r="Q3983" s="56"/>
      <c r="R3983" s="56" t="s">
        <v>18</v>
      </c>
      <c r="S3983" s="56" t="s">
        <v>11657</v>
      </c>
      <c r="T3983" s="56" t="s">
        <v>7140</v>
      </c>
      <c r="U3983" s="57">
        <v>3455220</v>
      </c>
      <c r="V3983" s="57">
        <v>-2112223.7400000002</v>
      </c>
      <c r="W3983" s="57">
        <v>1342996.26</v>
      </c>
      <c r="X3983" s="57">
        <v>0</v>
      </c>
      <c r="Y3983" s="73">
        <v>40057</v>
      </c>
      <c r="Z3983" s="57">
        <v>-166819.71</v>
      </c>
      <c r="AA3983" s="57">
        <v>0</v>
      </c>
      <c r="AB3983" s="57">
        <v>1176176.55</v>
      </c>
      <c r="AC3983" s="57">
        <v>0</v>
      </c>
      <c r="AD3983" s="56" t="s">
        <v>9255</v>
      </c>
      <c r="AE3983" s="57">
        <v>0</v>
      </c>
      <c r="AF3983" s="57">
        <v>0</v>
      </c>
      <c r="AG3983" s="57">
        <v>0</v>
      </c>
      <c r="AI3983"/>
      <c r="AJ3983"/>
    </row>
    <row r="3984" spans="1:36">
      <c r="A3984" s="56" t="s">
        <v>48</v>
      </c>
      <c r="B3984" s="56" t="s">
        <v>11427</v>
      </c>
      <c r="C3984" s="56">
        <v>2101010050</v>
      </c>
      <c r="D3984" s="56" t="s">
        <v>43</v>
      </c>
      <c r="E3984" s="56">
        <v>2101020050</v>
      </c>
      <c r="F3984" s="56">
        <v>5401010050</v>
      </c>
      <c r="G3984" s="56" t="s">
        <v>11428</v>
      </c>
      <c r="H3984" s="56">
        <v>400300</v>
      </c>
      <c r="I3984" s="56" t="s">
        <v>11485</v>
      </c>
      <c r="J3984" s="56" t="s">
        <v>4201</v>
      </c>
      <c r="K3984" s="56" t="s">
        <v>4202</v>
      </c>
      <c r="L3984" s="56" t="s">
        <v>7138</v>
      </c>
      <c r="M3984" s="73">
        <v>42455</v>
      </c>
      <c r="N3984" s="56"/>
      <c r="O3984" s="56"/>
      <c r="P3984" s="56" t="s">
        <v>1304</v>
      </c>
      <c r="Q3984" s="56"/>
      <c r="R3984" s="56" t="s">
        <v>7144</v>
      </c>
      <c r="S3984" s="56" t="s">
        <v>11660</v>
      </c>
      <c r="T3984" s="56" t="s">
        <v>7140</v>
      </c>
      <c r="U3984" s="57">
        <v>1800585.09</v>
      </c>
      <c r="V3984" s="57">
        <v>-510011.56</v>
      </c>
      <c r="W3984" s="57">
        <v>1290573.53</v>
      </c>
      <c r="X3984" s="57">
        <v>0</v>
      </c>
      <c r="Y3984" s="73">
        <v>42327</v>
      </c>
      <c r="Z3984" s="57">
        <v>-86962</v>
      </c>
      <c r="AA3984" s="57">
        <v>0</v>
      </c>
      <c r="AB3984" s="57">
        <v>1203611.53</v>
      </c>
      <c r="AC3984" s="57">
        <v>0</v>
      </c>
      <c r="AD3984" s="56" t="s">
        <v>9255</v>
      </c>
      <c r="AE3984" s="57">
        <v>0</v>
      </c>
      <c r="AF3984" s="57">
        <v>0</v>
      </c>
      <c r="AG3984" s="57">
        <v>0</v>
      </c>
      <c r="AI3984"/>
      <c r="AJ3984"/>
    </row>
    <row r="3985" spans="1:36">
      <c r="A3985" s="56" t="s">
        <v>49</v>
      </c>
      <c r="B3985" s="56" t="s">
        <v>11427</v>
      </c>
      <c r="C3985" s="56">
        <v>2101010050</v>
      </c>
      <c r="D3985" s="56" t="s">
        <v>43</v>
      </c>
      <c r="E3985" s="56">
        <v>2101020050</v>
      </c>
      <c r="F3985" s="56">
        <v>5401010050</v>
      </c>
      <c r="G3985" s="56" t="s">
        <v>11431</v>
      </c>
      <c r="H3985" s="56">
        <v>400211</v>
      </c>
      <c r="I3985" s="56" t="s">
        <v>11609</v>
      </c>
      <c r="J3985" s="56" t="s">
        <v>3307</v>
      </c>
      <c r="K3985" s="56" t="s">
        <v>6002</v>
      </c>
      <c r="L3985" s="56" t="s">
        <v>7138</v>
      </c>
      <c r="M3985" s="73">
        <v>42767</v>
      </c>
      <c r="N3985" s="56"/>
      <c r="O3985" s="56"/>
      <c r="P3985" s="56" t="s">
        <v>7139</v>
      </c>
      <c r="Q3985" s="56"/>
      <c r="R3985" s="56" t="s">
        <v>8026</v>
      </c>
      <c r="S3985" s="56" t="s">
        <v>11673</v>
      </c>
      <c r="T3985" s="56" t="s">
        <v>7140</v>
      </c>
      <c r="U3985" s="57">
        <v>80832132.659999996</v>
      </c>
      <c r="V3985" s="57">
        <v>-11791335.08</v>
      </c>
      <c r="W3985" s="57">
        <v>69040797.579999998</v>
      </c>
      <c r="X3985" s="57">
        <v>0</v>
      </c>
      <c r="Y3985" s="73">
        <v>42767</v>
      </c>
      <c r="Z3985" s="57">
        <v>-2539743.77</v>
      </c>
      <c r="AA3985" s="57">
        <v>0</v>
      </c>
      <c r="AB3985" s="57">
        <v>66501053.810000002</v>
      </c>
      <c r="AC3985" s="57">
        <v>0</v>
      </c>
      <c r="AD3985" s="56" t="s">
        <v>9255</v>
      </c>
      <c r="AE3985" s="57">
        <v>0</v>
      </c>
      <c r="AF3985" s="57">
        <v>0</v>
      </c>
      <c r="AG3985" s="57">
        <v>0</v>
      </c>
      <c r="AI3985"/>
      <c r="AJ3985"/>
    </row>
    <row r="3986" spans="1:36">
      <c r="A3986" s="56" t="s">
        <v>50</v>
      </c>
      <c r="B3986" s="56" t="s">
        <v>11427</v>
      </c>
      <c r="C3986" s="56">
        <v>2101010050</v>
      </c>
      <c r="D3986" s="56" t="s">
        <v>43</v>
      </c>
      <c r="E3986" s="56">
        <v>2101020050</v>
      </c>
      <c r="F3986" s="56">
        <v>5401010050</v>
      </c>
      <c r="G3986" s="56" t="s">
        <v>11431</v>
      </c>
      <c r="H3986" s="56">
        <v>400210</v>
      </c>
      <c r="I3986" s="56" t="s">
        <v>11432</v>
      </c>
      <c r="J3986" s="56" t="s">
        <v>2729</v>
      </c>
      <c r="K3986" s="56" t="s">
        <v>2730</v>
      </c>
      <c r="L3986" s="56" t="s">
        <v>7138</v>
      </c>
      <c r="M3986" s="73">
        <v>43603</v>
      </c>
      <c r="N3986" s="56"/>
      <c r="O3986" s="56"/>
      <c r="P3986" s="56" t="s">
        <v>7216</v>
      </c>
      <c r="Q3986" s="56"/>
      <c r="R3986" s="56" t="s">
        <v>7144</v>
      </c>
      <c r="S3986" s="56" t="s">
        <v>11660</v>
      </c>
      <c r="T3986" s="56" t="s">
        <v>7140</v>
      </c>
      <c r="U3986" s="57">
        <v>2312800</v>
      </c>
      <c r="V3986" s="57">
        <v>-158980.98000000001</v>
      </c>
      <c r="W3986" s="57">
        <v>2153819.02</v>
      </c>
      <c r="X3986" s="57">
        <v>0</v>
      </c>
      <c r="Y3986" s="73">
        <v>43573</v>
      </c>
      <c r="Z3986" s="57">
        <v>-74472.350000000006</v>
      </c>
      <c r="AA3986" s="57">
        <v>0</v>
      </c>
      <c r="AB3986" s="57">
        <v>2079346.67</v>
      </c>
      <c r="AC3986" s="57">
        <v>0</v>
      </c>
      <c r="AD3986" s="56" t="s">
        <v>9255</v>
      </c>
      <c r="AE3986" s="57">
        <v>0</v>
      </c>
      <c r="AF3986" s="57">
        <v>0</v>
      </c>
      <c r="AG3986" s="57">
        <v>0</v>
      </c>
      <c r="AI3986"/>
      <c r="AJ3986"/>
    </row>
    <row r="3987" spans="1:36">
      <c r="A3987" s="56" t="s">
        <v>49</v>
      </c>
      <c r="B3987" s="56" t="s">
        <v>11427</v>
      </c>
      <c r="C3987" s="56">
        <v>2101010050</v>
      </c>
      <c r="D3987" s="56" t="s">
        <v>43</v>
      </c>
      <c r="E3987" s="56">
        <v>2101020050</v>
      </c>
      <c r="F3987" s="56">
        <v>5401010050</v>
      </c>
      <c r="G3987" s="56" t="s">
        <v>11431</v>
      </c>
      <c r="H3987" s="56">
        <v>400211</v>
      </c>
      <c r="I3987" s="56" t="s">
        <v>11437</v>
      </c>
      <c r="J3987" s="56" t="s">
        <v>3431</v>
      </c>
      <c r="K3987" s="56" t="s">
        <v>3432</v>
      </c>
      <c r="L3987" s="56" t="s">
        <v>7138</v>
      </c>
      <c r="M3987" s="73">
        <v>43646</v>
      </c>
      <c r="N3987" s="56"/>
      <c r="O3987" s="56"/>
      <c r="P3987" s="56" t="s">
        <v>7177</v>
      </c>
      <c r="Q3987" s="56"/>
      <c r="R3987" s="56" t="s">
        <v>8010</v>
      </c>
      <c r="S3987" s="56" t="s">
        <v>11418</v>
      </c>
      <c r="T3987" s="56" t="s">
        <v>7140</v>
      </c>
      <c r="U3987" s="57">
        <v>12952452.9</v>
      </c>
      <c r="V3987" s="57">
        <v>-984386.42</v>
      </c>
      <c r="W3987" s="57">
        <v>11968066.48</v>
      </c>
      <c r="X3987" s="57">
        <v>0</v>
      </c>
      <c r="Y3987" s="73">
        <v>43556</v>
      </c>
      <c r="Z3987" s="57">
        <v>-450390.5</v>
      </c>
      <c r="AA3987" s="57">
        <v>0</v>
      </c>
      <c r="AB3987" s="57">
        <v>11517675.98</v>
      </c>
      <c r="AC3987" s="57">
        <v>0</v>
      </c>
      <c r="AD3987" s="56" t="s">
        <v>9255</v>
      </c>
      <c r="AE3987" s="57">
        <v>0</v>
      </c>
      <c r="AF3987" s="57">
        <v>0</v>
      </c>
      <c r="AG3987" s="57">
        <v>0</v>
      </c>
      <c r="AI3987"/>
      <c r="AJ3987"/>
    </row>
    <row r="3988" spans="1:36">
      <c r="A3988" s="56" t="s">
        <v>49</v>
      </c>
      <c r="B3988" s="56" t="s">
        <v>11427</v>
      </c>
      <c r="C3988" s="56">
        <v>2101010050</v>
      </c>
      <c r="D3988" s="56" t="s">
        <v>43</v>
      </c>
      <c r="E3988" s="56">
        <v>2101020050</v>
      </c>
      <c r="F3988" s="56">
        <v>5401010050</v>
      </c>
      <c r="G3988" s="56" t="s">
        <v>11431</v>
      </c>
      <c r="H3988" s="56">
        <v>400200</v>
      </c>
      <c r="I3988" s="56" t="s">
        <v>11622</v>
      </c>
      <c r="J3988" s="56" t="s">
        <v>5985</v>
      </c>
      <c r="K3988" s="56" t="s">
        <v>5986</v>
      </c>
      <c r="L3988" s="56" t="s">
        <v>7138</v>
      </c>
      <c r="M3988" s="73">
        <v>43738</v>
      </c>
      <c r="N3988" s="56"/>
      <c r="O3988" s="56"/>
      <c r="P3988" s="56" t="s">
        <v>295</v>
      </c>
      <c r="Q3988" s="56"/>
      <c r="R3988" s="56" t="s">
        <v>7144</v>
      </c>
      <c r="S3988" s="56" t="s">
        <v>11674</v>
      </c>
      <c r="T3988" s="56" t="s">
        <v>7140</v>
      </c>
      <c r="U3988" s="57">
        <v>3424655</v>
      </c>
      <c r="V3988" s="57">
        <v>-506733.14</v>
      </c>
      <c r="W3988" s="57">
        <v>2917921.86</v>
      </c>
      <c r="X3988" s="57">
        <v>0</v>
      </c>
      <c r="Y3988" s="73">
        <v>43718</v>
      </c>
      <c r="Z3988" s="57">
        <v>-297758.57</v>
      </c>
      <c r="AA3988" s="57">
        <v>0</v>
      </c>
      <c r="AB3988" s="57">
        <v>2620163.29</v>
      </c>
      <c r="AC3988" s="57">
        <v>0</v>
      </c>
      <c r="AD3988" s="56" t="s">
        <v>9255</v>
      </c>
      <c r="AE3988" s="57">
        <v>0</v>
      </c>
      <c r="AF3988" s="57">
        <v>0</v>
      </c>
      <c r="AG3988" s="57">
        <v>0</v>
      </c>
      <c r="AI3988"/>
      <c r="AJ3988"/>
    </row>
    <row r="3989" spans="1:36">
      <c r="A3989" s="56" t="s">
        <v>151</v>
      </c>
      <c r="B3989" s="56" t="s">
        <v>11427</v>
      </c>
      <c r="C3989" s="56">
        <v>2101010050</v>
      </c>
      <c r="D3989" s="56" t="s">
        <v>43</v>
      </c>
      <c r="E3989" s="56">
        <v>2101020050</v>
      </c>
      <c r="F3989" s="56">
        <v>5401010050</v>
      </c>
      <c r="G3989" s="56" t="s">
        <v>11623</v>
      </c>
      <c r="H3989" s="56">
        <v>400400</v>
      </c>
      <c r="I3989" s="56" t="s">
        <v>11624</v>
      </c>
      <c r="J3989" s="56" t="s">
        <v>6305</v>
      </c>
      <c r="K3989" s="56" t="s">
        <v>6306</v>
      </c>
      <c r="L3989" s="56" t="s">
        <v>7138</v>
      </c>
      <c r="M3989" s="73">
        <v>43738</v>
      </c>
      <c r="N3989" s="56"/>
      <c r="O3989" s="56"/>
      <c r="P3989" s="56" t="s">
        <v>7139</v>
      </c>
      <c r="Q3989" s="56"/>
      <c r="R3989" s="56" t="s">
        <v>7142</v>
      </c>
      <c r="S3989" s="56" t="s">
        <v>11661</v>
      </c>
      <c r="T3989" s="56" t="s">
        <v>7140</v>
      </c>
      <c r="U3989" s="57">
        <v>9274371.2899999991</v>
      </c>
      <c r="V3989" s="57">
        <v>-424383.24</v>
      </c>
      <c r="W3989" s="57">
        <v>8849988.0500000007</v>
      </c>
      <c r="X3989" s="57">
        <v>0</v>
      </c>
      <c r="Y3989" s="73">
        <v>43671</v>
      </c>
      <c r="Z3989" s="57">
        <v>-230365.49</v>
      </c>
      <c r="AA3989" s="57">
        <v>0</v>
      </c>
      <c r="AB3989" s="57">
        <v>8619622.5600000005</v>
      </c>
      <c r="AC3989" s="57">
        <v>0</v>
      </c>
      <c r="AD3989" s="56" t="s">
        <v>9255</v>
      </c>
      <c r="AE3989" s="57">
        <v>0</v>
      </c>
      <c r="AF3989" s="57">
        <v>0</v>
      </c>
      <c r="AG3989" s="57">
        <v>0</v>
      </c>
      <c r="AI3989"/>
      <c r="AJ3989"/>
    </row>
    <row r="3990" spans="1:36">
      <c r="A3990" s="56" t="s">
        <v>151</v>
      </c>
      <c r="B3990" s="56" t="s">
        <v>11427</v>
      </c>
      <c r="C3990" s="56">
        <v>2101010050</v>
      </c>
      <c r="D3990" s="56" t="s">
        <v>43</v>
      </c>
      <c r="E3990" s="56">
        <v>2101020050</v>
      </c>
      <c r="F3990" s="56">
        <v>5401010050</v>
      </c>
      <c r="G3990" s="56" t="s">
        <v>11623</v>
      </c>
      <c r="H3990" s="56">
        <v>400400</v>
      </c>
      <c r="I3990" s="56" t="s">
        <v>11624</v>
      </c>
      <c r="J3990" s="56" t="s">
        <v>6307</v>
      </c>
      <c r="K3990" s="56" t="s">
        <v>6308</v>
      </c>
      <c r="L3990" s="56" t="s">
        <v>7138</v>
      </c>
      <c r="M3990" s="73">
        <v>43738</v>
      </c>
      <c r="N3990" s="56"/>
      <c r="O3990" s="56"/>
      <c r="P3990" s="56" t="s">
        <v>7139</v>
      </c>
      <c r="Q3990" s="56"/>
      <c r="R3990" s="56" t="s">
        <v>7142</v>
      </c>
      <c r="S3990" s="56" t="s">
        <v>11657</v>
      </c>
      <c r="T3990" s="56" t="s">
        <v>7140</v>
      </c>
      <c r="U3990" s="57">
        <v>20405944.850000001</v>
      </c>
      <c r="V3990" s="57">
        <v>-933749.66</v>
      </c>
      <c r="W3990" s="57">
        <v>19472195.190000001</v>
      </c>
      <c r="X3990" s="57">
        <v>0</v>
      </c>
      <c r="Y3990" s="73">
        <v>43671</v>
      </c>
      <c r="Z3990" s="57">
        <v>-506861.91</v>
      </c>
      <c r="AA3990" s="57">
        <v>0</v>
      </c>
      <c r="AB3990" s="57">
        <v>18965333.280000001</v>
      </c>
      <c r="AC3990" s="57">
        <v>0</v>
      </c>
      <c r="AD3990" s="56" t="s">
        <v>9255</v>
      </c>
      <c r="AE3990" s="57">
        <v>0</v>
      </c>
      <c r="AF3990" s="57">
        <v>0</v>
      </c>
      <c r="AG3990" s="57">
        <v>0</v>
      </c>
      <c r="AI3990"/>
      <c r="AJ3990"/>
    </row>
    <row r="3991" spans="1:36">
      <c r="A3991" s="56" t="s">
        <v>151</v>
      </c>
      <c r="B3991" s="56" t="s">
        <v>11427</v>
      </c>
      <c r="C3991" s="56">
        <v>2101010050</v>
      </c>
      <c r="D3991" s="56" t="s">
        <v>43</v>
      </c>
      <c r="E3991" s="56">
        <v>2101020050</v>
      </c>
      <c r="F3991" s="56">
        <v>5401010050</v>
      </c>
      <c r="G3991" s="56" t="s">
        <v>11623</v>
      </c>
      <c r="H3991" s="56">
        <v>400400</v>
      </c>
      <c r="I3991" s="56" t="s">
        <v>11624</v>
      </c>
      <c r="J3991" s="56" t="s">
        <v>6321</v>
      </c>
      <c r="K3991" s="56" t="s">
        <v>6322</v>
      </c>
      <c r="L3991" s="56" t="s">
        <v>7138</v>
      </c>
      <c r="M3991" s="73">
        <v>43738</v>
      </c>
      <c r="N3991" s="56"/>
      <c r="O3991" s="56"/>
      <c r="P3991" s="56" t="s">
        <v>156</v>
      </c>
      <c r="Q3991" s="56"/>
      <c r="R3991" s="56" t="s">
        <v>7142</v>
      </c>
      <c r="S3991" s="56" t="s">
        <v>11661</v>
      </c>
      <c r="T3991" s="56" t="s">
        <v>7140</v>
      </c>
      <c r="U3991" s="57">
        <v>9274371.2899999991</v>
      </c>
      <c r="V3991" s="57">
        <v>-495116.52</v>
      </c>
      <c r="W3991" s="57">
        <v>8779254.7699999996</v>
      </c>
      <c r="X3991" s="57">
        <v>0</v>
      </c>
      <c r="Y3991" s="73">
        <v>43671</v>
      </c>
      <c r="Z3991" s="57">
        <v>-268762.25</v>
      </c>
      <c r="AA3991" s="57">
        <v>0</v>
      </c>
      <c r="AB3991" s="57">
        <v>8510492.5199999996</v>
      </c>
      <c r="AC3991" s="57">
        <v>0</v>
      </c>
      <c r="AD3991" s="56" t="s">
        <v>9255</v>
      </c>
      <c r="AE3991" s="57">
        <v>0</v>
      </c>
      <c r="AF3991" s="57">
        <v>0</v>
      </c>
      <c r="AG3991" s="57">
        <v>0</v>
      </c>
      <c r="AI3991"/>
      <c r="AJ3991"/>
    </row>
    <row r="3992" spans="1:36">
      <c r="A3992" s="56" t="s">
        <v>151</v>
      </c>
      <c r="B3992" s="56" t="s">
        <v>11427</v>
      </c>
      <c r="C3992" s="56">
        <v>2101010050</v>
      </c>
      <c r="D3992" s="56" t="s">
        <v>43</v>
      </c>
      <c r="E3992" s="56">
        <v>2101020050</v>
      </c>
      <c r="F3992" s="56">
        <v>5401010050</v>
      </c>
      <c r="G3992" s="56" t="s">
        <v>11623</v>
      </c>
      <c r="H3992" s="56">
        <v>400400</v>
      </c>
      <c r="I3992" s="56" t="s">
        <v>11624</v>
      </c>
      <c r="J3992" s="56" t="s">
        <v>6323</v>
      </c>
      <c r="K3992" s="56" t="s">
        <v>6324</v>
      </c>
      <c r="L3992" s="56" t="s">
        <v>7138</v>
      </c>
      <c r="M3992" s="73">
        <v>43738</v>
      </c>
      <c r="N3992" s="56"/>
      <c r="O3992" s="56"/>
      <c r="P3992" s="56" t="s">
        <v>156</v>
      </c>
      <c r="Q3992" s="56"/>
      <c r="R3992" s="56" t="s">
        <v>7142</v>
      </c>
      <c r="S3992" s="56" t="s">
        <v>11675</v>
      </c>
      <c r="T3992" s="56" t="s">
        <v>7140</v>
      </c>
      <c r="U3992" s="57">
        <v>12984895.970000001</v>
      </c>
      <c r="V3992" s="57">
        <v>-693204.57</v>
      </c>
      <c r="W3992" s="57">
        <v>12291691.4</v>
      </c>
      <c r="X3992" s="57">
        <v>0</v>
      </c>
      <c r="Y3992" s="73">
        <v>43671</v>
      </c>
      <c r="Z3992" s="57">
        <v>-376289.64</v>
      </c>
      <c r="AA3992" s="57">
        <v>0</v>
      </c>
      <c r="AB3992" s="57">
        <v>11915401.76</v>
      </c>
      <c r="AC3992" s="57">
        <v>0</v>
      </c>
      <c r="AD3992" s="56" t="s">
        <v>9255</v>
      </c>
      <c r="AE3992" s="57">
        <v>0</v>
      </c>
      <c r="AF3992" s="57">
        <v>0</v>
      </c>
      <c r="AG3992" s="57">
        <v>0</v>
      </c>
      <c r="AI3992"/>
      <c r="AJ3992"/>
    </row>
    <row r="3993" spans="1:36">
      <c r="A3993" s="56" t="s">
        <v>151</v>
      </c>
      <c r="B3993" s="56" t="s">
        <v>11427</v>
      </c>
      <c r="C3993" s="56">
        <v>2101010050</v>
      </c>
      <c r="D3993" s="56" t="s">
        <v>43</v>
      </c>
      <c r="E3993" s="56">
        <v>2101020050</v>
      </c>
      <c r="F3993" s="56">
        <v>5401010050</v>
      </c>
      <c r="G3993" s="56" t="s">
        <v>11623</v>
      </c>
      <c r="H3993" s="56">
        <v>400400</v>
      </c>
      <c r="I3993" s="56" t="s">
        <v>11624</v>
      </c>
      <c r="J3993" s="56" t="s">
        <v>6348</v>
      </c>
      <c r="K3993" s="56" t="s">
        <v>6349</v>
      </c>
      <c r="L3993" s="56" t="s">
        <v>7138</v>
      </c>
      <c r="M3993" s="73">
        <v>43738</v>
      </c>
      <c r="N3993" s="56"/>
      <c r="O3993" s="56"/>
      <c r="P3993" s="56" t="s">
        <v>7139</v>
      </c>
      <c r="Q3993" s="56"/>
      <c r="R3993" s="56" t="s">
        <v>6010</v>
      </c>
      <c r="S3993" s="56" t="s">
        <v>11657</v>
      </c>
      <c r="T3993" s="56" t="s">
        <v>7140</v>
      </c>
      <c r="U3993" s="57">
        <v>444938.91</v>
      </c>
      <c r="V3993" s="57">
        <v>-11235.99</v>
      </c>
      <c r="W3993" s="57">
        <v>433702.92</v>
      </c>
      <c r="X3993" s="57">
        <v>0</v>
      </c>
      <c r="Y3993" s="73">
        <v>43671</v>
      </c>
      <c r="Z3993" s="57">
        <v>-11302.43</v>
      </c>
      <c r="AA3993" s="57">
        <v>0</v>
      </c>
      <c r="AB3993" s="57">
        <v>422400.49</v>
      </c>
      <c r="AC3993" s="57">
        <v>0</v>
      </c>
      <c r="AD3993" s="56" t="s">
        <v>9255</v>
      </c>
      <c r="AE3993" s="57">
        <v>0</v>
      </c>
      <c r="AF3993" s="57">
        <v>0</v>
      </c>
      <c r="AG3993" s="57">
        <v>0</v>
      </c>
      <c r="AI3993"/>
      <c r="AJ3993"/>
    </row>
    <row r="3994" spans="1:36">
      <c r="A3994" s="56" t="s">
        <v>151</v>
      </c>
      <c r="B3994" s="56" t="s">
        <v>11427</v>
      </c>
      <c r="C3994" s="56">
        <v>2101010050</v>
      </c>
      <c r="D3994" s="56" t="s">
        <v>43</v>
      </c>
      <c r="E3994" s="56">
        <v>2101020050</v>
      </c>
      <c r="F3994" s="56">
        <v>5401010050</v>
      </c>
      <c r="G3994" s="56" t="s">
        <v>11623</v>
      </c>
      <c r="H3994" s="56">
        <v>400400</v>
      </c>
      <c r="I3994" s="56" t="s">
        <v>11624</v>
      </c>
      <c r="J3994" s="56" t="s">
        <v>6369</v>
      </c>
      <c r="K3994" s="56" t="s">
        <v>6370</v>
      </c>
      <c r="L3994" s="56" t="s">
        <v>7138</v>
      </c>
      <c r="M3994" s="73">
        <v>43738</v>
      </c>
      <c r="N3994" s="56"/>
      <c r="O3994" s="56"/>
      <c r="P3994" s="56" t="s">
        <v>156</v>
      </c>
      <c r="Q3994" s="56"/>
      <c r="R3994" s="56" t="s">
        <v>6010</v>
      </c>
      <c r="S3994" s="56" t="s">
        <v>11657</v>
      </c>
      <c r="T3994" s="56" t="s">
        <v>7140</v>
      </c>
      <c r="U3994" s="57">
        <v>11163.86</v>
      </c>
      <c r="V3994" s="57">
        <v>-595.99</v>
      </c>
      <c r="W3994" s="57">
        <v>10567.87</v>
      </c>
      <c r="X3994" s="57">
        <v>0</v>
      </c>
      <c r="Y3994" s="73">
        <v>43671</v>
      </c>
      <c r="Z3994" s="57">
        <v>-323.52</v>
      </c>
      <c r="AA3994" s="57">
        <v>0</v>
      </c>
      <c r="AB3994" s="57">
        <v>10244.35</v>
      </c>
      <c r="AC3994" s="57">
        <v>0</v>
      </c>
      <c r="AD3994" s="56" t="s">
        <v>9255</v>
      </c>
      <c r="AE3994" s="57">
        <v>0</v>
      </c>
      <c r="AF3994" s="57">
        <v>0</v>
      </c>
      <c r="AG3994" s="57">
        <v>0</v>
      </c>
      <c r="AI3994"/>
      <c r="AJ3994"/>
    </row>
    <row r="3995" spans="1:36">
      <c r="A3995" s="56" t="s">
        <v>151</v>
      </c>
      <c r="B3995" s="56" t="s">
        <v>11427</v>
      </c>
      <c r="C3995" s="56">
        <v>2101010050</v>
      </c>
      <c r="D3995" s="56" t="s">
        <v>43</v>
      </c>
      <c r="E3995" s="56">
        <v>2101020050</v>
      </c>
      <c r="F3995" s="56">
        <v>5401010050</v>
      </c>
      <c r="G3995" s="56" t="s">
        <v>11623</v>
      </c>
      <c r="H3995" s="56">
        <v>400400</v>
      </c>
      <c r="I3995" s="56" t="s">
        <v>11624</v>
      </c>
      <c r="J3995" s="56" t="s">
        <v>6373</v>
      </c>
      <c r="K3995" s="56" t="s">
        <v>6374</v>
      </c>
      <c r="L3995" s="56" t="s">
        <v>7138</v>
      </c>
      <c r="M3995" s="73">
        <v>43738</v>
      </c>
      <c r="N3995" s="56"/>
      <c r="O3995" s="56"/>
      <c r="P3995" s="56" t="s">
        <v>156</v>
      </c>
      <c r="Q3995" s="56"/>
      <c r="R3995" s="56" t="s">
        <v>6010</v>
      </c>
      <c r="S3995" s="56" t="s">
        <v>11660</v>
      </c>
      <c r="T3995" s="56" t="s">
        <v>7140</v>
      </c>
      <c r="U3995" s="57">
        <v>149045.53</v>
      </c>
      <c r="V3995" s="57">
        <v>-7956.87</v>
      </c>
      <c r="W3995" s="57">
        <v>141088.66</v>
      </c>
      <c r="X3995" s="57">
        <v>0</v>
      </c>
      <c r="Y3995" s="73">
        <v>43671</v>
      </c>
      <c r="Z3995" s="57">
        <v>-4319.1899999999996</v>
      </c>
      <c r="AA3995" s="57">
        <v>0</v>
      </c>
      <c r="AB3995" s="57">
        <v>136769.47</v>
      </c>
      <c r="AC3995" s="57">
        <v>0</v>
      </c>
      <c r="AD3995" s="56" t="s">
        <v>9255</v>
      </c>
      <c r="AE3995" s="57">
        <v>0</v>
      </c>
      <c r="AF3995" s="57">
        <v>0</v>
      </c>
      <c r="AG3995" s="57">
        <v>0</v>
      </c>
      <c r="AI3995"/>
      <c r="AJ3995"/>
    </row>
    <row r="3996" spans="1:36">
      <c r="A3996" s="56" t="s">
        <v>151</v>
      </c>
      <c r="B3996" s="56" t="s">
        <v>11427</v>
      </c>
      <c r="C3996" s="56">
        <v>2101010050</v>
      </c>
      <c r="D3996" s="56" t="s">
        <v>43</v>
      </c>
      <c r="E3996" s="56">
        <v>2101020050</v>
      </c>
      <c r="F3996" s="56">
        <v>5401010050</v>
      </c>
      <c r="G3996" s="56" t="s">
        <v>11623</v>
      </c>
      <c r="H3996" s="56">
        <v>400400</v>
      </c>
      <c r="I3996" s="56" t="s">
        <v>11624</v>
      </c>
      <c r="J3996" s="56" t="s">
        <v>6377</v>
      </c>
      <c r="K3996" s="56" t="s">
        <v>6378</v>
      </c>
      <c r="L3996" s="56" t="s">
        <v>7138</v>
      </c>
      <c r="M3996" s="73">
        <v>43738</v>
      </c>
      <c r="N3996" s="56"/>
      <c r="O3996" s="56"/>
      <c r="P3996" s="56" t="s">
        <v>156</v>
      </c>
      <c r="Q3996" s="56"/>
      <c r="R3996" s="56" t="s">
        <v>6010</v>
      </c>
      <c r="S3996" s="56" t="s">
        <v>11657</v>
      </c>
      <c r="T3996" s="56" t="s">
        <v>7140</v>
      </c>
      <c r="U3996" s="57">
        <v>80757.279999999999</v>
      </c>
      <c r="V3996" s="57">
        <v>-4311.2700000000004</v>
      </c>
      <c r="W3996" s="57">
        <v>76446.009999999995</v>
      </c>
      <c r="X3996" s="57">
        <v>0</v>
      </c>
      <c r="Y3996" s="73">
        <v>43671</v>
      </c>
      <c r="Z3996" s="57">
        <v>-2340.27</v>
      </c>
      <c r="AA3996" s="57">
        <v>0</v>
      </c>
      <c r="AB3996" s="57">
        <v>74105.740000000005</v>
      </c>
      <c r="AC3996" s="57">
        <v>0</v>
      </c>
      <c r="AD3996" s="56" t="s">
        <v>9255</v>
      </c>
      <c r="AE3996" s="57">
        <v>0</v>
      </c>
      <c r="AF3996" s="57">
        <v>0</v>
      </c>
      <c r="AG3996" s="57">
        <v>0</v>
      </c>
      <c r="AI3996"/>
      <c r="AJ3996"/>
    </row>
    <row r="3997" spans="1:36">
      <c r="A3997" s="56" t="s">
        <v>151</v>
      </c>
      <c r="B3997" s="56" t="s">
        <v>11427</v>
      </c>
      <c r="C3997" s="56">
        <v>2101010050</v>
      </c>
      <c r="D3997" s="56" t="s">
        <v>43</v>
      </c>
      <c r="E3997" s="56">
        <v>2101020050</v>
      </c>
      <c r="F3997" s="56">
        <v>5401010050</v>
      </c>
      <c r="G3997" s="56" t="s">
        <v>11623</v>
      </c>
      <c r="H3997" s="56">
        <v>400400</v>
      </c>
      <c r="I3997" s="56" t="s">
        <v>11624</v>
      </c>
      <c r="J3997" s="56" t="s">
        <v>6383</v>
      </c>
      <c r="K3997" s="56" t="s">
        <v>6384</v>
      </c>
      <c r="L3997" s="56" t="s">
        <v>7138</v>
      </c>
      <c r="M3997" s="73">
        <v>43738</v>
      </c>
      <c r="N3997" s="56"/>
      <c r="O3997" s="56"/>
      <c r="P3997" s="56" t="s">
        <v>156</v>
      </c>
      <c r="Q3997" s="56"/>
      <c r="R3997" s="56" t="s">
        <v>6010</v>
      </c>
      <c r="S3997" s="56" t="s">
        <v>11660</v>
      </c>
      <c r="T3997" s="56" t="s">
        <v>7140</v>
      </c>
      <c r="U3997" s="57">
        <v>11163.86</v>
      </c>
      <c r="V3997" s="57">
        <v>-595.99</v>
      </c>
      <c r="W3997" s="57">
        <v>10567.87</v>
      </c>
      <c r="X3997" s="57">
        <v>0</v>
      </c>
      <c r="Y3997" s="73">
        <v>43671</v>
      </c>
      <c r="Z3997" s="57">
        <v>-323.52</v>
      </c>
      <c r="AA3997" s="57">
        <v>0</v>
      </c>
      <c r="AB3997" s="57">
        <v>10244.35</v>
      </c>
      <c r="AC3997" s="57">
        <v>0</v>
      </c>
      <c r="AD3997" s="56" t="s">
        <v>9255</v>
      </c>
      <c r="AE3997" s="57">
        <v>0</v>
      </c>
      <c r="AF3997" s="57">
        <v>0</v>
      </c>
      <c r="AG3997" s="57">
        <v>0</v>
      </c>
      <c r="AI3997"/>
      <c r="AJ3997"/>
    </row>
    <row r="3998" spans="1:36">
      <c r="A3998" s="56" t="s">
        <v>151</v>
      </c>
      <c r="B3998" s="56" t="s">
        <v>11427</v>
      </c>
      <c r="C3998" s="56">
        <v>2101010050</v>
      </c>
      <c r="D3998" s="56" t="s">
        <v>43</v>
      </c>
      <c r="E3998" s="56">
        <v>2101020050</v>
      </c>
      <c r="F3998" s="56">
        <v>5401010050</v>
      </c>
      <c r="G3998" s="56" t="s">
        <v>11623</v>
      </c>
      <c r="H3998" s="56">
        <v>400400</v>
      </c>
      <c r="I3998" s="56" t="s">
        <v>11624</v>
      </c>
      <c r="J3998" s="56" t="s">
        <v>6391</v>
      </c>
      <c r="K3998" s="56" t="s">
        <v>6392</v>
      </c>
      <c r="L3998" s="56" t="s">
        <v>7138</v>
      </c>
      <c r="M3998" s="73">
        <v>43738</v>
      </c>
      <c r="N3998" s="56"/>
      <c r="O3998" s="56"/>
      <c r="P3998" s="56" t="s">
        <v>7139</v>
      </c>
      <c r="Q3998" s="56"/>
      <c r="R3998" s="56" t="s">
        <v>7143</v>
      </c>
      <c r="S3998" s="56" t="s">
        <v>11671</v>
      </c>
      <c r="T3998" s="56" t="s">
        <v>7140</v>
      </c>
      <c r="U3998" s="57">
        <v>1805525.62</v>
      </c>
      <c r="V3998" s="57">
        <v>-82618.52</v>
      </c>
      <c r="W3998" s="57">
        <v>1722907.1</v>
      </c>
      <c r="X3998" s="57">
        <v>0</v>
      </c>
      <c r="Y3998" s="73">
        <v>43671</v>
      </c>
      <c r="Z3998" s="57">
        <v>-44847.33</v>
      </c>
      <c r="AA3998" s="57">
        <v>0</v>
      </c>
      <c r="AB3998" s="57">
        <v>1678059.77</v>
      </c>
      <c r="AC3998" s="57">
        <v>0</v>
      </c>
      <c r="AD3998" s="56" t="s">
        <v>9255</v>
      </c>
      <c r="AE3998" s="57">
        <v>0</v>
      </c>
      <c r="AF3998" s="57">
        <v>0</v>
      </c>
      <c r="AG3998" s="57">
        <v>0</v>
      </c>
      <c r="AI3998"/>
      <c r="AJ3998"/>
    </row>
    <row r="3999" spans="1:36">
      <c r="A3999" s="56" t="s">
        <v>151</v>
      </c>
      <c r="B3999" s="56" t="s">
        <v>11427</v>
      </c>
      <c r="C3999" s="56">
        <v>2101010050</v>
      </c>
      <c r="D3999" s="56" t="s">
        <v>43</v>
      </c>
      <c r="E3999" s="56">
        <v>2101020050</v>
      </c>
      <c r="F3999" s="56">
        <v>5401010050</v>
      </c>
      <c r="G3999" s="56" t="s">
        <v>11623</v>
      </c>
      <c r="H3999" s="56">
        <v>400400</v>
      </c>
      <c r="I3999" s="56" t="s">
        <v>11624</v>
      </c>
      <c r="J3999" s="56" t="s">
        <v>6393</v>
      </c>
      <c r="K3999" s="56" t="s">
        <v>6394</v>
      </c>
      <c r="L3999" s="56" t="s">
        <v>7138</v>
      </c>
      <c r="M3999" s="73">
        <v>43738</v>
      </c>
      <c r="N3999" s="56"/>
      <c r="O3999" s="56"/>
      <c r="P3999" s="56" t="s">
        <v>7139</v>
      </c>
      <c r="Q3999" s="56"/>
      <c r="R3999" s="56" t="s">
        <v>7143</v>
      </c>
      <c r="S3999" s="56" t="s">
        <v>11657</v>
      </c>
      <c r="T3999" s="56" t="s">
        <v>7140</v>
      </c>
      <c r="U3999" s="57">
        <v>7335095.3399999999</v>
      </c>
      <c r="V3999" s="57">
        <v>-332195.28000000003</v>
      </c>
      <c r="W3999" s="57">
        <v>7002900.0599999996</v>
      </c>
      <c r="X3999" s="57">
        <v>0</v>
      </c>
      <c r="Y3999" s="73">
        <v>43671</v>
      </c>
      <c r="Z3999" s="57">
        <v>-182290.69</v>
      </c>
      <c r="AA3999" s="57">
        <v>0</v>
      </c>
      <c r="AB3999" s="57">
        <v>6820609.3700000001</v>
      </c>
      <c r="AC3999" s="57">
        <v>0</v>
      </c>
      <c r="AD3999" s="56" t="s">
        <v>9255</v>
      </c>
      <c r="AE3999" s="57">
        <v>0</v>
      </c>
      <c r="AF3999" s="57">
        <v>0</v>
      </c>
      <c r="AG3999" s="57">
        <v>0</v>
      </c>
      <c r="AI3999"/>
      <c r="AJ3999"/>
    </row>
    <row r="4000" spans="1:36">
      <c r="A4000" s="56" t="s">
        <v>151</v>
      </c>
      <c r="B4000" s="56" t="s">
        <v>11427</v>
      </c>
      <c r="C4000" s="56">
        <v>2101010050</v>
      </c>
      <c r="D4000" s="56" t="s">
        <v>43</v>
      </c>
      <c r="E4000" s="56">
        <v>2101020050</v>
      </c>
      <c r="F4000" s="56">
        <v>5401010050</v>
      </c>
      <c r="G4000" s="56" t="s">
        <v>11623</v>
      </c>
      <c r="H4000" s="56">
        <v>400400</v>
      </c>
      <c r="I4000" s="56" t="s">
        <v>11624</v>
      </c>
      <c r="J4000" s="56" t="s">
        <v>6401</v>
      </c>
      <c r="K4000" s="56" t="s">
        <v>6402</v>
      </c>
      <c r="L4000" s="56" t="s">
        <v>7138</v>
      </c>
      <c r="M4000" s="73">
        <v>43738</v>
      </c>
      <c r="N4000" s="56"/>
      <c r="O4000" s="56"/>
      <c r="P4000" s="56" t="s">
        <v>7139</v>
      </c>
      <c r="Q4000" s="56"/>
      <c r="R4000" s="56" t="s">
        <v>7143</v>
      </c>
      <c r="S4000" s="56" t="s">
        <v>11676</v>
      </c>
      <c r="T4000" s="56" t="s">
        <v>7140</v>
      </c>
      <c r="U4000" s="57">
        <v>342746.68</v>
      </c>
      <c r="V4000" s="57">
        <v>-15683.64</v>
      </c>
      <c r="W4000" s="57">
        <v>327063.03999999998</v>
      </c>
      <c r="X4000" s="57">
        <v>0</v>
      </c>
      <c r="Y4000" s="73">
        <v>43671</v>
      </c>
      <c r="Z4000" s="57">
        <v>-8513.4599999999991</v>
      </c>
      <c r="AA4000" s="57">
        <v>0</v>
      </c>
      <c r="AB4000" s="57">
        <v>318549.58</v>
      </c>
      <c r="AC4000" s="57">
        <v>0</v>
      </c>
      <c r="AD4000" s="56" t="s">
        <v>9255</v>
      </c>
      <c r="AE4000" s="57">
        <v>0</v>
      </c>
      <c r="AF4000" s="57">
        <v>0</v>
      </c>
      <c r="AG4000" s="57">
        <v>0</v>
      </c>
      <c r="AI4000"/>
      <c r="AJ4000"/>
    </row>
    <row r="4001" spans="1:36">
      <c r="A4001" s="56" t="s">
        <v>151</v>
      </c>
      <c r="B4001" s="56" t="s">
        <v>11427</v>
      </c>
      <c r="C4001" s="56">
        <v>2101010050</v>
      </c>
      <c r="D4001" s="56" t="s">
        <v>43</v>
      </c>
      <c r="E4001" s="56">
        <v>2101020050</v>
      </c>
      <c r="F4001" s="56">
        <v>5401010050</v>
      </c>
      <c r="G4001" s="56" t="s">
        <v>11623</v>
      </c>
      <c r="H4001" s="56">
        <v>400400</v>
      </c>
      <c r="I4001" s="56" t="s">
        <v>11624</v>
      </c>
      <c r="J4001" s="56" t="s">
        <v>6413</v>
      </c>
      <c r="K4001" s="56" t="s">
        <v>6414</v>
      </c>
      <c r="L4001" s="56" t="s">
        <v>7138</v>
      </c>
      <c r="M4001" s="73">
        <v>43738</v>
      </c>
      <c r="N4001" s="56"/>
      <c r="O4001" s="56"/>
      <c r="P4001" s="56" t="s">
        <v>7139</v>
      </c>
      <c r="Q4001" s="56"/>
      <c r="R4001" s="56" t="s">
        <v>7143</v>
      </c>
      <c r="S4001" s="56" t="s">
        <v>11653</v>
      </c>
      <c r="T4001" s="56" t="s">
        <v>7140</v>
      </c>
      <c r="U4001" s="57">
        <v>2660265.46</v>
      </c>
      <c r="V4001" s="57">
        <v>-121730.31</v>
      </c>
      <c r="W4001" s="57">
        <v>2538535.15</v>
      </c>
      <c r="X4001" s="57">
        <v>0</v>
      </c>
      <c r="Y4001" s="73">
        <v>43671</v>
      </c>
      <c r="Z4001" s="57">
        <v>-66078.16</v>
      </c>
      <c r="AA4001" s="57">
        <v>0</v>
      </c>
      <c r="AB4001" s="57">
        <v>2472456.9900000002</v>
      </c>
      <c r="AC4001" s="57">
        <v>0</v>
      </c>
      <c r="AD4001" s="56" t="s">
        <v>9255</v>
      </c>
      <c r="AE4001" s="57">
        <v>0</v>
      </c>
      <c r="AF4001" s="57">
        <v>0</v>
      </c>
      <c r="AG4001" s="57">
        <v>0</v>
      </c>
      <c r="AI4001"/>
      <c r="AJ4001"/>
    </row>
    <row r="4002" spans="1:36">
      <c r="A4002" s="56" t="s">
        <v>151</v>
      </c>
      <c r="B4002" s="56" t="s">
        <v>11427</v>
      </c>
      <c r="C4002" s="56">
        <v>2101010050</v>
      </c>
      <c r="D4002" s="56" t="s">
        <v>43</v>
      </c>
      <c r="E4002" s="56">
        <v>2101020050</v>
      </c>
      <c r="F4002" s="56">
        <v>5401010050</v>
      </c>
      <c r="G4002" s="56" t="s">
        <v>11623</v>
      </c>
      <c r="H4002" s="56">
        <v>400400</v>
      </c>
      <c r="I4002" s="56" t="s">
        <v>11624</v>
      </c>
      <c r="J4002" s="56" t="s">
        <v>6437</v>
      </c>
      <c r="K4002" s="56" t="s">
        <v>6438</v>
      </c>
      <c r="L4002" s="56" t="s">
        <v>7138</v>
      </c>
      <c r="M4002" s="73">
        <v>43738</v>
      </c>
      <c r="N4002" s="56"/>
      <c r="O4002" s="56"/>
      <c r="P4002" s="56" t="s">
        <v>7139</v>
      </c>
      <c r="Q4002" s="56"/>
      <c r="R4002" s="56" t="s">
        <v>6010</v>
      </c>
      <c r="S4002" s="56" t="s">
        <v>11660</v>
      </c>
      <c r="T4002" s="56" t="s">
        <v>7140</v>
      </c>
      <c r="U4002" s="57">
        <v>2576855.42</v>
      </c>
      <c r="V4002" s="57">
        <v>-117913.57</v>
      </c>
      <c r="W4002" s="57">
        <v>2458941.85</v>
      </c>
      <c r="X4002" s="57">
        <v>0</v>
      </c>
      <c r="Y4002" s="73">
        <v>43671</v>
      </c>
      <c r="Z4002" s="57">
        <v>-64006.34</v>
      </c>
      <c r="AA4002" s="57">
        <v>0</v>
      </c>
      <c r="AB4002" s="57">
        <v>2394935.5099999998</v>
      </c>
      <c r="AC4002" s="57">
        <v>0</v>
      </c>
      <c r="AD4002" s="56" t="s">
        <v>9255</v>
      </c>
      <c r="AE4002" s="57">
        <v>0</v>
      </c>
      <c r="AF4002" s="57">
        <v>0</v>
      </c>
      <c r="AG4002" s="57">
        <v>0</v>
      </c>
      <c r="AI4002"/>
      <c r="AJ4002"/>
    </row>
    <row r="4003" spans="1:36">
      <c r="A4003" s="56" t="s">
        <v>151</v>
      </c>
      <c r="B4003" s="56" t="s">
        <v>11427</v>
      </c>
      <c r="C4003" s="56">
        <v>2101010050</v>
      </c>
      <c r="D4003" s="56" t="s">
        <v>43</v>
      </c>
      <c r="E4003" s="56">
        <v>2101020050</v>
      </c>
      <c r="F4003" s="56">
        <v>5401010050</v>
      </c>
      <c r="G4003" s="56" t="s">
        <v>11623</v>
      </c>
      <c r="H4003" s="56">
        <v>400400</v>
      </c>
      <c r="I4003" s="56" t="s">
        <v>11624</v>
      </c>
      <c r="J4003" s="56" t="s">
        <v>6439</v>
      </c>
      <c r="K4003" s="56" t="s">
        <v>6440</v>
      </c>
      <c r="L4003" s="56" t="s">
        <v>7138</v>
      </c>
      <c r="M4003" s="73">
        <v>43738</v>
      </c>
      <c r="N4003" s="56"/>
      <c r="O4003" s="56"/>
      <c r="P4003" s="56" t="s">
        <v>7139</v>
      </c>
      <c r="Q4003" s="56"/>
      <c r="R4003" s="56" t="s">
        <v>6010</v>
      </c>
      <c r="S4003" s="56" t="s">
        <v>11660</v>
      </c>
      <c r="T4003" s="56" t="s">
        <v>7140</v>
      </c>
      <c r="U4003" s="57">
        <v>17191249.010000002</v>
      </c>
      <c r="V4003" s="57">
        <v>-786649.33</v>
      </c>
      <c r="W4003" s="57">
        <v>16404599.68</v>
      </c>
      <c r="X4003" s="57">
        <v>0</v>
      </c>
      <c r="Y4003" s="73">
        <v>43671</v>
      </c>
      <c r="Z4003" s="57">
        <v>-427012.29</v>
      </c>
      <c r="AA4003" s="57">
        <v>0</v>
      </c>
      <c r="AB4003" s="57">
        <v>15977587.390000001</v>
      </c>
      <c r="AC4003" s="57">
        <v>0</v>
      </c>
      <c r="AD4003" s="56" t="s">
        <v>9255</v>
      </c>
      <c r="AE4003" s="57">
        <v>0</v>
      </c>
      <c r="AF4003" s="57">
        <v>0</v>
      </c>
      <c r="AG4003" s="57">
        <v>0</v>
      </c>
      <c r="AI4003"/>
      <c r="AJ4003"/>
    </row>
    <row r="4004" spans="1:36">
      <c r="A4004" s="56" t="s">
        <v>151</v>
      </c>
      <c r="B4004" s="56" t="s">
        <v>11427</v>
      </c>
      <c r="C4004" s="56">
        <v>2101010050</v>
      </c>
      <c r="D4004" s="56" t="s">
        <v>43</v>
      </c>
      <c r="E4004" s="56">
        <v>2101020050</v>
      </c>
      <c r="F4004" s="56">
        <v>5401010050</v>
      </c>
      <c r="G4004" s="56" t="s">
        <v>11623</v>
      </c>
      <c r="H4004" s="56">
        <v>400400</v>
      </c>
      <c r="I4004" s="56" t="s">
        <v>11624</v>
      </c>
      <c r="J4004" s="56" t="s">
        <v>6445</v>
      </c>
      <c r="K4004" s="56" t="s">
        <v>6446</v>
      </c>
      <c r="L4004" s="56" t="s">
        <v>7138</v>
      </c>
      <c r="M4004" s="73">
        <v>43738</v>
      </c>
      <c r="N4004" s="56"/>
      <c r="O4004" s="56"/>
      <c r="P4004" s="56" t="s">
        <v>7139</v>
      </c>
      <c r="Q4004" s="56"/>
      <c r="R4004" s="56" t="s">
        <v>6010</v>
      </c>
      <c r="S4004" s="56" t="s">
        <v>11675</v>
      </c>
      <c r="T4004" s="56" t="s">
        <v>7140</v>
      </c>
      <c r="U4004" s="57">
        <v>2371543.27</v>
      </c>
      <c r="V4004" s="57">
        <v>-108518.76</v>
      </c>
      <c r="W4004" s="57">
        <v>2263024.5099999998</v>
      </c>
      <c r="X4004" s="57">
        <v>0</v>
      </c>
      <c r="Y4004" s="73">
        <v>43671</v>
      </c>
      <c r="Z4004" s="57">
        <v>-58906.61</v>
      </c>
      <c r="AA4004" s="57">
        <v>0</v>
      </c>
      <c r="AB4004" s="57">
        <v>2204117.9</v>
      </c>
      <c r="AC4004" s="57">
        <v>0</v>
      </c>
      <c r="AD4004" s="56" t="s">
        <v>9255</v>
      </c>
      <c r="AE4004" s="57">
        <v>0</v>
      </c>
      <c r="AF4004" s="57">
        <v>0</v>
      </c>
      <c r="AG4004" s="57">
        <v>0</v>
      </c>
      <c r="AI4004"/>
      <c r="AJ4004"/>
    </row>
    <row r="4005" spans="1:36">
      <c r="A4005" s="56" t="s">
        <v>151</v>
      </c>
      <c r="B4005" s="56" t="s">
        <v>11427</v>
      </c>
      <c r="C4005" s="56">
        <v>2101010050</v>
      </c>
      <c r="D4005" s="56" t="s">
        <v>43</v>
      </c>
      <c r="E4005" s="56">
        <v>2101020050</v>
      </c>
      <c r="F4005" s="56">
        <v>5401010050</v>
      </c>
      <c r="G4005" s="56" t="s">
        <v>11623</v>
      </c>
      <c r="H4005" s="56">
        <v>400400</v>
      </c>
      <c r="I4005" s="56" t="s">
        <v>11624</v>
      </c>
      <c r="J4005" s="56" t="s">
        <v>6456</v>
      </c>
      <c r="K4005" s="56" t="s">
        <v>5041</v>
      </c>
      <c r="L4005" s="56" t="s">
        <v>7138</v>
      </c>
      <c r="M4005" s="73">
        <v>43738</v>
      </c>
      <c r="N4005" s="56"/>
      <c r="O4005" s="56"/>
      <c r="P4005" s="56" t="s">
        <v>7139</v>
      </c>
      <c r="Q4005" s="56"/>
      <c r="R4005" s="56" t="s">
        <v>7144</v>
      </c>
      <c r="S4005" s="56" t="s">
        <v>11677</v>
      </c>
      <c r="T4005" s="56" t="s">
        <v>7140</v>
      </c>
      <c r="U4005" s="57">
        <v>4077250.2</v>
      </c>
      <c r="V4005" s="57">
        <v>-186840.67</v>
      </c>
      <c r="W4005" s="57">
        <v>3890409.53</v>
      </c>
      <c r="X4005" s="57">
        <v>0</v>
      </c>
      <c r="Y4005" s="73">
        <v>43671</v>
      </c>
      <c r="Z4005" s="57">
        <v>-101267.1</v>
      </c>
      <c r="AA4005" s="57">
        <v>0</v>
      </c>
      <c r="AB4005" s="57">
        <v>3789142.43</v>
      </c>
      <c r="AC4005" s="57">
        <v>0</v>
      </c>
      <c r="AD4005" s="56" t="s">
        <v>9255</v>
      </c>
      <c r="AE4005" s="57">
        <v>0</v>
      </c>
      <c r="AF4005" s="57">
        <v>0</v>
      </c>
      <c r="AG4005" s="57">
        <v>0</v>
      </c>
      <c r="AI4005"/>
      <c r="AJ4005"/>
    </row>
    <row r="4006" spans="1:36">
      <c r="A4006" s="56" t="s">
        <v>151</v>
      </c>
      <c r="B4006" s="56" t="s">
        <v>11427</v>
      </c>
      <c r="C4006" s="56">
        <v>2101010050</v>
      </c>
      <c r="D4006" s="56" t="s">
        <v>43</v>
      </c>
      <c r="E4006" s="56">
        <v>2101020050</v>
      </c>
      <c r="F4006" s="56">
        <v>5401010050</v>
      </c>
      <c r="G4006" s="56" t="s">
        <v>11623</v>
      </c>
      <c r="H4006" s="56">
        <v>400400</v>
      </c>
      <c r="I4006" s="56" t="s">
        <v>11624</v>
      </c>
      <c r="J4006" s="56" t="s">
        <v>6457</v>
      </c>
      <c r="K4006" s="56" t="s">
        <v>6458</v>
      </c>
      <c r="L4006" s="56" t="s">
        <v>7138</v>
      </c>
      <c r="M4006" s="73">
        <v>43738</v>
      </c>
      <c r="N4006" s="56"/>
      <c r="O4006" s="56"/>
      <c r="P4006" s="56" t="s">
        <v>7139</v>
      </c>
      <c r="Q4006" s="56"/>
      <c r="R4006" s="56" t="s">
        <v>7144</v>
      </c>
      <c r="S4006" s="56" t="s">
        <v>11660</v>
      </c>
      <c r="T4006" s="56" t="s">
        <v>7140</v>
      </c>
      <c r="U4006" s="57">
        <v>4625302.8</v>
      </c>
      <c r="V4006" s="57">
        <v>-211846.82</v>
      </c>
      <c r="W4006" s="57">
        <v>4413455.9800000004</v>
      </c>
      <c r="X4006" s="57">
        <v>0</v>
      </c>
      <c r="Y4006" s="73">
        <v>43671</v>
      </c>
      <c r="Z4006" s="57">
        <v>-114882.12</v>
      </c>
      <c r="AA4006" s="57">
        <v>0</v>
      </c>
      <c r="AB4006" s="57">
        <v>4298573.8600000003</v>
      </c>
      <c r="AC4006" s="57">
        <v>0</v>
      </c>
      <c r="AD4006" s="56" t="s">
        <v>9255</v>
      </c>
      <c r="AE4006" s="57">
        <v>0</v>
      </c>
      <c r="AF4006" s="57">
        <v>0</v>
      </c>
      <c r="AG4006" s="57">
        <v>0</v>
      </c>
      <c r="AI4006"/>
      <c r="AJ4006"/>
    </row>
    <row r="4007" spans="1:36">
      <c r="A4007" s="56" t="s">
        <v>151</v>
      </c>
      <c r="B4007" s="56" t="s">
        <v>11427</v>
      </c>
      <c r="C4007" s="56">
        <v>2101010050</v>
      </c>
      <c r="D4007" s="56" t="s">
        <v>43</v>
      </c>
      <c r="E4007" s="56">
        <v>2101020050</v>
      </c>
      <c r="F4007" s="56">
        <v>5401010050</v>
      </c>
      <c r="G4007" s="56" t="s">
        <v>11623</v>
      </c>
      <c r="H4007" s="56">
        <v>400400</v>
      </c>
      <c r="I4007" s="56" t="s">
        <v>11624</v>
      </c>
      <c r="J4007" s="56" t="s">
        <v>6464</v>
      </c>
      <c r="K4007" s="56" t="s">
        <v>6465</v>
      </c>
      <c r="L4007" s="56" t="s">
        <v>7138</v>
      </c>
      <c r="M4007" s="73">
        <v>43738</v>
      </c>
      <c r="N4007" s="56"/>
      <c r="O4007" s="56"/>
      <c r="P4007" s="56" t="s">
        <v>7139</v>
      </c>
      <c r="Q4007" s="56"/>
      <c r="R4007" s="56" t="s">
        <v>6010</v>
      </c>
      <c r="S4007" s="56" t="s">
        <v>11657</v>
      </c>
      <c r="T4007" s="56" t="s">
        <v>7140</v>
      </c>
      <c r="U4007" s="57">
        <v>11027.88</v>
      </c>
      <c r="V4007" s="57">
        <v>-504.62</v>
      </c>
      <c r="W4007" s="57">
        <v>10523.26</v>
      </c>
      <c r="X4007" s="57">
        <v>0</v>
      </c>
      <c r="Y4007" s="73">
        <v>43671</v>
      </c>
      <c r="Z4007" s="57">
        <v>-273.92</v>
      </c>
      <c r="AA4007" s="57">
        <v>0</v>
      </c>
      <c r="AB4007" s="57">
        <v>10249.34</v>
      </c>
      <c r="AC4007" s="57">
        <v>0</v>
      </c>
      <c r="AD4007" s="56" t="s">
        <v>9255</v>
      </c>
      <c r="AE4007" s="57">
        <v>0</v>
      </c>
      <c r="AF4007" s="57">
        <v>0</v>
      </c>
      <c r="AG4007" s="57">
        <v>0</v>
      </c>
      <c r="AI4007"/>
      <c r="AJ4007"/>
    </row>
    <row r="4008" spans="1:36">
      <c r="A4008" s="56" t="s">
        <v>49</v>
      </c>
      <c r="B4008" s="56" t="s">
        <v>11427</v>
      </c>
      <c r="C4008" s="56">
        <v>2101010050</v>
      </c>
      <c r="D4008" s="56" t="s">
        <v>43</v>
      </c>
      <c r="E4008" s="56">
        <v>2101020050</v>
      </c>
      <c r="F4008" s="56">
        <v>5401010050</v>
      </c>
      <c r="G4008" s="56" t="s">
        <v>11431</v>
      </c>
      <c r="H4008" s="56">
        <v>400211</v>
      </c>
      <c r="I4008" s="56" t="s">
        <v>11509</v>
      </c>
      <c r="J4008" s="56" t="s">
        <v>6519</v>
      </c>
      <c r="K4008" s="56" t="s">
        <v>6520</v>
      </c>
      <c r="L4008" s="56" t="s">
        <v>7138</v>
      </c>
      <c r="M4008" s="73">
        <v>43830</v>
      </c>
      <c r="N4008" s="56"/>
      <c r="O4008" s="56"/>
      <c r="P4008" s="56" t="s">
        <v>7177</v>
      </c>
      <c r="Q4008" s="56"/>
      <c r="R4008" s="56" t="s">
        <v>7144</v>
      </c>
      <c r="S4008" s="56" t="s">
        <v>11660</v>
      </c>
      <c r="T4008" s="56" t="s">
        <v>7140</v>
      </c>
      <c r="U4008" s="57">
        <v>19640.36</v>
      </c>
      <c r="V4008" s="57">
        <v>-976.79</v>
      </c>
      <c r="W4008" s="57">
        <v>18663.57</v>
      </c>
      <c r="X4008" s="57">
        <v>0</v>
      </c>
      <c r="Y4008" s="73">
        <v>43809</v>
      </c>
      <c r="Z4008" s="57">
        <v>-682.97</v>
      </c>
      <c r="AA4008" s="57">
        <v>0</v>
      </c>
      <c r="AB4008" s="57">
        <v>17980.599999999999</v>
      </c>
      <c r="AC4008" s="57">
        <v>0</v>
      </c>
      <c r="AD4008" s="56" t="s">
        <v>9255</v>
      </c>
      <c r="AE4008" s="57">
        <v>0</v>
      </c>
      <c r="AF4008" s="57">
        <v>0</v>
      </c>
      <c r="AG4008" s="57">
        <v>0</v>
      </c>
      <c r="AI4008"/>
      <c r="AJ4008"/>
    </row>
    <row r="4009" spans="1:36">
      <c r="A4009" s="56" t="s">
        <v>49</v>
      </c>
      <c r="B4009" s="56" t="s">
        <v>11427</v>
      </c>
      <c r="C4009" s="56">
        <v>2101010050</v>
      </c>
      <c r="D4009" s="56" t="s">
        <v>43</v>
      </c>
      <c r="E4009" s="56">
        <v>2101020050</v>
      </c>
      <c r="F4009" s="56">
        <v>5401010050</v>
      </c>
      <c r="G4009" s="56" t="s">
        <v>11431</v>
      </c>
      <c r="H4009" s="56">
        <v>400211</v>
      </c>
      <c r="I4009" s="56" t="s">
        <v>11509</v>
      </c>
      <c r="J4009" s="56" t="s">
        <v>6521</v>
      </c>
      <c r="K4009" s="56" t="s">
        <v>6522</v>
      </c>
      <c r="L4009" s="56" t="s">
        <v>7138</v>
      </c>
      <c r="M4009" s="73">
        <v>43830</v>
      </c>
      <c r="N4009" s="56"/>
      <c r="O4009" s="56"/>
      <c r="P4009" s="56" t="s">
        <v>7177</v>
      </c>
      <c r="Q4009" s="56"/>
      <c r="R4009" s="56" t="s">
        <v>7144</v>
      </c>
      <c r="S4009" s="56" t="s">
        <v>11660</v>
      </c>
      <c r="T4009" s="56" t="s">
        <v>7140</v>
      </c>
      <c r="U4009" s="57">
        <v>72466.11</v>
      </c>
      <c r="V4009" s="57">
        <v>-3604</v>
      </c>
      <c r="W4009" s="57">
        <v>68862.11</v>
      </c>
      <c r="X4009" s="57">
        <v>0</v>
      </c>
      <c r="Y4009" s="73">
        <v>43809</v>
      </c>
      <c r="Z4009" s="57">
        <v>-2519.92</v>
      </c>
      <c r="AA4009" s="57">
        <v>0</v>
      </c>
      <c r="AB4009" s="57">
        <v>66342.19</v>
      </c>
      <c r="AC4009" s="57">
        <v>0</v>
      </c>
      <c r="AD4009" s="56" t="s">
        <v>9255</v>
      </c>
      <c r="AE4009" s="57">
        <v>0</v>
      </c>
      <c r="AF4009" s="57">
        <v>0</v>
      </c>
      <c r="AG4009" s="57">
        <v>0</v>
      </c>
      <c r="AI4009"/>
      <c r="AJ4009"/>
    </row>
    <row r="4010" spans="1:36">
      <c r="A4010" s="56" t="s">
        <v>49</v>
      </c>
      <c r="B4010" s="56" t="s">
        <v>11427</v>
      </c>
      <c r="C4010" s="56">
        <v>2101010050</v>
      </c>
      <c r="D4010" s="56" t="s">
        <v>43</v>
      </c>
      <c r="E4010" s="56">
        <v>2101020050</v>
      </c>
      <c r="F4010" s="56">
        <v>5401010050</v>
      </c>
      <c r="G4010" s="56" t="s">
        <v>11431</v>
      </c>
      <c r="H4010" s="56">
        <v>400211</v>
      </c>
      <c r="I4010" s="56" t="s">
        <v>11509</v>
      </c>
      <c r="J4010" s="56" t="s">
        <v>6523</v>
      </c>
      <c r="K4010" s="56" t="s">
        <v>6524</v>
      </c>
      <c r="L4010" s="56" t="s">
        <v>7138</v>
      </c>
      <c r="M4010" s="73">
        <v>43830</v>
      </c>
      <c r="N4010" s="56"/>
      <c r="O4010" s="56"/>
      <c r="P4010" s="56" t="s">
        <v>7177</v>
      </c>
      <c r="Q4010" s="56"/>
      <c r="R4010" s="56" t="s">
        <v>7144</v>
      </c>
      <c r="S4010" s="56" t="s">
        <v>11660</v>
      </c>
      <c r="T4010" s="56" t="s">
        <v>7140</v>
      </c>
      <c r="U4010" s="57">
        <v>281398.74</v>
      </c>
      <c r="V4010" s="57">
        <v>-13994.96</v>
      </c>
      <c r="W4010" s="57">
        <v>267403.78000000003</v>
      </c>
      <c r="X4010" s="57">
        <v>0</v>
      </c>
      <c r="Y4010" s="73">
        <v>43809</v>
      </c>
      <c r="Z4010" s="57">
        <v>-9785.2999999999993</v>
      </c>
      <c r="AA4010" s="57">
        <v>0</v>
      </c>
      <c r="AB4010" s="57">
        <v>257618.48</v>
      </c>
      <c r="AC4010" s="57">
        <v>0</v>
      </c>
      <c r="AD4010" s="56" t="s">
        <v>9255</v>
      </c>
      <c r="AE4010" s="57">
        <v>0</v>
      </c>
      <c r="AF4010" s="57">
        <v>0</v>
      </c>
      <c r="AG4010" s="57">
        <v>0</v>
      </c>
      <c r="AI4010"/>
      <c r="AJ4010"/>
    </row>
    <row r="4011" spans="1:36">
      <c r="A4011" s="56" t="s">
        <v>49</v>
      </c>
      <c r="B4011" s="56" t="s">
        <v>11427</v>
      </c>
      <c r="C4011" s="56">
        <v>2101010050</v>
      </c>
      <c r="D4011" s="56" t="s">
        <v>43</v>
      </c>
      <c r="E4011" s="56">
        <v>2101020050</v>
      </c>
      <c r="F4011" s="56">
        <v>5401010050</v>
      </c>
      <c r="G4011" s="56" t="s">
        <v>11431</v>
      </c>
      <c r="H4011" s="56">
        <v>400211</v>
      </c>
      <c r="I4011" s="56" t="s">
        <v>11509</v>
      </c>
      <c r="J4011" s="56" t="s">
        <v>6525</v>
      </c>
      <c r="K4011" s="56" t="s">
        <v>6526</v>
      </c>
      <c r="L4011" s="56" t="s">
        <v>7138</v>
      </c>
      <c r="M4011" s="73">
        <v>43830</v>
      </c>
      <c r="N4011" s="56"/>
      <c r="O4011" s="56"/>
      <c r="P4011" s="56" t="s">
        <v>7177</v>
      </c>
      <c r="Q4011" s="56"/>
      <c r="R4011" s="56" t="s">
        <v>7144</v>
      </c>
      <c r="S4011" s="56" t="s">
        <v>11660</v>
      </c>
      <c r="T4011" s="56" t="s">
        <v>7140</v>
      </c>
      <c r="U4011" s="57">
        <v>137821.07</v>
      </c>
      <c r="V4011" s="57">
        <v>-6854.33</v>
      </c>
      <c r="W4011" s="57">
        <v>130966.74</v>
      </c>
      <c r="X4011" s="57">
        <v>0</v>
      </c>
      <c r="Y4011" s="73">
        <v>43809</v>
      </c>
      <c r="Z4011" s="57">
        <v>-4792.5600000000004</v>
      </c>
      <c r="AA4011" s="57">
        <v>0</v>
      </c>
      <c r="AB4011" s="57">
        <v>126174.18</v>
      </c>
      <c r="AC4011" s="57">
        <v>0</v>
      </c>
      <c r="AD4011" s="56" t="s">
        <v>9255</v>
      </c>
      <c r="AE4011" s="57">
        <v>0</v>
      </c>
      <c r="AF4011" s="57">
        <v>0</v>
      </c>
      <c r="AG4011" s="57">
        <v>0</v>
      </c>
      <c r="AI4011"/>
      <c r="AJ4011"/>
    </row>
    <row r="4012" spans="1:36">
      <c r="A4012" s="56" t="s">
        <v>49</v>
      </c>
      <c r="B4012" s="56" t="s">
        <v>11427</v>
      </c>
      <c r="C4012" s="56">
        <v>2101010050</v>
      </c>
      <c r="D4012" s="56" t="s">
        <v>43</v>
      </c>
      <c r="E4012" s="56">
        <v>2101020050</v>
      </c>
      <c r="F4012" s="56">
        <v>5401010050</v>
      </c>
      <c r="G4012" s="56" t="s">
        <v>11431</v>
      </c>
      <c r="H4012" s="56">
        <v>400211</v>
      </c>
      <c r="I4012" s="56" t="s">
        <v>11509</v>
      </c>
      <c r="J4012" s="56" t="s">
        <v>6527</v>
      </c>
      <c r="K4012" s="56" t="s">
        <v>6528</v>
      </c>
      <c r="L4012" s="56" t="s">
        <v>7138</v>
      </c>
      <c r="M4012" s="73">
        <v>43830</v>
      </c>
      <c r="N4012" s="56"/>
      <c r="O4012" s="56"/>
      <c r="P4012" s="56" t="s">
        <v>7177</v>
      </c>
      <c r="Q4012" s="56"/>
      <c r="R4012" s="56" t="s">
        <v>7144</v>
      </c>
      <c r="S4012" s="56" t="s">
        <v>11678</v>
      </c>
      <c r="T4012" s="56" t="s">
        <v>7140</v>
      </c>
      <c r="U4012" s="57">
        <v>47407.7</v>
      </c>
      <c r="V4012" s="57">
        <v>-2357.75</v>
      </c>
      <c r="W4012" s="57">
        <v>45049.95</v>
      </c>
      <c r="X4012" s="57">
        <v>0</v>
      </c>
      <c r="Y4012" s="73">
        <v>43809</v>
      </c>
      <c r="Z4012" s="57">
        <v>-1648.55</v>
      </c>
      <c r="AA4012" s="57">
        <v>0</v>
      </c>
      <c r="AB4012" s="57">
        <v>43401.4</v>
      </c>
      <c r="AC4012" s="57">
        <v>0</v>
      </c>
      <c r="AD4012" s="56" t="s">
        <v>9255</v>
      </c>
      <c r="AE4012" s="57">
        <v>0</v>
      </c>
      <c r="AF4012" s="57">
        <v>0</v>
      </c>
      <c r="AG4012" s="57">
        <v>0</v>
      </c>
      <c r="AI4012"/>
      <c r="AJ4012"/>
    </row>
    <row r="4013" spans="1:36">
      <c r="A4013" s="56" t="s">
        <v>49</v>
      </c>
      <c r="B4013" s="56" t="s">
        <v>11427</v>
      </c>
      <c r="C4013" s="56">
        <v>2101010050</v>
      </c>
      <c r="D4013" s="56" t="s">
        <v>43</v>
      </c>
      <c r="E4013" s="56">
        <v>2101020050</v>
      </c>
      <c r="F4013" s="56">
        <v>5401010050</v>
      </c>
      <c r="G4013" s="56" t="s">
        <v>11431</v>
      </c>
      <c r="H4013" s="56">
        <v>400211</v>
      </c>
      <c r="I4013" s="56" t="s">
        <v>11509</v>
      </c>
      <c r="J4013" s="56" t="s">
        <v>6529</v>
      </c>
      <c r="K4013" s="56" t="s">
        <v>6530</v>
      </c>
      <c r="L4013" s="56" t="s">
        <v>7138</v>
      </c>
      <c r="M4013" s="73">
        <v>43830</v>
      </c>
      <c r="N4013" s="56"/>
      <c r="O4013" s="56"/>
      <c r="P4013" s="56" t="s">
        <v>7177</v>
      </c>
      <c r="Q4013" s="56"/>
      <c r="R4013" s="56" t="s">
        <v>7144</v>
      </c>
      <c r="S4013" s="56" t="s">
        <v>11671</v>
      </c>
      <c r="T4013" s="56" t="s">
        <v>7140</v>
      </c>
      <c r="U4013" s="57">
        <v>33862.68</v>
      </c>
      <c r="V4013" s="57">
        <v>-1684.12</v>
      </c>
      <c r="W4013" s="57">
        <v>32178.560000000001</v>
      </c>
      <c r="X4013" s="57">
        <v>0</v>
      </c>
      <c r="Y4013" s="73">
        <v>43809</v>
      </c>
      <c r="Z4013" s="57">
        <v>-1177.53</v>
      </c>
      <c r="AA4013" s="57">
        <v>0</v>
      </c>
      <c r="AB4013" s="57">
        <v>31001.03</v>
      </c>
      <c r="AC4013" s="57">
        <v>0</v>
      </c>
      <c r="AD4013" s="56" t="s">
        <v>9255</v>
      </c>
      <c r="AE4013" s="57">
        <v>0</v>
      </c>
      <c r="AF4013" s="57">
        <v>0</v>
      </c>
      <c r="AG4013" s="57">
        <v>0</v>
      </c>
      <c r="AI4013"/>
      <c r="AJ4013"/>
    </row>
    <row r="4014" spans="1:36">
      <c r="A4014" s="56" t="s">
        <v>49</v>
      </c>
      <c r="B4014" s="56" t="s">
        <v>11427</v>
      </c>
      <c r="C4014" s="56">
        <v>2101010050</v>
      </c>
      <c r="D4014" s="56" t="s">
        <v>43</v>
      </c>
      <c r="E4014" s="56">
        <v>2101020050</v>
      </c>
      <c r="F4014" s="56">
        <v>5401010050</v>
      </c>
      <c r="G4014" s="56" t="s">
        <v>11431</v>
      </c>
      <c r="H4014" s="56">
        <v>400211</v>
      </c>
      <c r="I4014" s="56" t="s">
        <v>11509</v>
      </c>
      <c r="J4014" s="56" t="s">
        <v>6531</v>
      </c>
      <c r="K4014" s="56" t="s">
        <v>6532</v>
      </c>
      <c r="L4014" s="56" t="s">
        <v>7138</v>
      </c>
      <c r="M4014" s="73">
        <v>43830</v>
      </c>
      <c r="N4014" s="56"/>
      <c r="O4014" s="56"/>
      <c r="P4014" s="56" t="s">
        <v>7177</v>
      </c>
      <c r="Q4014" s="56"/>
      <c r="R4014" s="56" t="s">
        <v>7144</v>
      </c>
      <c r="S4014" s="56" t="s">
        <v>11653</v>
      </c>
      <c r="T4014" s="56" t="s">
        <v>7140</v>
      </c>
      <c r="U4014" s="57">
        <v>5756.62</v>
      </c>
      <c r="V4014" s="57">
        <v>-286.3</v>
      </c>
      <c r="W4014" s="57">
        <v>5470.32</v>
      </c>
      <c r="X4014" s="57">
        <v>0</v>
      </c>
      <c r="Y4014" s="73">
        <v>43809</v>
      </c>
      <c r="Z4014" s="57">
        <v>-200.18</v>
      </c>
      <c r="AA4014" s="57">
        <v>0</v>
      </c>
      <c r="AB4014" s="57">
        <v>5270.14</v>
      </c>
      <c r="AC4014" s="57">
        <v>0</v>
      </c>
      <c r="AD4014" s="56" t="s">
        <v>9255</v>
      </c>
      <c r="AE4014" s="57">
        <v>0</v>
      </c>
      <c r="AF4014" s="57">
        <v>0</v>
      </c>
      <c r="AG4014" s="57">
        <v>0</v>
      </c>
      <c r="AI4014"/>
      <c r="AJ4014"/>
    </row>
    <row r="4015" spans="1:36">
      <c r="A4015" s="56" t="s">
        <v>49</v>
      </c>
      <c r="B4015" s="56" t="s">
        <v>11427</v>
      </c>
      <c r="C4015" s="56">
        <v>2101010050</v>
      </c>
      <c r="D4015" s="56" t="s">
        <v>43</v>
      </c>
      <c r="E4015" s="56">
        <v>2101020050</v>
      </c>
      <c r="F4015" s="56">
        <v>5401010050</v>
      </c>
      <c r="G4015" s="56" t="s">
        <v>11431</v>
      </c>
      <c r="H4015" s="56">
        <v>400211</v>
      </c>
      <c r="I4015" s="56" t="s">
        <v>11509</v>
      </c>
      <c r="J4015" s="56" t="s">
        <v>6533</v>
      </c>
      <c r="K4015" s="56" t="s">
        <v>6534</v>
      </c>
      <c r="L4015" s="56" t="s">
        <v>7138</v>
      </c>
      <c r="M4015" s="73">
        <v>43830</v>
      </c>
      <c r="N4015" s="56"/>
      <c r="O4015" s="56"/>
      <c r="P4015" s="56" t="s">
        <v>7177</v>
      </c>
      <c r="Q4015" s="56"/>
      <c r="R4015" s="56" t="s">
        <v>7144</v>
      </c>
      <c r="S4015" s="56" t="s">
        <v>11671</v>
      </c>
      <c r="T4015" s="56" t="s">
        <v>7140</v>
      </c>
      <c r="U4015" s="57">
        <v>31153.64</v>
      </c>
      <c r="V4015" s="57">
        <v>-1549.38</v>
      </c>
      <c r="W4015" s="57">
        <v>29604.26</v>
      </c>
      <c r="X4015" s="57">
        <v>0</v>
      </c>
      <c r="Y4015" s="73">
        <v>43809</v>
      </c>
      <c r="Z4015" s="57">
        <v>-1083.33</v>
      </c>
      <c r="AA4015" s="57">
        <v>0</v>
      </c>
      <c r="AB4015" s="57">
        <v>28520.93</v>
      </c>
      <c r="AC4015" s="57">
        <v>0</v>
      </c>
      <c r="AD4015" s="56" t="s">
        <v>9255</v>
      </c>
      <c r="AE4015" s="57">
        <v>0</v>
      </c>
      <c r="AF4015" s="57">
        <v>0</v>
      </c>
      <c r="AG4015" s="57">
        <v>0</v>
      </c>
      <c r="AI4015"/>
      <c r="AJ4015"/>
    </row>
    <row r="4016" spans="1:36">
      <c r="A4016" s="56" t="s">
        <v>49</v>
      </c>
      <c r="B4016" s="56" t="s">
        <v>11427</v>
      </c>
      <c r="C4016" s="56">
        <v>2101010050</v>
      </c>
      <c r="D4016" s="56" t="s">
        <v>43</v>
      </c>
      <c r="E4016" s="56">
        <v>2101020050</v>
      </c>
      <c r="F4016" s="56">
        <v>5401010050</v>
      </c>
      <c r="G4016" s="56" t="s">
        <v>11431</v>
      </c>
      <c r="H4016" s="56">
        <v>400211</v>
      </c>
      <c r="I4016" s="56" t="s">
        <v>11509</v>
      </c>
      <c r="J4016" s="56" t="s">
        <v>6535</v>
      </c>
      <c r="K4016" s="56" t="s">
        <v>6536</v>
      </c>
      <c r="L4016" s="56" t="s">
        <v>7138</v>
      </c>
      <c r="M4016" s="73">
        <v>43830</v>
      </c>
      <c r="N4016" s="56"/>
      <c r="O4016" s="56"/>
      <c r="P4016" s="56" t="s">
        <v>7177</v>
      </c>
      <c r="Q4016" s="56"/>
      <c r="R4016" s="56" t="s">
        <v>7144</v>
      </c>
      <c r="S4016" s="56" t="s">
        <v>11679</v>
      </c>
      <c r="T4016" s="56" t="s">
        <v>7140</v>
      </c>
      <c r="U4016" s="57">
        <v>51809.87</v>
      </c>
      <c r="V4016" s="57">
        <v>-2576.69</v>
      </c>
      <c r="W4016" s="57">
        <v>49233.18</v>
      </c>
      <c r="X4016" s="57">
        <v>0</v>
      </c>
      <c r="Y4016" s="73">
        <v>43809</v>
      </c>
      <c r="Z4016" s="57">
        <v>-1801.63</v>
      </c>
      <c r="AA4016" s="57">
        <v>0</v>
      </c>
      <c r="AB4016" s="57">
        <v>47431.55</v>
      </c>
      <c r="AC4016" s="57">
        <v>0</v>
      </c>
      <c r="AD4016" s="56" t="s">
        <v>9255</v>
      </c>
      <c r="AE4016" s="57">
        <v>0</v>
      </c>
      <c r="AF4016" s="57">
        <v>0</v>
      </c>
      <c r="AG4016" s="57">
        <v>0</v>
      </c>
      <c r="AI4016"/>
      <c r="AJ4016"/>
    </row>
    <row r="4017" spans="1:36">
      <c r="A4017" s="56" t="s">
        <v>50</v>
      </c>
      <c r="B4017" s="56" t="s">
        <v>11427</v>
      </c>
      <c r="C4017" s="56">
        <v>2101010050</v>
      </c>
      <c r="D4017" s="56" t="s">
        <v>43</v>
      </c>
      <c r="E4017" s="56">
        <v>2101020050</v>
      </c>
      <c r="F4017" s="56">
        <v>5401010050</v>
      </c>
      <c r="G4017" s="56" t="s">
        <v>11431</v>
      </c>
      <c r="H4017" s="56">
        <v>400210</v>
      </c>
      <c r="I4017" s="56" t="s">
        <v>11434</v>
      </c>
      <c r="J4017" s="56" t="s">
        <v>6549</v>
      </c>
      <c r="K4017" s="56" t="s">
        <v>6550</v>
      </c>
      <c r="L4017" s="56" t="s">
        <v>7138</v>
      </c>
      <c r="M4017" s="73">
        <v>43830</v>
      </c>
      <c r="N4017" s="56"/>
      <c r="O4017" s="56"/>
      <c r="P4017" s="56" t="s">
        <v>1208</v>
      </c>
      <c r="Q4017" s="56"/>
      <c r="R4017" s="56" t="s">
        <v>7144</v>
      </c>
      <c r="S4017" s="56" t="s">
        <v>11679</v>
      </c>
      <c r="T4017" s="56" t="s">
        <v>7140</v>
      </c>
      <c r="U4017" s="57">
        <v>1791240</v>
      </c>
      <c r="V4017" s="57">
        <v>-135536.94</v>
      </c>
      <c r="W4017" s="57">
        <v>1655703.06</v>
      </c>
      <c r="X4017" s="57">
        <v>0</v>
      </c>
      <c r="Y4017" s="73">
        <v>43705</v>
      </c>
      <c r="Z4017" s="57">
        <v>-77864.11</v>
      </c>
      <c r="AA4017" s="57">
        <v>0</v>
      </c>
      <c r="AB4017" s="57">
        <v>1577838.95</v>
      </c>
      <c r="AC4017" s="57">
        <v>0</v>
      </c>
      <c r="AD4017" s="56" t="s">
        <v>9255</v>
      </c>
      <c r="AE4017" s="57">
        <v>0</v>
      </c>
      <c r="AF4017" s="57">
        <v>0</v>
      </c>
      <c r="AG4017" s="57">
        <v>0</v>
      </c>
      <c r="AI4017"/>
      <c r="AJ4017"/>
    </row>
    <row r="4018" spans="1:36">
      <c r="A4018" s="56" t="s">
        <v>48</v>
      </c>
      <c r="B4018" s="56" t="s">
        <v>11427</v>
      </c>
      <c r="C4018" s="56">
        <v>2101010050</v>
      </c>
      <c r="D4018" s="56" t="s">
        <v>43</v>
      </c>
      <c r="E4018" s="56">
        <v>2101020050</v>
      </c>
      <c r="F4018" s="56">
        <v>5401010050</v>
      </c>
      <c r="G4018" s="56" t="s">
        <v>11428</v>
      </c>
      <c r="H4018" s="56">
        <v>400300</v>
      </c>
      <c r="I4018" s="56" t="s">
        <v>11487</v>
      </c>
      <c r="J4018" s="56" t="s">
        <v>6790</v>
      </c>
      <c r="K4018" s="56" t="s">
        <v>6791</v>
      </c>
      <c r="L4018" s="56" t="s">
        <v>7138</v>
      </c>
      <c r="M4018" s="73">
        <v>44102</v>
      </c>
      <c r="N4018" s="56"/>
      <c r="O4018" s="56"/>
      <c r="P4018" s="56" t="s">
        <v>1201</v>
      </c>
      <c r="Q4018" s="56"/>
      <c r="R4018" s="56" t="s">
        <v>7144</v>
      </c>
      <c r="S4018" s="56" t="s">
        <v>11657</v>
      </c>
      <c r="T4018" s="56" t="s">
        <v>7140</v>
      </c>
      <c r="U4018" s="57">
        <v>1236006</v>
      </c>
      <c r="V4018" s="57">
        <v>-42464.43</v>
      </c>
      <c r="W4018" s="57">
        <v>1193541.57</v>
      </c>
      <c r="X4018" s="57">
        <v>0</v>
      </c>
      <c r="Y4018" s="73">
        <v>44089</v>
      </c>
      <c r="Z4018" s="57">
        <v>-71631.91</v>
      </c>
      <c r="AA4018" s="57">
        <v>0</v>
      </c>
      <c r="AB4018" s="57">
        <v>1121909.6599999999</v>
      </c>
      <c r="AC4018" s="57">
        <v>0</v>
      </c>
      <c r="AD4018" s="56" t="s">
        <v>9255</v>
      </c>
      <c r="AE4018" s="57">
        <v>0</v>
      </c>
      <c r="AF4018" s="57">
        <v>0</v>
      </c>
      <c r="AG4018" s="57">
        <v>0</v>
      </c>
      <c r="AI4018"/>
      <c r="AJ4018"/>
    </row>
    <row r="4019" spans="1:36">
      <c r="A4019" s="56" t="s">
        <v>49</v>
      </c>
      <c r="B4019" s="56" t="s">
        <v>11427</v>
      </c>
      <c r="C4019" s="56">
        <v>2101010050</v>
      </c>
      <c r="D4019" s="56" t="s">
        <v>43</v>
      </c>
      <c r="E4019" s="56">
        <v>2101020050</v>
      </c>
      <c r="F4019" s="56">
        <v>5401010050</v>
      </c>
      <c r="G4019" s="56" t="s">
        <v>11431</v>
      </c>
      <c r="H4019" s="56">
        <v>400211</v>
      </c>
      <c r="I4019" s="56" t="s">
        <v>11437</v>
      </c>
      <c r="J4019" s="56" t="s">
        <v>6854</v>
      </c>
      <c r="K4019" s="56" t="s">
        <v>6855</v>
      </c>
      <c r="L4019" s="56" t="s">
        <v>7138</v>
      </c>
      <c r="M4019" s="73">
        <v>44221</v>
      </c>
      <c r="N4019" s="56"/>
      <c r="O4019" s="56"/>
      <c r="P4019" s="56" t="s">
        <v>1201</v>
      </c>
      <c r="Q4019" s="56"/>
      <c r="R4019" s="56" t="s">
        <v>18</v>
      </c>
      <c r="S4019" s="56" t="s">
        <v>11657</v>
      </c>
      <c r="T4019" s="56" t="s">
        <v>7140</v>
      </c>
      <c r="U4019" s="57">
        <v>6221543</v>
      </c>
      <c r="V4019" s="57">
        <v>-94999.27</v>
      </c>
      <c r="W4019" s="57">
        <v>6126543.7300000004</v>
      </c>
      <c r="X4019" s="57">
        <v>0</v>
      </c>
      <c r="Y4019" s="73">
        <v>44199</v>
      </c>
      <c r="Z4019" s="57">
        <v>-360565.41</v>
      </c>
      <c r="AA4019" s="57">
        <v>0</v>
      </c>
      <c r="AB4019" s="57">
        <v>5765978.3200000003</v>
      </c>
      <c r="AC4019" s="57">
        <v>0</v>
      </c>
      <c r="AD4019" s="56" t="s">
        <v>9255</v>
      </c>
      <c r="AE4019" s="57">
        <v>0</v>
      </c>
      <c r="AF4019" s="57">
        <v>0</v>
      </c>
      <c r="AG4019" s="57">
        <v>0</v>
      </c>
      <c r="AI4019"/>
      <c r="AJ4019"/>
    </row>
    <row r="4020" spans="1:36">
      <c r="A4020" s="56" t="s">
        <v>151</v>
      </c>
      <c r="B4020" s="56" t="s">
        <v>11427</v>
      </c>
      <c r="C4020" s="56">
        <v>2101010050</v>
      </c>
      <c r="D4020" s="56" t="s">
        <v>43</v>
      </c>
      <c r="E4020" s="56">
        <v>2101020050</v>
      </c>
      <c r="F4020" s="56">
        <v>5401010050</v>
      </c>
      <c r="G4020" s="56" t="s">
        <v>11623</v>
      </c>
      <c r="H4020" s="56">
        <v>400400</v>
      </c>
      <c r="I4020" s="56" t="s">
        <v>11626</v>
      </c>
      <c r="J4020" s="56" t="s">
        <v>6938</v>
      </c>
      <c r="K4020" s="56" t="s">
        <v>6939</v>
      </c>
      <c r="L4020" s="56" t="s">
        <v>7138</v>
      </c>
      <c r="M4020" s="73">
        <v>44274</v>
      </c>
      <c r="N4020" s="56"/>
      <c r="O4020" s="56"/>
      <c r="P4020" s="56" t="s">
        <v>1208</v>
      </c>
      <c r="Q4020" s="56"/>
      <c r="R4020" s="56" t="s">
        <v>8010</v>
      </c>
      <c r="S4020" s="56" t="s">
        <v>11680</v>
      </c>
      <c r="T4020" s="56" t="s">
        <v>7140</v>
      </c>
      <c r="U4020" s="57">
        <v>120360</v>
      </c>
      <c r="V4020" s="57">
        <v>-2239.85</v>
      </c>
      <c r="W4020" s="57">
        <v>118120.15</v>
      </c>
      <c r="X4020" s="57">
        <v>0</v>
      </c>
      <c r="Y4020" s="73">
        <v>44144</v>
      </c>
      <c r="Z4020" s="57">
        <v>-5231.54</v>
      </c>
      <c r="AA4020" s="57">
        <v>0</v>
      </c>
      <c r="AB4020" s="57">
        <v>112888.61</v>
      </c>
      <c r="AC4020" s="57">
        <v>0</v>
      </c>
      <c r="AD4020" s="56" t="s">
        <v>9255</v>
      </c>
      <c r="AE4020" s="57">
        <v>0</v>
      </c>
      <c r="AF4020" s="57">
        <v>0</v>
      </c>
      <c r="AG4020" s="57">
        <v>0</v>
      </c>
      <c r="AI4020"/>
      <c r="AJ4020"/>
    </row>
    <row r="4021" spans="1:36">
      <c r="A4021" s="56" t="s">
        <v>48</v>
      </c>
      <c r="B4021" s="56" t="s">
        <v>11427</v>
      </c>
      <c r="C4021" s="56">
        <v>2101010050</v>
      </c>
      <c r="D4021" s="56" t="s">
        <v>43</v>
      </c>
      <c r="E4021" s="56">
        <v>2101020050</v>
      </c>
      <c r="F4021" s="56">
        <v>5401010050</v>
      </c>
      <c r="G4021" s="56" t="s">
        <v>11428</v>
      </c>
      <c r="H4021" s="56">
        <v>400300</v>
      </c>
      <c r="I4021" s="56" t="s">
        <v>11445</v>
      </c>
      <c r="J4021" s="56" t="s">
        <v>6921</v>
      </c>
      <c r="K4021" s="56" t="s">
        <v>6922</v>
      </c>
      <c r="L4021" s="56" t="s">
        <v>7138</v>
      </c>
      <c r="M4021" s="73">
        <v>44278</v>
      </c>
      <c r="N4021" s="56"/>
      <c r="O4021" s="56"/>
      <c r="P4021" s="56" t="s">
        <v>167</v>
      </c>
      <c r="Q4021" s="56"/>
      <c r="R4021" s="56" t="s">
        <v>7144</v>
      </c>
      <c r="S4021" s="56" t="s">
        <v>11681</v>
      </c>
      <c r="T4021" s="56" t="s">
        <v>7140</v>
      </c>
      <c r="U4021" s="57">
        <v>1105326</v>
      </c>
      <c r="V4021" s="57">
        <v>-40276.26</v>
      </c>
      <c r="W4021" s="57">
        <v>1065049.74</v>
      </c>
      <c r="X4021" s="57">
        <v>0</v>
      </c>
      <c r="Y4021" s="73">
        <v>44217</v>
      </c>
      <c r="Z4021" s="57">
        <v>-192175.31</v>
      </c>
      <c r="AA4021" s="57">
        <v>0</v>
      </c>
      <c r="AB4021" s="57">
        <v>872874.43</v>
      </c>
      <c r="AC4021" s="57">
        <v>0</v>
      </c>
      <c r="AD4021" s="56" t="s">
        <v>9255</v>
      </c>
      <c r="AE4021" s="57">
        <v>0</v>
      </c>
      <c r="AF4021" s="57">
        <v>0</v>
      </c>
      <c r="AG4021" s="57">
        <v>0</v>
      </c>
      <c r="AI4021"/>
      <c r="AJ4021"/>
    </row>
    <row r="4022" spans="1:36">
      <c r="A4022" s="56" t="s">
        <v>48</v>
      </c>
      <c r="B4022" s="56" t="s">
        <v>11427</v>
      </c>
      <c r="C4022" s="56">
        <v>2101010050</v>
      </c>
      <c r="D4022" s="56" t="s">
        <v>43</v>
      </c>
      <c r="E4022" s="56">
        <v>2101020050</v>
      </c>
      <c r="F4022" s="56">
        <v>5401010050</v>
      </c>
      <c r="G4022" s="56" t="s">
        <v>11428</v>
      </c>
      <c r="H4022" s="56">
        <v>400300</v>
      </c>
      <c r="I4022" s="56" t="s">
        <v>11527</v>
      </c>
      <c r="J4022" s="56" t="s">
        <v>6881</v>
      </c>
      <c r="K4022" s="56" t="s">
        <v>6882</v>
      </c>
      <c r="L4022" s="56" t="s">
        <v>7138</v>
      </c>
      <c r="M4022" s="73">
        <v>44280</v>
      </c>
      <c r="N4022" s="56"/>
      <c r="O4022" s="56"/>
      <c r="P4022" s="56" t="s">
        <v>1304</v>
      </c>
      <c r="Q4022" s="56"/>
      <c r="R4022" s="56" t="s">
        <v>8027</v>
      </c>
      <c r="S4022" s="56" t="s">
        <v>11682</v>
      </c>
      <c r="T4022" s="56" t="s">
        <v>7140</v>
      </c>
      <c r="U4022" s="57">
        <v>3204321.78</v>
      </c>
      <c r="V4022" s="57">
        <v>-5560.01</v>
      </c>
      <c r="W4022" s="57">
        <v>3198761.77</v>
      </c>
      <c r="X4022" s="57">
        <v>0</v>
      </c>
      <c r="Y4022" s="73">
        <v>44275</v>
      </c>
      <c r="Z4022" s="57">
        <v>-154753.62</v>
      </c>
      <c r="AA4022" s="57">
        <v>0</v>
      </c>
      <c r="AB4022" s="57">
        <v>3044008.15</v>
      </c>
      <c r="AC4022" s="57">
        <v>0</v>
      </c>
      <c r="AD4022" s="56" t="s">
        <v>9255</v>
      </c>
      <c r="AE4022" s="57">
        <v>0</v>
      </c>
      <c r="AF4022" s="57">
        <v>0</v>
      </c>
      <c r="AG4022" s="57">
        <v>0</v>
      </c>
      <c r="AI4022"/>
      <c r="AJ4022"/>
    </row>
    <row r="4023" spans="1:36">
      <c r="A4023" s="56" t="s">
        <v>48</v>
      </c>
      <c r="B4023" s="56" t="s">
        <v>11427</v>
      </c>
      <c r="C4023" s="56">
        <v>2101010050</v>
      </c>
      <c r="D4023" s="56" t="s">
        <v>43</v>
      </c>
      <c r="E4023" s="56">
        <v>2101020050</v>
      </c>
      <c r="F4023" s="56">
        <v>5401010050</v>
      </c>
      <c r="G4023" s="56" t="s">
        <v>11428</v>
      </c>
      <c r="H4023" s="56">
        <v>400300</v>
      </c>
      <c r="I4023" s="56" t="s">
        <v>11491</v>
      </c>
      <c r="J4023" s="56" t="s">
        <v>6957</v>
      </c>
      <c r="K4023" s="56" t="s">
        <v>6958</v>
      </c>
      <c r="L4023" s="56" t="s">
        <v>7138</v>
      </c>
      <c r="M4023" s="73">
        <v>44286</v>
      </c>
      <c r="N4023" s="56"/>
      <c r="O4023" s="56"/>
      <c r="P4023" s="56" t="s">
        <v>167</v>
      </c>
      <c r="Q4023" s="56"/>
      <c r="R4023" s="56" t="s">
        <v>7142</v>
      </c>
      <c r="S4023" s="56" t="s">
        <v>11679</v>
      </c>
      <c r="T4023" s="56" t="s">
        <v>7140</v>
      </c>
      <c r="U4023" s="57">
        <v>1189648</v>
      </c>
      <c r="V4023" s="57">
        <v>-5573.42</v>
      </c>
      <c r="W4023" s="57">
        <v>1184074.58</v>
      </c>
      <c r="X4023" s="57">
        <v>0</v>
      </c>
      <c r="Y4023" s="73">
        <v>44278</v>
      </c>
      <c r="Z4023" s="57">
        <v>-206835.79</v>
      </c>
      <c r="AA4023" s="57">
        <v>0</v>
      </c>
      <c r="AB4023" s="57">
        <v>977238.79</v>
      </c>
      <c r="AC4023" s="57">
        <v>0</v>
      </c>
      <c r="AD4023" s="56" t="s">
        <v>9255</v>
      </c>
      <c r="AE4023" s="57">
        <v>0</v>
      </c>
      <c r="AF4023" s="57">
        <v>0</v>
      </c>
      <c r="AG4023" s="57">
        <v>0</v>
      </c>
      <c r="AI4023"/>
      <c r="AJ4023"/>
    </row>
    <row r="4024" spans="1:36">
      <c r="A4024" s="56" t="s">
        <v>48</v>
      </c>
      <c r="B4024" s="56" t="s">
        <v>11427</v>
      </c>
      <c r="C4024" s="56">
        <v>2101010050</v>
      </c>
      <c r="D4024" s="56" t="s">
        <v>43</v>
      </c>
      <c r="E4024" s="56">
        <v>2101020050</v>
      </c>
      <c r="F4024" s="56">
        <v>5401010050</v>
      </c>
      <c r="G4024" s="56" t="s">
        <v>11428</v>
      </c>
      <c r="H4024" s="56">
        <v>400300</v>
      </c>
      <c r="I4024" s="56" t="s">
        <v>11527</v>
      </c>
      <c r="J4024" s="56" t="s">
        <v>6964</v>
      </c>
      <c r="K4024" s="56" t="s">
        <v>6965</v>
      </c>
      <c r="L4024" s="56" t="s">
        <v>7138</v>
      </c>
      <c r="M4024" s="73">
        <v>44286</v>
      </c>
      <c r="N4024" s="56"/>
      <c r="O4024" s="56"/>
      <c r="P4024" s="56" t="s">
        <v>295</v>
      </c>
      <c r="Q4024" s="56"/>
      <c r="R4024" s="56" t="s">
        <v>7144</v>
      </c>
      <c r="S4024" s="56" t="s">
        <v>11683</v>
      </c>
      <c r="T4024" s="56" t="s">
        <v>7140</v>
      </c>
      <c r="U4024" s="57">
        <v>682000</v>
      </c>
      <c r="V4024" s="57">
        <v>-1775.07</v>
      </c>
      <c r="W4024" s="57">
        <v>680224.93</v>
      </c>
      <c r="X4024" s="57">
        <v>0</v>
      </c>
      <c r="Y4024" s="73">
        <v>44277</v>
      </c>
      <c r="Z4024" s="57">
        <v>-59287.29</v>
      </c>
      <c r="AA4024" s="57">
        <v>0</v>
      </c>
      <c r="AB4024" s="57">
        <v>620937.64</v>
      </c>
      <c r="AC4024" s="57">
        <v>0</v>
      </c>
      <c r="AD4024" s="56" t="s">
        <v>9255</v>
      </c>
      <c r="AE4024" s="57">
        <v>0</v>
      </c>
      <c r="AF4024" s="57">
        <v>0</v>
      </c>
      <c r="AG4024" s="57">
        <v>0</v>
      </c>
      <c r="AI4024"/>
      <c r="AJ4024"/>
    </row>
    <row r="4025" spans="1:36">
      <c r="A4025" s="56" t="s">
        <v>151</v>
      </c>
      <c r="B4025" s="56" t="s">
        <v>11412</v>
      </c>
      <c r="C4025" s="56">
        <v>2101010090</v>
      </c>
      <c r="D4025" s="56" t="s">
        <v>42</v>
      </c>
      <c r="E4025" s="56">
        <v>2101020090</v>
      </c>
      <c r="F4025" s="56">
        <v>5401010090</v>
      </c>
      <c r="G4025" s="56" t="s">
        <v>11623</v>
      </c>
      <c r="H4025" s="56">
        <v>400400</v>
      </c>
      <c r="I4025" s="56" t="s">
        <v>11624</v>
      </c>
      <c r="J4025" s="56" t="s">
        <v>6466</v>
      </c>
      <c r="K4025" s="56" t="s">
        <v>6467</v>
      </c>
      <c r="L4025" s="56" t="s">
        <v>7138</v>
      </c>
      <c r="M4025" s="73">
        <v>43738</v>
      </c>
      <c r="N4025" s="56"/>
      <c r="O4025" s="56"/>
      <c r="P4025" s="56" t="s">
        <v>167</v>
      </c>
      <c r="Q4025" s="56"/>
      <c r="R4025" s="56" t="s">
        <v>7144</v>
      </c>
      <c r="S4025" s="56" t="s">
        <v>11661</v>
      </c>
      <c r="T4025" s="56" t="s">
        <v>7140</v>
      </c>
      <c r="U4025" s="57">
        <v>180415</v>
      </c>
      <c r="V4025" s="57">
        <v>-58177.48</v>
      </c>
      <c r="W4025" s="57">
        <v>122237.52</v>
      </c>
      <c r="X4025" s="57">
        <v>0</v>
      </c>
      <c r="Y4025" s="73">
        <v>43671</v>
      </c>
      <c r="Z4025" s="57">
        <v>-31277.42</v>
      </c>
      <c r="AA4025" s="57">
        <v>0</v>
      </c>
      <c r="AB4025" s="57">
        <v>90960.1</v>
      </c>
      <c r="AC4025" s="57">
        <v>0</v>
      </c>
      <c r="AD4025" s="56" t="s">
        <v>9255</v>
      </c>
      <c r="AE4025" s="57">
        <v>0</v>
      </c>
      <c r="AF4025" s="57">
        <v>0</v>
      </c>
      <c r="AG4025" s="57">
        <v>0</v>
      </c>
      <c r="AI4025"/>
      <c r="AJ4025"/>
    </row>
    <row r="4026" spans="1:36">
      <c r="A4026" s="56" t="s">
        <v>50</v>
      </c>
      <c r="B4026" s="56" t="s">
        <v>11412</v>
      </c>
      <c r="C4026" s="56">
        <v>2101010090</v>
      </c>
      <c r="D4026" s="56" t="s">
        <v>42</v>
      </c>
      <c r="E4026" s="56">
        <v>2101020090</v>
      </c>
      <c r="F4026" s="56">
        <v>5401010090</v>
      </c>
      <c r="G4026" s="56" t="s">
        <v>11431</v>
      </c>
      <c r="H4026" s="56">
        <v>400210</v>
      </c>
      <c r="I4026" s="56" t="s">
        <v>11434</v>
      </c>
      <c r="J4026" s="56" t="s">
        <v>6553</v>
      </c>
      <c r="K4026" s="56" t="s">
        <v>6554</v>
      </c>
      <c r="L4026" s="56" t="s">
        <v>7138</v>
      </c>
      <c r="M4026" s="73">
        <v>43830</v>
      </c>
      <c r="N4026" s="56"/>
      <c r="O4026" s="56"/>
      <c r="P4026" s="56" t="s">
        <v>167</v>
      </c>
      <c r="Q4026" s="56"/>
      <c r="R4026" s="56" t="s">
        <v>7144</v>
      </c>
      <c r="S4026" s="56" t="s">
        <v>11653</v>
      </c>
      <c r="T4026" s="56" t="s">
        <v>7140</v>
      </c>
      <c r="U4026" s="57">
        <v>1162368</v>
      </c>
      <c r="V4026" s="57">
        <v>-283037.76</v>
      </c>
      <c r="W4026" s="57">
        <v>879330.24</v>
      </c>
      <c r="X4026" s="57">
        <v>0</v>
      </c>
      <c r="Y4026" s="73">
        <v>43819</v>
      </c>
      <c r="Z4026" s="57">
        <v>-202125.83</v>
      </c>
      <c r="AA4026" s="57">
        <v>0</v>
      </c>
      <c r="AB4026" s="57">
        <v>677204.41</v>
      </c>
      <c r="AC4026" s="57">
        <v>0</v>
      </c>
      <c r="AD4026" s="56" t="s">
        <v>9255</v>
      </c>
      <c r="AE4026" s="57">
        <v>0</v>
      </c>
      <c r="AF4026" s="57">
        <v>0</v>
      </c>
      <c r="AG4026" s="57">
        <v>0</v>
      </c>
      <c r="AI4026"/>
      <c r="AJ4026"/>
    </row>
    <row r="4027" spans="1:36">
      <c r="A4027" s="56" t="s">
        <v>48</v>
      </c>
      <c r="B4027" s="56" t="s">
        <v>11412</v>
      </c>
      <c r="C4027" s="56">
        <v>2101010090</v>
      </c>
      <c r="D4027" s="56" t="s">
        <v>42</v>
      </c>
      <c r="E4027" s="56">
        <v>2101020090</v>
      </c>
      <c r="F4027" s="56">
        <v>5401010090</v>
      </c>
      <c r="G4027" s="56" t="s">
        <v>11431</v>
      </c>
      <c r="H4027" s="56">
        <v>400300</v>
      </c>
      <c r="I4027" s="56" t="s">
        <v>11439</v>
      </c>
      <c r="J4027" s="56" t="s">
        <v>6563</v>
      </c>
      <c r="K4027" s="56" t="s">
        <v>6569</v>
      </c>
      <c r="L4027" s="56" t="s">
        <v>7138</v>
      </c>
      <c r="M4027" s="73">
        <v>43830</v>
      </c>
      <c r="N4027" s="56"/>
      <c r="O4027" s="56"/>
      <c r="P4027" s="56" t="s">
        <v>167</v>
      </c>
      <c r="Q4027" s="56"/>
      <c r="R4027" s="56" t="s">
        <v>7144</v>
      </c>
      <c r="S4027" s="56" t="s">
        <v>11660</v>
      </c>
      <c r="T4027" s="56" t="s">
        <v>7140</v>
      </c>
      <c r="U4027" s="57">
        <v>722040</v>
      </c>
      <c r="V4027" s="57">
        <v>-202447.43</v>
      </c>
      <c r="W4027" s="57">
        <v>519592.57</v>
      </c>
      <c r="X4027" s="57">
        <v>0</v>
      </c>
      <c r="Y4027" s="73">
        <v>43748</v>
      </c>
      <c r="Z4027" s="57">
        <v>-125572.2</v>
      </c>
      <c r="AA4027" s="57">
        <v>0</v>
      </c>
      <c r="AB4027" s="57">
        <v>394020.37</v>
      </c>
      <c r="AC4027" s="57">
        <v>0</v>
      </c>
      <c r="AD4027" s="56" t="s">
        <v>9255</v>
      </c>
      <c r="AE4027" s="57">
        <v>0</v>
      </c>
      <c r="AF4027" s="57">
        <v>0</v>
      </c>
      <c r="AG4027" s="57">
        <v>0</v>
      </c>
      <c r="AI4027"/>
      <c r="AJ4027"/>
    </row>
    <row r="4028" spans="1:36">
      <c r="A4028" s="56" t="s">
        <v>48</v>
      </c>
      <c r="B4028" s="56" t="s">
        <v>11412</v>
      </c>
      <c r="C4028" s="56">
        <v>2101010090</v>
      </c>
      <c r="D4028" s="56" t="s">
        <v>42</v>
      </c>
      <c r="E4028" s="56">
        <v>2101020090</v>
      </c>
      <c r="F4028" s="56">
        <v>5401010090</v>
      </c>
      <c r="G4028" s="56" t="s">
        <v>11428</v>
      </c>
      <c r="H4028" s="56">
        <v>400300</v>
      </c>
      <c r="I4028" s="56" t="s">
        <v>11430</v>
      </c>
      <c r="J4028" s="56" t="s">
        <v>6559</v>
      </c>
      <c r="K4028" s="56" t="s">
        <v>6573</v>
      </c>
      <c r="L4028" s="56" t="s">
        <v>7138</v>
      </c>
      <c r="M4028" s="73">
        <v>43830</v>
      </c>
      <c r="N4028" s="56"/>
      <c r="O4028" s="56"/>
      <c r="P4028" s="56" t="s">
        <v>167</v>
      </c>
      <c r="Q4028" s="56"/>
      <c r="R4028" s="56" t="s">
        <v>18</v>
      </c>
      <c r="S4028" s="56" t="s">
        <v>11684</v>
      </c>
      <c r="T4028" s="56" t="s">
        <v>7140</v>
      </c>
      <c r="U4028" s="57">
        <v>22691.56</v>
      </c>
      <c r="V4028" s="57">
        <v>-7399.67</v>
      </c>
      <c r="W4028" s="57">
        <v>15291.89</v>
      </c>
      <c r="X4028" s="57">
        <v>0</v>
      </c>
      <c r="Y4028" s="73">
        <v>43660</v>
      </c>
      <c r="Z4028" s="57">
        <v>-3947.03</v>
      </c>
      <c r="AA4028" s="57">
        <v>0</v>
      </c>
      <c r="AB4028" s="57">
        <v>11344.86</v>
      </c>
      <c r="AC4028" s="57">
        <v>0</v>
      </c>
      <c r="AD4028" s="56" t="s">
        <v>9255</v>
      </c>
      <c r="AE4028" s="57">
        <v>0</v>
      </c>
      <c r="AF4028" s="57">
        <v>0</v>
      </c>
      <c r="AG4028" s="57">
        <v>0</v>
      </c>
      <c r="AI4028"/>
      <c r="AJ4028"/>
    </row>
    <row r="4029" spans="1:36">
      <c r="A4029" s="56" t="s">
        <v>48</v>
      </c>
      <c r="B4029" s="56" t="s">
        <v>11412</v>
      </c>
      <c r="C4029" s="56">
        <v>2101010090</v>
      </c>
      <c r="D4029" s="56" t="s">
        <v>42</v>
      </c>
      <c r="E4029" s="56">
        <v>2101020090</v>
      </c>
      <c r="F4029" s="56">
        <v>5401010090</v>
      </c>
      <c r="G4029" s="56" t="s">
        <v>11428</v>
      </c>
      <c r="H4029" s="56">
        <v>400300</v>
      </c>
      <c r="I4029" s="56" t="s">
        <v>11430</v>
      </c>
      <c r="J4029" s="56" t="s">
        <v>6560</v>
      </c>
      <c r="K4029" s="56" t="s">
        <v>6574</v>
      </c>
      <c r="L4029" s="56" t="s">
        <v>7138</v>
      </c>
      <c r="M4029" s="73">
        <v>43830</v>
      </c>
      <c r="N4029" s="56"/>
      <c r="O4029" s="56"/>
      <c r="P4029" s="56" t="s">
        <v>167</v>
      </c>
      <c r="Q4029" s="56"/>
      <c r="R4029" s="56" t="s">
        <v>7144</v>
      </c>
      <c r="S4029" s="56" t="s">
        <v>11660</v>
      </c>
      <c r="T4029" s="56" t="s">
        <v>7140</v>
      </c>
      <c r="U4029" s="57">
        <v>193587</v>
      </c>
      <c r="V4029" s="57">
        <v>-52669.42</v>
      </c>
      <c r="W4029" s="57">
        <v>140917.57999999999</v>
      </c>
      <c r="X4029" s="57">
        <v>0</v>
      </c>
      <c r="Y4029" s="73">
        <v>43764</v>
      </c>
      <c r="Z4029" s="57">
        <v>-33666.339999999997</v>
      </c>
      <c r="AA4029" s="57">
        <v>0</v>
      </c>
      <c r="AB4029" s="57">
        <v>107251.24</v>
      </c>
      <c r="AC4029" s="57">
        <v>0</v>
      </c>
      <c r="AD4029" s="56" t="s">
        <v>9255</v>
      </c>
      <c r="AE4029" s="57">
        <v>0</v>
      </c>
      <c r="AF4029" s="57">
        <v>0</v>
      </c>
      <c r="AG4029" s="57">
        <v>0</v>
      </c>
      <c r="AI4029"/>
      <c r="AJ4029"/>
    </row>
    <row r="4030" spans="1:36">
      <c r="A4030" s="56" t="s">
        <v>48</v>
      </c>
      <c r="B4030" s="56" t="s">
        <v>11412</v>
      </c>
      <c r="C4030" s="56">
        <v>2101010090</v>
      </c>
      <c r="D4030" s="56" t="s">
        <v>42</v>
      </c>
      <c r="E4030" s="56">
        <v>2101020090</v>
      </c>
      <c r="F4030" s="56">
        <v>5401010090</v>
      </c>
      <c r="G4030" s="56" t="s">
        <v>11428</v>
      </c>
      <c r="H4030" s="56">
        <v>400300</v>
      </c>
      <c r="I4030" s="56" t="s">
        <v>11439</v>
      </c>
      <c r="J4030" s="56" t="s">
        <v>6690</v>
      </c>
      <c r="K4030" s="56" t="s">
        <v>6691</v>
      </c>
      <c r="L4030" s="56" t="s">
        <v>7138</v>
      </c>
      <c r="M4030" s="73">
        <v>43921</v>
      </c>
      <c r="N4030" s="56"/>
      <c r="O4030" s="56"/>
      <c r="P4030" s="56" t="s">
        <v>167</v>
      </c>
      <c r="Q4030" s="56"/>
      <c r="R4030" s="56" t="s">
        <v>7144</v>
      </c>
      <c r="S4030" s="56" t="s">
        <v>11660</v>
      </c>
      <c r="T4030" s="56" t="s">
        <v>7140</v>
      </c>
      <c r="U4030" s="57">
        <v>939280</v>
      </c>
      <c r="V4030" s="57">
        <v>-263357.75</v>
      </c>
      <c r="W4030" s="57">
        <v>675922.25</v>
      </c>
      <c r="X4030" s="57">
        <v>0</v>
      </c>
      <c r="Y4030" s="73">
        <v>43748</v>
      </c>
      <c r="Z4030" s="57">
        <v>-163353.07999999999</v>
      </c>
      <c r="AA4030" s="57">
        <v>0</v>
      </c>
      <c r="AB4030" s="57">
        <v>512569.17</v>
      </c>
      <c r="AC4030" s="57">
        <v>0</v>
      </c>
      <c r="AD4030" s="56" t="s">
        <v>9255</v>
      </c>
      <c r="AE4030" s="57">
        <v>0</v>
      </c>
      <c r="AF4030" s="57">
        <v>0</v>
      </c>
      <c r="AG4030" s="57">
        <v>0</v>
      </c>
      <c r="AI4030"/>
      <c r="AJ4030"/>
    </row>
    <row r="4031" spans="1:36">
      <c r="A4031" s="56" t="s">
        <v>48</v>
      </c>
      <c r="B4031" s="56" t="s">
        <v>11412</v>
      </c>
      <c r="C4031" s="56">
        <v>2101010090</v>
      </c>
      <c r="D4031" s="56" t="s">
        <v>42</v>
      </c>
      <c r="E4031" s="56">
        <v>2101020090</v>
      </c>
      <c r="F4031" s="56">
        <v>5401010090</v>
      </c>
      <c r="G4031" s="56" t="s">
        <v>11428</v>
      </c>
      <c r="H4031" s="56">
        <v>400300</v>
      </c>
      <c r="I4031" s="56" t="s">
        <v>11487</v>
      </c>
      <c r="J4031" s="56" t="s">
        <v>6692</v>
      </c>
      <c r="K4031" s="56" t="s">
        <v>6693</v>
      </c>
      <c r="L4031" s="56" t="s">
        <v>7138</v>
      </c>
      <c r="M4031" s="73">
        <v>43921</v>
      </c>
      <c r="N4031" s="56"/>
      <c r="O4031" s="56"/>
      <c r="P4031" s="56" t="s">
        <v>167</v>
      </c>
      <c r="Q4031" s="56"/>
      <c r="R4031" s="56" t="s">
        <v>18</v>
      </c>
      <c r="S4031" s="56" t="s">
        <v>11661</v>
      </c>
      <c r="T4031" s="56" t="s">
        <v>7140</v>
      </c>
      <c r="U4031" s="57">
        <v>1008939.49</v>
      </c>
      <c r="V4031" s="57">
        <v>-239912.82</v>
      </c>
      <c r="W4031" s="57">
        <v>769026.67</v>
      </c>
      <c r="X4031" s="57">
        <v>0</v>
      </c>
      <c r="Y4031" s="73">
        <v>43830</v>
      </c>
      <c r="Z4031" s="57">
        <v>-175442.7</v>
      </c>
      <c r="AA4031" s="57">
        <v>0</v>
      </c>
      <c r="AB4031" s="57">
        <v>593583.97</v>
      </c>
      <c r="AC4031" s="57">
        <v>0</v>
      </c>
      <c r="AD4031" s="56" t="s">
        <v>9255</v>
      </c>
      <c r="AE4031" s="57">
        <v>0</v>
      </c>
      <c r="AF4031" s="57">
        <v>0</v>
      </c>
      <c r="AG4031" s="57">
        <v>0</v>
      </c>
      <c r="AI4031"/>
      <c r="AJ4031"/>
    </row>
    <row r="4032" spans="1:36">
      <c r="A4032" s="56" t="s">
        <v>48</v>
      </c>
      <c r="B4032" s="56" t="s">
        <v>11412</v>
      </c>
      <c r="C4032" s="56">
        <v>2101010090</v>
      </c>
      <c r="D4032" s="56" t="s">
        <v>42</v>
      </c>
      <c r="E4032" s="56">
        <v>2101020090</v>
      </c>
      <c r="F4032" s="56">
        <v>5401010090</v>
      </c>
      <c r="G4032" s="56" t="s">
        <v>11428</v>
      </c>
      <c r="H4032" s="56">
        <v>400300</v>
      </c>
      <c r="I4032" s="56" t="s">
        <v>11491</v>
      </c>
      <c r="J4032" s="56" t="s">
        <v>6751</v>
      </c>
      <c r="K4032" s="56" t="s">
        <v>6752</v>
      </c>
      <c r="L4032" s="56" t="s">
        <v>7138</v>
      </c>
      <c r="M4032" s="73">
        <v>43981</v>
      </c>
      <c r="N4032" s="56"/>
      <c r="O4032" s="56"/>
      <c r="P4032" s="56" t="s">
        <v>167</v>
      </c>
      <c r="Q4032" s="56"/>
      <c r="R4032" s="56" t="s">
        <v>7144</v>
      </c>
      <c r="S4032" s="56" t="s">
        <v>11685</v>
      </c>
      <c r="T4032" s="56" t="s">
        <v>7140</v>
      </c>
      <c r="U4032" s="57">
        <v>720460</v>
      </c>
      <c r="V4032" s="57">
        <v>-129761.75</v>
      </c>
      <c r="W4032" s="57">
        <v>590698.25</v>
      </c>
      <c r="X4032" s="57">
        <v>0</v>
      </c>
      <c r="Y4032" s="73">
        <v>43941</v>
      </c>
      <c r="Z4032" s="57">
        <v>-125261.35</v>
      </c>
      <c r="AA4032" s="57">
        <v>0</v>
      </c>
      <c r="AB4032" s="57">
        <v>465436.9</v>
      </c>
      <c r="AC4032" s="57">
        <v>0</v>
      </c>
      <c r="AD4032" s="56" t="s">
        <v>9255</v>
      </c>
      <c r="AE4032" s="57">
        <v>0</v>
      </c>
      <c r="AF4032" s="57">
        <v>0</v>
      </c>
      <c r="AG4032" s="57">
        <v>0</v>
      </c>
      <c r="AI4032"/>
      <c r="AJ4032"/>
    </row>
    <row r="4033" spans="1:36">
      <c r="A4033" s="56" t="s">
        <v>48</v>
      </c>
      <c r="B4033" s="56" t="s">
        <v>11412</v>
      </c>
      <c r="C4033" s="56">
        <v>2101010090</v>
      </c>
      <c r="D4033" s="56" t="s">
        <v>42</v>
      </c>
      <c r="E4033" s="56">
        <v>2101020090</v>
      </c>
      <c r="F4033" s="56">
        <v>5401010090</v>
      </c>
      <c r="G4033" s="56" t="s">
        <v>11428</v>
      </c>
      <c r="H4033" s="56">
        <v>400300</v>
      </c>
      <c r="I4033" s="56" t="s">
        <v>11445</v>
      </c>
      <c r="J4033" s="56" t="s">
        <v>6757</v>
      </c>
      <c r="K4033" s="56" t="s">
        <v>6758</v>
      </c>
      <c r="L4033" s="56" t="s">
        <v>7138</v>
      </c>
      <c r="M4033" s="73">
        <v>43981</v>
      </c>
      <c r="N4033" s="56"/>
      <c r="O4033" s="56"/>
      <c r="P4033" s="56" t="s">
        <v>167</v>
      </c>
      <c r="Q4033" s="56"/>
      <c r="R4033" s="56" t="s">
        <v>7144</v>
      </c>
      <c r="S4033" s="56" t="s">
        <v>11675</v>
      </c>
      <c r="T4033" s="56" t="s">
        <v>7140</v>
      </c>
      <c r="U4033" s="57">
        <v>453376</v>
      </c>
      <c r="V4033" s="57">
        <v>-82129.37</v>
      </c>
      <c r="W4033" s="57">
        <v>371246.63</v>
      </c>
      <c r="X4033" s="57">
        <v>0</v>
      </c>
      <c r="Y4033" s="73">
        <v>43939</v>
      </c>
      <c r="Z4033" s="57">
        <v>-78825.320000000007</v>
      </c>
      <c r="AA4033" s="57">
        <v>0</v>
      </c>
      <c r="AB4033" s="57">
        <v>292421.31</v>
      </c>
      <c r="AC4033" s="57">
        <v>0</v>
      </c>
      <c r="AD4033" s="56" t="s">
        <v>9255</v>
      </c>
      <c r="AE4033" s="57">
        <v>0</v>
      </c>
      <c r="AF4033" s="57">
        <v>0</v>
      </c>
      <c r="AG4033" s="57">
        <v>0</v>
      </c>
      <c r="AI4033"/>
      <c r="AJ4033"/>
    </row>
    <row r="4034" spans="1:36">
      <c r="A4034" s="56" t="s">
        <v>48</v>
      </c>
      <c r="B4034" s="56" t="s">
        <v>11416</v>
      </c>
      <c r="C4034" s="56">
        <v>2101010100</v>
      </c>
      <c r="D4034" s="56" t="s">
        <v>39</v>
      </c>
      <c r="E4034" s="56">
        <v>2101020100</v>
      </c>
      <c r="F4034" s="56">
        <v>5401010100</v>
      </c>
      <c r="G4034" s="56" t="s">
        <v>11428</v>
      </c>
      <c r="H4034" s="56">
        <v>400300</v>
      </c>
      <c r="I4034" s="56" t="s">
        <v>11439</v>
      </c>
      <c r="J4034" s="56" t="s">
        <v>6566</v>
      </c>
      <c r="K4034" s="56" t="s">
        <v>6576</v>
      </c>
      <c r="L4034" s="56" t="s">
        <v>7138</v>
      </c>
      <c r="M4034" s="73">
        <v>43830</v>
      </c>
      <c r="N4034" s="56"/>
      <c r="O4034" s="56"/>
      <c r="P4034" s="56" t="s">
        <v>259</v>
      </c>
      <c r="Q4034" s="56"/>
      <c r="R4034" s="56" t="s">
        <v>7144</v>
      </c>
      <c r="S4034" s="56" t="s">
        <v>11661</v>
      </c>
      <c r="T4034" s="56" t="s">
        <v>7140</v>
      </c>
      <c r="U4034" s="57">
        <v>286445</v>
      </c>
      <c r="V4034" s="57">
        <v>-133877.68</v>
      </c>
      <c r="W4034" s="57">
        <v>152567.32</v>
      </c>
      <c r="X4034" s="57">
        <v>0</v>
      </c>
      <c r="Y4034" s="73">
        <v>43748</v>
      </c>
      <c r="Z4034" s="57">
        <v>-83046.5</v>
      </c>
      <c r="AA4034" s="57">
        <v>0</v>
      </c>
      <c r="AB4034" s="57">
        <v>69520.820000000007</v>
      </c>
      <c r="AC4034" s="57">
        <v>0</v>
      </c>
      <c r="AD4034" s="56" t="s">
        <v>9255</v>
      </c>
      <c r="AE4034" s="57">
        <v>0</v>
      </c>
      <c r="AF4034" s="57">
        <v>0</v>
      </c>
      <c r="AG4034" s="57">
        <v>0</v>
      </c>
      <c r="AI4034"/>
      <c r="AJ4034"/>
    </row>
    <row r="4035" spans="1:36">
      <c r="A4035" s="56" t="s">
        <v>48</v>
      </c>
      <c r="B4035" s="56" t="s">
        <v>11416</v>
      </c>
      <c r="C4035" s="56">
        <v>2101010100</v>
      </c>
      <c r="D4035" s="56" t="s">
        <v>39</v>
      </c>
      <c r="E4035" s="56">
        <v>2101020100</v>
      </c>
      <c r="F4035" s="56">
        <v>5401010100</v>
      </c>
      <c r="G4035" s="56" t="s">
        <v>11431</v>
      </c>
      <c r="H4035" s="56">
        <v>400300</v>
      </c>
      <c r="I4035" s="56" t="s">
        <v>11439</v>
      </c>
      <c r="J4035" s="56" t="s">
        <v>6565</v>
      </c>
      <c r="K4035" s="56" t="s">
        <v>6576</v>
      </c>
      <c r="L4035" s="56" t="s">
        <v>7138</v>
      </c>
      <c r="M4035" s="73">
        <v>43830</v>
      </c>
      <c r="N4035" s="56"/>
      <c r="O4035" s="56"/>
      <c r="P4035" s="56" t="s">
        <v>259</v>
      </c>
      <c r="Q4035" s="56"/>
      <c r="R4035" s="56" t="s">
        <v>7144</v>
      </c>
      <c r="S4035" s="56" t="s">
        <v>11660</v>
      </c>
      <c r="T4035" s="56" t="s">
        <v>7140</v>
      </c>
      <c r="U4035" s="57">
        <v>229156</v>
      </c>
      <c r="V4035" s="57">
        <v>-107102.15</v>
      </c>
      <c r="W4035" s="57">
        <v>122053.85</v>
      </c>
      <c r="X4035" s="57">
        <v>0</v>
      </c>
      <c r="Y4035" s="73">
        <v>43748</v>
      </c>
      <c r="Z4035" s="57">
        <v>-66437.2</v>
      </c>
      <c r="AA4035" s="57">
        <v>0</v>
      </c>
      <c r="AB4035" s="57">
        <v>55616.65</v>
      </c>
      <c r="AC4035" s="57">
        <v>0</v>
      </c>
      <c r="AD4035" s="56" t="s">
        <v>9255</v>
      </c>
      <c r="AE4035" s="57">
        <v>0</v>
      </c>
      <c r="AF4035" s="57">
        <v>0</v>
      </c>
      <c r="AG4035" s="57">
        <v>0</v>
      </c>
      <c r="AI4035"/>
      <c r="AJ4035"/>
    </row>
    <row r="4036" spans="1:36">
      <c r="A4036" s="56" t="s">
        <v>48</v>
      </c>
      <c r="B4036" s="56" t="s">
        <v>11416</v>
      </c>
      <c r="C4036" s="56">
        <v>2101010100</v>
      </c>
      <c r="D4036" s="56" t="s">
        <v>39</v>
      </c>
      <c r="E4036" s="56">
        <v>2101020100</v>
      </c>
      <c r="F4036" s="56">
        <v>5401010100</v>
      </c>
      <c r="G4036" s="56" t="s">
        <v>11428</v>
      </c>
      <c r="H4036" s="56">
        <v>400300</v>
      </c>
      <c r="I4036" s="56" t="s">
        <v>11439</v>
      </c>
      <c r="J4036" s="56" t="s">
        <v>6818</v>
      </c>
      <c r="K4036" s="56" t="s">
        <v>6819</v>
      </c>
      <c r="L4036" s="56" t="s">
        <v>7138</v>
      </c>
      <c r="M4036" s="73">
        <v>44161</v>
      </c>
      <c r="N4036" s="56"/>
      <c r="O4036" s="56"/>
      <c r="P4036" s="56" t="s">
        <v>1105</v>
      </c>
      <c r="Q4036" s="56"/>
      <c r="R4036" s="56" t="s">
        <v>18</v>
      </c>
      <c r="S4036" s="56" t="s">
        <v>11686</v>
      </c>
      <c r="T4036" s="56" t="s">
        <v>7140</v>
      </c>
      <c r="U4036" s="57">
        <v>984736.5</v>
      </c>
      <c r="V4036" s="57">
        <v>-64502.49</v>
      </c>
      <c r="W4036" s="57">
        <v>920234.01</v>
      </c>
      <c r="X4036" s="57">
        <v>0</v>
      </c>
      <c r="Y4036" s="73">
        <v>44136</v>
      </c>
      <c r="Z4036" s="57">
        <v>-142674.38</v>
      </c>
      <c r="AA4036" s="57">
        <v>0</v>
      </c>
      <c r="AB4036" s="57">
        <v>777559.63</v>
      </c>
      <c r="AC4036" s="57">
        <v>0</v>
      </c>
      <c r="AD4036" s="56" t="s">
        <v>9255</v>
      </c>
      <c r="AE4036" s="57">
        <v>0</v>
      </c>
      <c r="AF4036" s="57">
        <v>0</v>
      </c>
      <c r="AG4036" s="57">
        <v>0</v>
      </c>
      <c r="AI4036"/>
      <c r="AJ4036"/>
    </row>
    <row r="4037" spans="1:36">
      <c r="A4037" s="56" t="s">
        <v>54</v>
      </c>
      <c r="B4037" s="56" t="s">
        <v>11417</v>
      </c>
      <c r="C4037" s="56">
        <v>2101010130</v>
      </c>
      <c r="D4037" s="56" t="s">
        <v>40</v>
      </c>
      <c r="E4037" s="56">
        <v>2101020140</v>
      </c>
      <c r="F4037" s="56">
        <v>5401010140</v>
      </c>
      <c r="G4037" s="56" t="s">
        <v>11413</v>
      </c>
      <c r="H4037" s="56">
        <v>400100</v>
      </c>
      <c r="I4037" s="56" t="s">
        <v>11414</v>
      </c>
      <c r="J4037" s="56" t="s">
        <v>6476</v>
      </c>
      <c r="K4037" s="56" t="s">
        <v>6477</v>
      </c>
      <c r="L4037" s="56" t="s">
        <v>7138</v>
      </c>
      <c r="M4037" s="73">
        <v>43826</v>
      </c>
      <c r="N4037" s="56"/>
      <c r="O4037" s="56"/>
      <c r="P4037" s="56" t="s">
        <v>295</v>
      </c>
      <c r="Q4037" s="56"/>
      <c r="R4037" s="56" t="s">
        <v>8025</v>
      </c>
      <c r="S4037" s="56" t="s">
        <v>11687</v>
      </c>
      <c r="T4037" s="56" t="s">
        <v>7140</v>
      </c>
      <c r="U4037" s="57">
        <v>182327</v>
      </c>
      <c r="V4037" s="57">
        <v>-27356.95</v>
      </c>
      <c r="W4037" s="57">
        <v>154970.04999999999</v>
      </c>
      <c r="X4037" s="57">
        <v>0</v>
      </c>
      <c r="Y4037" s="73">
        <v>43710</v>
      </c>
      <c r="Z4037" s="57">
        <v>-15852.63</v>
      </c>
      <c r="AA4037" s="57">
        <v>0</v>
      </c>
      <c r="AB4037" s="57">
        <v>139117.42000000001</v>
      </c>
      <c r="AC4037" s="57">
        <v>0</v>
      </c>
      <c r="AD4037" s="56" t="s">
        <v>9255</v>
      </c>
      <c r="AE4037" s="57">
        <v>0</v>
      </c>
      <c r="AF4037" s="57">
        <v>0</v>
      </c>
      <c r="AG4037" s="57">
        <v>0</v>
      </c>
      <c r="AI4037"/>
      <c r="AJ4037"/>
    </row>
    <row r="4038" spans="1:36">
      <c r="A4038" s="56" t="s">
        <v>54</v>
      </c>
      <c r="B4038" s="56" t="s">
        <v>11417</v>
      </c>
      <c r="C4038" s="56">
        <v>2101010130</v>
      </c>
      <c r="D4038" s="56" t="s">
        <v>40</v>
      </c>
      <c r="E4038" s="56">
        <v>2101020140</v>
      </c>
      <c r="F4038" s="56">
        <v>5401010140</v>
      </c>
      <c r="G4038" s="56" t="s">
        <v>11413</v>
      </c>
      <c r="H4038" s="56">
        <v>400100</v>
      </c>
      <c r="I4038" s="56" t="s">
        <v>11414</v>
      </c>
      <c r="J4038" s="56" t="s">
        <v>6478</v>
      </c>
      <c r="K4038" s="56" t="s">
        <v>6479</v>
      </c>
      <c r="L4038" s="56" t="s">
        <v>7138</v>
      </c>
      <c r="M4038" s="73">
        <v>43826</v>
      </c>
      <c r="N4038" s="56"/>
      <c r="O4038" s="56"/>
      <c r="P4038" s="56" t="s">
        <v>295</v>
      </c>
      <c r="Q4038" s="56"/>
      <c r="R4038" s="56" t="s">
        <v>8010</v>
      </c>
      <c r="S4038" s="56" t="s">
        <v>11683</v>
      </c>
      <c r="T4038" s="56" t="s">
        <v>7140</v>
      </c>
      <c r="U4038" s="57">
        <v>98122</v>
      </c>
      <c r="V4038" s="57">
        <v>-13728.97</v>
      </c>
      <c r="W4038" s="57">
        <v>84393.03</v>
      </c>
      <c r="X4038" s="57">
        <v>0</v>
      </c>
      <c r="Y4038" s="73">
        <v>43749</v>
      </c>
      <c r="Z4038" s="57">
        <v>-8531.0499999999993</v>
      </c>
      <c r="AA4038" s="57">
        <v>0</v>
      </c>
      <c r="AB4038" s="57">
        <v>75861.98</v>
      </c>
      <c r="AC4038" s="57">
        <v>0</v>
      </c>
      <c r="AD4038" s="56" t="s">
        <v>9255</v>
      </c>
      <c r="AE4038" s="57">
        <v>0</v>
      </c>
      <c r="AF4038" s="57">
        <v>0</v>
      </c>
      <c r="AG4038" s="57">
        <v>0</v>
      </c>
      <c r="AI4038"/>
      <c r="AJ4038"/>
    </row>
    <row r="4039" spans="1:36">
      <c r="A4039" s="56" t="s">
        <v>54</v>
      </c>
      <c r="B4039" s="56" t="s">
        <v>11417</v>
      </c>
      <c r="C4039" s="56">
        <v>2101010130</v>
      </c>
      <c r="D4039" s="56" t="s">
        <v>40</v>
      </c>
      <c r="E4039" s="56">
        <v>2101020140</v>
      </c>
      <c r="F4039" s="56">
        <v>5401010140</v>
      </c>
      <c r="G4039" s="56" t="s">
        <v>11413</v>
      </c>
      <c r="H4039" s="56">
        <v>400100</v>
      </c>
      <c r="I4039" s="56" t="s">
        <v>11414</v>
      </c>
      <c r="J4039" s="56" t="s">
        <v>6480</v>
      </c>
      <c r="K4039" s="56" t="s">
        <v>6481</v>
      </c>
      <c r="L4039" s="56" t="s">
        <v>7138</v>
      </c>
      <c r="M4039" s="73">
        <v>43826</v>
      </c>
      <c r="N4039" s="56"/>
      <c r="O4039" s="56"/>
      <c r="P4039" s="56" t="s">
        <v>295</v>
      </c>
      <c r="Q4039" s="56"/>
      <c r="R4039" s="56" t="s">
        <v>8025</v>
      </c>
      <c r="S4039" s="56" t="s">
        <v>11688</v>
      </c>
      <c r="T4039" s="56" t="s">
        <v>7140</v>
      </c>
      <c r="U4039" s="57">
        <v>38940</v>
      </c>
      <c r="V4039" s="57">
        <v>-5397.83</v>
      </c>
      <c r="W4039" s="57">
        <v>33542.17</v>
      </c>
      <c r="X4039" s="57">
        <v>0</v>
      </c>
      <c r="Y4039" s="73">
        <v>43754</v>
      </c>
      <c r="Z4039" s="57">
        <v>-3385.56</v>
      </c>
      <c r="AA4039" s="57">
        <v>0</v>
      </c>
      <c r="AB4039" s="57">
        <v>30156.61</v>
      </c>
      <c r="AC4039" s="57">
        <v>0</v>
      </c>
      <c r="AD4039" s="56" t="s">
        <v>9255</v>
      </c>
      <c r="AE4039" s="57">
        <v>0</v>
      </c>
      <c r="AF4039" s="57">
        <v>0</v>
      </c>
      <c r="AG4039" s="57">
        <v>0</v>
      </c>
      <c r="AI4039"/>
      <c r="AJ4039"/>
    </row>
    <row r="4040" spans="1:36">
      <c r="A4040" s="56" t="s">
        <v>54</v>
      </c>
      <c r="B4040" s="56" t="s">
        <v>11417</v>
      </c>
      <c r="C4040" s="56">
        <v>2101010130</v>
      </c>
      <c r="D4040" s="56" t="s">
        <v>40</v>
      </c>
      <c r="E4040" s="56">
        <v>2101020140</v>
      </c>
      <c r="F4040" s="56">
        <v>5401010140</v>
      </c>
      <c r="G4040" s="56" t="s">
        <v>11413</v>
      </c>
      <c r="H4040" s="56">
        <v>400100</v>
      </c>
      <c r="I4040" s="56" t="s">
        <v>11414</v>
      </c>
      <c r="J4040" s="56" t="s">
        <v>6484</v>
      </c>
      <c r="K4040" s="56" t="s">
        <v>6485</v>
      </c>
      <c r="L4040" s="56" t="s">
        <v>7138</v>
      </c>
      <c r="M4040" s="73">
        <v>43826</v>
      </c>
      <c r="N4040" s="56"/>
      <c r="O4040" s="56"/>
      <c r="P4040" s="56" t="s">
        <v>295</v>
      </c>
      <c r="Q4040" s="56"/>
      <c r="R4040" s="56" t="s">
        <v>8025</v>
      </c>
      <c r="S4040" s="56" t="s">
        <v>11641</v>
      </c>
      <c r="T4040" s="56" t="s">
        <v>7140</v>
      </c>
      <c r="U4040" s="57">
        <v>241920</v>
      </c>
      <c r="V4040" s="57">
        <v>-33848.79</v>
      </c>
      <c r="W4040" s="57">
        <v>208071.21</v>
      </c>
      <c r="X4040" s="57">
        <v>0</v>
      </c>
      <c r="Y4040" s="73">
        <v>43749</v>
      </c>
      <c r="Z4040" s="57">
        <v>-21033.33</v>
      </c>
      <c r="AA4040" s="57">
        <v>0</v>
      </c>
      <c r="AB4040" s="57">
        <v>187037.88</v>
      </c>
      <c r="AC4040" s="57">
        <v>0</v>
      </c>
      <c r="AD4040" s="56" t="s">
        <v>9255</v>
      </c>
      <c r="AE4040" s="57">
        <v>0</v>
      </c>
      <c r="AF4040" s="57">
        <v>0</v>
      </c>
      <c r="AG4040" s="57">
        <v>0</v>
      </c>
      <c r="AI4040"/>
      <c r="AJ4040"/>
    </row>
    <row r="4041" spans="1:36">
      <c r="A4041" s="56" t="s">
        <v>50</v>
      </c>
      <c r="B4041" s="56" t="s">
        <v>11417</v>
      </c>
      <c r="C4041" s="56">
        <v>2101010130</v>
      </c>
      <c r="D4041" s="56" t="s">
        <v>40</v>
      </c>
      <c r="E4041" s="56">
        <v>2101020140</v>
      </c>
      <c r="F4041" s="56">
        <v>5401010140</v>
      </c>
      <c r="G4041" s="56" t="s">
        <v>11431</v>
      </c>
      <c r="H4041" s="56">
        <v>400210</v>
      </c>
      <c r="I4041" s="56" t="s">
        <v>11448</v>
      </c>
      <c r="J4041" s="56" t="s">
        <v>6497</v>
      </c>
      <c r="K4041" s="56" t="s">
        <v>6501</v>
      </c>
      <c r="L4041" s="56" t="s">
        <v>7138</v>
      </c>
      <c r="M4041" s="73">
        <v>43830</v>
      </c>
      <c r="N4041" s="56"/>
      <c r="O4041" s="56"/>
      <c r="P4041" s="56" t="s">
        <v>295</v>
      </c>
      <c r="Q4041" s="56"/>
      <c r="R4041" s="56" t="s">
        <v>7144</v>
      </c>
      <c r="S4041" s="56" t="s">
        <v>11661</v>
      </c>
      <c r="T4041" s="56" t="s">
        <v>7140</v>
      </c>
      <c r="U4041" s="57">
        <v>67845.919999999998</v>
      </c>
      <c r="V4041" s="57">
        <v>-10778.76</v>
      </c>
      <c r="W4041" s="57">
        <v>57067.16</v>
      </c>
      <c r="X4041" s="57">
        <v>0</v>
      </c>
      <c r="Y4041" s="73">
        <v>43676</v>
      </c>
      <c r="Z4041" s="57">
        <v>-5899.11</v>
      </c>
      <c r="AA4041" s="57">
        <v>0</v>
      </c>
      <c r="AB4041" s="57">
        <v>51168.05</v>
      </c>
      <c r="AC4041" s="57">
        <v>0</v>
      </c>
      <c r="AD4041" s="56" t="s">
        <v>9255</v>
      </c>
      <c r="AE4041" s="57">
        <v>0</v>
      </c>
      <c r="AF4041" s="57">
        <v>0</v>
      </c>
      <c r="AG4041" s="57">
        <v>0</v>
      </c>
      <c r="AI4041"/>
      <c r="AJ4041"/>
    </row>
    <row r="4042" spans="1:36">
      <c r="A4042" s="56" t="s">
        <v>48</v>
      </c>
      <c r="B4042" s="56" t="s">
        <v>11459</v>
      </c>
      <c r="C4042" s="56">
        <v>2101010020</v>
      </c>
      <c r="D4042" s="56" t="s">
        <v>38</v>
      </c>
      <c r="E4042" s="56">
        <v>2101020020</v>
      </c>
      <c r="F4042" s="56">
        <v>5401010020</v>
      </c>
      <c r="G4042" s="56" t="s">
        <v>11428</v>
      </c>
      <c r="H4042" s="56">
        <v>400300</v>
      </c>
      <c r="I4042" s="56" t="s">
        <v>11451</v>
      </c>
      <c r="J4042" s="56" t="s">
        <v>4482</v>
      </c>
      <c r="K4042" s="56" t="s">
        <v>4483</v>
      </c>
      <c r="L4042" s="56" t="s">
        <v>7138</v>
      </c>
      <c r="M4042" s="73">
        <v>42217</v>
      </c>
      <c r="N4042" s="56"/>
      <c r="O4042" s="56"/>
      <c r="P4042" s="56" t="s">
        <v>8154</v>
      </c>
      <c r="Q4042" s="56"/>
      <c r="R4042" s="56" t="s">
        <v>70</v>
      </c>
      <c r="S4042" s="56" t="s">
        <v>11689</v>
      </c>
      <c r="T4042" s="56" t="s">
        <v>7140</v>
      </c>
      <c r="U4042" s="57">
        <v>1375278.49</v>
      </c>
      <c r="V4042" s="57">
        <v>-240223.8</v>
      </c>
      <c r="W4042" s="57">
        <v>1135054.69</v>
      </c>
      <c r="X4042" s="57">
        <v>0</v>
      </c>
      <c r="Y4042" s="73">
        <v>42246</v>
      </c>
      <c r="Z4042" s="57">
        <v>-38274.17</v>
      </c>
      <c r="AA4042" s="57">
        <v>0</v>
      </c>
      <c r="AB4042" s="57">
        <v>1096780.52</v>
      </c>
      <c r="AC4042" s="57">
        <v>0</v>
      </c>
      <c r="AD4042" s="56" t="s">
        <v>9255</v>
      </c>
      <c r="AE4042" s="57">
        <v>0</v>
      </c>
      <c r="AF4042" s="57">
        <v>0</v>
      </c>
      <c r="AG4042" s="57">
        <v>0</v>
      </c>
      <c r="AI4042"/>
      <c r="AJ4042"/>
    </row>
    <row r="4043" spans="1:36">
      <c r="A4043" s="56" t="s">
        <v>54</v>
      </c>
      <c r="B4043" s="56" t="s">
        <v>11412</v>
      </c>
      <c r="C4043" s="56">
        <v>2101010090</v>
      </c>
      <c r="D4043" s="56" t="s">
        <v>42</v>
      </c>
      <c r="E4043" s="56">
        <v>2101020090</v>
      </c>
      <c r="F4043" s="56">
        <v>5401010090</v>
      </c>
      <c r="G4043" s="56" t="s">
        <v>11413</v>
      </c>
      <c r="H4043" s="56">
        <v>400100</v>
      </c>
      <c r="I4043" s="56" t="s">
        <v>11414</v>
      </c>
      <c r="J4043" s="56" t="s">
        <v>181</v>
      </c>
      <c r="K4043" s="56" t="s">
        <v>182</v>
      </c>
      <c r="L4043" s="56" t="s">
        <v>7138</v>
      </c>
      <c r="M4043" s="73">
        <v>42483</v>
      </c>
      <c r="N4043" s="56"/>
      <c r="O4043" s="56"/>
      <c r="P4043" s="56" t="s">
        <v>167</v>
      </c>
      <c r="Q4043" s="56"/>
      <c r="R4043" s="56" t="s">
        <v>70</v>
      </c>
      <c r="S4043" s="56" t="s">
        <v>11679</v>
      </c>
      <c r="T4043" s="56" t="s">
        <v>7140</v>
      </c>
      <c r="U4043" s="57">
        <v>182000</v>
      </c>
      <c r="V4043" s="57">
        <v>-170453.93</v>
      </c>
      <c r="W4043" s="57">
        <v>11546.07</v>
      </c>
      <c r="X4043" s="57">
        <v>0</v>
      </c>
      <c r="Y4043" s="73">
        <v>42483</v>
      </c>
      <c r="Z4043" s="57">
        <v>-2446.0700000000002</v>
      </c>
      <c r="AA4043" s="57">
        <v>0</v>
      </c>
      <c r="AB4043" s="57">
        <v>9100</v>
      </c>
      <c r="AC4043" s="57">
        <v>0</v>
      </c>
      <c r="AD4043" s="56" t="s">
        <v>9255</v>
      </c>
      <c r="AE4043" s="57">
        <v>0</v>
      </c>
      <c r="AF4043" s="57">
        <v>0</v>
      </c>
      <c r="AG4043" s="57">
        <v>0</v>
      </c>
      <c r="AI4043"/>
      <c r="AJ4043"/>
    </row>
    <row r="4044" spans="1:36">
      <c r="A4044" s="56" t="s">
        <v>48</v>
      </c>
      <c r="B4044" s="56" t="s">
        <v>11412</v>
      </c>
      <c r="C4044" s="56">
        <v>2101010090</v>
      </c>
      <c r="D4044" s="56" t="s">
        <v>42</v>
      </c>
      <c r="E4044" s="56">
        <v>2101020090</v>
      </c>
      <c r="F4044" s="56">
        <v>5401010090</v>
      </c>
      <c r="G4044" s="56" t="s">
        <v>11428</v>
      </c>
      <c r="H4044" s="56">
        <v>400300</v>
      </c>
      <c r="I4044" s="56" t="s">
        <v>11430</v>
      </c>
      <c r="J4044" s="56" t="s">
        <v>3684</v>
      </c>
      <c r="K4044" s="56" t="s">
        <v>3685</v>
      </c>
      <c r="L4044" s="56" t="s">
        <v>7138</v>
      </c>
      <c r="M4044" s="73">
        <v>43555</v>
      </c>
      <c r="N4044" s="56"/>
      <c r="O4044" s="56"/>
      <c r="P4044" s="56" t="s">
        <v>167</v>
      </c>
      <c r="Q4044" s="56"/>
      <c r="R4044" s="56" t="s">
        <v>70</v>
      </c>
      <c r="S4044" s="56" t="s">
        <v>11690</v>
      </c>
      <c r="T4044" s="56" t="s">
        <v>7140</v>
      </c>
      <c r="U4044" s="57">
        <v>106187.11</v>
      </c>
      <c r="V4044" s="57">
        <v>-40406.379999999997</v>
      </c>
      <c r="W4044" s="57">
        <v>65780.73</v>
      </c>
      <c r="X4044" s="57">
        <v>0</v>
      </c>
      <c r="Y4044" s="73">
        <v>43555</v>
      </c>
      <c r="Z4044" s="57">
        <v>-18462.009999999998</v>
      </c>
      <c r="AA4044" s="57">
        <v>0</v>
      </c>
      <c r="AB4044" s="57">
        <v>47318.720000000001</v>
      </c>
      <c r="AC4044" s="57">
        <v>0</v>
      </c>
      <c r="AD4044" s="56" t="s">
        <v>9255</v>
      </c>
      <c r="AE4044" s="57">
        <v>0</v>
      </c>
      <c r="AF4044" s="57">
        <v>0</v>
      </c>
      <c r="AG4044" s="57">
        <v>0</v>
      </c>
      <c r="AI4044"/>
      <c r="AJ4044"/>
    </row>
    <row r="4045" spans="1:36">
      <c r="A4045" s="56" t="s">
        <v>50</v>
      </c>
      <c r="B4045" s="56" t="s">
        <v>11412</v>
      </c>
      <c r="C4045" s="56">
        <v>2101010090</v>
      </c>
      <c r="D4045" s="56" t="s">
        <v>42</v>
      </c>
      <c r="E4045" s="56">
        <v>2101020090</v>
      </c>
      <c r="F4045" s="56">
        <v>5401010090</v>
      </c>
      <c r="G4045" s="56" t="s">
        <v>11431</v>
      </c>
      <c r="H4045" s="56">
        <v>400210</v>
      </c>
      <c r="I4045" s="56" t="s">
        <v>11434</v>
      </c>
      <c r="J4045" s="56" t="s">
        <v>6551</v>
      </c>
      <c r="K4045" s="56" t="s">
        <v>6552</v>
      </c>
      <c r="L4045" s="56" t="s">
        <v>7138</v>
      </c>
      <c r="M4045" s="73">
        <v>43830</v>
      </c>
      <c r="N4045" s="56"/>
      <c r="O4045" s="56"/>
      <c r="P4045" s="56" t="s">
        <v>167</v>
      </c>
      <c r="Q4045" s="56"/>
      <c r="R4045" s="56" t="s">
        <v>70</v>
      </c>
      <c r="S4045" s="56" t="s">
        <v>11449</v>
      </c>
      <c r="T4045" s="56" t="s">
        <v>7140</v>
      </c>
      <c r="U4045" s="57">
        <v>677376</v>
      </c>
      <c r="V4045" s="57">
        <v>-166701.03</v>
      </c>
      <c r="W4045" s="57">
        <v>510674.97</v>
      </c>
      <c r="X4045" s="57">
        <v>0</v>
      </c>
      <c r="Y4045" s="73">
        <v>43814</v>
      </c>
      <c r="Z4045" s="57">
        <v>-117790.87</v>
      </c>
      <c r="AA4045" s="57">
        <v>0</v>
      </c>
      <c r="AB4045" s="57">
        <v>392884.1</v>
      </c>
      <c r="AC4045" s="57">
        <v>0</v>
      </c>
      <c r="AD4045" s="56" t="s">
        <v>9255</v>
      </c>
      <c r="AE4045" s="57">
        <v>0</v>
      </c>
      <c r="AF4045" s="57">
        <v>0</v>
      </c>
      <c r="AG4045" s="57">
        <v>0</v>
      </c>
      <c r="AI4045"/>
      <c r="AJ4045"/>
    </row>
    <row r="4046" spans="1:36">
      <c r="A4046" s="56" t="s">
        <v>54</v>
      </c>
      <c r="B4046" s="56" t="s">
        <v>11412</v>
      </c>
      <c r="C4046" s="56">
        <v>2101010090</v>
      </c>
      <c r="D4046" s="56" t="s">
        <v>42</v>
      </c>
      <c r="E4046" s="56">
        <v>2101020090</v>
      </c>
      <c r="F4046" s="56">
        <v>5401010090</v>
      </c>
      <c r="G4046" s="56" t="s">
        <v>11413</v>
      </c>
      <c r="H4046" s="56">
        <v>400100</v>
      </c>
      <c r="I4046" s="56" t="s">
        <v>11422</v>
      </c>
      <c r="J4046" s="56" t="s">
        <v>6578</v>
      </c>
      <c r="K4046" s="56" t="s">
        <v>6579</v>
      </c>
      <c r="L4046" s="56" t="s">
        <v>7138</v>
      </c>
      <c r="M4046" s="73">
        <v>43889</v>
      </c>
      <c r="N4046" s="56"/>
      <c r="O4046" s="56"/>
      <c r="P4046" s="56" t="s">
        <v>167</v>
      </c>
      <c r="Q4046" s="56"/>
      <c r="R4046" s="56" t="s">
        <v>70</v>
      </c>
      <c r="S4046" s="56" t="s">
        <v>11660</v>
      </c>
      <c r="T4046" s="56" t="s">
        <v>7140</v>
      </c>
      <c r="U4046" s="57">
        <v>30896</v>
      </c>
      <c r="V4046" s="57">
        <v>-7844.19</v>
      </c>
      <c r="W4046" s="57">
        <v>23051.81</v>
      </c>
      <c r="X4046" s="57">
        <v>0</v>
      </c>
      <c r="Y4046" s="73">
        <v>43799</v>
      </c>
      <c r="Z4046" s="57">
        <v>-5372.73</v>
      </c>
      <c r="AA4046" s="57">
        <v>0</v>
      </c>
      <c r="AB4046" s="57">
        <v>17679.080000000002</v>
      </c>
      <c r="AC4046" s="57">
        <v>0</v>
      </c>
      <c r="AD4046" s="56" t="s">
        <v>9255</v>
      </c>
      <c r="AE4046" s="57">
        <v>0</v>
      </c>
      <c r="AF4046" s="57">
        <v>0</v>
      </c>
      <c r="AG4046" s="57">
        <v>0</v>
      </c>
      <c r="AI4046"/>
      <c r="AJ4046"/>
    </row>
    <row r="4047" spans="1:36">
      <c r="A4047" s="56" t="s">
        <v>48</v>
      </c>
      <c r="B4047" s="56" t="s">
        <v>11412</v>
      </c>
      <c r="C4047" s="56">
        <v>2101010090</v>
      </c>
      <c r="D4047" s="56" t="s">
        <v>42</v>
      </c>
      <c r="E4047" s="56">
        <v>2101020090</v>
      </c>
      <c r="F4047" s="56">
        <v>5401010090</v>
      </c>
      <c r="G4047" s="56" t="s">
        <v>11428</v>
      </c>
      <c r="H4047" s="56">
        <v>400300</v>
      </c>
      <c r="I4047" s="56" t="s">
        <v>11439</v>
      </c>
      <c r="J4047" s="56" t="s">
        <v>6694</v>
      </c>
      <c r="K4047" s="56" t="s">
        <v>6695</v>
      </c>
      <c r="L4047" s="56" t="s">
        <v>7138</v>
      </c>
      <c r="M4047" s="73">
        <v>43921</v>
      </c>
      <c r="N4047" s="56"/>
      <c r="O4047" s="56"/>
      <c r="P4047" s="56" t="s">
        <v>167</v>
      </c>
      <c r="Q4047" s="56"/>
      <c r="R4047" s="56" t="s">
        <v>70</v>
      </c>
      <c r="S4047" s="56" t="s">
        <v>11660</v>
      </c>
      <c r="T4047" s="56" t="s">
        <v>7140</v>
      </c>
      <c r="U4047" s="57">
        <v>318464</v>
      </c>
      <c r="V4047" s="57">
        <v>-67455.61</v>
      </c>
      <c r="W4047" s="57">
        <v>251008.39</v>
      </c>
      <c r="X4047" s="57">
        <v>0</v>
      </c>
      <c r="Y4047" s="73">
        <v>43880</v>
      </c>
      <c r="Z4047" s="57">
        <v>-55372.68</v>
      </c>
      <c r="AA4047" s="57">
        <v>0</v>
      </c>
      <c r="AB4047" s="57">
        <v>195635.71</v>
      </c>
      <c r="AC4047" s="57">
        <v>0</v>
      </c>
      <c r="AD4047" s="56" t="s">
        <v>9255</v>
      </c>
      <c r="AE4047" s="57">
        <v>0</v>
      </c>
      <c r="AF4047" s="57">
        <v>0</v>
      </c>
      <c r="AG4047" s="57">
        <v>0</v>
      </c>
      <c r="AI4047"/>
      <c r="AJ4047"/>
    </row>
    <row r="4048" spans="1:36">
      <c r="A4048" s="56" t="s">
        <v>48</v>
      </c>
      <c r="B4048" s="56" t="s">
        <v>11412</v>
      </c>
      <c r="C4048" s="56">
        <v>2101010090</v>
      </c>
      <c r="D4048" s="56" t="s">
        <v>42</v>
      </c>
      <c r="E4048" s="56">
        <v>2101020090</v>
      </c>
      <c r="F4048" s="56">
        <v>5401010090</v>
      </c>
      <c r="G4048" s="56" t="s">
        <v>11428</v>
      </c>
      <c r="H4048" s="56">
        <v>400300</v>
      </c>
      <c r="I4048" s="56" t="s">
        <v>11487</v>
      </c>
      <c r="J4048" s="56" t="s">
        <v>6696</v>
      </c>
      <c r="K4048" s="56" t="s">
        <v>6697</v>
      </c>
      <c r="L4048" s="56" t="s">
        <v>7138</v>
      </c>
      <c r="M4048" s="73">
        <v>43921</v>
      </c>
      <c r="N4048" s="56"/>
      <c r="O4048" s="56"/>
      <c r="P4048" s="56" t="s">
        <v>167</v>
      </c>
      <c r="Q4048" s="56"/>
      <c r="R4048" s="56" t="s">
        <v>70</v>
      </c>
      <c r="S4048" s="56" t="s">
        <v>11675</v>
      </c>
      <c r="T4048" s="56" t="s">
        <v>7140</v>
      </c>
      <c r="U4048" s="57">
        <v>3349772.52</v>
      </c>
      <c r="V4048" s="57">
        <v>-796532.76</v>
      </c>
      <c r="W4048" s="57">
        <v>2553239.7599999998</v>
      </c>
      <c r="X4048" s="57">
        <v>0</v>
      </c>
      <c r="Y4048" s="73">
        <v>43830</v>
      </c>
      <c r="Z4048" s="57">
        <v>-582486.02</v>
      </c>
      <c r="AA4048" s="57">
        <v>0</v>
      </c>
      <c r="AB4048" s="57">
        <v>1970753.74</v>
      </c>
      <c r="AC4048" s="57">
        <v>0</v>
      </c>
      <c r="AD4048" s="56" t="s">
        <v>9255</v>
      </c>
      <c r="AE4048" s="57">
        <v>0</v>
      </c>
      <c r="AF4048" s="57">
        <v>0</v>
      </c>
      <c r="AG4048" s="57">
        <v>0</v>
      </c>
      <c r="AI4048"/>
      <c r="AJ4048"/>
    </row>
    <row r="4049" spans="1:36">
      <c r="A4049" s="56" t="s">
        <v>49</v>
      </c>
      <c r="B4049" s="56" t="s">
        <v>11412</v>
      </c>
      <c r="C4049" s="56">
        <v>2101010090</v>
      </c>
      <c r="D4049" s="56" t="s">
        <v>42</v>
      </c>
      <c r="E4049" s="56">
        <v>2101020090</v>
      </c>
      <c r="F4049" s="56">
        <v>5401010090</v>
      </c>
      <c r="G4049" s="56" t="s">
        <v>11431</v>
      </c>
      <c r="H4049" s="56">
        <v>400200</v>
      </c>
      <c r="I4049" s="56" t="s">
        <v>11456</v>
      </c>
      <c r="J4049" s="56" t="s">
        <v>6743</v>
      </c>
      <c r="K4049" s="56" t="s">
        <v>6744</v>
      </c>
      <c r="L4049" s="56" t="s">
        <v>7138</v>
      </c>
      <c r="M4049" s="73">
        <v>44012</v>
      </c>
      <c r="N4049" s="56"/>
      <c r="O4049" s="56"/>
      <c r="P4049" s="56" t="s">
        <v>167</v>
      </c>
      <c r="Q4049" s="56"/>
      <c r="R4049" s="56" t="s">
        <v>70</v>
      </c>
      <c r="S4049" s="56" t="s">
        <v>11660</v>
      </c>
      <c r="T4049" s="56" t="s">
        <v>7140</v>
      </c>
      <c r="U4049" s="57">
        <v>1147554.8</v>
      </c>
      <c r="V4049" s="57">
        <v>-60295.43</v>
      </c>
      <c r="W4049" s="57">
        <v>1087259.3700000001</v>
      </c>
      <c r="X4049" s="57">
        <v>0</v>
      </c>
      <c r="Y4049" s="73">
        <v>43936</v>
      </c>
      <c r="Z4049" s="57">
        <v>-233365.31</v>
      </c>
      <c r="AA4049" s="57">
        <v>0</v>
      </c>
      <c r="AB4049" s="57">
        <v>853894.06</v>
      </c>
      <c r="AC4049" s="57">
        <v>0</v>
      </c>
      <c r="AD4049" s="56" t="s">
        <v>9255</v>
      </c>
      <c r="AE4049" s="57">
        <v>0</v>
      </c>
      <c r="AF4049" s="57">
        <v>0</v>
      </c>
      <c r="AG4049" s="57">
        <v>0</v>
      </c>
      <c r="AI4049"/>
      <c r="AJ4049"/>
    </row>
    <row r="4050" spans="1:36">
      <c r="A4050" s="56" t="s">
        <v>48</v>
      </c>
      <c r="B4050" s="56" t="s">
        <v>11412</v>
      </c>
      <c r="C4050" s="56">
        <v>2101010090</v>
      </c>
      <c r="D4050" s="56" t="s">
        <v>42</v>
      </c>
      <c r="E4050" s="56">
        <v>2101020090</v>
      </c>
      <c r="F4050" s="56">
        <v>5401010090</v>
      </c>
      <c r="G4050" s="56" t="s">
        <v>11428</v>
      </c>
      <c r="H4050" s="56">
        <v>400300</v>
      </c>
      <c r="I4050" s="56" t="s">
        <v>11445</v>
      </c>
      <c r="J4050" s="56" t="s">
        <v>6788</v>
      </c>
      <c r="K4050" s="56" t="s">
        <v>6789</v>
      </c>
      <c r="L4050" s="56" t="s">
        <v>7138</v>
      </c>
      <c r="M4050" s="73">
        <v>44070</v>
      </c>
      <c r="N4050" s="56"/>
      <c r="O4050" s="56"/>
      <c r="P4050" s="56" t="s">
        <v>167</v>
      </c>
      <c r="Q4050" s="56"/>
      <c r="R4050" s="56" t="s">
        <v>70</v>
      </c>
      <c r="S4050" s="56" t="s">
        <v>11684</v>
      </c>
      <c r="T4050" s="56" t="s">
        <v>7140</v>
      </c>
      <c r="U4050" s="57">
        <v>305859.36</v>
      </c>
      <c r="V4050" s="57">
        <v>-38848.33</v>
      </c>
      <c r="W4050" s="57">
        <v>267011.03000000003</v>
      </c>
      <c r="X4050" s="57">
        <v>0</v>
      </c>
      <c r="Y4050" s="73">
        <v>44043</v>
      </c>
      <c r="Z4050" s="57">
        <v>-53177.63</v>
      </c>
      <c r="AA4050" s="57">
        <v>0</v>
      </c>
      <c r="AB4050" s="57">
        <v>213833.4</v>
      </c>
      <c r="AC4050" s="57">
        <v>0</v>
      </c>
      <c r="AD4050" s="56" t="s">
        <v>9255</v>
      </c>
      <c r="AE4050" s="57">
        <v>0</v>
      </c>
      <c r="AF4050" s="57">
        <v>0</v>
      </c>
      <c r="AG4050" s="57">
        <v>0</v>
      </c>
      <c r="AI4050"/>
      <c r="AJ4050"/>
    </row>
    <row r="4051" spans="1:36">
      <c r="A4051" s="56" t="s">
        <v>49</v>
      </c>
      <c r="B4051" s="56" t="s">
        <v>11412</v>
      </c>
      <c r="C4051" s="56">
        <v>2101010090</v>
      </c>
      <c r="D4051" s="56" t="s">
        <v>42</v>
      </c>
      <c r="E4051" s="56">
        <v>2101020090</v>
      </c>
      <c r="F4051" s="56">
        <v>5401010090</v>
      </c>
      <c r="G4051" s="56" t="s">
        <v>11431</v>
      </c>
      <c r="H4051" s="56">
        <v>400200</v>
      </c>
      <c r="I4051" s="56" t="s">
        <v>11456</v>
      </c>
      <c r="J4051" s="56" t="s">
        <v>6769</v>
      </c>
      <c r="K4051" s="56" t="s">
        <v>6770</v>
      </c>
      <c r="L4051" s="56" t="s">
        <v>7138</v>
      </c>
      <c r="M4051" s="73">
        <v>44096</v>
      </c>
      <c r="N4051" s="56"/>
      <c r="O4051" s="56"/>
      <c r="P4051" s="56" t="s">
        <v>167</v>
      </c>
      <c r="Q4051" s="56"/>
      <c r="R4051" s="56" t="s">
        <v>70</v>
      </c>
      <c r="S4051" s="56" t="s">
        <v>11661</v>
      </c>
      <c r="T4051" s="56" t="s">
        <v>7140</v>
      </c>
      <c r="U4051" s="57">
        <v>62000</v>
      </c>
      <c r="V4051" s="57">
        <v>-7035.73</v>
      </c>
      <c r="W4051" s="57">
        <v>54964.27</v>
      </c>
      <c r="X4051" s="57">
        <v>0</v>
      </c>
      <c r="Y4051" s="73">
        <v>44069</v>
      </c>
      <c r="Z4051" s="57">
        <v>-10779.51</v>
      </c>
      <c r="AA4051" s="57">
        <v>0</v>
      </c>
      <c r="AB4051" s="57">
        <v>44184.76</v>
      </c>
      <c r="AC4051" s="57">
        <v>0</v>
      </c>
      <c r="AD4051" s="56" t="s">
        <v>9255</v>
      </c>
      <c r="AE4051" s="57">
        <v>0</v>
      </c>
      <c r="AF4051" s="57">
        <v>0</v>
      </c>
      <c r="AG4051" s="57">
        <v>0</v>
      </c>
      <c r="AI4051"/>
      <c r="AJ4051"/>
    </row>
    <row r="4052" spans="1:36">
      <c r="A4052" s="56" t="s">
        <v>49</v>
      </c>
      <c r="B4052" s="56" t="s">
        <v>11412</v>
      </c>
      <c r="C4052" s="56">
        <v>2101010090</v>
      </c>
      <c r="D4052" s="56" t="s">
        <v>42</v>
      </c>
      <c r="E4052" s="56">
        <v>2101020090</v>
      </c>
      <c r="F4052" s="56">
        <v>5401010090</v>
      </c>
      <c r="G4052" s="56" t="s">
        <v>11431</v>
      </c>
      <c r="H4052" s="56">
        <v>400200</v>
      </c>
      <c r="I4052" s="56" t="s">
        <v>11456</v>
      </c>
      <c r="J4052" s="56" t="s">
        <v>6771</v>
      </c>
      <c r="K4052" s="56" t="s">
        <v>6499</v>
      </c>
      <c r="L4052" s="56" t="s">
        <v>7138</v>
      </c>
      <c r="M4052" s="73">
        <v>44096</v>
      </c>
      <c r="N4052" s="56"/>
      <c r="O4052" s="56"/>
      <c r="P4052" s="56" t="s">
        <v>167</v>
      </c>
      <c r="Q4052" s="56"/>
      <c r="R4052" s="56" t="s">
        <v>70</v>
      </c>
      <c r="S4052" s="56" t="s">
        <v>11674</v>
      </c>
      <c r="T4052" s="56" t="s">
        <v>7140</v>
      </c>
      <c r="U4052" s="57">
        <v>762480</v>
      </c>
      <c r="V4052" s="57">
        <v>-90494.89</v>
      </c>
      <c r="W4052" s="57">
        <v>671985.11</v>
      </c>
      <c r="X4052" s="57">
        <v>0</v>
      </c>
      <c r="Y4052" s="73">
        <v>44059</v>
      </c>
      <c r="Z4052" s="57">
        <v>-132567.07</v>
      </c>
      <c r="AA4052" s="57">
        <v>0</v>
      </c>
      <c r="AB4052" s="57">
        <v>539418.04</v>
      </c>
      <c r="AC4052" s="57">
        <v>0</v>
      </c>
      <c r="AD4052" s="56" t="s">
        <v>9255</v>
      </c>
      <c r="AE4052" s="57">
        <v>0</v>
      </c>
      <c r="AF4052" s="57">
        <v>0</v>
      </c>
      <c r="AG4052" s="57">
        <v>0</v>
      </c>
      <c r="AI4052"/>
      <c r="AJ4052"/>
    </row>
    <row r="4053" spans="1:36">
      <c r="A4053" s="56" t="s">
        <v>48</v>
      </c>
      <c r="B4053" s="56" t="s">
        <v>11412</v>
      </c>
      <c r="C4053" s="56">
        <v>2101010090</v>
      </c>
      <c r="D4053" s="56" t="s">
        <v>42</v>
      </c>
      <c r="E4053" s="56">
        <v>2101020090</v>
      </c>
      <c r="F4053" s="56">
        <v>5401010090</v>
      </c>
      <c r="G4053" s="56" t="s">
        <v>11428</v>
      </c>
      <c r="H4053" s="56">
        <v>400300</v>
      </c>
      <c r="I4053" s="56" t="s">
        <v>11430</v>
      </c>
      <c r="J4053" s="56" t="s">
        <v>6782</v>
      </c>
      <c r="K4053" s="56" t="s">
        <v>6783</v>
      </c>
      <c r="L4053" s="56" t="s">
        <v>7138</v>
      </c>
      <c r="M4053" s="73">
        <v>44104</v>
      </c>
      <c r="N4053" s="56"/>
      <c r="O4053" s="56"/>
      <c r="P4053" s="56" t="s">
        <v>167</v>
      </c>
      <c r="Q4053" s="56"/>
      <c r="R4053" s="56" t="s">
        <v>70</v>
      </c>
      <c r="S4053" s="56" t="s">
        <v>11655</v>
      </c>
      <c r="T4053" s="56" t="s">
        <v>7140</v>
      </c>
      <c r="U4053" s="57">
        <v>306300</v>
      </c>
      <c r="V4053" s="57">
        <v>-29816</v>
      </c>
      <c r="W4053" s="57">
        <v>276484</v>
      </c>
      <c r="X4053" s="57">
        <v>0</v>
      </c>
      <c r="Y4053" s="73">
        <v>44100</v>
      </c>
      <c r="Z4053" s="57">
        <v>-53254.239999999998</v>
      </c>
      <c r="AA4053" s="57">
        <v>0</v>
      </c>
      <c r="AB4053" s="57">
        <v>223229.76</v>
      </c>
      <c r="AC4053" s="57">
        <v>0</v>
      </c>
      <c r="AD4053" s="56" t="s">
        <v>9255</v>
      </c>
      <c r="AE4053" s="57">
        <v>0</v>
      </c>
      <c r="AF4053" s="57">
        <v>0</v>
      </c>
      <c r="AG4053" s="57">
        <v>0</v>
      </c>
      <c r="AI4053"/>
      <c r="AJ4053"/>
    </row>
    <row r="4054" spans="1:36">
      <c r="A4054" s="56" t="s">
        <v>48</v>
      </c>
      <c r="B4054" s="56" t="s">
        <v>11412</v>
      </c>
      <c r="C4054" s="56">
        <v>2101010090</v>
      </c>
      <c r="D4054" s="56" t="s">
        <v>42</v>
      </c>
      <c r="E4054" s="56">
        <v>2101020090</v>
      </c>
      <c r="F4054" s="56">
        <v>5401010090</v>
      </c>
      <c r="G4054" s="56" t="s">
        <v>11428</v>
      </c>
      <c r="H4054" s="56">
        <v>400300</v>
      </c>
      <c r="I4054" s="56" t="s">
        <v>11430</v>
      </c>
      <c r="J4054" s="56" t="s">
        <v>6858</v>
      </c>
      <c r="K4054" s="56" t="s">
        <v>11691</v>
      </c>
      <c r="L4054" s="56" t="s">
        <v>7138</v>
      </c>
      <c r="M4054" s="73">
        <v>44225</v>
      </c>
      <c r="N4054" s="56"/>
      <c r="O4054" s="56"/>
      <c r="P4054" s="56" t="s">
        <v>167</v>
      </c>
      <c r="Q4054" s="56"/>
      <c r="R4054" s="56" t="s">
        <v>70</v>
      </c>
      <c r="S4054" s="56" t="s">
        <v>11660</v>
      </c>
      <c r="T4054" s="56" t="s">
        <v>7140</v>
      </c>
      <c r="U4054" s="57">
        <v>31152.54</v>
      </c>
      <c r="V4054" s="57">
        <v>-1475.69</v>
      </c>
      <c r="W4054" s="57">
        <v>29676.85</v>
      </c>
      <c r="X4054" s="57">
        <v>0</v>
      </c>
      <c r="Y4054" s="73">
        <v>44196</v>
      </c>
      <c r="Z4054" s="57">
        <v>-5416.27</v>
      </c>
      <c r="AA4054" s="57">
        <v>0</v>
      </c>
      <c r="AB4054" s="57">
        <v>24260.58</v>
      </c>
      <c r="AC4054" s="57">
        <v>0</v>
      </c>
      <c r="AD4054" s="56" t="s">
        <v>9255</v>
      </c>
      <c r="AE4054" s="57">
        <v>0</v>
      </c>
      <c r="AF4054" s="57">
        <v>0</v>
      </c>
      <c r="AG4054" s="57">
        <v>0</v>
      </c>
      <c r="AI4054"/>
      <c r="AJ4054"/>
    </row>
    <row r="4055" spans="1:36">
      <c r="A4055" s="56" t="s">
        <v>48</v>
      </c>
      <c r="B4055" s="56" t="s">
        <v>11412</v>
      </c>
      <c r="C4055" s="56">
        <v>2101010090</v>
      </c>
      <c r="D4055" s="56" t="s">
        <v>42</v>
      </c>
      <c r="E4055" s="56">
        <v>2101020090</v>
      </c>
      <c r="F4055" s="56">
        <v>5401010090</v>
      </c>
      <c r="G4055" s="56" t="s">
        <v>11428</v>
      </c>
      <c r="H4055" s="56">
        <v>400300</v>
      </c>
      <c r="I4055" s="56" t="s">
        <v>11445</v>
      </c>
      <c r="J4055" s="56" t="s">
        <v>6923</v>
      </c>
      <c r="K4055" s="56" t="s">
        <v>6924</v>
      </c>
      <c r="L4055" s="56" t="s">
        <v>7138</v>
      </c>
      <c r="M4055" s="73">
        <v>44271</v>
      </c>
      <c r="N4055" s="56"/>
      <c r="O4055" s="56"/>
      <c r="P4055" s="56" t="s">
        <v>167</v>
      </c>
      <c r="Q4055" s="56"/>
      <c r="R4055" s="56" t="s">
        <v>70</v>
      </c>
      <c r="S4055" s="56" t="s">
        <v>11661</v>
      </c>
      <c r="T4055" s="56" t="s">
        <v>7140</v>
      </c>
      <c r="U4055" s="57">
        <v>127000</v>
      </c>
      <c r="V4055" s="57">
        <v>-1189.97</v>
      </c>
      <c r="W4055" s="57">
        <v>125810.03</v>
      </c>
      <c r="X4055" s="57">
        <v>0</v>
      </c>
      <c r="Y4055" s="73">
        <v>44269</v>
      </c>
      <c r="Z4055" s="57">
        <v>-22080.6</v>
      </c>
      <c r="AA4055" s="57">
        <v>0</v>
      </c>
      <c r="AB4055" s="57">
        <v>103729.43</v>
      </c>
      <c r="AC4055" s="57">
        <v>0</v>
      </c>
      <c r="AD4055" s="56" t="s">
        <v>9255</v>
      </c>
      <c r="AE4055" s="57">
        <v>0</v>
      </c>
      <c r="AF4055" s="57">
        <v>0</v>
      </c>
      <c r="AG4055" s="57">
        <v>0</v>
      </c>
      <c r="AI4055"/>
      <c r="AJ4055"/>
    </row>
    <row r="4056" spans="1:36">
      <c r="A4056" s="56" t="s">
        <v>50</v>
      </c>
      <c r="B4056" s="56" t="s">
        <v>11416</v>
      </c>
      <c r="C4056" s="56">
        <v>2101010100</v>
      </c>
      <c r="D4056" s="56" t="s">
        <v>39</v>
      </c>
      <c r="E4056" s="56">
        <v>2101020100</v>
      </c>
      <c r="F4056" s="56">
        <v>5401010100</v>
      </c>
      <c r="G4056" s="56" t="s">
        <v>11431</v>
      </c>
      <c r="H4056" s="56">
        <v>400210</v>
      </c>
      <c r="I4056" s="56" t="s">
        <v>11440</v>
      </c>
      <c r="J4056" s="56" t="s">
        <v>1873</v>
      </c>
      <c r="K4056" s="56" t="s">
        <v>1874</v>
      </c>
      <c r="L4056" s="56" t="s">
        <v>7138</v>
      </c>
      <c r="M4056" s="73">
        <v>43465</v>
      </c>
      <c r="N4056" s="56"/>
      <c r="O4056" s="56"/>
      <c r="P4056" s="56" t="s">
        <v>259</v>
      </c>
      <c r="Q4056" s="56"/>
      <c r="R4056" s="56" t="s">
        <v>70</v>
      </c>
      <c r="S4056" s="56" t="s">
        <v>11684</v>
      </c>
      <c r="T4056" s="56" t="s">
        <v>7140</v>
      </c>
      <c r="U4056" s="57">
        <v>375948</v>
      </c>
      <c r="V4056" s="57">
        <v>-289308.28999999998</v>
      </c>
      <c r="W4056" s="57">
        <v>86639.71</v>
      </c>
      <c r="X4056" s="57">
        <v>0</v>
      </c>
      <c r="Y4056" s="73">
        <v>43399</v>
      </c>
      <c r="Z4056" s="57">
        <v>-67842.31</v>
      </c>
      <c r="AA4056" s="57">
        <v>0</v>
      </c>
      <c r="AB4056" s="57">
        <v>18797.400000000001</v>
      </c>
      <c r="AC4056" s="57">
        <v>0</v>
      </c>
      <c r="AD4056" s="56" t="s">
        <v>9255</v>
      </c>
      <c r="AE4056" s="57">
        <v>0</v>
      </c>
      <c r="AF4056" s="57">
        <v>0</v>
      </c>
      <c r="AG4056" s="57">
        <v>0</v>
      </c>
      <c r="AI4056"/>
      <c r="AJ4056"/>
    </row>
    <row r="4057" spans="1:36">
      <c r="A4057" s="56" t="s">
        <v>50</v>
      </c>
      <c r="B4057" s="56" t="s">
        <v>11416</v>
      </c>
      <c r="C4057" s="56">
        <v>2101010100</v>
      </c>
      <c r="D4057" s="56" t="s">
        <v>39</v>
      </c>
      <c r="E4057" s="56">
        <v>2101020100</v>
      </c>
      <c r="F4057" s="56">
        <v>5401010100</v>
      </c>
      <c r="G4057" s="56" t="s">
        <v>11431</v>
      </c>
      <c r="H4057" s="56">
        <v>400210</v>
      </c>
      <c r="I4057" s="56" t="s">
        <v>11440</v>
      </c>
      <c r="J4057" s="56" t="s">
        <v>1875</v>
      </c>
      <c r="K4057" s="56" t="s">
        <v>1876</v>
      </c>
      <c r="L4057" s="56" t="s">
        <v>7138</v>
      </c>
      <c r="M4057" s="73">
        <v>43465</v>
      </c>
      <c r="N4057" s="56"/>
      <c r="O4057" s="56"/>
      <c r="P4057" s="56" t="s">
        <v>259</v>
      </c>
      <c r="Q4057" s="56"/>
      <c r="R4057" s="56" t="s">
        <v>70</v>
      </c>
      <c r="S4057" s="56" t="s">
        <v>11692</v>
      </c>
      <c r="T4057" s="56" t="s">
        <v>7140</v>
      </c>
      <c r="U4057" s="57">
        <v>403833.76</v>
      </c>
      <c r="V4057" s="57">
        <v>-315672.61</v>
      </c>
      <c r="W4057" s="57">
        <v>88161.15</v>
      </c>
      <c r="X4057" s="57">
        <v>0</v>
      </c>
      <c r="Y4057" s="73">
        <v>43385</v>
      </c>
      <c r="Z4057" s="57">
        <v>-67969.460000000006</v>
      </c>
      <c r="AA4057" s="57">
        <v>0</v>
      </c>
      <c r="AB4057" s="57">
        <v>20191.689999999999</v>
      </c>
      <c r="AC4057" s="57">
        <v>0</v>
      </c>
      <c r="AD4057" s="56" t="s">
        <v>9255</v>
      </c>
      <c r="AE4057" s="57">
        <v>0</v>
      </c>
      <c r="AF4057" s="57">
        <v>0</v>
      </c>
      <c r="AG4057" s="57">
        <v>0</v>
      </c>
      <c r="AI4057"/>
      <c r="AJ4057"/>
    </row>
    <row r="4058" spans="1:36">
      <c r="A4058" s="56" t="s">
        <v>54</v>
      </c>
      <c r="B4058" s="56" t="s">
        <v>11416</v>
      </c>
      <c r="C4058" s="56">
        <v>2101010100</v>
      </c>
      <c r="D4058" s="56" t="s">
        <v>39</v>
      </c>
      <c r="E4058" s="56">
        <v>2101020100</v>
      </c>
      <c r="F4058" s="56">
        <v>5401010100</v>
      </c>
      <c r="G4058" s="56" t="s">
        <v>11413</v>
      </c>
      <c r="H4058" s="56">
        <v>400100</v>
      </c>
      <c r="I4058" s="56" t="s">
        <v>11455</v>
      </c>
      <c r="J4058" s="56" t="s">
        <v>6601</v>
      </c>
      <c r="K4058" s="56" t="s">
        <v>6602</v>
      </c>
      <c r="L4058" s="56" t="s">
        <v>7138</v>
      </c>
      <c r="M4058" s="73">
        <v>43888</v>
      </c>
      <c r="N4058" s="56"/>
      <c r="O4058" s="56"/>
      <c r="P4058" s="56" t="s">
        <v>259</v>
      </c>
      <c r="Q4058" s="56"/>
      <c r="R4058" s="56" t="s">
        <v>70</v>
      </c>
      <c r="S4058" s="56" t="s">
        <v>11693</v>
      </c>
      <c r="T4058" s="56" t="s">
        <v>7140</v>
      </c>
      <c r="U4058" s="57">
        <v>1432225</v>
      </c>
      <c r="V4058" s="57">
        <v>-521758.05</v>
      </c>
      <c r="W4058" s="57">
        <v>910466.95</v>
      </c>
      <c r="X4058" s="57">
        <v>0</v>
      </c>
      <c r="Y4058" s="73">
        <v>43867</v>
      </c>
      <c r="Z4058" s="57">
        <v>-415078.23</v>
      </c>
      <c r="AA4058" s="57">
        <v>0</v>
      </c>
      <c r="AB4058" s="57">
        <v>495388.72</v>
      </c>
      <c r="AC4058" s="57">
        <v>0</v>
      </c>
      <c r="AD4058" s="56" t="s">
        <v>9255</v>
      </c>
      <c r="AE4058" s="57">
        <v>0</v>
      </c>
      <c r="AF4058" s="57">
        <v>0</v>
      </c>
      <c r="AG4058" s="57">
        <v>0</v>
      </c>
      <c r="AI4058"/>
      <c r="AJ4058"/>
    </row>
    <row r="4059" spans="1:36">
      <c r="A4059" s="56" t="s">
        <v>48</v>
      </c>
      <c r="B4059" s="56" t="s">
        <v>11416</v>
      </c>
      <c r="C4059" s="56">
        <v>2101010100</v>
      </c>
      <c r="D4059" s="56" t="s">
        <v>39</v>
      </c>
      <c r="E4059" s="56">
        <v>2101020100</v>
      </c>
      <c r="F4059" s="56">
        <v>5401010100</v>
      </c>
      <c r="G4059" s="56" t="s">
        <v>11428</v>
      </c>
      <c r="H4059" s="56">
        <v>400300</v>
      </c>
      <c r="I4059" s="56" t="s">
        <v>11439</v>
      </c>
      <c r="J4059" s="56" t="s">
        <v>6704</v>
      </c>
      <c r="K4059" s="56" t="s">
        <v>6705</v>
      </c>
      <c r="L4059" s="56" t="s">
        <v>7138</v>
      </c>
      <c r="M4059" s="73">
        <v>43921</v>
      </c>
      <c r="N4059" s="56"/>
      <c r="O4059" s="56"/>
      <c r="P4059" s="56" t="s">
        <v>1105</v>
      </c>
      <c r="Q4059" s="56"/>
      <c r="R4059" s="56" t="s">
        <v>70</v>
      </c>
      <c r="S4059" s="56" t="s">
        <v>11675</v>
      </c>
      <c r="T4059" s="56" t="s">
        <v>7140</v>
      </c>
      <c r="U4059" s="57">
        <v>248606.62</v>
      </c>
      <c r="V4059" s="57">
        <v>-47325.06</v>
      </c>
      <c r="W4059" s="57">
        <v>201281.56</v>
      </c>
      <c r="X4059" s="57">
        <v>0</v>
      </c>
      <c r="Y4059" s="73">
        <v>43848</v>
      </c>
      <c r="Z4059" s="57">
        <v>-36023.019999999997</v>
      </c>
      <c r="AA4059" s="57">
        <v>0</v>
      </c>
      <c r="AB4059" s="57">
        <v>165258.54</v>
      </c>
      <c r="AC4059" s="57">
        <v>0</v>
      </c>
      <c r="AD4059" s="56" t="s">
        <v>9255</v>
      </c>
      <c r="AE4059" s="57">
        <v>0</v>
      </c>
      <c r="AF4059" s="57">
        <v>0</v>
      </c>
      <c r="AG4059" s="57">
        <v>0</v>
      </c>
      <c r="AI4059"/>
      <c r="AJ4059"/>
    </row>
    <row r="4060" spans="1:36">
      <c r="A4060" s="56" t="s">
        <v>48</v>
      </c>
      <c r="B4060" s="56" t="s">
        <v>11416</v>
      </c>
      <c r="C4060" s="56">
        <v>2101010100</v>
      </c>
      <c r="D4060" s="56" t="s">
        <v>39</v>
      </c>
      <c r="E4060" s="56">
        <v>2101020100</v>
      </c>
      <c r="F4060" s="56">
        <v>5401010100</v>
      </c>
      <c r="G4060" s="56" t="s">
        <v>11428</v>
      </c>
      <c r="H4060" s="56">
        <v>400300</v>
      </c>
      <c r="I4060" s="56" t="s">
        <v>11496</v>
      </c>
      <c r="J4060" s="56" t="s">
        <v>6706</v>
      </c>
      <c r="K4060" s="56" t="s">
        <v>6707</v>
      </c>
      <c r="L4060" s="56" t="s">
        <v>7138</v>
      </c>
      <c r="M4060" s="73">
        <v>43921</v>
      </c>
      <c r="N4060" s="56"/>
      <c r="O4060" s="56"/>
      <c r="P4060" s="56" t="s">
        <v>1105</v>
      </c>
      <c r="Q4060" s="56"/>
      <c r="R4060" s="56" t="s">
        <v>70</v>
      </c>
      <c r="S4060" s="56" t="s">
        <v>11676</v>
      </c>
      <c r="T4060" s="56" t="s">
        <v>7140</v>
      </c>
      <c r="U4060" s="57">
        <v>91593.3</v>
      </c>
      <c r="V4060" s="57">
        <v>-18149.39</v>
      </c>
      <c r="W4060" s="57">
        <v>73443.91</v>
      </c>
      <c r="X4060" s="57">
        <v>0</v>
      </c>
      <c r="Y4060" s="73">
        <v>43830</v>
      </c>
      <c r="Z4060" s="57">
        <v>-13272.16</v>
      </c>
      <c r="AA4060" s="57">
        <v>0</v>
      </c>
      <c r="AB4060" s="57">
        <v>60171.75</v>
      </c>
      <c r="AC4060" s="57">
        <v>0</v>
      </c>
      <c r="AD4060" s="56" t="s">
        <v>9255</v>
      </c>
      <c r="AE4060" s="57">
        <v>0</v>
      </c>
      <c r="AF4060" s="57">
        <v>0</v>
      </c>
      <c r="AG4060" s="57">
        <v>0</v>
      </c>
      <c r="AI4060"/>
      <c r="AJ4060"/>
    </row>
    <row r="4061" spans="1:36">
      <c r="A4061" s="56" t="s">
        <v>48</v>
      </c>
      <c r="B4061" s="56" t="s">
        <v>11416</v>
      </c>
      <c r="C4061" s="56">
        <v>2101010100</v>
      </c>
      <c r="D4061" s="56" t="s">
        <v>39</v>
      </c>
      <c r="E4061" s="56">
        <v>2101020100</v>
      </c>
      <c r="F4061" s="56">
        <v>5401010100</v>
      </c>
      <c r="G4061" s="56" t="s">
        <v>11428</v>
      </c>
      <c r="H4061" s="56">
        <v>400300</v>
      </c>
      <c r="I4061" s="56" t="s">
        <v>11496</v>
      </c>
      <c r="J4061" s="56" t="s">
        <v>6708</v>
      </c>
      <c r="K4061" s="56" t="s">
        <v>6709</v>
      </c>
      <c r="L4061" s="56" t="s">
        <v>7138</v>
      </c>
      <c r="M4061" s="73">
        <v>43921</v>
      </c>
      <c r="N4061" s="56"/>
      <c r="O4061" s="56"/>
      <c r="P4061" s="56" t="s">
        <v>1105</v>
      </c>
      <c r="Q4061" s="56"/>
      <c r="R4061" s="56" t="s">
        <v>70</v>
      </c>
      <c r="S4061" s="56" t="s">
        <v>11676</v>
      </c>
      <c r="T4061" s="56" t="s">
        <v>7140</v>
      </c>
      <c r="U4061" s="57">
        <v>91593.3</v>
      </c>
      <c r="V4061" s="57">
        <v>-18149.39</v>
      </c>
      <c r="W4061" s="57">
        <v>73443.91</v>
      </c>
      <c r="X4061" s="57">
        <v>0</v>
      </c>
      <c r="Y4061" s="73">
        <v>43830</v>
      </c>
      <c r="Z4061" s="57">
        <v>-13272.16</v>
      </c>
      <c r="AA4061" s="57">
        <v>0</v>
      </c>
      <c r="AB4061" s="57">
        <v>60171.75</v>
      </c>
      <c r="AC4061" s="57">
        <v>0</v>
      </c>
      <c r="AD4061" s="56" t="s">
        <v>9255</v>
      </c>
      <c r="AE4061" s="57">
        <v>0</v>
      </c>
      <c r="AF4061" s="57">
        <v>0</v>
      </c>
      <c r="AG4061" s="57">
        <v>0</v>
      </c>
      <c r="AI4061"/>
      <c r="AJ4061"/>
    </row>
    <row r="4062" spans="1:36">
      <c r="A4062" s="56" t="s">
        <v>48</v>
      </c>
      <c r="B4062" s="56" t="s">
        <v>11416</v>
      </c>
      <c r="C4062" s="56">
        <v>2101010100</v>
      </c>
      <c r="D4062" s="56" t="s">
        <v>39</v>
      </c>
      <c r="E4062" s="56">
        <v>2101020100</v>
      </c>
      <c r="F4062" s="56">
        <v>5401010100</v>
      </c>
      <c r="G4062" s="56" t="s">
        <v>11428</v>
      </c>
      <c r="H4062" s="56">
        <v>400300</v>
      </c>
      <c r="I4062" s="56" t="s">
        <v>11496</v>
      </c>
      <c r="J4062" s="56" t="s">
        <v>6710</v>
      </c>
      <c r="K4062" s="56" t="s">
        <v>6711</v>
      </c>
      <c r="L4062" s="56" t="s">
        <v>7138</v>
      </c>
      <c r="M4062" s="73">
        <v>43921</v>
      </c>
      <c r="N4062" s="56"/>
      <c r="O4062" s="56"/>
      <c r="P4062" s="56" t="s">
        <v>1105</v>
      </c>
      <c r="Q4062" s="56"/>
      <c r="R4062" s="56" t="s">
        <v>70</v>
      </c>
      <c r="S4062" s="56" t="s">
        <v>11676</v>
      </c>
      <c r="T4062" s="56" t="s">
        <v>7140</v>
      </c>
      <c r="U4062" s="57">
        <v>91593.3</v>
      </c>
      <c r="V4062" s="57">
        <v>-18149.39</v>
      </c>
      <c r="W4062" s="57">
        <v>73443.91</v>
      </c>
      <c r="X4062" s="57">
        <v>0</v>
      </c>
      <c r="Y4062" s="73">
        <v>43830</v>
      </c>
      <c r="Z4062" s="57">
        <v>-13272.16</v>
      </c>
      <c r="AA4062" s="57">
        <v>0</v>
      </c>
      <c r="AB4062" s="57">
        <v>60171.75</v>
      </c>
      <c r="AC4062" s="57">
        <v>0</v>
      </c>
      <c r="AD4062" s="56" t="s">
        <v>9255</v>
      </c>
      <c r="AE4062" s="57">
        <v>0</v>
      </c>
      <c r="AF4062" s="57">
        <v>0</v>
      </c>
      <c r="AG4062" s="57">
        <v>0</v>
      </c>
      <c r="AI4062"/>
      <c r="AJ4062"/>
    </row>
    <row r="4063" spans="1:36">
      <c r="A4063" s="56" t="s">
        <v>48</v>
      </c>
      <c r="B4063" s="56" t="s">
        <v>11416</v>
      </c>
      <c r="C4063" s="56">
        <v>2101010100</v>
      </c>
      <c r="D4063" s="56" t="s">
        <v>39</v>
      </c>
      <c r="E4063" s="56">
        <v>2101020100</v>
      </c>
      <c r="F4063" s="56">
        <v>5401010100</v>
      </c>
      <c r="G4063" s="56" t="s">
        <v>11428</v>
      </c>
      <c r="H4063" s="56">
        <v>400300</v>
      </c>
      <c r="I4063" s="56" t="s">
        <v>11496</v>
      </c>
      <c r="J4063" s="56" t="s">
        <v>6712</v>
      </c>
      <c r="K4063" s="56" t="s">
        <v>6713</v>
      </c>
      <c r="L4063" s="56" t="s">
        <v>7138</v>
      </c>
      <c r="M4063" s="73">
        <v>43921</v>
      </c>
      <c r="N4063" s="56"/>
      <c r="O4063" s="56"/>
      <c r="P4063" s="56" t="s">
        <v>1105</v>
      </c>
      <c r="Q4063" s="56"/>
      <c r="R4063" s="56" t="s">
        <v>70</v>
      </c>
      <c r="S4063" s="56" t="s">
        <v>11676</v>
      </c>
      <c r="T4063" s="56" t="s">
        <v>7140</v>
      </c>
      <c r="U4063" s="57">
        <v>91593.3</v>
      </c>
      <c r="V4063" s="57">
        <v>-18149.39</v>
      </c>
      <c r="W4063" s="57">
        <v>73443.91</v>
      </c>
      <c r="X4063" s="57">
        <v>0</v>
      </c>
      <c r="Y4063" s="73">
        <v>43830</v>
      </c>
      <c r="Z4063" s="57">
        <v>-13272.16</v>
      </c>
      <c r="AA4063" s="57">
        <v>0</v>
      </c>
      <c r="AB4063" s="57">
        <v>60171.75</v>
      </c>
      <c r="AC4063" s="57">
        <v>0</v>
      </c>
      <c r="AD4063" s="56" t="s">
        <v>9255</v>
      </c>
      <c r="AE4063" s="57">
        <v>0</v>
      </c>
      <c r="AF4063" s="57">
        <v>0</v>
      </c>
      <c r="AG4063" s="57">
        <v>0</v>
      </c>
      <c r="AI4063"/>
      <c r="AJ4063"/>
    </row>
    <row r="4064" spans="1:36">
      <c r="A4064" s="56" t="s">
        <v>48</v>
      </c>
      <c r="B4064" s="56" t="s">
        <v>11416</v>
      </c>
      <c r="C4064" s="56">
        <v>2101010100</v>
      </c>
      <c r="D4064" s="56" t="s">
        <v>39</v>
      </c>
      <c r="E4064" s="56">
        <v>2101020100</v>
      </c>
      <c r="F4064" s="56">
        <v>5401010100</v>
      </c>
      <c r="G4064" s="56" t="s">
        <v>11428</v>
      </c>
      <c r="H4064" s="56">
        <v>400300</v>
      </c>
      <c r="I4064" s="56" t="s">
        <v>11496</v>
      </c>
      <c r="J4064" s="56" t="s">
        <v>6714</v>
      </c>
      <c r="K4064" s="56" t="s">
        <v>6713</v>
      </c>
      <c r="L4064" s="56" t="s">
        <v>7138</v>
      </c>
      <c r="M4064" s="73">
        <v>43921</v>
      </c>
      <c r="N4064" s="56"/>
      <c r="O4064" s="56"/>
      <c r="P4064" s="56" t="s">
        <v>1105</v>
      </c>
      <c r="Q4064" s="56"/>
      <c r="R4064" s="56" t="s">
        <v>70</v>
      </c>
      <c r="S4064" s="56" t="s">
        <v>11676</v>
      </c>
      <c r="T4064" s="56" t="s">
        <v>7140</v>
      </c>
      <c r="U4064" s="57">
        <v>91593.3</v>
      </c>
      <c r="V4064" s="57">
        <v>-18149.39</v>
      </c>
      <c r="W4064" s="57">
        <v>73443.91</v>
      </c>
      <c r="X4064" s="57">
        <v>0</v>
      </c>
      <c r="Y4064" s="73">
        <v>43830</v>
      </c>
      <c r="Z4064" s="57">
        <v>-13272.16</v>
      </c>
      <c r="AA4064" s="57">
        <v>0</v>
      </c>
      <c r="AB4064" s="57">
        <v>60171.75</v>
      </c>
      <c r="AC4064" s="57">
        <v>0</v>
      </c>
      <c r="AD4064" s="56" t="s">
        <v>9255</v>
      </c>
      <c r="AE4064" s="57">
        <v>0</v>
      </c>
      <c r="AF4064" s="57">
        <v>0</v>
      </c>
      <c r="AG4064" s="57">
        <v>0</v>
      </c>
      <c r="AI4064"/>
      <c r="AJ4064"/>
    </row>
    <row r="4065" spans="1:36">
      <c r="A4065" s="56" t="s">
        <v>48</v>
      </c>
      <c r="B4065" s="56" t="s">
        <v>11416</v>
      </c>
      <c r="C4065" s="56">
        <v>2101010100</v>
      </c>
      <c r="D4065" s="56" t="s">
        <v>39</v>
      </c>
      <c r="E4065" s="56">
        <v>2101020100</v>
      </c>
      <c r="F4065" s="56">
        <v>5401010100</v>
      </c>
      <c r="G4065" s="56" t="s">
        <v>11428</v>
      </c>
      <c r="H4065" s="56">
        <v>400300</v>
      </c>
      <c r="I4065" s="56" t="s">
        <v>11496</v>
      </c>
      <c r="J4065" s="56" t="s">
        <v>6715</v>
      </c>
      <c r="K4065" s="56" t="s">
        <v>6716</v>
      </c>
      <c r="L4065" s="56" t="s">
        <v>7138</v>
      </c>
      <c r="M4065" s="73">
        <v>43921</v>
      </c>
      <c r="N4065" s="56"/>
      <c r="O4065" s="56"/>
      <c r="P4065" s="56" t="s">
        <v>1105</v>
      </c>
      <c r="Q4065" s="56"/>
      <c r="R4065" s="56" t="s">
        <v>70</v>
      </c>
      <c r="S4065" s="56" t="s">
        <v>11676</v>
      </c>
      <c r="T4065" s="56" t="s">
        <v>7140</v>
      </c>
      <c r="U4065" s="57">
        <v>91593.3</v>
      </c>
      <c r="V4065" s="57">
        <v>-18149.39</v>
      </c>
      <c r="W4065" s="57">
        <v>73443.91</v>
      </c>
      <c r="X4065" s="57">
        <v>0</v>
      </c>
      <c r="Y4065" s="73">
        <v>43830</v>
      </c>
      <c r="Z4065" s="57">
        <v>-13272.16</v>
      </c>
      <c r="AA4065" s="57">
        <v>0</v>
      </c>
      <c r="AB4065" s="57">
        <v>60171.75</v>
      </c>
      <c r="AC4065" s="57">
        <v>0</v>
      </c>
      <c r="AD4065" s="56" t="s">
        <v>9255</v>
      </c>
      <c r="AE4065" s="57">
        <v>0</v>
      </c>
      <c r="AF4065" s="57">
        <v>0</v>
      </c>
      <c r="AG4065" s="57">
        <v>0</v>
      </c>
      <c r="AI4065"/>
      <c r="AJ4065"/>
    </row>
    <row r="4066" spans="1:36">
      <c r="A4066" s="56" t="s">
        <v>48</v>
      </c>
      <c r="B4066" s="56" t="s">
        <v>11416</v>
      </c>
      <c r="C4066" s="56">
        <v>2101010100</v>
      </c>
      <c r="D4066" s="56" t="s">
        <v>39</v>
      </c>
      <c r="E4066" s="56">
        <v>2101020100</v>
      </c>
      <c r="F4066" s="56">
        <v>5401010100</v>
      </c>
      <c r="G4066" s="56" t="s">
        <v>11428</v>
      </c>
      <c r="H4066" s="56">
        <v>400300</v>
      </c>
      <c r="I4066" s="56" t="s">
        <v>11496</v>
      </c>
      <c r="J4066" s="56" t="s">
        <v>6717</v>
      </c>
      <c r="K4066" s="56" t="s">
        <v>6718</v>
      </c>
      <c r="L4066" s="56" t="s">
        <v>7138</v>
      </c>
      <c r="M4066" s="73">
        <v>43921</v>
      </c>
      <c r="N4066" s="56"/>
      <c r="O4066" s="56"/>
      <c r="P4066" s="56" t="s">
        <v>1105</v>
      </c>
      <c r="Q4066" s="56"/>
      <c r="R4066" s="56" t="s">
        <v>70</v>
      </c>
      <c r="S4066" s="56" t="s">
        <v>11676</v>
      </c>
      <c r="T4066" s="56" t="s">
        <v>7140</v>
      </c>
      <c r="U4066" s="57">
        <v>22898.46</v>
      </c>
      <c r="V4066" s="57">
        <v>-4537.37</v>
      </c>
      <c r="W4066" s="57">
        <v>18361.09</v>
      </c>
      <c r="X4066" s="57">
        <v>0</v>
      </c>
      <c r="Y4066" s="73">
        <v>43830</v>
      </c>
      <c r="Z4066" s="57">
        <v>-3318.06</v>
      </c>
      <c r="AA4066" s="57">
        <v>0</v>
      </c>
      <c r="AB4066" s="57">
        <v>15043.03</v>
      </c>
      <c r="AC4066" s="57">
        <v>0</v>
      </c>
      <c r="AD4066" s="56" t="s">
        <v>9255</v>
      </c>
      <c r="AE4066" s="57">
        <v>0</v>
      </c>
      <c r="AF4066" s="57">
        <v>0</v>
      </c>
      <c r="AG4066" s="57">
        <v>0</v>
      </c>
      <c r="AI4066"/>
      <c r="AJ4066"/>
    </row>
    <row r="4067" spans="1:36">
      <c r="A4067" s="56" t="s">
        <v>49</v>
      </c>
      <c r="B4067" s="56" t="s">
        <v>11416</v>
      </c>
      <c r="C4067" s="56">
        <v>2101010100</v>
      </c>
      <c r="D4067" s="56" t="s">
        <v>39</v>
      </c>
      <c r="E4067" s="56">
        <v>2101020100</v>
      </c>
      <c r="F4067" s="56">
        <v>5401010100</v>
      </c>
      <c r="G4067" s="56" t="s">
        <v>11431</v>
      </c>
      <c r="H4067" s="56">
        <v>400200</v>
      </c>
      <c r="I4067" s="56" t="s">
        <v>11456</v>
      </c>
      <c r="J4067" s="56" t="s">
        <v>6772</v>
      </c>
      <c r="K4067" s="56" t="s">
        <v>6773</v>
      </c>
      <c r="L4067" s="56" t="s">
        <v>7138</v>
      </c>
      <c r="M4067" s="73">
        <v>44039</v>
      </c>
      <c r="N4067" s="56"/>
      <c r="O4067" s="56"/>
      <c r="P4067" s="56" t="s">
        <v>259</v>
      </c>
      <c r="Q4067" s="56"/>
      <c r="R4067" s="56" t="s">
        <v>70</v>
      </c>
      <c r="S4067" s="56" t="s">
        <v>11661</v>
      </c>
      <c r="T4067" s="56" t="s">
        <v>7140</v>
      </c>
      <c r="U4067" s="57">
        <v>242750</v>
      </c>
      <c r="V4067" s="57">
        <v>-54546.7</v>
      </c>
      <c r="W4067" s="57">
        <v>188203.3</v>
      </c>
      <c r="X4067" s="57">
        <v>0</v>
      </c>
      <c r="Y4067" s="73">
        <v>44028</v>
      </c>
      <c r="Z4067" s="57">
        <v>-70342.080000000002</v>
      </c>
      <c r="AA4067" s="57">
        <v>0</v>
      </c>
      <c r="AB4067" s="57">
        <v>117861.22</v>
      </c>
      <c r="AC4067" s="57">
        <v>0</v>
      </c>
      <c r="AD4067" s="56" t="s">
        <v>9255</v>
      </c>
      <c r="AE4067" s="57">
        <v>0</v>
      </c>
      <c r="AF4067" s="57">
        <v>0</v>
      </c>
      <c r="AG4067" s="57">
        <v>0</v>
      </c>
      <c r="AI4067"/>
      <c r="AJ4067"/>
    </row>
    <row r="4068" spans="1:36">
      <c r="A4068" s="56" t="s">
        <v>48</v>
      </c>
      <c r="B4068" s="56" t="s">
        <v>11416</v>
      </c>
      <c r="C4068" s="56">
        <v>2101010100</v>
      </c>
      <c r="D4068" s="56" t="s">
        <v>39</v>
      </c>
      <c r="E4068" s="56">
        <v>2101020100</v>
      </c>
      <c r="F4068" s="56">
        <v>5401010100</v>
      </c>
      <c r="G4068" s="56" t="s">
        <v>11428</v>
      </c>
      <c r="H4068" s="56">
        <v>400300</v>
      </c>
      <c r="I4068" s="56" t="s">
        <v>11439</v>
      </c>
      <c r="J4068" s="56" t="s">
        <v>6820</v>
      </c>
      <c r="K4068" s="56" t="s">
        <v>6821</v>
      </c>
      <c r="L4068" s="56" t="s">
        <v>7138</v>
      </c>
      <c r="M4068" s="73">
        <v>44193</v>
      </c>
      <c r="N4068" s="56"/>
      <c r="O4068" s="56"/>
      <c r="P4068" s="56" t="s">
        <v>1105</v>
      </c>
      <c r="Q4068" s="56"/>
      <c r="R4068" s="56" t="s">
        <v>70</v>
      </c>
      <c r="S4068" s="56" t="s">
        <v>11660</v>
      </c>
      <c r="T4068" s="56" t="s">
        <v>7140</v>
      </c>
      <c r="U4068" s="57">
        <v>26000</v>
      </c>
      <c r="V4068" s="57">
        <v>-1285.75</v>
      </c>
      <c r="W4068" s="57">
        <v>24714.25</v>
      </c>
      <c r="X4068" s="57">
        <v>0</v>
      </c>
      <c r="Y4068" s="73">
        <v>44173</v>
      </c>
      <c r="Z4068" s="57">
        <v>-3767.03</v>
      </c>
      <c r="AA4068" s="57">
        <v>0</v>
      </c>
      <c r="AB4068" s="57">
        <v>20947.22</v>
      </c>
      <c r="AC4068" s="57">
        <v>0</v>
      </c>
      <c r="AD4068" s="56" t="s">
        <v>9255</v>
      </c>
      <c r="AE4068" s="57">
        <v>0</v>
      </c>
      <c r="AF4068" s="57">
        <v>0</v>
      </c>
      <c r="AG4068" s="57">
        <v>0</v>
      </c>
      <c r="AI4068"/>
      <c r="AJ4068"/>
    </row>
    <row r="4069" spans="1:36">
      <c r="A4069" s="56" t="s">
        <v>49</v>
      </c>
      <c r="B4069" s="56" t="s">
        <v>11416</v>
      </c>
      <c r="C4069" s="56">
        <v>2101010100</v>
      </c>
      <c r="D4069" s="56" t="s">
        <v>39</v>
      </c>
      <c r="E4069" s="56">
        <v>2101020100</v>
      </c>
      <c r="F4069" s="56">
        <v>5401010100</v>
      </c>
      <c r="G4069" s="56" t="s">
        <v>11431</v>
      </c>
      <c r="H4069" s="56">
        <v>400200</v>
      </c>
      <c r="I4069" s="56" t="s">
        <v>11456</v>
      </c>
      <c r="J4069" s="56" t="s">
        <v>6835</v>
      </c>
      <c r="K4069" s="56" t="s">
        <v>6836</v>
      </c>
      <c r="L4069" s="56" t="s">
        <v>7138</v>
      </c>
      <c r="M4069" s="73">
        <v>44217</v>
      </c>
      <c r="N4069" s="56"/>
      <c r="O4069" s="56"/>
      <c r="P4069" s="56" t="s">
        <v>259</v>
      </c>
      <c r="Q4069" s="56"/>
      <c r="R4069" s="56" t="s">
        <v>70</v>
      </c>
      <c r="S4069" s="56" t="s">
        <v>11676</v>
      </c>
      <c r="T4069" s="56" t="s">
        <v>7140</v>
      </c>
      <c r="U4069" s="57">
        <v>572890</v>
      </c>
      <c r="V4069" s="57">
        <v>-55667.12</v>
      </c>
      <c r="W4069" s="57">
        <v>517222.88</v>
      </c>
      <c r="X4069" s="57">
        <v>0</v>
      </c>
      <c r="Y4069" s="73">
        <v>44175</v>
      </c>
      <c r="Z4069" s="57">
        <v>-166007.29999999999</v>
      </c>
      <c r="AA4069" s="57">
        <v>0</v>
      </c>
      <c r="AB4069" s="57">
        <v>351215.58</v>
      </c>
      <c r="AC4069" s="57">
        <v>0</v>
      </c>
      <c r="AD4069" s="56" t="s">
        <v>9255</v>
      </c>
      <c r="AE4069" s="57">
        <v>0</v>
      </c>
      <c r="AF4069" s="57">
        <v>0</v>
      </c>
      <c r="AG4069" s="57">
        <v>0</v>
      </c>
      <c r="AI4069"/>
      <c r="AJ4069"/>
    </row>
    <row r="4070" spans="1:36">
      <c r="A4070" s="56" t="s">
        <v>49</v>
      </c>
      <c r="B4070" s="56" t="s">
        <v>11416</v>
      </c>
      <c r="C4070" s="56">
        <v>2101010100</v>
      </c>
      <c r="D4070" s="56" t="s">
        <v>39</v>
      </c>
      <c r="E4070" s="56">
        <v>2101020100</v>
      </c>
      <c r="F4070" s="56">
        <v>5401010100</v>
      </c>
      <c r="G4070" s="56" t="s">
        <v>11431</v>
      </c>
      <c r="H4070" s="56">
        <v>400200</v>
      </c>
      <c r="I4070" s="56" t="s">
        <v>11456</v>
      </c>
      <c r="J4070" s="56" t="s">
        <v>6837</v>
      </c>
      <c r="K4070" s="56" t="s">
        <v>6777</v>
      </c>
      <c r="L4070" s="56" t="s">
        <v>7138</v>
      </c>
      <c r="M4070" s="73">
        <v>44196</v>
      </c>
      <c r="N4070" s="56"/>
      <c r="O4070" s="56"/>
      <c r="P4070" s="56" t="s">
        <v>1105</v>
      </c>
      <c r="Q4070" s="56"/>
      <c r="R4070" s="56" t="s">
        <v>70</v>
      </c>
      <c r="S4070" s="56" t="s">
        <v>11694</v>
      </c>
      <c r="T4070" s="56" t="s">
        <v>7140</v>
      </c>
      <c r="U4070" s="57">
        <v>971374.43</v>
      </c>
      <c r="V4070" s="57">
        <v>-64469.99</v>
      </c>
      <c r="W4070" s="57">
        <v>906904.44</v>
      </c>
      <c r="X4070" s="57">
        <v>0</v>
      </c>
      <c r="Y4070" s="73">
        <v>44134</v>
      </c>
      <c r="Z4070" s="57">
        <v>-140738.4</v>
      </c>
      <c r="AA4070" s="57">
        <v>0</v>
      </c>
      <c r="AB4070" s="57">
        <v>766166.04</v>
      </c>
      <c r="AC4070" s="57">
        <v>0</v>
      </c>
      <c r="AD4070" s="56" t="s">
        <v>9255</v>
      </c>
      <c r="AE4070" s="57">
        <v>0</v>
      </c>
      <c r="AF4070" s="57">
        <v>0</v>
      </c>
      <c r="AG4070" s="57">
        <v>0</v>
      </c>
      <c r="AI4070"/>
      <c r="AJ4070"/>
    </row>
    <row r="4071" spans="1:36">
      <c r="A4071" s="56" t="s">
        <v>54</v>
      </c>
      <c r="B4071" s="56" t="s">
        <v>11416</v>
      </c>
      <c r="C4071" s="56">
        <v>2101010100</v>
      </c>
      <c r="D4071" s="56" t="s">
        <v>39</v>
      </c>
      <c r="E4071" s="56">
        <v>2101020100</v>
      </c>
      <c r="F4071" s="56">
        <v>5401010100</v>
      </c>
      <c r="G4071" s="56" t="s">
        <v>11413</v>
      </c>
      <c r="H4071" s="56">
        <v>400100</v>
      </c>
      <c r="I4071" s="56" t="s">
        <v>11421</v>
      </c>
      <c r="J4071" s="56" t="s">
        <v>6977</v>
      </c>
      <c r="K4071" s="56" t="s">
        <v>6602</v>
      </c>
      <c r="L4071" s="56" t="s">
        <v>7138</v>
      </c>
      <c r="M4071" s="73">
        <v>44286</v>
      </c>
      <c r="N4071" s="56"/>
      <c r="O4071" s="56"/>
      <c r="P4071" s="56" t="s">
        <v>259</v>
      </c>
      <c r="Q4071" s="56"/>
      <c r="R4071" s="56" t="s">
        <v>70</v>
      </c>
      <c r="S4071" s="56" t="s">
        <v>11653</v>
      </c>
      <c r="T4071" s="56" t="s">
        <v>7140</v>
      </c>
      <c r="U4071" s="57">
        <v>1145780</v>
      </c>
      <c r="V4071" s="57">
        <v>-11928.67</v>
      </c>
      <c r="W4071" s="57">
        <v>1133851.33</v>
      </c>
      <c r="X4071" s="57">
        <v>0</v>
      </c>
      <c r="Y4071" s="73">
        <v>44275</v>
      </c>
      <c r="Z4071" s="57">
        <v>-332014.61</v>
      </c>
      <c r="AA4071" s="57">
        <v>0</v>
      </c>
      <c r="AB4071" s="57">
        <v>801836.72</v>
      </c>
      <c r="AC4071" s="57">
        <v>0</v>
      </c>
      <c r="AD4071" s="56" t="s">
        <v>9255</v>
      </c>
      <c r="AE4071" s="57">
        <v>0</v>
      </c>
      <c r="AF4071" s="57">
        <v>0</v>
      </c>
      <c r="AG4071" s="57">
        <v>0</v>
      </c>
      <c r="AI4071"/>
      <c r="AJ4071"/>
    </row>
    <row r="4072" spans="1:36">
      <c r="A4072" s="56" t="s">
        <v>54</v>
      </c>
      <c r="B4072" s="56" t="s">
        <v>11416</v>
      </c>
      <c r="C4072" s="56">
        <v>2101010100</v>
      </c>
      <c r="D4072" s="56" t="s">
        <v>39</v>
      </c>
      <c r="E4072" s="56">
        <v>2101020100</v>
      </c>
      <c r="F4072" s="56">
        <v>5401010100</v>
      </c>
      <c r="G4072" s="56" t="s">
        <v>11413</v>
      </c>
      <c r="H4072" s="56">
        <v>400100</v>
      </c>
      <c r="I4072" s="56" t="s">
        <v>11421</v>
      </c>
      <c r="J4072" s="56" t="s">
        <v>6980</v>
      </c>
      <c r="K4072" s="56" t="s">
        <v>6602</v>
      </c>
      <c r="L4072" s="56" t="s">
        <v>7138</v>
      </c>
      <c r="M4072" s="73">
        <v>44286</v>
      </c>
      <c r="N4072" s="56"/>
      <c r="O4072" s="56"/>
      <c r="P4072" s="56" t="s">
        <v>259</v>
      </c>
      <c r="Q4072" s="56"/>
      <c r="R4072" s="56" t="s">
        <v>70</v>
      </c>
      <c r="S4072" s="56" t="s">
        <v>11653</v>
      </c>
      <c r="T4072" s="56" t="s">
        <v>7140</v>
      </c>
      <c r="U4072" s="57">
        <v>1145780</v>
      </c>
      <c r="V4072" s="57">
        <v>-11928.67</v>
      </c>
      <c r="W4072" s="57">
        <v>1133851.33</v>
      </c>
      <c r="X4072" s="57">
        <v>0</v>
      </c>
      <c r="Y4072" s="73">
        <v>44275</v>
      </c>
      <c r="Z4072" s="57">
        <v>-332014.61</v>
      </c>
      <c r="AA4072" s="57">
        <v>0</v>
      </c>
      <c r="AB4072" s="57">
        <v>801836.72</v>
      </c>
      <c r="AC4072" s="57">
        <v>0</v>
      </c>
      <c r="AD4072" s="56" t="s">
        <v>9255</v>
      </c>
      <c r="AE4072" s="57">
        <v>0</v>
      </c>
      <c r="AF4072" s="57">
        <v>0</v>
      </c>
      <c r="AG4072" s="57">
        <v>0</v>
      </c>
      <c r="AI4072"/>
      <c r="AJ4072"/>
    </row>
    <row r="4073" spans="1:36">
      <c r="A4073" s="56" t="s">
        <v>48</v>
      </c>
      <c r="B4073" s="56" t="s">
        <v>11417</v>
      </c>
      <c r="C4073" s="56">
        <v>2101010130</v>
      </c>
      <c r="D4073" s="56" t="s">
        <v>40</v>
      </c>
      <c r="E4073" s="56">
        <v>2101020140</v>
      </c>
      <c r="F4073" s="56">
        <v>5401010140</v>
      </c>
      <c r="G4073" s="56" t="s">
        <v>11428</v>
      </c>
      <c r="H4073" s="56">
        <v>400300</v>
      </c>
      <c r="I4073" s="56" t="s">
        <v>11430</v>
      </c>
      <c r="J4073" s="56" t="s">
        <v>3693</v>
      </c>
      <c r="K4073" s="56" t="s">
        <v>3694</v>
      </c>
      <c r="L4073" s="56" t="s">
        <v>7138</v>
      </c>
      <c r="M4073" s="73">
        <v>40996</v>
      </c>
      <c r="N4073" s="56"/>
      <c r="O4073" s="56"/>
      <c r="P4073" s="56" t="s">
        <v>295</v>
      </c>
      <c r="Q4073" s="56"/>
      <c r="R4073" s="56" t="s">
        <v>70</v>
      </c>
      <c r="S4073" s="56" t="s">
        <v>11660</v>
      </c>
      <c r="T4073" s="56" t="s">
        <v>7140</v>
      </c>
      <c r="U4073" s="57">
        <v>40538</v>
      </c>
      <c r="V4073" s="57">
        <v>-33425.589999999997</v>
      </c>
      <c r="W4073" s="57">
        <v>7112.41</v>
      </c>
      <c r="X4073" s="57">
        <v>0</v>
      </c>
      <c r="Y4073" s="73">
        <v>40996</v>
      </c>
      <c r="Z4073" s="57">
        <v>-4705.1499999999996</v>
      </c>
      <c r="AA4073" s="57">
        <v>0</v>
      </c>
      <c r="AB4073" s="57">
        <v>2407.2600000000002</v>
      </c>
      <c r="AC4073" s="57">
        <v>0</v>
      </c>
      <c r="AD4073" s="56" t="s">
        <v>9255</v>
      </c>
      <c r="AE4073" s="57">
        <v>0</v>
      </c>
      <c r="AF4073" s="57">
        <v>0</v>
      </c>
      <c r="AG4073" s="57">
        <v>0</v>
      </c>
      <c r="AI4073"/>
      <c r="AJ4073"/>
    </row>
    <row r="4074" spans="1:36">
      <c r="A4074" s="56" t="s">
        <v>50</v>
      </c>
      <c r="B4074" s="56" t="s">
        <v>11417</v>
      </c>
      <c r="C4074" s="56">
        <v>2101010130</v>
      </c>
      <c r="D4074" s="56" t="s">
        <v>40</v>
      </c>
      <c r="E4074" s="56">
        <v>2101020140</v>
      </c>
      <c r="F4074" s="56">
        <v>5401010140</v>
      </c>
      <c r="G4074" s="56" t="s">
        <v>11431</v>
      </c>
      <c r="H4074" s="56">
        <v>400210</v>
      </c>
      <c r="I4074" s="56" t="s">
        <v>11448</v>
      </c>
      <c r="J4074" s="56" t="s">
        <v>1765</v>
      </c>
      <c r="K4074" s="56" t="s">
        <v>1766</v>
      </c>
      <c r="L4074" s="56" t="s">
        <v>7138</v>
      </c>
      <c r="M4074" s="73">
        <v>41720</v>
      </c>
      <c r="N4074" s="56"/>
      <c r="O4074" s="56"/>
      <c r="P4074" s="56" t="s">
        <v>7235</v>
      </c>
      <c r="Q4074" s="56"/>
      <c r="R4074" s="56" t="s">
        <v>70</v>
      </c>
      <c r="S4074" s="56" t="s">
        <v>11682</v>
      </c>
      <c r="T4074" s="56" t="s">
        <v>7140</v>
      </c>
      <c r="U4074" s="57">
        <v>195796</v>
      </c>
      <c r="V4074" s="57">
        <v>-120709.47</v>
      </c>
      <c r="W4074" s="57">
        <v>75086.53</v>
      </c>
      <c r="X4074" s="57">
        <v>0</v>
      </c>
      <c r="Y4074" s="73">
        <v>41720</v>
      </c>
      <c r="Z4074" s="57">
        <v>-19030.64</v>
      </c>
      <c r="AA4074" s="57">
        <v>0</v>
      </c>
      <c r="AB4074" s="57">
        <v>56055.89</v>
      </c>
      <c r="AC4074" s="57">
        <v>0</v>
      </c>
      <c r="AD4074" s="56" t="s">
        <v>9255</v>
      </c>
      <c r="AE4074" s="57">
        <v>0</v>
      </c>
      <c r="AF4074" s="57">
        <v>0</v>
      </c>
      <c r="AG4074" s="57">
        <v>0</v>
      </c>
      <c r="AI4074"/>
      <c r="AJ4074"/>
    </row>
    <row r="4075" spans="1:36">
      <c r="A4075" s="56" t="s">
        <v>50</v>
      </c>
      <c r="B4075" s="56" t="s">
        <v>11417</v>
      </c>
      <c r="C4075" s="56">
        <v>2101010130</v>
      </c>
      <c r="D4075" s="56" t="s">
        <v>40</v>
      </c>
      <c r="E4075" s="56">
        <v>2101020140</v>
      </c>
      <c r="F4075" s="56">
        <v>5401010140</v>
      </c>
      <c r="G4075" s="56" t="s">
        <v>11431</v>
      </c>
      <c r="H4075" s="56">
        <v>400210</v>
      </c>
      <c r="I4075" s="56" t="s">
        <v>11448</v>
      </c>
      <c r="J4075" s="56" t="s">
        <v>1769</v>
      </c>
      <c r="K4075" s="56" t="s">
        <v>1766</v>
      </c>
      <c r="L4075" s="56" t="s">
        <v>7138</v>
      </c>
      <c r="M4075" s="73">
        <v>41718</v>
      </c>
      <c r="N4075" s="56"/>
      <c r="O4075" s="56"/>
      <c r="P4075" s="56" t="s">
        <v>7235</v>
      </c>
      <c r="Q4075" s="56"/>
      <c r="R4075" s="56" t="s">
        <v>70</v>
      </c>
      <c r="S4075" s="56" t="s">
        <v>11682</v>
      </c>
      <c r="T4075" s="56" t="s">
        <v>7140</v>
      </c>
      <c r="U4075" s="57">
        <v>195795</v>
      </c>
      <c r="V4075" s="57">
        <v>-120802.18</v>
      </c>
      <c r="W4075" s="57">
        <v>74992.820000000007</v>
      </c>
      <c r="X4075" s="57">
        <v>0</v>
      </c>
      <c r="Y4075" s="73">
        <v>41718</v>
      </c>
      <c r="Z4075" s="57">
        <v>-19036.560000000001</v>
      </c>
      <c r="AA4075" s="57">
        <v>0</v>
      </c>
      <c r="AB4075" s="57">
        <v>55956.26</v>
      </c>
      <c r="AC4075" s="57">
        <v>0</v>
      </c>
      <c r="AD4075" s="56" t="s">
        <v>9255</v>
      </c>
      <c r="AE4075" s="57">
        <v>0</v>
      </c>
      <c r="AF4075" s="57">
        <v>0</v>
      </c>
      <c r="AG4075" s="57">
        <v>0</v>
      </c>
      <c r="AI4075"/>
      <c r="AJ4075"/>
    </row>
    <row r="4076" spans="1:36">
      <c r="A4076" s="56" t="s">
        <v>50</v>
      </c>
      <c r="B4076" s="56" t="s">
        <v>11417</v>
      </c>
      <c r="C4076" s="56">
        <v>2101010130</v>
      </c>
      <c r="D4076" s="56" t="s">
        <v>40</v>
      </c>
      <c r="E4076" s="56">
        <v>2101020140</v>
      </c>
      <c r="F4076" s="56">
        <v>5401010140</v>
      </c>
      <c r="G4076" s="56" t="s">
        <v>11431</v>
      </c>
      <c r="H4076" s="56">
        <v>400210</v>
      </c>
      <c r="I4076" s="56" t="s">
        <v>11448</v>
      </c>
      <c r="J4076" s="56" t="s">
        <v>1776</v>
      </c>
      <c r="K4076" s="56" t="s">
        <v>1777</v>
      </c>
      <c r="L4076" s="56" t="s">
        <v>7138</v>
      </c>
      <c r="M4076" s="73">
        <v>41691</v>
      </c>
      <c r="N4076" s="56"/>
      <c r="O4076" s="56"/>
      <c r="P4076" s="56" t="s">
        <v>7235</v>
      </c>
      <c r="Q4076" s="56"/>
      <c r="R4076" s="56" t="s">
        <v>70</v>
      </c>
      <c r="S4076" s="56" t="s">
        <v>11660</v>
      </c>
      <c r="T4076" s="56" t="s">
        <v>7140</v>
      </c>
      <c r="U4076" s="57">
        <v>68700</v>
      </c>
      <c r="V4076" s="57">
        <v>-42832.29</v>
      </c>
      <c r="W4076" s="57">
        <v>25867.71</v>
      </c>
      <c r="X4076" s="57">
        <v>0</v>
      </c>
      <c r="Y4076" s="73">
        <v>41691</v>
      </c>
      <c r="Z4076" s="57">
        <v>-6707.72</v>
      </c>
      <c r="AA4076" s="57">
        <v>0</v>
      </c>
      <c r="AB4076" s="57">
        <v>19159.990000000002</v>
      </c>
      <c r="AC4076" s="57">
        <v>0</v>
      </c>
      <c r="AD4076" s="56" t="s">
        <v>9255</v>
      </c>
      <c r="AE4076" s="57">
        <v>0</v>
      </c>
      <c r="AF4076" s="57">
        <v>0</v>
      </c>
      <c r="AG4076" s="57">
        <v>0</v>
      </c>
      <c r="AI4076"/>
      <c r="AJ4076"/>
    </row>
    <row r="4077" spans="1:36">
      <c r="A4077" s="56" t="s">
        <v>50</v>
      </c>
      <c r="B4077" s="56" t="s">
        <v>11417</v>
      </c>
      <c r="C4077" s="56">
        <v>2101010130</v>
      </c>
      <c r="D4077" s="56" t="s">
        <v>40</v>
      </c>
      <c r="E4077" s="56">
        <v>2101020140</v>
      </c>
      <c r="F4077" s="56">
        <v>5401010140</v>
      </c>
      <c r="G4077" s="56" t="s">
        <v>11431</v>
      </c>
      <c r="H4077" s="56">
        <v>400210</v>
      </c>
      <c r="I4077" s="56" t="s">
        <v>11448</v>
      </c>
      <c r="J4077" s="56" t="s">
        <v>1789</v>
      </c>
      <c r="K4077" s="56" t="s">
        <v>1790</v>
      </c>
      <c r="L4077" s="56" t="s">
        <v>7138</v>
      </c>
      <c r="M4077" s="73">
        <v>41691</v>
      </c>
      <c r="N4077" s="56"/>
      <c r="O4077" s="56"/>
      <c r="P4077" s="56" t="s">
        <v>7235</v>
      </c>
      <c r="Q4077" s="56"/>
      <c r="R4077" s="56" t="s">
        <v>70</v>
      </c>
      <c r="S4077" s="56" t="s">
        <v>11695</v>
      </c>
      <c r="T4077" s="56" t="s">
        <v>7140</v>
      </c>
      <c r="U4077" s="57">
        <v>132820</v>
      </c>
      <c r="V4077" s="57">
        <v>-82808.69</v>
      </c>
      <c r="W4077" s="57">
        <v>50011.31</v>
      </c>
      <c r="X4077" s="57">
        <v>0</v>
      </c>
      <c r="Y4077" s="73">
        <v>41691</v>
      </c>
      <c r="Z4077" s="57">
        <v>-12968.38</v>
      </c>
      <c r="AA4077" s="57">
        <v>0</v>
      </c>
      <c r="AB4077" s="57">
        <v>37042.93</v>
      </c>
      <c r="AC4077" s="57">
        <v>0</v>
      </c>
      <c r="AD4077" s="56" t="s">
        <v>9255</v>
      </c>
      <c r="AE4077" s="57">
        <v>0</v>
      </c>
      <c r="AF4077" s="57">
        <v>0</v>
      </c>
      <c r="AG4077" s="57">
        <v>0</v>
      </c>
      <c r="AI4077"/>
      <c r="AJ4077"/>
    </row>
    <row r="4078" spans="1:36">
      <c r="A4078" s="56" t="s">
        <v>50</v>
      </c>
      <c r="B4078" s="56" t="s">
        <v>11417</v>
      </c>
      <c r="C4078" s="56">
        <v>2101010130</v>
      </c>
      <c r="D4078" s="56" t="s">
        <v>40</v>
      </c>
      <c r="E4078" s="56">
        <v>2101020140</v>
      </c>
      <c r="F4078" s="56">
        <v>5401010140</v>
      </c>
      <c r="G4078" s="56" t="s">
        <v>11431</v>
      </c>
      <c r="H4078" s="56">
        <v>400210</v>
      </c>
      <c r="I4078" s="56" t="s">
        <v>11448</v>
      </c>
      <c r="J4078" s="56" t="s">
        <v>1803</v>
      </c>
      <c r="K4078" s="56" t="s">
        <v>1804</v>
      </c>
      <c r="L4078" s="56" t="s">
        <v>7138</v>
      </c>
      <c r="M4078" s="73">
        <v>41691</v>
      </c>
      <c r="N4078" s="56"/>
      <c r="O4078" s="56"/>
      <c r="P4078" s="56" t="s">
        <v>7235</v>
      </c>
      <c r="Q4078" s="56"/>
      <c r="R4078" s="56" t="s">
        <v>70</v>
      </c>
      <c r="S4078" s="56" t="s">
        <v>11696</v>
      </c>
      <c r="T4078" s="56" t="s">
        <v>7140</v>
      </c>
      <c r="U4078" s="57">
        <v>322890</v>
      </c>
      <c r="V4078" s="57">
        <v>-201310.72</v>
      </c>
      <c r="W4078" s="57">
        <v>121579.28</v>
      </c>
      <c r="X4078" s="57">
        <v>0</v>
      </c>
      <c r="Y4078" s="73">
        <v>41691</v>
      </c>
      <c r="Z4078" s="57">
        <v>-31526.6</v>
      </c>
      <c r="AA4078" s="57">
        <v>0</v>
      </c>
      <c r="AB4078" s="57">
        <v>90052.68</v>
      </c>
      <c r="AC4078" s="57">
        <v>0</v>
      </c>
      <c r="AD4078" s="56" t="s">
        <v>9255</v>
      </c>
      <c r="AE4078" s="57">
        <v>0</v>
      </c>
      <c r="AF4078" s="57">
        <v>0</v>
      </c>
      <c r="AG4078" s="57">
        <v>0</v>
      </c>
      <c r="AI4078"/>
      <c r="AJ4078"/>
    </row>
    <row r="4079" spans="1:36">
      <c r="A4079" s="56" t="s">
        <v>50</v>
      </c>
      <c r="B4079" s="56" t="s">
        <v>11417</v>
      </c>
      <c r="C4079" s="56">
        <v>2101010130</v>
      </c>
      <c r="D4079" s="56" t="s">
        <v>40</v>
      </c>
      <c r="E4079" s="56">
        <v>2101020140</v>
      </c>
      <c r="F4079" s="56">
        <v>5401010140</v>
      </c>
      <c r="G4079" s="56" t="s">
        <v>11431</v>
      </c>
      <c r="H4079" s="56">
        <v>400210</v>
      </c>
      <c r="I4079" s="56" t="s">
        <v>11448</v>
      </c>
      <c r="J4079" s="56" t="s">
        <v>1805</v>
      </c>
      <c r="K4079" s="56" t="s">
        <v>1766</v>
      </c>
      <c r="L4079" s="56" t="s">
        <v>7138</v>
      </c>
      <c r="M4079" s="73">
        <v>41662</v>
      </c>
      <c r="N4079" s="56"/>
      <c r="O4079" s="56"/>
      <c r="P4079" s="56" t="s">
        <v>7235</v>
      </c>
      <c r="Q4079" s="56"/>
      <c r="R4079" s="56" t="s">
        <v>70</v>
      </c>
      <c r="S4079" s="56" t="s">
        <v>11682</v>
      </c>
      <c r="T4079" s="56" t="s">
        <v>7140</v>
      </c>
      <c r="U4079" s="57">
        <v>195795</v>
      </c>
      <c r="V4079" s="57">
        <v>-123443.21</v>
      </c>
      <c r="W4079" s="57">
        <v>72351.789999999994</v>
      </c>
      <c r="X4079" s="57">
        <v>0</v>
      </c>
      <c r="Y4079" s="73">
        <v>41662</v>
      </c>
      <c r="Z4079" s="57">
        <v>-19205.63</v>
      </c>
      <c r="AA4079" s="57">
        <v>0</v>
      </c>
      <c r="AB4079" s="57">
        <v>53146.16</v>
      </c>
      <c r="AC4079" s="57">
        <v>0</v>
      </c>
      <c r="AD4079" s="56" t="s">
        <v>9255</v>
      </c>
      <c r="AE4079" s="57">
        <v>0</v>
      </c>
      <c r="AF4079" s="57">
        <v>0</v>
      </c>
      <c r="AG4079" s="57">
        <v>0</v>
      </c>
      <c r="AI4079"/>
      <c r="AJ4079"/>
    </row>
    <row r="4080" spans="1:36">
      <c r="A4080" s="56" t="s">
        <v>54</v>
      </c>
      <c r="B4080" s="56" t="s">
        <v>11417</v>
      </c>
      <c r="C4080" s="56">
        <v>2101010130</v>
      </c>
      <c r="D4080" s="56" t="s">
        <v>40</v>
      </c>
      <c r="E4080" s="56">
        <v>2101020140</v>
      </c>
      <c r="F4080" s="56">
        <v>5401010140</v>
      </c>
      <c r="G4080" s="56" t="s">
        <v>11413</v>
      </c>
      <c r="H4080" s="56">
        <v>400100</v>
      </c>
      <c r="I4080" s="56" t="s">
        <v>11414</v>
      </c>
      <c r="J4080" s="56" t="s">
        <v>327</v>
      </c>
      <c r="K4080" s="56" t="s">
        <v>328</v>
      </c>
      <c r="L4080" s="56" t="s">
        <v>7138</v>
      </c>
      <c r="M4080" s="73">
        <v>41066</v>
      </c>
      <c r="N4080" s="56"/>
      <c r="O4080" s="56"/>
      <c r="P4080" s="56" t="s">
        <v>7235</v>
      </c>
      <c r="Q4080" s="56"/>
      <c r="R4080" s="56" t="s">
        <v>70</v>
      </c>
      <c r="S4080" s="56" t="s">
        <v>11660</v>
      </c>
      <c r="T4080" s="56" t="s">
        <v>7140</v>
      </c>
      <c r="U4080" s="57">
        <v>41900</v>
      </c>
      <c r="V4080" s="57">
        <v>-32993.83</v>
      </c>
      <c r="W4080" s="57">
        <v>8906.17</v>
      </c>
      <c r="X4080" s="57">
        <v>0</v>
      </c>
      <c r="Y4080" s="73">
        <v>41066</v>
      </c>
      <c r="Z4080" s="57">
        <v>-4623.84</v>
      </c>
      <c r="AA4080" s="57">
        <v>0</v>
      </c>
      <c r="AB4080" s="57">
        <v>4282.33</v>
      </c>
      <c r="AC4080" s="57">
        <v>0</v>
      </c>
      <c r="AD4080" s="56" t="s">
        <v>9255</v>
      </c>
      <c r="AE4080" s="57">
        <v>0</v>
      </c>
      <c r="AF4080" s="57">
        <v>0</v>
      </c>
      <c r="AG4080" s="57">
        <v>0</v>
      </c>
      <c r="AI4080"/>
      <c r="AJ4080"/>
    </row>
    <row r="4081" spans="1:36">
      <c r="A4081" s="56" t="s">
        <v>50</v>
      </c>
      <c r="B4081" s="56" t="s">
        <v>11417</v>
      </c>
      <c r="C4081" s="56">
        <v>2101010130</v>
      </c>
      <c r="D4081" s="56" t="s">
        <v>40</v>
      </c>
      <c r="E4081" s="56">
        <v>2101020140</v>
      </c>
      <c r="F4081" s="56">
        <v>5401010140</v>
      </c>
      <c r="G4081" s="56" t="s">
        <v>11431</v>
      </c>
      <c r="H4081" s="56">
        <v>400210</v>
      </c>
      <c r="I4081" s="56" t="s">
        <v>11448</v>
      </c>
      <c r="J4081" s="56" t="s">
        <v>1809</v>
      </c>
      <c r="K4081" s="56" t="s">
        <v>1810</v>
      </c>
      <c r="L4081" s="56" t="s">
        <v>7138</v>
      </c>
      <c r="M4081" s="73">
        <v>41573</v>
      </c>
      <c r="N4081" s="56"/>
      <c r="O4081" s="56"/>
      <c r="P4081" s="56" t="s">
        <v>7235</v>
      </c>
      <c r="Q4081" s="56"/>
      <c r="R4081" s="56" t="s">
        <v>70</v>
      </c>
      <c r="S4081" s="56" t="s">
        <v>11674</v>
      </c>
      <c r="T4081" s="56" t="s">
        <v>7140</v>
      </c>
      <c r="U4081" s="57">
        <v>114086</v>
      </c>
      <c r="V4081" s="57">
        <v>-74413.759999999995</v>
      </c>
      <c r="W4081" s="57">
        <v>39672.239999999998</v>
      </c>
      <c r="X4081" s="57">
        <v>0</v>
      </c>
      <c r="Y4081" s="73">
        <v>41573</v>
      </c>
      <c r="Z4081" s="57">
        <v>-11356.65</v>
      </c>
      <c r="AA4081" s="57">
        <v>0</v>
      </c>
      <c r="AB4081" s="57">
        <v>28315.59</v>
      </c>
      <c r="AC4081" s="57">
        <v>0</v>
      </c>
      <c r="AD4081" s="56" t="s">
        <v>9255</v>
      </c>
      <c r="AE4081" s="57">
        <v>0</v>
      </c>
      <c r="AF4081" s="57">
        <v>0</v>
      </c>
      <c r="AG4081" s="57">
        <v>0</v>
      </c>
      <c r="AI4081"/>
      <c r="AJ4081"/>
    </row>
    <row r="4082" spans="1:36">
      <c r="A4082" s="56" t="s">
        <v>50</v>
      </c>
      <c r="B4082" s="56" t="s">
        <v>11417</v>
      </c>
      <c r="C4082" s="56">
        <v>2101010130</v>
      </c>
      <c r="D4082" s="56" t="s">
        <v>40</v>
      </c>
      <c r="E4082" s="56">
        <v>2101020140</v>
      </c>
      <c r="F4082" s="56">
        <v>5401010140</v>
      </c>
      <c r="G4082" s="56" t="s">
        <v>11431</v>
      </c>
      <c r="H4082" s="56">
        <v>400210</v>
      </c>
      <c r="I4082" s="56" t="s">
        <v>11448</v>
      </c>
      <c r="J4082" s="56" t="s">
        <v>1813</v>
      </c>
      <c r="K4082" s="56" t="s">
        <v>1814</v>
      </c>
      <c r="L4082" s="56" t="s">
        <v>7138</v>
      </c>
      <c r="M4082" s="73">
        <v>41293</v>
      </c>
      <c r="N4082" s="56"/>
      <c r="O4082" s="56"/>
      <c r="P4082" s="56" t="s">
        <v>7235</v>
      </c>
      <c r="Q4082" s="56"/>
      <c r="R4082" s="56" t="s">
        <v>70</v>
      </c>
      <c r="S4082" s="56" t="s">
        <v>11679</v>
      </c>
      <c r="T4082" s="56" t="s">
        <v>7140</v>
      </c>
      <c r="U4082" s="57">
        <v>62654</v>
      </c>
      <c r="V4082" s="57">
        <v>-45373.83</v>
      </c>
      <c r="W4082" s="57">
        <v>17280.169999999998</v>
      </c>
      <c r="X4082" s="57">
        <v>0</v>
      </c>
      <c r="Y4082" s="73">
        <v>41293</v>
      </c>
      <c r="Z4082" s="57">
        <v>-6571.98</v>
      </c>
      <c r="AA4082" s="57">
        <v>0</v>
      </c>
      <c r="AB4082" s="57">
        <v>10708.19</v>
      </c>
      <c r="AC4082" s="57">
        <v>0</v>
      </c>
      <c r="AD4082" s="56" t="s">
        <v>9255</v>
      </c>
      <c r="AE4082" s="57">
        <v>0</v>
      </c>
      <c r="AF4082" s="57">
        <v>0</v>
      </c>
      <c r="AG4082" s="57">
        <v>0</v>
      </c>
      <c r="AI4082"/>
      <c r="AJ4082"/>
    </row>
    <row r="4083" spans="1:36">
      <c r="A4083" s="56" t="s">
        <v>54</v>
      </c>
      <c r="B4083" s="56" t="s">
        <v>11417</v>
      </c>
      <c r="C4083" s="56">
        <v>2101010130</v>
      </c>
      <c r="D4083" s="56" t="s">
        <v>40</v>
      </c>
      <c r="E4083" s="56">
        <v>2101020140</v>
      </c>
      <c r="F4083" s="56">
        <v>5401010140</v>
      </c>
      <c r="G4083" s="56" t="s">
        <v>11413</v>
      </c>
      <c r="H4083" s="56">
        <v>400100</v>
      </c>
      <c r="I4083" s="56" t="s">
        <v>11414</v>
      </c>
      <c r="J4083" s="56" t="s">
        <v>353</v>
      </c>
      <c r="K4083" s="56" t="s">
        <v>354</v>
      </c>
      <c r="L4083" s="56" t="s">
        <v>7138</v>
      </c>
      <c r="M4083" s="73">
        <v>41257</v>
      </c>
      <c r="N4083" s="56"/>
      <c r="O4083" s="56"/>
      <c r="P4083" s="56" t="s">
        <v>7235</v>
      </c>
      <c r="Q4083" s="56"/>
      <c r="R4083" s="56" t="s">
        <v>70</v>
      </c>
      <c r="S4083" s="56" t="s">
        <v>11679</v>
      </c>
      <c r="T4083" s="56" t="s">
        <v>7140</v>
      </c>
      <c r="U4083" s="57">
        <v>68594</v>
      </c>
      <c r="V4083" s="57">
        <v>-50340.59</v>
      </c>
      <c r="W4083" s="57">
        <v>18253.41</v>
      </c>
      <c r="X4083" s="57">
        <v>0</v>
      </c>
      <c r="Y4083" s="73">
        <v>41257</v>
      </c>
      <c r="Z4083" s="57">
        <v>-7249.08</v>
      </c>
      <c r="AA4083" s="57">
        <v>0</v>
      </c>
      <c r="AB4083" s="57">
        <v>11004.33</v>
      </c>
      <c r="AC4083" s="57">
        <v>0</v>
      </c>
      <c r="AD4083" s="56" t="s">
        <v>9255</v>
      </c>
      <c r="AE4083" s="57">
        <v>0</v>
      </c>
      <c r="AF4083" s="57">
        <v>0</v>
      </c>
      <c r="AG4083" s="57">
        <v>0</v>
      </c>
      <c r="AI4083"/>
      <c r="AJ4083"/>
    </row>
    <row r="4084" spans="1:36">
      <c r="A4084" s="56" t="s">
        <v>50</v>
      </c>
      <c r="B4084" s="56" t="s">
        <v>11417</v>
      </c>
      <c r="C4084" s="56">
        <v>2101010130</v>
      </c>
      <c r="D4084" s="56" t="s">
        <v>40</v>
      </c>
      <c r="E4084" s="56">
        <v>2101020140</v>
      </c>
      <c r="F4084" s="56">
        <v>5401010140</v>
      </c>
      <c r="G4084" s="56" t="s">
        <v>11431</v>
      </c>
      <c r="H4084" s="56">
        <v>400210</v>
      </c>
      <c r="I4084" s="56" t="s">
        <v>11448</v>
      </c>
      <c r="J4084" s="56" t="s">
        <v>1817</v>
      </c>
      <c r="K4084" s="56" t="s">
        <v>1818</v>
      </c>
      <c r="L4084" s="56" t="s">
        <v>7138</v>
      </c>
      <c r="M4084" s="73">
        <v>41080</v>
      </c>
      <c r="N4084" s="56"/>
      <c r="O4084" s="56"/>
      <c r="P4084" s="56" t="s">
        <v>7235</v>
      </c>
      <c r="Q4084" s="56"/>
      <c r="R4084" s="56" t="s">
        <v>70</v>
      </c>
      <c r="S4084" s="56" t="s">
        <v>11676</v>
      </c>
      <c r="T4084" s="56" t="s">
        <v>7140</v>
      </c>
      <c r="U4084" s="57">
        <v>69600</v>
      </c>
      <c r="V4084" s="57">
        <v>-54523.19</v>
      </c>
      <c r="W4084" s="57">
        <v>15076.81</v>
      </c>
      <c r="X4084" s="57">
        <v>0</v>
      </c>
      <c r="Y4084" s="73">
        <v>41080</v>
      </c>
      <c r="Z4084" s="57">
        <v>-7654.81</v>
      </c>
      <c r="AA4084" s="57">
        <v>0</v>
      </c>
      <c r="AB4084" s="57">
        <v>7422</v>
      </c>
      <c r="AC4084" s="57">
        <v>0</v>
      </c>
      <c r="AD4084" s="56" t="s">
        <v>9255</v>
      </c>
      <c r="AE4084" s="57">
        <v>0</v>
      </c>
      <c r="AF4084" s="57">
        <v>0</v>
      </c>
      <c r="AG4084" s="57">
        <v>0</v>
      </c>
      <c r="AI4084"/>
      <c r="AJ4084"/>
    </row>
    <row r="4085" spans="1:36">
      <c r="A4085" s="56" t="s">
        <v>50</v>
      </c>
      <c r="B4085" s="56" t="s">
        <v>11417</v>
      </c>
      <c r="C4085" s="56">
        <v>2101010130</v>
      </c>
      <c r="D4085" s="56" t="s">
        <v>40</v>
      </c>
      <c r="E4085" s="56">
        <v>2101020140</v>
      </c>
      <c r="F4085" s="56">
        <v>5401010140</v>
      </c>
      <c r="G4085" s="56" t="s">
        <v>11431</v>
      </c>
      <c r="H4085" s="56">
        <v>400210</v>
      </c>
      <c r="I4085" s="56" t="s">
        <v>11448</v>
      </c>
      <c r="J4085" s="56" t="s">
        <v>1823</v>
      </c>
      <c r="K4085" s="56" t="s">
        <v>1748</v>
      </c>
      <c r="L4085" s="56" t="s">
        <v>7138</v>
      </c>
      <c r="M4085" s="73">
        <v>41691</v>
      </c>
      <c r="N4085" s="56"/>
      <c r="O4085" s="56"/>
      <c r="P4085" s="56" t="s">
        <v>7235</v>
      </c>
      <c r="Q4085" s="56"/>
      <c r="R4085" s="56" t="s">
        <v>70</v>
      </c>
      <c r="S4085" s="56" t="s">
        <v>11697</v>
      </c>
      <c r="T4085" s="56" t="s">
        <v>7140</v>
      </c>
      <c r="U4085" s="57">
        <v>1212509</v>
      </c>
      <c r="V4085" s="57">
        <v>-755958.81</v>
      </c>
      <c r="W4085" s="57">
        <v>456550.19</v>
      </c>
      <c r="X4085" s="57">
        <v>0</v>
      </c>
      <c r="Y4085" s="73">
        <v>41691</v>
      </c>
      <c r="Z4085" s="57">
        <v>-118387.52</v>
      </c>
      <c r="AA4085" s="57">
        <v>0</v>
      </c>
      <c r="AB4085" s="57">
        <v>338162.67</v>
      </c>
      <c r="AC4085" s="57">
        <v>0</v>
      </c>
      <c r="AD4085" s="56" t="s">
        <v>9255</v>
      </c>
      <c r="AE4085" s="57">
        <v>0</v>
      </c>
      <c r="AF4085" s="57">
        <v>0</v>
      </c>
      <c r="AG4085" s="57">
        <v>0</v>
      </c>
      <c r="AI4085"/>
      <c r="AJ4085"/>
    </row>
    <row r="4086" spans="1:36">
      <c r="A4086" s="56" t="s">
        <v>50</v>
      </c>
      <c r="B4086" s="56" t="s">
        <v>11417</v>
      </c>
      <c r="C4086" s="56">
        <v>2101010130</v>
      </c>
      <c r="D4086" s="56" t="s">
        <v>40</v>
      </c>
      <c r="E4086" s="56">
        <v>2101020140</v>
      </c>
      <c r="F4086" s="56">
        <v>5401010140</v>
      </c>
      <c r="G4086" s="56" t="s">
        <v>11431</v>
      </c>
      <c r="H4086" s="56">
        <v>400210</v>
      </c>
      <c r="I4086" s="56" t="s">
        <v>11448</v>
      </c>
      <c r="J4086" s="56" t="s">
        <v>1827</v>
      </c>
      <c r="K4086" s="56" t="s">
        <v>1828</v>
      </c>
      <c r="L4086" s="56" t="s">
        <v>7138</v>
      </c>
      <c r="M4086" s="73">
        <v>41257</v>
      </c>
      <c r="N4086" s="56"/>
      <c r="O4086" s="56"/>
      <c r="P4086" s="56" t="s">
        <v>7235</v>
      </c>
      <c r="Q4086" s="56"/>
      <c r="R4086" s="56" t="s">
        <v>70</v>
      </c>
      <c r="S4086" s="56" t="s">
        <v>11653</v>
      </c>
      <c r="T4086" s="56" t="s">
        <v>7140</v>
      </c>
      <c r="U4086" s="57">
        <v>157607</v>
      </c>
      <c r="V4086" s="57">
        <v>-115665.86</v>
      </c>
      <c r="W4086" s="57">
        <v>41941.14</v>
      </c>
      <c r="X4086" s="57">
        <v>0</v>
      </c>
      <c r="Y4086" s="73">
        <v>41257</v>
      </c>
      <c r="Z4086" s="57">
        <v>-16656.37</v>
      </c>
      <c r="AA4086" s="57">
        <v>0</v>
      </c>
      <c r="AB4086" s="57">
        <v>25284.77</v>
      </c>
      <c r="AC4086" s="57">
        <v>0</v>
      </c>
      <c r="AD4086" s="56" t="s">
        <v>9255</v>
      </c>
      <c r="AE4086" s="57">
        <v>0</v>
      </c>
      <c r="AF4086" s="57">
        <v>0</v>
      </c>
      <c r="AG4086" s="57">
        <v>0</v>
      </c>
      <c r="AI4086"/>
      <c r="AJ4086"/>
    </row>
    <row r="4087" spans="1:36">
      <c r="A4087" s="56" t="s">
        <v>50</v>
      </c>
      <c r="B4087" s="56" t="s">
        <v>11417</v>
      </c>
      <c r="C4087" s="56">
        <v>2101010130</v>
      </c>
      <c r="D4087" s="56" t="s">
        <v>40</v>
      </c>
      <c r="E4087" s="56">
        <v>2101020140</v>
      </c>
      <c r="F4087" s="56">
        <v>5401010140</v>
      </c>
      <c r="G4087" s="56" t="s">
        <v>11431</v>
      </c>
      <c r="H4087" s="56">
        <v>400210</v>
      </c>
      <c r="I4087" s="56" t="s">
        <v>11448</v>
      </c>
      <c r="J4087" s="56" t="s">
        <v>1829</v>
      </c>
      <c r="K4087" s="56" t="s">
        <v>1830</v>
      </c>
      <c r="L4087" s="56" t="s">
        <v>7138</v>
      </c>
      <c r="M4087" s="73">
        <v>41293</v>
      </c>
      <c r="N4087" s="56"/>
      <c r="O4087" s="56"/>
      <c r="P4087" s="56" t="s">
        <v>7235</v>
      </c>
      <c r="Q4087" s="56"/>
      <c r="R4087" s="56" t="s">
        <v>70</v>
      </c>
      <c r="S4087" s="56" t="s">
        <v>11651</v>
      </c>
      <c r="T4087" s="56" t="s">
        <v>7140</v>
      </c>
      <c r="U4087" s="57">
        <v>186223</v>
      </c>
      <c r="V4087" s="57">
        <v>-134862.04</v>
      </c>
      <c r="W4087" s="57">
        <v>51360.959999999999</v>
      </c>
      <c r="X4087" s="57">
        <v>0</v>
      </c>
      <c r="Y4087" s="73">
        <v>41293</v>
      </c>
      <c r="Z4087" s="57">
        <v>-19533.57</v>
      </c>
      <c r="AA4087" s="57">
        <v>0</v>
      </c>
      <c r="AB4087" s="57">
        <v>31827.39</v>
      </c>
      <c r="AC4087" s="57">
        <v>0</v>
      </c>
      <c r="AD4087" s="56" t="s">
        <v>9255</v>
      </c>
      <c r="AE4087" s="57">
        <v>0</v>
      </c>
      <c r="AF4087" s="57">
        <v>0</v>
      </c>
      <c r="AG4087" s="57">
        <v>0</v>
      </c>
      <c r="AI4087"/>
      <c r="AJ4087"/>
    </row>
    <row r="4088" spans="1:36">
      <c r="A4088" s="56" t="s">
        <v>54</v>
      </c>
      <c r="B4088" s="56" t="s">
        <v>11417</v>
      </c>
      <c r="C4088" s="56">
        <v>2101010130</v>
      </c>
      <c r="D4088" s="56" t="s">
        <v>40</v>
      </c>
      <c r="E4088" s="56">
        <v>2101020140</v>
      </c>
      <c r="F4088" s="56">
        <v>5401010140</v>
      </c>
      <c r="G4088" s="56" t="s">
        <v>11413</v>
      </c>
      <c r="H4088" s="56">
        <v>400100</v>
      </c>
      <c r="I4088" s="56" t="s">
        <v>11414</v>
      </c>
      <c r="J4088" s="56" t="s">
        <v>425</v>
      </c>
      <c r="K4088" s="56" t="s">
        <v>426</v>
      </c>
      <c r="L4088" s="56" t="s">
        <v>7138</v>
      </c>
      <c r="M4088" s="73">
        <v>41400</v>
      </c>
      <c r="N4088" s="56"/>
      <c r="O4088" s="56"/>
      <c r="P4088" s="56" t="s">
        <v>7235</v>
      </c>
      <c r="Q4088" s="56"/>
      <c r="R4088" s="56" t="s">
        <v>70</v>
      </c>
      <c r="S4088" s="56" t="s">
        <v>11682</v>
      </c>
      <c r="T4088" s="56" t="s">
        <v>7140</v>
      </c>
      <c r="U4088" s="57">
        <v>1335463</v>
      </c>
      <c r="V4088" s="57">
        <v>-927578.79</v>
      </c>
      <c r="W4088" s="57">
        <v>407884.21</v>
      </c>
      <c r="X4088" s="57">
        <v>0</v>
      </c>
      <c r="Y4088" s="73">
        <v>41400</v>
      </c>
      <c r="Z4088" s="57">
        <v>-137931.10999999999</v>
      </c>
      <c r="AA4088" s="57">
        <v>0</v>
      </c>
      <c r="AB4088" s="57">
        <v>269953.09999999998</v>
      </c>
      <c r="AC4088" s="57">
        <v>0</v>
      </c>
      <c r="AD4088" s="56" t="s">
        <v>9255</v>
      </c>
      <c r="AE4088" s="57">
        <v>0</v>
      </c>
      <c r="AF4088" s="57">
        <v>0</v>
      </c>
      <c r="AG4088" s="57">
        <v>0</v>
      </c>
      <c r="AI4088"/>
      <c r="AJ4088"/>
    </row>
    <row r="4089" spans="1:36">
      <c r="A4089" s="56" t="s">
        <v>54</v>
      </c>
      <c r="B4089" s="56" t="s">
        <v>11417</v>
      </c>
      <c r="C4089" s="56">
        <v>2101010130</v>
      </c>
      <c r="D4089" s="56" t="s">
        <v>40</v>
      </c>
      <c r="E4089" s="56">
        <v>2101020140</v>
      </c>
      <c r="F4089" s="56">
        <v>5401010140</v>
      </c>
      <c r="G4089" s="56" t="s">
        <v>11413</v>
      </c>
      <c r="H4089" s="56">
        <v>400100</v>
      </c>
      <c r="I4089" s="56" t="s">
        <v>11414</v>
      </c>
      <c r="J4089" s="56" t="s">
        <v>429</v>
      </c>
      <c r="K4089" s="56" t="s">
        <v>430</v>
      </c>
      <c r="L4089" s="56" t="s">
        <v>7138</v>
      </c>
      <c r="M4089" s="73">
        <v>41400</v>
      </c>
      <c r="N4089" s="56"/>
      <c r="O4089" s="56"/>
      <c r="P4089" s="56" t="s">
        <v>7235</v>
      </c>
      <c r="Q4089" s="56"/>
      <c r="R4089" s="56" t="s">
        <v>70</v>
      </c>
      <c r="S4089" s="56" t="s">
        <v>11698</v>
      </c>
      <c r="T4089" s="56" t="s">
        <v>7140</v>
      </c>
      <c r="U4089" s="57">
        <v>1033882</v>
      </c>
      <c r="V4089" s="57">
        <v>-718108.29</v>
      </c>
      <c r="W4089" s="57">
        <v>315773.71000000002</v>
      </c>
      <c r="X4089" s="57">
        <v>0</v>
      </c>
      <c r="Y4089" s="73">
        <v>41400</v>
      </c>
      <c r="Z4089" s="57">
        <v>-106782.8</v>
      </c>
      <c r="AA4089" s="57">
        <v>0</v>
      </c>
      <c r="AB4089" s="57">
        <v>208990.91</v>
      </c>
      <c r="AC4089" s="57">
        <v>0</v>
      </c>
      <c r="AD4089" s="56" t="s">
        <v>9255</v>
      </c>
      <c r="AE4089" s="57">
        <v>0</v>
      </c>
      <c r="AF4089" s="57">
        <v>0</v>
      </c>
      <c r="AG4089" s="57">
        <v>0</v>
      </c>
      <c r="AI4089"/>
      <c r="AJ4089"/>
    </row>
    <row r="4090" spans="1:36">
      <c r="A4090" s="56" t="s">
        <v>54</v>
      </c>
      <c r="B4090" s="56" t="s">
        <v>11417</v>
      </c>
      <c r="C4090" s="56">
        <v>2101010130</v>
      </c>
      <c r="D4090" s="56" t="s">
        <v>40</v>
      </c>
      <c r="E4090" s="56">
        <v>2101020140</v>
      </c>
      <c r="F4090" s="56">
        <v>5401010140</v>
      </c>
      <c r="G4090" s="56" t="s">
        <v>11413</v>
      </c>
      <c r="H4090" s="56">
        <v>400100</v>
      </c>
      <c r="I4090" s="56" t="s">
        <v>11414</v>
      </c>
      <c r="J4090" s="56" t="s">
        <v>431</v>
      </c>
      <c r="K4090" s="56" t="s">
        <v>432</v>
      </c>
      <c r="L4090" s="56" t="s">
        <v>7138</v>
      </c>
      <c r="M4090" s="73">
        <v>41400</v>
      </c>
      <c r="N4090" s="56"/>
      <c r="O4090" s="56"/>
      <c r="P4090" s="56" t="s">
        <v>7235</v>
      </c>
      <c r="Q4090" s="56"/>
      <c r="R4090" s="56" t="s">
        <v>70</v>
      </c>
      <c r="S4090" s="56" t="s">
        <v>11699</v>
      </c>
      <c r="T4090" s="56" t="s">
        <v>7140</v>
      </c>
      <c r="U4090" s="57">
        <v>2527842</v>
      </c>
      <c r="V4090" s="57">
        <v>-1755774.92</v>
      </c>
      <c r="W4090" s="57">
        <v>772067.08</v>
      </c>
      <c r="X4090" s="57">
        <v>0</v>
      </c>
      <c r="Y4090" s="73">
        <v>41400</v>
      </c>
      <c r="Z4090" s="57">
        <v>-261084.07</v>
      </c>
      <c r="AA4090" s="57">
        <v>0</v>
      </c>
      <c r="AB4090" s="57">
        <v>510983.01</v>
      </c>
      <c r="AC4090" s="57">
        <v>0</v>
      </c>
      <c r="AD4090" s="56" t="s">
        <v>9255</v>
      </c>
      <c r="AE4090" s="57">
        <v>0</v>
      </c>
      <c r="AF4090" s="57">
        <v>0</v>
      </c>
      <c r="AG4090" s="57">
        <v>0</v>
      </c>
      <c r="AI4090"/>
      <c r="AJ4090"/>
    </row>
    <row r="4091" spans="1:36">
      <c r="A4091" s="56" t="s">
        <v>54</v>
      </c>
      <c r="B4091" s="56" t="s">
        <v>11417</v>
      </c>
      <c r="C4091" s="56">
        <v>2101010130</v>
      </c>
      <c r="D4091" s="56" t="s">
        <v>40</v>
      </c>
      <c r="E4091" s="56">
        <v>2101020140</v>
      </c>
      <c r="F4091" s="56">
        <v>5401010140</v>
      </c>
      <c r="G4091" s="56" t="s">
        <v>11413</v>
      </c>
      <c r="H4091" s="56">
        <v>400100</v>
      </c>
      <c r="I4091" s="56" t="s">
        <v>11414</v>
      </c>
      <c r="J4091" s="56" t="s">
        <v>433</v>
      </c>
      <c r="K4091" s="56" t="s">
        <v>434</v>
      </c>
      <c r="L4091" s="56" t="s">
        <v>7138</v>
      </c>
      <c r="M4091" s="73">
        <v>41400</v>
      </c>
      <c r="N4091" s="56"/>
      <c r="O4091" s="56"/>
      <c r="P4091" s="56" t="s">
        <v>7235</v>
      </c>
      <c r="Q4091" s="56"/>
      <c r="R4091" s="56" t="s">
        <v>70</v>
      </c>
      <c r="S4091" s="56" t="s">
        <v>11676</v>
      </c>
      <c r="T4091" s="56" t="s">
        <v>7140</v>
      </c>
      <c r="U4091" s="57">
        <v>38271</v>
      </c>
      <c r="V4091" s="57">
        <v>-26582.1</v>
      </c>
      <c r="W4091" s="57">
        <v>11688.9</v>
      </c>
      <c r="X4091" s="57">
        <v>0</v>
      </c>
      <c r="Y4091" s="73">
        <v>41400</v>
      </c>
      <c r="Z4091" s="57">
        <v>-3952.74</v>
      </c>
      <c r="AA4091" s="57">
        <v>0</v>
      </c>
      <c r="AB4091" s="57">
        <v>7736.16</v>
      </c>
      <c r="AC4091" s="57">
        <v>0</v>
      </c>
      <c r="AD4091" s="56" t="s">
        <v>9255</v>
      </c>
      <c r="AE4091" s="57">
        <v>0</v>
      </c>
      <c r="AF4091" s="57">
        <v>0</v>
      </c>
      <c r="AG4091" s="57">
        <v>0</v>
      </c>
      <c r="AI4091"/>
      <c r="AJ4091"/>
    </row>
    <row r="4092" spans="1:36">
      <c r="A4092" s="56" t="s">
        <v>54</v>
      </c>
      <c r="B4092" s="56" t="s">
        <v>11417</v>
      </c>
      <c r="C4092" s="56">
        <v>2101010130</v>
      </c>
      <c r="D4092" s="56" t="s">
        <v>40</v>
      </c>
      <c r="E4092" s="56">
        <v>2101020140</v>
      </c>
      <c r="F4092" s="56">
        <v>5401010140</v>
      </c>
      <c r="G4092" s="56" t="s">
        <v>11413</v>
      </c>
      <c r="H4092" s="56">
        <v>400100</v>
      </c>
      <c r="I4092" s="56" t="s">
        <v>11414</v>
      </c>
      <c r="J4092" s="56" t="s">
        <v>435</v>
      </c>
      <c r="K4092" s="56" t="s">
        <v>436</v>
      </c>
      <c r="L4092" s="56" t="s">
        <v>7138</v>
      </c>
      <c r="M4092" s="73">
        <v>41400</v>
      </c>
      <c r="N4092" s="56"/>
      <c r="O4092" s="56"/>
      <c r="P4092" s="56" t="s">
        <v>7235</v>
      </c>
      <c r="Q4092" s="56"/>
      <c r="R4092" s="56" t="s">
        <v>70</v>
      </c>
      <c r="S4092" s="56" t="s">
        <v>11450</v>
      </c>
      <c r="T4092" s="56" t="s">
        <v>7140</v>
      </c>
      <c r="U4092" s="57">
        <v>13871775</v>
      </c>
      <c r="V4092" s="57">
        <v>-9634983.6799999997</v>
      </c>
      <c r="W4092" s="57">
        <v>4236791.32</v>
      </c>
      <c r="X4092" s="57">
        <v>0</v>
      </c>
      <c r="Y4092" s="73">
        <v>41400</v>
      </c>
      <c r="Z4092" s="57">
        <v>-1432723.56</v>
      </c>
      <c r="AA4092" s="57">
        <v>0</v>
      </c>
      <c r="AB4092" s="57">
        <v>2804067.76</v>
      </c>
      <c r="AC4092" s="57">
        <v>0</v>
      </c>
      <c r="AD4092" s="56" t="s">
        <v>9255</v>
      </c>
      <c r="AE4092" s="57">
        <v>0</v>
      </c>
      <c r="AF4092" s="57">
        <v>0</v>
      </c>
      <c r="AG4092" s="57">
        <v>0</v>
      </c>
      <c r="AI4092"/>
      <c r="AJ4092"/>
    </row>
    <row r="4093" spans="1:36">
      <c r="A4093" s="56" t="s">
        <v>50</v>
      </c>
      <c r="B4093" s="56" t="s">
        <v>11417</v>
      </c>
      <c r="C4093" s="56">
        <v>2101010130</v>
      </c>
      <c r="D4093" s="56" t="s">
        <v>40</v>
      </c>
      <c r="E4093" s="56">
        <v>2101020140</v>
      </c>
      <c r="F4093" s="56">
        <v>5401010140</v>
      </c>
      <c r="G4093" s="56" t="s">
        <v>11431</v>
      </c>
      <c r="H4093" s="56">
        <v>400210</v>
      </c>
      <c r="I4093" s="56" t="s">
        <v>11448</v>
      </c>
      <c r="J4093" s="56" t="s">
        <v>1837</v>
      </c>
      <c r="K4093" s="56" t="s">
        <v>1838</v>
      </c>
      <c r="L4093" s="56" t="s">
        <v>7138</v>
      </c>
      <c r="M4093" s="73">
        <v>41731</v>
      </c>
      <c r="N4093" s="56"/>
      <c r="O4093" s="56"/>
      <c r="P4093" s="56" t="s">
        <v>7235</v>
      </c>
      <c r="Q4093" s="56"/>
      <c r="R4093" s="56" t="s">
        <v>70</v>
      </c>
      <c r="S4093" s="56" t="s">
        <v>11682</v>
      </c>
      <c r="T4093" s="56" t="s">
        <v>7140</v>
      </c>
      <c r="U4093" s="57">
        <v>195795</v>
      </c>
      <c r="V4093" s="57">
        <v>-120193.87</v>
      </c>
      <c r="W4093" s="57">
        <v>75601.13</v>
      </c>
      <c r="X4093" s="57">
        <v>0</v>
      </c>
      <c r="Y4093" s="73">
        <v>41731</v>
      </c>
      <c r="Z4093" s="57">
        <v>-18998.27</v>
      </c>
      <c r="AA4093" s="57">
        <v>0</v>
      </c>
      <c r="AB4093" s="57">
        <v>56602.86</v>
      </c>
      <c r="AC4093" s="57">
        <v>0</v>
      </c>
      <c r="AD4093" s="56" t="s">
        <v>9255</v>
      </c>
      <c r="AE4093" s="57">
        <v>0</v>
      </c>
      <c r="AF4093" s="57">
        <v>0</v>
      </c>
      <c r="AG4093" s="57">
        <v>0</v>
      </c>
      <c r="AI4093"/>
      <c r="AJ4093"/>
    </row>
    <row r="4094" spans="1:36">
      <c r="A4094" s="56" t="s">
        <v>50</v>
      </c>
      <c r="B4094" s="56" t="s">
        <v>11417</v>
      </c>
      <c r="C4094" s="56">
        <v>2101010130</v>
      </c>
      <c r="D4094" s="56" t="s">
        <v>40</v>
      </c>
      <c r="E4094" s="56">
        <v>2101020140</v>
      </c>
      <c r="F4094" s="56">
        <v>5401010140</v>
      </c>
      <c r="G4094" s="56" t="s">
        <v>11431</v>
      </c>
      <c r="H4094" s="56">
        <v>400210</v>
      </c>
      <c r="I4094" s="56" t="s">
        <v>11448</v>
      </c>
      <c r="J4094" s="56" t="s">
        <v>1839</v>
      </c>
      <c r="K4094" s="56" t="s">
        <v>1840</v>
      </c>
      <c r="L4094" s="56" t="s">
        <v>7138</v>
      </c>
      <c r="M4094" s="73">
        <v>41753</v>
      </c>
      <c r="N4094" s="56"/>
      <c r="O4094" s="56"/>
      <c r="P4094" s="56" t="s">
        <v>7235</v>
      </c>
      <c r="Q4094" s="56"/>
      <c r="R4094" s="56" t="s">
        <v>70</v>
      </c>
      <c r="S4094" s="56" t="s">
        <v>11660</v>
      </c>
      <c r="T4094" s="56" t="s">
        <v>7140</v>
      </c>
      <c r="U4094" s="57">
        <v>59998</v>
      </c>
      <c r="V4094" s="57">
        <v>-36516.92</v>
      </c>
      <c r="W4094" s="57">
        <v>23481.08</v>
      </c>
      <c r="X4094" s="57">
        <v>0</v>
      </c>
      <c r="Y4094" s="73">
        <v>41753</v>
      </c>
      <c r="Z4094" s="57">
        <v>-5802.13</v>
      </c>
      <c r="AA4094" s="57">
        <v>0</v>
      </c>
      <c r="AB4094" s="57">
        <v>17678.95</v>
      </c>
      <c r="AC4094" s="57">
        <v>0</v>
      </c>
      <c r="AD4094" s="56" t="s">
        <v>9255</v>
      </c>
      <c r="AE4094" s="57">
        <v>0</v>
      </c>
      <c r="AF4094" s="57">
        <v>0</v>
      </c>
      <c r="AG4094" s="57">
        <v>0</v>
      </c>
      <c r="AI4094"/>
      <c r="AJ4094"/>
    </row>
    <row r="4095" spans="1:36">
      <c r="A4095" s="56" t="s">
        <v>49</v>
      </c>
      <c r="B4095" s="56" t="s">
        <v>11417</v>
      </c>
      <c r="C4095" s="56">
        <v>2101010130</v>
      </c>
      <c r="D4095" s="56" t="s">
        <v>40</v>
      </c>
      <c r="E4095" s="56">
        <v>2101020140</v>
      </c>
      <c r="F4095" s="56">
        <v>5401010140</v>
      </c>
      <c r="G4095" s="56" t="s">
        <v>11431</v>
      </c>
      <c r="H4095" s="56">
        <v>400211</v>
      </c>
      <c r="I4095" s="56" t="s">
        <v>11438</v>
      </c>
      <c r="J4095" s="56" t="s">
        <v>2876</v>
      </c>
      <c r="K4095" s="56" t="s">
        <v>2877</v>
      </c>
      <c r="L4095" s="56" t="s">
        <v>7138</v>
      </c>
      <c r="M4095" s="73">
        <v>40957</v>
      </c>
      <c r="N4095" s="56"/>
      <c r="O4095" s="56"/>
      <c r="P4095" s="56" t="s">
        <v>7235</v>
      </c>
      <c r="Q4095" s="56"/>
      <c r="R4095" s="56" t="s">
        <v>70</v>
      </c>
      <c r="S4095" s="56" t="s">
        <v>11661</v>
      </c>
      <c r="T4095" s="56" t="s">
        <v>7140</v>
      </c>
      <c r="U4095" s="57">
        <v>32501</v>
      </c>
      <c r="V4095" s="57">
        <v>-26647.360000000001</v>
      </c>
      <c r="W4095" s="57">
        <v>5853.64</v>
      </c>
      <c r="X4095" s="57">
        <v>0</v>
      </c>
      <c r="Y4095" s="73">
        <v>40957</v>
      </c>
      <c r="Z4095" s="57">
        <v>-3687.6</v>
      </c>
      <c r="AA4095" s="57">
        <v>0</v>
      </c>
      <c r="AB4095" s="57">
        <v>2166.04</v>
      </c>
      <c r="AC4095" s="57">
        <v>0</v>
      </c>
      <c r="AD4095" s="56" t="s">
        <v>9255</v>
      </c>
      <c r="AE4095" s="57">
        <v>0</v>
      </c>
      <c r="AF4095" s="57">
        <v>0</v>
      </c>
      <c r="AG4095" s="57">
        <v>0</v>
      </c>
      <c r="AI4095"/>
      <c r="AJ4095"/>
    </row>
    <row r="4096" spans="1:36">
      <c r="A4096" s="56" t="s">
        <v>49</v>
      </c>
      <c r="B4096" s="56" t="s">
        <v>11417</v>
      </c>
      <c r="C4096" s="56">
        <v>2101010130</v>
      </c>
      <c r="D4096" s="56" t="s">
        <v>40</v>
      </c>
      <c r="E4096" s="56">
        <v>2101020140</v>
      </c>
      <c r="F4096" s="56">
        <v>5401010140</v>
      </c>
      <c r="G4096" s="56" t="s">
        <v>11431</v>
      </c>
      <c r="H4096" s="56">
        <v>400211</v>
      </c>
      <c r="I4096" s="56" t="s">
        <v>11438</v>
      </c>
      <c r="J4096" s="56" t="s">
        <v>2879</v>
      </c>
      <c r="K4096" s="56" t="s">
        <v>2880</v>
      </c>
      <c r="L4096" s="56" t="s">
        <v>7138</v>
      </c>
      <c r="M4096" s="73">
        <v>40731</v>
      </c>
      <c r="N4096" s="56"/>
      <c r="O4096" s="56"/>
      <c r="P4096" s="56" t="s">
        <v>7235</v>
      </c>
      <c r="Q4096" s="56"/>
      <c r="R4096" s="56" t="s">
        <v>70</v>
      </c>
      <c r="S4096" s="56" t="s">
        <v>11653</v>
      </c>
      <c r="T4096" s="56" t="s">
        <v>7140</v>
      </c>
      <c r="U4096" s="57">
        <v>11400</v>
      </c>
      <c r="V4096" s="57">
        <v>-10180.34</v>
      </c>
      <c r="W4096" s="57">
        <v>1219.6600000000001</v>
      </c>
      <c r="X4096" s="57">
        <v>0</v>
      </c>
      <c r="Y4096" s="73">
        <v>40731</v>
      </c>
      <c r="Z4096" s="57">
        <v>-649.66</v>
      </c>
      <c r="AA4096" s="57">
        <v>0</v>
      </c>
      <c r="AB4096" s="57">
        <v>570</v>
      </c>
      <c r="AC4096" s="57">
        <v>0</v>
      </c>
      <c r="AD4096" s="56" t="s">
        <v>9255</v>
      </c>
      <c r="AE4096" s="57">
        <v>0</v>
      </c>
      <c r="AF4096" s="57">
        <v>0</v>
      </c>
      <c r="AG4096" s="57">
        <v>0</v>
      </c>
      <c r="AI4096"/>
      <c r="AJ4096"/>
    </row>
    <row r="4097" spans="1:36">
      <c r="A4097" s="56" t="s">
        <v>49</v>
      </c>
      <c r="B4097" s="56" t="s">
        <v>11417</v>
      </c>
      <c r="C4097" s="56">
        <v>2101010130</v>
      </c>
      <c r="D4097" s="56" t="s">
        <v>40</v>
      </c>
      <c r="E4097" s="56">
        <v>2101020140</v>
      </c>
      <c r="F4097" s="56">
        <v>5401010140</v>
      </c>
      <c r="G4097" s="56" t="s">
        <v>11431</v>
      </c>
      <c r="H4097" s="56">
        <v>400211</v>
      </c>
      <c r="I4097" s="56" t="s">
        <v>11438</v>
      </c>
      <c r="J4097" s="56" t="s">
        <v>2883</v>
      </c>
      <c r="K4097" s="56" t="s">
        <v>7291</v>
      </c>
      <c r="L4097" s="56" t="s">
        <v>7138</v>
      </c>
      <c r="M4097" s="73">
        <v>40907</v>
      </c>
      <c r="N4097" s="56"/>
      <c r="O4097" s="56"/>
      <c r="P4097" s="56" t="s">
        <v>7235</v>
      </c>
      <c r="Q4097" s="56"/>
      <c r="R4097" s="56" t="s">
        <v>70</v>
      </c>
      <c r="S4097" s="56" t="s">
        <v>11660</v>
      </c>
      <c r="T4097" s="56" t="s">
        <v>7140</v>
      </c>
      <c r="U4097" s="57">
        <v>67280</v>
      </c>
      <c r="V4097" s="57">
        <v>-56201.18</v>
      </c>
      <c r="W4097" s="57">
        <v>11078.82</v>
      </c>
      <c r="X4097" s="57">
        <v>0</v>
      </c>
      <c r="Y4097" s="73">
        <v>40907</v>
      </c>
      <c r="Z4097" s="57">
        <v>-7714.82</v>
      </c>
      <c r="AA4097" s="57">
        <v>0</v>
      </c>
      <c r="AB4097" s="57">
        <v>3364</v>
      </c>
      <c r="AC4097" s="57">
        <v>0</v>
      </c>
      <c r="AD4097" s="56" t="s">
        <v>9255</v>
      </c>
      <c r="AE4097" s="57">
        <v>0</v>
      </c>
      <c r="AF4097" s="57">
        <v>0</v>
      </c>
      <c r="AG4097" s="57">
        <v>0</v>
      </c>
      <c r="AI4097"/>
      <c r="AJ4097"/>
    </row>
    <row r="4098" spans="1:36">
      <c r="A4098" s="56" t="s">
        <v>49</v>
      </c>
      <c r="B4098" s="56" t="s">
        <v>11417</v>
      </c>
      <c r="C4098" s="56">
        <v>2101010130</v>
      </c>
      <c r="D4098" s="56" t="s">
        <v>40</v>
      </c>
      <c r="E4098" s="56">
        <v>2101020140</v>
      </c>
      <c r="F4098" s="56">
        <v>5401010140</v>
      </c>
      <c r="G4098" s="56" t="s">
        <v>11431</v>
      </c>
      <c r="H4098" s="56">
        <v>400211</v>
      </c>
      <c r="I4098" s="56" t="s">
        <v>11438</v>
      </c>
      <c r="J4098" s="56" t="s">
        <v>2889</v>
      </c>
      <c r="K4098" s="56" t="s">
        <v>7779</v>
      </c>
      <c r="L4098" s="56" t="s">
        <v>7138</v>
      </c>
      <c r="M4098" s="73">
        <v>41168</v>
      </c>
      <c r="N4098" s="56"/>
      <c r="O4098" s="56"/>
      <c r="P4098" s="56" t="s">
        <v>7235</v>
      </c>
      <c r="Q4098" s="56"/>
      <c r="R4098" s="56" t="s">
        <v>70</v>
      </c>
      <c r="S4098" s="56" t="s">
        <v>11676</v>
      </c>
      <c r="T4098" s="56" t="s">
        <v>7140</v>
      </c>
      <c r="U4098" s="57">
        <v>57293</v>
      </c>
      <c r="V4098" s="57">
        <v>-43446.47</v>
      </c>
      <c r="W4098" s="57">
        <v>13846.53</v>
      </c>
      <c r="X4098" s="57">
        <v>0</v>
      </c>
      <c r="Y4098" s="73">
        <v>41168</v>
      </c>
      <c r="Z4098" s="57">
        <v>-6175</v>
      </c>
      <c r="AA4098" s="57">
        <v>0</v>
      </c>
      <c r="AB4098" s="57">
        <v>7671.53</v>
      </c>
      <c r="AC4098" s="57">
        <v>0</v>
      </c>
      <c r="AD4098" s="56" t="s">
        <v>9255</v>
      </c>
      <c r="AE4098" s="57">
        <v>0</v>
      </c>
      <c r="AF4098" s="57">
        <v>0</v>
      </c>
      <c r="AG4098" s="57">
        <v>0</v>
      </c>
      <c r="AI4098"/>
      <c r="AJ4098"/>
    </row>
    <row r="4099" spans="1:36">
      <c r="A4099" s="56" t="s">
        <v>49</v>
      </c>
      <c r="B4099" s="56" t="s">
        <v>11417</v>
      </c>
      <c r="C4099" s="56">
        <v>2101010130</v>
      </c>
      <c r="D4099" s="56" t="s">
        <v>40</v>
      </c>
      <c r="E4099" s="56">
        <v>2101020140</v>
      </c>
      <c r="F4099" s="56">
        <v>5401010140</v>
      </c>
      <c r="G4099" s="56" t="s">
        <v>11431</v>
      </c>
      <c r="H4099" s="56">
        <v>400211</v>
      </c>
      <c r="I4099" s="56" t="s">
        <v>11438</v>
      </c>
      <c r="J4099" s="56" t="s">
        <v>2891</v>
      </c>
      <c r="K4099" s="56" t="s">
        <v>2892</v>
      </c>
      <c r="L4099" s="56" t="s">
        <v>7138</v>
      </c>
      <c r="M4099" s="73">
        <v>41335</v>
      </c>
      <c r="N4099" s="56"/>
      <c r="O4099" s="56"/>
      <c r="P4099" s="56" t="s">
        <v>8197</v>
      </c>
      <c r="Q4099" s="56"/>
      <c r="R4099" s="56" t="s">
        <v>70</v>
      </c>
      <c r="S4099" s="56" t="s">
        <v>11700</v>
      </c>
      <c r="T4099" s="56" t="s">
        <v>7140</v>
      </c>
      <c r="U4099" s="57">
        <v>1488287</v>
      </c>
      <c r="V4099" s="57">
        <v>-1075543.23</v>
      </c>
      <c r="W4099" s="57">
        <v>412743.77</v>
      </c>
      <c r="X4099" s="57">
        <v>0</v>
      </c>
      <c r="Y4099" s="73">
        <v>41335</v>
      </c>
      <c r="Z4099" s="57">
        <v>-161431.47</v>
      </c>
      <c r="AA4099" s="57">
        <v>0</v>
      </c>
      <c r="AB4099" s="57">
        <v>251312.3</v>
      </c>
      <c r="AC4099" s="57">
        <v>0</v>
      </c>
      <c r="AD4099" s="56" t="s">
        <v>9255</v>
      </c>
      <c r="AE4099" s="57">
        <v>0</v>
      </c>
      <c r="AF4099" s="57">
        <v>0</v>
      </c>
      <c r="AG4099" s="57">
        <v>0</v>
      </c>
      <c r="AI4099"/>
      <c r="AJ4099"/>
    </row>
    <row r="4100" spans="1:36">
      <c r="A4100" s="56" t="s">
        <v>49</v>
      </c>
      <c r="B4100" s="56" t="s">
        <v>11417</v>
      </c>
      <c r="C4100" s="56">
        <v>2101010130</v>
      </c>
      <c r="D4100" s="56" t="s">
        <v>40</v>
      </c>
      <c r="E4100" s="56">
        <v>2101020140</v>
      </c>
      <c r="F4100" s="56">
        <v>5401010140</v>
      </c>
      <c r="G4100" s="56" t="s">
        <v>11431</v>
      </c>
      <c r="H4100" s="56">
        <v>400211</v>
      </c>
      <c r="I4100" s="56" t="s">
        <v>11438</v>
      </c>
      <c r="J4100" s="56" t="s">
        <v>2897</v>
      </c>
      <c r="K4100" s="56" t="s">
        <v>2892</v>
      </c>
      <c r="L4100" s="56" t="s">
        <v>7138</v>
      </c>
      <c r="M4100" s="73">
        <v>41370</v>
      </c>
      <c r="N4100" s="56"/>
      <c r="O4100" s="56"/>
      <c r="P4100" s="56" t="s">
        <v>7235</v>
      </c>
      <c r="Q4100" s="56"/>
      <c r="R4100" s="56" t="s">
        <v>70</v>
      </c>
      <c r="S4100" s="56" t="s">
        <v>11645</v>
      </c>
      <c r="T4100" s="56" t="s">
        <v>7140</v>
      </c>
      <c r="U4100" s="57">
        <v>252730</v>
      </c>
      <c r="V4100" s="57">
        <v>-177880.92</v>
      </c>
      <c r="W4100" s="57">
        <v>74849.08</v>
      </c>
      <c r="X4100" s="57">
        <v>0</v>
      </c>
      <c r="Y4100" s="73">
        <v>41370</v>
      </c>
      <c r="Z4100" s="57">
        <v>-26104.27</v>
      </c>
      <c r="AA4100" s="57">
        <v>0</v>
      </c>
      <c r="AB4100" s="57">
        <v>48744.81</v>
      </c>
      <c r="AC4100" s="57">
        <v>0</v>
      </c>
      <c r="AD4100" s="56" t="s">
        <v>9255</v>
      </c>
      <c r="AE4100" s="57">
        <v>0</v>
      </c>
      <c r="AF4100" s="57">
        <v>0</v>
      </c>
      <c r="AG4100" s="57">
        <v>0</v>
      </c>
      <c r="AI4100"/>
      <c r="AJ4100"/>
    </row>
    <row r="4101" spans="1:36">
      <c r="A4101" s="56" t="s">
        <v>49</v>
      </c>
      <c r="B4101" s="56" t="s">
        <v>11417</v>
      </c>
      <c r="C4101" s="56">
        <v>2101010130</v>
      </c>
      <c r="D4101" s="56" t="s">
        <v>40</v>
      </c>
      <c r="E4101" s="56">
        <v>2101020140</v>
      </c>
      <c r="F4101" s="56">
        <v>5401010140</v>
      </c>
      <c r="G4101" s="56" t="s">
        <v>11431</v>
      </c>
      <c r="H4101" s="56">
        <v>400211</v>
      </c>
      <c r="I4101" s="56" t="s">
        <v>11438</v>
      </c>
      <c r="J4101" s="56" t="s">
        <v>2900</v>
      </c>
      <c r="K4101" s="56" t="s">
        <v>1782</v>
      </c>
      <c r="L4101" s="56" t="s">
        <v>7138</v>
      </c>
      <c r="M4101" s="73">
        <v>41509</v>
      </c>
      <c r="N4101" s="56"/>
      <c r="O4101" s="56"/>
      <c r="P4101" s="56" t="s">
        <v>7235</v>
      </c>
      <c r="Q4101" s="56"/>
      <c r="R4101" s="56" t="s">
        <v>70</v>
      </c>
      <c r="S4101" s="56" t="s">
        <v>11660</v>
      </c>
      <c r="T4101" s="56" t="s">
        <v>7140</v>
      </c>
      <c r="U4101" s="57">
        <v>41961</v>
      </c>
      <c r="V4101" s="57">
        <v>-28039.18</v>
      </c>
      <c r="W4101" s="57">
        <v>13921.82</v>
      </c>
      <c r="X4101" s="57">
        <v>0</v>
      </c>
      <c r="Y4101" s="73">
        <v>41509</v>
      </c>
      <c r="Z4101" s="57">
        <v>-4223.68</v>
      </c>
      <c r="AA4101" s="57">
        <v>0</v>
      </c>
      <c r="AB4101" s="57">
        <v>9698.14</v>
      </c>
      <c r="AC4101" s="57">
        <v>0</v>
      </c>
      <c r="AD4101" s="56" t="s">
        <v>9255</v>
      </c>
      <c r="AE4101" s="57">
        <v>0</v>
      </c>
      <c r="AF4101" s="57">
        <v>0</v>
      </c>
      <c r="AG4101" s="57">
        <v>0</v>
      </c>
      <c r="AI4101"/>
      <c r="AJ4101"/>
    </row>
    <row r="4102" spans="1:36">
      <c r="A4102" s="56" t="s">
        <v>54</v>
      </c>
      <c r="B4102" s="56" t="s">
        <v>11417</v>
      </c>
      <c r="C4102" s="56">
        <v>2101010130</v>
      </c>
      <c r="D4102" s="56" t="s">
        <v>40</v>
      </c>
      <c r="E4102" s="56">
        <v>2101020140</v>
      </c>
      <c r="F4102" s="56">
        <v>5401010140</v>
      </c>
      <c r="G4102" s="56" t="s">
        <v>11413</v>
      </c>
      <c r="H4102" s="56">
        <v>400100</v>
      </c>
      <c r="I4102" s="56" t="s">
        <v>11414</v>
      </c>
      <c r="J4102" s="56" t="s">
        <v>494</v>
      </c>
      <c r="K4102" s="56" t="s">
        <v>495</v>
      </c>
      <c r="L4102" s="56" t="s">
        <v>7138</v>
      </c>
      <c r="M4102" s="73">
        <v>42094</v>
      </c>
      <c r="N4102" s="56"/>
      <c r="O4102" s="56"/>
      <c r="P4102" s="56" t="s">
        <v>295</v>
      </c>
      <c r="Q4102" s="56"/>
      <c r="R4102" s="56" t="s">
        <v>70</v>
      </c>
      <c r="S4102" s="56" t="s">
        <v>11689</v>
      </c>
      <c r="T4102" s="56" t="s">
        <v>7140</v>
      </c>
      <c r="U4102" s="57">
        <v>567000</v>
      </c>
      <c r="V4102" s="57">
        <v>-317711.01</v>
      </c>
      <c r="W4102" s="57">
        <v>249288.99</v>
      </c>
      <c r="X4102" s="57">
        <v>0</v>
      </c>
      <c r="Y4102" s="73">
        <v>41999</v>
      </c>
      <c r="Z4102" s="57">
        <v>-54100.9</v>
      </c>
      <c r="AA4102" s="57">
        <v>0</v>
      </c>
      <c r="AB4102" s="57">
        <v>195188.09</v>
      </c>
      <c r="AC4102" s="57">
        <v>0</v>
      </c>
      <c r="AD4102" s="56" t="s">
        <v>9255</v>
      </c>
      <c r="AE4102" s="57">
        <v>0</v>
      </c>
      <c r="AF4102" s="57">
        <v>0</v>
      </c>
      <c r="AG4102" s="57">
        <v>0</v>
      </c>
      <c r="AI4102"/>
      <c r="AJ4102"/>
    </row>
    <row r="4103" spans="1:36">
      <c r="A4103" s="56" t="s">
        <v>54</v>
      </c>
      <c r="B4103" s="56" t="s">
        <v>11417</v>
      </c>
      <c r="C4103" s="56">
        <v>2101010130</v>
      </c>
      <c r="D4103" s="56" t="s">
        <v>40</v>
      </c>
      <c r="E4103" s="56">
        <v>2101020140</v>
      </c>
      <c r="F4103" s="56">
        <v>5401010140</v>
      </c>
      <c r="G4103" s="56" t="s">
        <v>11413</v>
      </c>
      <c r="H4103" s="56">
        <v>400100</v>
      </c>
      <c r="I4103" s="56" t="s">
        <v>11414</v>
      </c>
      <c r="J4103" s="56" t="s">
        <v>528</v>
      </c>
      <c r="K4103" s="56" t="s">
        <v>529</v>
      </c>
      <c r="L4103" s="56" t="s">
        <v>7138</v>
      </c>
      <c r="M4103" s="73">
        <v>42094</v>
      </c>
      <c r="N4103" s="56"/>
      <c r="O4103" s="56"/>
      <c r="P4103" s="56" t="s">
        <v>295</v>
      </c>
      <c r="Q4103" s="56"/>
      <c r="R4103" s="56" t="s">
        <v>70</v>
      </c>
      <c r="S4103" s="56" t="s">
        <v>11701</v>
      </c>
      <c r="T4103" s="56" t="s">
        <v>7140</v>
      </c>
      <c r="U4103" s="57">
        <v>236731</v>
      </c>
      <c r="V4103" s="57">
        <v>-147777.64000000001</v>
      </c>
      <c r="W4103" s="57">
        <v>88953.36</v>
      </c>
      <c r="X4103" s="57">
        <v>0</v>
      </c>
      <c r="Y4103" s="73">
        <v>41730</v>
      </c>
      <c r="Z4103" s="57">
        <v>-23522.39</v>
      </c>
      <c r="AA4103" s="57">
        <v>0</v>
      </c>
      <c r="AB4103" s="57">
        <v>65430.97</v>
      </c>
      <c r="AC4103" s="57">
        <v>0</v>
      </c>
      <c r="AD4103" s="56" t="s">
        <v>9255</v>
      </c>
      <c r="AE4103" s="57">
        <v>0</v>
      </c>
      <c r="AF4103" s="57">
        <v>0</v>
      </c>
      <c r="AG4103" s="57">
        <v>0</v>
      </c>
      <c r="AI4103"/>
      <c r="AJ4103"/>
    </row>
    <row r="4104" spans="1:36">
      <c r="A4104" s="56" t="s">
        <v>54</v>
      </c>
      <c r="B4104" s="56" t="s">
        <v>11417</v>
      </c>
      <c r="C4104" s="56">
        <v>2101010130</v>
      </c>
      <c r="D4104" s="56" t="s">
        <v>40</v>
      </c>
      <c r="E4104" s="56">
        <v>2101020140</v>
      </c>
      <c r="F4104" s="56">
        <v>5401010140</v>
      </c>
      <c r="G4104" s="56" t="s">
        <v>11413</v>
      </c>
      <c r="H4104" s="56">
        <v>400100</v>
      </c>
      <c r="I4104" s="56" t="s">
        <v>11414</v>
      </c>
      <c r="J4104" s="56" t="s">
        <v>530</v>
      </c>
      <c r="K4104" s="56" t="s">
        <v>531</v>
      </c>
      <c r="L4104" s="56" t="s">
        <v>7138</v>
      </c>
      <c r="M4104" s="73">
        <v>42094</v>
      </c>
      <c r="N4104" s="56"/>
      <c r="O4104" s="56"/>
      <c r="P4104" s="56" t="s">
        <v>295</v>
      </c>
      <c r="Q4104" s="56"/>
      <c r="R4104" s="56" t="s">
        <v>70</v>
      </c>
      <c r="S4104" s="56" t="s">
        <v>11650</v>
      </c>
      <c r="T4104" s="56" t="s">
        <v>7140</v>
      </c>
      <c r="U4104" s="57">
        <v>247009</v>
      </c>
      <c r="V4104" s="57">
        <v>-154193.60999999999</v>
      </c>
      <c r="W4104" s="57">
        <v>92815.39</v>
      </c>
      <c r="X4104" s="57">
        <v>0</v>
      </c>
      <c r="Y4104" s="73">
        <v>41730</v>
      </c>
      <c r="Z4104" s="57">
        <v>-24543.64</v>
      </c>
      <c r="AA4104" s="57">
        <v>0</v>
      </c>
      <c r="AB4104" s="57">
        <v>68271.75</v>
      </c>
      <c r="AC4104" s="57">
        <v>0</v>
      </c>
      <c r="AD4104" s="56" t="s">
        <v>9255</v>
      </c>
      <c r="AE4104" s="57">
        <v>0</v>
      </c>
      <c r="AF4104" s="57">
        <v>0</v>
      </c>
      <c r="AG4104" s="57">
        <v>0</v>
      </c>
      <c r="AI4104"/>
      <c r="AJ4104"/>
    </row>
    <row r="4105" spans="1:36">
      <c r="A4105" s="56" t="s">
        <v>54</v>
      </c>
      <c r="B4105" s="56" t="s">
        <v>11417</v>
      </c>
      <c r="C4105" s="56">
        <v>2101010130</v>
      </c>
      <c r="D4105" s="56" t="s">
        <v>40</v>
      </c>
      <c r="E4105" s="56">
        <v>2101020140</v>
      </c>
      <c r="F4105" s="56">
        <v>5401010140</v>
      </c>
      <c r="G4105" s="56" t="s">
        <v>11413</v>
      </c>
      <c r="H4105" s="56">
        <v>400100</v>
      </c>
      <c r="I4105" s="56" t="s">
        <v>11414</v>
      </c>
      <c r="J4105" s="56" t="s">
        <v>548</v>
      </c>
      <c r="K4105" s="56" t="s">
        <v>549</v>
      </c>
      <c r="L4105" s="56" t="s">
        <v>7138</v>
      </c>
      <c r="M4105" s="73">
        <v>42094</v>
      </c>
      <c r="N4105" s="56"/>
      <c r="O4105" s="56"/>
      <c r="P4105" s="56" t="s">
        <v>295</v>
      </c>
      <c r="Q4105" s="56"/>
      <c r="R4105" s="56" t="s">
        <v>70</v>
      </c>
      <c r="S4105" s="56" t="s">
        <v>11661</v>
      </c>
      <c r="T4105" s="56" t="s">
        <v>7140</v>
      </c>
      <c r="U4105" s="57">
        <v>87000</v>
      </c>
      <c r="V4105" s="57">
        <v>-54012.02</v>
      </c>
      <c r="W4105" s="57">
        <v>32987.980000000003</v>
      </c>
      <c r="X4105" s="57">
        <v>0</v>
      </c>
      <c r="Y4105" s="73">
        <v>41744</v>
      </c>
      <c r="Z4105" s="57">
        <v>-8624.9599999999991</v>
      </c>
      <c r="AA4105" s="57">
        <v>0</v>
      </c>
      <c r="AB4105" s="57">
        <v>24363.02</v>
      </c>
      <c r="AC4105" s="57">
        <v>0</v>
      </c>
      <c r="AD4105" s="56" t="s">
        <v>9255</v>
      </c>
      <c r="AE4105" s="57">
        <v>0</v>
      </c>
      <c r="AF4105" s="57">
        <v>0</v>
      </c>
      <c r="AG4105" s="57">
        <v>0</v>
      </c>
      <c r="AI4105"/>
      <c r="AJ4105"/>
    </row>
    <row r="4106" spans="1:36">
      <c r="A4106" s="56" t="s">
        <v>54</v>
      </c>
      <c r="B4106" s="56" t="s">
        <v>11417</v>
      </c>
      <c r="C4106" s="56">
        <v>2101010130</v>
      </c>
      <c r="D4106" s="56" t="s">
        <v>40</v>
      </c>
      <c r="E4106" s="56">
        <v>2101020140</v>
      </c>
      <c r="F4106" s="56">
        <v>5401010140</v>
      </c>
      <c r="G4106" s="56" t="s">
        <v>11413</v>
      </c>
      <c r="H4106" s="56">
        <v>400100</v>
      </c>
      <c r="I4106" s="56" t="s">
        <v>11414</v>
      </c>
      <c r="J4106" s="56" t="s">
        <v>554</v>
      </c>
      <c r="K4106" s="56" t="s">
        <v>555</v>
      </c>
      <c r="L4106" s="56" t="s">
        <v>7138</v>
      </c>
      <c r="M4106" s="73">
        <v>42094</v>
      </c>
      <c r="N4106" s="56"/>
      <c r="O4106" s="56"/>
      <c r="P4106" s="56" t="s">
        <v>295</v>
      </c>
      <c r="Q4106" s="56"/>
      <c r="R4106" s="56" t="s">
        <v>70</v>
      </c>
      <c r="S4106" s="56" t="s">
        <v>11702</v>
      </c>
      <c r="T4106" s="56" t="s">
        <v>7140</v>
      </c>
      <c r="U4106" s="57">
        <v>2341696</v>
      </c>
      <c r="V4106" s="57">
        <v>-1461787</v>
      </c>
      <c r="W4106" s="57">
        <v>879909</v>
      </c>
      <c r="X4106" s="57">
        <v>0</v>
      </c>
      <c r="Y4106" s="73">
        <v>41730</v>
      </c>
      <c r="Z4106" s="57">
        <v>-232678.8</v>
      </c>
      <c r="AA4106" s="57">
        <v>0</v>
      </c>
      <c r="AB4106" s="57">
        <v>647230.19999999995</v>
      </c>
      <c r="AC4106" s="57">
        <v>0</v>
      </c>
      <c r="AD4106" s="56" t="s">
        <v>9255</v>
      </c>
      <c r="AE4106" s="57">
        <v>0</v>
      </c>
      <c r="AF4106" s="57">
        <v>0</v>
      </c>
      <c r="AG4106" s="57">
        <v>0</v>
      </c>
      <c r="AI4106"/>
      <c r="AJ4106"/>
    </row>
    <row r="4107" spans="1:36">
      <c r="A4107" s="56" t="s">
        <v>54</v>
      </c>
      <c r="B4107" s="56" t="s">
        <v>11417</v>
      </c>
      <c r="C4107" s="56">
        <v>2101010130</v>
      </c>
      <c r="D4107" s="56" t="s">
        <v>40</v>
      </c>
      <c r="E4107" s="56">
        <v>2101020140</v>
      </c>
      <c r="F4107" s="56">
        <v>5401010140</v>
      </c>
      <c r="G4107" s="56" t="s">
        <v>11413</v>
      </c>
      <c r="H4107" s="56">
        <v>400100</v>
      </c>
      <c r="I4107" s="56" t="s">
        <v>11414</v>
      </c>
      <c r="J4107" s="56" t="s">
        <v>562</v>
      </c>
      <c r="K4107" s="56" t="s">
        <v>563</v>
      </c>
      <c r="L4107" s="56" t="s">
        <v>7138</v>
      </c>
      <c r="M4107" s="73">
        <v>42094</v>
      </c>
      <c r="N4107" s="56"/>
      <c r="O4107" s="56"/>
      <c r="P4107" s="56" t="s">
        <v>295</v>
      </c>
      <c r="Q4107" s="56"/>
      <c r="R4107" s="56" t="s">
        <v>70</v>
      </c>
      <c r="S4107" s="56" t="s">
        <v>11661</v>
      </c>
      <c r="T4107" s="56" t="s">
        <v>7140</v>
      </c>
      <c r="U4107" s="57">
        <v>107955</v>
      </c>
      <c r="V4107" s="57">
        <v>-65870.2</v>
      </c>
      <c r="W4107" s="57">
        <v>42084.800000000003</v>
      </c>
      <c r="X4107" s="57">
        <v>0</v>
      </c>
      <c r="Y4107" s="73">
        <v>41788</v>
      </c>
      <c r="Z4107" s="57">
        <v>-10627.47</v>
      </c>
      <c r="AA4107" s="57">
        <v>0</v>
      </c>
      <c r="AB4107" s="57">
        <v>31457.33</v>
      </c>
      <c r="AC4107" s="57">
        <v>0</v>
      </c>
      <c r="AD4107" s="56" t="s">
        <v>9255</v>
      </c>
      <c r="AE4107" s="57">
        <v>0</v>
      </c>
      <c r="AF4107" s="57">
        <v>0</v>
      </c>
      <c r="AG4107" s="57">
        <v>0</v>
      </c>
      <c r="AI4107"/>
      <c r="AJ4107"/>
    </row>
    <row r="4108" spans="1:36">
      <c r="A4108" s="56" t="s">
        <v>54</v>
      </c>
      <c r="B4108" s="56" t="s">
        <v>11417</v>
      </c>
      <c r="C4108" s="56">
        <v>2101010130</v>
      </c>
      <c r="D4108" s="56" t="s">
        <v>40</v>
      </c>
      <c r="E4108" s="56">
        <v>2101020140</v>
      </c>
      <c r="F4108" s="56">
        <v>5401010140</v>
      </c>
      <c r="G4108" s="56" t="s">
        <v>11413</v>
      </c>
      <c r="H4108" s="56">
        <v>400100</v>
      </c>
      <c r="I4108" s="56" t="s">
        <v>11414</v>
      </c>
      <c r="J4108" s="56" t="s">
        <v>574</v>
      </c>
      <c r="K4108" s="56" t="s">
        <v>575</v>
      </c>
      <c r="L4108" s="56" t="s">
        <v>7138</v>
      </c>
      <c r="M4108" s="73">
        <v>42094</v>
      </c>
      <c r="N4108" s="56"/>
      <c r="O4108" s="56"/>
      <c r="P4108" s="56" t="s">
        <v>295</v>
      </c>
      <c r="Q4108" s="56"/>
      <c r="R4108" s="56" t="s">
        <v>70</v>
      </c>
      <c r="S4108" s="56" t="s">
        <v>11679</v>
      </c>
      <c r="T4108" s="56" t="s">
        <v>7140</v>
      </c>
      <c r="U4108" s="57">
        <v>337500</v>
      </c>
      <c r="V4108" s="57">
        <v>-197475.09</v>
      </c>
      <c r="W4108" s="57">
        <v>140024.91</v>
      </c>
      <c r="X4108" s="57">
        <v>0</v>
      </c>
      <c r="Y4108" s="73">
        <v>41893</v>
      </c>
      <c r="Z4108" s="57">
        <v>-32696.400000000001</v>
      </c>
      <c r="AA4108" s="57">
        <v>0</v>
      </c>
      <c r="AB4108" s="57">
        <v>107328.51</v>
      </c>
      <c r="AC4108" s="57">
        <v>0</v>
      </c>
      <c r="AD4108" s="56" t="s">
        <v>9255</v>
      </c>
      <c r="AE4108" s="57">
        <v>0</v>
      </c>
      <c r="AF4108" s="57">
        <v>0</v>
      </c>
      <c r="AG4108" s="57">
        <v>0</v>
      </c>
      <c r="AI4108"/>
      <c r="AJ4108"/>
    </row>
    <row r="4109" spans="1:36">
      <c r="A4109" s="56" t="s">
        <v>54</v>
      </c>
      <c r="B4109" s="56" t="s">
        <v>11417</v>
      </c>
      <c r="C4109" s="56">
        <v>2101010130</v>
      </c>
      <c r="D4109" s="56" t="s">
        <v>40</v>
      </c>
      <c r="E4109" s="56">
        <v>2101020140</v>
      </c>
      <c r="F4109" s="56">
        <v>5401010140</v>
      </c>
      <c r="G4109" s="56" t="s">
        <v>11413</v>
      </c>
      <c r="H4109" s="56">
        <v>400100</v>
      </c>
      <c r="I4109" s="56" t="s">
        <v>11414</v>
      </c>
      <c r="J4109" s="56" t="s">
        <v>578</v>
      </c>
      <c r="K4109" s="56" t="s">
        <v>579</v>
      </c>
      <c r="L4109" s="56" t="s">
        <v>7138</v>
      </c>
      <c r="M4109" s="73">
        <v>42094</v>
      </c>
      <c r="N4109" s="56"/>
      <c r="O4109" s="56"/>
      <c r="P4109" s="56" t="s">
        <v>295</v>
      </c>
      <c r="Q4109" s="56"/>
      <c r="R4109" s="56" t="s">
        <v>70</v>
      </c>
      <c r="S4109" s="56" t="s">
        <v>11661</v>
      </c>
      <c r="T4109" s="56" t="s">
        <v>7140</v>
      </c>
      <c r="U4109" s="57">
        <v>1518593</v>
      </c>
      <c r="V4109" s="57">
        <v>-867686.54</v>
      </c>
      <c r="W4109" s="57">
        <v>650906.46</v>
      </c>
      <c r="X4109" s="57">
        <v>0</v>
      </c>
      <c r="Y4109" s="73">
        <v>41950</v>
      </c>
      <c r="Z4109" s="57">
        <v>-146039.74</v>
      </c>
      <c r="AA4109" s="57">
        <v>0</v>
      </c>
      <c r="AB4109" s="57">
        <v>504866.72</v>
      </c>
      <c r="AC4109" s="57">
        <v>0</v>
      </c>
      <c r="AD4109" s="56" t="s">
        <v>9255</v>
      </c>
      <c r="AE4109" s="57">
        <v>0</v>
      </c>
      <c r="AF4109" s="57">
        <v>0</v>
      </c>
      <c r="AG4109" s="57">
        <v>0</v>
      </c>
      <c r="AI4109"/>
      <c r="AJ4109"/>
    </row>
    <row r="4110" spans="1:36">
      <c r="A4110" s="56" t="s">
        <v>54</v>
      </c>
      <c r="B4110" s="56" t="s">
        <v>11417</v>
      </c>
      <c r="C4110" s="56">
        <v>2101010130</v>
      </c>
      <c r="D4110" s="56" t="s">
        <v>40</v>
      </c>
      <c r="E4110" s="56">
        <v>2101020140</v>
      </c>
      <c r="F4110" s="56">
        <v>5401010140</v>
      </c>
      <c r="G4110" s="56" t="s">
        <v>11413</v>
      </c>
      <c r="H4110" s="56">
        <v>400100</v>
      </c>
      <c r="I4110" s="56" t="s">
        <v>11414</v>
      </c>
      <c r="J4110" s="56" t="s">
        <v>594</v>
      </c>
      <c r="K4110" s="56" t="s">
        <v>595</v>
      </c>
      <c r="L4110" s="56" t="s">
        <v>7138</v>
      </c>
      <c r="M4110" s="73">
        <v>42094</v>
      </c>
      <c r="N4110" s="56"/>
      <c r="O4110" s="56"/>
      <c r="P4110" s="56" t="s">
        <v>295</v>
      </c>
      <c r="Q4110" s="56"/>
      <c r="R4110" s="56" t="s">
        <v>70</v>
      </c>
      <c r="S4110" s="56" t="s">
        <v>11660</v>
      </c>
      <c r="T4110" s="56" t="s">
        <v>7140</v>
      </c>
      <c r="U4110" s="57">
        <v>882389.33</v>
      </c>
      <c r="V4110" s="57">
        <v>-500989.63</v>
      </c>
      <c r="W4110" s="57">
        <v>381399.7</v>
      </c>
      <c r="X4110" s="57">
        <v>0</v>
      </c>
      <c r="Y4110" s="73">
        <v>41967</v>
      </c>
      <c r="Z4110" s="57">
        <v>-84573.27</v>
      </c>
      <c r="AA4110" s="57">
        <v>0</v>
      </c>
      <c r="AB4110" s="57">
        <v>296826.43</v>
      </c>
      <c r="AC4110" s="57">
        <v>0</v>
      </c>
      <c r="AD4110" s="56" t="s">
        <v>9255</v>
      </c>
      <c r="AE4110" s="57">
        <v>0</v>
      </c>
      <c r="AF4110" s="57">
        <v>0</v>
      </c>
      <c r="AG4110" s="57">
        <v>0</v>
      </c>
      <c r="AI4110"/>
      <c r="AJ4110"/>
    </row>
    <row r="4111" spans="1:36">
      <c r="A4111" s="56" t="s">
        <v>54</v>
      </c>
      <c r="B4111" s="56" t="s">
        <v>11417</v>
      </c>
      <c r="C4111" s="56">
        <v>2101010130</v>
      </c>
      <c r="D4111" s="56" t="s">
        <v>40</v>
      </c>
      <c r="E4111" s="56">
        <v>2101020140</v>
      </c>
      <c r="F4111" s="56">
        <v>5401010140</v>
      </c>
      <c r="G4111" s="56" t="s">
        <v>11413</v>
      </c>
      <c r="H4111" s="56">
        <v>400100</v>
      </c>
      <c r="I4111" s="56" t="s">
        <v>11414</v>
      </c>
      <c r="J4111" s="56" t="s">
        <v>606</v>
      </c>
      <c r="K4111" s="56" t="s">
        <v>605</v>
      </c>
      <c r="L4111" s="56" t="s">
        <v>7138</v>
      </c>
      <c r="M4111" s="73">
        <v>42094</v>
      </c>
      <c r="N4111" s="56"/>
      <c r="O4111" s="56"/>
      <c r="P4111" s="56" t="s">
        <v>295</v>
      </c>
      <c r="Q4111" s="56"/>
      <c r="R4111" s="56" t="s">
        <v>70</v>
      </c>
      <c r="S4111" s="56" t="s">
        <v>11661</v>
      </c>
      <c r="T4111" s="56" t="s">
        <v>7140</v>
      </c>
      <c r="U4111" s="57">
        <v>591553.69999999995</v>
      </c>
      <c r="V4111" s="57">
        <v>-369273.17</v>
      </c>
      <c r="W4111" s="57">
        <v>222280.53</v>
      </c>
      <c r="X4111" s="57">
        <v>0</v>
      </c>
      <c r="Y4111" s="73">
        <v>41730</v>
      </c>
      <c r="Z4111" s="57">
        <v>-58778.77</v>
      </c>
      <c r="AA4111" s="57">
        <v>0</v>
      </c>
      <c r="AB4111" s="57">
        <v>163501.76000000001</v>
      </c>
      <c r="AC4111" s="57">
        <v>0</v>
      </c>
      <c r="AD4111" s="56" t="s">
        <v>9255</v>
      </c>
      <c r="AE4111" s="57">
        <v>0</v>
      </c>
      <c r="AF4111" s="57">
        <v>0</v>
      </c>
      <c r="AG4111" s="57">
        <v>0</v>
      </c>
      <c r="AI4111"/>
      <c r="AJ4111"/>
    </row>
    <row r="4112" spans="1:36">
      <c r="A4112" s="56" t="s">
        <v>54</v>
      </c>
      <c r="B4112" s="56" t="s">
        <v>11417</v>
      </c>
      <c r="C4112" s="56">
        <v>2101010130</v>
      </c>
      <c r="D4112" s="56" t="s">
        <v>40</v>
      </c>
      <c r="E4112" s="56">
        <v>2101020140</v>
      </c>
      <c r="F4112" s="56">
        <v>5401010140</v>
      </c>
      <c r="G4112" s="56" t="s">
        <v>11413</v>
      </c>
      <c r="H4112" s="56">
        <v>400100</v>
      </c>
      <c r="I4112" s="56" t="s">
        <v>11414</v>
      </c>
      <c r="J4112" s="56" t="s">
        <v>607</v>
      </c>
      <c r="K4112" s="56" t="s">
        <v>608</v>
      </c>
      <c r="L4112" s="56" t="s">
        <v>7138</v>
      </c>
      <c r="M4112" s="73">
        <v>42094</v>
      </c>
      <c r="N4112" s="56"/>
      <c r="O4112" s="56"/>
      <c r="P4112" s="56" t="s">
        <v>295</v>
      </c>
      <c r="Q4112" s="56"/>
      <c r="R4112" s="56" t="s">
        <v>70</v>
      </c>
      <c r="S4112" s="56" t="s">
        <v>11689</v>
      </c>
      <c r="T4112" s="56" t="s">
        <v>7140</v>
      </c>
      <c r="U4112" s="57">
        <v>278784.56</v>
      </c>
      <c r="V4112" s="57">
        <v>-174029.26</v>
      </c>
      <c r="W4112" s="57">
        <v>104755.3</v>
      </c>
      <c r="X4112" s="57">
        <v>0</v>
      </c>
      <c r="Y4112" s="73">
        <v>41730</v>
      </c>
      <c r="Z4112" s="57">
        <v>-27700.97</v>
      </c>
      <c r="AA4112" s="57">
        <v>0</v>
      </c>
      <c r="AB4112" s="57">
        <v>77054.33</v>
      </c>
      <c r="AC4112" s="57">
        <v>0</v>
      </c>
      <c r="AD4112" s="56" t="s">
        <v>9255</v>
      </c>
      <c r="AE4112" s="57">
        <v>0</v>
      </c>
      <c r="AF4112" s="57">
        <v>0</v>
      </c>
      <c r="AG4112" s="57">
        <v>0</v>
      </c>
      <c r="AI4112"/>
      <c r="AJ4112"/>
    </row>
    <row r="4113" spans="1:36">
      <c r="A4113" s="56" t="s">
        <v>54</v>
      </c>
      <c r="B4113" s="56" t="s">
        <v>11417</v>
      </c>
      <c r="C4113" s="56">
        <v>2101010130</v>
      </c>
      <c r="D4113" s="56" t="s">
        <v>40</v>
      </c>
      <c r="E4113" s="56">
        <v>2101020140</v>
      </c>
      <c r="F4113" s="56">
        <v>5401010140</v>
      </c>
      <c r="G4113" s="56" t="s">
        <v>11413</v>
      </c>
      <c r="H4113" s="56">
        <v>400100</v>
      </c>
      <c r="I4113" s="56" t="s">
        <v>11414</v>
      </c>
      <c r="J4113" s="56" t="s">
        <v>617</v>
      </c>
      <c r="K4113" s="56" t="s">
        <v>618</v>
      </c>
      <c r="L4113" s="56" t="s">
        <v>7138</v>
      </c>
      <c r="M4113" s="73">
        <v>42185</v>
      </c>
      <c r="N4113" s="56"/>
      <c r="O4113" s="56"/>
      <c r="P4113" s="56" t="s">
        <v>295</v>
      </c>
      <c r="Q4113" s="56"/>
      <c r="R4113" s="56" t="s">
        <v>70</v>
      </c>
      <c r="S4113" s="56" t="s">
        <v>11672</v>
      </c>
      <c r="T4113" s="56" t="s">
        <v>7140</v>
      </c>
      <c r="U4113" s="57">
        <v>450000</v>
      </c>
      <c r="V4113" s="57">
        <v>-250183.57</v>
      </c>
      <c r="W4113" s="57">
        <v>199816.43</v>
      </c>
      <c r="X4113" s="57">
        <v>0</v>
      </c>
      <c r="Y4113" s="73">
        <v>41928</v>
      </c>
      <c r="Z4113" s="57">
        <v>-45803.32</v>
      </c>
      <c r="AA4113" s="57">
        <v>0</v>
      </c>
      <c r="AB4113" s="57">
        <v>154013.10999999999</v>
      </c>
      <c r="AC4113" s="57">
        <v>0</v>
      </c>
      <c r="AD4113" s="56" t="s">
        <v>9255</v>
      </c>
      <c r="AE4113" s="57">
        <v>0</v>
      </c>
      <c r="AF4113" s="57">
        <v>0</v>
      </c>
      <c r="AG4113" s="57">
        <v>0</v>
      </c>
      <c r="AI4113"/>
      <c r="AJ4113"/>
    </row>
    <row r="4114" spans="1:36">
      <c r="A4114" s="56" t="s">
        <v>54</v>
      </c>
      <c r="B4114" s="56" t="s">
        <v>11417</v>
      </c>
      <c r="C4114" s="56">
        <v>2101010130</v>
      </c>
      <c r="D4114" s="56" t="s">
        <v>40</v>
      </c>
      <c r="E4114" s="56">
        <v>2101020140</v>
      </c>
      <c r="F4114" s="56">
        <v>5401010140</v>
      </c>
      <c r="G4114" s="56" t="s">
        <v>11413</v>
      </c>
      <c r="H4114" s="56">
        <v>400100</v>
      </c>
      <c r="I4114" s="56" t="s">
        <v>11414</v>
      </c>
      <c r="J4114" s="56" t="s">
        <v>659</v>
      </c>
      <c r="K4114" s="56" t="s">
        <v>660</v>
      </c>
      <c r="L4114" s="56" t="s">
        <v>7138</v>
      </c>
      <c r="M4114" s="73">
        <v>42095</v>
      </c>
      <c r="N4114" s="56"/>
      <c r="O4114" s="56"/>
      <c r="P4114" s="56" t="s">
        <v>295</v>
      </c>
      <c r="Q4114" s="56"/>
      <c r="R4114" s="56" t="s">
        <v>70</v>
      </c>
      <c r="S4114" s="56" t="s">
        <v>11660</v>
      </c>
      <c r="T4114" s="56" t="s">
        <v>7140</v>
      </c>
      <c r="U4114" s="57">
        <v>4229</v>
      </c>
      <c r="V4114" s="57">
        <v>-2276.48</v>
      </c>
      <c r="W4114" s="57">
        <v>1952.52</v>
      </c>
      <c r="X4114" s="57">
        <v>0</v>
      </c>
      <c r="Y4114" s="73">
        <v>42095</v>
      </c>
      <c r="Z4114" s="57">
        <v>-398.3</v>
      </c>
      <c r="AA4114" s="57">
        <v>0</v>
      </c>
      <c r="AB4114" s="57">
        <v>1554.22</v>
      </c>
      <c r="AC4114" s="57">
        <v>0</v>
      </c>
      <c r="AD4114" s="56" t="s">
        <v>9255</v>
      </c>
      <c r="AE4114" s="57">
        <v>0</v>
      </c>
      <c r="AF4114" s="57">
        <v>0</v>
      </c>
      <c r="AG4114" s="57">
        <v>0</v>
      </c>
      <c r="AI4114"/>
      <c r="AJ4114"/>
    </row>
    <row r="4115" spans="1:36">
      <c r="A4115" s="56" t="s">
        <v>54</v>
      </c>
      <c r="B4115" s="56" t="s">
        <v>11417</v>
      </c>
      <c r="C4115" s="56">
        <v>2101010130</v>
      </c>
      <c r="D4115" s="56" t="s">
        <v>40</v>
      </c>
      <c r="E4115" s="56">
        <v>2101020140</v>
      </c>
      <c r="F4115" s="56">
        <v>5401010140</v>
      </c>
      <c r="G4115" s="56" t="s">
        <v>11413</v>
      </c>
      <c r="H4115" s="56">
        <v>400100</v>
      </c>
      <c r="I4115" s="56" t="s">
        <v>11414</v>
      </c>
      <c r="J4115" s="56" t="s">
        <v>733</v>
      </c>
      <c r="K4115" s="56" t="s">
        <v>734</v>
      </c>
      <c r="L4115" s="56" t="s">
        <v>7138</v>
      </c>
      <c r="M4115" s="73">
        <v>42339</v>
      </c>
      <c r="N4115" s="56"/>
      <c r="O4115" s="56"/>
      <c r="P4115" s="56" t="s">
        <v>295</v>
      </c>
      <c r="Q4115" s="56"/>
      <c r="R4115" s="56" t="s">
        <v>70</v>
      </c>
      <c r="S4115" s="56" t="s">
        <v>11703</v>
      </c>
      <c r="T4115" s="56" t="s">
        <v>7140</v>
      </c>
      <c r="U4115" s="57">
        <v>21132103</v>
      </c>
      <c r="V4115" s="57">
        <v>-11959161.65</v>
      </c>
      <c r="W4115" s="57">
        <v>9172941.3499999996</v>
      </c>
      <c r="X4115" s="57">
        <v>0</v>
      </c>
      <c r="Y4115" s="73">
        <v>41400</v>
      </c>
      <c r="Z4115" s="57">
        <v>-1560654.17</v>
      </c>
      <c r="AA4115" s="57">
        <v>0</v>
      </c>
      <c r="AB4115" s="57">
        <v>7612287.1799999997</v>
      </c>
      <c r="AC4115" s="57">
        <v>0</v>
      </c>
      <c r="AD4115" s="56" t="s">
        <v>9255</v>
      </c>
      <c r="AE4115" s="57">
        <v>0</v>
      </c>
      <c r="AF4115" s="57">
        <v>0</v>
      </c>
      <c r="AG4115" s="57">
        <v>0</v>
      </c>
      <c r="AI4115"/>
      <c r="AJ4115"/>
    </row>
    <row r="4116" spans="1:36">
      <c r="A4116" s="56" t="s">
        <v>54</v>
      </c>
      <c r="B4116" s="56" t="s">
        <v>11417</v>
      </c>
      <c r="C4116" s="56">
        <v>2101010130</v>
      </c>
      <c r="D4116" s="56" t="s">
        <v>40</v>
      </c>
      <c r="E4116" s="56">
        <v>2101020140</v>
      </c>
      <c r="F4116" s="56">
        <v>5401010140</v>
      </c>
      <c r="G4116" s="56" t="s">
        <v>11413</v>
      </c>
      <c r="H4116" s="56">
        <v>400100</v>
      </c>
      <c r="I4116" s="56" t="s">
        <v>11414</v>
      </c>
      <c r="J4116" s="56" t="s">
        <v>735</v>
      </c>
      <c r="K4116" s="56" t="s">
        <v>736</v>
      </c>
      <c r="L4116" s="56" t="s">
        <v>7138</v>
      </c>
      <c r="M4116" s="73">
        <v>42339</v>
      </c>
      <c r="N4116" s="56"/>
      <c r="O4116" s="56"/>
      <c r="P4116" s="56" t="s">
        <v>295</v>
      </c>
      <c r="Q4116" s="56"/>
      <c r="R4116" s="56" t="s">
        <v>70</v>
      </c>
      <c r="S4116" s="56" t="s">
        <v>11704</v>
      </c>
      <c r="T4116" s="56" t="s">
        <v>7140</v>
      </c>
      <c r="U4116" s="57">
        <v>3016049</v>
      </c>
      <c r="V4116" s="57">
        <v>-1706854.13</v>
      </c>
      <c r="W4116" s="57">
        <v>1309194.8700000001</v>
      </c>
      <c r="X4116" s="57">
        <v>0</v>
      </c>
      <c r="Y4116" s="73">
        <v>41400</v>
      </c>
      <c r="Z4116" s="57">
        <v>-222742.12</v>
      </c>
      <c r="AA4116" s="57">
        <v>0</v>
      </c>
      <c r="AB4116" s="57">
        <v>1086452.75</v>
      </c>
      <c r="AC4116" s="57">
        <v>0</v>
      </c>
      <c r="AD4116" s="56" t="s">
        <v>9255</v>
      </c>
      <c r="AE4116" s="57">
        <v>0</v>
      </c>
      <c r="AF4116" s="57">
        <v>0</v>
      </c>
      <c r="AG4116" s="57">
        <v>0</v>
      </c>
      <c r="AI4116"/>
      <c r="AJ4116"/>
    </row>
    <row r="4117" spans="1:36">
      <c r="A4117" s="56" t="s">
        <v>54</v>
      </c>
      <c r="B4117" s="56" t="s">
        <v>11417</v>
      </c>
      <c r="C4117" s="56">
        <v>2101010130</v>
      </c>
      <c r="D4117" s="56" t="s">
        <v>40</v>
      </c>
      <c r="E4117" s="56">
        <v>2101020140</v>
      </c>
      <c r="F4117" s="56">
        <v>5401010140</v>
      </c>
      <c r="G4117" s="56" t="s">
        <v>11413</v>
      </c>
      <c r="H4117" s="56">
        <v>400100</v>
      </c>
      <c r="I4117" s="56" t="s">
        <v>11414</v>
      </c>
      <c r="J4117" s="56" t="s">
        <v>737</v>
      </c>
      <c r="K4117" s="56" t="s">
        <v>738</v>
      </c>
      <c r="L4117" s="56" t="s">
        <v>7138</v>
      </c>
      <c r="M4117" s="73">
        <v>42339</v>
      </c>
      <c r="N4117" s="56"/>
      <c r="O4117" s="56"/>
      <c r="P4117" s="56" t="s">
        <v>295</v>
      </c>
      <c r="Q4117" s="56"/>
      <c r="R4117" s="56" t="s">
        <v>70</v>
      </c>
      <c r="S4117" s="56" t="s">
        <v>11705</v>
      </c>
      <c r="T4117" s="56" t="s">
        <v>7140</v>
      </c>
      <c r="U4117" s="57">
        <v>2016628</v>
      </c>
      <c r="V4117" s="57">
        <v>-1141257.94</v>
      </c>
      <c r="W4117" s="57">
        <v>875370.06</v>
      </c>
      <c r="X4117" s="57">
        <v>0</v>
      </c>
      <c r="Y4117" s="73">
        <v>41400</v>
      </c>
      <c r="Z4117" s="57">
        <v>-148932.59</v>
      </c>
      <c r="AA4117" s="57">
        <v>0</v>
      </c>
      <c r="AB4117" s="57">
        <v>726437.47</v>
      </c>
      <c r="AC4117" s="57">
        <v>0</v>
      </c>
      <c r="AD4117" s="56" t="s">
        <v>9255</v>
      </c>
      <c r="AE4117" s="57">
        <v>0</v>
      </c>
      <c r="AF4117" s="57">
        <v>0</v>
      </c>
      <c r="AG4117" s="57">
        <v>0</v>
      </c>
      <c r="AI4117"/>
      <c r="AJ4117"/>
    </row>
    <row r="4118" spans="1:36">
      <c r="A4118" s="56" t="s">
        <v>54</v>
      </c>
      <c r="B4118" s="56" t="s">
        <v>11417</v>
      </c>
      <c r="C4118" s="56">
        <v>2101010130</v>
      </c>
      <c r="D4118" s="56" t="s">
        <v>40</v>
      </c>
      <c r="E4118" s="56">
        <v>2101020140</v>
      </c>
      <c r="F4118" s="56">
        <v>5401010140</v>
      </c>
      <c r="G4118" s="56" t="s">
        <v>11413</v>
      </c>
      <c r="H4118" s="56">
        <v>400100</v>
      </c>
      <c r="I4118" s="56" t="s">
        <v>11414</v>
      </c>
      <c r="J4118" s="56" t="s">
        <v>739</v>
      </c>
      <c r="K4118" s="56" t="s">
        <v>740</v>
      </c>
      <c r="L4118" s="56" t="s">
        <v>7138</v>
      </c>
      <c r="M4118" s="73">
        <v>42339</v>
      </c>
      <c r="N4118" s="56"/>
      <c r="O4118" s="56"/>
      <c r="P4118" s="56" t="s">
        <v>295</v>
      </c>
      <c r="Q4118" s="56"/>
      <c r="R4118" s="56" t="s">
        <v>70</v>
      </c>
      <c r="S4118" s="56" t="s">
        <v>11706</v>
      </c>
      <c r="T4118" s="56" t="s">
        <v>7140</v>
      </c>
      <c r="U4118" s="57">
        <v>7770587</v>
      </c>
      <c r="V4118" s="57">
        <v>-4397560.72</v>
      </c>
      <c r="W4118" s="57">
        <v>3373026.28</v>
      </c>
      <c r="X4118" s="57">
        <v>0</v>
      </c>
      <c r="Y4118" s="73">
        <v>41400</v>
      </c>
      <c r="Z4118" s="57">
        <v>-573875.63</v>
      </c>
      <c r="AA4118" s="57">
        <v>0</v>
      </c>
      <c r="AB4118" s="57">
        <v>2799150.65</v>
      </c>
      <c r="AC4118" s="57">
        <v>0</v>
      </c>
      <c r="AD4118" s="56" t="s">
        <v>9255</v>
      </c>
      <c r="AE4118" s="57">
        <v>0</v>
      </c>
      <c r="AF4118" s="57">
        <v>0</v>
      </c>
      <c r="AG4118" s="57">
        <v>0</v>
      </c>
      <c r="AI4118"/>
      <c r="AJ4118"/>
    </row>
    <row r="4119" spans="1:36">
      <c r="A4119" s="56" t="s">
        <v>54</v>
      </c>
      <c r="B4119" s="56" t="s">
        <v>11417</v>
      </c>
      <c r="C4119" s="56">
        <v>2101010130</v>
      </c>
      <c r="D4119" s="56" t="s">
        <v>40</v>
      </c>
      <c r="E4119" s="56">
        <v>2101020140</v>
      </c>
      <c r="F4119" s="56">
        <v>5401010140</v>
      </c>
      <c r="G4119" s="56" t="s">
        <v>11413</v>
      </c>
      <c r="H4119" s="56">
        <v>400100</v>
      </c>
      <c r="I4119" s="56" t="s">
        <v>11414</v>
      </c>
      <c r="J4119" s="56" t="s">
        <v>741</v>
      </c>
      <c r="K4119" s="56" t="s">
        <v>742</v>
      </c>
      <c r="L4119" s="56" t="s">
        <v>7138</v>
      </c>
      <c r="M4119" s="73">
        <v>42339</v>
      </c>
      <c r="N4119" s="56"/>
      <c r="O4119" s="56"/>
      <c r="P4119" s="56" t="s">
        <v>295</v>
      </c>
      <c r="Q4119" s="56"/>
      <c r="R4119" s="56" t="s">
        <v>70</v>
      </c>
      <c r="S4119" s="56" t="s">
        <v>11672</v>
      </c>
      <c r="T4119" s="56" t="s">
        <v>7140</v>
      </c>
      <c r="U4119" s="57">
        <v>815148</v>
      </c>
      <c r="V4119" s="57">
        <v>-461311.7</v>
      </c>
      <c r="W4119" s="57">
        <v>353836.3</v>
      </c>
      <c r="X4119" s="57">
        <v>0</v>
      </c>
      <c r="Y4119" s="73">
        <v>41400</v>
      </c>
      <c r="Z4119" s="57">
        <v>-60200.55</v>
      </c>
      <c r="AA4119" s="57">
        <v>0</v>
      </c>
      <c r="AB4119" s="57">
        <v>293635.75</v>
      </c>
      <c r="AC4119" s="57">
        <v>0</v>
      </c>
      <c r="AD4119" s="56" t="s">
        <v>9255</v>
      </c>
      <c r="AE4119" s="57">
        <v>0</v>
      </c>
      <c r="AF4119" s="57">
        <v>0</v>
      </c>
      <c r="AG4119" s="57">
        <v>0</v>
      </c>
      <c r="AI4119"/>
      <c r="AJ4119"/>
    </row>
    <row r="4120" spans="1:36">
      <c r="A4120" s="56" t="s">
        <v>54</v>
      </c>
      <c r="B4120" s="56" t="s">
        <v>11417</v>
      </c>
      <c r="C4120" s="56">
        <v>2101010130</v>
      </c>
      <c r="D4120" s="56" t="s">
        <v>40</v>
      </c>
      <c r="E4120" s="56">
        <v>2101020140</v>
      </c>
      <c r="F4120" s="56">
        <v>5401010140</v>
      </c>
      <c r="G4120" s="56" t="s">
        <v>11413</v>
      </c>
      <c r="H4120" s="56">
        <v>400100</v>
      </c>
      <c r="I4120" s="56" t="s">
        <v>11414</v>
      </c>
      <c r="J4120" s="56" t="s">
        <v>745</v>
      </c>
      <c r="K4120" s="56" t="s">
        <v>746</v>
      </c>
      <c r="L4120" s="56" t="s">
        <v>7138</v>
      </c>
      <c r="M4120" s="73">
        <v>42339</v>
      </c>
      <c r="N4120" s="56"/>
      <c r="O4120" s="56"/>
      <c r="P4120" s="56" t="s">
        <v>295</v>
      </c>
      <c r="Q4120" s="56"/>
      <c r="R4120" s="56" t="s">
        <v>70</v>
      </c>
      <c r="S4120" s="56" t="s">
        <v>11660</v>
      </c>
      <c r="T4120" s="56" t="s">
        <v>7140</v>
      </c>
      <c r="U4120" s="57">
        <v>1613829</v>
      </c>
      <c r="V4120" s="57">
        <v>-913304.35</v>
      </c>
      <c r="W4120" s="57">
        <v>700524.65</v>
      </c>
      <c r="X4120" s="57">
        <v>0</v>
      </c>
      <c r="Y4120" s="73">
        <v>41400</v>
      </c>
      <c r="Z4120" s="57">
        <v>-119184.97</v>
      </c>
      <c r="AA4120" s="57">
        <v>0</v>
      </c>
      <c r="AB4120" s="57">
        <v>581339.68000000005</v>
      </c>
      <c r="AC4120" s="57">
        <v>0</v>
      </c>
      <c r="AD4120" s="56" t="s">
        <v>9255</v>
      </c>
      <c r="AE4120" s="57">
        <v>0</v>
      </c>
      <c r="AF4120" s="57">
        <v>0</v>
      </c>
      <c r="AG4120" s="57">
        <v>0</v>
      </c>
      <c r="AI4120"/>
      <c r="AJ4120"/>
    </row>
    <row r="4121" spans="1:36">
      <c r="A4121" s="56" t="s">
        <v>54</v>
      </c>
      <c r="B4121" s="56" t="s">
        <v>11417</v>
      </c>
      <c r="C4121" s="56">
        <v>2101010130</v>
      </c>
      <c r="D4121" s="56" t="s">
        <v>40</v>
      </c>
      <c r="E4121" s="56">
        <v>2101020140</v>
      </c>
      <c r="F4121" s="56">
        <v>5401010140</v>
      </c>
      <c r="G4121" s="56" t="s">
        <v>11413</v>
      </c>
      <c r="H4121" s="56">
        <v>400100</v>
      </c>
      <c r="I4121" s="56" t="s">
        <v>11414</v>
      </c>
      <c r="J4121" s="56" t="s">
        <v>747</v>
      </c>
      <c r="K4121" s="56" t="s">
        <v>748</v>
      </c>
      <c r="L4121" s="56" t="s">
        <v>7138</v>
      </c>
      <c r="M4121" s="73">
        <v>42339</v>
      </c>
      <c r="N4121" s="56"/>
      <c r="O4121" s="56"/>
      <c r="P4121" s="56" t="s">
        <v>295</v>
      </c>
      <c r="Q4121" s="56"/>
      <c r="R4121" s="56" t="s">
        <v>70</v>
      </c>
      <c r="S4121" s="56" t="s">
        <v>11679</v>
      </c>
      <c r="T4121" s="56" t="s">
        <v>7140</v>
      </c>
      <c r="U4121" s="57">
        <v>881348</v>
      </c>
      <c r="V4121" s="57">
        <v>-498775.87</v>
      </c>
      <c r="W4121" s="57">
        <v>382572.13</v>
      </c>
      <c r="X4121" s="57">
        <v>0</v>
      </c>
      <c r="Y4121" s="73">
        <v>41400</v>
      </c>
      <c r="Z4121" s="57">
        <v>-65089.57</v>
      </c>
      <c r="AA4121" s="57">
        <v>0</v>
      </c>
      <c r="AB4121" s="57">
        <v>317482.56</v>
      </c>
      <c r="AC4121" s="57">
        <v>0</v>
      </c>
      <c r="AD4121" s="56" t="s">
        <v>9255</v>
      </c>
      <c r="AE4121" s="57">
        <v>0</v>
      </c>
      <c r="AF4121" s="57">
        <v>0</v>
      </c>
      <c r="AG4121" s="57">
        <v>0</v>
      </c>
      <c r="AI4121"/>
      <c r="AJ4121"/>
    </row>
    <row r="4122" spans="1:36">
      <c r="A4122" s="56" t="s">
        <v>54</v>
      </c>
      <c r="B4122" s="56" t="s">
        <v>11417</v>
      </c>
      <c r="C4122" s="56">
        <v>2101010130</v>
      </c>
      <c r="D4122" s="56" t="s">
        <v>40</v>
      </c>
      <c r="E4122" s="56">
        <v>2101020140</v>
      </c>
      <c r="F4122" s="56">
        <v>5401010140</v>
      </c>
      <c r="G4122" s="56" t="s">
        <v>11413</v>
      </c>
      <c r="H4122" s="56">
        <v>400100</v>
      </c>
      <c r="I4122" s="56" t="s">
        <v>11414</v>
      </c>
      <c r="J4122" s="56" t="s">
        <v>761</v>
      </c>
      <c r="K4122" s="56" t="s">
        <v>762</v>
      </c>
      <c r="L4122" s="56" t="s">
        <v>7138</v>
      </c>
      <c r="M4122" s="73">
        <v>42339</v>
      </c>
      <c r="N4122" s="56"/>
      <c r="O4122" s="56"/>
      <c r="P4122" s="56" t="s">
        <v>295</v>
      </c>
      <c r="Q4122" s="56"/>
      <c r="R4122" s="56" t="s">
        <v>70</v>
      </c>
      <c r="S4122" s="56" t="s">
        <v>11660</v>
      </c>
      <c r="T4122" s="56" t="s">
        <v>7140</v>
      </c>
      <c r="U4122" s="57">
        <v>489968</v>
      </c>
      <c r="V4122" s="57">
        <v>-276066.67</v>
      </c>
      <c r="W4122" s="57">
        <v>213901.33</v>
      </c>
      <c r="X4122" s="57">
        <v>0</v>
      </c>
      <c r="Y4122" s="73">
        <v>41400</v>
      </c>
      <c r="Z4122" s="57">
        <v>-36419.449999999997</v>
      </c>
      <c r="AA4122" s="57">
        <v>0</v>
      </c>
      <c r="AB4122" s="57">
        <v>177481.88</v>
      </c>
      <c r="AC4122" s="57">
        <v>0</v>
      </c>
      <c r="AD4122" s="56" t="s">
        <v>9255</v>
      </c>
      <c r="AE4122" s="57">
        <v>0</v>
      </c>
      <c r="AF4122" s="57">
        <v>0</v>
      </c>
      <c r="AG4122" s="57">
        <v>0</v>
      </c>
      <c r="AI4122"/>
      <c r="AJ4122"/>
    </row>
    <row r="4123" spans="1:36">
      <c r="A4123" s="56" t="s">
        <v>54</v>
      </c>
      <c r="B4123" s="56" t="s">
        <v>11417</v>
      </c>
      <c r="C4123" s="56">
        <v>2101010130</v>
      </c>
      <c r="D4123" s="56" t="s">
        <v>40</v>
      </c>
      <c r="E4123" s="56">
        <v>2101020140</v>
      </c>
      <c r="F4123" s="56">
        <v>5401010140</v>
      </c>
      <c r="G4123" s="56" t="s">
        <v>11413</v>
      </c>
      <c r="H4123" s="56">
        <v>400100</v>
      </c>
      <c r="I4123" s="56" t="s">
        <v>11414</v>
      </c>
      <c r="J4123" s="56" t="s">
        <v>789</v>
      </c>
      <c r="K4123" s="56" t="s">
        <v>790</v>
      </c>
      <c r="L4123" s="56" t="s">
        <v>7138</v>
      </c>
      <c r="M4123" s="73">
        <v>42339</v>
      </c>
      <c r="N4123" s="56"/>
      <c r="O4123" s="56"/>
      <c r="P4123" s="56" t="s">
        <v>295</v>
      </c>
      <c r="Q4123" s="56"/>
      <c r="R4123" s="56" t="s">
        <v>70</v>
      </c>
      <c r="S4123" s="56" t="s">
        <v>11660</v>
      </c>
      <c r="T4123" s="56" t="s">
        <v>7140</v>
      </c>
      <c r="U4123" s="57">
        <v>4905786</v>
      </c>
      <c r="V4123" s="57">
        <v>-2764106.75</v>
      </c>
      <c r="W4123" s="57">
        <v>2141679.25</v>
      </c>
      <c r="X4123" s="57">
        <v>0</v>
      </c>
      <c r="Y4123" s="73">
        <v>41400</v>
      </c>
      <c r="Z4123" s="57">
        <v>-364648.38</v>
      </c>
      <c r="AA4123" s="57">
        <v>0</v>
      </c>
      <c r="AB4123" s="57">
        <v>1777030.87</v>
      </c>
      <c r="AC4123" s="57">
        <v>0</v>
      </c>
      <c r="AD4123" s="56" t="s">
        <v>9255</v>
      </c>
      <c r="AE4123" s="57">
        <v>0</v>
      </c>
      <c r="AF4123" s="57">
        <v>0</v>
      </c>
      <c r="AG4123" s="57">
        <v>0</v>
      </c>
      <c r="AI4123"/>
      <c r="AJ4123"/>
    </row>
    <row r="4124" spans="1:36">
      <c r="A4124" s="56" t="s">
        <v>54</v>
      </c>
      <c r="B4124" s="56" t="s">
        <v>11417</v>
      </c>
      <c r="C4124" s="56">
        <v>2101010130</v>
      </c>
      <c r="D4124" s="56" t="s">
        <v>40</v>
      </c>
      <c r="E4124" s="56">
        <v>2101020140</v>
      </c>
      <c r="F4124" s="56">
        <v>5401010140</v>
      </c>
      <c r="G4124" s="56" t="s">
        <v>11413</v>
      </c>
      <c r="H4124" s="56">
        <v>400100</v>
      </c>
      <c r="I4124" s="56" t="s">
        <v>11414</v>
      </c>
      <c r="J4124" s="56" t="s">
        <v>795</v>
      </c>
      <c r="K4124" s="56" t="s">
        <v>796</v>
      </c>
      <c r="L4124" s="56" t="s">
        <v>7138</v>
      </c>
      <c r="M4124" s="73">
        <v>42339</v>
      </c>
      <c r="N4124" s="56"/>
      <c r="O4124" s="56"/>
      <c r="P4124" s="56" t="s">
        <v>295</v>
      </c>
      <c r="Q4124" s="56"/>
      <c r="R4124" s="56" t="s">
        <v>70</v>
      </c>
      <c r="S4124" s="56" t="s">
        <v>11707</v>
      </c>
      <c r="T4124" s="56" t="s">
        <v>7140</v>
      </c>
      <c r="U4124" s="57">
        <v>5968329</v>
      </c>
      <c r="V4124" s="57">
        <v>-3377619.75</v>
      </c>
      <c r="W4124" s="57">
        <v>2590709.25</v>
      </c>
      <c r="X4124" s="57">
        <v>0</v>
      </c>
      <c r="Y4124" s="73">
        <v>41400</v>
      </c>
      <c r="Z4124" s="57">
        <v>-440774.78</v>
      </c>
      <c r="AA4124" s="57">
        <v>0</v>
      </c>
      <c r="AB4124" s="57">
        <v>2149934.4700000002</v>
      </c>
      <c r="AC4124" s="57">
        <v>0</v>
      </c>
      <c r="AD4124" s="56" t="s">
        <v>9255</v>
      </c>
      <c r="AE4124" s="57">
        <v>0</v>
      </c>
      <c r="AF4124" s="57">
        <v>0</v>
      </c>
      <c r="AG4124" s="57">
        <v>0</v>
      </c>
      <c r="AI4124"/>
      <c r="AJ4124"/>
    </row>
    <row r="4125" spans="1:36">
      <c r="A4125" s="56" t="s">
        <v>54</v>
      </c>
      <c r="B4125" s="56" t="s">
        <v>11417</v>
      </c>
      <c r="C4125" s="56">
        <v>2101010130</v>
      </c>
      <c r="D4125" s="56" t="s">
        <v>40</v>
      </c>
      <c r="E4125" s="56">
        <v>2101020140</v>
      </c>
      <c r="F4125" s="56">
        <v>5401010140</v>
      </c>
      <c r="G4125" s="56" t="s">
        <v>11413</v>
      </c>
      <c r="H4125" s="56">
        <v>400100</v>
      </c>
      <c r="I4125" s="56" t="s">
        <v>11414</v>
      </c>
      <c r="J4125" s="56" t="s">
        <v>799</v>
      </c>
      <c r="K4125" s="56" t="s">
        <v>800</v>
      </c>
      <c r="L4125" s="56" t="s">
        <v>7138</v>
      </c>
      <c r="M4125" s="73">
        <v>42339</v>
      </c>
      <c r="N4125" s="56"/>
      <c r="O4125" s="56"/>
      <c r="P4125" s="56" t="s">
        <v>295</v>
      </c>
      <c r="Q4125" s="56"/>
      <c r="R4125" s="56" t="s">
        <v>70</v>
      </c>
      <c r="S4125" s="56" t="s">
        <v>11708</v>
      </c>
      <c r="T4125" s="56" t="s">
        <v>7140</v>
      </c>
      <c r="U4125" s="57">
        <v>6417937</v>
      </c>
      <c r="V4125" s="57">
        <v>-3632063.87</v>
      </c>
      <c r="W4125" s="57">
        <v>2785873.13</v>
      </c>
      <c r="X4125" s="57">
        <v>0</v>
      </c>
      <c r="Y4125" s="73">
        <v>41400</v>
      </c>
      <c r="Z4125" s="57">
        <v>-473979.32</v>
      </c>
      <c r="AA4125" s="57">
        <v>0</v>
      </c>
      <c r="AB4125" s="57">
        <v>2311893.81</v>
      </c>
      <c r="AC4125" s="57">
        <v>0</v>
      </c>
      <c r="AD4125" s="56" t="s">
        <v>9255</v>
      </c>
      <c r="AE4125" s="57">
        <v>0</v>
      </c>
      <c r="AF4125" s="57">
        <v>0</v>
      </c>
      <c r="AG4125" s="57">
        <v>0</v>
      </c>
      <c r="AI4125"/>
      <c r="AJ4125"/>
    </row>
    <row r="4126" spans="1:36">
      <c r="A4126" s="56" t="s">
        <v>54</v>
      </c>
      <c r="B4126" s="56" t="s">
        <v>11417</v>
      </c>
      <c r="C4126" s="56">
        <v>2101010130</v>
      </c>
      <c r="D4126" s="56" t="s">
        <v>40</v>
      </c>
      <c r="E4126" s="56">
        <v>2101020140</v>
      </c>
      <c r="F4126" s="56">
        <v>5401010140</v>
      </c>
      <c r="G4126" s="56" t="s">
        <v>11413</v>
      </c>
      <c r="H4126" s="56">
        <v>400100</v>
      </c>
      <c r="I4126" s="56" t="s">
        <v>11414</v>
      </c>
      <c r="J4126" s="56" t="s">
        <v>801</v>
      </c>
      <c r="K4126" s="56" t="s">
        <v>802</v>
      </c>
      <c r="L4126" s="56" t="s">
        <v>7138</v>
      </c>
      <c r="M4126" s="73">
        <v>42339</v>
      </c>
      <c r="N4126" s="56"/>
      <c r="O4126" s="56"/>
      <c r="P4126" s="56" t="s">
        <v>295</v>
      </c>
      <c r="Q4126" s="56"/>
      <c r="R4126" s="56" t="s">
        <v>70</v>
      </c>
      <c r="S4126" s="56" t="s">
        <v>11709</v>
      </c>
      <c r="T4126" s="56" t="s">
        <v>7140</v>
      </c>
      <c r="U4126" s="57">
        <v>8338021</v>
      </c>
      <c r="V4126" s="57">
        <v>-4718685.3899999997</v>
      </c>
      <c r="W4126" s="57">
        <v>3619335.61</v>
      </c>
      <c r="X4126" s="57">
        <v>0</v>
      </c>
      <c r="Y4126" s="73">
        <v>41400</v>
      </c>
      <c r="Z4126" s="57">
        <v>-615781.89</v>
      </c>
      <c r="AA4126" s="57">
        <v>0</v>
      </c>
      <c r="AB4126" s="57">
        <v>3003553.72</v>
      </c>
      <c r="AC4126" s="57">
        <v>0</v>
      </c>
      <c r="AD4126" s="56" t="s">
        <v>9255</v>
      </c>
      <c r="AE4126" s="57">
        <v>0</v>
      </c>
      <c r="AF4126" s="57">
        <v>0</v>
      </c>
      <c r="AG4126" s="57">
        <v>0</v>
      </c>
      <c r="AI4126"/>
      <c r="AJ4126"/>
    </row>
    <row r="4127" spans="1:36">
      <c r="A4127" s="56" t="s">
        <v>54</v>
      </c>
      <c r="B4127" s="56" t="s">
        <v>11417</v>
      </c>
      <c r="C4127" s="56">
        <v>2101010130</v>
      </c>
      <c r="D4127" s="56" t="s">
        <v>40</v>
      </c>
      <c r="E4127" s="56">
        <v>2101020140</v>
      </c>
      <c r="F4127" s="56">
        <v>5401010140</v>
      </c>
      <c r="G4127" s="56" t="s">
        <v>11413</v>
      </c>
      <c r="H4127" s="56">
        <v>400100</v>
      </c>
      <c r="I4127" s="56" t="s">
        <v>11414</v>
      </c>
      <c r="J4127" s="56" t="s">
        <v>803</v>
      </c>
      <c r="K4127" s="56" t="s">
        <v>804</v>
      </c>
      <c r="L4127" s="56" t="s">
        <v>7138</v>
      </c>
      <c r="M4127" s="73">
        <v>42339</v>
      </c>
      <c r="N4127" s="56"/>
      <c r="O4127" s="56"/>
      <c r="P4127" s="56" t="s">
        <v>295</v>
      </c>
      <c r="Q4127" s="56"/>
      <c r="R4127" s="56" t="s">
        <v>70</v>
      </c>
      <c r="S4127" s="56" t="s">
        <v>11654</v>
      </c>
      <c r="T4127" s="56" t="s">
        <v>7140</v>
      </c>
      <c r="U4127" s="57">
        <v>25143</v>
      </c>
      <c r="V4127" s="57">
        <v>-14229.29</v>
      </c>
      <c r="W4127" s="57">
        <v>10913.71</v>
      </c>
      <c r="X4127" s="57">
        <v>0</v>
      </c>
      <c r="Y4127" s="73">
        <v>41400</v>
      </c>
      <c r="Z4127" s="57">
        <v>-1856.82</v>
      </c>
      <c r="AA4127" s="57">
        <v>0</v>
      </c>
      <c r="AB4127" s="57">
        <v>9056.89</v>
      </c>
      <c r="AC4127" s="57">
        <v>0</v>
      </c>
      <c r="AD4127" s="56" t="s">
        <v>9255</v>
      </c>
      <c r="AE4127" s="57">
        <v>0</v>
      </c>
      <c r="AF4127" s="57">
        <v>0</v>
      </c>
      <c r="AG4127" s="57">
        <v>0</v>
      </c>
      <c r="AI4127"/>
      <c r="AJ4127"/>
    </row>
    <row r="4128" spans="1:36">
      <c r="A4128" s="56" t="s">
        <v>54</v>
      </c>
      <c r="B4128" s="56" t="s">
        <v>11417</v>
      </c>
      <c r="C4128" s="56">
        <v>2101010130</v>
      </c>
      <c r="D4128" s="56" t="s">
        <v>40</v>
      </c>
      <c r="E4128" s="56">
        <v>2101020140</v>
      </c>
      <c r="F4128" s="56">
        <v>5401010140</v>
      </c>
      <c r="G4128" s="56" t="s">
        <v>11413</v>
      </c>
      <c r="H4128" s="56">
        <v>400100</v>
      </c>
      <c r="I4128" s="56" t="s">
        <v>11414</v>
      </c>
      <c r="J4128" s="56" t="s">
        <v>805</v>
      </c>
      <c r="K4128" s="56" t="s">
        <v>806</v>
      </c>
      <c r="L4128" s="56" t="s">
        <v>7138</v>
      </c>
      <c r="M4128" s="73">
        <v>42339</v>
      </c>
      <c r="N4128" s="56"/>
      <c r="O4128" s="56"/>
      <c r="P4128" s="56" t="s">
        <v>295</v>
      </c>
      <c r="Q4128" s="56"/>
      <c r="R4128" s="56" t="s">
        <v>70</v>
      </c>
      <c r="S4128" s="56" t="s">
        <v>11700</v>
      </c>
      <c r="T4128" s="56" t="s">
        <v>7140</v>
      </c>
      <c r="U4128" s="57">
        <v>3234681</v>
      </c>
      <c r="V4128" s="57">
        <v>-1830583.37</v>
      </c>
      <c r="W4128" s="57">
        <v>1404097.63</v>
      </c>
      <c r="X4128" s="57">
        <v>0</v>
      </c>
      <c r="Y4128" s="73">
        <v>41400</v>
      </c>
      <c r="Z4128" s="57">
        <v>-238888.56</v>
      </c>
      <c r="AA4128" s="57">
        <v>0</v>
      </c>
      <c r="AB4128" s="57">
        <v>1165209.07</v>
      </c>
      <c r="AC4128" s="57">
        <v>0</v>
      </c>
      <c r="AD4128" s="56" t="s">
        <v>9255</v>
      </c>
      <c r="AE4128" s="57">
        <v>0</v>
      </c>
      <c r="AF4128" s="57">
        <v>0</v>
      </c>
      <c r="AG4128" s="57">
        <v>0</v>
      </c>
      <c r="AI4128"/>
      <c r="AJ4128"/>
    </row>
    <row r="4129" spans="1:36">
      <c r="A4129" s="56" t="s">
        <v>54</v>
      </c>
      <c r="B4129" s="56" t="s">
        <v>11417</v>
      </c>
      <c r="C4129" s="56">
        <v>2101010130</v>
      </c>
      <c r="D4129" s="56" t="s">
        <v>40</v>
      </c>
      <c r="E4129" s="56">
        <v>2101020140</v>
      </c>
      <c r="F4129" s="56">
        <v>5401010140</v>
      </c>
      <c r="G4129" s="56" t="s">
        <v>11413</v>
      </c>
      <c r="H4129" s="56">
        <v>400100</v>
      </c>
      <c r="I4129" s="56" t="s">
        <v>11414</v>
      </c>
      <c r="J4129" s="56" t="s">
        <v>807</v>
      </c>
      <c r="K4129" s="56" t="s">
        <v>808</v>
      </c>
      <c r="L4129" s="56" t="s">
        <v>7138</v>
      </c>
      <c r="M4129" s="73">
        <v>42339</v>
      </c>
      <c r="N4129" s="56"/>
      <c r="O4129" s="56"/>
      <c r="P4129" s="56" t="s">
        <v>295</v>
      </c>
      <c r="Q4129" s="56"/>
      <c r="R4129" s="56" t="s">
        <v>70</v>
      </c>
      <c r="S4129" s="56" t="s">
        <v>11672</v>
      </c>
      <c r="T4129" s="56" t="s">
        <v>7140</v>
      </c>
      <c r="U4129" s="57">
        <v>2298473</v>
      </c>
      <c r="V4129" s="57">
        <v>-1300760.8999999999</v>
      </c>
      <c r="W4129" s="57">
        <v>997712.1</v>
      </c>
      <c r="X4129" s="57">
        <v>0</v>
      </c>
      <c r="Y4129" s="73">
        <v>41400</v>
      </c>
      <c r="Z4129" s="57">
        <v>-169747.46</v>
      </c>
      <c r="AA4129" s="57">
        <v>0</v>
      </c>
      <c r="AB4129" s="57">
        <v>827964.64</v>
      </c>
      <c r="AC4129" s="57">
        <v>0</v>
      </c>
      <c r="AD4129" s="56" t="s">
        <v>9255</v>
      </c>
      <c r="AE4129" s="57">
        <v>0</v>
      </c>
      <c r="AF4129" s="57">
        <v>0</v>
      </c>
      <c r="AG4129" s="57">
        <v>0</v>
      </c>
      <c r="AI4129"/>
      <c r="AJ4129"/>
    </row>
    <row r="4130" spans="1:36">
      <c r="A4130" s="56" t="s">
        <v>54</v>
      </c>
      <c r="B4130" s="56" t="s">
        <v>11417</v>
      </c>
      <c r="C4130" s="56">
        <v>2101010130</v>
      </c>
      <c r="D4130" s="56" t="s">
        <v>40</v>
      </c>
      <c r="E4130" s="56">
        <v>2101020140</v>
      </c>
      <c r="F4130" s="56">
        <v>5401010140</v>
      </c>
      <c r="G4130" s="56" t="s">
        <v>11413</v>
      </c>
      <c r="H4130" s="56">
        <v>400100</v>
      </c>
      <c r="I4130" s="56" t="s">
        <v>11414</v>
      </c>
      <c r="J4130" s="56" t="s">
        <v>815</v>
      </c>
      <c r="K4130" s="56" t="s">
        <v>816</v>
      </c>
      <c r="L4130" s="56" t="s">
        <v>7138</v>
      </c>
      <c r="M4130" s="73">
        <v>42339</v>
      </c>
      <c r="N4130" s="56"/>
      <c r="O4130" s="56"/>
      <c r="P4130" s="56" t="s">
        <v>295</v>
      </c>
      <c r="Q4130" s="56"/>
      <c r="R4130" s="56" t="s">
        <v>70</v>
      </c>
      <c r="S4130" s="56" t="s">
        <v>11660</v>
      </c>
      <c r="T4130" s="56" t="s">
        <v>7140</v>
      </c>
      <c r="U4130" s="57">
        <v>85294</v>
      </c>
      <c r="V4130" s="57">
        <v>-48269.73</v>
      </c>
      <c r="W4130" s="57">
        <v>37024.269999999997</v>
      </c>
      <c r="X4130" s="57">
        <v>0</v>
      </c>
      <c r="Y4130" s="73">
        <v>41400</v>
      </c>
      <c r="Z4130" s="57">
        <v>-6299.19</v>
      </c>
      <c r="AA4130" s="57">
        <v>0</v>
      </c>
      <c r="AB4130" s="57">
        <v>30725.08</v>
      </c>
      <c r="AC4130" s="57">
        <v>0</v>
      </c>
      <c r="AD4130" s="56" t="s">
        <v>9255</v>
      </c>
      <c r="AE4130" s="57">
        <v>0</v>
      </c>
      <c r="AF4130" s="57">
        <v>0</v>
      </c>
      <c r="AG4130" s="57">
        <v>0</v>
      </c>
      <c r="AI4130"/>
      <c r="AJ4130"/>
    </row>
    <row r="4131" spans="1:36">
      <c r="A4131" s="56" t="s">
        <v>54</v>
      </c>
      <c r="B4131" s="56" t="s">
        <v>11417</v>
      </c>
      <c r="C4131" s="56">
        <v>2101010130</v>
      </c>
      <c r="D4131" s="56" t="s">
        <v>40</v>
      </c>
      <c r="E4131" s="56">
        <v>2101020140</v>
      </c>
      <c r="F4131" s="56">
        <v>5401010140</v>
      </c>
      <c r="G4131" s="56" t="s">
        <v>11413</v>
      </c>
      <c r="H4131" s="56">
        <v>400100</v>
      </c>
      <c r="I4131" s="56" t="s">
        <v>11414</v>
      </c>
      <c r="J4131" s="56" t="s">
        <v>817</v>
      </c>
      <c r="K4131" s="56" t="s">
        <v>818</v>
      </c>
      <c r="L4131" s="56" t="s">
        <v>7138</v>
      </c>
      <c r="M4131" s="73">
        <v>42339</v>
      </c>
      <c r="N4131" s="56"/>
      <c r="O4131" s="56"/>
      <c r="P4131" s="56" t="s">
        <v>295</v>
      </c>
      <c r="Q4131" s="56"/>
      <c r="R4131" s="56" t="s">
        <v>70</v>
      </c>
      <c r="S4131" s="56" t="s">
        <v>11710</v>
      </c>
      <c r="T4131" s="56" t="s">
        <v>7140</v>
      </c>
      <c r="U4131" s="57">
        <v>814510</v>
      </c>
      <c r="V4131" s="57">
        <v>-460950.6</v>
      </c>
      <c r="W4131" s="57">
        <v>353559.4</v>
      </c>
      <c r="X4131" s="57">
        <v>0</v>
      </c>
      <c r="Y4131" s="73">
        <v>41400</v>
      </c>
      <c r="Z4131" s="57">
        <v>-60153.440000000002</v>
      </c>
      <c r="AA4131" s="57">
        <v>0</v>
      </c>
      <c r="AB4131" s="57">
        <v>293405.96000000002</v>
      </c>
      <c r="AC4131" s="57">
        <v>0</v>
      </c>
      <c r="AD4131" s="56" t="s">
        <v>9255</v>
      </c>
      <c r="AE4131" s="57">
        <v>0</v>
      </c>
      <c r="AF4131" s="57">
        <v>0</v>
      </c>
      <c r="AG4131" s="57">
        <v>0</v>
      </c>
      <c r="AI4131"/>
      <c r="AJ4131"/>
    </row>
    <row r="4132" spans="1:36">
      <c r="A4132" s="56" t="s">
        <v>54</v>
      </c>
      <c r="B4132" s="56" t="s">
        <v>11417</v>
      </c>
      <c r="C4132" s="56">
        <v>2101010130</v>
      </c>
      <c r="D4132" s="56" t="s">
        <v>40</v>
      </c>
      <c r="E4132" s="56">
        <v>2101020140</v>
      </c>
      <c r="F4132" s="56">
        <v>5401010140</v>
      </c>
      <c r="G4132" s="56" t="s">
        <v>11413</v>
      </c>
      <c r="H4132" s="56">
        <v>400100</v>
      </c>
      <c r="I4132" s="56" t="s">
        <v>11414</v>
      </c>
      <c r="J4132" s="56" t="s">
        <v>819</v>
      </c>
      <c r="K4132" s="56" t="s">
        <v>820</v>
      </c>
      <c r="L4132" s="56" t="s">
        <v>7138</v>
      </c>
      <c r="M4132" s="73">
        <v>42339</v>
      </c>
      <c r="N4132" s="56"/>
      <c r="O4132" s="56"/>
      <c r="P4132" s="56" t="s">
        <v>295</v>
      </c>
      <c r="Q4132" s="56"/>
      <c r="R4132" s="56" t="s">
        <v>70</v>
      </c>
      <c r="S4132" s="56" t="s">
        <v>11648</v>
      </c>
      <c r="T4132" s="56" t="s">
        <v>7140</v>
      </c>
      <c r="U4132" s="57">
        <v>452608</v>
      </c>
      <c r="V4132" s="57">
        <v>-256141.59</v>
      </c>
      <c r="W4132" s="57">
        <v>196466.41</v>
      </c>
      <c r="X4132" s="57">
        <v>0</v>
      </c>
      <c r="Y4132" s="73">
        <v>41400</v>
      </c>
      <c r="Z4132" s="57">
        <v>-33426.15</v>
      </c>
      <c r="AA4132" s="57">
        <v>0</v>
      </c>
      <c r="AB4132" s="57">
        <v>163040.26</v>
      </c>
      <c r="AC4132" s="57">
        <v>0</v>
      </c>
      <c r="AD4132" s="56" t="s">
        <v>9255</v>
      </c>
      <c r="AE4132" s="57">
        <v>0</v>
      </c>
      <c r="AF4132" s="57">
        <v>0</v>
      </c>
      <c r="AG4132" s="57">
        <v>0</v>
      </c>
      <c r="AI4132"/>
      <c r="AJ4132"/>
    </row>
    <row r="4133" spans="1:36">
      <c r="A4133" s="56" t="s">
        <v>54</v>
      </c>
      <c r="B4133" s="56" t="s">
        <v>11417</v>
      </c>
      <c r="C4133" s="56">
        <v>2101010130</v>
      </c>
      <c r="D4133" s="56" t="s">
        <v>40</v>
      </c>
      <c r="E4133" s="56">
        <v>2101020140</v>
      </c>
      <c r="F4133" s="56">
        <v>5401010140</v>
      </c>
      <c r="G4133" s="56" t="s">
        <v>11413</v>
      </c>
      <c r="H4133" s="56">
        <v>400100</v>
      </c>
      <c r="I4133" s="56" t="s">
        <v>11414</v>
      </c>
      <c r="J4133" s="56" t="s">
        <v>823</v>
      </c>
      <c r="K4133" s="56" t="s">
        <v>824</v>
      </c>
      <c r="L4133" s="56" t="s">
        <v>7138</v>
      </c>
      <c r="M4133" s="73">
        <v>42339</v>
      </c>
      <c r="N4133" s="56"/>
      <c r="O4133" s="56"/>
      <c r="P4133" s="56" t="s">
        <v>295</v>
      </c>
      <c r="Q4133" s="56"/>
      <c r="R4133" s="56" t="s">
        <v>70</v>
      </c>
      <c r="S4133" s="56" t="s">
        <v>11711</v>
      </c>
      <c r="T4133" s="56" t="s">
        <v>7140</v>
      </c>
      <c r="U4133" s="57">
        <v>264346</v>
      </c>
      <c r="V4133" s="57">
        <v>-149599.54999999999</v>
      </c>
      <c r="W4133" s="57">
        <v>114746.45</v>
      </c>
      <c r="X4133" s="57">
        <v>0</v>
      </c>
      <c r="Y4133" s="73">
        <v>41400</v>
      </c>
      <c r="Z4133" s="57">
        <v>-19522.59</v>
      </c>
      <c r="AA4133" s="57">
        <v>0</v>
      </c>
      <c r="AB4133" s="57">
        <v>95223.86</v>
      </c>
      <c r="AC4133" s="57">
        <v>0</v>
      </c>
      <c r="AD4133" s="56" t="s">
        <v>9255</v>
      </c>
      <c r="AE4133" s="57">
        <v>0</v>
      </c>
      <c r="AF4133" s="57">
        <v>0</v>
      </c>
      <c r="AG4133" s="57">
        <v>0</v>
      </c>
      <c r="AI4133"/>
      <c r="AJ4133"/>
    </row>
    <row r="4134" spans="1:36">
      <c r="A4134" s="56" t="s">
        <v>54</v>
      </c>
      <c r="B4134" s="56" t="s">
        <v>11417</v>
      </c>
      <c r="C4134" s="56">
        <v>2101010130</v>
      </c>
      <c r="D4134" s="56" t="s">
        <v>40</v>
      </c>
      <c r="E4134" s="56">
        <v>2101020140</v>
      </c>
      <c r="F4134" s="56">
        <v>5401010140</v>
      </c>
      <c r="G4134" s="56" t="s">
        <v>11413</v>
      </c>
      <c r="H4134" s="56">
        <v>400100</v>
      </c>
      <c r="I4134" s="56" t="s">
        <v>11414</v>
      </c>
      <c r="J4134" s="56" t="s">
        <v>825</v>
      </c>
      <c r="K4134" s="56" t="s">
        <v>826</v>
      </c>
      <c r="L4134" s="56" t="s">
        <v>7138</v>
      </c>
      <c r="M4134" s="73">
        <v>42339</v>
      </c>
      <c r="N4134" s="56"/>
      <c r="O4134" s="56"/>
      <c r="P4134" s="56" t="s">
        <v>295</v>
      </c>
      <c r="Q4134" s="56"/>
      <c r="R4134" s="56" t="s">
        <v>70</v>
      </c>
      <c r="S4134" s="56" t="s">
        <v>11660</v>
      </c>
      <c r="T4134" s="56" t="s">
        <v>7140</v>
      </c>
      <c r="U4134" s="57">
        <v>822609</v>
      </c>
      <c r="V4134" s="57">
        <v>-465534.12</v>
      </c>
      <c r="W4134" s="57">
        <v>357074.88</v>
      </c>
      <c r="X4134" s="57">
        <v>0</v>
      </c>
      <c r="Y4134" s="73">
        <v>41400</v>
      </c>
      <c r="Z4134" s="57">
        <v>-60751.55</v>
      </c>
      <c r="AA4134" s="57">
        <v>0</v>
      </c>
      <c r="AB4134" s="57">
        <v>296323.33</v>
      </c>
      <c r="AC4134" s="57">
        <v>0</v>
      </c>
      <c r="AD4134" s="56" t="s">
        <v>9255</v>
      </c>
      <c r="AE4134" s="57">
        <v>0</v>
      </c>
      <c r="AF4134" s="57">
        <v>0</v>
      </c>
      <c r="AG4134" s="57">
        <v>0</v>
      </c>
      <c r="AI4134"/>
      <c r="AJ4134"/>
    </row>
    <row r="4135" spans="1:36">
      <c r="A4135" s="56" t="s">
        <v>54</v>
      </c>
      <c r="B4135" s="56" t="s">
        <v>11417</v>
      </c>
      <c r="C4135" s="56">
        <v>2101010130</v>
      </c>
      <c r="D4135" s="56" t="s">
        <v>40</v>
      </c>
      <c r="E4135" s="56">
        <v>2101020140</v>
      </c>
      <c r="F4135" s="56">
        <v>5401010140</v>
      </c>
      <c r="G4135" s="56" t="s">
        <v>11413</v>
      </c>
      <c r="H4135" s="56">
        <v>400100</v>
      </c>
      <c r="I4135" s="56" t="s">
        <v>11414</v>
      </c>
      <c r="J4135" s="56" t="s">
        <v>827</v>
      </c>
      <c r="K4135" s="56" t="s">
        <v>828</v>
      </c>
      <c r="L4135" s="56" t="s">
        <v>7138</v>
      </c>
      <c r="M4135" s="73">
        <v>42339</v>
      </c>
      <c r="N4135" s="56"/>
      <c r="O4135" s="56"/>
      <c r="P4135" s="56" t="s">
        <v>295</v>
      </c>
      <c r="Q4135" s="56"/>
      <c r="R4135" s="56" t="s">
        <v>70</v>
      </c>
      <c r="S4135" s="56" t="s">
        <v>11671</v>
      </c>
      <c r="T4135" s="56" t="s">
        <v>7140</v>
      </c>
      <c r="U4135" s="57">
        <v>344894</v>
      </c>
      <c r="V4135" s="57">
        <v>-195183.66</v>
      </c>
      <c r="W4135" s="57">
        <v>149710.34</v>
      </c>
      <c r="X4135" s="57">
        <v>0</v>
      </c>
      <c r="Y4135" s="73">
        <v>41400</v>
      </c>
      <c r="Z4135" s="57">
        <v>-25471.23</v>
      </c>
      <c r="AA4135" s="57">
        <v>0</v>
      </c>
      <c r="AB4135" s="57">
        <v>124239.11</v>
      </c>
      <c r="AC4135" s="57">
        <v>0</v>
      </c>
      <c r="AD4135" s="56" t="s">
        <v>9255</v>
      </c>
      <c r="AE4135" s="57">
        <v>0</v>
      </c>
      <c r="AF4135" s="57">
        <v>0</v>
      </c>
      <c r="AG4135" s="57">
        <v>0</v>
      </c>
      <c r="AI4135"/>
      <c r="AJ4135"/>
    </row>
    <row r="4136" spans="1:36">
      <c r="A4136" s="56" t="s">
        <v>54</v>
      </c>
      <c r="B4136" s="56" t="s">
        <v>11417</v>
      </c>
      <c r="C4136" s="56">
        <v>2101010130</v>
      </c>
      <c r="D4136" s="56" t="s">
        <v>40</v>
      </c>
      <c r="E4136" s="56">
        <v>2101020140</v>
      </c>
      <c r="F4136" s="56">
        <v>5401010140</v>
      </c>
      <c r="G4136" s="56" t="s">
        <v>11413</v>
      </c>
      <c r="H4136" s="56">
        <v>400100</v>
      </c>
      <c r="I4136" s="56" t="s">
        <v>11414</v>
      </c>
      <c r="J4136" s="56" t="s">
        <v>855</v>
      </c>
      <c r="K4136" s="56" t="s">
        <v>856</v>
      </c>
      <c r="L4136" s="56" t="s">
        <v>7138</v>
      </c>
      <c r="M4136" s="73">
        <v>42460</v>
      </c>
      <c r="N4136" s="56"/>
      <c r="O4136" s="56"/>
      <c r="P4136" s="56" t="s">
        <v>295</v>
      </c>
      <c r="Q4136" s="56"/>
      <c r="R4136" s="56" t="s">
        <v>70</v>
      </c>
      <c r="S4136" s="56" t="s">
        <v>11660</v>
      </c>
      <c r="T4136" s="56" t="s">
        <v>7140</v>
      </c>
      <c r="U4136" s="57">
        <v>749700</v>
      </c>
      <c r="V4136" s="57">
        <v>-345336.26</v>
      </c>
      <c r="W4136" s="57">
        <v>404363.74</v>
      </c>
      <c r="X4136" s="57">
        <v>0</v>
      </c>
      <c r="Y4136" s="73">
        <v>42446</v>
      </c>
      <c r="Z4136" s="57">
        <v>-67700.28</v>
      </c>
      <c r="AA4136" s="57">
        <v>0</v>
      </c>
      <c r="AB4136" s="57">
        <v>336663.46</v>
      </c>
      <c r="AC4136" s="57">
        <v>0</v>
      </c>
      <c r="AD4136" s="56" t="s">
        <v>9255</v>
      </c>
      <c r="AE4136" s="57">
        <v>0</v>
      </c>
      <c r="AF4136" s="57">
        <v>0</v>
      </c>
      <c r="AG4136" s="57">
        <v>0</v>
      </c>
      <c r="AI4136"/>
      <c r="AJ4136"/>
    </row>
    <row r="4137" spans="1:36">
      <c r="A4137" s="56" t="s">
        <v>54</v>
      </c>
      <c r="B4137" s="56" t="s">
        <v>11417</v>
      </c>
      <c r="C4137" s="56">
        <v>2101010130</v>
      </c>
      <c r="D4137" s="56" t="s">
        <v>40</v>
      </c>
      <c r="E4137" s="56">
        <v>2101020140</v>
      </c>
      <c r="F4137" s="56">
        <v>5401010140</v>
      </c>
      <c r="G4137" s="56" t="s">
        <v>11413</v>
      </c>
      <c r="H4137" s="56">
        <v>400100</v>
      </c>
      <c r="I4137" s="56" t="s">
        <v>11414</v>
      </c>
      <c r="J4137" s="56" t="s">
        <v>904</v>
      </c>
      <c r="K4137" s="56" t="s">
        <v>905</v>
      </c>
      <c r="L4137" s="56" t="s">
        <v>7138</v>
      </c>
      <c r="M4137" s="73">
        <v>42527</v>
      </c>
      <c r="N4137" s="56"/>
      <c r="O4137" s="56"/>
      <c r="P4137" s="56" t="s">
        <v>295</v>
      </c>
      <c r="Q4137" s="56"/>
      <c r="R4137" s="56" t="s">
        <v>70</v>
      </c>
      <c r="S4137" s="56" t="s">
        <v>11679</v>
      </c>
      <c r="T4137" s="56" t="s">
        <v>7140</v>
      </c>
      <c r="U4137" s="57">
        <v>121500</v>
      </c>
      <c r="V4137" s="57">
        <v>-53844.9</v>
      </c>
      <c r="W4137" s="57">
        <v>67655.100000000006</v>
      </c>
      <c r="X4137" s="57">
        <v>0</v>
      </c>
      <c r="Y4137" s="73">
        <v>42527</v>
      </c>
      <c r="Z4137" s="57">
        <v>-10876.65</v>
      </c>
      <c r="AA4137" s="57">
        <v>0</v>
      </c>
      <c r="AB4137" s="57">
        <v>56778.45</v>
      </c>
      <c r="AC4137" s="57">
        <v>0</v>
      </c>
      <c r="AD4137" s="56" t="s">
        <v>9255</v>
      </c>
      <c r="AE4137" s="57">
        <v>0</v>
      </c>
      <c r="AF4137" s="57">
        <v>0</v>
      </c>
      <c r="AG4137" s="57">
        <v>0</v>
      </c>
      <c r="AI4137"/>
      <c r="AJ4137"/>
    </row>
    <row r="4138" spans="1:36">
      <c r="A4138" s="56" t="s">
        <v>54</v>
      </c>
      <c r="B4138" s="56" t="s">
        <v>11417</v>
      </c>
      <c r="C4138" s="56">
        <v>2101010130</v>
      </c>
      <c r="D4138" s="56" t="s">
        <v>40</v>
      </c>
      <c r="E4138" s="56">
        <v>2101020140</v>
      </c>
      <c r="F4138" s="56">
        <v>5401010140</v>
      </c>
      <c r="G4138" s="56" t="s">
        <v>11413</v>
      </c>
      <c r="H4138" s="56">
        <v>400100</v>
      </c>
      <c r="I4138" s="56" t="s">
        <v>11414</v>
      </c>
      <c r="J4138" s="56" t="s">
        <v>958</v>
      </c>
      <c r="K4138" s="56" t="s">
        <v>959</v>
      </c>
      <c r="L4138" s="56" t="s">
        <v>7138</v>
      </c>
      <c r="M4138" s="73">
        <v>42461</v>
      </c>
      <c r="N4138" s="56"/>
      <c r="O4138" s="56"/>
      <c r="P4138" s="56" t="s">
        <v>295</v>
      </c>
      <c r="Q4138" s="56"/>
      <c r="R4138" s="56" t="s">
        <v>70</v>
      </c>
      <c r="S4138" s="56" t="s">
        <v>11710</v>
      </c>
      <c r="T4138" s="56" t="s">
        <v>7140</v>
      </c>
      <c r="U4138" s="57">
        <v>154100</v>
      </c>
      <c r="V4138" s="57">
        <v>-70483.63</v>
      </c>
      <c r="W4138" s="57">
        <v>83616.37</v>
      </c>
      <c r="X4138" s="57">
        <v>0</v>
      </c>
      <c r="Y4138" s="73">
        <v>42461</v>
      </c>
      <c r="Z4138" s="57">
        <v>-13892.82</v>
      </c>
      <c r="AA4138" s="57">
        <v>0</v>
      </c>
      <c r="AB4138" s="57">
        <v>69723.55</v>
      </c>
      <c r="AC4138" s="57">
        <v>0</v>
      </c>
      <c r="AD4138" s="56" t="s">
        <v>9255</v>
      </c>
      <c r="AE4138" s="57">
        <v>0</v>
      </c>
      <c r="AF4138" s="57">
        <v>0</v>
      </c>
      <c r="AG4138" s="57">
        <v>0</v>
      </c>
      <c r="AI4138"/>
      <c r="AJ4138"/>
    </row>
    <row r="4139" spans="1:36">
      <c r="A4139" s="56" t="s">
        <v>54</v>
      </c>
      <c r="B4139" s="56" t="s">
        <v>11417</v>
      </c>
      <c r="C4139" s="56">
        <v>2101010130</v>
      </c>
      <c r="D4139" s="56" t="s">
        <v>40</v>
      </c>
      <c r="E4139" s="56">
        <v>2101020140</v>
      </c>
      <c r="F4139" s="56">
        <v>5401010140</v>
      </c>
      <c r="G4139" s="56" t="s">
        <v>11413</v>
      </c>
      <c r="H4139" s="56">
        <v>400100</v>
      </c>
      <c r="I4139" s="56" t="s">
        <v>11414</v>
      </c>
      <c r="J4139" s="56" t="s">
        <v>1004</v>
      </c>
      <c r="K4139" s="56" t="s">
        <v>1005</v>
      </c>
      <c r="L4139" s="56" t="s">
        <v>7138</v>
      </c>
      <c r="M4139" s="73">
        <v>43069</v>
      </c>
      <c r="N4139" s="56"/>
      <c r="O4139" s="56"/>
      <c r="P4139" s="56" t="s">
        <v>295</v>
      </c>
      <c r="Q4139" s="56"/>
      <c r="R4139" s="56" t="s">
        <v>70</v>
      </c>
      <c r="S4139" s="56" t="s">
        <v>11689</v>
      </c>
      <c r="T4139" s="56" t="s">
        <v>7140</v>
      </c>
      <c r="U4139" s="57">
        <v>364031.75</v>
      </c>
      <c r="V4139" s="57">
        <v>-119003.48</v>
      </c>
      <c r="W4139" s="57">
        <v>245028.27</v>
      </c>
      <c r="X4139" s="57">
        <v>0</v>
      </c>
      <c r="Y4139" s="73">
        <v>43030</v>
      </c>
      <c r="Z4139" s="57">
        <v>-31645.83</v>
      </c>
      <c r="AA4139" s="57">
        <v>0</v>
      </c>
      <c r="AB4139" s="57">
        <v>213382.44</v>
      </c>
      <c r="AC4139" s="57">
        <v>0</v>
      </c>
      <c r="AD4139" s="56" t="s">
        <v>9255</v>
      </c>
      <c r="AE4139" s="57">
        <v>0</v>
      </c>
      <c r="AF4139" s="57">
        <v>0</v>
      </c>
      <c r="AG4139" s="57">
        <v>0</v>
      </c>
      <c r="AI4139"/>
      <c r="AJ4139"/>
    </row>
    <row r="4140" spans="1:36">
      <c r="A4140" s="56" t="s">
        <v>54</v>
      </c>
      <c r="B4140" s="56" t="s">
        <v>11417</v>
      </c>
      <c r="C4140" s="56">
        <v>2101010130</v>
      </c>
      <c r="D4140" s="56" t="s">
        <v>40</v>
      </c>
      <c r="E4140" s="56">
        <v>2101020140</v>
      </c>
      <c r="F4140" s="56">
        <v>5401010140</v>
      </c>
      <c r="G4140" s="56" t="s">
        <v>11413</v>
      </c>
      <c r="H4140" s="56">
        <v>400100</v>
      </c>
      <c r="I4140" s="56" t="s">
        <v>11414</v>
      </c>
      <c r="J4140" s="56" t="s">
        <v>1014</v>
      </c>
      <c r="K4140" s="56" t="s">
        <v>1015</v>
      </c>
      <c r="L4140" s="56" t="s">
        <v>7138</v>
      </c>
      <c r="M4140" s="73">
        <v>43555</v>
      </c>
      <c r="N4140" s="56"/>
      <c r="O4140" s="56"/>
      <c r="P4140" s="56" t="s">
        <v>295</v>
      </c>
      <c r="Q4140" s="56"/>
      <c r="R4140" s="56" t="s">
        <v>70</v>
      </c>
      <c r="S4140" s="56" t="s">
        <v>11682</v>
      </c>
      <c r="T4140" s="56" t="s">
        <v>7140</v>
      </c>
      <c r="U4140" s="57">
        <v>88476.44</v>
      </c>
      <c r="V4140" s="57">
        <v>-19504.810000000001</v>
      </c>
      <c r="W4140" s="57">
        <v>68971.63</v>
      </c>
      <c r="X4140" s="57">
        <v>0</v>
      </c>
      <c r="Y4140" s="73">
        <v>43439</v>
      </c>
      <c r="Z4140" s="57">
        <v>-7691.39</v>
      </c>
      <c r="AA4140" s="57">
        <v>0</v>
      </c>
      <c r="AB4140" s="57">
        <v>61280.24</v>
      </c>
      <c r="AC4140" s="57">
        <v>0</v>
      </c>
      <c r="AD4140" s="56" t="s">
        <v>9255</v>
      </c>
      <c r="AE4140" s="57">
        <v>0</v>
      </c>
      <c r="AF4140" s="57">
        <v>0</v>
      </c>
      <c r="AG4140" s="57">
        <v>0</v>
      </c>
      <c r="AI4140"/>
      <c r="AJ4140"/>
    </row>
    <row r="4141" spans="1:36">
      <c r="A4141" s="56" t="s">
        <v>54</v>
      </c>
      <c r="B4141" s="56" t="s">
        <v>11417</v>
      </c>
      <c r="C4141" s="56">
        <v>2101010130</v>
      </c>
      <c r="D4141" s="56" t="s">
        <v>40</v>
      </c>
      <c r="E4141" s="56">
        <v>2101020140</v>
      </c>
      <c r="F4141" s="56">
        <v>5401010140</v>
      </c>
      <c r="G4141" s="56" t="s">
        <v>11413</v>
      </c>
      <c r="H4141" s="56">
        <v>400100</v>
      </c>
      <c r="I4141" s="56" t="s">
        <v>11414</v>
      </c>
      <c r="J4141" s="56" t="s">
        <v>1016</v>
      </c>
      <c r="K4141" s="56" t="s">
        <v>1017</v>
      </c>
      <c r="L4141" s="56" t="s">
        <v>7138</v>
      </c>
      <c r="M4141" s="73">
        <v>43555</v>
      </c>
      <c r="N4141" s="56"/>
      <c r="O4141" s="56"/>
      <c r="P4141" s="56" t="s">
        <v>295</v>
      </c>
      <c r="Q4141" s="56"/>
      <c r="R4141" s="56" t="s">
        <v>70</v>
      </c>
      <c r="S4141" s="56" t="s">
        <v>11712</v>
      </c>
      <c r="T4141" s="56" t="s">
        <v>7140</v>
      </c>
      <c r="U4141" s="57">
        <v>118632.4</v>
      </c>
      <c r="V4141" s="57">
        <v>-26152.76</v>
      </c>
      <c r="W4141" s="57">
        <v>92479.64</v>
      </c>
      <c r="X4141" s="57">
        <v>0</v>
      </c>
      <c r="Y4141" s="73">
        <v>43439</v>
      </c>
      <c r="Z4141" s="57">
        <v>-10312.89</v>
      </c>
      <c r="AA4141" s="57">
        <v>0</v>
      </c>
      <c r="AB4141" s="57">
        <v>82166.75</v>
      </c>
      <c r="AC4141" s="57">
        <v>0</v>
      </c>
      <c r="AD4141" s="56" t="s">
        <v>9255</v>
      </c>
      <c r="AE4141" s="57">
        <v>0</v>
      </c>
      <c r="AF4141" s="57">
        <v>0</v>
      </c>
      <c r="AG4141" s="57">
        <v>0</v>
      </c>
      <c r="AI4141"/>
      <c r="AJ4141"/>
    </row>
    <row r="4142" spans="1:36">
      <c r="A4142" s="56" t="s">
        <v>48</v>
      </c>
      <c r="B4142" s="56" t="s">
        <v>11417</v>
      </c>
      <c r="C4142" s="56">
        <v>2101010130</v>
      </c>
      <c r="D4142" s="56" t="s">
        <v>40</v>
      </c>
      <c r="E4142" s="56">
        <v>2101020140</v>
      </c>
      <c r="F4142" s="56">
        <v>5401010140</v>
      </c>
      <c r="G4142" s="56" t="s">
        <v>11428</v>
      </c>
      <c r="H4142" s="56">
        <v>400300</v>
      </c>
      <c r="I4142" s="56" t="s">
        <v>11430</v>
      </c>
      <c r="J4142" s="56" t="s">
        <v>6859</v>
      </c>
      <c r="K4142" s="56" t="s">
        <v>6860</v>
      </c>
      <c r="L4142" s="56" t="s">
        <v>7138</v>
      </c>
      <c r="M4142" s="73">
        <v>44261</v>
      </c>
      <c r="N4142" s="56"/>
      <c r="O4142" s="56"/>
      <c r="P4142" s="56" t="s">
        <v>295</v>
      </c>
      <c r="Q4142" s="56"/>
      <c r="R4142" s="56" t="s">
        <v>70</v>
      </c>
      <c r="S4142" s="56" t="s">
        <v>11693</v>
      </c>
      <c r="T4142" s="56" t="s">
        <v>7140</v>
      </c>
      <c r="U4142" s="57">
        <v>301680</v>
      </c>
      <c r="V4142" s="57">
        <v>-3140.78</v>
      </c>
      <c r="W4142" s="57">
        <v>298539.21999999997</v>
      </c>
      <c r="X4142" s="57">
        <v>0</v>
      </c>
      <c r="Y4142" s="73">
        <v>44247</v>
      </c>
      <c r="Z4142" s="57">
        <v>-26225.5</v>
      </c>
      <c r="AA4142" s="57">
        <v>0</v>
      </c>
      <c r="AB4142" s="57">
        <v>272313.71999999997</v>
      </c>
      <c r="AC4142" s="57">
        <v>0</v>
      </c>
      <c r="AD4142" s="56" t="s">
        <v>9255</v>
      </c>
      <c r="AE4142" s="57">
        <v>0</v>
      </c>
      <c r="AF4142" s="57">
        <v>0</v>
      </c>
      <c r="AG4142" s="57">
        <v>0</v>
      </c>
      <c r="AI4142"/>
      <c r="AJ4142"/>
    </row>
    <row r="4143" spans="1:36">
      <c r="A4143" s="56" t="s">
        <v>48</v>
      </c>
      <c r="B4143" s="56" t="s">
        <v>11446</v>
      </c>
      <c r="C4143" s="56">
        <v>2101010140</v>
      </c>
      <c r="D4143" s="56" t="s">
        <v>66</v>
      </c>
      <c r="E4143" s="56">
        <v>2101020140</v>
      </c>
      <c r="F4143" s="56">
        <v>5401010140</v>
      </c>
      <c r="G4143" s="56" t="s">
        <v>11428</v>
      </c>
      <c r="H4143" s="56">
        <v>400300</v>
      </c>
      <c r="I4143" s="56" t="s">
        <v>11430</v>
      </c>
      <c r="J4143" s="56" t="s">
        <v>3790</v>
      </c>
      <c r="K4143" s="56" t="s">
        <v>3791</v>
      </c>
      <c r="L4143" s="56" t="s">
        <v>7138</v>
      </c>
      <c r="M4143" s="73">
        <v>41081</v>
      </c>
      <c r="N4143" s="56"/>
      <c r="O4143" s="56"/>
      <c r="P4143" s="56" t="s">
        <v>295</v>
      </c>
      <c r="Q4143" s="56"/>
      <c r="R4143" s="56" t="s">
        <v>70</v>
      </c>
      <c r="S4143" s="56" t="s">
        <v>11679</v>
      </c>
      <c r="T4143" s="56" t="s">
        <v>7140</v>
      </c>
      <c r="U4143" s="57">
        <v>231083</v>
      </c>
      <c r="V4143" s="57">
        <v>-184513.82</v>
      </c>
      <c r="W4143" s="57">
        <v>46569.18</v>
      </c>
      <c r="X4143" s="57">
        <v>0</v>
      </c>
      <c r="Y4143" s="73">
        <v>41081</v>
      </c>
      <c r="Z4143" s="57">
        <v>-26222.02</v>
      </c>
      <c r="AA4143" s="57">
        <v>0</v>
      </c>
      <c r="AB4143" s="57">
        <v>20347.16</v>
      </c>
      <c r="AC4143" s="57">
        <v>0</v>
      </c>
      <c r="AD4143" s="56" t="s">
        <v>9255</v>
      </c>
      <c r="AE4143" s="57">
        <v>0</v>
      </c>
      <c r="AF4143" s="57">
        <v>0</v>
      </c>
      <c r="AG4143" s="57">
        <v>0</v>
      </c>
      <c r="AI4143"/>
      <c r="AJ4143"/>
    </row>
    <row r="4144" spans="1:36">
      <c r="A4144" s="56" t="s">
        <v>48</v>
      </c>
      <c r="B4144" s="56" t="s">
        <v>11446</v>
      </c>
      <c r="C4144" s="56">
        <v>2101010140</v>
      </c>
      <c r="D4144" s="56" t="s">
        <v>66</v>
      </c>
      <c r="E4144" s="56">
        <v>2101020140</v>
      </c>
      <c r="F4144" s="56">
        <v>5401010140</v>
      </c>
      <c r="G4144" s="56" t="s">
        <v>11428</v>
      </c>
      <c r="H4144" s="56">
        <v>400300</v>
      </c>
      <c r="I4144" s="56" t="s">
        <v>11430</v>
      </c>
      <c r="J4144" s="56" t="s">
        <v>3796</v>
      </c>
      <c r="K4144" s="56" t="s">
        <v>3797</v>
      </c>
      <c r="L4144" s="56" t="s">
        <v>7138</v>
      </c>
      <c r="M4144" s="73">
        <v>41081</v>
      </c>
      <c r="N4144" s="56"/>
      <c r="O4144" s="56"/>
      <c r="P4144" s="56" t="s">
        <v>295</v>
      </c>
      <c r="Q4144" s="56"/>
      <c r="R4144" s="56" t="s">
        <v>70</v>
      </c>
      <c r="S4144" s="56" t="s">
        <v>11679</v>
      </c>
      <c r="T4144" s="56" t="s">
        <v>7140</v>
      </c>
      <c r="U4144" s="57">
        <v>89262</v>
      </c>
      <c r="V4144" s="57">
        <v>-71273.34</v>
      </c>
      <c r="W4144" s="57">
        <v>17988.66</v>
      </c>
      <c r="X4144" s="57">
        <v>0</v>
      </c>
      <c r="Y4144" s="73">
        <v>41081</v>
      </c>
      <c r="Z4144" s="57">
        <v>-10129.01</v>
      </c>
      <c r="AA4144" s="57">
        <v>0</v>
      </c>
      <c r="AB4144" s="57">
        <v>7859.65</v>
      </c>
      <c r="AC4144" s="57">
        <v>0</v>
      </c>
      <c r="AD4144" s="56" t="s">
        <v>9255</v>
      </c>
      <c r="AE4144" s="57">
        <v>0</v>
      </c>
      <c r="AF4144" s="57">
        <v>0</v>
      </c>
      <c r="AG4144" s="57">
        <v>0</v>
      </c>
      <c r="AI4144"/>
      <c r="AJ4144"/>
    </row>
    <row r="4145" spans="1:36">
      <c r="A4145" s="56" t="s">
        <v>48</v>
      </c>
      <c r="B4145" s="56" t="s">
        <v>11446</v>
      </c>
      <c r="C4145" s="56">
        <v>2101010140</v>
      </c>
      <c r="D4145" s="56" t="s">
        <v>66</v>
      </c>
      <c r="E4145" s="56">
        <v>2101020140</v>
      </c>
      <c r="F4145" s="56">
        <v>5401010140</v>
      </c>
      <c r="G4145" s="56" t="s">
        <v>11428</v>
      </c>
      <c r="H4145" s="56">
        <v>400300</v>
      </c>
      <c r="I4145" s="56" t="s">
        <v>11430</v>
      </c>
      <c r="J4145" s="56" t="s">
        <v>3810</v>
      </c>
      <c r="K4145" s="56" t="s">
        <v>7661</v>
      </c>
      <c r="L4145" s="56" t="s">
        <v>7138</v>
      </c>
      <c r="M4145" s="73">
        <v>41081</v>
      </c>
      <c r="N4145" s="56"/>
      <c r="O4145" s="56"/>
      <c r="P4145" s="56" t="s">
        <v>295</v>
      </c>
      <c r="Q4145" s="56"/>
      <c r="R4145" s="56" t="s">
        <v>70</v>
      </c>
      <c r="S4145" s="56" t="s">
        <v>11679</v>
      </c>
      <c r="T4145" s="56" t="s">
        <v>7140</v>
      </c>
      <c r="U4145" s="57">
        <v>34648</v>
      </c>
      <c r="V4145" s="57">
        <v>-27665.4</v>
      </c>
      <c r="W4145" s="57">
        <v>6982.6</v>
      </c>
      <c r="X4145" s="57">
        <v>0</v>
      </c>
      <c r="Y4145" s="73">
        <v>41081</v>
      </c>
      <c r="Z4145" s="57">
        <v>-3931.76</v>
      </c>
      <c r="AA4145" s="57">
        <v>0</v>
      </c>
      <c r="AB4145" s="57">
        <v>3050.84</v>
      </c>
      <c r="AC4145" s="57">
        <v>0</v>
      </c>
      <c r="AD4145" s="56" t="s">
        <v>9255</v>
      </c>
      <c r="AE4145" s="57">
        <v>0</v>
      </c>
      <c r="AF4145" s="57">
        <v>0</v>
      </c>
      <c r="AG4145" s="57">
        <v>0</v>
      </c>
      <c r="AI4145"/>
      <c r="AJ4145"/>
    </row>
    <row r="4146" spans="1:36">
      <c r="A4146" s="56" t="s">
        <v>48</v>
      </c>
      <c r="B4146" s="56" t="s">
        <v>11446</v>
      </c>
      <c r="C4146" s="56">
        <v>2101010140</v>
      </c>
      <c r="D4146" s="56" t="s">
        <v>66</v>
      </c>
      <c r="E4146" s="56">
        <v>2101020140</v>
      </c>
      <c r="F4146" s="56">
        <v>5401010140</v>
      </c>
      <c r="G4146" s="56" t="s">
        <v>11428</v>
      </c>
      <c r="H4146" s="56">
        <v>400300</v>
      </c>
      <c r="I4146" s="56" t="s">
        <v>11430</v>
      </c>
      <c r="J4146" s="56" t="s">
        <v>3811</v>
      </c>
      <c r="K4146" s="56" t="s">
        <v>3791</v>
      </c>
      <c r="L4146" s="56" t="s">
        <v>7138</v>
      </c>
      <c r="M4146" s="73">
        <v>41129</v>
      </c>
      <c r="N4146" s="56"/>
      <c r="O4146" s="56"/>
      <c r="P4146" s="56" t="s">
        <v>295</v>
      </c>
      <c r="Q4146" s="56"/>
      <c r="R4146" s="56" t="s">
        <v>70</v>
      </c>
      <c r="S4146" s="56" t="s">
        <v>11679</v>
      </c>
      <c r="T4146" s="56" t="s">
        <v>7140</v>
      </c>
      <c r="U4146" s="57">
        <v>231083</v>
      </c>
      <c r="V4146" s="57">
        <v>-181211.69</v>
      </c>
      <c r="W4146" s="57">
        <v>49871.31</v>
      </c>
      <c r="X4146" s="57">
        <v>0</v>
      </c>
      <c r="Y4146" s="73">
        <v>41129</v>
      </c>
      <c r="Z4146" s="57">
        <v>-25906.74</v>
      </c>
      <c r="AA4146" s="57">
        <v>0</v>
      </c>
      <c r="AB4146" s="57">
        <v>23964.57</v>
      </c>
      <c r="AC4146" s="57">
        <v>0</v>
      </c>
      <c r="AD4146" s="56" t="s">
        <v>9255</v>
      </c>
      <c r="AE4146" s="57">
        <v>0</v>
      </c>
      <c r="AF4146" s="57">
        <v>0</v>
      </c>
      <c r="AG4146" s="57">
        <v>0</v>
      </c>
      <c r="AI4146"/>
      <c r="AJ4146"/>
    </row>
    <row r="4147" spans="1:36">
      <c r="A4147" s="56" t="s">
        <v>48</v>
      </c>
      <c r="B4147" s="56" t="s">
        <v>11446</v>
      </c>
      <c r="C4147" s="56">
        <v>2101010140</v>
      </c>
      <c r="D4147" s="56" t="s">
        <v>66</v>
      </c>
      <c r="E4147" s="56">
        <v>2101020140</v>
      </c>
      <c r="F4147" s="56">
        <v>5401010140</v>
      </c>
      <c r="G4147" s="56" t="s">
        <v>11428</v>
      </c>
      <c r="H4147" s="56">
        <v>400300</v>
      </c>
      <c r="I4147" s="56" t="s">
        <v>11430</v>
      </c>
      <c r="J4147" s="56" t="s">
        <v>3812</v>
      </c>
      <c r="K4147" s="56" t="s">
        <v>7661</v>
      </c>
      <c r="L4147" s="56" t="s">
        <v>7138</v>
      </c>
      <c r="M4147" s="73">
        <v>41129</v>
      </c>
      <c r="N4147" s="56"/>
      <c r="O4147" s="56"/>
      <c r="P4147" s="56" t="s">
        <v>295</v>
      </c>
      <c r="Q4147" s="56"/>
      <c r="R4147" s="56" t="s">
        <v>70</v>
      </c>
      <c r="S4147" s="56" t="s">
        <v>11672</v>
      </c>
      <c r="T4147" s="56" t="s">
        <v>7140</v>
      </c>
      <c r="U4147" s="57">
        <v>69296</v>
      </c>
      <c r="V4147" s="57">
        <v>-54340.800000000003</v>
      </c>
      <c r="W4147" s="57">
        <v>14955.2</v>
      </c>
      <c r="X4147" s="57">
        <v>0</v>
      </c>
      <c r="Y4147" s="73">
        <v>41129</v>
      </c>
      <c r="Z4147" s="57">
        <v>-7768.81</v>
      </c>
      <c r="AA4147" s="57">
        <v>0</v>
      </c>
      <c r="AB4147" s="57">
        <v>7186.39</v>
      </c>
      <c r="AC4147" s="57">
        <v>0</v>
      </c>
      <c r="AD4147" s="56" t="s">
        <v>9255</v>
      </c>
      <c r="AE4147" s="57">
        <v>0</v>
      </c>
      <c r="AF4147" s="57">
        <v>0</v>
      </c>
      <c r="AG4147" s="57">
        <v>0</v>
      </c>
      <c r="AI4147"/>
      <c r="AJ4147"/>
    </row>
    <row r="4148" spans="1:36">
      <c r="A4148" s="56" t="s">
        <v>48</v>
      </c>
      <c r="B4148" s="56" t="s">
        <v>11446</v>
      </c>
      <c r="C4148" s="56">
        <v>2101010140</v>
      </c>
      <c r="D4148" s="56" t="s">
        <v>66</v>
      </c>
      <c r="E4148" s="56">
        <v>2101020140</v>
      </c>
      <c r="F4148" s="56">
        <v>5401010140</v>
      </c>
      <c r="G4148" s="56" t="s">
        <v>11428</v>
      </c>
      <c r="H4148" s="56">
        <v>400300</v>
      </c>
      <c r="I4148" s="56" t="s">
        <v>11430</v>
      </c>
      <c r="J4148" s="56" t="s">
        <v>3813</v>
      </c>
      <c r="K4148" s="56" t="s">
        <v>3795</v>
      </c>
      <c r="L4148" s="56" t="s">
        <v>7138</v>
      </c>
      <c r="M4148" s="73">
        <v>41129</v>
      </c>
      <c r="N4148" s="56"/>
      <c r="O4148" s="56"/>
      <c r="P4148" s="56" t="s">
        <v>295</v>
      </c>
      <c r="Q4148" s="56"/>
      <c r="R4148" s="56" t="s">
        <v>70</v>
      </c>
      <c r="S4148" s="56" t="s">
        <v>11679</v>
      </c>
      <c r="T4148" s="56" t="s">
        <v>7140</v>
      </c>
      <c r="U4148" s="57">
        <v>145198</v>
      </c>
      <c r="V4148" s="57">
        <v>-113862.05</v>
      </c>
      <c r="W4148" s="57">
        <v>31335.95</v>
      </c>
      <c r="X4148" s="57">
        <v>0</v>
      </c>
      <c r="Y4148" s="73">
        <v>41129</v>
      </c>
      <c r="Z4148" s="57">
        <v>-16278.14</v>
      </c>
      <c r="AA4148" s="57">
        <v>0</v>
      </c>
      <c r="AB4148" s="57">
        <v>15057.81</v>
      </c>
      <c r="AC4148" s="57">
        <v>0</v>
      </c>
      <c r="AD4148" s="56" t="s">
        <v>9255</v>
      </c>
      <c r="AE4148" s="57">
        <v>0</v>
      </c>
      <c r="AF4148" s="57">
        <v>0</v>
      </c>
      <c r="AG4148" s="57">
        <v>0</v>
      </c>
      <c r="AI4148"/>
      <c r="AJ4148"/>
    </row>
    <row r="4149" spans="1:36">
      <c r="A4149" s="56" t="s">
        <v>48</v>
      </c>
      <c r="B4149" s="56" t="s">
        <v>11446</v>
      </c>
      <c r="C4149" s="56">
        <v>2101010140</v>
      </c>
      <c r="D4149" s="56" t="s">
        <v>66</v>
      </c>
      <c r="E4149" s="56">
        <v>2101020140</v>
      </c>
      <c r="F4149" s="56">
        <v>5401010140</v>
      </c>
      <c r="G4149" s="56" t="s">
        <v>11428</v>
      </c>
      <c r="H4149" s="56">
        <v>400300</v>
      </c>
      <c r="I4149" s="56" t="s">
        <v>11430</v>
      </c>
      <c r="J4149" s="56" t="s">
        <v>3815</v>
      </c>
      <c r="K4149" s="56" t="s">
        <v>3793</v>
      </c>
      <c r="L4149" s="56" t="s">
        <v>7138</v>
      </c>
      <c r="M4149" s="73">
        <v>41129</v>
      </c>
      <c r="N4149" s="56"/>
      <c r="O4149" s="56"/>
      <c r="P4149" s="56" t="s">
        <v>295</v>
      </c>
      <c r="Q4149" s="56"/>
      <c r="R4149" s="56" t="s">
        <v>70</v>
      </c>
      <c r="S4149" s="56" t="s">
        <v>11684</v>
      </c>
      <c r="T4149" s="56" t="s">
        <v>7140</v>
      </c>
      <c r="U4149" s="57">
        <v>375253</v>
      </c>
      <c r="V4149" s="57">
        <v>-294267.89</v>
      </c>
      <c r="W4149" s="57">
        <v>80985.11</v>
      </c>
      <c r="X4149" s="57">
        <v>0</v>
      </c>
      <c r="Y4149" s="73">
        <v>41129</v>
      </c>
      <c r="Z4149" s="57">
        <v>-42069.440000000002</v>
      </c>
      <c r="AA4149" s="57">
        <v>0</v>
      </c>
      <c r="AB4149" s="57">
        <v>38915.67</v>
      </c>
      <c r="AC4149" s="57">
        <v>0</v>
      </c>
      <c r="AD4149" s="56" t="s">
        <v>9255</v>
      </c>
      <c r="AE4149" s="57">
        <v>0</v>
      </c>
      <c r="AF4149" s="57">
        <v>0</v>
      </c>
      <c r="AG4149" s="57">
        <v>0</v>
      </c>
      <c r="AI4149"/>
      <c r="AJ4149"/>
    </row>
    <row r="4150" spans="1:36">
      <c r="A4150" s="56" t="s">
        <v>48</v>
      </c>
      <c r="B4150" s="56" t="s">
        <v>11446</v>
      </c>
      <c r="C4150" s="56">
        <v>2101010140</v>
      </c>
      <c r="D4150" s="56" t="s">
        <v>66</v>
      </c>
      <c r="E4150" s="56">
        <v>2101020140</v>
      </c>
      <c r="F4150" s="56">
        <v>5401010140</v>
      </c>
      <c r="G4150" s="56" t="s">
        <v>11428</v>
      </c>
      <c r="H4150" s="56">
        <v>400300</v>
      </c>
      <c r="I4150" s="56" t="s">
        <v>11430</v>
      </c>
      <c r="J4150" s="56" t="s">
        <v>3839</v>
      </c>
      <c r="K4150" s="56" t="s">
        <v>3840</v>
      </c>
      <c r="L4150" s="56" t="s">
        <v>7138</v>
      </c>
      <c r="M4150" s="73">
        <v>41170</v>
      </c>
      <c r="N4150" s="56"/>
      <c r="O4150" s="56"/>
      <c r="P4150" s="56" t="s">
        <v>295</v>
      </c>
      <c r="Q4150" s="56"/>
      <c r="R4150" s="56" t="s">
        <v>70</v>
      </c>
      <c r="S4150" s="56" t="s">
        <v>11661</v>
      </c>
      <c r="T4150" s="56" t="s">
        <v>7140</v>
      </c>
      <c r="U4150" s="57">
        <v>224134</v>
      </c>
      <c r="V4150" s="57">
        <v>-173077.64</v>
      </c>
      <c r="W4150" s="57">
        <v>51056.36</v>
      </c>
      <c r="X4150" s="57">
        <v>0</v>
      </c>
      <c r="Y4150" s="73">
        <v>41170</v>
      </c>
      <c r="Z4150" s="57">
        <v>-24878.11</v>
      </c>
      <c r="AA4150" s="57">
        <v>0</v>
      </c>
      <c r="AB4150" s="57">
        <v>26178.25</v>
      </c>
      <c r="AC4150" s="57">
        <v>0</v>
      </c>
      <c r="AD4150" s="56" t="s">
        <v>9255</v>
      </c>
      <c r="AE4150" s="57">
        <v>0</v>
      </c>
      <c r="AF4150" s="57">
        <v>0</v>
      </c>
      <c r="AG4150" s="57">
        <v>0</v>
      </c>
      <c r="AI4150"/>
      <c r="AJ4150"/>
    </row>
    <row r="4151" spans="1:36">
      <c r="A4151" s="56" t="s">
        <v>48</v>
      </c>
      <c r="B4151" s="56" t="s">
        <v>11446</v>
      </c>
      <c r="C4151" s="56">
        <v>2101010140</v>
      </c>
      <c r="D4151" s="56" t="s">
        <v>66</v>
      </c>
      <c r="E4151" s="56">
        <v>2101020140</v>
      </c>
      <c r="F4151" s="56">
        <v>5401010140</v>
      </c>
      <c r="G4151" s="56" t="s">
        <v>11428</v>
      </c>
      <c r="H4151" s="56">
        <v>400300</v>
      </c>
      <c r="I4151" s="56" t="s">
        <v>11430</v>
      </c>
      <c r="J4151" s="56" t="s">
        <v>3841</v>
      </c>
      <c r="K4151" s="56" t="s">
        <v>3842</v>
      </c>
      <c r="L4151" s="56" t="s">
        <v>7138</v>
      </c>
      <c r="M4151" s="73">
        <v>41170</v>
      </c>
      <c r="N4151" s="56"/>
      <c r="O4151" s="56"/>
      <c r="P4151" s="56" t="s">
        <v>295</v>
      </c>
      <c r="Q4151" s="56"/>
      <c r="R4151" s="56" t="s">
        <v>70</v>
      </c>
      <c r="S4151" s="56" t="s">
        <v>11676</v>
      </c>
      <c r="T4151" s="56" t="s">
        <v>7140</v>
      </c>
      <c r="U4151" s="57">
        <v>153174</v>
      </c>
      <c r="V4151" s="57">
        <v>-118281.9</v>
      </c>
      <c r="W4151" s="57">
        <v>34892.1</v>
      </c>
      <c r="X4151" s="57">
        <v>0</v>
      </c>
      <c r="Y4151" s="73">
        <v>41170</v>
      </c>
      <c r="Z4151" s="57">
        <v>-17001.79</v>
      </c>
      <c r="AA4151" s="57">
        <v>0</v>
      </c>
      <c r="AB4151" s="57">
        <v>17890.310000000001</v>
      </c>
      <c r="AC4151" s="57">
        <v>0</v>
      </c>
      <c r="AD4151" s="56" t="s">
        <v>9255</v>
      </c>
      <c r="AE4151" s="57">
        <v>0</v>
      </c>
      <c r="AF4151" s="57">
        <v>0</v>
      </c>
      <c r="AG4151" s="57">
        <v>0</v>
      </c>
      <c r="AI4151"/>
      <c r="AJ4151"/>
    </row>
    <row r="4152" spans="1:36">
      <c r="A4152" s="56" t="s">
        <v>48</v>
      </c>
      <c r="B4152" s="56" t="s">
        <v>11427</v>
      </c>
      <c r="C4152" s="56">
        <v>2101010050</v>
      </c>
      <c r="D4152" s="56" t="s">
        <v>43</v>
      </c>
      <c r="E4152" s="56">
        <v>2101020050</v>
      </c>
      <c r="F4152" s="56">
        <v>5401010050</v>
      </c>
      <c r="G4152" s="56" t="s">
        <v>11428</v>
      </c>
      <c r="H4152" s="56">
        <v>400301</v>
      </c>
      <c r="I4152" s="56" t="s">
        <v>11513</v>
      </c>
      <c r="J4152" s="56" t="s">
        <v>4629</v>
      </c>
      <c r="K4152" s="56" t="s">
        <v>4630</v>
      </c>
      <c r="L4152" s="56" t="s">
        <v>7138</v>
      </c>
      <c r="M4152" s="73">
        <v>40422</v>
      </c>
      <c r="N4152" s="56"/>
      <c r="O4152" s="56"/>
      <c r="P4152" s="56" t="s">
        <v>1304</v>
      </c>
      <c r="Q4152" s="56"/>
      <c r="R4152" s="56" t="s">
        <v>70</v>
      </c>
      <c r="S4152" s="56" t="s">
        <v>11672</v>
      </c>
      <c r="T4152" s="56" t="s">
        <v>7140</v>
      </c>
      <c r="U4152" s="57">
        <v>19518946</v>
      </c>
      <c r="V4152" s="57">
        <v>-10901863.65</v>
      </c>
      <c r="W4152" s="57">
        <v>8617082.3499999996</v>
      </c>
      <c r="X4152" s="57">
        <v>0</v>
      </c>
      <c r="Y4152" s="73">
        <v>40422</v>
      </c>
      <c r="Z4152" s="57">
        <v>-942444.28</v>
      </c>
      <c r="AA4152" s="57">
        <v>0</v>
      </c>
      <c r="AB4152" s="57">
        <v>7674638.0700000003</v>
      </c>
      <c r="AC4152" s="57">
        <v>0</v>
      </c>
      <c r="AD4152" s="56" t="s">
        <v>9255</v>
      </c>
      <c r="AE4152" s="57">
        <v>0</v>
      </c>
      <c r="AF4152" s="57">
        <v>0</v>
      </c>
      <c r="AG4152" s="57">
        <v>0</v>
      </c>
      <c r="AI4152"/>
      <c r="AJ4152"/>
    </row>
    <row r="4153" spans="1:36">
      <c r="A4153" s="56" t="s">
        <v>48</v>
      </c>
      <c r="B4153" s="56" t="s">
        <v>11427</v>
      </c>
      <c r="C4153" s="56">
        <v>2101010050</v>
      </c>
      <c r="D4153" s="56" t="s">
        <v>43</v>
      </c>
      <c r="E4153" s="56">
        <v>2101020050</v>
      </c>
      <c r="F4153" s="56">
        <v>5401010050</v>
      </c>
      <c r="G4153" s="56" t="s">
        <v>11428</v>
      </c>
      <c r="H4153" s="56">
        <v>400301</v>
      </c>
      <c r="I4153" s="56" t="s">
        <v>11474</v>
      </c>
      <c r="J4153" s="56" t="s">
        <v>4678</v>
      </c>
      <c r="K4153" s="56" t="s">
        <v>1488</v>
      </c>
      <c r="L4153" s="56" t="s">
        <v>7138</v>
      </c>
      <c r="M4153" s="73">
        <v>40422</v>
      </c>
      <c r="N4153" s="56"/>
      <c r="O4153" s="56"/>
      <c r="P4153" s="56" t="s">
        <v>7139</v>
      </c>
      <c r="Q4153" s="56"/>
      <c r="R4153" s="56" t="s">
        <v>70</v>
      </c>
      <c r="S4153" s="56" t="s">
        <v>11679</v>
      </c>
      <c r="T4153" s="56" t="s">
        <v>7140</v>
      </c>
      <c r="U4153" s="57">
        <v>59569834</v>
      </c>
      <c r="V4153" s="57">
        <v>-25750482.629999999</v>
      </c>
      <c r="W4153" s="57">
        <v>33819351.369999997</v>
      </c>
      <c r="X4153" s="57">
        <v>0</v>
      </c>
      <c r="Y4153" s="73">
        <v>40422</v>
      </c>
      <c r="Z4153" s="57">
        <v>-1155710.44</v>
      </c>
      <c r="AA4153" s="57">
        <v>0</v>
      </c>
      <c r="AB4153" s="57">
        <v>32663640.93</v>
      </c>
      <c r="AC4153" s="57">
        <v>0</v>
      </c>
      <c r="AD4153" s="56" t="s">
        <v>9255</v>
      </c>
      <c r="AE4153" s="57">
        <v>0</v>
      </c>
      <c r="AF4153" s="57">
        <v>0</v>
      </c>
      <c r="AG4153" s="57">
        <v>0</v>
      </c>
      <c r="AI4153"/>
      <c r="AJ4153"/>
    </row>
    <row r="4154" spans="1:36">
      <c r="A4154" s="56" t="s">
        <v>48</v>
      </c>
      <c r="B4154" s="56" t="s">
        <v>11427</v>
      </c>
      <c r="C4154" s="56">
        <v>2101010050</v>
      </c>
      <c r="D4154" s="56" t="s">
        <v>43</v>
      </c>
      <c r="E4154" s="56">
        <v>2101020050</v>
      </c>
      <c r="F4154" s="56">
        <v>5401010050</v>
      </c>
      <c r="G4154" s="56" t="s">
        <v>11428</v>
      </c>
      <c r="H4154" s="56">
        <v>400301</v>
      </c>
      <c r="I4154" s="56" t="s">
        <v>11474</v>
      </c>
      <c r="J4154" s="56" t="s">
        <v>4679</v>
      </c>
      <c r="K4154" s="56" t="s">
        <v>1490</v>
      </c>
      <c r="L4154" s="56" t="s">
        <v>7138</v>
      </c>
      <c r="M4154" s="73">
        <v>40422</v>
      </c>
      <c r="N4154" s="56"/>
      <c r="O4154" s="56"/>
      <c r="P4154" s="56" t="s">
        <v>1201</v>
      </c>
      <c r="Q4154" s="56"/>
      <c r="R4154" s="56" t="s">
        <v>70</v>
      </c>
      <c r="S4154" s="56" t="s">
        <v>11679</v>
      </c>
      <c r="T4154" s="56" t="s">
        <v>7140</v>
      </c>
      <c r="U4154" s="57">
        <v>341014514</v>
      </c>
      <c r="V4154" s="57">
        <v>-216112528.81999999</v>
      </c>
      <c r="W4154" s="57">
        <v>124901985.18000001</v>
      </c>
      <c r="X4154" s="57">
        <v>0</v>
      </c>
      <c r="Y4154" s="73">
        <v>40422</v>
      </c>
      <c r="Z4154" s="57">
        <v>-22332498.859999999</v>
      </c>
      <c r="AA4154" s="57">
        <v>0</v>
      </c>
      <c r="AB4154" s="57">
        <v>102569486.31999999</v>
      </c>
      <c r="AC4154" s="57">
        <v>0</v>
      </c>
      <c r="AD4154" s="56" t="s">
        <v>9255</v>
      </c>
      <c r="AE4154" s="57">
        <v>0</v>
      </c>
      <c r="AF4154" s="57">
        <v>0</v>
      </c>
      <c r="AG4154" s="57">
        <v>0</v>
      </c>
      <c r="AI4154"/>
      <c r="AJ4154"/>
    </row>
    <row r="4155" spans="1:36">
      <c r="A4155" s="56" t="s">
        <v>48</v>
      </c>
      <c r="B4155" s="56" t="s">
        <v>11427</v>
      </c>
      <c r="C4155" s="56">
        <v>2101010050</v>
      </c>
      <c r="D4155" s="56" t="s">
        <v>43</v>
      </c>
      <c r="E4155" s="56">
        <v>2101020050</v>
      </c>
      <c r="F4155" s="56">
        <v>5401010050</v>
      </c>
      <c r="G4155" s="56" t="s">
        <v>11428</v>
      </c>
      <c r="H4155" s="56">
        <v>400301</v>
      </c>
      <c r="I4155" s="56" t="s">
        <v>11474</v>
      </c>
      <c r="J4155" s="56" t="s">
        <v>4680</v>
      </c>
      <c r="K4155" s="56" t="s">
        <v>1492</v>
      </c>
      <c r="L4155" s="56" t="s">
        <v>7138</v>
      </c>
      <c r="M4155" s="73">
        <v>40422</v>
      </c>
      <c r="N4155" s="56"/>
      <c r="O4155" s="56"/>
      <c r="P4155" s="56" t="s">
        <v>1476</v>
      </c>
      <c r="Q4155" s="56"/>
      <c r="R4155" s="56" t="s">
        <v>70</v>
      </c>
      <c r="S4155" s="56" t="s">
        <v>11679</v>
      </c>
      <c r="T4155" s="56" t="s">
        <v>7140</v>
      </c>
      <c r="U4155" s="57">
        <v>17945590</v>
      </c>
      <c r="V4155" s="57">
        <v>-14216646.210000001</v>
      </c>
      <c r="W4155" s="57">
        <v>3728943.79</v>
      </c>
      <c r="X4155" s="57">
        <v>0</v>
      </c>
      <c r="Y4155" s="73">
        <v>40422</v>
      </c>
      <c r="Z4155" s="57">
        <v>-1825822.15</v>
      </c>
      <c r="AA4155" s="57">
        <v>0</v>
      </c>
      <c r="AB4155" s="57">
        <v>1903121.64</v>
      </c>
      <c r="AC4155" s="57">
        <v>0</v>
      </c>
      <c r="AD4155" s="56" t="s">
        <v>9255</v>
      </c>
      <c r="AE4155" s="57">
        <v>0</v>
      </c>
      <c r="AF4155" s="57">
        <v>0</v>
      </c>
      <c r="AG4155" s="57">
        <v>0</v>
      </c>
      <c r="AI4155"/>
      <c r="AJ4155"/>
    </row>
    <row r="4156" spans="1:36">
      <c r="A4156" s="56" t="s">
        <v>48</v>
      </c>
      <c r="B4156" s="56" t="s">
        <v>11427</v>
      </c>
      <c r="C4156" s="56">
        <v>2101010050</v>
      </c>
      <c r="D4156" s="56" t="s">
        <v>43</v>
      </c>
      <c r="E4156" s="56">
        <v>2101020050</v>
      </c>
      <c r="F4156" s="56">
        <v>5401010050</v>
      </c>
      <c r="G4156" s="56" t="s">
        <v>11428</v>
      </c>
      <c r="H4156" s="56">
        <v>400301</v>
      </c>
      <c r="I4156" s="56" t="s">
        <v>11474</v>
      </c>
      <c r="J4156" s="56" t="s">
        <v>4681</v>
      </c>
      <c r="K4156" s="56" t="s">
        <v>1494</v>
      </c>
      <c r="L4156" s="56" t="s">
        <v>7138</v>
      </c>
      <c r="M4156" s="73">
        <v>40422</v>
      </c>
      <c r="N4156" s="56"/>
      <c r="O4156" s="56"/>
      <c r="P4156" s="56" t="s">
        <v>1201</v>
      </c>
      <c r="Q4156" s="56"/>
      <c r="R4156" s="56" t="s">
        <v>70</v>
      </c>
      <c r="S4156" s="56" t="s">
        <v>11679</v>
      </c>
      <c r="T4156" s="56" t="s">
        <v>7140</v>
      </c>
      <c r="U4156" s="57">
        <v>11465238</v>
      </c>
      <c r="V4156" s="57">
        <v>-7265912.5300000003</v>
      </c>
      <c r="W4156" s="57">
        <v>4199325.47</v>
      </c>
      <c r="X4156" s="57">
        <v>0</v>
      </c>
      <c r="Y4156" s="73">
        <v>40422</v>
      </c>
      <c r="Z4156" s="57">
        <v>-750840.19</v>
      </c>
      <c r="AA4156" s="57">
        <v>0</v>
      </c>
      <c r="AB4156" s="57">
        <v>3448485.28</v>
      </c>
      <c r="AC4156" s="57">
        <v>0</v>
      </c>
      <c r="AD4156" s="56" t="s">
        <v>9255</v>
      </c>
      <c r="AE4156" s="57">
        <v>0</v>
      </c>
      <c r="AF4156" s="57">
        <v>0</v>
      </c>
      <c r="AG4156" s="57">
        <v>0</v>
      </c>
      <c r="AI4156"/>
      <c r="AJ4156"/>
    </row>
    <row r="4157" spans="1:36">
      <c r="A4157" s="56" t="s">
        <v>48</v>
      </c>
      <c r="B4157" s="56" t="s">
        <v>11427</v>
      </c>
      <c r="C4157" s="56">
        <v>2101010050</v>
      </c>
      <c r="D4157" s="56" t="s">
        <v>43</v>
      </c>
      <c r="E4157" s="56">
        <v>2101020050</v>
      </c>
      <c r="F4157" s="56">
        <v>5401010050</v>
      </c>
      <c r="G4157" s="56" t="s">
        <v>11428</v>
      </c>
      <c r="H4157" s="56">
        <v>400301</v>
      </c>
      <c r="I4157" s="56" t="s">
        <v>11474</v>
      </c>
      <c r="J4157" s="56" t="s">
        <v>4682</v>
      </c>
      <c r="K4157" s="56" t="s">
        <v>1496</v>
      </c>
      <c r="L4157" s="56" t="s">
        <v>7138</v>
      </c>
      <c r="M4157" s="73">
        <v>40422</v>
      </c>
      <c r="N4157" s="56"/>
      <c r="O4157" s="56"/>
      <c r="P4157" s="56" t="s">
        <v>1476</v>
      </c>
      <c r="Q4157" s="56"/>
      <c r="R4157" s="56" t="s">
        <v>70</v>
      </c>
      <c r="S4157" s="56" t="s">
        <v>11679</v>
      </c>
      <c r="T4157" s="56" t="s">
        <v>7140</v>
      </c>
      <c r="U4157" s="57">
        <v>2990932</v>
      </c>
      <c r="V4157" s="57">
        <v>-2369441.37</v>
      </c>
      <c r="W4157" s="57">
        <v>621490.63</v>
      </c>
      <c r="X4157" s="57">
        <v>0</v>
      </c>
      <c r="Y4157" s="73">
        <v>40422</v>
      </c>
      <c r="Z4157" s="57">
        <v>-304303.68</v>
      </c>
      <c r="AA4157" s="57">
        <v>0</v>
      </c>
      <c r="AB4157" s="57">
        <v>317186.95</v>
      </c>
      <c r="AC4157" s="57">
        <v>0</v>
      </c>
      <c r="AD4157" s="56" t="s">
        <v>9255</v>
      </c>
      <c r="AE4157" s="57">
        <v>0</v>
      </c>
      <c r="AF4157" s="57">
        <v>0</v>
      </c>
      <c r="AG4157" s="57">
        <v>0</v>
      </c>
      <c r="AI4157"/>
      <c r="AJ4157"/>
    </row>
    <row r="4158" spans="1:36">
      <c r="A4158" s="56" t="s">
        <v>48</v>
      </c>
      <c r="B4158" s="56" t="s">
        <v>11427</v>
      </c>
      <c r="C4158" s="56">
        <v>2101010050</v>
      </c>
      <c r="D4158" s="56" t="s">
        <v>43</v>
      </c>
      <c r="E4158" s="56">
        <v>2101020050</v>
      </c>
      <c r="F4158" s="56">
        <v>5401010050</v>
      </c>
      <c r="G4158" s="56" t="s">
        <v>11428</v>
      </c>
      <c r="H4158" s="56">
        <v>400301</v>
      </c>
      <c r="I4158" s="56" t="s">
        <v>11474</v>
      </c>
      <c r="J4158" s="56" t="s">
        <v>4685</v>
      </c>
      <c r="K4158" s="56" t="s">
        <v>4686</v>
      </c>
      <c r="L4158" s="56" t="s">
        <v>7138</v>
      </c>
      <c r="M4158" s="73">
        <v>40422</v>
      </c>
      <c r="N4158" s="56"/>
      <c r="O4158" s="56"/>
      <c r="P4158" s="56" t="s">
        <v>7139</v>
      </c>
      <c r="Q4158" s="56"/>
      <c r="R4158" s="56" t="s">
        <v>70</v>
      </c>
      <c r="S4158" s="56" t="s">
        <v>11679</v>
      </c>
      <c r="T4158" s="56" t="s">
        <v>7140</v>
      </c>
      <c r="U4158" s="57">
        <v>14954658</v>
      </c>
      <c r="V4158" s="57">
        <v>-6464507.7400000002</v>
      </c>
      <c r="W4158" s="57">
        <v>8490150.2599999998</v>
      </c>
      <c r="X4158" s="57">
        <v>0</v>
      </c>
      <c r="Y4158" s="73">
        <v>40422</v>
      </c>
      <c r="Z4158" s="57">
        <v>-290134.34000000003</v>
      </c>
      <c r="AA4158" s="57">
        <v>0</v>
      </c>
      <c r="AB4158" s="57">
        <v>8200015.9199999999</v>
      </c>
      <c r="AC4158" s="57">
        <v>0</v>
      </c>
      <c r="AD4158" s="56" t="s">
        <v>9255</v>
      </c>
      <c r="AE4158" s="57">
        <v>0</v>
      </c>
      <c r="AF4158" s="57">
        <v>0</v>
      </c>
      <c r="AG4158" s="57">
        <v>0</v>
      </c>
      <c r="AI4158"/>
      <c r="AJ4158"/>
    </row>
    <row r="4159" spans="1:36">
      <c r="A4159" s="56" t="s">
        <v>48</v>
      </c>
      <c r="B4159" s="56" t="s">
        <v>11427</v>
      </c>
      <c r="C4159" s="56">
        <v>2101010050</v>
      </c>
      <c r="D4159" s="56" t="s">
        <v>43</v>
      </c>
      <c r="E4159" s="56">
        <v>2101020050</v>
      </c>
      <c r="F4159" s="56">
        <v>5401010050</v>
      </c>
      <c r="G4159" s="56" t="s">
        <v>11428</v>
      </c>
      <c r="H4159" s="56">
        <v>400301</v>
      </c>
      <c r="I4159" s="56" t="s">
        <v>11474</v>
      </c>
      <c r="J4159" s="56" t="s">
        <v>4687</v>
      </c>
      <c r="K4159" s="56" t="s">
        <v>1198</v>
      </c>
      <c r="L4159" s="56" t="s">
        <v>7138</v>
      </c>
      <c r="M4159" s="73">
        <v>40422</v>
      </c>
      <c r="N4159" s="56"/>
      <c r="O4159" s="56"/>
      <c r="P4159" s="56" t="s">
        <v>1304</v>
      </c>
      <c r="Q4159" s="56"/>
      <c r="R4159" s="56" t="s">
        <v>70</v>
      </c>
      <c r="S4159" s="56" t="s">
        <v>11679</v>
      </c>
      <c r="T4159" s="56" t="s">
        <v>7140</v>
      </c>
      <c r="U4159" s="57">
        <v>25375360</v>
      </c>
      <c r="V4159" s="57">
        <v>-14175215.779999999</v>
      </c>
      <c r="W4159" s="57">
        <v>11200144.220000001</v>
      </c>
      <c r="X4159" s="57">
        <v>0</v>
      </c>
      <c r="Y4159" s="73">
        <v>40422</v>
      </c>
      <c r="Z4159" s="57">
        <v>-1224918.6299999999</v>
      </c>
      <c r="AA4159" s="57">
        <v>0</v>
      </c>
      <c r="AB4159" s="57">
        <v>9975225.5899999999</v>
      </c>
      <c r="AC4159" s="57">
        <v>0</v>
      </c>
      <c r="AD4159" s="56" t="s">
        <v>9255</v>
      </c>
      <c r="AE4159" s="57">
        <v>0</v>
      </c>
      <c r="AF4159" s="57">
        <v>0</v>
      </c>
      <c r="AG4159" s="57">
        <v>0</v>
      </c>
      <c r="AI4159"/>
      <c r="AJ4159"/>
    </row>
    <row r="4160" spans="1:36">
      <c r="A4160" s="56" t="s">
        <v>48</v>
      </c>
      <c r="B4160" s="56" t="s">
        <v>11427</v>
      </c>
      <c r="C4160" s="56">
        <v>2101010050</v>
      </c>
      <c r="D4160" s="56" t="s">
        <v>43</v>
      </c>
      <c r="E4160" s="56">
        <v>2101020050</v>
      </c>
      <c r="F4160" s="56">
        <v>5401010050</v>
      </c>
      <c r="G4160" s="56" t="s">
        <v>11428</v>
      </c>
      <c r="H4160" s="56">
        <v>400301</v>
      </c>
      <c r="I4160" s="56" t="s">
        <v>11474</v>
      </c>
      <c r="J4160" s="56" t="s">
        <v>4689</v>
      </c>
      <c r="K4160" s="56" t="s">
        <v>4690</v>
      </c>
      <c r="L4160" s="56" t="s">
        <v>7138</v>
      </c>
      <c r="M4160" s="73">
        <v>40422</v>
      </c>
      <c r="N4160" s="56"/>
      <c r="O4160" s="56"/>
      <c r="P4160" s="56" t="s">
        <v>1476</v>
      </c>
      <c r="Q4160" s="56"/>
      <c r="R4160" s="56" t="s">
        <v>70</v>
      </c>
      <c r="S4160" s="56" t="s">
        <v>11671</v>
      </c>
      <c r="T4160" s="56" t="s">
        <v>7140</v>
      </c>
      <c r="U4160" s="57">
        <v>41649433</v>
      </c>
      <c r="V4160" s="57">
        <v>-32996606.359999999</v>
      </c>
      <c r="W4160" s="57">
        <v>8652826.6400000006</v>
      </c>
      <c r="X4160" s="57">
        <v>0</v>
      </c>
      <c r="Y4160" s="73">
        <v>40422</v>
      </c>
      <c r="Z4160" s="57">
        <v>-4236483.72</v>
      </c>
      <c r="AA4160" s="57">
        <v>0</v>
      </c>
      <c r="AB4160" s="57">
        <v>4416342.92</v>
      </c>
      <c r="AC4160" s="57">
        <v>0</v>
      </c>
      <c r="AD4160" s="56" t="s">
        <v>9255</v>
      </c>
      <c r="AE4160" s="57">
        <v>0</v>
      </c>
      <c r="AF4160" s="57">
        <v>0</v>
      </c>
      <c r="AG4160" s="57">
        <v>0</v>
      </c>
      <c r="AI4160"/>
      <c r="AJ4160"/>
    </row>
    <row r="4161" spans="1:36">
      <c r="A4161" s="56" t="s">
        <v>48</v>
      </c>
      <c r="B4161" s="56" t="s">
        <v>11427</v>
      </c>
      <c r="C4161" s="56">
        <v>2101010050</v>
      </c>
      <c r="D4161" s="56" t="s">
        <v>43</v>
      </c>
      <c r="E4161" s="56">
        <v>2101020050</v>
      </c>
      <c r="F4161" s="56">
        <v>5401010050</v>
      </c>
      <c r="G4161" s="56" t="s">
        <v>11428</v>
      </c>
      <c r="H4161" s="56">
        <v>400301</v>
      </c>
      <c r="I4161" s="56" t="s">
        <v>11474</v>
      </c>
      <c r="J4161" s="56" t="s">
        <v>4691</v>
      </c>
      <c r="K4161" s="56" t="s">
        <v>4692</v>
      </c>
      <c r="L4161" s="56" t="s">
        <v>7138</v>
      </c>
      <c r="M4161" s="73">
        <v>40422</v>
      </c>
      <c r="N4161" s="56"/>
      <c r="O4161" s="56"/>
      <c r="P4161" s="56" t="s">
        <v>1476</v>
      </c>
      <c r="Q4161" s="56"/>
      <c r="R4161" s="56" t="s">
        <v>70</v>
      </c>
      <c r="S4161" s="56" t="s">
        <v>11672</v>
      </c>
      <c r="T4161" s="56" t="s">
        <v>7140</v>
      </c>
      <c r="U4161" s="57">
        <v>20824716</v>
      </c>
      <c r="V4161" s="57">
        <v>-16498302.68</v>
      </c>
      <c r="W4161" s="57">
        <v>4326413.32</v>
      </c>
      <c r="X4161" s="57">
        <v>0</v>
      </c>
      <c r="Y4161" s="73">
        <v>40422</v>
      </c>
      <c r="Z4161" s="57">
        <v>-2118241.88</v>
      </c>
      <c r="AA4161" s="57">
        <v>0</v>
      </c>
      <c r="AB4161" s="57">
        <v>2208171.44</v>
      </c>
      <c r="AC4161" s="57">
        <v>0</v>
      </c>
      <c r="AD4161" s="56" t="s">
        <v>9255</v>
      </c>
      <c r="AE4161" s="57">
        <v>0</v>
      </c>
      <c r="AF4161" s="57">
        <v>0</v>
      </c>
      <c r="AG4161" s="57">
        <v>0</v>
      </c>
      <c r="AI4161"/>
      <c r="AJ4161"/>
    </row>
    <row r="4162" spans="1:36">
      <c r="A4162" s="56" t="s">
        <v>48</v>
      </c>
      <c r="B4162" s="56" t="s">
        <v>11427</v>
      </c>
      <c r="C4162" s="56">
        <v>2101010050</v>
      </c>
      <c r="D4162" s="56" t="s">
        <v>43</v>
      </c>
      <c r="E4162" s="56">
        <v>2101020050</v>
      </c>
      <c r="F4162" s="56">
        <v>5401010050</v>
      </c>
      <c r="G4162" s="56" t="s">
        <v>11428</v>
      </c>
      <c r="H4162" s="56">
        <v>400301</v>
      </c>
      <c r="I4162" s="56" t="s">
        <v>11474</v>
      </c>
      <c r="J4162" s="56" t="s">
        <v>4693</v>
      </c>
      <c r="K4162" s="56" t="s">
        <v>4694</v>
      </c>
      <c r="L4162" s="56" t="s">
        <v>7138</v>
      </c>
      <c r="M4162" s="73">
        <v>40422</v>
      </c>
      <c r="N4162" s="56"/>
      <c r="O4162" s="56"/>
      <c r="P4162" s="56" t="s">
        <v>1476</v>
      </c>
      <c r="Q4162" s="56"/>
      <c r="R4162" s="56" t="s">
        <v>70</v>
      </c>
      <c r="S4162" s="56" t="s">
        <v>11672</v>
      </c>
      <c r="T4162" s="56" t="s">
        <v>7140</v>
      </c>
      <c r="U4162" s="57">
        <v>20824716</v>
      </c>
      <c r="V4162" s="57">
        <v>-16498302.68</v>
      </c>
      <c r="W4162" s="57">
        <v>4326413.32</v>
      </c>
      <c r="X4162" s="57">
        <v>0</v>
      </c>
      <c r="Y4162" s="73">
        <v>40422</v>
      </c>
      <c r="Z4162" s="57">
        <v>-2118241.88</v>
      </c>
      <c r="AA4162" s="57">
        <v>0</v>
      </c>
      <c r="AB4162" s="57">
        <v>2208171.44</v>
      </c>
      <c r="AC4162" s="57">
        <v>0</v>
      </c>
      <c r="AD4162" s="56" t="s">
        <v>9255</v>
      </c>
      <c r="AE4162" s="57">
        <v>0</v>
      </c>
      <c r="AF4162" s="57">
        <v>0</v>
      </c>
      <c r="AG4162" s="57">
        <v>0</v>
      </c>
      <c r="AI4162"/>
      <c r="AJ4162"/>
    </row>
    <row r="4163" spans="1:36">
      <c r="A4163" s="56" t="s">
        <v>48</v>
      </c>
      <c r="B4163" s="56" t="s">
        <v>11427</v>
      </c>
      <c r="C4163" s="56">
        <v>2101010050</v>
      </c>
      <c r="D4163" s="56" t="s">
        <v>43</v>
      </c>
      <c r="E4163" s="56">
        <v>2101020050</v>
      </c>
      <c r="F4163" s="56">
        <v>5401010050</v>
      </c>
      <c r="G4163" s="56" t="s">
        <v>11428</v>
      </c>
      <c r="H4163" s="56">
        <v>400301</v>
      </c>
      <c r="I4163" s="56" t="s">
        <v>11474</v>
      </c>
      <c r="J4163" s="56" t="s">
        <v>4749</v>
      </c>
      <c r="K4163" s="56" t="s">
        <v>1240</v>
      </c>
      <c r="L4163" s="56" t="s">
        <v>7138</v>
      </c>
      <c r="M4163" s="73">
        <v>40422</v>
      </c>
      <c r="N4163" s="56"/>
      <c r="O4163" s="56"/>
      <c r="P4163" s="56" t="s">
        <v>1476</v>
      </c>
      <c r="Q4163" s="56"/>
      <c r="R4163" s="56" t="s">
        <v>70</v>
      </c>
      <c r="S4163" s="56" t="s">
        <v>11678</v>
      </c>
      <c r="T4163" s="56" t="s">
        <v>7140</v>
      </c>
      <c r="U4163" s="57">
        <v>25148633</v>
      </c>
      <c r="V4163" s="57">
        <v>-19922957.100000001</v>
      </c>
      <c r="W4163" s="57">
        <v>5225675.9000000004</v>
      </c>
      <c r="X4163" s="57">
        <v>0</v>
      </c>
      <c r="Y4163" s="73">
        <v>40422</v>
      </c>
      <c r="Z4163" s="57">
        <v>-2558674.86</v>
      </c>
      <c r="AA4163" s="57">
        <v>0</v>
      </c>
      <c r="AB4163" s="57">
        <v>2667001.04</v>
      </c>
      <c r="AC4163" s="57">
        <v>0</v>
      </c>
      <c r="AD4163" s="56" t="s">
        <v>9255</v>
      </c>
      <c r="AE4163" s="57">
        <v>0</v>
      </c>
      <c r="AF4163" s="57">
        <v>0</v>
      </c>
      <c r="AG4163" s="57">
        <v>0</v>
      </c>
      <c r="AI4163"/>
      <c r="AJ4163"/>
    </row>
    <row r="4164" spans="1:36">
      <c r="A4164" s="56" t="s">
        <v>48</v>
      </c>
      <c r="B4164" s="56" t="s">
        <v>11427</v>
      </c>
      <c r="C4164" s="56">
        <v>2101010050</v>
      </c>
      <c r="D4164" s="56" t="s">
        <v>43</v>
      </c>
      <c r="E4164" s="56">
        <v>2101020050</v>
      </c>
      <c r="F4164" s="56">
        <v>5401010050</v>
      </c>
      <c r="G4164" s="56" t="s">
        <v>11428</v>
      </c>
      <c r="H4164" s="56">
        <v>400301</v>
      </c>
      <c r="I4164" s="56" t="s">
        <v>11474</v>
      </c>
      <c r="J4164" s="56" t="s">
        <v>4750</v>
      </c>
      <c r="K4164" s="56" t="s">
        <v>4751</v>
      </c>
      <c r="L4164" s="56" t="s">
        <v>7138</v>
      </c>
      <c r="M4164" s="73">
        <v>40422</v>
      </c>
      <c r="N4164" s="56"/>
      <c r="O4164" s="56"/>
      <c r="P4164" s="56" t="s">
        <v>1476</v>
      </c>
      <c r="Q4164" s="56"/>
      <c r="R4164" s="56" t="s">
        <v>70</v>
      </c>
      <c r="S4164" s="56" t="s">
        <v>11719</v>
      </c>
      <c r="T4164" s="56" t="s">
        <v>7140</v>
      </c>
      <c r="U4164" s="57">
        <v>15003446</v>
      </c>
      <c r="V4164" s="57">
        <v>-11885855.039999999</v>
      </c>
      <c r="W4164" s="57">
        <v>3117590.96</v>
      </c>
      <c r="X4164" s="57">
        <v>0</v>
      </c>
      <c r="Y4164" s="73">
        <v>40422</v>
      </c>
      <c r="Z4164" s="57">
        <v>-1526482.3</v>
      </c>
      <c r="AA4164" s="57">
        <v>0</v>
      </c>
      <c r="AB4164" s="57">
        <v>1591108.66</v>
      </c>
      <c r="AC4164" s="57">
        <v>0</v>
      </c>
      <c r="AD4164" s="56" t="s">
        <v>9255</v>
      </c>
      <c r="AE4164" s="57">
        <v>0</v>
      </c>
      <c r="AF4164" s="57">
        <v>0</v>
      </c>
      <c r="AG4164" s="57">
        <v>0</v>
      </c>
      <c r="AI4164"/>
      <c r="AJ4164"/>
    </row>
    <row r="4165" spans="1:36">
      <c r="A4165" s="56" t="s">
        <v>48</v>
      </c>
      <c r="B4165" s="56" t="s">
        <v>11427</v>
      </c>
      <c r="C4165" s="56">
        <v>2101010050</v>
      </c>
      <c r="D4165" s="56" t="s">
        <v>43</v>
      </c>
      <c r="E4165" s="56">
        <v>2101020050</v>
      </c>
      <c r="F4165" s="56">
        <v>5401010050</v>
      </c>
      <c r="G4165" s="56" t="s">
        <v>11428</v>
      </c>
      <c r="H4165" s="56">
        <v>400301</v>
      </c>
      <c r="I4165" s="56" t="s">
        <v>11531</v>
      </c>
      <c r="J4165" s="56" t="s">
        <v>4641</v>
      </c>
      <c r="K4165" s="56" t="s">
        <v>4642</v>
      </c>
      <c r="L4165" s="56" t="s">
        <v>7138</v>
      </c>
      <c r="M4165" s="73">
        <v>40422</v>
      </c>
      <c r="N4165" s="56"/>
      <c r="O4165" s="56"/>
      <c r="P4165" s="56" t="s">
        <v>1201</v>
      </c>
      <c r="Q4165" s="56"/>
      <c r="R4165" s="56" t="s">
        <v>70</v>
      </c>
      <c r="S4165" s="56" t="s">
        <v>11672</v>
      </c>
      <c r="T4165" s="56" t="s">
        <v>7140</v>
      </c>
      <c r="U4165" s="57">
        <v>28574319</v>
      </c>
      <c r="V4165" s="57">
        <v>-18108520.48</v>
      </c>
      <c r="W4165" s="57">
        <v>10465798.52</v>
      </c>
      <c r="X4165" s="57">
        <v>0</v>
      </c>
      <c r="Y4165" s="73">
        <v>40422</v>
      </c>
      <c r="Z4165" s="57">
        <v>-1871286.78</v>
      </c>
      <c r="AA4165" s="57">
        <v>0</v>
      </c>
      <c r="AB4165" s="57">
        <v>8594511.7400000002</v>
      </c>
      <c r="AC4165" s="57">
        <v>0</v>
      </c>
      <c r="AD4165" s="56" t="s">
        <v>9255</v>
      </c>
      <c r="AE4165" s="57">
        <v>0</v>
      </c>
      <c r="AF4165" s="57">
        <v>0</v>
      </c>
      <c r="AG4165" s="57">
        <v>0</v>
      </c>
      <c r="AI4165"/>
      <c r="AJ4165"/>
    </row>
    <row r="4166" spans="1:36">
      <c r="A4166" s="56" t="s">
        <v>48</v>
      </c>
      <c r="B4166" s="56" t="s">
        <v>11427</v>
      </c>
      <c r="C4166" s="56">
        <v>2101010050</v>
      </c>
      <c r="D4166" s="56" t="s">
        <v>43</v>
      </c>
      <c r="E4166" s="56">
        <v>2101020050</v>
      </c>
      <c r="F4166" s="56">
        <v>5401010050</v>
      </c>
      <c r="G4166" s="56" t="s">
        <v>11428</v>
      </c>
      <c r="H4166" s="56">
        <v>400301</v>
      </c>
      <c r="I4166" s="56" t="s">
        <v>11531</v>
      </c>
      <c r="J4166" s="56" t="s">
        <v>4653</v>
      </c>
      <c r="K4166" s="56" t="s">
        <v>4654</v>
      </c>
      <c r="L4166" s="56" t="s">
        <v>7138</v>
      </c>
      <c r="M4166" s="73">
        <v>40422</v>
      </c>
      <c r="N4166" s="56"/>
      <c r="O4166" s="56"/>
      <c r="P4166" s="56" t="s">
        <v>1476</v>
      </c>
      <c r="Q4166" s="56"/>
      <c r="R4166" s="56" t="s">
        <v>70</v>
      </c>
      <c r="S4166" s="56" t="s">
        <v>11661</v>
      </c>
      <c r="T4166" s="56" t="s">
        <v>7140</v>
      </c>
      <c r="U4166" s="57">
        <v>4600400</v>
      </c>
      <c r="V4166" s="57">
        <v>-3644475.37</v>
      </c>
      <c r="W4166" s="57">
        <v>955924.63</v>
      </c>
      <c r="X4166" s="57">
        <v>0</v>
      </c>
      <c r="Y4166" s="73">
        <v>40422</v>
      </c>
      <c r="Z4166" s="57">
        <v>-468054.34</v>
      </c>
      <c r="AA4166" s="57">
        <v>0</v>
      </c>
      <c r="AB4166" s="57">
        <v>487870.29</v>
      </c>
      <c r="AC4166" s="57">
        <v>0</v>
      </c>
      <c r="AD4166" s="56" t="s">
        <v>9255</v>
      </c>
      <c r="AE4166" s="57">
        <v>0</v>
      </c>
      <c r="AF4166" s="57">
        <v>0</v>
      </c>
      <c r="AG4166" s="57">
        <v>0</v>
      </c>
      <c r="AI4166"/>
      <c r="AJ4166"/>
    </row>
    <row r="4167" spans="1:36">
      <c r="A4167" s="56" t="s">
        <v>48</v>
      </c>
      <c r="B4167" s="56" t="s">
        <v>11427</v>
      </c>
      <c r="C4167" s="56">
        <v>2101010050</v>
      </c>
      <c r="D4167" s="56" t="s">
        <v>43</v>
      </c>
      <c r="E4167" s="56">
        <v>2101020050</v>
      </c>
      <c r="F4167" s="56">
        <v>5401010050</v>
      </c>
      <c r="G4167" s="56" t="s">
        <v>11428</v>
      </c>
      <c r="H4167" s="56">
        <v>400301</v>
      </c>
      <c r="I4167" s="56" t="s">
        <v>11531</v>
      </c>
      <c r="J4167" s="56" t="s">
        <v>4655</v>
      </c>
      <c r="K4167" s="56" t="s">
        <v>4656</v>
      </c>
      <c r="L4167" s="56" t="s">
        <v>7138</v>
      </c>
      <c r="M4167" s="73">
        <v>40422</v>
      </c>
      <c r="N4167" s="56"/>
      <c r="O4167" s="56"/>
      <c r="P4167" s="56" t="s">
        <v>1476</v>
      </c>
      <c r="Q4167" s="56"/>
      <c r="R4167" s="56" t="s">
        <v>70</v>
      </c>
      <c r="S4167" s="56" t="s">
        <v>11661</v>
      </c>
      <c r="T4167" s="56" t="s">
        <v>7140</v>
      </c>
      <c r="U4167" s="57">
        <v>4211740</v>
      </c>
      <c r="V4167" s="57">
        <v>-3336575.65</v>
      </c>
      <c r="W4167" s="57">
        <v>875164.35</v>
      </c>
      <c r="X4167" s="57">
        <v>0</v>
      </c>
      <c r="Y4167" s="73">
        <v>40422</v>
      </c>
      <c r="Z4167" s="57">
        <v>-428511.26</v>
      </c>
      <c r="AA4167" s="57">
        <v>0</v>
      </c>
      <c r="AB4167" s="57">
        <v>446653.09</v>
      </c>
      <c r="AC4167" s="57">
        <v>0</v>
      </c>
      <c r="AD4167" s="56" t="s">
        <v>9255</v>
      </c>
      <c r="AE4167" s="57">
        <v>0</v>
      </c>
      <c r="AF4167" s="57">
        <v>0</v>
      </c>
      <c r="AG4167" s="57">
        <v>0</v>
      </c>
      <c r="AI4167"/>
      <c r="AJ4167"/>
    </row>
    <row r="4168" spans="1:36">
      <c r="A4168" s="56" t="s">
        <v>48</v>
      </c>
      <c r="B4168" s="56" t="s">
        <v>11427</v>
      </c>
      <c r="C4168" s="56">
        <v>2101010050</v>
      </c>
      <c r="D4168" s="56" t="s">
        <v>43</v>
      </c>
      <c r="E4168" s="56">
        <v>2101020050</v>
      </c>
      <c r="F4168" s="56">
        <v>5401010050</v>
      </c>
      <c r="G4168" s="56" t="s">
        <v>11428</v>
      </c>
      <c r="H4168" s="56">
        <v>400301</v>
      </c>
      <c r="I4168" s="56" t="s">
        <v>11544</v>
      </c>
      <c r="J4168" s="56" t="s">
        <v>5042</v>
      </c>
      <c r="K4168" s="56" t="s">
        <v>1601</v>
      </c>
      <c r="L4168" s="56" t="s">
        <v>7138</v>
      </c>
      <c r="M4168" s="73">
        <v>40422</v>
      </c>
      <c r="N4168" s="56"/>
      <c r="O4168" s="56"/>
      <c r="P4168" s="56" t="s">
        <v>1476</v>
      </c>
      <c r="Q4168" s="56"/>
      <c r="R4168" s="56" t="s">
        <v>70</v>
      </c>
      <c r="S4168" s="56" t="s">
        <v>11676</v>
      </c>
      <c r="T4168" s="56" t="s">
        <v>7140</v>
      </c>
      <c r="U4168" s="57">
        <v>79483417</v>
      </c>
      <c r="V4168" s="57">
        <v>-62967426.509999998</v>
      </c>
      <c r="W4168" s="57">
        <v>16515990.49</v>
      </c>
      <c r="X4168" s="57">
        <v>0</v>
      </c>
      <c r="Y4168" s="73">
        <v>40422</v>
      </c>
      <c r="Z4168" s="57">
        <v>-8086810.3499999996</v>
      </c>
      <c r="AA4168" s="57">
        <v>0</v>
      </c>
      <c r="AB4168" s="57">
        <v>8429180.1400000006</v>
      </c>
      <c r="AC4168" s="57">
        <v>0</v>
      </c>
      <c r="AD4168" s="56" t="s">
        <v>9255</v>
      </c>
      <c r="AE4168" s="57">
        <v>0</v>
      </c>
      <c r="AF4168" s="57">
        <v>0</v>
      </c>
      <c r="AG4168" s="57">
        <v>0</v>
      </c>
      <c r="AI4168"/>
      <c r="AJ4168"/>
    </row>
    <row r="4169" spans="1:36">
      <c r="A4169" s="56" t="s">
        <v>48</v>
      </c>
      <c r="B4169" s="56" t="s">
        <v>11427</v>
      </c>
      <c r="C4169" s="56">
        <v>2101010050</v>
      </c>
      <c r="D4169" s="56" t="s">
        <v>43</v>
      </c>
      <c r="E4169" s="56">
        <v>2101020050</v>
      </c>
      <c r="F4169" s="56">
        <v>5401010050</v>
      </c>
      <c r="G4169" s="56" t="s">
        <v>11428</v>
      </c>
      <c r="H4169" s="56">
        <v>400302</v>
      </c>
      <c r="I4169" s="56" t="s">
        <v>11516</v>
      </c>
      <c r="J4169" s="56" t="s">
        <v>5137</v>
      </c>
      <c r="K4169" s="56" t="s">
        <v>4630</v>
      </c>
      <c r="L4169" s="56" t="s">
        <v>7138</v>
      </c>
      <c r="M4169" s="73">
        <v>40542</v>
      </c>
      <c r="N4169" s="56"/>
      <c r="O4169" s="56"/>
      <c r="P4169" s="56" t="s">
        <v>1304</v>
      </c>
      <c r="Q4169" s="56"/>
      <c r="R4169" s="56" t="s">
        <v>70</v>
      </c>
      <c r="S4169" s="56" t="s">
        <v>11672</v>
      </c>
      <c r="T4169" s="56" t="s">
        <v>7140</v>
      </c>
      <c r="U4169" s="57">
        <v>20390219</v>
      </c>
      <c r="V4169" s="57">
        <v>-11034621.84</v>
      </c>
      <c r="W4169" s="57">
        <v>9355597.1600000001</v>
      </c>
      <c r="X4169" s="57">
        <v>0</v>
      </c>
      <c r="Y4169" s="73">
        <v>40542</v>
      </c>
      <c r="Z4169" s="57">
        <v>-984530.69</v>
      </c>
      <c r="AA4169" s="57">
        <v>0</v>
      </c>
      <c r="AB4169" s="57">
        <v>8371066.4699999997</v>
      </c>
      <c r="AC4169" s="57">
        <v>0</v>
      </c>
      <c r="AD4169" s="56" t="s">
        <v>9255</v>
      </c>
      <c r="AE4169" s="57">
        <v>0</v>
      </c>
      <c r="AF4169" s="57">
        <v>0</v>
      </c>
      <c r="AG4169" s="57">
        <v>0</v>
      </c>
      <c r="AI4169"/>
      <c r="AJ4169"/>
    </row>
    <row r="4170" spans="1:36">
      <c r="A4170" s="56" t="s">
        <v>48</v>
      </c>
      <c r="B4170" s="56" t="s">
        <v>11427</v>
      </c>
      <c r="C4170" s="56">
        <v>2101010050</v>
      </c>
      <c r="D4170" s="56" t="s">
        <v>43</v>
      </c>
      <c r="E4170" s="56">
        <v>2101020050</v>
      </c>
      <c r="F4170" s="56">
        <v>5401010050</v>
      </c>
      <c r="G4170" s="56" t="s">
        <v>11428</v>
      </c>
      <c r="H4170" s="56">
        <v>400302</v>
      </c>
      <c r="I4170" s="56" t="s">
        <v>11517</v>
      </c>
      <c r="J4170" s="56" t="s">
        <v>5166</v>
      </c>
      <c r="K4170" s="56" t="s">
        <v>1488</v>
      </c>
      <c r="L4170" s="56" t="s">
        <v>7138</v>
      </c>
      <c r="M4170" s="73">
        <v>40542</v>
      </c>
      <c r="N4170" s="56"/>
      <c r="O4170" s="56"/>
      <c r="P4170" s="56" t="s">
        <v>7139</v>
      </c>
      <c r="Q4170" s="56"/>
      <c r="R4170" s="56" t="s">
        <v>70</v>
      </c>
      <c r="S4170" s="56" t="s">
        <v>11679</v>
      </c>
      <c r="T4170" s="56" t="s">
        <v>7140</v>
      </c>
      <c r="U4170" s="57">
        <v>71062220</v>
      </c>
      <c r="V4170" s="57">
        <v>-29587496.899999999</v>
      </c>
      <c r="W4170" s="57">
        <v>41474723.100000001</v>
      </c>
      <c r="X4170" s="57">
        <v>0</v>
      </c>
      <c r="Y4170" s="73">
        <v>40542</v>
      </c>
      <c r="Z4170" s="57">
        <v>-1402171.86</v>
      </c>
      <c r="AA4170" s="57">
        <v>0</v>
      </c>
      <c r="AB4170" s="57">
        <v>40072551.240000002</v>
      </c>
      <c r="AC4170" s="57">
        <v>0</v>
      </c>
      <c r="AD4170" s="56" t="s">
        <v>9255</v>
      </c>
      <c r="AE4170" s="57">
        <v>0</v>
      </c>
      <c r="AF4170" s="57">
        <v>0</v>
      </c>
      <c r="AG4170" s="57">
        <v>0</v>
      </c>
      <c r="AI4170"/>
      <c r="AJ4170"/>
    </row>
    <row r="4171" spans="1:36">
      <c r="A4171" s="56" t="s">
        <v>48</v>
      </c>
      <c r="B4171" s="56" t="s">
        <v>11427</v>
      </c>
      <c r="C4171" s="56">
        <v>2101010050</v>
      </c>
      <c r="D4171" s="56" t="s">
        <v>43</v>
      </c>
      <c r="E4171" s="56">
        <v>2101020050</v>
      </c>
      <c r="F4171" s="56">
        <v>5401010050</v>
      </c>
      <c r="G4171" s="56" t="s">
        <v>11428</v>
      </c>
      <c r="H4171" s="56">
        <v>400302</v>
      </c>
      <c r="I4171" s="56" t="s">
        <v>11517</v>
      </c>
      <c r="J4171" s="56" t="s">
        <v>5167</v>
      </c>
      <c r="K4171" s="56" t="s">
        <v>1490</v>
      </c>
      <c r="L4171" s="56" t="s">
        <v>7138</v>
      </c>
      <c r="M4171" s="73">
        <v>40542</v>
      </c>
      <c r="N4171" s="56"/>
      <c r="O4171" s="56"/>
      <c r="P4171" s="56" t="s">
        <v>1201</v>
      </c>
      <c r="Q4171" s="56"/>
      <c r="R4171" s="56" t="s">
        <v>70</v>
      </c>
      <c r="S4171" s="56" t="s">
        <v>11679</v>
      </c>
      <c r="T4171" s="56" t="s">
        <v>7140</v>
      </c>
      <c r="U4171" s="57">
        <v>406605529</v>
      </c>
      <c r="V4171" s="57">
        <v>-249351771.55000001</v>
      </c>
      <c r="W4171" s="57">
        <v>157253757.44999999</v>
      </c>
      <c r="X4171" s="57">
        <v>0</v>
      </c>
      <c r="Y4171" s="73">
        <v>40542</v>
      </c>
      <c r="Z4171" s="57">
        <v>-26389176.370000001</v>
      </c>
      <c r="AA4171" s="57">
        <v>0</v>
      </c>
      <c r="AB4171" s="57">
        <v>130864581.08</v>
      </c>
      <c r="AC4171" s="57">
        <v>0</v>
      </c>
      <c r="AD4171" s="56" t="s">
        <v>9255</v>
      </c>
      <c r="AE4171" s="57">
        <v>0</v>
      </c>
      <c r="AF4171" s="57">
        <v>0</v>
      </c>
      <c r="AG4171" s="57">
        <v>0</v>
      </c>
      <c r="AI4171"/>
      <c r="AJ4171"/>
    </row>
    <row r="4172" spans="1:36">
      <c r="A4172" s="56" t="s">
        <v>48</v>
      </c>
      <c r="B4172" s="56" t="s">
        <v>11427</v>
      </c>
      <c r="C4172" s="56">
        <v>2101010050</v>
      </c>
      <c r="D4172" s="56" t="s">
        <v>43</v>
      </c>
      <c r="E4172" s="56">
        <v>2101020050</v>
      </c>
      <c r="F4172" s="56">
        <v>5401010050</v>
      </c>
      <c r="G4172" s="56" t="s">
        <v>11428</v>
      </c>
      <c r="H4172" s="56">
        <v>400302</v>
      </c>
      <c r="I4172" s="56" t="s">
        <v>11517</v>
      </c>
      <c r="J4172" s="56" t="s">
        <v>5168</v>
      </c>
      <c r="K4172" s="56" t="s">
        <v>1492</v>
      </c>
      <c r="L4172" s="56" t="s">
        <v>7138</v>
      </c>
      <c r="M4172" s="73">
        <v>40542</v>
      </c>
      <c r="N4172" s="56"/>
      <c r="O4172" s="56"/>
      <c r="P4172" s="56" t="s">
        <v>1476</v>
      </c>
      <c r="Q4172" s="56"/>
      <c r="R4172" s="56" t="s">
        <v>70</v>
      </c>
      <c r="S4172" s="56" t="s">
        <v>11679</v>
      </c>
      <c r="T4172" s="56" t="s">
        <v>7140</v>
      </c>
      <c r="U4172" s="57">
        <v>21397260</v>
      </c>
      <c r="V4172" s="57">
        <v>-16290214.5</v>
      </c>
      <c r="W4172" s="57">
        <v>5107045.5</v>
      </c>
      <c r="X4172" s="57">
        <v>0</v>
      </c>
      <c r="Y4172" s="73">
        <v>40542</v>
      </c>
      <c r="Z4172" s="57">
        <v>-2113509.33</v>
      </c>
      <c r="AA4172" s="57">
        <v>0</v>
      </c>
      <c r="AB4172" s="57">
        <v>2993536.17</v>
      </c>
      <c r="AC4172" s="57">
        <v>0</v>
      </c>
      <c r="AD4172" s="56" t="s">
        <v>9255</v>
      </c>
      <c r="AE4172" s="57">
        <v>0</v>
      </c>
      <c r="AF4172" s="57">
        <v>0</v>
      </c>
      <c r="AG4172" s="57">
        <v>0</v>
      </c>
      <c r="AI4172"/>
      <c r="AJ4172"/>
    </row>
    <row r="4173" spans="1:36">
      <c r="A4173" s="56" t="s">
        <v>48</v>
      </c>
      <c r="B4173" s="56" t="s">
        <v>11427</v>
      </c>
      <c r="C4173" s="56">
        <v>2101010050</v>
      </c>
      <c r="D4173" s="56" t="s">
        <v>43</v>
      </c>
      <c r="E4173" s="56">
        <v>2101020050</v>
      </c>
      <c r="F4173" s="56">
        <v>5401010050</v>
      </c>
      <c r="G4173" s="56" t="s">
        <v>11428</v>
      </c>
      <c r="H4173" s="56">
        <v>400302</v>
      </c>
      <c r="I4173" s="56" t="s">
        <v>11517</v>
      </c>
      <c r="J4173" s="56" t="s">
        <v>5169</v>
      </c>
      <c r="K4173" s="56" t="s">
        <v>1494</v>
      </c>
      <c r="L4173" s="56" t="s">
        <v>7138</v>
      </c>
      <c r="M4173" s="73">
        <v>40542</v>
      </c>
      <c r="N4173" s="56"/>
      <c r="O4173" s="56"/>
      <c r="P4173" s="56" t="s">
        <v>1201</v>
      </c>
      <c r="Q4173" s="56"/>
      <c r="R4173" s="56" t="s">
        <v>70</v>
      </c>
      <c r="S4173" s="56" t="s">
        <v>11679</v>
      </c>
      <c r="T4173" s="56" t="s">
        <v>7140</v>
      </c>
      <c r="U4173" s="57">
        <v>13670471</v>
      </c>
      <c r="V4173" s="57">
        <v>-8383447.6900000004</v>
      </c>
      <c r="W4173" s="57">
        <v>5287023.3099999996</v>
      </c>
      <c r="X4173" s="57">
        <v>0</v>
      </c>
      <c r="Y4173" s="73">
        <v>40542</v>
      </c>
      <c r="Z4173" s="57">
        <v>-887229.61</v>
      </c>
      <c r="AA4173" s="57">
        <v>0</v>
      </c>
      <c r="AB4173" s="57">
        <v>4399793.7</v>
      </c>
      <c r="AC4173" s="57">
        <v>0</v>
      </c>
      <c r="AD4173" s="56" t="s">
        <v>9255</v>
      </c>
      <c r="AE4173" s="57">
        <v>0</v>
      </c>
      <c r="AF4173" s="57">
        <v>0</v>
      </c>
      <c r="AG4173" s="57">
        <v>0</v>
      </c>
      <c r="AI4173"/>
      <c r="AJ4173"/>
    </row>
    <row r="4174" spans="1:36">
      <c r="A4174" s="56" t="s">
        <v>48</v>
      </c>
      <c r="B4174" s="56" t="s">
        <v>11427</v>
      </c>
      <c r="C4174" s="56">
        <v>2101010050</v>
      </c>
      <c r="D4174" s="56" t="s">
        <v>43</v>
      </c>
      <c r="E4174" s="56">
        <v>2101020050</v>
      </c>
      <c r="F4174" s="56">
        <v>5401010050</v>
      </c>
      <c r="G4174" s="56" t="s">
        <v>11428</v>
      </c>
      <c r="H4174" s="56">
        <v>400302</v>
      </c>
      <c r="I4174" s="56" t="s">
        <v>11517</v>
      </c>
      <c r="J4174" s="56" t="s">
        <v>5170</v>
      </c>
      <c r="K4174" s="56" t="s">
        <v>1496</v>
      </c>
      <c r="L4174" s="56" t="s">
        <v>7138</v>
      </c>
      <c r="M4174" s="73">
        <v>40542</v>
      </c>
      <c r="N4174" s="56"/>
      <c r="O4174" s="56"/>
      <c r="P4174" s="56" t="s">
        <v>1476</v>
      </c>
      <c r="Q4174" s="56"/>
      <c r="R4174" s="56" t="s">
        <v>70</v>
      </c>
      <c r="S4174" s="56" t="s">
        <v>11679</v>
      </c>
      <c r="T4174" s="56" t="s">
        <v>7140</v>
      </c>
      <c r="U4174" s="57">
        <v>3566210</v>
      </c>
      <c r="V4174" s="57">
        <v>-2715035.8</v>
      </c>
      <c r="W4174" s="57">
        <v>851174.2</v>
      </c>
      <c r="X4174" s="57">
        <v>0</v>
      </c>
      <c r="Y4174" s="73">
        <v>40542</v>
      </c>
      <c r="Z4174" s="57">
        <v>-352251.53</v>
      </c>
      <c r="AA4174" s="57">
        <v>0</v>
      </c>
      <c r="AB4174" s="57">
        <v>498922.67</v>
      </c>
      <c r="AC4174" s="57">
        <v>0</v>
      </c>
      <c r="AD4174" s="56" t="s">
        <v>9255</v>
      </c>
      <c r="AE4174" s="57">
        <v>0</v>
      </c>
      <c r="AF4174" s="57">
        <v>0</v>
      </c>
      <c r="AG4174" s="57">
        <v>0</v>
      </c>
      <c r="AI4174"/>
      <c r="AJ4174"/>
    </row>
    <row r="4175" spans="1:36">
      <c r="A4175" s="56" t="s">
        <v>48</v>
      </c>
      <c r="B4175" s="56" t="s">
        <v>11427</v>
      </c>
      <c r="C4175" s="56">
        <v>2101010050</v>
      </c>
      <c r="D4175" s="56" t="s">
        <v>43</v>
      </c>
      <c r="E4175" s="56">
        <v>2101020050</v>
      </c>
      <c r="F4175" s="56">
        <v>5401010050</v>
      </c>
      <c r="G4175" s="56" t="s">
        <v>11428</v>
      </c>
      <c r="H4175" s="56">
        <v>400302</v>
      </c>
      <c r="I4175" s="56" t="s">
        <v>11517</v>
      </c>
      <c r="J4175" s="56" t="s">
        <v>5172</v>
      </c>
      <c r="K4175" s="56" t="s">
        <v>4686</v>
      </c>
      <c r="L4175" s="56" t="s">
        <v>7138</v>
      </c>
      <c r="M4175" s="73">
        <v>40542</v>
      </c>
      <c r="N4175" s="56"/>
      <c r="O4175" s="56"/>
      <c r="P4175" s="56" t="s">
        <v>7139</v>
      </c>
      <c r="Q4175" s="56"/>
      <c r="R4175" s="56" t="s">
        <v>70</v>
      </c>
      <c r="S4175" s="56" t="s">
        <v>11679</v>
      </c>
      <c r="T4175" s="56" t="s">
        <v>7140</v>
      </c>
      <c r="U4175" s="57">
        <v>17831050</v>
      </c>
      <c r="V4175" s="57">
        <v>-7415610.2400000002</v>
      </c>
      <c r="W4175" s="57">
        <v>10415439.76</v>
      </c>
      <c r="X4175" s="57">
        <v>0</v>
      </c>
      <c r="Y4175" s="73">
        <v>40542</v>
      </c>
      <c r="Z4175" s="57">
        <v>-352150.82</v>
      </c>
      <c r="AA4175" s="57">
        <v>0</v>
      </c>
      <c r="AB4175" s="57">
        <v>10063288.939999999</v>
      </c>
      <c r="AC4175" s="57">
        <v>0</v>
      </c>
      <c r="AD4175" s="56" t="s">
        <v>9255</v>
      </c>
      <c r="AE4175" s="57">
        <v>0</v>
      </c>
      <c r="AF4175" s="57">
        <v>0</v>
      </c>
      <c r="AG4175" s="57">
        <v>0</v>
      </c>
      <c r="AI4175"/>
      <c r="AJ4175"/>
    </row>
    <row r="4176" spans="1:36">
      <c r="A4176" s="56" t="s">
        <v>48</v>
      </c>
      <c r="B4176" s="56" t="s">
        <v>11427</v>
      </c>
      <c r="C4176" s="56">
        <v>2101010050</v>
      </c>
      <c r="D4176" s="56" t="s">
        <v>43</v>
      </c>
      <c r="E4176" s="56">
        <v>2101020050</v>
      </c>
      <c r="F4176" s="56">
        <v>5401010050</v>
      </c>
      <c r="G4176" s="56" t="s">
        <v>11428</v>
      </c>
      <c r="H4176" s="56">
        <v>400302</v>
      </c>
      <c r="I4176" s="56" t="s">
        <v>11517</v>
      </c>
      <c r="J4176" s="56" t="s">
        <v>5173</v>
      </c>
      <c r="K4176" s="56" t="s">
        <v>1198</v>
      </c>
      <c r="L4176" s="56" t="s">
        <v>7138</v>
      </c>
      <c r="M4176" s="73">
        <v>40542</v>
      </c>
      <c r="N4176" s="56"/>
      <c r="O4176" s="56"/>
      <c r="P4176" s="56" t="s">
        <v>1304</v>
      </c>
      <c r="Q4176" s="56"/>
      <c r="R4176" s="56" t="s">
        <v>70</v>
      </c>
      <c r="S4176" s="56" t="s">
        <v>11679</v>
      </c>
      <c r="T4176" s="56" t="s">
        <v>7140</v>
      </c>
      <c r="U4176" s="57">
        <v>26108265</v>
      </c>
      <c r="V4176" s="57">
        <v>-14119376.34</v>
      </c>
      <c r="W4176" s="57">
        <v>11988888.66</v>
      </c>
      <c r="X4176" s="57">
        <v>0</v>
      </c>
      <c r="Y4176" s="73">
        <v>40542</v>
      </c>
      <c r="Z4176" s="57">
        <v>-1261768.31</v>
      </c>
      <c r="AA4176" s="57">
        <v>0</v>
      </c>
      <c r="AB4176" s="57">
        <v>10727120.35</v>
      </c>
      <c r="AC4176" s="57">
        <v>0</v>
      </c>
      <c r="AD4176" s="56" t="s">
        <v>9255</v>
      </c>
      <c r="AE4176" s="57">
        <v>0</v>
      </c>
      <c r="AF4176" s="57">
        <v>0</v>
      </c>
      <c r="AG4176" s="57">
        <v>0</v>
      </c>
      <c r="AI4176"/>
      <c r="AJ4176"/>
    </row>
    <row r="4177" spans="1:36">
      <c r="A4177" s="56" t="s">
        <v>48</v>
      </c>
      <c r="B4177" s="56" t="s">
        <v>11427</v>
      </c>
      <c r="C4177" s="56">
        <v>2101010050</v>
      </c>
      <c r="D4177" s="56" t="s">
        <v>43</v>
      </c>
      <c r="E4177" s="56">
        <v>2101020050</v>
      </c>
      <c r="F4177" s="56">
        <v>5401010050</v>
      </c>
      <c r="G4177" s="56" t="s">
        <v>11428</v>
      </c>
      <c r="H4177" s="56">
        <v>400302</v>
      </c>
      <c r="I4177" s="56" t="s">
        <v>11517</v>
      </c>
      <c r="J4177" s="56" t="s">
        <v>5175</v>
      </c>
      <c r="K4177" s="56" t="s">
        <v>4690</v>
      </c>
      <c r="L4177" s="56" t="s">
        <v>7138</v>
      </c>
      <c r="M4177" s="73">
        <v>40542</v>
      </c>
      <c r="N4177" s="56"/>
      <c r="O4177" s="56"/>
      <c r="P4177" s="56" t="s">
        <v>1476</v>
      </c>
      <c r="Q4177" s="56"/>
      <c r="R4177" s="56" t="s">
        <v>70</v>
      </c>
      <c r="S4177" s="56" t="s">
        <v>11671</v>
      </c>
      <c r="T4177" s="56" t="s">
        <v>7140</v>
      </c>
      <c r="U4177" s="57">
        <v>45462948</v>
      </c>
      <c r="V4177" s="57">
        <v>-34612061</v>
      </c>
      <c r="W4177" s="57">
        <v>10850887</v>
      </c>
      <c r="X4177" s="57">
        <v>0</v>
      </c>
      <c r="Y4177" s="73">
        <v>40542</v>
      </c>
      <c r="Z4177" s="57">
        <v>-4490540.79</v>
      </c>
      <c r="AA4177" s="57">
        <v>0</v>
      </c>
      <c r="AB4177" s="57">
        <v>6360346.21</v>
      </c>
      <c r="AC4177" s="57">
        <v>0</v>
      </c>
      <c r="AD4177" s="56" t="s">
        <v>9255</v>
      </c>
      <c r="AE4177" s="57">
        <v>0</v>
      </c>
      <c r="AF4177" s="57">
        <v>0</v>
      </c>
      <c r="AG4177" s="57">
        <v>0</v>
      </c>
      <c r="AI4177"/>
      <c r="AJ4177"/>
    </row>
    <row r="4178" spans="1:36">
      <c r="A4178" s="56" t="s">
        <v>48</v>
      </c>
      <c r="B4178" s="56" t="s">
        <v>11427</v>
      </c>
      <c r="C4178" s="56">
        <v>2101010050</v>
      </c>
      <c r="D4178" s="56" t="s">
        <v>43</v>
      </c>
      <c r="E4178" s="56">
        <v>2101020050</v>
      </c>
      <c r="F4178" s="56">
        <v>5401010050</v>
      </c>
      <c r="G4178" s="56" t="s">
        <v>11428</v>
      </c>
      <c r="H4178" s="56">
        <v>400302</v>
      </c>
      <c r="I4178" s="56" t="s">
        <v>11517</v>
      </c>
      <c r="J4178" s="56" t="s">
        <v>5176</v>
      </c>
      <c r="K4178" s="56" t="s">
        <v>4692</v>
      </c>
      <c r="L4178" s="56" t="s">
        <v>7138</v>
      </c>
      <c r="M4178" s="73">
        <v>40542</v>
      </c>
      <c r="N4178" s="56"/>
      <c r="O4178" s="56"/>
      <c r="P4178" s="56" t="s">
        <v>1476</v>
      </c>
      <c r="Q4178" s="56"/>
      <c r="R4178" s="56" t="s">
        <v>70</v>
      </c>
      <c r="S4178" s="56" t="s">
        <v>11672</v>
      </c>
      <c r="T4178" s="56" t="s">
        <v>7140</v>
      </c>
      <c r="U4178" s="57">
        <v>22731474</v>
      </c>
      <c r="V4178" s="57">
        <v>-17306030.5</v>
      </c>
      <c r="W4178" s="57">
        <v>5425443.5</v>
      </c>
      <c r="X4178" s="57">
        <v>0</v>
      </c>
      <c r="Y4178" s="73">
        <v>40542</v>
      </c>
      <c r="Z4178" s="57">
        <v>-2245270.4</v>
      </c>
      <c r="AA4178" s="57">
        <v>0</v>
      </c>
      <c r="AB4178" s="57">
        <v>3180173.1</v>
      </c>
      <c r="AC4178" s="57">
        <v>0</v>
      </c>
      <c r="AD4178" s="56" t="s">
        <v>9255</v>
      </c>
      <c r="AE4178" s="57">
        <v>0</v>
      </c>
      <c r="AF4178" s="57">
        <v>0</v>
      </c>
      <c r="AG4178" s="57">
        <v>0</v>
      </c>
      <c r="AI4178"/>
      <c r="AJ4178"/>
    </row>
    <row r="4179" spans="1:36">
      <c r="A4179" s="56" t="s">
        <v>48</v>
      </c>
      <c r="B4179" s="56" t="s">
        <v>11427</v>
      </c>
      <c r="C4179" s="56">
        <v>2101010050</v>
      </c>
      <c r="D4179" s="56" t="s">
        <v>43</v>
      </c>
      <c r="E4179" s="56">
        <v>2101020050</v>
      </c>
      <c r="F4179" s="56">
        <v>5401010050</v>
      </c>
      <c r="G4179" s="56" t="s">
        <v>11428</v>
      </c>
      <c r="H4179" s="56">
        <v>400302</v>
      </c>
      <c r="I4179" s="56" t="s">
        <v>11517</v>
      </c>
      <c r="J4179" s="56" t="s">
        <v>5177</v>
      </c>
      <c r="K4179" s="56" t="s">
        <v>4694</v>
      </c>
      <c r="L4179" s="56" t="s">
        <v>7138</v>
      </c>
      <c r="M4179" s="73">
        <v>40542</v>
      </c>
      <c r="N4179" s="56"/>
      <c r="O4179" s="56"/>
      <c r="P4179" s="56" t="s">
        <v>1476</v>
      </c>
      <c r="Q4179" s="56"/>
      <c r="R4179" s="56" t="s">
        <v>70</v>
      </c>
      <c r="S4179" s="56" t="s">
        <v>11672</v>
      </c>
      <c r="T4179" s="56" t="s">
        <v>7140</v>
      </c>
      <c r="U4179" s="57">
        <v>22731474</v>
      </c>
      <c r="V4179" s="57">
        <v>-17306030.5</v>
      </c>
      <c r="W4179" s="57">
        <v>5425443.5</v>
      </c>
      <c r="X4179" s="57">
        <v>0</v>
      </c>
      <c r="Y4179" s="73">
        <v>40542</v>
      </c>
      <c r="Z4179" s="57">
        <v>-2245270.4</v>
      </c>
      <c r="AA4179" s="57">
        <v>0</v>
      </c>
      <c r="AB4179" s="57">
        <v>3180173.1</v>
      </c>
      <c r="AC4179" s="57">
        <v>0</v>
      </c>
      <c r="AD4179" s="56" t="s">
        <v>9255</v>
      </c>
      <c r="AE4179" s="57">
        <v>0</v>
      </c>
      <c r="AF4179" s="57">
        <v>0</v>
      </c>
      <c r="AG4179" s="57">
        <v>0</v>
      </c>
      <c r="AI4179"/>
      <c r="AJ4179"/>
    </row>
    <row r="4180" spans="1:36">
      <c r="A4180" s="56" t="s">
        <v>48</v>
      </c>
      <c r="B4180" s="56" t="s">
        <v>11427</v>
      </c>
      <c r="C4180" s="56">
        <v>2101010050</v>
      </c>
      <c r="D4180" s="56" t="s">
        <v>43</v>
      </c>
      <c r="E4180" s="56">
        <v>2101020050</v>
      </c>
      <c r="F4180" s="56">
        <v>5401010050</v>
      </c>
      <c r="G4180" s="56" t="s">
        <v>11428</v>
      </c>
      <c r="H4180" s="56">
        <v>400302</v>
      </c>
      <c r="I4180" s="56" t="s">
        <v>11517</v>
      </c>
      <c r="J4180" s="56" t="s">
        <v>5210</v>
      </c>
      <c r="K4180" s="56" t="s">
        <v>1240</v>
      </c>
      <c r="L4180" s="56" t="s">
        <v>7138</v>
      </c>
      <c r="M4180" s="73">
        <v>40542</v>
      </c>
      <c r="N4180" s="56"/>
      <c r="O4180" s="56"/>
      <c r="P4180" s="56" t="s">
        <v>1476</v>
      </c>
      <c r="Q4180" s="56"/>
      <c r="R4180" s="56" t="s">
        <v>70</v>
      </c>
      <c r="S4180" s="56" t="s">
        <v>11678</v>
      </c>
      <c r="T4180" s="56" t="s">
        <v>7140</v>
      </c>
      <c r="U4180" s="57">
        <v>27625445</v>
      </c>
      <c r="V4180" s="57">
        <v>-21032021.030000001</v>
      </c>
      <c r="W4180" s="57">
        <v>6593423.9699999997</v>
      </c>
      <c r="X4180" s="57">
        <v>0</v>
      </c>
      <c r="Y4180" s="73">
        <v>40542</v>
      </c>
      <c r="Z4180" s="57">
        <v>-2728618.61</v>
      </c>
      <c r="AA4180" s="57">
        <v>0</v>
      </c>
      <c r="AB4180" s="57">
        <v>3864805.36</v>
      </c>
      <c r="AC4180" s="57">
        <v>0</v>
      </c>
      <c r="AD4180" s="56" t="s">
        <v>9255</v>
      </c>
      <c r="AE4180" s="57">
        <v>0</v>
      </c>
      <c r="AF4180" s="57">
        <v>0</v>
      </c>
      <c r="AG4180" s="57">
        <v>0</v>
      </c>
      <c r="AI4180"/>
      <c r="AJ4180"/>
    </row>
    <row r="4181" spans="1:36">
      <c r="A4181" s="56" t="s">
        <v>48</v>
      </c>
      <c r="B4181" s="56" t="s">
        <v>11427</v>
      </c>
      <c r="C4181" s="56">
        <v>2101010050</v>
      </c>
      <c r="D4181" s="56" t="s">
        <v>43</v>
      </c>
      <c r="E4181" s="56">
        <v>2101020050</v>
      </c>
      <c r="F4181" s="56">
        <v>5401010050</v>
      </c>
      <c r="G4181" s="56" t="s">
        <v>11428</v>
      </c>
      <c r="H4181" s="56">
        <v>400302</v>
      </c>
      <c r="I4181" s="56" t="s">
        <v>11517</v>
      </c>
      <c r="J4181" s="56" t="s">
        <v>5211</v>
      </c>
      <c r="K4181" s="56" t="s">
        <v>4751</v>
      </c>
      <c r="L4181" s="56" t="s">
        <v>7138</v>
      </c>
      <c r="M4181" s="73">
        <v>40542</v>
      </c>
      <c r="N4181" s="56"/>
      <c r="O4181" s="56"/>
      <c r="P4181" s="56" t="s">
        <v>1476</v>
      </c>
      <c r="Q4181" s="56"/>
      <c r="R4181" s="56" t="s">
        <v>70</v>
      </c>
      <c r="S4181" s="56" t="s">
        <v>11719</v>
      </c>
      <c r="T4181" s="56" t="s">
        <v>7140</v>
      </c>
      <c r="U4181" s="57">
        <v>16481089</v>
      </c>
      <c r="V4181" s="57">
        <v>-12547512.25</v>
      </c>
      <c r="W4181" s="57">
        <v>3933576.75</v>
      </c>
      <c r="X4181" s="57">
        <v>0</v>
      </c>
      <c r="Y4181" s="73">
        <v>40542</v>
      </c>
      <c r="Z4181" s="57">
        <v>-1627869.04</v>
      </c>
      <c r="AA4181" s="57">
        <v>0</v>
      </c>
      <c r="AB4181" s="57">
        <v>2305707.71</v>
      </c>
      <c r="AC4181" s="57">
        <v>0</v>
      </c>
      <c r="AD4181" s="56" t="s">
        <v>9255</v>
      </c>
      <c r="AE4181" s="57">
        <v>0</v>
      </c>
      <c r="AF4181" s="57">
        <v>0</v>
      </c>
      <c r="AG4181" s="57">
        <v>0</v>
      </c>
      <c r="AI4181"/>
      <c r="AJ4181"/>
    </row>
    <row r="4182" spans="1:36">
      <c r="A4182" s="56" t="s">
        <v>48</v>
      </c>
      <c r="B4182" s="56" t="s">
        <v>11427</v>
      </c>
      <c r="C4182" s="56">
        <v>2101010050</v>
      </c>
      <c r="D4182" s="56" t="s">
        <v>43</v>
      </c>
      <c r="E4182" s="56">
        <v>2101020050</v>
      </c>
      <c r="F4182" s="56">
        <v>5401010050</v>
      </c>
      <c r="G4182" s="56" t="s">
        <v>11428</v>
      </c>
      <c r="H4182" s="56">
        <v>400302</v>
      </c>
      <c r="I4182" s="56" t="s">
        <v>11534</v>
      </c>
      <c r="J4182" s="56" t="s">
        <v>5145</v>
      </c>
      <c r="K4182" s="56" t="s">
        <v>4642</v>
      </c>
      <c r="L4182" s="56" t="s">
        <v>7138</v>
      </c>
      <c r="M4182" s="73">
        <v>40542</v>
      </c>
      <c r="N4182" s="56"/>
      <c r="O4182" s="56"/>
      <c r="P4182" s="56" t="s">
        <v>1201</v>
      </c>
      <c r="Q4182" s="56"/>
      <c r="R4182" s="56" t="s">
        <v>70</v>
      </c>
      <c r="S4182" s="56" t="s">
        <v>11672</v>
      </c>
      <c r="T4182" s="56" t="s">
        <v>7140</v>
      </c>
      <c r="U4182" s="57">
        <v>23079520</v>
      </c>
      <c r="V4182" s="57">
        <v>-14160532.74</v>
      </c>
      <c r="W4182" s="57">
        <v>8918987.2599999998</v>
      </c>
      <c r="X4182" s="57">
        <v>0</v>
      </c>
      <c r="Y4182" s="73">
        <v>40542</v>
      </c>
      <c r="Z4182" s="57">
        <v>-1496545.74</v>
      </c>
      <c r="AA4182" s="57">
        <v>0</v>
      </c>
      <c r="AB4182" s="57">
        <v>7422441.5199999996</v>
      </c>
      <c r="AC4182" s="57">
        <v>0</v>
      </c>
      <c r="AD4182" s="56" t="s">
        <v>9255</v>
      </c>
      <c r="AE4182" s="57">
        <v>0</v>
      </c>
      <c r="AF4182" s="57">
        <v>0</v>
      </c>
      <c r="AG4182" s="57">
        <v>0</v>
      </c>
      <c r="AI4182"/>
      <c r="AJ4182"/>
    </row>
    <row r="4183" spans="1:36">
      <c r="A4183" s="56" t="s">
        <v>48</v>
      </c>
      <c r="B4183" s="56" t="s">
        <v>11427</v>
      </c>
      <c r="C4183" s="56">
        <v>2101010050</v>
      </c>
      <c r="D4183" s="56" t="s">
        <v>43</v>
      </c>
      <c r="E4183" s="56">
        <v>2101020050</v>
      </c>
      <c r="F4183" s="56">
        <v>5401010050</v>
      </c>
      <c r="G4183" s="56" t="s">
        <v>11428</v>
      </c>
      <c r="H4183" s="56">
        <v>400302</v>
      </c>
      <c r="I4183" s="56" t="s">
        <v>11567</v>
      </c>
      <c r="J4183" s="56" t="s">
        <v>5346</v>
      </c>
      <c r="K4183" s="56" t="s">
        <v>1601</v>
      </c>
      <c r="L4183" s="56" t="s">
        <v>7138</v>
      </c>
      <c r="M4183" s="73">
        <v>40542</v>
      </c>
      <c r="N4183" s="56"/>
      <c r="O4183" s="56"/>
      <c r="P4183" s="56" t="s">
        <v>1476</v>
      </c>
      <c r="Q4183" s="56"/>
      <c r="R4183" s="56" t="s">
        <v>70</v>
      </c>
      <c r="S4183" s="56" t="s">
        <v>11676</v>
      </c>
      <c r="T4183" s="56" t="s">
        <v>7140</v>
      </c>
      <c r="U4183" s="57">
        <v>83967663</v>
      </c>
      <c r="V4183" s="57">
        <v>-63940663.75</v>
      </c>
      <c r="W4183" s="57">
        <v>20026999.25</v>
      </c>
      <c r="X4183" s="57">
        <v>0</v>
      </c>
      <c r="Y4183" s="73">
        <v>40542</v>
      </c>
      <c r="Z4183" s="57">
        <v>-8286454.2000000002</v>
      </c>
      <c r="AA4183" s="57">
        <v>0</v>
      </c>
      <c r="AB4183" s="57">
        <v>11740545.050000001</v>
      </c>
      <c r="AC4183" s="57">
        <v>0</v>
      </c>
      <c r="AD4183" s="56" t="s">
        <v>9255</v>
      </c>
      <c r="AE4183" s="57">
        <v>0</v>
      </c>
      <c r="AF4183" s="57">
        <v>0</v>
      </c>
      <c r="AG4183" s="57">
        <v>0</v>
      </c>
      <c r="AI4183"/>
      <c r="AJ4183"/>
    </row>
    <row r="4184" spans="1:36">
      <c r="A4184" s="56" t="s">
        <v>48</v>
      </c>
      <c r="B4184" s="56" t="s">
        <v>11427</v>
      </c>
      <c r="C4184" s="56">
        <v>2101010050</v>
      </c>
      <c r="D4184" s="56" t="s">
        <v>43</v>
      </c>
      <c r="E4184" s="56">
        <v>2101020050</v>
      </c>
      <c r="F4184" s="56">
        <v>5401010050</v>
      </c>
      <c r="G4184" s="56" t="s">
        <v>11428</v>
      </c>
      <c r="H4184" s="56">
        <v>400303</v>
      </c>
      <c r="I4184" s="56" t="s">
        <v>11519</v>
      </c>
      <c r="J4184" s="56" t="s">
        <v>5397</v>
      </c>
      <c r="K4184" s="56" t="s">
        <v>4630</v>
      </c>
      <c r="L4184" s="56" t="s">
        <v>7138</v>
      </c>
      <c r="M4184" s="73">
        <v>40672</v>
      </c>
      <c r="N4184" s="56"/>
      <c r="O4184" s="56"/>
      <c r="P4184" s="56" t="s">
        <v>1304</v>
      </c>
      <c r="Q4184" s="56"/>
      <c r="R4184" s="56" t="s">
        <v>70</v>
      </c>
      <c r="S4184" s="56" t="s">
        <v>11672</v>
      </c>
      <c r="T4184" s="56" t="s">
        <v>7140</v>
      </c>
      <c r="U4184" s="57">
        <v>21233283</v>
      </c>
      <c r="V4184" s="57">
        <v>-11092662.26</v>
      </c>
      <c r="W4184" s="57">
        <v>10140620.74</v>
      </c>
      <c r="X4184" s="57">
        <v>0</v>
      </c>
      <c r="Y4184" s="73">
        <v>40672</v>
      </c>
      <c r="Z4184" s="57">
        <v>-1025489.18</v>
      </c>
      <c r="AA4184" s="57">
        <v>0</v>
      </c>
      <c r="AB4184" s="57">
        <v>9115131.5600000005</v>
      </c>
      <c r="AC4184" s="57">
        <v>0</v>
      </c>
      <c r="AD4184" s="56" t="s">
        <v>9255</v>
      </c>
      <c r="AE4184" s="57">
        <v>0</v>
      </c>
      <c r="AF4184" s="57">
        <v>0</v>
      </c>
      <c r="AG4184" s="57">
        <v>0</v>
      </c>
      <c r="AI4184"/>
      <c r="AJ4184"/>
    </row>
    <row r="4185" spans="1:36">
      <c r="A4185" s="56" t="s">
        <v>48</v>
      </c>
      <c r="B4185" s="56" t="s">
        <v>11427</v>
      </c>
      <c r="C4185" s="56">
        <v>2101010050</v>
      </c>
      <c r="D4185" s="56" t="s">
        <v>43</v>
      </c>
      <c r="E4185" s="56">
        <v>2101020050</v>
      </c>
      <c r="F4185" s="56">
        <v>5401010050</v>
      </c>
      <c r="G4185" s="56" t="s">
        <v>11428</v>
      </c>
      <c r="H4185" s="56">
        <v>400303</v>
      </c>
      <c r="I4185" s="56" t="s">
        <v>11520</v>
      </c>
      <c r="J4185" s="56" t="s">
        <v>5426</v>
      </c>
      <c r="K4185" s="56" t="s">
        <v>1488</v>
      </c>
      <c r="L4185" s="56" t="s">
        <v>7138</v>
      </c>
      <c r="M4185" s="73">
        <v>40672</v>
      </c>
      <c r="N4185" s="56"/>
      <c r="O4185" s="56"/>
      <c r="P4185" s="56" t="s">
        <v>7139</v>
      </c>
      <c r="Q4185" s="56"/>
      <c r="R4185" s="56" t="s">
        <v>70</v>
      </c>
      <c r="S4185" s="56" t="s">
        <v>11679</v>
      </c>
      <c r="T4185" s="56" t="s">
        <v>7140</v>
      </c>
      <c r="U4185" s="57">
        <v>69043425</v>
      </c>
      <c r="V4185" s="57">
        <v>-27554698.199999999</v>
      </c>
      <c r="W4185" s="57">
        <v>41488726.799999997</v>
      </c>
      <c r="X4185" s="57">
        <v>0</v>
      </c>
      <c r="Y4185" s="73">
        <v>40672</v>
      </c>
      <c r="Z4185" s="57">
        <v>-1386619.68</v>
      </c>
      <c r="AA4185" s="57">
        <v>0</v>
      </c>
      <c r="AB4185" s="57">
        <v>40102107.119999997</v>
      </c>
      <c r="AC4185" s="57">
        <v>0</v>
      </c>
      <c r="AD4185" s="56" t="s">
        <v>9255</v>
      </c>
      <c r="AE4185" s="57">
        <v>0</v>
      </c>
      <c r="AF4185" s="57">
        <v>0</v>
      </c>
      <c r="AG4185" s="57">
        <v>0</v>
      </c>
      <c r="AI4185"/>
      <c r="AJ4185"/>
    </row>
    <row r="4186" spans="1:36">
      <c r="A4186" s="56" t="s">
        <v>48</v>
      </c>
      <c r="B4186" s="56" t="s">
        <v>11427</v>
      </c>
      <c r="C4186" s="56">
        <v>2101010050</v>
      </c>
      <c r="D4186" s="56" t="s">
        <v>43</v>
      </c>
      <c r="E4186" s="56">
        <v>2101020050</v>
      </c>
      <c r="F4186" s="56">
        <v>5401010050</v>
      </c>
      <c r="G4186" s="56" t="s">
        <v>11428</v>
      </c>
      <c r="H4186" s="56">
        <v>400303</v>
      </c>
      <c r="I4186" s="56" t="s">
        <v>11520</v>
      </c>
      <c r="J4186" s="56" t="s">
        <v>5427</v>
      </c>
      <c r="K4186" s="56" t="s">
        <v>1490</v>
      </c>
      <c r="L4186" s="56" t="s">
        <v>7138</v>
      </c>
      <c r="M4186" s="73">
        <v>40672</v>
      </c>
      <c r="N4186" s="56"/>
      <c r="O4186" s="56"/>
      <c r="P4186" s="56" t="s">
        <v>1201</v>
      </c>
      <c r="Q4186" s="56"/>
      <c r="R4186" s="56" t="s">
        <v>70</v>
      </c>
      <c r="S4186" s="56" t="s">
        <v>11679</v>
      </c>
      <c r="T4186" s="56" t="s">
        <v>7140</v>
      </c>
      <c r="U4186" s="57">
        <v>420493033</v>
      </c>
      <c r="V4186" s="57">
        <v>-248651764.49000001</v>
      </c>
      <c r="W4186" s="57">
        <v>171841268.50999999</v>
      </c>
      <c r="X4186" s="57">
        <v>0</v>
      </c>
      <c r="Y4186" s="73">
        <v>40672</v>
      </c>
      <c r="Z4186" s="57">
        <v>-27053034.390000001</v>
      </c>
      <c r="AA4186" s="57">
        <v>0</v>
      </c>
      <c r="AB4186" s="57">
        <v>144788234.12</v>
      </c>
      <c r="AC4186" s="57">
        <v>0</v>
      </c>
      <c r="AD4186" s="56" t="s">
        <v>9255</v>
      </c>
      <c r="AE4186" s="57">
        <v>0</v>
      </c>
      <c r="AF4186" s="57">
        <v>0</v>
      </c>
      <c r="AG4186" s="57">
        <v>0</v>
      </c>
      <c r="AI4186"/>
      <c r="AJ4186"/>
    </row>
    <row r="4187" spans="1:36">
      <c r="A4187" s="56" t="s">
        <v>48</v>
      </c>
      <c r="B4187" s="56" t="s">
        <v>11427</v>
      </c>
      <c r="C4187" s="56">
        <v>2101010050</v>
      </c>
      <c r="D4187" s="56" t="s">
        <v>43</v>
      </c>
      <c r="E4187" s="56">
        <v>2101020050</v>
      </c>
      <c r="F4187" s="56">
        <v>5401010050</v>
      </c>
      <c r="G4187" s="56" t="s">
        <v>11428</v>
      </c>
      <c r="H4187" s="56">
        <v>400303</v>
      </c>
      <c r="I4187" s="56" t="s">
        <v>11520</v>
      </c>
      <c r="J4187" s="56" t="s">
        <v>5428</v>
      </c>
      <c r="K4187" s="56" t="s">
        <v>1492</v>
      </c>
      <c r="L4187" s="56" t="s">
        <v>7138</v>
      </c>
      <c r="M4187" s="73">
        <v>40672</v>
      </c>
      <c r="N4187" s="56"/>
      <c r="O4187" s="56"/>
      <c r="P4187" s="56" t="s">
        <v>1476</v>
      </c>
      <c r="Q4187" s="56"/>
      <c r="R4187" s="56" t="s">
        <v>70</v>
      </c>
      <c r="S4187" s="56" t="s">
        <v>11679</v>
      </c>
      <c r="T4187" s="56" t="s">
        <v>7140</v>
      </c>
      <c r="U4187" s="57">
        <v>22293221</v>
      </c>
      <c r="V4187" s="57">
        <v>-16265497.630000001</v>
      </c>
      <c r="W4187" s="57">
        <v>6027723.3700000001</v>
      </c>
      <c r="X4187" s="57">
        <v>0</v>
      </c>
      <c r="Y4187" s="73">
        <v>40672</v>
      </c>
      <c r="Z4187" s="57">
        <v>-2139456.08</v>
      </c>
      <c r="AA4187" s="57">
        <v>0</v>
      </c>
      <c r="AB4187" s="57">
        <v>3888267.29</v>
      </c>
      <c r="AC4187" s="57">
        <v>0</v>
      </c>
      <c r="AD4187" s="56" t="s">
        <v>9255</v>
      </c>
      <c r="AE4187" s="57">
        <v>0</v>
      </c>
      <c r="AF4187" s="57">
        <v>0</v>
      </c>
      <c r="AG4187" s="57">
        <v>0</v>
      </c>
      <c r="AI4187"/>
      <c r="AJ4187"/>
    </row>
    <row r="4188" spans="1:36">
      <c r="A4188" s="56" t="s">
        <v>48</v>
      </c>
      <c r="B4188" s="56" t="s">
        <v>11427</v>
      </c>
      <c r="C4188" s="56">
        <v>2101010050</v>
      </c>
      <c r="D4188" s="56" t="s">
        <v>43</v>
      </c>
      <c r="E4188" s="56">
        <v>2101020050</v>
      </c>
      <c r="F4188" s="56">
        <v>5401010050</v>
      </c>
      <c r="G4188" s="56" t="s">
        <v>11428</v>
      </c>
      <c r="H4188" s="56">
        <v>400303</v>
      </c>
      <c r="I4188" s="56" t="s">
        <v>11520</v>
      </c>
      <c r="J4188" s="56" t="s">
        <v>5429</v>
      </c>
      <c r="K4188" s="56" t="s">
        <v>1494</v>
      </c>
      <c r="L4188" s="56" t="s">
        <v>7138</v>
      </c>
      <c r="M4188" s="73">
        <v>40672</v>
      </c>
      <c r="N4188" s="56"/>
      <c r="O4188" s="56"/>
      <c r="P4188" s="56" t="s">
        <v>1201</v>
      </c>
      <c r="Q4188" s="56"/>
      <c r="R4188" s="56" t="s">
        <v>70</v>
      </c>
      <c r="S4188" s="56" t="s">
        <v>11679</v>
      </c>
      <c r="T4188" s="56" t="s">
        <v>7140</v>
      </c>
      <c r="U4188" s="57">
        <v>14242891</v>
      </c>
      <c r="V4188" s="57">
        <v>-8422374.3699999992</v>
      </c>
      <c r="W4188" s="57">
        <v>5820516.6299999999</v>
      </c>
      <c r="X4188" s="57">
        <v>0</v>
      </c>
      <c r="Y4188" s="73">
        <v>40672</v>
      </c>
      <c r="Z4188" s="57">
        <v>-916324.53</v>
      </c>
      <c r="AA4188" s="57">
        <v>0</v>
      </c>
      <c r="AB4188" s="57">
        <v>4904192.0999999996</v>
      </c>
      <c r="AC4188" s="57">
        <v>0</v>
      </c>
      <c r="AD4188" s="56" t="s">
        <v>9255</v>
      </c>
      <c r="AE4188" s="57">
        <v>0</v>
      </c>
      <c r="AF4188" s="57">
        <v>0</v>
      </c>
      <c r="AG4188" s="57">
        <v>0</v>
      </c>
      <c r="AI4188"/>
      <c r="AJ4188"/>
    </row>
    <row r="4189" spans="1:36">
      <c r="A4189" s="56" t="s">
        <v>48</v>
      </c>
      <c r="B4189" s="56" t="s">
        <v>11427</v>
      </c>
      <c r="C4189" s="56">
        <v>2101010050</v>
      </c>
      <c r="D4189" s="56" t="s">
        <v>43</v>
      </c>
      <c r="E4189" s="56">
        <v>2101020050</v>
      </c>
      <c r="F4189" s="56">
        <v>5401010050</v>
      </c>
      <c r="G4189" s="56" t="s">
        <v>11428</v>
      </c>
      <c r="H4189" s="56">
        <v>400303</v>
      </c>
      <c r="I4189" s="56" t="s">
        <v>11520</v>
      </c>
      <c r="J4189" s="56" t="s">
        <v>5430</v>
      </c>
      <c r="K4189" s="56" t="s">
        <v>1496</v>
      </c>
      <c r="L4189" s="56" t="s">
        <v>7138</v>
      </c>
      <c r="M4189" s="73">
        <v>40672</v>
      </c>
      <c r="N4189" s="56"/>
      <c r="O4189" s="56"/>
      <c r="P4189" s="56" t="s">
        <v>1476</v>
      </c>
      <c r="Q4189" s="56"/>
      <c r="R4189" s="56" t="s">
        <v>70</v>
      </c>
      <c r="S4189" s="56" t="s">
        <v>11679</v>
      </c>
      <c r="T4189" s="56" t="s">
        <v>7140</v>
      </c>
      <c r="U4189" s="57">
        <v>3715537</v>
      </c>
      <c r="V4189" s="57">
        <v>-2710916.49</v>
      </c>
      <c r="W4189" s="57">
        <v>1004620.51</v>
      </c>
      <c r="X4189" s="57">
        <v>0</v>
      </c>
      <c r="Y4189" s="73">
        <v>40672</v>
      </c>
      <c r="Z4189" s="57">
        <v>-356575.99</v>
      </c>
      <c r="AA4189" s="57">
        <v>0</v>
      </c>
      <c r="AB4189" s="57">
        <v>648044.52</v>
      </c>
      <c r="AC4189" s="57">
        <v>0</v>
      </c>
      <c r="AD4189" s="56" t="s">
        <v>9255</v>
      </c>
      <c r="AE4189" s="57">
        <v>0</v>
      </c>
      <c r="AF4189" s="57">
        <v>0</v>
      </c>
      <c r="AG4189" s="57">
        <v>0</v>
      </c>
      <c r="AI4189"/>
      <c r="AJ4189"/>
    </row>
    <row r="4190" spans="1:36">
      <c r="A4190" s="56" t="s">
        <v>48</v>
      </c>
      <c r="B4190" s="56" t="s">
        <v>11427</v>
      </c>
      <c r="C4190" s="56">
        <v>2101010050</v>
      </c>
      <c r="D4190" s="56" t="s">
        <v>43</v>
      </c>
      <c r="E4190" s="56">
        <v>2101020050</v>
      </c>
      <c r="F4190" s="56">
        <v>5401010050</v>
      </c>
      <c r="G4190" s="56" t="s">
        <v>11428</v>
      </c>
      <c r="H4190" s="56">
        <v>400303</v>
      </c>
      <c r="I4190" s="56" t="s">
        <v>11520</v>
      </c>
      <c r="J4190" s="56" t="s">
        <v>5432</v>
      </c>
      <c r="K4190" s="56" t="s">
        <v>4686</v>
      </c>
      <c r="L4190" s="56" t="s">
        <v>7138</v>
      </c>
      <c r="M4190" s="73">
        <v>40672</v>
      </c>
      <c r="N4190" s="56"/>
      <c r="O4190" s="56"/>
      <c r="P4190" s="56" t="s">
        <v>7139</v>
      </c>
      <c r="Q4190" s="56"/>
      <c r="R4190" s="56" t="s">
        <v>70</v>
      </c>
      <c r="S4190" s="56" t="s">
        <v>11679</v>
      </c>
      <c r="T4190" s="56" t="s">
        <v>7140</v>
      </c>
      <c r="U4190" s="57">
        <v>18577684</v>
      </c>
      <c r="V4190" s="57">
        <v>-7395117</v>
      </c>
      <c r="W4190" s="57">
        <v>11182567</v>
      </c>
      <c r="X4190" s="57">
        <v>0</v>
      </c>
      <c r="Y4190" s="73">
        <v>40672</v>
      </c>
      <c r="Z4190" s="57">
        <v>-373797.21</v>
      </c>
      <c r="AA4190" s="57">
        <v>0</v>
      </c>
      <c r="AB4190" s="57">
        <v>10808769.789999999</v>
      </c>
      <c r="AC4190" s="57">
        <v>0</v>
      </c>
      <c r="AD4190" s="56" t="s">
        <v>9255</v>
      </c>
      <c r="AE4190" s="57">
        <v>0</v>
      </c>
      <c r="AF4190" s="57">
        <v>0</v>
      </c>
      <c r="AG4190" s="57">
        <v>0</v>
      </c>
      <c r="AI4190"/>
      <c r="AJ4190"/>
    </row>
    <row r="4191" spans="1:36">
      <c r="A4191" s="56" t="s">
        <v>48</v>
      </c>
      <c r="B4191" s="56" t="s">
        <v>11427</v>
      </c>
      <c r="C4191" s="56">
        <v>2101010050</v>
      </c>
      <c r="D4191" s="56" t="s">
        <v>43</v>
      </c>
      <c r="E4191" s="56">
        <v>2101020050</v>
      </c>
      <c r="F4191" s="56">
        <v>5401010050</v>
      </c>
      <c r="G4191" s="56" t="s">
        <v>11428</v>
      </c>
      <c r="H4191" s="56">
        <v>400303</v>
      </c>
      <c r="I4191" s="56" t="s">
        <v>11520</v>
      </c>
      <c r="J4191" s="56" t="s">
        <v>5433</v>
      </c>
      <c r="K4191" s="56" t="s">
        <v>1198</v>
      </c>
      <c r="L4191" s="56" t="s">
        <v>7138</v>
      </c>
      <c r="M4191" s="73">
        <v>40672</v>
      </c>
      <c r="N4191" s="56"/>
      <c r="O4191" s="56"/>
      <c r="P4191" s="56" t="s">
        <v>1304</v>
      </c>
      <c r="Q4191" s="56"/>
      <c r="R4191" s="56" t="s">
        <v>70</v>
      </c>
      <c r="S4191" s="56" t="s">
        <v>11679</v>
      </c>
      <c r="T4191" s="56" t="s">
        <v>7140</v>
      </c>
      <c r="U4191" s="57">
        <v>28695162</v>
      </c>
      <c r="V4191" s="57">
        <v>-14967726.949999999</v>
      </c>
      <c r="W4191" s="57">
        <v>13727435.050000001</v>
      </c>
      <c r="X4191" s="57">
        <v>0</v>
      </c>
      <c r="Y4191" s="73">
        <v>40672</v>
      </c>
      <c r="Z4191" s="57">
        <v>-1388486.34</v>
      </c>
      <c r="AA4191" s="57">
        <v>0</v>
      </c>
      <c r="AB4191" s="57">
        <v>12338948.710000001</v>
      </c>
      <c r="AC4191" s="57">
        <v>0</v>
      </c>
      <c r="AD4191" s="56" t="s">
        <v>9255</v>
      </c>
      <c r="AE4191" s="57">
        <v>0</v>
      </c>
      <c r="AF4191" s="57">
        <v>0</v>
      </c>
      <c r="AG4191" s="57">
        <v>0</v>
      </c>
      <c r="AI4191"/>
      <c r="AJ4191"/>
    </row>
    <row r="4192" spans="1:36">
      <c r="A4192" s="56" t="s">
        <v>48</v>
      </c>
      <c r="B4192" s="56" t="s">
        <v>11427</v>
      </c>
      <c r="C4192" s="56">
        <v>2101010050</v>
      </c>
      <c r="D4192" s="56" t="s">
        <v>43</v>
      </c>
      <c r="E4192" s="56">
        <v>2101020050</v>
      </c>
      <c r="F4192" s="56">
        <v>5401010050</v>
      </c>
      <c r="G4192" s="56" t="s">
        <v>11428</v>
      </c>
      <c r="H4192" s="56">
        <v>400303</v>
      </c>
      <c r="I4192" s="56" t="s">
        <v>11520</v>
      </c>
      <c r="J4192" s="56" t="s">
        <v>5435</v>
      </c>
      <c r="K4192" s="56" t="s">
        <v>4690</v>
      </c>
      <c r="L4192" s="56" t="s">
        <v>7138</v>
      </c>
      <c r="M4192" s="73">
        <v>40672</v>
      </c>
      <c r="N4192" s="56"/>
      <c r="O4192" s="56"/>
      <c r="P4192" s="56" t="s">
        <v>1476</v>
      </c>
      <c r="Q4192" s="56"/>
      <c r="R4192" s="56" t="s">
        <v>70</v>
      </c>
      <c r="S4192" s="56" t="s">
        <v>11671</v>
      </c>
      <c r="T4192" s="56" t="s">
        <v>7140</v>
      </c>
      <c r="U4192" s="57">
        <v>47969629</v>
      </c>
      <c r="V4192" s="57">
        <v>-34999366.359999999</v>
      </c>
      <c r="W4192" s="57">
        <v>12970262.640000001</v>
      </c>
      <c r="X4192" s="57">
        <v>0</v>
      </c>
      <c r="Y4192" s="73">
        <v>40672</v>
      </c>
      <c r="Z4192" s="57">
        <v>-4603617.88</v>
      </c>
      <c r="AA4192" s="57">
        <v>0</v>
      </c>
      <c r="AB4192" s="57">
        <v>8366644.7599999998</v>
      </c>
      <c r="AC4192" s="57">
        <v>0</v>
      </c>
      <c r="AD4192" s="56" t="s">
        <v>9255</v>
      </c>
      <c r="AE4192" s="57">
        <v>0</v>
      </c>
      <c r="AF4192" s="57">
        <v>0</v>
      </c>
      <c r="AG4192" s="57">
        <v>0</v>
      </c>
      <c r="AI4192"/>
      <c r="AJ4192"/>
    </row>
    <row r="4193" spans="1:36">
      <c r="A4193" s="56" t="s">
        <v>48</v>
      </c>
      <c r="B4193" s="56" t="s">
        <v>11427</v>
      </c>
      <c r="C4193" s="56">
        <v>2101010050</v>
      </c>
      <c r="D4193" s="56" t="s">
        <v>43</v>
      </c>
      <c r="E4193" s="56">
        <v>2101020050</v>
      </c>
      <c r="F4193" s="56">
        <v>5401010050</v>
      </c>
      <c r="G4193" s="56" t="s">
        <v>11428</v>
      </c>
      <c r="H4193" s="56">
        <v>400303</v>
      </c>
      <c r="I4193" s="56" t="s">
        <v>11520</v>
      </c>
      <c r="J4193" s="56" t="s">
        <v>5436</v>
      </c>
      <c r="K4193" s="56" t="s">
        <v>4692</v>
      </c>
      <c r="L4193" s="56" t="s">
        <v>7138</v>
      </c>
      <c r="M4193" s="73">
        <v>40672</v>
      </c>
      <c r="N4193" s="56"/>
      <c r="O4193" s="56"/>
      <c r="P4193" s="56" t="s">
        <v>1476</v>
      </c>
      <c r="Q4193" s="56"/>
      <c r="R4193" s="56" t="s">
        <v>70</v>
      </c>
      <c r="S4193" s="56" t="s">
        <v>11672</v>
      </c>
      <c r="T4193" s="56" t="s">
        <v>7140</v>
      </c>
      <c r="U4193" s="57">
        <v>23984815</v>
      </c>
      <c r="V4193" s="57">
        <v>-17499683.52</v>
      </c>
      <c r="W4193" s="57">
        <v>6485131.4800000004</v>
      </c>
      <c r="X4193" s="57">
        <v>0</v>
      </c>
      <c r="Y4193" s="73">
        <v>40672</v>
      </c>
      <c r="Z4193" s="57">
        <v>-2301809</v>
      </c>
      <c r="AA4193" s="57">
        <v>0</v>
      </c>
      <c r="AB4193" s="57">
        <v>4183322.48</v>
      </c>
      <c r="AC4193" s="57">
        <v>0</v>
      </c>
      <c r="AD4193" s="56" t="s">
        <v>9255</v>
      </c>
      <c r="AE4193" s="57">
        <v>0</v>
      </c>
      <c r="AF4193" s="57">
        <v>0</v>
      </c>
      <c r="AG4193" s="57">
        <v>0</v>
      </c>
      <c r="AI4193"/>
      <c r="AJ4193"/>
    </row>
    <row r="4194" spans="1:36">
      <c r="A4194" s="56" t="s">
        <v>48</v>
      </c>
      <c r="B4194" s="56" t="s">
        <v>11427</v>
      </c>
      <c r="C4194" s="56">
        <v>2101010050</v>
      </c>
      <c r="D4194" s="56" t="s">
        <v>43</v>
      </c>
      <c r="E4194" s="56">
        <v>2101020050</v>
      </c>
      <c r="F4194" s="56">
        <v>5401010050</v>
      </c>
      <c r="G4194" s="56" t="s">
        <v>11428</v>
      </c>
      <c r="H4194" s="56">
        <v>400303</v>
      </c>
      <c r="I4194" s="56" t="s">
        <v>11520</v>
      </c>
      <c r="J4194" s="56" t="s">
        <v>5437</v>
      </c>
      <c r="K4194" s="56" t="s">
        <v>4694</v>
      </c>
      <c r="L4194" s="56" t="s">
        <v>7138</v>
      </c>
      <c r="M4194" s="73">
        <v>40672</v>
      </c>
      <c r="N4194" s="56"/>
      <c r="O4194" s="56"/>
      <c r="P4194" s="56" t="s">
        <v>1476</v>
      </c>
      <c r="Q4194" s="56"/>
      <c r="R4194" s="56" t="s">
        <v>70</v>
      </c>
      <c r="S4194" s="56" t="s">
        <v>11672</v>
      </c>
      <c r="T4194" s="56" t="s">
        <v>7140</v>
      </c>
      <c r="U4194" s="57">
        <v>23984815</v>
      </c>
      <c r="V4194" s="57">
        <v>-17499683.52</v>
      </c>
      <c r="W4194" s="57">
        <v>6485131.4800000004</v>
      </c>
      <c r="X4194" s="57">
        <v>0</v>
      </c>
      <c r="Y4194" s="73">
        <v>40672</v>
      </c>
      <c r="Z4194" s="57">
        <v>-2301809</v>
      </c>
      <c r="AA4194" s="57">
        <v>0</v>
      </c>
      <c r="AB4194" s="57">
        <v>4183322.48</v>
      </c>
      <c r="AC4194" s="57">
        <v>0</v>
      </c>
      <c r="AD4194" s="56" t="s">
        <v>9255</v>
      </c>
      <c r="AE4194" s="57">
        <v>0</v>
      </c>
      <c r="AF4194" s="57">
        <v>0</v>
      </c>
      <c r="AG4194" s="57">
        <v>0</v>
      </c>
      <c r="AI4194"/>
      <c r="AJ4194"/>
    </row>
    <row r="4195" spans="1:36">
      <c r="A4195" s="56" t="s">
        <v>48</v>
      </c>
      <c r="B4195" s="56" t="s">
        <v>11427</v>
      </c>
      <c r="C4195" s="56">
        <v>2101010050</v>
      </c>
      <c r="D4195" s="56" t="s">
        <v>43</v>
      </c>
      <c r="E4195" s="56">
        <v>2101020050</v>
      </c>
      <c r="F4195" s="56">
        <v>5401010050</v>
      </c>
      <c r="G4195" s="56" t="s">
        <v>11428</v>
      </c>
      <c r="H4195" s="56">
        <v>400303</v>
      </c>
      <c r="I4195" s="56" t="s">
        <v>11520</v>
      </c>
      <c r="J4195" s="56" t="s">
        <v>5470</v>
      </c>
      <c r="K4195" s="56" t="s">
        <v>1240</v>
      </c>
      <c r="L4195" s="56" t="s">
        <v>7138</v>
      </c>
      <c r="M4195" s="73">
        <v>40672</v>
      </c>
      <c r="N4195" s="56"/>
      <c r="O4195" s="56"/>
      <c r="P4195" s="56" t="s">
        <v>1476</v>
      </c>
      <c r="Q4195" s="56"/>
      <c r="R4195" s="56" t="s">
        <v>70</v>
      </c>
      <c r="S4195" s="56" t="s">
        <v>11678</v>
      </c>
      <c r="T4195" s="56" t="s">
        <v>7140</v>
      </c>
      <c r="U4195" s="57">
        <v>19621172</v>
      </c>
      <c r="V4195" s="57">
        <v>-14316001</v>
      </c>
      <c r="W4195" s="57">
        <v>5305171</v>
      </c>
      <c r="X4195" s="57">
        <v>0</v>
      </c>
      <c r="Y4195" s="73">
        <v>40672</v>
      </c>
      <c r="Z4195" s="57">
        <v>-1882990.28</v>
      </c>
      <c r="AA4195" s="57">
        <v>0</v>
      </c>
      <c r="AB4195" s="57">
        <v>3422180.72</v>
      </c>
      <c r="AC4195" s="57">
        <v>0</v>
      </c>
      <c r="AD4195" s="56" t="s">
        <v>9255</v>
      </c>
      <c r="AE4195" s="57">
        <v>0</v>
      </c>
      <c r="AF4195" s="57">
        <v>0</v>
      </c>
      <c r="AG4195" s="57">
        <v>0</v>
      </c>
      <c r="AI4195"/>
      <c r="AJ4195"/>
    </row>
    <row r="4196" spans="1:36">
      <c r="A4196" s="56" t="s">
        <v>48</v>
      </c>
      <c r="B4196" s="56" t="s">
        <v>11427</v>
      </c>
      <c r="C4196" s="56">
        <v>2101010050</v>
      </c>
      <c r="D4196" s="56" t="s">
        <v>43</v>
      </c>
      <c r="E4196" s="56">
        <v>2101020050</v>
      </c>
      <c r="F4196" s="56">
        <v>5401010050</v>
      </c>
      <c r="G4196" s="56" t="s">
        <v>11428</v>
      </c>
      <c r="H4196" s="56">
        <v>400303</v>
      </c>
      <c r="I4196" s="56" t="s">
        <v>11520</v>
      </c>
      <c r="J4196" s="56" t="s">
        <v>5471</v>
      </c>
      <c r="K4196" s="56" t="s">
        <v>4751</v>
      </c>
      <c r="L4196" s="56" t="s">
        <v>7138</v>
      </c>
      <c r="M4196" s="73">
        <v>40672</v>
      </c>
      <c r="N4196" s="56"/>
      <c r="O4196" s="56"/>
      <c r="P4196" s="56" t="s">
        <v>1476</v>
      </c>
      <c r="Q4196" s="56"/>
      <c r="R4196" s="56" t="s">
        <v>70</v>
      </c>
      <c r="S4196" s="56" t="s">
        <v>11719</v>
      </c>
      <c r="T4196" s="56" t="s">
        <v>7140</v>
      </c>
      <c r="U4196" s="57">
        <v>11705813</v>
      </c>
      <c r="V4196" s="57">
        <v>-8540796.3499999996</v>
      </c>
      <c r="W4196" s="57">
        <v>3165016.65</v>
      </c>
      <c r="X4196" s="57">
        <v>0</v>
      </c>
      <c r="Y4196" s="73">
        <v>40672</v>
      </c>
      <c r="Z4196" s="57">
        <v>-1123374.82</v>
      </c>
      <c r="AA4196" s="57">
        <v>0</v>
      </c>
      <c r="AB4196" s="57">
        <v>2041641.83</v>
      </c>
      <c r="AC4196" s="57">
        <v>0</v>
      </c>
      <c r="AD4196" s="56" t="s">
        <v>9255</v>
      </c>
      <c r="AE4196" s="57">
        <v>0</v>
      </c>
      <c r="AF4196" s="57">
        <v>0</v>
      </c>
      <c r="AG4196" s="57">
        <v>0</v>
      </c>
      <c r="AI4196"/>
      <c r="AJ4196"/>
    </row>
    <row r="4197" spans="1:36">
      <c r="A4197" s="56" t="s">
        <v>48</v>
      </c>
      <c r="B4197" s="56" t="s">
        <v>11427</v>
      </c>
      <c r="C4197" s="56">
        <v>2101010050</v>
      </c>
      <c r="D4197" s="56" t="s">
        <v>43</v>
      </c>
      <c r="E4197" s="56">
        <v>2101020050</v>
      </c>
      <c r="F4197" s="56">
        <v>5401010050</v>
      </c>
      <c r="G4197" s="56" t="s">
        <v>11428</v>
      </c>
      <c r="H4197" s="56">
        <v>400303</v>
      </c>
      <c r="I4197" s="56" t="s">
        <v>11535</v>
      </c>
      <c r="J4197" s="56" t="s">
        <v>5405</v>
      </c>
      <c r="K4197" s="56" t="s">
        <v>4642</v>
      </c>
      <c r="L4197" s="56" t="s">
        <v>7138</v>
      </c>
      <c r="M4197" s="73">
        <v>40672</v>
      </c>
      <c r="N4197" s="56"/>
      <c r="O4197" s="56"/>
      <c r="P4197" s="56" t="s">
        <v>1201</v>
      </c>
      <c r="Q4197" s="56"/>
      <c r="R4197" s="56" t="s">
        <v>70</v>
      </c>
      <c r="S4197" s="56" t="s">
        <v>11672</v>
      </c>
      <c r="T4197" s="56" t="s">
        <v>7140</v>
      </c>
      <c r="U4197" s="57">
        <v>23844547</v>
      </c>
      <c r="V4197" s="57">
        <v>-14116131.199999999</v>
      </c>
      <c r="W4197" s="57">
        <v>9728415.8000000007</v>
      </c>
      <c r="X4197" s="57">
        <v>0</v>
      </c>
      <c r="Y4197" s="73">
        <v>40672</v>
      </c>
      <c r="Z4197" s="57">
        <v>-1531195.99</v>
      </c>
      <c r="AA4197" s="57">
        <v>0</v>
      </c>
      <c r="AB4197" s="57">
        <v>8197219.8099999996</v>
      </c>
      <c r="AC4197" s="57">
        <v>0</v>
      </c>
      <c r="AD4197" s="56" t="s">
        <v>9255</v>
      </c>
      <c r="AE4197" s="57">
        <v>0</v>
      </c>
      <c r="AF4197" s="57">
        <v>0</v>
      </c>
      <c r="AG4197" s="57">
        <v>0</v>
      </c>
      <c r="AI4197"/>
      <c r="AJ4197"/>
    </row>
    <row r="4198" spans="1:36">
      <c r="A4198" s="56" t="s">
        <v>48</v>
      </c>
      <c r="B4198" s="56" t="s">
        <v>11427</v>
      </c>
      <c r="C4198" s="56">
        <v>2101010050</v>
      </c>
      <c r="D4198" s="56" t="s">
        <v>43</v>
      </c>
      <c r="E4198" s="56">
        <v>2101020050</v>
      </c>
      <c r="F4198" s="56">
        <v>5401010050</v>
      </c>
      <c r="G4198" s="56" t="s">
        <v>11428</v>
      </c>
      <c r="H4198" s="56">
        <v>400303</v>
      </c>
      <c r="I4198" s="56" t="s">
        <v>11573</v>
      </c>
      <c r="J4198" s="56" t="s">
        <v>5607</v>
      </c>
      <c r="K4198" s="56" t="s">
        <v>5017</v>
      </c>
      <c r="L4198" s="56" t="s">
        <v>7138</v>
      </c>
      <c r="M4198" s="73">
        <v>40672</v>
      </c>
      <c r="N4198" s="56"/>
      <c r="O4198" s="56"/>
      <c r="P4198" s="56" t="s">
        <v>1476</v>
      </c>
      <c r="Q4198" s="56"/>
      <c r="R4198" s="56" t="s">
        <v>70</v>
      </c>
      <c r="S4198" s="56" t="s">
        <v>11676</v>
      </c>
      <c r="T4198" s="56" t="s">
        <v>7140</v>
      </c>
      <c r="U4198" s="57">
        <v>131413106</v>
      </c>
      <c r="V4198" s="57">
        <v>-95935073.219999999</v>
      </c>
      <c r="W4198" s="57">
        <v>35478032.780000001</v>
      </c>
      <c r="X4198" s="57">
        <v>0</v>
      </c>
      <c r="Y4198" s="73">
        <v>40672</v>
      </c>
      <c r="Z4198" s="57">
        <v>-12588088.76</v>
      </c>
      <c r="AA4198" s="57">
        <v>0</v>
      </c>
      <c r="AB4198" s="57">
        <v>22889944.02</v>
      </c>
      <c r="AC4198" s="57">
        <v>0</v>
      </c>
      <c r="AD4198" s="56" t="s">
        <v>9255</v>
      </c>
      <c r="AE4198" s="57">
        <v>0</v>
      </c>
      <c r="AF4198" s="57">
        <v>0</v>
      </c>
      <c r="AG4198" s="57">
        <v>0</v>
      </c>
      <c r="AI4198"/>
      <c r="AJ4198"/>
    </row>
    <row r="4199" spans="1:36">
      <c r="A4199" s="56" t="s">
        <v>48</v>
      </c>
      <c r="B4199" s="56" t="s">
        <v>11427</v>
      </c>
      <c r="C4199" s="56">
        <v>2101010050</v>
      </c>
      <c r="D4199" s="56" t="s">
        <v>43</v>
      </c>
      <c r="E4199" s="56">
        <v>2101020050</v>
      </c>
      <c r="F4199" s="56">
        <v>5401010050</v>
      </c>
      <c r="G4199" s="56" t="s">
        <v>11428</v>
      </c>
      <c r="H4199" s="56">
        <v>400304</v>
      </c>
      <c r="I4199" s="56" t="s">
        <v>11522</v>
      </c>
      <c r="J4199" s="56" t="s">
        <v>5676</v>
      </c>
      <c r="K4199" s="56" t="s">
        <v>4630</v>
      </c>
      <c r="L4199" s="56" t="s">
        <v>7138</v>
      </c>
      <c r="M4199" s="73">
        <v>40832</v>
      </c>
      <c r="N4199" s="56"/>
      <c r="O4199" s="56"/>
      <c r="P4199" s="56" t="s">
        <v>1304</v>
      </c>
      <c r="Q4199" s="56"/>
      <c r="R4199" s="56" t="s">
        <v>70</v>
      </c>
      <c r="S4199" s="56" t="s">
        <v>11672</v>
      </c>
      <c r="T4199" s="56" t="s">
        <v>7140</v>
      </c>
      <c r="U4199" s="57">
        <v>21565612</v>
      </c>
      <c r="V4199" s="57">
        <v>-10776758.529999999</v>
      </c>
      <c r="W4199" s="57">
        <v>10788853.470000001</v>
      </c>
      <c r="X4199" s="57">
        <v>0</v>
      </c>
      <c r="Y4199" s="73">
        <v>40832</v>
      </c>
      <c r="Z4199" s="57">
        <v>-1040529.78</v>
      </c>
      <c r="AA4199" s="57">
        <v>0</v>
      </c>
      <c r="AB4199" s="57">
        <v>9748323.6899999995</v>
      </c>
      <c r="AC4199" s="57">
        <v>0</v>
      </c>
      <c r="AD4199" s="56" t="s">
        <v>9255</v>
      </c>
      <c r="AE4199" s="57">
        <v>0</v>
      </c>
      <c r="AF4199" s="57">
        <v>0</v>
      </c>
      <c r="AG4199" s="57">
        <v>0</v>
      </c>
      <c r="AI4199"/>
      <c r="AJ4199"/>
    </row>
    <row r="4200" spans="1:36">
      <c r="A4200" s="56" t="s">
        <v>48</v>
      </c>
      <c r="B4200" s="56" t="s">
        <v>11427</v>
      </c>
      <c r="C4200" s="56">
        <v>2101010050</v>
      </c>
      <c r="D4200" s="56" t="s">
        <v>43</v>
      </c>
      <c r="E4200" s="56">
        <v>2101020050</v>
      </c>
      <c r="F4200" s="56">
        <v>5401010050</v>
      </c>
      <c r="G4200" s="56" t="s">
        <v>11428</v>
      </c>
      <c r="H4200" s="56">
        <v>400304</v>
      </c>
      <c r="I4200" s="56" t="s">
        <v>11523</v>
      </c>
      <c r="J4200" s="56" t="s">
        <v>5705</v>
      </c>
      <c r="K4200" s="56" t="s">
        <v>1488</v>
      </c>
      <c r="L4200" s="56" t="s">
        <v>7138</v>
      </c>
      <c r="M4200" s="73">
        <v>40832</v>
      </c>
      <c r="N4200" s="56"/>
      <c r="O4200" s="56"/>
      <c r="P4200" s="56" t="s">
        <v>7139</v>
      </c>
      <c r="Q4200" s="56"/>
      <c r="R4200" s="56" t="s">
        <v>70</v>
      </c>
      <c r="S4200" s="56" t="s">
        <v>11679</v>
      </c>
      <c r="T4200" s="56" t="s">
        <v>7140</v>
      </c>
      <c r="U4200" s="57">
        <v>67098929</v>
      </c>
      <c r="V4200" s="57">
        <v>-25348528.43</v>
      </c>
      <c r="W4200" s="57">
        <v>41750400.57</v>
      </c>
      <c r="X4200" s="57">
        <v>0</v>
      </c>
      <c r="Y4200" s="73">
        <v>40832</v>
      </c>
      <c r="Z4200" s="57">
        <v>-1375679.22</v>
      </c>
      <c r="AA4200" s="57">
        <v>0</v>
      </c>
      <c r="AB4200" s="57">
        <v>40374721.350000001</v>
      </c>
      <c r="AC4200" s="57">
        <v>0</v>
      </c>
      <c r="AD4200" s="56" t="s">
        <v>9255</v>
      </c>
      <c r="AE4200" s="57">
        <v>0</v>
      </c>
      <c r="AF4200" s="57">
        <v>0</v>
      </c>
      <c r="AG4200" s="57">
        <v>0</v>
      </c>
      <c r="AI4200"/>
      <c r="AJ4200"/>
    </row>
    <row r="4201" spans="1:36">
      <c r="A4201" s="56" t="s">
        <v>48</v>
      </c>
      <c r="B4201" s="56" t="s">
        <v>11427</v>
      </c>
      <c r="C4201" s="56">
        <v>2101010050</v>
      </c>
      <c r="D4201" s="56" t="s">
        <v>43</v>
      </c>
      <c r="E4201" s="56">
        <v>2101020050</v>
      </c>
      <c r="F4201" s="56">
        <v>5401010050</v>
      </c>
      <c r="G4201" s="56" t="s">
        <v>11428</v>
      </c>
      <c r="H4201" s="56">
        <v>400304</v>
      </c>
      <c r="I4201" s="56" t="s">
        <v>11523</v>
      </c>
      <c r="J4201" s="56" t="s">
        <v>5706</v>
      </c>
      <c r="K4201" s="56" t="s">
        <v>1490</v>
      </c>
      <c r="L4201" s="56" t="s">
        <v>7138</v>
      </c>
      <c r="M4201" s="73">
        <v>40832</v>
      </c>
      <c r="N4201" s="56"/>
      <c r="O4201" s="56"/>
      <c r="P4201" s="56" t="s">
        <v>1201</v>
      </c>
      <c r="Q4201" s="56"/>
      <c r="R4201" s="56" t="s">
        <v>70</v>
      </c>
      <c r="S4201" s="56" t="s">
        <v>11679</v>
      </c>
      <c r="T4201" s="56" t="s">
        <v>7140</v>
      </c>
      <c r="U4201" s="57">
        <v>264657597</v>
      </c>
      <c r="V4201" s="57">
        <v>-149602014.28</v>
      </c>
      <c r="W4201" s="57">
        <v>115055582.72</v>
      </c>
      <c r="X4201" s="57">
        <v>0</v>
      </c>
      <c r="Y4201" s="73">
        <v>40832</v>
      </c>
      <c r="Z4201" s="57">
        <v>-16819378.219999999</v>
      </c>
      <c r="AA4201" s="57">
        <v>0</v>
      </c>
      <c r="AB4201" s="57">
        <v>98236204.5</v>
      </c>
      <c r="AC4201" s="57">
        <v>0</v>
      </c>
      <c r="AD4201" s="56" t="s">
        <v>9255</v>
      </c>
      <c r="AE4201" s="57">
        <v>0</v>
      </c>
      <c r="AF4201" s="57">
        <v>0</v>
      </c>
      <c r="AG4201" s="57">
        <v>0</v>
      </c>
      <c r="AI4201"/>
      <c r="AJ4201"/>
    </row>
    <row r="4202" spans="1:36">
      <c r="A4202" s="56" t="s">
        <v>48</v>
      </c>
      <c r="B4202" s="56" t="s">
        <v>11427</v>
      </c>
      <c r="C4202" s="56">
        <v>2101010050</v>
      </c>
      <c r="D4202" s="56" t="s">
        <v>43</v>
      </c>
      <c r="E4202" s="56">
        <v>2101020050</v>
      </c>
      <c r="F4202" s="56">
        <v>5401010050</v>
      </c>
      <c r="G4202" s="56" t="s">
        <v>11428</v>
      </c>
      <c r="H4202" s="56">
        <v>400304</v>
      </c>
      <c r="I4202" s="56" t="s">
        <v>11523</v>
      </c>
      <c r="J4202" s="56" t="s">
        <v>5707</v>
      </c>
      <c r="K4202" s="56" t="s">
        <v>1492</v>
      </c>
      <c r="L4202" s="56" t="s">
        <v>7138</v>
      </c>
      <c r="M4202" s="73">
        <v>40832</v>
      </c>
      <c r="N4202" s="56"/>
      <c r="O4202" s="56"/>
      <c r="P4202" s="56" t="s">
        <v>1476</v>
      </c>
      <c r="Q4202" s="56"/>
      <c r="R4202" s="56" t="s">
        <v>70</v>
      </c>
      <c r="S4202" s="56" t="s">
        <v>11679</v>
      </c>
      <c r="T4202" s="56" t="s">
        <v>7140</v>
      </c>
      <c r="U4202" s="57">
        <v>13927374</v>
      </c>
      <c r="V4202" s="57">
        <v>-9647530.0099999998</v>
      </c>
      <c r="W4202" s="57">
        <v>4279843.99</v>
      </c>
      <c r="X4202" s="57">
        <v>0</v>
      </c>
      <c r="Y4202" s="73">
        <v>40832</v>
      </c>
      <c r="Z4202" s="57">
        <v>-1291133.49</v>
      </c>
      <c r="AA4202" s="57">
        <v>0</v>
      </c>
      <c r="AB4202" s="57">
        <v>2988710.5</v>
      </c>
      <c r="AC4202" s="57">
        <v>0</v>
      </c>
      <c r="AD4202" s="56" t="s">
        <v>9255</v>
      </c>
      <c r="AE4202" s="57">
        <v>0</v>
      </c>
      <c r="AF4202" s="57">
        <v>0</v>
      </c>
      <c r="AG4202" s="57">
        <v>0</v>
      </c>
      <c r="AI4202"/>
      <c r="AJ4202"/>
    </row>
    <row r="4203" spans="1:36">
      <c r="A4203" s="56" t="s">
        <v>48</v>
      </c>
      <c r="B4203" s="56" t="s">
        <v>11427</v>
      </c>
      <c r="C4203" s="56">
        <v>2101010050</v>
      </c>
      <c r="D4203" s="56" t="s">
        <v>43</v>
      </c>
      <c r="E4203" s="56">
        <v>2101020050</v>
      </c>
      <c r="F4203" s="56">
        <v>5401010050</v>
      </c>
      <c r="G4203" s="56" t="s">
        <v>11428</v>
      </c>
      <c r="H4203" s="56">
        <v>400304</v>
      </c>
      <c r="I4203" s="56" t="s">
        <v>11523</v>
      </c>
      <c r="J4203" s="56" t="s">
        <v>5708</v>
      </c>
      <c r="K4203" s="56" t="s">
        <v>1494</v>
      </c>
      <c r="L4203" s="56" t="s">
        <v>7138</v>
      </c>
      <c r="M4203" s="73">
        <v>40832</v>
      </c>
      <c r="N4203" s="56"/>
      <c r="O4203" s="56"/>
      <c r="P4203" s="56" t="s">
        <v>1201</v>
      </c>
      <c r="Q4203" s="56"/>
      <c r="R4203" s="56" t="s">
        <v>70</v>
      </c>
      <c r="S4203" s="56" t="s">
        <v>11679</v>
      </c>
      <c r="T4203" s="56" t="s">
        <v>7140</v>
      </c>
      <c r="U4203" s="57">
        <v>8898045</v>
      </c>
      <c r="V4203" s="57">
        <v>-5029764.7</v>
      </c>
      <c r="W4203" s="57">
        <v>3868280.3</v>
      </c>
      <c r="X4203" s="57">
        <v>0</v>
      </c>
      <c r="Y4203" s="73">
        <v>40832</v>
      </c>
      <c r="Z4203" s="57">
        <v>-565483.81000000006</v>
      </c>
      <c r="AA4203" s="57">
        <v>0</v>
      </c>
      <c r="AB4203" s="57">
        <v>3302796.49</v>
      </c>
      <c r="AC4203" s="57">
        <v>0</v>
      </c>
      <c r="AD4203" s="56" t="s">
        <v>9255</v>
      </c>
      <c r="AE4203" s="57">
        <v>0</v>
      </c>
      <c r="AF4203" s="57">
        <v>0</v>
      </c>
      <c r="AG4203" s="57">
        <v>0</v>
      </c>
      <c r="AI4203"/>
      <c r="AJ4203"/>
    </row>
    <row r="4204" spans="1:36">
      <c r="A4204" s="56" t="s">
        <v>48</v>
      </c>
      <c r="B4204" s="56" t="s">
        <v>11427</v>
      </c>
      <c r="C4204" s="56">
        <v>2101010050</v>
      </c>
      <c r="D4204" s="56" t="s">
        <v>43</v>
      </c>
      <c r="E4204" s="56">
        <v>2101020050</v>
      </c>
      <c r="F4204" s="56">
        <v>5401010050</v>
      </c>
      <c r="G4204" s="56" t="s">
        <v>11428</v>
      </c>
      <c r="H4204" s="56">
        <v>400304</v>
      </c>
      <c r="I4204" s="56" t="s">
        <v>11523</v>
      </c>
      <c r="J4204" s="56" t="s">
        <v>5709</v>
      </c>
      <c r="K4204" s="56" t="s">
        <v>1496</v>
      </c>
      <c r="L4204" s="56" t="s">
        <v>7138</v>
      </c>
      <c r="M4204" s="73">
        <v>40832</v>
      </c>
      <c r="N4204" s="56"/>
      <c r="O4204" s="56"/>
      <c r="P4204" s="56" t="s">
        <v>1476</v>
      </c>
      <c r="Q4204" s="56"/>
      <c r="R4204" s="56" t="s">
        <v>70</v>
      </c>
      <c r="S4204" s="56" t="s">
        <v>11679</v>
      </c>
      <c r="T4204" s="56" t="s">
        <v>7140</v>
      </c>
      <c r="U4204" s="57">
        <v>2321229</v>
      </c>
      <c r="V4204" s="57">
        <v>-1607921.73</v>
      </c>
      <c r="W4204" s="57">
        <v>713307.27</v>
      </c>
      <c r="X4204" s="57">
        <v>0</v>
      </c>
      <c r="Y4204" s="73">
        <v>40832</v>
      </c>
      <c r="Z4204" s="57">
        <v>-215188.89</v>
      </c>
      <c r="AA4204" s="57">
        <v>0</v>
      </c>
      <c r="AB4204" s="57">
        <v>498118.38</v>
      </c>
      <c r="AC4204" s="57">
        <v>0</v>
      </c>
      <c r="AD4204" s="56" t="s">
        <v>9255</v>
      </c>
      <c r="AE4204" s="57">
        <v>0</v>
      </c>
      <c r="AF4204" s="57">
        <v>0</v>
      </c>
      <c r="AG4204" s="57">
        <v>0</v>
      </c>
      <c r="AI4204"/>
      <c r="AJ4204"/>
    </row>
    <row r="4205" spans="1:36">
      <c r="A4205" s="56" t="s">
        <v>48</v>
      </c>
      <c r="B4205" s="56" t="s">
        <v>11427</v>
      </c>
      <c r="C4205" s="56">
        <v>2101010050</v>
      </c>
      <c r="D4205" s="56" t="s">
        <v>43</v>
      </c>
      <c r="E4205" s="56">
        <v>2101020050</v>
      </c>
      <c r="F4205" s="56">
        <v>5401010050</v>
      </c>
      <c r="G4205" s="56" t="s">
        <v>11428</v>
      </c>
      <c r="H4205" s="56">
        <v>400304</v>
      </c>
      <c r="I4205" s="56" t="s">
        <v>11523</v>
      </c>
      <c r="J4205" s="56" t="s">
        <v>5711</v>
      </c>
      <c r="K4205" s="56" t="s">
        <v>4686</v>
      </c>
      <c r="L4205" s="56" t="s">
        <v>7138</v>
      </c>
      <c r="M4205" s="73">
        <v>40832</v>
      </c>
      <c r="N4205" s="56"/>
      <c r="O4205" s="56"/>
      <c r="P4205" s="56" t="s">
        <v>7139</v>
      </c>
      <c r="Q4205" s="56"/>
      <c r="R4205" s="56" t="s">
        <v>70</v>
      </c>
      <c r="S4205" s="56" t="s">
        <v>11679</v>
      </c>
      <c r="T4205" s="56" t="s">
        <v>7140</v>
      </c>
      <c r="U4205" s="57">
        <v>11606145</v>
      </c>
      <c r="V4205" s="57">
        <v>-4377613.9000000004</v>
      </c>
      <c r="W4205" s="57">
        <v>7228531.0999999996</v>
      </c>
      <c r="X4205" s="57">
        <v>0</v>
      </c>
      <c r="Y4205" s="73">
        <v>40832</v>
      </c>
      <c r="Z4205" s="57">
        <v>-238200.68</v>
      </c>
      <c r="AA4205" s="57">
        <v>0</v>
      </c>
      <c r="AB4205" s="57">
        <v>6990330.4199999999</v>
      </c>
      <c r="AC4205" s="57">
        <v>0</v>
      </c>
      <c r="AD4205" s="56" t="s">
        <v>9255</v>
      </c>
      <c r="AE4205" s="57">
        <v>0</v>
      </c>
      <c r="AF4205" s="57">
        <v>0</v>
      </c>
      <c r="AG4205" s="57">
        <v>0</v>
      </c>
      <c r="AI4205"/>
      <c r="AJ4205"/>
    </row>
    <row r="4206" spans="1:36">
      <c r="A4206" s="56" t="s">
        <v>48</v>
      </c>
      <c r="B4206" s="56" t="s">
        <v>11427</v>
      </c>
      <c r="C4206" s="56">
        <v>2101010050</v>
      </c>
      <c r="D4206" s="56" t="s">
        <v>43</v>
      </c>
      <c r="E4206" s="56">
        <v>2101020050</v>
      </c>
      <c r="F4206" s="56">
        <v>5401010050</v>
      </c>
      <c r="G4206" s="56" t="s">
        <v>11428</v>
      </c>
      <c r="H4206" s="56">
        <v>400304</v>
      </c>
      <c r="I4206" s="56" t="s">
        <v>11523</v>
      </c>
      <c r="J4206" s="56" t="s">
        <v>5712</v>
      </c>
      <c r="K4206" s="56" t="s">
        <v>1198</v>
      </c>
      <c r="L4206" s="56" t="s">
        <v>7138</v>
      </c>
      <c r="M4206" s="73">
        <v>40832</v>
      </c>
      <c r="N4206" s="56"/>
      <c r="O4206" s="56"/>
      <c r="P4206" s="56" t="s">
        <v>1304</v>
      </c>
      <c r="Q4206" s="56"/>
      <c r="R4206" s="56" t="s">
        <v>70</v>
      </c>
      <c r="S4206" s="56" t="s">
        <v>11679</v>
      </c>
      <c r="T4206" s="56" t="s">
        <v>7140</v>
      </c>
      <c r="U4206" s="57">
        <v>17539917</v>
      </c>
      <c r="V4206" s="57">
        <v>-8748930.1400000006</v>
      </c>
      <c r="W4206" s="57">
        <v>8790986.8599999994</v>
      </c>
      <c r="X4206" s="57">
        <v>0</v>
      </c>
      <c r="Y4206" s="73">
        <v>40832</v>
      </c>
      <c r="Z4206" s="57">
        <v>-848018.29</v>
      </c>
      <c r="AA4206" s="57">
        <v>0</v>
      </c>
      <c r="AB4206" s="57">
        <v>7942968.5700000003</v>
      </c>
      <c r="AC4206" s="57">
        <v>0</v>
      </c>
      <c r="AD4206" s="56" t="s">
        <v>9255</v>
      </c>
      <c r="AE4206" s="57">
        <v>0</v>
      </c>
      <c r="AF4206" s="57">
        <v>0</v>
      </c>
      <c r="AG4206" s="57">
        <v>0</v>
      </c>
      <c r="AI4206"/>
      <c r="AJ4206"/>
    </row>
    <row r="4207" spans="1:36">
      <c r="A4207" s="56" t="s">
        <v>48</v>
      </c>
      <c r="B4207" s="56" t="s">
        <v>11427</v>
      </c>
      <c r="C4207" s="56">
        <v>2101010050</v>
      </c>
      <c r="D4207" s="56" t="s">
        <v>43</v>
      </c>
      <c r="E4207" s="56">
        <v>2101020050</v>
      </c>
      <c r="F4207" s="56">
        <v>5401010050</v>
      </c>
      <c r="G4207" s="56" t="s">
        <v>11428</v>
      </c>
      <c r="H4207" s="56">
        <v>400304</v>
      </c>
      <c r="I4207" s="56" t="s">
        <v>11523</v>
      </c>
      <c r="J4207" s="56" t="s">
        <v>5714</v>
      </c>
      <c r="K4207" s="56" t="s">
        <v>4690</v>
      </c>
      <c r="L4207" s="56" t="s">
        <v>7138</v>
      </c>
      <c r="M4207" s="73">
        <v>40832</v>
      </c>
      <c r="N4207" s="56"/>
      <c r="O4207" s="56"/>
      <c r="P4207" s="56" t="s">
        <v>1476</v>
      </c>
      <c r="Q4207" s="56"/>
      <c r="R4207" s="56" t="s">
        <v>70</v>
      </c>
      <c r="S4207" s="56" t="s">
        <v>11671</v>
      </c>
      <c r="T4207" s="56" t="s">
        <v>7140</v>
      </c>
      <c r="U4207" s="57">
        <v>46734570</v>
      </c>
      <c r="V4207" s="57">
        <v>-32372972.02</v>
      </c>
      <c r="W4207" s="57">
        <v>14361597.98</v>
      </c>
      <c r="X4207" s="57">
        <v>0</v>
      </c>
      <c r="Y4207" s="73">
        <v>40832</v>
      </c>
      <c r="Z4207" s="57">
        <v>-4332585.12</v>
      </c>
      <c r="AA4207" s="57">
        <v>0</v>
      </c>
      <c r="AB4207" s="57">
        <v>10029012.859999999</v>
      </c>
      <c r="AC4207" s="57">
        <v>0</v>
      </c>
      <c r="AD4207" s="56" t="s">
        <v>9255</v>
      </c>
      <c r="AE4207" s="57">
        <v>0</v>
      </c>
      <c r="AF4207" s="57">
        <v>0</v>
      </c>
      <c r="AG4207" s="57">
        <v>0</v>
      </c>
      <c r="AI4207"/>
      <c r="AJ4207"/>
    </row>
    <row r="4208" spans="1:36">
      <c r="A4208" s="56" t="s">
        <v>48</v>
      </c>
      <c r="B4208" s="56" t="s">
        <v>11427</v>
      </c>
      <c r="C4208" s="56">
        <v>2101010050</v>
      </c>
      <c r="D4208" s="56" t="s">
        <v>43</v>
      </c>
      <c r="E4208" s="56">
        <v>2101020050</v>
      </c>
      <c r="F4208" s="56">
        <v>5401010050</v>
      </c>
      <c r="G4208" s="56" t="s">
        <v>11428</v>
      </c>
      <c r="H4208" s="56">
        <v>400304</v>
      </c>
      <c r="I4208" s="56" t="s">
        <v>11523</v>
      </c>
      <c r="J4208" s="56" t="s">
        <v>5715</v>
      </c>
      <c r="K4208" s="56" t="s">
        <v>4692</v>
      </c>
      <c r="L4208" s="56" t="s">
        <v>7138</v>
      </c>
      <c r="M4208" s="73">
        <v>40832</v>
      </c>
      <c r="N4208" s="56"/>
      <c r="O4208" s="56"/>
      <c r="P4208" s="56" t="s">
        <v>1476</v>
      </c>
      <c r="Q4208" s="56"/>
      <c r="R4208" s="56" t="s">
        <v>70</v>
      </c>
      <c r="S4208" s="56" t="s">
        <v>11672</v>
      </c>
      <c r="T4208" s="56" t="s">
        <v>7140</v>
      </c>
      <c r="U4208" s="57">
        <v>23367285</v>
      </c>
      <c r="V4208" s="57">
        <v>-16186485.82</v>
      </c>
      <c r="W4208" s="57">
        <v>7180799.1799999997</v>
      </c>
      <c r="X4208" s="57">
        <v>0</v>
      </c>
      <c r="Y4208" s="73">
        <v>40832</v>
      </c>
      <c r="Z4208" s="57">
        <v>-2166292.63</v>
      </c>
      <c r="AA4208" s="57">
        <v>0</v>
      </c>
      <c r="AB4208" s="57">
        <v>5014506.55</v>
      </c>
      <c r="AC4208" s="57">
        <v>0</v>
      </c>
      <c r="AD4208" s="56" t="s">
        <v>9255</v>
      </c>
      <c r="AE4208" s="57">
        <v>0</v>
      </c>
      <c r="AF4208" s="57">
        <v>0</v>
      </c>
      <c r="AG4208" s="57">
        <v>0</v>
      </c>
      <c r="AI4208"/>
      <c r="AJ4208"/>
    </row>
    <row r="4209" spans="1:36">
      <c r="A4209" s="56" t="s">
        <v>48</v>
      </c>
      <c r="B4209" s="56" t="s">
        <v>11427</v>
      </c>
      <c r="C4209" s="56">
        <v>2101010050</v>
      </c>
      <c r="D4209" s="56" t="s">
        <v>43</v>
      </c>
      <c r="E4209" s="56">
        <v>2101020050</v>
      </c>
      <c r="F4209" s="56">
        <v>5401010050</v>
      </c>
      <c r="G4209" s="56" t="s">
        <v>11428</v>
      </c>
      <c r="H4209" s="56">
        <v>400304</v>
      </c>
      <c r="I4209" s="56" t="s">
        <v>11523</v>
      </c>
      <c r="J4209" s="56" t="s">
        <v>5716</v>
      </c>
      <c r="K4209" s="56" t="s">
        <v>4694</v>
      </c>
      <c r="L4209" s="56" t="s">
        <v>7138</v>
      </c>
      <c r="M4209" s="73">
        <v>40832</v>
      </c>
      <c r="N4209" s="56"/>
      <c r="O4209" s="56"/>
      <c r="P4209" s="56" t="s">
        <v>1476</v>
      </c>
      <c r="Q4209" s="56"/>
      <c r="R4209" s="56" t="s">
        <v>70</v>
      </c>
      <c r="S4209" s="56" t="s">
        <v>11672</v>
      </c>
      <c r="T4209" s="56" t="s">
        <v>7140</v>
      </c>
      <c r="U4209" s="57">
        <v>23367285</v>
      </c>
      <c r="V4209" s="57">
        <v>-16186485.82</v>
      </c>
      <c r="W4209" s="57">
        <v>7180799.1799999997</v>
      </c>
      <c r="X4209" s="57">
        <v>0</v>
      </c>
      <c r="Y4209" s="73">
        <v>40832</v>
      </c>
      <c r="Z4209" s="57">
        <v>-2166292.63</v>
      </c>
      <c r="AA4209" s="57">
        <v>0</v>
      </c>
      <c r="AB4209" s="57">
        <v>5014506.55</v>
      </c>
      <c r="AC4209" s="57">
        <v>0</v>
      </c>
      <c r="AD4209" s="56" t="s">
        <v>9255</v>
      </c>
      <c r="AE4209" s="57">
        <v>0</v>
      </c>
      <c r="AF4209" s="57">
        <v>0</v>
      </c>
      <c r="AG4209" s="57">
        <v>0</v>
      </c>
      <c r="AI4209"/>
      <c r="AJ4209"/>
    </row>
    <row r="4210" spans="1:36">
      <c r="A4210" s="56" t="s">
        <v>48</v>
      </c>
      <c r="B4210" s="56" t="s">
        <v>11427</v>
      </c>
      <c r="C4210" s="56">
        <v>2101010050</v>
      </c>
      <c r="D4210" s="56" t="s">
        <v>43</v>
      </c>
      <c r="E4210" s="56">
        <v>2101020050</v>
      </c>
      <c r="F4210" s="56">
        <v>5401010050</v>
      </c>
      <c r="G4210" s="56" t="s">
        <v>11428</v>
      </c>
      <c r="H4210" s="56">
        <v>400304</v>
      </c>
      <c r="I4210" s="56" t="s">
        <v>11523</v>
      </c>
      <c r="J4210" s="56" t="s">
        <v>5749</v>
      </c>
      <c r="K4210" s="56" t="s">
        <v>1240</v>
      </c>
      <c r="L4210" s="56" t="s">
        <v>7138</v>
      </c>
      <c r="M4210" s="73">
        <v>40832</v>
      </c>
      <c r="N4210" s="56"/>
      <c r="O4210" s="56"/>
      <c r="P4210" s="56" t="s">
        <v>1476</v>
      </c>
      <c r="Q4210" s="56"/>
      <c r="R4210" s="56" t="s">
        <v>70</v>
      </c>
      <c r="S4210" s="56" t="s">
        <v>11678</v>
      </c>
      <c r="T4210" s="56" t="s">
        <v>7140</v>
      </c>
      <c r="U4210" s="57">
        <v>21820927</v>
      </c>
      <c r="V4210" s="57">
        <v>-15115259.210000001</v>
      </c>
      <c r="W4210" s="57">
        <v>6705667.79</v>
      </c>
      <c r="X4210" s="57">
        <v>0</v>
      </c>
      <c r="Y4210" s="73">
        <v>40832</v>
      </c>
      <c r="Z4210" s="57">
        <v>-2022959.61</v>
      </c>
      <c r="AA4210" s="57">
        <v>0</v>
      </c>
      <c r="AB4210" s="57">
        <v>4682708.18</v>
      </c>
      <c r="AC4210" s="57">
        <v>0</v>
      </c>
      <c r="AD4210" s="56" t="s">
        <v>9255</v>
      </c>
      <c r="AE4210" s="57">
        <v>0</v>
      </c>
      <c r="AF4210" s="57">
        <v>0</v>
      </c>
      <c r="AG4210" s="57">
        <v>0</v>
      </c>
      <c r="AI4210"/>
      <c r="AJ4210"/>
    </row>
    <row r="4211" spans="1:36">
      <c r="A4211" s="56" t="s">
        <v>48</v>
      </c>
      <c r="B4211" s="56" t="s">
        <v>11427</v>
      </c>
      <c r="C4211" s="56">
        <v>2101010050</v>
      </c>
      <c r="D4211" s="56" t="s">
        <v>43</v>
      </c>
      <c r="E4211" s="56">
        <v>2101020050</v>
      </c>
      <c r="F4211" s="56">
        <v>5401010050</v>
      </c>
      <c r="G4211" s="56" t="s">
        <v>11428</v>
      </c>
      <c r="H4211" s="56">
        <v>400304</v>
      </c>
      <c r="I4211" s="56" t="s">
        <v>11523</v>
      </c>
      <c r="J4211" s="56" t="s">
        <v>5750</v>
      </c>
      <c r="K4211" s="56" t="s">
        <v>4751</v>
      </c>
      <c r="L4211" s="56" t="s">
        <v>7138</v>
      </c>
      <c r="M4211" s="73">
        <v>40832</v>
      </c>
      <c r="N4211" s="56"/>
      <c r="O4211" s="56"/>
      <c r="P4211" s="56" t="s">
        <v>1476</v>
      </c>
      <c r="Q4211" s="56"/>
      <c r="R4211" s="56" t="s">
        <v>70</v>
      </c>
      <c r="S4211" s="56" t="s">
        <v>11719</v>
      </c>
      <c r="T4211" s="56" t="s">
        <v>7140</v>
      </c>
      <c r="U4211" s="57">
        <v>13018167</v>
      </c>
      <c r="V4211" s="57">
        <v>-9017626.3000000007</v>
      </c>
      <c r="W4211" s="57">
        <v>4000540.7</v>
      </c>
      <c r="X4211" s="57">
        <v>0</v>
      </c>
      <c r="Y4211" s="73">
        <v>40832</v>
      </c>
      <c r="Z4211" s="57">
        <v>-1206879.3999999999</v>
      </c>
      <c r="AA4211" s="57">
        <v>0</v>
      </c>
      <c r="AB4211" s="57">
        <v>2793661.3</v>
      </c>
      <c r="AC4211" s="57">
        <v>0</v>
      </c>
      <c r="AD4211" s="56" t="s">
        <v>9255</v>
      </c>
      <c r="AE4211" s="57">
        <v>0</v>
      </c>
      <c r="AF4211" s="57">
        <v>0</v>
      </c>
      <c r="AG4211" s="57">
        <v>0</v>
      </c>
      <c r="AI4211"/>
      <c r="AJ4211"/>
    </row>
    <row r="4212" spans="1:36">
      <c r="A4212" s="56" t="s">
        <v>48</v>
      </c>
      <c r="B4212" s="56" t="s">
        <v>11427</v>
      </c>
      <c r="C4212" s="56">
        <v>2101010050</v>
      </c>
      <c r="D4212" s="56" t="s">
        <v>43</v>
      </c>
      <c r="E4212" s="56">
        <v>2101020050</v>
      </c>
      <c r="F4212" s="56">
        <v>5401010050</v>
      </c>
      <c r="G4212" s="56" t="s">
        <v>11428</v>
      </c>
      <c r="H4212" s="56">
        <v>400304</v>
      </c>
      <c r="I4212" s="56" t="s">
        <v>11536</v>
      </c>
      <c r="J4212" s="56" t="s">
        <v>5684</v>
      </c>
      <c r="K4212" s="56" t="s">
        <v>4642</v>
      </c>
      <c r="L4212" s="56" t="s">
        <v>7138</v>
      </c>
      <c r="M4212" s="73">
        <v>40832</v>
      </c>
      <c r="N4212" s="56"/>
      <c r="O4212" s="56"/>
      <c r="P4212" s="56" t="s">
        <v>1201</v>
      </c>
      <c r="Q4212" s="56"/>
      <c r="R4212" s="56" t="s">
        <v>70</v>
      </c>
      <c r="S4212" s="56" t="s">
        <v>11672</v>
      </c>
      <c r="T4212" s="56" t="s">
        <v>7140</v>
      </c>
      <c r="U4212" s="57">
        <v>7096888</v>
      </c>
      <c r="V4212" s="57">
        <v>-4014480.85</v>
      </c>
      <c r="W4212" s="57">
        <v>3082407.15</v>
      </c>
      <c r="X4212" s="57">
        <v>0</v>
      </c>
      <c r="Y4212" s="73">
        <v>40832</v>
      </c>
      <c r="Z4212" s="57">
        <v>-450546.96</v>
      </c>
      <c r="AA4212" s="57">
        <v>0</v>
      </c>
      <c r="AB4212" s="57">
        <v>2631860.19</v>
      </c>
      <c r="AC4212" s="57">
        <v>0</v>
      </c>
      <c r="AD4212" s="56" t="s">
        <v>9255</v>
      </c>
      <c r="AE4212" s="57">
        <v>0</v>
      </c>
      <c r="AF4212" s="57">
        <v>0</v>
      </c>
      <c r="AG4212" s="57">
        <v>0</v>
      </c>
      <c r="AI4212"/>
      <c r="AJ4212"/>
    </row>
    <row r="4213" spans="1:36">
      <c r="A4213" s="56" t="s">
        <v>48</v>
      </c>
      <c r="B4213" s="56" t="s">
        <v>11427</v>
      </c>
      <c r="C4213" s="56">
        <v>2101010050</v>
      </c>
      <c r="D4213" s="56" t="s">
        <v>43</v>
      </c>
      <c r="E4213" s="56">
        <v>2101020050</v>
      </c>
      <c r="F4213" s="56">
        <v>5401010050</v>
      </c>
      <c r="G4213" s="56" t="s">
        <v>11428</v>
      </c>
      <c r="H4213" s="56">
        <v>400304</v>
      </c>
      <c r="I4213" s="56" t="s">
        <v>11589</v>
      </c>
      <c r="J4213" s="56" t="s">
        <v>5892</v>
      </c>
      <c r="K4213" s="56" t="s">
        <v>1601</v>
      </c>
      <c r="L4213" s="56" t="s">
        <v>7138</v>
      </c>
      <c r="M4213" s="73">
        <v>40832</v>
      </c>
      <c r="N4213" s="56"/>
      <c r="O4213" s="56"/>
      <c r="P4213" s="56" t="s">
        <v>1476</v>
      </c>
      <c r="Q4213" s="56"/>
      <c r="R4213" s="56" t="s">
        <v>70</v>
      </c>
      <c r="S4213" s="56" t="s">
        <v>11676</v>
      </c>
      <c r="T4213" s="56" t="s">
        <v>7140</v>
      </c>
      <c r="U4213" s="57">
        <v>160745259</v>
      </c>
      <c r="V4213" s="57">
        <v>-111141670.76000001</v>
      </c>
      <c r="W4213" s="57">
        <v>49603588.240000002</v>
      </c>
      <c r="X4213" s="57">
        <v>0</v>
      </c>
      <c r="Y4213" s="73">
        <v>40832</v>
      </c>
      <c r="Z4213" s="57">
        <v>-14976432.199999999</v>
      </c>
      <c r="AA4213" s="57">
        <v>0</v>
      </c>
      <c r="AB4213" s="57">
        <v>34627156.039999999</v>
      </c>
      <c r="AC4213" s="57">
        <v>0</v>
      </c>
      <c r="AD4213" s="56" t="s">
        <v>9255</v>
      </c>
      <c r="AE4213" s="57">
        <v>0</v>
      </c>
      <c r="AF4213" s="57">
        <v>0</v>
      </c>
      <c r="AG4213" s="57">
        <v>0</v>
      </c>
      <c r="AI4213"/>
      <c r="AJ4213"/>
    </row>
    <row r="4214" spans="1:36">
      <c r="A4214" s="56" t="s">
        <v>48</v>
      </c>
      <c r="B4214" s="56" t="s">
        <v>11427</v>
      </c>
      <c r="C4214" s="56">
        <v>2101010050</v>
      </c>
      <c r="D4214" s="56" t="s">
        <v>43</v>
      </c>
      <c r="E4214" s="56">
        <v>2101020050</v>
      </c>
      <c r="F4214" s="56">
        <v>5401010050</v>
      </c>
      <c r="G4214" s="56" t="s">
        <v>11428</v>
      </c>
      <c r="H4214" s="56">
        <v>400300</v>
      </c>
      <c r="I4214" s="56" t="s">
        <v>11491</v>
      </c>
      <c r="J4214" s="56" t="s">
        <v>4250</v>
      </c>
      <c r="K4214" s="56" t="s">
        <v>4251</v>
      </c>
      <c r="L4214" s="56" t="s">
        <v>7138</v>
      </c>
      <c r="M4214" s="73">
        <v>41284</v>
      </c>
      <c r="N4214" s="56"/>
      <c r="O4214" s="56"/>
      <c r="P4214" s="56" t="s">
        <v>1476</v>
      </c>
      <c r="Q4214" s="56"/>
      <c r="R4214" s="56" t="s">
        <v>70</v>
      </c>
      <c r="S4214" s="56" t="s">
        <v>11679</v>
      </c>
      <c r="T4214" s="56" t="s">
        <v>7140</v>
      </c>
      <c r="U4214" s="57">
        <v>356924</v>
      </c>
      <c r="V4214" s="57">
        <v>-201837.89</v>
      </c>
      <c r="W4214" s="57">
        <v>155086.10999999999</v>
      </c>
      <c r="X4214" s="57">
        <v>0</v>
      </c>
      <c r="Y4214" s="73">
        <v>41284</v>
      </c>
      <c r="Z4214" s="57">
        <v>-33240.120000000003</v>
      </c>
      <c r="AA4214" s="57">
        <v>0</v>
      </c>
      <c r="AB4214" s="57">
        <v>121845.99</v>
      </c>
      <c r="AC4214" s="57">
        <v>0</v>
      </c>
      <c r="AD4214" s="56" t="s">
        <v>9255</v>
      </c>
      <c r="AE4214" s="57">
        <v>0</v>
      </c>
      <c r="AF4214" s="57">
        <v>0</v>
      </c>
      <c r="AG4214" s="57">
        <v>0</v>
      </c>
      <c r="AI4214"/>
      <c r="AJ4214"/>
    </row>
    <row r="4215" spans="1:36">
      <c r="A4215" s="56" t="s">
        <v>50</v>
      </c>
      <c r="B4215" s="56" t="s">
        <v>11427</v>
      </c>
      <c r="C4215" s="56">
        <v>2101010050</v>
      </c>
      <c r="D4215" s="56" t="s">
        <v>43</v>
      </c>
      <c r="E4215" s="56">
        <v>2101020050</v>
      </c>
      <c r="F4215" s="56">
        <v>5401010050</v>
      </c>
      <c r="G4215" s="56" t="s">
        <v>11431</v>
      </c>
      <c r="H4215" s="56">
        <v>400201</v>
      </c>
      <c r="I4215" s="56" t="s">
        <v>11497</v>
      </c>
      <c r="J4215" s="56" t="s">
        <v>1237</v>
      </c>
      <c r="K4215" s="56" t="s">
        <v>1238</v>
      </c>
      <c r="L4215" s="56" t="s">
        <v>7138</v>
      </c>
      <c r="M4215" s="73">
        <v>36743</v>
      </c>
      <c r="N4215" s="56"/>
      <c r="O4215" s="56"/>
      <c r="P4215" s="56" t="s">
        <v>156</v>
      </c>
      <c r="Q4215" s="56"/>
      <c r="R4215" s="56" t="s">
        <v>70</v>
      </c>
      <c r="S4215" s="56" t="s">
        <v>11682</v>
      </c>
      <c r="T4215" s="56" t="s">
        <v>7140</v>
      </c>
      <c r="U4215" s="57">
        <v>7719016</v>
      </c>
      <c r="V4215" s="57">
        <v>-6372907.6200000001</v>
      </c>
      <c r="W4215" s="57">
        <v>1346108.38</v>
      </c>
      <c r="X4215" s="57">
        <v>0</v>
      </c>
      <c r="Y4215" s="73">
        <v>36743</v>
      </c>
      <c r="Z4215" s="57">
        <v>-94017.19</v>
      </c>
      <c r="AA4215" s="57">
        <v>0</v>
      </c>
      <c r="AB4215" s="57">
        <v>1252091.19</v>
      </c>
      <c r="AC4215" s="57">
        <v>0</v>
      </c>
      <c r="AD4215" s="56" t="s">
        <v>9255</v>
      </c>
      <c r="AE4215" s="57">
        <v>0</v>
      </c>
      <c r="AF4215" s="57">
        <v>0</v>
      </c>
      <c r="AG4215" s="57">
        <v>0</v>
      </c>
      <c r="AI4215"/>
      <c r="AJ4215"/>
    </row>
    <row r="4216" spans="1:36">
      <c r="A4216" s="56" t="s">
        <v>50</v>
      </c>
      <c r="B4216" s="56" t="s">
        <v>11427</v>
      </c>
      <c r="C4216" s="56">
        <v>2101010050</v>
      </c>
      <c r="D4216" s="56" t="s">
        <v>43</v>
      </c>
      <c r="E4216" s="56">
        <v>2101020050</v>
      </c>
      <c r="F4216" s="56">
        <v>5401010050</v>
      </c>
      <c r="G4216" s="56" t="s">
        <v>11431</v>
      </c>
      <c r="H4216" s="56">
        <v>400201</v>
      </c>
      <c r="I4216" s="56" t="s">
        <v>11497</v>
      </c>
      <c r="J4216" s="56" t="s">
        <v>1239</v>
      </c>
      <c r="K4216" s="56" t="s">
        <v>1240</v>
      </c>
      <c r="L4216" s="56" t="s">
        <v>7138</v>
      </c>
      <c r="M4216" s="73">
        <v>36743</v>
      </c>
      <c r="N4216" s="56"/>
      <c r="O4216" s="56"/>
      <c r="P4216" s="56" t="s">
        <v>156</v>
      </c>
      <c r="Q4216" s="56"/>
      <c r="R4216" s="56" t="s">
        <v>70</v>
      </c>
      <c r="S4216" s="56" t="s">
        <v>11702</v>
      </c>
      <c r="T4216" s="56" t="s">
        <v>7140</v>
      </c>
      <c r="U4216" s="57">
        <v>16673075</v>
      </c>
      <c r="V4216" s="57">
        <v>-13765480.76</v>
      </c>
      <c r="W4216" s="57">
        <v>2907594.24</v>
      </c>
      <c r="X4216" s="57">
        <v>0</v>
      </c>
      <c r="Y4216" s="73">
        <v>36743</v>
      </c>
      <c r="Z4216" s="57">
        <v>-203077.14</v>
      </c>
      <c r="AA4216" s="57">
        <v>0</v>
      </c>
      <c r="AB4216" s="57">
        <v>2704517.1</v>
      </c>
      <c r="AC4216" s="57">
        <v>0</v>
      </c>
      <c r="AD4216" s="56" t="s">
        <v>9255</v>
      </c>
      <c r="AE4216" s="57">
        <v>0</v>
      </c>
      <c r="AF4216" s="57">
        <v>0</v>
      </c>
      <c r="AG4216" s="57">
        <v>0</v>
      </c>
      <c r="AI4216"/>
      <c r="AJ4216"/>
    </row>
    <row r="4217" spans="1:36">
      <c r="A4217" s="56" t="s">
        <v>50</v>
      </c>
      <c r="B4217" s="56" t="s">
        <v>11427</v>
      </c>
      <c r="C4217" s="56">
        <v>2101010050</v>
      </c>
      <c r="D4217" s="56" t="s">
        <v>43</v>
      </c>
      <c r="E4217" s="56">
        <v>2101020050</v>
      </c>
      <c r="F4217" s="56">
        <v>5401010050</v>
      </c>
      <c r="G4217" s="56" t="s">
        <v>11431</v>
      </c>
      <c r="H4217" s="56">
        <v>400201</v>
      </c>
      <c r="I4217" s="56" t="s">
        <v>11500</v>
      </c>
      <c r="J4217" s="56" t="s">
        <v>1314</v>
      </c>
      <c r="K4217" s="56" t="s">
        <v>1315</v>
      </c>
      <c r="L4217" s="56" t="s">
        <v>7138</v>
      </c>
      <c r="M4217" s="73">
        <v>36743</v>
      </c>
      <c r="N4217" s="56"/>
      <c r="O4217" s="56"/>
      <c r="P4217" s="56" t="s">
        <v>156</v>
      </c>
      <c r="Q4217" s="56"/>
      <c r="R4217" s="56" t="s">
        <v>70</v>
      </c>
      <c r="S4217" s="56" t="s">
        <v>11660</v>
      </c>
      <c r="T4217" s="56" t="s">
        <v>7140</v>
      </c>
      <c r="U4217" s="57">
        <v>2830723</v>
      </c>
      <c r="V4217" s="57">
        <v>-2336438.56</v>
      </c>
      <c r="W4217" s="57">
        <v>494284.44</v>
      </c>
      <c r="X4217" s="57">
        <v>0</v>
      </c>
      <c r="Y4217" s="73">
        <v>36743</v>
      </c>
      <c r="Z4217" s="57">
        <v>-34540.58</v>
      </c>
      <c r="AA4217" s="57">
        <v>0</v>
      </c>
      <c r="AB4217" s="57">
        <v>459743.86</v>
      </c>
      <c r="AC4217" s="57">
        <v>0</v>
      </c>
      <c r="AD4217" s="56" t="s">
        <v>9255</v>
      </c>
      <c r="AE4217" s="57">
        <v>0</v>
      </c>
      <c r="AF4217" s="57">
        <v>0</v>
      </c>
      <c r="AG4217" s="57">
        <v>0</v>
      </c>
      <c r="AI4217"/>
      <c r="AJ4217"/>
    </row>
    <row r="4218" spans="1:36">
      <c r="A4218" s="56" t="s">
        <v>50</v>
      </c>
      <c r="B4218" s="56" t="s">
        <v>11427</v>
      </c>
      <c r="C4218" s="56">
        <v>2101010050</v>
      </c>
      <c r="D4218" s="56" t="s">
        <v>43</v>
      </c>
      <c r="E4218" s="56">
        <v>2101020050</v>
      </c>
      <c r="F4218" s="56">
        <v>5401010050</v>
      </c>
      <c r="G4218" s="56" t="s">
        <v>11431</v>
      </c>
      <c r="H4218" s="56">
        <v>400202</v>
      </c>
      <c r="I4218" s="56" t="s">
        <v>11502</v>
      </c>
      <c r="J4218" s="56" t="s">
        <v>1397</v>
      </c>
      <c r="K4218" s="56" t="s">
        <v>1238</v>
      </c>
      <c r="L4218" s="56" t="s">
        <v>7138</v>
      </c>
      <c r="M4218" s="73">
        <v>36543</v>
      </c>
      <c r="N4218" s="56"/>
      <c r="O4218" s="56"/>
      <c r="P4218" s="56" t="s">
        <v>156</v>
      </c>
      <c r="Q4218" s="56"/>
      <c r="R4218" s="56" t="s">
        <v>70</v>
      </c>
      <c r="S4218" s="56" t="s">
        <v>11682</v>
      </c>
      <c r="T4218" s="56" t="s">
        <v>7140</v>
      </c>
      <c r="U4218" s="57">
        <v>8245499</v>
      </c>
      <c r="V4218" s="57">
        <v>-6965058.54</v>
      </c>
      <c r="W4218" s="57">
        <v>1280440.46</v>
      </c>
      <c r="X4218" s="57">
        <v>0</v>
      </c>
      <c r="Y4218" s="73">
        <v>36543</v>
      </c>
      <c r="Z4218" s="57">
        <v>-90304.35</v>
      </c>
      <c r="AA4218" s="57">
        <v>0</v>
      </c>
      <c r="AB4218" s="57">
        <v>1190136.1100000001</v>
      </c>
      <c r="AC4218" s="57">
        <v>0</v>
      </c>
      <c r="AD4218" s="56" t="s">
        <v>9255</v>
      </c>
      <c r="AE4218" s="57">
        <v>0</v>
      </c>
      <c r="AF4218" s="57">
        <v>0</v>
      </c>
      <c r="AG4218" s="57">
        <v>0</v>
      </c>
      <c r="AI4218"/>
      <c r="AJ4218"/>
    </row>
    <row r="4219" spans="1:36">
      <c r="A4219" s="56" t="s">
        <v>50</v>
      </c>
      <c r="B4219" s="56" t="s">
        <v>11427</v>
      </c>
      <c r="C4219" s="56">
        <v>2101010050</v>
      </c>
      <c r="D4219" s="56" t="s">
        <v>43</v>
      </c>
      <c r="E4219" s="56">
        <v>2101020050</v>
      </c>
      <c r="F4219" s="56">
        <v>5401010050</v>
      </c>
      <c r="G4219" s="56" t="s">
        <v>11431</v>
      </c>
      <c r="H4219" s="56">
        <v>400202</v>
      </c>
      <c r="I4219" s="56" t="s">
        <v>11502</v>
      </c>
      <c r="J4219" s="56" t="s">
        <v>1398</v>
      </c>
      <c r="K4219" s="56" t="s">
        <v>1240</v>
      </c>
      <c r="L4219" s="56" t="s">
        <v>7138</v>
      </c>
      <c r="M4219" s="73">
        <v>36543</v>
      </c>
      <c r="N4219" s="56"/>
      <c r="O4219" s="56"/>
      <c r="P4219" s="56" t="s">
        <v>156</v>
      </c>
      <c r="Q4219" s="56"/>
      <c r="R4219" s="56" t="s">
        <v>70</v>
      </c>
      <c r="S4219" s="56" t="s">
        <v>11702</v>
      </c>
      <c r="T4219" s="56" t="s">
        <v>7140</v>
      </c>
      <c r="U4219" s="57">
        <v>17810277</v>
      </c>
      <c r="V4219" s="57">
        <v>-15044526.380000001</v>
      </c>
      <c r="W4219" s="57">
        <v>2765750.62</v>
      </c>
      <c r="X4219" s="57">
        <v>0</v>
      </c>
      <c r="Y4219" s="73">
        <v>36543</v>
      </c>
      <c r="Z4219" s="57">
        <v>-195057.33</v>
      </c>
      <c r="AA4219" s="57">
        <v>0</v>
      </c>
      <c r="AB4219" s="57">
        <v>2570693.29</v>
      </c>
      <c r="AC4219" s="57">
        <v>0</v>
      </c>
      <c r="AD4219" s="56" t="s">
        <v>9255</v>
      </c>
      <c r="AE4219" s="57">
        <v>0</v>
      </c>
      <c r="AF4219" s="57">
        <v>0</v>
      </c>
      <c r="AG4219" s="57">
        <v>0</v>
      </c>
      <c r="AI4219"/>
      <c r="AJ4219"/>
    </row>
    <row r="4220" spans="1:36">
      <c r="A4220" s="56" t="s">
        <v>50</v>
      </c>
      <c r="B4220" s="56" t="s">
        <v>11427</v>
      </c>
      <c r="C4220" s="56">
        <v>2101010050</v>
      </c>
      <c r="D4220" s="56" t="s">
        <v>43</v>
      </c>
      <c r="E4220" s="56">
        <v>2101020050</v>
      </c>
      <c r="F4220" s="56">
        <v>5401010050</v>
      </c>
      <c r="G4220" s="56" t="s">
        <v>11431</v>
      </c>
      <c r="H4220" s="56">
        <v>400202</v>
      </c>
      <c r="I4220" s="56" t="s">
        <v>11505</v>
      </c>
      <c r="J4220" s="56" t="s">
        <v>1443</v>
      </c>
      <c r="K4220" s="56" t="s">
        <v>1315</v>
      </c>
      <c r="L4220" s="56" t="s">
        <v>7138</v>
      </c>
      <c r="M4220" s="73">
        <v>36543</v>
      </c>
      <c r="N4220" s="56"/>
      <c r="O4220" s="56"/>
      <c r="P4220" s="56" t="s">
        <v>156</v>
      </c>
      <c r="Q4220" s="56"/>
      <c r="R4220" s="56" t="s">
        <v>70</v>
      </c>
      <c r="S4220" s="56" t="s">
        <v>11660</v>
      </c>
      <c r="T4220" s="56" t="s">
        <v>7140</v>
      </c>
      <c r="U4220" s="57">
        <v>3014717</v>
      </c>
      <c r="V4220" s="57">
        <v>-2546478.35</v>
      </c>
      <c r="W4220" s="57">
        <v>468238.65</v>
      </c>
      <c r="X4220" s="57">
        <v>0</v>
      </c>
      <c r="Y4220" s="73">
        <v>36543</v>
      </c>
      <c r="Z4220" s="57">
        <v>-33025.83</v>
      </c>
      <c r="AA4220" s="57">
        <v>0</v>
      </c>
      <c r="AB4220" s="57">
        <v>435212.82</v>
      </c>
      <c r="AC4220" s="57">
        <v>0</v>
      </c>
      <c r="AD4220" s="56" t="s">
        <v>9255</v>
      </c>
      <c r="AE4220" s="57">
        <v>0</v>
      </c>
      <c r="AF4220" s="57">
        <v>0</v>
      </c>
      <c r="AG4220" s="57">
        <v>0</v>
      </c>
      <c r="AI4220"/>
      <c r="AJ4220"/>
    </row>
    <row r="4221" spans="1:36">
      <c r="A4221" s="56" t="s">
        <v>50</v>
      </c>
      <c r="B4221" s="56" t="s">
        <v>11427</v>
      </c>
      <c r="C4221" s="56">
        <v>2101010050</v>
      </c>
      <c r="D4221" s="56" t="s">
        <v>43</v>
      </c>
      <c r="E4221" s="56">
        <v>2101020050</v>
      </c>
      <c r="F4221" s="56">
        <v>5401010050</v>
      </c>
      <c r="G4221" s="56" t="s">
        <v>11431</v>
      </c>
      <c r="H4221" s="56">
        <v>400210</v>
      </c>
      <c r="I4221" s="56" t="s">
        <v>11433</v>
      </c>
      <c r="J4221" s="56" t="s">
        <v>1929</v>
      </c>
      <c r="K4221" s="56" t="s">
        <v>1930</v>
      </c>
      <c r="L4221" s="56" t="s">
        <v>7138</v>
      </c>
      <c r="M4221" s="73">
        <v>38988</v>
      </c>
      <c r="N4221" s="56"/>
      <c r="O4221" s="56"/>
      <c r="P4221" s="56" t="s">
        <v>7139</v>
      </c>
      <c r="Q4221" s="56"/>
      <c r="R4221" s="56" t="s">
        <v>70</v>
      </c>
      <c r="S4221" s="56" t="s">
        <v>11679</v>
      </c>
      <c r="T4221" s="56" t="s">
        <v>7140</v>
      </c>
      <c r="U4221" s="57">
        <v>1557688</v>
      </c>
      <c r="V4221" s="57">
        <v>-1000958.63</v>
      </c>
      <c r="W4221" s="57">
        <v>556729.37</v>
      </c>
      <c r="X4221" s="57">
        <v>0</v>
      </c>
      <c r="Y4221" s="73">
        <v>38988</v>
      </c>
      <c r="Z4221" s="57">
        <v>-31298.28</v>
      </c>
      <c r="AA4221" s="57">
        <v>0</v>
      </c>
      <c r="AB4221" s="57">
        <v>525431.09</v>
      </c>
      <c r="AC4221" s="57">
        <v>0</v>
      </c>
      <c r="AD4221" s="56" t="s">
        <v>9255</v>
      </c>
      <c r="AE4221" s="57">
        <v>0</v>
      </c>
      <c r="AF4221" s="57">
        <v>0</v>
      </c>
      <c r="AG4221" s="57">
        <v>0</v>
      </c>
      <c r="AI4221"/>
      <c r="AJ4221"/>
    </row>
    <row r="4222" spans="1:36">
      <c r="A4222" s="56" t="s">
        <v>50</v>
      </c>
      <c r="B4222" s="56" t="s">
        <v>11427</v>
      </c>
      <c r="C4222" s="56">
        <v>2101010050</v>
      </c>
      <c r="D4222" s="56" t="s">
        <v>43</v>
      </c>
      <c r="E4222" s="56">
        <v>2101020050</v>
      </c>
      <c r="F4222" s="56">
        <v>5401010050</v>
      </c>
      <c r="G4222" s="56" t="s">
        <v>11431</v>
      </c>
      <c r="H4222" s="56">
        <v>400210</v>
      </c>
      <c r="I4222" s="56" t="s">
        <v>11471</v>
      </c>
      <c r="J4222" s="56" t="s">
        <v>2274</v>
      </c>
      <c r="K4222" s="56" t="s">
        <v>2275</v>
      </c>
      <c r="L4222" s="56" t="s">
        <v>7138</v>
      </c>
      <c r="M4222" s="73">
        <v>37608</v>
      </c>
      <c r="N4222" s="56"/>
      <c r="O4222" s="56"/>
      <c r="P4222" s="56" t="s">
        <v>7139</v>
      </c>
      <c r="Q4222" s="56"/>
      <c r="R4222" s="56" t="s">
        <v>70</v>
      </c>
      <c r="S4222" s="56" t="s">
        <v>11660</v>
      </c>
      <c r="T4222" s="56" t="s">
        <v>7140</v>
      </c>
      <c r="U4222" s="57">
        <v>28154</v>
      </c>
      <c r="V4222" s="57">
        <v>-22462.51</v>
      </c>
      <c r="W4222" s="57">
        <v>5691.49</v>
      </c>
      <c r="X4222" s="57">
        <v>0</v>
      </c>
      <c r="Y4222" s="73">
        <v>37608</v>
      </c>
      <c r="Z4222" s="57">
        <v>-280</v>
      </c>
      <c r="AA4222" s="57">
        <v>0</v>
      </c>
      <c r="AB4222" s="57">
        <v>5411.49</v>
      </c>
      <c r="AC4222" s="57">
        <v>0</v>
      </c>
      <c r="AD4222" s="56" t="s">
        <v>9255</v>
      </c>
      <c r="AE4222" s="57">
        <v>0</v>
      </c>
      <c r="AF4222" s="57">
        <v>0</v>
      </c>
      <c r="AG4222" s="57">
        <v>0</v>
      </c>
      <c r="AI4222"/>
      <c r="AJ4222"/>
    </row>
    <row r="4223" spans="1:36">
      <c r="A4223" s="56" t="s">
        <v>50</v>
      </c>
      <c r="B4223" s="56" t="s">
        <v>11427</v>
      </c>
      <c r="C4223" s="56">
        <v>2101010050</v>
      </c>
      <c r="D4223" s="56" t="s">
        <v>43</v>
      </c>
      <c r="E4223" s="56">
        <v>2101020050</v>
      </c>
      <c r="F4223" s="56">
        <v>5401010050</v>
      </c>
      <c r="G4223" s="56" t="s">
        <v>11431</v>
      </c>
      <c r="H4223" s="56">
        <v>400210</v>
      </c>
      <c r="I4223" s="56" t="s">
        <v>11471</v>
      </c>
      <c r="J4223" s="56" t="s">
        <v>2276</v>
      </c>
      <c r="K4223" s="56" t="s">
        <v>2277</v>
      </c>
      <c r="L4223" s="56" t="s">
        <v>7138</v>
      </c>
      <c r="M4223" s="73">
        <v>37490</v>
      </c>
      <c r="N4223" s="56"/>
      <c r="O4223" s="56"/>
      <c r="P4223" s="56" t="s">
        <v>7139</v>
      </c>
      <c r="Q4223" s="56"/>
      <c r="R4223" s="56" t="s">
        <v>70</v>
      </c>
      <c r="S4223" s="56" t="s">
        <v>11679</v>
      </c>
      <c r="T4223" s="56" t="s">
        <v>7140</v>
      </c>
      <c r="U4223" s="57">
        <v>83311</v>
      </c>
      <c r="V4223" s="57">
        <v>-67568.22</v>
      </c>
      <c r="W4223" s="57">
        <v>15742.78</v>
      </c>
      <c r="X4223" s="57">
        <v>0</v>
      </c>
      <c r="Y4223" s="73">
        <v>37490</v>
      </c>
      <c r="Z4223" s="57">
        <v>-756.71</v>
      </c>
      <c r="AA4223" s="57">
        <v>0</v>
      </c>
      <c r="AB4223" s="57">
        <v>14986.07</v>
      </c>
      <c r="AC4223" s="57">
        <v>0</v>
      </c>
      <c r="AD4223" s="56" t="s">
        <v>9255</v>
      </c>
      <c r="AE4223" s="57">
        <v>0</v>
      </c>
      <c r="AF4223" s="57">
        <v>0</v>
      </c>
      <c r="AG4223" s="57">
        <v>0</v>
      </c>
      <c r="AI4223"/>
      <c r="AJ4223"/>
    </row>
    <row r="4224" spans="1:36">
      <c r="A4224" s="56" t="s">
        <v>50</v>
      </c>
      <c r="B4224" s="56" t="s">
        <v>11427</v>
      </c>
      <c r="C4224" s="56">
        <v>2101010050</v>
      </c>
      <c r="D4224" s="56" t="s">
        <v>43</v>
      </c>
      <c r="E4224" s="56">
        <v>2101020050</v>
      </c>
      <c r="F4224" s="56">
        <v>5401010050</v>
      </c>
      <c r="G4224" s="56" t="s">
        <v>11431</v>
      </c>
      <c r="H4224" s="56">
        <v>400210</v>
      </c>
      <c r="I4224" s="56" t="s">
        <v>11471</v>
      </c>
      <c r="J4224" s="56" t="s">
        <v>2278</v>
      </c>
      <c r="K4224" s="56" t="s">
        <v>2279</v>
      </c>
      <c r="L4224" s="56" t="s">
        <v>7138</v>
      </c>
      <c r="M4224" s="73">
        <v>37445</v>
      </c>
      <c r="N4224" s="56"/>
      <c r="O4224" s="56"/>
      <c r="P4224" s="56" t="s">
        <v>7139</v>
      </c>
      <c r="Q4224" s="56"/>
      <c r="R4224" s="56" t="s">
        <v>70</v>
      </c>
      <c r="S4224" s="56" t="s">
        <v>11689</v>
      </c>
      <c r="T4224" s="56" t="s">
        <v>7140</v>
      </c>
      <c r="U4224" s="57">
        <v>127346</v>
      </c>
      <c r="V4224" s="57">
        <v>-103925.85</v>
      </c>
      <c r="W4224" s="57">
        <v>23420.15</v>
      </c>
      <c r="X4224" s="57">
        <v>0</v>
      </c>
      <c r="Y4224" s="73">
        <v>37445</v>
      </c>
      <c r="Z4224" s="57">
        <v>-1114.6099999999999</v>
      </c>
      <c r="AA4224" s="57">
        <v>0</v>
      </c>
      <c r="AB4224" s="57">
        <v>22305.54</v>
      </c>
      <c r="AC4224" s="57">
        <v>0</v>
      </c>
      <c r="AD4224" s="56" t="s">
        <v>9255</v>
      </c>
      <c r="AE4224" s="57">
        <v>0</v>
      </c>
      <c r="AF4224" s="57">
        <v>0</v>
      </c>
      <c r="AG4224" s="57">
        <v>0</v>
      </c>
      <c r="AI4224"/>
      <c r="AJ4224"/>
    </row>
    <row r="4225" spans="1:36">
      <c r="A4225" s="56" t="s">
        <v>50</v>
      </c>
      <c r="B4225" s="56" t="s">
        <v>11427</v>
      </c>
      <c r="C4225" s="56">
        <v>2101010050</v>
      </c>
      <c r="D4225" s="56" t="s">
        <v>43</v>
      </c>
      <c r="E4225" s="56">
        <v>2101020050</v>
      </c>
      <c r="F4225" s="56">
        <v>5401010050</v>
      </c>
      <c r="G4225" s="56" t="s">
        <v>11431</v>
      </c>
      <c r="H4225" s="56">
        <v>400210</v>
      </c>
      <c r="I4225" s="56" t="s">
        <v>11471</v>
      </c>
      <c r="J4225" s="56" t="s">
        <v>2284</v>
      </c>
      <c r="K4225" s="56" t="s">
        <v>2285</v>
      </c>
      <c r="L4225" s="56" t="s">
        <v>7138</v>
      </c>
      <c r="M4225" s="73">
        <v>39707</v>
      </c>
      <c r="N4225" s="56"/>
      <c r="O4225" s="56"/>
      <c r="P4225" s="56" t="s">
        <v>7139</v>
      </c>
      <c r="Q4225" s="56"/>
      <c r="R4225" s="56" t="s">
        <v>70</v>
      </c>
      <c r="S4225" s="56" t="s">
        <v>11661</v>
      </c>
      <c r="T4225" s="56" t="s">
        <v>7140</v>
      </c>
      <c r="U4225" s="57">
        <v>3261964</v>
      </c>
      <c r="V4225" s="57">
        <v>-1832602.58</v>
      </c>
      <c r="W4225" s="57">
        <v>1429361.42</v>
      </c>
      <c r="X4225" s="57">
        <v>0</v>
      </c>
      <c r="Y4225" s="73">
        <v>39707</v>
      </c>
      <c r="Z4225" s="57">
        <v>-82765.539999999994</v>
      </c>
      <c r="AA4225" s="57">
        <v>0</v>
      </c>
      <c r="AB4225" s="57">
        <v>1346595.88</v>
      </c>
      <c r="AC4225" s="57">
        <v>0</v>
      </c>
      <c r="AD4225" s="56" t="s">
        <v>9255</v>
      </c>
      <c r="AE4225" s="57">
        <v>0</v>
      </c>
      <c r="AF4225" s="57">
        <v>0</v>
      </c>
      <c r="AG4225" s="57">
        <v>0</v>
      </c>
      <c r="AI4225"/>
      <c r="AJ4225"/>
    </row>
    <row r="4226" spans="1:36">
      <c r="A4226" s="56" t="s">
        <v>50</v>
      </c>
      <c r="B4226" s="56" t="s">
        <v>11427</v>
      </c>
      <c r="C4226" s="56">
        <v>2101010050</v>
      </c>
      <c r="D4226" s="56" t="s">
        <v>43</v>
      </c>
      <c r="E4226" s="56">
        <v>2101020050</v>
      </c>
      <c r="F4226" s="56">
        <v>5401010050</v>
      </c>
      <c r="G4226" s="56" t="s">
        <v>11431</v>
      </c>
      <c r="H4226" s="56">
        <v>400210</v>
      </c>
      <c r="I4226" s="56" t="s">
        <v>11471</v>
      </c>
      <c r="J4226" s="56" t="s">
        <v>2287</v>
      </c>
      <c r="K4226" s="56" t="s">
        <v>2288</v>
      </c>
      <c r="L4226" s="56" t="s">
        <v>7138</v>
      </c>
      <c r="M4226" s="73">
        <v>37432</v>
      </c>
      <c r="N4226" s="56"/>
      <c r="O4226" s="56"/>
      <c r="P4226" s="56" t="s">
        <v>7139</v>
      </c>
      <c r="Q4226" s="56"/>
      <c r="R4226" s="56" t="s">
        <v>70</v>
      </c>
      <c r="S4226" s="56" t="s">
        <v>11676</v>
      </c>
      <c r="T4226" s="56" t="s">
        <v>7140</v>
      </c>
      <c r="U4226" s="57">
        <v>505284</v>
      </c>
      <c r="V4226" s="57">
        <v>-413093.72</v>
      </c>
      <c r="W4226" s="57">
        <v>92190.28</v>
      </c>
      <c r="X4226" s="57">
        <v>0</v>
      </c>
      <c r="Y4226" s="73">
        <v>37432</v>
      </c>
      <c r="Z4226" s="57">
        <v>-4374.42</v>
      </c>
      <c r="AA4226" s="57">
        <v>0</v>
      </c>
      <c r="AB4226" s="57">
        <v>87815.86</v>
      </c>
      <c r="AC4226" s="57">
        <v>0</v>
      </c>
      <c r="AD4226" s="56" t="s">
        <v>9255</v>
      </c>
      <c r="AE4226" s="57">
        <v>0</v>
      </c>
      <c r="AF4226" s="57">
        <v>0</v>
      </c>
      <c r="AG4226" s="57">
        <v>0</v>
      </c>
      <c r="AI4226"/>
      <c r="AJ4226"/>
    </row>
    <row r="4227" spans="1:36">
      <c r="A4227" s="56" t="s">
        <v>50</v>
      </c>
      <c r="B4227" s="56" t="s">
        <v>11427</v>
      </c>
      <c r="C4227" s="56">
        <v>2101010050</v>
      </c>
      <c r="D4227" s="56" t="s">
        <v>43</v>
      </c>
      <c r="E4227" s="56">
        <v>2101020050</v>
      </c>
      <c r="F4227" s="56">
        <v>5401010050</v>
      </c>
      <c r="G4227" s="56" t="s">
        <v>11431</v>
      </c>
      <c r="H4227" s="56">
        <v>400210</v>
      </c>
      <c r="I4227" s="56" t="s">
        <v>11434</v>
      </c>
      <c r="J4227" s="56" t="s">
        <v>2400</v>
      </c>
      <c r="K4227" s="56" t="s">
        <v>2401</v>
      </c>
      <c r="L4227" s="56" t="s">
        <v>7138</v>
      </c>
      <c r="M4227" s="73">
        <v>36260</v>
      </c>
      <c r="N4227" s="56"/>
      <c r="O4227" s="56"/>
      <c r="P4227" s="56" t="s">
        <v>7139</v>
      </c>
      <c r="Q4227" s="56"/>
      <c r="R4227" s="56" t="s">
        <v>70</v>
      </c>
      <c r="S4227" s="56" t="s">
        <v>11661</v>
      </c>
      <c r="T4227" s="56" t="s">
        <v>7140</v>
      </c>
      <c r="U4227" s="57">
        <v>53130</v>
      </c>
      <c r="V4227" s="57">
        <v>-44598.080000000002</v>
      </c>
      <c r="W4227" s="57">
        <v>8531.92</v>
      </c>
      <c r="X4227" s="57">
        <v>0</v>
      </c>
      <c r="Y4227" s="73">
        <v>36260</v>
      </c>
      <c r="Z4227" s="57">
        <v>-412.87</v>
      </c>
      <c r="AA4227" s="57">
        <v>0</v>
      </c>
      <c r="AB4227" s="57">
        <v>8119.05</v>
      </c>
      <c r="AC4227" s="57">
        <v>0</v>
      </c>
      <c r="AD4227" s="56" t="s">
        <v>9255</v>
      </c>
      <c r="AE4227" s="57">
        <v>0</v>
      </c>
      <c r="AF4227" s="57">
        <v>0</v>
      </c>
      <c r="AG4227" s="57">
        <v>0</v>
      </c>
      <c r="AI4227"/>
      <c r="AJ4227"/>
    </row>
    <row r="4228" spans="1:36">
      <c r="A4228" s="56" t="s">
        <v>50</v>
      </c>
      <c r="B4228" s="56" t="s">
        <v>11427</v>
      </c>
      <c r="C4228" s="56">
        <v>2101010050</v>
      </c>
      <c r="D4228" s="56" t="s">
        <v>43</v>
      </c>
      <c r="E4228" s="56">
        <v>2101020050</v>
      </c>
      <c r="F4228" s="56">
        <v>5401010050</v>
      </c>
      <c r="G4228" s="56" t="s">
        <v>11431</v>
      </c>
      <c r="H4228" s="56">
        <v>400210</v>
      </c>
      <c r="I4228" s="56" t="s">
        <v>11434</v>
      </c>
      <c r="J4228" s="56" t="s">
        <v>2414</v>
      </c>
      <c r="K4228" s="56" t="s">
        <v>2415</v>
      </c>
      <c r="L4228" s="56" t="s">
        <v>7138</v>
      </c>
      <c r="M4228" s="73">
        <v>41722</v>
      </c>
      <c r="N4228" s="56"/>
      <c r="O4228" s="56"/>
      <c r="P4228" s="56" t="s">
        <v>7139</v>
      </c>
      <c r="Q4228" s="56"/>
      <c r="R4228" s="56" t="s">
        <v>70</v>
      </c>
      <c r="S4228" s="56" t="s">
        <v>11675</v>
      </c>
      <c r="T4228" s="56" t="s">
        <v>7140</v>
      </c>
      <c r="U4228" s="57">
        <v>268503</v>
      </c>
      <c r="V4228" s="57">
        <v>-90005.440000000002</v>
      </c>
      <c r="W4228" s="57">
        <v>178497.56</v>
      </c>
      <c r="X4228" s="57">
        <v>0</v>
      </c>
      <c r="Y4228" s="73">
        <v>41722</v>
      </c>
      <c r="Z4228" s="57">
        <v>-10789.47</v>
      </c>
      <c r="AA4228" s="57">
        <v>0</v>
      </c>
      <c r="AB4228" s="57">
        <v>167708.09</v>
      </c>
      <c r="AC4228" s="57">
        <v>0</v>
      </c>
      <c r="AD4228" s="56" t="s">
        <v>9255</v>
      </c>
      <c r="AE4228" s="57">
        <v>0</v>
      </c>
      <c r="AF4228" s="57">
        <v>0</v>
      </c>
      <c r="AG4228" s="57">
        <v>0</v>
      </c>
      <c r="AI4228"/>
      <c r="AJ4228"/>
    </row>
    <row r="4229" spans="1:36">
      <c r="A4229" s="56" t="s">
        <v>50</v>
      </c>
      <c r="B4229" s="56" t="s">
        <v>11427</v>
      </c>
      <c r="C4229" s="56">
        <v>2101010050</v>
      </c>
      <c r="D4229" s="56" t="s">
        <v>43</v>
      </c>
      <c r="E4229" s="56">
        <v>2101020050</v>
      </c>
      <c r="F4229" s="56">
        <v>5401010050</v>
      </c>
      <c r="G4229" s="56" t="s">
        <v>11431</v>
      </c>
      <c r="H4229" s="56">
        <v>400210</v>
      </c>
      <c r="I4229" s="56" t="s">
        <v>11434</v>
      </c>
      <c r="J4229" s="56" t="s">
        <v>2434</v>
      </c>
      <c r="K4229" s="56" t="s">
        <v>2435</v>
      </c>
      <c r="L4229" s="56" t="s">
        <v>7138</v>
      </c>
      <c r="M4229" s="73">
        <v>36499</v>
      </c>
      <c r="N4229" s="56"/>
      <c r="O4229" s="56"/>
      <c r="P4229" s="56" t="s">
        <v>7139</v>
      </c>
      <c r="Q4229" s="56"/>
      <c r="R4229" s="56" t="s">
        <v>70</v>
      </c>
      <c r="S4229" s="56" t="s">
        <v>11660</v>
      </c>
      <c r="T4229" s="56" t="s">
        <v>7140</v>
      </c>
      <c r="U4229" s="57">
        <v>48000</v>
      </c>
      <c r="V4229" s="57">
        <v>-40698.959999999999</v>
      </c>
      <c r="W4229" s="57">
        <v>7301.04</v>
      </c>
      <c r="X4229" s="57">
        <v>0</v>
      </c>
      <c r="Y4229" s="73">
        <v>36499</v>
      </c>
      <c r="Z4229" s="57">
        <v>-327.91</v>
      </c>
      <c r="AA4229" s="57">
        <v>0</v>
      </c>
      <c r="AB4229" s="57">
        <v>6973.13</v>
      </c>
      <c r="AC4229" s="57">
        <v>0</v>
      </c>
      <c r="AD4229" s="56" t="s">
        <v>9255</v>
      </c>
      <c r="AE4229" s="57">
        <v>0</v>
      </c>
      <c r="AF4229" s="57">
        <v>0</v>
      </c>
      <c r="AG4229" s="57">
        <v>0</v>
      </c>
      <c r="AI4229"/>
      <c r="AJ4229"/>
    </row>
    <row r="4230" spans="1:36">
      <c r="A4230" s="56" t="s">
        <v>50</v>
      </c>
      <c r="B4230" s="56" t="s">
        <v>11427</v>
      </c>
      <c r="C4230" s="56">
        <v>2101010050</v>
      </c>
      <c r="D4230" s="56" t="s">
        <v>43</v>
      </c>
      <c r="E4230" s="56">
        <v>2101020050</v>
      </c>
      <c r="F4230" s="56">
        <v>5401010050</v>
      </c>
      <c r="G4230" s="56" t="s">
        <v>11431</v>
      </c>
      <c r="H4230" s="56">
        <v>400210</v>
      </c>
      <c r="I4230" s="56" t="s">
        <v>11434</v>
      </c>
      <c r="J4230" s="56" t="s">
        <v>2448</v>
      </c>
      <c r="K4230" s="56" t="s">
        <v>2449</v>
      </c>
      <c r="L4230" s="56" t="s">
        <v>7138</v>
      </c>
      <c r="M4230" s="73">
        <v>36613</v>
      </c>
      <c r="N4230" s="56"/>
      <c r="O4230" s="56"/>
      <c r="P4230" s="56" t="s">
        <v>7139</v>
      </c>
      <c r="Q4230" s="56"/>
      <c r="R4230" s="56" t="s">
        <v>70</v>
      </c>
      <c r="S4230" s="56" t="s">
        <v>11660</v>
      </c>
      <c r="T4230" s="56" t="s">
        <v>7140</v>
      </c>
      <c r="U4230" s="57">
        <v>408219</v>
      </c>
      <c r="V4230" s="57">
        <v>-334933.62</v>
      </c>
      <c r="W4230" s="57">
        <v>73285.38</v>
      </c>
      <c r="X4230" s="57">
        <v>0</v>
      </c>
      <c r="Y4230" s="73">
        <v>36613</v>
      </c>
      <c r="Z4230" s="57">
        <v>-3458.69</v>
      </c>
      <c r="AA4230" s="57">
        <v>0</v>
      </c>
      <c r="AB4230" s="57">
        <v>69826.69</v>
      </c>
      <c r="AC4230" s="57">
        <v>0</v>
      </c>
      <c r="AD4230" s="56" t="s">
        <v>9255</v>
      </c>
      <c r="AE4230" s="57">
        <v>0</v>
      </c>
      <c r="AF4230" s="57">
        <v>0</v>
      </c>
      <c r="AG4230" s="57">
        <v>0</v>
      </c>
      <c r="AI4230"/>
      <c r="AJ4230"/>
    </row>
    <row r="4231" spans="1:36">
      <c r="A4231" s="56" t="s">
        <v>50</v>
      </c>
      <c r="B4231" s="56" t="s">
        <v>11427</v>
      </c>
      <c r="C4231" s="56">
        <v>2101010050</v>
      </c>
      <c r="D4231" s="56" t="s">
        <v>43</v>
      </c>
      <c r="E4231" s="56">
        <v>2101020050</v>
      </c>
      <c r="F4231" s="56">
        <v>5401010050</v>
      </c>
      <c r="G4231" s="56" t="s">
        <v>11431</v>
      </c>
      <c r="H4231" s="56">
        <v>400210</v>
      </c>
      <c r="I4231" s="56" t="s">
        <v>11434</v>
      </c>
      <c r="J4231" s="56" t="s">
        <v>2470</v>
      </c>
      <c r="K4231" s="56" t="s">
        <v>2471</v>
      </c>
      <c r="L4231" s="56" t="s">
        <v>7138</v>
      </c>
      <c r="M4231" s="73">
        <v>37439</v>
      </c>
      <c r="N4231" s="56"/>
      <c r="O4231" s="56"/>
      <c r="P4231" s="56" t="s">
        <v>7139</v>
      </c>
      <c r="Q4231" s="56"/>
      <c r="R4231" s="56" t="s">
        <v>70</v>
      </c>
      <c r="S4231" s="56" t="s">
        <v>11660</v>
      </c>
      <c r="T4231" s="56" t="s">
        <v>7140</v>
      </c>
      <c r="U4231" s="57">
        <v>242988</v>
      </c>
      <c r="V4231" s="57">
        <v>-198464.15</v>
      </c>
      <c r="W4231" s="57">
        <v>44523.85</v>
      </c>
      <c r="X4231" s="57">
        <v>0</v>
      </c>
      <c r="Y4231" s="73">
        <v>37439</v>
      </c>
      <c r="Z4231" s="57">
        <v>-2116.06</v>
      </c>
      <c r="AA4231" s="57">
        <v>0</v>
      </c>
      <c r="AB4231" s="57">
        <v>42407.79</v>
      </c>
      <c r="AC4231" s="57">
        <v>0</v>
      </c>
      <c r="AD4231" s="56" t="s">
        <v>9255</v>
      </c>
      <c r="AE4231" s="57">
        <v>0</v>
      </c>
      <c r="AF4231" s="57">
        <v>0</v>
      </c>
      <c r="AG4231" s="57">
        <v>0</v>
      </c>
      <c r="AI4231"/>
      <c r="AJ4231"/>
    </row>
    <row r="4232" spans="1:36">
      <c r="A4232" s="56" t="s">
        <v>50</v>
      </c>
      <c r="B4232" s="56" t="s">
        <v>11427</v>
      </c>
      <c r="C4232" s="56">
        <v>2101010050</v>
      </c>
      <c r="D4232" s="56" t="s">
        <v>43</v>
      </c>
      <c r="E4232" s="56">
        <v>2101020050</v>
      </c>
      <c r="F4232" s="56">
        <v>5401010050</v>
      </c>
      <c r="G4232" s="56" t="s">
        <v>11431</v>
      </c>
      <c r="H4232" s="56">
        <v>400210</v>
      </c>
      <c r="I4232" s="56" t="s">
        <v>11432</v>
      </c>
      <c r="J4232" s="56" t="s">
        <v>2576</v>
      </c>
      <c r="K4232" s="56" t="s">
        <v>2577</v>
      </c>
      <c r="L4232" s="56" t="s">
        <v>7138</v>
      </c>
      <c r="M4232" s="73">
        <v>37369</v>
      </c>
      <c r="N4232" s="56"/>
      <c r="O4232" s="56"/>
      <c r="P4232" s="56" t="s">
        <v>156</v>
      </c>
      <c r="Q4232" s="56"/>
      <c r="R4232" s="56" t="s">
        <v>70</v>
      </c>
      <c r="S4232" s="56" t="s">
        <v>11676</v>
      </c>
      <c r="T4232" s="56" t="s">
        <v>7140</v>
      </c>
      <c r="U4232" s="57">
        <v>88400</v>
      </c>
      <c r="V4232" s="57">
        <v>-73518.880000000005</v>
      </c>
      <c r="W4232" s="57">
        <v>14881.12</v>
      </c>
      <c r="X4232" s="57">
        <v>0</v>
      </c>
      <c r="Y4232" s="73">
        <v>37369</v>
      </c>
      <c r="Z4232" s="57">
        <v>-865.5</v>
      </c>
      <c r="AA4232" s="57">
        <v>0</v>
      </c>
      <c r="AB4232" s="57">
        <v>14015.62</v>
      </c>
      <c r="AC4232" s="57">
        <v>0</v>
      </c>
      <c r="AD4232" s="56" t="s">
        <v>9255</v>
      </c>
      <c r="AE4232" s="57">
        <v>0</v>
      </c>
      <c r="AF4232" s="57">
        <v>0</v>
      </c>
      <c r="AG4232" s="57">
        <v>0</v>
      </c>
      <c r="AI4232"/>
      <c r="AJ4232"/>
    </row>
    <row r="4233" spans="1:36">
      <c r="A4233" s="56" t="s">
        <v>50</v>
      </c>
      <c r="B4233" s="56" t="s">
        <v>11427</v>
      </c>
      <c r="C4233" s="56">
        <v>2101010050</v>
      </c>
      <c r="D4233" s="56" t="s">
        <v>43</v>
      </c>
      <c r="E4233" s="56">
        <v>2101020050</v>
      </c>
      <c r="F4233" s="56">
        <v>5401010050</v>
      </c>
      <c r="G4233" s="56" t="s">
        <v>11431</v>
      </c>
      <c r="H4233" s="56">
        <v>400210</v>
      </c>
      <c r="I4233" s="56" t="s">
        <v>11432</v>
      </c>
      <c r="J4233" s="56" t="s">
        <v>2588</v>
      </c>
      <c r="K4233" s="56" t="s">
        <v>2589</v>
      </c>
      <c r="L4233" s="56" t="s">
        <v>7138</v>
      </c>
      <c r="M4233" s="73">
        <v>41429</v>
      </c>
      <c r="N4233" s="56"/>
      <c r="O4233" s="56"/>
      <c r="P4233" s="56" t="s">
        <v>7188</v>
      </c>
      <c r="Q4233" s="56"/>
      <c r="R4233" s="56" t="s">
        <v>70</v>
      </c>
      <c r="S4233" s="56" t="s">
        <v>11653</v>
      </c>
      <c r="T4233" s="56" t="s">
        <v>7140</v>
      </c>
      <c r="U4233" s="57">
        <v>473440</v>
      </c>
      <c r="V4233" s="57">
        <v>-186736.87</v>
      </c>
      <c r="W4233" s="57">
        <v>286703.13</v>
      </c>
      <c r="X4233" s="57">
        <v>0</v>
      </c>
      <c r="Y4233" s="73">
        <v>41429</v>
      </c>
      <c r="Z4233" s="57">
        <v>-16765.72</v>
      </c>
      <c r="AA4233" s="57">
        <v>0</v>
      </c>
      <c r="AB4233" s="57">
        <v>269937.40999999997</v>
      </c>
      <c r="AC4233" s="57">
        <v>0</v>
      </c>
      <c r="AD4233" s="56" t="s">
        <v>9255</v>
      </c>
      <c r="AE4233" s="57">
        <v>0</v>
      </c>
      <c r="AF4233" s="57">
        <v>0</v>
      </c>
      <c r="AG4233" s="57">
        <v>0</v>
      </c>
      <c r="AI4233"/>
      <c r="AJ4233"/>
    </row>
    <row r="4234" spans="1:36">
      <c r="A4234" s="56" t="s">
        <v>50</v>
      </c>
      <c r="B4234" s="56" t="s">
        <v>11427</v>
      </c>
      <c r="C4234" s="56">
        <v>2101010050</v>
      </c>
      <c r="D4234" s="56" t="s">
        <v>43</v>
      </c>
      <c r="E4234" s="56">
        <v>2101020050</v>
      </c>
      <c r="F4234" s="56">
        <v>5401010050</v>
      </c>
      <c r="G4234" s="56" t="s">
        <v>11431</v>
      </c>
      <c r="H4234" s="56">
        <v>400210</v>
      </c>
      <c r="I4234" s="56" t="s">
        <v>11432</v>
      </c>
      <c r="J4234" s="56" t="s">
        <v>2594</v>
      </c>
      <c r="K4234" s="56" t="s">
        <v>2595</v>
      </c>
      <c r="L4234" s="56" t="s">
        <v>7138</v>
      </c>
      <c r="M4234" s="73">
        <v>41429</v>
      </c>
      <c r="N4234" s="56"/>
      <c r="O4234" s="56"/>
      <c r="P4234" s="56" t="s">
        <v>7188</v>
      </c>
      <c r="Q4234" s="56"/>
      <c r="R4234" s="56" t="s">
        <v>70</v>
      </c>
      <c r="S4234" s="56" t="s">
        <v>11660</v>
      </c>
      <c r="T4234" s="56" t="s">
        <v>7140</v>
      </c>
      <c r="U4234" s="57">
        <v>1382445</v>
      </c>
      <c r="V4234" s="57">
        <v>-545272.57999999996</v>
      </c>
      <c r="W4234" s="57">
        <v>837172.42</v>
      </c>
      <c r="X4234" s="57">
        <v>0</v>
      </c>
      <c r="Y4234" s="73">
        <v>41429</v>
      </c>
      <c r="Z4234" s="57">
        <v>-48955.87</v>
      </c>
      <c r="AA4234" s="57">
        <v>0</v>
      </c>
      <c r="AB4234" s="57">
        <v>788216.55</v>
      </c>
      <c r="AC4234" s="57">
        <v>0</v>
      </c>
      <c r="AD4234" s="56" t="s">
        <v>9255</v>
      </c>
      <c r="AE4234" s="57">
        <v>0</v>
      </c>
      <c r="AF4234" s="57">
        <v>0</v>
      </c>
      <c r="AG4234" s="57">
        <v>0</v>
      </c>
      <c r="AI4234"/>
      <c r="AJ4234"/>
    </row>
    <row r="4235" spans="1:36">
      <c r="A4235" s="56" t="s">
        <v>50</v>
      </c>
      <c r="B4235" s="56" t="s">
        <v>11427</v>
      </c>
      <c r="C4235" s="56">
        <v>2101010050</v>
      </c>
      <c r="D4235" s="56" t="s">
        <v>43</v>
      </c>
      <c r="E4235" s="56">
        <v>2101020050</v>
      </c>
      <c r="F4235" s="56">
        <v>5401010050</v>
      </c>
      <c r="G4235" s="56" t="s">
        <v>11431</v>
      </c>
      <c r="H4235" s="56">
        <v>400210</v>
      </c>
      <c r="I4235" s="56" t="s">
        <v>11432</v>
      </c>
      <c r="J4235" s="56" t="s">
        <v>2598</v>
      </c>
      <c r="K4235" s="56" t="s">
        <v>2599</v>
      </c>
      <c r="L4235" s="56" t="s">
        <v>7138</v>
      </c>
      <c r="M4235" s="73">
        <v>41424</v>
      </c>
      <c r="N4235" s="56"/>
      <c r="O4235" s="56"/>
      <c r="P4235" s="56" t="s">
        <v>7172</v>
      </c>
      <c r="Q4235" s="56"/>
      <c r="R4235" s="56" t="s">
        <v>70</v>
      </c>
      <c r="S4235" s="56" t="s">
        <v>11660</v>
      </c>
      <c r="T4235" s="56" t="s">
        <v>7140</v>
      </c>
      <c r="U4235" s="57">
        <v>4303571</v>
      </c>
      <c r="V4235" s="57">
        <v>-1699753.43</v>
      </c>
      <c r="W4235" s="57">
        <v>2603817.5699999998</v>
      </c>
      <c r="X4235" s="57">
        <v>0</v>
      </c>
      <c r="Y4235" s="73">
        <v>41424</v>
      </c>
      <c r="Z4235" s="57">
        <v>-152252.95000000001</v>
      </c>
      <c r="AA4235" s="57">
        <v>0</v>
      </c>
      <c r="AB4235" s="57">
        <v>2451564.62</v>
      </c>
      <c r="AC4235" s="57">
        <v>0</v>
      </c>
      <c r="AD4235" s="56" t="s">
        <v>9255</v>
      </c>
      <c r="AE4235" s="57">
        <v>0</v>
      </c>
      <c r="AF4235" s="57">
        <v>0</v>
      </c>
      <c r="AG4235" s="57">
        <v>0</v>
      </c>
      <c r="AI4235"/>
      <c r="AJ4235"/>
    </row>
    <row r="4236" spans="1:36">
      <c r="A4236" s="56" t="s">
        <v>50</v>
      </c>
      <c r="B4236" s="56" t="s">
        <v>11427</v>
      </c>
      <c r="C4236" s="56">
        <v>2101010050</v>
      </c>
      <c r="D4236" s="56" t="s">
        <v>43</v>
      </c>
      <c r="E4236" s="56">
        <v>2101020050</v>
      </c>
      <c r="F4236" s="56">
        <v>5401010050</v>
      </c>
      <c r="G4236" s="56" t="s">
        <v>11431</v>
      </c>
      <c r="H4236" s="56">
        <v>400210</v>
      </c>
      <c r="I4236" s="56" t="s">
        <v>11432</v>
      </c>
      <c r="J4236" s="56" t="s">
        <v>2651</v>
      </c>
      <c r="K4236" s="56" t="s">
        <v>2652</v>
      </c>
      <c r="L4236" s="56" t="s">
        <v>7138</v>
      </c>
      <c r="M4236" s="73">
        <v>37853</v>
      </c>
      <c r="N4236" s="56"/>
      <c r="O4236" s="56"/>
      <c r="P4236" s="56" t="s">
        <v>156</v>
      </c>
      <c r="Q4236" s="56"/>
      <c r="R4236" s="56" t="s">
        <v>70</v>
      </c>
      <c r="S4236" s="56" t="s">
        <v>11661</v>
      </c>
      <c r="T4236" s="56" t="s">
        <v>7140</v>
      </c>
      <c r="U4236" s="57">
        <v>111540</v>
      </c>
      <c r="V4236" s="57">
        <v>-86474.05</v>
      </c>
      <c r="W4236" s="57">
        <v>25065.95</v>
      </c>
      <c r="X4236" s="57">
        <v>0</v>
      </c>
      <c r="Y4236" s="73">
        <v>37853</v>
      </c>
      <c r="Z4236" s="57">
        <v>-1440.11</v>
      </c>
      <c r="AA4236" s="57">
        <v>0</v>
      </c>
      <c r="AB4236" s="57">
        <v>23625.84</v>
      </c>
      <c r="AC4236" s="57">
        <v>0</v>
      </c>
      <c r="AD4236" s="56" t="s">
        <v>9255</v>
      </c>
      <c r="AE4236" s="57">
        <v>0</v>
      </c>
      <c r="AF4236" s="57">
        <v>0</v>
      </c>
      <c r="AG4236" s="57">
        <v>0</v>
      </c>
      <c r="AI4236"/>
      <c r="AJ4236"/>
    </row>
    <row r="4237" spans="1:36">
      <c r="A4237" s="56" t="s">
        <v>50</v>
      </c>
      <c r="B4237" s="56" t="s">
        <v>11427</v>
      </c>
      <c r="C4237" s="56">
        <v>2101010050</v>
      </c>
      <c r="D4237" s="56" t="s">
        <v>43</v>
      </c>
      <c r="E4237" s="56">
        <v>2101020050</v>
      </c>
      <c r="F4237" s="56">
        <v>5401010050</v>
      </c>
      <c r="G4237" s="56" t="s">
        <v>11431</v>
      </c>
      <c r="H4237" s="56">
        <v>400210</v>
      </c>
      <c r="I4237" s="56" t="s">
        <v>11432</v>
      </c>
      <c r="J4237" s="56" t="s">
        <v>2667</v>
      </c>
      <c r="K4237" s="56" t="s">
        <v>2668</v>
      </c>
      <c r="L4237" s="56" t="s">
        <v>7138</v>
      </c>
      <c r="M4237" s="73">
        <v>36260</v>
      </c>
      <c r="N4237" s="56"/>
      <c r="O4237" s="56"/>
      <c r="P4237" s="56" t="s">
        <v>156</v>
      </c>
      <c r="Q4237" s="56"/>
      <c r="R4237" s="56" t="s">
        <v>70</v>
      </c>
      <c r="S4237" s="56" t="s">
        <v>11660</v>
      </c>
      <c r="T4237" s="56" t="s">
        <v>7140</v>
      </c>
      <c r="U4237" s="57">
        <v>276276</v>
      </c>
      <c r="V4237" s="57">
        <v>-235817.71</v>
      </c>
      <c r="W4237" s="57">
        <v>40458.29</v>
      </c>
      <c r="X4237" s="57">
        <v>0</v>
      </c>
      <c r="Y4237" s="73">
        <v>36260</v>
      </c>
      <c r="Z4237" s="57">
        <v>-3039.36</v>
      </c>
      <c r="AA4237" s="57">
        <v>0</v>
      </c>
      <c r="AB4237" s="57">
        <v>37418.93</v>
      </c>
      <c r="AC4237" s="57">
        <v>0</v>
      </c>
      <c r="AD4237" s="56" t="s">
        <v>9255</v>
      </c>
      <c r="AE4237" s="57">
        <v>0</v>
      </c>
      <c r="AF4237" s="57">
        <v>0</v>
      </c>
      <c r="AG4237" s="57">
        <v>0</v>
      </c>
      <c r="AI4237"/>
      <c r="AJ4237"/>
    </row>
    <row r="4238" spans="1:36">
      <c r="A4238" s="56" t="s">
        <v>50</v>
      </c>
      <c r="B4238" s="56" t="s">
        <v>11427</v>
      </c>
      <c r="C4238" s="56">
        <v>2101010050</v>
      </c>
      <c r="D4238" s="56" t="s">
        <v>43</v>
      </c>
      <c r="E4238" s="56">
        <v>2101020050</v>
      </c>
      <c r="F4238" s="56">
        <v>5401010050</v>
      </c>
      <c r="G4238" s="56" t="s">
        <v>11431</v>
      </c>
      <c r="H4238" s="56">
        <v>400210</v>
      </c>
      <c r="I4238" s="56" t="s">
        <v>11432</v>
      </c>
      <c r="J4238" s="56" t="s">
        <v>2669</v>
      </c>
      <c r="K4238" s="56" t="s">
        <v>2670</v>
      </c>
      <c r="L4238" s="56" t="s">
        <v>7138</v>
      </c>
      <c r="M4238" s="73">
        <v>36609</v>
      </c>
      <c r="N4238" s="56"/>
      <c r="O4238" s="56"/>
      <c r="P4238" s="56" t="s">
        <v>156</v>
      </c>
      <c r="Q4238" s="56"/>
      <c r="R4238" s="56" t="s">
        <v>70</v>
      </c>
      <c r="S4238" s="56" t="s">
        <v>11695</v>
      </c>
      <c r="T4238" s="56" t="s">
        <v>7140</v>
      </c>
      <c r="U4238" s="57">
        <v>316105</v>
      </c>
      <c r="V4238" s="57">
        <v>-263976.14</v>
      </c>
      <c r="W4238" s="57">
        <v>52128.86</v>
      </c>
      <c r="X4238" s="57">
        <v>0</v>
      </c>
      <c r="Y4238" s="73">
        <v>36609</v>
      </c>
      <c r="Z4238" s="57">
        <v>-3702.19</v>
      </c>
      <c r="AA4238" s="57">
        <v>0</v>
      </c>
      <c r="AB4238" s="57">
        <v>48426.67</v>
      </c>
      <c r="AC4238" s="57">
        <v>0</v>
      </c>
      <c r="AD4238" s="56" t="s">
        <v>9255</v>
      </c>
      <c r="AE4238" s="57">
        <v>0</v>
      </c>
      <c r="AF4238" s="57">
        <v>0</v>
      </c>
      <c r="AG4238" s="57">
        <v>0</v>
      </c>
      <c r="AI4238"/>
      <c r="AJ4238"/>
    </row>
    <row r="4239" spans="1:36">
      <c r="A4239" s="56" t="s">
        <v>50</v>
      </c>
      <c r="B4239" s="56" t="s">
        <v>11427</v>
      </c>
      <c r="C4239" s="56">
        <v>2101010050</v>
      </c>
      <c r="D4239" s="56" t="s">
        <v>43</v>
      </c>
      <c r="E4239" s="56">
        <v>2101020050</v>
      </c>
      <c r="F4239" s="56">
        <v>5401010050</v>
      </c>
      <c r="G4239" s="56" t="s">
        <v>11431</v>
      </c>
      <c r="H4239" s="56">
        <v>400210</v>
      </c>
      <c r="I4239" s="56" t="s">
        <v>11432</v>
      </c>
      <c r="J4239" s="56" t="s">
        <v>2687</v>
      </c>
      <c r="K4239" s="56" t="s">
        <v>2688</v>
      </c>
      <c r="L4239" s="56" t="s">
        <v>7138</v>
      </c>
      <c r="M4239" s="73">
        <v>36260</v>
      </c>
      <c r="N4239" s="56"/>
      <c r="O4239" s="56"/>
      <c r="P4239" s="56" t="s">
        <v>156</v>
      </c>
      <c r="Q4239" s="56"/>
      <c r="R4239" s="56" t="s">
        <v>70</v>
      </c>
      <c r="S4239" s="56" t="s">
        <v>11660</v>
      </c>
      <c r="T4239" s="56" t="s">
        <v>7140</v>
      </c>
      <c r="U4239" s="57">
        <v>2975280</v>
      </c>
      <c r="V4239" s="57">
        <v>-2539591.0499999998</v>
      </c>
      <c r="W4239" s="57">
        <v>435688.95</v>
      </c>
      <c r="X4239" s="57">
        <v>0</v>
      </c>
      <c r="Y4239" s="73">
        <v>36260</v>
      </c>
      <c r="Z4239" s="57">
        <v>-32729.83</v>
      </c>
      <c r="AA4239" s="57">
        <v>0</v>
      </c>
      <c r="AB4239" s="57">
        <v>402959.12</v>
      </c>
      <c r="AC4239" s="57">
        <v>0</v>
      </c>
      <c r="AD4239" s="56" t="s">
        <v>9255</v>
      </c>
      <c r="AE4239" s="57">
        <v>0</v>
      </c>
      <c r="AF4239" s="57">
        <v>0</v>
      </c>
      <c r="AG4239" s="57">
        <v>0</v>
      </c>
      <c r="AI4239"/>
      <c r="AJ4239"/>
    </row>
    <row r="4240" spans="1:36">
      <c r="A4240" s="56" t="s">
        <v>50</v>
      </c>
      <c r="B4240" s="56" t="s">
        <v>11427</v>
      </c>
      <c r="C4240" s="56">
        <v>2101010050</v>
      </c>
      <c r="D4240" s="56" t="s">
        <v>43</v>
      </c>
      <c r="E4240" s="56">
        <v>2101020050</v>
      </c>
      <c r="F4240" s="56">
        <v>5401010050</v>
      </c>
      <c r="G4240" s="56" t="s">
        <v>11431</v>
      </c>
      <c r="H4240" s="56">
        <v>400210</v>
      </c>
      <c r="I4240" s="56" t="s">
        <v>11433</v>
      </c>
      <c r="J4240" s="56" t="s">
        <v>1944</v>
      </c>
      <c r="K4240" s="56" t="s">
        <v>1945</v>
      </c>
      <c r="L4240" s="56" t="s">
        <v>7138</v>
      </c>
      <c r="M4240" s="73">
        <v>37365</v>
      </c>
      <c r="N4240" s="56"/>
      <c r="O4240" s="56"/>
      <c r="P4240" s="56" t="s">
        <v>7139</v>
      </c>
      <c r="Q4240" s="56"/>
      <c r="R4240" s="56" t="s">
        <v>70</v>
      </c>
      <c r="S4240" s="56" t="s">
        <v>11660</v>
      </c>
      <c r="T4240" s="56" t="s">
        <v>7140</v>
      </c>
      <c r="U4240" s="57">
        <v>42328</v>
      </c>
      <c r="V4240" s="57">
        <v>-34924.400000000001</v>
      </c>
      <c r="W4240" s="57">
        <v>7403.6</v>
      </c>
      <c r="X4240" s="57">
        <v>0</v>
      </c>
      <c r="Y4240" s="73">
        <v>37365</v>
      </c>
      <c r="Z4240" s="57">
        <v>-345.58</v>
      </c>
      <c r="AA4240" s="57">
        <v>0</v>
      </c>
      <c r="AB4240" s="57">
        <v>7058.02</v>
      </c>
      <c r="AC4240" s="57">
        <v>0</v>
      </c>
      <c r="AD4240" s="56" t="s">
        <v>9255</v>
      </c>
      <c r="AE4240" s="57">
        <v>0</v>
      </c>
      <c r="AF4240" s="57">
        <v>0</v>
      </c>
      <c r="AG4240" s="57">
        <v>0</v>
      </c>
      <c r="AI4240"/>
      <c r="AJ4240"/>
    </row>
    <row r="4241" spans="1:36">
      <c r="A4241" s="56" t="s">
        <v>50</v>
      </c>
      <c r="B4241" s="56" t="s">
        <v>11427</v>
      </c>
      <c r="C4241" s="56">
        <v>2101010050</v>
      </c>
      <c r="D4241" s="56" t="s">
        <v>43</v>
      </c>
      <c r="E4241" s="56">
        <v>2101020050</v>
      </c>
      <c r="F4241" s="56">
        <v>5401010050</v>
      </c>
      <c r="G4241" s="56" t="s">
        <v>11431</v>
      </c>
      <c r="H4241" s="56">
        <v>400210</v>
      </c>
      <c r="I4241" s="56" t="s">
        <v>11433</v>
      </c>
      <c r="J4241" s="56" t="s">
        <v>1982</v>
      </c>
      <c r="K4241" s="56" t="s">
        <v>1983</v>
      </c>
      <c r="L4241" s="56" t="s">
        <v>7138</v>
      </c>
      <c r="M4241" s="73">
        <v>37530</v>
      </c>
      <c r="N4241" s="56"/>
      <c r="O4241" s="56"/>
      <c r="P4241" s="56" t="s">
        <v>7139</v>
      </c>
      <c r="Q4241" s="56"/>
      <c r="R4241" s="56" t="s">
        <v>70</v>
      </c>
      <c r="S4241" s="56" t="s">
        <v>11660</v>
      </c>
      <c r="T4241" s="56" t="s">
        <v>7140</v>
      </c>
      <c r="U4241" s="57">
        <v>24398</v>
      </c>
      <c r="V4241" s="57">
        <v>-20401.07</v>
      </c>
      <c r="W4241" s="57">
        <v>3996.93</v>
      </c>
      <c r="X4241" s="57">
        <v>0</v>
      </c>
      <c r="Y4241" s="73">
        <v>37530</v>
      </c>
      <c r="Z4241" s="57">
        <v>-181.51</v>
      </c>
      <c r="AA4241" s="57">
        <v>0</v>
      </c>
      <c r="AB4241" s="57">
        <v>3815.42</v>
      </c>
      <c r="AC4241" s="57">
        <v>0</v>
      </c>
      <c r="AD4241" s="56" t="s">
        <v>9255</v>
      </c>
      <c r="AE4241" s="57">
        <v>0</v>
      </c>
      <c r="AF4241" s="57">
        <v>0</v>
      </c>
      <c r="AG4241" s="57">
        <v>0</v>
      </c>
      <c r="AI4241"/>
      <c r="AJ4241"/>
    </row>
    <row r="4242" spans="1:36">
      <c r="A4242" s="56" t="s">
        <v>50</v>
      </c>
      <c r="B4242" s="56" t="s">
        <v>11427</v>
      </c>
      <c r="C4242" s="56">
        <v>2101010050</v>
      </c>
      <c r="D4242" s="56" t="s">
        <v>43</v>
      </c>
      <c r="E4242" s="56">
        <v>2101020050</v>
      </c>
      <c r="F4242" s="56">
        <v>5401010050</v>
      </c>
      <c r="G4242" s="56" t="s">
        <v>11431</v>
      </c>
      <c r="H4242" s="56">
        <v>400210</v>
      </c>
      <c r="I4242" s="56" t="s">
        <v>11433</v>
      </c>
      <c r="J4242" s="56" t="s">
        <v>1988</v>
      </c>
      <c r="K4242" s="56" t="s">
        <v>1989</v>
      </c>
      <c r="L4242" s="56" t="s">
        <v>7138</v>
      </c>
      <c r="M4242" s="73">
        <v>37562</v>
      </c>
      <c r="N4242" s="56"/>
      <c r="O4242" s="56"/>
      <c r="P4242" s="56" t="s">
        <v>7139</v>
      </c>
      <c r="Q4242" s="56"/>
      <c r="R4242" s="56" t="s">
        <v>70</v>
      </c>
      <c r="S4242" s="56" t="s">
        <v>11679</v>
      </c>
      <c r="T4242" s="56" t="s">
        <v>7140</v>
      </c>
      <c r="U4242" s="57">
        <v>42652</v>
      </c>
      <c r="V4242" s="57">
        <v>-34245.61</v>
      </c>
      <c r="W4242" s="57">
        <v>8406.39</v>
      </c>
      <c r="X4242" s="57">
        <v>0</v>
      </c>
      <c r="Y4242" s="73">
        <v>37562</v>
      </c>
      <c r="Z4242" s="57">
        <v>-410.07</v>
      </c>
      <c r="AA4242" s="57">
        <v>0</v>
      </c>
      <c r="AB4242" s="57">
        <v>7996.32</v>
      </c>
      <c r="AC4242" s="57">
        <v>0</v>
      </c>
      <c r="AD4242" s="56" t="s">
        <v>9255</v>
      </c>
      <c r="AE4242" s="57">
        <v>0</v>
      </c>
      <c r="AF4242" s="57">
        <v>0</v>
      </c>
      <c r="AG4242" s="57">
        <v>0</v>
      </c>
      <c r="AI4242"/>
      <c r="AJ4242"/>
    </row>
    <row r="4243" spans="1:36">
      <c r="A4243" s="56" t="s">
        <v>50</v>
      </c>
      <c r="B4243" s="56" t="s">
        <v>11427</v>
      </c>
      <c r="C4243" s="56">
        <v>2101010050</v>
      </c>
      <c r="D4243" s="56" t="s">
        <v>43</v>
      </c>
      <c r="E4243" s="56">
        <v>2101020050</v>
      </c>
      <c r="F4243" s="56">
        <v>5401010050</v>
      </c>
      <c r="G4243" s="56" t="s">
        <v>11431</v>
      </c>
      <c r="H4243" s="56">
        <v>400210</v>
      </c>
      <c r="I4243" s="56" t="s">
        <v>11433</v>
      </c>
      <c r="J4243" s="56" t="s">
        <v>1990</v>
      </c>
      <c r="K4243" s="56" t="s">
        <v>1991</v>
      </c>
      <c r="L4243" s="56" t="s">
        <v>7138</v>
      </c>
      <c r="M4243" s="73">
        <v>37607</v>
      </c>
      <c r="N4243" s="56"/>
      <c r="O4243" s="56"/>
      <c r="P4243" s="56" t="s">
        <v>7139</v>
      </c>
      <c r="Q4243" s="56"/>
      <c r="R4243" s="56" t="s">
        <v>70</v>
      </c>
      <c r="S4243" s="56" t="s">
        <v>11661</v>
      </c>
      <c r="T4243" s="56" t="s">
        <v>7140</v>
      </c>
      <c r="U4243" s="57">
        <v>44200</v>
      </c>
      <c r="V4243" s="57">
        <v>-35266.32</v>
      </c>
      <c r="W4243" s="57">
        <v>8933.68</v>
      </c>
      <c r="X4243" s="57">
        <v>0</v>
      </c>
      <c r="Y4243" s="73">
        <v>37607</v>
      </c>
      <c r="Z4243" s="57">
        <v>-439.47</v>
      </c>
      <c r="AA4243" s="57">
        <v>0</v>
      </c>
      <c r="AB4243" s="57">
        <v>8494.2099999999991</v>
      </c>
      <c r="AC4243" s="57">
        <v>0</v>
      </c>
      <c r="AD4243" s="56" t="s">
        <v>9255</v>
      </c>
      <c r="AE4243" s="57">
        <v>0</v>
      </c>
      <c r="AF4243" s="57">
        <v>0</v>
      </c>
      <c r="AG4243" s="57">
        <v>0</v>
      </c>
      <c r="AI4243"/>
      <c r="AJ4243"/>
    </row>
    <row r="4244" spans="1:36">
      <c r="A4244" s="56" t="s">
        <v>50</v>
      </c>
      <c r="B4244" s="56" t="s">
        <v>11427</v>
      </c>
      <c r="C4244" s="56">
        <v>2101010050</v>
      </c>
      <c r="D4244" s="56" t="s">
        <v>43</v>
      </c>
      <c r="E4244" s="56">
        <v>2101020050</v>
      </c>
      <c r="F4244" s="56">
        <v>5401010050</v>
      </c>
      <c r="G4244" s="56" t="s">
        <v>11431</v>
      </c>
      <c r="H4244" s="56">
        <v>400210</v>
      </c>
      <c r="I4244" s="56" t="s">
        <v>11433</v>
      </c>
      <c r="J4244" s="56" t="s">
        <v>1992</v>
      </c>
      <c r="K4244" s="56" t="s">
        <v>1991</v>
      </c>
      <c r="L4244" s="56" t="s">
        <v>7138</v>
      </c>
      <c r="M4244" s="73">
        <v>37470</v>
      </c>
      <c r="N4244" s="56"/>
      <c r="O4244" s="56"/>
      <c r="P4244" s="56" t="s">
        <v>7139</v>
      </c>
      <c r="Q4244" s="56"/>
      <c r="R4244" s="56" t="s">
        <v>70</v>
      </c>
      <c r="S4244" s="56" t="s">
        <v>11661</v>
      </c>
      <c r="T4244" s="56" t="s">
        <v>7140</v>
      </c>
      <c r="U4244" s="57">
        <v>44200</v>
      </c>
      <c r="V4244" s="57">
        <v>-35947.67</v>
      </c>
      <c r="W4244" s="57">
        <v>8252.33</v>
      </c>
      <c r="X4244" s="57">
        <v>0</v>
      </c>
      <c r="Y4244" s="73">
        <v>37470</v>
      </c>
      <c r="Z4244" s="57">
        <v>-394.94</v>
      </c>
      <c r="AA4244" s="57">
        <v>0</v>
      </c>
      <c r="AB4244" s="57">
        <v>7857.39</v>
      </c>
      <c r="AC4244" s="57">
        <v>0</v>
      </c>
      <c r="AD4244" s="56" t="s">
        <v>9255</v>
      </c>
      <c r="AE4244" s="57">
        <v>0</v>
      </c>
      <c r="AF4244" s="57">
        <v>0</v>
      </c>
      <c r="AG4244" s="57">
        <v>0</v>
      </c>
      <c r="AI4244"/>
      <c r="AJ4244"/>
    </row>
    <row r="4245" spans="1:36">
      <c r="A4245" s="56" t="s">
        <v>50</v>
      </c>
      <c r="B4245" s="56" t="s">
        <v>11427</v>
      </c>
      <c r="C4245" s="56">
        <v>2101010050</v>
      </c>
      <c r="D4245" s="56" t="s">
        <v>43</v>
      </c>
      <c r="E4245" s="56">
        <v>2101020050</v>
      </c>
      <c r="F4245" s="56">
        <v>5401010050</v>
      </c>
      <c r="G4245" s="56" t="s">
        <v>11431</v>
      </c>
      <c r="H4245" s="56">
        <v>400210</v>
      </c>
      <c r="I4245" s="56" t="s">
        <v>11433</v>
      </c>
      <c r="J4245" s="56" t="s">
        <v>1993</v>
      </c>
      <c r="K4245" s="56" t="s">
        <v>1994</v>
      </c>
      <c r="L4245" s="56" t="s">
        <v>7138</v>
      </c>
      <c r="M4245" s="73">
        <v>37413</v>
      </c>
      <c r="N4245" s="56"/>
      <c r="O4245" s="56"/>
      <c r="P4245" s="56" t="s">
        <v>7139</v>
      </c>
      <c r="Q4245" s="56"/>
      <c r="R4245" s="56" t="s">
        <v>70</v>
      </c>
      <c r="S4245" s="56" t="s">
        <v>11676</v>
      </c>
      <c r="T4245" s="56" t="s">
        <v>7140</v>
      </c>
      <c r="U4245" s="57">
        <v>71325</v>
      </c>
      <c r="V4245" s="57">
        <v>-58464.4</v>
      </c>
      <c r="W4245" s="57">
        <v>12860.6</v>
      </c>
      <c r="X4245" s="57">
        <v>0</v>
      </c>
      <c r="Y4245" s="73">
        <v>37413</v>
      </c>
      <c r="Z4245" s="57">
        <v>-607.5</v>
      </c>
      <c r="AA4245" s="57">
        <v>0</v>
      </c>
      <c r="AB4245" s="57">
        <v>12253.1</v>
      </c>
      <c r="AC4245" s="57">
        <v>0</v>
      </c>
      <c r="AD4245" s="56" t="s">
        <v>9255</v>
      </c>
      <c r="AE4245" s="57">
        <v>0</v>
      </c>
      <c r="AF4245" s="57">
        <v>0</v>
      </c>
      <c r="AG4245" s="57">
        <v>0</v>
      </c>
      <c r="AI4245"/>
      <c r="AJ4245"/>
    </row>
    <row r="4246" spans="1:36">
      <c r="A4246" s="56" t="s">
        <v>50</v>
      </c>
      <c r="B4246" s="56" t="s">
        <v>11427</v>
      </c>
      <c r="C4246" s="56">
        <v>2101010050</v>
      </c>
      <c r="D4246" s="56" t="s">
        <v>43</v>
      </c>
      <c r="E4246" s="56">
        <v>2101020050</v>
      </c>
      <c r="F4246" s="56">
        <v>5401010050</v>
      </c>
      <c r="G4246" s="56" t="s">
        <v>11431</v>
      </c>
      <c r="H4246" s="56">
        <v>400210</v>
      </c>
      <c r="I4246" s="56" t="s">
        <v>11433</v>
      </c>
      <c r="J4246" s="56" t="s">
        <v>2001</v>
      </c>
      <c r="K4246" s="56" t="s">
        <v>2002</v>
      </c>
      <c r="L4246" s="56" t="s">
        <v>7138</v>
      </c>
      <c r="M4246" s="73">
        <v>37446</v>
      </c>
      <c r="N4246" s="56"/>
      <c r="O4246" s="56"/>
      <c r="P4246" s="56" t="s">
        <v>7139</v>
      </c>
      <c r="Q4246" s="56"/>
      <c r="R4246" s="56" t="s">
        <v>70</v>
      </c>
      <c r="S4246" s="56" t="s">
        <v>11672</v>
      </c>
      <c r="T4246" s="56" t="s">
        <v>7140</v>
      </c>
      <c r="U4246" s="57">
        <v>85302</v>
      </c>
      <c r="V4246" s="57">
        <v>-69604.289999999994</v>
      </c>
      <c r="W4246" s="57">
        <v>15697.71</v>
      </c>
      <c r="X4246" s="57">
        <v>0</v>
      </c>
      <c r="Y4246" s="73">
        <v>37446</v>
      </c>
      <c r="Z4246" s="57">
        <v>-747.26</v>
      </c>
      <c r="AA4246" s="57">
        <v>0</v>
      </c>
      <c r="AB4246" s="57">
        <v>14950.45</v>
      </c>
      <c r="AC4246" s="57">
        <v>0</v>
      </c>
      <c r="AD4246" s="56" t="s">
        <v>9255</v>
      </c>
      <c r="AE4246" s="57">
        <v>0</v>
      </c>
      <c r="AF4246" s="57">
        <v>0</v>
      </c>
      <c r="AG4246" s="57">
        <v>0</v>
      </c>
      <c r="AI4246"/>
      <c r="AJ4246"/>
    </row>
    <row r="4247" spans="1:36">
      <c r="A4247" s="56" t="s">
        <v>50</v>
      </c>
      <c r="B4247" s="56" t="s">
        <v>11427</v>
      </c>
      <c r="C4247" s="56">
        <v>2101010050</v>
      </c>
      <c r="D4247" s="56" t="s">
        <v>43</v>
      </c>
      <c r="E4247" s="56">
        <v>2101020050</v>
      </c>
      <c r="F4247" s="56">
        <v>5401010050</v>
      </c>
      <c r="G4247" s="56" t="s">
        <v>11431</v>
      </c>
      <c r="H4247" s="56">
        <v>400210</v>
      </c>
      <c r="I4247" s="56" t="s">
        <v>11433</v>
      </c>
      <c r="J4247" s="56" t="s">
        <v>2009</v>
      </c>
      <c r="K4247" s="56" t="s">
        <v>2010</v>
      </c>
      <c r="L4247" s="56" t="s">
        <v>7138</v>
      </c>
      <c r="M4247" s="73">
        <v>37022</v>
      </c>
      <c r="N4247" s="56"/>
      <c r="O4247" s="56"/>
      <c r="P4247" s="56" t="s">
        <v>7139</v>
      </c>
      <c r="Q4247" s="56"/>
      <c r="R4247" s="56" t="s">
        <v>70</v>
      </c>
      <c r="S4247" s="56" t="s">
        <v>11686</v>
      </c>
      <c r="T4247" s="56" t="s">
        <v>7140</v>
      </c>
      <c r="U4247" s="57">
        <v>316186</v>
      </c>
      <c r="V4247" s="57">
        <v>-242732.71</v>
      </c>
      <c r="W4247" s="57">
        <v>73453.289999999994</v>
      </c>
      <c r="X4247" s="57">
        <v>0</v>
      </c>
      <c r="Y4247" s="73">
        <v>37022</v>
      </c>
      <c r="Z4247" s="57">
        <v>-3767.73</v>
      </c>
      <c r="AA4247" s="57">
        <v>0</v>
      </c>
      <c r="AB4247" s="57">
        <v>69685.56</v>
      </c>
      <c r="AC4247" s="57">
        <v>0</v>
      </c>
      <c r="AD4247" s="56" t="s">
        <v>9255</v>
      </c>
      <c r="AE4247" s="57">
        <v>0</v>
      </c>
      <c r="AF4247" s="57">
        <v>0</v>
      </c>
      <c r="AG4247" s="57">
        <v>0</v>
      </c>
      <c r="AI4247"/>
      <c r="AJ4247"/>
    </row>
    <row r="4248" spans="1:36">
      <c r="A4248" s="56" t="s">
        <v>50</v>
      </c>
      <c r="B4248" s="56" t="s">
        <v>11427</v>
      </c>
      <c r="C4248" s="56">
        <v>2101010050</v>
      </c>
      <c r="D4248" s="56" t="s">
        <v>43</v>
      </c>
      <c r="E4248" s="56">
        <v>2101020050</v>
      </c>
      <c r="F4248" s="56">
        <v>5401010050</v>
      </c>
      <c r="G4248" s="56" t="s">
        <v>11431</v>
      </c>
      <c r="H4248" s="56">
        <v>400210</v>
      </c>
      <c r="I4248" s="56" t="s">
        <v>11433</v>
      </c>
      <c r="J4248" s="56" t="s">
        <v>2013</v>
      </c>
      <c r="K4248" s="56" t="s">
        <v>2012</v>
      </c>
      <c r="L4248" s="56" t="s">
        <v>7138</v>
      </c>
      <c r="M4248" s="73">
        <v>37344</v>
      </c>
      <c r="N4248" s="56"/>
      <c r="O4248" s="56"/>
      <c r="P4248" s="56" t="s">
        <v>8245</v>
      </c>
      <c r="Q4248" s="56"/>
      <c r="R4248" s="56" t="s">
        <v>70</v>
      </c>
      <c r="S4248" s="56" t="s">
        <v>11679</v>
      </c>
      <c r="T4248" s="56" t="s">
        <v>7140</v>
      </c>
      <c r="U4248" s="57">
        <v>3795424</v>
      </c>
      <c r="V4248" s="57">
        <v>-2842493.77</v>
      </c>
      <c r="W4248" s="57">
        <v>952930.23</v>
      </c>
      <c r="X4248" s="57">
        <v>0</v>
      </c>
      <c r="Y4248" s="73">
        <v>37344</v>
      </c>
      <c r="Z4248" s="57">
        <v>-48644.11</v>
      </c>
      <c r="AA4248" s="57">
        <v>0</v>
      </c>
      <c r="AB4248" s="57">
        <v>904286.12</v>
      </c>
      <c r="AC4248" s="57">
        <v>0</v>
      </c>
      <c r="AD4248" s="56" t="s">
        <v>9255</v>
      </c>
      <c r="AE4248" s="57">
        <v>0</v>
      </c>
      <c r="AF4248" s="57">
        <v>0</v>
      </c>
      <c r="AG4248" s="57">
        <v>0</v>
      </c>
      <c r="AI4248"/>
      <c r="AJ4248"/>
    </row>
    <row r="4249" spans="1:36">
      <c r="A4249" s="56" t="s">
        <v>50</v>
      </c>
      <c r="B4249" s="56" t="s">
        <v>11427</v>
      </c>
      <c r="C4249" s="56">
        <v>2101010050</v>
      </c>
      <c r="D4249" s="56" t="s">
        <v>43</v>
      </c>
      <c r="E4249" s="56">
        <v>2101020050</v>
      </c>
      <c r="F4249" s="56">
        <v>5401010050</v>
      </c>
      <c r="G4249" s="56" t="s">
        <v>11431</v>
      </c>
      <c r="H4249" s="56">
        <v>400210</v>
      </c>
      <c r="I4249" s="56" t="s">
        <v>11433</v>
      </c>
      <c r="J4249" s="56" t="s">
        <v>2018</v>
      </c>
      <c r="K4249" s="56" t="s">
        <v>2019</v>
      </c>
      <c r="L4249" s="56" t="s">
        <v>7138</v>
      </c>
      <c r="M4249" s="73">
        <v>36795</v>
      </c>
      <c r="N4249" s="56"/>
      <c r="O4249" s="56"/>
      <c r="P4249" s="56" t="s">
        <v>7139</v>
      </c>
      <c r="Q4249" s="56"/>
      <c r="R4249" s="56" t="s">
        <v>70</v>
      </c>
      <c r="S4249" s="56" t="s">
        <v>11671</v>
      </c>
      <c r="T4249" s="56" t="s">
        <v>7140</v>
      </c>
      <c r="U4249" s="57">
        <v>122624</v>
      </c>
      <c r="V4249" s="57">
        <v>-98442.77</v>
      </c>
      <c r="W4249" s="57">
        <v>24181.23</v>
      </c>
      <c r="X4249" s="57">
        <v>0</v>
      </c>
      <c r="Y4249" s="73">
        <v>36795</v>
      </c>
      <c r="Z4249" s="57">
        <v>-1140.07</v>
      </c>
      <c r="AA4249" s="57">
        <v>0</v>
      </c>
      <c r="AB4249" s="57">
        <v>23041.16</v>
      </c>
      <c r="AC4249" s="57">
        <v>0</v>
      </c>
      <c r="AD4249" s="56" t="s">
        <v>9255</v>
      </c>
      <c r="AE4249" s="57">
        <v>0</v>
      </c>
      <c r="AF4249" s="57">
        <v>0</v>
      </c>
      <c r="AG4249" s="57">
        <v>0</v>
      </c>
      <c r="AI4249"/>
      <c r="AJ4249"/>
    </row>
    <row r="4250" spans="1:36">
      <c r="A4250" s="56" t="s">
        <v>50</v>
      </c>
      <c r="B4250" s="56" t="s">
        <v>11427</v>
      </c>
      <c r="C4250" s="56">
        <v>2101010050</v>
      </c>
      <c r="D4250" s="56" t="s">
        <v>43</v>
      </c>
      <c r="E4250" s="56">
        <v>2101020050</v>
      </c>
      <c r="F4250" s="56">
        <v>5401010050</v>
      </c>
      <c r="G4250" s="56" t="s">
        <v>11431</v>
      </c>
      <c r="H4250" s="56">
        <v>400210</v>
      </c>
      <c r="I4250" s="56" t="s">
        <v>11433</v>
      </c>
      <c r="J4250" s="56" t="s">
        <v>2027</v>
      </c>
      <c r="K4250" s="56" t="s">
        <v>2028</v>
      </c>
      <c r="L4250" s="56" t="s">
        <v>7138</v>
      </c>
      <c r="M4250" s="73">
        <v>37172</v>
      </c>
      <c r="N4250" s="56"/>
      <c r="O4250" s="56"/>
      <c r="P4250" s="56" t="s">
        <v>156</v>
      </c>
      <c r="Q4250" s="56"/>
      <c r="R4250" s="56" t="s">
        <v>70</v>
      </c>
      <c r="S4250" s="56" t="s">
        <v>11689</v>
      </c>
      <c r="T4250" s="56" t="s">
        <v>7140</v>
      </c>
      <c r="U4250" s="57">
        <v>310346</v>
      </c>
      <c r="V4250" s="57">
        <v>-242889.87</v>
      </c>
      <c r="W4250" s="57">
        <v>67456.13</v>
      </c>
      <c r="X4250" s="57">
        <v>0</v>
      </c>
      <c r="Y4250" s="73">
        <v>37172</v>
      </c>
      <c r="Z4250" s="57">
        <v>-4517.6000000000004</v>
      </c>
      <c r="AA4250" s="57">
        <v>0</v>
      </c>
      <c r="AB4250" s="57">
        <v>62938.53</v>
      </c>
      <c r="AC4250" s="57">
        <v>0</v>
      </c>
      <c r="AD4250" s="56" t="s">
        <v>9255</v>
      </c>
      <c r="AE4250" s="57">
        <v>0</v>
      </c>
      <c r="AF4250" s="57">
        <v>0</v>
      </c>
      <c r="AG4250" s="57">
        <v>0</v>
      </c>
      <c r="AI4250"/>
      <c r="AJ4250"/>
    </row>
    <row r="4251" spans="1:36">
      <c r="A4251" s="56" t="s">
        <v>50</v>
      </c>
      <c r="B4251" s="56" t="s">
        <v>11427</v>
      </c>
      <c r="C4251" s="56">
        <v>2101010050</v>
      </c>
      <c r="D4251" s="56" t="s">
        <v>43</v>
      </c>
      <c r="E4251" s="56">
        <v>2101020050</v>
      </c>
      <c r="F4251" s="56">
        <v>5401010050</v>
      </c>
      <c r="G4251" s="56" t="s">
        <v>11431</v>
      </c>
      <c r="H4251" s="56">
        <v>400210</v>
      </c>
      <c r="I4251" s="56" t="s">
        <v>11433</v>
      </c>
      <c r="J4251" s="56" t="s">
        <v>2036</v>
      </c>
      <c r="K4251" s="56" t="s">
        <v>2035</v>
      </c>
      <c r="L4251" s="56" t="s">
        <v>7138</v>
      </c>
      <c r="M4251" s="73">
        <v>38661</v>
      </c>
      <c r="N4251" s="56"/>
      <c r="O4251" s="56"/>
      <c r="P4251" s="56" t="s">
        <v>156</v>
      </c>
      <c r="Q4251" s="56"/>
      <c r="R4251" s="56" t="s">
        <v>70</v>
      </c>
      <c r="S4251" s="56" t="s">
        <v>11660</v>
      </c>
      <c r="T4251" s="56" t="s">
        <v>7140</v>
      </c>
      <c r="U4251" s="57">
        <v>158796</v>
      </c>
      <c r="V4251" s="57">
        <v>-107486.61</v>
      </c>
      <c r="W4251" s="57">
        <v>51309.39</v>
      </c>
      <c r="X4251" s="57">
        <v>0</v>
      </c>
      <c r="Y4251" s="73">
        <v>38661</v>
      </c>
      <c r="Z4251" s="57">
        <v>-2718.74</v>
      </c>
      <c r="AA4251" s="57">
        <v>0</v>
      </c>
      <c r="AB4251" s="57">
        <v>48590.65</v>
      </c>
      <c r="AC4251" s="57">
        <v>0</v>
      </c>
      <c r="AD4251" s="56" t="s">
        <v>9255</v>
      </c>
      <c r="AE4251" s="57">
        <v>0</v>
      </c>
      <c r="AF4251" s="57">
        <v>0</v>
      </c>
      <c r="AG4251" s="57">
        <v>0</v>
      </c>
      <c r="AI4251"/>
      <c r="AJ4251"/>
    </row>
    <row r="4252" spans="1:36">
      <c r="A4252" s="56" t="s">
        <v>50</v>
      </c>
      <c r="B4252" s="56" t="s">
        <v>11427</v>
      </c>
      <c r="C4252" s="56">
        <v>2101010050</v>
      </c>
      <c r="D4252" s="56" t="s">
        <v>43</v>
      </c>
      <c r="E4252" s="56">
        <v>2101020050</v>
      </c>
      <c r="F4252" s="56">
        <v>5401010050</v>
      </c>
      <c r="G4252" s="56" t="s">
        <v>11431</v>
      </c>
      <c r="H4252" s="56">
        <v>400210</v>
      </c>
      <c r="I4252" s="56" t="s">
        <v>11433</v>
      </c>
      <c r="J4252" s="56" t="s">
        <v>2037</v>
      </c>
      <c r="K4252" s="56" t="s">
        <v>2038</v>
      </c>
      <c r="L4252" s="56" t="s">
        <v>7138</v>
      </c>
      <c r="M4252" s="73">
        <v>40806</v>
      </c>
      <c r="N4252" s="56"/>
      <c r="O4252" s="56"/>
      <c r="P4252" s="56" t="s">
        <v>8246</v>
      </c>
      <c r="Q4252" s="56"/>
      <c r="R4252" s="56" t="s">
        <v>70</v>
      </c>
      <c r="S4252" s="56" t="s">
        <v>11661</v>
      </c>
      <c r="T4252" s="56" t="s">
        <v>7140</v>
      </c>
      <c r="U4252" s="57">
        <v>326910</v>
      </c>
      <c r="V4252" s="57">
        <v>-150804.23000000001</v>
      </c>
      <c r="W4252" s="57">
        <v>176105.77</v>
      </c>
      <c r="X4252" s="57">
        <v>0</v>
      </c>
      <c r="Y4252" s="73">
        <v>40806</v>
      </c>
      <c r="Z4252" s="57">
        <v>-10183.19</v>
      </c>
      <c r="AA4252" s="57">
        <v>0</v>
      </c>
      <c r="AB4252" s="57">
        <v>165922.57999999999</v>
      </c>
      <c r="AC4252" s="57">
        <v>0</v>
      </c>
      <c r="AD4252" s="56" t="s">
        <v>9255</v>
      </c>
      <c r="AE4252" s="57">
        <v>0</v>
      </c>
      <c r="AF4252" s="57">
        <v>0</v>
      </c>
      <c r="AG4252" s="57">
        <v>0</v>
      </c>
      <c r="AI4252"/>
      <c r="AJ4252"/>
    </row>
    <row r="4253" spans="1:36">
      <c r="A4253" s="56" t="s">
        <v>50</v>
      </c>
      <c r="B4253" s="56" t="s">
        <v>11427</v>
      </c>
      <c r="C4253" s="56">
        <v>2101010050</v>
      </c>
      <c r="D4253" s="56" t="s">
        <v>43</v>
      </c>
      <c r="E4253" s="56">
        <v>2101020050</v>
      </c>
      <c r="F4253" s="56">
        <v>5401010050</v>
      </c>
      <c r="G4253" s="56" t="s">
        <v>11431</v>
      </c>
      <c r="H4253" s="56">
        <v>400210</v>
      </c>
      <c r="I4253" s="56" t="s">
        <v>11433</v>
      </c>
      <c r="J4253" s="56" t="s">
        <v>2088</v>
      </c>
      <c r="K4253" s="56" t="s">
        <v>2089</v>
      </c>
      <c r="L4253" s="56" t="s">
        <v>7138</v>
      </c>
      <c r="M4253" s="73">
        <v>36913</v>
      </c>
      <c r="N4253" s="56"/>
      <c r="O4253" s="56"/>
      <c r="P4253" s="56" t="s">
        <v>7177</v>
      </c>
      <c r="Q4253" s="56"/>
      <c r="R4253" s="56" t="s">
        <v>70</v>
      </c>
      <c r="S4253" s="56" t="s">
        <v>11661</v>
      </c>
      <c r="T4253" s="56" t="s">
        <v>7140</v>
      </c>
      <c r="U4253" s="57">
        <v>39075</v>
      </c>
      <c r="V4253" s="57">
        <v>-32813.14</v>
      </c>
      <c r="W4253" s="57">
        <v>6261.86</v>
      </c>
      <c r="X4253" s="57">
        <v>0</v>
      </c>
      <c r="Y4253" s="73">
        <v>36913</v>
      </c>
      <c r="Z4253" s="57">
        <v>-819.42</v>
      </c>
      <c r="AA4253" s="57">
        <v>0</v>
      </c>
      <c r="AB4253" s="57">
        <v>5442.44</v>
      </c>
      <c r="AC4253" s="57">
        <v>0</v>
      </c>
      <c r="AD4253" s="56" t="s">
        <v>9255</v>
      </c>
      <c r="AE4253" s="57">
        <v>0</v>
      </c>
      <c r="AF4253" s="57">
        <v>0</v>
      </c>
      <c r="AG4253" s="57">
        <v>0</v>
      </c>
      <c r="AI4253"/>
      <c r="AJ4253"/>
    </row>
    <row r="4254" spans="1:36">
      <c r="A4254" s="56" t="s">
        <v>50</v>
      </c>
      <c r="B4254" s="56" t="s">
        <v>11427</v>
      </c>
      <c r="C4254" s="56">
        <v>2101010050</v>
      </c>
      <c r="D4254" s="56" t="s">
        <v>43</v>
      </c>
      <c r="E4254" s="56">
        <v>2101020050</v>
      </c>
      <c r="F4254" s="56">
        <v>5401010050</v>
      </c>
      <c r="G4254" s="56" t="s">
        <v>11431</v>
      </c>
      <c r="H4254" s="56">
        <v>400210</v>
      </c>
      <c r="I4254" s="56" t="s">
        <v>11433</v>
      </c>
      <c r="J4254" s="56" t="s">
        <v>2094</v>
      </c>
      <c r="K4254" s="56" t="s">
        <v>2091</v>
      </c>
      <c r="L4254" s="56" t="s">
        <v>7138</v>
      </c>
      <c r="M4254" s="73">
        <v>36964</v>
      </c>
      <c r="N4254" s="56"/>
      <c r="O4254" s="56"/>
      <c r="P4254" s="56" t="s">
        <v>7177</v>
      </c>
      <c r="Q4254" s="56"/>
      <c r="R4254" s="56" t="s">
        <v>70</v>
      </c>
      <c r="S4254" s="56" t="s">
        <v>11661</v>
      </c>
      <c r="T4254" s="56" t="s">
        <v>7140</v>
      </c>
      <c r="U4254" s="57">
        <v>78150</v>
      </c>
      <c r="V4254" s="57">
        <v>-65249.26</v>
      </c>
      <c r="W4254" s="57">
        <v>12900.74</v>
      </c>
      <c r="X4254" s="57">
        <v>0</v>
      </c>
      <c r="Y4254" s="73">
        <v>36964</v>
      </c>
      <c r="Z4254" s="57">
        <v>-1662.28</v>
      </c>
      <c r="AA4254" s="57">
        <v>0</v>
      </c>
      <c r="AB4254" s="57">
        <v>11238.46</v>
      </c>
      <c r="AC4254" s="57">
        <v>0</v>
      </c>
      <c r="AD4254" s="56" t="s">
        <v>9255</v>
      </c>
      <c r="AE4254" s="57">
        <v>0</v>
      </c>
      <c r="AF4254" s="57">
        <v>0</v>
      </c>
      <c r="AG4254" s="57">
        <v>0</v>
      </c>
      <c r="AI4254"/>
      <c r="AJ4254"/>
    </row>
    <row r="4255" spans="1:36">
      <c r="A4255" s="56" t="s">
        <v>50</v>
      </c>
      <c r="B4255" s="56" t="s">
        <v>11427</v>
      </c>
      <c r="C4255" s="56">
        <v>2101010050</v>
      </c>
      <c r="D4255" s="56" t="s">
        <v>43</v>
      </c>
      <c r="E4255" s="56">
        <v>2101020050</v>
      </c>
      <c r="F4255" s="56">
        <v>5401010050</v>
      </c>
      <c r="G4255" s="56" t="s">
        <v>11431</v>
      </c>
      <c r="H4255" s="56">
        <v>400210</v>
      </c>
      <c r="I4255" s="56" t="s">
        <v>11433</v>
      </c>
      <c r="J4255" s="56" t="s">
        <v>2096</v>
      </c>
      <c r="K4255" s="56" t="s">
        <v>2097</v>
      </c>
      <c r="L4255" s="56" t="s">
        <v>7138</v>
      </c>
      <c r="M4255" s="73">
        <v>37376</v>
      </c>
      <c r="N4255" s="56"/>
      <c r="O4255" s="56"/>
      <c r="P4255" s="56" t="s">
        <v>7177</v>
      </c>
      <c r="Q4255" s="56"/>
      <c r="R4255" s="56" t="s">
        <v>70</v>
      </c>
      <c r="S4255" s="56" t="s">
        <v>11699</v>
      </c>
      <c r="T4255" s="56" t="s">
        <v>7140</v>
      </c>
      <c r="U4255" s="57">
        <v>212757</v>
      </c>
      <c r="V4255" s="57">
        <v>-181307.7</v>
      </c>
      <c r="W4255" s="57">
        <v>31449.3</v>
      </c>
      <c r="X4255" s="57">
        <v>0</v>
      </c>
      <c r="Y4255" s="73">
        <v>37376</v>
      </c>
      <c r="Z4255" s="57">
        <v>-3132.5</v>
      </c>
      <c r="AA4255" s="57">
        <v>0</v>
      </c>
      <c r="AB4255" s="57">
        <v>28316.799999999999</v>
      </c>
      <c r="AC4255" s="57">
        <v>0</v>
      </c>
      <c r="AD4255" s="56" t="s">
        <v>9255</v>
      </c>
      <c r="AE4255" s="57">
        <v>0</v>
      </c>
      <c r="AF4255" s="57">
        <v>0</v>
      </c>
      <c r="AG4255" s="57">
        <v>0</v>
      </c>
      <c r="AI4255"/>
      <c r="AJ4255"/>
    </row>
    <row r="4256" spans="1:36">
      <c r="A4256" s="56" t="s">
        <v>50</v>
      </c>
      <c r="B4256" s="56" t="s">
        <v>11427</v>
      </c>
      <c r="C4256" s="56">
        <v>2101010050</v>
      </c>
      <c r="D4256" s="56" t="s">
        <v>43</v>
      </c>
      <c r="E4256" s="56">
        <v>2101020050</v>
      </c>
      <c r="F4256" s="56">
        <v>5401010050</v>
      </c>
      <c r="G4256" s="56" t="s">
        <v>11431</v>
      </c>
      <c r="H4256" s="56">
        <v>400210</v>
      </c>
      <c r="I4256" s="56" t="s">
        <v>11433</v>
      </c>
      <c r="J4256" s="56" t="s">
        <v>2100</v>
      </c>
      <c r="K4256" s="56" t="s">
        <v>2101</v>
      </c>
      <c r="L4256" s="56" t="s">
        <v>7138</v>
      </c>
      <c r="M4256" s="73">
        <v>37397</v>
      </c>
      <c r="N4256" s="56"/>
      <c r="O4256" s="56"/>
      <c r="P4256" s="56" t="s">
        <v>7177</v>
      </c>
      <c r="Q4256" s="56"/>
      <c r="R4256" s="56" t="s">
        <v>70</v>
      </c>
      <c r="S4256" s="56" t="s">
        <v>11699</v>
      </c>
      <c r="T4256" s="56" t="s">
        <v>7140</v>
      </c>
      <c r="U4256" s="57">
        <v>222408</v>
      </c>
      <c r="V4256" s="57">
        <v>-189038.85</v>
      </c>
      <c r="W4256" s="57">
        <v>33369.15</v>
      </c>
      <c r="X4256" s="57">
        <v>0</v>
      </c>
      <c r="Y4256" s="73">
        <v>37397</v>
      </c>
      <c r="Z4256" s="57">
        <v>-3317.45</v>
      </c>
      <c r="AA4256" s="57">
        <v>0</v>
      </c>
      <c r="AB4256" s="57">
        <v>30051.7</v>
      </c>
      <c r="AC4256" s="57">
        <v>0</v>
      </c>
      <c r="AD4256" s="56" t="s">
        <v>9255</v>
      </c>
      <c r="AE4256" s="57">
        <v>0</v>
      </c>
      <c r="AF4256" s="57">
        <v>0</v>
      </c>
      <c r="AG4256" s="57">
        <v>0</v>
      </c>
      <c r="AI4256"/>
      <c r="AJ4256"/>
    </row>
    <row r="4257" spans="1:36">
      <c r="A4257" s="56" t="s">
        <v>50</v>
      </c>
      <c r="B4257" s="56" t="s">
        <v>11427</v>
      </c>
      <c r="C4257" s="56">
        <v>2101010050</v>
      </c>
      <c r="D4257" s="56" t="s">
        <v>43</v>
      </c>
      <c r="E4257" s="56">
        <v>2101020050</v>
      </c>
      <c r="F4257" s="56">
        <v>5401010050</v>
      </c>
      <c r="G4257" s="56" t="s">
        <v>11431</v>
      </c>
      <c r="H4257" s="56">
        <v>400210</v>
      </c>
      <c r="I4257" s="56" t="s">
        <v>11434</v>
      </c>
      <c r="J4257" s="56" t="s">
        <v>2503</v>
      </c>
      <c r="K4257" s="56" t="s">
        <v>2504</v>
      </c>
      <c r="L4257" s="56" t="s">
        <v>7138</v>
      </c>
      <c r="M4257" s="73">
        <v>39904</v>
      </c>
      <c r="N4257" s="56"/>
      <c r="O4257" s="56"/>
      <c r="P4257" s="56" t="s">
        <v>7139</v>
      </c>
      <c r="Q4257" s="56"/>
      <c r="R4257" s="56" t="s">
        <v>70</v>
      </c>
      <c r="S4257" s="56" t="s">
        <v>11660</v>
      </c>
      <c r="T4257" s="56" t="s">
        <v>7140</v>
      </c>
      <c r="U4257" s="57">
        <v>892348</v>
      </c>
      <c r="V4257" s="57">
        <v>-492072.28</v>
      </c>
      <c r="W4257" s="57">
        <v>400275.72</v>
      </c>
      <c r="X4257" s="57">
        <v>0</v>
      </c>
      <c r="Y4257" s="73">
        <v>39904</v>
      </c>
      <c r="Z4257" s="57">
        <v>-23246.55</v>
      </c>
      <c r="AA4257" s="57">
        <v>0</v>
      </c>
      <c r="AB4257" s="57">
        <v>377029.17</v>
      </c>
      <c r="AC4257" s="57">
        <v>0</v>
      </c>
      <c r="AD4257" s="56" t="s">
        <v>9255</v>
      </c>
      <c r="AE4257" s="57">
        <v>0</v>
      </c>
      <c r="AF4257" s="57">
        <v>0</v>
      </c>
      <c r="AG4257" s="57">
        <v>0</v>
      </c>
      <c r="AI4257"/>
      <c r="AJ4257"/>
    </row>
    <row r="4258" spans="1:36">
      <c r="A4258" s="56" t="s">
        <v>50</v>
      </c>
      <c r="B4258" s="56" t="s">
        <v>11427</v>
      </c>
      <c r="C4258" s="56">
        <v>2101010050</v>
      </c>
      <c r="D4258" s="56" t="s">
        <v>43</v>
      </c>
      <c r="E4258" s="56">
        <v>2101020050</v>
      </c>
      <c r="F4258" s="56">
        <v>5401010050</v>
      </c>
      <c r="G4258" s="56" t="s">
        <v>11431</v>
      </c>
      <c r="H4258" s="56">
        <v>400210</v>
      </c>
      <c r="I4258" s="56" t="s">
        <v>11432</v>
      </c>
      <c r="J4258" s="56" t="s">
        <v>2699</v>
      </c>
      <c r="K4258" s="56" t="s">
        <v>2700</v>
      </c>
      <c r="L4258" s="56" t="s">
        <v>7138</v>
      </c>
      <c r="M4258" s="73">
        <v>41150</v>
      </c>
      <c r="N4258" s="56"/>
      <c r="O4258" s="56"/>
      <c r="P4258" s="56" t="s">
        <v>6735</v>
      </c>
      <c r="Q4258" s="56"/>
      <c r="R4258" s="56" t="s">
        <v>70</v>
      </c>
      <c r="S4258" s="56" t="s">
        <v>11675</v>
      </c>
      <c r="T4258" s="56" t="s">
        <v>7140</v>
      </c>
      <c r="U4258" s="57">
        <v>1631080.5</v>
      </c>
      <c r="V4258" s="57">
        <v>-760259.14</v>
      </c>
      <c r="W4258" s="57">
        <v>870821.36</v>
      </c>
      <c r="X4258" s="57">
        <v>0</v>
      </c>
      <c r="Y4258" s="73">
        <v>41150</v>
      </c>
      <c r="Z4258" s="57">
        <v>-50308.26</v>
      </c>
      <c r="AA4258" s="57">
        <v>0</v>
      </c>
      <c r="AB4258" s="57">
        <v>820513.1</v>
      </c>
      <c r="AC4258" s="57">
        <v>0</v>
      </c>
      <c r="AD4258" s="56" t="s">
        <v>9255</v>
      </c>
      <c r="AE4258" s="57">
        <v>0</v>
      </c>
      <c r="AF4258" s="57">
        <v>0</v>
      </c>
      <c r="AG4258" s="57">
        <v>0</v>
      </c>
      <c r="AI4258"/>
      <c r="AJ4258"/>
    </row>
    <row r="4259" spans="1:36">
      <c r="A4259" s="56" t="s">
        <v>50</v>
      </c>
      <c r="B4259" s="56" t="s">
        <v>11427</v>
      </c>
      <c r="C4259" s="56">
        <v>2101010050</v>
      </c>
      <c r="D4259" s="56" t="s">
        <v>43</v>
      </c>
      <c r="E4259" s="56">
        <v>2101020050</v>
      </c>
      <c r="F4259" s="56">
        <v>5401010050</v>
      </c>
      <c r="G4259" s="56" t="s">
        <v>11431</v>
      </c>
      <c r="H4259" s="56">
        <v>400210</v>
      </c>
      <c r="I4259" s="56" t="s">
        <v>11432</v>
      </c>
      <c r="J4259" s="56" t="s">
        <v>2705</v>
      </c>
      <c r="K4259" s="56" t="s">
        <v>2706</v>
      </c>
      <c r="L4259" s="56" t="s">
        <v>7138</v>
      </c>
      <c r="M4259" s="73">
        <v>41186</v>
      </c>
      <c r="N4259" s="56"/>
      <c r="O4259" s="56"/>
      <c r="P4259" s="56" t="s">
        <v>9046</v>
      </c>
      <c r="Q4259" s="56"/>
      <c r="R4259" s="56" t="s">
        <v>70</v>
      </c>
      <c r="S4259" s="56" t="s">
        <v>11660</v>
      </c>
      <c r="T4259" s="56" t="s">
        <v>7140</v>
      </c>
      <c r="U4259" s="57">
        <v>2732804</v>
      </c>
      <c r="V4259" s="57">
        <v>-1262234.28</v>
      </c>
      <c r="W4259" s="57">
        <v>1470569.72</v>
      </c>
      <c r="X4259" s="57">
        <v>0</v>
      </c>
      <c r="Y4259" s="73">
        <v>41186</v>
      </c>
      <c r="Z4259" s="57">
        <v>-85025.279999999999</v>
      </c>
      <c r="AA4259" s="57">
        <v>0</v>
      </c>
      <c r="AB4259" s="57">
        <v>1385544.44</v>
      </c>
      <c r="AC4259" s="57">
        <v>0</v>
      </c>
      <c r="AD4259" s="56" t="s">
        <v>9255</v>
      </c>
      <c r="AE4259" s="57">
        <v>0</v>
      </c>
      <c r="AF4259" s="57">
        <v>0</v>
      </c>
      <c r="AG4259" s="57">
        <v>0</v>
      </c>
      <c r="AI4259"/>
      <c r="AJ4259"/>
    </row>
    <row r="4260" spans="1:36">
      <c r="A4260" s="56" t="s">
        <v>50</v>
      </c>
      <c r="B4260" s="56" t="s">
        <v>11427</v>
      </c>
      <c r="C4260" s="56">
        <v>2101010050</v>
      </c>
      <c r="D4260" s="56" t="s">
        <v>43</v>
      </c>
      <c r="E4260" s="56">
        <v>2101020050</v>
      </c>
      <c r="F4260" s="56">
        <v>5401010050</v>
      </c>
      <c r="G4260" s="56" t="s">
        <v>11431</v>
      </c>
      <c r="H4260" s="56">
        <v>400210</v>
      </c>
      <c r="I4260" s="56" t="s">
        <v>11471</v>
      </c>
      <c r="J4260" s="56" t="s">
        <v>2316</v>
      </c>
      <c r="K4260" s="56" t="s">
        <v>2317</v>
      </c>
      <c r="L4260" s="56" t="s">
        <v>7138</v>
      </c>
      <c r="M4260" s="73">
        <v>39173</v>
      </c>
      <c r="N4260" s="56"/>
      <c r="O4260" s="56"/>
      <c r="P4260" s="56" t="s">
        <v>9047</v>
      </c>
      <c r="Q4260" s="56"/>
      <c r="R4260" s="56" t="s">
        <v>70</v>
      </c>
      <c r="S4260" s="56" t="s">
        <v>11661</v>
      </c>
      <c r="T4260" s="56" t="s">
        <v>7140</v>
      </c>
      <c r="U4260" s="57">
        <v>4530107</v>
      </c>
      <c r="V4260" s="57">
        <v>-2838263.43</v>
      </c>
      <c r="W4260" s="57">
        <v>1691843.57</v>
      </c>
      <c r="X4260" s="57">
        <v>0</v>
      </c>
      <c r="Y4260" s="73">
        <v>39173</v>
      </c>
      <c r="Z4260" s="57">
        <v>-93401.33</v>
      </c>
      <c r="AA4260" s="57">
        <v>0</v>
      </c>
      <c r="AB4260" s="57">
        <v>1598442.24</v>
      </c>
      <c r="AC4260" s="57">
        <v>0</v>
      </c>
      <c r="AD4260" s="56" t="s">
        <v>9255</v>
      </c>
      <c r="AE4260" s="57">
        <v>0</v>
      </c>
      <c r="AF4260" s="57">
        <v>0</v>
      </c>
      <c r="AG4260" s="57">
        <v>0</v>
      </c>
      <c r="AI4260"/>
      <c r="AJ4260"/>
    </row>
    <row r="4261" spans="1:36">
      <c r="A4261" s="56" t="s">
        <v>50</v>
      </c>
      <c r="B4261" s="56" t="s">
        <v>11427</v>
      </c>
      <c r="C4261" s="56">
        <v>2101010050</v>
      </c>
      <c r="D4261" s="56" t="s">
        <v>43</v>
      </c>
      <c r="E4261" s="56">
        <v>2101020050</v>
      </c>
      <c r="F4261" s="56">
        <v>5401010050</v>
      </c>
      <c r="G4261" s="56" t="s">
        <v>11431</v>
      </c>
      <c r="H4261" s="56">
        <v>400210</v>
      </c>
      <c r="I4261" s="56" t="s">
        <v>11471</v>
      </c>
      <c r="J4261" s="56" t="s">
        <v>2324</v>
      </c>
      <c r="K4261" s="56" t="s">
        <v>2325</v>
      </c>
      <c r="L4261" s="56" t="s">
        <v>7138</v>
      </c>
      <c r="M4261" s="73">
        <v>38808</v>
      </c>
      <c r="N4261" s="56"/>
      <c r="O4261" s="56"/>
      <c r="P4261" s="56" t="s">
        <v>7139</v>
      </c>
      <c r="Q4261" s="56"/>
      <c r="R4261" s="56" t="s">
        <v>70</v>
      </c>
      <c r="S4261" s="56" t="s">
        <v>11660</v>
      </c>
      <c r="T4261" s="56" t="s">
        <v>7140</v>
      </c>
      <c r="U4261" s="57">
        <v>826487</v>
      </c>
      <c r="V4261" s="57">
        <v>-529874.9</v>
      </c>
      <c r="W4261" s="57">
        <v>296612.09999999998</v>
      </c>
      <c r="X4261" s="57">
        <v>0</v>
      </c>
      <c r="Y4261" s="73">
        <v>38808</v>
      </c>
      <c r="Z4261" s="57">
        <v>-16686.13</v>
      </c>
      <c r="AA4261" s="57">
        <v>0</v>
      </c>
      <c r="AB4261" s="57">
        <v>279925.96999999997</v>
      </c>
      <c r="AC4261" s="57">
        <v>0</v>
      </c>
      <c r="AD4261" s="56" t="s">
        <v>9255</v>
      </c>
      <c r="AE4261" s="57">
        <v>0</v>
      </c>
      <c r="AF4261" s="57">
        <v>0</v>
      </c>
      <c r="AG4261" s="57">
        <v>0</v>
      </c>
      <c r="AI4261"/>
      <c r="AJ4261"/>
    </row>
    <row r="4262" spans="1:36">
      <c r="A4262" s="56" t="s">
        <v>50</v>
      </c>
      <c r="B4262" s="56" t="s">
        <v>11427</v>
      </c>
      <c r="C4262" s="56">
        <v>2101010050</v>
      </c>
      <c r="D4262" s="56" t="s">
        <v>43</v>
      </c>
      <c r="E4262" s="56">
        <v>2101020050</v>
      </c>
      <c r="F4262" s="56">
        <v>5401010050</v>
      </c>
      <c r="G4262" s="56" t="s">
        <v>11431</v>
      </c>
      <c r="H4262" s="56">
        <v>400210</v>
      </c>
      <c r="I4262" s="56" t="s">
        <v>11471</v>
      </c>
      <c r="J4262" s="56" t="s">
        <v>2326</v>
      </c>
      <c r="K4262" s="56" t="s">
        <v>2327</v>
      </c>
      <c r="L4262" s="56" t="s">
        <v>7138</v>
      </c>
      <c r="M4262" s="73">
        <v>38808</v>
      </c>
      <c r="N4262" s="56"/>
      <c r="O4262" s="56"/>
      <c r="P4262" s="56" t="s">
        <v>7139</v>
      </c>
      <c r="Q4262" s="56"/>
      <c r="R4262" s="56" t="s">
        <v>70</v>
      </c>
      <c r="S4262" s="56" t="s">
        <v>11660</v>
      </c>
      <c r="T4262" s="56" t="s">
        <v>7140</v>
      </c>
      <c r="U4262" s="57">
        <v>826487</v>
      </c>
      <c r="V4262" s="57">
        <v>-529874.9</v>
      </c>
      <c r="W4262" s="57">
        <v>296612.09999999998</v>
      </c>
      <c r="X4262" s="57">
        <v>0</v>
      </c>
      <c r="Y4262" s="73">
        <v>38808</v>
      </c>
      <c r="Z4262" s="57">
        <v>-16686.13</v>
      </c>
      <c r="AA4262" s="57">
        <v>0</v>
      </c>
      <c r="AB4262" s="57">
        <v>279925.96999999997</v>
      </c>
      <c r="AC4262" s="57">
        <v>0</v>
      </c>
      <c r="AD4262" s="56" t="s">
        <v>9255</v>
      </c>
      <c r="AE4262" s="57">
        <v>0</v>
      </c>
      <c r="AF4262" s="57">
        <v>0</v>
      </c>
      <c r="AG4262" s="57">
        <v>0</v>
      </c>
      <c r="AI4262"/>
      <c r="AJ4262"/>
    </row>
    <row r="4263" spans="1:36">
      <c r="A4263" s="56" t="s">
        <v>49</v>
      </c>
      <c r="B4263" s="56" t="s">
        <v>11427</v>
      </c>
      <c r="C4263" s="56">
        <v>2101010050</v>
      </c>
      <c r="D4263" s="56" t="s">
        <v>43</v>
      </c>
      <c r="E4263" s="56">
        <v>2101020050</v>
      </c>
      <c r="F4263" s="56">
        <v>5401010050</v>
      </c>
      <c r="G4263" s="56" t="s">
        <v>11431</v>
      </c>
      <c r="H4263" s="56">
        <v>400203</v>
      </c>
      <c r="I4263" s="56" t="s">
        <v>11507</v>
      </c>
      <c r="J4263" s="56" t="s">
        <v>1487</v>
      </c>
      <c r="K4263" s="56" t="s">
        <v>1488</v>
      </c>
      <c r="L4263" s="56" t="s">
        <v>7138</v>
      </c>
      <c r="M4263" s="73">
        <v>39995</v>
      </c>
      <c r="N4263" s="56"/>
      <c r="O4263" s="56"/>
      <c r="P4263" s="56" t="s">
        <v>7139</v>
      </c>
      <c r="Q4263" s="56"/>
      <c r="R4263" s="56" t="s">
        <v>70</v>
      </c>
      <c r="S4263" s="56" t="s">
        <v>11679</v>
      </c>
      <c r="T4263" s="56" t="s">
        <v>7140</v>
      </c>
      <c r="U4263" s="57">
        <v>136386724</v>
      </c>
      <c r="V4263" s="57">
        <v>-66646425.759999998</v>
      </c>
      <c r="W4263" s="57">
        <v>69740298.239999995</v>
      </c>
      <c r="X4263" s="57">
        <v>0</v>
      </c>
      <c r="Y4263" s="73">
        <v>39995</v>
      </c>
      <c r="Z4263" s="57">
        <v>-2476502.63</v>
      </c>
      <c r="AA4263" s="57">
        <v>0</v>
      </c>
      <c r="AB4263" s="57">
        <v>67263795.609999999</v>
      </c>
      <c r="AC4263" s="57">
        <v>0</v>
      </c>
      <c r="AD4263" s="56" t="s">
        <v>9255</v>
      </c>
      <c r="AE4263" s="57">
        <v>0</v>
      </c>
      <c r="AF4263" s="57">
        <v>0</v>
      </c>
      <c r="AG4263" s="57">
        <v>0</v>
      </c>
      <c r="AI4263"/>
      <c r="AJ4263"/>
    </row>
    <row r="4264" spans="1:36">
      <c r="A4264" s="56" t="s">
        <v>49</v>
      </c>
      <c r="B4264" s="56" t="s">
        <v>11427</v>
      </c>
      <c r="C4264" s="56">
        <v>2101010050</v>
      </c>
      <c r="D4264" s="56" t="s">
        <v>43</v>
      </c>
      <c r="E4264" s="56">
        <v>2101020050</v>
      </c>
      <c r="F4264" s="56">
        <v>5401010050</v>
      </c>
      <c r="G4264" s="56" t="s">
        <v>11431</v>
      </c>
      <c r="H4264" s="56">
        <v>400203</v>
      </c>
      <c r="I4264" s="56" t="s">
        <v>11507</v>
      </c>
      <c r="J4264" s="56" t="s">
        <v>1489</v>
      </c>
      <c r="K4264" s="56" t="s">
        <v>1490</v>
      </c>
      <c r="L4264" s="56" t="s">
        <v>7138</v>
      </c>
      <c r="M4264" s="73">
        <v>39995</v>
      </c>
      <c r="N4264" s="56"/>
      <c r="O4264" s="56"/>
      <c r="P4264" s="56" t="s">
        <v>1201</v>
      </c>
      <c r="Q4264" s="56"/>
      <c r="R4264" s="56" t="s">
        <v>70</v>
      </c>
      <c r="S4264" s="56" t="s">
        <v>11679</v>
      </c>
      <c r="T4264" s="56" t="s">
        <v>7140</v>
      </c>
      <c r="U4264" s="57">
        <v>321867398</v>
      </c>
      <c r="V4264" s="57">
        <v>-227758783.03</v>
      </c>
      <c r="W4264" s="57">
        <v>94108614.969999999</v>
      </c>
      <c r="X4264" s="57">
        <v>0</v>
      </c>
      <c r="Y4264" s="73">
        <v>39995</v>
      </c>
      <c r="Z4264" s="57">
        <v>-21970566.489999998</v>
      </c>
      <c r="AA4264" s="57">
        <v>0</v>
      </c>
      <c r="AB4264" s="57">
        <v>72138048.480000004</v>
      </c>
      <c r="AC4264" s="57">
        <v>0</v>
      </c>
      <c r="AD4264" s="56" t="s">
        <v>9255</v>
      </c>
      <c r="AE4264" s="57">
        <v>0</v>
      </c>
      <c r="AF4264" s="57">
        <v>0</v>
      </c>
      <c r="AG4264" s="57">
        <v>0</v>
      </c>
      <c r="AI4264"/>
      <c r="AJ4264"/>
    </row>
    <row r="4265" spans="1:36">
      <c r="A4265" s="56" t="s">
        <v>49</v>
      </c>
      <c r="B4265" s="56" t="s">
        <v>11427</v>
      </c>
      <c r="C4265" s="56">
        <v>2101010050</v>
      </c>
      <c r="D4265" s="56" t="s">
        <v>43</v>
      </c>
      <c r="E4265" s="56">
        <v>2101020050</v>
      </c>
      <c r="F4265" s="56">
        <v>5401010050</v>
      </c>
      <c r="G4265" s="56" t="s">
        <v>11431</v>
      </c>
      <c r="H4265" s="56">
        <v>400203</v>
      </c>
      <c r="I4265" s="56" t="s">
        <v>11507</v>
      </c>
      <c r="J4265" s="56" t="s">
        <v>1491</v>
      </c>
      <c r="K4265" s="56" t="s">
        <v>1492</v>
      </c>
      <c r="L4265" s="56" t="s">
        <v>7138</v>
      </c>
      <c r="M4265" s="73">
        <v>39995</v>
      </c>
      <c r="N4265" s="56"/>
      <c r="O4265" s="56"/>
      <c r="P4265" s="56" t="s">
        <v>1476</v>
      </c>
      <c r="Q4265" s="56"/>
      <c r="R4265" s="56" t="s">
        <v>70</v>
      </c>
      <c r="S4265" s="56" t="s">
        <v>11679</v>
      </c>
      <c r="T4265" s="56" t="s">
        <v>7140</v>
      </c>
      <c r="U4265" s="57">
        <v>16937990</v>
      </c>
      <c r="V4265" s="57">
        <v>-15553688.689999999</v>
      </c>
      <c r="W4265" s="57">
        <v>1384301.31</v>
      </c>
      <c r="X4265" s="57">
        <v>0</v>
      </c>
      <c r="Y4265" s="73">
        <v>39995</v>
      </c>
      <c r="Z4265" s="57">
        <v>-537401.81000000006</v>
      </c>
      <c r="AA4265" s="57">
        <v>0</v>
      </c>
      <c r="AB4265" s="57">
        <v>846899.5</v>
      </c>
      <c r="AC4265" s="57">
        <v>0</v>
      </c>
      <c r="AD4265" s="56" t="s">
        <v>9255</v>
      </c>
      <c r="AE4265" s="57">
        <v>0</v>
      </c>
      <c r="AF4265" s="57">
        <v>0</v>
      </c>
      <c r="AG4265" s="57">
        <v>0</v>
      </c>
      <c r="AI4265"/>
      <c r="AJ4265"/>
    </row>
    <row r="4266" spans="1:36">
      <c r="A4266" s="56" t="s">
        <v>49</v>
      </c>
      <c r="B4266" s="56" t="s">
        <v>11427</v>
      </c>
      <c r="C4266" s="56">
        <v>2101010050</v>
      </c>
      <c r="D4266" s="56" t="s">
        <v>43</v>
      </c>
      <c r="E4266" s="56">
        <v>2101020050</v>
      </c>
      <c r="F4266" s="56">
        <v>5401010050</v>
      </c>
      <c r="G4266" s="56" t="s">
        <v>11431</v>
      </c>
      <c r="H4266" s="56">
        <v>400203</v>
      </c>
      <c r="I4266" s="56" t="s">
        <v>11507</v>
      </c>
      <c r="J4266" s="56" t="s">
        <v>1493</v>
      </c>
      <c r="K4266" s="56" t="s">
        <v>1494</v>
      </c>
      <c r="L4266" s="56" t="s">
        <v>7138</v>
      </c>
      <c r="M4266" s="73">
        <v>39995</v>
      </c>
      <c r="N4266" s="56"/>
      <c r="O4266" s="56"/>
      <c r="P4266" s="56" t="s">
        <v>1201</v>
      </c>
      <c r="Q4266" s="56"/>
      <c r="R4266" s="56" t="s">
        <v>70</v>
      </c>
      <c r="S4266" s="56" t="s">
        <v>11679</v>
      </c>
      <c r="T4266" s="56" t="s">
        <v>7140</v>
      </c>
      <c r="U4266" s="57">
        <v>10821493</v>
      </c>
      <c r="V4266" s="57">
        <v>-7657470.4900000002</v>
      </c>
      <c r="W4266" s="57">
        <v>3164022.51</v>
      </c>
      <c r="X4266" s="57">
        <v>0</v>
      </c>
      <c r="Y4266" s="73">
        <v>39995</v>
      </c>
      <c r="Z4266" s="57">
        <v>-738671.66</v>
      </c>
      <c r="AA4266" s="57">
        <v>0</v>
      </c>
      <c r="AB4266" s="57">
        <v>2425350.85</v>
      </c>
      <c r="AC4266" s="57">
        <v>0</v>
      </c>
      <c r="AD4266" s="56" t="s">
        <v>9255</v>
      </c>
      <c r="AE4266" s="57">
        <v>0</v>
      </c>
      <c r="AF4266" s="57">
        <v>0</v>
      </c>
      <c r="AG4266" s="57">
        <v>0</v>
      </c>
      <c r="AI4266"/>
      <c r="AJ4266"/>
    </row>
    <row r="4267" spans="1:36">
      <c r="A4267" s="56" t="s">
        <v>49</v>
      </c>
      <c r="B4267" s="56" t="s">
        <v>11427</v>
      </c>
      <c r="C4267" s="56">
        <v>2101010050</v>
      </c>
      <c r="D4267" s="56" t="s">
        <v>43</v>
      </c>
      <c r="E4267" s="56">
        <v>2101020050</v>
      </c>
      <c r="F4267" s="56">
        <v>5401010050</v>
      </c>
      <c r="G4267" s="56" t="s">
        <v>11431</v>
      </c>
      <c r="H4267" s="56">
        <v>400203</v>
      </c>
      <c r="I4267" s="56" t="s">
        <v>11507</v>
      </c>
      <c r="J4267" s="56" t="s">
        <v>1495</v>
      </c>
      <c r="K4267" s="56" t="s">
        <v>1496</v>
      </c>
      <c r="L4267" s="56" t="s">
        <v>7138</v>
      </c>
      <c r="M4267" s="73">
        <v>39995</v>
      </c>
      <c r="N4267" s="56"/>
      <c r="O4267" s="56"/>
      <c r="P4267" s="56" t="s">
        <v>1476</v>
      </c>
      <c r="Q4267" s="56"/>
      <c r="R4267" s="56" t="s">
        <v>70</v>
      </c>
      <c r="S4267" s="56" t="s">
        <v>11679</v>
      </c>
      <c r="T4267" s="56" t="s">
        <v>7140</v>
      </c>
      <c r="U4267" s="57">
        <v>2822998</v>
      </c>
      <c r="V4267" s="57">
        <v>-2592281.15</v>
      </c>
      <c r="W4267" s="57">
        <v>230716.85</v>
      </c>
      <c r="X4267" s="57">
        <v>0</v>
      </c>
      <c r="Y4267" s="73">
        <v>39995</v>
      </c>
      <c r="Z4267" s="57">
        <v>-89566.95</v>
      </c>
      <c r="AA4267" s="57">
        <v>0</v>
      </c>
      <c r="AB4267" s="57">
        <v>141149.9</v>
      </c>
      <c r="AC4267" s="57">
        <v>0</v>
      </c>
      <c r="AD4267" s="56" t="s">
        <v>9255</v>
      </c>
      <c r="AE4267" s="57">
        <v>0</v>
      </c>
      <c r="AF4267" s="57">
        <v>0</v>
      </c>
      <c r="AG4267" s="57">
        <v>0</v>
      </c>
      <c r="AI4267"/>
      <c r="AJ4267"/>
    </row>
    <row r="4268" spans="1:36">
      <c r="A4268" s="56" t="s">
        <v>49</v>
      </c>
      <c r="B4268" s="56" t="s">
        <v>11427</v>
      </c>
      <c r="C4268" s="56">
        <v>2101010050</v>
      </c>
      <c r="D4268" s="56" t="s">
        <v>43</v>
      </c>
      <c r="E4268" s="56">
        <v>2101020050</v>
      </c>
      <c r="F4268" s="56">
        <v>5401010050</v>
      </c>
      <c r="G4268" s="56" t="s">
        <v>11431</v>
      </c>
      <c r="H4268" s="56">
        <v>400203</v>
      </c>
      <c r="I4268" s="56" t="s">
        <v>11507</v>
      </c>
      <c r="J4268" s="56" t="s">
        <v>1497</v>
      </c>
      <c r="K4268" s="56" t="s">
        <v>1198</v>
      </c>
      <c r="L4268" s="56" t="s">
        <v>7138</v>
      </c>
      <c r="M4268" s="73">
        <v>39995</v>
      </c>
      <c r="N4268" s="56"/>
      <c r="O4268" s="56"/>
      <c r="P4268" s="56" t="s">
        <v>1201</v>
      </c>
      <c r="Q4268" s="56"/>
      <c r="R4268" s="56" t="s">
        <v>70</v>
      </c>
      <c r="S4268" s="56" t="s">
        <v>11679</v>
      </c>
      <c r="T4268" s="56" t="s">
        <v>7140</v>
      </c>
      <c r="U4268" s="57">
        <v>23859418</v>
      </c>
      <c r="V4268" s="57">
        <v>-16883325.41</v>
      </c>
      <c r="W4268" s="57">
        <v>6976092.5899999999</v>
      </c>
      <c r="X4268" s="57">
        <v>0</v>
      </c>
      <c r="Y4268" s="73">
        <v>39995</v>
      </c>
      <c r="Z4268" s="57">
        <v>-1628636.29</v>
      </c>
      <c r="AA4268" s="57">
        <v>0</v>
      </c>
      <c r="AB4268" s="57">
        <v>5347456.3</v>
      </c>
      <c r="AC4268" s="57">
        <v>0</v>
      </c>
      <c r="AD4268" s="56" t="s">
        <v>9255</v>
      </c>
      <c r="AE4268" s="57">
        <v>0</v>
      </c>
      <c r="AF4268" s="57">
        <v>0</v>
      </c>
      <c r="AG4268" s="57">
        <v>0</v>
      </c>
      <c r="AI4268"/>
      <c r="AJ4268"/>
    </row>
    <row r="4269" spans="1:36">
      <c r="A4269" s="56" t="s">
        <v>49</v>
      </c>
      <c r="B4269" s="56" t="s">
        <v>11427</v>
      </c>
      <c r="C4269" s="56">
        <v>2101010050</v>
      </c>
      <c r="D4269" s="56" t="s">
        <v>43</v>
      </c>
      <c r="E4269" s="56">
        <v>2101020050</v>
      </c>
      <c r="F4269" s="56">
        <v>5401010050</v>
      </c>
      <c r="G4269" s="56" t="s">
        <v>11431</v>
      </c>
      <c r="H4269" s="56">
        <v>400203</v>
      </c>
      <c r="I4269" s="56" t="s">
        <v>11507</v>
      </c>
      <c r="J4269" s="56" t="s">
        <v>1499</v>
      </c>
      <c r="K4269" s="56" t="s">
        <v>1500</v>
      </c>
      <c r="L4269" s="56" t="s">
        <v>7138</v>
      </c>
      <c r="M4269" s="73">
        <v>39995</v>
      </c>
      <c r="N4269" s="56"/>
      <c r="O4269" s="56"/>
      <c r="P4269" s="56" t="s">
        <v>1476</v>
      </c>
      <c r="Q4269" s="56"/>
      <c r="R4269" s="56" t="s">
        <v>70</v>
      </c>
      <c r="S4269" s="56" t="s">
        <v>11671</v>
      </c>
      <c r="T4269" s="56" t="s">
        <v>7140</v>
      </c>
      <c r="U4269" s="57">
        <v>39277096</v>
      </c>
      <c r="V4269" s="57">
        <v>-36067073.170000002</v>
      </c>
      <c r="W4269" s="57">
        <v>3210022.83</v>
      </c>
      <c r="X4269" s="57">
        <v>0</v>
      </c>
      <c r="Y4269" s="73">
        <v>39995</v>
      </c>
      <c r="Z4269" s="57">
        <v>-1246168.03</v>
      </c>
      <c r="AA4269" s="57">
        <v>0</v>
      </c>
      <c r="AB4269" s="57">
        <v>1963854.8</v>
      </c>
      <c r="AC4269" s="57">
        <v>0</v>
      </c>
      <c r="AD4269" s="56" t="s">
        <v>9255</v>
      </c>
      <c r="AE4269" s="57">
        <v>0</v>
      </c>
      <c r="AF4269" s="57">
        <v>0</v>
      </c>
      <c r="AG4269" s="57">
        <v>0</v>
      </c>
      <c r="AI4269"/>
      <c r="AJ4269"/>
    </row>
    <row r="4270" spans="1:36">
      <c r="A4270" s="56" t="s">
        <v>49</v>
      </c>
      <c r="B4270" s="56" t="s">
        <v>11427</v>
      </c>
      <c r="C4270" s="56">
        <v>2101010050</v>
      </c>
      <c r="D4270" s="56" t="s">
        <v>43</v>
      </c>
      <c r="E4270" s="56">
        <v>2101020050</v>
      </c>
      <c r="F4270" s="56">
        <v>5401010050</v>
      </c>
      <c r="G4270" s="56" t="s">
        <v>11431</v>
      </c>
      <c r="H4270" s="56">
        <v>400203</v>
      </c>
      <c r="I4270" s="56" t="s">
        <v>11507</v>
      </c>
      <c r="J4270" s="56" t="s">
        <v>1501</v>
      </c>
      <c r="K4270" s="56" t="s">
        <v>1502</v>
      </c>
      <c r="L4270" s="56" t="s">
        <v>7138</v>
      </c>
      <c r="M4270" s="73">
        <v>39995</v>
      </c>
      <c r="N4270" s="56"/>
      <c r="O4270" s="56"/>
      <c r="P4270" s="56" t="s">
        <v>1476</v>
      </c>
      <c r="Q4270" s="56"/>
      <c r="R4270" s="56" t="s">
        <v>70</v>
      </c>
      <c r="S4270" s="56" t="s">
        <v>11672</v>
      </c>
      <c r="T4270" s="56" t="s">
        <v>7140</v>
      </c>
      <c r="U4270" s="57">
        <v>19638548</v>
      </c>
      <c r="V4270" s="57">
        <v>-18033536.579999998</v>
      </c>
      <c r="W4270" s="57">
        <v>1605011.42</v>
      </c>
      <c r="X4270" s="57">
        <v>0</v>
      </c>
      <c r="Y4270" s="73">
        <v>39995</v>
      </c>
      <c r="Z4270" s="57">
        <v>-623084.02</v>
      </c>
      <c r="AA4270" s="57">
        <v>0</v>
      </c>
      <c r="AB4270" s="57">
        <v>981927.4</v>
      </c>
      <c r="AC4270" s="57">
        <v>0</v>
      </c>
      <c r="AD4270" s="56" t="s">
        <v>9255</v>
      </c>
      <c r="AE4270" s="57">
        <v>0</v>
      </c>
      <c r="AF4270" s="57">
        <v>0</v>
      </c>
      <c r="AG4270" s="57">
        <v>0</v>
      </c>
      <c r="AI4270"/>
      <c r="AJ4270"/>
    </row>
    <row r="4271" spans="1:36">
      <c r="A4271" s="56" t="s">
        <v>49</v>
      </c>
      <c r="B4271" s="56" t="s">
        <v>11427</v>
      </c>
      <c r="C4271" s="56">
        <v>2101010050</v>
      </c>
      <c r="D4271" s="56" t="s">
        <v>43</v>
      </c>
      <c r="E4271" s="56">
        <v>2101020050</v>
      </c>
      <c r="F4271" s="56">
        <v>5401010050</v>
      </c>
      <c r="G4271" s="56" t="s">
        <v>11431</v>
      </c>
      <c r="H4271" s="56">
        <v>400203</v>
      </c>
      <c r="I4271" s="56" t="s">
        <v>11507</v>
      </c>
      <c r="J4271" s="56" t="s">
        <v>1503</v>
      </c>
      <c r="K4271" s="56" t="s">
        <v>1504</v>
      </c>
      <c r="L4271" s="56" t="s">
        <v>7138</v>
      </c>
      <c r="M4271" s="73">
        <v>39995</v>
      </c>
      <c r="N4271" s="56"/>
      <c r="O4271" s="56"/>
      <c r="P4271" s="56" t="s">
        <v>1476</v>
      </c>
      <c r="Q4271" s="56"/>
      <c r="R4271" s="56" t="s">
        <v>70</v>
      </c>
      <c r="S4271" s="56" t="s">
        <v>11672</v>
      </c>
      <c r="T4271" s="56" t="s">
        <v>7140</v>
      </c>
      <c r="U4271" s="57">
        <v>19638548</v>
      </c>
      <c r="V4271" s="57">
        <v>-18033536.579999998</v>
      </c>
      <c r="W4271" s="57">
        <v>1605011.42</v>
      </c>
      <c r="X4271" s="57">
        <v>0</v>
      </c>
      <c r="Y4271" s="73">
        <v>39995</v>
      </c>
      <c r="Z4271" s="57">
        <v>-623084.02</v>
      </c>
      <c r="AA4271" s="57">
        <v>0</v>
      </c>
      <c r="AB4271" s="57">
        <v>981927.4</v>
      </c>
      <c r="AC4271" s="57">
        <v>0</v>
      </c>
      <c r="AD4271" s="56" t="s">
        <v>9255</v>
      </c>
      <c r="AE4271" s="57">
        <v>0</v>
      </c>
      <c r="AF4271" s="57">
        <v>0</v>
      </c>
      <c r="AG4271" s="57">
        <v>0</v>
      </c>
      <c r="AI4271"/>
      <c r="AJ4271"/>
    </row>
    <row r="4272" spans="1:36">
      <c r="A4272" s="56" t="s">
        <v>49</v>
      </c>
      <c r="B4272" s="56" t="s">
        <v>11427</v>
      </c>
      <c r="C4272" s="56">
        <v>2101010050</v>
      </c>
      <c r="D4272" s="56" t="s">
        <v>43</v>
      </c>
      <c r="E4272" s="56">
        <v>2101020050</v>
      </c>
      <c r="F4272" s="56">
        <v>5401010050</v>
      </c>
      <c r="G4272" s="56" t="s">
        <v>11431</v>
      </c>
      <c r="H4272" s="56">
        <v>400203</v>
      </c>
      <c r="I4272" s="56" t="s">
        <v>11507</v>
      </c>
      <c r="J4272" s="56" t="s">
        <v>1528</v>
      </c>
      <c r="K4272" s="56" t="s">
        <v>1232</v>
      </c>
      <c r="L4272" s="56" t="s">
        <v>7138</v>
      </c>
      <c r="M4272" s="73">
        <v>39995</v>
      </c>
      <c r="N4272" s="56"/>
      <c r="O4272" s="56"/>
      <c r="P4272" s="56" t="s">
        <v>7139</v>
      </c>
      <c r="Q4272" s="56"/>
      <c r="R4272" s="56" t="s">
        <v>70</v>
      </c>
      <c r="S4272" s="56" t="s">
        <v>11672</v>
      </c>
      <c r="T4272" s="56" t="s">
        <v>7140</v>
      </c>
      <c r="U4272" s="57">
        <v>115060944</v>
      </c>
      <c r="V4272" s="57">
        <v>-56220657.119999997</v>
      </c>
      <c r="W4272" s="57">
        <v>58840286.880000003</v>
      </c>
      <c r="X4272" s="57">
        <v>0</v>
      </c>
      <c r="Y4272" s="73">
        <v>39995</v>
      </c>
      <c r="Z4272" s="57">
        <v>-2089457.7</v>
      </c>
      <c r="AA4272" s="57">
        <v>0</v>
      </c>
      <c r="AB4272" s="57">
        <v>56750829.18</v>
      </c>
      <c r="AC4272" s="57">
        <v>0</v>
      </c>
      <c r="AD4272" s="56" t="s">
        <v>9255</v>
      </c>
      <c r="AE4272" s="57">
        <v>0</v>
      </c>
      <c r="AF4272" s="57">
        <v>0</v>
      </c>
      <c r="AG4272" s="57">
        <v>0</v>
      </c>
      <c r="AI4272"/>
      <c r="AJ4272"/>
    </row>
    <row r="4273" spans="1:36">
      <c r="A4273" s="56" t="s">
        <v>49</v>
      </c>
      <c r="B4273" s="56" t="s">
        <v>11427</v>
      </c>
      <c r="C4273" s="56">
        <v>2101010050</v>
      </c>
      <c r="D4273" s="56" t="s">
        <v>43</v>
      </c>
      <c r="E4273" s="56">
        <v>2101020050</v>
      </c>
      <c r="F4273" s="56">
        <v>5401010050</v>
      </c>
      <c r="G4273" s="56" t="s">
        <v>11431</v>
      </c>
      <c r="H4273" s="56">
        <v>400203</v>
      </c>
      <c r="I4273" s="56" t="s">
        <v>11507</v>
      </c>
      <c r="J4273" s="56" t="s">
        <v>1531</v>
      </c>
      <c r="K4273" s="56" t="s">
        <v>1240</v>
      </c>
      <c r="L4273" s="56" t="s">
        <v>7138</v>
      </c>
      <c r="M4273" s="73">
        <v>39995</v>
      </c>
      <c r="N4273" s="56"/>
      <c r="O4273" s="56"/>
      <c r="P4273" s="56" t="s">
        <v>1476</v>
      </c>
      <c r="Q4273" s="56"/>
      <c r="R4273" s="56" t="s">
        <v>70</v>
      </c>
      <c r="S4273" s="56" t="s">
        <v>11678</v>
      </c>
      <c r="T4273" s="56" t="s">
        <v>7140</v>
      </c>
      <c r="U4273" s="57">
        <v>23616477</v>
      </c>
      <c r="V4273" s="57">
        <v>-21686358.960000001</v>
      </c>
      <c r="W4273" s="57">
        <v>1930118.04</v>
      </c>
      <c r="X4273" s="57">
        <v>0</v>
      </c>
      <c r="Y4273" s="73">
        <v>39995</v>
      </c>
      <c r="Z4273" s="57">
        <v>-749294.19</v>
      </c>
      <c r="AA4273" s="57">
        <v>0</v>
      </c>
      <c r="AB4273" s="57">
        <v>1180823.8500000001</v>
      </c>
      <c r="AC4273" s="57">
        <v>0</v>
      </c>
      <c r="AD4273" s="56" t="s">
        <v>9255</v>
      </c>
      <c r="AE4273" s="57">
        <v>0</v>
      </c>
      <c r="AF4273" s="57">
        <v>0</v>
      </c>
      <c r="AG4273" s="57">
        <v>0</v>
      </c>
      <c r="AI4273"/>
      <c r="AJ4273"/>
    </row>
    <row r="4274" spans="1:36">
      <c r="A4274" s="56" t="s">
        <v>49</v>
      </c>
      <c r="B4274" s="56" t="s">
        <v>11427</v>
      </c>
      <c r="C4274" s="56">
        <v>2101010050</v>
      </c>
      <c r="D4274" s="56" t="s">
        <v>43</v>
      </c>
      <c r="E4274" s="56">
        <v>2101020050</v>
      </c>
      <c r="F4274" s="56">
        <v>5401010050</v>
      </c>
      <c r="G4274" s="56" t="s">
        <v>11431</v>
      </c>
      <c r="H4274" s="56">
        <v>400203</v>
      </c>
      <c r="I4274" s="56" t="s">
        <v>11507</v>
      </c>
      <c r="J4274" s="56" t="s">
        <v>1532</v>
      </c>
      <c r="K4274" s="56" t="s">
        <v>1238</v>
      </c>
      <c r="L4274" s="56" t="s">
        <v>7138</v>
      </c>
      <c r="M4274" s="73">
        <v>39995</v>
      </c>
      <c r="N4274" s="56"/>
      <c r="O4274" s="56"/>
      <c r="P4274" s="56" t="s">
        <v>1476</v>
      </c>
      <c r="Q4274" s="56"/>
      <c r="R4274" s="56" t="s">
        <v>70</v>
      </c>
      <c r="S4274" s="56" t="s">
        <v>11719</v>
      </c>
      <c r="T4274" s="56" t="s">
        <v>7140</v>
      </c>
      <c r="U4274" s="57">
        <v>14089375</v>
      </c>
      <c r="V4274" s="57">
        <v>-12937884.199999999</v>
      </c>
      <c r="W4274" s="57">
        <v>1151490.8</v>
      </c>
      <c r="X4274" s="57">
        <v>0</v>
      </c>
      <c r="Y4274" s="73">
        <v>39995</v>
      </c>
      <c r="Z4274" s="57">
        <v>-447022.05</v>
      </c>
      <c r="AA4274" s="57">
        <v>0</v>
      </c>
      <c r="AB4274" s="57">
        <v>704468.75</v>
      </c>
      <c r="AC4274" s="57">
        <v>0</v>
      </c>
      <c r="AD4274" s="56" t="s">
        <v>9255</v>
      </c>
      <c r="AE4274" s="57">
        <v>0</v>
      </c>
      <c r="AF4274" s="57">
        <v>0</v>
      </c>
      <c r="AG4274" s="57">
        <v>0</v>
      </c>
      <c r="AI4274"/>
      <c r="AJ4274"/>
    </row>
    <row r="4275" spans="1:36">
      <c r="A4275" s="56" t="s">
        <v>49</v>
      </c>
      <c r="B4275" s="56" t="s">
        <v>11427</v>
      </c>
      <c r="C4275" s="56">
        <v>2101010050</v>
      </c>
      <c r="D4275" s="56" t="s">
        <v>43</v>
      </c>
      <c r="E4275" s="56">
        <v>2101020050</v>
      </c>
      <c r="F4275" s="56">
        <v>5401010050</v>
      </c>
      <c r="G4275" s="56" t="s">
        <v>11431</v>
      </c>
      <c r="H4275" s="56">
        <v>400203</v>
      </c>
      <c r="I4275" s="56" t="s">
        <v>11507</v>
      </c>
      <c r="J4275" s="56" t="s">
        <v>1535</v>
      </c>
      <c r="K4275" s="56" t="s">
        <v>1303</v>
      </c>
      <c r="L4275" s="56" t="s">
        <v>7138</v>
      </c>
      <c r="M4275" s="73">
        <v>39995</v>
      </c>
      <c r="N4275" s="56"/>
      <c r="O4275" s="56"/>
      <c r="P4275" s="56" t="s">
        <v>1476</v>
      </c>
      <c r="Q4275" s="56"/>
      <c r="R4275" s="56" t="s">
        <v>70</v>
      </c>
      <c r="S4275" s="56" t="s">
        <v>11671</v>
      </c>
      <c r="T4275" s="56" t="s">
        <v>7140</v>
      </c>
      <c r="U4275" s="57">
        <v>9272188</v>
      </c>
      <c r="V4275" s="57">
        <v>-8514394.3100000005</v>
      </c>
      <c r="W4275" s="57">
        <v>757793.69</v>
      </c>
      <c r="X4275" s="57">
        <v>0</v>
      </c>
      <c r="Y4275" s="73">
        <v>39995</v>
      </c>
      <c r="Z4275" s="57">
        <v>-294184.28999999998</v>
      </c>
      <c r="AA4275" s="57">
        <v>0</v>
      </c>
      <c r="AB4275" s="57">
        <v>463609.4</v>
      </c>
      <c r="AC4275" s="57">
        <v>0</v>
      </c>
      <c r="AD4275" s="56" t="s">
        <v>9255</v>
      </c>
      <c r="AE4275" s="57">
        <v>0</v>
      </c>
      <c r="AF4275" s="57">
        <v>0</v>
      </c>
      <c r="AG4275" s="57">
        <v>0</v>
      </c>
      <c r="AI4275"/>
      <c r="AJ4275"/>
    </row>
    <row r="4276" spans="1:36">
      <c r="A4276" s="56" t="s">
        <v>49</v>
      </c>
      <c r="B4276" s="56" t="s">
        <v>11427</v>
      </c>
      <c r="C4276" s="56">
        <v>2101010050</v>
      </c>
      <c r="D4276" s="56" t="s">
        <v>43</v>
      </c>
      <c r="E4276" s="56">
        <v>2101020050</v>
      </c>
      <c r="F4276" s="56">
        <v>5401010050</v>
      </c>
      <c r="G4276" s="56" t="s">
        <v>11431</v>
      </c>
      <c r="H4276" s="56">
        <v>400203</v>
      </c>
      <c r="I4276" s="56" t="s">
        <v>11553</v>
      </c>
      <c r="J4276" s="56" t="s">
        <v>1473</v>
      </c>
      <c r="K4276" s="56" t="s">
        <v>1152</v>
      </c>
      <c r="L4276" s="56" t="s">
        <v>7138</v>
      </c>
      <c r="M4276" s="73">
        <v>39995</v>
      </c>
      <c r="N4276" s="56"/>
      <c r="O4276" s="56"/>
      <c r="P4276" s="56" t="s">
        <v>1304</v>
      </c>
      <c r="Q4276" s="56"/>
      <c r="R4276" s="56" t="s">
        <v>70</v>
      </c>
      <c r="S4276" s="56" t="s">
        <v>11661</v>
      </c>
      <c r="T4276" s="56" t="s">
        <v>7140</v>
      </c>
      <c r="U4276" s="57">
        <v>65828145</v>
      </c>
      <c r="V4276" s="57">
        <v>-40831885.259999998</v>
      </c>
      <c r="W4276" s="57">
        <v>24996259.739999998</v>
      </c>
      <c r="X4276" s="57">
        <v>0</v>
      </c>
      <c r="Y4276" s="73">
        <v>39995</v>
      </c>
      <c r="Z4276" s="57">
        <v>-3178176.56</v>
      </c>
      <c r="AA4276" s="57">
        <v>0</v>
      </c>
      <c r="AB4276" s="57">
        <v>21818083.18</v>
      </c>
      <c r="AC4276" s="57">
        <v>0</v>
      </c>
      <c r="AD4276" s="56" t="s">
        <v>9255</v>
      </c>
      <c r="AE4276" s="57">
        <v>0</v>
      </c>
      <c r="AF4276" s="57">
        <v>0</v>
      </c>
      <c r="AG4276" s="57">
        <v>0</v>
      </c>
      <c r="AI4276"/>
      <c r="AJ4276"/>
    </row>
    <row r="4277" spans="1:36">
      <c r="A4277" s="56" t="s">
        <v>49</v>
      </c>
      <c r="B4277" s="56" t="s">
        <v>11427</v>
      </c>
      <c r="C4277" s="56">
        <v>2101010050</v>
      </c>
      <c r="D4277" s="56" t="s">
        <v>43</v>
      </c>
      <c r="E4277" s="56">
        <v>2101020050</v>
      </c>
      <c r="F4277" s="56">
        <v>5401010050</v>
      </c>
      <c r="G4277" s="56" t="s">
        <v>11431</v>
      </c>
      <c r="H4277" s="56">
        <v>400203</v>
      </c>
      <c r="I4277" s="56" t="s">
        <v>11553</v>
      </c>
      <c r="J4277" s="56" t="s">
        <v>1474</v>
      </c>
      <c r="K4277" s="56" t="s">
        <v>1475</v>
      </c>
      <c r="L4277" s="56" t="s">
        <v>7138</v>
      </c>
      <c r="M4277" s="73">
        <v>39995</v>
      </c>
      <c r="N4277" s="56"/>
      <c r="O4277" s="56"/>
      <c r="P4277" s="56" t="s">
        <v>1476</v>
      </c>
      <c r="Q4277" s="56"/>
      <c r="R4277" s="56" t="s">
        <v>70</v>
      </c>
      <c r="S4277" s="56" t="s">
        <v>11661</v>
      </c>
      <c r="T4277" s="56" t="s">
        <v>7140</v>
      </c>
      <c r="U4277" s="57">
        <v>12503307</v>
      </c>
      <c r="V4277" s="57">
        <v>-11481441.74</v>
      </c>
      <c r="W4277" s="57">
        <v>1021865.26</v>
      </c>
      <c r="X4277" s="57">
        <v>0</v>
      </c>
      <c r="Y4277" s="73">
        <v>39995</v>
      </c>
      <c r="Z4277" s="57">
        <v>-396699.91</v>
      </c>
      <c r="AA4277" s="57">
        <v>0</v>
      </c>
      <c r="AB4277" s="57">
        <v>625165.35</v>
      </c>
      <c r="AC4277" s="57">
        <v>0</v>
      </c>
      <c r="AD4277" s="56" t="s">
        <v>9255</v>
      </c>
      <c r="AE4277" s="57">
        <v>0</v>
      </c>
      <c r="AF4277" s="57">
        <v>0</v>
      </c>
      <c r="AG4277" s="57">
        <v>0</v>
      </c>
      <c r="AI4277"/>
      <c r="AJ4277"/>
    </row>
    <row r="4278" spans="1:36">
      <c r="A4278" s="56" t="s">
        <v>49</v>
      </c>
      <c r="B4278" s="56" t="s">
        <v>11427</v>
      </c>
      <c r="C4278" s="56">
        <v>2101010050</v>
      </c>
      <c r="D4278" s="56" t="s">
        <v>43</v>
      </c>
      <c r="E4278" s="56">
        <v>2101020050</v>
      </c>
      <c r="F4278" s="56">
        <v>5401010050</v>
      </c>
      <c r="G4278" s="56" t="s">
        <v>11431</v>
      </c>
      <c r="H4278" s="56">
        <v>400203</v>
      </c>
      <c r="I4278" s="56" t="s">
        <v>11553</v>
      </c>
      <c r="J4278" s="56" t="s">
        <v>1481</v>
      </c>
      <c r="K4278" s="56" t="s">
        <v>1482</v>
      </c>
      <c r="L4278" s="56" t="s">
        <v>7138</v>
      </c>
      <c r="M4278" s="73">
        <v>39995</v>
      </c>
      <c r="N4278" s="56"/>
      <c r="O4278" s="56"/>
      <c r="P4278" s="56" t="s">
        <v>1304</v>
      </c>
      <c r="Q4278" s="56"/>
      <c r="R4278" s="56" t="s">
        <v>70</v>
      </c>
      <c r="S4278" s="56" t="s">
        <v>11660</v>
      </c>
      <c r="T4278" s="56" t="s">
        <v>7140</v>
      </c>
      <c r="U4278" s="57">
        <v>21579670</v>
      </c>
      <c r="V4278" s="57">
        <v>-13385439.140000001</v>
      </c>
      <c r="W4278" s="57">
        <v>8194230.8600000003</v>
      </c>
      <c r="X4278" s="57">
        <v>0</v>
      </c>
      <c r="Y4278" s="73">
        <v>39995</v>
      </c>
      <c r="Z4278" s="57">
        <v>-1041864.37</v>
      </c>
      <c r="AA4278" s="57">
        <v>0</v>
      </c>
      <c r="AB4278" s="57">
        <v>7152366.4900000002</v>
      </c>
      <c r="AC4278" s="57">
        <v>0</v>
      </c>
      <c r="AD4278" s="56" t="s">
        <v>9255</v>
      </c>
      <c r="AE4278" s="57">
        <v>0</v>
      </c>
      <c r="AF4278" s="57">
        <v>0</v>
      </c>
      <c r="AG4278" s="57">
        <v>0</v>
      </c>
      <c r="AI4278"/>
      <c r="AJ4278"/>
    </row>
    <row r="4279" spans="1:36">
      <c r="A4279" s="56" t="s">
        <v>49</v>
      </c>
      <c r="B4279" s="56" t="s">
        <v>11427</v>
      </c>
      <c r="C4279" s="56">
        <v>2101010050</v>
      </c>
      <c r="D4279" s="56" t="s">
        <v>43</v>
      </c>
      <c r="E4279" s="56">
        <v>2101020050</v>
      </c>
      <c r="F4279" s="56">
        <v>5401010050</v>
      </c>
      <c r="G4279" s="56" t="s">
        <v>11431</v>
      </c>
      <c r="H4279" s="56">
        <v>400203</v>
      </c>
      <c r="I4279" s="56" t="s">
        <v>11553</v>
      </c>
      <c r="J4279" s="56" t="s">
        <v>1483</v>
      </c>
      <c r="K4279" s="56" t="s">
        <v>1484</v>
      </c>
      <c r="L4279" s="56" t="s">
        <v>7138</v>
      </c>
      <c r="M4279" s="73">
        <v>39995</v>
      </c>
      <c r="N4279" s="56"/>
      <c r="O4279" s="56"/>
      <c r="P4279" s="56" t="s">
        <v>1304</v>
      </c>
      <c r="Q4279" s="56"/>
      <c r="R4279" s="56" t="s">
        <v>70</v>
      </c>
      <c r="S4279" s="56" t="s">
        <v>11660</v>
      </c>
      <c r="T4279" s="56" t="s">
        <v>7140</v>
      </c>
      <c r="U4279" s="57">
        <v>1941565</v>
      </c>
      <c r="V4279" s="57">
        <v>-1204314.21</v>
      </c>
      <c r="W4279" s="57">
        <v>737250.79</v>
      </c>
      <c r="X4279" s="57">
        <v>0</v>
      </c>
      <c r="Y4279" s="73">
        <v>39995</v>
      </c>
      <c r="Z4279" s="57">
        <v>-93738.55</v>
      </c>
      <c r="AA4279" s="57">
        <v>0</v>
      </c>
      <c r="AB4279" s="57">
        <v>643512.24</v>
      </c>
      <c r="AC4279" s="57">
        <v>0</v>
      </c>
      <c r="AD4279" s="56" t="s">
        <v>9255</v>
      </c>
      <c r="AE4279" s="57">
        <v>0</v>
      </c>
      <c r="AF4279" s="57">
        <v>0</v>
      </c>
      <c r="AG4279" s="57">
        <v>0</v>
      </c>
      <c r="AI4279"/>
      <c r="AJ4279"/>
    </row>
    <row r="4280" spans="1:36">
      <c r="A4280" s="56" t="s">
        <v>49</v>
      </c>
      <c r="B4280" s="56" t="s">
        <v>11427</v>
      </c>
      <c r="C4280" s="56">
        <v>2101010050</v>
      </c>
      <c r="D4280" s="56" t="s">
        <v>43</v>
      </c>
      <c r="E4280" s="56">
        <v>2101020050</v>
      </c>
      <c r="F4280" s="56">
        <v>5401010050</v>
      </c>
      <c r="G4280" s="56" t="s">
        <v>11431</v>
      </c>
      <c r="H4280" s="56">
        <v>400204</v>
      </c>
      <c r="I4280" s="56" t="s">
        <v>11508</v>
      </c>
      <c r="J4280" s="56" t="s">
        <v>1637</v>
      </c>
      <c r="K4280" s="56" t="s">
        <v>1488</v>
      </c>
      <c r="L4280" s="56" t="s">
        <v>7138</v>
      </c>
      <c r="M4280" s="73">
        <v>40057</v>
      </c>
      <c r="N4280" s="56"/>
      <c r="O4280" s="56"/>
      <c r="P4280" s="56" t="s">
        <v>7139</v>
      </c>
      <c r="Q4280" s="56"/>
      <c r="R4280" s="56" t="s">
        <v>70</v>
      </c>
      <c r="S4280" s="56" t="s">
        <v>11679</v>
      </c>
      <c r="T4280" s="56" t="s">
        <v>7140</v>
      </c>
      <c r="U4280" s="57">
        <v>136687657</v>
      </c>
      <c r="V4280" s="57">
        <v>-65596532.390000001</v>
      </c>
      <c r="W4280" s="57">
        <v>71091124.609999999</v>
      </c>
      <c r="X4280" s="57">
        <v>0</v>
      </c>
      <c r="Y4280" s="73">
        <v>40057</v>
      </c>
      <c r="Z4280" s="57">
        <v>-2510733.71</v>
      </c>
      <c r="AA4280" s="57">
        <v>0</v>
      </c>
      <c r="AB4280" s="57">
        <v>68580390.900000006</v>
      </c>
      <c r="AC4280" s="57">
        <v>0</v>
      </c>
      <c r="AD4280" s="56" t="s">
        <v>9255</v>
      </c>
      <c r="AE4280" s="57">
        <v>0</v>
      </c>
      <c r="AF4280" s="57">
        <v>0</v>
      </c>
      <c r="AG4280" s="57">
        <v>0</v>
      </c>
      <c r="AI4280"/>
      <c r="AJ4280"/>
    </row>
    <row r="4281" spans="1:36">
      <c r="A4281" s="56" t="s">
        <v>49</v>
      </c>
      <c r="B4281" s="56" t="s">
        <v>11427</v>
      </c>
      <c r="C4281" s="56">
        <v>2101010050</v>
      </c>
      <c r="D4281" s="56" t="s">
        <v>43</v>
      </c>
      <c r="E4281" s="56">
        <v>2101020050</v>
      </c>
      <c r="F4281" s="56">
        <v>5401010050</v>
      </c>
      <c r="G4281" s="56" t="s">
        <v>11431</v>
      </c>
      <c r="H4281" s="56">
        <v>400204</v>
      </c>
      <c r="I4281" s="56" t="s">
        <v>11508</v>
      </c>
      <c r="J4281" s="56" t="s">
        <v>1638</v>
      </c>
      <c r="K4281" s="56" t="s">
        <v>1490</v>
      </c>
      <c r="L4281" s="56" t="s">
        <v>7138</v>
      </c>
      <c r="M4281" s="73">
        <v>40057</v>
      </c>
      <c r="N4281" s="56"/>
      <c r="O4281" s="56"/>
      <c r="P4281" s="56" t="s">
        <v>1201</v>
      </c>
      <c r="Q4281" s="56"/>
      <c r="R4281" s="56" t="s">
        <v>70</v>
      </c>
      <c r="S4281" s="56" t="s">
        <v>11679</v>
      </c>
      <c r="T4281" s="56" t="s">
        <v>7140</v>
      </c>
      <c r="U4281" s="57">
        <v>322983460</v>
      </c>
      <c r="V4281" s="57">
        <v>-225007084.87</v>
      </c>
      <c r="W4281" s="57">
        <v>97976375.129999995</v>
      </c>
      <c r="X4281" s="57">
        <v>0</v>
      </c>
      <c r="Y4281" s="73">
        <v>40057</v>
      </c>
      <c r="Z4281" s="57">
        <v>-21899267.239999998</v>
      </c>
      <c r="AA4281" s="57">
        <v>0</v>
      </c>
      <c r="AB4281" s="57">
        <v>76077107.890000001</v>
      </c>
      <c r="AC4281" s="57">
        <v>0</v>
      </c>
      <c r="AD4281" s="56" t="s">
        <v>9255</v>
      </c>
      <c r="AE4281" s="57">
        <v>0</v>
      </c>
      <c r="AF4281" s="57">
        <v>0</v>
      </c>
      <c r="AG4281" s="57">
        <v>0</v>
      </c>
      <c r="AI4281"/>
      <c r="AJ4281"/>
    </row>
    <row r="4282" spans="1:36">
      <c r="A4282" s="56" t="s">
        <v>49</v>
      </c>
      <c r="B4282" s="56" t="s">
        <v>11427</v>
      </c>
      <c r="C4282" s="56">
        <v>2101010050</v>
      </c>
      <c r="D4282" s="56" t="s">
        <v>43</v>
      </c>
      <c r="E4282" s="56">
        <v>2101020050</v>
      </c>
      <c r="F4282" s="56">
        <v>5401010050</v>
      </c>
      <c r="G4282" s="56" t="s">
        <v>11431</v>
      </c>
      <c r="H4282" s="56">
        <v>400204</v>
      </c>
      <c r="I4282" s="56" t="s">
        <v>11508</v>
      </c>
      <c r="J4282" s="56" t="s">
        <v>1639</v>
      </c>
      <c r="K4282" s="56" t="s">
        <v>1492</v>
      </c>
      <c r="L4282" s="56" t="s">
        <v>7138</v>
      </c>
      <c r="M4282" s="73">
        <v>40057</v>
      </c>
      <c r="N4282" s="56"/>
      <c r="O4282" s="56"/>
      <c r="P4282" s="56" t="s">
        <v>1476</v>
      </c>
      <c r="Q4282" s="56"/>
      <c r="R4282" s="56" t="s">
        <v>70</v>
      </c>
      <c r="S4282" s="56" t="s">
        <v>11679</v>
      </c>
      <c r="T4282" s="56" t="s">
        <v>7140</v>
      </c>
      <c r="U4282" s="57">
        <v>16996721</v>
      </c>
      <c r="V4282" s="57">
        <v>-15260599.359999999</v>
      </c>
      <c r="W4282" s="57">
        <v>1736121.64</v>
      </c>
      <c r="X4282" s="57">
        <v>0</v>
      </c>
      <c r="Y4282" s="73">
        <v>40057</v>
      </c>
      <c r="Z4282" s="57">
        <v>-886285.59</v>
      </c>
      <c r="AA4282" s="57">
        <v>0</v>
      </c>
      <c r="AB4282" s="57">
        <v>849836.05</v>
      </c>
      <c r="AC4282" s="57">
        <v>0</v>
      </c>
      <c r="AD4282" s="56" t="s">
        <v>9255</v>
      </c>
      <c r="AE4282" s="57">
        <v>0</v>
      </c>
      <c r="AF4282" s="57">
        <v>0</v>
      </c>
      <c r="AG4282" s="57">
        <v>0</v>
      </c>
      <c r="AI4282"/>
      <c r="AJ4282"/>
    </row>
    <row r="4283" spans="1:36">
      <c r="A4283" s="56" t="s">
        <v>49</v>
      </c>
      <c r="B4283" s="56" t="s">
        <v>11427</v>
      </c>
      <c r="C4283" s="56">
        <v>2101010050</v>
      </c>
      <c r="D4283" s="56" t="s">
        <v>43</v>
      </c>
      <c r="E4283" s="56">
        <v>2101020050</v>
      </c>
      <c r="F4283" s="56">
        <v>5401010050</v>
      </c>
      <c r="G4283" s="56" t="s">
        <v>11431</v>
      </c>
      <c r="H4283" s="56">
        <v>400204</v>
      </c>
      <c r="I4283" s="56" t="s">
        <v>11508</v>
      </c>
      <c r="J4283" s="56" t="s">
        <v>1640</v>
      </c>
      <c r="K4283" s="56" t="s">
        <v>1494</v>
      </c>
      <c r="L4283" s="56" t="s">
        <v>7138</v>
      </c>
      <c r="M4283" s="73">
        <v>40057</v>
      </c>
      <c r="N4283" s="56"/>
      <c r="O4283" s="56"/>
      <c r="P4283" s="56" t="s">
        <v>1201</v>
      </c>
      <c r="Q4283" s="56"/>
      <c r="R4283" s="56" t="s">
        <v>70</v>
      </c>
      <c r="S4283" s="56" t="s">
        <v>11679</v>
      </c>
      <c r="T4283" s="56" t="s">
        <v>7140</v>
      </c>
      <c r="U4283" s="57">
        <v>10859017</v>
      </c>
      <c r="V4283" s="57">
        <v>-7564956.2199999997</v>
      </c>
      <c r="W4283" s="57">
        <v>3294060.78</v>
      </c>
      <c r="X4283" s="57">
        <v>0</v>
      </c>
      <c r="Y4283" s="73">
        <v>40057</v>
      </c>
      <c r="Z4283" s="57">
        <v>-736274.61</v>
      </c>
      <c r="AA4283" s="57">
        <v>0</v>
      </c>
      <c r="AB4283" s="57">
        <v>2557786.17</v>
      </c>
      <c r="AC4283" s="57">
        <v>0</v>
      </c>
      <c r="AD4283" s="56" t="s">
        <v>9255</v>
      </c>
      <c r="AE4283" s="57">
        <v>0</v>
      </c>
      <c r="AF4283" s="57">
        <v>0</v>
      </c>
      <c r="AG4283" s="57">
        <v>0</v>
      </c>
      <c r="AI4283"/>
      <c r="AJ4283"/>
    </row>
    <row r="4284" spans="1:36">
      <c r="A4284" s="56" t="s">
        <v>49</v>
      </c>
      <c r="B4284" s="56" t="s">
        <v>11427</v>
      </c>
      <c r="C4284" s="56">
        <v>2101010050</v>
      </c>
      <c r="D4284" s="56" t="s">
        <v>43</v>
      </c>
      <c r="E4284" s="56">
        <v>2101020050</v>
      </c>
      <c r="F4284" s="56">
        <v>5401010050</v>
      </c>
      <c r="G4284" s="56" t="s">
        <v>11431</v>
      </c>
      <c r="H4284" s="56">
        <v>400204</v>
      </c>
      <c r="I4284" s="56" t="s">
        <v>11508</v>
      </c>
      <c r="J4284" s="56" t="s">
        <v>1641</v>
      </c>
      <c r="K4284" s="56" t="s">
        <v>1496</v>
      </c>
      <c r="L4284" s="56" t="s">
        <v>7138</v>
      </c>
      <c r="M4284" s="73">
        <v>40057</v>
      </c>
      <c r="N4284" s="56"/>
      <c r="O4284" s="56"/>
      <c r="P4284" s="56" t="s">
        <v>1476</v>
      </c>
      <c r="Q4284" s="56"/>
      <c r="R4284" s="56" t="s">
        <v>70</v>
      </c>
      <c r="S4284" s="56" t="s">
        <v>11679</v>
      </c>
      <c r="T4284" s="56" t="s">
        <v>7140</v>
      </c>
      <c r="U4284" s="57">
        <v>2832787</v>
      </c>
      <c r="V4284" s="57">
        <v>-2543433.39</v>
      </c>
      <c r="W4284" s="57">
        <v>289353.61</v>
      </c>
      <c r="X4284" s="57">
        <v>0</v>
      </c>
      <c r="Y4284" s="73">
        <v>40057</v>
      </c>
      <c r="Z4284" s="57">
        <v>-147714.26</v>
      </c>
      <c r="AA4284" s="57">
        <v>0</v>
      </c>
      <c r="AB4284" s="57">
        <v>141639.35</v>
      </c>
      <c r="AC4284" s="57">
        <v>0</v>
      </c>
      <c r="AD4284" s="56" t="s">
        <v>9255</v>
      </c>
      <c r="AE4284" s="57">
        <v>0</v>
      </c>
      <c r="AF4284" s="57">
        <v>0</v>
      </c>
      <c r="AG4284" s="57">
        <v>0</v>
      </c>
      <c r="AI4284"/>
      <c r="AJ4284"/>
    </row>
    <row r="4285" spans="1:36">
      <c r="A4285" s="56" t="s">
        <v>49</v>
      </c>
      <c r="B4285" s="56" t="s">
        <v>11427</v>
      </c>
      <c r="C4285" s="56">
        <v>2101010050</v>
      </c>
      <c r="D4285" s="56" t="s">
        <v>43</v>
      </c>
      <c r="E4285" s="56">
        <v>2101020050</v>
      </c>
      <c r="F4285" s="56">
        <v>5401010050</v>
      </c>
      <c r="G4285" s="56" t="s">
        <v>11431</v>
      </c>
      <c r="H4285" s="56">
        <v>400204</v>
      </c>
      <c r="I4285" s="56" t="s">
        <v>11508</v>
      </c>
      <c r="J4285" s="56" t="s">
        <v>1642</v>
      </c>
      <c r="K4285" s="56" t="s">
        <v>1198</v>
      </c>
      <c r="L4285" s="56" t="s">
        <v>7138</v>
      </c>
      <c r="M4285" s="73">
        <v>40057</v>
      </c>
      <c r="N4285" s="56"/>
      <c r="O4285" s="56"/>
      <c r="P4285" s="56" t="s">
        <v>1201</v>
      </c>
      <c r="Q4285" s="56"/>
      <c r="R4285" s="56" t="s">
        <v>70</v>
      </c>
      <c r="S4285" s="56" t="s">
        <v>11679</v>
      </c>
      <c r="T4285" s="56" t="s">
        <v>7140</v>
      </c>
      <c r="U4285" s="57">
        <v>23942149</v>
      </c>
      <c r="V4285" s="57">
        <v>-16679346.720000001</v>
      </c>
      <c r="W4285" s="57">
        <v>7262802.2800000003</v>
      </c>
      <c r="X4285" s="57">
        <v>0</v>
      </c>
      <c r="Y4285" s="73">
        <v>40057</v>
      </c>
      <c r="Z4285" s="57">
        <v>-1623351.02</v>
      </c>
      <c r="AA4285" s="57">
        <v>0</v>
      </c>
      <c r="AB4285" s="57">
        <v>5639451.2599999998</v>
      </c>
      <c r="AC4285" s="57">
        <v>0</v>
      </c>
      <c r="AD4285" s="56" t="s">
        <v>9255</v>
      </c>
      <c r="AE4285" s="57">
        <v>0</v>
      </c>
      <c r="AF4285" s="57">
        <v>0</v>
      </c>
      <c r="AG4285" s="57">
        <v>0</v>
      </c>
      <c r="AI4285"/>
      <c r="AJ4285"/>
    </row>
    <row r="4286" spans="1:36">
      <c r="A4286" s="56" t="s">
        <v>49</v>
      </c>
      <c r="B4286" s="56" t="s">
        <v>11427</v>
      </c>
      <c r="C4286" s="56">
        <v>2101010050</v>
      </c>
      <c r="D4286" s="56" t="s">
        <v>43</v>
      </c>
      <c r="E4286" s="56">
        <v>2101020050</v>
      </c>
      <c r="F4286" s="56">
        <v>5401010050</v>
      </c>
      <c r="G4286" s="56" t="s">
        <v>11431</v>
      </c>
      <c r="H4286" s="56">
        <v>400204</v>
      </c>
      <c r="I4286" s="56" t="s">
        <v>11508</v>
      </c>
      <c r="J4286" s="56" t="s">
        <v>1644</v>
      </c>
      <c r="K4286" s="56" t="s">
        <v>1500</v>
      </c>
      <c r="L4286" s="56" t="s">
        <v>7138</v>
      </c>
      <c r="M4286" s="73">
        <v>40057</v>
      </c>
      <c r="N4286" s="56"/>
      <c r="O4286" s="56"/>
      <c r="P4286" s="56" t="s">
        <v>1476</v>
      </c>
      <c r="Q4286" s="56"/>
      <c r="R4286" s="56" t="s">
        <v>70</v>
      </c>
      <c r="S4286" s="56" t="s">
        <v>11671</v>
      </c>
      <c r="T4286" s="56" t="s">
        <v>7140</v>
      </c>
      <c r="U4286" s="57">
        <v>39413287</v>
      </c>
      <c r="V4286" s="57">
        <v>-35387436.25</v>
      </c>
      <c r="W4286" s="57">
        <v>4025850.75</v>
      </c>
      <c r="X4286" s="57">
        <v>0</v>
      </c>
      <c r="Y4286" s="73">
        <v>40057</v>
      </c>
      <c r="Z4286" s="57">
        <v>-2055186.4</v>
      </c>
      <c r="AA4286" s="57">
        <v>0</v>
      </c>
      <c r="AB4286" s="57">
        <v>1970664.35</v>
      </c>
      <c r="AC4286" s="57">
        <v>0</v>
      </c>
      <c r="AD4286" s="56" t="s">
        <v>9255</v>
      </c>
      <c r="AE4286" s="57">
        <v>0</v>
      </c>
      <c r="AF4286" s="57">
        <v>0</v>
      </c>
      <c r="AG4286" s="57">
        <v>0</v>
      </c>
      <c r="AI4286"/>
      <c r="AJ4286"/>
    </row>
    <row r="4287" spans="1:36">
      <c r="A4287" s="56" t="s">
        <v>49</v>
      </c>
      <c r="B4287" s="56" t="s">
        <v>11427</v>
      </c>
      <c r="C4287" s="56">
        <v>2101010050</v>
      </c>
      <c r="D4287" s="56" t="s">
        <v>43</v>
      </c>
      <c r="E4287" s="56">
        <v>2101020050</v>
      </c>
      <c r="F4287" s="56">
        <v>5401010050</v>
      </c>
      <c r="G4287" s="56" t="s">
        <v>11431</v>
      </c>
      <c r="H4287" s="56">
        <v>400204</v>
      </c>
      <c r="I4287" s="56" t="s">
        <v>11508</v>
      </c>
      <c r="J4287" s="56" t="s">
        <v>1645</v>
      </c>
      <c r="K4287" s="56" t="s">
        <v>1502</v>
      </c>
      <c r="L4287" s="56" t="s">
        <v>7138</v>
      </c>
      <c r="M4287" s="73">
        <v>40057</v>
      </c>
      <c r="N4287" s="56"/>
      <c r="O4287" s="56"/>
      <c r="P4287" s="56" t="s">
        <v>1476</v>
      </c>
      <c r="Q4287" s="56"/>
      <c r="R4287" s="56" t="s">
        <v>70</v>
      </c>
      <c r="S4287" s="56" t="s">
        <v>11672</v>
      </c>
      <c r="T4287" s="56" t="s">
        <v>7140</v>
      </c>
      <c r="U4287" s="57">
        <v>19706644</v>
      </c>
      <c r="V4287" s="57">
        <v>-17693718.609999999</v>
      </c>
      <c r="W4287" s="57">
        <v>2012925.39</v>
      </c>
      <c r="X4287" s="57">
        <v>0</v>
      </c>
      <c r="Y4287" s="73">
        <v>40057</v>
      </c>
      <c r="Z4287" s="57">
        <v>-1027593.19</v>
      </c>
      <c r="AA4287" s="57">
        <v>0</v>
      </c>
      <c r="AB4287" s="57">
        <v>985332.2</v>
      </c>
      <c r="AC4287" s="57">
        <v>0</v>
      </c>
      <c r="AD4287" s="56" t="s">
        <v>9255</v>
      </c>
      <c r="AE4287" s="57">
        <v>0</v>
      </c>
      <c r="AF4287" s="57">
        <v>0</v>
      </c>
      <c r="AG4287" s="57">
        <v>0</v>
      </c>
      <c r="AI4287"/>
      <c r="AJ4287"/>
    </row>
    <row r="4288" spans="1:36">
      <c r="A4288" s="56" t="s">
        <v>49</v>
      </c>
      <c r="B4288" s="56" t="s">
        <v>11427</v>
      </c>
      <c r="C4288" s="56">
        <v>2101010050</v>
      </c>
      <c r="D4288" s="56" t="s">
        <v>43</v>
      </c>
      <c r="E4288" s="56">
        <v>2101020050</v>
      </c>
      <c r="F4288" s="56">
        <v>5401010050</v>
      </c>
      <c r="G4288" s="56" t="s">
        <v>11431</v>
      </c>
      <c r="H4288" s="56">
        <v>400204</v>
      </c>
      <c r="I4288" s="56" t="s">
        <v>11508</v>
      </c>
      <c r="J4288" s="56" t="s">
        <v>1646</v>
      </c>
      <c r="K4288" s="56" t="s">
        <v>1504</v>
      </c>
      <c r="L4288" s="56" t="s">
        <v>7138</v>
      </c>
      <c r="M4288" s="73">
        <v>40057</v>
      </c>
      <c r="N4288" s="56"/>
      <c r="O4288" s="56"/>
      <c r="P4288" s="56" t="s">
        <v>1476</v>
      </c>
      <c r="Q4288" s="56"/>
      <c r="R4288" s="56" t="s">
        <v>70</v>
      </c>
      <c r="S4288" s="56" t="s">
        <v>11672</v>
      </c>
      <c r="T4288" s="56" t="s">
        <v>7140</v>
      </c>
      <c r="U4288" s="57">
        <v>19706644</v>
      </c>
      <c r="V4288" s="57">
        <v>-17693718.609999999</v>
      </c>
      <c r="W4288" s="57">
        <v>2012925.39</v>
      </c>
      <c r="X4288" s="57">
        <v>0</v>
      </c>
      <c r="Y4288" s="73">
        <v>40057</v>
      </c>
      <c r="Z4288" s="57">
        <v>-1027593.19</v>
      </c>
      <c r="AA4288" s="57">
        <v>0</v>
      </c>
      <c r="AB4288" s="57">
        <v>985332.2</v>
      </c>
      <c r="AC4288" s="57">
        <v>0</v>
      </c>
      <c r="AD4288" s="56" t="s">
        <v>9255</v>
      </c>
      <c r="AE4288" s="57">
        <v>0</v>
      </c>
      <c r="AF4288" s="57">
        <v>0</v>
      </c>
      <c r="AG4288" s="57">
        <v>0</v>
      </c>
      <c r="AI4288"/>
      <c r="AJ4288"/>
    </row>
    <row r="4289" spans="1:36">
      <c r="A4289" s="56" t="s">
        <v>49</v>
      </c>
      <c r="B4289" s="56" t="s">
        <v>11427</v>
      </c>
      <c r="C4289" s="56">
        <v>2101010050</v>
      </c>
      <c r="D4289" s="56" t="s">
        <v>43</v>
      </c>
      <c r="E4289" s="56">
        <v>2101020050</v>
      </c>
      <c r="F4289" s="56">
        <v>5401010050</v>
      </c>
      <c r="G4289" s="56" t="s">
        <v>11431</v>
      </c>
      <c r="H4289" s="56">
        <v>400204</v>
      </c>
      <c r="I4289" s="56" t="s">
        <v>11508</v>
      </c>
      <c r="J4289" s="56" t="s">
        <v>1666</v>
      </c>
      <c r="K4289" s="56" t="s">
        <v>1232</v>
      </c>
      <c r="L4289" s="56" t="s">
        <v>7138</v>
      </c>
      <c r="M4289" s="73">
        <v>40057</v>
      </c>
      <c r="N4289" s="56"/>
      <c r="O4289" s="56"/>
      <c r="P4289" s="56" t="s">
        <v>7139</v>
      </c>
      <c r="Q4289" s="56"/>
      <c r="R4289" s="56" t="s">
        <v>70</v>
      </c>
      <c r="S4289" s="56" t="s">
        <v>11672</v>
      </c>
      <c r="T4289" s="56" t="s">
        <v>7140</v>
      </c>
      <c r="U4289" s="57">
        <v>115459913</v>
      </c>
      <c r="V4289" s="57">
        <v>-55474355.030000001</v>
      </c>
      <c r="W4289" s="57">
        <v>59985557.969999999</v>
      </c>
      <c r="X4289" s="57">
        <v>0</v>
      </c>
      <c r="Y4289" s="73">
        <v>40057</v>
      </c>
      <c r="Z4289" s="57">
        <v>-2118272.79</v>
      </c>
      <c r="AA4289" s="57">
        <v>0</v>
      </c>
      <c r="AB4289" s="57">
        <v>57867285.18</v>
      </c>
      <c r="AC4289" s="57">
        <v>0</v>
      </c>
      <c r="AD4289" s="56" t="s">
        <v>9255</v>
      </c>
      <c r="AE4289" s="57">
        <v>0</v>
      </c>
      <c r="AF4289" s="57">
        <v>0</v>
      </c>
      <c r="AG4289" s="57">
        <v>0</v>
      </c>
      <c r="AI4289"/>
      <c r="AJ4289"/>
    </row>
    <row r="4290" spans="1:36">
      <c r="A4290" s="56" t="s">
        <v>49</v>
      </c>
      <c r="B4290" s="56" t="s">
        <v>11427</v>
      </c>
      <c r="C4290" s="56">
        <v>2101010050</v>
      </c>
      <c r="D4290" s="56" t="s">
        <v>43</v>
      </c>
      <c r="E4290" s="56">
        <v>2101020050</v>
      </c>
      <c r="F4290" s="56">
        <v>5401010050</v>
      </c>
      <c r="G4290" s="56" t="s">
        <v>11431</v>
      </c>
      <c r="H4290" s="56">
        <v>400204</v>
      </c>
      <c r="I4290" s="56" t="s">
        <v>11508</v>
      </c>
      <c r="J4290" s="56" t="s">
        <v>1669</v>
      </c>
      <c r="K4290" s="56" t="s">
        <v>1240</v>
      </c>
      <c r="L4290" s="56" t="s">
        <v>7138</v>
      </c>
      <c r="M4290" s="73">
        <v>40057</v>
      </c>
      <c r="N4290" s="56"/>
      <c r="O4290" s="56"/>
      <c r="P4290" s="56" t="s">
        <v>1476</v>
      </c>
      <c r="Q4290" s="56"/>
      <c r="R4290" s="56" t="s">
        <v>70</v>
      </c>
      <c r="S4290" s="56" t="s">
        <v>11678</v>
      </c>
      <c r="T4290" s="56" t="s">
        <v>7140</v>
      </c>
      <c r="U4290" s="57">
        <v>23698366</v>
      </c>
      <c r="V4290" s="57">
        <v>-21277708.100000001</v>
      </c>
      <c r="W4290" s="57">
        <v>2420657.9</v>
      </c>
      <c r="X4290" s="57">
        <v>0</v>
      </c>
      <c r="Y4290" s="73">
        <v>40057</v>
      </c>
      <c r="Z4290" s="57">
        <v>-1235739.6000000001</v>
      </c>
      <c r="AA4290" s="57">
        <v>0</v>
      </c>
      <c r="AB4290" s="57">
        <v>1184918.3</v>
      </c>
      <c r="AC4290" s="57">
        <v>0</v>
      </c>
      <c r="AD4290" s="56" t="s">
        <v>9255</v>
      </c>
      <c r="AE4290" s="57">
        <v>0</v>
      </c>
      <c r="AF4290" s="57">
        <v>0</v>
      </c>
      <c r="AG4290" s="57">
        <v>0</v>
      </c>
      <c r="AI4290"/>
      <c r="AJ4290"/>
    </row>
    <row r="4291" spans="1:36">
      <c r="A4291" s="56" t="s">
        <v>49</v>
      </c>
      <c r="B4291" s="56" t="s">
        <v>11427</v>
      </c>
      <c r="C4291" s="56">
        <v>2101010050</v>
      </c>
      <c r="D4291" s="56" t="s">
        <v>43</v>
      </c>
      <c r="E4291" s="56">
        <v>2101020050</v>
      </c>
      <c r="F4291" s="56">
        <v>5401010050</v>
      </c>
      <c r="G4291" s="56" t="s">
        <v>11431</v>
      </c>
      <c r="H4291" s="56">
        <v>400204</v>
      </c>
      <c r="I4291" s="56" t="s">
        <v>11508</v>
      </c>
      <c r="J4291" s="56" t="s">
        <v>1670</v>
      </c>
      <c r="K4291" s="56" t="s">
        <v>1238</v>
      </c>
      <c r="L4291" s="56" t="s">
        <v>7138</v>
      </c>
      <c r="M4291" s="73">
        <v>40057</v>
      </c>
      <c r="N4291" s="56"/>
      <c r="O4291" s="56"/>
      <c r="P4291" s="56" t="s">
        <v>1476</v>
      </c>
      <c r="Q4291" s="56"/>
      <c r="R4291" s="56" t="s">
        <v>70</v>
      </c>
      <c r="S4291" s="56" t="s">
        <v>11719</v>
      </c>
      <c r="T4291" s="56" t="s">
        <v>7140</v>
      </c>
      <c r="U4291" s="57">
        <v>14138230</v>
      </c>
      <c r="V4291" s="57">
        <v>-12694087.49</v>
      </c>
      <c r="W4291" s="57">
        <v>1444142.51</v>
      </c>
      <c r="X4291" s="57">
        <v>0</v>
      </c>
      <c r="Y4291" s="73">
        <v>40057</v>
      </c>
      <c r="Z4291" s="57">
        <v>-737231.01</v>
      </c>
      <c r="AA4291" s="57">
        <v>0</v>
      </c>
      <c r="AB4291" s="57">
        <v>706911.5</v>
      </c>
      <c r="AC4291" s="57">
        <v>0</v>
      </c>
      <c r="AD4291" s="56" t="s">
        <v>9255</v>
      </c>
      <c r="AE4291" s="57">
        <v>0</v>
      </c>
      <c r="AF4291" s="57">
        <v>0</v>
      </c>
      <c r="AG4291" s="57">
        <v>0</v>
      </c>
      <c r="AI4291"/>
      <c r="AJ4291"/>
    </row>
    <row r="4292" spans="1:36">
      <c r="A4292" s="56" t="s">
        <v>49</v>
      </c>
      <c r="B4292" s="56" t="s">
        <v>11427</v>
      </c>
      <c r="C4292" s="56">
        <v>2101010050</v>
      </c>
      <c r="D4292" s="56" t="s">
        <v>43</v>
      </c>
      <c r="E4292" s="56">
        <v>2101020050</v>
      </c>
      <c r="F4292" s="56">
        <v>5401010050</v>
      </c>
      <c r="G4292" s="56" t="s">
        <v>11431</v>
      </c>
      <c r="H4292" s="56">
        <v>400204</v>
      </c>
      <c r="I4292" s="56" t="s">
        <v>11508</v>
      </c>
      <c r="J4292" s="56" t="s">
        <v>1672</v>
      </c>
      <c r="K4292" s="56" t="s">
        <v>1303</v>
      </c>
      <c r="L4292" s="56" t="s">
        <v>7138</v>
      </c>
      <c r="M4292" s="73">
        <v>40057</v>
      </c>
      <c r="N4292" s="56"/>
      <c r="O4292" s="56"/>
      <c r="P4292" s="56" t="s">
        <v>1476</v>
      </c>
      <c r="Q4292" s="56"/>
      <c r="R4292" s="56" t="s">
        <v>70</v>
      </c>
      <c r="S4292" s="56" t="s">
        <v>11671</v>
      </c>
      <c r="T4292" s="56" t="s">
        <v>7140</v>
      </c>
      <c r="U4292" s="57">
        <v>9304339</v>
      </c>
      <c r="V4292" s="57">
        <v>-8353951.8600000003</v>
      </c>
      <c r="W4292" s="57">
        <v>950387.14</v>
      </c>
      <c r="X4292" s="57">
        <v>0</v>
      </c>
      <c r="Y4292" s="73">
        <v>40057</v>
      </c>
      <c r="Z4292" s="57">
        <v>-485170.19</v>
      </c>
      <c r="AA4292" s="57">
        <v>0</v>
      </c>
      <c r="AB4292" s="57">
        <v>465216.95</v>
      </c>
      <c r="AC4292" s="57">
        <v>0</v>
      </c>
      <c r="AD4292" s="56" t="s">
        <v>9255</v>
      </c>
      <c r="AE4292" s="57">
        <v>0</v>
      </c>
      <c r="AF4292" s="57">
        <v>0</v>
      </c>
      <c r="AG4292" s="57">
        <v>0</v>
      </c>
      <c r="AI4292"/>
      <c r="AJ4292"/>
    </row>
    <row r="4293" spans="1:36">
      <c r="A4293" s="56" t="s">
        <v>49</v>
      </c>
      <c r="B4293" s="56" t="s">
        <v>11427</v>
      </c>
      <c r="C4293" s="56">
        <v>2101010050</v>
      </c>
      <c r="D4293" s="56" t="s">
        <v>43</v>
      </c>
      <c r="E4293" s="56">
        <v>2101020050</v>
      </c>
      <c r="F4293" s="56">
        <v>5401010050</v>
      </c>
      <c r="G4293" s="56" t="s">
        <v>11431</v>
      </c>
      <c r="H4293" s="56">
        <v>400211</v>
      </c>
      <c r="I4293" s="56" t="s">
        <v>11512</v>
      </c>
      <c r="J4293" s="56" t="s">
        <v>2969</v>
      </c>
      <c r="K4293" s="56" t="s">
        <v>2970</v>
      </c>
      <c r="L4293" s="56" t="s">
        <v>7138</v>
      </c>
      <c r="M4293" s="73">
        <v>40923</v>
      </c>
      <c r="N4293" s="56"/>
      <c r="O4293" s="56"/>
      <c r="P4293" s="56" t="s">
        <v>1304</v>
      </c>
      <c r="Q4293" s="56"/>
      <c r="R4293" s="56" t="s">
        <v>70</v>
      </c>
      <c r="S4293" s="56" t="s">
        <v>11661</v>
      </c>
      <c r="T4293" s="56" t="s">
        <v>7140</v>
      </c>
      <c r="U4293" s="57">
        <v>348240</v>
      </c>
      <c r="V4293" s="57">
        <v>-169311.4</v>
      </c>
      <c r="W4293" s="57">
        <v>178928.6</v>
      </c>
      <c r="X4293" s="57">
        <v>0</v>
      </c>
      <c r="Y4293" s="73">
        <v>40923</v>
      </c>
      <c r="Z4293" s="57">
        <v>-16816.25</v>
      </c>
      <c r="AA4293" s="57">
        <v>0</v>
      </c>
      <c r="AB4293" s="57">
        <v>162112.35</v>
      </c>
      <c r="AC4293" s="57">
        <v>0</v>
      </c>
      <c r="AD4293" s="56" t="s">
        <v>9255</v>
      </c>
      <c r="AE4293" s="57">
        <v>0</v>
      </c>
      <c r="AF4293" s="57">
        <v>0</v>
      </c>
      <c r="AG4293" s="57">
        <v>0</v>
      </c>
      <c r="AI4293"/>
      <c r="AJ4293"/>
    </row>
    <row r="4294" spans="1:36">
      <c r="A4294" s="56" t="s">
        <v>49</v>
      </c>
      <c r="B4294" s="56" t="s">
        <v>11427</v>
      </c>
      <c r="C4294" s="56">
        <v>2101010050</v>
      </c>
      <c r="D4294" s="56" t="s">
        <v>43</v>
      </c>
      <c r="E4294" s="56">
        <v>2101020050</v>
      </c>
      <c r="F4294" s="56">
        <v>5401010050</v>
      </c>
      <c r="G4294" s="56" t="s">
        <v>11431</v>
      </c>
      <c r="H4294" s="56">
        <v>400211</v>
      </c>
      <c r="I4294" s="56" t="s">
        <v>11509</v>
      </c>
      <c r="J4294" s="56" t="s">
        <v>3201</v>
      </c>
      <c r="K4294" s="56" t="s">
        <v>3202</v>
      </c>
      <c r="L4294" s="56" t="s">
        <v>7138</v>
      </c>
      <c r="M4294" s="73">
        <v>41681</v>
      </c>
      <c r="N4294" s="56"/>
      <c r="O4294" s="56"/>
      <c r="P4294" s="56" t="s">
        <v>7139</v>
      </c>
      <c r="Q4294" s="56"/>
      <c r="R4294" s="56" t="s">
        <v>70</v>
      </c>
      <c r="S4294" s="56" t="s">
        <v>11661</v>
      </c>
      <c r="T4294" s="56" t="s">
        <v>7140</v>
      </c>
      <c r="U4294" s="57">
        <v>816000</v>
      </c>
      <c r="V4294" s="57">
        <v>-228427.28</v>
      </c>
      <c r="W4294" s="57">
        <v>587572.72</v>
      </c>
      <c r="X4294" s="57">
        <v>0</v>
      </c>
      <c r="Y4294" s="73">
        <v>41681</v>
      </c>
      <c r="Z4294" s="57">
        <v>-21364.31</v>
      </c>
      <c r="AA4294" s="57">
        <v>0</v>
      </c>
      <c r="AB4294" s="57">
        <v>566208.41</v>
      </c>
      <c r="AC4294" s="57">
        <v>0</v>
      </c>
      <c r="AD4294" s="56" t="s">
        <v>9255</v>
      </c>
      <c r="AE4294" s="57">
        <v>0</v>
      </c>
      <c r="AF4294" s="57">
        <v>0</v>
      </c>
      <c r="AG4294" s="57">
        <v>0</v>
      </c>
      <c r="AI4294"/>
      <c r="AJ4294"/>
    </row>
    <row r="4295" spans="1:36">
      <c r="A4295" s="56" t="s">
        <v>49</v>
      </c>
      <c r="B4295" s="56" t="s">
        <v>11427</v>
      </c>
      <c r="C4295" s="56">
        <v>2101010050</v>
      </c>
      <c r="D4295" s="56" t="s">
        <v>43</v>
      </c>
      <c r="E4295" s="56">
        <v>2101020050</v>
      </c>
      <c r="F4295" s="56">
        <v>5401010050</v>
      </c>
      <c r="G4295" s="56" t="s">
        <v>11431</v>
      </c>
      <c r="H4295" s="56">
        <v>400211</v>
      </c>
      <c r="I4295" s="56" t="s">
        <v>11541</v>
      </c>
      <c r="J4295" s="56" t="s">
        <v>3464</v>
      </c>
      <c r="K4295" s="56" t="s">
        <v>3465</v>
      </c>
      <c r="L4295" s="56" t="s">
        <v>7138</v>
      </c>
      <c r="M4295" s="73">
        <v>41130</v>
      </c>
      <c r="N4295" s="56"/>
      <c r="O4295" s="56"/>
      <c r="P4295" s="56" t="s">
        <v>1476</v>
      </c>
      <c r="Q4295" s="56"/>
      <c r="R4295" s="56" t="s">
        <v>70</v>
      </c>
      <c r="S4295" s="56" t="s">
        <v>11660</v>
      </c>
      <c r="T4295" s="56" t="s">
        <v>7140</v>
      </c>
      <c r="U4295" s="57">
        <v>17535</v>
      </c>
      <c r="V4295" s="57">
        <v>-11019.74</v>
      </c>
      <c r="W4295" s="57">
        <v>6515.26</v>
      </c>
      <c r="X4295" s="57">
        <v>0</v>
      </c>
      <c r="Y4295" s="73">
        <v>41130</v>
      </c>
      <c r="Z4295" s="57">
        <v>-1537.36</v>
      </c>
      <c r="AA4295" s="57">
        <v>0</v>
      </c>
      <c r="AB4295" s="57">
        <v>4977.8999999999996</v>
      </c>
      <c r="AC4295" s="57">
        <v>0</v>
      </c>
      <c r="AD4295" s="56" t="s">
        <v>9255</v>
      </c>
      <c r="AE4295" s="57">
        <v>0</v>
      </c>
      <c r="AF4295" s="57">
        <v>0</v>
      </c>
      <c r="AG4295" s="57">
        <v>0</v>
      </c>
      <c r="AI4295"/>
      <c r="AJ4295"/>
    </row>
    <row r="4296" spans="1:36">
      <c r="A4296" s="56" t="s">
        <v>49</v>
      </c>
      <c r="B4296" s="56" t="s">
        <v>11427</v>
      </c>
      <c r="C4296" s="56">
        <v>2101010050</v>
      </c>
      <c r="D4296" s="56" t="s">
        <v>43</v>
      </c>
      <c r="E4296" s="56">
        <v>2101020050</v>
      </c>
      <c r="F4296" s="56">
        <v>5401010050</v>
      </c>
      <c r="G4296" s="56" t="s">
        <v>11431</v>
      </c>
      <c r="H4296" s="56">
        <v>400211</v>
      </c>
      <c r="I4296" s="56" t="s">
        <v>11510</v>
      </c>
      <c r="J4296" s="56" t="s">
        <v>3061</v>
      </c>
      <c r="K4296" s="56" t="s">
        <v>3062</v>
      </c>
      <c r="L4296" s="56" t="s">
        <v>7138</v>
      </c>
      <c r="M4296" s="73">
        <v>41484</v>
      </c>
      <c r="N4296" s="56"/>
      <c r="O4296" s="56"/>
      <c r="P4296" s="56" t="s">
        <v>7139</v>
      </c>
      <c r="Q4296" s="56"/>
      <c r="R4296" s="56" t="s">
        <v>70</v>
      </c>
      <c r="S4296" s="56" t="s">
        <v>11660</v>
      </c>
      <c r="T4296" s="56" t="s">
        <v>7140</v>
      </c>
      <c r="U4296" s="57">
        <v>871015</v>
      </c>
      <c r="V4296" s="57">
        <v>-242102.08</v>
      </c>
      <c r="W4296" s="57">
        <v>628912.92000000004</v>
      </c>
      <c r="X4296" s="57">
        <v>0</v>
      </c>
      <c r="Y4296" s="73">
        <v>41484</v>
      </c>
      <c r="Z4296" s="57">
        <v>-22872.13</v>
      </c>
      <c r="AA4296" s="57">
        <v>0</v>
      </c>
      <c r="AB4296" s="57">
        <v>606040.79</v>
      </c>
      <c r="AC4296" s="57">
        <v>0</v>
      </c>
      <c r="AD4296" s="56" t="s">
        <v>9255</v>
      </c>
      <c r="AE4296" s="57">
        <v>0</v>
      </c>
      <c r="AF4296" s="57">
        <v>0</v>
      </c>
      <c r="AG4296" s="57">
        <v>0</v>
      </c>
      <c r="AI4296"/>
      <c r="AJ4296"/>
    </row>
    <row r="4297" spans="1:36">
      <c r="A4297" s="56" t="s">
        <v>49</v>
      </c>
      <c r="B4297" s="56" t="s">
        <v>11427</v>
      </c>
      <c r="C4297" s="56">
        <v>2101010050</v>
      </c>
      <c r="D4297" s="56" t="s">
        <v>43</v>
      </c>
      <c r="E4297" s="56">
        <v>2101020050</v>
      </c>
      <c r="F4297" s="56">
        <v>5401010050</v>
      </c>
      <c r="G4297" s="56" t="s">
        <v>11431</v>
      </c>
      <c r="H4297" s="56">
        <v>400211</v>
      </c>
      <c r="I4297" s="56" t="s">
        <v>11510</v>
      </c>
      <c r="J4297" s="56" t="s">
        <v>3067</v>
      </c>
      <c r="K4297" s="56" t="s">
        <v>3068</v>
      </c>
      <c r="L4297" s="56" t="s">
        <v>7138</v>
      </c>
      <c r="M4297" s="73">
        <v>41594</v>
      </c>
      <c r="N4297" s="56"/>
      <c r="O4297" s="56"/>
      <c r="P4297" s="56" t="s">
        <v>1476</v>
      </c>
      <c r="Q4297" s="56"/>
      <c r="R4297" s="56" t="s">
        <v>70</v>
      </c>
      <c r="S4297" s="56" t="s">
        <v>11690</v>
      </c>
      <c r="T4297" s="56" t="s">
        <v>7140</v>
      </c>
      <c r="U4297" s="57">
        <v>4153114</v>
      </c>
      <c r="V4297" s="57">
        <v>-2158294.5099999998</v>
      </c>
      <c r="W4297" s="57">
        <v>1994819.49</v>
      </c>
      <c r="X4297" s="57">
        <v>0</v>
      </c>
      <c r="Y4297" s="73">
        <v>41594</v>
      </c>
      <c r="Z4297" s="57">
        <v>-353411.9</v>
      </c>
      <c r="AA4297" s="57">
        <v>0</v>
      </c>
      <c r="AB4297" s="57">
        <v>1641407.59</v>
      </c>
      <c r="AC4297" s="57">
        <v>0</v>
      </c>
      <c r="AD4297" s="56" t="s">
        <v>9255</v>
      </c>
      <c r="AE4297" s="57">
        <v>0</v>
      </c>
      <c r="AF4297" s="57">
        <v>0</v>
      </c>
      <c r="AG4297" s="57">
        <v>0</v>
      </c>
      <c r="AI4297"/>
      <c r="AJ4297"/>
    </row>
    <row r="4298" spans="1:36">
      <c r="A4298" s="56" t="s">
        <v>49</v>
      </c>
      <c r="B4298" s="56" t="s">
        <v>11427</v>
      </c>
      <c r="C4298" s="56">
        <v>2101010050</v>
      </c>
      <c r="D4298" s="56" t="s">
        <v>43</v>
      </c>
      <c r="E4298" s="56">
        <v>2101020050</v>
      </c>
      <c r="F4298" s="56">
        <v>5401010050</v>
      </c>
      <c r="G4298" s="56" t="s">
        <v>11431</v>
      </c>
      <c r="H4298" s="56">
        <v>400211</v>
      </c>
      <c r="I4298" s="56" t="s">
        <v>11510</v>
      </c>
      <c r="J4298" s="56" t="s">
        <v>3073</v>
      </c>
      <c r="K4298" s="56" t="s">
        <v>7147</v>
      </c>
      <c r="L4298" s="56" t="s">
        <v>7138</v>
      </c>
      <c r="M4298" s="73">
        <v>41213</v>
      </c>
      <c r="N4298" s="56"/>
      <c r="O4298" s="56"/>
      <c r="P4298" s="56" t="s">
        <v>7139</v>
      </c>
      <c r="Q4298" s="56"/>
      <c r="R4298" s="56" t="s">
        <v>70</v>
      </c>
      <c r="S4298" s="56" t="s">
        <v>11661</v>
      </c>
      <c r="T4298" s="56" t="s">
        <v>7140</v>
      </c>
      <c r="U4298" s="57">
        <v>1468800</v>
      </c>
      <c r="V4298" s="57">
        <v>-448268.57</v>
      </c>
      <c r="W4298" s="57">
        <v>1020531.43</v>
      </c>
      <c r="X4298" s="57">
        <v>0</v>
      </c>
      <c r="Y4298" s="73">
        <v>41213</v>
      </c>
      <c r="Z4298" s="57">
        <v>-37006.15</v>
      </c>
      <c r="AA4298" s="57">
        <v>0</v>
      </c>
      <c r="AB4298" s="57">
        <v>983525.28</v>
      </c>
      <c r="AC4298" s="57">
        <v>0</v>
      </c>
      <c r="AD4298" s="56" t="s">
        <v>9255</v>
      </c>
      <c r="AE4298" s="57">
        <v>0</v>
      </c>
      <c r="AF4298" s="57">
        <v>0</v>
      </c>
      <c r="AG4298" s="57">
        <v>0</v>
      </c>
      <c r="AI4298"/>
      <c r="AJ4298"/>
    </row>
    <row r="4299" spans="1:36">
      <c r="A4299" s="56" t="s">
        <v>49</v>
      </c>
      <c r="B4299" s="56" t="s">
        <v>11427</v>
      </c>
      <c r="C4299" s="56">
        <v>2101010050</v>
      </c>
      <c r="D4299" s="56" t="s">
        <v>43</v>
      </c>
      <c r="E4299" s="56">
        <v>2101020050</v>
      </c>
      <c r="F4299" s="56">
        <v>5401010050</v>
      </c>
      <c r="G4299" s="56" t="s">
        <v>11431</v>
      </c>
      <c r="H4299" s="56">
        <v>400211</v>
      </c>
      <c r="I4299" s="56" t="s">
        <v>11510</v>
      </c>
      <c r="J4299" s="56" t="s">
        <v>3075</v>
      </c>
      <c r="K4299" s="56" t="s">
        <v>3076</v>
      </c>
      <c r="L4299" s="56" t="s">
        <v>7138</v>
      </c>
      <c r="M4299" s="73">
        <v>41223</v>
      </c>
      <c r="N4299" s="56"/>
      <c r="O4299" s="56"/>
      <c r="P4299" s="56" t="s">
        <v>7139</v>
      </c>
      <c r="Q4299" s="56"/>
      <c r="R4299" s="56" t="s">
        <v>70</v>
      </c>
      <c r="S4299" s="56" t="s">
        <v>11692</v>
      </c>
      <c r="T4299" s="56" t="s">
        <v>7140</v>
      </c>
      <c r="U4299" s="57">
        <v>3231360</v>
      </c>
      <c r="V4299" s="57">
        <v>-982337.21</v>
      </c>
      <c r="W4299" s="57">
        <v>2249022.79</v>
      </c>
      <c r="X4299" s="57">
        <v>0</v>
      </c>
      <c r="Y4299" s="73">
        <v>41223</v>
      </c>
      <c r="Z4299" s="57">
        <v>-81564.100000000006</v>
      </c>
      <c r="AA4299" s="57">
        <v>0</v>
      </c>
      <c r="AB4299" s="57">
        <v>2167458.69</v>
      </c>
      <c r="AC4299" s="57">
        <v>0</v>
      </c>
      <c r="AD4299" s="56" t="s">
        <v>9255</v>
      </c>
      <c r="AE4299" s="57">
        <v>0</v>
      </c>
      <c r="AF4299" s="57">
        <v>0</v>
      </c>
      <c r="AG4299" s="57">
        <v>0</v>
      </c>
      <c r="AI4299"/>
      <c r="AJ4299"/>
    </row>
    <row r="4300" spans="1:36">
      <c r="A4300" s="56" t="s">
        <v>49</v>
      </c>
      <c r="B4300" s="56" t="s">
        <v>11427</v>
      </c>
      <c r="C4300" s="56">
        <v>2101010050</v>
      </c>
      <c r="D4300" s="56" t="s">
        <v>43</v>
      </c>
      <c r="E4300" s="56">
        <v>2101020050</v>
      </c>
      <c r="F4300" s="56">
        <v>5401010050</v>
      </c>
      <c r="G4300" s="56" t="s">
        <v>11431</v>
      </c>
      <c r="H4300" s="56">
        <v>400211</v>
      </c>
      <c r="I4300" s="56" t="s">
        <v>11541</v>
      </c>
      <c r="J4300" s="56" t="s">
        <v>3472</v>
      </c>
      <c r="K4300" s="56" t="s">
        <v>3473</v>
      </c>
      <c r="L4300" s="56" t="s">
        <v>7138</v>
      </c>
      <c r="M4300" s="73">
        <v>40990</v>
      </c>
      <c r="N4300" s="56"/>
      <c r="O4300" s="56"/>
      <c r="P4300" s="56" t="s">
        <v>1476</v>
      </c>
      <c r="Q4300" s="56"/>
      <c r="R4300" s="56" t="s">
        <v>70</v>
      </c>
      <c r="S4300" s="56" t="s">
        <v>11660</v>
      </c>
      <c r="T4300" s="56" t="s">
        <v>7140</v>
      </c>
      <c r="U4300" s="57">
        <v>297660</v>
      </c>
      <c r="V4300" s="57">
        <v>-190920.5</v>
      </c>
      <c r="W4300" s="57">
        <v>106739.5</v>
      </c>
      <c r="X4300" s="57">
        <v>0</v>
      </c>
      <c r="Y4300" s="73">
        <v>40990</v>
      </c>
      <c r="Z4300" s="57">
        <v>-28276.560000000001</v>
      </c>
      <c r="AA4300" s="57">
        <v>0</v>
      </c>
      <c r="AB4300" s="57">
        <v>78462.94</v>
      </c>
      <c r="AC4300" s="57">
        <v>0</v>
      </c>
      <c r="AD4300" s="56" t="s">
        <v>9255</v>
      </c>
      <c r="AE4300" s="57">
        <v>0</v>
      </c>
      <c r="AF4300" s="57">
        <v>0</v>
      </c>
      <c r="AG4300" s="57">
        <v>0</v>
      </c>
      <c r="AI4300"/>
      <c r="AJ4300"/>
    </row>
    <row r="4301" spans="1:36">
      <c r="A4301" s="56" t="s">
        <v>49</v>
      </c>
      <c r="B4301" s="56" t="s">
        <v>11427</v>
      </c>
      <c r="C4301" s="56">
        <v>2101010050</v>
      </c>
      <c r="D4301" s="56" t="s">
        <v>43</v>
      </c>
      <c r="E4301" s="56">
        <v>2101020050</v>
      </c>
      <c r="F4301" s="56">
        <v>5401010050</v>
      </c>
      <c r="G4301" s="56" t="s">
        <v>11431</v>
      </c>
      <c r="H4301" s="56">
        <v>400211</v>
      </c>
      <c r="I4301" s="56" t="s">
        <v>11510</v>
      </c>
      <c r="J4301" s="56" t="s">
        <v>3120</v>
      </c>
      <c r="K4301" s="56" t="s">
        <v>3121</v>
      </c>
      <c r="L4301" s="56" t="s">
        <v>7138</v>
      </c>
      <c r="M4301" s="73">
        <v>41083</v>
      </c>
      <c r="N4301" s="56"/>
      <c r="O4301" s="56"/>
      <c r="P4301" s="56" t="s">
        <v>7139</v>
      </c>
      <c r="Q4301" s="56"/>
      <c r="R4301" s="56" t="s">
        <v>70</v>
      </c>
      <c r="S4301" s="56" t="s">
        <v>11675</v>
      </c>
      <c r="T4301" s="56" t="s">
        <v>7140</v>
      </c>
      <c r="U4301" s="57">
        <v>10305421</v>
      </c>
      <c r="V4301" s="57">
        <v>-3304764.98</v>
      </c>
      <c r="W4301" s="57">
        <v>7000656.0199999996</v>
      </c>
      <c r="X4301" s="57">
        <v>0</v>
      </c>
      <c r="Y4301" s="73">
        <v>41083</v>
      </c>
      <c r="Z4301" s="57">
        <v>-253406.48</v>
      </c>
      <c r="AA4301" s="57">
        <v>0</v>
      </c>
      <c r="AB4301" s="57">
        <v>6747249.54</v>
      </c>
      <c r="AC4301" s="57">
        <v>0</v>
      </c>
      <c r="AD4301" s="56" t="s">
        <v>9255</v>
      </c>
      <c r="AE4301" s="57">
        <v>0</v>
      </c>
      <c r="AF4301" s="57">
        <v>0</v>
      </c>
      <c r="AG4301" s="57">
        <v>0</v>
      </c>
      <c r="AI4301"/>
      <c r="AJ4301"/>
    </row>
    <row r="4302" spans="1:36">
      <c r="A4302" s="56" t="s">
        <v>48</v>
      </c>
      <c r="B4302" s="56" t="s">
        <v>11427</v>
      </c>
      <c r="C4302" s="56">
        <v>2101010050</v>
      </c>
      <c r="D4302" s="56" t="s">
        <v>43</v>
      </c>
      <c r="E4302" s="56">
        <v>2101020050</v>
      </c>
      <c r="F4302" s="56">
        <v>5401010050</v>
      </c>
      <c r="G4302" s="56" t="s">
        <v>11428</v>
      </c>
      <c r="H4302" s="56">
        <v>400300</v>
      </c>
      <c r="I4302" s="56" t="s">
        <v>11447</v>
      </c>
      <c r="J4302" s="56" t="s">
        <v>3639</v>
      </c>
      <c r="K4302" s="56" t="s">
        <v>3640</v>
      </c>
      <c r="L4302" s="56" t="s">
        <v>7138</v>
      </c>
      <c r="M4302" s="73">
        <v>42248</v>
      </c>
      <c r="N4302" s="56"/>
      <c r="O4302" s="56"/>
      <c r="P4302" s="56" t="s">
        <v>1304</v>
      </c>
      <c r="Q4302" s="56"/>
      <c r="R4302" s="56" t="s">
        <v>70</v>
      </c>
      <c r="S4302" s="56" t="s">
        <v>11682</v>
      </c>
      <c r="T4302" s="56" t="s">
        <v>7140</v>
      </c>
      <c r="U4302" s="57">
        <v>199756.79999999999</v>
      </c>
      <c r="V4302" s="57">
        <v>-60617.4</v>
      </c>
      <c r="W4302" s="57">
        <v>139139.4</v>
      </c>
      <c r="X4302" s="57">
        <v>0</v>
      </c>
      <c r="Y4302" s="73">
        <v>42187</v>
      </c>
      <c r="Z4302" s="57">
        <v>-9648.09</v>
      </c>
      <c r="AA4302" s="57">
        <v>0</v>
      </c>
      <c r="AB4302" s="57">
        <v>129491.31</v>
      </c>
      <c r="AC4302" s="57">
        <v>0</v>
      </c>
      <c r="AD4302" s="56" t="s">
        <v>9255</v>
      </c>
      <c r="AE4302" s="57">
        <v>0</v>
      </c>
      <c r="AF4302" s="57">
        <v>0</v>
      </c>
      <c r="AG4302" s="57">
        <v>0</v>
      </c>
      <c r="AI4302"/>
      <c r="AJ4302"/>
    </row>
    <row r="4303" spans="1:36">
      <c r="A4303" s="56" t="s">
        <v>151</v>
      </c>
      <c r="B4303" s="56" t="s">
        <v>11427</v>
      </c>
      <c r="C4303" s="56">
        <v>2101010050</v>
      </c>
      <c r="D4303" s="56" t="s">
        <v>43</v>
      </c>
      <c r="E4303" s="56">
        <v>2101020050</v>
      </c>
      <c r="F4303" s="56">
        <v>5401010050</v>
      </c>
      <c r="G4303" s="56" t="s">
        <v>11623</v>
      </c>
      <c r="H4303" s="56">
        <v>400400</v>
      </c>
      <c r="I4303" s="56" t="s">
        <v>11626</v>
      </c>
      <c r="J4303" s="56" t="s">
        <v>5936</v>
      </c>
      <c r="K4303" s="56" t="s">
        <v>5937</v>
      </c>
      <c r="L4303" s="56" t="s">
        <v>7138</v>
      </c>
      <c r="M4303" s="73">
        <v>43465</v>
      </c>
      <c r="N4303" s="56"/>
      <c r="O4303" s="56"/>
      <c r="P4303" s="56" t="s">
        <v>7177</v>
      </c>
      <c r="Q4303" s="56"/>
      <c r="R4303" s="56" t="s">
        <v>70</v>
      </c>
      <c r="S4303" s="56" t="s">
        <v>11713</v>
      </c>
      <c r="T4303" s="56" t="s">
        <v>7140</v>
      </c>
      <c r="U4303" s="57">
        <v>189170894.28999999</v>
      </c>
      <c r="V4303" s="57">
        <v>-16779717.460000001</v>
      </c>
      <c r="W4303" s="57">
        <v>172391176.83000001</v>
      </c>
      <c r="X4303" s="57">
        <v>0</v>
      </c>
      <c r="Y4303" s="73">
        <v>43434</v>
      </c>
      <c r="Z4303" s="57">
        <v>-6577964.3600000003</v>
      </c>
      <c r="AA4303" s="57">
        <v>0</v>
      </c>
      <c r="AB4303" s="57">
        <v>165813212.47</v>
      </c>
      <c r="AC4303" s="57">
        <v>0</v>
      </c>
      <c r="AD4303" s="56" t="s">
        <v>9255</v>
      </c>
      <c r="AE4303" s="57">
        <v>0</v>
      </c>
      <c r="AF4303" s="57">
        <v>0</v>
      </c>
      <c r="AG4303" s="57">
        <v>0</v>
      </c>
      <c r="AI4303"/>
      <c r="AJ4303"/>
    </row>
    <row r="4304" spans="1:36">
      <c r="A4304" s="56" t="s">
        <v>151</v>
      </c>
      <c r="B4304" s="56" t="s">
        <v>11427</v>
      </c>
      <c r="C4304" s="56">
        <v>2101010050</v>
      </c>
      <c r="D4304" s="56" t="s">
        <v>43</v>
      </c>
      <c r="E4304" s="56">
        <v>2101020050</v>
      </c>
      <c r="F4304" s="56">
        <v>5401010050</v>
      </c>
      <c r="G4304" s="56" t="s">
        <v>11623</v>
      </c>
      <c r="H4304" s="56">
        <v>400400</v>
      </c>
      <c r="I4304" s="56" t="s">
        <v>11626</v>
      </c>
      <c r="J4304" s="56" t="s">
        <v>5938</v>
      </c>
      <c r="K4304" s="56" t="s">
        <v>5939</v>
      </c>
      <c r="L4304" s="56" t="s">
        <v>7138</v>
      </c>
      <c r="M4304" s="73">
        <v>43465</v>
      </c>
      <c r="N4304" s="56"/>
      <c r="O4304" s="56"/>
      <c r="P4304" s="56" t="s">
        <v>1476</v>
      </c>
      <c r="Q4304" s="56"/>
      <c r="R4304" s="56" t="s">
        <v>70</v>
      </c>
      <c r="S4304" s="56" t="s">
        <v>11672</v>
      </c>
      <c r="T4304" s="56" t="s">
        <v>7140</v>
      </c>
      <c r="U4304" s="57">
        <v>11918845.33</v>
      </c>
      <c r="V4304" s="57">
        <v>-2202537.31</v>
      </c>
      <c r="W4304" s="57">
        <v>9716308.0199999996</v>
      </c>
      <c r="X4304" s="57">
        <v>0</v>
      </c>
      <c r="Y4304" s="73">
        <v>43434</v>
      </c>
      <c r="Z4304" s="57">
        <v>-863435.99</v>
      </c>
      <c r="AA4304" s="57">
        <v>0</v>
      </c>
      <c r="AB4304" s="57">
        <v>8852872.0299999993</v>
      </c>
      <c r="AC4304" s="57">
        <v>0</v>
      </c>
      <c r="AD4304" s="56" t="s">
        <v>9255</v>
      </c>
      <c r="AE4304" s="57">
        <v>0</v>
      </c>
      <c r="AF4304" s="57">
        <v>0</v>
      </c>
      <c r="AG4304" s="57">
        <v>0</v>
      </c>
      <c r="AI4304"/>
      <c r="AJ4304"/>
    </row>
    <row r="4305" spans="1:36">
      <c r="A4305" s="56" t="s">
        <v>54</v>
      </c>
      <c r="B4305" s="56" t="s">
        <v>11427</v>
      </c>
      <c r="C4305" s="56">
        <v>2101010050</v>
      </c>
      <c r="D4305" s="56" t="s">
        <v>43</v>
      </c>
      <c r="E4305" s="56">
        <v>2101020050</v>
      </c>
      <c r="F4305" s="56">
        <v>5401010050</v>
      </c>
      <c r="G4305" s="56" t="s">
        <v>11665</v>
      </c>
      <c r="H4305" s="56">
        <v>406600</v>
      </c>
      <c r="I4305" s="56" t="s">
        <v>11666</v>
      </c>
      <c r="J4305" s="56" t="s">
        <v>5964</v>
      </c>
      <c r="K4305" s="56" t="s">
        <v>5937</v>
      </c>
      <c r="L4305" s="56" t="s">
        <v>7138</v>
      </c>
      <c r="M4305" s="73">
        <v>43465</v>
      </c>
      <c r="N4305" s="56"/>
      <c r="O4305" s="56"/>
      <c r="P4305" s="56" t="s">
        <v>7177</v>
      </c>
      <c r="Q4305" s="56"/>
      <c r="R4305" s="56" t="s">
        <v>70</v>
      </c>
      <c r="S4305" s="56" t="s">
        <v>11419</v>
      </c>
      <c r="T4305" s="56" t="s">
        <v>7140</v>
      </c>
      <c r="U4305" s="57">
        <v>1798812.46</v>
      </c>
      <c r="V4305" s="57">
        <v>-200008.23</v>
      </c>
      <c r="W4305" s="57">
        <v>1598804.23</v>
      </c>
      <c r="X4305" s="57">
        <v>0</v>
      </c>
      <c r="Y4305" s="73">
        <v>43218</v>
      </c>
      <c r="Z4305" s="57">
        <v>-62549.39</v>
      </c>
      <c r="AA4305" s="57">
        <v>0</v>
      </c>
      <c r="AB4305" s="57">
        <v>1536254.84</v>
      </c>
      <c r="AC4305" s="57">
        <v>0</v>
      </c>
      <c r="AD4305" s="56" t="s">
        <v>9255</v>
      </c>
      <c r="AE4305" s="57">
        <v>0</v>
      </c>
      <c r="AF4305" s="57">
        <v>0</v>
      </c>
      <c r="AG4305" s="57">
        <v>0</v>
      </c>
      <c r="AI4305"/>
      <c r="AJ4305"/>
    </row>
    <row r="4306" spans="1:36">
      <c r="A4306" s="56" t="s">
        <v>48</v>
      </c>
      <c r="B4306" s="56" t="s">
        <v>11427</v>
      </c>
      <c r="C4306" s="56">
        <v>2101010050</v>
      </c>
      <c r="D4306" s="56" t="s">
        <v>43</v>
      </c>
      <c r="E4306" s="56">
        <v>2101020050</v>
      </c>
      <c r="F4306" s="56">
        <v>5401010050</v>
      </c>
      <c r="G4306" s="56" t="s">
        <v>11428</v>
      </c>
      <c r="H4306" s="56">
        <v>400303</v>
      </c>
      <c r="I4306" s="56" t="s">
        <v>11720</v>
      </c>
      <c r="J4306" s="56" t="s">
        <v>5644</v>
      </c>
      <c r="K4306" s="56" t="s">
        <v>4430</v>
      </c>
      <c r="L4306" s="56" t="s">
        <v>7138</v>
      </c>
      <c r="M4306" s="73">
        <v>43555</v>
      </c>
      <c r="N4306" s="56"/>
      <c r="O4306" s="56"/>
      <c r="P4306" s="56" t="s">
        <v>1476</v>
      </c>
      <c r="Q4306" s="56"/>
      <c r="R4306" s="56" t="s">
        <v>70</v>
      </c>
      <c r="S4306" s="56" t="s">
        <v>11661</v>
      </c>
      <c r="T4306" s="56" t="s">
        <v>7140</v>
      </c>
      <c r="U4306" s="57">
        <v>92901.48</v>
      </c>
      <c r="V4306" s="57">
        <v>-15595.99</v>
      </c>
      <c r="W4306" s="57">
        <v>77305.490000000005</v>
      </c>
      <c r="X4306" s="57">
        <v>0</v>
      </c>
      <c r="Y4306" s="73">
        <v>43512</v>
      </c>
      <c r="Z4306" s="57">
        <v>-6730.06</v>
      </c>
      <c r="AA4306" s="57">
        <v>0</v>
      </c>
      <c r="AB4306" s="57">
        <v>70575.429999999993</v>
      </c>
      <c r="AC4306" s="57">
        <v>0</v>
      </c>
      <c r="AD4306" s="56" t="s">
        <v>9255</v>
      </c>
      <c r="AE4306" s="57">
        <v>0</v>
      </c>
      <c r="AF4306" s="57">
        <v>0</v>
      </c>
      <c r="AG4306" s="57">
        <v>0</v>
      </c>
      <c r="AI4306"/>
      <c r="AJ4306"/>
    </row>
    <row r="4307" spans="1:36">
      <c r="A4307" s="56" t="s">
        <v>48</v>
      </c>
      <c r="B4307" s="56" t="s">
        <v>11427</v>
      </c>
      <c r="C4307" s="56">
        <v>2101010050</v>
      </c>
      <c r="D4307" s="56" t="s">
        <v>43</v>
      </c>
      <c r="E4307" s="56">
        <v>2101020050</v>
      </c>
      <c r="F4307" s="56">
        <v>5401010050</v>
      </c>
      <c r="G4307" s="56" t="s">
        <v>11428</v>
      </c>
      <c r="H4307" s="56">
        <v>400300</v>
      </c>
      <c r="I4307" s="56" t="s">
        <v>11445</v>
      </c>
      <c r="J4307" s="56" t="s">
        <v>4351</v>
      </c>
      <c r="K4307" s="56" t="s">
        <v>4352</v>
      </c>
      <c r="L4307" s="56" t="s">
        <v>7138</v>
      </c>
      <c r="M4307" s="73">
        <v>43555</v>
      </c>
      <c r="N4307" s="56"/>
      <c r="O4307" s="56"/>
      <c r="P4307" s="56" t="s">
        <v>295</v>
      </c>
      <c r="Q4307" s="56"/>
      <c r="R4307" s="56" t="s">
        <v>70</v>
      </c>
      <c r="S4307" s="56" t="s">
        <v>11695</v>
      </c>
      <c r="T4307" s="56" t="s">
        <v>7140</v>
      </c>
      <c r="U4307" s="57">
        <v>283768.65999999997</v>
      </c>
      <c r="V4307" s="57">
        <v>-53989.9</v>
      </c>
      <c r="W4307" s="57">
        <v>229778.76</v>
      </c>
      <c r="X4307" s="57">
        <v>0</v>
      </c>
      <c r="Y4307" s="73">
        <v>43555</v>
      </c>
      <c r="Z4307" s="57">
        <v>-24668.44</v>
      </c>
      <c r="AA4307" s="57">
        <v>0</v>
      </c>
      <c r="AB4307" s="57">
        <v>205110.32</v>
      </c>
      <c r="AC4307" s="57">
        <v>0</v>
      </c>
      <c r="AD4307" s="56" t="s">
        <v>9255</v>
      </c>
      <c r="AE4307" s="57">
        <v>0</v>
      </c>
      <c r="AF4307" s="57">
        <v>0</v>
      </c>
      <c r="AG4307" s="57">
        <v>0</v>
      </c>
      <c r="AI4307"/>
      <c r="AJ4307"/>
    </row>
    <row r="4308" spans="1:36">
      <c r="A4308" s="56" t="s">
        <v>152</v>
      </c>
      <c r="B4308" s="56" t="s">
        <v>11427</v>
      </c>
      <c r="C4308" s="56">
        <v>2101010050</v>
      </c>
      <c r="D4308" s="56" t="s">
        <v>43</v>
      </c>
      <c r="E4308" s="56">
        <v>2101020050</v>
      </c>
      <c r="F4308" s="56">
        <v>5401010050</v>
      </c>
      <c r="G4308" s="56" t="s">
        <v>11714</v>
      </c>
      <c r="H4308" s="56">
        <v>405600</v>
      </c>
      <c r="I4308" s="56" t="s">
        <v>11715</v>
      </c>
      <c r="J4308" s="56" t="s">
        <v>5950</v>
      </c>
      <c r="K4308" s="56" t="s">
        <v>5951</v>
      </c>
      <c r="L4308" s="56" t="s">
        <v>7138</v>
      </c>
      <c r="M4308" s="73">
        <v>43555</v>
      </c>
      <c r="N4308" s="56"/>
      <c r="O4308" s="56"/>
      <c r="P4308" s="56" t="s">
        <v>7177</v>
      </c>
      <c r="Q4308" s="56"/>
      <c r="R4308" s="56" t="s">
        <v>70</v>
      </c>
      <c r="S4308" s="56" t="s">
        <v>11716</v>
      </c>
      <c r="T4308" s="56" t="s">
        <v>7140</v>
      </c>
      <c r="U4308" s="57">
        <v>118325192.08</v>
      </c>
      <c r="V4308" s="57">
        <v>-9891986.0600000005</v>
      </c>
      <c r="W4308" s="57">
        <v>108433206.02</v>
      </c>
      <c r="X4308" s="57">
        <v>0</v>
      </c>
      <c r="Y4308" s="73">
        <v>43483</v>
      </c>
      <c r="Z4308" s="57">
        <v>-4114474.9</v>
      </c>
      <c r="AA4308" s="57">
        <v>0</v>
      </c>
      <c r="AB4308" s="57">
        <v>104318731.12</v>
      </c>
      <c r="AC4308" s="57">
        <v>0</v>
      </c>
      <c r="AD4308" s="56" t="s">
        <v>9255</v>
      </c>
      <c r="AE4308" s="57">
        <v>0</v>
      </c>
      <c r="AF4308" s="57">
        <v>0</v>
      </c>
      <c r="AG4308" s="57">
        <v>0</v>
      </c>
      <c r="AI4308"/>
      <c r="AJ4308"/>
    </row>
    <row r="4309" spans="1:36">
      <c r="A4309" s="56" t="s">
        <v>152</v>
      </c>
      <c r="B4309" s="56" t="s">
        <v>11427</v>
      </c>
      <c r="C4309" s="56">
        <v>2101010050</v>
      </c>
      <c r="D4309" s="56" t="s">
        <v>43</v>
      </c>
      <c r="E4309" s="56">
        <v>2101020050</v>
      </c>
      <c r="F4309" s="56">
        <v>5401010050</v>
      </c>
      <c r="G4309" s="56" t="s">
        <v>11714</v>
      </c>
      <c r="H4309" s="56">
        <v>405600</v>
      </c>
      <c r="I4309" s="56" t="s">
        <v>11715</v>
      </c>
      <c r="J4309" s="56" t="s">
        <v>5952</v>
      </c>
      <c r="K4309" s="56" t="s">
        <v>5953</v>
      </c>
      <c r="L4309" s="56" t="s">
        <v>7138</v>
      </c>
      <c r="M4309" s="73">
        <v>43555</v>
      </c>
      <c r="N4309" s="56"/>
      <c r="O4309" s="56"/>
      <c r="P4309" s="56" t="s">
        <v>1476</v>
      </c>
      <c r="Q4309" s="56"/>
      <c r="R4309" s="56" t="s">
        <v>70</v>
      </c>
      <c r="S4309" s="56" t="s">
        <v>11672</v>
      </c>
      <c r="T4309" s="56" t="s">
        <v>7140</v>
      </c>
      <c r="U4309" s="57">
        <v>8038837.5199999996</v>
      </c>
      <c r="V4309" s="57">
        <v>-1400097.53</v>
      </c>
      <c r="W4309" s="57">
        <v>6638739.9900000002</v>
      </c>
      <c r="X4309" s="57">
        <v>0</v>
      </c>
      <c r="Y4309" s="73">
        <v>43483</v>
      </c>
      <c r="Z4309" s="57">
        <v>-582356.88</v>
      </c>
      <c r="AA4309" s="57">
        <v>0</v>
      </c>
      <c r="AB4309" s="57">
        <v>6056383.1100000003</v>
      </c>
      <c r="AC4309" s="57">
        <v>0</v>
      </c>
      <c r="AD4309" s="56" t="s">
        <v>9255</v>
      </c>
      <c r="AE4309" s="57">
        <v>0</v>
      </c>
      <c r="AF4309" s="57">
        <v>0</v>
      </c>
      <c r="AG4309" s="57">
        <v>0</v>
      </c>
      <c r="AI4309"/>
      <c r="AJ4309"/>
    </row>
    <row r="4310" spans="1:36">
      <c r="A4310" s="56" t="s">
        <v>49</v>
      </c>
      <c r="B4310" s="56" t="s">
        <v>11427</v>
      </c>
      <c r="C4310" s="56">
        <v>2101010050</v>
      </c>
      <c r="D4310" s="56" t="s">
        <v>43</v>
      </c>
      <c r="E4310" s="56">
        <v>2101020050</v>
      </c>
      <c r="F4310" s="56">
        <v>5401010050</v>
      </c>
      <c r="G4310" s="56" t="s">
        <v>11431</v>
      </c>
      <c r="H4310" s="56">
        <v>400200</v>
      </c>
      <c r="I4310" s="56" t="s">
        <v>11622</v>
      </c>
      <c r="J4310" s="56" t="s">
        <v>1147</v>
      </c>
      <c r="K4310" s="56" t="s">
        <v>1148</v>
      </c>
      <c r="L4310" s="56" t="s">
        <v>7138</v>
      </c>
      <c r="M4310" s="73">
        <v>43555</v>
      </c>
      <c r="N4310" s="56"/>
      <c r="O4310" s="56"/>
      <c r="P4310" s="56" t="s">
        <v>7181</v>
      </c>
      <c r="Q4310" s="56"/>
      <c r="R4310" s="56" t="s">
        <v>70</v>
      </c>
      <c r="S4310" s="56" t="s">
        <v>11425</v>
      </c>
      <c r="T4310" s="56" t="s">
        <v>7140</v>
      </c>
      <c r="U4310" s="57">
        <v>776204</v>
      </c>
      <c r="V4310" s="57">
        <v>-58347.24</v>
      </c>
      <c r="W4310" s="57">
        <v>717856.76</v>
      </c>
      <c r="X4310" s="57">
        <v>0</v>
      </c>
      <c r="Y4310" s="73">
        <v>43549</v>
      </c>
      <c r="Z4310" s="57">
        <v>-26510.99</v>
      </c>
      <c r="AA4310" s="57">
        <v>0</v>
      </c>
      <c r="AB4310" s="57">
        <v>691345.77</v>
      </c>
      <c r="AC4310" s="57">
        <v>0</v>
      </c>
      <c r="AD4310" s="56" t="s">
        <v>9255</v>
      </c>
      <c r="AE4310" s="57">
        <v>0</v>
      </c>
      <c r="AF4310" s="57">
        <v>0</v>
      </c>
      <c r="AG4310" s="57">
        <v>0</v>
      </c>
      <c r="AI4310"/>
      <c r="AJ4310"/>
    </row>
    <row r="4311" spans="1:36">
      <c r="A4311" s="56" t="s">
        <v>49</v>
      </c>
      <c r="B4311" s="56" t="s">
        <v>11427</v>
      </c>
      <c r="C4311" s="56">
        <v>2101010050</v>
      </c>
      <c r="D4311" s="56" t="s">
        <v>43</v>
      </c>
      <c r="E4311" s="56">
        <v>2101020050</v>
      </c>
      <c r="F4311" s="56">
        <v>5401010050</v>
      </c>
      <c r="G4311" s="56" t="s">
        <v>11431</v>
      </c>
      <c r="H4311" s="56">
        <v>400211</v>
      </c>
      <c r="I4311" s="56" t="s">
        <v>11437</v>
      </c>
      <c r="J4311" s="56" t="s">
        <v>3424</v>
      </c>
      <c r="K4311" s="56" t="s">
        <v>3425</v>
      </c>
      <c r="L4311" s="56" t="s">
        <v>7138</v>
      </c>
      <c r="M4311" s="73">
        <v>43646</v>
      </c>
      <c r="N4311" s="56"/>
      <c r="O4311" s="56"/>
      <c r="P4311" s="56" t="s">
        <v>295</v>
      </c>
      <c r="Q4311" s="56"/>
      <c r="R4311" s="56" t="s">
        <v>70</v>
      </c>
      <c r="S4311" s="56" t="s">
        <v>11723</v>
      </c>
      <c r="T4311" s="56" t="s">
        <v>7140</v>
      </c>
      <c r="U4311" s="57">
        <v>7057418.96</v>
      </c>
      <c r="V4311" s="57">
        <v>-1242161.26</v>
      </c>
      <c r="W4311" s="57">
        <v>5815257.7000000002</v>
      </c>
      <c r="X4311" s="57">
        <v>0</v>
      </c>
      <c r="Y4311" s="73">
        <v>43610</v>
      </c>
      <c r="Z4311" s="57">
        <v>-613668.74</v>
      </c>
      <c r="AA4311" s="57">
        <v>0</v>
      </c>
      <c r="AB4311" s="57">
        <v>5201588.96</v>
      </c>
      <c r="AC4311" s="57">
        <v>0</v>
      </c>
      <c r="AD4311" s="56" t="s">
        <v>9255</v>
      </c>
      <c r="AE4311" s="57">
        <v>0</v>
      </c>
      <c r="AF4311" s="57">
        <v>0</v>
      </c>
      <c r="AG4311" s="57">
        <v>0</v>
      </c>
      <c r="AI4311"/>
      <c r="AJ4311"/>
    </row>
    <row r="4312" spans="1:36">
      <c r="A4312" s="56" t="s">
        <v>49</v>
      </c>
      <c r="B4312" s="56" t="s">
        <v>11427</v>
      </c>
      <c r="C4312" s="56">
        <v>2101010050</v>
      </c>
      <c r="D4312" s="56" t="s">
        <v>43</v>
      </c>
      <c r="E4312" s="56">
        <v>2101020050</v>
      </c>
      <c r="F4312" s="56">
        <v>5401010050</v>
      </c>
      <c r="G4312" s="56" t="s">
        <v>11431</v>
      </c>
      <c r="H4312" s="56">
        <v>400211</v>
      </c>
      <c r="I4312" s="56" t="s">
        <v>11437</v>
      </c>
      <c r="J4312" s="56" t="s">
        <v>3426</v>
      </c>
      <c r="K4312" s="56" t="s">
        <v>3427</v>
      </c>
      <c r="L4312" s="56" t="s">
        <v>7138</v>
      </c>
      <c r="M4312" s="73">
        <v>43646</v>
      </c>
      <c r="N4312" s="56"/>
      <c r="O4312" s="56"/>
      <c r="P4312" s="56" t="s">
        <v>1201</v>
      </c>
      <c r="Q4312" s="56"/>
      <c r="R4312" s="56" t="s">
        <v>70</v>
      </c>
      <c r="S4312" s="56" t="s">
        <v>11684</v>
      </c>
      <c r="T4312" s="56" t="s">
        <v>7140</v>
      </c>
      <c r="U4312" s="57">
        <v>3254932.2</v>
      </c>
      <c r="V4312" s="57">
        <v>-384163.93</v>
      </c>
      <c r="W4312" s="57">
        <v>2870768.27</v>
      </c>
      <c r="X4312" s="57">
        <v>0</v>
      </c>
      <c r="Y4312" s="73">
        <v>43606</v>
      </c>
      <c r="Z4312" s="57">
        <v>-188669.01</v>
      </c>
      <c r="AA4312" s="57">
        <v>0</v>
      </c>
      <c r="AB4312" s="57">
        <v>2682099.2599999998</v>
      </c>
      <c r="AC4312" s="57">
        <v>0</v>
      </c>
      <c r="AD4312" s="56" t="s">
        <v>9255</v>
      </c>
      <c r="AE4312" s="57">
        <v>0</v>
      </c>
      <c r="AF4312" s="57">
        <v>0</v>
      </c>
      <c r="AG4312" s="57">
        <v>0</v>
      </c>
      <c r="AI4312"/>
      <c r="AJ4312"/>
    </row>
    <row r="4313" spans="1:36">
      <c r="A4313" s="56" t="s">
        <v>49</v>
      </c>
      <c r="B4313" s="56" t="s">
        <v>11427</v>
      </c>
      <c r="C4313" s="56">
        <v>2101010050</v>
      </c>
      <c r="D4313" s="56" t="s">
        <v>43</v>
      </c>
      <c r="E4313" s="56">
        <v>2101020050</v>
      </c>
      <c r="F4313" s="56">
        <v>5401010050</v>
      </c>
      <c r="G4313" s="56" t="s">
        <v>11431</v>
      </c>
      <c r="H4313" s="56">
        <v>400211</v>
      </c>
      <c r="I4313" s="56" t="s">
        <v>11437</v>
      </c>
      <c r="J4313" s="56" t="s">
        <v>3428</v>
      </c>
      <c r="K4313" s="56" t="s">
        <v>6853</v>
      </c>
      <c r="L4313" s="56" t="s">
        <v>7138</v>
      </c>
      <c r="M4313" s="73">
        <v>43646</v>
      </c>
      <c r="N4313" s="56"/>
      <c r="O4313" s="56"/>
      <c r="P4313" s="56" t="s">
        <v>7177</v>
      </c>
      <c r="Q4313" s="56"/>
      <c r="R4313" s="56" t="s">
        <v>70</v>
      </c>
      <c r="S4313" s="56" t="s">
        <v>11724</v>
      </c>
      <c r="T4313" s="56" t="s">
        <v>7140</v>
      </c>
      <c r="U4313" s="57">
        <v>25011643.050000001</v>
      </c>
      <c r="V4313" s="57">
        <v>-1760747.59</v>
      </c>
      <c r="W4313" s="57">
        <v>23250895.460000001</v>
      </c>
      <c r="X4313" s="57">
        <v>0</v>
      </c>
      <c r="Y4313" s="73">
        <v>43610</v>
      </c>
      <c r="Z4313" s="57">
        <v>-869804.05</v>
      </c>
      <c r="AA4313" s="57">
        <v>0</v>
      </c>
      <c r="AB4313" s="57">
        <v>22381091.41</v>
      </c>
      <c r="AC4313" s="57">
        <v>0</v>
      </c>
      <c r="AD4313" s="56" t="s">
        <v>9255</v>
      </c>
      <c r="AE4313" s="57">
        <v>0</v>
      </c>
      <c r="AF4313" s="57">
        <v>0</v>
      </c>
      <c r="AG4313" s="57">
        <v>0</v>
      </c>
      <c r="AI4313"/>
      <c r="AJ4313"/>
    </row>
    <row r="4314" spans="1:36">
      <c r="A4314" s="56" t="s">
        <v>49</v>
      </c>
      <c r="B4314" s="56" t="s">
        <v>11427</v>
      </c>
      <c r="C4314" s="56">
        <v>2101010050</v>
      </c>
      <c r="D4314" s="56" t="s">
        <v>43</v>
      </c>
      <c r="E4314" s="56">
        <v>2101020050</v>
      </c>
      <c r="F4314" s="56">
        <v>5401010050</v>
      </c>
      <c r="G4314" s="56" t="s">
        <v>11431</v>
      </c>
      <c r="H4314" s="56">
        <v>400211</v>
      </c>
      <c r="I4314" s="56" t="s">
        <v>11609</v>
      </c>
      <c r="J4314" s="56" t="s">
        <v>6006</v>
      </c>
      <c r="K4314" s="56" t="s">
        <v>6007</v>
      </c>
      <c r="L4314" s="56" t="s">
        <v>7138</v>
      </c>
      <c r="M4314" s="73">
        <v>43738</v>
      </c>
      <c r="N4314" s="56"/>
      <c r="O4314" s="56"/>
      <c r="P4314" s="56" t="s">
        <v>7177</v>
      </c>
      <c r="Q4314" s="56"/>
      <c r="R4314" s="56" t="s">
        <v>70</v>
      </c>
      <c r="S4314" s="56" t="s">
        <v>11672</v>
      </c>
      <c r="T4314" s="56" t="s">
        <v>7140</v>
      </c>
      <c r="U4314" s="57">
        <v>3381889.44</v>
      </c>
      <c r="V4314" s="57">
        <v>-195584.21</v>
      </c>
      <c r="W4314" s="57">
        <v>3186305.23</v>
      </c>
      <c r="X4314" s="57">
        <v>0</v>
      </c>
      <c r="Y4314" s="73">
        <v>43731</v>
      </c>
      <c r="Z4314" s="57">
        <v>-117603.97</v>
      </c>
      <c r="AA4314" s="57">
        <v>0</v>
      </c>
      <c r="AB4314" s="57">
        <v>3068701.26</v>
      </c>
      <c r="AC4314" s="57">
        <v>0</v>
      </c>
      <c r="AD4314" s="56" t="s">
        <v>9255</v>
      </c>
      <c r="AE4314" s="57">
        <v>0</v>
      </c>
      <c r="AF4314" s="57">
        <v>0</v>
      </c>
      <c r="AG4314" s="57">
        <v>0</v>
      </c>
      <c r="AI4314"/>
      <c r="AJ4314"/>
    </row>
    <row r="4315" spans="1:36">
      <c r="A4315" s="56" t="s">
        <v>49</v>
      </c>
      <c r="B4315" s="56" t="s">
        <v>11427</v>
      </c>
      <c r="C4315" s="56">
        <v>2101010050</v>
      </c>
      <c r="D4315" s="56" t="s">
        <v>43</v>
      </c>
      <c r="E4315" s="56">
        <v>2101020050</v>
      </c>
      <c r="F4315" s="56">
        <v>5401010050</v>
      </c>
      <c r="G4315" s="56" t="s">
        <v>11431</v>
      </c>
      <c r="H4315" s="56">
        <v>400211</v>
      </c>
      <c r="I4315" s="56" t="s">
        <v>11509</v>
      </c>
      <c r="J4315" s="56" t="s">
        <v>6493</v>
      </c>
      <c r="K4315" s="56" t="s">
        <v>6498</v>
      </c>
      <c r="L4315" s="56" t="s">
        <v>7138</v>
      </c>
      <c r="M4315" s="73">
        <v>43830</v>
      </c>
      <c r="N4315" s="56"/>
      <c r="O4315" s="56"/>
      <c r="P4315" s="56" t="s">
        <v>1476</v>
      </c>
      <c r="Q4315" s="56"/>
      <c r="R4315" s="56" t="s">
        <v>70</v>
      </c>
      <c r="S4315" s="56" t="s">
        <v>11679</v>
      </c>
      <c r="T4315" s="56" t="s">
        <v>7140</v>
      </c>
      <c r="U4315" s="57">
        <v>20038046.960000001</v>
      </c>
      <c r="V4315" s="57">
        <v>-2713530.93</v>
      </c>
      <c r="W4315" s="57">
        <v>17324516.030000001</v>
      </c>
      <c r="X4315" s="57">
        <v>0</v>
      </c>
      <c r="Y4315" s="73">
        <v>43662</v>
      </c>
      <c r="Z4315" s="57">
        <v>-1451864.97</v>
      </c>
      <c r="AA4315" s="57">
        <v>0</v>
      </c>
      <c r="AB4315" s="57">
        <v>15872651.060000001</v>
      </c>
      <c r="AC4315" s="57">
        <v>0</v>
      </c>
      <c r="AD4315" s="56" t="s">
        <v>9255</v>
      </c>
      <c r="AE4315" s="57">
        <v>0</v>
      </c>
      <c r="AF4315" s="57">
        <v>0</v>
      </c>
      <c r="AG4315" s="57">
        <v>0</v>
      </c>
      <c r="AI4315"/>
      <c r="AJ4315"/>
    </row>
    <row r="4316" spans="1:36">
      <c r="A4316" s="56" t="s">
        <v>48</v>
      </c>
      <c r="B4316" s="56" t="s">
        <v>11427</v>
      </c>
      <c r="C4316" s="56">
        <v>2101010050</v>
      </c>
      <c r="D4316" s="56" t="s">
        <v>43</v>
      </c>
      <c r="E4316" s="56">
        <v>2101020050</v>
      </c>
      <c r="F4316" s="56">
        <v>5401010050</v>
      </c>
      <c r="G4316" s="56" t="s">
        <v>11428</v>
      </c>
      <c r="H4316" s="56">
        <v>400304</v>
      </c>
      <c r="I4316" s="56" t="s">
        <v>11494</v>
      </c>
      <c r="J4316" s="56" t="s">
        <v>6678</v>
      </c>
      <c r="K4316" s="56" t="s">
        <v>6679</v>
      </c>
      <c r="L4316" s="56" t="s">
        <v>7138</v>
      </c>
      <c r="M4316" s="73">
        <v>43875</v>
      </c>
      <c r="N4316" s="56"/>
      <c r="O4316" s="56"/>
      <c r="P4316" s="56" t="s">
        <v>7177</v>
      </c>
      <c r="Q4316" s="56"/>
      <c r="R4316" s="56" t="s">
        <v>70</v>
      </c>
      <c r="S4316" s="56" t="s">
        <v>11660</v>
      </c>
      <c r="T4316" s="56" t="s">
        <v>7140</v>
      </c>
      <c r="U4316" s="57">
        <v>1132791.53</v>
      </c>
      <c r="V4316" s="57">
        <v>-52691.34</v>
      </c>
      <c r="W4316" s="57">
        <v>1080100.19</v>
      </c>
      <c r="X4316" s="57">
        <v>0</v>
      </c>
      <c r="Y4316" s="73">
        <v>43840</v>
      </c>
      <c r="Z4316" s="57">
        <v>-39391.089999999997</v>
      </c>
      <c r="AA4316" s="57">
        <v>0</v>
      </c>
      <c r="AB4316" s="57">
        <v>1040709.1</v>
      </c>
      <c r="AC4316" s="57">
        <v>0</v>
      </c>
      <c r="AD4316" s="56" t="s">
        <v>9255</v>
      </c>
      <c r="AE4316" s="57">
        <v>0</v>
      </c>
      <c r="AF4316" s="57">
        <v>0</v>
      </c>
      <c r="AG4316" s="57">
        <v>0</v>
      </c>
      <c r="AI4316"/>
      <c r="AJ4316"/>
    </row>
    <row r="4317" spans="1:36">
      <c r="A4317" s="56" t="s">
        <v>49</v>
      </c>
      <c r="B4317" s="56" t="s">
        <v>11427</v>
      </c>
      <c r="C4317" s="56">
        <v>2101010050</v>
      </c>
      <c r="D4317" s="56" t="s">
        <v>43</v>
      </c>
      <c r="E4317" s="56">
        <v>2101020050</v>
      </c>
      <c r="F4317" s="56">
        <v>5401010050</v>
      </c>
      <c r="G4317" s="56" t="s">
        <v>11431</v>
      </c>
      <c r="H4317" s="56">
        <v>400211</v>
      </c>
      <c r="I4317" s="56" t="s">
        <v>11437</v>
      </c>
      <c r="J4317" s="56" t="s">
        <v>6667</v>
      </c>
      <c r="K4317" s="56" t="s">
        <v>6668</v>
      </c>
      <c r="L4317" s="56" t="s">
        <v>7138</v>
      </c>
      <c r="M4317" s="73">
        <v>43921</v>
      </c>
      <c r="N4317" s="56"/>
      <c r="O4317" s="56"/>
      <c r="P4317" s="56" t="s">
        <v>7177</v>
      </c>
      <c r="Q4317" s="56"/>
      <c r="R4317" s="56" t="s">
        <v>70</v>
      </c>
      <c r="S4317" s="56" t="s">
        <v>11724</v>
      </c>
      <c r="T4317" s="56" t="s">
        <v>7140</v>
      </c>
      <c r="U4317" s="57">
        <v>993486.26</v>
      </c>
      <c r="V4317" s="57">
        <v>-45386.33</v>
      </c>
      <c r="W4317" s="57">
        <v>948099.93</v>
      </c>
      <c r="X4317" s="57">
        <v>0</v>
      </c>
      <c r="Y4317" s="73">
        <v>43848</v>
      </c>
      <c r="Z4317" s="57">
        <v>-34546.879999999997</v>
      </c>
      <c r="AA4317" s="57">
        <v>0</v>
      </c>
      <c r="AB4317" s="57">
        <v>913553.05</v>
      </c>
      <c r="AC4317" s="57">
        <v>0</v>
      </c>
      <c r="AD4317" s="56" t="s">
        <v>9255</v>
      </c>
      <c r="AE4317" s="57">
        <v>0</v>
      </c>
      <c r="AF4317" s="57">
        <v>0</v>
      </c>
      <c r="AG4317" s="57">
        <v>0</v>
      </c>
      <c r="AI4317"/>
      <c r="AJ4317"/>
    </row>
    <row r="4318" spans="1:36">
      <c r="A4318" s="56" t="s">
        <v>152</v>
      </c>
      <c r="B4318" s="56" t="s">
        <v>11427</v>
      </c>
      <c r="C4318" s="56">
        <v>2101010050</v>
      </c>
      <c r="D4318" s="56" t="s">
        <v>43</v>
      </c>
      <c r="E4318" s="56">
        <v>2101020050</v>
      </c>
      <c r="F4318" s="56">
        <v>5401010050</v>
      </c>
      <c r="G4318" s="56" t="s">
        <v>11714</v>
      </c>
      <c r="H4318" s="56">
        <v>405600</v>
      </c>
      <c r="I4318" s="56" t="s">
        <v>11715</v>
      </c>
      <c r="J4318" s="56" t="s">
        <v>6733</v>
      </c>
      <c r="K4318" s="56" t="s">
        <v>6734</v>
      </c>
      <c r="L4318" s="56" t="s">
        <v>7138</v>
      </c>
      <c r="M4318" s="73">
        <v>43921</v>
      </c>
      <c r="N4318" s="56"/>
      <c r="O4318" s="56"/>
      <c r="P4318" s="56" t="s">
        <v>7201</v>
      </c>
      <c r="Q4318" s="56"/>
      <c r="R4318" s="56" t="s">
        <v>70</v>
      </c>
      <c r="S4318" s="56" t="s">
        <v>11717</v>
      </c>
      <c r="T4318" s="56" t="s">
        <v>7140</v>
      </c>
      <c r="U4318" s="57">
        <v>4264216.92</v>
      </c>
      <c r="V4318" s="57">
        <v>-269340.95</v>
      </c>
      <c r="W4318" s="57">
        <v>3994875.97</v>
      </c>
      <c r="X4318" s="57">
        <v>0</v>
      </c>
      <c r="Y4318" s="73">
        <v>43704</v>
      </c>
      <c r="Z4318" s="57">
        <v>-154466.94</v>
      </c>
      <c r="AA4318" s="57">
        <v>0</v>
      </c>
      <c r="AB4318" s="57">
        <v>3840409.03</v>
      </c>
      <c r="AC4318" s="57">
        <v>0</v>
      </c>
      <c r="AD4318" s="56" t="s">
        <v>9255</v>
      </c>
      <c r="AE4318" s="57">
        <v>0</v>
      </c>
      <c r="AF4318" s="57">
        <v>0</v>
      </c>
      <c r="AG4318" s="57">
        <v>0</v>
      </c>
      <c r="AI4318"/>
      <c r="AJ4318"/>
    </row>
    <row r="4319" spans="1:36">
      <c r="A4319" s="56" t="s">
        <v>48</v>
      </c>
      <c r="B4319" s="56" t="s">
        <v>11427</v>
      </c>
      <c r="C4319" s="56">
        <v>2101010050</v>
      </c>
      <c r="D4319" s="56" t="s">
        <v>43</v>
      </c>
      <c r="E4319" s="56">
        <v>2101020050</v>
      </c>
      <c r="F4319" s="56">
        <v>5401010050</v>
      </c>
      <c r="G4319" s="56" t="s">
        <v>11428</v>
      </c>
      <c r="H4319" s="56">
        <v>400300</v>
      </c>
      <c r="I4319" s="56" t="s">
        <v>11721</v>
      </c>
      <c r="J4319" s="56" t="s">
        <v>6753</v>
      </c>
      <c r="K4319" s="56" t="s">
        <v>6754</v>
      </c>
      <c r="L4319" s="56" t="s">
        <v>7138</v>
      </c>
      <c r="M4319" s="73">
        <v>43981</v>
      </c>
      <c r="N4319" s="56"/>
      <c r="O4319" s="56"/>
      <c r="P4319" s="56" t="s">
        <v>295</v>
      </c>
      <c r="Q4319" s="56"/>
      <c r="R4319" s="56" t="s">
        <v>70</v>
      </c>
      <c r="S4319" s="56" t="s">
        <v>11660</v>
      </c>
      <c r="T4319" s="56" t="s">
        <v>7140</v>
      </c>
      <c r="U4319" s="57">
        <v>991200</v>
      </c>
      <c r="V4319" s="57">
        <v>-90552.23</v>
      </c>
      <c r="W4319" s="57">
        <v>900647.77</v>
      </c>
      <c r="X4319" s="57">
        <v>0</v>
      </c>
      <c r="Y4319" s="73">
        <v>43936</v>
      </c>
      <c r="Z4319" s="57">
        <v>-86166.51</v>
      </c>
      <c r="AA4319" s="57">
        <v>0</v>
      </c>
      <c r="AB4319" s="57">
        <v>814481.26</v>
      </c>
      <c r="AC4319" s="57">
        <v>0</v>
      </c>
      <c r="AD4319" s="56" t="s">
        <v>9255</v>
      </c>
      <c r="AE4319" s="57">
        <v>0</v>
      </c>
      <c r="AF4319" s="57">
        <v>0</v>
      </c>
      <c r="AG4319" s="57">
        <v>0</v>
      </c>
      <c r="AI4319"/>
      <c r="AJ4319"/>
    </row>
    <row r="4320" spans="1:36">
      <c r="A4320" s="56" t="s">
        <v>48</v>
      </c>
      <c r="B4320" s="56" t="s">
        <v>11427</v>
      </c>
      <c r="C4320" s="56">
        <v>2101010050</v>
      </c>
      <c r="D4320" s="56" t="s">
        <v>43</v>
      </c>
      <c r="E4320" s="56">
        <v>2101020050</v>
      </c>
      <c r="F4320" s="56">
        <v>5401010050</v>
      </c>
      <c r="G4320" s="56" t="s">
        <v>11428</v>
      </c>
      <c r="H4320" s="56">
        <v>400300</v>
      </c>
      <c r="I4320" s="56" t="s">
        <v>11491</v>
      </c>
      <c r="J4320" s="56" t="s">
        <v>6784</v>
      </c>
      <c r="K4320" s="56" t="s">
        <v>6785</v>
      </c>
      <c r="L4320" s="56" t="s">
        <v>7138</v>
      </c>
      <c r="M4320" s="73">
        <v>44104</v>
      </c>
      <c r="N4320" s="56"/>
      <c r="O4320" s="56"/>
      <c r="P4320" s="56" t="s">
        <v>1304</v>
      </c>
      <c r="Q4320" s="56"/>
      <c r="R4320" s="56" t="s">
        <v>70</v>
      </c>
      <c r="S4320" s="56" t="s">
        <v>11690</v>
      </c>
      <c r="T4320" s="56" t="s">
        <v>7140</v>
      </c>
      <c r="U4320" s="57">
        <v>421194</v>
      </c>
      <c r="V4320" s="57">
        <v>-11267.1</v>
      </c>
      <c r="W4320" s="57">
        <v>409926.9</v>
      </c>
      <c r="X4320" s="57">
        <v>0</v>
      </c>
      <c r="Y4320" s="73">
        <v>44102</v>
      </c>
      <c r="Z4320" s="57">
        <v>-20341.68</v>
      </c>
      <c r="AA4320" s="57">
        <v>0</v>
      </c>
      <c r="AB4320" s="57">
        <v>389585.22</v>
      </c>
      <c r="AC4320" s="57">
        <v>0</v>
      </c>
      <c r="AD4320" s="56" t="s">
        <v>9255</v>
      </c>
      <c r="AE4320" s="57">
        <v>0</v>
      </c>
      <c r="AF4320" s="57">
        <v>0</v>
      </c>
      <c r="AG4320" s="57">
        <v>0</v>
      </c>
      <c r="AI4320"/>
      <c r="AJ4320"/>
    </row>
    <row r="4321" spans="1:36">
      <c r="A4321" s="56" t="s">
        <v>49</v>
      </c>
      <c r="B4321" s="56" t="s">
        <v>11427</v>
      </c>
      <c r="C4321" s="56">
        <v>2101010050</v>
      </c>
      <c r="D4321" s="56" t="s">
        <v>43</v>
      </c>
      <c r="E4321" s="56">
        <v>2101020050</v>
      </c>
      <c r="F4321" s="56">
        <v>5401010050</v>
      </c>
      <c r="G4321" s="56" t="s">
        <v>11431</v>
      </c>
      <c r="H4321" s="56">
        <v>400200</v>
      </c>
      <c r="I4321" s="56" t="s">
        <v>11622</v>
      </c>
      <c r="J4321" s="56" t="s">
        <v>6806</v>
      </c>
      <c r="K4321" s="56" t="s">
        <v>6807</v>
      </c>
      <c r="L4321" s="56" t="s">
        <v>7138</v>
      </c>
      <c r="M4321" s="73">
        <v>44161</v>
      </c>
      <c r="N4321" s="56"/>
      <c r="O4321" s="56"/>
      <c r="P4321" s="56" t="s">
        <v>1476</v>
      </c>
      <c r="Q4321" s="56"/>
      <c r="R4321" s="56" t="s">
        <v>70</v>
      </c>
      <c r="S4321" s="56" t="s">
        <v>11652</v>
      </c>
      <c r="T4321" s="56" t="s">
        <v>7140</v>
      </c>
      <c r="U4321" s="57">
        <v>1692922.4</v>
      </c>
      <c r="V4321" s="57">
        <v>-69765.41</v>
      </c>
      <c r="W4321" s="57">
        <v>1623156.99</v>
      </c>
      <c r="X4321" s="57">
        <v>0</v>
      </c>
      <c r="Y4321" s="73">
        <v>44097</v>
      </c>
      <c r="Z4321" s="57">
        <v>-122640.25</v>
      </c>
      <c r="AA4321" s="57">
        <v>0</v>
      </c>
      <c r="AB4321" s="57">
        <v>1500516.74</v>
      </c>
      <c r="AC4321" s="57">
        <v>0</v>
      </c>
      <c r="AD4321" s="56" t="s">
        <v>9255</v>
      </c>
      <c r="AE4321" s="57">
        <v>0</v>
      </c>
      <c r="AF4321" s="57">
        <v>0</v>
      </c>
      <c r="AG4321" s="57">
        <v>0</v>
      </c>
      <c r="AI4321"/>
      <c r="AJ4321"/>
    </row>
    <row r="4322" spans="1:36">
      <c r="A4322" s="56" t="s">
        <v>50</v>
      </c>
      <c r="B4322" s="56" t="s">
        <v>11427</v>
      </c>
      <c r="C4322" s="56">
        <v>2101010050</v>
      </c>
      <c r="D4322" s="56" t="s">
        <v>43</v>
      </c>
      <c r="E4322" s="56">
        <v>2101020050</v>
      </c>
      <c r="F4322" s="56">
        <v>5401010050</v>
      </c>
      <c r="G4322" s="56" t="s">
        <v>11431</v>
      </c>
      <c r="H4322" s="56">
        <v>400210</v>
      </c>
      <c r="I4322" s="56" t="s">
        <v>11434</v>
      </c>
      <c r="J4322" s="56" t="s">
        <v>6810</v>
      </c>
      <c r="K4322" s="56" t="s">
        <v>6811</v>
      </c>
      <c r="L4322" s="56" t="s">
        <v>7138</v>
      </c>
      <c r="M4322" s="73">
        <v>44165</v>
      </c>
      <c r="N4322" s="56"/>
      <c r="O4322" s="56"/>
      <c r="P4322" s="56" t="s">
        <v>1476</v>
      </c>
      <c r="Q4322" s="56"/>
      <c r="R4322" s="56" t="s">
        <v>70</v>
      </c>
      <c r="S4322" s="56" t="s">
        <v>11679</v>
      </c>
      <c r="T4322" s="56" t="s">
        <v>7140</v>
      </c>
      <c r="U4322" s="57">
        <v>1840800</v>
      </c>
      <c r="V4322" s="57">
        <v>-53900.14</v>
      </c>
      <c r="W4322" s="57">
        <v>1786899.86</v>
      </c>
      <c r="X4322" s="57">
        <v>0</v>
      </c>
      <c r="Y4322" s="73">
        <v>44152</v>
      </c>
      <c r="Z4322" s="57">
        <v>-133352.93</v>
      </c>
      <c r="AA4322" s="57">
        <v>0</v>
      </c>
      <c r="AB4322" s="57">
        <v>1653546.93</v>
      </c>
      <c r="AC4322" s="57">
        <v>0</v>
      </c>
      <c r="AD4322" s="56" t="s">
        <v>9255</v>
      </c>
      <c r="AE4322" s="57">
        <v>0</v>
      </c>
      <c r="AF4322" s="57">
        <v>0</v>
      </c>
      <c r="AG4322" s="57">
        <v>0</v>
      </c>
      <c r="AI4322"/>
      <c r="AJ4322"/>
    </row>
    <row r="4323" spans="1:36">
      <c r="A4323" s="56" t="s">
        <v>48</v>
      </c>
      <c r="B4323" s="56" t="s">
        <v>11427</v>
      </c>
      <c r="C4323" s="56">
        <v>2101010050</v>
      </c>
      <c r="D4323" s="56" t="s">
        <v>43</v>
      </c>
      <c r="E4323" s="56">
        <v>2101020050</v>
      </c>
      <c r="F4323" s="56">
        <v>5401010050</v>
      </c>
      <c r="G4323" s="56" t="s">
        <v>11428</v>
      </c>
      <c r="H4323" s="56">
        <v>400300</v>
      </c>
      <c r="I4323" s="56" t="s">
        <v>11491</v>
      </c>
      <c r="J4323" s="56" t="s">
        <v>6822</v>
      </c>
      <c r="K4323" s="56" t="s">
        <v>6823</v>
      </c>
      <c r="L4323" s="56" t="s">
        <v>7138</v>
      </c>
      <c r="M4323" s="73">
        <v>44175</v>
      </c>
      <c r="N4323" s="56"/>
      <c r="O4323" s="56"/>
      <c r="P4323" s="56" t="s">
        <v>1304</v>
      </c>
      <c r="Q4323" s="56"/>
      <c r="R4323" s="56" t="s">
        <v>70</v>
      </c>
      <c r="S4323" s="56" t="s">
        <v>11672</v>
      </c>
      <c r="T4323" s="56" t="s">
        <v>7140</v>
      </c>
      <c r="U4323" s="57">
        <v>9770872</v>
      </c>
      <c r="V4323" s="57">
        <v>-254310.37</v>
      </c>
      <c r="W4323" s="57">
        <v>9516561.6300000008</v>
      </c>
      <c r="X4323" s="57">
        <v>0</v>
      </c>
      <c r="Y4323" s="73">
        <v>44107</v>
      </c>
      <c r="Z4323" s="57">
        <v>-471887.01</v>
      </c>
      <c r="AA4323" s="57">
        <v>0</v>
      </c>
      <c r="AB4323" s="57">
        <v>9044674.6199999992</v>
      </c>
      <c r="AC4323" s="57">
        <v>0</v>
      </c>
      <c r="AD4323" s="56" t="s">
        <v>9255</v>
      </c>
      <c r="AE4323" s="57">
        <v>0</v>
      </c>
      <c r="AF4323" s="57">
        <v>0</v>
      </c>
      <c r="AG4323" s="57">
        <v>0</v>
      </c>
      <c r="AI4323"/>
      <c r="AJ4323"/>
    </row>
    <row r="4324" spans="1:36">
      <c r="A4324" s="56" t="s">
        <v>50</v>
      </c>
      <c r="B4324" s="56" t="s">
        <v>11427</v>
      </c>
      <c r="C4324" s="56">
        <v>2101010050</v>
      </c>
      <c r="D4324" s="56" t="s">
        <v>43</v>
      </c>
      <c r="E4324" s="56">
        <v>2101020050</v>
      </c>
      <c r="F4324" s="56">
        <v>5401010050</v>
      </c>
      <c r="G4324" s="56" t="s">
        <v>11431</v>
      </c>
      <c r="H4324" s="56">
        <v>400210</v>
      </c>
      <c r="I4324" s="56" t="s">
        <v>11434</v>
      </c>
      <c r="J4324" s="56" t="s">
        <v>6841</v>
      </c>
      <c r="K4324" s="56" t="s">
        <v>6842</v>
      </c>
      <c r="L4324" s="56" t="s">
        <v>7138</v>
      </c>
      <c r="M4324" s="73">
        <v>44250</v>
      </c>
      <c r="N4324" s="56"/>
      <c r="O4324" s="56"/>
      <c r="P4324" s="56" t="s">
        <v>1201</v>
      </c>
      <c r="Q4324" s="56"/>
      <c r="R4324" s="56" t="s">
        <v>70</v>
      </c>
      <c r="S4324" s="56" t="s">
        <v>11725</v>
      </c>
      <c r="T4324" s="56" t="s">
        <v>7140</v>
      </c>
      <c r="U4324" s="57">
        <v>1609000</v>
      </c>
      <c r="V4324" s="57">
        <v>-11446.68</v>
      </c>
      <c r="W4324" s="57">
        <v>1597553.32</v>
      </c>
      <c r="X4324" s="57">
        <v>0</v>
      </c>
      <c r="Y4324" s="73">
        <v>44246</v>
      </c>
      <c r="Z4324" s="57">
        <v>-93248.53</v>
      </c>
      <c r="AA4324" s="57">
        <v>0</v>
      </c>
      <c r="AB4324" s="57">
        <v>1504304.79</v>
      </c>
      <c r="AC4324" s="57">
        <v>0</v>
      </c>
      <c r="AD4324" s="56" t="s">
        <v>9255</v>
      </c>
      <c r="AE4324" s="57">
        <v>0</v>
      </c>
      <c r="AF4324" s="57">
        <v>0</v>
      </c>
      <c r="AG4324" s="57">
        <v>0</v>
      </c>
      <c r="AI4324"/>
      <c r="AJ4324"/>
    </row>
    <row r="4325" spans="1:36">
      <c r="A4325" s="56" t="s">
        <v>48</v>
      </c>
      <c r="B4325" s="56" t="s">
        <v>11427</v>
      </c>
      <c r="C4325" s="56">
        <v>2101010050</v>
      </c>
      <c r="D4325" s="56" t="s">
        <v>43</v>
      </c>
      <c r="E4325" s="56">
        <v>2101020050</v>
      </c>
      <c r="F4325" s="56">
        <v>5401010050</v>
      </c>
      <c r="G4325" s="56" t="s">
        <v>11428</v>
      </c>
      <c r="H4325" s="56">
        <v>400300</v>
      </c>
      <c r="I4325" s="56" t="s">
        <v>11721</v>
      </c>
      <c r="J4325" s="56" t="s">
        <v>6913</v>
      </c>
      <c r="K4325" s="56" t="s">
        <v>6914</v>
      </c>
      <c r="L4325" s="56" t="s">
        <v>7138</v>
      </c>
      <c r="M4325" s="73">
        <v>44261</v>
      </c>
      <c r="N4325" s="56"/>
      <c r="O4325" s="56"/>
      <c r="P4325" s="56" t="s">
        <v>7177</v>
      </c>
      <c r="Q4325" s="56"/>
      <c r="R4325" s="56" t="s">
        <v>70</v>
      </c>
      <c r="S4325" s="56" t="s">
        <v>11661</v>
      </c>
      <c r="T4325" s="56" t="s">
        <v>7140</v>
      </c>
      <c r="U4325" s="57">
        <v>1239000</v>
      </c>
      <c r="V4325" s="57">
        <v>-7739.51</v>
      </c>
      <c r="W4325" s="57">
        <v>1231260.49</v>
      </c>
      <c r="X4325" s="57">
        <v>0</v>
      </c>
      <c r="Y4325" s="73">
        <v>44227</v>
      </c>
      <c r="Z4325" s="57">
        <v>-43083.25</v>
      </c>
      <c r="AA4325" s="57">
        <v>0</v>
      </c>
      <c r="AB4325" s="57">
        <v>1188177.24</v>
      </c>
      <c r="AC4325" s="57">
        <v>0</v>
      </c>
      <c r="AD4325" s="56" t="s">
        <v>9255</v>
      </c>
      <c r="AE4325" s="57">
        <v>0</v>
      </c>
      <c r="AF4325" s="57">
        <v>0</v>
      </c>
      <c r="AG4325" s="57">
        <v>0</v>
      </c>
      <c r="AI4325"/>
      <c r="AJ4325"/>
    </row>
    <row r="4326" spans="1:36">
      <c r="A4326" s="56" t="s">
        <v>48</v>
      </c>
      <c r="B4326" s="56" t="s">
        <v>11427</v>
      </c>
      <c r="C4326" s="56">
        <v>2101010050</v>
      </c>
      <c r="D4326" s="56" t="s">
        <v>43</v>
      </c>
      <c r="E4326" s="56">
        <v>2101020050</v>
      </c>
      <c r="F4326" s="56">
        <v>5401010050</v>
      </c>
      <c r="G4326" s="56" t="s">
        <v>11428</v>
      </c>
      <c r="H4326" s="56">
        <v>400300</v>
      </c>
      <c r="I4326" s="56" t="s">
        <v>11496</v>
      </c>
      <c r="J4326" s="56" t="s">
        <v>6875</v>
      </c>
      <c r="K4326" s="56" t="s">
        <v>6876</v>
      </c>
      <c r="L4326" s="56" t="s">
        <v>7138</v>
      </c>
      <c r="M4326" s="73">
        <v>44275</v>
      </c>
      <c r="N4326" s="56"/>
      <c r="O4326" s="56"/>
      <c r="P4326" s="56" t="s">
        <v>295</v>
      </c>
      <c r="Q4326" s="56"/>
      <c r="R4326" s="56" t="s">
        <v>70</v>
      </c>
      <c r="S4326" s="56" t="s">
        <v>11660</v>
      </c>
      <c r="T4326" s="56" t="s">
        <v>7140</v>
      </c>
      <c r="U4326" s="57">
        <v>124040</v>
      </c>
      <c r="V4326" s="57">
        <v>-1259.0899999999999</v>
      </c>
      <c r="W4326" s="57">
        <v>122780.91</v>
      </c>
      <c r="X4326" s="57">
        <v>0</v>
      </c>
      <c r="Y4326" s="73">
        <v>44248</v>
      </c>
      <c r="Z4326" s="57">
        <v>-10782.98</v>
      </c>
      <c r="AA4326" s="57">
        <v>0</v>
      </c>
      <c r="AB4326" s="57">
        <v>111997.93</v>
      </c>
      <c r="AC4326" s="57">
        <v>0</v>
      </c>
      <c r="AD4326" s="56" t="s">
        <v>9255</v>
      </c>
      <c r="AE4326" s="57">
        <v>0</v>
      </c>
      <c r="AF4326" s="57">
        <v>0</v>
      </c>
      <c r="AG4326" s="57">
        <v>0</v>
      </c>
      <c r="AI4326"/>
      <c r="AJ4326"/>
    </row>
    <row r="4327" spans="1:36">
      <c r="A4327" s="56" t="s">
        <v>151</v>
      </c>
      <c r="B4327" s="56" t="s">
        <v>11427</v>
      </c>
      <c r="C4327" s="56">
        <v>2101010050</v>
      </c>
      <c r="D4327" s="56" t="s">
        <v>43</v>
      </c>
      <c r="E4327" s="56">
        <v>2101020050</v>
      </c>
      <c r="F4327" s="56">
        <v>5401010050</v>
      </c>
      <c r="G4327" s="56" t="s">
        <v>11623</v>
      </c>
      <c r="H4327" s="56">
        <v>400400</v>
      </c>
      <c r="I4327" s="56" t="s">
        <v>11718</v>
      </c>
      <c r="J4327" s="56" t="s">
        <v>6944</v>
      </c>
      <c r="K4327" s="56" t="s">
        <v>6945</v>
      </c>
      <c r="L4327" s="56" t="s">
        <v>7138</v>
      </c>
      <c r="M4327" s="73">
        <v>44274</v>
      </c>
      <c r="N4327" s="56"/>
      <c r="O4327" s="56"/>
      <c r="P4327" s="56" t="s">
        <v>1208</v>
      </c>
      <c r="Q4327" s="56"/>
      <c r="R4327" s="56" t="s">
        <v>70</v>
      </c>
      <c r="S4327" s="56" t="s">
        <v>11675</v>
      </c>
      <c r="T4327" s="56" t="s">
        <v>7140</v>
      </c>
      <c r="U4327" s="57">
        <v>225245.14</v>
      </c>
      <c r="V4327" s="57">
        <v>-2198.4499999999998</v>
      </c>
      <c r="W4327" s="57">
        <v>223046.69</v>
      </c>
      <c r="X4327" s="57">
        <v>0</v>
      </c>
      <c r="Y4327" s="73">
        <v>44212</v>
      </c>
      <c r="Z4327" s="57">
        <v>-9790.4500000000007</v>
      </c>
      <c r="AA4327" s="57">
        <v>0</v>
      </c>
      <c r="AB4327" s="57">
        <v>213256.24</v>
      </c>
      <c r="AC4327" s="57">
        <v>0</v>
      </c>
      <c r="AD4327" s="56" t="s">
        <v>9255</v>
      </c>
      <c r="AE4327" s="57">
        <v>0</v>
      </c>
      <c r="AF4327" s="57">
        <v>0</v>
      </c>
      <c r="AG4327" s="57">
        <v>0</v>
      </c>
      <c r="AI4327"/>
      <c r="AJ4327"/>
    </row>
    <row r="4328" spans="1:36">
      <c r="A4328" s="56" t="s">
        <v>48</v>
      </c>
      <c r="B4328" s="56" t="s">
        <v>11427</v>
      </c>
      <c r="C4328" s="56">
        <v>2101010050</v>
      </c>
      <c r="D4328" s="56" t="s">
        <v>43</v>
      </c>
      <c r="E4328" s="56">
        <v>2101020050</v>
      </c>
      <c r="F4328" s="56">
        <v>5401010050</v>
      </c>
      <c r="G4328" s="56" t="s">
        <v>11428</v>
      </c>
      <c r="H4328" s="56">
        <v>400301</v>
      </c>
      <c r="I4328" s="56" t="s">
        <v>11598</v>
      </c>
      <c r="J4328" s="56" t="s">
        <v>6933</v>
      </c>
      <c r="K4328" s="56" t="s">
        <v>6934</v>
      </c>
      <c r="L4328" s="56" t="s">
        <v>7138</v>
      </c>
      <c r="M4328" s="73">
        <v>44281</v>
      </c>
      <c r="N4328" s="56"/>
      <c r="O4328" s="56"/>
      <c r="P4328" s="56" t="s">
        <v>167</v>
      </c>
      <c r="Q4328" s="56"/>
      <c r="R4328" s="56" t="s">
        <v>70</v>
      </c>
      <c r="S4328" s="56" t="s">
        <v>11695</v>
      </c>
      <c r="T4328" s="56" t="s">
        <v>7140</v>
      </c>
      <c r="U4328" s="57">
        <v>973736</v>
      </c>
      <c r="V4328" s="57">
        <v>-3041.26</v>
      </c>
      <c r="W4328" s="57">
        <v>970694.74</v>
      </c>
      <c r="X4328" s="57">
        <v>0</v>
      </c>
      <c r="Y4328" s="73">
        <v>44281</v>
      </c>
      <c r="Z4328" s="57">
        <v>-169296.68</v>
      </c>
      <c r="AA4328" s="57">
        <v>0</v>
      </c>
      <c r="AB4328" s="57">
        <v>801398.06</v>
      </c>
      <c r="AC4328" s="57">
        <v>0</v>
      </c>
      <c r="AD4328" s="56" t="s">
        <v>9255</v>
      </c>
      <c r="AE4328" s="57">
        <v>0</v>
      </c>
      <c r="AF4328" s="57">
        <v>0</v>
      </c>
      <c r="AG4328" s="57">
        <v>0</v>
      </c>
      <c r="AI4328"/>
      <c r="AJ4328"/>
    </row>
    <row r="4329" spans="1:36">
      <c r="A4329" s="56" t="s">
        <v>49</v>
      </c>
      <c r="B4329" s="56" t="s">
        <v>11427</v>
      </c>
      <c r="C4329" s="56">
        <v>2101010050</v>
      </c>
      <c r="D4329" s="56" t="s">
        <v>43</v>
      </c>
      <c r="E4329" s="56">
        <v>2101020050</v>
      </c>
      <c r="F4329" s="56">
        <v>5401010050</v>
      </c>
      <c r="G4329" s="56" t="s">
        <v>11431</v>
      </c>
      <c r="H4329" s="56">
        <v>400211</v>
      </c>
      <c r="I4329" s="56" t="s">
        <v>11726</v>
      </c>
      <c r="J4329" s="56" t="s">
        <v>6856</v>
      </c>
      <c r="K4329" s="56" t="s">
        <v>6857</v>
      </c>
      <c r="L4329" s="56" t="s">
        <v>7138</v>
      </c>
      <c r="M4329" s="73">
        <v>44286</v>
      </c>
      <c r="N4329" s="56"/>
      <c r="O4329" s="56"/>
      <c r="P4329" s="56" t="s">
        <v>1304</v>
      </c>
      <c r="Q4329" s="56"/>
      <c r="R4329" s="56" t="s">
        <v>70</v>
      </c>
      <c r="S4329" s="56" t="s">
        <v>11672</v>
      </c>
      <c r="T4329" s="56" t="s">
        <v>7140</v>
      </c>
      <c r="U4329" s="57">
        <v>4332960</v>
      </c>
      <c r="V4329" s="57">
        <v>-36338.83</v>
      </c>
      <c r="W4329" s="57">
        <v>4296621.17</v>
      </c>
      <c r="X4329" s="57">
        <v>0</v>
      </c>
      <c r="Y4329" s="73">
        <v>44229</v>
      </c>
      <c r="Z4329" s="57">
        <v>-209261.52</v>
      </c>
      <c r="AA4329" s="57">
        <v>0</v>
      </c>
      <c r="AB4329" s="57">
        <v>4087359.65</v>
      </c>
      <c r="AC4329" s="57">
        <v>0</v>
      </c>
      <c r="AD4329" s="56" t="s">
        <v>9255</v>
      </c>
      <c r="AE4329" s="57">
        <v>0</v>
      </c>
      <c r="AF4329" s="57">
        <v>0</v>
      </c>
      <c r="AG4329" s="57">
        <v>0</v>
      </c>
      <c r="AI4329"/>
      <c r="AJ4329"/>
    </row>
    <row r="4330" spans="1:36">
      <c r="A4330" s="56" t="s">
        <v>48</v>
      </c>
      <c r="B4330" s="56" t="s">
        <v>11427</v>
      </c>
      <c r="C4330" s="56">
        <v>2101010050</v>
      </c>
      <c r="D4330" s="56" t="s">
        <v>43</v>
      </c>
      <c r="E4330" s="56">
        <v>2101020050</v>
      </c>
      <c r="F4330" s="56">
        <v>5401010050</v>
      </c>
      <c r="G4330" s="56" t="s">
        <v>11428</v>
      </c>
      <c r="H4330" s="56">
        <v>400300</v>
      </c>
      <c r="I4330" s="56" t="s">
        <v>11596</v>
      </c>
      <c r="J4330" s="56" t="s">
        <v>6956</v>
      </c>
      <c r="K4330" s="56" t="s">
        <v>6922</v>
      </c>
      <c r="L4330" s="56" t="s">
        <v>7138</v>
      </c>
      <c r="M4330" s="73">
        <v>44286</v>
      </c>
      <c r="N4330" s="56"/>
      <c r="O4330" s="56"/>
      <c r="P4330" s="56" t="s">
        <v>167</v>
      </c>
      <c r="Q4330" s="56"/>
      <c r="R4330" s="56" t="s">
        <v>70</v>
      </c>
      <c r="S4330" s="56" t="s">
        <v>11722</v>
      </c>
      <c r="T4330" s="56" t="s">
        <v>7140</v>
      </c>
      <c r="U4330" s="57">
        <v>1751706.56</v>
      </c>
      <c r="V4330" s="57">
        <v>-4559.24</v>
      </c>
      <c r="W4330" s="57">
        <v>1747147.32</v>
      </c>
      <c r="X4330" s="57">
        <v>0</v>
      </c>
      <c r="Y4330" s="73">
        <v>44282</v>
      </c>
      <c r="Z4330" s="57">
        <v>-304556.98</v>
      </c>
      <c r="AA4330" s="57">
        <v>0</v>
      </c>
      <c r="AB4330" s="57">
        <v>1442590.34</v>
      </c>
      <c r="AC4330" s="57">
        <v>0</v>
      </c>
      <c r="AD4330" s="56" t="s">
        <v>9255</v>
      </c>
      <c r="AE4330" s="57">
        <v>0</v>
      </c>
      <c r="AF4330" s="57">
        <v>0</v>
      </c>
      <c r="AG4330" s="57">
        <v>0</v>
      </c>
      <c r="AI4330"/>
      <c r="AJ4330"/>
    </row>
    <row r="4331" spans="1:36">
      <c r="A4331" s="56" t="s">
        <v>48</v>
      </c>
      <c r="B4331" s="56" t="s">
        <v>11427</v>
      </c>
      <c r="C4331" s="56">
        <v>2101010050</v>
      </c>
      <c r="D4331" s="56" t="s">
        <v>43</v>
      </c>
      <c r="E4331" s="56">
        <v>2101020050</v>
      </c>
      <c r="F4331" s="56">
        <v>5401010050</v>
      </c>
      <c r="G4331" s="56" t="s">
        <v>11428</v>
      </c>
      <c r="H4331" s="56">
        <v>400300</v>
      </c>
      <c r="I4331" s="56" t="s">
        <v>11491</v>
      </c>
      <c r="J4331" s="56" t="s">
        <v>6959</v>
      </c>
      <c r="K4331" s="56" t="s">
        <v>6785</v>
      </c>
      <c r="L4331" s="56" t="s">
        <v>7138</v>
      </c>
      <c r="M4331" s="73">
        <v>44286</v>
      </c>
      <c r="N4331" s="56"/>
      <c r="O4331" s="56"/>
      <c r="P4331" s="56" t="s">
        <v>1304</v>
      </c>
      <c r="Q4331" s="56"/>
      <c r="R4331" s="56" t="s">
        <v>70</v>
      </c>
      <c r="S4331" s="56" t="s">
        <v>11684</v>
      </c>
      <c r="T4331" s="56" t="s">
        <v>7140</v>
      </c>
      <c r="U4331" s="57">
        <v>507465.3</v>
      </c>
      <c r="V4331" s="57">
        <v>-513.64</v>
      </c>
      <c r="W4331" s="57">
        <v>506951.66</v>
      </c>
      <c r="X4331" s="57">
        <v>0</v>
      </c>
      <c r="Y4331" s="73">
        <v>44280</v>
      </c>
      <c r="Z4331" s="57">
        <v>-24508.18</v>
      </c>
      <c r="AA4331" s="57">
        <v>0</v>
      </c>
      <c r="AB4331" s="57">
        <v>482443.48</v>
      </c>
      <c r="AC4331" s="57">
        <v>0</v>
      </c>
      <c r="AD4331" s="56" t="s">
        <v>9255</v>
      </c>
      <c r="AE4331" s="57">
        <v>0</v>
      </c>
      <c r="AF4331" s="57">
        <v>0</v>
      </c>
      <c r="AG4331" s="57">
        <v>0</v>
      </c>
      <c r="AI4331"/>
      <c r="AJ4331"/>
    </row>
    <row r="4332" spans="1:36">
      <c r="A4332" s="56" t="s">
        <v>48</v>
      </c>
      <c r="B4332" s="56" t="s">
        <v>11427</v>
      </c>
      <c r="C4332" s="56">
        <v>2101010050</v>
      </c>
      <c r="D4332" s="56" t="s">
        <v>43</v>
      </c>
      <c r="E4332" s="56">
        <v>2101020050</v>
      </c>
      <c r="F4332" s="56">
        <v>5401010050</v>
      </c>
      <c r="G4332" s="56" t="s">
        <v>11428</v>
      </c>
      <c r="H4332" s="56">
        <v>400301</v>
      </c>
      <c r="I4332" s="56" t="s">
        <v>11474</v>
      </c>
      <c r="J4332" s="56" t="s">
        <v>4765</v>
      </c>
      <c r="K4332" s="56" t="s">
        <v>1539</v>
      </c>
      <c r="L4332" s="56" t="s">
        <v>7138</v>
      </c>
      <c r="M4332" s="73">
        <v>40422</v>
      </c>
      <c r="N4332" s="56"/>
      <c r="O4332" s="56"/>
      <c r="P4332" s="56" t="s">
        <v>1476</v>
      </c>
      <c r="Q4332" s="56"/>
      <c r="R4332" s="56" t="s">
        <v>70</v>
      </c>
      <c r="S4332" s="56" t="s">
        <v>11657</v>
      </c>
      <c r="T4332" s="56" t="s">
        <v>7140</v>
      </c>
      <c r="U4332" s="57">
        <v>6104336</v>
      </c>
      <c r="V4332" s="57">
        <v>-4835905.96</v>
      </c>
      <c r="W4332" s="57">
        <v>1268430.04</v>
      </c>
      <c r="X4332" s="57">
        <v>0</v>
      </c>
      <c r="Y4332" s="73">
        <v>40422</v>
      </c>
      <c r="Z4332" s="57">
        <v>-621068</v>
      </c>
      <c r="AA4332" s="57">
        <v>0</v>
      </c>
      <c r="AB4332" s="57">
        <v>647362.04</v>
      </c>
      <c r="AC4332" s="57">
        <v>0</v>
      </c>
      <c r="AD4332" s="56" t="s">
        <v>9255</v>
      </c>
      <c r="AE4332" s="57">
        <v>0</v>
      </c>
      <c r="AF4332" s="57">
        <v>0</v>
      </c>
      <c r="AG4332" s="57">
        <v>0</v>
      </c>
      <c r="AI4332"/>
      <c r="AJ4332"/>
    </row>
    <row r="4333" spans="1:36">
      <c r="A4333" s="56" t="s">
        <v>48</v>
      </c>
      <c r="B4333" s="56" t="s">
        <v>11427</v>
      </c>
      <c r="C4333" s="56">
        <v>2101010050</v>
      </c>
      <c r="D4333" s="56" t="s">
        <v>43</v>
      </c>
      <c r="E4333" s="56">
        <v>2101020050</v>
      </c>
      <c r="F4333" s="56">
        <v>5401010050</v>
      </c>
      <c r="G4333" s="56" t="s">
        <v>11428</v>
      </c>
      <c r="H4333" s="56">
        <v>400301</v>
      </c>
      <c r="I4333" s="56" t="s">
        <v>11474</v>
      </c>
      <c r="J4333" s="56" t="s">
        <v>4766</v>
      </c>
      <c r="K4333" s="56" t="s">
        <v>1541</v>
      </c>
      <c r="L4333" s="56" t="s">
        <v>7138</v>
      </c>
      <c r="M4333" s="73">
        <v>40422</v>
      </c>
      <c r="N4333" s="56"/>
      <c r="O4333" s="56"/>
      <c r="P4333" s="56" t="s">
        <v>1476</v>
      </c>
      <c r="Q4333" s="56"/>
      <c r="R4333" s="56" t="s">
        <v>70</v>
      </c>
      <c r="S4333" s="56" t="s">
        <v>11657</v>
      </c>
      <c r="T4333" s="56" t="s">
        <v>7140</v>
      </c>
      <c r="U4333" s="57">
        <v>6104336</v>
      </c>
      <c r="V4333" s="57">
        <v>-4835905.96</v>
      </c>
      <c r="W4333" s="57">
        <v>1268430.04</v>
      </c>
      <c r="X4333" s="57">
        <v>0</v>
      </c>
      <c r="Y4333" s="73">
        <v>40422</v>
      </c>
      <c r="Z4333" s="57">
        <v>-621068</v>
      </c>
      <c r="AA4333" s="57">
        <v>0</v>
      </c>
      <c r="AB4333" s="57">
        <v>647362.04</v>
      </c>
      <c r="AC4333" s="57">
        <v>0</v>
      </c>
      <c r="AD4333" s="56" t="s">
        <v>9255</v>
      </c>
      <c r="AE4333" s="57">
        <v>0</v>
      </c>
      <c r="AF4333" s="57">
        <v>0</v>
      </c>
      <c r="AG4333" s="57">
        <v>0</v>
      </c>
      <c r="AI4333"/>
      <c r="AJ4333"/>
    </row>
    <row r="4334" spans="1:36">
      <c r="A4334" s="56" t="s">
        <v>48</v>
      </c>
      <c r="B4334" s="56" t="s">
        <v>11427</v>
      </c>
      <c r="C4334" s="56">
        <v>2101010050</v>
      </c>
      <c r="D4334" s="56" t="s">
        <v>43</v>
      </c>
      <c r="E4334" s="56">
        <v>2101020050</v>
      </c>
      <c r="F4334" s="56">
        <v>5401010050</v>
      </c>
      <c r="G4334" s="56" t="s">
        <v>11428</v>
      </c>
      <c r="H4334" s="56">
        <v>400301</v>
      </c>
      <c r="I4334" s="56" t="s">
        <v>11475</v>
      </c>
      <c r="J4334" s="56" t="s">
        <v>4792</v>
      </c>
      <c r="K4334" s="56" t="s">
        <v>2337</v>
      </c>
      <c r="L4334" s="56" t="s">
        <v>7138</v>
      </c>
      <c r="M4334" s="73">
        <v>40422</v>
      </c>
      <c r="N4334" s="56"/>
      <c r="O4334" s="56"/>
      <c r="P4334" s="56" t="s">
        <v>1201</v>
      </c>
      <c r="Q4334" s="56"/>
      <c r="R4334" s="56" t="s">
        <v>70</v>
      </c>
      <c r="S4334" s="56" t="s">
        <v>11657</v>
      </c>
      <c r="T4334" s="56" t="s">
        <v>7140</v>
      </c>
      <c r="U4334" s="57">
        <v>7685929</v>
      </c>
      <c r="V4334" s="57">
        <v>-4870835.5599999996</v>
      </c>
      <c r="W4334" s="57">
        <v>2815093.44</v>
      </c>
      <c r="X4334" s="57">
        <v>0</v>
      </c>
      <c r="Y4334" s="73">
        <v>40422</v>
      </c>
      <c r="Z4334" s="57">
        <v>-503339.24</v>
      </c>
      <c r="AA4334" s="57">
        <v>0</v>
      </c>
      <c r="AB4334" s="57">
        <v>2311754.2000000002</v>
      </c>
      <c r="AC4334" s="57">
        <v>0</v>
      </c>
      <c r="AD4334" s="56" t="s">
        <v>9255</v>
      </c>
      <c r="AE4334" s="57">
        <v>0</v>
      </c>
      <c r="AF4334" s="57">
        <v>0</v>
      </c>
      <c r="AG4334" s="57">
        <v>0</v>
      </c>
      <c r="AI4334"/>
      <c r="AJ4334"/>
    </row>
    <row r="4335" spans="1:36">
      <c r="A4335" s="56" t="s">
        <v>48</v>
      </c>
      <c r="B4335" s="56" t="s">
        <v>11427</v>
      </c>
      <c r="C4335" s="56">
        <v>2101010050</v>
      </c>
      <c r="D4335" s="56" t="s">
        <v>43</v>
      </c>
      <c r="E4335" s="56">
        <v>2101020050</v>
      </c>
      <c r="F4335" s="56">
        <v>5401010050</v>
      </c>
      <c r="G4335" s="56" t="s">
        <v>11428</v>
      </c>
      <c r="H4335" s="56">
        <v>400301</v>
      </c>
      <c r="I4335" s="56" t="s">
        <v>11475</v>
      </c>
      <c r="J4335" s="56" t="s">
        <v>4830</v>
      </c>
      <c r="K4335" s="56" t="s">
        <v>4831</v>
      </c>
      <c r="L4335" s="56" t="s">
        <v>7138</v>
      </c>
      <c r="M4335" s="73">
        <v>40422</v>
      </c>
      <c r="N4335" s="56"/>
      <c r="O4335" s="56"/>
      <c r="P4335" s="56" t="s">
        <v>1304</v>
      </c>
      <c r="Q4335" s="56"/>
      <c r="R4335" s="56" t="s">
        <v>70</v>
      </c>
      <c r="S4335" s="56" t="s">
        <v>11657</v>
      </c>
      <c r="T4335" s="56" t="s">
        <v>7140</v>
      </c>
      <c r="U4335" s="57">
        <v>7807798</v>
      </c>
      <c r="V4335" s="57">
        <v>-4360868.1500000004</v>
      </c>
      <c r="W4335" s="57">
        <v>3446929.85</v>
      </c>
      <c r="X4335" s="57">
        <v>0</v>
      </c>
      <c r="Y4335" s="73">
        <v>40422</v>
      </c>
      <c r="Z4335" s="57">
        <v>-376988.31</v>
      </c>
      <c r="AA4335" s="57">
        <v>0</v>
      </c>
      <c r="AB4335" s="57">
        <v>3069941.54</v>
      </c>
      <c r="AC4335" s="57">
        <v>0</v>
      </c>
      <c r="AD4335" s="56" t="s">
        <v>9255</v>
      </c>
      <c r="AE4335" s="57">
        <v>0</v>
      </c>
      <c r="AF4335" s="57">
        <v>0</v>
      </c>
      <c r="AG4335" s="57">
        <v>0</v>
      </c>
      <c r="AI4335"/>
      <c r="AJ4335"/>
    </row>
    <row r="4336" spans="1:36">
      <c r="A4336" s="56" t="s">
        <v>48</v>
      </c>
      <c r="B4336" s="56" t="s">
        <v>11427</v>
      </c>
      <c r="C4336" s="56">
        <v>2101010050</v>
      </c>
      <c r="D4336" s="56" t="s">
        <v>43</v>
      </c>
      <c r="E4336" s="56">
        <v>2101020050</v>
      </c>
      <c r="F4336" s="56">
        <v>5401010050</v>
      </c>
      <c r="G4336" s="56" t="s">
        <v>11428</v>
      </c>
      <c r="H4336" s="56">
        <v>400301</v>
      </c>
      <c r="I4336" s="56" t="s">
        <v>11475</v>
      </c>
      <c r="J4336" s="56" t="s">
        <v>4834</v>
      </c>
      <c r="K4336" s="56" t="s">
        <v>4835</v>
      </c>
      <c r="L4336" s="56" t="s">
        <v>7138</v>
      </c>
      <c r="M4336" s="73">
        <v>40422</v>
      </c>
      <c r="N4336" s="56"/>
      <c r="O4336" s="56"/>
      <c r="P4336" s="56" t="s">
        <v>1201</v>
      </c>
      <c r="Q4336" s="56"/>
      <c r="R4336" s="56" t="s">
        <v>70</v>
      </c>
      <c r="S4336" s="56" t="s">
        <v>11657</v>
      </c>
      <c r="T4336" s="56" t="s">
        <v>7140</v>
      </c>
      <c r="U4336" s="57">
        <v>58219392</v>
      </c>
      <c r="V4336" s="57">
        <v>-36895614.460000001</v>
      </c>
      <c r="W4336" s="57">
        <v>21323777.539999999</v>
      </c>
      <c r="X4336" s="57">
        <v>0</v>
      </c>
      <c r="Y4336" s="73">
        <v>40422</v>
      </c>
      <c r="Z4336" s="57">
        <v>-3812695.51</v>
      </c>
      <c r="AA4336" s="57">
        <v>0</v>
      </c>
      <c r="AB4336" s="57">
        <v>17511082.030000001</v>
      </c>
      <c r="AC4336" s="57">
        <v>0</v>
      </c>
      <c r="AD4336" s="56" t="s">
        <v>9255</v>
      </c>
      <c r="AE4336" s="57">
        <v>0</v>
      </c>
      <c r="AF4336" s="57">
        <v>0</v>
      </c>
      <c r="AG4336" s="57">
        <v>0</v>
      </c>
      <c r="AI4336"/>
      <c r="AJ4336"/>
    </row>
    <row r="4337" spans="1:36">
      <c r="A4337" s="56" t="s">
        <v>48</v>
      </c>
      <c r="B4337" s="56" t="s">
        <v>11427</v>
      </c>
      <c r="C4337" s="56">
        <v>2101010050</v>
      </c>
      <c r="D4337" s="56" t="s">
        <v>43</v>
      </c>
      <c r="E4337" s="56">
        <v>2101020050</v>
      </c>
      <c r="F4337" s="56">
        <v>5401010050</v>
      </c>
      <c r="G4337" s="56" t="s">
        <v>11428</v>
      </c>
      <c r="H4337" s="56">
        <v>400301</v>
      </c>
      <c r="I4337" s="56" t="s">
        <v>11475</v>
      </c>
      <c r="J4337" s="56" t="s">
        <v>4836</v>
      </c>
      <c r="K4337" s="56" t="s">
        <v>1278</v>
      </c>
      <c r="L4337" s="56" t="s">
        <v>7138</v>
      </c>
      <c r="M4337" s="73">
        <v>40422</v>
      </c>
      <c r="N4337" s="56"/>
      <c r="O4337" s="56"/>
      <c r="P4337" s="56" t="s">
        <v>1476</v>
      </c>
      <c r="Q4337" s="56"/>
      <c r="R4337" s="56" t="s">
        <v>70</v>
      </c>
      <c r="S4337" s="56" t="s">
        <v>11657</v>
      </c>
      <c r="T4337" s="56" t="s">
        <v>7140</v>
      </c>
      <c r="U4337" s="57">
        <v>82415647</v>
      </c>
      <c r="V4337" s="57">
        <v>-65290363.560000002</v>
      </c>
      <c r="W4337" s="57">
        <v>17125283.440000001</v>
      </c>
      <c r="X4337" s="57">
        <v>0</v>
      </c>
      <c r="Y4337" s="73">
        <v>40422</v>
      </c>
      <c r="Z4337" s="57">
        <v>-8385141.6299999999</v>
      </c>
      <c r="AA4337" s="57">
        <v>0</v>
      </c>
      <c r="AB4337" s="57">
        <v>8740141.8100000005</v>
      </c>
      <c r="AC4337" s="57">
        <v>0</v>
      </c>
      <c r="AD4337" s="56" t="s">
        <v>9255</v>
      </c>
      <c r="AE4337" s="57">
        <v>0</v>
      </c>
      <c r="AF4337" s="57">
        <v>0</v>
      </c>
      <c r="AG4337" s="57">
        <v>0</v>
      </c>
      <c r="AI4337"/>
      <c r="AJ4337"/>
    </row>
    <row r="4338" spans="1:36">
      <c r="A4338" s="56" t="s">
        <v>48</v>
      </c>
      <c r="B4338" s="56" t="s">
        <v>11427</v>
      </c>
      <c r="C4338" s="56">
        <v>2101010050</v>
      </c>
      <c r="D4338" s="56" t="s">
        <v>43</v>
      </c>
      <c r="E4338" s="56">
        <v>2101020050</v>
      </c>
      <c r="F4338" s="56">
        <v>5401010050</v>
      </c>
      <c r="G4338" s="56" t="s">
        <v>11428</v>
      </c>
      <c r="H4338" s="56">
        <v>400301</v>
      </c>
      <c r="I4338" s="56" t="s">
        <v>11475</v>
      </c>
      <c r="J4338" s="56" t="s">
        <v>4837</v>
      </c>
      <c r="K4338" s="56" t="s">
        <v>1280</v>
      </c>
      <c r="L4338" s="56" t="s">
        <v>7138</v>
      </c>
      <c r="M4338" s="73">
        <v>40422</v>
      </c>
      <c r="N4338" s="56"/>
      <c r="O4338" s="56"/>
      <c r="P4338" s="56" t="s">
        <v>1304</v>
      </c>
      <c r="Q4338" s="56"/>
      <c r="R4338" s="56" t="s">
        <v>70</v>
      </c>
      <c r="S4338" s="56" t="s">
        <v>11657</v>
      </c>
      <c r="T4338" s="56" t="s">
        <v>7140</v>
      </c>
      <c r="U4338" s="57">
        <v>9542864</v>
      </c>
      <c r="V4338" s="57">
        <v>-5329950.26</v>
      </c>
      <c r="W4338" s="57">
        <v>4212913.74</v>
      </c>
      <c r="X4338" s="57">
        <v>0</v>
      </c>
      <c r="Y4338" s="73">
        <v>40422</v>
      </c>
      <c r="Z4338" s="57">
        <v>-460763.43</v>
      </c>
      <c r="AA4338" s="57">
        <v>0</v>
      </c>
      <c r="AB4338" s="57">
        <v>3752150.31</v>
      </c>
      <c r="AC4338" s="57">
        <v>0</v>
      </c>
      <c r="AD4338" s="56" t="s">
        <v>9255</v>
      </c>
      <c r="AE4338" s="57">
        <v>0</v>
      </c>
      <c r="AF4338" s="57">
        <v>0</v>
      </c>
      <c r="AG4338" s="57">
        <v>0</v>
      </c>
      <c r="AI4338"/>
      <c r="AJ4338"/>
    </row>
    <row r="4339" spans="1:36">
      <c r="A4339" s="56" t="s">
        <v>48</v>
      </c>
      <c r="B4339" s="56" t="s">
        <v>11427</v>
      </c>
      <c r="C4339" s="56">
        <v>2101010050</v>
      </c>
      <c r="D4339" s="56" t="s">
        <v>43</v>
      </c>
      <c r="E4339" s="56">
        <v>2101020050</v>
      </c>
      <c r="F4339" s="56">
        <v>5401010050</v>
      </c>
      <c r="G4339" s="56" t="s">
        <v>11428</v>
      </c>
      <c r="H4339" s="56">
        <v>400301</v>
      </c>
      <c r="I4339" s="56" t="s">
        <v>11475</v>
      </c>
      <c r="J4339" s="56" t="s">
        <v>4838</v>
      </c>
      <c r="K4339" s="56" t="s">
        <v>4839</v>
      </c>
      <c r="L4339" s="56" t="s">
        <v>7138</v>
      </c>
      <c r="M4339" s="73">
        <v>40422</v>
      </c>
      <c r="N4339" s="56"/>
      <c r="O4339" s="56"/>
      <c r="P4339" s="56" t="s">
        <v>1476</v>
      </c>
      <c r="Q4339" s="56"/>
      <c r="R4339" s="56" t="s">
        <v>70</v>
      </c>
      <c r="S4339" s="56" t="s">
        <v>11657</v>
      </c>
      <c r="T4339" s="56" t="s">
        <v>7140</v>
      </c>
      <c r="U4339" s="57">
        <v>3470132</v>
      </c>
      <c r="V4339" s="57">
        <v>-2749067.59</v>
      </c>
      <c r="W4339" s="57">
        <v>721064.41</v>
      </c>
      <c r="X4339" s="57">
        <v>0</v>
      </c>
      <c r="Y4339" s="73">
        <v>40422</v>
      </c>
      <c r="Z4339" s="57">
        <v>-353058.51</v>
      </c>
      <c r="AA4339" s="57">
        <v>0</v>
      </c>
      <c r="AB4339" s="57">
        <v>368005.9</v>
      </c>
      <c r="AC4339" s="57">
        <v>0</v>
      </c>
      <c r="AD4339" s="56" t="s">
        <v>9255</v>
      </c>
      <c r="AE4339" s="57">
        <v>0</v>
      </c>
      <c r="AF4339" s="57">
        <v>0</v>
      </c>
      <c r="AG4339" s="57">
        <v>0</v>
      </c>
      <c r="AI4339"/>
      <c r="AJ4339"/>
    </row>
    <row r="4340" spans="1:36">
      <c r="A4340" s="56" t="s">
        <v>48</v>
      </c>
      <c r="B4340" s="56" t="s">
        <v>11427</v>
      </c>
      <c r="C4340" s="56">
        <v>2101010050</v>
      </c>
      <c r="D4340" s="56" t="s">
        <v>43</v>
      </c>
      <c r="E4340" s="56">
        <v>2101020050</v>
      </c>
      <c r="F4340" s="56">
        <v>5401010050</v>
      </c>
      <c r="G4340" s="56" t="s">
        <v>11428</v>
      </c>
      <c r="H4340" s="56">
        <v>400301</v>
      </c>
      <c r="I4340" s="56" t="s">
        <v>11475</v>
      </c>
      <c r="J4340" s="56" t="s">
        <v>4840</v>
      </c>
      <c r="K4340" s="56" t="s">
        <v>4841</v>
      </c>
      <c r="L4340" s="56" t="s">
        <v>7138</v>
      </c>
      <c r="M4340" s="73">
        <v>40422</v>
      </c>
      <c r="N4340" s="56"/>
      <c r="O4340" s="56"/>
      <c r="P4340" s="56" t="s">
        <v>1304</v>
      </c>
      <c r="Q4340" s="56"/>
      <c r="R4340" s="56" t="s">
        <v>70</v>
      </c>
      <c r="S4340" s="56" t="s">
        <v>11657</v>
      </c>
      <c r="T4340" s="56" t="s">
        <v>7140</v>
      </c>
      <c r="U4340" s="57">
        <v>8675331</v>
      </c>
      <c r="V4340" s="57">
        <v>-4845408.88</v>
      </c>
      <c r="W4340" s="57">
        <v>3829922.12</v>
      </c>
      <c r="X4340" s="57">
        <v>0</v>
      </c>
      <c r="Y4340" s="73">
        <v>40422</v>
      </c>
      <c r="Z4340" s="57">
        <v>-418875.91</v>
      </c>
      <c r="AA4340" s="57">
        <v>0</v>
      </c>
      <c r="AB4340" s="57">
        <v>3411046.21</v>
      </c>
      <c r="AC4340" s="57">
        <v>0</v>
      </c>
      <c r="AD4340" s="56" t="s">
        <v>9255</v>
      </c>
      <c r="AE4340" s="57">
        <v>0</v>
      </c>
      <c r="AF4340" s="57">
        <v>0</v>
      </c>
      <c r="AG4340" s="57">
        <v>0</v>
      </c>
      <c r="AI4340"/>
      <c r="AJ4340"/>
    </row>
    <row r="4341" spans="1:36">
      <c r="A4341" s="56" t="s">
        <v>48</v>
      </c>
      <c r="B4341" s="56" t="s">
        <v>11427</v>
      </c>
      <c r="C4341" s="56">
        <v>2101010050</v>
      </c>
      <c r="D4341" s="56" t="s">
        <v>43</v>
      </c>
      <c r="E4341" s="56">
        <v>2101020050</v>
      </c>
      <c r="F4341" s="56">
        <v>5401010050</v>
      </c>
      <c r="G4341" s="56" t="s">
        <v>11428</v>
      </c>
      <c r="H4341" s="56">
        <v>400301</v>
      </c>
      <c r="I4341" s="56" t="s">
        <v>11475</v>
      </c>
      <c r="J4341" s="56" t="s">
        <v>4842</v>
      </c>
      <c r="K4341" s="56" t="s">
        <v>4843</v>
      </c>
      <c r="L4341" s="56" t="s">
        <v>7138</v>
      </c>
      <c r="M4341" s="73">
        <v>40422</v>
      </c>
      <c r="N4341" s="56"/>
      <c r="O4341" s="56"/>
      <c r="P4341" s="56" t="s">
        <v>1476</v>
      </c>
      <c r="Q4341" s="56"/>
      <c r="R4341" s="56" t="s">
        <v>70</v>
      </c>
      <c r="S4341" s="56" t="s">
        <v>11657</v>
      </c>
      <c r="T4341" s="56" t="s">
        <v>7140</v>
      </c>
      <c r="U4341" s="57">
        <v>3903899</v>
      </c>
      <c r="V4341" s="57">
        <v>-3092701.37</v>
      </c>
      <c r="W4341" s="57">
        <v>811197.63</v>
      </c>
      <c r="X4341" s="57">
        <v>0</v>
      </c>
      <c r="Y4341" s="73">
        <v>40422</v>
      </c>
      <c r="Z4341" s="57">
        <v>-397190.92</v>
      </c>
      <c r="AA4341" s="57">
        <v>0</v>
      </c>
      <c r="AB4341" s="57">
        <v>414006.71</v>
      </c>
      <c r="AC4341" s="57">
        <v>0</v>
      </c>
      <c r="AD4341" s="56" t="s">
        <v>9255</v>
      </c>
      <c r="AE4341" s="57">
        <v>0</v>
      </c>
      <c r="AF4341" s="57">
        <v>0</v>
      </c>
      <c r="AG4341" s="57">
        <v>0</v>
      </c>
      <c r="AI4341"/>
      <c r="AJ4341"/>
    </row>
    <row r="4342" spans="1:36">
      <c r="A4342" s="56" t="s">
        <v>48</v>
      </c>
      <c r="B4342" s="56" t="s">
        <v>11427</v>
      </c>
      <c r="C4342" s="56">
        <v>2101010050</v>
      </c>
      <c r="D4342" s="56" t="s">
        <v>43</v>
      </c>
      <c r="E4342" s="56">
        <v>2101020050</v>
      </c>
      <c r="F4342" s="56">
        <v>5401010050</v>
      </c>
      <c r="G4342" s="56" t="s">
        <v>11428</v>
      </c>
      <c r="H4342" s="56">
        <v>400301</v>
      </c>
      <c r="I4342" s="56" t="s">
        <v>11475</v>
      </c>
      <c r="J4342" s="56" t="s">
        <v>4846</v>
      </c>
      <c r="K4342" s="56" t="s">
        <v>4847</v>
      </c>
      <c r="L4342" s="56" t="s">
        <v>7138</v>
      </c>
      <c r="M4342" s="73">
        <v>40422</v>
      </c>
      <c r="N4342" s="56"/>
      <c r="O4342" s="56"/>
      <c r="P4342" s="56" t="s">
        <v>1201</v>
      </c>
      <c r="Q4342" s="56"/>
      <c r="R4342" s="56" t="s">
        <v>70</v>
      </c>
      <c r="S4342" s="56" t="s">
        <v>11657</v>
      </c>
      <c r="T4342" s="56" t="s">
        <v>7140</v>
      </c>
      <c r="U4342" s="57">
        <v>12542193</v>
      </c>
      <c r="V4342" s="57">
        <v>-7948415.5999999996</v>
      </c>
      <c r="W4342" s="57">
        <v>4593777.4000000004</v>
      </c>
      <c r="X4342" s="57">
        <v>0</v>
      </c>
      <c r="Y4342" s="73">
        <v>40422</v>
      </c>
      <c r="Z4342" s="57">
        <v>-821368.28</v>
      </c>
      <c r="AA4342" s="57">
        <v>0</v>
      </c>
      <c r="AB4342" s="57">
        <v>3772409.12</v>
      </c>
      <c r="AC4342" s="57">
        <v>0</v>
      </c>
      <c r="AD4342" s="56" t="s">
        <v>9255</v>
      </c>
      <c r="AE4342" s="57">
        <v>0</v>
      </c>
      <c r="AF4342" s="57">
        <v>0</v>
      </c>
      <c r="AG4342" s="57">
        <v>0</v>
      </c>
      <c r="AI4342"/>
      <c r="AJ4342"/>
    </row>
    <row r="4343" spans="1:36">
      <c r="A4343" s="56" t="s">
        <v>48</v>
      </c>
      <c r="B4343" s="56" t="s">
        <v>11427</v>
      </c>
      <c r="C4343" s="56">
        <v>2101010050</v>
      </c>
      <c r="D4343" s="56" t="s">
        <v>43</v>
      </c>
      <c r="E4343" s="56">
        <v>2101020050</v>
      </c>
      <c r="F4343" s="56">
        <v>5401010050</v>
      </c>
      <c r="G4343" s="56" t="s">
        <v>11428</v>
      </c>
      <c r="H4343" s="56">
        <v>400301</v>
      </c>
      <c r="I4343" s="56" t="s">
        <v>11475</v>
      </c>
      <c r="J4343" s="56" t="s">
        <v>4848</v>
      </c>
      <c r="K4343" s="56" t="s">
        <v>4849</v>
      </c>
      <c r="L4343" s="56" t="s">
        <v>7138</v>
      </c>
      <c r="M4343" s="73">
        <v>40422</v>
      </c>
      <c r="N4343" s="56"/>
      <c r="O4343" s="56"/>
      <c r="P4343" s="56" t="s">
        <v>1476</v>
      </c>
      <c r="Q4343" s="56"/>
      <c r="R4343" s="56" t="s">
        <v>70</v>
      </c>
      <c r="S4343" s="56" t="s">
        <v>11657</v>
      </c>
      <c r="T4343" s="56" t="s">
        <v>7140</v>
      </c>
      <c r="U4343" s="57">
        <v>2250059</v>
      </c>
      <c r="V4343" s="57">
        <v>-1782515.58</v>
      </c>
      <c r="W4343" s="57">
        <v>467543.42</v>
      </c>
      <c r="X4343" s="57">
        <v>0</v>
      </c>
      <c r="Y4343" s="73">
        <v>40422</v>
      </c>
      <c r="Z4343" s="57">
        <v>-228925.71</v>
      </c>
      <c r="AA4343" s="57">
        <v>0</v>
      </c>
      <c r="AB4343" s="57">
        <v>238617.71</v>
      </c>
      <c r="AC4343" s="57">
        <v>0</v>
      </c>
      <c r="AD4343" s="56" t="s">
        <v>9255</v>
      </c>
      <c r="AE4343" s="57">
        <v>0</v>
      </c>
      <c r="AF4343" s="57">
        <v>0</v>
      </c>
      <c r="AG4343" s="57">
        <v>0</v>
      </c>
      <c r="AI4343"/>
      <c r="AJ4343"/>
    </row>
    <row r="4344" spans="1:36">
      <c r="A4344" s="56" t="s">
        <v>48</v>
      </c>
      <c r="B4344" s="56" t="s">
        <v>11427</v>
      </c>
      <c r="C4344" s="56">
        <v>2101010050</v>
      </c>
      <c r="D4344" s="56" t="s">
        <v>43</v>
      </c>
      <c r="E4344" s="56">
        <v>2101020050</v>
      </c>
      <c r="F4344" s="56">
        <v>5401010050</v>
      </c>
      <c r="G4344" s="56" t="s">
        <v>11428</v>
      </c>
      <c r="H4344" s="56">
        <v>400301</v>
      </c>
      <c r="I4344" s="56" t="s">
        <v>11531</v>
      </c>
      <c r="J4344" s="56" t="s">
        <v>4662</v>
      </c>
      <c r="K4344" s="56" t="s">
        <v>4663</v>
      </c>
      <c r="L4344" s="56" t="s">
        <v>7138</v>
      </c>
      <c r="M4344" s="73">
        <v>40422</v>
      </c>
      <c r="N4344" s="56"/>
      <c r="O4344" s="56"/>
      <c r="P4344" s="56" t="s">
        <v>1304</v>
      </c>
      <c r="Q4344" s="56"/>
      <c r="R4344" s="56" t="s">
        <v>70</v>
      </c>
      <c r="S4344" s="56" t="s">
        <v>11657</v>
      </c>
      <c r="T4344" s="56" t="s">
        <v>7140</v>
      </c>
      <c r="U4344" s="57">
        <v>298770</v>
      </c>
      <c r="V4344" s="57">
        <v>-166871.42000000001</v>
      </c>
      <c r="W4344" s="57">
        <v>131898.57999999999</v>
      </c>
      <c r="X4344" s="57">
        <v>0</v>
      </c>
      <c r="Y4344" s="73">
        <v>40422</v>
      </c>
      <c r="Z4344" s="57">
        <v>-14425.65</v>
      </c>
      <c r="AA4344" s="57">
        <v>0</v>
      </c>
      <c r="AB4344" s="57">
        <v>117472.93</v>
      </c>
      <c r="AC4344" s="57">
        <v>0</v>
      </c>
      <c r="AD4344" s="56" t="s">
        <v>9255</v>
      </c>
      <c r="AE4344" s="57">
        <v>0</v>
      </c>
      <c r="AF4344" s="57">
        <v>0</v>
      </c>
      <c r="AG4344" s="57">
        <v>0</v>
      </c>
      <c r="AI4344"/>
      <c r="AJ4344"/>
    </row>
    <row r="4345" spans="1:36">
      <c r="A4345" s="56" t="s">
        <v>48</v>
      </c>
      <c r="B4345" s="56" t="s">
        <v>11427</v>
      </c>
      <c r="C4345" s="56">
        <v>2101010050</v>
      </c>
      <c r="D4345" s="56" t="s">
        <v>43</v>
      </c>
      <c r="E4345" s="56">
        <v>2101020050</v>
      </c>
      <c r="F4345" s="56">
        <v>5401010050</v>
      </c>
      <c r="G4345" s="56" t="s">
        <v>11428</v>
      </c>
      <c r="H4345" s="56">
        <v>400301</v>
      </c>
      <c r="I4345" s="56" t="s">
        <v>11531</v>
      </c>
      <c r="J4345" s="56" t="s">
        <v>4670</v>
      </c>
      <c r="K4345" s="56" t="s">
        <v>4671</v>
      </c>
      <c r="L4345" s="56" t="s">
        <v>7138</v>
      </c>
      <c r="M4345" s="73">
        <v>40422</v>
      </c>
      <c r="N4345" s="56"/>
      <c r="O4345" s="56"/>
      <c r="P4345" s="56" t="s">
        <v>1304</v>
      </c>
      <c r="Q4345" s="56"/>
      <c r="R4345" s="56" t="s">
        <v>70</v>
      </c>
      <c r="S4345" s="56" t="s">
        <v>11657</v>
      </c>
      <c r="T4345" s="56" t="s">
        <v>7140</v>
      </c>
      <c r="U4345" s="57">
        <v>269948</v>
      </c>
      <c r="V4345" s="57">
        <v>-150773.07</v>
      </c>
      <c r="W4345" s="57">
        <v>119174.93</v>
      </c>
      <c r="X4345" s="57">
        <v>0</v>
      </c>
      <c r="Y4345" s="73">
        <v>40422</v>
      </c>
      <c r="Z4345" s="57">
        <v>-13034.08</v>
      </c>
      <c r="AA4345" s="57">
        <v>0</v>
      </c>
      <c r="AB4345" s="57">
        <v>106140.85</v>
      </c>
      <c r="AC4345" s="57">
        <v>0</v>
      </c>
      <c r="AD4345" s="56" t="s">
        <v>9255</v>
      </c>
      <c r="AE4345" s="57">
        <v>0</v>
      </c>
      <c r="AF4345" s="57">
        <v>0</v>
      </c>
      <c r="AG4345" s="57">
        <v>0</v>
      </c>
      <c r="AI4345"/>
      <c r="AJ4345"/>
    </row>
    <row r="4346" spans="1:36">
      <c r="A4346" s="56" t="s">
        <v>48</v>
      </c>
      <c r="B4346" s="56" t="s">
        <v>11427</v>
      </c>
      <c r="C4346" s="56">
        <v>2101010050</v>
      </c>
      <c r="D4346" s="56" t="s">
        <v>43</v>
      </c>
      <c r="E4346" s="56">
        <v>2101020050</v>
      </c>
      <c r="F4346" s="56">
        <v>5401010050</v>
      </c>
      <c r="G4346" s="56" t="s">
        <v>11428</v>
      </c>
      <c r="H4346" s="56">
        <v>400301</v>
      </c>
      <c r="I4346" s="56" t="s">
        <v>11544</v>
      </c>
      <c r="J4346" s="56" t="s">
        <v>5043</v>
      </c>
      <c r="K4346" s="56" t="s">
        <v>5044</v>
      </c>
      <c r="L4346" s="56" t="s">
        <v>7138</v>
      </c>
      <c r="M4346" s="73">
        <v>40422</v>
      </c>
      <c r="N4346" s="56"/>
      <c r="O4346" s="56"/>
      <c r="P4346" s="56" t="s">
        <v>1476</v>
      </c>
      <c r="Q4346" s="56"/>
      <c r="R4346" s="56" t="s">
        <v>70</v>
      </c>
      <c r="S4346" s="56" t="s">
        <v>11657</v>
      </c>
      <c r="T4346" s="56" t="s">
        <v>7140</v>
      </c>
      <c r="U4346" s="57">
        <v>71268485</v>
      </c>
      <c r="V4346" s="57">
        <v>-56459488.75</v>
      </c>
      <c r="W4346" s="57">
        <v>14808996.25</v>
      </c>
      <c r="X4346" s="57">
        <v>0</v>
      </c>
      <c r="Y4346" s="73">
        <v>40422</v>
      </c>
      <c r="Z4346" s="57">
        <v>-7251005.8799999999</v>
      </c>
      <c r="AA4346" s="57">
        <v>0</v>
      </c>
      <c r="AB4346" s="57">
        <v>7557990.3700000001</v>
      </c>
      <c r="AC4346" s="57">
        <v>0</v>
      </c>
      <c r="AD4346" s="56" t="s">
        <v>9255</v>
      </c>
      <c r="AE4346" s="57">
        <v>0</v>
      </c>
      <c r="AF4346" s="57">
        <v>0</v>
      </c>
      <c r="AG4346" s="57">
        <v>0</v>
      </c>
      <c r="AI4346"/>
      <c r="AJ4346"/>
    </row>
    <row r="4347" spans="1:36">
      <c r="A4347" s="56" t="s">
        <v>48</v>
      </c>
      <c r="B4347" s="56" t="s">
        <v>11427</v>
      </c>
      <c r="C4347" s="56">
        <v>2101010050</v>
      </c>
      <c r="D4347" s="56" t="s">
        <v>43</v>
      </c>
      <c r="E4347" s="56">
        <v>2101020050</v>
      </c>
      <c r="F4347" s="56">
        <v>5401010050</v>
      </c>
      <c r="G4347" s="56" t="s">
        <v>11428</v>
      </c>
      <c r="H4347" s="56">
        <v>400301</v>
      </c>
      <c r="I4347" s="56" t="s">
        <v>11514</v>
      </c>
      <c r="J4347" s="56" t="s">
        <v>4553</v>
      </c>
      <c r="K4347" s="56" t="s">
        <v>4554</v>
      </c>
      <c r="L4347" s="56" t="s">
        <v>7138</v>
      </c>
      <c r="M4347" s="73">
        <v>40422</v>
      </c>
      <c r="N4347" s="56"/>
      <c r="O4347" s="56"/>
      <c r="P4347" s="56" t="s">
        <v>1304</v>
      </c>
      <c r="Q4347" s="56"/>
      <c r="R4347" s="56" t="s">
        <v>70</v>
      </c>
      <c r="S4347" s="56" t="s">
        <v>11657</v>
      </c>
      <c r="T4347" s="56" t="s">
        <v>7140</v>
      </c>
      <c r="U4347" s="57">
        <v>514475</v>
      </c>
      <c r="V4347" s="57">
        <v>-287348.03999999998</v>
      </c>
      <c r="W4347" s="57">
        <v>227126.96</v>
      </c>
      <c r="X4347" s="57">
        <v>0</v>
      </c>
      <c r="Y4347" s="73">
        <v>40422</v>
      </c>
      <c r="Z4347" s="57">
        <v>-24840.720000000001</v>
      </c>
      <c r="AA4347" s="57">
        <v>0</v>
      </c>
      <c r="AB4347" s="57">
        <v>202286.24</v>
      </c>
      <c r="AC4347" s="57">
        <v>0</v>
      </c>
      <c r="AD4347" s="56" t="s">
        <v>9255</v>
      </c>
      <c r="AE4347" s="57">
        <v>0</v>
      </c>
      <c r="AF4347" s="57">
        <v>0</v>
      </c>
      <c r="AG4347" s="57">
        <v>0</v>
      </c>
      <c r="AI4347"/>
      <c r="AJ4347"/>
    </row>
    <row r="4348" spans="1:36">
      <c r="A4348" s="56" t="s">
        <v>48</v>
      </c>
      <c r="B4348" s="56" t="s">
        <v>11427</v>
      </c>
      <c r="C4348" s="56">
        <v>2101010050</v>
      </c>
      <c r="D4348" s="56" t="s">
        <v>43</v>
      </c>
      <c r="E4348" s="56">
        <v>2101020050</v>
      </c>
      <c r="F4348" s="56">
        <v>5401010050</v>
      </c>
      <c r="G4348" s="56" t="s">
        <v>11428</v>
      </c>
      <c r="H4348" s="56">
        <v>400301</v>
      </c>
      <c r="I4348" s="56" t="s">
        <v>11515</v>
      </c>
      <c r="J4348" s="56" t="s">
        <v>4910</v>
      </c>
      <c r="K4348" s="56" t="s">
        <v>4911</v>
      </c>
      <c r="L4348" s="56" t="s">
        <v>7138</v>
      </c>
      <c r="M4348" s="73">
        <v>40422</v>
      </c>
      <c r="N4348" s="56"/>
      <c r="O4348" s="56"/>
      <c r="P4348" s="56" t="s">
        <v>1304</v>
      </c>
      <c r="Q4348" s="56"/>
      <c r="R4348" s="56" t="s">
        <v>70</v>
      </c>
      <c r="S4348" s="56" t="s">
        <v>11657</v>
      </c>
      <c r="T4348" s="56" t="s">
        <v>7140</v>
      </c>
      <c r="U4348" s="57">
        <v>823344</v>
      </c>
      <c r="V4348" s="57">
        <v>-459859.76</v>
      </c>
      <c r="W4348" s="57">
        <v>363484.24</v>
      </c>
      <c r="X4348" s="57">
        <v>0</v>
      </c>
      <c r="Y4348" s="73">
        <v>40422</v>
      </c>
      <c r="Z4348" s="57">
        <v>-39754.019999999997</v>
      </c>
      <c r="AA4348" s="57">
        <v>0</v>
      </c>
      <c r="AB4348" s="57">
        <v>323730.21999999997</v>
      </c>
      <c r="AC4348" s="57">
        <v>0</v>
      </c>
      <c r="AD4348" s="56" t="s">
        <v>9255</v>
      </c>
      <c r="AE4348" s="57">
        <v>0</v>
      </c>
      <c r="AF4348" s="57">
        <v>0</v>
      </c>
      <c r="AG4348" s="57">
        <v>0</v>
      </c>
      <c r="AI4348"/>
      <c r="AJ4348"/>
    </row>
    <row r="4349" spans="1:36">
      <c r="A4349" s="56" t="s">
        <v>48</v>
      </c>
      <c r="B4349" s="56" t="s">
        <v>11427</v>
      </c>
      <c r="C4349" s="56">
        <v>2101010050</v>
      </c>
      <c r="D4349" s="56" t="s">
        <v>43</v>
      </c>
      <c r="E4349" s="56">
        <v>2101020050</v>
      </c>
      <c r="F4349" s="56">
        <v>5401010050</v>
      </c>
      <c r="G4349" s="56" t="s">
        <v>11428</v>
      </c>
      <c r="H4349" s="56">
        <v>400301</v>
      </c>
      <c r="I4349" s="56" t="s">
        <v>11515</v>
      </c>
      <c r="J4349" s="56" t="s">
        <v>4912</v>
      </c>
      <c r="K4349" s="56" t="s">
        <v>4913</v>
      </c>
      <c r="L4349" s="56" t="s">
        <v>7138</v>
      </c>
      <c r="M4349" s="73">
        <v>40422</v>
      </c>
      <c r="N4349" s="56"/>
      <c r="O4349" s="56"/>
      <c r="P4349" s="56" t="s">
        <v>1304</v>
      </c>
      <c r="Q4349" s="56"/>
      <c r="R4349" s="56" t="s">
        <v>70</v>
      </c>
      <c r="S4349" s="56" t="s">
        <v>11657</v>
      </c>
      <c r="T4349" s="56" t="s">
        <v>7140</v>
      </c>
      <c r="U4349" s="57">
        <v>115289</v>
      </c>
      <c r="V4349" s="57">
        <v>-64391.8</v>
      </c>
      <c r="W4349" s="57">
        <v>50897.2</v>
      </c>
      <c r="X4349" s="57">
        <v>0</v>
      </c>
      <c r="Y4349" s="73">
        <v>40422</v>
      </c>
      <c r="Z4349" s="57">
        <v>-5566.59</v>
      </c>
      <c r="AA4349" s="57">
        <v>0</v>
      </c>
      <c r="AB4349" s="57">
        <v>45330.61</v>
      </c>
      <c r="AC4349" s="57">
        <v>0</v>
      </c>
      <c r="AD4349" s="56" t="s">
        <v>9255</v>
      </c>
      <c r="AE4349" s="57">
        <v>0</v>
      </c>
      <c r="AF4349" s="57">
        <v>0</v>
      </c>
      <c r="AG4349" s="57">
        <v>0</v>
      </c>
      <c r="AI4349"/>
      <c r="AJ4349"/>
    </row>
    <row r="4350" spans="1:36">
      <c r="A4350" s="56" t="s">
        <v>48</v>
      </c>
      <c r="B4350" s="56" t="s">
        <v>11427</v>
      </c>
      <c r="C4350" s="56">
        <v>2101010050</v>
      </c>
      <c r="D4350" s="56" t="s">
        <v>43</v>
      </c>
      <c r="E4350" s="56">
        <v>2101020050</v>
      </c>
      <c r="F4350" s="56">
        <v>5401010050</v>
      </c>
      <c r="G4350" s="56" t="s">
        <v>11428</v>
      </c>
      <c r="H4350" s="56">
        <v>400301</v>
      </c>
      <c r="I4350" s="56" t="s">
        <v>11515</v>
      </c>
      <c r="J4350" s="56" t="s">
        <v>4935</v>
      </c>
      <c r="K4350" s="56" t="s">
        <v>1152</v>
      </c>
      <c r="L4350" s="56" t="s">
        <v>7138</v>
      </c>
      <c r="M4350" s="73">
        <v>40422</v>
      </c>
      <c r="N4350" s="56"/>
      <c r="O4350" s="56"/>
      <c r="P4350" s="56" t="s">
        <v>1304</v>
      </c>
      <c r="Q4350" s="56"/>
      <c r="R4350" s="56" t="s">
        <v>70</v>
      </c>
      <c r="S4350" s="56" t="s">
        <v>11657</v>
      </c>
      <c r="T4350" s="56" t="s">
        <v>7140</v>
      </c>
      <c r="U4350" s="57">
        <v>236889063</v>
      </c>
      <c r="V4350" s="57">
        <v>-132309004.79000001</v>
      </c>
      <c r="W4350" s="57">
        <v>104580058.20999999</v>
      </c>
      <c r="X4350" s="57">
        <v>0</v>
      </c>
      <c r="Y4350" s="73">
        <v>40422</v>
      </c>
      <c r="Z4350" s="57">
        <v>-11437847.890000001</v>
      </c>
      <c r="AA4350" s="57">
        <v>0</v>
      </c>
      <c r="AB4350" s="57">
        <v>93142210.319999993</v>
      </c>
      <c r="AC4350" s="57">
        <v>0</v>
      </c>
      <c r="AD4350" s="56" t="s">
        <v>9255</v>
      </c>
      <c r="AE4350" s="57">
        <v>0</v>
      </c>
      <c r="AF4350" s="57">
        <v>0</v>
      </c>
      <c r="AG4350" s="57">
        <v>0</v>
      </c>
      <c r="AI4350"/>
      <c r="AJ4350"/>
    </row>
    <row r="4351" spans="1:36">
      <c r="A4351" s="56" t="s">
        <v>48</v>
      </c>
      <c r="B4351" s="56" t="s">
        <v>11427</v>
      </c>
      <c r="C4351" s="56">
        <v>2101010050</v>
      </c>
      <c r="D4351" s="56" t="s">
        <v>43</v>
      </c>
      <c r="E4351" s="56">
        <v>2101020050</v>
      </c>
      <c r="F4351" s="56">
        <v>5401010050</v>
      </c>
      <c r="G4351" s="56" t="s">
        <v>11428</v>
      </c>
      <c r="H4351" s="56">
        <v>400301</v>
      </c>
      <c r="I4351" s="56" t="s">
        <v>11515</v>
      </c>
      <c r="J4351" s="56" t="s">
        <v>4936</v>
      </c>
      <c r="K4351" s="56" t="s">
        <v>1475</v>
      </c>
      <c r="L4351" s="56" t="s">
        <v>7138</v>
      </c>
      <c r="M4351" s="73">
        <v>40422</v>
      </c>
      <c r="N4351" s="56"/>
      <c r="O4351" s="56"/>
      <c r="P4351" s="56" t="s">
        <v>1476</v>
      </c>
      <c r="Q4351" s="56"/>
      <c r="R4351" s="56" t="s">
        <v>70</v>
      </c>
      <c r="S4351" s="56" t="s">
        <v>11657</v>
      </c>
      <c r="T4351" s="56" t="s">
        <v>7140</v>
      </c>
      <c r="U4351" s="57">
        <v>53615745</v>
      </c>
      <c r="V4351" s="57">
        <v>-42474840.659999996</v>
      </c>
      <c r="W4351" s="57">
        <v>11140904.34</v>
      </c>
      <c r="X4351" s="57">
        <v>0</v>
      </c>
      <c r="Y4351" s="73">
        <v>40422</v>
      </c>
      <c r="Z4351" s="57">
        <v>-5454978.9699999997</v>
      </c>
      <c r="AA4351" s="57">
        <v>0</v>
      </c>
      <c r="AB4351" s="57">
        <v>5685925.3700000001</v>
      </c>
      <c r="AC4351" s="57">
        <v>0</v>
      </c>
      <c r="AD4351" s="56" t="s">
        <v>9255</v>
      </c>
      <c r="AE4351" s="57">
        <v>0</v>
      </c>
      <c r="AF4351" s="57">
        <v>0</v>
      </c>
      <c r="AG4351" s="57">
        <v>0</v>
      </c>
      <c r="AI4351"/>
      <c r="AJ4351"/>
    </row>
    <row r="4352" spans="1:36">
      <c r="A4352" s="56" t="s">
        <v>48</v>
      </c>
      <c r="B4352" s="56" t="s">
        <v>11427</v>
      </c>
      <c r="C4352" s="56">
        <v>2101010050</v>
      </c>
      <c r="D4352" s="56" t="s">
        <v>43</v>
      </c>
      <c r="E4352" s="56">
        <v>2101020050</v>
      </c>
      <c r="F4352" s="56">
        <v>5401010050</v>
      </c>
      <c r="G4352" s="56" t="s">
        <v>11428</v>
      </c>
      <c r="H4352" s="56">
        <v>400301</v>
      </c>
      <c r="I4352" s="56" t="s">
        <v>11515</v>
      </c>
      <c r="J4352" s="56" t="s">
        <v>4940</v>
      </c>
      <c r="K4352" s="56" t="s">
        <v>4941</v>
      </c>
      <c r="L4352" s="56" t="s">
        <v>7138</v>
      </c>
      <c r="M4352" s="73">
        <v>40422</v>
      </c>
      <c r="N4352" s="56"/>
      <c r="O4352" s="56"/>
      <c r="P4352" s="56" t="s">
        <v>1304</v>
      </c>
      <c r="Q4352" s="56"/>
      <c r="R4352" s="56" t="s">
        <v>70</v>
      </c>
      <c r="S4352" s="56" t="s">
        <v>11657</v>
      </c>
      <c r="T4352" s="56" t="s">
        <v>7140</v>
      </c>
      <c r="U4352" s="57">
        <v>105002757</v>
      </c>
      <c r="V4352" s="57">
        <v>-58646904.509999998</v>
      </c>
      <c r="W4352" s="57">
        <v>46355852.490000002</v>
      </c>
      <c r="X4352" s="57">
        <v>0</v>
      </c>
      <c r="Y4352" s="73">
        <v>40422</v>
      </c>
      <c r="Z4352" s="57">
        <v>-5069907.2</v>
      </c>
      <c r="AA4352" s="57">
        <v>0</v>
      </c>
      <c r="AB4352" s="57">
        <v>41285945.289999999</v>
      </c>
      <c r="AC4352" s="57">
        <v>0</v>
      </c>
      <c r="AD4352" s="56" t="s">
        <v>9255</v>
      </c>
      <c r="AE4352" s="57">
        <v>0</v>
      </c>
      <c r="AF4352" s="57">
        <v>0</v>
      </c>
      <c r="AG4352" s="57">
        <v>0</v>
      </c>
      <c r="AI4352"/>
      <c r="AJ4352"/>
    </row>
    <row r="4353" spans="1:36">
      <c r="A4353" s="56" t="s">
        <v>48</v>
      </c>
      <c r="B4353" s="56" t="s">
        <v>11427</v>
      </c>
      <c r="C4353" s="56">
        <v>2101010050</v>
      </c>
      <c r="D4353" s="56" t="s">
        <v>43</v>
      </c>
      <c r="E4353" s="56">
        <v>2101020050</v>
      </c>
      <c r="F4353" s="56">
        <v>5401010050</v>
      </c>
      <c r="G4353" s="56" t="s">
        <v>11428</v>
      </c>
      <c r="H4353" s="56">
        <v>400301</v>
      </c>
      <c r="I4353" s="56" t="s">
        <v>11515</v>
      </c>
      <c r="J4353" s="56" t="s">
        <v>4942</v>
      </c>
      <c r="K4353" s="56" t="s">
        <v>4943</v>
      </c>
      <c r="L4353" s="56" t="s">
        <v>7138</v>
      </c>
      <c r="M4353" s="73">
        <v>40422</v>
      </c>
      <c r="N4353" s="56"/>
      <c r="O4353" s="56"/>
      <c r="P4353" s="56" t="s">
        <v>1476</v>
      </c>
      <c r="Q4353" s="56"/>
      <c r="R4353" s="56" t="s">
        <v>70</v>
      </c>
      <c r="S4353" s="56" t="s">
        <v>11657</v>
      </c>
      <c r="T4353" s="56" t="s">
        <v>7140</v>
      </c>
      <c r="U4353" s="57">
        <v>18000473</v>
      </c>
      <c r="V4353" s="57">
        <v>-14260125.08</v>
      </c>
      <c r="W4353" s="57">
        <v>3740347.92</v>
      </c>
      <c r="X4353" s="57">
        <v>0</v>
      </c>
      <c r="Y4353" s="73">
        <v>40422</v>
      </c>
      <c r="Z4353" s="57">
        <v>-1831406</v>
      </c>
      <c r="AA4353" s="57">
        <v>0</v>
      </c>
      <c r="AB4353" s="57">
        <v>1908941.92</v>
      </c>
      <c r="AC4353" s="57">
        <v>0</v>
      </c>
      <c r="AD4353" s="56" t="s">
        <v>9255</v>
      </c>
      <c r="AE4353" s="57">
        <v>0</v>
      </c>
      <c r="AF4353" s="57">
        <v>0</v>
      </c>
      <c r="AG4353" s="57">
        <v>0</v>
      </c>
      <c r="AI4353"/>
      <c r="AJ4353"/>
    </row>
    <row r="4354" spans="1:36">
      <c r="A4354" s="56" t="s">
        <v>48</v>
      </c>
      <c r="B4354" s="56" t="s">
        <v>11427</v>
      </c>
      <c r="C4354" s="56">
        <v>2101010050</v>
      </c>
      <c r="D4354" s="56" t="s">
        <v>43</v>
      </c>
      <c r="E4354" s="56">
        <v>2101020050</v>
      </c>
      <c r="F4354" s="56">
        <v>5401010050</v>
      </c>
      <c r="G4354" s="56" t="s">
        <v>11428</v>
      </c>
      <c r="H4354" s="56">
        <v>400301</v>
      </c>
      <c r="I4354" s="56" t="s">
        <v>11515</v>
      </c>
      <c r="J4354" s="56" t="s">
        <v>4962</v>
      </c>
      <c r="K4354" s="56" t="s">
        <v>4963</v>
      </c>
      <c r="L4354" s="56" t="s">
        <v>7138</v>
      </c>
      <c r="M4354" s="73">
        <v>40422</v>
      </c>
      <c r="N4354" s="56"/>
      <c r="O4354" s="56"/>
      <c r="P4354" s="56" t="s">
        <v>1304</v>
      </c>
      <c r="Q4354" s="56"/>
      <c r="R4354" s="56" t="s">
        <v>70</v>
      </c>
      <c r="S4354" s="56" t="s">
        <v>11657</v>
      </c>
      <c r="T4354" s="56" t="s">
        <v>7140</v>
      </c>
      <c r="U4354" s="57">
        <v>642763</v>
      </c>
      <c r="V4354" s="57">
        <v>-359000.99</v>
      </c>
      <c r="W4354" s="57">
        <v>283762.01</v>
      </c>
      <c r="X4354" s="57">
        <v>0</v>
      </c>
      <c r="Y4354" s="73">
        <v>40422</v>
      </c>
      <c r="Z4354" s="57">
        <v>-31034.85</v>
      </c>
      <c r="AA4354" s="57">
        <v>0</v>
      </c>
      <c r="AB4354" s="57">
        <v>252727.16</v>
      </c>
      <c r="AC4354" s="57">
        <v>0</v>
      </c>
      <c r="AD4354" s="56" t="s">
        <v>9255</v>
      </c>
      <c r="AE4354" s="57">
        <v>0</v>
      </c>
      <c r="AF4354" s="57">
        <v>0</v>
      </c>
      <c r="AG4354" s="57">
        <v>0</v>
      </c>
      <c r="AI4354"/>
      <c r="AJ4354"/>
    </row>
    <row r="4355" spans="1:36">
      <c r="A4355" s="56" t="s">
        <v>48</v>
      </c>
      <c r="B4355" s="56" t="s">
        <v>11427</v>
      </c>
      <c r="C4355" s="56">
        <v>2101010050</v>
      </c>
      <c r="D4355" s="56" t="s">
        <v>43</v>
      </c>
      <c r="E4355" s="56">
        <v>2101020050</v>
      </c>
      <c r="F4355" s="56">
        <v>5401010050</v>
      </c>
      <c r="G4355" s="56" t="s">
        <v>11428</v>
      </c>
      <c r="H4355" s="56">
        <v>400301</v>
      </c>
      <c r="I4355" s="56" t="s">
        <v>11515</v>
      </c>
      <c r="J4355" s="56" t="s">
        <v>4964</v>
      </c>
      <c r="K4355" s="56" t="s">
        <v>4965</v>
      </c>
      <c r="L4355" s="56" t="s">
        <v>7138</v>
      </c>
      <c r="M4355" s="73">
        <v>40422</v>
      </c>
      <c r="N4355" s="56"/>
      <c r="O4355" s="56"/>
      <c r="P4355" s="56" t="s">
        <v>1476</v>
      </c>
      <c r="Q4355" s="56"/>
      <c r="R4355" s="56" t="s">
        <v>70</v>
      </c>
      <c r="S4355" s="56" t="s">
        <v>11657</v>
      </c>
      <c r="T4355" s="56" t="s">
        <v>7140</v>
      </c>
      <c r="U4355" s="57">
        <v>1213986</v>
      </c>
      <c r="V4355" s="57">
        <v>-961729.8</v>
      </c>
      <c r="W4355" s="57">
        <v>252256.2</v>
      </c>
      <c r="X4355" s="57">
        <v>0</v>
      </c>
      <c r="Y4355" s="73">
        <v>40422</v>
      </c>
      <c r="Z4355" s="57">
        <v>-123513.52</v>
      </c>
      <c r="AA4355" s="57">
        <v>0</v>
      </c>
      <c r="AB4355" s="57">
        <v>128742.68</v>
      </c>
      <c r="AC4355" s="57">
        <v>0</v>
      </c>
      <c r="AD4355" s="56" t="s">
        <v>9255</v>
      </c>
      <c r="AE4355" s="57">
        <v>0</v>
      </c>
      <c r="AF4355" s="57">
        <v>0</v>
      </c>
      <c r="AG4355" s="57">
        <v>0</v>
      </c>
      <c r="AI4355"/>
      <c r="AJ4355"/>
    </row>
    <row r="4356" spans="1:36">
      <c r="A4356" s="56" t="s">
        <v>48</v>
      </c>
      <c r="B4356" s="56" t="s">
        <v>11427</v>
      </c>
      <c r="C4356" s="56">
        <v>2101010050</v>
      </c>
      <c r="D4356" s="56" t="s">
        <v>43</v>
      </c>
      <c r="E4356" s="56">
        <v>2101020050</v>
      </c>
      <c r="F4356" s="56">
        <v>5401010050</v>
      </c>
      <c r="G4356" s="56" t="s">
        <v>11428</v>
      </c>
      <c r="H4356" s="56">
        <v>400302</v>
      </c>
      <c r="I4356" s="56" t="s">
        <v>11517</v>
      </c>
      <c r="J4356" s="56" t="s">
        <v>5219</v>
      </c>
      <c r="K4356" s="56" t="s">
        <v>1539</v>
      </c>
      <c r="L4356" s="56" t="s">
        <v>7138</v>
      </c>
      <c r="M4356" s="73">
        <v>40542</v>
      </c>
      <c r="N4356" s="56"/>
      <c r="O4356" s="56"/>
      <c r="P4356" s="56" t="s">
        <v>1476</v>
      </c>
      <c r="Q4356" s="56"/>
      <c r="R4356" s="56" t="s">
        <v>70</v>
      </c>
      <c r="S4356" s="56" t="s">
        <v>11657</v>
      </c>
      <c r="T4356" s="56" t="s">
        <v>7140</v>
      </c>
      <c r="U4356" s="57">
        <v>6473639</v>
      </c>
      <c r="V4356" s="57">
        <v>-4928510.1100000003</v>
      </c>
      <c r="W4356" s="57">
        <v>1545128.89</v>
      </c>
      <c r="X4356" s="57">
        <v>0</v>
      </c>
      <c r="Y4356" s="73">
        <v>40542</v>
      </c>
      <c r="Z4356" s="57">
        <v>-639440.87</v>
      </c>
      <c r="AA4356" s="57">
        <v>0</v>
      </c>
      <c r="AB4356" s="57">
        <v>905688.02</v>
      </c>
      <c r="AC4356" s="57">
        <v>0</v>
      </c>
      <c r="AD4356" s="56" t="s">
        <v>9255</v>
      </c>
      <c r="AE4356" s="57">
        <v>0</v>
      </c>
      <c r="AF4356" s="57">
        <v>0</v>
      </c>
      <c r="AG4356" s="57">
        <v>0</v>
      </c>
      <c r="AI4356"/>
      <c r="AJ4356"/>
    </row>
    <row r="4357" spans="1:36">
      <c r="A4357" s="56" t="s">
        <v>48</v>
      </c>
      <c r="B4357" s="56" t="s">
        <v>11427</v>
      </c>
      <c r="C4357" s="56">
        <v>2101010050</v>
      </c>
      <c r="D4357" s="56" t="s">
        <v>43</v>
      </c>
      <c r="E4357" s="56">
        <v>2101020050</v>
      </c>
      <c r="F4357" s="56">
        <v>5401010050</v>
      </c>
      <c r="G4357" s="56" t="s">
        <v>11428</v>
      </c>
      <c r="H4357" s="56">
        <v>400302</v>
      </c>
      <c r="I4357" s="56" t="s">
        <v>11517</v>
      </c>
      <c r="J4357" s="56" t="s">
        <v>5220</v>
      </c>
      <c r="K4357" s="56" t="s">
        <v>1541</v>
      </c>
      <c r="L4357" s="56" t="s">
        <v>7138</v>
      </c>
      <c r="M4357" s="73">
        <v>40542</v>
      </c>
      <c r="N4357" s="56"/>
      <c r="O4357" s="56"/>
      <c r="P4357" s="56" t="s">
        <v>1476</v>
      </c>
      <c r="Q4357" s="56"/>
      <c r="R4357" s="56" t="s">
        <v>70</v>
      </c>
      <c r="S4357" s="56" t="s">
        <v>11657</v>
      </c>
      <c r="T4357" s="56" t="s">
        <v>7140</v>
      </c>
      <c r="U4357" s="57">
        <v>6473639</v>
      </c>
      <c r="V4357" s="57">
        <v>-4928510.1100000003</v>
      </c>
      <c r="W4357" s="57">
        <v>1545128.89</v>
      </c>
      <c r="X4357" s="57">
        <v>0</v>
      </c>
      <c r="Y4357" s="73">
        <v>40542</v>
      </c>
      <c r="Z4357" s="57">
        <v>-639440.87</v>
      </c>
      <c r="AA4357" s="57">
        <v>0</v>
      </c>
      <c r="AB4357" s="57">
        <v>905688.02</v>
      </c>
      <c r="AC4357" s="57">
        <v>0</v>
      </c>
      <c r="AD4357" s="56" t="s">
        <v>9255</v>
      </c>
      <c r="AE4357" s="57">
        <v>0</v>
      </c>
      <c r="AF4357" s="57">
        <v>0</v>
      </c>
      <c r="AG4357" s="57">
        <v>0</v>
      </c>
      <c r="AI4357"/>
      <c r="AJ4357"/>
    </row>
    <row r="4358" spans="1:36">
      <c r="A4358" s="56" t="s">
        <v>48</v>
      </c>
      <c r="B4358" s="56" t="s">
        <v>11427</v>
      </c>
      <c r="C4358" s="56">
        <v>2101010050</v>
      </c>
      <c r="D4358" s="56" t="s">
        <v>43</v>
      </c>
      <c r="E4358" s="56">
        <v>2101020050</v>
      </c>
      <c r="F4358" s="56">
        <v>5401010050</v>
      </c>
      <c r="G4358" s="56" t="s">
        <v>11428</v>
      </c>
      <c r="H4358" s="56">
        <v>400302</v>
      </c>
      <c r="I4358" s="56" t="s">
        <v>11477</v>
      </c>
      <c r="J4358" s="56" t="s">
        <v>5237</v>
      </c>
      <c r="K4358" s="56" t="s">
        <v>2337</v>
      </c>
      <c r="L4358" s="56" t="s">
        <v>7138</v>
      </c>
      <c r="M4358" s="73">
        <v>40542</v>
      </c>
      <c r="N4358" s="56"/>
      <c r="O4358" s="56"/>
      <c r="P4358" s="56" t="s">
        <v>1201</v>
      </c>
      <c r="Q4358" s="56"/>
      <c r="R4358" s="56" t="s">
        <v>70</v>
      </c>
      <c r="S4358" s="56" t="s">
        <v>11657</v>
      </c>
      <c r="T4358" s="56" t="s">
        <v>7140</v>
      </c>
      <c r="U4358" s="57">
        <v>8156858</v>
      </c>
      <c r="V4358" s="57">
        <v>-5002161.3600000003</v>
      </c>
      <c r="W4358" s="57">
        <v>3154696.64</v>
      </c>
      <c r="X4358" s="57">
        <v>0</v>
      </c>
      <c r="Y4358" s="73">
        <v>40542</v>
      </c>
      <c r="Z4358" s="57">
        <v>-529399.39</v>
      </c>
      <c r="AA4358" s="57">
        <v>0</v>
      </c>
      <c r="AB4358" s="57">
        <v>2625297.25</v>
      </c>
      <c r="AC4358" s="57">
        <v>0</v>
      </c>
      <c r="AD4358" s="56" t="s">
        <v>9255</v>
      </c>
      <c r="AE4358" s="57">
        <v>0</v>
      </c>
      <c r="AF4358" s="57">
        <v>0</v>
      </c>
      <c r="AG4358" s="57">
        <v>0</v>
      </c>
      <c r="AI4358"/>
      <c r="AJ4358"/>
    </row>
    <row r="4359" spans="1:36">
      <c r="A4359" s="56" t="s">
        <v>48</v>
      </c>
      <c r="B4359" s="56" t="s">
        <v>11427</v>
      </c>
      <c r="C4359" s="56">
        <v>2101010050</v>
      </c>
      <c r="D4359" s="56" t="s">
        <v>43</v>
      </c>
      <c r="E4359" s="56">
        <v>2101020050</v>
      </c>
      <c r="F4359" s="56">
        <v>5401010050</v>
      </c>
      <c r="G4359" s="56" t="s">
        <v>11428</v>
      </c>
      <c r="H4359" s="56">
        <v>400302</v>
      </c>
      <c r="I4359" s="56" t="s">
        <v>11477</v>
      </c>
      <c r="J4359" s="56" t="s">
        <v>5263</v>
      </c>
      <c r="K4359" s="56" t="s">
        <v>4835</v>
      </c>
      <c r="L4359" s="56" t="s">
        <v>7138</v>
      </c>
      <c r="M4359" s="73">
        <v>40542</v>
      </c>
      <c r="N4359" s="56"/>
      <c r="O4359" s="56"/>
      <c r="P4359" s="56" t="s">
        <v>1201</v>
      </c>
      <c r="Q4359" s="56"/>
      <c r="R4359" s="56" t="s">
        <v>70</v>
      </c>
      <c r="S4359" s="56" t="s">
        <v>11657</v>
      </c>
      <c r="T4359" s="56" t="s">
        <v>7140</v>
      </c>
      <c r="U4359" s="57">
        <v>59975042</v>
      </c>
      <c r="V4359" s="57">
        <v>-36779521.869999997</v>
      </c>
      <c r="W4359" s="57">
        <v>23195520.129999999</v>
      </c>
      <c r="X4359" s="57">
        <v>0</v>
      </c>
      <c r="Y4359" s="73">
        <v>40542</v>
      </c>
      <c r="Z4359" s="57">
        <v>-3892510.4</v>
      </c>
      <c r="AA4359" s="57">
        <v>0</v>
      </c>
      <c r="AB4359" s="57">
        <v>19303009.73</v>
      </c>
      <c r="AC4359" s="57">
        <v>0</v>
      </c>
      <c r="AD4359" s="56" t="s">
        <v>9255</v>
      </c>
      <c r="AE4359" s="57">
        <v>0</v>
      </c>
      <c r="AF4359" s="57">
        <v>0</v>
      </c>
      <c r="AG4359" s="57">
        <v>0</v>
      </c>
      <c r="AI4359"/>
      <c r="AJ4359"/>
    </row>
    <row r="4360" spans="1:36">
      <c r="A4360" s="56" t="s">
        <v>48</v>
      </c>
      <c r="B4360" s="56" t="s">
        <v>11427</v>
      </c>
      <c r="C4360" s="56">
        <v>2101010050</v>
      </c>
      <c r="D4360" s="56" t="s">
        <v>43</v>
      </c>
      <c r="E4360" s="56">
        <v>2101020050</v>
      </c>
      <c r="F4360" s="56">
        <v>5401010050</v>
      </c>
      <c r="G4360" s="56" t="s">
        <v>11428</v>
      </c>
      <c r="H4360" s="56">
        <v>400302</v>
      </c>
      <c r="I4360" s="56" t="s">
        <v>11477</v>
      </c>
      <c r="J4360" s="56" t="s">
        <v>5264</v>
      </c>
      <c r="K4360" s="56" t="s">
        <v>1278</v>
      </c>
      <c r="L4360" s="56" t="s">
        <v>7138</v>
      </c>
      <c r="M4360" s="73">
        <v>40542</v>
      </c>
      <c r="N4360" s="56"/>
      <c r="O4360" s="56"/>
      <c r="P4360" s="56" t="s">
        <v>1476</v>
      </c>
      <c r="Q4360" s="56"/>
      <c r="R4360" s="56" t="s">
        <v>70</v>
      </c>
      <c r="S4360" s="56" t="s">
        <v>11657</v>
      </c>
      <c r="T4360" s="56" t="s">
        <v>7140</v>
      </c>
      <c r="U4360" s="57">
        <v>84900954</v>
      </c>
      <c r="V4360" s="57">
        <v>-64636757.140000001</v>
      </c>
      <c r="W4360" s="57">
        <v>20264196.859999999</v>
      </c>
      <c r="X4360" s="57">
        <v>0</v>
      </c>
      <c r="Y4360" s="73">
        <v>40542</v>
      </c>
      <c r="Z4360" s="57">
        <v>-8386200.3399999999</v>
      </c>
      <c r="AA4360" s="57">
        <v>0</v>
      </c>
      <c r="AB4360" s="57">
        <v>11877996.52</v>
      </c>
      <c r="AC4360" s="57">
        <v>0</v>
      </c>
      <c r="AD4360" s="56" t="s">
        <v>9255</v>
      </c>
      <c r="AE4360" s="57">
        <v>0</v>
      </c>
      <c r="AF4360" s="57">
        <v>0</v>
      </c>
      <c r="AG4360" s="57">
        <v>0</v>
      </c>
      <c r="AI4360"/>
      <c r="AJ4360"/>
    </row>
    <row r="4361" spans="1:36">
      <c r="A4361" s="56" t="s">
        <v>48</v>
      </c>
      <c r="B4361" s="56" t="s">
        <v>11427</v>
      </c>
      <c r="C4361" s="56">
        <v>2101010050</v>
      </c>
      <c r="D4361" s="56" t="s">
        <v>43</v>
      </c>
      <c r="E4361" s="56">
        <v>2101020050</v>
      </c>
      <c r="F4361" s="56">
        <v>5401010050</v>
      </c>
      <c r="G4361" s="56" t="s">
        <v>11428</v>
      </c>
      <c r="H4361" s="56">
        <v>400302</v>
      </c>
      <c r="I4361" s="56" t="s">
        <v>11477</v>
      </c>
      <c r="J4361" s="56" t="s">
        <v>5265</v>
      </c>
      <c r="K4361" s="56" t="s">
        <v>1280</v>
      </c>
      <c r="L4361" s="56" t="s">
        <v>7138</v>
      </c>
      <c r="M4361" s="73">
        <v>40542</v>
      </c>
      <c r="N4361" s="56"/>
      <c r="O4361" s="56"/>
      <c r="P4361" s="56" t="s">
        <v>1304</v>
      </c>
      <c r="Q4361" s="56"/>
      <c r="R4361" s="56" t="s">
        <v>70</v>
      </c>
      <c r="S4361" s="56" t="s">
        <v>11657</v>
      </c>
      <c r="T4361" s="56" t="s">
        <v>7140</v>
      </c>
      <c r="U4361" s="57">
        <v>9830637</v>
      </c>
      <c r="V4361" s="57">
        <v>-5316402.26</v>
      </c>
      <c r="W4361" s="57">
        <v>4514234.74</v>
      </c>
      <c r="X4361" s="57">
        <v>0</v>
      </c>
      <c r="Y4361" s="73">
        <v>40542</v>
      </c>
      <c r="Z4361" s="57">
        <v>-475099.99</v>
      </c>
      <c r="AA4361" s="57">
        <v>0</v>
      </c>
      <c r="AB4361" s="57">
        <v>4039134.75</v>
      </c>
      <c r="AC4361" s="57">
        <v>0</v>
      </c>
      <c r="AD4361" s="56" t="s">
        <v>9255</v>
      </c>
      <c r="AE4361" s="57">
        <v>0</v>
      </c>
      <c r="AF4361" s="57">
        <v>0</v>
      </c>
      <c r="AG4361" s="57">
        <v>0</v>
      </c>
      <c r="AI4361"/>
      <c r="AJ4361"/>
    </row>
    <row r="4362" spans="1:36">
      <c r="A4362" s="56" t="s">
        <v>48</v>
      </c>
      <c r="B4362" s="56" t="s">
        <v>11427</v>
      </c>
      <c r="C4362" s="56">
        <v>2101010050</v>
      </c>
      <c r="D4362" s="56" t="s">
        <v>43</v>
      </c>
      <c r="E4362" s="56">
        <v>2101020050</v>
      </c>
      <c r="F4362" s="56">
        <v>5401010050</v>
      </c>
      <c r="G4362" s="56" t="s">
        <v>11428</v>
      </c>
      <c r="H4362" s="56">
        <v>400302</v>
      </c>
      <c r="I4362" s="56" t="s">
        <v>11477</v>
      </c>
      <c r="J4362" s="56" t="s">
        <v>5266</v>
      </c>
      <c r="K4362" s="56" t="s">
        <v>5267</v>
      </c>
      <c r="L4362" s="56" t="s">
        <v>7138</v>
      </c>
      <c r="M4362" s="73">
        <v>40542</v>
      </c>
      <c r="N4362" s="56"/>
      <c r="O4362" s="56"/>
      <c r="P4362" s="56" t="s">
        <v>1476</v>
      </c>
      <c r="Q4362" s="56"/>
      <c r="R4362" s="56" t="s">
        <v>70</v>
      </c>
      <c r="S4362" s="56" t="s">
        <v>11657</v>
      </c>
      <c r="T4362" s="56" t="s">
        <v>7140</v>
      </c>
      <c r="U4362" s="57">
        <v>3574777</v>
      </c>
      <c r="V4362" s="57">
        <v>-2721547.64</v>
      </c>
      <c r="W4362" s="57">
        <v>853229.36</v>
      </c>
      <c r="X4362" s="57">
        <v>0</v>
      </c>
      <c r="Y4362" s="73">
        <v>40542</v>
      </c>
      <c r="Z4362" s="57">
        <v>-353103.18</v>
      </c>
      <c r="AA4362" s="57">
        <v>0</v>
      </c>
      <c r="AB4362" s="57">
        <v>500126.18</v>
      </c>
      <c r="AC4362" s="57">
        <v>0</v>
      </c>
      <c r="AD4362" s="56" t="s">
        <v>9255</v>
      </c>
      <c r="AE4362" s="57">
        <v>0</v>
      </c>
      <c r="AF4362" s="57">
        <v>0</v>
      </c>
      <c r="AG4362" s="57">
        <v>0</v>
      </c>
      <c r="AI4362"/>
      <c r="AJ4362"/>
    </row>
    <row r="4363" spans="1:36">
      <c r="A4363" s="56" t="s">
        <v>48</v>
      </c>
      <c r="B4363" s="56" t="s">
        <v>11427</v>
      </c>
      <c r="C4363" s="56">
        <v>2101010050</v>
      </c>
      <c r="D4363" s="56" t="s">
        <v>43</v>
      </c>
      <c r="E4363" s="56">
        <v>2101020050</v>
      </c>
      <c r="F4363" s="56">
        <v>5401010050</v>
      </c>
      <c r="G4363" s="56" t="s">
        <v>11428</v>
      </c>
      <c r="H4363" s="56">
        <v>400302</v>
      </c>
      <c r="I4363" s="56" t="s">
        <v>11477</v>
      </c>
      <c r="J4363" s="56" t="s">
        <v>5268</v>
      </c>
      <c r="K4363" s="56" t="s">
        <v>4841</v>
      </c>
      <c r="L4363" s="56" t="s">
        <v>7138</v>
      </c>
      <c r="M4363" s="73">
        <v>40542</v>
      </c>
      <c r="N4363" s="56"/>
      <c r="O4363" s="56"/>
      <c r="P4363" s="56" t="s">
        <v>1304</v>
      </c>
      <c r="Q4363" s="56"/>
      <c r="R4363" s="56" t="s">
        <v>70</v>
      </c>
      <c r="S4363" s="56" t="s">
        <v>11657</v>
      </c>
      <c r="T4363" s="56" t="s">
        <v>7140</v>
      </c>
      <c r="U4363" s="57">
        <v>8936942</v>
      </c>
      <c r="V4363" s="57">
        <v>-4833092.38</v>
      </c>
      <c r="W4363" s="57">
        <v>4103849.62</v>
      </c>
      <c r="X4363" s="57">
        <v>0</v>
      </c>
      <c r="Y4363" s="73">
        <v>40542</v>
      </c>
      <c r="Z4363" s="57">
        <v>-431909.07</v>
      </c>
      <c r="AA4363" s="57">
        <v>0</v>
      </c>
      <c r="AB4363" s="57">
        <v>3671940.55</v>
      </c>
      <c r="AC4363" s="57">
        <v>0</v>
      </c>
      <c r="AD4363" s="56" t="s">
        <v>9255</v>
      </c>
      <c r="AE4363" s="57">
        <v>0</v>
      </c>
      <c r="AF4363" s="57">
        <v>0</v>
      </c>
      <c r="AG4363" s="57">
        <v>0</v>
      </c>
      <c r="AI4363"/>
      <c r="AJ4363"/>
    </row>
    <row r="4364" spans="1:36">
      <c r="A4364" s="56" t="s">
        <v>48</v>
      </c>
      <c r="B4364" s="56" t="s">
        <v>11427</v>
      </c>
      <c r="C4364" s="56">
        <v>2101010050</v>
      </c>
      <c r="D4364" s="56" t="s">
        <v>43</v>
      </c>
      <c r="E4364" s="56">
        <v>2101020050</v>
      </c>
      <c r="F4364" s="56">
        <v>5401010050</v>
      </c>
      <c r="G4364" s="56" t="s">
        <v>11428</v>
      </c>
      <c r="H4364" s="56">
        <v>400302</v>
      </c>
      <c r="I4364" s="56" t="s">
        <v>11477</v>
      </c>
      <c r="J4364" s="56" t="s">
        <v>5269</v>
      </c>
      <c r="K4364" s="56" t="s">
        <v>4843</v>
      </c>
      <c r="L4364" s="56" t="s">
        <v>7138</v>
      </c>
      <c r="M4364" s="73">
        <v>40542</v>
      </c>
      <c r="N4364" s="56"/>
      <c r="O4364" s="56"/>
      <c r="P4364" s="56" t="s">
        <v>1476</v>
      </c>
      <c r="Q4364" s="56"/>
      <c r="R4364" s="56" t="s">
        <v>70</v>
      </c>
      <c r="S4364" s="56" t="s">
        <v>11657</v>
      </c>
      <c r="T4364" s="56" t="s">
        <v>7140</v>
      </c>
      <c r="U4364" s="57">
        <v>4021624</v>
      </c>
      <c r="V4364" s="57">
        <v>-3061741.07</v>
      </c>
      <c r="W4364" s="57">
        <v>959882.93</v>
      </c>
      <c r="X4364" s="57">
        <v>0</v>
      </c>
      <c r="Y4364" s="73">
        <v>40542</v>
      </c>
      <c r="Z4364" s="57">
        <v>-397241.03</v>
      </c>
      <c r="AA4364" s="57">
        <v>0</v>
      </c>
      <c r="AB4364" s="57">
        <v>562641.9</v>
      </c>
      <c r="AC4364" s="57">
        <v>0</v>
      </c>
      <c r="AD4364" s="56" t="s">
        <v>9255</v>
      </c>
      <c r="AE4364" s="57">
        <v>0</v>
      </c>
      <c r="AF4364" s="57">
        <v>0</v>
      </c>
      <c r="AG4364" s="57">
        <v>0</v>
      </c>
      <c r="AI4364"/>
      <c r="AJ4364"/>
    </row>
    <row r="4365" spans="1:36">
      <c r="A4365" s="56" t="s">
        <v>48</v>
      </c>
      <c r="B4365" s="56" t="s">
        <v>11427</v>
      </c>
      <c r="C4365" s="56">
        <v>2101010050</v>
      </c>
      <c r="D4365" s="56" t="s">
        <v>43</v>
      </c>
      <c r="E4365" s="56">
        <v>2101020050</v>
      </c>
      <c r="F4365" s="56">
        <v>5401010050</v>
      </c>
      <c r="G4365" s="56" t="s">
        <v>11428</v>
      </c>
      <c r="H4365" s="56">
        <v>400302</v>
      </c>
      <c r="I4365" s="56" t="s">
        <v>11477</v>
      </c>
      <c r="J4365" s="56" t="s">
        <v>5270</v>
      </c>
      <c r="K4365" s="56" t="s">
        <v>4845</v>
      </c>
      <c r="L4365" s="56" t="s">
        <v>7138</v>
      </c>
      <c r="M4365" s="73">
        <v>40542</v>
      </c>
      <c r="N4365" s="56"/>
      <c r="O4365" s="56"/>
      <c r="P4365" s="56" t="s">
        <v>1304</v>
      </c>
      <c r="Q4365" s="56"/>
      <c r="R4365" s="56" t="s">
        <v>70</v>
      </c>
      <c r="S4365" s="56" t="s">
        <v>11657</v>
      </c>
      <c r="T4365" s="56" t="s">
        <v>7140</v>
      </c>
      <c r="U4365" s="57">
        <v>77223838</v>
      </c>
      <c r="V4365" s="57">
        <v>-41755193.369999997</v>
      </c>
      <c r="W4365" s="57">
        <v>35468644.630000003</v>
      </c>
      <c r="X4365" s="57">
        <v>0</v>
      </c>
      <c r="Y4365" s="73">
        <v>40542</v>
      </c>
      <c r="Z4365" s="57">
        <v>-3732987.7</v>
      </c>
      <c r="AA4365" s="57">
        <v>0</v>
      </c>
      <c r="AB4365" s="57">
        <v>31735656.93</v>
      </c>
      <c r="AC4365" s="57">
        <v>0</v>
      </c>
      <c r="AD4365" s="56" t="s">
        <v>9255</v>
      </c>
      <c r="AE4365" s="57">
        <v>0</v>
      </c>
      <c r="AF4365" s="57">
        <v>0</v>
      </c>
      <c r="AG4365" s="57">
        <v>0</v>
      </c>
      <c r="AI4365"/>
      <c r="AJ4365"/>
    </row>
    <row r="4366" spans="1:36">
      <c r="A4366" s="56" t="s">
        <v>48</v>
      </c>
      <c r="B4366" s="56" t="s">
        <v>11427</v>
      </c>
      <c r="C4366" s="56">
        <v>2101010050</v>
      </c>
      <c r="D4366" s="56" t="s">
        <v>43</v>
      </c>
      <c r="E4366" s="56">
        <v>2101020050</v>
      </c>
      <c r="F4366" s="56">
        <v>5401010050</v>
      </c>
      <c r="G4366" s="56" t="s">
        <v>11428</v>
      </c>
      <c r="H4366" s="56">
        <v>400302</v>
      </c>
      <c r="I4366" s="56" t="s">
        <v>11477</v>
      </c>
      <c r="J4366" s="56" t="s">
        <v>5271</v>
      </c>
      <c r="K4366" s="56" t="s">
        <v>4847</v>
      </c>
      <c r="L4366" s="56" t="s">
        <v>7138</v>
      </c>
      <c r="M4366" s="73">
        <v>40542</v>
      </c>
      <c r="N4366" s="56"/>
      <c r="O4366" s="56"/>
      <c r="P4366" s="56" t="s">
        <v>1201</v>
      </c>
      <c r="Q4366" s="56"/>
      <c r="R4366" s="56" t="s">
        <v>70</v>
      </c>
      <c r="S4366" s="56" t="s">
        <v>11657</v>
      </c>
      <c r="T4366" s="56" t="s">
        <v>7140</v>
      </c>
      <c r="U4366" s="57">
        <v>12021130</v>
      </c>
      <c r="V4366" s="57">
        <v>-7375612.7000000002</v>
      </c>
      <c r="W4366" s="57">
        <v>4645517.3</v>
      </c>
      <c r="X4366" s="57">
        <v>0</v>
      </c>
      <c r="Y4366" s="73">
        <v>40542</v>
      </c>
      <c r="Z4366" s="57">
        <v>-779486.39</v>
      </c>
      <c r="AA4366" s="57">
        <v>0</v>
      </c>
      <c r="AB4366" s="57">
        <v>3866030.91</v>
      </c>
      <c r="AC4366" s="57">
        <v>0</v>
      </c>
      <c r="AD4366" s="56" t="s">
        <v>9255</v>
      </c>
      <c r="AE4366" s="57">
        <v>0</v>
      </c>
      <c r="AF4366" s="57">
        <v>0</v>
      </c>
      <c r="AG4366" s="57">
        <v>0</v>
      </c>
      <c r="AI4366"/>
      <c r="AJ4366"/>
    </row>
    <row r="4367" spans="1:36">
      <c r="A4367" s="56" t="s">
        <v>48</v>
      </c>
      <c r="B4367" s="56" t="s">
        <v>11427</v>
      </c>
      <c r="C4367" s="56">
        <v>2101010050</v>
      </c>
      <c r="D4367" s="56" t="s">
        <v>43</v>
      </c>
      <c r="E4367" s="56">
        <v>2101020050</v>
      </c>
      <c r="F4367" s="56">
        <v>5401010050</v>
      </c>
      <c r="G4367" s="56" t="s">
        <v>11428</v>
      </c>
      <c r="H4367" s="56">
        <v>400302</v>
      </c>
      <c r="I4367" s="56" t="s">
        <v>11477</v>
      </c>
      <c r="J4367" s="56" t="s">
        <v>5272</v>
      </c>
      <c r="K4367" s="56" t="s">
        <v>4849</v>
      </c>
      <c r="L4367" s="56" t="s">
        <v>7138</v>
      </c>
      <c r="M4367" s="73">
        <v>40542</v>
      </c>
      <c r="N4367" s="56"/>
      <c r="O4367" s="56"/>
      <c r="P4367" s="56" t="s">
        <v>1476</v>
      </c>
      <c r="Q4367" s="56"/>
      <c r="R4367" s="56" t="s">
        <v>70</v>
      </c>
      <c r="S4367" s="56" t="s">
        <v>11657</v>
      </c>
      <c r="T4367" s="56" t="s">
        <v>7140</v>
      </c>
      <c r="U4367" s="57">
        <v>2156581</v>
      </c>
      <c r="V4367" s="57">
        <v>-1642218.08</v>
      </c>
      <c r="W4367" s="57">
        <v>514362.92</v>
      </c>
      <c r="X4367" s="57">
        <v>0</v>
      </c>
      <c r="Y4367" s="73">
        <v>40542</v>
      </c>
      <c r="Z4367" s="57">
        <v>-212824.94</v>
      </c>
      <c r="AA4367" s="57">
        <v>0</v>
      </c>
      <c r="AB4367" s="57">
        <v>301537.98</v>
      </c>
      <c r="AC4367" s="57">
        <v>0</v>
      </c>
      <c r="AD4367" s="56" t="s">
        <v>9255</v>
      </c>
      <c r="AE4367" s="57">
        <v>0</v>
      </c>
      <c r="AF4367" s="57">
        <v>0</v>
      </c>
      <c r="AG4367" s="57">
        <v>0</v>
      </c>
      <c r="AI4367"/>
      <c r="AJ4367"/>
    </row>
    <row r="4368" spans="1:36">
      <c r="A4368" s="56" t="s">
        <v>48</v>
      </c>
      <c r="B4368" s="56" t="s">
        <v>11427</v>
      </c>
      <c r="C4368" s="56">
        <v>2101010050</v>
      </c>
      <c r="D4368" s="56" t="s">
        <v>43</v>
      </c>
      <c r="E4368" s="56">
        <v>2101020050</v>
      </c>
      <c r="F4368" s="56">
        <v>5401010050</v>
      </c>
      <c r="G4368" s="56" t="s">
        <v>11428</v>
      </c>
      <c r="H4368" s="56">
        <v>400302</v>
      </c>
      <c r="I4368" s="56" t="s">
        <v>11534</v>
      </c>
      <c r="J4368" s="56" t="s">
        <v>5157</v>
      </c>
      <c r="K4368" s="56" t="s">
        <v>4663</v>
      </c>
      <c r="L4368" s="56" t="s">
        <v>7138</v>
      </c>
      <c r="M4368" s="73">
        <v>40542</v>
      </c>
      <c r="N4368" s="56"/>
      <c r="O4368" s="56"/>
      <c r="P4368" s="56" t="s">
        <v>1304</v>
      </c>
      <c r="Q4368" s="56"/>
      <c r="R4368" s="56" t="s">
        <v>70</v>
      </c>
      <c r="S4368" s="56" t="s">
        <v>11657</v>
      </c>
      <c r="T4368" s="56" t="s">
        <v>7140</v>
      </c>
      <c r="U4368" s="57">
        <v>327976</v>
      </c>
      <c r="V4368" s="57">
        <v>-177491.35</v>
      </c>
      <c r="W4368" s="57">
        <v>150484.65</v>
      </c>
      <c r="X4368" s="57">
        <v>0</v>
      </c>
      <c r="Y4368" s="73">
        <v>40542</v>
      </c>
      <c r="Z4368" s="57">
        <v>-15836.16</v>
      </c>
      <c r="AA4368" s="57">
        <v>0</v>
      </c>
      <c r="AB4368" s="57">
        <v>134648.49</v>
      </c>
      <c r="AC4368" s="57">
        <v>0</v>
      </c>
      <c r="AD4368" s="56" t="s">
        <v>9255</v>
      </c>
      <c r="AE4368" s="57">
        <v>0</v>
      </c>
      <c r="AF4368" s="57">
        <v>0</v>
      </c>
      <c r="AG4368" s="57">
        <v>0</v>
      </c>
      <c r="AI4368"/>
      <c r="AJ4368"/>
    </row>
    <row r="4369" spans="1:36">
      <c r="A4369" s="56" t="s">
        <v>48</v>
      </c>
      <c r="B4369" s="56" t="s">
        <v>11427</v>
      </c>
      <c r="C4369" s="56">
        <v>2101010050</v>
      </c>
      <c r="D4369" s="56" t="s">
        <v>43</v>
      </c>
      <c r="E4369" s="56">
        <v>2101020050</v>
      </c>
      <c r="F4369" s="56">
        <v>5401010050</v>
      </c>
      <c r="G4369" s="56" t="s">
        <v>11428</v>
      </c>
      <c r="H4369" s="56">
        <v>400302</v>
      </c>
      <c r="I4369" s="56" t="s">
        <v>11567</v>
      </c>
      <c r="J4369" s="56" t="s">
        <v>5347</v>
      </c>
      <c r="K4369" s="56" t="s">
        <v>5044</v>
      </c>
      <c r="L4369" s="56" t="s">
        <v>7138</v>
      </c>
      <c r="M4369" s="73">
        <v>40542</v>
      </c>
      <c r="N4369" s="56"/>
      <c r="O4369" s="56"/>
      <c r="P4369" s="56" t="s">
        <v>1476</v>
      </c>
      <c r="Q4369" s="56"/>
      <c r="R4369" s="56" t="s">
        <v>70</v>
      </c>
      <c r="S4369" s="56" t="s">
        <v>11657</v>
      </c>
      <c r="T4369" s="56" t="s">
        <v>7140</v>
      </c>
      <c r="U4369" s="57">
        <v>59207066</v>
      </c>
      <c r="V4369" s="57">
        <v>-45085678.920000002</v>
      </c>
      <c r="W4369" s="57">
        <v>14121387.08</v>
      </c>
      <c r="X4369" s="57">
        <v>0</v>
      </c>
      <c r="Y4369" s="73">
        <v>40542</v>
      </c>
      <c r="Z4369" s="57">
        <v>-5842923.6399999997</v>
      </c>
      <c r="AA4369" s="57">
        <v>0</v>
      </c>
      <c r="AB4369" s="57">
        <v>8278463.4400000004</v>
      </c>
      <c r="AC4369" s="57">
        <v>0</v>
      </c>
      <c r="AD4369" s="56" t="s">
        <v>9255</v>
      </c>
      <c r="AE4369" s="57">
        <v>0</v>
      </c>
      <c r="AF4369" s="57">
        <v>0</v>
      </c>
      <c r="AG4369" s="57">
        <v>0</v>
      </c>
      <c r="AI4369"/>
      <c r="AJ4369"/>
    </row>
    <row r="4370" spans="1:36">
      <c r="A4370" s="56" t="s">
        <v>48</v>
      </c>
      <c r="B4370" s="56" t="s">
        <v>11427</v>
      </c>
      <c r="C4370" s="56">
        <v>2101010050</v>
      </c>
      <c r="D4370" s="56" t="s">
        <v>43</v>
      </c>
      <c r="E4370" s="56">
        <v>2101020050</v>
      </c>
      <c r="F4370" s="56">
        <v>5401010050</v>
      </c>
      <c r="G4370" s="56" t="s">
        <v>11428</v>
      </c>
      <c r="H4370" s="56">
        <v>400302</v>
      </c>
      <c r="I4370" s="56" t="s">
        <v>11518</v>
      </c>
      <c r="J4370" s="56" t="s">
        <v>5293</v>
      </c>
      <c r="K4370" s="56" t="s">
        <v>4911</v>
      </c>
      <c r="L4370" s="56" t="s">
        <v>7138</v>
      </c>
      <c r="M4370" s="73">
        <v>40542</v>
      </c>
      <c r="N4370" s="56"/>
      <c r="O4370" s="56"/>
      <c r="P4370" s="56" t="s">
        <v>1304</v>
      </c>
      <c r="Q4370" s="56"/>
      <c r="R4370" s="56" t="s">
        <v>70</v>
      </c>
      <c r="S4370" s="56" t="s">
        <v>11657</v>
      </c>
      <c r="T4370" s="56" t="s">
        <v>7140</v>
      </c>
      <c r="U4370" s="57">
        <v>302849</v>
      </c>
      <c r="V4370" s="57">
        <v>-163893.01</v>
      </c>
      <c r="W4370" s="57">
        <v>138955.99</v>
      </c>
      <c r="X4370" s="57">
        <v>0</v>
      </c>
      <c r="Y4370" s="73">
        <v>40542</v>
      </c>
      <c r="Z4370" s="57">
        <v>-14622.96</v>
      </c>
      <c r="AA4370" s="57">
        <v>0</v>
      </c>
      <c r="AB4370" s="57">
        <v>124333.03</v>
      </c>
      <c r="AC4370" s="57">
        <v>0</v>
      </c>
      <c r="AD4370" s="56" t="s">
        <v>9255</v>
      </c>
      <c r="AE4370" s="57">
        <v>0</v>
      </c>
      <c r="AF4370" s="57">
        <v>0</v>
      </c>
      <c r="AG4370" s="57">
        <v>0</v>
      </c>
      <c r="AI4370"/>
      <c r="AJ4370"/>
    </row>
    <row r="4371" spans="1:36">
      <c r="A4371" s="56" t="s">
        <v>48</v>
      </c>
      <c r="B4371" s="56" t="s">
        <v>11427</v>
      </c>
      <c r="C4371" s="56">
        <v>2101010050</v>
      </c>
      <c r="D4371" s="56" t="s">
        <v>43</v>
      </c>
      <c r="E4371" s="56">
        <v>2101020050</v>
      </c>
      <c r="F4371" s="56">
        <v>5401010050</v>
      </c>
      <c r="G4371" s="56" t="s">
        <v>11428</v>
      </c>
      <c r="H4371" s="56">
        <v>400302</v>
      </c>
      <c r="I4371" s="56" t="s">
        <v>11518</v>
      </c>
      <c r="J4371" s="56" t="s">
        <v>5308</v>
      </c>
      <c r="K4371" s="56" t="s">
        <v>4963</v>
      </c>
      <c r="L4371" s="56" t="s">
        <v>7138</v>
      </c>
      <c r="M4371" s="73">
        <v>40542</v>
      </c>
      <c r="N4371" s="56"/>
      <c r="O4371" s="56"/>
      <c r="P4371" s="56" t="s">
        <v>1304</v>
      </c>
      <c r="Q4371" s="56"/>
      <c r="R4371" s="56" t="s">
        <v>70</v>
      </c>
      <c r="S4371" s="56" t="s">
        <v>11657</v>
      </c>
      <c r="T4371" s="56" t="s">
        <v>7140</v>
      </c>
      <c r="U4371" s="57">
        <v>705328</v>
      </c>
      <c r="V4371" s="57">
        <v>-381704.12</v>
      </c>
      <c r="W4371" s="57">
        <v>323623.88</v>
      </c>
      <c r="X4371" s="57">
        <v>0</v>
      </c>
      <c r="Y4371" s="73">
        <v>40542</v>
      </c>
      <c r="Z4371" s="57">
        <v>-34056.36</v>
      </c>
      <c r="AA4371" s="57">
        <v>0</v>
      </c>
      <c r="AB4371" s="57">
        <v>289567.52</v>
      </c>
      <c r="AC4371" s="57">
        <v>0</v>
      </c>
      <c r="AD4371" s="56" t="s">
        <v>9255</v>
      </c>
      <c r="AE4371" s="57">
        <v>0</v>
      </c>
      <c r="AF4371" s="57">
        <v>0</v>
      </c>
      <c r="AG4371" s="57">
        <v>0</v>
      </c>
      <c r="AI4371"/>
      <c r="AJ4371"/>
    </row>
    <row r="4372" spans="1:36">
      <c r="A4372" s="56" t="s">
        <v>48</v>
      </c>
      <c r="B4372" s="56" t="s">
        <v>11427</v>
      </c>
      <c r="C4372" s="56">
        <v>2101010050</v>
      </c>
      <c r="D4372" s="56" t="s">
        <v>43</v>
      </c>
      <c r="E4372" s="56">
        <v>2101020050</v>
      </c>
      <c r="F4372" s="56">
        <v>5401010050</v>
      </c>
      <c r="G4372" s="56" t="s">
        <v>11428</v>
      </c>
      <c r="H4372" s="56">
        <v>400302</v>
      </c>
      <c r="I4372" s="56" t="s">
        <v>11518</v>
      </c>
      <c r="J4372" s="56" t="s">
        <v>5309</v>
      </c>
      <c r="K4372" s="56" t="s">
        <v>4965</v>
      </c>
      <c r="L4372" s="56" t="s">
        <v>7138</v>
      </c>
      <c r="M4372" s="73">
        <v>40542</v>
      </c>
      <c r="N4372" s="56"/>
      <c r="O4372" s="56"/>
      <c r="P4372" s="56" t="s">
        <v>1476</v>
      </c>
      <c r="Q4372" s="56"/>
      <c r="R4372" s="56" t="s">
        <v>70</v>
      </c>
      <c r="S4372" s="56" t="s">
        <v>11657</v>
      </c>
      <c r="T4372" s="56" t="s">
        <v>7140</v>
      </c>
      <c r="U4372" s="57">
        <v>1332152</v>
      </c>
      <c r="V4372" s="57">
        <v>-1014422.52</v>
      </c>
      <c r="W4372" s="57">
        <v>317729.48</v>
      </c>
      <c r="X4372" s="57">
        <v>0</v>
      </c>
      <c r="Y4372" s="73">
        <v>40542</v>
      </c>
      <c r="Z4372" s="57">
        <v>-131465.06</v>
      </c>
      <c r="AA4372" s="57">
        <v>0</v>
      </c>
      <c r="AB4372" s="57">
        <v>186264.42</v>
      </c>
      <c r="AC4372" s="57">
        <v>0</v>
      </c>
      <c r="AD4372" s="56" t="s">
        <v>9255</v>
      </c>
      <c r="AE4372" s="57">
        <v>0</v>
      </c>
      <c r="AF4372" s="57">
        <v>0</v>
      </c>
      <c r="AG4372" s="57">
        <v>0</v>
      </c>
      <c r="AI4372"/>
      <c r="AJ4372"/>
    </row>
    <row r="4373" spans="1:36">
      <c r="A4373" s="56" t="s">
        <v>48</v>
      </c>
      <c r="B4373" s="56" t="s">
        <v>11427</v>
      </c>
      <c r="C4373" s="56">
        <v>2101010050</v>
      </c>
      <c r="D4373" s="56" t="s">
        <v>43</v>
      </c>
      <c r="E4373" s="56">
        <v>2101020050</v>
      </c>
      <c r="F4373" s="56">
        <v>5401010050</v>
      </c>
      <c r="G4373" s="56" t="s">
        <v>11428</v>
      </c>
      <c r="H4373" s="56">
        <v>400303</v>
      </c>
      <c r="I4373" s="56" t="s">
        <v>11520</v>
      </c>
      <c r="J4373" s="56" t="s">
        <v>5479</v>
      </c>
      <c r="K4373" s="56" t="s">
        <v>1539</v>
      </c>
      <c r="L4373" s="56" t="s">
        <v>7138</v>
      </c>
      <c r="M4373" s="73">
        <v>40672</v>
      </c>
      <c r="N4373" s="56"/>
      <c r="O4373" s="56"/>
      <c r="P4373" s="56" t="s">
        <v>1476</v>
      </c>
      <c r="Q4373" s="56"/>
      <c r="R4373" s="56" t="s">
        <v>70</v>
      </c>
      <c r="S4373" s="56" t="s">
        <v>11657</v>
      </c>
      <c r="T4373" s="56" t="s">
        <v>7140</v>
      </c>
      <c r="U4373" s="57">
        <v>6098849</v>
      </c>
      <c r="V4373" s="57">
        <v>-4449757.53</v>
      </c>
      <c r="W4373" s="57">
        <v>1649091.47</v>
      </c>
      <c r="X4373" s="57">
        <v>0</v>
      </c>
      <c r="Y4373" s="73">
        <v>40672</v>
      </c>
      <c r="Z4373" s="57">
        <v>-585326.94999999995</v>
      </c>
      <c r="AA4373" s="57">
        <v>0</v>
      </c>
      <c r="AB4373" s="57">
        <v>1063764.52</v>
      </c>
      <c r="AC4373" s="57">
        <v>0</v>
      </c>
      <c r="AD4373" s="56" t="s">
        <v>9255</v>
      </c>
      <c r="AE4373" s="57">
        <v>0</v>
      </c>
      <c r="AF4373" s="57">
        <v>0</v>
      </c>
      <c r="AG4373" s="57">
        <v>0</v>
      </c>
      <c r="AI4373"/>
      <c r="AJ4373"/>
    </row>
    <row r="4374" spans="1:36">
      <c r="A4374" s="56" t="s">
        <v>48</v>
      </c>
      <c r="B4374" s="56" t="s">
        <v>11427</v>
      </c>
      <c r="C4374" s="56">
        <v>2101010050</v>
      </c>
      <c r="D4374" s="56" t="s">
        <v>43</v>
      </c>
      <c r="E4374" s="56">
        <v>2101020050</v>
      </c>
      <c r="F4374" s="56">
        <v>5401010050</v>
      </c>
      <c r="G4374" s="56" t="s">
        <v>11428</v>
      </c>
      <c r="H4374" s="56">
        <v>400303</v>
      </c>
      <c r="I4374" s="56" t="s">
        <v>11520</v>
      </c>
      <c r="J4374" s="56" t="s">
        <v>5480</v>
      </c>
      <c r="K4374" s="56" t="s">
        <v>1541</v>
      </c>
      <c r="L4374" s="56" t="s">
        <v>7138</v>
      </c>
      <c r="M4374" s="73">
        <v>40672</v>
      </c>
      <c r="N4374" s="56"/>
      <c r="O4374" s="56"/>
      <c r="P4374" s="56" t="s">
        <v>1476</v>
      </c>
      <c r="Q4374" s="56"/>
      <c r="R4374" s="56" t="s">
        <v>70</v>
      </c>
      <c r="S4374" s="56" t="s">
        <v>11657</v>
      </c>
      <c r="T4374" s="56" t="s">
        <v>7140</v>
      </c>
      <c r="U4374" s="57">
        <v>6098849</v>
      </c>
      <c r="V4374" s="57">
        <v>-4449757.53</v>
      </c>
      <c r="W4374" s="57">
        <v>1649091.47</v>
      </c>
      <c r="X4374" s="57">
        <v>0</v>
      </c>
      <c r="Y4374" s="73">
        <v>40672</v>
      </c>
      <c r="Z4374" s="57">
        <v>-585326.94999999995</v>
      </c>
      <c r="AA4374" s="57">
        <v>0</v>
      </c>
      <c r="AB4374" s="57">
        <v>1063764.52</v>
      </c>
      <c r="AC4374" s="57">
        <v>0</v>
      </c>
      <c r="AD4374" s="56" t="s">
        <v>9255</v>
      </c>
      <c r="AE4374" s="57">
        <v>0</v>
      </c>
      <c r="AF4374" s="57">
        <v>0</v>
      </c>
      <c r="AG4374" s="57">
        <v>0</v>
      </c>
      <c r="AI4374"/>
      <c r="AJ4374"/>
    </row>
    <row r="4375" spans="1:36">
      <c r="A4375" s="56" t="s">
        <v>48</v>
      </c>
      <c r="B4375" s="56" t="s">
        <v>11427</v>
      </c>
      <c r="C4375" s="56">
        <v>2101010050</v>
      </c>
      <c r="D4375" s="56" t="s">
        <v>43</v>
      </c>
      <c r="E4375" s="56">
        <v>2101020050</v>
      </c>
      <c r="F4375" s="56">
        <v>5401010050</v>
      </c>
      <c r="G4375" s="56" t="s">
        <v>11428</v>
      </c>
      <c r="H4375" s="56">
        <v>400303</v>
      </c>
      <c r="I4375" s="56" t="s">
        <v>11479</v>
      </c>
      <c r="J4375" s="56" t="s">
        <v>5495</v>
      </c>
      <c r="K4375" s="56" t="s">
        <v>2337</v>
      </c>
      <c r="L4375" s="56" t="s">
        <v>7138</v>
      </c>
      <c r="M4375" s="73">
        <v>40672</v>
      </c>
      <c r="N4375" s="56"/>
      <c r="O4375" s="56"/>
      <c r="P4375" s="56" t="s">
        <v>1201</v>
      </c>
      <c r="Q4375" s="56"/>
      <c r="R4375" s="56" t="s">
        <v>70</v>
      </c>
      <c r="S4375" s="56" t="s">
        <v>11657</v>
      </c>
      <c r="T4375" s="56" t="s">
        <v>7140</v>
      </c>
      <c r="U4375" s="57">
        <v>4501540</v>
      </c>
      <c r="V4375" s="57">
        <v>-2661915.58</v>
      </c>
      <c r="W4375" s="57">
        <v>1839624.42</v>
      </c>
      <c r="X4375" s="57">
        <v>0</v>
      </c>
      <c r="Y4375" s="73">
        <v>40672</v>
      </c>
      <c r="Z4375" s="57">
        <v>-289612.7</v>
      </c>
      <c r="AA4375" s="57">
        <v>0</v>
      </c>
      <c r="AB4375" s="57">
        <v>1550011.72</v>
      </c>
      <c r="AC4375" s="57">
        <v>0</v>
      </c>
      <c r="AD4375" s="56" t="s">
        <v>9255</v>
      </c>
      <c r="AE4375" s="57">
        <v>0</v>
      </c>
      <c r="AF4375" s="57">
        <v>0</v>
      </c>
      <c r="AG4375" s="57">
        <v>0</v>
      </c>
      <c r="AI4375"/>
      <c r="AJ4375"/>
    </row>
    <row r="4376" spans="1:36">
      <c r="A4376" s="56" t="s">
        <v>48</v>
      </c>
      <c r="B4376" s="56" t="s">
        <v>11427</v>
      </c>
      <c r="C4376" s="56">
        <v>2101010050</v>
      </c>
      <c r="D4376" s="56" t="s">
        <v>43</v>
      </c>
      <c r="E4376" s="56">
        <v>2101020050</v>
      </c>
      <c r="F4376" s="56">
        <v>5401010050</v>
      </c>
      <c r="G4376" s="56" t="s">
        <v>11428</v>
      </c>
      <c r="H4376" s="56">
        <v>400303</v>
      </c>
      <c r="I4376" s="56" t="s">
        <v>11479</v>
      </c>
      <c r="J4376" s="56" t="s">
        <v>5520</v>
      </c>
      <c r="K4376" s="56" t="s">
        <v>4831</v>
      </c>
      <c r="L4376" s="56" t="s">
        <v>7138</v>
      </c>
      <c r="M4376" s="73">
        <v>40672</v>
      </c>
      <c r="N4376" s="56"/>
      <c r="O4376" s="56"/>
      <c r="P4376" s="56" t="s">
        <v>1304</v>
      </c>
      <c r="Q4376" s="56"/>
      <c r="R4376" s="56" t="s">
        <v>70</v>
      </c>
      <c r="S4376" s="56" t="s">
        <v>11657</v>
      </c>
      <c r="T4376" s="56" t="s">
        <v>7140</v>
      </c>
      <c r="U4376" s="57">
        <v>8547227</v>
      </c>
      <c r="V4376" s="57">
        <v>-4458350.6100000003</v>
      </c>
      <c r="W4376" s="57">
        <v>4088876.39</v>
      </c>
      <c r="X4376" s="57">
        <v>0</v>
      </c>
      <c r="Y4376" s="73">
        <v>40672</v>
      </c>
      <c r="Z4376" s="57">
        <v>-413576.61</v>
      </c>
      <c r="AA4376" s="57">
        <v>0</v>
      </c>
      <c r="AB4376" s="57">
        <v>3675299.78</v>
      </c>
      <c r="AC4376" s="57">
        <v>0</v>
      </c>
      <c r="AD4376" s="56" t="s">
        <v>9255</v>
      </c>
      <c r="AE4376" s="57">
        <v>0</v>
      </c>
      <c r="AF4376" s="57">
        <v>0</v>
      </c>
      <c r="AG4376" s="57">
        <v>0</v>
      </c>
      <c r="AI4376"/>
      <c r="AJ4376"/>
    </row>
    <row r="4377" spans="1:36">
      <c r="A4377" s="56" t="s">
        <v>48</v>
      </c>
      <c r="B4377" s="56" t="s">
        <v>11427</v>
      </c>
      <c r="C4377" s="56">
        <v>2101010050</v>
      </c>
      <c r="D4377" s="56" t="s">
        <v>43</v>
      </c>
      <c r="E4377" s="56">
        <v>2101020050</v>
      </c>
      <c r="F4377" s="56">
        <v>5401010050</v>
      </c>
      <c r="G4377" s="56" t="s">
        <v>11428</v>
      </c>
      <c r="H4377" s="56">
        <v>400303</v>
      </c>
      <c r="I4377" s="56" t="s">
        <v>11479</v>
      </c>
      <c r="J4377" s="56" t="s">
        <v>5522</v>
      </c>
      <c r="K4377" s="56" t="s">
        <v>4835</v>
      </c>
      <c r="L4377" s="56" t="s">
        <v>7138</v>
      </c>
      <c r="M4377" s="73">
        <v>40672</v>
      </c>
      <c r="N4377" s="56"/>
      <c r="O4377" s="56"/>
      <c r="P4377" s="56" t="s">
        <v>1201</v>
      </c>
      <c r="Q4377" s="56"/>
      <c r="R4377" s="56" t="s">
        <v>70</v>
      </c>
      <c r="S4377" s="56" t="s">
        <v>11657</v>
      </c>
      <c r="T4377" s="56" t="s">
        <v>7140</v>
      </c>
      <c r="U4377" s="57">
        <v>63732994</v>
      </c>
      <c r="V4377" s="57">
        <v>-37687408.789999999</v>
      </c>
      <c r="W4377" s="57">
        <v>26045585.210000001</v>
      </c>
      <c r="X4377" s="57">
        <v>0</v>
      </c>
      <c r="Y4377" s="73">
        <v>40672</v>
      </c>
      <c r="Z4377" s="57">
        <v>-4100367.59</v>
      </c>
      <c r="AA4377" s="57">
        <v>0</v>
      </c>
      <c r="AB4377" s="57">
        <v>21945217.620000001</v>
      </c>
      <c r="AC4377" s="57">
        <v>0</v>
      </c>
      <c r="AD4377" s="56" t="s">
        <v>9255</v>
      </c>
      <c r="AE4377" s="57">
        <v>0</v>
      </c>
      <c r="AF4377" s="57">
        <v>0</v>
      </c>
      <c r="AG4377" s="57">
        <v>0</v>
      </c>
      <c r="AI4377"/>
      <c r="AJ4377"/>
    </row>
    <row r="4378" spans="1:36">
      <c r="A4378" s="56" t="s">
        <v>48</v>
      </c>
      <c r="B4378" s="56" t="s">
        <v>11427</v>
      </c>
      <c r="C4378" s="56">
        <v>2101010050</v>
      </c>
      <c r="D4378" s="56" t="s">
        <v>43</v>
      </c>
      <c r="E4378" s="56">
        <v>2101020050</v>
      </c>
      <c r="F4378" s="56">
        <v>5401010050</v>
      </c>
      <c r="G4378" s="56" t="s">
        <v>11428</v>
      </c>
      <c r="H4378" s="56">
        <v>400303</v>
      </c>
      <c r="I4378" s="56" t="s">
        <v>11479</v>
      </c>
      <c r="J4378" s="56" t="s">
        <v>5523</v>
      </c>
      <c r="K4378" s="56" t="s">
        <v>1278</v>
      </c>
      <c r="L4378" s="56" t="s">
        <v>7138</v>
      </c>
      <c r="M4378" s="73">
        <v>40672</v>
      </c>
      <c r="N4378" s="56"/>
      <c r="O4378" s="56"/>
      <c r="P4378" s="56" t="s">
        <v>1476</v>
      </c>
      <c r="Q4378" s="56"/>
      <c r="R4378" s="56" t="s">
        <v>70</v>
      </c>
      <c r="S4378" s="56" t="s">
        <v>11657</v>
      </c>
      <c r="T4378" s="56" t="s">
        <v>7140</v>
      </c>
      <c r="U4378" s="57">
        <v>90220728</v>
      </c>
      <c r="V4378" s="57">
        <v>-65826178.789999999</v>
      </c>
      <c r="W4378" s="57">
        <v>24394549.210000001</v>
      </c>
      <c r="X4378" s="57">
        <v>0</v>
      </c>
      <c r="Y4378" s="73">
        <v>40672</v>
      </c>
      <c r="Z4378" s="57">
        <v>-8658531</v>
      </c>
      <c r="AA4378" s="57">
        <v>0</v>
      </c>
      <c r="AB4378" s="57">
        <v>15736018.210000001</v>
      </c>
      <c r="AC4378" s="57">
        <v>0</v>
      </c>
      <c r="AD4378" s="56" t="s">
        <v>9255</v>
      </c>
      <c r="AE4378" s="57">
        <v>0</v>
      </c>
      <c r="AF4378" s="57">
        <v>0</v>
      </c>
      <c r="AG4378" s="57">
        <v>0</v>
      </c>
      <c r="AI4378"/>
      <c r="AJ4378"/>
    </row>
    <row r="4379" spans="1:36">
      <c r="A4379" s="56" t="s">
        <v>48</v>
      </c>
      <c r="B4379" s="56" t="s">
        <v>11427</v>
      </c>
      <c r="C4379" s="56">
        <v>2101010050</v>
      </c>
      <c r="D4379" s="56" t="s">
        <v>43</v>
      </c>
      <c r="E4379" s="56">
        <v>2101020050</v>
      </c>
      <c r="F4379" s="56">
        <v>5401010050</v>
      </c>
      <c r="G4379" s="56" t="s">
        <v>11428</v>
      </c>
      <c r="H4379" s="56">
        <v>400303</v>
      </c>
      <c r="I4379" s="56" t="s">
        <v>11479</v>
      </c>
      <c r="J4379" s="56" t="s">
        <v>5524</v>
      </c>
      <c r="K4379" s="56" t="s">
        <v>1280</v>
      </c>
      <c r="L4379" s="56" t="s">
        <v>7138</v>
      </c>
      <c r="M4379" s="73">
        <v>40672</v>
      </c>
      <c r="N4379" s="56"/>
      <c r="O4379" s="56"/>
      <c r="P4379" s="56" t="s">
        <v>1304</v>
      </c>
      <c r="Q4379" s="56"/>
      <c r="R4379" s="56" t="s">
        <v>70</v>
      </c>
      <c r="S4379" s="56" t="s">
        <v>11657</v>
      </c>
      <c r="T4379" s="56" t="s">
        <v>7140</v>
      </c>
      <c r="U4379" s="57">
        <v>10446611</v>
      </c>
      <c r="V4379" s="57">
        <v>-5449095.4199999999</v>
      </c>
      <c r="W4379" s="57">
        <v>4997515.58</v>
      </c>
      <c r="X4379" s="57">
        <v>0</v>
      </c>
      <c r="Y4379" s="73">
        <v>40672</v>
      </c>
      <c r="Z4379" s="57">
        <v>-505482.52</v>
      </c>
      <c r="AA4379" s="57">
        <v>0</v>
      </c>
      <c r="AB4379" s="57">
        <v>4492033.0599999996</v>
      </c>
      <c r="AC4379" s="57">
        <v>0</v>
      </c>
      <c r="AD4379" s="56" t="s">
        <v>9255</v>
      </c>
      <c r="AE4379" s="57">
        <v>0</v>
      </c>
      <c r="AF4379" s="57">
        <v>0</v>
      </c>
      <c r="AG4379" s="57">
        <v>0</v>
      </c>
      <c r="AI4379"/>
      <c r="AJ4379"/>
    </row>
    <row r="4380" spans="1:36">
      <c r="A4380" s="56" t="s">
        <v>48</v>
      </c>
      <c r="B4380" s="56" t="s">
        <v>11427</v>
      </c>
      <c r="C4380" s="56">
        <v>2101010050</v>
      </c>
      <c r="D4380" s="56" t="s">
        <v>43</v>
      </c>
      <c r="E4380" s="56">
        <v>2101020050</v>
      </c>
      <c r="F4380" s="56">
        <v>5401010050</v>
      </c>
      <c r="G4380" s="56" t="s">
        <v>11428</v>
      </c>
      <c r="H4380" s="56">
        <v>400303</v>
      </c>
      <c r="I4380" s="56" t="s">
        <v>11479</v>
      </c>
      <c r="J4380" s="56" t="s">
        <v>5525</v>
      </c>
      <c r="K4380" s="56" t="s">
        <v>4839</v>
      </c>
      <c r="L4380" s="56" t="s">
        <v>7138</v>
      </c>
      <c r="M4380" s="73">
        <v>40672</v>
      </c>
      <c r="N4380" s="56"/>
      <c r="O4380" s="56"/>
      <c r="P4380" s="56" t="s">
        <v>1476</v>
      </c>
      <c r="Q4380" s="56"/>
      <c r="R4380" s="56" t="s">
        <v>70</v>
      </c>
      <c r="S4380" s="56" t="s">
        <v>11657</v>
      </c>
      <c r="T4380" s="56" t="s">
        <v>7140</v>
      </c>
      <c r="U4380" s="57">
        <v>3798767</v>
      </c>
      <c r="V4380" s="57">
        <v>-2771628.37</v>
      </c>
      <c r="W4380" s="57">
        <v>1027138.63</v>
      </c>
      <c r="X4380" s="57">
        <v>0</v>
      </c>
      <c r="Y4380" s="73">
        <v>40672</v>
      </c>
      <c r="Z4380" s="57">
        <v>-364569.61</v>
      </c>
      <c r="AA4380" s="57">
        <v>0</v>
      </c>
      <c r="AB4380" s="57">
        <v>662569.02</v>
      </c>
      <c r="AC4380" s="57">
        <v>0</v>
      </c>
      <c r="AD4380" s="56" t="s">
        <v>9255</v>
      </c>
      <c r="AE4380" s="57">
        <v>0</v>
      </c>
      <c r="AF4380" s="57">
        <v>0</v>
      </c>
      <c r="AG4380" s="57">
        <v>0</v>
      </c>
      <c r="AI4380"/>
      <c r="AJ4380"/>
    </row>
    <row r="4381" spans="1:36">
      <c r="A4381" s="56" t="s">
        <v>48</v>
      </c>
      <c r="B4381" s="56" t="s">
        <v>11427</v>
      </c>
      <c r="C4381" s="56">
        <v>2101010050</v>
      </c>
      <c r="D4381" s="56" t="s">
        <v>43</v>
      </c>
      <c r="E4381" s="56">
        <v>2101020050</v>
      </c>
      <c r="F4381" s="56">
        <v>5401010050</v>
      </c>
      <c r="G4381" s="56" t="s">
        <v>11428</v>
      </c>
      <c r="H4381" s="56">
        <v>400303</v>
      </c>
      <c r="I4381" s="56" t="s">
        <v>11479</v>
      </c>
      <c r="J4381" s="56" t="s">
        <v>5526</v>
      </c>
      <c r="K4381" s="56" t="s">
        <v>4841</v>
      </c>
      <c r="L4381" s="56" t="s">
        <v>7138</v>
      </c>
      <c r="M4381" s="73">
        <v>40672</v>
      </c>
      <c r="N4381" s="56"/>
      <c r="O4381" s="56"/>
      <c r="P4381" s="56" t="s">
        <v>1304</v>
      </c>
      <c r="Q4381" s="56"/>
      <c r="R4381" s="56" t="s">
        <v>70</v>
      </c>
      <c r="S4381" s="56" t="s">
        <v>11657</v>
      </c>
      <c r="T4381" s="56" t="s">
        <v>7140</v>
      </c>
      <c r="U4381" s="57">
        <v>9496919</v>
      </c>
      <c r="V4381" s="57">
        <v>-4953723</v>
      </c>
      <c r="W4381" s="57">
        <v>4543196</v>
      </c>
      <c r="X4381" s="57">
        <v>0</v>
      </c>
      <c r="Y4381" s="73">
        <v>40672</v>
      </c>
      <c r="Z4381" s="57">
        <v>-459529.56</v>
      </c>
      <c r="AA4381" s="57">
        <v>0</v>
      </c>
      <c r="AB4381" s="57">
        <v>4083666.44</v>
      </c>
      <c r="AC4381" s="57">
        <v>0</v>
      </c>
      <c r="AD4381" s="56" t="s">
        <v>9255</v>
      </c>
      <c r="AE4381" s="57">
        <v>0</v>
      </c>
      <c r="AF4381" s="57">
        <v>0</v>
      </c>
      <c r="AG4381" s="57">
        <v>0</v>
      </c>
      <c r="AI4381"/>
      <c r="AJ4381"/>
    </row>
    <row r="4382" spans="1:36">
      <c r="A4382" s="56" t="s">
        <v>48</v>
      </c>
      <c r="B4382" s="56" t="s">
        <v>11427</v>
      </c>
      <c r="C4382" s="56">
        <v>2101010050</v>
      </c>
      <c r="D4382" s="56" t="s">
        <v>43</v>
      </c>
      <c r="E4382" s="56">
        <v>2101020050</v>
      </c>
      <c r="F4382" s="56">
        <v>5401010050</v>
      </c>
      <c r="G4382" s="56" t="s">
        <v>11428</v>
      </c>
      <c r="H4382" s="56">
        <v>400303</v>
      </c>
      <c r="I4382" s="56" t="s">
        <v>11479</v>
      </c>
      <c r="J4382" s="56" t="s">
        <v>5527</v>
      </c>
      <c r="K4382" s="56" t="s">
        <v>4843</v>
      </c>
      <c r="L4382" s="56" t="s">
        <v>7138</v>
      </c>
      <c r="M4382" s="73">
        <v>40672</v>
      </c>
      <c r="N4382" s="56"/>
      <c r="O4382" s="56"/>
      <c r="P4382" s="56" t="s">
        <v>1476</v>
      </c>
      <c r="Q4382" s="56"/>
      <c r="R4382" s="56" t="s">
        <v>70</v>
      </c>
      <c r="S4382" s="56" t="s">
        <v>11657</v>
      </c>
      <c r="T4382" s="56" t="s">
        <v>7140</v>
      </c>
      <c r="U4382" s="57">
        <v>4273613</v>
      </c>
      <c r="V4382" s="57">
        <v>-3118081.83</v>
      </c>
      <c r="W4382" s="57">
        <v>1155531.17</v>
      </c>
      <c r="X4382" s="57">
        <v>0</v>
      </c>
      <c r="Y4382" s="73">
        <v>40672</v>
      </c>
      <c r="Z4382" s="57">
        <v>-410140.9</v>
      </c>
      <c r="AA4382" s="57">
        <v>0</v>
      </c>
      <c r="AB4382" s="57">
        <v>745390.27</v>
      </c>
      <c r="AC4382" s="57">
        <v>0</v>
      </c>
      <c r="AD4382" s="56" t="s">
        <v>9255</v>
      </c>
      <c r="AE4382" s="57">
        <v>0</v>
      </c>
      <c r="AF4382" s="57">
        <v>0</v>
      </c>
      <c r="AG4382" s="57">
        <v>0</v>
      </c>
      <c r="AI4382"/>
      <c r="AJ4382"/>
    </row>
    <row r="4383" spans="1:36">
      <c r="A4383" s="56" t="s">
        <v>48</v>
      </c>
      <c r="B4383" s="56" t="s">
        <v>11427</v>
      </c>
      <c r="C4383" s="56">
        <v>2101010050</v>
      </c>
      <c r="D4383" s="56" t="s">
        <v>43</v>
      </c>
      <c r="E4383" s="56">
        <v>2101020050</v>
      </c>
      <c r="F4383" s="56">
        <v>5401010050</v>
      </c>
      <c r="G4383" s="56" t="s">
        <v>11428</v>
      </c>
      <c r="H4383" s="56">
        <v>400303</v>
      </c>
      <c r="I4383" s="56" t="s">
        <v>11479</v>
      </c>
      <c r="J4383" s="56" t="s">
        <v>5528</v>
      </c>
      <c r="K4383" s="56" t="s">
        <v>4845</v>
      </c>
      <c r="L4383" s="56" t="s">
        <v>7138</v>
      </c>
      <c r="M4383" s="73">
        <v>40672</v>
      </c>
      <c r="N4383" s="56"/>
      <c r="O4383" s="56"/>
      <c r="P4383" s="56" t="s">
        <v>1304</v>
      </c>
      <c r="Q4383" s="56"/>
      <c r="R4383" s="56" t="s">
        <v>70</v>
      </c>
      <c r="S4383" s="56" t="s">
        <v>11657</v>
      </c>
      <c r="T4383" s="56" t="s">
        <v>7140</v>
      </c>
      <c r="U4383" s="57">
        <v>81091602</v>
      </c>
      <c r="V4383" s="57">
        <v>-42281152.090000004</v>
      </c>
      <c r="W4383" s="57">
        <v>38810449.909999996</v>
      </c>
      <c r="X4383" s="57">
        <v>0</v>
      </c>
      <c r="Y4383" s="73">
        <v>40672</v>
      </c>
      <c r="Z4383" s="57">
        <v>-3925756.01</v>
      </c>
      <c r="AA4383" s="57">
        <v>0</v>
      </c>
      <c r="AB4383" s="57">
        <v>34884693.899999999</v>
      </c>
      <c r="AC4383" s="57">
        <v>0</v>
      </c>
      <c r="AD4383" s="56" t="s">
        <v>9255</v>
      </c>
      <c r="AE4383" s="57">
        <v>0</v>
      </c>
      <c r="AF4383" s="57">
        <v>0</v>
      </c>
      <c r="AG4383" s="57">
        <v>0</v>
      </c>
      <c r="AI4383"/>
      <c r="AJ4383"/>
    </row>
    <row r="4384" spans="1:36">
      <c r="A4384" s="56" t="s">
        <v>48</v>
      </c>
      <c r="B4384" s="56" t="s">
        <v>11427</v>
      </c>
      <c r="C4384" s="56">
        <v>2101010050</v>
      </c>
      <c r="D4384" s="56" t="s">
        <v>43</v>
      </c>
      <c r="E4384" s="56">
        <v>2101020050</v>
      </c>
      <c r="F4384" s="56">
        <v>5401010050</v>
      </c>
      <c r="G4384" s="56" t="s">
        <v>11428</v>
      </c>
      <c r="H4384" s="56">
        <v>400303</v>
      </c>
      <c r="I4384" s="56" t="s">
        <v>11479</v>
      </c>
      <c r="J4384" s="56" t="s">
        <v>5529</v>
      </c>
      <c r="K4384" s="56" t="s">
        <v>4847</v>
      </c>
      <c r="L4384" s="56" t="s">
        <v>7138</v>
      </c>
      <c r="M4384" s="73">
        <v>40672</v>
      </c>
      <c r="N4384" s="56"/>
      <c r="O4384" s="56"/>
      <c r="P4384" s="56" t="s">
        <v>1201</v>
      </c>
      <c r="Q4384" s="56"/>
      <c r="R4384" s="56" t="s">
        <v>70</v>
      </c>
      <c r="S4384" s="56" t="s">
        <v>11657</v>
      </c>
      <c r="T4384" s="56" t="s">
        <v>7140</v>
      </c>
      <c r="U4384" s="57">
        <v>12739293</v>
      </c>
      <c r="V4384" s="57">
        <v>-7541746.4699999997</v>
      </c>
      <c r="W4384" s="57">
        <v>5197546.53</v>
      </c>
      <c r="X4384" s="57">
        <v>0</v>
      </c>
      <c r="Y4384" s="73">
        <v>40672</v>
      </c>
      <c r="Z4384" s="57">
        <v>-818063.56</v>
      </c>
      <c r="AA4384" s="57">
        <v>0</v>
      </c>
      <c r="AB4384" s="57">
        <v>4379482.97</v>
      </c>
      <c r="AC4384" s="57">
        <v>0</v>
      </c>
      <c r="AD4384" s="56" t="s">
        <v>9255</v>
      </c>
      <c r="AE4384" s="57">
        <v>0</v>
      </c>
      <c r="AF4384" s="57">
        <v>0</v>
      </c>
      <c r="AG4384" s="57">
        <v>0</v>
      </c>
      <c r="AI4384"/>
      <c r="AJ4384"/>
    </row>
    <row r="4385" spans="1:36">
      <c r="A4385" s="56" t="s">
        <v>48</v>
      </c>
      <c r="B4385" s="56" t="s">
        <v>11427</v>
      </c>
      <c r="C4385" s="56">
        <v>2101010050</v>
      </c>
      <c r="D4385" s="56" t="s">
        <v>43</v>
      </c>
      <c r="E4385" s="56">
        <v>2101020050</v>
      </c>
      <c r="F4385" s="56">
        <v>5401010050</v>
      </c>
      <c r="G4385" s="56" t="s">
        <v>11428</v>
      </c>
      <c r="H4385" s="56">
        <v>400303</v>
      </c>
      <c r="I4385" s="56" t="s">
        <v>11479</v>
      </c>
      <c r="J4385" s="56" t="s">
        <v>5530</v>
      </c>
      <c r="K4385" s="56" t="s">
        <v>4849</v>
      </c>
      <c r="L4385" s="56" t="s">
        <v>7138</v>
      </c>
      <c r="M4385" s="73">
        <v>40672</v>
      </c>
      <c r="N4385" s="56"/>
      <c r="O4385" s="56"/>
      <c r="P4385" s="56" t="s">
        <v>1476</v>
      </c>
      <c r="Q4385" s="56"/>
      <c r="R4385" s="56" t="s">
        <v>70</v>
      </c>
      <c r="S4385" s="56" t="s">
        <v>11657</v>
      </c>
      <c r="T4385" s="56" t="s">
        <v>7140</v>
      </c>
      <c r="U4385" s="57">
        <v>2285419</v>
      </c>
      <c r="V4385" s="57">
        <v>-1668416.68</v>
      </c>
      <c r="W4385" s="57">
        <v>617002.31999999995</v>
      </c>
      <c r="X4385" s="57">
        <v>0</v>
      </c>
      <c r="Y4385" s="73">
        <v>40672</v>
      </c>
      <c r="Z4385" s="57">
        <v>-218920.83</v>
      </c>
      <c r="AA4385" s="57">
        <v>0</v>
      </c>
      <c r="AB4385" s="57">
        <v>398081.49</v>
      </c>
      <c r="AC4385" s="57">
        <v>0</v>
      </c>
      <c r="AD4385" s="56" t="s">
        <v>9255</v>
      </c>
      <c r="AE4385" s="57">
        <v>0</v>
      </c>
      <c r="AF4385" s="57">
        <v>0</v>
      </c>
      <c r="AG4385" s="57">
        <v>0</v>
      </c>
      <c r="AI4385"/>
      <c r="AJ4385"/>
    </row>
    <row r="4386" spans="1:36">
      <c r="A4386" s="56" t="s">
        <v>48</v>
      </c>
      <c r="B4386" s="56" t="s">
        <v>11427</v>
      </c>
      <c r="C4386" s="56">
        <v>2101010050</v>
      </c>
      <c r="D4386" s="56" t="s">
        <v>43</v>
      </c>
      <c r="E4386" s="56">
        <v>2101020050</v>
      </c>
      <c r="F4386" s="56">
        <v>5401010050</v>
      </c>
      <c r="G4386" s="56" t="s">
        <v>11428</v>
      </c>
      <c r="H4386" s="56">
        <v>400303</v>
      </c>
      <c r="I4386" s="56" t="s">
        <v>11535</v>
      </c>
      <c r="J4386" s="56" t="s">
        <v>5417</v>
      </c>
      <c r="K4386" s="56" t="s">
        <v>4663</v>
      </c>
      <c r="L4386" s="56" t="s">
        <v>7138</v>
      </c>
      <c r="M4386" s="73">
        <v>40672</v>
      </c>
      <c r="N4386" s="56"/>
      <c r="O4386" s="56"/>
      <c r="P4386" s="56" t="s">
        <v>1304</v>
      </c>
      <c r="Q4386" s="56"/>
      <c r="R4386" s="56" t="s">
        <v>70</v>
      </c>
      <c r="S4386" s="56" t="s">
        <v>11657</v>
      </c>
      <c r="T4386" s="56" t="s">
        <v>7140</v>
      </c>
      <c r="U4386" s="57">
        <v>340861</v>
      </c>
      <c r="V4386" s="57">
        <v>-178072.34</v>
      </c>
      <c r="W4386" s="57">
        <v>162788.66</v>
      </c>
      <c r="X4386" s="57">
        <v>0</v>
      </c>
      <c r="Y4386" s="73">
        <v>40672</v>
      </c>
      <c r="Z4386" s="57">
        <v>-16462.3</v>
      </c>
      <c r="AA4386" s="57">
        <v>0</v>
      </c>
      <c r="AB4386" s="57">
        <v>146326.35999999999</v>
      </c>
      <c r="AC4386" s="57">
        <v>0</v>
      </c>
      <c r="AD4386" s="56" t="s">
        <v>9255</v>
      </c>
      <c r="AE4386" s="57">
        <v>0</v>
      </c>
      <c r="AF4386" s="57">
        <v>0</v>
      </c>
      <c r="AG4386" s="57">
        <v>0</v>
      </c>
      <c r="AI4386"/>
      <c r="AJ4386"/>
    </row>
    <row r="4387" spans="1:36">
      <c r="A4387" s="56" t="s">
        <v>48</v>
      </c>
      <c r="B4387" s="56" t="s">
        <v>11427</v>
      </c>
      <c r="C4387" s="56">
        <v>2101010050</v>
      </c>
      <c r="D4387" s="56" t="s">
        <v>43</v>
      </c>
      <c r="E4387" s="56">
        <v>2101020050</v>
      </c>
      <c r="F4387" s="56">
        <v>5401010050</v>
      </c>
      <c r="G4387" s="56" t="s">
        <v>11428</v>
      </c>
      <c r="H4387" s="56">
        <v>400303</v>
      </c>
      <c r="I4387" s="56" t="s">
        <v>11578</v>
      </c>
      <c r="J4387" s="56" t="s">
        <v>5620</v>
      </c>
      <c r="K4387" s="56" t="s">
        <v>5044</v>
      </c>
      <c r="L4387" s="56" t="s">
        <v>7138</v>
      </c>
      <c r="M4387" s="73">
        <v>40672</v>
      </c>
      <c r="N4387" s="56"/>
      <c r="O4387" s="56"/>
      <c r="P4387" s="56" t="s">
        <v>1476</v>
      </c>
      <c r="Q4387" s="56"/>
      <c r="R4387" s="56" t="s">
        <v>70</v>
      </c>
      <c r="S4387" s="56" t="s">
        <v>11657</v>
      </c>
      <c r="T4387" s="56" t="s">
        <v>7140</v>
      </c>
      <c r="U4387" s="57">
        <v>63607047</v>
      </c>
      <c r="V4387" s="57">
        <v>-46434841.149999999</v>
      </c>
      <c r="W4387" s="57">
        <v>17172205.850000001</v>
      </c>
      <c r="X4387" s="57">
        <v>0</v>
      </c>
      <c r="Y4387" s="73">
        <v>40672</v>
      </c>
      <c r="Z4387" s="57">
        <v>-6092932.29</v>
      </c>
      <c r="AA4387" s="57">
        <v>0</v>
      </c>
      <c r="AB4387" s="57">
        <v>11079273.560000001</v>
      </c>
      <c r="AC4387" s="57">
        <v>0</v>
      </c>
      <c r="AD4387" s="56" t="s">
        <v>9255</v>
      </c>
      <c r="AE4387" s="57">
        <v>0</v>
      </c>
      <c r="AF4387" s="57">
        <v>0</v>
      </c>
      <c r="AG4387" s="57">
        <v>0</v>
      </c>
      <c r="AI4387"/>
      <c r="AJ4387"/>
    </row>
    <row r="4388" spans="1:36">
      <c r="A4388" s="56" t="s">
        <v>48</v>
      </c>
      <c r="B4388" s="56" t="s">
        <v>11427</v>
      </c>
      <c r="C4388" s="56">
        <v>2101010050</v>
      </c>
      <c r="D4388" s="56" t="s">
        <v>43</v>
      </c>
      <c r="E4388" s="56">
        <v>2101020050</v>
      </c>
      <c r="F4388" s="56">
        <v>5401010050</v>
      </c>
      <c r="G4388" s="56" t="s">
        <v>11428</v>
      </c>
      <c r="H4388" s="56">
        <v>400303</v>
      </c>
      <c r="I4388" s="56" t="s">
        <v>11521</v>
      </c>
      <c r="J4388" s="56" t="s">
        <v>5555</v>
      </c>
      <c r="K4388" s="56" t="s">
        <v>4911</v>
      </c>
      <c r="L4388" s="56" t="s">
        <v>7138</v>
      </c>
      <c r="M4388" s="73">
        <v>40672</v>
      </c>
      <c r="N4388" s="56"/>
      <c r="O4388" s="56"/>
      <c r="P4388" s="56" t="s">
        <v>1304</v>
      </c>
      <c r="Q4388" s="56"/>
      <c r="R4388" s="56" t="s">
        <v>70</v>
      </c>
      <c r="S4388" s="56" t="s">
        <v>11657</v>
      </c>
      <c r="T4388" s="56" t="s">
        <v>7140</v>
      </c>
      <c r="U4388" s="57">
        <v>634821</v>
      </c>
      <c r="V4388" s="57">
        <v>-331642.28999999998</v>
      </c>
      <c r="W4388" s="57">
        <v>303178.71000000002</v>
      </c>
      <c r="X4388" s="57">
        <v>0</v>
      </c>
      <c r="Y4388" s="73">
        <v>40672</v>
      </c>
      <c r="Z4388" s="57">
        <v>-30659.51</v>
      </c>
      <c r="AA4388" s="57">
        <v>0</v>
      </c>
      <c r="AB4388" s="57">
        <v>272519.2</v>
      </c>
      <c r="AC4388" s="57">
        <v>0</v>
      </c>
      <c r="AD4388" s="56" t="s">
        <v>9255</v>
      </c>
      <c r="AE4388" s="57">
        <v>0</v>
      </c>
      <c r="AF4388" s="57">
        <v>0</v>
      </c>
      <c r="AG4388" s="57">
        <v>0</v>
      </c>
      <c r="AI4388"/>
      <c r="AJ4388"/>
    </row>
    <row r="4389" spans="1:36">
      <c r="A4389" s="56" t="s">
        <v>48</v>
      </c>
      <c r="B4389" s="56" t="s">
        <v>11427</v>
      </c>
      <c r="C4389" s="56">
        <v>2101010050</v>
      </c>
      <c r="D4389" s="56" t="s">
        <v>43</v>
      </c>
      <c r="E4389" s="56">
        <v>2101020050</v>
      </c>
      <c r="F4389" s="56">
        <v>5401010050</v>
      </c>
      <c r="G4389" s="56" t="s">
        <v>11428</v>
      </c>
      <c r="H4389" s="56">
        <v>400303</v>
      </c>
      <c r="I4389" s="56" t="s">
        <v>11521</v>
      </c>
      <c r="J4389" s="56" t="s">
        <v>5556</v>
      </c>
      <c r="K4389" s="56" t="s">
        <v>4913</v>
      </c>
      <c r="L4389" s="56" t="s">
        <v>7138</v>
      </c>
      <c r="M4389" s="73">
        <v>40672</v>
      </c>
      <c r="N4389" s="56"/>
      <c r="O4389" s="56"/>
      <c r="P4389" s="56" t="s">
        <v>1304</v>
      </c>
      <c r="Q4389" s="56"/>
      <c r="R4389" s="56" t="s">
        <v>70</v>
      </c>
      <c r="S4389" s="56" t="s">
        <v>11657</v>
      </c>
      <c r="T4389" s="56" t="s">
        <v>7140</v>
      </c>
      <c r="U4389" s="57">
        <v>50499</v>
      </c>
      <c r="V4389" s="57">
        <v>-26381.33</v>
      </c>
      <c r="W4389" s="57">
        <v>24117.67</v>
      </c>
      <c r="X4389" s="57">
        <v>0</v>
      </c>
      <c r="Y4389" s="73">
        <v>40672</v>
      </c>
      <c r="Z4389" s="57">
        <v>-2438.9499999999998</v>
      </c>
      <c r="AA4389" s="57">
        <v>0</v>
      </c>
      <c r="AB4389" s="57">
        <v>21678.720000000001</v>
      </c>
      <c r="AC4389" s="57">
        <v>0</v>
      </c>
      <c r="AD4389" s="56" t="s">
        <v>9255</v>
      </c>
      <c r="AE4389" s="57">
        <v>0</v>
      </c>
      <c r="AF4389" s="57">
        <v>0</v>
      </c>
      <c r="AG4389" s="57">
        <v>0</v>
      </c>
      <c r="AI4389"/>
      <c r="AJ4389"/>
    </row>
    <row r="4390" spans="1:36">
      <c r="A4390" s="56" t="s">
        <v>48</v>
      </c>
      <c r="B4390" s="56" t="s">
        <v>11427</v>
      </c>
      <c r="C4390" s="56">
        <v>2101010050</v>
      </c>
      <c r="D4390" s="56" t="s">
        <v>43</v>
      </c>
      <c r="E4390" s="56">
        <v>2101020050</v>
      </c>
      <c r="F4390" s="56">
        <v>5401010050</v>
      </c>
      <c r="G4390" s="56" t="s">
        <v>11428</v>
      </c>
      <c r="H4390" s="56">
        <v>400303</v>
      </c>
      <c r="I4390" s="56" t="s">
        <v>11521</v>
      </c>
      <c r="J4390" s="56" t="s">
        <v>5563</v>
      </c>
      <c r="K4390" s="56" t="s">
        <v>1152</v>
      </c>
      <c r="L4390" s="56" t="s">
        <v>7138</v>
      </c>
      <c r="M4390" s="73">
        <v>40672</v>
      </c>
      <c r="N4390" s="56"/>
      <c r="O4390" s="56"/>
      <c r="P4390" s="56" t="s">
        <v>1304</v>
      </c>
      <c r="Q4390" s="56"/>
      <c r="R4390" s="56" t="s">
        <v>70</v>
      </c>
      <c r="S4390" s="56" t="s">
        <v>11657</v>
      </c>
      <c r="T4390" s="56" t="s">
        <v>7140</v>
      </c>
      <c r="U4390" s="57">
        <v>235489336</v>
      </c>
      <c r="V4390" s="57">
        <v>-123024012.06</v>
      </c>
      <c r="W4390" s="57">
        <v>112465323.94</v>
      </c>
      <c r="X4390" s="57">
        <v>0</v>
      </c>
      <c r="Y4390" s="73">
        <v>40672</v>
      </c>
      <c r="Z4390" s="57">
        <v>-11373265.57</v>
      </c>
      <c r="AA4390" s="57">
        <v>0</v>
      </c>
      <c r="AB4390" s="57">
        <v>101092058.37</v>
      </c>
      <c r="AC4390" s="57">
        <v>0</v>
      </c>
      <c r="AD4390" s="56" t="s">
        <v>9255</v>
      </c>
      <c r="AE4390" s="57">
        <v>0</v>
      </c>
      <c r="AF4390" s="57">
        <v>0</v>
      </c>
      <c r="AG4390" s="57">
        <v>0</v>
      </c>
      <c r="AI4390"/>
      <c r="AJ4390"/>
    </row>
    <row r="4391" spans="1:36">
      <c r="A4391" s="56" t="s">
        <v>48</v>
      </c>
      <c r="B4391" s="56" t="s">
        <v>11427</v>
      </c>
      <c r="C4391" s="56">
        <v>2101010050</v>
      </c>
      <c r="D4391" s="56" t="s">
        <v>43</v>
      </c>
      <c r="E4391" s="56">
        <v>2101020050</v>
      </c>
      <c r="F4391" s="56">
        <v>5401010050</v>
      </c>
      <c r="G4391" s="56" t="s">
        <v>11428</v>
      </c>
      <c r="H4391" s="56">
        <v>400303</v>
      </c>
      <c r="I4391" s="56" t="s">
        <v>11521</v>
      </c>
      <c r="J4391" s="56" t="s">
        <v>5564</v>
      </c>
      <c r="K4391" s="56" t="s">
        <v>1475</v>
      </c>
      <c r="L4391" s="56" t="s">
        <v>7138</v>
      </c>
      <c r="M4391" s="73">
        <v>40672</v>
      </c>
      <c r="N4391" s="56"/>
      <c r="O4391" s="56"/>
      <c r="P4391" s="56" t="s">
        <v>1476</v>
      </c>
      <c r="Q4391" s="56"/>
      <c r="R4391" s="56" t="s">
        <v>70</v>
      </c>
      <c r="S4391" s="56" t="s">
        <v>11657</v>
      </c>
      <c r="T4391" s="56" t="s">
        <v>7140</v>
      </c>
      <c r="U4391" s="57">
        <v>53298941</v>
      </c>
      <c r="V4391" s="57">
        <v>-38909648.920000002</v>
      </c>
      <c r="W4391" s="57">
        <v>14389292.08</v>
      </c>
      <c r="X4391" s="57">
        <v>0</v>
      </c>
      <c r="Y4391" s="73">
        <v>40672</v>
      </c>
      <c r="Z4391" s="57">
        <v>-5105516.6100000003</v>
      </c>
      <c r="AA4391" s="57">
        <v>0</v>
      </c>
      <c r="AB4391" s="57">
        <v>9283775.4700000007</v>
      </c>
      <c r="AC4391" s="57">
        <v>0</v>
      </c>
      <c r="AD4391" s="56" t="s">
        <v>9255</v>
      </c>
      <c r="AE4391" s="57">
        <v>0</v>
      </c>
      <c r="AF4391" s="57">
        <v>0</v>
      </c>
      <c r="AG4391" s="57">
        <v>0</v>
      </c>
      <c r="AI4391"/>
      <c r="AJ4391"/>
    </row>
    <row r="4392" spans="1:36">
      <c r="A4392" s="56" t="s">
        <v>48</v>
      </c>
      <c r="B4392" s="56" t="s">
        <v>11427</v>
      </c>
      <c r="C4392" s="56">
        <v>2101010050</v>
      </c>
      <c r="D4392" s="56" t="s">
        <v>43</v>
      </c>
      <c r="E4392" s="56">
        <v>2101020050</v>
      </c>
      <c r="F4392" s="56">
        <v>5401010050</v>
      </c>
      <c r="G4392" s="56" t="s">
        <v>11428</v>
      </c>
      <c r="H4392" s="56">
        <v>400303</v>
      </c>
      <c r="I4392" s="56" t="s">
        <v>11521</v>
      </c>
      <c r="J4392" s="56" t="s">
        <v>5575</v>
      </c>
      <c r="K4392" s="56" t="s">
        <v>4963</v>
      </c>
      <c r="L4392" s="56" t="s">
        <v>7138</v>
      </c>
      <c r="M4392" s="73">
        <v>40672</v>
      </c>
      <c r="N4392" s="56"/>
      <c r="O4392" s="56"/>
      <c r="P4392" s="56" t="s">
        <v>1304</v>
      </c>
      <c r="Q4392" s="56"/>
      <c r="R4392" s="56" t="s">
        <v>70</v>
      </c>
      <c r="S4392" s="56" t="s">
        <v>11657</v>
      </c>
      <c r="T4392" s="56" t="s">
        <v>7140</v>
      </c>
      <c r="U4392" s="57">
        <v>910477</v>
      </c>
      <c r="V4392" s="57">
        <v>-475650.37</v>
      </c>
      <c r="W4392" s="57">
        <v>434826.63</v>
      </c>
      <c r="X4392" s="57">
        <v>0</v>
      </c>
      <c r="Y4392" s="73">
        <v>40672</v>
      </c>
      <c r="Z4392" s="57">
        <v>-43972.65</v>
      </c>
      <c r="AA4392" s="57">
        <v>0</v>
      </c>
      <c r="AB4392" s="57">
        <v>390853.98</v>
      </c>
      <c r="AC4392" s="57">
        <v>0</v>
      </c>
      <c r="AD4392" s="56" t="s">
        <v>9255</v>
      </c>
      <c r="AE4392" s="57">
        <v>0</v>
      </c>
      <c r="AF4392" s="57">
        <v>0</v>
      </c>
      <c r="AG4392" s="57">
        <v>0</v>
      </c>
      <c r="AI4392"/>
      <c r="AJ4392"/>
    </row>
    <row r="4393" spans="1:36">
      <c r="A4393" s="56" t="s">
        <v>48</v>
      </c>
      <c r="B4393" s="56" t="s">
        <v>11427</v>
      </c>
      <c r="C4393" s="56">
        <v>2101010050</v>
      </c>
      <c r="D4393" s="56" t="s">
        <v>43</v>
      </c>
      <c r="E4393" s="56">
        <v>2101020050</v>
      </c>
      <c r="F4393" s="56">
        <v>5401010050</v>
      </c>
      <c r="G4393" s="56" t="s">
        <v>11428</v>
      </c>
      <c r="H4393" s="56">
        <v>400303</v>
      </c>
      <c r="I4393" s="56" t="s">
        <v>11521</v>
      </c>
      <c r="J4393" s="56" t="s">
        <v>5576</v>
      </c>
      <c r="K4393" s="56" t="s">
        <v>4965</v>
      </c>
      <c r="L4393" s="56" t="s">
        <v>7138</v>
      </c>
      <c r="M4393" s="73">
        <v>40672</v>
      </c>
      <c r="N4393" s="56"/>
      <c r="O4393" s="56"/>
      <c r="P4393" s="56" t="s">
        <v>1476</v>
      </c>
      <c r="Q4393" s="56"/>
      <c r="R4393" s="56" t="s">
        <v>70</v>
      </c>
      <c r="S4393" s="56" t="s">
        <v>11657</v>
      </c>
      <c r="T4393" s="56" t="s">
        <v>7140</v>
      </c>
      <c r="U4393" s="57">
        <v>1719616</v>
      </c>
      <c r="V4393" s="57">
        <v>-1255365.3899999999</v>
      </c>
      <c r="W4393" s="57">
        <v>464250.61</v>
      </c>
      <c r="X4393" s="57">
        <v>0</v>
      </c>
      <c r="Y4393" s="73">
        <v>40672</v>
      </c>
      <c r="Z4393" s="57">
        <v>-164722.45000000001</v>
      </c>
      <c r="AA4393" s="57">
        <v>0</v>
      </c>
      <c r="AB4393" s="57">
        <v>299528.15999999997</v>
      </c>
      <c r="AC4393" s="57">
        <v>0</v>
      </c>
      <c r="AD4393" s="56" t="s">
        <v>9255</v>
      </c>
      <c r="AE4393" s="57">
        <v>0</v>
      </c>
      <c r="AF4393" s="57">
        <v>0</v>
      </c>
      <c r="AG4393" s="57">
        <v>0</v>
      </c>
      <c r="AI4393"/>
      <c r="AJ4393"/>
    </row>
    <row r="4394" spans="1:36">
      <c r="A4394" s="56" t="s">
        <v>48</v>
      </c>
      <c r="B4394" s="56" t="s">
        <v>11427</v>
      </c>
      <c r="C4394" s="56">
        <v>2101010050</v>
      </c>
      <c r="D4394" s="56" t="s">
        <v>43</v>
      </c>
      <c r="E4394" s="56">
        <v>2101020050</v>
      </c>
      <c r="F4394" s="56">
        <v>5401010050</v>
      </c>
      <c r="G4394" s="56" t="s">
        <v>11428</v>
      </c>
      <c r="H4394" s="56">
        <v>400304</v>
      </c>
      <c r="I4394" s="56" t="s">
        <v>11523</v>
      </c>
      <c r="J4394" s="56" t="s">
        <v>5758</v>
      </c>
      <c r="K4394" s="56" t="s">
        <v>1539</v>
      </c>
      <c r="L4394" s="56" t="s">
        <v>7138</v>
      </c>
      <c r="M4394" s="73">
        <v>40832</v>
      </c>
      <c r="N4394" s="56"/>
      <c r="O4394" s="56"/>
      <c r="P4394" s="56" t="s">
        <v>1476</v>
      </c>
      <c r="Q4394" s="56"/>
      <c r="R4394" s="56" t="s">
        <v>70</v>
      </c>
      <c r="S4394" s="56" t="s">
        <v>11657</v>
      </c>
      <c r="T4394" s="56" t="s">
        <v>7140</v>
      </c>
      <c r="U4394" s="57">
        <v>6761861</v>
      </c>
      <c r="V4394" s="57">
        <v>-4683909.66</v>
      </c>
      <c r="W4394" s="57">
        <v>2077951.34</v>
      </c>
      <c r="X4394" s="57">
        <v>0</v>
      </c>
      <c r="Y4394" s="73">
        <v>40832</v>
      </c>
      <c r="Z4394" s="57">
        <v>-626874.51</v>
      </c>
      <c r="AA4394" s="57">
        <v>0</v>
      </c>
      <c r="AB4394" s="57">
        <v>1451076.83</v>
      </c>
      <c r="AC4394" s="57">
        <v>0</v>
      </c>
      <c r="AD4394" s="56" t="s">
        <v>9255</v>
      </c>
      <c r="AE4394" s="57">
        <v>0</v>
      </c>
      <c r="AF4394" s="57">
        <v>0</v>
      </c>
      <c r="AG4394" s="57">
        <v>0</v>
      </c>
      <c r="AI4394"/>
      <c r="AJ4394"/>
    </row>
    <row r="4395" spans="1:36">
      <c r="A4395" s="56" t="s">
        <v>48</v>
      </c>
      <c r="B4395" s="56" t="s">
        <v>11427</v>
      </c>
      <c r="C4395" s="56">
        <v>2101010050</v>
      </c>
      <c r="D4395" s="56" t="s">
        <v>43</v>
      </c>
      <c r="E4395" s="56">
        <v>2101020050</v>
      </c>
      <c r="F4395" s="56">
        <v>5401010050</v>
      </c>
      <c r="G4395" s="56" t="s">
        <v>11428</v>
      </c>
      <c r="H4395" s="56">
        <v>400304</v>
      </c>
      <c r="I4395" s="56" t="s">
        <v>11523</v>
      </c>
      <c r="J4395" s="56" t="s">
        <v>5759</v>
      </c>
      <c r="K4395" s="56" t="s">
        <v>1541</v>
      </c>
      <c r="L4395" s="56" t="s">
        <v>7138</v>
      </c>
      <c r="M4395" s="73">
        <v>40832</v>
      </c>
      <c r="N4395" s="56"/>
      <c r="O4395" s="56"/>
      <c r="P4395" s="56" t="s">
        <v>1476</v>
      </c>
      <c r="Q4395" s="56"/>
      <c r="R4395" s="56" t="s">
        <v>70</v>
      </c>
      <c r="S4395" s="56" t="s">
        <v>11657</v>
      </c>
      <c r="T4395" s="56" t="s">
        <v>7140</v>
      </c>
      <c r="U4395" s="57">
        <v>6761861</v>
      </c>
      <c r="V4395" s="57">
        <v>-4683909.66</v>
      </c>
      <c r="W4395" s="57">
        <v>2077951.34</v>
      </c>
      <c r="X4395" s="57">
        <v>0</v>
      </c>
      <c r="Y4395" s="73">
        <v>40832</v>
      </c>
      <c r="Z4395" s="57">
        <v>-626874.51</v>
      </c>
      <c r="AA4395" s="57">
        <v>0</v>
      </c>
      <c r="AB4395" s="57">
        <v>1451076.83</v>
      </c>
      <c r="AC4395" s="57">
        <v>0</v>
      </c>
      <c r="AD4395" s="56" t="s">
        <v>9255</v>
      </c>
      <c r="AE4395" s="57">
        <v>0</v>
      </c>
      <c r="AF4395" s="57">
        <v>0</v>
      </c>
      <c r="AG4395" s="57">
        <v>0</v>
      </c>
      <c r="AI4395"/>
      <c r="AJ4395"/>
    </row>
    <row r="4396" spans="1:36">
      <c r="A4396" s="56" t="s">
        <v>48</v>
      </c>
      <c r="B4396" s="56" t="s">
        <v>11427</v>
      </c>
      <c r="C4396" s="56">
        <v>2101010050</v>
      </c>
      <c r="D4396" s="56" t="s">
        <v>43</v>
      </c>
      <c r="E4396" s="56">
        <v>2101020050</v>
      </c>
      <c r="F4396" s="56">
        <v>5401010050</v>
      </c>
      <c r="G4396" s="56" t="s">
        <v>11428</v>
      </c>
      <c r="H4396" s="56">
        <v>400304</v>
      </c>
      <c r="I4396" s="56" t="s">
        <v>11481</v>
      </c>
      <c r="J4396" s="56" t="s">
        <v>5774</v>
      </c>
      <c r="K4396" s="56" t="s">
        <v>2337</v>
      </c>
      <c r="L4396" s="56" t="s">
        <v>7138</v>
      </c>
      <c r="M4396" s="73">
        <v>40832</v>
      </c>
      <c r="N4396" s="56"/>
      <c r="O4396" s="56"/>
      <c r="P4396" s="56" t="s">
        <v>1201</v>
      </c>
      <c r="Q4396" s="56"/>
      <c r="R4396" s="56" t="s">
        <v>70</v>
      </c>
      <c r="S4396" s="56" t="s">
        <v>11657</v>
      </c>
      <c r="T4396" s="56" t="s">
        <v>7140</v>
      </c>
      <c r="U4396" s="57">
        <v>5001373</v>
      </c>
      <c r="V4396" s="57">
        <v>-2827058.99</v>
      </c>
      <c r="W4396" s="57">
        <v>2174314.0099999998</v>
      </c>
      <c r="X4396" s="57">
        <v>0</v>
      </c>
      <c r="Y4396" s="73">
        <v>40832</v>
      </c>
      <c r="Z4396" s="57">
        <v>-317852.59999999998</v>
      </c>
      <c r="AA4396" s="57">
        <v>0</v>
      </c>
      <c r="AB4396" s="57">
        <v>1856461.41</v>
      </c>
      <c r="AC4396" s="57">
        <v>0</v>
      </c>
      <c r="AD4396" s="56" t="s">
        <v>9255</v>
      </c>
      <c r="AE4396" s="57">
        <v>0</v>
      </c>
      <c r="AF4396" s="57">
        <v>0</v>
      </c>
      <c r="AG4396" s="57">
        <v>0</v>
      </c>
      <c r="AI4396"/>
      <c r="AJ4396"/>
    </row>
    <row r="4397" spans="1:36">
      <c r="A4397" s="56" t="s">
        <v>48</v>
      </c>
      <c r="B4397" s="56" t="s">
        <v>11427</v>
      </c>
      <c r="C4397" s="56">
        <v>2101010050</v>
      </c>
      <c r="D4397" s="56" t="s">
        <v>43</v>
      </c>
      <c r="E4397" s="56">
        <v>2101020050</v>
      </c>
      <c r="F4397" s="56">
        <v>5401010050</v>
      </c>
      <c r="G4397" s="56" t="s">
        <v>11428</v>
      </c>
      <c r="H4397" s="56">
        <v>400304</v>
      </c>
      <c r="I4397" s="56" t="s">
        <v>11481</v>
      </c>
      <c r="J4397" s="56" t="s">
        <v>5800</v>
      </c>
      <c r="K4397" s="56" t="s">
        <v>4835</v>
      </c>
      <c r="L4397" s="56" t="s">
        <v>7138</v>
      </c>
      <c r="M4397" s="73">
        <v>40832</v>
      </c>
      <c r="N4397" s="56"/>
      <c r="O4397" s="56"/>
      <c r="P4397" s="56" t="s">
        <v>1201</v>
      </c>
      <c r="Q4397" s="56"/>
      <c r="R4397" s="56" t="s">
        <v>70</v>
      </c>
      <c r="S4397" s="56" t="s">
        <v>11657</v>
      </c>
      <c r="T4397" s="56" t="s">
        <v>7140</v>
      </c>
      <c r="U4397" s="57">
        <v>38650429</v>
      </c>
      <c r="V4397" s="57">
        <v>-21847539.07</v>
      </c>
      <c r="W4397" s="57">
        <v>16802889.93</v>
      </c>
      <c r="X4397" s="57">
        <v>0</v>
      </c>
      <c r="Y4397" s="73">
        <v>40832</v>
      </c>
      <c r="Z4397" s="57">
        <v>-2456331.89</v>
      </c>
      <c r="AA4397" s="57">
        <v>0</v>
      </c>
      <c r="AB4397" s="57">
        <v>14346558.039999999</v>
      </c>
      <c r="AC4397" s="57">
        <v>0</v>
      </c>
      <c r="AD4397" s="56" t="s">
        <v>9255</v>
      </c>
      <c r="AE4397" s="57">
        <v>0</v>
      </c>
      <c r="AF4397" s="57">
        <v>0</v>
      </c>
      <c r="AG4397" s="57">
        <v>0</v>
      </c>
      <c r="AI4397"/>
      <c r="AJ4397"/>
    </row>
    <row r="4398" spans="1:36">
      <c r="A4398" s="56" t="s">
        <v>48</v>
      </c>
      <c r="B4398" s="56" t="s">
        <v>11427</v>
      </c>
      <c r="C4398" s="56">
        <v>2101010050</v>
      </c>
      <c r="D4398" s="56" t="s">
        <v>43</v>
      </c>
      <c r="E4398" s="56">
        <v>2101020050</v>
      </c>
      <c r="F4398" s="56">
        <v>5401010050</v>
      </c>
      <c r="G4398" s="56" t="s">
        <v>11428</v>
      </c>
      <c r="H4398" s="56">
        <v>400304</v>
      </c>
      <c r="I4398" s="56" t="s">
        <v>11481</v>
      </c>
      <c r="J4398" s="56" t="s">
        <v>5801</v>
      </c>
      <c r="K4398" s="56" t="s">
        <v>1278</v>
      </c>
      <c r="L4398" s="56" t="s">
        <v>7138</v>
      </c>
      <c r="M4398" s="73">
        <v>40832</v>
      </c>
      <c r="N4398" s="56"/>
      <c r="O4398" s="56"/>
      <c r="P4398" s="56" t="s">
        <v>1476</v>
      </c>
      <c r="Q4398" s="56"/>
      <c r="R4398" s="56" t="s">
        <v>70</v>
      </c>
      <c r="S4398" s="56" t="s">
        <v>11657</v>
      </c>
      <c r="T4398" s="56" t="s">
        <v>7140</v>
      </c>
      <c r="U4398" s="57">
        <v>54713731</v>
      </c>
      <c r="V4398" s="57">
        <v>-37900118.200000003</v>
      </c>
      <c r="W4398" s="57">
        <v>16813612.800000001</v>
      </c>
      <c r="X4398" s="57">
        <v>0</v>
      </c>
      <c r="Y4398" s="73">
        <v>40832</v>
      </c>
      <c r="Z4398" s="57">
        <v>-5072305.68</v>
      </c>
      <c r="AA4398" s="57">
        <v>0</v>
      </c>
      <c r="AB4398" s="57">
        <v>11741307.119999999</v>
      </c>
      <c r="AC4398" s="57">
        <v>0</v>
      </c>
      <c r="AD4398" s="56" t="s">
        <v>9255</v>
      </c>
      <c r="AE4398" s="57">
        <v>0</v>
      </c>
      <c r="AF4398" s="57">
        <v>0</v>
      </c>
      <c r="AG4398" s="57">
        <v>0</v>
      </c>
      <c r="AI4398"/>
      <c r="AJ4398"/>
    </row>
    <row r="4399" spans="1:36">
      <c r="A4399" s="56" t="s">
        <v>48</v>
      </c>
      <c r="B4399" s="56" t="s">
        <v>11427</v>
      </c>
      <c r="C4399" s="56">
        <v>2101010050</v>
      </c>
      <c r="D4399" s="56" t="s">
        <v>43</v>
      </c>
      <c r="E4399" s="56">
        <v>2101020050</v>
      </c>
      <c r="F4399" s="56">
        <v>5401010050</v>
      </c>
      <c r="G4399" s="56" t="s">
        <v>11428</v>
      </c>
      <c r="H4399" s="56">
        <v>400304</v>
      </c>
      <c r="I4399" s="56" t="s">
        <v>11481</v>
      </c>
      <c r="J4399" s="56" t="s">
        <v>5802</v>
      </c>
      <c r="K4399" s="56" t="s">
        <v>1280</v>
      </c>
      <c r="L4399" s="56" t="s">
        <v>7138</v>
      </c>
      <c r="M4399" s="73">
        <v>40832</v>
      </c>
      <c r="N4399" s="56"/>
      <c r="O4399" s="56"/>
      <c r="P4399" s="56" t="s">
        <v>1304</v>
      </c>
      <c r="Q4399" s="56"/>
      <c r="R4399" s="56" t="s">
        <v>70</v>
      </c>
      <c r="S4399" s="56" t="s">
        <v>11657</v>
      </c>
      <c r="T4399" s="56" t="s">
        <v>7140</v>
      </c>
      <c r="U4399" s="57">
        <v>6335274</v>
      </c>
      <c r="V4399" s="57">
        <v>-3160022.53</v>
      </c>
      <c r="W4399" s="57">
        <v>3175251.47</v>
      </c>
      <c r="X4399" s="57">
        <v>0</v>
      </c>
      <c r="Y4399" s="73">
        <v>40832</v>
      </c>
      <c r="Z4399" s="57">
        <v>-306299.3</v>
      </c>
      <c r="AA4399" s="57">
        <v>0</v>
      </c>
      <c r="AB4399" s="57">
        <v>2868952.17</v>
      </c>
      <c r="AC4399" s="57">
        <v>0</v>
      </c>
      <c r="AD4399" s="56" t="s">
        <v>9255</v>
      </c>
      <c r="AE4399" s="57">
        <v>0</v>
      </c>
      <c r="AF4399" s="57">
        <v>0</v>
      </c>
      <c r="AG4399" s="57">
        <v>0</v>
      </c>
      <c r="AI4399"/>
      <c r="AJ4399"/>
    </row>
    <row r="4400" spans="1:36">
      <c r="A4400" s="56" t="s">
        <v>48</v>
      </c>
      <c r="B4400" s="56" t="s">
        <v>11427</v>
      </c>
      <c r="C4400" s="56">
        <v>2101010050</v>
      </c>
      <c r="D4400" s="56" t="s">
        <v>43</v>
      </c>
      <c r="E4400" s="56">
        <v>2101020050</v>
      </c>
      <c r="F4400" s="56">
        <v>5401010050</v>
      </c>
      <c r="G4400" s="56" t="s">
        <v>11428</v>
      </c>
      <c r="H4400" s="56">
        <v>400304</v>
      </c>
      <c r="I4400" s="56" t="s">
        <v>11481</v>
      </c>
      <c r="J4400" s="56" t="s">
        <v>5803</v>
      </c>
      <c r="K4400" s="56" t="s">
        <v>4839</v>
      </c>
      <c r="L4400" s="56" t="s">
        <v>7138</v>
      </c>
      <c r="M4400" s="73">
        <v>40832</v>
      </c>
      <c r="N4400" s="56"/>
      <c r="O4400" s="56"/>
      <c r="P4400" s="56" t="s">
        <v>1476</v>
      </c>
      <c r="Q4400" s="56"/>
      <c r="R4400" s="56" t="s">
        <v>70</v>
      </c>
      <c r="S4400" s="56" t="s">
        <v>11657</v>
      </c>
      <c r="T4400" s="56" t="s">
        <v>7140</v>
      </c>
      <c r="U4400" s="57">
        <v>2303736</v>
      </c>
      <c r="V4400" s="57">
        <v>-1595794.48</v>
      </c>
      <c r="W4400" s="57">
        <v>707941.52</v>
      </c>
      <c r="X4400" s="57">
        <v>0</v>
      </c>
      <c r="Y4400" s="73">
        <v>40832</v>
      </c>
      <c r="Z4400" s="57">
        <v>-213570.74</v>
      </c>
      <c r="AA4400" s="57">
        <v>0</v>
      </c>
      <c r="AB4400" s="57">
        <v>494370.78</v>
      </c>
      <c r="AC4400" s="57">
        <v>0</v>
      </c>
      <c r="AD4400" s="56" t="s">
        <v>9255</v>
      </c>
      <c r="AE4400" s="57">
        <v>0</v>
      </c>
      <c r="AF4400" s="57">
        <v>0</v>
      </c>
      <c r="AG4400" s="57">
        <v>0</v>
      </c>
      <c r="AI4400"/>
      <c r="AJ4400"/>
    </row>
    <row r="4401" spans="1:36">
      <c r="A4401" s="56" t="s">
        <v>48</v>
      </c>
      <c r="B4401" s="56" t="s">
        <v>11427</v>
      </c>
      <c r="C4401" s="56">
        <v>2101010050</v>
      </c>
      <c r="D4401" s="56" t="s">
        <v>43</v>
      </c>
      <c r="E4401" s="56">
        <v>2101020050</v>
      </c>
      <c r="F4401" s="56">
        <v>5401010050</v>
      </c>
      <c r="G4401" s="56" t="s">
        <v>11428</v>
      </c>
      <c r="H4401" s="56">
        <v>400304</v>
      </c>
      <c r="I4401" s="56" t="s">
        <v>11481</v>
      </c>
      <c r="J4401" s="56" t="s">
        <v>5804</v>
      </c>
      <c r="K4401" s="56" t="s">
        <v>4841</v>
      </c>
      <c r="L4401" s="56" t="s">
        <v>7138</v>
      </c>
      <c r="M4401" s="73">
        <v>40832</v>
      </c>
      <c r="N4401" s="56"/>
      <c r="O4401" s="56"/>
      <c r="P4401" s="56" t="s">
        <v>1304</v>
      </c>
      <c r="Q4401" s="56"/>
      <c r="R4401" s="56" t="s">
        <v>70</v>
      </c>
      <c r="S4401" s="56" t="s">
        <v>11657</v>
      </c>
      <c r="T4401" s="56" t="s">
        <v>7140</v>
      </c>
      <c r="U4401" s="57">
        <v>5759340</v>
      </c>
      <c r="V4401" s="57">
        <v>-2872748.05</v>
      </c>
      <c r="W4401" s="57">
        <v>2886591.95</v>
      </c>
      <c r="X4401" s="57">
        <v>0</v>
      </c>
      <c r="Y4401" s="73">
        <v>40832</v>
      </c>
      <c r="Z4401" s="57">
        <v>-278453.88</v>
      </c>
      <c r="AA4401" s="57">
        <v>0</v>
      </c>
      <c r="AB4401" s="57">
        <v>2608138.0699999998</v>
      </c>
      <c r="AC4401" s="57">
        <v>0</v>
      </c>
      <c r="AD4401" s="56" t="s">
        <v>9255</v>
      </c>
      <c r="AE4401" s="57">
        <v>0</v>
      </c>
      <c r="AF4401" s="57">
        <v>0</v>
      </c>
      <c r="AG4401" s="57">
        <v>0</v>
      </c>
      <c r="AI4401"/>
      <c r="AJ4401"/>
    </row>
    <row r="4402" spans="1:36">
      <c r="A4402" s="56" t="s">
        <v>48</v>
      </c>
      <c r="B4402" s="56" t="s">
        <v>11427</v>
      </c>
      <c r="C4402" s="56">
        <v>2101010050</v>
      </c>
      <c r="D4402" s="56" t="s">
        <v>43</v>
      </c>
      <c r="E4402" s="56">
        <v>2101020050</v>
      </c>
      <c r="F4402" s="56">
        <v>5401010050</v>
      </c>
      <c r="G4402" s="56" t="s">
        <v>11428</v>
      </c>
      <c r="H4402" s="56">
        <v>400304</v>
      </c>
      <c r="I4402" s="56" t="s">
        <v>11481</v>
      </c>
      <c r="J4402" s="56" t="s">
        <v>5805</v>
      </c>
      <c r="K4402" s="56" t="s">
        <v>4843</v>
      </c>
      <c r="L4402" s="56" t="s">
        <v>7138</v>
      </c>
      <c r="M4402" s="73">
        <v>40832</v>
      </c>
      <c r="N4402" s="56"/>
      <c r="O4402" s="56"/>
      <c r="P4402" s="56" t="s">
        <v>1476</v>
      </c>
      <c r="Q4402" s="56"/>
      <c r="R4402" s="56" t="s">
        <v>70</v>
      </c>
      <c r="S4402" s="56" t="s">
        <v>11657</v>
      </c>
      <c r="T4402" s="56" t="s">
        <v>7140</v>
      </c>
      <c r="U4402" s="57">
        <v>2591703</v>
      </c>
      <c r="V4402" s="57">
        <v>-1795268.88</v>
      </c>
      <c r="W4402" s="57">
        <v>796434.12</v>
      </c>
      <c r="X4402" s="57">
        <v>0</v>
      </c>
      <c r="Y4402" s="73">
        <v>40832</v>
      </c>
      <c r="Z4402" s="57">
        <v>-240267.05</v>
      </c>
      <c r="AA4402" s="57">
        <v>0</v>
      </c>
      <c r="AB4402" s="57">
        <v>556167.06999999995</v>
      </c>
      <c r="AC4402" s="57">
        <v>0</v>
      </c>
      <c r="AD4402" s="56" t="s">
        <v>9255</v>
      </c>
      <c r="AE4402" s="57">
        <v>0</v>
      </c>
      <c r="AF4402" s="57">
        <v>0</v>
      </c>
      <c r="AG4402" s="57">
        <v>0</v>
      </c>
      <c r="AI4402"/>
      <c r="AJ4402"/>
    </row>
    <row r="4403" spans="1:36">
      <c r="A4403" s="56" t="s">
        <v>48</v>
      </c>
      <c r="B4403" s="56" t="s">
        <v>11427</v>
      </c>
      <c r="C4403" s="56">
        <v>2101010050</v>
      </c>
      <c r="D4403" s="56" t="s">
        <v>43</v>
      </c>
      <c r="E4403" s="56">
        <v>2101020050</v>
      </c>
      <c r="F4403" s="56">
        <v>5401010050</v>
      </c>
      <c r="G4403" s="56" t="s">
        <v>11428</v>
      </c>
      <c r="H4403" s="56">
        <v>400304</v>
      </c>
      <c r="I4403" s="56" t="s">
        <v>11481</v>
      </c>
      <c r="J4403" s="56" t="s">
        <v>5806</v>
      </c>
      <c r="K4403" s="56" t="s">
        <v>4845</v>
      </c>
      <c r="L4403" s="56" t="s">
        <v>7138</v>
      </c>
      <c r="M4403" s="73">
        <v>40832</v>
      </c>
      <c r="N4403" s="56"/>
      <c r="O4403" s="56"/>
      <c r="P4403" s="56" t="s">
        <v>1304</v>
      </c>
      <c r="Q4403" s="56"/>
      <c r="R4403" s="56" t="s">
        <v>70</v>
      </c>
      <c r="S4403" s="56" t="s">
        <v>11657</v>
      </c>
      <c r="T4403" s="56" t="s">
        <v>7140</v>
      </c>
      <c r="U4403" s="57">
        <v>82385468</v>
      </c>
      <c r="V4403" s="57">
        <v>-41078008.210000001</v>
      </c>
      <c r="W4403" s="57">
        <v>41307459.789999999</v>
      </c>
      <c r="X4403" s="57">
        <v>0</v>
      </c>
      <c r="Y4403" s="73">
        <v>40832</v>
      </c>
      <c r="Z4403" s="57">
        <v>-3984874.64</v>
      </c>
      <c r="AA4403" s="57">
        <v>0</v>
      </c>
      <c r="AB4403" s="57">
        <v>37322585.149999999</v>
      </c>
      <c r="AC4403" s="57">
        <v>0</v>
      </c>
      <c r="AD4403" s="56" t="s">
        <v>9255</v>
      </c>
      <c r="AE4403" s="57">
        <v>0</v>
      </c>
      <c r="AF4403" s="57">
        <v>0</v>
      </c>
      <c r="AG4403" s="57">
        <v>0</v>
      </c>
      <c r="AI4403"/>
      <c r="AJ4403"/>
    </row>
    <row r="4404" spans="1:36">
      <c r="A4404" s="56" t="s">
        <v>48</v>
      </c>
      <c r="B4404" s="56" t="s">
        <v>11427</v>
      </c>
      <c r="C4404" s="56">
        <v>2101010050</v>
      </c>
      <c r="D4404" s="56" t="s">
        <v>43</v>
      </c>
      <c r="E4404" s="56">
        <v>2101020050</v>
      </c>
      <c r="F4404" s="56">
        <v>5401010050</v>
      </c>
      <c r="G4404" s="56" t="s">
        <v>11428</v>
      </c>
      <c r="H4404" s="56">
        <v>400304</v>
      </c>
      <c r="I4404" s="56" t="s">
        <v>11481</v>
      </c>
      <c r="J4404" s="56" t="s">
        <v>5807</v>
      </c>
      <c r="K4404" s="56" t="s">
        <v>4847</v>
      </c>
      <c r="L4404" s="56" t="s">
        <v>7138</v>
      </c>
      <c r="M4404" s="73">
        <v>40832</v>
      </c>
      <c r="N4404" s="56"/>
      <c r="O4404" s="56"/>
      <c r="P4404" s="56" t="s">
        <v>1201</v>
      </c>
      <c r="Q4404" s="56"/>
      <c r="R4404" s="56" t="s">
        <v>70</v>
      </c>
      <c r="S4404" s="56" t="s">
        <v>11657</v>
      </c>
      <c r="T4404" s="56" t="s">
        <v>7140</v>
      </c>
      <c r="U4404" s="57">
        <v>15693431</v>
      </c>
      <c r="V4404" s="57">
        <v>-8877267.5999999996</v>
      </c>
      <c r="W4404" s="57">
        <v>6816163.4000000004</v>
      </c>
      <c r="X4404" s="57">
        <v>0</v>
      </c>
      <c r="Y4404" s="73">
        <v>40832</v>
      </c>
      <c r="Z4404" s="57">
        <v>-996299.84</v>
      </c>
      <c r="AA4404" s="57">
        <v>0</v>
      </c>
      <c r="AB4404" s="57">
        <v>5819863.5599999996</v>
      </c>
      <c r="AC4404" s="57">
        <v>0</v>
      </c>
      <c r="AD4404" s="56" t="s">
        <v>9255</v>
      </c>
      <c r="AE4404" s="57">
        <v>0</v>
      </c>
      <c r="AF4404" s="57">
        <v>0</v>
      </c>
      <c r="AG4404" s="57">
        <v>0</v>
      </c>
      <c r="AI4404"/>
      <c r="AJ4404"/>
    </row>
    <row r="4405" spans="1:36">
      <c r="A4405" s="56" t="s">
        <v>48</v>
      </c>
      <c r="B4405" s="56" t="s">
        <v>11427</v>
      </c>
      <c r="C4405" s="56">
        <v>2101010050</v>
      </c>
      <c r="D4405" s="56" t="s">
        <v>43</v>
      </c>
      <c r="E4405" s="56">
        <v>2101020050</v>
      </c>
      <c r="F4405" s="56">
        <v>5401010050</v>
      </c>
      <c r="G4405" s="56" t="s">
        <v>11428</v>
      </c>
      <c r="H4405" s="56">
        <v>400304</v>
      </c>
      <c r="I4405" s="56" t="s">
        <v>11481</v>
      </c>
      <c r="J4405" s="56" t="s">
        <v>5808</v>
      </c>
      <c r="K4405" s="56" t="s">
        <v>4849</v>
      </c>
      <c r="L4405" s="56" t="s">
        <v>7138</v>
      </c>
      <c r="M4405" s="73">
        <v>40832</v>
      </c>
      <c r="N4405" s="56"/>
      <c r="O4405" s="56"/>
      <c r="P4405" s="56" t="s">
        <v>1476</v>
      </c>
      <c r="Q4405" s="56"/>
      <c r="R4405" s="56" t="s">
        <v>70</v>
      </c>
      <c r="S4405" s="56" t="s">
        <v>11657</v>
      </c>
      <c r="T4405" s="56" t="s">
        <v>7140</v>
      </c>
      <c r="U4405" s="57">
        <v>2815388</v>
      </c>
      <c r="V4405" s="57">
        <v>-1950983.01</v>
      </c>
      <c r="W4405" s="57">
        <v>864404.99</v>
      </c>
      <c r="X4405" s="57">
        <v>0</v>
      </c>
      <c r="Y4405" s="73">
        <v>40832</v>
      </c>
      <c r="Z4405" s="57">
        <v>-260727.39</v>
      </c>
      <c r="AA4405" s="57">
        <v>0</v>
      </c>
      <c r="AB4405" s="57">
        <v>603677.6</v>
      </c>
      <c r="AC4405" s="57">
        <v>0</v>
      </c>
      <c r="AD4405" s="56" t="s">
        <v>9255</v>
      </c>
      <c r="AE4405" s="57">
        <v>0</v>
      </c>
      <c r="AF4405" s="57">
        <v>0</v>
      </c>
      <c r="AG4405" s="57">
        <v>0</v>
      </c>
      <c r="AI4405"/>
      <c r="AJ4405"/>
    </row>
    <row r="4406" spans="1:36">
      <c r="A4406" s="56" t="s">
        <v>48</v>
      </c>
      <c r="B4406" s="56" t="s">
        <v>11427</v>
      </c>
      <c r="C4406" s="56">
        <v>2101010050</v>
      </c>
      <c r="D4406" s="56" t="s">
        <v>43</v>
      </c>
      <c r="E4406" s="56">
        <v>2101020050</v>
      </c>
      <c r="F4406" s="56">
        <v>5401010050</v>
      </c>
      <c r="G4406" s="56" t="s">
        <v>11428</v>
      </c>
      <c r="H4406" s="56">
        <v>400304</v>
      </c>
      <c r="I4406" s="56" t="s">
        <v>11536</v>
      </c>
      <c r="J4406" s="56" t="s">
        <v>5696</v>
      </c>
      <c r="K4406" s="56" t="s">
        <v>4663</v>
      </c>
      <c r="L4406" s="56" t="s">
        <v>7138</v>
      </c>
      <c r="M4406" s="73">
        <v>40832</v>
      </c>
      <c r="N4406" s="56"/>
      <c r="O4406" s="56"/>
      <c r="P4406" s="56" t="s">
        <v>1304</v>
      </c>
      <c r="Q4406" s="56"/>
      <c r="R4406" s="56" t="s">
        <v>70</v>
      </c>
      <c r="S4406" s="56" t="s">
        <v>11657</v>
      </c>
      <c r="T4406" s="56" t="s">
        <v>7140</v>
      </c>
      <c r="U4406" s="57">
        <v>365811</v>
      </c>
      <c r="V4406" s="57">
        <v>-182640.9</v>
      </c>
      <c r="W4406" s="57">
        <v>183170.1</v>
      </c>
      <c r="X4406" s="57">
        <v>0</v>
      </c>
      <c r="Y4406" s="73">
        <v>40832</v>
      </c>
      <c r="Z4406" s="57">
        <v>-17667.560000000001</v>
      </c>
      <c r="AA4406" s="57">
        <v>0</v>
      </c>
      <c r="AB4406" s="57">
        <v>165502.54</v>
      </c>
      <c r="AC4406" s="57">
        <v>0</v>
      </c>
      <c r="AD4406" s="56" t="s">
        <v>9255</v>
      </c>
      <c r="AE4406" s="57">
        <v>0</v>
      </c>
      <c r="AF4406" s="57">
        <v>0</v>
      </c>
      <c r="AG4406" s="57">
        <v>0</v>
      </c>
      <c r="AI4406"/>
      <c r="AJ4406"/>
    </row>
    <row r="4407" spans="1:36">
      <c r="A4407" s="56" t="s">
        <v>48</v>
      </c>
      <c r="B4407" s="56" t="s">
        <v>11427</v>
      </c>
      <c r="C4407" s="56">
        <v>2101010050</v>
      </c>
      <c r="D4407" s="56" t="s">
        <v>43</v>
      </c>
      <c r="E4407" s="56">
        <v>2101020050</v>
      </c>
      <c r="F4407" s="56">
        <v>5401010050</v>
      </c>
      <c r="G4407" s="56" t="s">
        <v>11428</v>
      </c>
      <c r="H4407" s="56">
        <v>400304</v>
      </c>
      <c r="I4407" s="56" t="s">
        <v>11589</v>
      </c>
      <c r="J4407" s="56" t="s">
        <v>5893</v>
      </c>
      <c r="K4407" s="56" t="s">
        <v>5044</v>
      </c>
      <c r="L4407" s="56" t="s">
        <v>7138</v>
      </c>
      <c r="M4407" s="73">
        <v>40832</v>
      </c>
      <c r="N4407" s="56"/>
      <c r="O4407" s="56"/>
      <c r="P4407" s="56" t="s">
        <v>1476</v>
      </c>
      <c r="Q4407" s="56"/>
      <c r="R4407" s="56" t="s">
        <v>70</v>
      </c>
      <c r="S4407" s="56" t="s">
        <v>11657</v>
      </c>
      <c r="T4407" s="56" t="s">
        <v>7140</v>
      </c>
      <c r="U4407" s="57">
        <v>75169315</v>
      </c>
      <c r="V4407" s="57">
        <v>-52090171.649999999</v>
      </c>
      <c r="W4407" s="57">
        <v>23079143.350000001</v>
      </c>
      <c r="X4407" s="57">
        <v>0</v>
      </c>
      <c r="Y4407" s="73">
        <v>40832</v>
      </c>
      <c r="Z4407" s="57">
        <v>-6961279.7400000002</v>
      </c>
      <c r="AA4407" s="57">
        <v>0</v>
      </c>
      <c r="AB4407" s="57">
        <v>16117863.609999999</v>
      </c>
      <c r="AC4407" s="57">
        <v>0</v>
      </c>
      <c r="AD4407" s="56" t="s">
        <v>9255</v>
      </c>
      <c r="AE4407" s="57">
        <v>0</v>
      </c>
      <c r="AF4407" s="57">
        <v>0</v>
      </c>
      <c r="AG4407" s="57">
        <v>0</v>
      </c>
      <c r="AI4407"/>
      <c r="AJ4407"/>
    </row>
    <row r="4408" spans="1:36">
      <c r="A4408" s="56" t="s">
        <v>48</v>
      </c>
      <c r="B4408" s="56" t="s">
        <v>11427</v>
      </c>
      <c r="C4408" s="56">
        <v>2101010050</v>
      </c>
      <c r="D4408" s="56" t="s">
        <v>43</v>
      </c>
      <c r="E4408" s="56">
        <v>2101020050</v>
      </c>
      <c r="F4408" s="56">
        <v>5401010050</v>
      </c>
      <c r="G4408" s="56" t="s">
        <v>11428</v>
      </c>
      <c r="H4408" s="56">
        <v>400304</v>
      </c>
      <c r="I4408" s="56" t="s">
        <v>11525</v>
      </c>
      <c r="J4408" s="56" t="s">
        <v>5833</v>
      </c>
      <c r="K4408" s="56" t="s">
        <v>4911</v>
      </c>
      <c r="L4408" s="56" t="s">
        <v>7138</v>
      </c>
      <c r="M4408" s="73">
        <v>40832</v>
      </c>
      <c r="N4408" s="56"/>
      <c r="O4408" s="56"/>
      <c r="P4408" s="56" t="s">
        <v>1304</v>
      </c>
      <c r="Q4408" s="56"/>
      <c r="R4408" s="56" t="s">
        <v>70</v>
      </c>
      <c r="S4408" s="56" t="s">
        <v>11657</v>
      </c>
      <c r="T4408" s="56" t="s">
        <v>7140</v>
      </c>
      <c r="U4408" s="57">
        <v>322451</v>
      </c>
      <c r="V4408" s="57">
        <v>-160992.47</v>
      </c>
      <c r="W4408" s="57">
        <v>161458.53</v>
      </c>
      <c r="X4408" s="57">
        <v>0</v>
      </c>
      <c r="Y4408" s="73">
        <v>40832</v>
      </c>
      <c r="Z4408" s="57">
        <v>-15573.38</v>
      </c>
      <c r="AA4408" s="57">
        <v>0</v>
      </c>
      <c r="AB4408" s="57">
        <v>145885.15</v>
      </c>
      <c r="AC4408" s="57">
        <v>0</v>
      </c>
      <c r="AD4408" s="56" t="s">
        <v>9255</v>
      </c>
      <c r="AE4408" s="57">
        <v>0</v>
      </c>
      <c r="AF4408" s="57">
        <v>0</v>
      </c>
      <c r="AG4408" s="57">
        <v>0</v>
      </c>
      <c r="AI4408"/>
      <c r="AJ4408"/>
    </row>
    <row r="4409" spans="1:36">
      <c r="A4409" s="56" t="s">
        <v>48</v>
      </c>
      <c r="B4409" s="56" t="s">
        <v>11427</v>
      </c>
      <c r="C4409" s="56">
        <v>2101010050</v>
      </c>
      <c r="D4409" s="56" t="s">
        <v>43</v>
      </c>
      <c r="E4409" s="56">
        <v>2101020050</v>
      </c>
      <c r="F4409" s="56">
        <v>5401010050</v>
      </c>
      <c r="G4409" s="56" t="s">
        <v>11428</v>
      </c>
      <c r="H4409" s="56">
        <v>400304</v>
      </c>
      <c r="I4409" s="56" t="s">
        <v>11525</v>
      </c>
      <c r="J4409" s="56" t="s">
        <v>5834</v>
      </c>
      <c r="K4409" s="56" t="s">
        <v>4913</v>
      </c>
      <c r="L4409" s="56" t="s">
        <v>7138</v>
      </c>
      <c r="M4409" s="73">
        <v>40832</v>
      </c>
      <c r="N4409" s="56"/>
      <c r="O4409" s="56"/>
      <c r="P4409" s="56" t="s">
        <v>1304</v>
      </c>
      <c r="Q4409" s="56"/>
      <c r="R4409" s="56" t="s">
        <v>70</v>
      </c>
      <c r="S4409" s="56" t="s">
        <v>11657</v>
      </c>
      <c r="T4409" s="56" t="s">
        <v>7140</v>
      </c>
      <c r="U4409" s="57">
        <v>73330</v>
      </c>
      <c r="V4409" s="57">
        <v>-36611.82</v>
      </c>
      <c r="W4409" s="57">
        <v>36718.18</v>
      </c>
      <c r="X4409" s="57">
        <v>0</v>
      </c>
      <c r="Y4409" s="73">
        <v>40832</v>
      </c>
      <c r="Z4409" s="57">
        <v>-3541.63</v>
      </c>
      <c r="AA4409" s="57">
        <v>0</v>
      </c>
      <c r="AB4409" s="57">
        <v>33176.550000000003</v>
      </c>
      <c r="AC4409" s="57">
        <v>0</v>
      </c>
      <c r="AD4409" s="56" t="s">
        <v>9255</v>
      </c>
      <c r="AE4409" s="57">
        <v>0</v>
      </c>
      <c r="AF4409" s="57">
        <v>0</v>
      </c>
      <c r="AG4409" s="57">
        <v>0</v>
      </c>
      <c r="AI4409"/>
      <c r="AJ4409"/>
    </row>
    <row r="4410" spans="1:36">
      <c r="A4410" s="56" t="s">
        <v>48</v>
      </c>
      <c r="B4410" s="56" t="s">
        <v>11427</v>
      </c>
      <c r="C4410" s="56">
        <v>2101010050</v>
      </c>
      <c r="D4410" s="56" t="s">
        <v>43</v>
      </c>
      <c r="E4410" s="56">
        <v>2101020050</v>
      </c>
      <c r="F4410" s="56">
        <v>5401010050</v>
      </c>
      <c r="G4410" s="56" t="s">
        <v>11428</v>
      </c>
      <c r="H4410" s="56">
        <v>400304</v>
      </c>
      <c r="I4410" s="56" t="s">
        <v>11525</v>
      </c>
      <c r="J4410" s="56" t="s">
        <v>5848</v>
      </c>
      <c r="K4410" s="56" t="s">
        <v>4963</v>
      </c>
      <c r="L4410" s="56" t="s">
        <v>7138</v>
      </c>
      <c r="M4410" s="73">
        <v>40832</v>
      </c>
      <c r="N4410" s="56"/>
      <c r="O4410" s="56"/>
      <c r="P4410" s="56" t="s">
        <v>1304</v>
      </c>
      <c r="Q4410" s="56"/>
      <c r="R4410" s="56" t="s">
        <v>70</v>
      </c>
      <c r="S4410" s="56" t="s">
        <v>11657</v>
      </c>
      <c r="T4410" s="56" t="s">
        <v>7140</v>
      </c>
      <c r="U4410" s="57">
        <v>785682</v>
      </c>
      <c r="V4410" s="57">
        <v>-392272.19</v>
      </c>
      <c r="W4410" s="57">
        <v>393409.81</v>
      </c>
      <c r="X4410" s="57">
        <v>0</v>
      </c>
      <c r="Y4410" s="73">
        <v>40832</v>
      </c>
      <c r="Z4410" s="57">
        <v>-37946.1</v>
      </c>
      <c r="AA4410" s="57">
        <v>0</v>
      </c>
      <c r="AB4410" s="57">
        <v>355463.71</v>
      </c>
      <c r="AC4410" s="57">
        <v>0</v>
      </c>
      <c r="AD4410" s="56" t="s">
        <v>9255</v>
      </c>
      <c r="AE4410" s="57">
        <v>0</v>
      </c>
      <c r="AF4410" s="57">
        <v>0</v>
      </c>
      <c r="AG4410" s="57">
        <v>0</v>
      </c>
      <c r="AI4410"/>
      <c r="AJ4410"/>
    </row>
    <row r="4411" spans="1:36">
      <c r="A4411" s="56" t="s">
        <v>48</v>
      </c>
      <c r="B4411" s="56" t="s">
        <v>11427</v>
      </c>
      <c r="C4411" s="56">
        <v>2101010050</v>
      </c>
      <c r="D4411" s="56" t="s">
        <v>43</v>
      </c>
      <c r="E4411" s="56">
        <v>2101020050</v>
      </c>
      <c r="F4411" s="56">
        <v>5401010050</v>
      </c>
      <c r="G4411" s="56" t="s">
        <v>11428</v>
      </c>
      <c r="H4411" s="56">
        <v>400304</v>
      </c>
      <c r="I4411" s="56" t="s">
        <v>11525</v>
      </c>
      <c r="J4411" s="56" t="s">
        <v>5849</v>
      </c>
      <c r="K4411" s="56" t="s">
        <v>4965</v>
      </c>
      <c r="L4411" s="56" t="s">
        <v>7138</v>
      </c>
      <c r="M4411" s="73">
        <v>40832</v>
      </c>
      <c r="N4411" s="56"/>
      <c r="O4411" s="56"/>
      <c r="P4411" s="56" t="s">
        <v>1476</v>
      </c>
      <c r="Q4411" s="56"/>
      <c r="R4411" s="56" t="s">
        <v>70</v>
      </c>
      <c r="S4411" s="56" t="s">
        <v>11657</v>
      </c>
      <c r="T4411" s="56" t="s">
        <v>7140</v>
      </c>
      <c r="U4411" s="57">
        <v>1483915</v>
      </c>
      <c r="V4411" s="57">
        <v>-1028310.55</v>
      </c>
      <c r="W4411" s="57">
        <v>455604.45</v>
      </c>
      <c r="X4411" s="57">
        <v>0</v>
      </c>
      <c r="Y4411" s="73">
        <v>40832</v>
      </c>
      <c r="Z4411" s="57">
        <v>-137422.34</v>
      </c>
      <c r="AA4411" s="57">
        <v>0</v>
      </c>
      <c r="AB4411" s="57">
        <v>318182.11</v>
      </c>
      <c r="AC4411" s="57">
        <v>0</v>
      </c>
      <c r="AD4411" s="56" t="s">
        <v>9255</v>
      </c>
      <c r="AE4411" s="57">
        <v>0</v>
      </c>
      <c r="AF4411" s="57">
        <v>0</v>
      </c>
      <c r="AG4411" s="57">
        <v>0</v>
      </c>
      <c r="AI4411"/>
      <c r="AJ4411"/>
    </row>
    <row r="4412" spans="1:36">
      <c r="A4412" s="56" t="s">
        <v>50</v>
      </c>
      <c r="B4412" s="56" t="s">
        <v>11427</v>
      </c>
      <c r="C4412" s="56">
        <v>2101010050</v>
      </c>
      <c r="D4412" s="56" t="s">
        <v>43</v>
      </c>
      <c r="E4412" s="56">
        <v>2101020050</v>
      </c>
      <c r="F4412" s="56">
        <v>5401010050</v>
      </c>
      <c r="G4412" s="56" t="s">
        <v>11431</v>
      </c>
      <c r="H4412" s="56">
        <v>400201</v>
      </c>
      <c r="I4412" s="56" t="s">
        <v>11497</v>
      </c>
      <c r="J4412" s="56" t="s">
        <v>1189</v>
      </c>
      <c r="K4412" s="56" t="s">
        <v>1190</v>
      </c>
      <c r="L4412" s="56" t="s">
        <v>7138</v>
      </c>
      <c r="M4412" s="73">
        <v>36743</v>
      </c>
      <c r="N4412" s="56"/>
      <c r="O4412" s="56"/>
      <c r="P4412" s="56" t="s">
        <v>7139</v>
      </c>
      <c r="Q4412" s="56"/>
      <c r="R4412" s="56" t="s">
        <v>70</v>
      </c>
      <c r="S4412" s="56" t="s">
        <v>11657</v>
      </c>
      <c r="T4412" s="56" t="s">
        <v>7140</v>
      </c>
      <c r="U4412" s="57">
        <v>45291567</v>
      </c>
      <c r="V4412" s="57">
        <v>-36724584.159999996</v>
      </c>
      <c r="W4412" s="57">
        <v>8566982.8399999999</v>
      </c>
      <c r="X4412" s="57">
        <v>0</v>
      </c>
      <c r="Y4412" s="73">
        <v>36743</v>
      </c>
      <c r="Z4412" s="57">
        <v>-402025.04</v>
      </c>
      <c r="AA4412" s="57">
        <v>0</v>
      </c>
      <c r="AB4412" s="57">
        <v>8164957.7999999998</v>
      </c>
      <c r="AC4412" s="57">
        <v>0</v>
      </c>
      <c r="AD4412" s="56" t="s">
        <v>9255</v>
      </c>
      <c r="AE4412" s="57">
        <v>0</v>
      </c>
      <c r="AF4412" s="57">
        <v>0</v>
      </c>
      <c r="AG4412" s="57">
        <v>0</v>
      </c>
      <c r="AI4412"/>
      <c r="AJ4412"/>
    </row>
    <row r="4413" spans="1:36">
      <c r="A4413" s="56" t="s">
        <v>50</v>
      </c>
      <c r="B4413" s="56" t="s">
        <v>11427</v>
      </c>
      <c r="C4413" s="56">
        <v>2101010050</v>
      </c>
      <c r="D4413" s="56" t="s">
        <v>43</v>
      </c>
      <c r="E4413" s="56">
        <v>2101020050</v>
      </c>
      <c r="F4413" s="56">
        <v>5401010050</v>
      </c>
      <c r="G4413" s="56" t="s">
        <v>11431</v>
      </c>
      <c r="H4413" s="56">
        <v>400201</v>
      </c>
      <c r="I4413" s="56" t="s">
        <v>11497</v>
      </c>
      <c r="J4413" s="56" t="s">
        <v>1191</v>
      </c>
      <c r="K4413" s="56" t="s">
        <v>1192</v>
      </c>
      <c r="L4413" s="56" t="s">
        <v>7138</v>
      </c>
      <c r="M4413" s="73">
        <v>36743</v>
      </c>
      <c r="N4413" s="56"/>
      <c r="O4413" s="56"/>
      <c r="P4413" s="56" t="s">
        <v>7177</v>
      </c>
      <c r="Q4413" s="56"/>
      <c r="R4413" s="56" t="s">
        <v>70</v>
      </c>
      <c r="S4413" s="56" t="s">
        <v>11657</v>
      </c>
      <c r="T4413" s="56" t="s">
        <v>7140</v>
      </c>
      <c r="U4413" s="57">
        <v>46314097</v>
      </c>
      <c r="V4413" s="57">
        <v>-39719886.979999997</v>
      </c>
      <c r="W4413" s="57">
        <v>6594210.0199999996</v>
      </c>
      <c r="X4413" s="57">
        <v>0</v>
      </c>
      <c r="Y4413" s="73">
        <v>36743</v>
      </c>
      <c r="Z4413" s="57">
        <v>-901021.9</v>
      </c>
      <c r="AA4413" s="57">
        <v>0</v>
      </c>
      <c r="AB4413" s="57">
        <v>5693188.1200000001</v>
      </c>
      <c r="AC4413" s="57">
        <v>0</v>
      </c>
      <c r="AD4413" s="56" t="s">
        <v>9255</v>
      </c>
      <c r="AE4413" s="57">
        <v>0</v>
      </c>
      <c r="AF4413" s="57">
        <v>0</v>
      </c>
      <c r="AG4413" s="57">
        <v>0</v>
      </c>
      <c r="AI4413"/>
      <c r="AJ4413"/>
    </row>
    <row r="4414" spans="1:36">
      <c r="A4414" s="56" t="s">
        <v>50</v>
      </c>
      <c r="B4414" s="56" t="s">
        <v>11427</v>
      </c>
      <c r="C4414" s="56">
        <v>2101010050</v>
      </c>
      <c r="D4414" s="56" t="s">
        <v>43</v>
      </c>
      <c r="E4414" s="56">
        <v>2101020050</v>
      </c>
      <c r="F4414" s="56">
        <v>5401010050</v>
      </c>
      <c r="G4414" s="56" t="s">
        <v>11431</v>
      </c>
      <c r="H4414" s="56">
        <v>400201</v>
      </c>
      <c r="I4414" s="56" t="s">
        <v>11497</v>
      </c>
      <c r="J4414" s="56" t="s">
        <v>1193</v>
      </c>
      <c r="K4414" s="56" t="s">
        <v>1194</v>
      </c>
      <c r="L4414" s="56" t="s">
        <v>7138</v>
      </c>
      <c r="M4414" s="73">
        <v>36743</v>
      </c>
      <c r="N4414" s="56"/>
      <c r="O4414" s="56"/>
      <c r="P4414" s="56" t="s">
        <v>7177</v>
      </c>
      <c r="Q4414" s="56"/>
      <c r="R4414" s="56" t="s">
        <v>70</v>
      </c>
      <c r="S4414" s="56" t="s">
        <v>11657</v>
      </c>
      <c r="T4414" s="56" t="s">
        <v>7140</v>
      </c>
      <c r="U4414" s="57">
        <v>2470085</v>
      </c>
      <c r="V4414" s="57">
        <v>-2118125.12</v>
      </c>
      <c r="W4414" s="57">
        <v>351959.88</v>
      </c>
      <c r="X4414" s="57">
        <v>0</v>
      </c>
      <c r="Y4414" s="73">
        <v>36743</v>
      </c>
      <c r="Z4414" s="57">
        <v>-48111.08</v>
      </c>
      <c r="AA4414" s="57">
        <v>0</v>
      </c>
      <c r="AB4414" s="57">
        <v>303848.8</v>
      </c>
      <c r="AC4414" s="57">
        <v>0</v>
      </c>
      <c r="AD4414" s="56" t="s">
        <v>9255</v>
      </c>
      <c r="AE4414" s="57">
        <v>0</v>
      </c>
      <c r="AF4414" s="57">
        <v>0</v>
      </c>
      <c r="AG4414" s="57">
        <v>0</v>
      </c>
      <c r="AI4414"/>
      <c r="AJ4414"/>
    </row>
    <row r="4415" spans="1:36">
      <c r="A4415" s="56" t="s">
        <v>50</v>
      </c>
      <c r="B4415" s="56" t="s">
        <v>11427</v>
      </c>
      <c r="C4415" s="56">
        <v>2101010050</v>
      </c>
      <c r="D4415" s="56" t="s">
        <v>43</v>
      </c>
      <c r="E4415" s="56">
        <v>2101020050</v>
      </c>
      <c r="F4415" s="56">
        <v>5401010050</v>
      </c>
      <c r="G4415" s="56" t="s">
        <v>11431</v>
      </c>
      <c r="H4415" s="56">
        <v>400201</v>
      </c>
      <c r="I4415" s="56" t="s">
        <v>11497</v>
      </c>
      <c r="J4415" s="56" t="s">
        <v>1195</v>
      </c>
      <c r="K4415" s="56" t="s">
        <v>1196</v>
      </c>
      <c r="L4415" s="56" t="s">
        <v>7138</v>
      </c>
      <c r="M4415" s="73">
        <v>36743</v>
      </c>
      <c r="N4415" s="56"/>
      <c r="O4415" s="56"/>
      <c r="P4415" s="56" t="s">
        <v>7177</v>
      </c>
      <c r="Q4415" s="56"/>
      <c r="R4415" s="56" t="s">
        <v>70</v>
      </c>
      <c r="S4415" s="56" t="s">
        <v>11657</v>
      </c>
      <c r="T4415" s="56" t="s">
        <v>7140</v>
      </c>
      <c r="U4415" s="57">
        <v>1852564</v>
      </c>
      <c r="V4415" s="57">
        <v>-1588593.98</v>
      </c>
      <c r="W4415" s="57">
        <v>263970.02</v>
      </c>
      <c r="X4415" s="57">
        <v>0</v>
      </c>
      <c r="Y4415" s="73">
        <v>36743</v>
      </c>
      <c r="Z4415" s="57">
        <v>-36083.33</v>
      </c>
      <c r="AA4415" s="57">
        <v>0</v>
      </c>
      <c r="AB4415" s="57">
        <v>227886.69</v>
      </c>
      <c r="AC4415" s="57">
        <v>0</v>
      </c>
      <c r="AD4415" s="56" t="s">
        <v>9255</v>
      </c>
      <c r="AE4415" s="57">
        <v>0</v>
      </c>
      <c r="AF4415" s="57">
        <v>0</v>
      </c>
      <c r="AG4415" s="57">
        <v>0</v>
      </c>
      <c r="AI4415"/>
      <c r="AJ4415"/>
    </row>
    <row r="4416" spans="1:36">
      <c r="A4416" s="56" t="s">
        <v>50</v>
      </c>
      <c r="B4416" s="56" t="s">
        <v>11427</v>
      </c>
      <c r="C4416" s="56">
        <v>2101010050</v>
      </c>
      <c r="D4416" s="56" t="s">
        <v>43</v>
      </c>
      <c r="E4416" s="56">
        <v>2101020050</v>
      </c>
      <c r="F4416" s="56">
        <v>5401010050</v>
      </c>
      <c r="G4416" s="56" t="s">
        <v>11431</v>
      </c>
      <c r="H4416" s="56">
        <v>400201</v>
      </c>
      <c r="I4416" s="56" t="s">
        <v>11497</v>
      </c>
      <c r="J4416" s="56" t="s">
        <v>1197</v>
      </c>
      <c r="K4416" s="56" t="s">
        <v>1198</v>
      </c>
      <c r="L4416" s="56" t="s">
        <v>7138</v>
      </c>
      <c r="M4416" s="73">
        <v>36743</v>
      </c>
      <c r="N4416" s="56"/>
      <c r="O4416" s="56"/>
      <c r="P4416" s="56" t="s">
        <v>7177</v>
      </c>
      <c r="Q4416" s="56"/>
      <c r="R4416" s="56" t="s">
        <v>70</v>
      </c>
      <c r="S4416" s="56" t="s">
        <v>11657</v>
      </c>
      <c r="T4416" s="56" t="s">
        <v>7140</v>
      </c>
      <c r="U4416" s="57">
        <v>494017</v>
      </c>
      <c r="V4416" s="57">
        <v>-423625.18</v>
      </c>
      <c r="W4416" s="57">
        <v>70391.820000000007</v>
      </c>
      <c r="X4416" s="57">
        <v>0</v>
      </c>
      <c r="Y4416" s="73">
        <v>36743</v>
      </c>
      <c r="Z4416" s="57">
        <v>-9622.18</v>
      </c>
      <c r="AA4416" s="57">
        <v>0</v>
      </c>
      <c r="AB4416" s="57">
        <v>60769.64</v>
      </c>
      <c r="AC4416" s="57">
        <v>0</v>
      </c>
      <c r="AD4416" s="56" t="s">
        <v>9255</v>
      </c>
      <c r="AE4416" s="57">
        <v>0</v>
      </c>
      <c r="AF4416" s="57">
        <v>0</v>
      </c>
      <c r="AG4416" s="57">
        <v>0</v>
      </c>
      <c r="AI4416"/>
      <c r="AJ4416"/>
    </row>
    <row r="4417" spans="1:36">
      <c r="A4417" s="56" t="s">
        <v>50</v>
      </c>
      <c r="B4417" s="56" t="s">
        <v>11427</v>
      </c>
      <c r="C4417" s="56">
        <v>2101010050</v>
      </c>
      <c r="D4417" s="56" t="s">
        <v>43</v>
      </c>
      <c r="E4417" s="56">
        <v>2101020050</v>
      </c>
      <c r="F4417" s="56">
        <v>5401010050</v>
      </c>
      <c r="G4417" s="56" t="s">
        <v>11431</v>
      </c>
      <c r="H4417" s="56">
        <v>400201</v>
      </c>
      <c r="I4417" s="56" t="s">
        <v>11498</v>
      </c>
      <c r="J4417" s="56" t="s">
        <v>1275</v>
      </c>
      <c r="K4417" s="56" t="s">
        <v>1276</v>
      </c>
      <c r="L4417" s="56" t="s">
        <v>7138</v>
      </c>
      <c r="M4417" s="73">
        <v>36743</v>
      </c>
      <c r="N4417" s="56"/>
      <c r="O4417" s="56"/>
      <c r="P4417" s="56" t="s">
        <v>156</v>
      </c>
      <c r="Q4417" s="56"/>
      <c r="R4417" s="56" t="s">
        <v>70</v>
      </c>
      <c r="S4417" s="56" t="s">
        <v>11657</v>
      </c>
      <c r="T4417" s="56" t="s">
        <v>7140</v>
      </c>
      <c r="U4417" s="57">
        <v>75227801</v>
      </c>
      <c r="V4417" s="57">
        <v>-62108929.079999998</v>
      </c>
      <c r="W4417" s="57">
        <v>13118871.92</v>
      </c>
      <c r="X4417" s="57">
        <v>0</v>
      </c>
      <c r="Y4417" s="73">
        <v>36743</v>
      </c>
      <c r="Z4417" s="57">
        <v>-916270.58</v>
      </c>
      <c r="AA4417" s="57">
        <v>0</v>
      </c>
      <c r="AB4417" s="57">
        <v>12202601.34</v>
      </c>
      <c r="AC4417" s="57">
        <v>0</v>
      </c>
      <c r="AD4417" s="56" t="s">
        <v>9255</v>
      </c>
      <c r="AE4417" s="57">
        <v>0</v>
      </c>
      <c r="AF4417" s="57">
        <v>0</v>
      </c>
      <c r="AG4417" s="57">
        <v>0</v>
      </c>
      <c r="AI4417"/>
      <c r="AJ4417"/>
    </row>
    <row r="4418" spans="1:36">
      <c r="A4418" s="56" t="s">
        <v>50</v>
      </c>
      <c r="B4418" s="56" t="s">
        <v>11427</v>
      </c>
      <c r="C4418" s="56">
        <v>2101010050</v>
      </c>
      <c r="D4418" s="56" t="s">
        <v>43</v>
      </c>
      <c r="E4418" s="56">
        <v>2101020050</v>
      </c>
      <c r="F4418" s="56">
        <v>5401010050</v>
      </c>
      <c r="G4418" s="56" t="s">
        <v>11431</v>
      </c>
      <c r="H4418" s="56">
        <v>400201</v>
      </c>
      <c r="I4418" s="56" t="s">
        <v>11498</v>
      </c>
      <c r="J4418" s="56" t="s">
        <v>1277</v>
      </c>
      <c r="K4418" s="56" t="s">
        <v>1278</v>
      </c>
      <c r="L4418" s="56" t="s">
        <v>7138</v>
      </c>
      <c r="M4418" s="73">
        <v>36743</v>
      </c>
      <c r="N4418" s="56"/>
      <c r="O4418" s="56"/>
      <c r="P4418" s="56" t="s">
        <v>156</v>
      </c>
      <c r="Q4418" s="56"/>
      <c r="R4418" s="56" t="s">
        <v>70</v>
      </c>
      <c r="S4418" s="56" t="s">
        <v>11657</v>
      </c>
      <c r="T4418" s="56" t="s">
        <v>7140</v>
      </c>
      <c r="U4418" s="57">
        <v>11573508</v>
      </c>
      <c r="V4418" s="57">
        <v>-9555219.6899999995</v>
      </c>
      <c r="W4418" s="57">
        <v>2018288.31</v>
      </c>
      <c r="X4418" s="57">
        <v>0</v>
      </c>
      <c r="Y4418" s="73">
        <v>36743</v>
      </c>
      <c r="Z4418" s="57">
        <v>-140964.74</v>
      </c>
      <c r="AA4418" s="57">
        <v>0</v>
      </c>
      <c r="AB4418" s="57">
        <v>1877323.57</v>
      </c>
      <c r="AC4418" s="57">
        <v>0</v>
      </c>
      <c r="AD4418" s="56" t="s">
        <v>9255</v>
      </c>
      <c r="AE4418" s="57">
        <v>0</v>
      </c>
      <c r="AF4418" s="57">
        <v>0</v>
      </c>
      <c r="AG4418" s="57">
        <v>0</v>
      </c>
      <c r="AI4418"/>
      <c r="AJ4418"/>
    </row>
    <row r="4419" spans="1:36">
      <c r="A4419" s="56" t="s">
        <v>50</v>
      </c>
      <c r="B4419" s="56" t="s">
        <v>11427</v>
      </c>
      <c r="C4419" s="56">
        <v>2101010050</v>
      </c>
      <c r="D4419" s="56" t="s">
        <v>43</v>
      </c>
      <c r="E4419" s="56">
        <v>2101020050</v>
      </c>
      <c r="F4419" s="56">
        <v>5401010050</v>
      </c>
      <c r="G4419" s="56" t="s">
        <v>11431</v>
      </c>
      <c r="H4419" s="56">
        <v>400201</v>
      </c>
      <c r="I4419" s="56" t="s">
        <v>11498</v>
      </c>
      <c r="J4419" s="56" t="s">
        <v>1279</v>
      </c>
      <c r="K4419" s="56" t="s">
        <v>1280</v>
      </c>
      <c r="L4419" s="56" t="s">
        <v>7138</v>
      </c>
      <c r="M4419" s="73">
        <v>36743</v>
      </c>
      <c r="N4419" s="56"/>
      <c r="O4419" s="56"/>
      <c r="P4419" s="56" t="s">
        <v>156</v>
      </c>
      <c r="Q4419" s="56"/>
      <c r="R4419" s="56" t="s">
        <v>70</v>
      </c>
      <c r="S4419" s="56" t="s">
        <v>11657</v>
      </c>
      <c r="T4419" s="56" t="s">
        <v>7140</v>
      </c>
      <c r="U4419" s="57">
        <v>2488304</v>
      </c>
      <c r="V4419" s="57">
        <v>-2054372.43</v>
      </c>
      <c r="W4419" s="57">
        <v>433931.57</v>
      </c>
      <c r="X4419" s="57">
        <v>0</v>
      </c>
      <c r="Y4419" s="73">
        <v>36743</v>
      </c>
      <c r="Z4419" s="57">
        <v>-30307.38</v>
      </c>
      <c r="AA4419" s="57">
        <v>0</v>
      </c>
      <c r="AB4419" s="57">
        <v>403624.19</v>
      </c>
      <c r="AC4419" s="57">
        <v>0</v>
      </c>
      <c r="AD4419" s="56" t="s">
        <v>9255</v>
      </c>
      <c r="AE4419" s="57">
        <v>0</v>
      </c>
      <c r="AF4419" s="57">
        <v>0</v>
      </c>
      <c r="AG4419" s="57">
        <v>0</v>
      </c>
      <c r="AI4419"/>
      <c r="AJ4419"/>
    </row>
    <row r="4420" spans="1:36">
      <c r="A4420" s="56" t="s">
        <v>50</v>
      </c>
      <c r="B4420" s="56" t="s">
        <v>11427</v>
      </c>
      <c r="C4420" s="56">
        <v>2101010050</v>
      </c>
      <c r="D4420" s="56" t="s">
        <v>43</v>
      </c>
      <c r="E4420" s="56">
        <v>2101020050</v>
      </c>
      <c r="F4420" s="56">
        <v>5401010050</v>
      </c>
      <c r="G4420" s="56" t="s">
        <v>11431</v>
      </c>
      <c r="H4420" s="56">
        <v>400201</v>
      </c>
      <c r="I4420" s="56" t="s">
        <v>11498</v>
      </c>
      <c r="J4420" s="56" t="s">
        <v>1281</v>
      </c>
      <c r="K4420" s="56" t="s">
        <v>1282</v>
      </c>
      <c r="L4420" s="56" t="s">
        <v>7138</v>
      </c>
      <c r="M4420" s="73">
        <v>36743</v>
      </c>
      <c r="N4420" s="56"/>
      <c r="O4420" s="56"/>
      <c r="P4420" s="56" t="s">
        <v>7139</v>
      </c>
      <c r="Q4420" s="56"/>
      <c r="R4420" s="56" t="s">
        <v>70</v>
      </c>
      <c r="S4420" s="56" t="s">
        <v>11657</v>
      </c>
      <c r="T4420" s="56" t="s">
        <v>7140</v>
      </c>
      <c r="U4420" s="57">
        <v>11602442</v>
      </c>
      <c r="V4420" s="57">
        <v>-9410744.5899999999</v>
      </c>
      <c r="W4420" s="57">
        <v>2191697.41</v>
      </c>
      <c r="X4420" s="57">
        <v>0</v>
      </c>
      <c r="Y4420" s="73">
        <v>36743</v>
      </c>
      <c r="Z4420" s="57">
        <v>-102801.02</v>
      </c>
      <c r="AA4420" s="57">
        <v>0</v>
      </c>
      <c r="AB4420" s="57">
        <v>2088896.39</v>
      </c>
      <c r="AC4420" s="57">
        <v>0</v>
      </c>
      <c r="AD4420" s="56" t="s">
        <v>9255</v>
      </c>
      <c r="AE4420" s="57">
        <v>0</v>
      </c>
      <c r="AF4420" s="57">
        <v>0</v>
      </c>
      <c r="AG4420" s="57">
        <v>0</v>
      </c>
      <c r="AI4420"/>
      <c r="AJ4420"/>
    </row>
    <row r="4421" spans="1:36">
      <c r="A4421" s="56" t="s">
        <v>50</v>
      </c>
      <c r="B4421" s="56" t="s">
        <v>11427</v>
      </c>
      <c r="C4421" s="56">
        <v>2101010050</v>
      </c>
      <c r="D4421" s="56" t="s">
        <v>43</v>
      </c>
      <c r="E4421" s="56">
        <v>2101020050</v>
      </c>
      <c r="F4421" s="56">
        <v>5401010050</v>
      </c>
      <c r="G4421" s="56" t="s">
        <v>11431</v>
      </c>
      <c r="H4421" s="56">
        <v>400201</v>
      </c>
      <c r="I4421" s="56" t="s">
        <v>11498</v>
      </c>
      <c r="J4421" s="56" t="s">
        <v>1289</v>
      </c>
      <c r="K4421" s="56" t="s">
        <v>1290</v>
      </c>
      <c r="L4421" s="56" t="s">
        <v>7138</v>
      </c>
      <c r="M4421" s="73">
        <v>36743</v>
      </c>
      <c r="N4421" s="56"/>
      <c r="O4421" s="56"/>
      <c r="P4421" s="56" t="s">
        <v>156</v>
      </c>
      <c r="Q4421" s="56"/>
      <c r="R4421" s="56" t="s">
        <v>70</v>
      </c>
      <c r="S4421" s="56" t="s">
        <v>11657</v>
      </c>
      <c r="T4421" s="56" t="s">
        <v>7140</v>
      </c>
      <c r="U4421" s="57">
        <v>14466885</v>
      </c>
      <c r="V4421" s="57">
        <v>-11944025.130000001</v>
      </c>
      <c r="W4421" s="57">
        <v>2522859.87</v>
      </c>
      <c r="X4421" s="57">
        <v>0</v>
      </c>
      <c r="Y4421" s="73">
        <v>36743</v>
      </c>
      <c r="Z4421" s="57">
        <v>-176205.87</v>
      </c>
      <c r="AA4421" s="57">
        <v>0</v>
      </c>
      <c r="AB4421" s="57">
        <v>2346654</v>
      </c>
      <c r="AC4421" s="57">
        <v>0</v>
      </c>
      <c r="AD4421" s="56" t="s">
        <v>9255</v>
      </c>
      <c r="AE4421" s="57">
        <v>0</v>
      </c>
      <c r="AF4421" s="57">
        <v>0</v>
      </c>
      <c r="AG4421" s="57">
        <v>0</v>
      </c>
      <c r="AI4421"/>
      <c r="AJ4421"/>
    </row>
    <row r="4422" spans="1:36">
      <c r="A4422" s="56" t="s">
        <v>50</v>
      </c>
      <c r="B4422" s="56" t="s">
        <v>11427</v>
      </c>
      <c r="C4422" s="56">
        <v>2101010050</v>
      </c>
      <c r="D4422" s="56" t="s">
        <v>43</v>
      </c>
      <c r="E4422" s="56">
        <v>2101020050</v>
      </c>
      <c r="F4422" s="56">
        <v>5401010050</v>
      </c>
      <c r="G4422" s="56" t="s">
        <v>11431</v>
      </c>
      <c r="H4422" s="56">
        <v>400201</v>
      </c>
      <c r="I4422" s="56" t="s">
        <v>11499</v>
      </c>
      <c r="J4422" s="56" t="s">
        <v>1181</v>
      </c>
      <c r="K4422" s="56" t="s">
        <v>1182</v>
      </c>
      <c r="L4422" s="56" t="s">
        <v>7138</v>
      </c>
      <c r="M4422" s="73">
        <v>36743</v>
      </c>
      <c r="N4422" s="56"/>
      <c r="O4422" s="56"/>
      <c r="P4422" s="56" t="s">
        <v>156</v>
      </c>
      <c r="Q4422" s="56"/>
      <c r="R4422" s="56" t="s">
        <v>70</v>
      </c>
      <c r="S4422" s="56" t="s">
        <v>11657</v>
      </c>
      <c r="T4422" s="56" t="s">
        <v>7140</v>
      </c>
      <c r="U4422" s="57">
        <v>25150872</v>
      </c>
      <c r="V4422" s="57">
        <v>-20680414.41</v>
      </c>
      <c r="W4422" s="57">
        <v>4470457.59</v>
      </c>
      <c r="X4422" s="57">
        <v>0</v>
      </c>
      <c r="Y4422" s="73">
        <v>36743</v>
      </c>
      <c r="Z4422" s="57">
        <v>-314603.71999999997</v>
      </c>
      <c r="AA4422" s="57">
        <v>0</v>
      </c>
      <c r="AB4422" s="57">
        <v>4155853.87</v>
      </c>
      <c r="AC4422" s="57">
        <v>0</v>
      </c>
      <c r="AD4422" s="56" t="s">
        <v>9255</v>
      </c>
      <c r="AE4422" s="57">
        <v>0</v>
      </c>
      <c r="AF4422" s="57">
        <v>0</v>
      </c>
      <c r="AG4422" s="57">
        <v>0</v>
      </c>
      <c r="AI4422"/>
      <c r="AJ4422"/>
    </row>
    <row r="4423" spans="1:36">
      <c r="A4423" s="56" t="s">
        <v>50</v>
      </c>
      <c r="B4423" s="56" t="s">
        <v>11427</v>
      </c>
      <c r="C4423" s="56">
        <v>2101010050</v>
      </c>
      <c r="D4423" s="56" t="s">
        <v>43</v>
      </c>
      <c r="E4423" s="56">
        <v>2101020050</v>
      </c>
      <c r="F4423" s="56">
        <v>5401010050</v>
      </c>
      <c r="G4423" s="56" t="s">
        <v>11431</v>
      </c>
      <c r="H4423" s="56">
        <v>400202</v>
      </c>
      <c r="I4423" s="56" t="s">
        <v>11502</v>
      </c>
      <c r="J4423" s="56" t="s">
        <v>1374</v>
      </c>
      <c r="K4423" s="56" t="s">
        <v>1190</v>
      </c>
      <c r="L4423" s="56" t="s">
        <v>7138</v>
      </c>
      <c r="M4423" s="73">
        <v>36543</v>
      </c>
      <c r="N4423" s="56"/>
      <c r="O4423" s="56"/>
      <c r="P4423" s="56" t="s">
        <v>7139</v>
      </c>
      <c r="Q4423" s="56"/>
      <c r="R4423" s="56" t="s">
        <v>70</v>
      </c>
      <c r="S4423" s="56" t="s">
        <v>11657</v>
      </c>
      <c r="T4423" s="56" t="s">
        <v>7140</v>
      </c>
      <c r="U4423" s="57">
        <v>48235478</v>
      </c>
      <c r="V4423" s="57">
        <v>-40094720.68</v>
      </c>
      <c r="W4423" s="57">
        <v>8140757.3200000003</v>
      </c>
      <c r="X4423" s="57">
        <v>0</v>
      </c>
      <c r="Y4423" s="73">
        <v>36543</v>
      </c>
      <c r="Z4423" s="57">
        <v>-379960.38</v>
      </c>
      <c r="AA4423" s="57">
        <v>0</v>
      </c>
      <c r="AB4423" s="57">
        <v>7760796.9400000004</v>
      </c>
      <c r="AC4423" s="57">
        <v>0</v>
      </c>
      <c r="AD4423" s="56" t="s">
        <v>9255</v>
      </c>
      <c r="AE4423" s="57">
        <v>0</v>
      </c>
      <c r="AF4423" s="57">
        <v>0</v>
      </c>
      <c r="AG4423" s="57">
        <v>0</v>
      </c>
      <c r="AI4423"/>
      <c r="AJ4423"/>
    </row>
    <row r="4424" spans="1:36">
      <c r="A4424" s="56" t="s">
        <v>50</v>
      </c>
      <c r="B4424" s="56" t="s">
        <v>11427</v>
      </c>
      <c r="C4424" s="56">
        <v>2101010050</v>
      </c>
      <c r="D4424" s="56" t="s">
        <v>43</v>
      </c>
      <c r="E4424" s="56">
        <v>2101020050</v>
      </c>
      <c r="F4424" s="56">
        <v>5401010050</v>
      </c>
      <c r="G4424" s="56" t="s">
        <v>11431</v>
      </c>
      <c r="H4424" s="56">
        <v>400202</v>
      </c>
      <c r="I4424" s="56" t="s">
        <v>11502</v>
      </c>
      <c r="J4424" s="56" t="s">
        <v>1375</v>
      </c>
      <c r="K4424" s="56" t="s">
        <v>1192</v>
      </c>
      <c r="L4424" s="56" t="s">
        <v>7138</v>
      </c>
      <c r="M4424" s="73">
        <v>36543</v>
      </c>
      <c r="N4424" s="56"/>
      <c r="O4424" s="56"/>
      <c r="P4424" s="56" t="s">
        <v>7177</v>
      </c>
      <c r="Q4424" s="56"/>
      <c r="R4424" s="56" t="s">
        <v>70</v>
      </c>
      <c r="S4424" s="56" t="s">
        <v>11657</v>
      </c>
      <c r="T4424" s="56" t="s">
        <v>7140</v>
      </c>
      <c r="U4424" s="57">
        <v>49472992</v>
      </c>
      <c r="V4424" s="57">
        <v>-43309128.700000003</v>
      </c>
      <c r="W4424" s="57">
        <v>6163863.2999999998</v>
      </c>
      <c r="X4424" s="57">
        <v>0</v>
      </c>
      <c r="Y4424" s="73">
        <v>36543</v>
      </c>
      <c r="Z4424" s="57">
        <v>-889272.28</v>
      </c>
      <c r="AA4424" s="57">
        <v>0</v>
      </c>
      <c r="AB4424" s="57">
        <v>5274591.0199999996</v>
      </c>
      <c r="AC4424" s="57">
        <v>0</v>
      </c>
      <c r="AD4424" s="56" t="s">
        <v>9255</v>
      </c>
      <c r="AE4424" s="57">
        <v>0</v>
      </c>
      <c r="AF4424" s="57">
        <v>0</v>
      </c>
      <c r="AG4424" s="57">
        <v>0</v>
      </c>
      <c r="AI4424"/>
      <c r="AJ4424"/>
    </row>
    <row r="4425" spans="1:36">
      <c r="A4425" s="56" t="s">
        <v>50</v>
      </c>
      <c r="B4425" s="56" t="s">
        <v>11427</v>
      </c>
      <c r="C4425" s="56">
        <v>2101010050</v>
      </c>
      <c r="D4425" s="56" t="s">
        <v>43</v>
      </c>
      <c r="E4425" s="56">
        <v>2101020050</v>
      </c>
      <c r="F4425" s="56">
        <v>5401010050</v>
      </c>
      <c r="G4425" s="56" t="s">
        <v>11431</v>
      </c>
      <c r="H4425" s="56">
        <v>400202</v>
      </c>
      <c r="I4425" s="56" t="s">
        <v>11502</v>
      </c>
      <c r="J4425" s="56" t="s">
        <v>1376</v>
      </c>
      <c r="K4425" s="56" t="s">
        <v>1194</v>
      </c>
      <c r="L4425" s="56" t="s">
        <v>7138</v>
      </c>
      <c r="M4425" s="73">
        <v>36543</v>
      </c>
      <c r="N4425" s="56"/>
      <c r="O4425" s="56"/>
      <c r="P4425" s="56" t="s">
        <v>7177</v>
      </c>
      <c r="Q4425" s="56"/>
      <c r="R4425" s="56" t="s">
        <v>70</v>
      </c>
      <c r="S4425" s="56" t="s">
        <v>11657</v>
      </c>
      <c r="T4425" s="56" t="s">
        <v>7140</v>
      </c>
      <c r="U4425" s="57">
        <v>2638560</v>
      </c>
      <c r="V4425" s="57">
        <v>-2309820.58</v>
      </c>
      <c r="W4425" s="57">
        <v>328739.42</v>
      </c>
      <c r="X4425" s="57">
        <v>0</v>
      </c>
      <c r="Y4425" s="73">
        <v>36543</v>
      </c>
      <c r="Z4425" s="57">
        <v>-47427.86</v>
      </c>
      <c r="AA4425" s="57">
        <v>0</v>
      </c>
      <c r="AB4425" s="57">
        <v>281311.56</v>
      </c>
      <c r="AC4425" s="57">
        <v>0</v>
      </c>
      <c r="AD4425" s="56" t="s">
        <v>9255</v>
      </c>
      <c r="AE4425" s="57">
        <v>0</v>
      </c>
      <c r="AF4425" s="57">
        <v>0</v>
      </c>
      <c r="AG4425" s="57">
        <v>0</v>
      </c>
      <c r="AI4425"/>
      <c r="AJ4425"/>
    </row>
    <row r="4426" spans="1:36">
      <c r="A4426" s="56" t="s">
        <v>50</v>
      </c>
      <c r="B4426" s="56" t="s">
        <v>11427</v>
      </c>
      <c r="C4426" s="56">
        <v>2101010050</v>
      </c>
      <c r="D4426" s="56" t="s">
        <v>43</v>
      </c>
      <c r="E4426" s="56">
        <v>2101020050</v>
      </c>
      <c r="F4426" s="56">
        <v>5401010050</v>
      </c>
      <c r="G4426" s="56" t="s">
        <v>11431</v>
      </c>
      <c r="H4426" s="56">
        <v>400202</v>
      </c>
      <c r="I4426" s="56" t="s">
        <v>11502</v>
      </c>
      <c r="J4426" s="56" t="s">
        <v>1377</v>
      </c>
      <c r="K4426" s="56" t="s">
        <v>1196</v>
      </c>
      <c r="L4426" s="56" t="s">
        <v>7138</v>
      </c>
      <c r="M4426" s="73">
        <v>36543</v>
      </c>
      <c r="N4426" s="56"/>
      <c r="O4426" s="56"/>
      <c r="P4426" s="56" t="s">
        <v>7177</v>
      </c>
      <c r="Q4426" s="56"/>
      <c r="R4426" s="56" t="s">
        <v>70</v>
      </c>
      <c r="S4426" s="56" t="s">
        <v>11657</v>
      </c>
      <c r="T4426" s="56" t="s">
        <v>7140</v>
      </c>
      <c r="U4426" s="57">
        <v>1978920</v>
      </c>
      <c r="V4426" s="57">
        <v>-1732365.35</v>
      </c>
      <c r="W4426" s="57">
        <v>246554.65</v>
      </c>
      <c r="X4426" s="57">
        <v>0</v>
      </c>
      <c r="Y4426" s="73">
        <v>36543</v>
      </c>
      <c r="Z4426" s="57">
        <v>-35570.92</v>
      </c>
      <c r="AA4426" s="57">
        <v>0</v>
      </c>
      <c r="AB4426" s="57">
        <v>210983.73</v>
      </c>
      <c r="AC4426" s="57">
        <v>0</v>
      </c>
      <c r="AD4426" s="56" t="s">
        <v>9255</v>
      </c>
      <c r="AE4426" s="57">
        <v>0</v>
      </c>
      <c r="AF4426" s="57">
        <v>0</v>
      </c>
      <c r="AG4426" s="57">
        <v>0</v>
      </c>
      <c r="AI4426"/>
      <c r="AJ4426"/>
    </row>
    <row r="4427" spans="1:36">
      <c r="A4427" s="56" t="s">
        <v>50</v>
      </c>
      <c r="B4427" s="56" t="s">
        <v>11427</v>
      </c>
      <c r="C4427" s="56">
        <v>2101010050</v>
      </c>
      <c r="D4427" s="56" t="s">
        <v>43</v>
      </c>
      <c r="E4427" s="56">
        <v>2101020050</v>
      </c>
      <c r="F4427" s="56">
        <v>5401010050</v>
      </c>
      <c r="G4427" s="56" t="s">
        <v>11431</v>
      </c>
      <c r="H4427" s="56">
        <v>400202</v>
      </c>
      <c r="I4427" s="56" t="s">
        <v>11502</v>
      </c>
      <c r="J4427" s="56" t="s">
        <v>1378</v>
      </c>
      <c r="K4427" s="56" t="s">
        <v>1198</v>
      </c>
      <c r="L4427" s="56" t="s">
        <v>7138</v>
      </c>
      <c r="M4427" s="73">
        <v>36543</v>
      </c>
      <c r="N4427" s="56"/>
      <c r="O4427" s="56"/>
      <c r="P4427" s="56" t="s">
        <v>7177</v>
      </c>
      <c r="Q4427" s="56"/>
      <c r="R4427" s="56" t="s">
        <v>70</v>
      </c>
      <c r="S4427" s="56" t="s">
        <v>11657</v>
      </c>
      <c r="T4427" s="56" t="s">
        <v>7140</v>
      </c>
      <c r="U4427" s="57">
        <v>527712</v>
      </c>
      <c r="V4427" s="57">
        <v>-461964.05</v>
      </c>
      <c r="W4427" s="57">
        <v>65747.95</v>
      </c>
      <c r="X4427" s="57">
        <v>0</v>
      </c>
      <c r="Y4427" s="73">
        <v>36543</v>
      </c>
      <c r="Z4427" s="57">
        <v>-9485.59</v>
      </c>
      <c r="AA4427" s="57">
        <v>0</v>
      </c>
      <c r="AB4427" s="57">
        <v>56262.36</v>
      </c>
      <c r="AC4427" s="57">
        <v>0</v>
      </c>
      <c r="AD4427" s="56" t="s">
        <v>9255</v>
      </c>
      <c r="AE4427" s="57">
        <v>0</v>
      </c>
      <c r="AF4427" s="57">
        <v>0</v>
      </c>
      <c r="AG4427" s="57">
        <v>0</v>
      </c>
      <c r="AI4427"/>
      <c r="AJ4427"/>
    </row>
    <row r="4428" spans="1:36">
      <c r="A4428" s="56" t="s">
        <v>50</v>
      </c>
      <c r="B4428" s="56" t="s">
        <v>11427</v>
      </c>
      <c r="C4428" s="56">
        <v>2101010050</v>
      </c>
      <c r="D4428" s="56" t="s">
        <v>43</v>
      </c>
      <c r="E4428" s="56">
        <v>2101020050</v>
      </c>
      <c r="F4428" s="56">
        <v>5401010050</v>
      </c>
      <c r="G4428" s="56" t="s">
        <v>11431</v>
      </c>
      <c r="H4428" s="56">
        <v>400202</v>
      </c>
      <c r="I4428" s="56" t="s">
        <v>11503</v>
      </c>
      <c r="J4428" s="56" t="s">
        <v>1418</v>
      </c>
      <c r="K4428" s="56" t="s">
        <v>1276</v>
      </c>
      <c r="L4428" s="56" t="s">
        <v>7138</v>
      </c>
      <c r="M4428" s="73">
        <v>36543</v>
      </c>
      <c r="N4428" s="56"/>
      <c r="O4428" s="56"/>
      <c r="P4428" s="56" t="s">
        <v>156</v>
      </c>
      <c r="Q4428" s="56"/>
      <c r="R4428" s="56" t="s">
        <v>70</v>
      </c>
      <c r="S4428" s="56" t="s">
        <v>11657</v>
      </c>
      <c r="T4428" s="56" t="s">
        <v>7140</v>
      </c>
      <c r="U4428" s="57">
        <v>81763877</v>
      </c>
      <c r="V4428" s="57">
        <v>-69088321.370000005</v>
      </c>
      <c r="W4428" s="57">
        <v>12675555.630000001</v>
      </c>
      <c r="X4428" s="57">
        <v>0</v>
      </c>
      <c r="Y4428" s="73">
        <v>36543</v>
      </c>
      <c r="Z4428" s="57">
        <v>-893235.39</v>
      </c>
      <c r="AA4428" s="57">
        <v>0</v>
      </c>
      <c r="AB4428" s="57">
        <v>11782320.24</v>
      </c>
      <c r="AC4428" s="57">
        <v>0</v>
      </c>
      <c r="AD4428" s="56" t="s">
        <v>9255</v>
      </c>
      <c r="AE4428" s="57">
        <v>0</v>
      </c>
      <c r="AF4428" s="57">
        <v>0</v>
      </c>
      <c r="AG4428" s="57">
        <v>0</v>
      </c>
      <c r="AI4428"/>
      <c r="AJ4428"/>
    </row>
    <row r="4429" spans="1:36">
      <c r="A4429" s="56" t="s">
        <v>50</v>
      </c>
      <c r="B4429" s="56" t="s">
        <v>11427</v>
      </c>
      <c r="C4429" s="56">
        <v>2101010050</v>
      </c>
      <c r="D4429" s="56" t="s">
        <v>43</v>
      </c>
      <c r="E4429" s="56">
        <v>2101020050</v>
      </c>
      <c r="F4429" s="56">
        <v>5401010050</v>
      </c>
      <c r="G4429" s="56" t="s">
        <v>11431</v>
      </c>
      <c r="H4429" s="56">
        <v>400202</v>
      </c>
      <c r="I4429" s="56" t="s">
        <v>11503</v>
      </c>
      <c r="J4429" s="56" t="s">
        <v>1419</v>
      </c>
      <c r="K4429" s="56" t="s">
        <v>1278</v>
      </c>
      <c r="L4429" s="56" t="s">
        <v>7138</v>
      </c>
      <c r="M4429" s="73">
        <v>36543</v>
      </c>
      <c r="N4429" s="56"/>
      <c r="O4429" s="56"/>
      <c r="P4429" s="56" t="s">
        <v>156</v>
      </c>
      <c r="Q4429" s="56"/>
      <c r="R4429" s="56" t="s">
        <v>70</v>
      </c>
      <c r="S4429" s="56" t="s">
        <v>11657</v>
      </c>
      <c r="T4429" s="56" t="s">
        <v>7140</v>
      </c>
      <c r="U4429" s="57">
        <v>12579058</v>
      </c>
      <c r="V4429" s="57">
        <v>-10628972.609999999</v>
      </c>
      <c r="W4429" s="57">
        <v>1950085.39</v>
      </c>
      <c r="X4429" s="57">
        <v>0</v>
      </c>
      <c r="Y4429" s="73">
        <v>36543</v>
      </c>
      <c r="Z4429" s="57">
        <v>-137420.82</v>
      </c>
      <c r="AA4429" s="57">
        <v>0</v>
      </c>
      <c r="AB4429" s="57">
        <v>1812664.57</v>
      </c>
      <c r="AC4429" s="57">
        <v>0</v>
      </c>
      <c r="AD4429" s="56" t="s">
        <v>9255</v>
      </c>
      <c r="AE4429" s="57">
        <v>0</v>
      </c>
      <c r="AF4429" s="57">
        <v>0</v>
      </c>
      <c r="AG4429" s="57">
        <v>0</v>
      </c>
      <c r="AI4429"/>
      <c r="AJ4429"/>
    </row>
    <row r="4430" spans="1:36">
      <c r="A4430" s="56" t="s">
        <v>50</v>
      </c>
      <c r="B4430" s="56" t="s">
        <v>11427</v>
      </c>
      <c r="C4430" s="56">
        <v>2101010050</v>
      </c>
      <c r="D4430" s="56" t="s">
        <v>43</v>
      </c>
      <c r="E4430" s="56">
        <v>2101020050</v>
      </c>
      <c r="F4430" s="56">
        <v>5401010050</v>
      </c>
      <c r="G4430" s="56" t="s">
        <v>11431</v>
      </c>
      <c r="H4430" s="56">
        <v>400202</v>
      </c>
      <c r="I4430" s="56" t="s">
        <v>11503</v>
      </c>
      <c r="J4430" s="56" t="s">
        <v>1420</v>
      </c>
      <c r="K4430" s="56" t="s">
        <v>1280</v>
      </c>
      <c r="L4430" s="56" t="s">
        <v>7138</v>
      </c>
      <c r="M4430" s="73">
        <v>36543</v>
      </c>
      <c r="N4430" s="56"/>
      <c r="O4430" s="56"/>
      <c r="P4430" s="56" t="s">
        <v>156</v>
      </c>
      <c r="Q4430" s="56"/>
      <c r="R4430" s="56" t="s">
        <v>70</v>
      </c>
      <c r="S4430" s="56" t="s">
        <v>11657</v>
      </c>
      <c r="T4430" s="56" t="s">
        <v>7140</v>
      </c>
      <c r="U4430" s="57">
        <v>2704497</v>
      </c>
      <c r="V4430" s="57">
        <v>-2285228.73</v>
      </c>
      <c r="W4430" s="57">
        <v>419268.27</v>
      </c>
      <c r="X4430" s="57">
        <v>0</v>
      </c>
      <c r="Y4430" s="73">
        <v>36543</v>
      </c>
      <c r="Z4430" s="57">
        <v>-29545.47</v>
      </c>
      <c r="AA4430" s="57">
        <v>0</v>
      </c>
      <c r="AB4430" s="57">
        <v>389722.8</v>
      </c>
      <c r="AC4430" s="57">
        <v>0</v>
      </c>
      <c r="AD4430" s="56" t="s">
        <v>9255</v>
      </c>
      <c r="AE4430" s="57">
        <v>0</v>
      </c>
      <c r="AF4430" s="57">
        <v>0</v>
      </c>
      <c r="AG4430" s="57">
        <v>0</v>
      </c>
      <c r="AI4430"/>
      <c r="AJ4430"/>
    </row>
    <row r="4431" spans="1:36">
      <c r="A4431" s="56" t="s">
        <v>50</v>
      </c>
      <c r="B4431" s="56" t="s">
        <v>11427</v>
      </c>
      <c r="C4431" s="56">
        <v>2101010050</v>
      </c>
      <c r="D4431" s="56" t="s">
        <v>43</v>
      </c>
      <c r="E4431" s="56">
        <v>2101020050</v>
      </c>
      <c r="F4431" s="56">
        <v>5401010050</v>
      </c>
      <c r="G4431" s="56" t="s">
        <v>11431</v>
      </c>
      <c r="H4431" s="56">
        <v>400202</v>
      </c>
      <c r="I4431" s="56" t="s">
        <v>11503</v>
      </c>
      <c r="J4431" s="56" t="s">
        <v>1421</v>
      </c>
      <c r="K4431" s="56" t="s">
        <v>1282</v>
      </c>
      <c r="L4431" s="56" t="s">
        <v>7138</v>
      </c>
      <c r="M4431" s="73">
        <v>36543</v>
      </c>
      <c r="N4431" s="56"/>
      <c r="O4431" s="56"/>
      <c r="P4431" s="56" t="s">
        <v>7139</v>
      </c>
      <c r="Q4431" s="56"/>
      <c r="R4431" s="56" t="s">
        <v>70</v>
      </c>
      <c r="S4431" s="56" t="s">
        <v>11657</v>
      </c>
      <c r="T4431" s="56" t="s">
        <v>7140</v>
      </c>
      <c r="U4431" s="57">
        <v>12610506</v>
      </c>
      <c r="V4431" s="57">
        <v>-10486360.779999999</v>
      </c>
      <c r="W4431" s="57">
        <v>2124145.2200000002</v>
      </c>
      <c r="X4431" s="57">
        <v>0</v>
      </c>
      <c r="Y4431" s="73">
        <v>36543</v>
      </c>
      <c r="Z4431" s="57">
        <v>-99060.57</v>
      </c>
      <c r="AA4431" s="57">
        <v>0</v>
      </c>
      <c r="AB4431" s="57">
        <v>2025084.65</v>
      </c>
      <c r="AC4431" s="57">
        <v>0</v>
      </c>
      <c r="AD4431" s="56" t="s">
        <v>9255</v>
      </c>
      <c r="AE4431" s="57">
        <v>0</v>
      </c>
      <c r="AF4431" s="57">
        <v>0</v>
      </c>
      <c r="AG4431" s="57">
        <v>0</v>
      </c>
      <c r="AI4431"/>
      <c r="AJ4431"/>
    </row>
    <row r="4432" spans="1:36">
      <c r="A4432" s="56" t="s">
        <v>50</v>
      </c>
      <c r="B4432" s="56" t="s">
        <v>11427</v>
      </c>
      <c r="C4432" s="56">
        <v>2101010050</v>
      </c>
      <c r="D4432" s="56" t="s">
        <v>43</v>
      </c>
      <c r="E4432" s="56">
        <v>2101020050</v>
      </c>
      <c r="F4432" s="56">
        <v>5401010050</v>
      </c>
      <c r="G4432" s="56" t="s">
        <v>11431</v>
      </c>
      <c r="H4432" s="56">
        <v>400202</v>
      </c>
      <c r="I4432" s="56" t="s">
        <v>11503</v>
      </c>
      <c r="J4432" s="56" t="s">
        <v>1425</v>
      </c>
      <c r="K4432" s="56" t="s">
        <v>1290</v>
      </c>
      <c r="L4432" s="56" t="s">
        <v>7138</v>
      </c>
      <c r="M4432" s="73">
        <v>36543</v>
      </c>
      <c r="N4432" s="56"/>
      <c r="O4432" s="56"/>
      <c r="P4432" s="56" t="s">
        <v>156</v>
      </c>
      <c r="Q4432" s="56"/>
      <c r="R4432" s="56" t="s">
        <v>70</v>
      </c>
      <c r="S4432" s="56" t="s">
        <v>11657</v>
      </c>
      <c r="T4432" s="56" t="s">
        <v>7140</v>
      </c>
      <c r="U4432" s="57">
        <v>15723822</v>
      </c>
      <c r="V4432" s="57">
        <v>-13286215.26</v>
      </c>
      <c r="W4432" s="57">
        <v>2437606.7400000002</v>
      </c>
      <c r="X4432" s="57">
        <v>0</v>
      </c>
      <c r="Y4432" s="73">
        <v>36543</v>
      </c>
      <c r="Z4432" s="57">
        <v>-171776.03</v>
      </c>
      <c r="AA4432" s="57">
        <v>0</v>
      </c>
      <c r="AB4432" s="57">
        <v>2265830.71</v>
      </c>
      <c r="AC4432" s="57">
        <v>0</v>
      </c>
      <c r="AD4432" s="56" t="s">
        <v>9255</v>
      </c>
      <c r="AE4432" s="57">
        <v>0</v>
      </c>
      <c r="AF4432" s="57">
        <v>0</v>
      </c>
      <c r="AG4432" s="57">
        <v>0</v>
      </c>
      <c r="AI4432"/>
      <c r="AJ4432"/>
    </row>
    <row r="4433" spans="1:36">
      <c r="A4433" s="56" t="s">
        <v>50</v>
      </c>
      <c r="B4433" s="56" t="s">
        <v>11427</v>
      </c>
      <c r="C4433" s="56">
        <v>2101010050</v>
      </c>
      <c r="D4433" s="56" t="s">
        <v>43</v>
      </c>
      <c r="E4433" s="56">
        <v>2101020050</v>
      </c>
      <c r="F4433" s="56">
        <v>5401010050</v>
      </c>
      <c r="G4433" s="56" t="s">
        <v>11431</v>
      </c>
      <c r="H4433" s="56">
        <v>400202</v>
      </c>
      <c r="I4433" s="56" t="s">
        <v>11504</v>
      </c>
      <c r="J4433" s="56" t="s">
        <v>1370</v>
      </c>
      <c r="K4433" s="56" t="s">
        <v>1182</v>
      </c>
      <c r="L4433" s="56" t="s">
        <v>7138</v>
      </c>
      <c r="M4433" s="73">
        <v>36543</v>
      </c>
      <c r="N4433" s="56"/>
      <c r="O4433" s="56"/>
      <c r="P4433" s="56" t="s">
        <v>156</v>
      </c>
      <c r="Q4433" s="56"/>
      <c r="R4433" s="56" t="s">
        <v>70</v>
      </c>
      <c r="S4433" s="56" t="s">
        <v>11657</v>
      </c>
      <c r="T4433" s="56" t="s">
        <v>7140</v>
      </c>
      <c r="U4433" s="57">
        <v>23800055</v>
      </c>
      <c r="V4433" s="57">
        <v>-20665625.609999999</v>
      </c>
      <c r="W4433" s="57">
        <v>3134429.39</v>
      </c>
      <c r="X4433" s="57">
        <v>0</v>
      </c>
      <c r="Y4433" s="73">
        <v>36543</v>
      </c>
      <c r="Z4433" s="57">
        <v>-202254.28</v>
      </c>
      <c r="AA4433" s="57">
        <v>0</v>
      </c>
      <c r="AB4433" s="57">
        <v>2932175.11</v>
      </c>
      <c r="AC4433" s="57">
        <v>0</v>
      </c>
      <c r="AD4433" s="56" t="s">
        <v>9255</v>
      </c>
      <c r="AE4433" s="57">
        <v>0</v>
      </c>
      <c r="AF4433" s="57">
        <v>0</v>
      </c>
      <c r="AG4433" s="57">
        <v>0</v>
      </c>
      <c r="AI4433"/>
      <c r="AJ4433"/>
    </row>
    <row r="4434" spans="1:36">
      <c r="A4434" s="56" t="s">
        <v>50</v>
      </c>
      <c r="B4434" s="56" t="s">
        <v>11427</v>
      </c>
      <c r="C4434" s="56">
        <v>2101010050</v>
      </c>
      <c r="D4434" s="56" t="s">
        <v>43</v>
      </c>
      <c r="E4434" s="56">
        <v>2101020050</v>
      </c>
      <c r="F4434" s="56">
        <v>5401010050</v>
      </c>
      <c r="G4434" s="56" t="s">
        <v>11431</v>
      </c>
      <c r="H4434" s="56">
        <v>400210</v>
      </c>
      <c r="I4434" s="56" t="s">
        <v>11434</v>
      </c>
      <c r="J4434" s="56" t="s">
        <v>2482</v>
      </c>
      <c r="K4434" s="56" t="s">
        <v>2481</v>
      </c>
      <c r="L4434" s="56" t="s">
        <v>7138</v>
      </c>
      <c r="M4434" s="73">
        <v>37223</v>
      </c>
      <c r="N4434" s="56"/>
      <c r="O4434" s="56"/>
      <c r="P4434" s="56" t="s">
        <v>156</v>
      </c>
      <c r="Q4434" s="56"/>
      <c r="R4434" s="56" t="s">
        <v>70</v>
      </c>
      <c r="S4434" s="56" t="s">
        <v>11657</v>
      </c>
      <c r="T4434" s="56" t="s">
        <v>7140</v>
      </c>
      <c r="U4434" s="57">
        <v>733390</v>
      </c>
      <c r="V4434" s="57">
        <v>-568952.05000000005</v>
      </c>
      <c r="W4434" s="57">
        <v>164437.95000000001</v>
      </c>
      <c r="X4434" s="57">
        <v>0</v>
      </c>
      <c r="Y4434" s="73">
        <v>37223</v>
      </c>
      <c r="Z4434" s="57">
        <v>-10967.53</v>
      </c>
      <c r="AA4434" s="57">
        <v>0</v>
      </c>
      <c r="AB4434" s="57">
        <v>153470.42000000001</v>
      </c>
      <c r="AC4434" s="57">
        <v>0</v>
      </c>
      <c r="AD4434" s="56" t="s">
        <v>9255</v>
      </c>
      <c r="AE4434" s="57">
        <v>0</v>
      </c>
      <c r="AF4434" s="57">
        <v>0</v>
      </c>
      <c r="AG4434" s="57">
        <v>0</v>
      </c>
      <c r="AI4434"/>
      <c r="AJ4434"/>
    </row>
    <row r="4435" spans="1:36">
      <c r="A4435" s="56" t="s">
        <v>54</v>
      </c>
      <c r="B4435" s="56" t="s">
        <v>11427</v>
      </c>
      <c r="C4435" s="56">
        <v>2101010050</v>
      </c>
      <c r="D4435" s="56" t="s">
        <v>43</v>
      </c>
      <c r="E4435" s="56">
        <v>2101020050</v>
      </c>
      <c r="F4435" s="56">
        <v>5401010050</v>
      </c>
      <c r="G4435" s="56" t="s">
        <v>11413</v>
      </c>
      <c r="H4435" s="56">
        <v>400100</v>
      </c>
      <c r="I4435" s="56" t="s">
        <v>11414</v>
      </c>
      <c r="J4435" s="56" t="s">
        <v>163</v>
      </c>
      <c r="K4435" s="56" t="s">
        <v>164</v>
      </c>
      <c r="L4435" s="56" t="s">
        <v>7138</v>
      </c>
      <c r="M4435" s="73">
        <v>41053</v>
      </c>
      <c r="N4435" s="56"/>
      <c r="O4435" s="56"/>
      <c r="P4435" s="56" t="s">
        <v>156</v>
      </c>
      <c r="Q4435" s="56"/>
      <c r="R4435" s="56" t="s">
        <v>70</v>
      </c>
      <c r="S4435" s="56" t="s">
        <v>11657</v>
      </c>
      <c r="T4435" s="56" t="s">
        <v>7140</v>
      </c>
      <c r="U4435" s="57">
        <v>236250</v>
      </c>
      <c r="V4435" s="57">
        <v>-86628.160000000003</v>
      </c>
      <c r="W4435" s="57">
        <v>149621.84</v>
      </c>
      <c r="X4435" s="57">
        <v>0</v>
      </c>
      <c r="Y4435" s="73">
        <v>41053</v>
      </c>
      <c r="Z4435" s="57">
        <v>-5963.76</v>
      </c>
      <c r="AA4435" s="57">
        <v>0</v>
      </c>
      <c r="AB4435" s="57">
        <v>143658.07999999999</v>
      </c>
      <c r="AC4435" s="57">
        <v>0</v>
      </c>
      <c r="AD4435" s="56" t="s">
        <v>9255</v>
      </c>
      <c r="AE4435" s="57">
        <v>0</v>
      </c>
      <c r="AF4435" s="57">
        <v>0</v>
      </c>
      <c r="AG4435" s="57">
        <v>0</v>
      </c>
      <c r="AI4435"/>
      <c r="AJ4435"/>
    </row>
    <row r="4436" spans="1:36">
      <c r="A4436" s="56" t="s">
        <v>50</v>
      </c>
      <c r="B4436" s="56" t="s">
        <v>11427</v>
      </c>
      <c r="C4436" s="56">
        <v>2101010050</v>
      </c>
      <c r="D4436" s="56" t="s">
        <v>43</v>
      </c>
      <c r="E4436" s="56">
        <v>2101020050</v>
      </c>
      <c r="F4436" s="56">
        <v>5401010050</v>
      </c>
      <c r="G4436" s="56" t="s">
        <v>11431</v>
      </c>
      <c r="H4436" s="56">
        <v>400210</v>
      </c>
      <c r="I4436" s="56" t="s">
        <v>11433</v>
      </c>
      <c r="J4436" s="56" t="s">
        <v>2024</v>
      </c>
      <c r="K4436" s="56" t="s">
        <v>2025</v>
      </c>
      <c r="L4436" s="56" t="s">
        <v>7138</v>
      </c>
      <c r="M4436" s="73">
        <v>37460</v>
      </c>
      <c r="N4436" s="56"/>
      <c r="O4436" s="56"/>
      <c r="P4436" s="56" t="s">
        <v>7139</v>
      </c>
      <c r="Q4436" s="56"/>
      <c r="R4436" s="56" t="s">
        <v>70</v>
      </c>
      <c r="S4436" s="56" t="s">
        <v>11657</v>
      </c>
      <c r="T4436" s="56" t="s">
        <v>7140</v>
      </c>
      <c r="U4436" s="57">
        <v>144008</v>
      </c>
      <c r="V4436" s="57">
        <v>-117623.9</v>
      </c>
      <c r="W4436" s="57">
        <v>26384.1</v>
      </c>
      <c r="X4436" s="57">
        <v>0</v>
      </c>
      <c r="Y4436" s="73">
        <v>37460</v>
      </c>
      <c r="Z4436" s="57">
        <v>-1253.8900000000001</v>
      </c>
      <c r="AA4436" s="57">
        <v>0</v>
      </c>
      <c r="AB4436" s="57">
        <v>25130.21</v>
      </c>
      <c r="AC4436" s="57">
        <v>0</v>
      </c>
      <c r="AD4436" s="56" t="s">
        <v>9255</v>
      </c>
      <c r="AE4436" s="57">
        <v>0</v>
      </c>
      <c r="AF4436" s="57">
        <v>0</v>
      </c>
      <c r="AG4436" s="57">
        <v>0</v>
      </c>
      <c r="AI4436"/>
      <c r="AJ4436"/>
    </row>
    <row r="4437" spans="1:36">
      <c r="A4437" s="56" t="s">
        <v>50</v>
      </c>
      <c r="B4437" s="56" t="s">
        <v>11427</v>
      </c>
      <c r="C4437" s="56">
        <v>2101010050</v>
      </c>
      <c r="D4437" s="56" t="s">
        <v>43</v>
      </c>
      <c r="E4437" s="56">
        <v>2101020050</v>
      </c>
      <c r="F4437" s="56">
        <v>5401010050</v>
      </c>
      <c r="G4437" s="56" t="s">
        <v>11431</v>
      </c>
      <c r="H4437" s="56">
        <v>400210</v>
      </c>
      <c r="I4437" s="56" t="s">
        <v>11433</v>
      </c>
      <c r="J4437" s="56" t="s">
        <v>2026</v>
      </c>
      <c r="K4437" s="56" t="s">
        <v>2025</v>
      </c>
      <c r="L4437" s="56" t="s">
        <v>7138</v>
      </c>
      <c r="M4437" s="73">
        <v>37460</v>
      </c>
      <c r="N4437" s="56"/>
      <c r="O4437" s="56"/>
      <c r="P4437" s="56" t="s">
        <v>7139</v>
      </c>
      <c r="Q4437" s="56"/>
      <c r="R4437" s="56" t="s">
        <v>70</v>
      </c>
      <c r="S4437" s="56" t="s">
        <v>11657</v>
      </c>
      <c r="T4437" s="56" t="s">
        <v>7140</v>
      </c>
      <c r="U4437" s="57">
        <v>162254</v>
      </c>
      <c r="V4437" s="57">
        <v>-132526.63</v>
      </c>
      <c r="W4437" s="57">
        <v>29727.37</v>
      </c>
      <c r="X4437" s="57">
        <v>0</v>
      </c>
      <c r="Y4437" s="73">
        <v>37460</v>
      </c>
      <c r="Z4437" s="57">
        <v>-1412.78</v>
      </c>
      <c r="AA4437" s="57">
        <v>0</v>
      </c>
      <c r="AB4437" s="57">
        <v>28314.59</v>
      </c>
      <c r="AC4437" s="57">
        <v>0</v>
      </c>
      <c r="AD4437" s="56" t="s">
        <v>9255</v>
      </c>
      <c r="AE4437" s="57">
        <v>0</v>
      </c>
      <c r="AF4437" s="57">
        <v>0</v>
      </c>
      <c r="AG4437" s="57">
        <v>0</v>
      </c>
      <c r="AI4437"/>
      <c r="AJ4437"/>
    </row>
    <row r="4438" spans="1:36">
      <c r="A4438" s="56" t="s">
        <v>50</v>
      </c>
      <c r="B4438" s="56" t="s">
        <v>11427</v>
      </c>
      <c r="C4438" s="56">
        <v>2101010050</v>
      </c>
      <c r="D4438" s="56" t="s">
        <v>43</v>
      </c>
      <c r="E4438" s="56">
        <v>2101020050</v>
      </c>
      <c r="F4438" s="56">
        <v>5401010050</v>
      </c>
      <c r="G4438" s="56" t="s">
        <v>11431</v>
      </c>
      <c r="H4438" s="56">
        <v>400210</v>
      </c>
      <c r="I4438" s="56" t="s">
        <v>11433</v>
      </c>
      <c r="J4438" s="56" t="s">
        <v>2090</v>
      </c>
      <c r="K4438" s="56" t="s">
        <v>2091</v>
      </c>
      <c r="L4438" s="56" t="s">
        <v>7138</v>
      </c>
      <c r="M4438" s="73">
        <v>36978</v>
      </c>
      <c r="N4438" s="56"/>
      <c r="O4438" s="56"/>
      <c r="P4438" s="56" t="s">
        <v>7177</v>
      </c>
      <c r="Q4438" s="56"/>
      <c r="R4438" s="56" t="s">
        <v>70</v>
      </c>
      <c r="S4438" s="56" t="s">
        <v>11657</v>
      </c>
      <c r="T4438" s="56" t="s">
        <v>7140</v>
      </c>
      <c r="U4438" s="57">
        <v>46890</v>
      </c>
      <c r="V4438" s="57">
        <v>-39088.35</v>
      </c>
      <c r="W4438" s="57">
        <v>7801.65</v>
      </c>
      <c r="X4438" s="57">
        <v>0</v>
      </c>
      <c r="Y4438" s="73">
        <v>36978</v>
      </c>
      <c r="Z4438" s="57">
        <v>-1000.93</v>
      </c>
      <c r="AA4438" s="57">
        <v>0</v>
      </c>
      <c r="AB4438" s="57">
        <v>6800.72</v>
      </c>
      <c r="AC4438" s="57">
        <v>0</v>
      </c>
      <c r="AD4438" s="56" t="s">
        <v>9255</v>
      </c>
      <c r="AE4438" s="57">
        <v>0</v>
      </c>
      <c r="AF4438" s="57">
        <v>0</v>
      </c>
      <c r="AG4438" s="57">
        <v>0</v>
      </c>
      <c r="AI4438"/>
      <c r="AJ4438"/>
    </row>
    <row r="4439" spans="1:36">
      <c r="A4439" s="56" t="s">
        <v>50</v>
      </c>
      <c r="B4439" s="56" t="s">
        <v>11427</v>
      </c>
      <c r="C4439" s="56">
        <v>2101010050</v>
      </c>
      <c r="D4439" s="56" t="s">
        <v>43</v>
      </c>
      <c r="E4439" s="56">
        <v>2101020050</v>
      </c>
      <c r="F4439" s="56">
        <v>5401010050</v>
      </c>
      <c r="G4439" s="56" t="s">
        <v>11431</v>
      </c>
      <c r="H4439" s="56">
        <v>400210</v>
      </c>
      <c r="I4439" s="56" t="s">
        <v>11433</v>
      </c>
      <c r="J4439" s="56" t="s">
        <v>2102</v>
      </c>
      <c r="K4439" s="56" t="s">
        <v>2103</v>
      </c>
      <c r="L4439" s="56" t="s">
        <v>7138</v>
      </c>
      <c r="M4439" s="73">
        <v>37020</v>
      </c>
      <c r="N4439" s="56"/>
      <c r="O4439" s="56"/>
      <c r="P4439" s="56" t="s">
        <v>7177</v>
      </c>
      <c r="Q4439" s="56"/>
      <c r="R4439" s="56" t="s">
        <v>70</v>
      </c>
      <c r="S4439" s="56" t="s">
        <v>11657</v>
      </c>
      <c r="T4439" s="56" t="s">
        <v>7140</v>
      </c>
      <c r="U4439" s="57">
        <v>237393</v>
      </c>
      <c r="V4439" s="57">
        <v>-195211.59</v>
      </c>
      <c r="W4439" s="57">
        <v>42181.41</v>
      </c>
      <c r="X4439" s="57">
        <v>0</v>
      </c>
      <c r="Y4439" s="73">
        <v>37020</v>
      </c>
      <c r="Z4439" s="57">
        <v>-5434.31</v>
      </c>
      <c r="AA4439" s="57">
        <v>0</v>
      </c>
      <c r="AB4439" s="57">
        <v>36747.1</v>
      </c>
      <c r="AC4439" s="57">
        <v>0</v>
      </c>
      <c r="AD4439" s="56" t="s">
        <v>9255</v>
      </c>
      <c r="AE4439" s="57">
        <v>0</v>
      </c>
      <c r="AF4439" s="57">
        <v>0</v>
      </c>
      <c r="AG4439" s="57">
        <v>0</v>
      </c>
      <c r="AI4439"/>
      <c r="AJ4439"/>
    </row>
    <row r="4440" spans="1:36">
      <c r="A4440" s="56" t="s">
        <v>49</v>
      </c>
      <c r="B4440" s="56" t="s">
        <v>11427</v>
      </c>
      <c r="C4440" s="56">
        <v>2101010050</v>
      </c>
      <c r="D4440" s="56" t="s">
        <v>43</v>
      </c>
      <c r="E4440" s="56">
        <v>2101020050</v>
      </c>
      <c r="F4440" s="56">
        <v>5401010050</v>
      </c>
      <c r="G4440" s="56" t="s">
        <v>11431</v>
      </c>
      <c r="H4440" s="56">
        <v>400203</v>
      </c>
      <c r="I4440" s="56" t="s">
        <v>11507</v>
      </c>
      <c r="J4440" s="56" t="s">
        <v>1538</v>
      </c>
      <c r="K4440" s="56" t="s">
        <v>1539</v>
      </c>
      <c r="L4440" s="56" t="s">
        <v>7138</v>
      </c>
      <c r="M4440" s="73">
        <v>39995</v>
      </c>
      <c r="N4440" s="56"/>
      <c r="O4440" s="56"/>
      <c r="P4440" s="56" t="s">
        <v>1304</v>
      </c>
      <c r="Q4440" s="56"/>
      <c r="R4440" s="56" t="s">
        <v>70</v>
      </c>
      <c r="S4440" s="56" t="s">
        <v>11657</v>
      </c>
      <c r="T4440" s="56" t="s">
        <v>7140</v>
      </c>
      <c r="U4440" s="57">
        <v>5767979</v>
      </c>
      <c r="V4440" s="57">
        <v>-3577762.51</v>
      </c>
      <c r="W4440" s="57">
        <v>2190216.4900000002</v>
      </c>
      <c r="X4440" s="57">
        <v>0</v>
      </c>
      <c r="Y4440" s="73">
        <v>39995</v>
      </c>
      <c r="Z4440" s="57">
        <v>-278477.45</v>
      </c>
      <c r="AA4440" s="57">
        <v>0</v>
      </c>
      <c r="AB4440" s="57">
        <v>1911739.04</v>
      </c>
      <c r="AC4440" s="57">
        <v>0</v>
      </c>
      <c r="AD4440" s="56" t="s">
        <v>9255</v>
      </c>
      <c r="AE4440" s="57">
        <v>0</v>
      </c>
      <c r="AF4440" s="57">
        <v>0</v>
      </c>
      <c r="AG4440" s="57">
        <v>0</v>
      </c>
      <c r="AI4440"/>
      <c r="AJ4440"/>
    </row>
    <row r="4441" spans="1:36">
      <c r="A4441" s="56" t="s">
        <v>49</v>
      </c>
      <c r="B4441" s="56" t="s">
        <v>11427</v>
      </c>
      <c r="C4441" s="56">
        <v>2101010050</v>
      </c>
      <c r="D4441" s="56" t="s">
        <v>43</v>
      </c>
      <c r="E4441" s="56">
        <v>2101020050</v>
      </c>
      <c r="F4441" s="56">
        <v>5401010050</v>
      </c>
      <c r="G4441" s="56" t="s">
        <v>11431</v>
      </c>
      <c r="H4441" s="56">
        <v>400203</v>
      </c>
      <c r="I4441" s="56" t="s">
        <v>11507</v>
      </c>
      <c r="J4441" s="56" t="s">
        <v>1540</v>
      </c>
      <c r="K4441" s="56" t="s">
        <v>1541</v>
      </c>
      <c r="L4441" s="56" t="s">
        <v>7138</v>
      </c>
      <c r="M4441" s="73">
        <v>39995</v>
      </c>
      <c r="N4441" s="56"/>
      <c r="O4441" s="56"/>
      <c r="P4441" s="56" t="s">
        <v>1304</v>
      </c>
      <c r="Q4441" s="56"/>
      <c r="R4441" s="56" t="s">
        <v>70</v>
      </c>
      <c r="S4441" s="56" t="s">
        <v>11657</v>
      </c>
      <c r="T4441" s="56" t="s">
        <v>7140</v>
      </c>
      <c r="U4441" s="57">
        <v>5767979</v>
      </c>
      <c r="V4441" s="57">
        <v>-3577762.51</v>
      </c>
      <c r="W4441" s="57">
        <v>2190216.4900000002</v>
      </c>
      <c r="X4441" s="57">
        <v>0</v>
      </c>
      <c r="Y4441" s="73">
        <v>39995</v>
      </c>
      <c r="Z4441" s="57">
        <v>-278477.45</v>
      </c>
      <c r="AA4441" s="57">
        <v>0</v>
      </c>
      <c r="AB4441" s="57">
        <v>1911739.04</v>
      </c>
      <c r="AC4441" s="57">
        <v>0</v>
      </c>
      <c r="AD4441" s="56" t="s">
        <v>9255</v>
      </c>
      <c r="AE4441" s="57">
        <v>0</v>
      </c>
      <c r="AF4441" s="57">
        <v>0</v>
      </c>
      <c r="AG4441" s="57">
        <v>0</v>
      </c>
      <c r="AI4441"/>
      <c r="AJ4441"/>
    </row>
    <row r="4442" spans="1:36">
      <c r="A4442" s="56" t="s">
        <v>49</v>
      </c>
      <c r="B4442" s="56" t="s">
        <v>11427</v>
      </c>
      <c r="C4442" s="56">
        <v>2101010050</v>
      </c>
      <c r="D4442" s="56" t="s">
        <v>43</v>
      </c>
      <c r="E4442" s="56">
        <v>2101020050</v>
      </c>
      <c r="F4442" s="56">
        <v>5401010050</v>
      </c>
      <c r="G4442" s="56" t="s">
        <v>11431</v>
      </c>
      <c r="H4442" s="56">
        <v>400203</v>
      </c>
      <c r="I4442" s="56" t="s">
        <v>11537</v>
      </c>
      <c r="J4442" s="56" t="s">
        <v>1576</v>
      </c>
      <c r="K4442" s="56" t="s">
        <v>1276</v>
      </c>
      <c r="L4442" s="56" t="s">
        <v>7138</v>
      </c>
      <c r="M4442" s="73">
        <v>39995</v>
      </c>
      <c r="N4442" s="56"/>
      <c r="O4442" s="56"/>
      <c r="P4442" s="56" t="s">
        <v>1304</v>
      </c>
      <c r="Q4442" s="56"/>
      <c r="R4442" s="56" t="s">
        <v>70</v>
      </c>
      <c r="S4442" s="56" t="s">
        <v>11657</v>
      </c>
      <c r="T4442" s="56" t="s">
        <v>7140</v>
      </c>
      <c r="U4442" s="57">
        <v>57764265</v>
      </c>
      <c r="V4442" s="57">
        <v>-35830021.75</v>
      </c>
      <c r="W4442" s="57">
        <v>21934243.25</v>
      </c>
      <c r="X4442" s="57">
        <v>0</v>
      </c>
      <c r="Y4442" s="73">
        <v>39995</v>
      </c>
      <c r="Z4442" s="57">
        <v>-2788853.14</v>
      </c>
      <c r="AA4442" s="57">
        <v>0</v>
      </c>
      <c r="AB4442" s="57">
        <v>19145390.109999999</v>
      </c>
      <c r="AC4442" s="57">
        <v>0</v>
      </c>
      <c r="AD4442" s="56" t="s">
        <v>9255</v>
      </c>
      <c r="AE4442" s="57">
        <v>0</v>
      </c>
      <c r="AF4442" s="57">
        <v>0</v>
      </c>
      <c r="AG4442" s="57">
        <v>0</v>
      </c>
      <c r="AI4442"/>
      <c r="AJ4442"/>
    </row>
    <row r="4443" spans="1:36">
      <c r="A4443" s="56" t="s">
        <v>49</v>
      </c>
      <c r="B4443" s="56" t="s">
        <v>11427</v>
      </c>
      <c r="C4443" s="56">
        <v>2101010050</v>
      </c>
      <c r="D4443" s="56" t="s">
        <v>43</v>
      </c>
      <c r="E4443" s="56">
        <v>2101020050</v>
      </c>
      <c r="F4443" s="56">
        <v>5401010050</v>
      </c>
      <c r="G4443" s="56" t="s">
        <v>11431</v>
      </c>
      <c r="H4443" s="56">
        <v>400203</v>
      </c>
      <c r="I4443" s="56" t="s">
        <v>11537</v>
      </c>
      <c r="J4443" s="56" t="s">
        <v>1577</v>
      </c>
      <c r="K4443" s="56" t="s">
        <v>1278</v>
      </c>
      <c r="L4443" s="56" t="s">
        <v>7138</v>
      </c>
      <c r="M4443" s="73">
        <v>39995</v>
      </c>
      <c r="N4443" s="56"/>
      <c r="O4443" s="56"/>
      <c r="P4443" s="56" t="s">
        <v>1304</v>
      </c>
      <c r="Q4443" s="56"/>
      <c r="R4443" s="56" t="s">
        <v>70</v>
      </c>
      <c r="S4443" s="56" t="s">
        <v>11657</v>
      </c>
      <c r="T4443" s="56" t="s">
        <v>7140</v>
      </c>
      <c r="U4443" s="57">
        <v>81771367</v>
      </c>
      <c r="V4443" s="57">
        <v>-50721148.100000001</v>
      </c>
      <c r="W4443" s="57">
        <v>31050218.899999999</v>
      </c>
      <c r="X4443" s="57">
        <v>0</v>
      </c>
      <c r="Y4443" s="73">
        <v>39995</v>
      </c>
      <c r="Z4443" s="57">
        <v>-3947913.76</v>
      </c>
      <c r="AA4443" s="57">
        <v>0</v>
      </c>
      <c r="AB4443" s="57">
        <v>27102305.140000001</v>
      </c>
      <c r="AC4443" s="57">
        <v>0</v>
      </c>
      <c r="AD4443" s="56" t="s">
        <v>9255</v>
      </c>
      <c r="AE4443" s="57">
        <v>0</v>
      </c>
      <c r="AF4443" s="57">
        <v>0</v>
      </c>
      <c r="AG4443" s="57">
        <v>0</v>
      </c>
      <c r="AI4443"/>
      <c r="AJ4443"/>
    </row>
    <row r="4444" spans="1:36">
      <c r="A4444" s="56" t="s">
        <v>49</v>
      </c>
      <c r="B4444" s="56" t="s">
        <v>11427</v>
      </c>
      <c r="C4444" s="56">
        <v>2101010050</v>
      </c>
      <c r="D4444" s="56" t="s">
        <v>43</v>
      </c>
      <c r="E4444" s="56">
        <v>2101020050</v>
      </c>
      <c r="F4444" s="56">
        <v>5401010050</v>
      </c>
      <c r="G4444" s="56" t="s">
        <v>11431</v>
      </c>
      <c r="H4444" s="56">
        <v>400203</v>
      </c>
      <c r="I4444" s="56" t="s">
        <v>11537</v>
      </c>
      <c r="J4444" s="56" t="s">
        <v>1578</v>
      </c>
      <c r="K4444" s="56" t="s">
        <v>1280</v>
      </c>
      <c r="L4444" s="56" t="s">
        <v>7138</v>
      </c>
      <c r="M4444" s="73">
        <v>39995</v>
      </c>
      <c r="N4444" s="56"/>
      <c r="O4444" s="56"/>
      <c r="P4444" s="56" t="s">
        <v>1304</v>
      </c>
      <c r="Q4444" s="56"/>
      <c r="R4444" s="56" t="s">
        <v>70</v>
      </c>
      <c r="S4444" s="56" t="s">
        <v>11657</v>
      </c>
      <c r="T4444" s="56" t="s">
        <v>7140</v>
      </c>
      <c r="U4444" s="57">
        <v>9468264</v>
      </c>
      <c r="V4444" s="57">
        <v>-5872975.2999999998</v>
      </c>
      <c r="W4444" s="57">
        <v>3595288.7</v>
      </c>
      <c r="X4444" s="57">
        <v>0</v>
      </c>
      <c r="Y4444" s="73">
        <v>39995</v>
      </c>
      <c r="Z4444" s="57">
        <v>-457126.88</v>
      </c>
      <c r="AA4444" s="57">
        <v>0</v>
      </c>
      <c r="AB4444" s="57">
        <v>3138161.82</v>
      </c>
      <c r="AC4444" s="57">
        <v>0</v>
      </c>
      <c r="AD4444" s="56" t="s">
        <v>9255</v>
      </c>
      <c r="AE4444" s="57">
        <v>0</v>
      </c>
      <c r="AF4444" s="57">
        <v>0</v>
      </c>
      <c r="AG4444" s="57">
        <v>0</v>
      </c>
      <c r="AI4444"/>
      <c r="AJ4444"/>
    </row>
    <row r="4445" spans="1:36">
      <c r="A4445" s="56" t="s">
        <v>49</v>
      </c>
      <c r="B4445" s="56" t="s">
        <v>11427</v>
      </c>
      <c r="C4445" s="56">
        <v>2101010050</v>
      </c>
      <c r="D4445" s="56" t="s">
        <v>43</v>
      </c>
      <c r="E4445" s="56">
        <v>2101020050</v>
      </c>
      <c r="F4445" s="56">
        <v>5401010050</v>
      </c>
      <c r="G4445" s="56" t="s">
        <v>11431</v>
      </c>
      <c r="H4445" s="56">
        <v>400203</v>
      </c>
      <c r="I4445" s="56" t="s">
        <v>11537</v>
      </c>
      <c r="J4445" s="56" t="s">
        <v>1583</v>
      </c>
      <c r="K4445" s="56" t="s">
        <v>1290</v>
      </c>
      <c r="L4445" s="56" t="s">
        <v>7138</v>
      </c>
      <c r="M4445" s="73">
        <v>39995</v>
      </c>
      <c r="N4445" s="56"/>
      <c r="O4445" s="56"/>
      <c r="P4445" s="56" t="s">
        <v>1304</v>
      </c>
      <c r="Q4445" s="56"/>
      <c r="R4445" s="56" t="s">
        <v>70</v>
      </c>
      <c r="S4445" s="56" t="s">
        <v>11657</v>
      </c>
      <c r="T4445" s="56" t="s">
        <v>7140</v>
      </c>
      <c r="U4445" s="57">
        <v>12480893</v>
      </c>
      <c r="V4445" s="57">
        <v>-7741648.8099999996</v>
      </c>
      <c r="W4445" s="57">
        <v>4739244.1900000004</v>
      </c>
      <c r="X4445" s="57">
        <v>0</v>
      </c>
      <c r="Y4445" s="73">
        <v>39995</v>
      </c>
      <c r="Z4445" s="57">
        <v>-602576.35</v>
      </c>
      <c r="AA4445" s="57">
        <v>0</v>
      </c>
      <c r="AB4445" s="57">
        <v>4136667.84</v>
      </c>
      <c r="AC4445" s="57">
        <v>0</v>
      </c>
      <c r="AD4445" s="56" t="s">
        <v>9255</v>
      </c>
      <c r="AE4445" s="57">
        <v>0</v>
      </c>
      <c r="AF4445" s="57">
        <v>0</v>
      </c>
      <c r="AG4445" s="57">
        <v>0</v>
      </c>
      <c r="AI4445"/>
      <c r="AJ4445"/>
    </row>
    <row r="4446" spans="1:36">
      <c r="A4446" s="56" t="s">
        <v>49</v>
      </c>
      <c r="B4446" s="56" t="s">
        <v>11427</v>
      </c>
      <c r="C4446" s="56">
        <v>2101010050</v>
      </c>
      <c r="D4446" s="56" t="s">
        <v>43</v>
      </c>
      <c r="E4446" s="56">
        <v>2101020050</v>
      </c>
      <c r="F4446" s="56">
        <v>5401010050</v>
      </c>
      <c r="G4446" s="56" t="s">
        <v>11431</v>
      </c>
      <c r="H4446" s="56">
        <v>400204</v>
      </c>
      <c r="I4446" s="56" t="s">
        <v>11508</v>
      </c>
      <c r="J4446" s="56" t="s">
        <v>1674</v>
      </c>
      <c r="K4446" s="56" t="s">
        <v>1539</v>
      </c>
      <c r="L4446" s="56" t="s">
        <v>7138</v>
      </c>
      <c r="M4446" s="73">
        <v>40057</v>
      </c>
      <c r="N4446" s="56"/>
      <c r="O4446" s="56"/>
      <c r="P4446" s="56" t="s">
        <v>1304</v>
      </c>
      <c r="Q4446" s="56"/>
      <c r="R4446" s="56" t="s">
        <v>70</v>
      </c>
      <c r="S4446" s="56" t="s">
        <v>11657</v>
      </c>
      <c r="T4446" s="56" t="s">
        <v>7140</v>
      </c>
      <c r="U4446" s="57">
        <v>5787980</v>
      </c>
      <c r="V4446" s="57">
        <v>-3538272.46</v>
      </c>
      <c r="W4446" s="57">
        <v>2249707.54</v>
      </c>
      <c r="X4446" s="57">
        <v>0</v>
      </c>
      <c r="Y4446" s="73">
        <v>40057</v>
      </c>
      <c r="Z4446" s="57">
        <v>-279446.46000000002</v>
      </c>
      <c r="AA4446" s="57">
        <v>0</v>
      </c>
      <c r="AB4446" s="57">
        <v>1970261.08</v>
      </c>
      <c r="AC4446" s="57">
        <v>0</v>
      </c>
      <c r="AD4446" s="56" t="s">
        <v>9255</v>
      </c>
      <c r="AE4446" s="57">
        <v>0</v>
      </c>
      <c r="AF4446" s="57">
        <v>0</v>
      </c>
      <c r="AG4446" s="57">
        <v>0</v>
      </c>
      <c r="AI4446"/>
      <c r="AJ4446"/>
    </row>
    <row r="4447" spans="1:36">
      <c r="A4447" s="56" t="s">
        <v>49</v>
      </c>
      <c r="B4447" s="56" t="s">
        <v>11427</v>
      </c>
      <c r="C4447" s="56">
        <v>2101010050</v>
      </c>
      <c r="D4447" s="56" t="s">
        <v>43</v>
      </c>
      <c r="E4447" s="56">
        <v>2101020050</v>
      </c>
      <c r="F4447" s="56">
        <v>5401010050</v>
      </c>
      <c r="G4447" s="56" t="s">
        <v>11431</v>
      </c>
      <c r="H4447" s="56">
        <v>400204</v>
      </c>
      <c r="I4447" s="56" t="s">
        <v>11508</v>
      </c>
      <c r="J4447" s="56" t="s">
        <v>1675</v>
      </c>
      <c r="K4447" s="56" t="s">
        <v>1541</v>
      </c>
      <c r="L4447" s="56" t="s">
        <v>7138</v>
      </c>
      <c r="M4447" s="73">
        <v>40057</v>
      </c>
      <c r="N4447" s="56"/>
      <c r="O4447" s="56"/>
      <c r="P4447" s="56" t="s">
        <v>1304</v>
      </c>
      <c r="Q4447" s="56"/>
      <c r="R4447" s="56" t="s">
        <v>70</v>
      </c>
      <c r="S4447" s="56" t="s">
        <v>11657</v>
      </c>
      <c r="T4447" s="56" t="s">
        <v>7140</v>
      </c>
      <c r="U4447" s="57">
        <v>5787980</v>
      </c>
      <c r="V4447" s="57">
        <v>-3538272.46</v>
      </c>
      <c r="W4447" s="57">
        <v>2249707.54</v>
      </c>
      <c r="X4447" s="57">
        <v>0</v>
      </c>
      <c r="Y4447" s="73">
        <v>40057</v>
      </c>
      <c r="Z4447" s="57">
        <v>-279446.46000000002</v>
      </c>
      <c r="AA4447" s="57">
        <v>0</v>
      </c>
      <c r="AB4447" s="57">
        <v>1970261.08</v>
      </c>
      <c r="AC4447" s="57">
        <v>0</v>
      </c>
      <c r="AD4447" s="56" t="s">
        <v>9255</v>
      </c>
      <c r="AE4447" s="57">
        <v>0</v>
      </c>
      <c r="AF4447" s="57">
        <v>0</v>
      </c>
      <c r="AG4447" s="57">
        <v>0</v>
      </c>
      <c r="AI4447"/>
      <c r="AJ4447"/>
    </row>
    <row r="4448" spans="1:36">
      <c r="A4448" s="56" t="s">
        <v>49</v>
      </c>
      <c r="B4448" s="56" t="s">
        <v>11427</v>
      </c>
      <c r="C4448" s="56">
        <v>2101010050</v>
      </c>
      <c r="D4448" s="56" t="s">
        <v>43</v>
      </c>
      <c r="E4448" s="56">
        <v>2101020050</v>
      </c>
      <c r="F4448" s="56">
        <v>5401010050</v>
      </c>
      <c r="G4448" s="56" t="s">
        <v>11431</v>
      </c>
      <c r="H4448" s="56">
        <v>400204</v>
      </c>
      <c r="I4448" s="56" t="s">
        <v>11539</v>
      </c>
      <c r="J4448" s="56" t="s">
        <v>1697</v>
      </c>
      <c r="K4448" s="56" t="s">
        <v>1276</v>
      </c>
      <c r="L4448" s="56" t="s">
        <v>7138</v>
      </c>
      <c r="M4448" s="73">
        <v>40057</v>
      </c>
      <c r="N4448" s="56"/>
      <c r="O4448" s="56"/>
      <c r="P4448" s="56" t="s">
        <v>1304</v>
      </c>
      <c r="Q4448" s="56"/>
      <c r="R4448" s="56" t="s">
        <v>70</v>
      </c>
      <c r="S4448" s="56" t="s">
        <v>11657</v>
      </c>
      <c r="T4448" s="56" t="s">
        <v>7140</v>
      </c>
      <c r="U4448" s="57">
        <v>57969195</v>
      </c>
      <c r="V4448" s="57">
        <v>-35437370.68</v>
      </c>
      <c r="W4448" s="57">
        <v>22531824.32</v>
      </c>
      <c r="X4448" s="57">
        <v>0</v>
      </c>
      <c r="Y4448" s="73">
        <v>40057</v>
      </c>
      <c r="Z4448" s="57">
        <v>-2798780.95</v>
      </c>
      <c r="AA4448" s="57">
        <v>0</v>
      </c>
      <c r="AB4448" s="57">
        <v>19733043.370000001</v>
      </c>
      <c r="AC4448" s="57">
        <v>0</v>
      </c>
      <c r="AD4448" s="56" t="s">
        <v>9255</v>
      </c>
      <c r="AE4448" s="57">
        <v>0</v>
      </c>
      <c r="AF4448" s="57">
        <v>0</v>
      </c>
      <c r="AG4448" s="57">
        <v>0</v>
      </c>
      <c r="AI4448"/>
      <c r="AJ4448"/>
    </row>
    <row r="4449" spans="1:36">
      <c r="A4449" s="56" t="s">
        <v>49</v>
      </c>
      <c r="B4449" s="56" t="s">
        <v>11427</v>
      </c>
      <c r="C4449" s="56">
        <v>2101010050</v>
      </c>
      <c r="D4449" s="56" t="s">
        <v>43</v>
      </c>
      <c r="E4449" s="56">
        <v>2101020050</v>
      </c>
      <c r="F4449" s="56">
        <v>5401010050</v>
      </c>
      <c r="G4449" s="56" t="s">
        <v>11431</v>
      </c>
      <c r="H4449" s="56">
        <v>400204</v>
      </c>
      <c r="I4449" s="56" t="s">
        <v>11539</v>
      </c>
      <c r="J4449" s="56" t="s">
        <v>1698</v>
      </c>
      <c r="K4449" s="56" t="s">
        <v>1278</v>
      </c>
      <c r="L4449" s="56" t="s">
        <v>7138</v>
      </c>
      <c r="M4449" s="73">
        <v>40057</v>
      </c>
      <c r="N4449" s="56"/>
      <c r="O4449" s="56"/>
      <c r="P4449" s="56" t="s">
        <v>1304</v>
      </c>
      <c r="Q4449" s="56"/>
      <c r="R4449" s="56" t="s">
        <v>70</v>
      </c>
      <c r="S4449" s="56" t="s">
        <v>11657</v>
      </c>
      <c r="T4449" s="56" t="s">
        <v>7140</v>
      </c>
      <c r="U4449" s="57">
        <v>82061467</v>
      </c>
      <c r="V4449" s="57">
        <v>-50165309.780000001</v>
      </c>
      <c r="W4449" s="57">
        <v>31896157.219999999</v>
      </c>
      <c r="X4449" s="57">
        <v>0</v>
      </c>
      <c r="Y4449" s="73">
        <v>40057</v>
      </c>
      <c r="Z4449" s="57">
        <v>-3961967.57</v>
      </c>
      <c r="AA4449" s="57">
        <v>0</v>
      </c>
      <c r="AB4449" s="57">
        <v>27934189.649999999</v>
      </c>
      <c r="AC4449" s="57">
        <v>0</v>
      </c>
      <c r="AD4449" s="56" t="s">
        <v>9255</v>
      </c>
      <c r="AE4449" s="57">
        <v>0</v>
      </c>
      <c r="AF4449" s="57">
        <v>0</v>
      </c>
      <c r="AG4449" s="57">
        <v>0</v>
      </c>
      <c r="AI4449"/>
      <c r="AJ4449"/>
    </row>
    <row r="4450" spans="1:36">
      <c r="A4450" s="56" t="s">
        <v>49</v>
      </c>
      <c r="B4450" s="56" t="s">
        <v>11427</v>
      </c>
      <c r="C4450" s="56">
        <v>2101010050</v>
      </c>
      <c r="D4450" s="56" t="s">
        <v>43</v>
      </c>
      <c r="E4450" s="56">
        <v>2101020050</v>
      </c>
      <c r="F4450" s="56">
        <v>5401010050</v>
      </c>
      <c r="G4450" s="56" t="s">
        <v>11431</v>
      </c>
      <c r="H4450" s="56">
        <v>400204</v>
      </c>
      <c r="I4450" s="56" t="s">
        <v>11539</v>
      </c>
      <c r="J4450" s="56" t="s">
        <v>1699</v>
      </c>
      <c r="K4450" s="56" t="s">
        <v>1280</v>
      </c>
      <c r="L4450" s="56" t="s">
        <v>7138</v>
      </c>
      <c r="M4450" s="73">
        <v>40057</v>
      </c>
      <c r="N4450" s="56"/>
      <c r="O4450" s="56"/>
      <c r="P4450" s="56" t="s">
        <v>1304</v>
      </c>
      <c r="Q4450" s="56"/>
      <c r="R4450" s="56" t="s">
        <v>70</v>
      </c>
      <c r="S4450" s="56" t="s">
        <v>11657</v>
      </c>
      <c r="T4450" s="56" t="s">
        <v>7140</v>
      </c>
      <c r="U4450" s="57">
        <v>9501854</v>
      </c>
      <c r="V4450" s="57">
        <v>-5808614.9900000002</v>
      </c>
      <c r="W4450" s="57">
        <v>3693239.01</v>
      </c>
      <c r="X4450" s="57">
        <v>0</v>
      </c>
      <c r="Y4450" s="73">
        <v>40057</v>
      </c>
      <c r="Z4450" s="57">
        <v>-458754.1</v>
      </c>
      <c r="AA4450" s="57">
        <v>0</v>
      </c>
      <c r="AB4450" s="57">
        <v>3234484.91</v>
      </c>
      <c r="AC4450" s="57">
        <v>0</v>
      </c>
      <c r="AD4450" s="56" t="s">
        <v>9255</v>
      </c>
      <c r="AE4450" s="57">
        <v>0</v>
      </c>
      <c r="AF4450" s="57">
        <v>0</v>
      </c>
      <c r="AG4450" s="57">
        <v>0</v>
      </c>
      <c r="AI4450"/>
      <c r="AJ4450"/>
    </row>
    <row r="4451" spans="1:36">
      <c r="A4451" s="56" t="s">
        <v>49</v>
      </c>
      <c r="B4451" s="56" t="s">
        <v>11427</v>
      </c>
      <c r="C4451" s="56">
        <v>2101010050</v>
      </c>
      <c r="D4451" s="56" t="s">
        <v>43</v>
      </c>
      <c r="E4451" s="56">
        <v>2101020050</v>
      </c>
      <c r="F4451" s="56">
        <v>5401010050</v>
      </c>
      <c r="G4451" s="56" t="s">
        <v>11431</v>
      </c>
      <c r="H4451" s="56">
        <v>400204</v>
      </c>
      <c r="I4451" s="56" t="s">
        <v>11539</v>
      </c>
      <c r="J4451" s="56" t="s">
        <v>1703</v>
      </c>
      <c r="K4451" s="56" t="s">
        <v>1704</v>
      </c>
      <c r="L4451" s="56" t="s">
        <v>7138</v>
      </c>
      <c r="M4451" s="73">
        <v>40057</v>
      </c>
      <c r="N4451" s="56"/>
      <c r="O4451" s="56"/>
      <c r="P4451" s="56" t="s">
        <v>1304</v>
      </c>
      <c r="Q4451" s="56"/>
      <c r="R4451" s="56" t="s">
        <v>70</v>
      </c>
      <c r="S4451" s="56" t="s">
        <v>11657</v>
      </c>
      <c r="T4451" s="56" t="s">
        <v>7140</v>
      </c>
      <c r="U4451" s="57">
        <v>12525171</v>
      </c>
      <c r="V4451" s="57">
        <v>-7656810.6100000003</v>
      </c>
      <c r="W4451" s="57">
        <v>4868360.3899999997</v>
      </c>
      <c r="X4451" s="57">
        <v>0</v>
      </c>
      <c r="Y4451" s="73">
        <v>40057</v>
      </c>
      <c r="Z4451" s="57">
        <v>-604721.30000000005</v>
      </c>
      <c r="AA4451" s="57">
        <v>0</v>
      </c>
      <c r="AB4451" s="57">
        <v>4263639.09</v>
      </c>
      <c r="AC4451" s="57">
        <v>0</v>
      </c>
      <c r="AD4451" s="56" t="s">
        <v>9255</v>
      </c>
      <c r="AE4451" s="57">
        <v>0</v>
      </c>
      <c r="AF4451" s="57">
        <v>0</v>
      </c>
      <c r="AG4451" s="57">
        <v>0</v>
      </c>
      <c r="AI4451"/>
      <c r="AJ4451"/>
    </row>
    <row r="4452" spans="1:36">
      <c r="A4452" s="56" t="s">
        <v>49</v>
      </c>
      <c r="B4452" s="56" t="s">
        <v>11427</v>
      </c>
      <c r="C4452" s="56">
        <v>2101010050</v>
      </c>
      <c r="D4452" s="56" t="s">
        <v>43</v>
      </c>
      <c r="E4452" s="56">
        <v>2101020050</v>
      </c>
      <c r="F4452" s="56">
        <v>5401010050</v>
      </c>
      <c r="G4452" s="56" t="s">
        <v>11431</v>
      </c>
      <c r="H4452" s="56">
        <v>400204</v>
      </c>
      <c r="I4452" s="56" t="s">
        <v>11511</v>
      </c>
      <c r="J4452" s="56" t="s">
        <v>1630</v>
      </c>
      <c r="K4452" s="56" t="s">
        <v>1152</v>
      </c>
      <c r="L4452" s="56" t="s">
        <v>7138</v>
      </c>
      <c r="M4452" s="73">
        <v>40057</v>
      </c>
      <c r="N4452" s="56"/>
      <c r="O4452" s="56"/>
      <c r="P4452" s="56" t="s">
        <v>1304</v>
      </c>
      <c r="Q4452" s="56"/>
      <c r="R4452" s="56" t="s">
        <v>70</v>
      </c>
      <c r="S4452" s="56" t="s">
        <v>11657</v>
      </c>
      <c r="T4452" s="56" t="s">
        <v>7140</v>
      </c>
      <c r="U4452" s="57">
        <v>65962746</v>
      </c>
      <c r="V4452" s="57">
        <v>-40323938.759999998</v>
      </c>
      <c r="W4452" s="57">
        <v>25638807.239999998</v>
      </c>
      <c r="X4452" s="57">
        <v>0</v>
      </c>
      <c r="Y4452" s="73">
        <v>40057</v>
      </c>
      <c r="Z4452" s="57">
        <v>-3184713.51</v>
      </c>
      <c r="AA4452" s="57">
        <v>0</v>
      </c>
      <c r="AB4452" s="57">
        <v>22454093.73</v>
      </c>
      <c r="AC4452" s="57">
        <v>0</v>
      </c>
      <c r="AD4452" s="56" t="s">
        <v>9255</v>
      </c>
      <c r="AE4452" s="57">
        <v>0</v>
      </c>
      <c r="AF4452" s="57">
        <v>0</v>
      </c>
      <c r="AG4452" s="57">
        <v>0</v>
      </c>
      <c r="AI4452"/>
      <c r="AJ4452"/>
    </row>
    <row r="4453" spans="1:36">
      <c r="A4453" s="56" t="s">
        <v>49</v>
      </c>
      <c r="B4453" s="56" t="s">
        <v>11427</v>
      </c>
      <c r="C4453" s="56">
        <v>2101010050</v>
      </c>
      <c r="D4453" s="56" t="s">
        <v>43</v>
      </c>
      <c r="E4453" s="56">
        <v>2101020050</v>
      </c>
      <c r="F4453" s="56">
        <v>5401010050</v>
      </c>
      <c r="G4453" s="56" t="s">
        <v>11431</v>
      </c>
      <c r="H4453" s="56">
        <v>400204</v>
      </c>
      <c r="I4453" s="56" t="s">
        <v>11511</v>
      </c>
      <c r="J4453" s="56" t="s">
        <v>1631</v>
      </c>
      <c r="K4453" s="56" t="s">
        <v>1475</v>
      </c>
      <c r="L4453" s="56" t="s">
        <v>7138</v>
      </c>
      <c r="M4453" s="73">
        <v>40057</v>
      </c>
      <c r="N4453" s="56"/>
      <c r="O4453" s="56"/>
      <c r="P4453" s="56" t="s">
        <v>1304</v>
      </c>
      <c r="Q4453" s="56"/>
      <c r="R4453" s="56" t="s">
        <v>70</v>
      </c>
      <c r="S4453" s="56" t="s">
        <v>11657</v>
      </c>
      <c r="T4453" s="56" t="s">
        <v>7140</v>
      </c>
      <c r="U4453" s="57">
        <v>12528873</v>
      </c>
      <c r="V4453" s="57">
        <v>-7659073.4400000004</v>
      </c>
      <c r="W4453" s="57">
        <v>4869799.5599999996</v>
      </c>
      <c r="X4453" s="57">
        <v>0</v>
      </c>
      <c r="Y4453" s="73">
        <v>40057</v>
      </c>
      <c r="Z4453" s="57">
        <v>-604900.06999999995</v>
      </c>
      <c r="AA4453" s="57">
        <v>0</v>
      </c>
      <c r="AB4453" s="57">
        <v>4264899.49</v>
      </c>
      <c r="AC4453" s="57">
        <v>0</v>
      </c>
      <c r="AD4453" s="56" t="s">
        <v>9255</v>
      </c>
      <c r="AE4453" s="57">
        <v>0</v>
      </c>
      <c r="AF4453" s="57">
        <v>0</v>
      </c>
      <c r="AG4453" s="57">
        <v>0</v>
      </c>
      <c r="AI4453"/>
      <c r="AJ4453"/>
    </row>
    <row r="4454" spans="1:36">
      <c r="A4454" s="56" t="s">
        <v>49</v>
      </c>
      <c r="B4454" s="56" t="s">
        <v>11427</v>
      </c>
      <c r="C4454" s="56">
        <v>2101010050</v>
      </c>
      <c r="D4454" s="56" t="s">
        <v>43</v>
      </c>
      <c r="E4454" s="56">
        <v>2101020050</v>
      </c>
      <c r="F4454" s="56">
        <v>5401010050</v>
      </c>
      <c r="G4454" s="56" t="s">
        <v>11431</v>
      </c>
      <c r="H4454" s="56">
        <v>400211</v>
      </c>
      <c r="I4454" s="56" t="s">
        <v>11541</v>
      </c>
      <c r="J4454" s="56" t="s">
        <v>3437</v>
      </c>
      <c r="K4454" s="56" t="s">
        <v>3438</v>
      </c>
      <c r="L4454" s="56" t="s">
        <v>7138</v>
      </c>
      <c r="M4454" s="73">
        <v>40339</v>
      </c>
      <c r="N4454" s="56"/>
      <c r="O4454" s="56"/>
      <c r="P4454" s="56" t="s">
        <v>1476</v>
      </c>
      <c r="Q4454" s="56"/>
      <c r="R4454" s="56" t="s">
        <v>70</v>
      </c>
      <c r="S4454" s="56" t="s">
        <v>11657</v>
      </c>
      <c r="T4454" s="56" t="s">
        <v>7140</v>
      </c>
      <c r="U4454" s="57">
        <v>492432</v>
      </c>
      <c r="V4454" s="57">
        <v>-408741.95</v>
      </c>
      <c r="W4454" s="57">
        <v>83690.05</v>
      </c>
      <c r="X4454" s="57">
        <v>0</v>
      </c>
      <c r="Y4454" s="73">
        <v>40339</v>
      </c>
      <c r="Z4454" s="57">
        <v>-45353.71</v>
      </c>
      <c r="AA4454" s="57">
        <v>0</v>
      </c>
      <c r="AB4454" s="57">
        <v>38336.339999999997</v>
      </c>
      <c r="AC4454" s="57">
        <v>0</v>
      </c>
      <c r="AD4454" s="56" t="s">
        <v>9255</v>
      </c>
      <c r="AE4454" s="57">
        <v>0</v>
      </c>
      <c r="AF4454" s="57">
        <v>0</v>
      </c>
      <c r="AG4454" s="57">
        <v>0</v>
      </c>
      <c r="AI4454"/>
      <c r="AJ4454"/>
    </row>
    <row r="4455" spans="1:36">
      <c r="A4455" s="56" t="s">
        <v>49</v>
      </c>
      <c r="B4455" s="56" t="s">
        <v>11427</v>
      </c>
      <c r="C4455" s="56">
        <v>2101010050</v>
      </c>
      <c r="D4455" s="56" t="s">
        <v>43</v>
      </c>
      <c r="E4455" s="56">
        <v>2101020050</v>
      </c>
      <c r="F4455" s="56">
        <v>5401010050</v>
      </c>
      <c r="G4455" s="56" t="s">
        <v>11431</v>
      </c>
      <c r="H4455" s="56">
        <v>400211</v>
      </c>
      <c r="I4455" s="56" t="s">
        <v>11512</v>
      </c>
      <c r="J4455" s="56" t="s">
        <v>2958</v>
      </c>
      <c r="K4455" s="56" t="s">
        <v>2959</v>
      </c>
      <c r="L4455" s="56" t="s">
        <v>7138</v>
      </c>
      <c r="M4455" s="73">
        <v>40742</v>
      </c>
      <c r="N4455" s="56"/>
      <c r="O4455" s="56"/>
      <c r="P4455" s="56" t="s">
        <v>1304</v>
      </c>
      <c r="Q4455" s="56"/>
      <c r="R4455" s="56" t="s">
        <v>70</v>
      </c>
      <c r="S4455" s="56" t="s">
        <v>11657</v>
      </c>
      <c r="T4455" s="56" t="s">
        <v>7140</v>
      </c>
      <c r="U4455" s="57">
        <v>196170</v>
      </c>
      <c r="V4455" s="57">
        <v>-100502.39</v>
      </c>
      <c r="W4455" s="57">
        <v>95667.61</v>
      </c>
      <c r="X4455" s="57">
        <v>0</v>
      </c>
      <c r="Y4455" s="73">
        <v>40742</v>
      </c>
      <c r="Z4455" s="57">
        <v>-9473.7199999999993</v>
      </c>
      <c r="AA4455" s="57">
        <v>0</v>
      </c>
      <c r="AB4455" s="57">
        <v>86193.89</v>
      </c>
      <c r="AC4455" s="57">
        <v>0</v>
      </c>
      <c r="AD4455" s="56" t="s">
        <v>9255</v>
      </c>
      <c r="AE4455" s="57">
        <v>0</v>
      </c>
      <c r="AF4455" s="57">
        <v>0</v>
      </c>
      <c r="AG4455" s="57">
        <v>0</v>
      </c>
      <c r="AI4455"/>
      <c r="AJ4455"/>
    </row>
    <row r="4456" spans="1:36">
      <c r="A4456" s="56" t="s">
        <v>49</v>
      </c>
      <c r="B4456" s="56" t="s">
        <v>11427</v>
      </c>
      <c r="C4456" s="56">
        <v>2101010050</v>
      </c>
      <c r="D4456" s="56" t="s">
        <v>43</v>
      </c>
      <c r="E4456" s="56">
        <v>2101020050</v>
      </c>
      <c r="F4456" s="56">
        <v>5401010050</v>
      </c>
      <c r="G4456" s="56" t="s">
        <v>11431</v>
      </c>
      <c r="H4456" s="56">
        <v>400211</v>
      </c>
      <c r="I4456" s="56" t="s">
        <v>11509</v>
      </c>
      <c r="J4456" s="56" t="s">
        <v>3197</v>
      </c>
      <c r="K4456" s="56" t="s">
        <v>3198</v>
      </c>
      <c r="L4456" s="56" t="s">
        <v>7138</v>
      </c>
      <c r="M4456" s="73">
        <v>38054</v>
      </c>
      <c r="N4456" s="56"/>
      <c r="O4456" s="56"/>
      <c r="P4456" s="56" t="s">
        <v>7139</v>
      </c>
      <c r="Q4456" s="56"/>
      <c r="R4456" s="56" t="s">
        <v>70</v>
      </c>
      <c r="S4456" s="56" t="s">
        <v>11657</v>
      </c>
      <c r="T4456" s="56" t="s">
        <v>7140</v>
      </c>
      <c r="U4456" s="57">
        <v>42840</v>
      </c>
      <c r="V4456" s="57">
        <v>-31596.77</v>
      </c>
      <c r="W4456" s="57">
        <v>11243.23</v>
      </c>
      <c r="X4456" s="57">
        <v>0</v>
      </c>
      <c r="Y4456" s="73">
        <v>38054</v>
      </c>
      <c r="Z4456" s="57">
        <v>-464.38</v>
      </c>
      <c r="AA4456" s="57">
        <v>0</v>
      </c>
      <c r="AB4456" s="57">
        <v>10778.85</v>
      </c>
      <c r="AC4456" s="57">
        <v>0</v>
      </c>
      <c r="AD4456" s="56" t="s">
        <v>9255</v>
      </c>
      <c r="AE4456" s="57">
        <v>0</v>
      </c>
      <c r="AF4456" s="57">
        <v>0</v>
      </c>
      <c r="AG4456" s="57">
        <v>0</v>
      </c>
      <c r="AI4456"/>
      <c r="AJ4456"/>
    </row>
    <row r="4457" spans="1:36">
      <c r="A4457" s="56" t="s">
        <v>49</v>
      </c>
      <c r="B4457" s="56" t="s">
        <v>11427</v>
      </c>
      <c r="C4457" s="56">
        <v>2101010050</v>
      </c>
      <c r="D4457" s="56" t="s">
        <v>43</v>
      </c>
      <c r="E4457" s="56">
        <v>2101020050</v>
      </c>
      <c r="F4457" s="56">
        <v>5401010050</v>
      </c>
      <c r="G4457" s="56" t="s">
        <v>11431</v>
      </c>
      <c r="H4457" s="56">
        <v>400211</v>
      </c>
      <c r="I4457" s="56" t="s">
        <v>11510</v>
      </c>
      <c r="J4457" s="56" t="s">
        <v>3088</v>
      </c>
      <c r="K4457" s="56" t="s">
        <v>3089</v>
      </c>
      <c r="L4457" s="56" t="s">
        <v>7138</v>
      </c>
      <c r="M4457" s="73">
        <v>41057</v>
      </c>
      <c r="N4457" s="56"/>
      <c r="O4457" s="56"/>
      <c r="P4457" s="56" t="s">
        <v>7139</v>
      </c>
      <c r="Q4457" s="56"/>
      <c r="R4457" s="56" t="s">
        <v>70</v>
      </c>
      <c r="S4457" s="56" t="s">
        <v>11657</v>
      </c>
      <c r="T4457" s="56" t="s">
        <v>7140</v>
      </c>
      <c r="U4457" s="57">
        <v>1075437</v>
      </c>
      <c r="V4457" s="57">
        <v>-348202.54</v>
      </c>
      <c r="W4457" s="57">
        <v>727234.46</v>
      </c>
      <c r="X4457" s="57">
        <v>0</v>
      </c>
      <c r="Y4457" s="73">
        <v>41057</v>
      </c>
      <c r="Z4457" s="57">
        <v>-26314.52</v>
      </c>
      <c r="AA4457" s="57">
        <v>0</v>
      </c>
      <c r="AB4457" s="57">
        <v>700919.94</v>
      </c>
      <c r="AC4457" s="57">
        <v>0</v>
      </c>
      <c r="AD4457" s="56" t="s">
        <v>9255</v>
      </c>
      <c r="AE4457" s="57">
        <v>0</v>
      </c>
      <c r="AF4457" s="57">
        <v>0</v>
      </c>
      <c r="AG4457" s="57">
        <v>0</v>
      </c>
      <c r="AI4457"/>
      <c r="AJ4457"/>
    </row>
    <row r="4458" spans="1:36">
      <c r="A4458" s="56" t="s">
        <v>49</v>
      </c>
      <c r="B4458" s="56" t="s">
        <v>11427</v>
      </c>
      <c r="C4458" s="56">
        <v>2101010050</v>
      </c>
      <c r="D4458" s="56" t="s">
        <v>43</v>
      </c>
      <c r="E4458" s="56">
        <v>2101020050</v>
      </c>
      <c r="F4458" s="56">
        <v>5401010050</v>
      </c>
      <c r="G4458" s="56" t="s">
        <v>11431</v>
      </c>
      <c r="H4458" s="56">
        <v>400211</v>
      </c>
      <c r="I4458" s="56" t="s">
        <v>11437</v>
      </c>
      <c r="J4458" s="56" t="s">
        <v>3381</v>
      </c>
      <c r="K4458" s="56" t="s">
        <v>3382</v>
      </c>
      <c r="L4458" s="56" t="s">
        <v>7138</v>
      </c>
      <c r="M4458" s="73">
        <v>40921</v>
      </c>
      <c r="N4458" s="56"/>
      <c r="O4458" s="56"/>
      <c r="P4458" s="56" t="s">
        <v>1476</v>
      </c>
      <c r="Q4458" s="56"/>
      <c r="R4458" s="56" t="s">
        <v>70</v>
      </c>
      <c r="S4458" s="56" t="s">
        <v>11657</v>
      </c>
      <c r="T4458" s="56" t="s">
        <v>7140</v>
      </c>
      <c r="U4458" s="57">
        <v>441168.75</v>
      </c>
      <c r="V4458" s="57">
        <v>-289812.08</v>
      </c>
      <c r="W4458" s="57">
        <v>151356.67000000001</v>
      </c>
      <c r="X4458" s="57">
        <v>0</v>
      </c>
      <c r="Y4458" s="73">
        <v>40921</v>
      </c>
      <c r="Z4458" s="57">
        <v>-42505.52</v>
      </c>
      <c r="AA4458" s="57">
        <v>0</v>
      </c>
      <c r="AB4458" s="57">
        <v>108851.15</v>
      </c>
      <c r="AC4458" s="57">
        <v>0</v>
      </c>
      <c r="AD4458" s="56" t="s">
        <v>9255</v>
      </c>
      <c r="AE4458" s="57">
        <v>0</v>
      </c>
      <c r="AF4458" s="57">
        <v>0</v>
      </c>
      <c r="AG4458" s="57">
        <v>0</v>
      </c>
      <c r="AI4458"/>
      <c r="AJ4458"/>
    </row>
    <row r="4459" spans="1:36">
      <c r="A4459" s="56" t="s">
        <v>49</v>
      </c>
      <c r="B4459" s="56" t="s">
        <v>11427</v>
      </c>
      <c r="C4459" s="56">
        <v>2101010050</v>
      </c>
      <c r="D4459" s="56" t="s">
        <v>43</v>
      </c>
      <c r="E4459" s="56">
        <v>2101020050</v>
      </c>
      <c r="F4459" s="56">
        <v>5401010050</v>
      </c>
      <c r="G4459" s="56" t="s">
        <v>11431</v>
      </c>
      <c r="H4459" s="56">
        <v>400211</v>
      </c>
      <c r="I4459" s="56" t="s">
        <v>11541</v>
      </c>
      <c r="J4459" s="56" t="s">
        <v>3480</v>
      </c>
      <c r="K4459" s="56" t="s">
        <v>3481</v>
      </c>
      <c r="L4459" s="56" t="s">
        <v>7138</v>
      </c>
      <c r="M4459" s="73">
        <v>40774</v>
      </c>
      <c r="N4459" s="56"/>
      <c r="O4459" s="56"/>
      <c r="P4459" s="56" t="s">
        <v>1476</v>
      </c>
      <c r="Q4459" s="56"/>
      <c r="R4459" s="56" t="s">
        <v>70</v>
      </c>
      <c r="S4459" s="56" t="s">
        <v>11657</v>
      </c>
      <c r="T4459" s="56" t="s">
        <v>7140</v>
      </c>
      <c r="U4459" s="57">
        <v>2263358</v>
      </c>
      <c r="V4459" s="57">
        <v>-1559384.37</v>
      </c>
      <c r="W4459" s="57">
        <v>703973.63</v>
      </c>
      <c r="X4459" s="57">
        <v>0</v>
      </c>
      <c r="Y4459" s="73">
        <v>40774</v>
      </c>
      <c r="Z4459" s="57">
        <v>-227076.08</v>
      </c>
      <c r="AA4459" s="57">
        <v>0</v>
      </c>
      <c r="AB4459" s="57">
        <v>476897.55</v>
      </c>
      <c r="AC4459" s="57">
        <v>0</v>
      </c>
      <c r="AD4459" s="56" t="s">
        <v>9255</v>
      </c>
      <c r="AE4459" s="57">
        <v>0</v>
      </c>
      <c r="AF4459" s="57">
        <v>0</v>
      </c>
      <c r="AG4459" s="57">
        <v>0</v>
      </c>
      <c r="AI4459"/>
      <c r="AJ4459"/>
    </row>
    <row r="4460" spans="1:36">
      <c r="A4460" s="56" t="s">
        <v>49</v>
      </c>
      <c r="B4460" s="56" t="s">
        <v>11427</v>
      </c>
      <c r="C4460" s="56">
        <v>2101010050</v>
      </c>
      <c r="D4460" s="56" t="s">
        <v>43</v>
      </c>
      <c r="E4460" s="56">
        <v>2101020050</v>
      </c>
      <c r="F4460" s="56">
        <v>5401010050</v>
      </c>
      <c r="G4460" s="56" t="s">
        <v>11431</v>
      </c>
      <c r="H4460" s="56">
        <v>400211</v>
      </c>
      <c r="I4460" s="56" t="s">
        <v>11437</v>
      </c>
      <c r="J4460" s="56" t="s">
        <v>3383</v>
      </c>
      <c r="K4460" s="56" t="s">
        <v>3384</v>
      </c>
      <c r="L4460" s="56" t="s">
        <v>7138</v>
      </c>
      <c r="M4460" s="73">
        <v>41218</v>
      </c>
      <c r="N4460" s="56"/>
      <c r="O4460" s="56"/>
      <c r="P4460" s="56" t="s">
        <v>7139</v>
      </c>
      <c r="Q4460" s="56"/>
      <c r="R4460" s="56" t="s">
        <v>70</v>
      </c>
      <c r="S4460" s="56" t="s">
        <v>11657</v>
      </c>
      <c r="T4460" s="56" t="s">
        <v>7140</v>
      </c>
      <c r="U4460" s="57">
        <v>2336730</v>
      </c>
      <c r="V4460" s="57">
        <v>-711761.78</v>
      </c>
      <c r="W4460" s="57">
        <v>1624968.22</v>
      </c>
      <c r="X4460" s="57">
        <v>0</v>
      </c>
      <c r="Y4460" s="73">
        <v>41218</v>
      </c>
      <c r="Z4460" s="57">
        <v>-58927.94</v>
      </c>
      <c r="AA4460" s="57">
        <v>0</v>
      </c>
      <c r="AB4460" s="57">
        <v>1566040.28</v>
      </c>
      <c r="AC4460" s="57">
        <v>0</v>
      </c>
      <c r="AD4460" s="56" t="s">
        <v>9255</v>
      </c>
      <c r="AE4460" s="57">
        <v>0</v>
      </c>
      <c r="AF4460" s="57">
        <v>0</v>
      </c>
      <c r="AG4460" s="57">
        <v>0</v>
      </c>
      <c r="AI4460"/>
      <c r="AJ4460"/>
    </row>
    <row r="4461" spans="1:36">
      <c r="A4461" s="56" t="s">
        <v>50</v>
      </c>
      <c r="B4461" s="56" t="s">
        <v>11427</v>
      </c>
      <c r="C4461" s="56">
        <v>2101010050</v>
      </c>
      <c r="D4461" s="56" t="s">
        <v>43</v>
      </c>
      <c r="E4461" s="56">
        <v>2101020050</v>
      </c>
      <c r="F4461" s="56">
        <v>5401010050</v>
      </c>
      <c r="G4461" s="56" t="s">
        <v>11431</v>
      </c>
      <c r="H4461" s="56">
        <v>400210</v>
      </c>
      <c r="I4461" s="56" t="s">
        <v>11434</v>
      </c>
      <c r="J4461" s="56" t="s">
        <v>2531</v>
      </c>
      <c r="K4461" s="56" t="s">
        <v>2532</v>
      </c>
      <c r="L4461" s="56" t="s">
        <v>7138</v>
      </c>
      <c r="M4461" s="73">
        <v>36743</v>
      </c>
      <c r="N4461" s="56"/>
      <c r="O4461" s="56"/>
      <c r="P4461" s="56" t="s">
        <v>7139</v>
      </c>
      <c r="Q4461" s="56"/>
      <c r="R4461" s="56" t="s">
        <v>70</v>
      </c>
      <c r="S4461" s="56" t="s">
        <v>11657</v>
      </c>
      <c r="T4461" s="56" t="s">
        <v>7140</v>
      </c>
      <c r="U4461" s="57">
        <v>797465</v>
      </c>
      <c r="V4461" s="57">
        <v>-644493.51</v>
      </c>
      <c r="W4461" s="57">
        <v>152971.49</v>
      </c>
      <c r="X4461" s="57">
        <v>0</v>
      </c>
      <c r="Y4461" s="73">
        <v>36743</v>
      </c>
      <c r="Z4461" s="57">
        <v>-7214.44</v>
      </c>
      <c r="AA4461" s="57">
        <v>0</v>
      </c>
      <c r="AB4461" s="57">
        <v>145757.04999999999</v>
      </c>
      <c r="AC4461" s="57">
        <v>0</v>
      </c>
      <c r="AD4461" s="56" t="s">
        <v>9255</v>
      </c>
      <c r="AE4461" s="57">
        <v>0</v>
      </c>
      <c r="AF4461" s="57">
        <v>0</v>
      </c>
      <c r="AG4461" s="57">
        <v>0</v>
      </c>
      <c r="AI4461"/>
      <c r="AJ4461"/>
    </row>
    <row r="4462" spans="1:36">
      <c r="A4462" s="56" t="s">
        <v>48</v>
      </c>
      <c r="B4462" s="56" t="s">
        <v>11427</v>
      </c>
      <c r="C4462" s="56">
        <v>2101010050</v>
      </c>
      <c r="D4462" s="56" t="s">
        <v>43</v>
      </c>
      <c r="E4462" s="56">
        <v>2101020050</v>
      </c>
      <c r="F4462" s="56">
        <v>5401010050</v>
      </c>
      <c r="G4462" s="56" t="s">
        <v>11428</v>
      </c>
      <c r="H4462" s="56">
        <v>400300</v>
      </c>
      <c r="I4462" s="56" t="s">
        <v>11527</v>
      </c>
      <c r="J4462" s="56" t="s">
        <v>4169</v>
      </c>
      <c r="K4462" s="56" t="s">
        <v>4170</v>
      </c>
      <c r="L4462" s="56" t="s">
        <v>7138</v>
      </c>
      <c r="M4462" s="73">
        <v>42825</v>
      </c>
      <c r="N4462" s="56"/>
      <c r="O4462" s="56"/>
      <c r="P4462" s="56" t="s">
        <v>1304</v>
      </c>
      <c r="Q4462" s="56"/>
      <c r="R4462" s="56" t="s">
        <v>70</v>
      </c>
      <c r="S4462" s="56" t="s">
        <v>11657</v>
      </c>
      <c r="T4462" s="56" t="s">
        <v>7140</v>
      </c>
      <c r="U4462" s="57">
        <v>12097287.380000001</v>
      </c>
      <c r="V4462" s="57">
        <v>-2580118.7799999998</v>
      </c>
      <c r="W4462" s="57">
        <v>9517168.5999999996</v>
      </c>
      <c r="X4462" s="57">
        <v>0</v>
      </c>
      <c r="Y4462" s="73">
        <v>42811</v>
      </c>
      <c r="Z4462" s="57">
        <v>-584241.34</v>
      </c>
      <c r="AA4462" s="57">
        <v>0</v>
      </c>
      <c r="AB4462" s="57">
        <v>8932927.2599999998</v>
      </c>
      <c r="AC4462" s="57">
        <v>0</v>
      </c>
      <c r="AD4462" s="56" t="s">
        <v>9255</v>
      </c>
      <c r="AE4462" s="57">
        <v>0</v>
      </c>
      <c r="AF4462" s="57">
        <v>0</v>
      </c>
      <c r="AG4462" s="57">
        <v>0</v>
      </c>
      <c r="AI4462"/>
      <c r="AJ4462"/>
    </row>
    <row r="4463" spans="1:36">
      <c r="A4463" s="56" t="s">
        <v>48</v>
      </c>
      <c r="B4463" s="56" t="s">
        <v>11427</v>
      </c>
      <c r="C4463" s="56">
        <v>2101010050</v>
      </c>
      <c r="D4463" s="56" t="s">
        <v>43</v>
      </c>
      <c r="E4463" s="56">
        <v>2101020050</v>
      </c>
      <c r="F4463" s="56">
        <v>5401010050</v>
      </c>
      <c r="G4463" s="56" t="s">
        <v>11428</v>
      </c>
      <c r="H4463" s="56">
        <v>400300</v>
      </c>
      <c r="I4463" s="56" t="s">
        <v>11527</v>
      </c>
      <c r="J4463" s="56" t="s">
        <v>4177</v>
      </c>
      <c r="K4463" s="56" t="s">
        <v>4178</v>
      </c>
      <c r="L4463" s="56" t="s">
        <v>7138</v>
      </c>
      <c r="M4463" s="73">
        <v>43190</v>
      </c>
      <c r="N4463" s="56"/>
      <c r="O4463" s="56"/>
      <c r="P4463" s="56" t="s">
        <v>1304</v>
      </c>
      <c r="Q4463" s="56"/>
      <c r="R4463" s="56" t="s">
        <v>70</v>
      </c>
      <c r="S4463" s="56" t="s">
        <v>11657</v>
      </c>
      <c r="T4463" s="56" t="s">
        <v>7140</v>
      </c>
      <c r="U4463" s="57">
        <v>4188323.32</v>
      </c>
      <c r="V4463" s="57">
        <v>-721896.1</v>
      </c>
      <c r="W4463" s="57">
        <v>3466427.22</v>
      </c>
      <c r="X4463" s="57">
        <v>0</v>
      </c>
      <c r="Y4463" s="73">
        <v>43094</v>
      </c>
      <c r="Z4463" s="57">
        <v>-202276.25</v>
      </c>
      <c r="AA4463" s="57">
        <v>0</v>
      </c>
      <c r="AB4463" s="57">
        <v>3264150.97</v>
      </c>
      <c r="AC4463" s="57">
        <v>0</v>
      </c>
      <c r="AD4463" s="56" t="s">
        <v>9255</v>
      </c>
      <c r="AE4463" s="57">
        <v>0</v>
      </c>
      <c r="AF4463" s="57">
        <v>0</v>
      </c>
      <c r="AG4463" s="57">
        <v>0</v>
      </c>
      <c r="AI4463"/>
      <c r="AJ4463"/>
    </row>
    <row r="4464" spans="1:36">
      <c r="A4464" s="56" t="s">
        <v>49</v>
      </c>
      <c r="B4464" s="56" t="s">
        <v>11427</v>
      </c>
      <c r="C4464" s="56">
        <v>2101010050</v>
      </c>
      <c r="D4464" s="56" t="s">
        <v>43</v>
      </c>
      <c r="E4464" s="56">
        <v>2101020050</v>
      </c>
      <c r="F4464" s="56">
        <v>5401010050</v>
      </c>
      <c r="G4464" s="56" t="s">
        <v>11431</v>
      </c>
      <c r="H4464" s="56">
        <v>400211</v>
      </c>
      <c r="I4464" s="56" t="s">
        <v>11509</v>
      </c>
      <c r="J4464" s="56" t="s">
        <v>6518</v>
      </c>
      <c r="K4464" s="56" t="s">
        <v>3271</v>
      </c>
      <c r="L4464" s="56" t="s">
        <v>7138</v>
      </c>
      <c r="M4464" s="73">
        <v>43830</v>
      </c>
      <c r="N4464" s="56"/>
      <c r="O4464" s="56"/>
      <c r="P4464" s="56" t="s">
        <v>7177</v>
      </c>
      <c r="Q4464" s="56"/>
      <c r="R4464" s="56" t="s">
        <v>70</v>
      </c>
      <c r="S4464" s="56" t="s">
        <v>11657</v>
      </c>
      <c r="T4464" s="56" t="s">
        <v>7140</v>
      </c>
      <c r="U4464" s="57">
        <v>23026.61</v>
      </c>
      <c r="V4464" s="57">
        <v>-1145.19</v>
      </c>
      <c r="W4464" s="57">
        <v>21881.42</v>
      </c>
      <c r="X4464" s="57">
        <v>0</v>
      </c>
      <c r="Y4464" s="73">
        <v>43809</v>
      </c>
      <c r="Z4464" s="57">
        <v>-800.72</v>
      </c>
      <c r="AA4464" s="57">
        <v>0</v>
      </c>
      <c r="AB4464" s="57">
        <v>21080.7</v>
      </c>
      <c r="AC4464" s="57">
        <v>0</v>
      </c>
      <c r="AD4464" s="56" t="s">
        <v>9255</v>
      </c>
      <c r="AE4464" s="57">
        <v>0</v>
      </c>
      <c r="AF4464" s="57">
        <v>0</v>
      </c>
      <c r="AG4464" s="57">
        <v>0</v>
      </c>
      <c r="AI4464"/>
      <c r="AJ4464"/>
    </row>
    <row r="4465" spans="1:36">
      <c r="A4465" s="56" t="s">
        <v>48</v>
      </c>
      <c r="B4465" s="56" t="s">
        <v>11427</v>
      </c>
      <c r="C4465" s="56">
        <v>2101010050</v>
      </c>
      <c r="D4465" s="56" t="s">
        <v>43</v>
      </c>
      <c r="E4465" s="56">
        <v>2101020050</v>
      </c>
      <c r="F4465" s="56">
        <v>5401010050</v>
      </c>
      <c r="G4465" s="56" t="s">
        <v>11428</v>
      </c>
      <c r="H4465" s="56">
        <v>400300</v>
      </c>
      <c r="I4465" s="56" t="s">
        <v>11491</v>
      </c>
      <c r="J4465" s="56" t="s">
        <v>6899</v>
      </c>
      <c r="K4465" s="56" t="s">
        <v>6900</v>
      </c>
      <c r="L4465" s="56" t="s">
        <v>7138</v>
      </c>
      <c r="M4465" s="73">
        <v>44242</v>
      </c>
      <c r="N4465" s="56"/>
      <c r="O4465" s="56"/>
      <c r="P4465" s="56" t="s">
        <v>1476</v>
      </c>
      <c r="Q4465" s="56"/>
      <c r="R4465" s="56" t="s">
        <v>70</v>
      </c>
      <c r="S4465" s="56" t="s">
        <v>11657</v>
      </c>
      <c r="T4465" s="56" t="s">
        <v>7140</v>
      </c>
      <c r="U4465" s="57">
        <v>255842.1</v>
      </c>
      <c r="V4465" s="57">
        <v>-3107.49</v>
      </c>
      <c r="W4465" s="57">
        <v>252734.61</v>
      </c>
      <c r="X4465" s="57">
        <v>0</v>
      </c>
      <c r="Y4465" s="73">
        <v>44231</v>
      </c>
      <c r="Z4465" s="57">
        <v>-18533.95</v>
      </c>
      <c r="AA4465" s="57">
        <v>0</v>
      </c>
      <c r="AB4465" s="57">
        <v>234200.66</v>
      </c>
      <c r="AC4465" s="57">
        <v>0</v>
      </c>
      <c r="AD4465" s="56" t="s">
        <v>9255</v>
      </c>
      <c r="AE4465" s="57">
        <v>0</v>
      </c>
      <c r="AF4465" s="57">
        <v>0</v>
      </c>
      <c r="AG4465" s="57">
        <v>0</v>
      </c>
      <c r="AI4465"/>
      <c r="AJ4465"/>
    </row>
    <row r="4466" spans="1:36">
      <c r="A4466" s="56" t="s">
        <v>54</v>
      </c>
      <c r="B4466" s="56" t="s">
        <v>11412</v>
      </c>
      <c r="C4466" s="56">
        <v>2101010090</v>
      </c>
      <c r="D4466" s="56" t="s">
        <v>42</v>
      </c>
      <c r="E4466" s="56">
        <v>2101020090</v>
      </c>
      <c r="F4466" s="56">
        <v>5401010090</v>
      </c>
      <c r="G4466" s="56" t="s">
        <v>11413</v>
      </c>
      <c r="H4466" s="56">
        <v>400100</v>
      </c>
      <c r="I4466" s="56" t="s">
        <v>11414</v>
      </c>
      <c r="J4466" s="56" t="s">
        <v>201</v>
      </c>
      <c r="K4466" s="56" t="s">
        <v>202</v>
      </c>
      <c r="L4466" s="56" t="s">
        <v>7138</v>
      </c>
      <c r="M4466" s="73">
        <v>42552</v>
      </c>
      <c r="N4466" s="56"/>
      <c r="O4466" s="56"/>
      <c r="P4466" s="56" t="s">
        <v>167</v>
      </c>
      <c r="Q4466" s="56"/>
      <c r="R4466" s="56" t="s">
        <v>70</v>
      </c>
      <c r="S4466" s="56" t="s">
        <v>11657</v>
      </c>
      <c r="T4466" s="56" t="s">
        <v>7140</v>
      </c>
      <c r="U4466" s="57">
        <v>23400</v>
      </c>
      <c r="V4466" s="57">
        <v>-20990.97</v>
      </c>
      <c r="W4466" s="57">
        <v>2409.0300000000002</v>
      </c>
      <c r="X4466" s="57">
        <v>0</v>
      </c>
      <c r="Y4466" s="73">
        <v>42552</v>
      </c>
      <c r="Z4466" s="57">
        <v>-1239.03</v>
      </c>
      <c r="AA4466" s="57">
        <v>0</v>
      </c>
      <c r="AB4466" s="57">
        <v>1170</v>
      </c>
      <c r="AC4466" s="57">
        <v>0</v>
      </c>
      <c r="AD4466" s="56" t="s">
        <v>9255</v>
      </c>
      <c r="AE4466" s="57">
        <v>0</v>
      </c>
      <c r="AF4466" s="57">
        <v>0</v>
      </c>
      <c r="AG4466" s="57">
        <v>0</v>
      </c>
      <c r="AI4466"/>
      <c r="AJ4466"/>
    </row>
    <row r="4467" spans="1:36">
      <c r="A4467" s="56" t="s">
        <v>48</v>
      </c>
      <c r="B4467" s="56" t="s">
        <v>11412</v>
      </c>
      <c r="C4467" s="56">
        <v>2101010090</v>
      </c>
      <c r="D4467" s="56" t="s">
        <v>42</v>
      </c>
      <c r="E4467" s="56">
        <v>2101020090</v>
      </c>
      <c r="F4467" s="56">
        <v>5401010090</v>
      </c>
      <c r="G4467" s="56" t="s">
        <v>11428</v>
      </c>
      <c r="H4467" s="56">
        <v>400300</v>
      </c>
      <c r="I4467" s="56" t="s">
        <v>11439</v>
      </c>
      <c r="J4467" s="56" t="s">
        <v>6865</v>
      </c>
      <c r="K4467" s="56" t="s">
        <v>6866</v>
      </c>
      <c r="L4467" s="56" t="s">
        <v>7138</v>
      </c>
      <c r="M4467" s="73">
        <v>44286</v>
      </c>
      <c r="N4467" s="56"/>
      <c r="O4467" s="56"/>
      <c r="P4467" s="56" t="s">
        <v>167</v>
      </c>
      <c r="Q4467" s="56"/>
      <c r="R4467" s="56" t="s">
        <v>70</v>
      </c>
      <c r="S4467" s="56" t="s">
        <v>11657</v>
      </c>
      <c r="T4467" s="56" t="s">
        <v>7140</v>
      </c>
      <c r="U4467" s="57">
        <v>265755</v>
      </c>
      <c r="V4467" s="57">
        <v>-276.68</v>
      </c>
      <c r="W4467" s="57">
        <v>265478.32</v>
      </c>
      <c r="X4467" s="57">
        <v>0</v>
      </c>
      <c r="Y4467" s="73">
        <v>44285</v>
      </c>
      <c r="Z4467" s="57">
        <v>-46204.959999999999</v>
      </c>
      <c r="AA4467" s="57">
        <v>0</v>
      </c>
      <c r="AB4467" s="57">
        <v>219273.36</v>
      </c>
      <c r="AC4467" s="57">
        <v>0</v>
      </c>
      <c r="AD4467" s="56" t="s">
        <v>9255</v>
      </c>
      <c r="AE4467" s="57">
        <v>0</v>
      </c>
      <c r="AF4467" s="57">
        <v>0</v>
      </c>
      <c r="AG4467" s="57">
        <v>0</v>
      </c>
      <c r="AI4467"/>
      <c r="AJ4467"/>
    </row>
    <row r="4468" spans="1:36">
      <c r="A4468" s="56" t="s">
        <v>49</v>
      </c>
      <c r="B4468" s="56" t="s">
        <v>11412</v>
      </c>
      <c r="C4468" s="56">
        <v>2101010090</v>
      </c>
      <c r="D4468" s="56" t="s">
        <v>42</v>
      </c>
      <c r="E4468" s="56">
        <v>2101020090</v>
      </c>
      <c r="F4468" s="56">
        <v>5401010090</v>
      </c>
      <c r="G4468" s="56" t="s">
        <v>11431</v>
      </c>
      <c r="H4468" s="56">
        <v>400200</v>
      </c>
      <c r="I4468" s="56" t="s">
        <v>11454</v>
      </c>
      <c r="J4468" s="56" t="s">
        <v>6973</v>
      </c>
      <c r="K4468" s="56" t="s">
        <v>6974</v>
      </c>
      <c r="L4468" s="56" t="s">
        <v>7138</v>
      </c>
      <c r="M4468" s="73">
        <v>44286</v>
      </c>
      <c r="N4468" s="56"/>
      <c r="O4468" s="56"/>
      <c r="P4468" s="56" t="s">
        <v>167</v>
      </c>
      <c r="Q4468" s="56"/>
      <c r="R4468" s="56" t="s">
        <v>70</v>
      </c>
      <c r="S4468" s="56" t="s">
        <v>11657</v>
      </c>
      <c r="T4468" s="56" t="s">
        <v>7140</v>
      </c>
      <c r="U4468" s="57">
        <v>21898</v>
      </c>
      <c r="V4468" s="57">
        <v>-136.79</v>
      </c>
      <c r="W4468" s="57">
        <v>21761.21</v>
      </c>
      <c r="X4468" s="57">
        <v>0</v>
      </c>
      <c r="Y4468" s="73">
        <v>44275</v>
      </c>
      <c r="Z4468" s="57">
        <v>-3807.25</v>
      </c>
      <c r="AA4468" s="57">
        <v>0</v>
      </c>
      <c r="AB4468" s="57">
        <v>17953.96</v>
      </c>
      <c r="AC4468" s="57">
        <v>0</v>
      </c>
      <c r="AD4468" s="56" t="s">
        <v>9255</v>
      </c>
      <c r="AE4468" s="57">
        <v>0</v>
      </c>
      <c r="AF4468" s="57">
        <v>0</v>
      </c>
      <c r="AG4468" s="57">
        <v>0</v>
      </c>
      <c r="AI4468"/>
      <c r="AJ4468"/>
    </row>
    <row r="4469" spans="1:36">
      <c r="A4469" s="56" t="s">
        <v>54</v>
      </c>
      <c r="B4469" s="56" t="s">
        <v>11416</v>
      </c>
      <c r="C4469" s="56">
        <v>2101010100</v>
      </c>
      <c r="D4469" s="56" t="s">
        <v>39</v>
      </c>
      <c r="E4469" s="56">
        <v>2101020100</v>
      </c>
      <c r="F4469" s="56">
        <v>5401010100</v>
      </c>
      <c r="G4469" s="56" t="s">
        <v>11413</v>
      </c>
      <c r="H4469" s="56">
        <v>400100</v>
      </c>
      <c r="I4469" s="56" t="s">
        <v>11455</v>
      </c>
      <c r="J4469" s="56" t="s">
        <v>6603</v>
      </c>
      <c r="K4469" s="56" t="s">
        <v>6604</v>
      </c>
      <c r="L4469" s="56" t="s">
        <v>7138</v>
      </c>
      <c r="M4469" s="73">
        <v>43888</v>
      </c>
      <c r="N4469" s="56"/>
      <c r="O4469" s="56"/>
      <c r="P4469" s="56" t="s">
        <v>259</v>
      </c>
      <c r="Q4469" s="56"/>
      <c r="R4469" s="56" t="s">
        <v>70</v>
      </c>
      <c r="S4469" s="56" t="s">
        <v>11657</v>
      </c>
      <c r="T4469" s="56" t="s">
        <v>7140</v>
      </c>
      <c r="U4469" s="57">
        <v>279660</v>
      </c>
      <c r="V4469" s="57">
        <v>-101879.84</v>
      </c>
      <c r="W4469" s="57">
        <v>177780.16</v>
      </c>
      <c r="X4469" s="57">
        <v>0</v>
      </c>
      <c r="Y4469" s="73">
        <v>43867</v>
      </c>
      <c r="Z4469" s="57">
        <v>-81049.259999999995</v>
      </c>
      <c r="AA4469" s="57">
        <v>0</v>
      </c>
      <c r="AB4469" s="57">
        <v>96730.9</v>
      </c>
      <c r="AC4469" s="57">
        <v>0</v>
      </c>
      <c r="AD4469" s="56" t="s">
        <v>9255</v>
      </c>
      <c r="AE4469" s="57">
        <v>0</v>
      </c>
      <c r="AF4469" s="57">
        <v>0</v>
      </c>
      <c r="AG4469" s="57">
        <v>0</v>
      </c>
      <c r="AI4469"/>
      <c r="AJ4469"/>
    </row>
    <row r="4470" spans="1:36">
      <c r="A4470" s="56" t="s">
        <v>49</v>
      </c>
      <c r="B4470" s="56" t="s">
        <v>11416</v>
      </c>
      <c r="C4470" s="56">
        <v>2101010100</v>
      </c>
      <c r="D4470" s="56" t="s">
        <v>39</v>
      </c>
      <c r="E4470" s="56">
        <v>2101020100</v>
      </c>
      <c r="F4470" s="56">
        <v>5401010100</v>
      </c>
      <c r="G4470" s="56" t="s">
        <v>11431</v>
      </c>
      <c r="H4470" s="56">
        <v>400200</v>
      </c>
      <c r="I4470" s="56" t="s">
        <v>11456</v>
      </c>
      <c r="J4470" s="56" t="s">
        <v>6774</v>
      </c>
      <c r="K4470" s="56" t="s">
        <v>6775</v>
      </c>
      <c r="L4470" s="56" t="s">
        <v>7138</v>
      </c>
      <c r="M4470" s="73">
        <v>44096</v>
      </c>
      <c r="N4470" s="56"/>
      <c r="O4470" s="56"/>
      <c r="P4470" s="56" t="s">
        <v>259</v>
      </c>
      <c r="Q4470" s="56"/>
      <c r="R4470" s="56" t="s">
        <v>70</v>
      </c>
      <c r="S4470" s="56" t="s">
        <v>11657</v>
      </c>
      <c r="T4470" s="56" t="s">
        <v>7140</v>
      </c>
      <c r="U4470" s="57">
        <v>99000</v>
      </c>
      <c r="V4470" s="57">
        <v>-18724.11</v>
      </c>
      <c r="W4470" s="57">
        <v>80275.89</v>
      </c>
      <c r="X4470" s="57">
        <v>0</v>
      </c>
      <c r="Y4470" s="73">
        <v>44069</v>
      </c>
      <c r="Z4470" s="57">
        <v>-28687.4</v>
      </c>
      <c r="AA4470" s="57">
        <v>0</v>
      </c>
      <c r="AB4470" s="57">
        <v>51588.49</v>
      </c>
      <c r="AC4470" s="57">
        <v>0</v>
      </c>
      <c r="AD4470" s="56" t="s">
        <v>9255</v>
      </c>
      <c r="AE4470" s="57">
        <v>0</v>
      </c>
      <c r="AF4470" s="57">
        <v>0</v>
      </c>
      <c r="AG4470" s="57">
        <v>0</v>
      </c>
      <c r="AI4470"/>
      <c r="AJ4470"/>
    </row>
    <row r="4471" spans="1:36">
      <c r="A4471" s="56" t="s">
        <v>48</v>
      </c>
      <c r="B4471" s="56" t="s">
        <v>11416</v>
      </c>
      <c r="C4471" s="56">
        <v>2101010100</v>
      </c>
      <c r="D4471" s="56" t="s">
        <v>39</v>
      </c>
      <c r="E4471" s="56">
        <v>2101020100</v>
      </c>
      <c r="F4471" s="56">
        <v>5401010100</v>
      </c>
      <c r="G4471" s="56" t="s">
        <v>11428</v>
      </c>
      <c r="H4471" s="56">
        <v>400300</v>
      </c>
      <c r="I4471" s="56" t="s">
        <v>11439</v>
      </c>
      <c r="J4471" s="56" t="s">
        <v>6869</v>
      </c>
      <c r="K4471" s="56" t="s">
        <v>6870</v>
      </c>
      <c r="L4471" s="56" t="s">
        <v>7138</v>
      </c>
      <c r="M4471" s="73">
        <v>44244</v>
      </c>
      <c r="N4471" s="56"/>
      <c r="O4471" s="56"/>
      <c r="P4471" s="56" t="s">
        <v>259</v>
      </c>
      <c r="Q4471" s="56"/>
      <c r="R4471" s="56" t="s">
        <v>70</v>
      </c>
      <c r="S4471" s="56" t="s">
        <v>11657</v>
      </c>
      <c r="T4471" s="56" t="s">
        <v>7140</v>
      </c>
      <c r="U4471" s="57">
        <v>176100</v>
      </c>
      <c r="V4471" s="57">
        <v>-7333.48</v>
      </c>
      <c r="W4471" s="57">
        <v>168766.52</v>
      </c>
      <c r="X4471" s="57">
        <v>0</v>
      </c>
      <c r="Y4471" s="73">
        <v>44239</v>
      </c>
      <c r="Z4471" s="57">
        <v>-51028.79</v>
      </c>
      <c r="AA4471" s="57">
        <v>0</v>
      </c>
      <c r="AB4471" s="57">
        <v>117737.73</v>
      </c>
      <c r="AC4471" s="57">
        <v>0</v>
      </c>
      <c r="AD4471" s="56" t="s">
        <v>9255</v>
      </c>
      <c r="AE4471" s="57">
        <v>0</v>
      </c>
      <c r="AF4471" s="57">
        <v>0</v>
      </c>
      <c r="AG4471" s="57">
        <v>0</v>
      </c>
      <c r="AI4471"/>
      <c r="AJ4471"/>
    </row>
    <row r="4472" spans="1:36">
      <c r="A4472" s="56" t="s">
        <v>54</v>
      </c>
      <c r="B4472" s="56" t="s">
        <v>11416</v>
      </c>
      <c r="C4472" s="56">
        <v>2101010100</v>
      </c>
      <c r="D4472" s="56" t="s">
        <v>39</v>
      </c>
      <c r="E4472" s="56">
        <v>2101020100</v>
      </c>
      <c r="F4472" s="56">
        <v>5401010100</v>
      </c>
      <c r="G4472" s="56" t="s">
        <v>11413</v>
      </c>
      <c r="H4472" s="56">
        <v>400100</v>
      </c>
      <c r="I4472" s="56" t="s">
        <v>11421</v>
      </c>
      <c r="J4472" s="56" t="s">
        <v>6978</v>
      </c>
      <c r="K4472" s="56" t="s">
        <v>6979</v>
      </c>
      <c r="L4472" s="56" t="s">
        <v>7138</v>
      </c>
      <c r="M4472" s="73">
        <v>44286</v>
      </c>
      <c r="N4472" s="56"/>
      <c r="O4472" s="56"/>
      <c r="P4472" s="56" t="s">
        <v>259</v>
      </c>
      <c r="Q4472" s="56"/>
      <c r="R4472" s="56" t="s">
        <v>70</v>
      </c>
      <c r="S4472" s="56" t="s">
        <v>11657</v>
      </c>
      <c r="T4472" s="56" t="s">
        <v>7140</v>
      </c>
      <c r="U4472" s="57">
        <v>279660</v>
      </c>
      <c r="V4472" s="57">
        <v>-2911.53</v>
      </c>
      <c r="W4472" s="57">
        <v>276748.46999999997</v>
      </c>
      <c r="X4472" s="57">
        <v>0</v>
      </c>
      <c r="Y4472" s="73">
        <v>44275</v>
      </c>
      <c r="Z4472" s="57">
        <v>-81037.55</v>
      </c>
      <c r="AA4472" s="57">
        <v>0</v>
      </c>
      <c r="AB4472" s="57">
        <v>195710.92</v>
      </c>
      <c r="AC4472" s="57">
        <v>0</v>
      </c>
      <c r="AD4472" s="56" t="s">
        <v>9255</v>
      </c>
      <c r="AE4472" s="57">
        <v>0</v>
      </c>
      <c r="AF4472" s="57">
        <v>0</v>
      </c>
      <c r="AG4472" s="57">
        <v>0</v>
      </c>
      <c r="AI4472"/>
      <c r="AJ4472"/>
    </row>
    <row r="4473" spans="1:36">
      <c r="A4473" s="56" t="s">
        <v>50</v>
      </c>
      <c r="B4473" s="56" t="s">
        <v>11417</v>
      </c>
      <c r="C4473" s="56">
        <v>2101010130</v>
      </c>
      <c r="D4473" s="56" t="s">
        <v>40</v>
      </c>
      <c r="E4473" s="56">
        <v>2101020140</v>
      </c>
      <c r="F4473" s="56">
        <v>5401010140</v>
      </c>
      <c r="G4473" s="56" t="s">
        <v>11431</v>
      </c>
      <c r="H4473" s="56">
        <v>400210</v>
      </c>
      <c r="I4473" s="56" t="s">
        <v>11448</v>
      </c>
      <c r="J4473" s="56" t="s">
        <v>1778</v>
      </c>
      <c r="K4473" s="56" t="s">
        <v>1779</v>
      </c>
      <c r="L4473" s="56" t="s">
        <v>7138</v>
      </c>
      <c r="M4473" s="73">
        <v>41662</v>
      </c>
      <c r="N4473" s="56"/>
      <c r="O4473" s="56"/>
      <c r="P4473" s="56" t="s">
        <v>7235</v>
      </c>
      <c r="Q4473" s="56"/>
      <c r="R4473" s="56" t="s">
        <v>70</v>
      </c>
      <c r="S4473" s="56" t="s">
        <v>11657</v>
      </c>
      <c r="T4473" s="56" t="s">
        <v>7140</v>
      </c>
      <c r="U4473" s="57">
        <v>44996</v>
      </c>
      <c r="V4473" s="57">
        <v>-28368.87</v>
      </c>
      <c r="W4473" s="57">
        <v>16627.13</v>
      </c>
      <c r="X4473" s="57">
        <v>0</v>
      </c>
      <c r="Y4473" s="73">
        <v>41662</v>
      </c>
      <c r="Z4473" s="57">
        <v>-4413.63</v>
      </c>
      <c r="AA4473" s="57">
        <v>0</v>
      </c>
      <c r="AB4473" s="57">
        <v>12213.5</v>
      </c>
      <c r="AC4473" s="57">
        <v>0</v>
      </c>
      <c r="AD4473" s="56" t="s">
        <v>9255</v>
      </c>
      <c r="AE4473" s="57">
        <v>0</v>
      </c>
      <c r="AF4473" s="57">
        <v>0</v>
      </c>
      <c r="AG4473" s="57">
        <v>0</v>
      </c>
      <c r="AI4473"/>
      <c r="AJ4473"/>
    </row>
    <row r="4474" spans="1:36">
      <c r="A4474" s="56" t="s">
        <v>50</v>
      </c>
      <c r="B4474" s="56" t="s">
        <v>11417</v>
      </c>
      <c r="C4474" s="56">
        <v>2101010130</v>
      </c>
      <c r="D4474" s="56" t="s">
        <v>40</v>
      </c>
      <c r="E4474" s="56">
        <v>2101020140</v>
      </c>
      <c r="F4474" s="56">
        <v>5401010140</v>
      </c>
      <c r="G4474" s="56" t="s">
        <v>11431</v>
      </c>
      <c r="H4474" s="56">
        <v>400210</v>
      </c>
      <c r="I4474" s="56" t="s">
        <v>11448</v>
      </c>
      <c r="J4474" s="56" t="s">
        <v>1794</v>
      </c>
      <c r="K4474" s="56" t="s">
        <v>1795</v>
      </c>
      <c r="L4474" s="56" t="s">
        <v>7138</v>
      </c>
      <c r="M4474" s="73">
        <v>41509</v>
      </c>
      <c r="N4474" s="56"/>
      <c r="O4474" s="56"/>
      <c r="P4474" s="56" t="s">
        <v>7235</v>
      </c>
      <c r="Q4474" s="56"/>
      <c r="R4474" s="56" t="s">
        <v>70</v>
      </c>
      <c r="S4474" s="56" t="s">
        <v>11657</v>
      </c>
      <c r="T4474" s="56" t="s">
        <v>7140</v>
      </c>
      <c r="U4474" s="57">
        <v>31471</v>
      </c>
      <c r="V4474" s="57">
        <v>-21029.54</v>
      </c>
      <c r="W4474" s="57">
        <v>10441.459999999999</v>
      </c>
      <c r="X4474" s="57">
        <v>0</v>
      </c>
      <c r="Y4474" s="73">
        <v>41509</v>
      </c>
      <c r="Z4474" s="57">
        <v>-3167.79</v>
      </c>
      <c r="AA4474" s="57">
        <v>0</v>
      </c>
      <c r="AB4474" s="57">
        <v>7273.67</v>
      </c>
      <c r="AC4474" s="57">
        <v>0</v>
      </c>
      <c r="AD4474" s="56" t="s">
        <v>9255</v>
      </c>
      <c r="AE4474" s="57">
        <v>0</v>
      </c>
      <c r="AF4474" s="57">
        <v>0</v>
      </c>
      <c r="AG4474" s="57">
        <v>0</v>
      </c>
      <c r="AI4474"/>
      <c r="AJ4474"/>
    </row>
    <row r="4475" spans="1:36">
      <c r="A4475" s="56" t="s">
        <v>50</v>
      </c>
      <c r="B4475" s="56" t="s">
        <v>11417</v>
      </c>
      <c r="C4475" s="56">
        <v>2101010130</v>
      </c>
      <c r="D4475" s="56" t="s">
        <v>40</v>
      </c>
      <c r="E4475" s="56">
        <v>2101020140</v>
      </c>
      <c r="F4475" s="56">
        <v>5401010140</v>
      </c>
      <c r="G4475" s="56" t="s">
        <v>11431</v>
      </c>
      <c r="H4475" s="56">
        <v>400209</v>
      </c>
      <c r="I4475" s="56" t="s">
        <v>11436</v>
      </c>
      <c r="J4475" s="56" t="s">
        <v>1737</v>
      </c>
      <c r="K4475" s="56" t="s">
        <v>1738</v>
      </c>
      <c r="L4475" s="56" t="s">
        <v>7138</v>
      </c>
      <c r="M4475" s="73">
        <v>41290</v>
      </c>
      <c r="N4475" s="56"/>
      <c r="O4475" s="56"/>
      <c r="P4475" s="56" t="s">
        <v>7235</v>
      </c>
      <c r="Q4475" s="56"/>
      <c r="R4475" s="56" t="s">
        <v>70</v>
      </c>
      <c r="S4475" s="56" t="s">
        <v>11657</v>
      </c>
      <c r="T4475" s="56" t="s">
        <v>7140</v>
      </c>
      <c r="U4475" s="57">
        <v>19443</v>
      </c>
      <c r="V4475" s="57">
        <v>-14096.34</v>
      </c>
      <c r="W4475" s="57">
        <v>5346.66</v>
      </c>
      <c r="X4475" s="57">
        <v>0</v>
      </c>
      <c r="Y4475" s="73">
        <v>41290</v>
      </c>
      <c r="Z4475" s="57">
        <v>-2040.62</v>
      </c>
      <c r="AA4475" s="57">
        <v>0</v>
      </c>
      <c r="AB4475" s="57">
        <v>3306.04</v>
      </c>
      <c r="AC4475" s="57">
        <v>0</v>
      </c>
      <c r="AD4475" s="56" t="s">
        <v>9255</v>
      </c>
      <c r="AE4475" s="57">
        <v>0</v>
      </c>
      <c r="AF4475" s="57">
        <v>0</v>
      </c>
      <c r="AG4475" s="57">
        <v>0</v>
      </c>
      <c r="AI4475"/>
      <c r="AJ4475"/>
    </row>
    <row r="4476" spans="1:36">
      <c r="A4476" s="56" t="s">
        <v>50</v>
      </c>
      <c r="B4476" s="56" t="s">
        <v>11417</v>
      </c>
      <c r="C4476" s="56">
        <v>2101010130</v>
      </c>
      <c r="D4476" s="56" t="s">
        <v>40</v>
      </c>
      <c r="E4476" s="56">
        <v>2101020140</v>
      </c>
      <c r="F4476" s="56">
        <v>5401010140</v>
      </c>
      <c r="G4476" s="56" t="s">
        <v>11431</v>
      </c>
      <c r="H4476" s="56">
        <v>400210</v>
      </c>
      <c r="I4476" s="56" t="s">
        <v>11448</v>
      </c>
      <c r="J4476" s="56" t="s">
        <v>1796</v>
      </c>
      <c r="K4476" s="56" t="s">
        <v>1797</v>
      </c>
      <c r="L4476" s="56" t="s">
        <v>7138</v>
      </c>
      <c r="M4476" s="73">
        <v>41555</v>
      </c>
      <c r="N4476" s="56"/>
      <c r="O4476" s="56"/>
      <c r="P4476" s="56" t="s">
        <v>7235</v>
      </c>
      <c r="Q4476" s="56"/>
      <c r="R4476" s="56" t="s">
        <v>70</v>
      </c>
      <c r="S4476" s="56" t="s">
        <v>11657</v>
      </c>
      <c r="T4476" s="56" t="s">
        <v>7140</v>
      </c>
      <c r="U4476" s="57">
        <v>53844</v>
      </c>
      <c r="V4476" s="57">
        <v>-35360.629999999997</v>
      </c>
      <c r="W4476" s="57">
        <v>18483.37</v>
      </c>
      <c r="X4476" s="57">
        <v>0</v>
      </c>
      <c r="Y4476" s="73">
        <v>41555</v>
      </c>
      <c r="Z4476" s="57">
        <v>-5376.4</v>
      </c>
      <c r="AA4476" s="57">
        <v>0</v>
      </c>
      <c r="AB4476" s="57">
        <v>13106.97</v>
      </c>
      <c r="AC4476" s="57">
        <v>0</v>
      </c>
      <c r="AD4476" s="56" t="s">
        <v>9255</v>
      </c>
      <c r="AE4476" s="57">
        <v>0</v>
      </c>
      <c r="AF4476" s="57">
        <v>0</v>
      </c>
      <c r="AG4476" s="57">
        <v>0</v>
      </c>
      <c r="AI4476"/>
      <c r="AJ4476"/>
    </row>
    <row r="4477" spans="1:36">
      <c r="A4477" s="56" t="s">
        <v>50</v>
      </c>
      <c r="B4477" s="56" t="s">
        <v>11417</v>
      </c>
      <c r="C4477" s="56">
        <v>2101010130</v>
      </c>
      <c r="D4477" s="56" t="s">
        <v>40</v>
      </c>
      <c r="E4477" s="56">
        <v>2101020140</v>
      </c>
      <c r="F4477" s="56">
        <v>5401010140</v>
      </c>
      <c r="G4477" s="56" t="s">
        <v>11431</v>
      </c>
      <c r="H4477" s="56">
        <v>400209</v>
      </c>
      <c r="I4477" s="56" t="s">
        <v>11436</v>
      </c>
      <c r="J4477" s="56" t="s">
        <v>1739</v>
      </c>
      <c r="K4477" s="56" t="s">
        <v>1740</v>
      </c>
      <c r="L4477" s="56" t="s">
        <v>7138</v>
      </c>
      <c r="M4477" s="73">
        <v>41290</v>
      </c>
      <c r="N4477" s="56"/>
      <c r="O4477" s="56"/>
      <c r="P4477" s="56" t="s">
        <v>7235</v>
      </c>
      <c r="Q4477" s="56"/>
      <c r="R4477" s="56" t="s">
        <v>70</v>
      </c>
      <c r="S4477" s="56" t="s">
        <v>11657</v>
      </c>
      <c r="T4477" s="56" t="s">
        <v>7140</v>
      </c>
      <c r="U4477" s="57">
        <v>37476</v>
      </c>
      <c r="V4477" s="57">
        <v>-27169.95</v>
      </c>
      <c r="W4477" s="57">
        <v>10306.049999999999</v>
      </c>
      <c r="X4477" s="57">
        <v>0</v>
      </c>
      <c r="Y4477" s="73">
        <v>41290</v>
      </c>
      <c r="Z4477" s="57">
        <v>-3933.48</v>
      </c>
      <c r="AA4477" s="57">
        <v>0</v>
      </c>
      <c r="AB4477" s="57">
        <v>6372.57</v>
      </c>
      <c r="AC4477" s="57">
        <v>0</v>
      </c>
      <c r="AD4477" s="56" t="s">
        <v>9255</v>
      </c>
      <c r="AE4477" s="57">
        <v>0</v>
      </c>
      <c r="AF4477" s="57">
        <v>0</v>
      </c>
      <c r="AG4477" s="57">
        <v>0</v>
      </c>
      <c r="AI4477"/>
      <c r="AJ4477"/>
    </row>
    <row r="4478" spans="1:36">
      <c r="A4478" s="56" t="s">
        <v>50</v>
      </c>
      <c r="B4478" s="56" t="s">
        <v>11417</v>
      </c>
      <c r="C4478" s="56">
        <v>2101010130</v>
      </c>
      <c r="D4478" s="56" t="s">
        <v>40</v>
      </c>
      <c r="E4478" s="56">
        <v>2101020140</v>
      </c>
      <c r="F4478" s="56">
        <v>5401010140</v>
      </c>
      <c r="G4478" s="56" t="s">
        <v>11431</v>
      </c>
      <c r="H4478" s="56">
        <v>400210</v>
      </c>
      <c r="I4478" s="56" t="s">
        <v>11448</v>
      </c>
      <c r="J4478" s="56" t="s">
        <v>1808</v>
      </c>
      <c r="K4478" s="56" t="s">
        <v>7291</v>
      </c>
      <c r="L4478" s="56" t="s">
        <v>7138</v>
      </c>
      <c r="M4478" s="73">
        <v>40644</v>
      </c>
      <c r="N4478" s="56"/>
      <c r="O4478" s="56"/>
      <c r="P4478" s="56" t="s">
        <v>7235</v>
      </c>
      <c r="Q4478" s="56"/>
      <c r="R4478" s="56" t="s">
        <v>70</v>
      </c>
      <c r="S4478" s="56" t="s">
        <v>11657</v>
      </c>
      <c r="T4478" s="56" t="s">
        <v>7140</v>
      </c>
      <c r="U4478" s="57">
        <v>48063</v>
      </c>
      <c r="V4478" s="57">
        <v>-44402.15</v>
      </c>
      <c r="W4478" s="57">
        <v>3660.85</v>
      </c>
      <c r="X4478" s="57">
        <v>0</v>
      </c>
      <c r="Y4478" s="73">
        <v>40644</v>
      </c>
      <c r="Z4478" s="57">
        <v>-1257.7</v>
      </c>
      <c r="AA4478" s="57">
        <v>0</v>
      </c>
      <c r="AB4478" s="57">
        <v>2403.15</v>
      </c>
      <c r="AC4478" s="57">
        <v>0</v>
      </c>
      <c r="AD4478" s="56" t="s">
        <v>9255</v>
      </c>
      <c r="AE4478" s="57">
        <v>0</v>
      </c>
      <c r="AF4478" s="57">
        <v>0</v>
      </c>
      <c r="AG4478" s="57">
        <v>0</v>
      </c>
      <c r="AI4478"/>
      <c r="AJ4478"/>
    </row>
    <row r="4479" spans="1:36">
      <c r="A4479" s="56" t="s">
        <v>50</v>
      </c>
      <c r="B4479" s="56" t="s">
        <v>11417</v>
      </c>
      <c r="C4479" s="56">
        <v>2101010130</v>
      </c>
      <c r="D4479" s="56" t="s">
        <v>40</v>
      </c>
      <c r="E4479" s="56">
        <v>2101020140</v>
      </c>
      <c r="F4479" s="56">
        <v>5401010140</v>
      </c>
      <c r="G4479" s="56" t="s">
        <v>11431</v>
      </c>
      <c r="H4479" s="56">
        <v>400210</v>
      </c>
      <c r="I4479" s="56" t="s">
        <v>11448</v>
      </c>
      <c r="J4479" s="56" t="s">
        <v>1811</v>
      </c>
      <c r="K4479" s="56" t="s">
        <v>1812</v>
      </c>
      <c r="L4479" s="56" t="s">
        <v>7138</v>
      </c>
      <c r="M4479" s="73">
        <v>41547</v>
      </c>
      <c r="N4479" s="56"/>
      <c r="O4479" s="56"/>
      <c r="P4479" s="56" t="s">
        <v>7235</v>
      </c>
      <c r="Q4479" s="56"/>
      <c r="R4479" s="56" t="s">
        <v>70</v>
      </c>
      <c r="S4479" s="56" t="s">
        <v>11657</v>
      </c>
      <c r="T4479" s="56" t="s">
        <v>7140</v>
      </c>
      <c r="U4479" s="57">
        <v>110951</v>
      </c>
      <c r="V4479" s="57">
        <v>-73084.960000000006</v>
      </c>
      <c r="W4479" s="57">
        <v>37866.04</v>
      </c>
      <c r="X4479" s="57">
        <v>0</v>
      </c>
      <c r="Y4479" s="73">
        <v>41547</v>
      </c>
      <c r="Z4479" s="57">
        <v>-11093.91</v>
      </c>
      <c r="AA4479" s="57">
        <v>0</v>
      </c>
      <c r="AB4479" s="57">
        <v>26772.13</v>
      </c>
      <c r="AC4479" s="57">
        <v>0</v>
      </c>
      <c r="AD4479" s="56" t="s">
        <v>9255</v>
      </c>
      <c r="AE4479" s="57">
        <v>0</v>
      </c>
      <c r="AF4479" s="57">
        <v>0</v>
      </c>
      <c r="AG4479" s="57">
        <v>0</v>
      </c>
      <c r="AI4479"/>
      <c r="AJ4479"/>
    </row>
    <row r="4480" spans="1:36">
      <c r="A4480" s="56" t="s">
        <v>54</v>
      </c>
      <c r="B4480" s="56" t="s">
        <v>11417</v>
      </c>
      <c r="C4480" s="56">
        <v>2101010130</v>
      </c>
      <c r="D4480" s="56" t="s">
        <v>40</v>
      </c>
      <c r="E4480" s="56">
        <v>2101020140</v>
      </c>
      <c r="F4480" s="56">
        <v>5401010140</v>
      </c>
      <c r="G4480" s="56" t="s">
        <v>11413</v>
      </c>
      <c r="H4480" s="56">
        <v>400100</v>
      </c>
      <c r="I4480" s="56" t="s">
        <v>11414</v>
      </c>
      <c r="J4480" s="56" t="s">
        <v>344</v>
      </c>
      <c r="K4480" s="56" t="s">
        <v>345</v>
      </c>
      <c r="L4480" s="56" t="s">
        <v>7138</v>
      </c>
      <c r="M4480" s="73">
        <v>41508</v>
      </c>
      <c r="N4480" s="56"/>
      <c r="O4480" s="56"/>
      <c r="P4480" s="56" t="s">
        <v>7235</v>
      </c>
      <c r="Q4480" s="56"/>
      <c r="R4480" s="56" t="s">
        <v>70</v>
      </c>
      <c r="S4480" s="56" t="s">
        <v>11657</v>
      </c>
      <c r="T4480" s="56" t="s">
        <v>7140</v>
      </c>
      <c r="U4480" s="57">
        <v>97875</v>
      </c>
      <c r="V4480" s="57">
        <v>-65426.78</v>
      </c>
      <c r="W4480" s="57">
        <v>32448.22</v>
      </c>
      <c r="X4480" s="57">
        <v>0</v>
      </c>
      <c r="Y4480" s="73">
        <v>41508</v>
      </c>
      <c r="Z4480" s="57">
        <v>-9853.5300000000007</v>
      </c>
      <c r="AA4480" s="57">
        <v>0</v>
      </c>
      <c r="AB4480" s="57">
        <v>22594.69</v>
      </c>
      <c r="AC4480" s="57">
        <v>0</v>
      </c>
      <c r="AD4480" s="56" t="s">
        <v>9255</v>
      </c>
      <c r="AE4480" s="57">
        <v>0</v>
      </c>
      <c r="AF4480" s="57">
        <v>0</v>
      </c>
      <c r="AG4480" s="57">
        <v>0</v>
      </c>
      <c r="AI4480"/>
      <c r="AJ4480"/>
    </row>
    <row r="4481" spans="1:36">
      <c r="A4481" s="56" t="s">
        <v>54</v>
      </c>
      <c r="B4481" s="56" t="s">
        <v>11417</v>
      </c>
      <c r="C4481" s="56">
        <v>2101010130</v>
      </c>
      <c r="D4481" s="56" t="s">
        <v>40</v>
      </c>
      <c r="E4481" s="56">
        <v>2101020140</v>
      </c>
      <c r="F4481" s="56">
        <v>5401010140</v>
      </c>
      <c r="G4481" s="56" t="s">
        <v>11413</v>
      </c>
      <c r="H4481" s="56">
        <v>400100</v>
      </c>
      <c r="I4481" s="56" t="s">
        <v>11414</v>
      </c>
      <c r="J4481" s="56" t="s">
        <v>383</v>
      </c>
      <c r="K4481" s="56" t="s">
        <v>384</v>
      </c>
      <c r="L4481" s="56" t="s">
        <v>7138</v>
      </c>
      <c r="M4481" s="73">
        <v>40969</v>
      </c>
      <c r="N4481" s="56"/>
      <c r="O4481" s="56"/>
      <c r="P4481" s="56" t="s">
        <v>7235</v>
      </c>
      <c r="Q4481" s="56"/>
      <c r="R4481" s="56" t="s">
        <v>70</v>
      </c>
      <c r="S4481" s="56" t="s">
        <v>11657</v>
      </c>
      <c r="T4481" s="56" t="s">
        <v>7140</v>
      </c>
      <c r="U4481" s="57">
        <v>210300</v>
      </c>
      <c r="V4481" s="57">
        <v>-171656.53</v>
      </c>
      <c r="W4481" s="57">
        <v>38643.47</v>
      </c>
      <c r="X4481" s="57">
        <v>0</v>
      </c>
      <c r="Y4481" s="73">
        <v>40969</v>
      </c>
      <c r="Z4481" s="57">
        <v>-23784.58</v>
      </c>
      <c r="AA4481" s="57">
        <v>0</v>
      </c>
      <c r="AB4481" s="57">
        <v>14858.89</v>
      </c>
      <c r="AC4481" s="57">
        <v>0</v>
      </c>
      <c r="AD4481" s="56" t="s">
        <v>9255</v>
      </c>
      <c r="AE4481" s="57">
        <v>0</v>
      </c>
      <c r="AF4481" s="57">
        <v>0</v>
      </c>
      <c r="AG4481" s="57">
        <v>0</v>
      </c>
      <c r="AI4481"/>
      <c r="AJ4481"/>
    </row>
    <row r="4482" spans="1:36">
      <c r="A4482" s="56" t="s">
        <v>54</v>
      </c>
      <c r="B4482" s="56" t="s">
        <v>11417</v>
      </c>
      <c r="C4482" s="56">
        <v>2101010130</v>
      </c>
      <c r="D4482" s="56" t="s">
        <v>40</v>
      </c>
      <c r="E4482" s="56">
        <v>2101020140</v>
      </c>
      <c r="F4482" s="56">
        <v>5401010140</v>
      </c>
      <c r="G4482" s="56" t="s">
        <v>11413</v>
      </c>
      <c r="H4482" s="56">
        <v>400100</v>
      </c>
      <c r="I4482" s="56" t="s">
        <v>11414</v>
      </c>
      <c r="J4482" s="56" t="s">
        <v>443</v>
      </c>
      <c r="K4482" s="56" t="s">
        <v>444</v>
      </c>
      <c r="L4482" s="56" t="s">
        <v>7138</v>
      </c>
      <c r="M4482" s="73">
        <v>41730</v>
      </c>
      <c r="N4482" s="56"/>
      <c r="O4482" s="56"/>
      <c r="P4482" s="56" t="s">
        <v>7235</v>
      </c>
      <c r="Q4482" s="56"/>
      <c r="R4482" s="56" t="s">
        <v>70</v>
      </c>
      <c r="S4482" s="56" t="s">
        <v>11657</v>
      </c>
      <c r="T4482" s="56" t="s">
        <v>7140</v>
      </c>
      <c r="U4482" s="57">
        <v>421875</v>
      </c>
      <c r="V4482" s="57">
        <v>-259079.7</v>
      </c>
      <c r="W4482" s="57">
        <v>162795.29999999999</v>
      </c>
      <c r="X4482" s="57">
        <v>0</v>
      </c>
      <c r="Y4482" s="73">
        <v>41730</v>
      </c>
      <c r="Z4482" s="57">
        <v>-40941.449999999997</v>
      </c>
      <c r="AA4482" s="57">
        <v>0</v>
      </c>
      <c r="AB4482" s="57">
        <v>121853.85</v>
      </c>
      <c r="AC4482" s="57">
        <v>0</v>
      </c>
      <c r="AD4482" s="56" t="s">
        <v>9255</v>
      </c>
      <c r="AE4482" s="57">
        <v>0</v>
      </c>
      <c r="AF4482" s="57">
        <v>0</v>
      </c>
      <c r="AG4482" s="57">
        <v>0</v>
      </c>
      <c r="AI4482"/>
      <c r="AJ4482"/>
    </row>
    <row r="4483" spans="1:36">
      <c r="A4483" s="56" t="s">
        <v>49</v>
      </c>
      <c r="B4483" s="56" t="s">
        <v>11417</v>
      </c>
      <c r="C4483" s="56">
        <v>2101010130</v>
      </c>
      <c r="D4483" s="56" t="s">
        <v>40</v>
      </c>
      <c r="E4483" s="56">
        <v>2101020140</v>
      </c>
      <c r="F4483" s="56">
        <v>5401010140</v>
      </c>
      <c r="G4483" s="56" t="s">
        <v>11431</v>
      </c>
      <c r="H4483" s="56">
        <v>400211</v>
      </c>
      <c r="I4483" s="56" t="s">
        <v>11438</v>
      </c>
      <c r="J4483" s="56" t="s">
        <v>2878</v>
      </c>
      <c r="K4483" s="56" t="s">
        <v>7284</v>
      </c>
      <c r="L4483" s="56" t="s">
        <v>7138</v>
      </c>
      <c r="M4483" s="73">
        <v>40907</v>
      </c>
      <c r="N4483" s="56"/>
      <c r="O4483" s="56"/>
      <c r="P4483" s="56" t="s">
        <v>7235</v>
      </c>
      <c r="Q4483" s="56"/>
      <c r="R4483" s="56" t="s">
        <v>70</v>
      </c>
      <c r="S4483" s="56" t="s">
        <v>11657</v>
      </c>
      <c r="T4483" s="56" t="s">
        <v>7140</v>
      </c>
      <c r="U4483" s="57">
        <v>54500</v>
      </c>
      <c r="V4483" s="57">
        <v>-45525.73</v>
      </c>
      <c r="W4483" s="57">
        <v>8974.27</v>
      </c>
      <c r="X4483" s="57">
        <v>0</v>
      </c>
      <c r="Y4483" s="73">
        <v>40907</v>
      </c>
      <c r="Z4483" s="57">
        <v>-6249.27</v>
      </c>
      <c r="AA4483" s="57">
        <v>0</v>
      </c>
      <c r="AB4483" s="57">
        <v>2725</v>
      </c>
      <c r="AC4483" s="57">
        <v>0</v>
      </c>
      <c r="AD4483" s="56" t="s">
        <v>9255</v>
      </c>
      <c r="AE4483" s="57">
        <v>0</v>
      </c>
      <c r="AF4483" s="57">
        <v>0</v>
      </c>
      <c r="AG4483" s="57">
        <v>0</v>
      </c>
      <c r="AI4483"/>
      <c r="AJ4483"/>
    </row>
    <row r="4484" spans="1:36">
      <c r="A4484" s="56" t="s">
        <v>49</v>
      </c>
      <c r="B4484" s="56" t="s">
        <v>11417</v>
      </c>
      <c r="C4484" s="56">
        <v>2101010130</v>
      </c>
      <c r="D4484" s="56" t="s">
        <v>40</v>
      </c>
      <c r="E4484" s="56">
        <v>2101020140</v>
      </c>
      <c r="F4484" s="56">
        <v>5401010140</v>
      </c>
      <c r="G4484" s="56" t="s">
        <v>11431</v>
      </c>
      <c r="H4484" s="56">
        <v>400211</v>
      </c>
      <c r="I4484" s="56" t="s">
        <v>11438</v>
      </c>
      <c r="J4484" s="56" t="s">
        <v>2901</v>
      </c>
      <c r="K4484" s="56" t="s">
        <v>2902</v>
      </c>
      <c r="L4484" s="56" t="s">
        <v>7138</v>
      </c>
      <c r="M4484" s="73">
        <v>41514</v>
      </c>
      <c r="N4484" s="56"/>
      <c r="O4484" s="56"/>
      <c r="P4484" s="56" t="s">
        <v>7235</v>
      </c>
      <c r="Q4484" s="56"/>
      <c r="R4484" s="56" t="s">
        <v>70</v>
      </c>
      <c r="S4484" s="56" t="s">
        <v>11657</v>
      </c>
      <c r="T4484" s="56" t="s">
        <v>7140</v>
      </c>
      <c r="U4484" s="57">
        <v>110951</v>
      </c>
      <c r="V4484" s="57">
        <v>-74000.460000000006</v>
      </c>
      <c r="W4484" s="57">
        <v>36950.54</v>
      </c>
      <c r="X4484" s="57">
        <v>0</v>
      </c>
      <c r="Y4484" s="73">
        <v>41514</v>
      </c>
      <c r="Z4484" s="57">
        <v>-11158.08</v>
      </c>
      <c r="AA4484" s="57">
        <v>0</v>
      </c>
      <c r="AB4484" s="57">
        <v>25792.46</v>
      </c>
      <c r="AC4484" s="57">
        <v>0</v>
      </c>
      <c r="AD4484" s="56" t="s">
        <v>9255</v>
      </c>
      <c r="AE4484" s="57">
        <v>0</v>
      </c>
      <c r="AF4484" s="57">
        <v>0</v>
      </c>
      <c r="AG4484" s="57">
        <v>0</v>
      </c>
      <c r="AI4484"/>
      <c r="AJ4484"/>
    </row>
    <row r="4485" spans="1:36">
      <c r="A4485" s="56" t="s">
        <v>54</v>
      </c>
      <c r="B4485" s="56" t="s">
        <v>11417</v>
      </c>
      <c r="C4485" s="56">
        <v>2101010130</v>
      </c>
      <c r="D4485" s="56" t="s">
        <v>40</v>
      </c>
      <c r="E4485" s="56">
        <v>2101020140</v>
      </c>
      <c r="F4485" s="56">
        <v>5401010140</v>
      </c>
      <c r="G4485" s="56" t="s">
        <v>11413</v>
      </c>
      <c r="H4485" s="56">
        <v>400100</v>
      </c>
      <c r="I4485" s="56" t="s">
        <v>11414</v>
      </c>
      <c r="J4485" s="56" t="s">
        <v>542</v>
      </c>
      <c r="K4485" s="56" t="s">
        <v>543</v>
      </c>
      <c r="L4485" s="56" t="s">
        <v>7138</v>
      </c>
      <c r="M4485" s="73">
        <v>42094</v>
      </c>
      <c r="N4485" s="56"/>
      <c r="O4485" s="56"/>
      <c r="P4485" s="56" t="s">
        <v>295</v>
      </c>
      <c r="Q4485" s="56"/>
      <c r="R4485" s="56" t="s">
        <v>70</v>
      </c>
      <c r="S4485" s="56" t="s">
        <v>11657</v>
      </c>
      <c r="T4485" s="56" t="s">
        <v>7140</v>
      </c>
      <c r="U4485" s="57">
        <v>3250000</v>
      </c>
      <c r="V4485" s="57">
        <v>-1994809.26</v>
      </c>
      <c r="W4485" s="57">
        <v>1255190.74</v>
      </c>
      <c r="X4485" s="57">
        <v>0</v>
      </c>
      <c r="Y4485" s="73">
        <v>41773</v>
      </c>
      <c r="Z4485" s="57">
        <v>-320701.84999999998</v>
      </c>
      <c r="AA4485" s="57">
        <v>0</v>
      </c>
      <c r="AB4485" s="57">
        <v>934488.89</v>
      </c>
      <c r="AC4485" s="57">
        <v>0</v>
      </c>
      <c r="AD4485" s="56" t="s">
        <v>9255</v>
      </c>
      <c r="AE4485" s="57">
        <v>0</v>
      </c>
      <c r="AF4485" s="57">
        <v>0</v>
      </c>
      <c r="AG4485" s="57">
        <v>0</v>
      </c>
      <c r="AI4485"/>
      <c r="AJ4485"/>
    </row>
    <row r="4486" spans="1:36">
      <c r="A4486" s="56" t="s">
        <v>54</v>
      </c>
      <c r="B4486" s="56" t="s">
        <v>11417</v>
      </c>
      <c r="C4486" s="56">
        <v>2101010130</v>
      </c>
      <c r="D4486" s="56" t="s">
        <v>40</v>
      </c>
      <c r="E4486" s="56">
        <v>2101020140</v>
      </c>
      <c r="F4486" s="56">
        <v>5401010140</v>
      </c>
      <c r="G4486" s="56" t="s">
        <v>11413</v>
      </c>
      <c r="H4486" s="56">
        <v>400100</v>
      </c>
      <c r="I4486" s="56" t="s">
        <v>11414</v>
      </c>
      <c r="J4486" s="56" t="s">
        <v>580</v>
      </c>
      <c r="K4486" s="56" t="s">
        <v>581</v>
      </c>
      <c r="L4486" s="56" t="s">
        <v>7138</v>
      </c>
      <c r="M4486" s="73">
        <v>42094</v>
      </c>
      <c r="N4486" s="56"/>
      <c r="O4486" s="56"/>
      <c r="P4486" s="56" t="s">
        <v>295</v>
      </c>
      <c r="Q4486" s="56"/>
      <c r="R4486" s="56" t="s">
        <v>70</v>
      </c>
      <c r="S4486" s="56" t="s">
        <v>11657</v>
      </c>
      <c r="T4486" s="56" t="s">
        <v>7140</v>
      </c>
      <c r="U4486" s="57">
        <v>388854</v>
      </c>
      <c r="V4486" s="57">
        <v>-221774.4</v>
      </c>
      <c r="W4486" s="57">
        <v>167079.6</v>
      </c>
      <c r="X4486" s="57">
        <v>0</v>
      </c>
      <c r="Y4486" s="73">
        <v>41956</v>
      </c>
      <c r="Z4486" s="57">
        <v>-37328.33</v>
      </c>
      <c r="AA4486" s="57">
        <v>0</v>
      </c>
      <c r="AB4486" s="57">
        <v>129751.27</v>
      </c>
      <c r="AC4486" s="57">
        <v>0</v>
      </c>
      <c r="AD4486" s="56" t="s">
        <v>9255</v>
      </c>
      <c r="AE4486" s="57">
        <v>0</v>
      </c>
      <c r="AF4486" s="57">
        <v>0</v>
      </c>
      <c r="AG4486" s="57">
        <v>0</v>
      </c>
      <c r="AI4486"/>
      <c r="AJ4486"/>
    </row>
    <row r="4487" spans="1:36">
      <c r="A4487" s="56" t="s">
        <v>54</v>
      </c>
      <c r="B4487" s="56" t="s">
        <v>11417</v>
      </c>
      <c r="C4487" s="56">
        <v>2101010130</v>
      </c>
      <c r="D4487" s="56" t="s">
        <v>40</v>
      </c>
      <c r="E4487" s="56">
        <v>2101020140</v>
      </c>
      <c r="F4487" s="56">
        <v>5401010140</v>
      </c>
      <c r="G4487" s="56" t="s">
        <v>11413</v>
      </c>
      <c r="H4487" s="56">
        <v>400100</v>
      </c>
      <c r="I4487" s="56" t="s">
        <v>11414</v>
      </c>
      <c r="J4487" s="56" t="s">
        <v>586</v>
      </c>
      <c r="K4487" s="56" t="s">
        <v>587</v>
      </c>
      <c r="L4487" s="56" t="s">
        <v>7138</v>
      </c>
      <c r="M4487" s="73">
        <v>42094</v>
      </c>
      <c r="N4487" s="56"/>
      <c r="O4487" s="56"/>
      <c r="P4487" s="56" t="s">
        <v>295</v>
      </c>
      <c r="Q4487" s="56"/>
      <c r="R4487" s="56" t="s">
        <v>70</v>
      </c>
      <c r="S4487" s="56" t="s">
        <v>11657</v>
      </c>
      <c r="T4487" s="56" t="s">
        <v>7140</v>
      </c>
      <c r="U4487" s="57">
        <v>1590442.77</v>
      </c>
      <c r="V4487" s="57">
        <v>-899579.94</v>
      </c>
      <c r="W4487" s="57">
        <v>690862.83</v>
      </c>
      <c r="X4487" s="57">
        <v>0</v>
      </c>
      <c r="Y4487" s="73">
        <v>41967</v>
      </c>
      <c r="Z4487" s="57">
        <v>-153294.14000000001</v>
      </c>
      <c r="AA4487" s="57">
        <v>0</v>
      </c>
      <c r="AB4487" s="57">
        <v>537568.68999999994</v>
      </c>
      <c r="AC4487" s="57">
        <v>0</v>
      </c>
      <c r="AD4487" s="56" t="s">
        <v>9255</v>
      </c>
      <c r="AE4487" s="57">
        <v>0</v>
      </c>
      <c r="AF4487" s="57">
        <v>0</v>
      </c>
      <c r="AG4487" s="57">
        <v>0</v>
      </c>
      <c r="AI4487"/>
      <c r="AJ4487"/>
    </row>
    <row r="4488" spans="1:36">
      <c r="A4488" s="56" t="s">
        <v>54</v>
      </c>
      <c r="B4488" s="56" t="s">
        <v>11417</v>
      </c>
      <c r="C4488" s="56">
        <v>2101010130</v>
      </c>
      <c r="D4488" s="56" t="s">
        <v>40</v>
      </c>
      <c r="E4488" s="56">
        <v>2101020140</v>
      </c>
      <c r="F4488" s="56">
        <v>5401010140</v>
      </c>
      <c r="G4488" s="56" t="s">
        <v>11413</v>
      </c>
      <c r="H4488" s="56">
        <v>400100</v>
      </c>
      <c r="I4488" s="56" t="s">
        <v>11414</v>
      </c>
      <c r="J4488" s="56" t="s">
        <v>930</v>
      </c>
      <c r="K4488" s="56" t="s">
        <v>931</v>
      </c>
      <c r="L4488" s="56" t="s">
        <v>7138</v>
      </c>
      <c r="M4488" s="73">
        <v>42552</v>
      </c>
      <c r="N4488" s="56"/>
      <c r="O4488" s="56"/>
      <c r="P4488" s="56" t="s">
        <v>295</v>
      </c>
      <c r="Q4488" s="56"/>
      <c r="R4488" s="56" t="s">
        <v>70</v>
      </c>
      <c r="S4488" s="56" t="s">
        <v>11657</v>
      </c>
      <c r="T4488" s="56" t="s">
        <v>7140</v>
      </c>
      <c r="U4488" s="57">
        <v>99600</v>
      </c>
      <c r="V4488" s="57">
        <v>-43605.83</v>
      </c>
      <c r="W4488" s="57">
        <v>55994.17</v>
      </c>
      <c r="X4488" s="57">
        <v>0</v>
      </c>
      <c r="Y4488" s="73">
        <v>42552</v>
      </c>
      <c r="Z4488" s="57">
        <v>-8892.8700000000008</v>
      </c>
      <c r="AA4488" s="57">
        <v>0</v>
      </c>
      <c r="AB4488" s="57">
        <v>47101.3</v>
      </c>
      <c r="AC4488" s="57">
        <v>0</v>
      </c>
      <c r="AD4488" s="56" t="s">
        <v>9255</v>
      </c>
      <c r="AE4488" s="57">
        <v>0</v>
      </c>
      <c r="AF4488" s="57">
        <v>0</v>
      </c>
      <c r="AG4488" s="57">
        <v>0</v>
      </c>
      <c r="AI4488"/>
      <c r="AJ4488"/>
    </row>
    <row r="4489" spans="1:36">
      <c r="A4489" s="56" t="s">
        <v>54</v>
      </c>
      <c r="B4489" s="56" t="s">
        <v>11417</v>
      </c>
      <c r="C4489" s="56">
        <v>2101010130</v>
      </c>
      <c r="D4489" s="56" t="s">
        <v>40</v>
      </c>
      <c r="E4489" s="56">
        <v>2101020140</v>
      </c>
      <c r="F4489" s="56">
        <v>5401010140</v>
      </c>
      <c r="G4489" s="56" t="s">
        <v>11413</v>
      </c>
      <c r="H4489" s="56">
        <v>400100</v>
      </c>
      <c r="I4489" s="56" t="s">
        <v>11414</v>
      </c>
      <c r="J4489" s="56" t="s">
        <v>932</v>
      </c>
      <c r="K4489" s="56" t="s">
        <v>933</v>
      </c>
      <c r="L4489" s="56" t="s">
        <v>7138</v>
      </c>
      <c r="M4489" s="73">
        <v>42552</v>
      </c>
      <c r="N4489" s="56"/>
      <c r="O4489" s="56"/>
      <c r="P4489" s="56" t="s">
        <v>295</v>
      </c>
      <c r="Q4489" s="56"/>
      <c r="R4489" s="56" t="s">
        <v>70</v>
      </c>
      <c r="S4489" s="56" t="s">
        <v>11657</v>
      </c>
      <c r="T4489" s="56" t="s">
        <v>7140</v>
      </c>
      <c r="U4489" s="57">
        <v>15452</v>
      </c>
      <c r="V4489" s="57">
        <v>-6765.03</v>
      </c>
      <c r="W4489" s="57">
        <v>8686.9699999999993</v>
      </c>
      <c r="X4489" s="57">
        <v>0</v>
      </c>
      <c r="Y4489" s="73">
        <v>42552</v>
      </c>
      <c r="Z4489" s="57">
        <v>-1379.64</v>
      </c>
      <c r="AA4489" s="57">
        <v>0</v>
      </c>
      <c r="AB4489" s="57">
        <v>7307.33</v>
      </c>
      <c r="AC4489" s="57">
        <v>0</v>
      </c>
      <c r="AD4489" s="56" t="s">
        <v>9255</v>
      </c>
      <c r="AE4489" s="57">
        <v>0</v>
      </c>
      <c r="AF4489" s="57">
        <v>0</v>
      </c>
      <c r="AG4489" s="57">
        <v>0</v>
      </c>
      <c r="AI4489"/>
      <c r="AJ4489"/>
    </row>
    <row r="4490" spans="1:36">
      <c r="A4490" s="56" t="s">
        <v>54</v>
      </c>
      <c r="B4490" s="56" t="s">
        <v>11417</v>
      </c>
      <c r="C4490" s="56">
        <v>2101010130</v>
      </c>
      <c r="D4490" s="56" t="s">
        <v>40</v>
      </c>
      <c r="E4490" s="56">
        <v>2101020140</v>
      </c>
      <c r="F4490" s="56">
        <v>5401010140</v>
      </c>
      <c r="G4490" s="56" t="s">
        <v>11413</v>
      </c>
      <c r="H4490" s="56">
        <v>400100</v>
      </c>
      <c r="I4490" s="56" t="s">
        <v>11414</v>
      </c>
      <c r="J4490" s="56" t="s">
        <v>936</v>
      </c>
      <c r="K4490" s="56" t="s">
        <v>937</v>
      </c>
      <c r="L4490" s="56" t="s">
        <v>7138</v>
      </c>
      <c r="M4490" s="73">
        <v>42552</v>
      </c>
      <c r="N4490" s="56"/>
      <c r="O4490" s="56"/>
      <c r="P4490" s="56" t="s">
        <v>295</v>
      </c>
      <c r="Q4490" s="56"/>
      <c r="R4490" s="56" t="s">
        <v>70</v>
      </c>
      <c r="S4490" s="56" t="s">
        <v>11657</v>
      </c>
      <c r="T4490" s="56" t="s">
        <v>7140</v>
      </c>
      <c r="U4490" s="57">
        <v>31822</v>
      </c>
      <c r="V4490" s="57">
        <v>-13931.97</v>
      </c>
      <c r="W4490" s="57">
        <v>17890.03</v>
      </c>
      <c r="X4490" s="57">
        <v>0</v>
      </c>
      <c r="Y4490" s="73">
        <v>42552</v>
      </c>
      <c r="Z4490" s="57">
        <v>-2841.25</v>
      </c>
      <c r="AA4490" s="57">
        <v>0</v>
      </c>
      <c r="AB4490" s="57">
        <v>15048.78</v>
      </c>
      <c r="AC4490" s="57">
        <v>0</v>
      </c>
      <c r="AD4490" s="56" t="s">
        <v>9255</v>
      </c>
      <c r="AE4490" s="57">
        <v>0</v>
      </c>
      <c r="AF4490" s="57">
        <v>0</v>
      </c>
      <c r="AG4490" s="57">
        <v>0</v>
      </c>
      <c r="AI4490"/>
      <c r="AJ4490"/>
    </row>
    <row r="4491" spans="1:36">
      <c r="A4491" s="56" t="s">
        <v>54</v>
      </c>
      <c r="B4491" s="56" t="s">
        <v>11417</v>
      </c>
      <c r="C4491" s="56">
        <v>2101010130</v>
      </c>
      <c r="D4491" s="56" t="s">
        <v>40</v>
      </c>
      <c r="E4491" s="56">
        <v>2101020140</v>
      </c>
      <c r="F4491" s="56">
        <v>5401010140</v>
      </c>
      <c r="G4491" s="56" t="s">
        <v>11413</v>
      </c>
      <c r="H4491" s="56">
        <v>400100</v>
      </c>
      <c r="I4491" s="56" t="s">
        <v>11414</v>
      </c>
      <c r="J4491" s="56" t="s">
        <v>938</v>
      </c>
      <c r="K4491" s="56" t="s">
        <v>939</v>
      </c>
      <c r="L4491" s="56" t="s">
        <v>7138</v>
      </c>
      <c r="M4491" s="73">
        <v>42552</v>
      </c>
      <c r="N4491" s="56"/>
      <c r="O4491" s="56"/>
      <c r="P4491" s="56" t="s">
        <v>295</v>
      </c>
      <c r="Q4491" s="56"/>
      <c r="R4491" s="56" t="s">
        <v>70</v>
      </c>
      <c r="S4491" s="56" t="s">
        <v>11657</v>
      </c>
      <c r="T4491" s="56" t="s">
        <v>7140</v>
      </c>
      <c r="U4491" s="57">
        <v>60026</v>
      </c>
      <c r="V4491" s="57">
        <v>-26279.96</v>
      </c>
      <c r="W4491" s="57">
        <v>33746.04</v>
      </c>
      <c r="X4491" s="57">
        <v>0</v>
      </c>
      <c r="Y4491" s="73">
        <v>42552</v>
      </c>
      <c r="Z4491" s="57">
        <v>-5359.47</v>
      </c>
      <c r="AA4491" s="57">
        <v>0</v>
      </c>
      <c r="AB4491" s="57">
        <v>28386.57</v>
      </c>
      <c r="AC4491" s="57">
        <v>0</v>
      </c>
      <c r="AD4491" s="56" t="s">
        <v>9255</v>
      </c>
      <c r="AE4491" s="57">
        <v>0</v>
      </c>
      <c r="AF4491" s="57">
        <v>0</v>
      </c>
      <c r="AG4491" s="57">
        <v>0</v>
      </c>
      <c r="AI4491"/>
      <c r="AJ4491"/>
    </row>
    <row r="4492" spans="1:36">
      <c r="A4492" s="56" t="s">
        <v>54</v>
      </c>
      <c r="B4492" s="56" t="s">
        <v>11417</v>
      </c>
      <c r="C4492" s="56">
        <v>2101010130</v>
      </c>
      <c r="D4492" s="56" t="s">
        <v>40</v>
      </c>
      <c r="E4492" s="56">
        <v>2101020140</v>
      </c>
      <c r="F4492" s="56">
        <v>5401010140</v>
      </c>
      <c r="G4492" s="56" t="s">
        <v>11413</v>
      </c>
      <c r="H4492" s="56">
        <v>400100</v>
      </c>
      <c r="I4492" s="56" t="s">
        <v>11414</v>
      </c>
      <c r="J4492" s="56" t="s">
        <v>942</v>
      </c>
      <c r="K4492" s="56" t="s">
        <v>943</v>
      </c>
      <c r="L4492" s="56" t="s">
        <v>7138</v>
      </c>
      <c r="M4492" s="73">
        <v>42552</v>
      </c>
      <c r="N4492" s="56"/>
      <c r="O4492" s="56"/>
      <c r="P4492" s="56" t="s">
        <v>295</v>
      </c>
      <c r="Q4492" s="56"/>
      <c r="R4492" s="56" t="s">
        <v>70</v>
      </c>
      <c r="S4492" s="56" t="s">
        <v>11657</v>
      </c>
      <c r="T4492" s="56" t="s">
        <v>7140</v>
      </c>
      <c r="U4492" s="57">
        <v>16265</v>
      </c>
      <c r="V4492" s="57">
        <v>-7120.97</v>
      </c>
      <c r="W4492" s="57">
        <v>9144.0300000000007</v>
      </c>
      <c r="X4492" s="57">
        <v>0</v>
      </c>
      <c r="Y4492" s="73">
        <v>42552</v>
      </c>
      <c r="Z4492" s="57">
        <v>-1452.23</v>
      </c>
      <c r="AA4492" s="57">
        <v>0</v>
      </c>
      <c r="AB4492" s="57">
        <v>7691.8</v>
      </c>
      <c r="AC4492" s="57">
        <v>0</v>
      </c>
      <c r="AD4492" s="56" t="s">
        <v>9255</v>
      </c>
      <c r="AE4492" s="57">
        <v>0</v>
      </c>
      <c r="AF4492" s="57">
        <v>0</v>
      </c>
      <c r="AG4492" s="57">
        <v>0</v>
      </c>
      <c r="AI4492"/>
      <c r="AJ4492"/>
    </row>
    <row r="4493" spans="1:36">
      <c r="A4493" s="56" t="s">
        <v>54</v>
      </c>
      <c r="B4493" s="56" t="s">
        <v>11417</v>
      </c>
      <c r="C4493" s="56">
        <v>2101010130</v>
      </c>
      <c r="D4493" s="56" t="s">
        <v>40</v>
      </c>
      <c r="E4493" s="56">
        <v>2101020140</v>
      </c>
      <c r="F4493" s="56">
        <v>5401010140</v>
      </c>
      <c r="G4493" s="56" t="s">
        <v>11413</v>
      </c>
      <c r="H4493" s="56">
        <v>400100</v>
      </c>
      <c r="I4493" s="56" t="s">
        <v>11414</v>
      </c>
      <c r="J4493" s="56" t="s">
        <v>944</v>
      </c>
      <c r="K4493" s="56" t="s">
        <v>945</v>
      </c>
      <c r="L4493" s="56" t="s">
        <v>7138</v>
      </c>
      <c r="M4493" s="73">
        <v>42552</v>
      </c>
      <c r="N4493" s="56"/>
      <c r="O4493" s="56"/>
      <c r="P4493" s="56" t="s">
        <v>295</v>
      </c>
      <c r="Q4493" s="56"/>
      <c r="R4493" s="56" t="s">
        <v>70</v>
      </c>
      <c r="S4493" s="56" t="s">
        <v>11657</v>
      </c>
      <c r="T4493" s="56" t="s">
        <v>7140</v>
      </c>
      <c r="U4493" s="57">
        <v>22692</v>
      </c>
      <c r="V4493" s="57">
        <v>-9934.77</v>
      </c>
      <c r="W4493" s="57">
        <v>12757.23</v>
      </c>
      <c r="X4493" s="57">
        <v>0</v>
      </c>
      <c r="Y4493" s="73">
        <v>42552</v>
      </c>
      <c r="Z4493" s="57">
        <v>-2026.07</v>
      </c>
      <c r="AA4493" s="57">
        <v>0</v>
      </c>
      <c r="AB4493" s="57">
        <v>10731.16</v>
      </c>
      <c r="AC4493" s="57">
        <v>0</v>
      </c>
      <c r="AD4493" s="56" t="s">
        <v>9255</v>
      </c>
      <c r="AE4493" s="57">
        <v>0</v>
      </c>
      <c r="AF4493" s="57">
        <v>0</v>
      </c>
      <c r="AG4493" s="57">
        <v>0</v>
      </c>
      <c r="AI4493"/>
      <c r="AJ4493"/>
    </row>
    <row r="4494" spans="1:36">
      <c r="A4494" s="56" t="s">
        <v>54</v>
      </c>
      <c r="B4494" s="56" t="s">
        <v>11417</v>
      </c>
      <c r="C4494" s="56">
        <v>2101010130</v>
      </c>
      <c r="D4494" s="56" t="s">
        <v>40</v>
      </c>
      <c r="E4494" s="56">
        <v>2101020140</v>
      </c>
      <c r="F4494" s="56">
        <v>5401010140</v>
      </c>
      <c r="G4494" s="56" t="s">
        <v>11413</v>
      </c>
      <c r="H4494" s="56">
        <v>400100</v>
      </c>
      <c r="I4494" s="56" t="s">
        <v>11414</v>
      </c>
      <c r="J4494" s="56" t="s">
        <v>960</v>
      </c>
      <c r="K4494" s="56" t="s">
        <v>961</v>
      </c>
      <c r="L4494" s="56" t="s">
        <v>7138</v>
      </c>
      <c r="M4494" s="73">
        <v>42621</v>
      </c>
      <c r="N4494" s="56"/>
      <c r="O4494" s="56"/>
      <c r="P4494" s="56" t="s">
        <v>295</v>
      </c>
      <c r="Q4494" s="56"/>
      <c r="R4494" s="56" t="s">
        <v>70</v>
      </c>
      <c r="S4494" s="56" t="s">
        <v>11657</v>
      </c>
      <c r="T4494" s="56" t="s">
        <v>7140</v>
      </c>
      <c r="U4494" s="57">
        <v>70537</v>
      </c>
      <c r="V4494" s="57">
        <v>-29844.02</v>
      </c>
      <c r="W4494" s="57">
        <v>40692.980000000003</v>
      </c>
      <c r="X4494" s="57">
        <v>0</v>
      </c>
      <c r="Y4494" s="73">
        <v>42621</v>
      </c>
      <c r="Z4494" s="57">
        <v>-6253.65</v>
      </c>
      <c r="AA4494" s="57">
        <v>0</v>
      </c>
      <c r="AB4494" s="57">
        <v>34439.33</v>
      </c>
      <c r="AC4494" s="57">
        <v>0</v>
      </c>
      <c r="AD4494" s="56" t="s">
        <v>9255</v>
      </c>
      <c r="AE4494" s="57">
        <v>0</v>
      </c>
      <c r="AF4494" s="57">
        <v>0</v>
      </c>
      <c r="AG4494" s="57">
        <v>0</v>
      </c>
      <c r="AI4494"/>
      <c r="AJ4494"/>
    </row>
    <row r="4495" spans="1:36">
      <c r="A4495" s="56" t="s">
        <v>48</v>
      </c>
      <c r="B4495" s="56" t="s">
        <v>11446</v>
      </c>
      <c r="C4495" s="56">
        <v>2101010140</v>
      </c>
      <c r="D4495" s="56" t="s">
        <v>66</v>
      </c>
      <c r="E4495" s="56">
        <v>2101020140</v>
      </c>
      <c r="F4495" s="56">
        <v>5401010140</v>
      </c>
      <c r="G4495" s="56" t="s">
        <v>11428</v>
      </c>
      <c r="H4495" s="56">
        <v>400300</v>
      </c>
      <c r="I4495" s="56" t="s">
        <v>11430</v>
      </c>
      <c r="J4495" s="56" t="s">
        <v>3809</v>
      </c>
      <c r="K4495" s="56" t="s">
        <v>3791</v>
      </c>
      <c r="L4495" s="56" t="s">
        <v>7138</v>
      </c>
      <c r="M4495" s="73">
        <v>41081</v>
      </c>
      <c r="N4495" s="56"/>
      <c r="O4495" s="56"/>
      <c r="P4495" s="56" t="s">
        <v>295</v>
      </c>
      <c r="Q4495" s="56"/>
      <c r="R4495" s="56" t="s">
        <v>70</v>
      </c>
      <c r="S4495" s="56" t="s">
        <v>11657</v>
      </c>
      <c r="T4495" s="56" t="s">
        <v>7140</v>
      </c>
      <c r="U4495" s="57">
        <v>115541</v>
      </c>
      <c r="V4495" s="57">
        <v>-92256.29</v>
      </c>
      <c r="W4495" s="57">
        <v>23284.71</v>
      </c>
      <c r="X4495" s="57">
        <v>0</v>
      </c>
      <c r="Y4495" s="73">
        <v>41081</v>
      </c>
      <c r="Z4495" s="57">
        <v>-13111.12</v>
      </c>
      <c r="AA4495" s="57">
        <v>0</v>
      </c>
      <c r="AB4495" s="57">
        <v>10173.59</v>
      </c>
      <c r="AC4495" s="57">
        <v>0</v>
      </c>
      <c r="AD4495" s="56" t="s">
        <v>9255</v>
      </c>
      <c r="AE4495" s="57">
        <v>0</v>
      </c>
      <c r="AF4495" s="57">
        <v>0</v>
      </c>
      <c r="AG4495" s="57">
        <v>0</v>
      </c>
      <c r="AI4495"/>
      <c r="AJ4495"/>
    </row>
    <row r="4496" spans="1:36">
      <c r="A4496" s="56" t="s">
        <v>48</v>
      </c>
      <c r="B4496" s="56" t="s">
        <v>11446</v>
      </c>
      <c r="C4496" s="56">
        <v>2101010140</v>
      </c>
      <c r="D4496" s="56" t="s">
        <v>66</v>
      </c>
      <c r="E4496" s="56">
        <v>2101020140</v>
      </c>
      <c r="F4496" s="56">
        <v>5401010140</v>
      </c>
      <c r="G4496" s="56" t="s">
        <v>11428</v>
      </c>
      <c r="H4496" s="56">
        <v>400300</v>
      </c>
      <c r="I4496" s="56" t="s">
        <v>11430</v>
      </c>
      <c r="J4496" s="56" t="s">
        <v>3819</v>
      </c>
      <c r="K4496" s="56" t="s">
        <v>3820</v>
      </c>
      <c r="L4496" s="56" t="s">
        <v>7138</v>
      </c>
      <c r="M4496" s="73">
        <v>41129</v>
      </c>
      <c r="N4496" s="56"/>
      <c r="O4496" s="56"/>
      <c r="P4496" s="56" t="s">
        <v>295</v>
      </c>
      <c r="Q4496" s="56"/>
      <c r="R4496" s="56" t="s">
        <v>70</v>
      </c>
      <c r="S4496" s="56" t="s">
        <v>11657</v>
      </c>
      <c r="T4496" s="56" t="s">
        <v>7140</v>
      </c>
      <c r="U4496" s="57">
        <v>43750</v>
      </c>
      <c r="V4496" s="57">
        <v>-34307.89</v>
      </c>
      <c r="W4496" s="57">
        <v>9442.11</v>
      </c>
      <c r="X4496" s="57">
        <v>0</v>
      </c>
      <c r="Y4496" s="73">
        <v>41129</v>
      </c>
      <c r="Z4496" s="57">
        <v>-4904.9399999999996</v>
      </c>
      <c r="AA4496" s="57">
        <v>0</v>
      </c>
      <c r="AB4496" s="57">
        <v>4537.17</v>
      </c>
      <c r="AC4496" s="57">
        <v>0</v>
      </c>
      <c r="AD4496" s="56" t="s">
        <v>9255</v>
      </c>
      <c r="AE4496" s="57">
        <v>0</v>
      </c>
      <c r="AF4496" s="57">
        <v>0</v>
      </c>
      <c r="AG4496" s="57">
        <v>0</v>
      </c>
      <c r="AI4496"/>
      <c r="AJ4496"/>
    </row>
    <row r="4497" spans="1:36">
      <c r="A4497" s="56" t="s">
        <v>48</v>
      </c>
      <c r="B4497" s="56" t="s">
        <v>11446</v>
      </c>
      <c r="C4497" s="56">
        <v>2101010140</v>
      </c>
      <c r="D4497" s="56" t="s">
        <v>66</v>
      </c>
      <c r="E4497" s="56">
        <v>2101020140</v>
      </c>
      <c r="F4497" s="56">
        <v>5401010140</v>
      </c>
      <c r="G4497" s="56" t="s">
        <v>11428</v>
      </c>
      <c r="H4497" s="56">
        <v>400300</v>
      </c>
      <c r="I4497" s="56" t="s">
        <v>11430</v>
      </c>
      <c r="J4497" s="56" t="s">
        <v>3821</v>
      </c>
      <c r="K4497" s="56" t="s">
        <v>8263</v>
      </c>
      <c r="L4497" s="56" t="s">
        <v>7138</v>
      </c>
      <c r="M4497" s="73">
        <v>41129</v>
      </c>
      <c r="N4497" s="56"/>
      <c r="O4497" s="56"/>
      <c r="P4497" s="56" t="s">
        <v>295</v>
      </c>
      <c r="Q4497" s="56"/>
      <c r="R4497" s="56" t="s">
        <v>70</v>
      </c>
      <c r="S4497" s="56" t="s">
        <v>11657</v>
      </c>
      <c r="T4497" s="56" t="s">
        <v>7140</v>
      </c>
      <c r="U4497" s="57">
        <v>50504</v>
      </c>
      <c r="V4497" s="57">
        <v>-39604.29</v>
      </c>
      <c r="W4497" s="57">
        <v>10899.71</v>
      </c>
      <c r="X4497" s="57">
        <v>0</v>
      </c>
      <c r="Y4497" s="73">
        <v>41129</v>
      </c>
      <c r="Z4497" s="57">
        <v>-5662.12</v>
      </c>
      <c r="AA4497" s="57">
        <v>0</v>
      </c>
      <c r="AB4497" s="57">
        <v>5237.59</v>
      </c>
      <c r="AC4497" s="57">
        <v>0</v>
      </c>
      <c r="AD4497" s="56" t="s">
        <v>9255</v>
      </c>
      <c r="AE4497" s="57">
        <v>0</v>
      </c>
      <c r="AF4497" s="57">
        <v>0</v>
      </c>
      <c r="AG4497" s="57">
        <v>0</v>
      </c>
      <c r="AI4497"/>
      <c r="AJ4497"/>
    </row>
    <row r="4498" spans="1:36">
      <c r="A4498" s="56" t="s">
        <v>48</v>
      </c>
      <c r="B4498" s="56" t="s">
        <v>11446</v>
      </c>
      <c r="C4498" s="56">
        <v>2101010140</v>
      </c>
      <c r="D4498" s="56" t="s">
        <v>66</v>
      </c>
      <c r="E4498" s="56">
        <v>2101020140</v>
      </c>
      <c r="F4498" s="56">
        <v>5401010140</v>
      </c>
      <c r="G4498" s="56" t="s">
        <v>11428</v>
      </c>
      <c r="H4498" s="56">
        <v>400300</v>
      </c>
      <c r="I4498" s="56" t="s">
        <v>11430</v>
      </c>
      <c r="J4498" s="56" t="s">
        <v>3868</v>
      </c>
      <c r="K4498" s="56" t="s">
        <v>3807</v>
      </c>
      <c r="L4498" s="56" t="s">
        <v>7138</v>
      </c>
      <c r="M4498" s="73">
        <v>41257</v>
      </c>
      <c r="N4498" s="56"/>
      <c r="O4498" s="56"/>
      <c r="P4498" s="56" t="s">
        <v>295</v>
      </c>
      <c r="Q4498" s="56"/>
      <c r="R4498" s="56" t="s">
        <v>70</v>
      </c>
      <c r="S4498" s="56" t="s">
        <v>11657</v>
      </c>
      <c r="T4498" s="56" t="s">
        <v>7140</v>
      </c>
      <c r="U4498" s="57">
        <v>80453</v>
      </c>
      <c r="V4498" s="57">
        <v>-60132.17</v>
      </c>
      <c r="W4498" s="57">
        <v>20320.830000000002</v>
      </c>
      <c r="X4498" s="57">
        <v>0</v>
      </c>
      <c r="Y4498" s="73">
        <v>41257</v>
      </c>
      <c r="Z4498" s="57">
        <v>-8751.76</v>
      </c>
      <c r="AA4498" s="57">
        <v>0</v>
      </c>
      <c r="AB4498" s="57">
        <v>11569.07</v>
      </c>
      <c r="AC4498" s="57">
        <v>0</v>
      </c>
      <c r="AD4498" s="56" t="s">
        <v>9255</v>
      </c>
      <c r="AE4498" s="57">
        <v>0</v>
      </c>
      <c r="AF4498" s="57">
        <v>0</v>
      </c>
      <c r="AG4498" s="57">
        <v>0</v>
      </c>
      <c r="AI4498"/>
      <c r="AJ4498"/>
    </row>
    <row r="4499" spans="1:36">
      <c r="A4499" s="56" t="s">
        <v>50</v>
      </c>
      <c r="B4499" s="56" t="s">
        <v>11427</v>
      </c>
      <c r="C4499" s="56">
        <v>2101010050</v>
      </c>
      <c r="D4499" s="56" t="s">
        <v>43</v>
      </c>
      <c r="E4499" s="56">
        <v>2101020050</v>
      </c>
      <c r="F4499" s="56">
        <v>5401010050</v>
      </c>
      <c r="G4499" s="56" t="s">
        <v>11431</v>
      </c>
      <c r="H4499" s="56">
        <v>400201</v>
      </c>
      <c r="I4499" s="56" t="s">
        <v>11497</v>
      </c>
      <c r="J4499" s="56" t="s">
        <v>10200</v>
      </c>
      <c r="K4499" s="56" t="s">
        <v>8324</v>
      </c>
      <c r="L4499" s="56" t="s">
        <v>7138</v>
      </c>
      <c r="M4499" s="73">
        <v>36743</v>
      </c>
      <c r="N4499" s="56"/>
      <c r="O4499" s="56"/>
      <c r="P4499" s="56" t="s">
        <v>1208</v>
      </c>
      <c r="Q4499" s="56"/>
      <c r="R4499" s="56" t="s">
        <v>70</v>
      </c>
      <c r="S4499" s="56" t="s">
        <v>11659</v>
      </c>
      <c r="T4499" s="56" t="s">
        <v>7140</v>
      </c>
      <c r="U4499" s="57">
        <v>2470085</v>
      </c>
      <c r="V4499" s="57">
        <v>-2346580.75</v>
      </c>
      <c r="W4499" s="57">
        <v>123504.25</v>
      </c>
      <c r="X4499" s="57">
        <v>0</v>
      </c>
      <c r="Y4499" s="73">
        <v>36743</v>
      </c>
      <c r="Z4499" s="57">
        <v>0</v>
      </c>
      <c r="AA4499" s="57">
        <v>0</v>
      </c>
      <c r="AB4499" s="57">
        <v>123504.25</v>
      </c>
      <c r="AC4499" s="57">
        <v>0</v>
      </c>
      <c r="AD4499" s="56" t="s">
        <v>9255</v>
      </c>
      <c r="AE4499" s="57">
        <v>0</v>
      </c>
      <c r="AF4499" s="57">
        <v>0</v>
      </c>
      <c r="AG4499" s="57">
        <v>0</v>
      </c>
      <c r="AI4499"/>
      <c r="AJ4499"/>
    </row>
    <row r="4500" spans="1:36">
      <c r="A4500" s="56" t="s">
        <v>50</v>
      </c>
      <c r="B4500" s="56" t="s">
        <v>11427</v>
      </c>
      <c r="C4500" s="56">
        <v>2101010050</v>
      </c>
      <c r="D4500" s="56" t="s">
        <v>43</v>
      </c>
      <c r="E4500" s="56">
        <v>2101020050</v>
      </c>
      <c r="F4500" s="56">
        <v>5401010050</v>
      </c>
      <c r="G4500" s="56" t="s">
        <v>11431</v>
      </c>
      <c r="H4500" s="56">
        <v>400201</v>
      </c>
      <c r="I4500" s="56" t="s">
        <v>11497</v>
      </c>
      <c r="J4500" s="56" t="s">
        <v>10201</v>
      </c>
      <c r="K4500" s="56" t="s">
        <v>8324</v>
      </c>
      <c r="L4500" s="56" t="s">
        <v>7138</v>
      </c>
      <c r="M4500" s="73">
        <v>36743</v>
      </c>
      <c r="N4500" s="56"/>
      <c r="O4500" s="56"/>
      <c r="P4500" s="56" t="s">
        <v>1208</v>
      </c>
      <c r="Q4500" s="56"/>
      <c r="R4500" s="56" t="s">
        <v>70</v>
      </c>
      <c r="S4500" s="56" t="s">
        <v>11659</v>
      </c>
      <c r="T4500" s="56" t="s">
        <v>7140</v>
      </c>
      <c r="U4500" s="57">
        <v>2470085</v>
      </c>
      <c r="V4500" s="57">
        <v>-2346580.75</v>
      </c>
      <c r="W4500" s="57">
        <v>123504.25</v>
      </c>
      <c r="X4500" s="57">
        <v>0</v>
      </c>
      <c r="Y4500" s="73">
        <v>36743</v>
      </c>
      <c r="Z4500" s="57">
        <v>0</v>
      </c>
      <c r="AA4500" s="57">
        <v>0</v>
      </c>
      <c r="AB4500" s="57">
        <v>123504.25</v>
      </c>
      <c r="AC4500" s="57">
        <v>0</v>
      </c>
      <c r="AD4500" s="56" t="s">
        <v>9255</v>
      </c>
      <c r="AE4500" s="57">
        <v>0</v>
      </c>
      <c r="AF4500" s="57">
        <v>0</v>
      </c>
      <c r="AG4500" s="57">
        <v>0</v>
      </c>
      <c r="AI4500"/>
      <c r="AJ4500"/>
    </row>
    <row r="4501" spans="1:36">
      <c r="A4501" s="56" t="s">
        <v>50</v>
      </c>
      <c r="B4501" s="56" t="s">
        <v>11427</v>
      </c>
      <c r="C4501" s="56">
        <v>2101010050</v>
      </c>
      <c r="D4501" s="56" t="s">
        <v>43</v>
      </c>
      <c r="E4501" s="56">
        <v>2101020050</v>
      </c>
      <c r="F4501" s="56">
        <v>5401010050</v>
      </c>
      <c r="G4501" s="56" t="s">
        <v>11431</v>
      </c>
      <c r="H4501" s="56">
        <v>400202</v>
      </c>
      <c r="I4501" s="56" t="s">
        <v>11502</v>
      </c>
      <c r="J4501" s="56" t="s">
        <v>10202</v>
      </c>
      <c r="K4501" s="56" t="s">
        <v>8324</v>
      </c>
      <c r="L4501" s="56" t="s">
        <v>7138</v>
      </c>
      <c r="M4501" s="73">
        <v>36543</v>
      </c>
      <c r="N4501" s="56"/>
      <c r="O4501" s="56"/>
      <c r="P4501" s="56" t="s">
        <v>1208</v>
      </c>
      <c r="Q4501" s="56"/>
      <c r="R4501" s="56" t="s">
        <v>70</v>
      </c>
      <c r="S4501" s="56" t="s">
        <v>11659</v>
      </c>
      <c r="T4501" s="56" t="s">
        <v>7140</v>
      </c>
      <c r="U4501" s="57">
        <v>2638560</v>
      </c>
      <c r="V4501" s="57">
        <v>-2506632</v>
      </c>
      <c r="W4501" s="57">
        <v>131928</v>
      </c>
      <c r="X4501" s="57">
        <v>0</v>
      </c>
      <c r="Y4501" s="73">
        <v>36543</v>
      </c>
      <c r="Z4501" s="57">
        <v>0</v>
      </c>
      <c r="AA4501" s="57">
        <v>0</v>
      </c>
      <c r="AB4501" s="57">
        <v>131928</v>
      </c>
      <c r="AC4501" s="57">
        <v>0</v>
      </c>
      <c r="AD4501" s="56" t="s">
        <v>9255</v>
      </c>
      <c r="AE4501" s="57">
        <v>0</v>
      </c>
      <c r="AF4501" s="57">
        <v>0</v>
      </c>
      <c r="AG4501" s="57">
        <v>0</v>
      </c>
      <c r="AI4501"/>
      <c r="AJ4501"/>
    </row>
    <row r="4502" spans="1:36">
      <c r="A4502" s="56" t="s">
        <v>50</v>
      </c>
      <c r="B4502" s="56" t="s">
        <v>11427</v>
      </c>
      <c r="C4502" s="56">
        <v>2101010050</v>
      </c>
      <c r="D4502" s="56" t="s">
        <v>43</v>
      </c>
      <c r="E4502" s="56">
        <v>2101020050</v>
      </c>
      <c r="F4502" s="56">
        <v>5401010050</v>
      </c>
      <c r="G4502" s="56" t="s">
        <v>11431</v>
      </c>
      <c r="H4502" s="56">
        <v>400202</v>
      </c>
      <c r="I4502" s="56" t="s">
        <v>11502</v>
      </c>
      <c r="J4502" s="56" t="s">
        <v>10203</v>
      </c>
      <c r="K4502" s="56" t="s">
        <v>8324</v>
      </c>
      <c r="L4502" s="56" t="s">
        <v>7138</v>
      </c>
      <c r="M4502" s="73">
        <v>36543</v>
      </c>
      <c r="N4502" s="56"/>
      <c r="O4502" s="56"/>
      <c r="P4502" s="56" t="s">
        <v>1208</v>
      </c>
      <c r="Q4502" s="56"/>
      <c r="R4502" s="56" t="s">
        <v>70</v>
      </c>
      <c r="S4502" s="56" t="s">
        <v>11659</v>
      </c>
      <c r="T4502" s="56" t="s">
        <v>7140</v>
      </c>
      <c r="U4502" s="57">
        <v>2638560</v>
      </c>
      <c r="V4502" s="57">
        <v>-2506632</v>
      </c>
      <c r="W4502" s="57">
        <v>131928</v>
      </c>
      <c r="X4502" s="57">
        <v>0</v>
      </c>
      <c r="Y4502" s="73">
        <v>36543</v>
      </c>
      <c r="Z4502" s="57">
        <v>0</v>
      </c>
      <c r="AA4502" s="57">
        <v>0</v>
      </c>
      <c r="AB4502" s="57">
        <v>131928</v>
      </c>
      <c r="AC4502" s="57">
        <v>0</v>
      </c>
      <c r="AD4502" s="56" t="s">
        <v>9255</v>
      </c>
      <c r="AE4502" s="57">
        <v>0</v>
      </c>
      <c r="AF4502" s="57">
        <v>0</v>
      </c>
      <c r="AG4502" s="57">
        <v>0</v>
      </c>
      <c r="AI4502"/>
      <c r="AJ4502"/>
    </row>
    <row r="4503" spans="1:36">
      <c r="A4503" s="56" t="s">
        <v>50</v>
      </c>
      <c r="B4503" s="56" t="s">
        <v>11427</v>
      </c>
      <c r="C4503" s="56">
        <v>2101010050</v>
      </c>
      <c r="D4503" s="56" t="s">
        <v>43</v>
      </c>
      <c r="E4503" s="56">
        <v>2101020050</v>
      </c>
      <c r="F4503" s="56">
        <v>5401010050</v>
      </c>
      <c r="G4503" s="56" t="s">
        <v>11431</v>
      </c>
      <c r="H4503" s="56">
        <v>400210</v>
      </c>
      <c r="I4503" s="56" t="s">
        <v>11433</v>
      </c>
      <c r="J4503" s="56" t="s">
        <v>10204</v>
      </c>
      <c r="K4503" s="56" t="s">
        <v>7855</v>
      </c>
      <c r="L4503" s="56" t="s">
        <v>7138</v>
      </c>
      <c r="M4503" s="73">
        <v>36412</v>
      </c>
      <c r="N4503" s="56"/>
      <c r="O4503" s="56"/>
      <c r="P4503" s="56" t="s">
        <v>7177</v>
      </c>
      <c r="Q4503" s="56"/>
      <c r="R4503" s="56" t="s">
        <v>70</v>
      </c>
      <c r="S4503" s="56" t="s">
        <v>11659</v>
      </c>
      <c r="T4503" s="56" t="s">
        <v>7138</v>
      </c>
      <c r="U4503" s="57">
        <v>359424</v>
      </c>
      <c r="V4503" s="57">
        <v>-344547</v>
      </c>
      <c r="W4503" s="57">
        <v>14877</v>
      </c>
      <c r="X4503" s="57">
        <v>0</v>
      </c>
      <c r="Y4503" s="73">
        <v>36404</v>
      </c>
      <c r="Z4503" s="57">
        <v>0</v>
      </c>
      <c r="AA4503" s="57">
        <v>0</v>
      </c>
      <c r="AB4503" s="57">
        <v>14877</v>
      </c>
      <c r="AC4503" s="57">
        <v>0</v>
      </c>
      <c r="AD4503" s="56" t="s">
        <v>9255</v>
      </c>
      <c r="AE4503" s="57">
        <v>0</v>
      </c>
      <c r="AF4503" s="57">
        <v>0</v>
      </c>
      <c r="AG4503" s="57">
        <v>0</v>
      </c>
      <c r="AI4503"/>
      <c r="AJ4503"/>
    </row>
    <row r="4504" spans="1:36">
      <c r="A4504" s="56" t="s">
        <v>48</v>
      </c>
      <c r="B4504" s="56" t="s">
        <v>11412</v>
      </c>
      <c r="C4504" s="56">
        <v>2101010090</v>
      </c>
      <c r="D4504" s="56" t="s">
        <v>42</v>
      </c>
      <c r="E4504" s="56">
        <v>2101020090</v>
      </c>
      <c r="F4504" s="56">
        <v>5401010090</v>
      </c>
      <c r="G4504" s="56" t="s">
        <v>11428</v>
      </c>
      <c r="H4504" s="56">
        <v>400300</v>
      </c>
      <c r="I4504" s="56" t="s">
        <v>11430</v>
      </c>
      <c r="J4504" s="56" t="s">
        <v>10205</v>
      </c>
      <c r="K4504" s="56" t="s">
        <v>8326</v>
      </c>
      <c r="L4504" s="56" t="s">
        <v>7138</v>
      </c>
      <c r="M4504" s="73">
        <v>39624</v>
      </c>
      <c r="N4504" s="56"/>
      <c r="O4504" s="56"/>
      <c r="P4504" s="56" t="s">
        <v>167</v>
      </c>
      <c r="Q4504" s="56"/>
      <c r="R4504" s="56" t="s">
        <v>70</v>
      </c>
      <c r="S4504" s="56" t="s">
        <v>11659</v>
      </c>
      <c r="T4504" s="56" t="s">
        <v>7864</v>
      </c>
      <c r="U4504" s="57">
        <v>11288</v>
      </c>
      <c r="V4504" s="57">
        <v>-10723.6</v>
      </c>
      <c r="W4504" s="57">
        <v>564.4</v>
      </c>
      <c r="X4504" s="57">
        <v>0</v>
      </c>
      <c r="Y4504" s="73">
        <v>39624</v>
      </c>
      <c r="Z4504" s="57">
        <v>0</v>
      </c>
      <c r="AA4504" s="57">
        <v>0</v>
      </c>
      <c r="AB4504" s="57">
        <v>564.4</v>
      </c>
      <c r="AC4504" s="57">
        <v>0</v>
      </c>
      <c r="AD4504" s="56" t="s">
        <v>9255</v>
      </c>
      <c r="AE4504" s="57">
        <v>0</v>
      </c>
      <c r="AF4504" s="57">
        <v>0</v>
      </c>
      <c r="AG4504" s="57">
        <v>0</v>
      </c>
      <c r="AI4504"/>
      <c r="AJ4504"/>
    </row>
    <row r="4505" spans="1:36">
      <c r="A4505" s="56" t="s">
        <v>48</v>
      </c>
      <c r="B4505" s="56" t="s">
        <v>11412</v>
      </c>
      <c r="C4505" s="56">
        <v>2101010090</v>
      </c>
      <c r="D4505" s="56" t="s">
        <v>42</v>
      </c>
      <c r="E4505" s="56">
        <v>2101020090</v>
      </c>
      <c r="F4505" s="56">
        <v>5401010090</v>
      </c>
      <c r="G4505" s="56" t="s">
        <v>11428</v>
      </c>
      <c r="H4505" s="56">
        <v>400300</v>
      </c>
      <c r="I4505" s="56" t="s">
        <v>11430</v>
      </c>
      <c r="J4505" s="56" t="s">
        <v>10206</v>
      </c>
      <c r="K4505" s="56" t="s">
        <v>9149</v>
      </c>
      <c r="L4505" s="56" t="s">
        <v>7138</v>
      </c>
      <c r="M4505" s="73">
        <v>40002</v>
      </c>
      <c r="N4505" s="56"/>
      <c r="O4505" s="56"/>
      <c r="P4505" s="56" t="s">
        <v>167</v>
      </c>
      <c r="Q4505" s="56"/>
      <c r="R4505" s="56" t="s">
        <v>70</v>
      </c>
      <c r="S4505" s="56" t="s">
        <v>11659</v>
      </c>
      <c r="T4505" s="56" t="s">
        <v>7864</v>
      </c>
      <c r="U4505" s="57">
        <v>37240</v>
      </c>
      <c r="V4505" s="57">
        <v>-35378</v>
      </c>
      <c r="W4505" s="57">
        <v>1862</v>
      </c>
      <c r="X4505" s="57">
        <v>0</v>
      </c>
      <c r="Y4505" s="73">
        <v>40002</v>
      </c>
      <c r="Z4505" s="57">
        <v>0</v>
      </c>
      <c r="AA4505" s="57">
        <v>0</v>
      </c>
      <c r="AB4505" s="57">
        <v>1862</v>
      </c>
      <c r="AC4505" s="57">
        <v>0</v>
      </c>
      <c r="AD4505" s="56" t="s">
        <v>9255</v>
      </c>
      <c r="AE4505" s="57">
        <v>0</v>
      </c>
      <c r="AF4505" s="57">
        <v>0</v>
      </c>
      <c r="AG4505" s="57">
        <v>0</v>
      </c>
      <c r="AI4505"/>
      <c r="AJ4505"/>
    </row>
    <row r="4506" spans="1:36">
      <c r="A4506" s="56" t="s">
        <v>48</v>
      </c>
      <c r="B4506" s="56" t="s">
        <v>11412</v>
      </c>
      <c r="C4506" s="56">
        <v>2101010090</v>
      </c>
      <c r="D4506" s="56" t="s">
        <v>42</v>
      </c>
      <c r="E4506" s="56">
        <v>2101020090</v>
      </c>
      <c r="F4506" s="56">
        <v>5401010090</v>
      </c>
      <c r="G4506" s="56" t="s">
        <v>11428</v>
      </c>
      <c r="H4506" s="56">
        <v>400300</v>
      </c>
      <c r="I4506" s="56" t="s">
        <v>11430</v>
      </c>
      <c r="J4506" s="56" t="s">
        <v>10207</v>
      </c>
      <c r="K4506" s="56" t="s">
        <v>8327</v>
      </c>
      <c r="L4506" s="56" t="s">
        <v>7138</v>
      </c>
      <c r="M4506" s="73">
        <v>40471</v>
      </c>
      <c r="N4506" s="56"/>
      <c r="O4506" s="56"/>
      <c r="P4506" s="56" t="s">
        <v>167</v>
      </c>
      <c r="Q4506" s="56"/>
      <c r="R4506" s="56" t="s">
        <v>70</v>
      </c>
      <c r="S4506" s="56" t="s">
        <v>11659</v>
      </c>
      <c r="T4506" s="56" t="s">
        <v>7864</v>
      </c>
      <c r="U4506" s="57">
        <v>10199</v>
      </c>
      <c r="V4506" s="57">
        <v>-9689.0499999999993</v>
      </c>
      <c r="W4506" s="57">
        <v>509.95</v>
      </c>
      <c r="X4506" s="57">
        <v>0</v>
      </c>
      <c r="Y4506" s="73">
        <v>40471</v>
      </c>
      <c r="Z4506" s="57">
        <v>0</v>
      </c>
      <c r="AA4506" s="57">
        <v>0</v>
      </c>
      <c r="AB4506" s="57">
        <v>509.95</v>
      </c>
      <c r="AC4506" s="57">
        <v>0</v>
      </c>
      <c r="AD4506" s="56" t="s">
        <v>9255</v>
      </c>
      <c r="AE4506" s="57">
        <v>0</v>
      </c>
      <c r="AF4506" s="57">
        <v>0</v>
      </c>
      <c r="AG4506" s="57">
        <v>0</v>
      </c>
      <c r="AI4506"/>
      <c r="AJ4506"/>
    </row>
    <row r="4507" spans="1:36">
      <c r="A4507" s="56" t="s">
        <v>48</v>
      </c>
      <c r="B4507" s="56" t="s">
        <v>11412</v>
      </c>
      <c r="C4507" s="56">
        <v>2101010090</v>
      </c>
      <c r="D4507" s="56" t="s">
        <v>42</v>
      </c>
      <c r="E4507" s="56">
        <v>2101020090</v>
      </c>
      <c r="F4507" s="56">
        <v>5401010090</v>
      </c>
      <c r="G4507" s="56" t="s">
        <v>11428</v>
      </c>
      <c r="H4507" s="56">
        <v>400300</v>
      </c>
      <c r="I4507" s="56" t="s">
        <v>11430</v>
      </c>
      <c r="J4507" s="56" t="s">
        <v>10208</v>
      </c>
      <c r="K4507" s="56" t="s">
        <v>8264</v>
      </c>
      <c r="L4507" s="56" t="s">
        <v>7138</v>
      </c>
      <c r="M4507" s="73">
        <v>41404</v>
      </c>
      <c r="N4507" s="56"/>
      <c r="O4507" s="56"/>
      <c r="P4507" s="56" t="s">
        <v>167</v>
      </c>
      <c r="Q4507" s="56"/>
      <c r="R4507" s="56" t="s">
        <v>70</v>
      </c>
      <c r="S4507" s="56" t="s">
        <v>11659</v>
      </c>
      <c r="T4507" s="56" t="s">
        <v>7140</v>
      </c>
      <c r="U4507" s="57">
        <v>10712</v>
      </c>
      <c r="V4507" s="57">
        <v>-10176.4</v>
      </c>
      <c r="W4507" s="57">
        <v>535.6</v>
      </c>
      <c r="X4507" s="57">
        <v>0</v>
      </c>
      <c r="Y4507" s="73">
        <v>41404</v>
      </c>
      <c r="Z4507" s="57">
        <v>0</v>
      </c>
      <c r="AA4507" s="57">
        <v>0</v>
      </c>
      <c r="AB4507" s="57">
        <v>535.6</v>
      </c>
      <c r="AC4507" s="57">
        <v>0</v>
      </c>
      <c r="AD4507" s="56" t="s">
        <v>9255</v>
      </c>
      <c r="AE4507" s="57">
        <v>0</v>
      </c>
      <c r="AF4507" s="57">
        <v>0</v>
      </c>
      <c r="AG4507" s="57">
        <v>0</v>
      </c>
      <c r="AI4507"/>
      <c r="AJ4507"/>
    </row>
    <row r="4508" spans="1:36">
      <c r="A4508" s="56" t="s">
        <v>48</v>
      </c>
      <c r="B4508" s="56" t="s">
        <v>11412</v>
      </c>
      <c r="C4508" s="56">
        <v>2101010090</v>
      </c>
      <c r="D4508" s="56" t="s">
        <v>42</v>
      </c>
      <c r="E4508" s="56">
        <v>2101020090</v>
      </c>
      <c r="F4508" s="56">
        <v>5401010090</v>
      </c>
      <c r="G4508" s="56" t="s">
        <v>11428</v>
      </c>
      <c r="H4508" s="56">
        <v>400300</v>
      </c>
      <c r="I4508" s="56" t="s">
        <v>11430</v>
      </c>
      <c r="J4508" s="56" t="s">
        <v>10209</v>
      </c>
      <c r="K4508" s="56" t="s">
        <v>11727</v>
      </c>
      <c r="L4508" s="56" t="s">
        <v>7138</v>
      </c>
      <c r="M4508" s="73">
        <v>41739</v>
      </c>
      <c r="N4508" s="56"/>
      <c r="O4508" s="56"/>
      <c r="P4508" s="56" t="s">
        <v>167</v>
      </c>
      <c r="Q4508" s="56"/>
      <c r="R4508" s="56" t="s">
        <v>70</v>
      </c>
      <c r="S4508" s="56" t="s">
        <v>11659</v>
      </c>
      <c r="T4508" s="56" t="s">
        <v>7140</v>
      </c>
      <c r="U4508" s="57">
        <v>85680</v>
      </c>
      <c r="V4508" s="57">
        <v>-81396</v>
      </c>
      <c r="W4508" s="57">
        <v>4284</v>
      </c>
      <c r="X4508" s="57">
        <v>0</v>
      </c>
      <c r="Y4508" s="73">
        <v>41739</v>
      </c>
      <c r="Z4508" s="57">
        <v>0</v>
      </c>
      <c r="AA4508" s="57">
        <v>0</v>
      </c>
      <c r="AB4508" s="57">
        <v>4284</v>
      </c>
      <c r="AC4508" s="57">
        <v>0</v>
      </c>
      <c r="AD4508" s="56" t="s">
        <v>9255</v>
      </c>
      <c r="AE4508" s="57">
        <v>0</v>
      </c>
      <c r="AF4508" s="57">
        <v>0</v>
      </c>
      <c r="AG4508" s="57">
        <v>0</v>
      </c>
      <c r="AI4508"/>
      <c r="AJ4508"/>
    </row>
    <row r="4509" spans="1:36">
      <c r="A4509" s="56" t="s">
        <v>48</v>
      </c>
      <c r="B4509" s="56" t="s">
        <v>11412</v>
      </c>
      <c r="C4509" s="56">
        <v>2101010090</v>
      </c>
      <c r="D4509" s="56" t="s">
        <v>42</v>
      </c>
      <c r="E4509" s="56">
        <v>2101020090</v>
      </c>
      <c r="F4509" s="56">
        <v>5401010090</v>
      </c>
      <c r="G4509" s="56" t="s">
        <v>11428</v>
      </c>
      <c r="H4509" s="56">
        <v>400300</v>
      </c>
      <c r="I4509" s="56" t="s">
        <v>11430</v>
      </c>
      <c r="J4509" s="56" t="s">
        <v>10210</v>
      </c>
      <c r="K4509" s="56" t="s">
        <v>8265</v>
      </c>
      <c r="L4509" s="56" t="s">
        <v>7138</v>
      </c>
      <c r="M4509" s="73">
        <v>41808</v>
      </c>
      <c r="N4509" s="56"/>
      <c r="O4509" s="56"/>
      <c r="P4509" s="56" t="s">
        <v>167</v>
      </c>
      <c r="Q4509" s="56"/>
      <c r="R4509" s="56" t="s">
        <v>70</v>
      </c>
      <c r="S4509" s="56" t="s">
        <v>11659</v>
      </c>
      <c r="T4509" s="56" t="s">
        <v>7140</v>
      </c>
      <c r="U4509" s="57">
        <v>32845</v>
      </c>
      <c r="V4509" s="57">
        <v>-31202.75</v>
      </c>
      <c r="W4509" s="57">
        <v>1642.25</v>
      </c>
      <c r="X4509" s="57">
        <v>0</v>
      </c>
      <c r="Y4509" s="73">
        <v>41808</v>
      </c>
      <c r="Z4509" s="57">
        <v>0</v>
      </c>
      <c r="AA4509" s="57">
        <v>0</v>
      </c>
      <c r="AB4509" s="57">
        <v>1642.25</v>
      </c>
      <c r="AC4509" s="57">
        <v>0</v>
      </c>
      <c r="AD4509" s="56" t="s">
        <v>9255</v>
      </c>
      <c r="AE4509" s="57">
        <v>0</v>
      </c>
      <c r="AF4509" s="57">
        <v>0</v>
      </c>
      <c r="AG4509" s="57">
        <v>0</v>
      </c>
      <c r="AI4509"/>
      <c r="AJ4509"/>
    </row>
    <row r="4510" spans="1:36">
      <c r="A4510" s="56" t="s">
        <v>50</v>
      </c>
      <c r="B4510" s="56" t="s">
        <v>11412</v>
      </c>
      <c r="C4510" s="56">
        <v>2101010090</v>
      </c>
      <c r="D4510" s="56" t="s">
        <v>42</v>
      </c>
      <c r="E4510" s="56">
        <v>2101020090</v>
      </c>
      <c r="F4510" s="56">
        <v>5401010090</v>
      </c>
      <c r="G4510" s="56" t="s">
        <v>11431</v>
      </c>
      <c r="H4510" s="56">
        <v>400210</v>
      </c>
      <c r="I4510" s="56" t="s">
        <v>11434</v>
      </c>
      <c r="J4510" s="56" t="s">
        <v>10211</v>
      </c>
      <c r="K4510" s="56" t="s">
        <v>8266</v>
      </c>
      <c r="L4510" s="56" t="s">
        <v>7138</v>
      </c>
      <c r="M4510" s="73">
        <v>41615</v>
      </c>
      <c r="N4510" s="56"/>
      <c r="O4510" s="56"/>
      <c r="P4510" s="56" t="s">
        <v>7311</v>
      </c>
      <c r="Q4510" s="56"/>
      <c r="R4510" s="56" t="s">
        <v>70</v>
      </c>
      <c r="S4510" s="56" t="s">
        <v>11659</v>
      </c>
      <c r="T4510" s="56" t="s">
        <v>7140</v>
      </c>
      <c r="U4510" s="57">
        <v>77042</v>
      </c>
      <c r="V4510" s="57">
        <v>-73189.899999999994</v>
      </c>
      <c r="W4510" s="57">
        <v>3852.1</v>
      </c>
      <c r="X4510" s="57">
        <v>0</v>
      </c>
      <c r="Y4510" s="73">
        <v>41615</v>
      </c>
      <c r="Z4510" s="57">
        <v>0</v>
      </c>
      <c r="AA4510" s="57">
        <v>0</v>
      </c>
      <c r="AB4510" s="57">
        <v>3852.1</v>
      </c>
      <c r="AC4510" s="57">
        <v>0</v>
      </c>
      <c r="AD4510" s="56" t="s">
        <v>9255</v>
      </c>
      <c r="AE4510" s="57">
        <v>0</v>
      </c>
      <c r="AF4510" s="57">
        <v>0</v>
      </c>
      <c r="AG4510" s="57">
        <v>0</v>
      </c>
      <c r="AI4510"/>
      <c r="AJ4510"/>
    </row>
    <row r="4511" spans="1:36">
      <c r="A4511" s="56" t="s">
        <v>54</v>
      </c>
      <c r="B4511" s="56" t="s">
        <v>11412</v>
      </c>
      <c r="C4511" s="56">
        <v>2101010090</v>
      </c>
      <c r="D4511" s="56" t="s">
        <v>42</v>
      </c>
      <c r="E4511" s="56">
        <v>2101020090</v>
      </c>
      <c r="F4511" s="56">
        <v>5401010090</v>
      </c>
      <c r="G4511" s="56" t="s">
        <v>11413</v>
      </c>
      <c r="H4511" s="56">
        <v>400100</v>
      </c>
      <c r="I4511" s="56" t="s">
        <v>11414</v>
      </c>
      <c r="J4511" s="56" t="s">
        <v>10212</v>
      </c>
      <c r="K4511" s="56" t="s">
        <v>8308</v>
      </c>
      <c r="L4511" s="56" t="s">
        <v>7138</v>
      </c>
      <c r="M4511" s="73">
        <v>38867</v>
      </c>
      <c r="N4511" s="56"/>
      <c r="O4511" s="56"/>
      <c r="P4511" s="56" t="s">
        <v>7311</v>
      </c>
      <c r="Q4511" s="56"/>
      <c r="R4511" s="56" t="s">
        <v>70</v>
      </c>
      <c r="S4511" s="56" t="s">
        <v>11659</v>
      </c>
      <c r="T4511" s="56" t="s">
        <v>7140</v>
      </c>
      <c r="U4511" s="57">
        <v>33400</v>
      </c>
      <c r="V4511" s="57">
        <v>-31730</v>
      </c>
      <c r="W4511" s="57">
        <v>1670</v>
      </c>
      <c r="X4511" s="57">
        <v>0</v>
      </c>
      <c r="Y4511" s="73">
        <v>38867</v>
      </c>
      <c r="Z4511" s="57">
        <v>0</v>
      </c>
      <c r="AA4511" s="57">
        <v>0</v>
      </c>
      <c r="AB4511" s="57">
        <v>1670</v>
      </c>
      <c r="AC4511" s="57">
        <v>0</v>
      </c>
      <c r="AD4511" s="56" t="s">
        <v>9255</v>
      </c>
      <c r="AE4511" s="57">
        <v>0</v>
      </c>
      <c r="AF4511" s="57">
        <v>0</v>
      </c>
      <c r="AG4511" s="57">
        <v>0</v>
      </c>
      <c r="AI4511"/>
      <c r="AJ4511"/>
    </row>
    <row r="4512" spans="1:36">
      <c r="A4512" s="56" t="s">
        <v>54</v>
      </c>
      <c r="B4512" s="56" t="s">
        <v>11412</v>
      </c>
      <c r="C4512" s="56">
        <v>2101010090</v>
      </c>
      <c r="D4512" s="56" t="s">
        <v>42</v>
      </c>
      <c r="E4512" s="56">
        <v>2101020090</v>
      </c>
      <c r="F4512" s="56">
        <v>5401010090</v>
      </c>
      <c r="G4512" s="56" t="s">
        <v>11413</v>
      </c>
      <c r="H4512" s="56">
        <v>400100</v>
      </c>
      <c r="I4512" s="56" t="s">
        <v>11414</v>
      </c>
      <c r="J4512" s="56" t="s">
        <v>10213</v>
      </c>
      <c r="K4512" s="56" t="s">
        <v>8309</v>
      </c>
      <c r="L4512" s="56" t="s">
        <v>7138</v>
      </c>
      <c r="M4512" s="73">
        <v>39331</v>
      </c>
      <c r="N4512" s="56"/>
      <c r="O4512" s="56"/>
      <c r="P4512" s="56" t="s">
        <v>7311</v>
      </c>
      <c r="Q4512" s="56"/>
      <c r="R4512" s="56" t="s">
        <v>70</v>
      </c>
      <c r="S4512" s="56" t="s">
        <v>11659</v>
      </c>
      <c r="T4512" s="56" t="s">
        <v>7140</v>
      </c>
      <c r="U4512" s="57">
        <v>47000</v>
      </c>
      <c r="V4512" s="57">
        <v>-44650</v>
      </c>
      <c r="W4512" s="57">
        <v>2350</v>
      </c>
      <c r="X4512" s="57">
        <v>0</v>
      </c>
      <c r="Y4512" s="73">
        <v>39331</v>
      </c>
      <c r="Z4512" s="57">
        <v>0</v>
      </c>
      <c r="AA4512" s="57">
        <v>0</v>
      </c>
      <c r="AB4512" s="57">
        <v>2350</v>
      </c>
      <c r="AC4512" s="57">
        <v>0</v>
      </c>
      <c r="AD4512" s="56" t="s">
        <v>9255</v>
      </c>
      <c r="AE4512" s="57">
        <v>0</v>
      </c>
      <c r="AF4512" s="57">
        <v>0</v>
      </c>
      <c r="AG4512" s="57">
        <v>0</v>
      </c>
      <c r="AI4512"/>
      <c r="AJ4512"/>
    </row>
    <row r="4513" spans="1:36">
      <c r="A4513" s="56" t="s">
        <v>50</v>
      </c>
      <c r="B4513" s="56" t="s">
        <v>11412</v>
      </c>
      <c r="C4513" s="56">
        <v>2101010090</v>
      </c>
      <c r="D4513" s="56" t="s">
        <v>42</v>
      </c>
      <c r="E4513" s="56">
        <v>2101020090</v>
      </c>
      <c r="F4513" s="56">
        <v>5401010090</v>
      </c>
      <c r="G4513" s="56" t="s">
        <v>11431</v>
      </c>
      <c r="H4513" s="56">
        <v>400210</v>
      </c>
      <c r="I4513" s="56" t="s">
        <v>11434</v>
      </c>
      <c r="J4513" s="56" t="s">
        <v>10214</v>
      </c>
      <c r="K4513" s="56" t="s">
        <v>7313</v>
      </c>
      <c r="L4513" s="56" t="s">
        <v>7138</v>
      </c>
      <c r="M4513" s="73">
        <v>38882</v>
      </c>
      <c r="N4513" s="56"/>
      <c r="O4513" s="56"/>
      <c r="P4513" s="56" t="s">
        <v>7311</v>
      </c>
      <c r="Q4513" s="56"/>
      <c r="R4513" s="56" t="s">
        <v>70</v>
      </c>
      <c r="S4513" s="56" t="s">
        <v>11659</v>
      </c>
      <c r="T4513" s="56" t="s">
        <v>7140</v>
      </c>
      <c r="U4513" s="57">
        <v>47999</v>
      </c>
      <c r="V4513" s="57">
        <v>-45599.05</v>
      </c>
      <c r="W4513" s="57">
        <v>2399.9499999999998</v>
      </c>
      <c r="X4513" s="57">
        <v>0</v>
      </c>
      <c r="Y4513" s="73">
        <v>38882</v>
      </c>
      <c r="Z4513" s="57">
        <v>0</v>
      </c>
      <c r="AA4513" s="57">
        <v>0</v>
      </c>
      <c r="AB4513" s="57">
        <v>2399.9499999999998</v>
      </c>
      <c r="AC4513" s="57">
        <v>0</v>
      </c>
      <c r="AD4513" s="56" t="s">
        <v>9255</v>
      </c>
      <c r="AE4513" s="57">
        <v>0</v>
      </c>
      <c r="AF4513" s="57">
        <v>0</v>
      </c>
      <c r="AG4513" s="57">
        <v>0</v>
      </c>
      <c r="AI4513"/>
      <c r="AJ4513"/>
    </row>
    <row r="4514" spans="1:36">
      <c r="A4514" s="56" t="s">
        <v>54</v>
      </c>
      <c r="B4514" s="56" t="s">
        <v>11412</v>
      </c>
      <c r="C4514" s="56">
        <v>2101010090</v>
      </c>
      <c r="D4514" s="56" t="s">
        <v>42</v>
      </c>
      <c r="E4514" s="56">
        <v>2101020090</v>
      </c>
      <c r="F4514" s="56">
        <v>5401010090</v>
      </c>
      <c r="G4514" s="56" t="s">
        <v>11413</v>
      </c>
      <c r="H4514" s="56">
        <v>400100</v>
      </c>
      <c r="I4514" s="56" t="s">
        <v>11414</v>
      </c>
      <c r="J4514" s="56" t="s">
        <v>10215</v>
      </c>
      <c r="K4514" s="56" t="s">
        <v>8310</v>
      </c>
      <c r="L4514" s="56" t="s">
        <v>7138</v>
      </c>
      <c r="M4514" s="73">
        <v>40577</v>
      </c>
      <c r="N4514" s="56"/>
      <c r="O4514" s="56"/>
      <c r="P4514" s="56" t="s">
        <v>7311</v>
      </c>
      <c r="Q4514" s="56"/>
      <c r="R4514" s="56" t="s">
        <v>70</v>
      </c>
      <c r="S4514" s="56" t="s">
        <v>11659</v>
      </c>
      <c r="T4514" s="56" t="s">
        <v>7140</v>
      </c>
      <c r="U4514" s="57">
        <v>54900</v>
      </c>
      <c r="V4514" s="57">
        <v>-52155</v>
      </c>
      <c r="W4514" s="57">
        <v>2745</v>
      </c>
      <c r="X4514" s="57">
        <v>0</v>
      </c>
      <c r="Y4514" s="73">
        <v>40577</v>
      </c>
      <c r="Z4514" s="57">
        <v>0</v>
      </c>
      <c r="AA4514" s="57">
        <v>0</v>
      </c>
      <c r="AB4514" s="57">
        <v>2745</v>
      </c>
      <c r="AC4514" s="57">
        <v>0</v>
      </c>
      <c r="AD4514" s="56" t="s">
        <v>9255</v>
      </c>
      <c r="AE4514" s="57">
        <v>0</v>
      </c>
      <c r="AF4514" s="57">
        <v>0</v>
      </c>
      <c r="AG4514" s="57">
        <v>0</v>
      </c>
      <c r="AI4514"/>
      <c r="AJ4514"/>
    </row>
    <row r="4515" spans="1:36">
      <c r="A4515" s="56" t="s">
        <v>50</v>
      </c>
      <c r="B4515" s="56" t="s">
        <v>11412</v>
      </c>
      <c r="C4515" s="56">
        <v>2101010090</v>
      </c>
      <c r="D4515" s="56" t="s">
        <v>42</v>
      </c>
      <c r="E4515" s="56">
        <v>2101020090</v>
      </c>
      <c r="F4515" s="56">
        <v>5401010090</v>
      </c>
      <c r="G4515" s="56" t="s">
        <v>11431</v>
      </c>
      <c r="H4515" s="56">
        <v>400210</v>
      </c>
      <c r="I4515" s="56" t="s">
        <v>11434</v>
      </c>
      <c r="J4515" s="56" t="s">
        <v>10216</v>
      </c>
      <c r="K4515" s="56" t="s">
        <v>8267</v>
      </c>
      <c r="L4515" s="56" t="s">
        <v>7138</v>
      </c>
      <c r="M4515" s="73">
        <v>41615</v>
      </c>
      <c r="N4515" s="56"/>
      <c r="O4515" s="56"/>
      <c r="P4515" s="56" t="s">
        <v>7311</v>
      </c>
      <c r="Q4515" s="56"/>
      <c r="R4515" s="56" t="s">
        <v>70</v>
      </c>
      <c r="S4515" s="56" t="s">
        <v>11659</v>
      </c>
      <c r="T4515" s="56" t="s">
        <v>7140</v>
      </c>
      <c r="U4515" s="57">
        <v>180568</v>
      </c>
      <c r="V4515" s="57">
        <v>-171539.6</v>
      </c>
      <c r="W4515" s="57">
        <v>9028.4</v>
      </c>
      <c r="X4515" s="57">
        <v>0</v>
      </c>
      <c r="Y4515" s="73">
        <v>41615</v>
      </c>
      <c r="Z4515" s="57">
        <v>0</v>
      </c>
      <c r="AA4515" s="57">
        <v>0</v>
      </c>
      <c r="AB4515" s="57">
        <v>9028.4</v>
      </c>
      <c r="AC4515" s="57">
        <v>0</v>
      </c>
      <c r="AD4515" s="56" t="s">
        <v>9255</v>
      </c>
      <c r="AE4515" s="57">
        <v>0</v>
      </c>
      <c r="AF4515" s="57">
        <v>0</v>
      </c>
      <c r="AG4515" s="57">
        <v>0</v>
      </c>
      <c r="AI4515"/>
      <c r="AJ4515"/>
    </row>
    <row r="4516" spans="1:36">
      <c r="A4516" s="56" t="s">
        <v>54</v>
      </c>
      <c r="B4516" s="56" t="s">
        <v>11412</v>
      </c>
      <c r="C4516" s="56">
        <v>2101010090</v>
      </c>
      <c r="D4516" s="56" t="s">
        <v>42</v>
      </c>
      <c r="E4516" s="56">
        <v>2101020090</v>
      </c>
      <c r="F4516" s="56">
        <v>5401010090</v>
      </c>
      <c r="G4516" s="56" t="s">
        <v>11413</v>
      </c>
      <c r="H4516" s="56">
        <v>400100</v>
      </c>
      <c r="I4516" s="56" t="s">
        <v>11414</v>
      </c>
      <c r="J4516" s="56" t="s">
        <v>10217</v>
      </c>
      <c r="K4516" s="56" t="s">
        <v>7360</v>
      </c>
      <c r="L4516" s="56" t="s">
        <v>7138</v>
      </c>
      <c r="M4516" s="73">
        <v>41383</v>
      </c>
      <c r="N4516" s="56"/>
      <c r="O4516" s="56"/>
      <c r="P4516" s="56" t="s">
        <v>7311</v>
      </c>
      <c r="Q4516" s="56"/>
      <c r="R4516" s="56" t="s">
        <v>70</v>
      </c>
      <c r="S4516" s="56" t="s">
        <v>11659</v>
      </c>
      <c r="T4516" s="56" t="s">
        <v>7140</v>
      </c>
      <c r="U4516" s="57">
        <v>72000</v>
      </c>
      <c r="V4516" s="57">
        <v>-68400</v>
      </c>
      <c r="W4516" s="57">
        <v>3600</v>
      </c>
      <c r="X4516" s="57">
        <v>0</v>
      </c>
      <c r="Y4516" s="73">
        <v>41383</v>
      </c>
      <c r="Z4516" s="57">
        <v>0</v>
      </c>
      <c r="AA4516" s="57">
        <v>0</v>
      </c>
      <c r="AB4516" s="57">
        <v>3600</v>
      </c>
      <c r="AC4516" s="57">
        <v>0</v>
      </c>
      <c r="AD4516" s="56" t="s">
        <v>9255</v>
      </c>
      <c r="AE4516" s="57">
        <v>0</v>
      </c>
      <c r="AF4516" s="57">
        <v>0</v>
      </c>
      <c r="AG4516" s="57">
        <v>0</v>
      </c>
      <c r="AI4516"/>
      <c r="AJ4516"/>
    </row>
    <row r="4517" spans="1:36">
      <c r="A4517" s="56" t="s">
        <v>54</v>
      </c>
      <c r="B4517" s="56" t="s">
        <v>11412</v>
      </c>
      <c r="C4517" s="56">
        <v>2101010090</v>
      </c>
      <c r="D4517" s="56" t="s">
        <v>42</v>
      </c>
      <c r="E4517" s="56">
        <v>2101020090</v>
      </c>
      <c r="F4517" s="56">
        <v>5401010090</v>
      </c>
      <c r="G4517" s="56" t="s">
        <v>11413</v>
      </c>
      <c r="H4517" s="56">
        <v>400100</v>
      </c>
      <c r="I4517" s="56" t="s">
        <v>11414</v>
      </c>
      <c r="J4517" s="56" t="s">
        <v>10218</v>
      </c>
      <c r="K4517" s="56" t="s">
        <v>7563</v>
      </c>
      <c r="L4517" s="56" t="s">
        <v>7138</v>
      </c>
      <c r="M4517" s="73">
        <v>40659</v>
      </c>
      <c r="N4517" s="56"/>
      <c r="O4517" s="56"/>
      <c r="P4517" s="56" t="s">
        <v>7311</v>
      </c>
      <c r="Q4517" s="56"/>
      <c r="R4517" s="56" t="s">
        <v>70</v>
      </c>
      <c r="S4517" s="56" t="s">
        <v>11659</v>
      </c>
      <c r="T4517" s="56" t="s">
        <v>7140</v>
      </c>
      <c r="U4517" s="57">
        <v>121412</v>
      </c>
      <c r="V4517" s="57">
        <v>-115341.4</v>
      </c>
      <c r="W4517" s="57">
        <v>6070.6</v>
      </c>
      <c r="X4517" s="57">
        <v>0</v>
      </c>
      <c r="Y4517" s="73">
        <v>40659</v>
      </c>
      <c r="Z4517" s="57">
        <v>0</v>
      </c>
      <c r="AA4517" s="57">
        <v>0</v>
      </c>
      <c r="AB4517" s="57">
        <v>6070.6</v>
      </c>
      <c r="AC4517" s="57">
        <v>0</v>
      </c>
      <c r="AD4517" s="56" t="s">
        <v>9255</v>
      </c>
      <c r="AE4517" s="57">
        <v>0</v>
      </c>
      <c r="AF4517" s="57">
        <v>0</v>
      </c>
      <c r="AG4517" s="57">
        <v>0</v>
      </c>
      <c r="AI4517"/>
      <c r="AJ4517"/>
    </row>
    <row r="4518" spans="1:36">
      <c r="A4518" s="56" t="s">
        <v>50</v>
      </c>
      <c r="B4518" s="56" t="s">
        <v>11412</v>
      </c>
      <c r="C4518" s="56">
        <v>2101010090</v>
      </c>
      <c r="D4518" s="56" t="s">
        <v>42</v>
      </c>
      <c r="E4518" s="56">
        <v>2101020090</v>
      </c>
      <c r="F4518" s="56">
        <v>5401010090</v>
      </c>
      <c r="G4518" s="56" t="s">
        <v>11431</v>
      </c>
      <c r="H4518" s="56">
        <v>400210</v>
      </c>
      <c r="I4518" s="56" t="s">
        <v>11448</v>
      </c>
      <c r="J4518" s="56" t="s">
        <v>10219</v>
      </c>
      <c r="K4518" s="56" t="s">
        <v>8330</v>
      </c>
      <c r="L4518" s="56" t="s">
        <v>7138</v>
      </c>
      <c r="M4518" s="73">
        <v>35593</v>
      </c>
      <c r="N4518" s="56"/>
      <c r="O4518" s="56"/>
      <c r="P4518" s="56" t="s">
        <v>7716</v>
      </c>
      <c r="Q4518" s="56"/>
      <c r="R4518" s="56" t="s">
        <v>70</v>
      </c>
      <c r="S4518" s="56" t="s">
        <v>11659</v>
      </c>
      <c r="T4518" s="56" t="s">
        <v>7138</v>
      </c>
      <c r="U4518" s="57">
        <v>10450</v>
      </c>
      <c r="V4518" s="57">
        <v>-10448</v>
      </c>
      <c r="W4518" s="57">
        <v>2</v>
      </c>
      <c r="X4518" s="57">
        <v>0</v>
      </c>
      <c r="Y4518" s="73">
        <v>35582</v>
      </c>
      <c r="Z4518" s="57">
        <v>0</v>
      </c>
      <c r="AA4518" s="57">
        <v>0</v>
      </c>
      <c r="AB4518" s="57">
        <v>2</v>
      </c>
      <c r="AC4518" s="57">
        <v>0</v>
      </c>
      <c r="AD4518" s="56" t="s">
        <v>9255</v>
      </c>
      <c r="AE4518" s="57">
        <v>0</v>
      </c>
      <c r="AF4518" s="57">
        <v>0</v>
      </c>
      <c r="AG4518" s="57">
        <v>0</v>
      </c>
      <c r="AI4518"/>
      <c r="AJ4518"/>
    </row>
    <row r="4519" spans="1:36">
      <c r="A4519" s="56" t="s">
        <v>50</v>
      </c>
      <c r="B4519" s="56" t="s">
        <v>11412</v>
      </c>
      <c r="C4519" s="56">
        <v>2101010090</v>
      </c>
      <c r="D4519" s="56" t="s">
        <v>42</v>
      </c>
      <c r="E4519" s="56">
        <v>2101020090</v>
      </c>
      <c r="F4519" s="56">
        <v>5401010090</v>
      </c>
      <c r="G4519" s="56" t="s">
        <v>11431</v>
      </c>
      <c r="H4519" s="56">
        <v>400210</v>
      </c>
      <c r="I4519" s="56" t="s">
        <v>11448</v>
      </c>
      <c r="J4519" s="56" t="s">
        <v>10220</v>
      </c>
      <c r="K4519" s="56" t="s">
        <v>8268</v>
      </c>
      <c r="L4519" s="56" t="s">
        <v>7138</v>
      </c>
      <c r="M4519" s="73">
        <v>37673</v>
      </c>
      <c r="N4519" s="56"/>
      <c r="O4519" s="56"/>
      <c r="P4519" s="56" t="s">
        <v>7222</v>
      </c>
      <c r="Q4519" s="56"/>
      <c r="R4519" s="56" t="s">
        <v>70</v>
      </c>
      <c r="S4519" s="56" t="s">
        <v>11659</v>
      </c>
      <c r="T4519" s="56" t="s">
        <v>7140</v>
      </c>
      <c r="U4519" s="57">
        <v>11000</v>
      </c>
      <c r="V4519" s="57">
        <v>-10450</v>
      </c>
      <c r="W4519" s="57">
        <v>550</v>
      </c>
      <c r="X4519" s="57">
        <v>0</v>
      </c>
      <c r="Y4519" s="73">
        <v>37673</v>
      </c>
      <c r="Z4519" s="57">
        <v>0</v>
      </c>
      <c r="AA4519" s="57">
        <v>0</v>
      </c>
      <c r="AB4519" s="57">
        <v>550</v>
      </c>
      <c r="AC4519" s="57">
        <v>0</v>
      </c>
      <c r="AD4519" s="56" t="s">
        <v>9255</v>
      </c>
      <c r="AE4519" s="57">
        <v>0</v>
      </c>
      <c r="AF4519" s="57">
        <v>0</v>
      </c>
      <c r="AG4519" s="57">
        <v>0</v>
      </c>
      <c r="AI4519"/>
      <c r="AJ4519"/>
    </row>
    <row r="4520" spans="1:36">
      <c r="A4520" s="56" t="s">
        <v>50</v>
      </c>
      <c r="B4520" s="56" t="s">
        <v>11412</v>
      </c>
      <c r="C4520" s="56">
        <v>2101010090</v>
      </c>
      <c r="D4520" s="56" t="s">
        <v>42</v>
      </c>
      <c r="E4520" s="56">
        <v>2101020090</v>
      </c>
      <c r="F4520" s="56">
        <v>5401010090</v>
      </c>
      <c r="G4520" s="56" t="s">
        <v>11431</v>
      </c>
      <c r="H4520" s="56">
        <v>400210</v>
      </c>
      <c r="I4520" s="56" t="s">
        <v>11448</v>
      </c>
      <c r="J4520" s="56" t="s">
        <v>10221</v>
      </c>
      <c r="K4520" s="56" t="s">
        <v>8331</v>
      </c>
      <c r="L4520" s="56" t="s">
        <v>7138</v>
      </c>
      <c r="M4520" s="73">
        <v>35762</v>
      </c>
      <c r="N4520" s="56"/>
      <c r="O4520" s="56"/>
      <c r="P4520" s="56" t="s">
        <v>7716</v>
      </c>
      <c r="Q4520" s="56"/>
      <c r="R4520" s="56" t="s">
        <v>70</v>
      </c>
      <c r="S4520" s="56" t="s">
        <v>11659</v>
      </c>
      <c r="T4520" s="56" t="s">
        <v>7138</v>
      </c>
      <c r="U4520" s="57">
        <v>11580</v>
      </c>
      <c r="V4520" s="57">
        <v>-11578</v>
      </c>
      <c r="W4520" s="57">
        <v>2</v>
      </c>
      <c r="X4520" s="57">
        <v>0</v>
      </c>
      <c r="Y4520" s="73">
        <v>35735</v>
      </c>
      <c r="Z4520" s="57">
        <v>0</v>
      </c>
      <c r="AA4520" s="57">
        <v>0</v>
      </c>
      <c r="AB4520" s="57">
        <v>2</v>
      </c>
      <c r="AC4520" s="57">
        <v>0</v>
      </c>
      <c r="AD4520" s="56" t="s">
        <v>9255</v>
      </c>
      <c r="AE4520" s="57">
        <v>0</v>
      </c>
      <c r="AF4520" s="57">
        <v>0</v>
      </c>
      <c r="AG4520" s="57">
        <v>0</v>
      </c>
      <c r="AI4520"/>
      <c r="AJ4520"/>
    </row>
    <row r="4521" spans="1:36">
      <c r="A4521" s="56" t="s">
        <v>50</v>
      </c>
      <c r="B4521" s="56" t="s">
        <v>11412</v>
      </c>
      <c r="C4521" s="56">
        <v>2101010090</v>
      </c>
      <c r="D4521" s="56" t="s">
        <v>42</v>
      </c>
      <c r="E4521" s="56">
        <v>2101020090</v>
      </c>
      <c r="F4521" s="56">
        <v>5401010090</v>
      </c>
      <c r="G4521" s="56" t="s">
        <v>11431</v>
      </c>
      <c r="H4521" s="56">
        <v>400210</v>
      </c>
      <c r="I4521" s="56" t="s">
        <v>11448</v>
      </c>
      <c r="J4521" s="56" t="s">
        <v>10222</v>
      </c>
      <c r="K4521" s="56" t="s">
        <v>8332</v>
      </c>
      <c r="L4521" s="56" t="s">
        <v>7138</v>
      </c>
      <c r="M4521" s="73">
        <v>35942</v>
      </c>
      <c r="N4521" s="56"/>
      <c r="O4521" s="56"/>
      <c r="P4521" s="56" t="s">
        <v>7716</v>
      </c>
      <c r="Q4521" s="56"/>
      <c r="R4521" s="56" t="s">
        <v>70</v>
      </c>
      <c r="S4521" s="56" t="s">
        <v>11659</v>
      </c>
      <c r="T4521" s="56" t="s">
        <v>7138</v>
      </c>
      <c r="U4521" s="57">
        <v>14980</v>
      </c>
      <c r="V4521" s="57">
        <v>-14978</v>
      </c>
      <c r="W4521" s="57">
        <v>2</v>
      </c>
      <c r="X4521" s="57">
        <v>0</v>
      </c>
      <c r="Y4521" s="73">
        <v>35916</v>
      </c>
      <c r="Z4521" s="57">
        <v>0</v>
      </c>
      <c r="AA4521" s="57">
        <v>0</v>
      </c>
      <c r="AB4521" s="57">
        <v>2</v>
      </c>
      <c r="AC4521" s="57">
        <v>0</v>
      </c>
      <c r="AD4521" s="56" t="s">
        <v>9255</v>
      </c>
      <c r="AE4521" s="57">
        <v>0</v>
      </c>
      <c r="AF4521" s="57">
        <v>0</v>
      </c>
      <c r="AG4521" s="57">
        <v>0</v>
      </c>
      <c r="AI4521"/>
      <c r="AJ4521"/>
    </row>
    <row r="4522" spans="1:36">
      <c r="A4522" s="56" t="s">
        <v>54</v>
      </c>
      <c r="B4522" s="56" t="s">
        <v>11412</v>
      </c>
      <c r="C4522" s="56">
        <v>2101010090</v>
      </c>
      <c r="D4522" s="56" t="s">
        <v>42</v>
      </c>
      <c r="E4522" s="56">
        <v>2101020090</v>
      </c>
      <c r="F4522" s="56">
        <v>5401010090</v>
      </c>
      <c r="G4522" s="56" t="s">
        <v>11413</v>
      </c>
      <c r="H4522" s="56">
        <v>400100</v>
      </c>
      <c r="I4522" s="56" t="s">
        <v>11424</v>
      </c>
      <c r="J4522" s="56" t="s">
        <v>10223</v>
      </c>
      <c r="K4522" s="56" t="s">
        <v>9146</v>
      </c>
      <c r="L4522" s="56" t="s">
        <v>7138</v>
      </c>
      <c r="M4522" s="73">
        <v>39812</v>
      </c>
      <c r="N4522" s="56"/>
      <c r="O4522" s="56"/>
      <c r="P4522" s="56" t="s">
        <v>7222</v>
      </c>
      <c r="Q4522" s="56"/>
      <c r="R4522" s="56" t="s">
        <v>70</v>
      </c>
      <c r="S4522" s="56" t="s">
        <v>11659</v>
      </c>
      <c r="T4522" s="56" t="s">
        <v>7140</v>
      </c>
      <c r="U4522" s="57">
        <v>16000</v>
      </c>
      <c r="V4522" s="57">
        <v>-15200</v>
      </c>
      <c r="W4522" s="57">
        <v>800</v>
      </c>
      <c r="X4522" s="57">
        <v>0</v>
      </c>
      <c r="Y4522" s="73">
        <v>39812</v>
      </c>
      <c r="Z4522" s="57">
        <v>0</v>
      </c>
      <c r="AA4522" s="57">
        <v>0</v>
      </c>
      <c r="AB4522" s="57">
        <v>800</v>
      </c>
      <c r="AC4522" s="57">
        <v>0</v>
      </c>
      <c r="AD4522" s="56" t="s">
        <v>9255</v>
      </c>
      <c r="AE4522" s="57">
        <v>0</v>
      </c>
      <c r="AF4522" s="57">
        <v>0</v>
      </c>
      <c r="AG4522" s="57">
        <v>0</v>
      </c>
      <c r="AI4522"/>
      <c r="AJ4522"/>
    </row>
    <row r="4523" spans="1:36">
      <c r="A4523" s="56" t="s">
        <v>50</v>
      </c>
      <c r="B4523" s="56" t="s">
        <v>11412</v>
      </c>
      <c r="C4523" s="56">
        <v>2101010090</v>
      </c>
      <c r="D4523" s="56" t="s">
        <v>42</v>
      </c>
      <c r="E4523" s="56">
        <v>2101020090</v>
      </c>
      <c r="F4523" s="56">
        <v>5401010090</v>
      </c>
      <c r="G4523" s="56" t="s">
        <v>11431</v>
      </c>
      <c r="H4523" s="56">
        <v>400209</v>
      </c>
      <c r="I4523" s="56" t="s">
        <v>11436</v>
      </c>
      <c r="J4523" s="56" t="s">
        <v>10224</v>
      </c>
      <c r="K4523" s="56" t="s">
        <v>8269</v>
      </c>
      <c r="L4523" s="56" t="s">
        <v>7138</v>
      </c>
      <c r="M4523" s="73">
        <v>40100</v>
      </c>
      <c r="N4523" s="56"/>
      <c r="O4523" s="56"/>
      <c r="P4523" s="56" t="s">
        <v>7222</v>
      </c>
      <c r="Q4523" s="56"/>
      <c r="R4523" s="56" t="s">
        <v>70</v>
      </c>
      <c r="S4523" s="56" t="s">
        <v>11659</v>
      </c>
      <c r="T4523" s="56" t="s">
        <v>7140</v>
      </c>
      <c r="U4523" s="57">
        <v>18000</v>
      </c>
      <c r="V4523" s="57">
        <v>-17100</v>
      </c>
      <c r="W4523" s="57">
        <v>900</v>
      </c>
      <c r="X4523" s="57">
        <v>0</v>
      </c>
      <c r="Y4523" s="73">
        <v>40100</v>
      </c>
      <c r="Z4523" s="57">
        <v>0</v>
      </c>
      <c r="AA4523" s="57">
        <v>0</v>
      </c>
      <c r="AB4523" s="57">
        <v>900</v>
      </c>
      <c r="AC4523" s="57">
        <v>0</v>
      </c>
      <c r="AD4523" s="56" t="s">
        <v>9255</v>
      </c>
      <c r="AE4523" s="57">
        <v>0</v>
      </c>
      <c r="AF4523" s="57">
        <v>0</v>
      </c>
      <c r="AG4523" s="57">
        <v>0</v>
      </c>
      <c r="AI4523"/>
      <c r="AJ4523"/>
    </row>
    <row r="4524" spans="1:36">
      <c r="A4524" s="56" t="s">
        <v>50</v>
      </c>
      <c r="B4524" s="56" t="s">
        <v>11412</v>
      </c>
      <c r="C4524" s="56">
        <v>2101010090</v>
      </c>
      <c r="D4524" s="56" t="s">
        <v>42</v>
      </c>
      <c r="E4524" s="56">
        <v>2101020090</v>
      </c>
      <c r="F4524" s="56">
        <v>5401010090</v>
      </c>
      <c r="G4524" s="56" t="s">
        <v>11431</v>
      </c>
      <c r="H4524" s="56">
        <v>400210</v>
      </c>
      <c r="I4524" s="56" t="s">
        <v>11435</v>
      </c>
      <c r="J4524" s="56" t="s">
        <v>10225</v>
      </c>
      <c r="K4524" s="56" t="s">
        <v>8270</v>
      </c>
      <c r="L4524" s="56" t="s">
        <v>7138</v>
      </c>
      <c r="M4524" s="73">
        <v>38190</v>
      </c>
      <c r="N4524" s="56"/>
      <c r="O4524" s="56"/>
      <c r="P4524" s="56" t="s">
        <v>7222</v>
      </c>
      <c r="Q4524" s="56"/>
      <c r="R4524" s="56" t="s">
        <v>70</v>
      </c>
      <c r="S4524" s="56" t="s">
        <v>11659</v>
      </c>
      <c r="T4524" s="56" t="s">
        <v>7140</v>
      </c>
      <c r="U4524" s="57">
        <v>21129</v>
      </c>
      <c r="V4524" s="57">
        <v>-20072.55</v>
      </c>
      <c r="W4524" s="57">
        <v>1056.45</v>
      </c>
      <c r="X4524" s="57">
        <v>0</v>
      </c>
      <c r="Y4524" s="73">
        <v>38190</v>
      </c>
      <c r="Z4524" s="57">
        <v>0</v>
      </c>
      <c r="AA4524" s="57">
        <v>0</v>
      </c>
      <c r="AB4524" s="57">
        <v>1056.45</v>
      </c>
      <c r="AC4524" s="57">
        <v>0</v>
      </c>
      <c r="AD4524" s="56" t="s">
        <v>9255</v>
      </c>
      <c r="AE4524" s="57">
        <v>0</v>
      </c>
      <c r="AF4524" s="57">
        <v>0</v>
      </c>
      <c r="AG4524" s="57">
        <v>0</v>
      </c>
      <c r="AI4524"/>
      <c r="AJ4524"/>
    </row>
    <row r="4525" spans="1:36">
      <c r="A4525" s="56" t="s">
        <v>50</v>
      </c>
      <c r="B4525" s="56" t="s">
        <v>11412</v>
      </c>
      <c r="C4525" s="56">
        <v>2101010090</v>
      </c>
      <c r="D4525" s="56" t="s">
        <v>42</v>
      </c>
      <c r="E4525" s="56">
        <v>2101020090</v>
      </c>
      <c r="F4525" s="56">
        <v>5401010090</v>
      </c>
      <c r="G4525" s="56" t="s">
        <v>11431</v>
      </c>
      <c r="H4525" s="56">
        <v>400210</v>
      </c>
      <c r="I4525" s="56" t="s">
        <v>11448</v>
      </c>
      <c r="J4525" s="56" t="s">
        <v>10226</v>
      </c>
      <c r="K4525" s="56" t="s">
        <v>8271</v>
      </c>
      <c r="L4525" s="56" t="s">
        <v>7138</v>
      </c>
      <c r="M4525" s="73">
        <v>39808</v>
      </c>
      <c r="N4525" s="56"/>
      <c r="O4525" s="56"/>
      <c r="P4525" s="56" t="s">
        <v>7222</v>
      </c>
      <c r="Q4525" s="56"/>
      <c r="R4525" s="56" t="s">
        <v>70</v>
      </c>
      <c r="S4525" s="56" t="s">
        <v>11659</v>
      </c>
      <c r="T4525" s="56" t="s">
        <v>7140</v>
      </c>
      <c r="U4525" s="57">
        <v>25000</v>
      </c>
      <c r="V4525" s="57">
        <v>-23750</v>
      </c>
      <c r="W4525" s="57">
        <v>1250</v>
      </c>
      <c r="X4525" s="57">
        <v>0</v>
      </c>
      <c r="Y4525" s="73">
        <v>39808</v>
      </c>
      <c r="Z4525" s="57">
        <v>0</v>
      </c>
      <c r="AA4525" s="57">
        <v>0</v>
      </c>
      <c r="AB4525" s="57">
        <v>1250</v>
      </c>
      <c r="AC4525" s="57">
        <v>0</v>
      </c>
      <c r="AD4525" s="56" t="s">
        <v>9255</v>
      </c>
      <c r="AE4525" s="57">
        <v>0</v>
      </c>
      <c r="AF4525" s="57">
        <v>0</v>
      </c>
      <c r="AG4525" s="57">
        <v>0</v>
      </c>
      <c r="AI4525"/>
      <c r="AJ4525"/>
    </row>
    <row r="4526" spans="1:36">
      <c r="A4526" s="56" t="s">
        <v>50</v>
      </c>
      <c r="B4526" s="56" t="s">
        <v>11412</v>
      </c>
      <c r="C4526" s="56">
        <v>2101010090</v>
      </c>
      <c r="D4526" s="56" t="s">
        <v>42</v>
      </c>
      <c r="E4526" s="56">
        <v>2101020090</v>
      </c>
      <c r="F4526" s="56">
        <v>5401010090</v>
      </c>
      <c r="G4526" s="56" t="s">
        <v>11431</v>
      </c>
      <c r="H4526" s="56">
        <v>400210</v>
      </c>
      <c r="I4526" s="56" t="s">
        <v>11435</v>
      </c>
      <c r="J4526" s="56" t="s">
        <v>10227</v>
      </c>
      <c r="K4526" s="56" t="s">
        <v>9147</v>
      </c>
      <c r="L4526" s="56" t="s">
        <v>7138</v>
      </c>
      <c r="M4526" s="73">
        <v>39610</v>
      </c>
      <c r="N4526" s="56"/>
      <c r="O4526" s="56"/>
      <c r="P4526" s="56" t="s">
        <v>7222</v>
      </c>
      <c r="Q4526" s="56"/>
      <c r="R4526" s="56" t="s">
        <v>70</v>
      </c>
      <c r="S4526" s="56" t="s">
        <v>11659</v>
      </c>
      <c r="T4526" s="56" t="s">
        <v>7140</v>
      </c>
      <c r="U4526" s="57">
        <v>68000</v>
      </c>
      <c r="V4526" s="57">
        <v>-64600</v>
      </c>
      <c r="W4526" s="57">
        <v>3400</v>
      </c>
      <c r="X4526" s="57">
        <v>0</v>
      </c>
      <c r="Y4526" s="73">
        <v>39610</v>
      </c>
      <c r="Z4526" s="57">
        <v>0</v>
      </c>
      <c r="AA4526" s="57">
        <v>0</v>
      </c>
      <c r="AB4526" s="57">
        <v>3400</v>
      </c>
      <c r="AC4526" s="57">
        <v>0</v>
      </c>
      <c r="AD4526" s="56" t="s">
        <v>9255</v>
      </c>
      <c r="AE4526" s="57">
        <v>0</v>
      </c>
      <c r="AF4526" s="57">
        <v>0</v>
      </c>
      <c r="AG4526" s="57">
        <v>0</v>
      </c>
      <c r="AI4526"/>
      <c r="AJ4526"/>
    </row>
    <row r="4527" spans="1:36">
      <c r="A4527" s="56" t="s">
        <v>50</v>
      </c>
      <c r="B4527" s="56" t="s">
        <v>11412</v>
      </c>
      <c r="C4527" s="56">
        <v>2101010090</v>
      </c>
      <c r="D4527" s="56" t="s">
        <v>42</v>
      </c>
      <c r="E4527" s="56">
        <v>2101020090</v>
      </c>
      <c r="F4527" s="56">
        <v>5401010090</v>
      </c>
      <c r="G4527" s="56" t="s">
        <v>11431</v>
      </c>
      <c r="H4527" s="56">
        <v>400210</v>
      </c>
      <c r="I4527" s="56" t="s">
        <v>11448</v>
      </c>
      <c r="J4527" s="56" t="s">
        <v>10228</v>
      </c>
      <c r="K4527" s="56" t="s">
        <v>9148</v>
      </c>
      <c r="L4527" s="56" t="s">
        <v>7138</v>
      </c>
      <c r="M4527" s="73">
        <v>41102</v>
      </c>
      <c r="N4527" s="56"/>
      <c r="O4527" s="56"/>
      <c r="P4527" s="56" t="s">
        <v>167</v>
      </c>
      <c r="Q4527" s="56"/>
      <c r="R4527" s="56" t="s">
        <v>70</v>
      </c>
      <c r="S4527" s="56" t="s">
        <v>11659</v>
      </c>
      <c r="T4527" s="56" t="s">
        <v>7140</v>
      </c>
      <c r="U4527" s="57">
        <v>248500</v>
      </c>
      <c r="V4527" s="57">
        <v>-236075</v>
      </c>
      <c r="W4527" s="57">
        <v>12425</v>
      </c>
      <c r="X4527" s="57">
        <v>0</v>
      </c>
      <c r="Y4527" s="73">
        <v>41102</v>
      </c>
      <c r="Z4527" s="57">
        <v>0</v>
      </c>
      <c r="AA4527" s="57">
        <v>0</v>
      </c>
      <c r="AB4527" s="57">
        <v>12425</v>
      </c>
      <c r="AC4527" s="57">
        <v>0</v>
      </c>
      <c r="AD4527" s="56" t="s">
        <v>9255</v>
      </c>
      <c r="AE4527" s="57">
        <v>0</v>
      </c>
      <c r="AF4527" s="57">
        <v>0</v>
      </c>
      <c r="AG4527" s="57">
        <v>0</v>
      </c>
      <c r="AI4527"/>
      <c r="AJ4527"/>
    </row>
    <row r="4528" spans="1:36">
      <c r="A4528" s="56" t="s">
        <v>49</v>
      </c>
      <c r="B4528" s="56" t="s">
        <v>11412</v>
      </c>
      <c r="C4528" s="56">
        <v>2101010090</v>
      </c>
      <c r="D4528" s="56" t="s">
        <v>42</v>
      </c>
      <c r="E4528" s="56">
        <v>2101020090</v>
      </c>
      <c r="F4528" s="56">
        <v>5401010090</v>
      </c>
      <c r="G4528" s="56" t="s">
        <v>11431</v>
      </c>
      <c r="H4528" s="56">
        <v>400211</v>
      </c>
      <c r="I4528" s="56" t="s">
        <v>11437</v>
      </c>
      <c r="J4528" s="56" t="s">
        <v>10229</v>
      </c>
      <c r="K4528" s="56" t="s">
        <v>8272</v>
      </c>
      <c r="L4528" s="56" t="s">
        <v>7138</v>
      </c>
      <c r="M4528" s="73">
        <v>39044</v>
      </c>
      <c r="N4528" s="56"/>
      <c r="O4528" s="56"/>
      <c r="P4528" s="56" t="s">
        <v>7311</v>
      </c>
      <c r="Q4528" s="56"/>
      <c r="R4528" s="56" t="s">
        <v>70</v>
      </c>
      <c r="S4528" s="56" t="s">
        <v>11659</v>
      </c>
      <c r="T4528" s="56" t="s">
        <v>7140</v>
      </c>
      <c r="U4528" s="57">
        <v>52650</v>
      </c>
      <c r="V4528" s="57">
        <v>-50017.5</v>
      </c>
      <c r="W4528" s="57">
        <v>2632.5</v>
      </c>
      <c r="X4528" s="57">
        <v>0</v>
      </c>
      <c r="Y4528" s="73">
        <v>39044</v>
      </c>
      <c r="Z4528" s="57">
        <v>0</v>
      </c>
      <c r="AA4528" s="57">
        <v>0</v>
      </c>
      <c r="AB4528" s="57">
        <v>2632.5</v>
      </c>
      <c r="AC4528" s="57">
        <v>0</v>
      </c>
      <c r="AD4528" s="56" t="s">
        <v>9255</v>
      </c>
      <c r="AE4528" s="57">
        <v>0</v>
      </c>
      <c r="AF4528" s="57">
        <v>0</v>
      </c>
      <c r="AG4528" s="57">
        <v>0</v>
      </c>
      <c r="AI4528"/>
      <c r="AJ4528"/>
    </row>
    <row r="4529" spans="1:36">
      <c r="A4529" s="56" t="s">
        <v>49</v>
      </c>
      <c r="B4529" s="56" t="s">
        <v>11412</v>
      </c>
      <c r="C4529" s="56">
        <v>2101010090</v>
      </c>
      <c r="D4529" s="56" t="s">
        <v>42</v>
      </c>
      <c r="E4529" s="56">
        <v>2101020090</v>
      </c>
      <c r="F4529" s="56">
        <v>5401010090</v>
      </c>
      <c r="G4529" s="56" t="s">
        <v>11431</v>
      </c>
      <c r="H4529" s="56">
        <v>400211</v>
      </c>
      <c r="I4529" s="56" t="s">
        <v>11437</v>
      </c>
      <c r="J4529" s="56" t="s">
        <v>10230</v>
      </c>
      <c r="K4529" s="56" t="s">
        <v>8273</v>
      </c>
      <c r="L4529" s="56" t="s">
        <v>7138</v>
      </c>
      <c r="M4529" s="73">
        <v>40259</v>
      </c>
      <c r="N4529" s="56"/>
      <c r="O4529" s="56"/>
      <c r="P4529" s="56" t="s">
        <v>7311</v>
      </c>
      <c r="Q4529" s="56"/>
      <c r="R4529" s="56" t="s">
        <v>70</v>
      </c>
      <c r="S4529" s="56" t="s">
        <v>11659</v>
      </c>
      <c r="T4529" s="56" t="s">
        <v>7140</v>
      </c>
      <c r="U4529" s="57">
        <v>68999</v>
      </c>
      <c r="V4529" s="57">
        <v>-65549.05</v>
      </c>
      <c r="W4529" s="57">
        <v>3449.95</v>
      </c>
      <c r="X4529" s="57">
        <v>0</v>
      </c>
      <c r="Y4529" s="73">
        <v>40259</v>
      </c>
      <c r="Z4529" s="57">
        <v>0</v>
      </c>
      <c r="AA4529" s="57">
        <v>0</v>
      </c>
      <c r="AB4529" s="57">
        <v>3449.95</v>
      </c>
      <c r="AC4529" s="57">
        <v>0</v>
      </c>
      <c r="AD4529" s="56" t="s">
        <v>9255</v>
      </c>
      <c r="AE4529" s="57">
        <v>0</v>
      </c>
      <c r="AF4529" s="57">
        <v>0</v>
      </c>
      <c r="AG4529" s="57">
        <v>0</v>
      </c>
      <c r="AI4529"/>
      <c r="AJ4529"/>
    </row>
    <row r="4530" spans="1:36">
      <c r="A4530" s="56" t="s">
        <v>49</v>
      </c>
      <c r="B4530" s="56" t="s">
        <v>11412</v>
      </c>
      <c r="C4530" s="56">
        <v>2101010090</v>
      </c>
      <c r="D4530" s="56" t="s">
        <v>42</v>
      </c>
      <c r="E4530" s="56">
        <v>2101020090</v>
      </c>
      <c r="F4530" s="56">
        <v>5401010090</v>
      </c>
      <c r="G4530" s="56" t="s">
        <v>11431</v>
      </c>
      <c r="H4530" s="56">
        <v>400211</v>
      </c>
      <c r="I4530" s="56" t="s">
        <v>11437</v>
      </c>
      <c r="J4530" s="56" t="s">
        <v>10231</v>
      </c>
      <c r="K4530" s="56" t="s">
        <v>7360</v>
      </c>
      <c r="L4530" s="56" t="s">
        <v>7138</v>
      </c>
      <c r="M4530" s="73">
        <v>40821</v>
      </c>
      <c r="N4530" s="56"/>
      <c r="O4530" s="56"/>
      <c r="P4530" s="56" t="s">
        <v>7311</v>
      </c>
      <c r="Q4530" s="56"/>
      <c r="R4530" s="56" t="s">
        <v>70</v>
      </c>
      <c r="S4530" s="56" t="s">
        <v>11659</v>
      </c>
      <c r="T4530" s="56" t="s">
        <v>7140</v>
      </c>
      <c r="U4530" s="57">
        <v>66409</v>
      </c>
      <c r="V4530" s="57">
        <v>-63088.55</v>
      </c>
      <c r="W4530" s="57">
        <v>3320.45</v>
      </c>
      <c r="X4530" s="57">
        <v>0</v>
      </c>
      <c r="Y4530" s="73">
        <v>40821</v>
      </c>
      <c r="Z4530" s="57">
        <v>0</v>
      </c>
      <c r="AA4530" s="57">
        <v>0</v>
      </c>
      <c r="AB4530" s="57">
        <v>3320.45</v>
      </c>
      <c r="AC4530" s="57">
        <v>0</v>
      </c>
      <c r="AD4530" s="56" t="s">
        <v>9255</v>
      </c>
      <c r="AE4530" s="57">
        <v>0</v>
      </c>
      <c r="AF4530" s="57">
        <v>0</v>
      </c>
      <c r="AG4530" s="57">
        <v>0</v>
      </c>
      <c r="AI4530"/>
      <c r="AJ4530"/>
    </row>
    <row r="4531" spans="1:36">
      <c r="A4531" s="56" t="s">
        <v>49</v>
      </c>
      <c r="B4531" s="56" t="s">
        <v>11412</v>
      </c>
      <c r="C4531" s="56">
        <v>2101010090</v>
      </c>
      <c r="D4531" s="56" t="s">
        <v>42</v>
      </c>
      <c r="E4531" s="56">
        <v>2101020090</v>
      </c>
      <c r="F4531" s="56">
        <v>5401010090</v>
      </c>
      <c r="G4531" s="56" t="s">
        <v>11431</v>
      </c>
      <c r="H4531" s="56">
        <v>400211</v>
      </c>
      <c r="I4531" s="56" t="s">
        <v>11437</v>
      </c>
      <c r="J4531" s="56" t="s">
        <v>10232</v>
      </c>
      <c r="K4531" s="56" t="s">
        <v>7360</v>
      </c>
      <c r="L4531" s="56" t="s">
        <v>7138</v>
      </c>
      <c r="M4531" s="73">
        <v>41615</v>
      </c>
      <c r="N4531" s="56"/>
      <c r="O4531" s="56"/>
      <c r="P4531" s="56" t="s">
        <v>7311</v>
      </c>
      <c r="Q4531" s="56"/>
      <c r="R4531" s="56" t="s">
        <v>70</v>
      </c>
      <c r="S4531" s="56" t="s">
        <v>11659</v>
      </c>
      <c r="T4531" s="56" t="s">
        <v>7140</v>
      </c>
      <c r="U4531" s="57">
        <v>153000</v>
      </c>
      <c r="V4531" s="57">
        <v>-145350</v>
      </c>
      <c r="W4531" s="57">
        <v>7650</v>
      </c>
      <c r="X4531" s="57">
        <v>0</v>
      </c>
      <c r="Y4531" s="73">
        <v>41615</v>
      </c>
      <c r="Z4531" s="57">
        <v>0</v>
      </c>
      <c r="AA4531" s="57">
        <v>0</v>
      </c>
      <c r="AB4531" s="57">
        <v>7650</v>
      </c>
      <c r="AC4531" s="57">
        <v>0</v>
      </c>
      <c r="AD4531" s="56" t="s">
        <v>9255</v>
      </c>
      <c r="AE4531" s="57">
        <v>0</v>
      </c>
      <c r="AF4531" s="57">
        <v>0</v>
      </c>
      <c r="AG4531" s="57">
        <v>0</v>
      </c>
      <c r="AI4531"/>
      <c r="AJ4531"/>
    </row>
    <row r="4532" spans="1:36">
      <c r="A4532" s="56" t="s">
        <v>49</v>
      </c>
      <c r="B4532" s="56" t="s">
        <v>11412</v>
      </c>
      <c r="C4532" s="56">
        <v>2101010090</v>
      </c>
      <c r="D4532" s="56" t="s">
        <v>42</v>
      </c>
      <c r="E4532" s="56">
        <v>2101020090</v>
      </c>
      <c r="F4532" s="56">
        <v>5401010090</v>
      </c>
      <c r="G4532" s="56" t="s">
        <v>11431</v>
      </c>
      <c r="H4532" s="56">
        <v>400211</v>
      </c>
      <c r="I4532" s="56" t="s">
        <v>11460</v>
      </c>
      <c r="J4532" s="56" t="s">
        <v>10233</v>
      </c>
      <c r="K4532" s="56" t="s">
        <v>8274</v>
      </c>
      <c r="L4532" s="56" t="s">
        <v>7138</v>
      </c>
      <c r="M4532" s="73">
        <v>41619</v>
      </c>
      <c r="N4532" s="56"/>
      <c r="O4532" s="56"/>
      <c r="P4532" s="56" t="s">
        <v>7222</v>
      </c>
      <c r="Q4532" s="56"/>
      <c r="R4532" s="56" t="s">
        <v>70</v>
      </c>
      <c r="S4532" s="56" t="s">
        <v>11659</v>
      </c>
      <c r="T4532" s="56" t="s">
        <v>7140</v>
      </c>
      <c r="U4532" s="57">
        <v>63300</v>
      </c>
      <c r="V4532" s="57">
        <v>-60135</v>
      </c>
      <c r="W4532" s="57">
        <v>3165</v>
      </c>
      <c r="X4532" s="57">
        <v>0</v>
      </c>
      <c r="Y4532" s="73">
        <v>41619</v>
      </c>
      <c r="Z4532" s="57">
        <v>0</v>
      </c>
      <c r="AA4532" s="57">
        <v>0</v>
      </c>
      <c r="AB4532" s="57">
        <v>3165</v>
      </c>
      <c r="AC4532" s="57">
        <v>0</v>
      </c>
      <c r="AD4532" s="56" t="s">
        <v>9255</v>
      </c>
      <c r="AE4532" s="57">
        <v>0</v>
      </c>
      <c r="AF4532" s="57">
        <v>0</v>
      </c>
      <c r="AG4532" s="57">
        <v>0</v>
      </c>
      <c r="AI4532"/>
      <c r="AJ4532"/>
    </row>
    <row r="4533" spans="1:36">
      <c r="A4533" s="56" t="s">
        <v>49</v>
      </c>
      <c r="B4533" s="56" t="s">
        <v>11412</v>
      </c>
      <c r="C4533" s="56">
        <v>2101010090</v>
      </c>
      <c r="D4533" s="56" t="s">
        <v>42</v>
      </c>
      <c r="E4533" s="56">
        <v>2101020090</v>
      </c>
      <c r="F4533" s="56">
        <v>5401010090</v>
      </c>
      <c r="G4533" s="56" t="s">
        <v>11431</v>
      </c>
      <c r="H4533" s="56">
        <v>400211</v>
      </c>
      <c r="I4533" s="56" t="s">
        <v>11460</v>
      </c>
      <c r="J4533" s="56" t="s">
        <v>10234</v>
      </c>
      <c r="K4533" s="56" t="s">
        <v>8274</v>
      </c>
      <c r="L4533" s="56" t="s">
        <v>7138</v>
      </c>
      <c r="M4533" s="73">
        <v>41774</v>
      </c>
      <c r="N4533" s="56"/>
      <c r="O4533" s="56"/>
      <c r="P4533" s="56" t="s">
        <v>167</v>
      </c>
      <c r="Q4533" s="56"/>
      <c r="R4533" s="56" t="s">
        <v>70</v>
      </c>
      <c r="S4533" s="56" t="s">
        <v>11659</v>
      </c>
      <c r="T4533" s="56" t="s">
        <v>7140</v>
      </c>
      <c r="U4533" s="57">
        <v>67520</v>
      </c>
      <c r="V4533" s="57">
        <v>-64144</v>
      </c>
      <c r="W4533" s="57">
        <v>3376</v>
      </c>
      <c r="X4533" s="57">
        <v>0</v>
      </c>
      <c r="Y4533" s="73">
        <v>41774</v>
      </c>
      <c r="Z4533" s="57">
        <v>0</v>
      </c>
      <c r="AA4533" s="57">
        <v>0</v>
      </c>
      <c r="AB4533" s="57">
        <v>3376</v>
      </c>
      <c r="AC4533" s="57">
        <v>0</v>
      </c>
      <c r="AD4533" s="56" t="s">
        <v>9255</v>
      </c>
      <c r="AE4533" s="57">
        <v>0</v>
      </c>
      <c r="AF4533" s="57">
        <v>0</v>
      </c>
      <c r="AG4533" s="57">
        <v>0</v>
      </c>
      <c r="AI4533"/>
      <c r="AJ4533"/>
    </row>
    <row r="4534" spans="1:36">
      <c r="A4534" s="56" t="s">
        <v>54</v>
      </c>
      <c r="B4534" s="56" t="s">
        <v>11412</v>
      </c>
      <c r="C4534" s="56">
        <v>2101010090</v>
      </c>
      <c r="D4534" s="56" t="s">
        <v>42</v>
      </c>
      <c r="E4534" s="56">
        <v>2101020090</v>
      </c>
      <c r="F4534" s="56">
        <v>5401010090</v>
      </c>
      <c r="G4534" s="56" t="s">
        <v>11413</v>
      </c>
      <c r="H4534" s="56">
        <v>400100</v>
      </c>
      <c r="I4534" s="56" t="s">
        <v>11414</v>
      </c>
      <c r="J4534" s="56" t="s">
        <v>10235</v>
      </c>
      <c r="K4534" s="56" t="s">
        <v>8311</v>
      </c>
      <c r="L4534" s="56" t="s">
        <v>7138</v>
      </c>
      <c r="M4534" s="73">
        <v>42094</v>
      </c>
      <c r="N4534" s="56"/>
      <c r="O4534" s="56"/>
      <c r="P4534" s="56" t="s">
        <v>167</v>
      </c>
      <c r="Q4534" s="56"/>
      <c r="R4534" s="56" t="s">
        <v>70</v>
      </c>
      <c r="S4534" s="56" t="s">
        <v>11659</v>
      </c>
      <c r="T4534" s="56" t="s">
        <v>7140</v>
      </c>
      <c r="U4534" s="57">
        <v>286780</v>
      </c>
      <c r="V4534" s="57">
        <v>-272441</v>
      </c>
      <c r="W4534" s="57">
        <v>14339</v>
      </c>
      <c r="X4534" s="57">
        <v>0</v>
      </c>
      <c r="Y4534" s="73">
        <v>41946</v>
      </c>
      <c r="Z4534" s="57">
        <v>0</v>
      </c>
      <c r="AA4534" s="57">
        <v>0</v>
      </c>
      <c r="AB4534" s="57">
        <v>14339</v>
      </c>
      <c r="AC4534" s="57">
        <v>0</v>
      </c>
      <c r="AD4534" s="56" t="s">
        <v>9255</v>
      </c>
      <c r="AE4534" s="57">
        <v>0</v>
      </c>
      <c r="AF4534" s="57">
        <v>0</v>
      </c>
      <c r="AG4534" s="57">
        <v>0</v>
      </c>
      <c r="AI4534"/>
      <c r="AJ4534"/>
    </row>
    <row r="4535" spans="1:36">
      <c r="A4535" s="56" t="s">
        <v>54</v>
      </c>
      <c r="B4535" s="56" t="s">
        <v>11412</v>
      </c>
      <c r="C4535" s="56">
        <v>2101010090</v>
      </c>
      <c r="D4535" s="56" t="s">
        <v>42</v>
      </c>
      <c r="E4535" s="56">
        <v>2101020090</v>
      </c>
      <c r="F4535" s="56">
        <v>5401010090</v>
      </c>
      <c r="G4535" s="56" t="s">
        <v>11413</v>
      </c>
      <c r="H4535" s="56">
        <v>400100</v>
      </c>
      <c r="I4535" s="56" t="s">
        <v>11414</v>
      </c>
      <c r="J4535" s="56" t="s">
        <v>10236</v>
      </c>
      <c r="K4535" s="56" t="s">
        <v>8312</v>
      </c>
      <c r="L4535" s="56" t="s">
        <v>7138</v>
      </c>
      <c r="M4535" s="73">
        <v>42094</v>
      </c>
      <c r="N4535" s="56"/>
      <c r="O4535" s="56"/>
      <c r="P4535" s="56" t="s">
        <v>167</v>
      </c>
      <c r="Q4535" s="56"/>
      <c r="R4535" s="56" t="s">
        <v>70</v>
      </c>
      <c r="S4535" s="56" t="s">
        <v>11659</v>
      </c>
      <c r="T4535" s="56" t="s">
        <v>7140</v>
      </c>
      <c r="U4535" s="57">
        <v>1037307</v>
      </c>
      <c r="V4535" s="57">
        <v>-985441.65</v>
      </c>
      <c r="W4535" s="57">
        <v>51865.35</v>
      </c>
      <c r="X4535" s="57">
        <v>0</v>
      </c>
      <c r="Y4535" s="73">
        <v>41800</v>
      </c>
      <c r="Z4535" s="57">
        <v>0</v>
      </c>
      <c r="AA4535" s="57">
        <v>0</v>
      </c>
      <c r="AB4535" s="57">
        <v>51865.35</v>
      </c>
      <c r="AC4535" s="57">
        <v>0</v>
      </c>
      <c r="AD4535" s="56" t="s">
        <v>9255</v>
      </c>
      <c r="AE4535" s="57">
        <v>0</v>
      </c>
      <c r="AF4535" s="57">
        <v>0</v>
      </c>
      <c r="AG4535" s="57">
        <v>0</v>
      </c>
      <c r="AI4535"/>
      <c r="AJ4535"/>
    </row>
    <row r="4536" spans="1:36">
      <c r="A4536" s="56" t="s">
        <v>54</v>
      </c>
      <c r="B4536" s="56" t="s">
        <v>11412</v>
      </c>
      <c r="C4536" s="56">
        <v>2101010090</v>
      </c>
      <c r="D4536" s="56" t="s">
        <v>42</v>
      </c>
      <c r="E4536" s="56">
        <v>2101020090</v>
      </c>
      <c r="F4536" s="56">
        <v>5401010090</v>
      </c>
      <c r="G4536" s="56" t="s">
        <v>11413</v>
      </c>
      <c r="H4536" s="56">
        <v>400100</v>
      </c>
      <c r="I4536" s="56" t="s">
        <v>11414</v>
      </c>
      <c r="J4536" s="56" t="s">
        <v>10237</v>
      </c>
      <c r="K4536" s="56" t="s">
        <v>8313</v>
      </c>
      <c r="L4536" s="56" t="s">
        <v>7138</v>
      </c>
      <c r="M4536" s="73">
        <v>42094</v>
      </c>
      <c r="N4536" s="56"/>
      <c r="O4536" s="56"/>
      <c r="P4536" s="56" t="s">
        <v>167</v>
      </c>
      <c r="Q4536" s="56"/>
      <c r="R4536" s="56" t="s">
        <v>70</v>
      </c>
      <c r="S4536" s="56" t="s">
        <v>11659</v>
      </c>
      <c r="T4536" s="56" t="s">
        <v>7140</v>
      </c>
      <c r="U4536" s="57">
        <v>347161</v>
      </c>
      <c r="V4536" s="57">
        <v>-329802.95</v>
      </c>
      <c r="W4536" s="57">
        <v>17358.05</v>
      </c>
      <c r="X4536" s="57">
        <v>0</v>
      </c>
      <c r="Y4536" s="73">
        <v>41730</v>
      </c>
      <c r="Z4536" s="57">
        <v>0</v>
      </c>
      <c r="AA4536" s="57">
        <v>0</v>
      </c>
      <c r="AB4536" s="57">
        <v>17358.05</v>
      </c>
      <c r="AC4536" s="57">
        <v>0</v>
      </c>
      <c r="AD4536" s="56" t="s">
        <v>9255</v>
      </c>
      <c r="AE4536" s="57">
        <v>0</v>
      </c>
      <c r="AF4536" s="57">
        <v>0</v>
      </c>
      <c r="AG4536" s="57">
        <v>0</v>
      </c>
      <c r="AI4536"/>
      <c r="AJ4536"/>
    </row>
    <row r="4537" spans="1:36">
      <c r="A4537" s="56" t="s">
        <v>54</v>
      </c>
      <c r="B4537" s="56" t="s">
        <v>11412</v>
      </c>
      <c r="C4537" s="56">
        <v>2101010090</v>
      </c>
      <c r="D4537" s="56" t="s">
        <v>42</v>
      </c>
      <c r="E4537" s="56">
        <v>2101020090</v>
      </c>
      <c r="F4537" s="56">
        <v>5401010090</v>
      </c>
      <c r="G4537" s="56" t="s">
        <v>11413</v>
      </c>
      <c r="H4537" s="56">
        <v>400100</v>
      </c>
      <c r="I4537" s="56" t="s">
        <v>11414</v>
      </c>
      <c r="J4537" s="56" t="s">
        <v>10238</v>
      </c>
      <c r="K4537" s="56" t="s">
        <v>8314</v>
      </c>
      <c r="L4537" s="56" t="s">
        <v>7138</v>
      </c>
      <c r="M4537" s="73">
        <v>42094</v>
      </c>
      <c r="N4537" s="56"/>
      <c r="O4537" s="56"/>
      <c r="P4537" s="56" t="s">
        <v>167</v>
      </c>
      <c r="Q4537" s="56"/>
      <c r="R4537" s="56" t="s">
        <v>70</v>
      </c>
      <c r="S4537" s="56" t="s">
        <v>11659</v>
      </c>
      <c r="T4537" s="56" t="s">
        <v>7140</v>
      </c>
      <c r="U4537" s="57">
        <v>310000</v>
      </c>
      <c r="V4537" s="57">
        <v>-294500</v>
      </c>
      <c r="W4537" s="57">
        <v>15500</v>
      </c>
      <c r="X4537" s="57">
        <v>0</v>
      </c>
      <c r="Y4537" s="73">
        <v>41730</v>
      </c>
      <c r="Z4537" s="57">
        <v>0</v>
      </c>
      <c r="AA4537" s="57">
        <v>0</v>
      </c>
      <c r="AB4537" s="57">
        <v>15500</v>
      </c>
      <c r="AC4537" s="57">
        <v>0</v>
      </c>
      <c r="AD4537" s="56" t="s">
        <v>9255</v>
      </c>
      <c r="AE4537" s="57">
        <v>0</v>
      </c>
      <c r="AF4537" s="57">
        <v>0</v>
      </c>
      <c r="AG4537" s="57">
        <v>0</v>
      </c>
      <c r="AI4537"/>
      <c r="AJ4537"/>
    </row>
    <row r="4538" spans="1:36">
      <c r="A4538" s="56" t="s">
        <v>54</v>
      </c>
      <c r="B4538" s="56" t="s">
        <v>11412</v>
      </c>
      <c r="C4538" s="56">
        <v>2101010090</v>
      </c>
      <c r="D4538" s="56" t="s">
        <v>42</v>
      </c>
      <c r="E4538" s="56">
        <v>2101020090</v>
      </c>
      <c r="F4538" s="56">
        <v>5401010090</v>
      </c>
      <c r="G4538" s="56" t="s">
        <v>11413</v>
      </c>
      <c r="H4538" s="56">
        <v>400100</v>
      </c>
      <c r="I4538" s="56" t="s">
        <v>11414</v>
      </c>
      <c r="J4538" s="56" t="s">
        <v>10239</v>
      </c>
      <c r="K4538" s="56" t="s">
        <v>8315</v>
      </c>
      <c r="L4538" s="56" t="s">
        <v>7138</v>
      </c>
      <c r="M4538" s="73">
        <v>42339</v>
      </c>
      <c r="N4538" s="56"/>
      <c r="O4538" s="56"/>
      <c r="P4538" s="56" t="s">
        <v>167</v>
      </c>
      <c r="Q4538" s="56"/>
      <c r="R4538" s="56" t="s">
        <v>70</v>
      </c>
      <c r="S4538" s="56" t="s">
        <v>11659</v>
      </c>
      <c r="T4538" s="56" t="s">
        <v>7140</v>
      </c>
      <c r="U4538" s="57">
        <v>91729</v>
      </c>
      <c r="V4538" s="57">
        <v>-87142.55</v>
      </c>
      <c r="W4538" s="57">
        <v>4586.45</v>
      </c>
      <c r="X4538" s="57">
        <v>0</v>
      </c>
      <c r="Y4538" s="73">
        <v>41400</v>
      </c>
      <c r="Z4538" s="57">
        <v>0</v>
      </c>
      <c r="AA4538" s="57">
        <v>0</v>
      </c>
      <c r="AB4538" s="57">
        <v>4586.45</v>
      </c>
      <c r="AC4538" s="57">
        <v>0</v>
      </c>
      <c r="AD4538" s="56" t="s">
        <v>9255</v>
      </c>
      <c r="AE4538" s="57">
        <v>0</v>
      </c>
      <c r="AF4538" s="57">
        <v>0</v>
      </c>
      <c r="AG4538" s="57">
        <v>0</v>
      </c>
      <c r="AI4538"/>
      <c r="AJ4538"/>
    </row>
    <row r="4539" spans="1:36">
      <c r="A4539" s="56" t="s">
        <v>54</v>
      </c>
      <c r="B4539" s="56" t="s">
        <v>11412</v>
      </c>
      <c r="C4539" s="56">
        <v>2101010090</v>
      </c>
      <c r="D4539" s="56" t="s">
        <v>42</v>
      </c>
      <c r="E4539" s="56">
        <v>2101020090</v>
      </c>
      <c r="F4539" s="56">
        <v>5401010090</v>
      </c>
      <c r="G4539" s="56" t="s">
        <v>11413</v>
      </c>
      <c r="H4539" s="56">
        <v>400100</v>
      </c>
      <c r="I4539" s="56" t="s">
        <v>11414</v>
      </c>
      <c r="J4539" s="56" t="s">
        <v>10240</v>
      </c>
      <c r="K4539" s="56" t="s">
        <v>8316</v>
      </c>
      <c r="L4539" s="56" t="s">
        <v>7138</v>
      </c>
      <c r="M4539" s="73">
        <v>42339</v>
      </c>
      <c r="N4539" s="56"/>
      <c r="O4539" s="56"/>
      <c r="P4539" s="56" t="s">
        <v>167</v>
      </c>
      <c r="Q4539" s="56"/>
      <c r="R4539" s="56" t="s">
        <v>70</v>
      </c>
      <c r="S4539" s="56" t="s">
        <v>11659</v>
      </c>
      <c r="T4539" s="56" t="s">
        <v>7140</v>
      </c>
      <c r="U4539" s="57">
        <v>245705</v>
      </c>
      <c r="V4539" s="57">
        <v>-233419.75</v>
      </c>
      <c r="W4539" s="57">
        <v>12285.25</v>
      </c>
      <c r="X4539" s="57">
        <v>0</v>
      </c>
      <c r="Y4539" s="73">
        <v>41400</v>
      </c>
      <c r="Z4539" s="57">
        <v>0</v>
      </c>
      <c r="AA4539" s="57">
        <v>0</v>
      </c>
      <c r="AB4539" s="57">
        <v>12285.25</v>
      </c>
      <c r="AC4539" s="57">
        <v>0</v>
      </c>
      <c r="AD4539" s="56" t="s">
        <v>9255</v>
      </c>
      <c r="AE4539" s="57">
        <v>0</v>
      </c>
      <c r="AF4539" s="57">
        <v>0</v>
      </c>
      <c r="AG4539" s="57">
        <v>0</v>
      </c>
      <c r="AI4539"/>
      <c r="AJ4539"/>
    </row>
    <row r="4540" spans="1:36">
      <c r="A4540" s="56" t="s">
        <v>54</v>
      </c>
      <c r="B4540" s="56" t="s">
        <v>11412</v>
      </c>
      <c r="C4540" s="56">
        <v>2101010090</v>
      </c>
      <c r="D4540" s="56" t="s">
        <v>42</v>
      </c>
      <c r="E4540" s="56">
        <v>2101020090</v>
      </c>
      <c r="F4540" s="56">
        <v>5401010090</v>
      </c>
      <c r="G4540" s="56" t="s">
        <v>11413</v>
      </c>
      <c r="H4540" s="56">
        <v>400100</v>
      </c>
      <c r="I4540" s="56" t="s">
        <v>11414</v>
      </c>
      <c r="J4540" s="56" t="s">
        <v>10241</v>
      </c>
      <c r="K4540" s="56" t="s">
        <v>7600</v>
      </c>
      <c r="L4540" s="56" t="s">
        <v>7138</v>
      </c>
      <c r="M4540" s="73">
        <v>42339</v>
      </c>
      <c r="N4540" s="56"/>
      <c r="O4540" s="56"/>
      <c r="P4540" s="56" t="s">
        <v>167</v>
      </c>
      <c r="Q4540" s="56"/>
      <c r="R4540" s="56" t="s">
        <v>70</v>
      </c>
      <c r="S4540" s="56" t="s">
        <v>11659</v>
      </c>
      <c r="T4540" s="56" t="s">
        <v>7140</v>
      </c>
      <c r="U4540" s="57">
        <v>57331</v>
      </c>
      <c r="V4540" s="57">
        <v>-54464.45</v>
      </c>
      <c r="W4540" s="57">
        <v>2866.55</v>
      </c>
      <c r="X4540" s="57">
        <v>0</v>
      </c>
      <c r="Y4540" s="73">
        <v>41400</v>
      </c>
      <c r="Z4540" s="57">
        <v>0</v>
      </c>
      <c r="AA4540" s="57">
        <v>0</v>
      </c>
      <c r="AB4540" s="57">
        <v>2866.55</v>
      </c>
      <c r="AC4540" s="57">
        <v>0</v>
      </c>
      <c r="AD4540" s="56" t="s">
        <v>9255</v>
      </c>
      <c r="AE4540" s="57">
        <v>0</v>
      </c>
      <c r="AF4540" s="57">
        <v>0</v>
      </c>
      <c r="AG4540" s="57">
        <v>0</v>
      </c>
      <c r="AI4540"/>
      <c r="AJ4540"/>
    </row>
    <row r="4541" spans="1:36">
      <c r="A4541" s="56" t="s">
        <v>54</v>
      </c>
      <c r="B4541" s="56" t="s">
        <v>11412</v>
      </c>
      <c r="C4541" s="56">
        <v>2101010090</v>
      </c>
      <c r="D4541" s="56" t="s">
        <v>42</v>
      </c>
      <c r="E4541" s="56">
        <v>2101020090</v>
      </c>
      <c r="F4541" s="56">
        <v>5401010090</v>
      </c>
      <c r="G4541" s="56" t="s">
        <v>11413</v>
      </c>
      <c r="H4541" s="56">
        <v>400100</v>
      </c>
      <c r="I4541" s="56" t="s">
        <v>11414</v>
      </c>
      <c r="J4541" s="56" t="s">
        <v>10242</v>
      </c>
      <c r="K4541" s="56" t="s">
        <v>8176</v>
      </c>
      <c r="L4541" s="56" t="s">
        <v>7138</v>
      </c>
      <c r="M4541" s="73">
        <v>42339</v>
      </c>
      <c r="N4541" s="56"/>
      <c r="O4541" s="56"/>
      <c r="P4541" s="56" t="s">
        <v>167</v>
      </c>
      <c r="Q4541" s="56"/>
      <c r="R4541" s="56" t="s">
        <v>70</v>
      </c>
      <c r="S4541" s="56" t="s">
        <v>11659</v>
      </c>
      <c r="T4541" s="56" t="s">
        <v>7140</v>
      </c>
      <c r="U4541" s="57">
        <v>2160</v>
      </c>
      <c r="V4541" s="57">
        <v>-2052</v>
      </c>
      <c r="W4541" s="57">
        <v>108</v>
      </c>
      <c r="X4541" s="57">
        <v>0</v>
      </c>
      <c r="Y4541" s="73">
        <v>41400</v>
      </c>
      <c r="Z4541" s="57">
        <v>0</v>
      </c>
      <c r="AA4541" s="57">
        <v>0</v>
      </c>
      <c r="AB4541" s="57">
        <v>108</v>
      </c>
      <c r="AC4541" s="57">
        <v>0</v>
      </c>
      <c r="AD4541" s="56" t="s">
        <v>9255</v>
      </c>
      <c r="AE4541" s="57">
        <v>0</v>
      </c>
      <c r="AF4541" s="57">
        <v>0</v>
      </c>
      <c r="AG4541" s="57">
        <v>0</v>
      </c>
      <c r="AI4541"/>
      <c r="AJ4541"/>
    </row>
    <row r="4542" spans="1:36">
      <c r="A4542" s="56" t="s">
        <v>54</v>
      </c>
      <c r="B4542" s="56" t="s">
        <v>11412</v>
      </c>
      <c r="C4542" s="56">
        <v>2101010090</v>
      </c>
      <c r="D4542" s="56" t="s">
        <v>42</v>
      </c>
      <c r="E4542" s="56">
        <v>2101020090</v>
      </c>
      <c r="F4542" s="56">
        <v>5401010090</v>
      </c>
      <c r="G4542" s="56" t="s">
        <v>11413</v>
      </c>
      <c r="H4542" s="56">
        <v>400100</v>
      </c>
      <c r="I4542" s="56" t="s">
        <v>11414</v>
      </c>
      <c r="J4542" s="56" t="s">
        <v>10243</v>
      </c>
      <c r="K4542" s="56" t="s">
        <v>8176</v>
      </c>
      <c r="L4542" s="56" t="s">
        <v>7138</v>
      </c>
      <c r="M4542" s="73">
        <v>42339</v>
      </c>
      <c r="N4542" s="56"/>
      <c r="O4542" s="56"/>
      <c r="P4542" s="56" t="s">
        <v>167</v>
      </c>
      <c r="Q4542" s="56"/>
      <c r="R4542" s="56" t="s">
        <v>70</v>
      </c>
      <c r="S4542" s="56" t="s">
        <v>11659</v>
      </c>
      <c r="T4542" s="56" t="s">
        <v>7140</v>
      </c>
      <c r="U4542" s="57">
        <v>3103</v>
      </c>
      <c r="V4542" s="57">
        <v>-2947.85</v>
      </c>
      <c r="W4542" s="57">
        <v>155.15</v>
      </c>
      <c r="X4542" s="57">
        <v>0</v>
      </c>
      <c r="Y4542" s="73">
        <v>41400</v>
      </c>
      <c r="Z4542" s="57">
        <v>0</v>
      </c>
      <c r="AA4542" s="57">
        <v>0</v>
      </c>
      <c r="AB4542" s="57">
        <v>155.15</v>
      </c>
      <c r="AC4542" s="57">
        <v>0</v>
      </c>
      <c r="AD4542" s="56" t="s">
        <v>9255</v>
      </c>
      <c r="AE4542" s="57">
        <v>0</v>
      </c>
      <c r="AF4542" s="57">
        <v>0</v>
      </c>
      <c r="AG4542" s="57">
        <v>0</v>
      </c>
      <c r="AI4542"/>
      <c r="AJ4542"/>
    </row>
    <row r="4543" spans="1:36">
      <c r="A4543" s="56" t="s">
        <v>54</v>
      </c>
      <c r="B4543" s="56" t="s">
        <v>11412</v>
      </c>
      <c r="C4543" s="56">
        <v>2101010090</v>
      </c>
      <c r="D4543" s="56" t="s">
        <v>42</v>
      </c>
      <c r="E4543" s="56">
        <v>2101020090</v>
      </c>
      <c r="F4543" s="56">
        <v>5401010090</v>
      </c>
      <c r="G4543" s="56" t="s">
        <v>11413</v>
      </c>
      <c r="H4543" s="56">
        <v>400100</v>
      </c>
      <c r="I4543" s="56" t="s">
        <v>11414</v>
      </c>
      <c r="J4543" s="56" t="s">
        <v>10244</v>
      </c>
      <c r="K4543" s="56" t="s">
        <v>8317</v>
      </c>
      <c r="L4543" s="56" t="s">
        <v>7138</v>
      </c>
      <c r="M4543" s="73">
        <v>42339</v>
      </c>
      <c r="N4543" s="56"/>
      <c r="O4543" s="56"/>
      <c r="P4543" s="56" t="s">
        <v>167</v>
      </c>
      <c r="Q4543" s="56"/>
      <c r="R4543" s="56" t="s">
        <v>70</v>
      </c>
      <c r="S4543" s="56" t="s">
        <v>11659</v>
      </c>
      <c r="T4543" s="56" t="s">
        <v>7140</v>
      </c>
      <c r="U4543" s="57">
        <v>196564</v>
      </c>
      <c r="V4543" s="57">
        <v>-186735.8</v>
      </c>
      <c r="W4543" s="57">
        <v>9828.2000000000007</v>
      </c>
      <c r="X4543" s="57">
        <v>0</v>
      </c>
      <c r="Y4543" s="73">
        <v>41400</v>
      </c>
      <c r="Z4543" s="57">
        <v>0</v>
      </c>
      <c r="AA4543" s="57">
        <v>0</v>
      </c>
      <c r="AB4543" s="57">
        <v>9828.2000000000007</v>
      </c>
      <c r="AC4543" s="57">
        <v>0</v>
      </c>
      <c r="AD4543" s="56" t="s">
        <v>9255</v>
      </c>
      <c r="AE4543" s="57">
        <v>0</v>
      </c>
      <c r="AF4543" s="57">
        <v>0</v>
      </c>
      <c r="AG4543" s="57">
        <v>0</v>
      </c>
      <c r="AI4543"/>
      <c r="AJ4543"/>
    </row>
    <row r="4544" spans="1:36">
      <c r="A4544" s="56" t="s">
        <v>54</v>
      </c>
      <c r="B4544" s="56" t="s">
        <v>11412</v>
      </c>
      <c r="C4544" s="56">
        <v>2101010090</v>
      </c>
      <c r="D4544" s="56" t="s">
        <v>42</v>
      </c>
      <c r="E4544" s="56">
        <v>2101020090</v>
      </c>
      <c r="F4544" s="56">
        <v>5401010090</v>
      </c>
      <c r="G4544" s="56" t="s">
        <v>11413</v>
      </c>
      <c r="H4544" s="56">
        <v>400100</v>
      </c>
      <c r="I4544" s="56" t="s">
        <v>11414</v>
      </c>
      <c r="J4544" s="56" t="s">
        <v>10245</v>
      </c>
      <c r="K4544" s="56" t="s">
        <v>8318</v>
      </c>
      <c r="L4544" s="56" t="s">
        <v>7138</v>
      </c>
      <c r="M4544" s="73">
        <v>42339</v>
      </c>
      <c r="N4544" s="56"/>
      <c r="O4544" s="56"/>
      <c r="P4544" s="56" t="s">
        <v>167</v>
      </c>
      <c r="Q4544" s="56"/>
      <c r="R4544" s="56" t="s">
        <v>70</v>
      </c>
      <c r="S4544" s="56" t="s">
        <v>11659</v>
      </c>
      <c r="T4544" s="56" t="s">
        <v>7140</v>
      </c>
      <c r="U4544" s="57">
        <v>277969</v>
      </c>
      <c r="V4544" s="57">
        <v>-264070.55</v>
      </c>
      <c r="W4544" s="57">
        <v>13898.45</v>
      </c>
      <c r="X4544" s="57">
        <v>0</v>
      </c>
      <c r="Y4544" s="73">
        <v>41400</v>
      </c>
      <c r="Z4544" s="57">
        <v>0</v>
      </c>
      <c r="AA4544" s="57">
        <v>0</v>
      </c>
      <c r="AB4544" s="57">
        <v>13898.45</v>
      </c>
      <c r="AC4544" s="57">
        <v>0</v>
      </c>
      <c r="AD4544" s="56" t="s">
        <v>9255</v>
      </c>
      <c r="AE4544" s="57">
        <v>0</v>
      </c>
      <c r="AF4544" s="57">
        <v>0</v>
      </c>
      <c r="AG4544" s="57">
        <v>0</v>
      </c>
      <c r="AI4544"/>
      <c r="AJ4544"/>
    </row>
    <row r="4545" spans="1:36">
      <c r="A4545" s="56" t="s">
        <v>54</v>
      </c>
      <c r="B4545" s="56" t="s">
        <v>11412</v>
      </c>
      <c r="C4545" s="56">
        <v>2101010090</v>
      </c>
      <c r="D4545" s="56" t="s">
        <v>42</v>
      </c>
      <c r="E4545" s="56">
        <v>2101020090</v>
      </c>
      <c r="F4545" s="56">
        <v>5401010090</v>
      </c>
      <c r="G4545" s="56" t="s">
        <v>11413</v>
      </c>
      <c r="H4545" s="56">
        <v>400100</v>
      </c>
      <c r="I4545" s="56" t="s">
        <v>11414</v>
      </c>
      <c r="J4545" s="56" t="s">
        <v>10246</v>
      </c>
      <c r="K4545" s="56" t="s">
        <v>8319</v>
      </c>
      <c r="L4545" s="56" t="s">
        <v>7138</v>
      </c>
      <c r="M4545" s="73">
        <v>42339</v>
      </c>
      <c r="N4545" s="56"/>
      <c r="O4545" s="56"/>
      <c r="P4545" s="56" t="s">
        <v>167</v>
      </c>
      <c r="Q4545" s="56"/>
      <c r="R4545" s="56" t="s">
        <v>70</v>
      </c>
      <c r="S4545" s="56" t="s">
        <v>11659</v>
      </c>
      <c r="T4545" s="56" t="s">
        <v>7140</v>
      </c>
      <c r="U4545" s="57">
        <v>29782</v>
      </c>
      <c r="V4545" s="57">
        <v>-28292.9</v>
      </c>
      <c r="W4545" s="57">
        <v>1489.1</v>
      </c>
      <c r="X4545" s="57">
        <v>0</v>
      </c>
      <c r="Y4545" s="73">
        <v>41400</v>
      </c>
      <c r="Z4545" s="57">
        <v>0</v>
      </c>
      <c r="AA4545" s="57">
        <v>0</v>
      </c>
      <c r="AB4545" s="57">
        <v>1489.1</v>
      </c>
      <c r="AC4545" s="57">
        <v>0</v>
      </c>
      <c r="AD4545" s="56" t="s">
        <v>9255</v>
      </c>
      <c r="AE4545" s="57">
        <v>0</v>
      </c>
      <c r="AF4545" s="57">
        <v>0</v>
      </c>
      <c r="AG4545" s="57">
        <v>0</v>
      </c>
      <c r="AI4545"/>
      <c r="AJ4545"/>
    </row>
    <row r="4546" spans="1:36">
      <c r="A4546" s="56" t="s">
        <v>54</v>
      </c>
      <c r="B4546" s="56" t="s">
        <v>11412</v>
      </c>
      <c r="C4546" s="56">
        <v>2101010090</v>
      </c>
      <c r="D4546" s="56" t="s">
        <v>42</v>
      </c>
      <c r="E4546" s="56">
        <v>2101020090</v>
      </c>
      <c r="F4546" s="56">
        <v>5401010090</v>
      </c>
      <c r="G4546" s="56" t="s">
        <v>11413</v>
      </c>
      <c r="H4546" s="56">
        <v>400100</v>
      </c>
      <c r="I4546" s="56" t="s">
        <v>11414</v>
      </c>
      <c r="J4546" s="56" t="s">
        <v>10247</v>
      </c>
      <c r="K4546" s="56" t="s">
        <v>8320</v>
      </c>
      <c r="L4546" s="56" t="s">
        <v>7138</v>
      </c>
      <c r="M4546" s="73">
        <v>42339</v>
      </c>
      <c r="N4546" s="56"/>
      <c r="O4546" s="56"/>
      <c r="P4546" s="56" t="s">
        <v>167</v>
      </c>
      <c r="Q4546" s="56"/>
      <c r="R4546" s="56" t="s">
        <v>70</v>
      </c>
      <c r="S4546" s="56" t="s">
        <v>11659</v>
      </c>
      <c r="T4546" s="56" t="s">
        <v>7140</v>
      </c>
      <c r="U4546" s="57">
        <v>39692</v>
      </c>
      <c r="V4546" s="57">
        <v>-37707.4</v>
      </c>
      <c r="W4546" s="57">
        <v>1984.6</v>
      </c>
      <c r="X4546" s="57">
        <v>0</v>
      </c>
      <c r="Y4546" s="73">
        <v>41400</v>
      </c>
      <c r="Z4546" s="57">
        <v>0</v>
      </c>
      <c r="AA4546" s="57">
        <v>0</v>
      </c>
      <c r="AB4546" s="57">
        <v>1984.6</v>
      </c>
      <c r="AC4546" s="57">
        <v>0</v>
      </c>
      <c r="AD4546" s="56" t="s">
        <v>9255</v>
      </c>
      <c r="AE4546" s="57">
        <v>0</v>
      </c>
      <c r="AF4546" s="57">
        <v>0</v>
      </c>
      <c r="AG4546" s="57">
        <v>0</v>
      </c>
      <c r="AI4546"/>
      <c r="AJ4546"/>
    </row>
    <row r="4547" spans="1:36">
      <c r="A4547" s="56" t="s">
        <v>48</v>
      </c>
      <c r="B4547" s="56" t="s">
        <v>11416</v>
      </c>
      <c r="C4547" s="56">
        <v>2101010100</v>
      </c>
      <c r="D4547" s="56" t="s">
        <v>39</v>
      </c>
      <c r="E4547" s="56">
        <v>2101020100</v>
      </c>
      <c r="F4547" s="56">
        <v>5401010100</v>
      </c>
      <c r="G4547" s="56" t="s">
        <v>11428</v>
      </c>
      <c r="H4547" s="56">
        <v>400300</v>
      </c>
      <c r="I4547" s="56" t="s">
        <v>11439</v>
      </c>
      <c r="J4547" s="56" t="s">
        <v>10248</v>
      </c>
      <c r="K4547" s="56" t="s">
        <v>8334</v>
      </c>
      <c r="L4547" s="56" t="s">
        <v>7138</v>
      </c>
      <c r="M4547" s="73">
        <v>40021</v>
      </c>
      <c r="N4547" s="56"/>
      <c r="O4547" s="56"/>
      <c r="P4547" s="56" t="s">
        <v>259</v>
      </c>
      <c r="Q4547" s="56"/>
      <c r="R4547" s="56" t="s">
        <v>70</v>
      </c>
      <c r="S4547" s="56" t="s">
        <v>11659</v>
      </c>
      <c r="T4547" s="56" t="s">
        <v>7864</v>
      </c>
      <c r="U4547" s="57">
        <v>80340</v>
      </c>
      <c r="V4547" s="57">
        <v>-76323</v>
      </c>
      <c r="W4547" s="57">
        <v>4017</v>
      </c>
      <c r="X4547" s="57">
        <v>0</v>
      </c>
      <c r="Y4547" s="73">
        <v>40021</v>
      </c>
      <c r="Z4547" s="57">
        <v>0</v>
      </c>
      <c r="AA4547" s="57">
        <v>0</v>
      </c>
      <c r="AB4547" s="57">
        <v>4017</v>
      </c>
      <c r="AC4547" s="57">
        <v>0</v>
      </c>
      <c r="AD4547" s="56" t="s">
        <v>9255</v>
      </c>
      <c r="AE4547" s="57">
        <v>0</v>
      </c>
      <c r="AF4547" s="57">
        <v>0</v>
      </c>
      <c r="AG4547" s="57">
        <v>0</v>
      </c>
      <c r="AI4547"/>
      <c r="AJ4547"/>
    </row>
    <row r="4548" spans="1:36">
      <c r="A4548" s="56" t="s">
        <v>48</v>
      </c>
      <c r="B4548" s="56" t="s">
        <v>11416</v>
      </c>
      <c r="C4548" s="56">
        <v>2101010100</v>
      </c>
      <c r="D4548" s="56" t="s">
        <v>39</v>
      </c>
      <c r="E4548" s="56">
        <v>2101020100</v>
      </c>
      <c r="F4548" s="56">
        <v>5401010100</v>
      </c>
      <c r="G4548" s="56" t="s">
        <v>11428</v>
      </c>
      <c r="H4548" s="56">
        <v>400300</v>
      </c>
      <c r="I4548" s="56" t="s">
        <v>11439</v>
      </c>
      <c r="J4548" s="56" t="s">
        <v>10249</v>
      </c>
      <c r="K4548" s="56" t="s">
        <v>8335</v>
      </c>
      <c r="L4548" s="56" t="s">
        <v>7138</v>
      </c>
      <c r="M4548" s="73">
        <v>40263</v>
      </c>
      <c r="N4548" s="56"/>
      <c r="O4548" s="56"/>
      <c r="P4548" s="56" t="s">
        <v>259</v>
      </c>
      <c r="Q4548" s="56"/>
      <c r="R4548" s="56" t="s">
        <v>70</v>
      </c>
      <c r="S4548" s="56" t="s">
        <v>11659</v>
      </c>
      <c r="T4548" s="56" t="s">
        <v>7864</v>
      </c>
      <c r="U4548" s="57">
        <v>61000</v>
      </c>
      <c r="V4548" s="57">
        <v>-57950</v>
      </c>
      <c r="W4548" s="57">
        <v>3050</v>
      </c>
      <c r="X4548" s="57">
        <v>0</v>
      </c>
      <c r="Y4548" s="73">
        <v>40263</v>
      </c>
      <c r="Z4548" s="57">
        <v>0</v>
      </c>
      <c r="AA4548" s="57">
        <v>0</v>
      </c>
      <c r="AB4548" s="57">
        <v>3050</v>
      </c>
      <c r="AC4548" s="57">
        <v>0</v>
      </c>
      <c r="AD4548" s="56" t="s">
        <v>9255</v>
      </c>
      <c r="AE4548" s="57">
        <v>0</v>
      </c>
      <c r="AF4548" s="57">
        <v>0</v>
      </c>
      <c r="AG4548" s="57">
        <v>0</v>
      </c>
      <c r="AI4548"/>
      <c r="AJ4548"/>
    </row>
    <row r="4549" spans="1:36">
      <c r="A4549" s="56" t="s">
        <v>48</v>
      </c>
      <c r="B4549" s="56" t="s">
        <v>11416</v>
      </c>
      <c r="C4549" s="56">
        <v>2101010100</v>
      </c>
      <c r="D4549" s="56" t="s">
        <v>39</v>
      </c>
      <c r="E4549" s="56">
        <v>2101020100</v>
      </c>
      <c r="F4549" s="56">
        <v>5401010100</v>
      </c>
      <c r="G4549" s="56" t="s">
        <v>11428</v>
      </c>
      <c r="H4549" s="56">
        <v>400300</v>
      </c>
      <c r="I4549" s="56" t="s">
        <v>11439</v>
      </c>
      <c r="J4549" s="56" t="s">
        <v>10250</v>
      </c>
      <c r="K4549" s="56" t="s">
        <v>8335</v>
      </c>
      <c r="L4549" s="56" t="s">
        <v>7138</v>
      </c>
      <c r="M4549" s="73">
        <v>40390</v>
      </c>
      <c r="N4549" s="56"/>
      <c r="O4549" s="56"/>
      <c r="P4549" s="56" t="s">
        <v>259</v>
      </c>
      <c r="Q4549" s="56"/>
      <c r="R4549" s="56" t="s">
        <v>70</v>
      </c>
      <c r="S4549" s="56" t="s">
        <v>11659</v>
      </c>
      <c r="T4549" s="56" t="s">
        <v>7864</v>
      </c>
      <c r="U4549" s="57">
        <v>61285</v>
      </c>
      <c r="V4549" s="57">
        <v>-58220.75</v>
      </c>
      <c r="W4549" s="57">
        <v>3064.25</v>
      </c>
      <c r="X4549" s="57">
        <v>0</v>
      </c>
      <c r="Y4549" s="73">
        <v>40390</v>
      </c>
      <c r="Z4549" s="57">
        <v>0</v>
      </c>
      <c r="AA4549" s="57">
        <v>0</v>
      </c>
      <c r="AB4549" s="57">
        <v>3064.25</v>
      </c>
      <c r="AC4549" s="57">
        <v>0</v>
      </c>
      <c r="AD4549" s="56" t="s">
        <v>9255</v>
      </c>
      <c r="AE4549" s="57">
        <v>0</v>
      </c>
      <c r="AF4549" s="57">
        <v>0</v>
      </c>
      <c r="AG4549" s="57">
        <v>0</v>
      </c>
      <c r="AI4549"/>
      <c r="AJ4549"/>
    </row>
    <row r="4550" spans="1:36">
      <c r="A4550" s="56" t="s">
        <v>48</v>
      </c>
      <c r="B4550" s="56" t="s">
        <v>11416</v>
      </c>
      <c r="C4550" s="56">
        <v>2101010100</v>
      </c>
      <c r="D4550" s="56" t="s">
        <v>39</v>
      </c>
      <c r="E4550" s="56">
        <v>2101020100</v>
      </c>
      <c r="F4550" s="56">
        <v>5401010100</v>
      </c>
      <c r="G4550" s="56" t="s">
        <v>11428</v>
      </c>
      <c r="H4550" s="56">
        <v>400300</v>
      </c>
      <c r="I4550" s="56" t="s">
        <v>11439</v>
      </c>
      <c r="J4550" s="56" t="s">
        <v>10251</v>
      </c>
      <c r="K4550" s="56" t="s">
        <v>7924</v>
      </c>
      <c r="L4550" s="56" t="s">
        <v>7138</v>
      </c>
      <c r="M4550" s="73">
        <v>40596</v>
      </c>
      <c r="N4550" s="56"/>
      <c r="O4550" s="56"/>
      <c r="P4550" s="56" t="s">
        <v>259</v>
      </c>
      <c r="Q4550" s="56"/>
      <c r="R4550" s="56" t="s">
        <v>70</v>
      </c>
      <c r="S4550" s="56" t="s">
        <v>11659</v>
      </c>
      <c r="T4550" s="56" t="s">
        <v>7864</v>
      </c>
      <c r="U4550" s="57">
        <v>75215</v>
      </c>
      <c r="V4550" s="57">
        <v>-71454.25</v>
      </c>
      <c r="W4550" s="57">
        <v>3760.75</v>
      </c>
      <c r="X4550" s="57">
        <v>0</v>
      </c>
      <c r="Y4550" s="73">
        <v>40596</v>
      </c>
      <c r="Z4550" s="57">
        <v>0</v>
      </c>
      <c r="AA4550" s="57">
        <v>0</v>
      </c>
      <c r="AB4550" s="57">
        <v>3760.75</v>
      </c>
      <c r="AC4550" s="57">
        <v>0</v>
      </c>
      <c r="AD4550" s="56" t="s">
        <v>9255</v>
      </c>
      <c r="AE4550" s="57">
        <v>0</v>
      </c>
      <c r="AF4550" s="57">
        <v>0</v>
      </c>
      <c r="AG4550" s="57">
        <v>0</v>
      </c>
      <c r="AI4550"/>
      <c r="AJ4550"/>
    </row>
    <row r="4551" spans="1:36">
      <c r="A4551" s="56" t="s">
        <v>48</v>
      </c>
      <c r="B4551" s="56" t="s">
        <v>11416</v>
      </c>
      <c r="C4551" s="56">
        <v>2101010100</v>
      </c>
      <c r="D4551" s="56" t="s">
        <v>39</v>
      </c>
      <c r="E4551" s="56">
        <v>2101020100</v>
      </c>
      <c r="F4551" s="56">
        <v>5401010100</v>
      </c>
      <c r="G4551" s="56" t="s">
        <v>11428</v>
      </c>
      <c r="H4551" s="56">
        <v>400300</v>
      </c>
      <c r="I4551" s="56" t="s">
        <v>11439</v>
      </c>
      <c r="J4551" s="56" t="s">
        <v>10252</v>
      </c>
      <c r="K4551" s="56" t="s">
        <v>8336</v>
      </c>
      <c r="L4551" s="56" t="s">
        <v>7138</v>
      </c>
      <c r="M4551" s="73">
        <v>40596</v>
      </c>
      <c r="N4551" s="56"/>
      <c r="O4551" s="56"/>
      <c r="P4551" s="56" t="s">
        <v>259</v>
      </c>
      <c r="Q4551" s="56"/>
      <c r="R4551" s="56" t="s">
        <v>70</v>
      </c>
      <c r="S4551" s="56" t="s">
        <v>11659</v>
      </c>
      <c r="T4551" s="56" t="s">
        <v>7864</v>
      </c>
      <c r="U4551" s="57">
        <v>12360</v>
      </c>
      <c r="V4551" s="57">
        <v>-11742</v>
      </c>
      <c r="W4551" s="57">
        <v>618</v>
      </c>
      <c r="X4551" s="57">
        <v>0</v>
      </c>
      <c r="Y4551" s="73">
        <v>40596</v>
      </c>
      <c r="Z4551" s="57">
        <v>0</v>
      </c>
      <c r="AA4551" s="57">
        <v>0</v>
      </c>
      <c r="AB4551" s="57">
        <v>618</v>
      </c>
      <c r="AC4551" s="57">
        <v>0</v>
      </c>
      <c r="AD4551" s="56" t="s">
        <v>9255</v>
      </c>
      <c r="AE4551" s="57">
        <v>0</v>
      </c>
      <c r="AF4551" s="57">
        <v>0</v>
      </c>
      <c r="AG4551" s="57">
        <v>0</v>
      </c>
      <c r="AI4551"/>
      <c r="AJ4551"/>
    </row>
    <row r="4552" spans="1:36">
      <c r="A4552" s="56" t="s">
        <v>48</v>
      </c>
      <c r="B4552" s="56" t="s">
        <v>11416</v>
      </c>
      <c r="C4552" s="56">
        <v>2101010100</v>
      </c>
      <c r="D4552" s="56" t="s">
        <v>39</v>
      </c>
      <c r="E4552" s="56">
        <v>2101020100</v>
      </c>
      <c r="F4552" s="56">
        <v>5401010100</v>
      </c>
      <c r="G4552" s="56" t="s">
        <v>11428</v>
      </c>
      <c r="H4552" s="56">
        <v>400300</v>
      </c>
      <c r="I4552" s="56" t="s">
        <v>11439</v>
      </c>
      <c r="J4552" s="56" t="s">
        <v>10253</v>
      </c>
      <c r="K4552" s="56" t="s">
        <v>8337</v>
      </c>
      <c r="L4552" s="56" t="s">
        <v>7138</v>
      </c>
      <c r="M4552" s="73">
        <v>41150</v>
      </c>
      <c r="N4552" s="56"/>
      <c r="O4552" s="56"/>
      <c r="P4552" s="56" t="s">
        <v>259</v>
      </c>
      <c r="Q4552" s="56"/>
      <c r="R4552" s="56" t="s">
        <v>70</v>
      </c>
      <c r="S4552" s="56" t="s">
        <v>11659</v>
      </c>
      <c r="T4552" s="56" t="s">
        <v>7864</v>
      </c>
      <c r="U4552" s="57">
        <v>19776</v>
      </c>
      <c r="V4552" s="57">
        <v>-18787.2</v>
      </c>
      <c r="W4552" s="57">
        <v>988.8</v>
      </c>
      <c r="X4552" s="57">
        <v>0</v>
      </c>
      <c r="Y4552" s="73">
        <v>41150</v>
      </c>
      <c r="Z4552" s="57">
        <v>0</v>
      </c>
      <c r="AA4552" s="57">
        <v>0</v>
      </c>
      <c r="AB4552" s="57">
        <v>988.8</v>
      </c>
      <c r="AC4552" s="57">
        <v>0</v>
      </c>
      <c r="AD4552" s="56" t="s">
        <v>9255</v>
      </c>
      <c r="AE4552" s="57">
        <v>0</v>
      </c>
      <c r="AF4552" s="57">
        <v>0</v>
      </c>
      <c r="AG4552" s="57">
        <v>0</v>
      </c>
      <c r="AI4552"/>
      <c r="AJ4552"/>
    </row>
    <row r="4553" spans="1:36">
      <c r="A4553" s="56" t="s">
        <v>48</v>
      </c>
      <c r="B4553" s="56" t="s">
        <v>11416</v>
      </c>
      <c r="C4553" s="56">
        <v>2101010100</v>
      </c>
      <c r="D4553" s="56" t="s">
        <v>39</v>
      </c>
      <c r="E4553" s="56">
        <v>2101020100</v>
      </c>
      <c r="F4553" s="56">
        <v>5401010100</v>
      </c>
      <c r="G4553" s="56" t="s">
        <v>11428</v>
      </c>
      <c r="H4553" s="56">
        <v>400300</v>
      </c>
      <c r="I4553" s="56" t="s">
        <v>11439</v>
      </c>
      <c r="J4553" s="56" t="s">
        <v>10254</v>
      </c>
      <c r="K4553" s="56" t="s">
        <v>8338</v>
      </c>
      <c r="L4553" s="56" t="s">
        <v>7138</v>
      </c>
      <c r="M4553" s="73">
        <v>41358</v>
      </c>
      <c r="N4553" s="56"/>
      <c r="O4553" s="56"/>
      <c r="P4553" s="56" t="s">
        <v>259</v>
      </c>
      <c r="Q4553" s="56"/>
      <c r="R4553" s="56" t="s">
        <v>70</v>
      </c>
      <c r="S4553" s="56" t="s">
        <v>11659</v>
      </c>
      <c r="T4553" s="56" t="s">
        <v>7864</v>
      </c>
      <c r="U4553" s="57">
        <v>73100</v>
      </c>
      <c r="V4553" s="57">
        <v>-69445</v>
      </c>
      <c r="W4553" s="57">
        <v>3655</v>
      </c>
      <c r="X4553" s="57">
        <v>0</v>
      </c>
      <c r="Y4553" s="73">
        <v>41358</v>
      </c>
      <c r="Z4553" s="57">
        <v>0</v>
      </c>
      <c r="AA4553" s="57">
        <v>0</v>
      </c>
      <c r="AB4553" s="57">
        <v>3655</v>
      </c>
      <c r="AC4553" s="57">
        <v>0</v>
      </c>
      <c r="AD4553" s="56" t="s">
        <v>9255</v>
      </c>
      <c r="AE4553" s="57">
        <v>0</v>
      </c>
      <c r="AF4553" s="57">
        <v>0</v>
      </c>
      <c r="AG4553" s="57">
        <v>0</v>
      </c>
      <c r="AI4553"/>
      <c r="AJ4553"/>
    </row>
    <row r="4554" spans="1:36">
      <c r="A4554" s="56" t="s">
        <v>54</v>
      </c>
      <c r="B4554" s="56" t="s">
        <v>11416</v>
      </c>
      <c r="C4554" s="56">
        <v>2101010100</v>
      </c>
      <c r="D4554" s="56" t="s">
        <v>39</v>
      </c>
      <c r="E4554" s="56">
        <v>2101020100</v>
      </c>
      <c r="F4554" s="56">
        <v>5401010100</v>
      </c>
      <c r="G4554" s="56" t="s">
        <v>11413</v>
      </c>
      <c r="H4554" s="56">
        <v>400100</v>
      </c>
      <c r="I4554" s="56" t="s">
        <v>11421</v>
      </c>
      <c r="J4554" s="56" t="s">
        <v>10255</v>
      </c>
      <c r="K4554" s="56" t="s">
        <v>8340</v>
      </c>
      <c r="L4554" s="56" t="s">
        <v>7138</v>
      </c>
      <c r="M4554" s="73">
        <v>39491</v>
      </c>
      <c r="N4554" s="56"/>
      <c r="O4554" s="56"/>
      <c r="P4554" s="56" t="s">
        <v>1105</v>
      </c>
      <c r="Q4554" s="56"/>
      <c r="R4554" s="56" t="s">
        <v>70</v>
      </c>
      <c r="S4554" s="56" t="s">
        <v>11659</v>
      </c>
      <c r="T4554" s="56" t="s">
        <v>7826</v>
      </c>
      <c r="U4554" s="57">
        <v>21216</v>
      </c>
      <c r="V4554" s="57">
        <v>-21085</v>
      </c>
      <c r="W4554" s="57">
        <v>131</v>
      </c>
      <c r="X4554" s="57">
        <v>0</v>
      </c>
      <c r="Y4554" s="73">
        <v>39479</v>
      </c>
      <c r="Z4554" s="57">
        <v>0</v>
      </c>
      <c r="AA4554" s="57">
        <v>0</v>
      </c>
      <c r="AB4554" s="57">
        <v>131</v>
      </c>
      <c r="AC4554" s="57">
        <v>0</v>
      </c>
      <c r="AD4554" s="56" t="s">
        <v>9255</v>
      </c>
      <c r="AE4554" s="57">
        <v>0</v>
      </c>
      <c r="AF4554" s="57">
        <v>0</v>
      </c>
      <c r="AG4554" s="57">
        <v>0</v>
      </c>
      <c r="AI4554"/>
      <c r="AJ4554"/>
    </row>
    <row r="4555" spans="1:36">
      <c r="A4555" s="56" t="s">
        <v>54</v>
      </c>
      <c r="B4555" s="56" t="s">
        <v>11416</v>
      </c>
      <c r="C4555" s="56">
        <v>2101010100</v>
      </c>
      <c r="D4555" s="56" t="s">
        <v>39</v>
      </c>
      <c r="E4555" s="56">
        <v>2101020100</v>
      </c>
      <c r="F4555" s="56">
        <v>5401010100</v>
      </c>
      <c r="G4555" s="56" t="s">
        <v>11413</v>
      </c>
      <c r="H4555" s="56">
        <v>400100</v>
      </c>
      <c r="I4555" s="56" t="s">
        <v>11421</v>
      </c>
      <c r="J4555" s="56" t="s">
        <v>10256</v>
      </c>
      <c r="K4555" s="56" t="s">
        <v>7939</v>
      </c>
      <c r="L4555" s="56" t="s">
        <v>7138</v>
      </c>
      <c r="M4555" s="73">
        <v>40775</v>
      </c>
      <c r="N4555" s="56"/>
      <c r="O4555" s="56"/>
      <c r="P4555" s="56" t="s">
        <v>259</v>
      </c>
      <c r="Q4555" s="56"/>
      <c r="R4555" s="56" t="s">
        <v>70</v>
      </c>
      <c r="S4555" s="56" t="s">
        <v>11659</v>
      </c>
      <c r="T4555" s="56" t="s">
        <v>7140</v>
      </c>
      <c r="U4555" s="57">
        <v>62979</v>
      </c>
      <c r="V4555" s="57">
        <v>-59830.05</v>
      </c>
      <c r="W4555" s="57">
        <v>3148.95</v>
      </c>
      <c r="X4555" s="57">
        <v>0</v>
      </c>
      <c r="Y4555" s="73">
        <v>40775</v>
      </c>
      <c r="Z4555" s="57">
        <v>0</v>
      </c>
      <c r="AA4555" s="57">
        <v>0</v>
      </c>
      <c r="AB4555" s="57">
        <v>3148.95</v>
      </c>
      <c r="AC4555" s="57">
        <v>0</v>
      </c>
      <c r="AD4555" s="56" t="s">
        <v>9255</v>
      </c>
      <c r="AE4555" s="57">
        <v>0</v>
      </c>
      <c r="AF4555" s="57">
        <v>0</v>
      </c>
      <c r="AG4555" s="57">
        <v>0</v>
      </c>
      <c r="AI4555"/>
      <c r="AJ4555"/>
    </row>
    <row r="4556" spans="1:36">
      <c r="A4556" s="56" t="s">
        <v>50</v>
      </c>
      <c r="B4556" s="56" t="s">
        <v>11416</v>
      </c>
      <c r="C4556" s="56">
        <v>2101010100</v>
      </c>
      <c r="D4556" s="56" t="s">
        <v>39</v>
      </c>
      <c r="E4556" s="56">
        <v>2101020100</v>
      </c>
      <c r="F4556" s="56">
        <v>5401010100</v>
      </c>
      <c r="G4556" s="56" t="s">
        <v>11431</v>
      </c>
      <c r="H4556" s="56">
        <v>400210</v>
      </c>
      <c r="I4556" s="56" t="s">
        <v>11440</v>
      </c>
      <c r="J4556" s="56" t="s">
        <v>10257</v>
      </c>
      <c r="K4556" s="56" t="s">
        <v>8275</v>
      </c>
      <c r="L4556" s="56" t="s">
        <v>7138</v>
      </c>
      <c r="M4556" s="73">
        <v>41170</v>
      </c>
      <c r="N4556" s="56"/>
      <c r="O4556" s="56"/>
      <c r="P4556" s="56" t="s">
        <v>259</v>
      </c>
      <c r="Q4556" s="56"/>
      <c r="R4556" s="56" t="s">
        <v>70</v>
      </c>
      <c r="S4556" s="56" t="s">
        <v>11659</v>
      </c>
      <c r="T4556" s="56" t="s">
        <v>7140</v>
      </c>
      <c r="U4556" s="57">
        <v>79511</v>
      </c>
      <c r="V4556" s="57">
        <v>-75535.45</v>
      </c>
      <c r="W4556" s="57">
        <v>3975.55</v>
      </c>
      <c r="X4556" s="57">
        <v>0</v>
      </c>
      <c r="Y4556" s="73">
        <v>41170</v>
      </c>
      <c r="Z4556" s="57">
        <v>0</v>
      </c>
      <c r="AA4556" s="57">
        <v>0</v>
      </c>
      <c r="AB4556" s="57">
        <v>3975.55</v>
      </c>
      <c r="AC4556" s="57">
        <v>0</v>
      </c>
      <c r="AD4556" s="56" t="s">
        <v>9255</v>
      </c>
      <c r="AE4556" s="57">
        <v>0</v>
      </c>
      <c r="AF4556" s="57">
        <v>0</v>
      </c>
      <c r="AG4556" s="57">
        <v>0</v>
      </c>
      <c r="AI4556"/>
      <c r="AJ4556"/>
    </row>
    <row r="4557" spans="1:36">
      <c r="A4557" s="56" t="s">
        <v>50</v>
      </c>
      <c r="B4557" s="56" t="s">
        <v>11416</v>
      </c>
      <c r="C4557" s="56">
        <v>2101010100</v>
      </c>
      <c r="D4557" s="56" t="s">
        <v>39</v>
      </c>
      <c r="E4557" s="56">
        <v>2101020100</v>
      </c>
      <c r="F4557" s="56">
        <v>5401010100</v>
      </c>
      <c r="G4557" s="56" t="s">
        <v>11431</v>
      </c>
      <c r="H4557" s="56">
        <v>400210</v>
      </c>
      <c r="I4557" s="56" t="s">
        <v>11440</v>
      </c>
      <c r="J4557" s="56" t="s">
        <v>10258</v>
      </c>
      <c r="K4557" s="56" t="s">
        <v>8276</v>
      </c>
      <c r="L4557" s="56" t="s">
        <v>7138</v>
      </c>
      <c r="M4557" s="73">
        <v>40126</v>
      </c>
      <c r="N4557" s="56"/>
      <c r="O4557" s="56"/>
      <c r="P4557" s="56" t="s">
        <v>7242</v>
      </c>
      <c r="Q4557" s="56"/>
      <c r="R4557" s="56" t="s">
        <v>70</v>
      </c>
      <c r="S4557" s="56" t="s">
        <v>11659</v>
      </c>
      <c r="T4557" s="56" t="s">
        <v>7140</v>
      </c>
      <c r="U4557" s="57">
        <v>81197</v>
      </c>
      <c r="V4557" s="57">
        <v>-77137.149999999994</v>
      </c>
      <c r="W4557" s="57">
        <v>4059.85</v>
      </c>
      <c r="X4557" s="57">
        <v>0</v>
      </c>
      <c r="Y4557" s="73">
        <v>40126</v>
      </c>
      <c r="Z4557" s="57">
        <v>0</v>
      </c>
      <c r="AA4557" s="57">
        <v>0</v>
      </c>
      <c r="AB4557" s="57">
        <v>4059.85</v>
      </c>
      <c r="AC4557" s="57">
        <v>0</v>
      </c>
      <c r="AD4557" s="56" t="s">
        <v>9255</v>
      </c>
      <c r="AE4557" s="57">
        <v>0</v>
      </c>
      <c r="AF4557" s="57">
        <v>0</v>
      </c>
      <c r="AG4557" s="57">
        <v>0</v>
      </c>
      <c r="AI4557"/>
      <c r="AJ4557"/>
    </row>
    <row r="4558" spans="1:36">
      <c r="A4558" s="56" t="s">
        <v>50</v>
      </c>
      <c r="B4558" s="56" t="s">
        <v>11416</v>
      </c>
      <c r="C4558" s="56">
        <v>2101010100</v>
      </c>
      <c r="D4558" s="56" t="s">
        <v>39</v>
      </c>
      <c r="E4558" s="56">
        <v>2101020100</v>
      </c>
      <c r="F4558" s="56">
        <v>5401010100</v>
      </c>
      <c r="G4558" s="56" t="s">
        <v>11431</v>
      </c>
      <c r="H4558" s="56">
        <v>400210</v>
      </c>
      <c r="I4558" s="56" t="s">
        <v>11440</v>
      </c>
      <c r="J4558" s="56" t="s">
        <v>10259</v>
      </c>
      <c r="K4558" s="56" t="s">
        <v>8277</v>
      </c>
      <c r="L4558" s="56" t="s">
        <v>7138</v>
      </c>
      <c r="M4558" s="73">
        <v>40709</v>
      </c>
      <c r="N4558" s="56"/>
      <c r="O4558" s="56"/>
      <c r="P4558" s="56" t="s">
        <v>7242</v>
      </c>
      <c r="Q4558" s="56"/>
      <c r="R4558" s="56" t="s">
        <v>70</v>
      </c>
      <c r="S4558" s="56" t="s">
        <v>11659</v>
      </c>
      <c r="T4558" s="56" t="s">
        <v>7140</v>
      </c>
      <c r="U4558" s="57">
        <v>93803</v>
      </c>
      <c r="V4558" s="57">
        <v>-89112.85</v>
      </c>
      <c r="W4558" s="57">
        <v>4690.1499999999996</v>
      </c>
      <c r="X4558" s="57">
        <v>0</v>
      </c>
      <c r="Y4558" s="73">
        <v>40709</v>
      </c>
      <c r="Z4558" s="57">
        <v>0</v>
      </c>
      <c r="AA4558" s="57">
        <v>0</v>
      </c>
      <c r="AB4558" s="57">
        <v>4690.1499999999996</v>
      </c>
      <c r="AC4558" s="57">
        <v>0</v>
      </c>
      <c r="AD4558" s="56" t="s">
        <v>9255</v>
      </c>
      <c r="AE4558" s="57">
        <v>0</v>
      </c>
      <c r="AF4558" s="57">
        <v>0</v>
      </c>
      <c r="AG4558" s="57">
        <v>0</v>
      </c>
      <c r="AI4558"/>
      <c r="AJ4558"/>
    </row>
    <row r="4559" spans="1:36">
      <c r="A4559" s="56" t="s">
        <v>50</v>
      </c>
      <c r="B4559" s="56" t="s">
        <v>11416</v>
      </c>
      <c r="C4559" s="56">
        <v>2101010100</v>
      </c>
      <c r="D4559" s="56" t="s">
        <v>39</v>
      </c>
      <c r="E4559" s="56">
        <v>2101020100</v>
      </c>
      <c r="F4559" s="56">
        <v>5401010100</v>
      </c>
      <c r="G4559" s="56" t="s">
        <v>11431</v>
      </c>
      <c r="H4559" s="56">
        <v>400210</v>
      </c>
      <c r="I4559" s="56" t="s">
        <v>11440</v>
      </c>
      <c r="J4559" s="56" t="s">
        <v>10260</v>
      </c>
      <c r="K4559" s="56" t="s">
        <v>7251</v>
      </c>
      <c r="L4559" s="56" t="s">
        <v>7138</v>
      </c>
      <c r="M4559" s="73">
        <v>41169</v>
      </c>
      <c r="N4559" s="56"/>
      <c r="O4559" s="56"/>
      <c r="P4559" s="56" t="s">
        <v>259</v>
      </c>
      <c r="Q4559" s="56"/>
      <c r="R4559" s="56" t="s">
        <v>70</v>
      </c>
      <c r="S4559" s="56" t="s">
        <v>11659</v>
      </c>
      <c r="T4559" s="56" t="s">
        <v>7140</v>
      </c>
      <c r="U4559" s="57">
        <v>459980</v>
      </c>
      <c r="V4559" s="57">
        <v>-436981</v>
      </c>
      <c r="W4559" s="57">
        <v>22999</v>
      </c>
      <c r="X4559" s="57">
        <v>0</v>
      </c>
      <c r="Y4559" s="73">
        <v>41169</v>
      </c>
      <c r="Z4559" s="57">
        <v>0</v>
      </c>
      <c r="AA4559" s="57">
        <v>0</v>
      </c>
      <c r="AB4559" s="57">
        <v>22999</v>
      </c>
      <c r="AC4559" s="57">
        <v>0</v>
      </c>
      <c r="AD4559" s="56" t="s">
        <v>9255</v>
      </c>
      <c r="AE4559" s="57">
        <v>0</v>
      </c>
      <c r="AF4559" s="57">
        <v>0</v>
      </c>
      <c r="AG4559" s="57">
        <v>0</v>
      </c>
      <c r="AI4559"/>
      <c r="AJ4559"/>
    </row>
    <row r="4560" spans="1:36">
      <c r="A4560" s="56" t="s">
        <v>49</v>
      </c>
      <c r="B4560" s="56" t="s">
        <v>11416</v>
      </c>
      <c r="C4560" s="56">
        <v>2101010100</v>
      </c>
      <c r="D4560" s="56" t="s">
        <v>39</v>
      </c>
      <c r="E4560" s="56">
        <v>2101020100</v>
      </c>
      <c r="F4560" s="56">
        <v>5401010100</v>
      </c>
      <c r="G4560" s="56" t="s">
        <v>11431</v>
      </c>
      <c r="H4560" s="56">
        <v>400211</v>
      </c>
      <c r="I4560" s="56" t="s">
        <v>11444</v>
      </c>
      <c r="J4560" s="56" t="s">
        <v>10261</v>
      </c>
      <c r="K4560" s="56" t="s">
        <v>8278</v>
      </c>
      <c r="L4560" s="56" t="s">
        <v>7138</v>
      </c>
      <c r="M4560" s="73">
        <v>40212</v>
      </c>
      <c r="N4560" s="56"/>
      <c r="O4560" s="56"/>
      <c r="P4560" s="56" t="s">
        <v>7242</v>
      </c>
      <c r="Q4560" s="56"/>
      <c r="R4560" s="56" t="s">
        <v>70</v>
      </c>
      <c r="S4560" s="56" t="s">
        <v>11659</v>
      </c>
      <c r="T4560" s="56" t="s">
        <v>7140</v>
      </c>
      <c r="U4560" s="57">
        <v>81197</v>
      </c>
      <c r="V4560" s="57">
        <v>-77137.149999999994</v>
      </c>
      <c r="W4560" s="57">
        <v>4059.85</v>
      </c>
      <c r="X4560" s="57">
        <v>0</v>
      </c>
      <c r="Y4560" s="73">
        <v>40212</v>
      </c>
      <c r="Z4560" s="57">
        <v>0</v>
      </c>
      <c r="AA4560" s="57">
        <v>0</v>
      </c>
      <c r="AB4560" s="57">
        <v>4059.85</v>
      </c>
      <c r="AC4560" s="57">
        <v>0</v>
      </c>
      <c r="AD4560" s="56" t="s">
        <v>9255</v>
      </c>
      <c r="AE4560" s="57">
        <v>0</v>
      </c>
      <c r="AF4560" s="57">
        <v>0</v>
      </c>
      <c r="AG4560" s="57">
        <v>0</v>
      </c>
      <c r="AI4560"/>
      <c r="AJ4560"/>
    </row>
    <row r="4561" spans="1:36">
      <c r="A4561" s="56" t="s">
        <v>49</v>
      </c>
      <c r="B4561" s="56" t="s">
        <v>11416</v>
      </c>
      <c r="C4561" s="56">
        <v>2101010100</v>
      </c>
      <c r="D4561" s="56" t="s">
        <v>39</v>
      </c>
      <c r="E4561" s="56">
        <v>2101020100</v>
      </c>
      <c r="F4561" s="56">
        <v>5401010100</v>
      </c>
      <c r="G4561" s="56" t="s">
        <v>11431</v>
      </c>
      <c r="H4561" s="56">
        <v>400211</v>
      </c>
      <c r="I4561" s="56" t="s">
        <v>11444</v>
      </c>
      <c r="J4561" s="56" t="s">
        <v>10262</v>
      </c>
      <c r="K4561" s="56" t="s">
        <v>8279</v>
      </c>
      <c r="L4561" s="56" t="s">
        <v>7138</v>
      </c>
      <c r="M4561" s="73">
        <v>41117</v>
      </c>
      <c r="N4561" s="56"/>
      <c r="O4561" s="56"/>
      <c r="P4561" s="56" t="s">
        <v>259</v>
      </c>
      <c r="Q4561" s="56"/>
      <c r="R4561" s="56" t="s">
        <v>70</v>
      </c>
      <c r="S4561" s="56" t="s">
        <v>11659</v>
      </c>
      <c r="T4561" s="56" t="s">
        <v>7140</v>
      </c>
      <c r="U4561" s="57">
        <v>184800</v>
      </c>
      <c r="V4561" s="57">
        <v>-175560</v>
      </c>
      <c r="W4561" s="57">
        <v>9240</v>
      </c>
      <c r="X4561" s="57">
        <v>0</v>
      </c>
      <c r="Y4561" s="73">
        <v>41117</v>
      </c>
      <c r="Z4561" s="57">
        <v>0</v>
      </c>
      <c r="AA4561" s="57">
        <v>0</v>
      </c>
      <c r="AB4561" s="57">
        <v>9240</v>
      </c>
      <c r="AC4561" s="57">
        <v>0</v>
      </c>
      <c r="AD4561" s="56" t="s">
        <v>9255</v>
      </c>
      <c r="AE4561" s="57">
        <v>0</v>
      </c>
      <c r="AF4561" s="57">
        <v>0</v>
      </c>
      <c r="AG4561" s="57">
        <v>0</v>
      </c>
      <c r="AI4561"/>
      <c r="AJ4561"/>
    </row>
    <row r="4562" spans="1:36">
      <c r="A4562" s="56" t="s">
        <v>54</v>
      </c>
      <c r="B4562" s="56" t="s">
        <v>11416</v>
      </c>
      <c r="C4562" s="56">
        <v>2101010100</v>
      </c>
      <c r="D4562" s="56" t="s">
        <v>39</v>
      </c>
      <c r="E4562" s="56">
        <v>2101020100</v>
      </c>
      <c r="F4562" s="56">
        <v>5401010100</v>
      </c>
      <c r="G4562" s="56" t="s">
        <v>11413</v>
      </c>
      <c r="H4562" s="56">
        <v>400100</v>
      </c>
      <c r="I4562" s="56" t="s">
        <v>11421</v>
      </c>
      <c r="J4562" s="56" t="s">
        <v>10263</v>
      </c>
      <c r="K4562" s="56" t="s">
        <v>8280</v>
      </c>
      <c r="L4562" s="56" t="s">
        <v>7138</v>
      </c>
      <c r="M4562" s="73">
        <v>42248</v>
      </c>
      <c r="N4562" s="56"/>
      <c r="O4562" s="56"/>
      <c r="P4562" s="56" t="s">
        <v>259</v>
      </c>
      <c r="Q4562" s="56"/>
      <c r="R4562" s="56" t="s">
        <v>70</v>
      </c>
      <c r="S4562" s="56" t="s">
        <v>11659</v>
      </c>
      <c r="T4562" s="56" t="s">
        <v>7140</v>
      </c>
      <c r="U4562" s="57">
        <v>588000</v>
      </c>
      <c r="V4562" s="57">
        <v>-558600</v>
      </c>
      <c r="W4562" s="57">
        <v>29400</v>
      </c>
      <c r="X4562" s="57">
        <v>0</v>
      </c>
      <c r="Y4562" s="73">
        <v>42248</v>
      </c>
      <c r="Z4562" s="57">
        <v>0</v>
      </c>
      <c r="AA4562" s="57">
        <v>0</v>
      </c>
      <c r="AB4562" s="57">
        <v>29400</v>
      </c>
      <c r="AC4562" s="57">
        <v>0</v>
      </c>
      <c r="AD4562" s="56" t="s">
        <v>9255</v>
      </c>
      <c r="AE4562" s="57">
        <v>0</v>
      </c>
      <c r="AF4562" s="57">
        <v>0</v>
      </c>
      <c r="AG4562" s="57">
        <v>0</v>
      </c>
      <c r="AI4562"/>
      <c r="AJ4562"/>
    </row>
    <row r="4563" spans="1:36">
      <c r="A4563" s="56" t="s">
        <v>54</v>
      </c>
      <c r="B4563" s="56" t="s">
        <v>11416</v>
      </c>
      <c r="C4563" s="56">
        <v>2101010100</v>
      </c>
      <c r="D4563" s="56" t="s">
        <v>39</v>
      </c>
      <c r="E4563" s="56">
        <v>2101020100</v>
      </c>
      <c r="F4563" s="56">
        <v>5401010100</v>
      </c>
      <c r="G4563" s="56" t="s">
        <v>11413</v>
      </c>
      <c r="H4563" s="56">
        <v>400100</v>
      </c>
      <c r="I4563" s="56" t="s">
        <v>11729</v>
      </c>
      <c r="J4563" s="56" t="s">
        <v>10264</v>
      </c>
      <c r="K4563" s="56" t="s">
        <v>8281</v>
      </c>
      <c r="L4563" s="56" t="s">
        <v>7138</v>
      </c>
      <c r="M4563" s="73">
        <v>43434</v>
      </c>
      <c r="N4563" s="56"/>
      <c r="O4563" s="56"/>
      <c r="P4563" s="56" t="s">
        <v>259</v>
      </c>
      <c r="Q4563" s="56"/>
      <c r="R4563" s="56" t="s">
        <v>70</v>
      </c>
      <c r="S4563" s="56" t="s">
        <v>11659</v>
      </c>
      <c r="T4563" s="56" t="s">
        <v>7140</v>
      </c>
      <c r="U4563" s="57">
        <v>115596.85</v>
      </c>
      <c r="V4563" s="57">
        <v>-109817.01</v>
      </c>
      <c r="W4563" s="57">
        <v>5779.84</v>
      </c>
      <c r="X4563" s="57">
        <v>0</v>
      </c>
      <c r="Y4563" s="73">
        <v>43191</v>
      </c>
      <c r="Z4563" s="57">
        <v>0</v>
      </c>
      <c r="AA4563" s="57">
        <v>0</v>
      </c>
      <c r="AB4563" s="57">
        <v>5779.84</v>
      </c>
      <c r="AC4563" s="57">
        <v>0</v>
      </c>
      <c r="AD4563" s="56" t="s">
        <v>9255</v>
      </c>
      <c r="AE4563" s="57">
        <v>0</v>
      </c>
      <c r="AF4563" s="57">
        <v>0</v>
      </c>
      <c r="AG4563" s="57">
        <v>0</v>
      </c>
      <c r="AI4563"/>
      <c r="AJ4563"/>
    </row>
    <row r="4564" spans="1:36">
      <c r="A4564" s="56" t="s">
        <v>54</v>
      </c>
      <c r="B4564" s="56" t="s">
        <v>11416</v>
      </c>
      <c r="C4564" s="56">
        <v>2101010100</v>
      </c>
      <c r="D4564" s="56" t="s">
        <v>39</v>
      </c>
      <c r="E4564" s="56">
        <v>2101020100</v>
      </c>
      <c r="F4564" s="56">
        <v>5401010100</v>
      </c>
      <c r="G4564" s="56" t="s">
        <v>11413</v>
      </c>
      <c r="H4564" s="56">
        <v>400100</v>
      </c>
      <c r="I4564" s="56" t="s">
        <v>11729</v>
      </c>
      <c r="J4564" s="56" t="s">
        <v>10265</v>
      </c>
      <c r="K4564" s="56" t="s">
        <v>8282</v>
      </c>
      <c r="L4564" s="56" t="s">
        <v>7138</v>
      </c>
      <c r="M4564" s="73">
        <v>43434</v>
      </c>
      <c r="N4564" s="56"/>
      <c r="O4564" s="56"/>
      <c r="P4564" s="56" t="s">
        <v>259</v>
      </c>
      <c r="Q4564" s="56"/>
      <c r="R4564" s="56" t="s">
        <v>70</v>
      </c>
      <c r="S4564" s="56" t="s">
        <v>11659</v>
      </c>
      <c r="T4564" s="56" t="s">
        <v>7140</v>
      </c>
      <c r="U4564" s="57">
        <v>25008.639999999999</v>
      </c>
      <c r="V4564" s="57">
        <v>-23758.21</v>
      </c>
      <c r="W4564" s="57">
        <v>1250.43</v>
      </c>
      <c r="X4564" s="57">
        <v>0</v>
      </c>
      <c r="Y4564" s="73">
        <v>43191</v>
      </c>
      <c r="Z4564" s="57">
        <v>0</v>
      </c>
      <c r="AA4564" s="57">
        <v>0</v>
      </c>
      <c r="AB4564" s="57">
        <v>1250.43</v>
      </c>
      <c r="AC4564" s="57">
        <v>0</v>
      </c>
      <c r="AD4564" s="56" t="s">
        <v>9255</v>
      </c>
      <c r="AE4564" s="57">
        <v>0</v>
      </c>
      <c r="AF4564" s="57">
        <v>0</v>
      </c>
      <c r="AG4564" s="57">
        <v>0</v>
      </c>
      <c r="AI4564"/>
      <c r="AJ4564"/>
    </row>
    <row r="4565" spans="1:36">
      <c r="A4565" s="56" t="s">
        <v>54</v>
      </c>
      <c r="B4565" s="56" t="s">
        <v>11416</v>
      </c>
      <c r="C4565" s="56">
        <v>2101010100</v>
      </c>
      <c r="D4565" s="56" t="s">
        <v>39</v>
      </c>
      <c r="E4565" s="56">
        <v>2101020100</v>
      </c>
      <c r="F4565" s="56">
        <v>5401010100</v>
      </c>
      <c r="G4565" s="56" t="s">
        <v>11413</v>
      </c>
      <c r="H4565" s="56">
        <v>400100</v>
      </c>
      <c r="I4565" s="56" t="s">
        <v>11729</v>
      </c>
      <c r="J4565" s="56" t="s">
        <v>10266</v>
      </c>
      <c r="K4565" s="56" t="s">
        <v>8283</v>
      </c>
      <c r="L4565" s="56" t="s">
        <v>7138</v>
      </c>
      <c r="M4565" s="73">
        <v>43434</v>
      </c>
      <c r="N4565" s="56"/>
      <c r="O4565" s="56"/>
      <c r="P4565" s="56" t="s">
        <v>259</v>
      </c>
      <c r="Q4565" s="56"/>
      <c r="R4565" s="56" t="s">
        <v>70</v>
      </c>
      <c r="S4565" s="56" t="s">
        <v>11659</v>
      </c>
      <c r="T4565" s="56" t="s">
        <v>7140</v>
      </c>
      <c r="U4565" s="57">
        <v>15017.63</v>
      </c>
      <c r="V4565" s="57">
        <v>-14266.75</v>
      </c>
      <c r="W4565" s="57">
        <v>750.88</v>
      </c>
      <c r="X4565" s="57">
        <v>0</v>
      </c>
      <c r="Y4565" s="73">
        <v>43191</v>
      </c>
      <c r="Z4565" s="57">
        <v>0</v>
      </c>
      <c r="AA4565" s="57">
        <v>0</v>
      </c>
      <c r="AB4565" s="57">
        <v>750.88</v>
      </c>
      <c r="AC4565" s="57">
        <v>0</v>
      </c>
      <c r="AD4565" s="56" t="s">
        <v>9255</v>
      </c>
      <c r="AE4565" s="57">
        <v>0</v>
      </c>
      <c r="AF4565" s="57">
        <v>0</v>
      </c>
      <c r="AG4565" s="57">
        <v>0</v>
      </c>
      <c r="AI4565"/>
      <c r="AJ4565"/>
    </row>
    <row r="4566" spans="1:36">
      <c r="A4566" s="56" t="s">
        <v>48</v>
      </c>
      <c r="B4566" s="56" t="s">
        <v>11417</v>
      </c>
      <c r="C4566" s="56">
        <v>2101010130</v>
      </c>
      <c r="D4566" s="56" t="s">
        <v>40</v>
      </c>
      <c r="E4566" s="56">
        <v>2101020140</v>
      </c>
      <c r="F4566" s="56">
        <v>5401010140</v>
      </c>
      <c r="G4566" s="56" t="s">
        <v>11428</v>
      </c>
      <c r="H4566" s="56">
        <v>400300</v>
      </c>
      <c r="I4566" s="56" t="s">
        <v>11430</v>
      </c>
      <c r="J4566" s="56" t="s">
        <v>10267</v>
      </c>
      <c r="K4566" s="56" t="s">
        <v>8342</v>
      </c>
      <c r="L4566" s="56" t="s">
        <v>7138</v>
      </c>
      <c r="M4566" s="73">
        <v>39022</v>
      </c>
      <c r="N4566" s="56"/>
      <c r="O4566" s="56"/>
      <c r="P4566" s="56" t="s">
        <v>7177</v>
      </c>
      <c r="Q4566" s="56"/>
      <c r="R4566" s="56" t="s">
        <v>70</v>
      </c>
      <c r="S4566" s="56" t="s">
        <v>11659</v>
      </c>
      <c r="T4566" s="56" t="s">
        <v>7830</v>
      </c>
      <c r="U4566" s="57">
        <v>7638.57</v>
      </c>
      <c r="V4566" s="57">
        <v>-7638.57</v>
      </c>
      <c r="W4566" s="57">
        <v>0</v>
      </c>
      <c r="X4566" s="57">
        <v>0</v>
      </c>
      <c r="Y4566" s="73">
        <v>39022</v>
      </c>
      <c r="Z4566" s="57">
        <v>0</v>
      </c>
      <c r="AA4566" s="57">
        <v>0</v>
      </c>
      <c r="AB4566" s="57">
        <v>0</v>
      </c>
      <c r="AC4566" s="57">
        <v>0</v>
      </c>
      <c r="AD4566" s="56" t="s">
        <v>9255</v>
      </c>
      <c r="AE4566" s="57">
        <v>0</v>
      </c>
      <c r="AF4566" s="57">
        <v>0</v>
      </c>
      <c r="AG4566" s="57">
        <v>0</v>
      </c>
      <c r="AI4566"/>
      <c r="AJ4566"/>
    </row>
    <row r="4567" spans="1:36">
      <c r="A4567" s="56" t="s">
        <v>48</v>
      </c>
      <c r="B4567" s="56" t="s">
        <v>11417</v>
      </c>
      <c r="C4567" s="56">
        <v>2101010130</v>
      </c>
      <c r="D4567" s="56" t="s">
        <v>40</v>
      </c>
      <c r="E4567" s="56">
        <v>2101020140</v>
      </c>
      <c r="F4567" s="56">
        <v>5401010140</v>
      </c>
      <c r="G4567" s="56" t="s">
        <v>11428</v>
      </c>
      <c r="H4567" s="56">
        <v>400300</v>
      </c>
      <c r="I4567" s="56" t="s">
        <v>11430</v>
      </c>
      <c r="J4567" s="56" t="s">
        <v>10268</v>
      </c>
      <c r="K4567" s="56" t="s">
        <v>3687</v>
      </c>
      <c r="L4567" s="56" t="s">
        <v>7138</v>
      </c>
      <c r="M4567" s="73">
        <v>39746</v>
      </c>
      <c r="N4567" s="56"/>
      <c r="O4567" s="56"/>
      <c r="P4567" s="56" t="s">
        <v>295</v>
      </c>
      <c r="Q4567" s="56"/>
      <c r="R4567" s="56" t="s">
        <v>70</v>
      </c>
      <c r="S4567" s="56" t="s">
        <v>11659</v>
      </c>
      <c r="T4567" s="56" t="s">
        <v>7140</v>
      </c>
      <c r="U4567" s="57">
        <v>25315</v>
      </c>
      <c r="V4567" s="57">
        <v>-24049.25</v>
      </c>
      <c r="W4567" s="57">
        <v>1265.75</v>
      </c>
      <c r="X4567" s="57">
        <v>0</v>
      </c>
      <c r="Y4567" s="73">
        <v>39746</v>
      </c>
      <c r="Z4567" s="57">
        <v>0</v>
      </c>
      <c r="AA4567" s="57">
        <v>0</v>
      </c>
      <c r="AB4567" s="57">
        <v>1265.75</v>
      </c>
      <c r="AC4567" s="57">
        <v>0</v>
      </c>
      <c r="AD4567" s="56" t="s">
        <v>9255</v>
      </c>
      <c r="AE4567" s="57">
        <v>0</v>
      </c>
      <c r="AF4567" s="57">
        <v>0</v>
      </c>
      <c r="AG4567" s="57">
        <v>0</v>
      </c>
      <c r="AI4567"/>
      <c r="AJ4567"/>
    </row>
    <row r="4568" spans="1:36">
      <c r="A4568" s="56" t="s">
        <v>48</v>
      </c>
      <c r="B4568" s="56" t="s">
        <v>11417</v>
      </c>
      <c r="C4568" s="56">
        <v>2101010130</v>
      </c>
      <c r="D4568" s="56" t="s">
        <v>40</v>
      </c>
      <c r="E4568" s="56">
        <v>2101020140</v>
      </c>
      <c r="F4568" s="56">
        <v>5401010140</v>
      </c>
      <c r="G4568" s="56" t="s">
        <v>11428</v>
      </c>
      <c r="H4568" s="56">
        <v>400300</v>
      </c>
      <c r="I4568" s="56" t="s">
        <v>11430</v>
      </c>
      <c r="J4568" s="56" t="s">
        <v>10269</v>
      </c>
      <c r="K4568" s="56" t="s">
        <v>8284</v>
      </c>
      <c r="L4568" s="56" t="s">
        <v>7138</v>
      </c>
      <c r="M4568" s="73">
        <v>39746</v>
      </c>
      <c r="N4568" s="56"/>
      <c r="O4568" s="56"/>
      <c r="P4568" s="56" t="s">
        <v>295</v>
      </c>
      <c r="Q4568" s="56"/>
      <c r="R4568" s="56" t="s">
        <v>70</v>
      </c>
      <c r="S4568" s="56" t="s">
        <v>11659</v>
      </c>
      <c r="T4568" s="56" t="s">
        <v>7140</v>
      </c>
      <c r="U4568" s="57">
        <v>16416</v>
      </c>
      <c r="V4568" s="57">
        <v>-15595.2</v>
      </c>
      <c r="W4568" s="57">
        <v>820.8</v>
      </c>
      <c r="X4568" s="57">
        <v>0</v>
      </c>
      <c r="Y4568" s="73">
        <v>39746</v>
      </c>
      <c r="Z4568" s="57">
        <v>0</v>
      </c>
      <c r="AA4568" s="57">
        <v>0</v>
      </c>
      <c r="AB4568" s="57">
        <v>820.8</v>
      </c>
      <c r="AC4568" s="57">
        <v>0</v>
      </c>
      <c r="AD4568" s="56" t="s">
        <v>9255</v>
      </c>
      <c r="AE4568" s="57">
        <v>0</v>
      </c>
      <c r="AF4568" s="57">
        <v>0</v>
      </c>
      <c r="AG4568" s="57">
        <v>0</v>
      </c>
      <c r="AI4568"/>
      <c r="AJ4568"/>
    </row>
    <row r="4569" spans="1:36">
      <c r="A4569" s="56" t="s">
        <v>48</v>
      </c>
      <c r="B4569" s="56" t="s">
        <v>11417</v>
      </c>
      <c r="C4569" s="56">
        <v>2101010130</v>
      </c>
      <c r="D4569" s="56" t="s">
        <v>40</v>
      </c>
      <c r="E4569" s="56">
        <v>2101020140</v>
      </c>
      <c r="F4569" s="56">
        <v>5401010140</v>
      </c>
      <c r="G4569" s="56" t="s">
        <v>11428</v>
      </c>
      <c r="H4569" s="56">
        <v>400300</v>
      </c>
      <c r="I4569" s="56" t="s">
        <v>11430</v>
      </c>
      <c r="J4569" s="56" t="s">
        <v>10270</v>
      </c>
      <c r="K4569" s="56" t="s">
        <v>9139</v>
      </c>
      <c r="L4569" s="56" t="s">
        <v>7138</v>
      </c>
      <c r="M4569" s="73">
        <v>39815</v>
      </c>
      <c r="N4569" s="56"/>
      <c r="O4569" s="56"/>
      <c r="P4569" s="56" t="s">
        <v>295</v>
      </c>
      <c r="Q4569" s="56"/>
      <c r="R4569" s="56" t="s">
        <v>70</v>
      </c>
      <c r="S4569" s="56" t="s">
        <v>11659</v>
      </c>
      <c r="T4569" s="56" t="s">
        <v>7140</v>
      </c>
      <c r="U4569" s="57">
        <v>16416</v>
      </c>
      <c r="V4569" s="57">
        <v>-15595.2</v>
      </c>
      <c r="W4569" s="57">
        <v>820.8</v>
      </c>
      <c r="X4569" s="57">
        <v>0</v>
      </c>
      <c r="Y4569" s="73">
        <v>39815</v>
      </c>
      <c r="Z4569" s="57">
        <v>0</v>
      </c>
      <c r="AA4569" s="57">
        <v>0</v>
      </c>
      <c r="AB4569" s="57">
        <v>820.8</v>
      </c>
      <c r="AC4569" s="57">
        <v>0</v>
      </c>
      <c r="AD4569" s="56" t="s">
        <v>9255</v>
      </c>
      <c r="AE4569" s="57">
        <v>0</v>
      </c>
      <c r="AF4569" s="57">
        <v>0</v>
      </c>
      <c r="AG4569" s="57">
        <v>0</v>
      </c>
      <c r="AI4569"/>
      <c r="AJ4569"/>
    </row>
    <row r="4570" spans="1:36">
      <c r="A4570" s="56" t="s">
        <v>48</v>
      </c>
      <c r="B4570" s="56" t="s">
        <v>11417</v>
      </c>
      <c r="C4570" s="56">
        <v>2101010130</v>
      </c>
      <c r="D4570" s="56" t="s">
        <v>40</v>
      </c>
      <c r="E4570" s="56">
        <v>2101020140</v>
      </c>
      <c r="F4570" s="56">
        <v>5401010140</v>
      </c>
      <c r="G4570" s="56" t="s">
        <v>11428</v>
      </c>
      <c r="H4570" s="56">
        <v>400300</v>
      </c>
      <c r="I4570" s="56" t="s">
        <v>11430</v>
      </c>
      <c r="J4570" s="56" t="s">
        <v>10271</v>
      </c>
      <c r="K4570" s="56" t="s">
        <v>7263</v>
      </c>
      <c r="L4570" s="56" t="s">
        <v>7138</v>
      </c>
      <c r="M4570" s="73">
        <v>39746</v>
      </c>
      <c r="N4570" s="56"/>
      <c r="O4570" s="56"/>
      <c r="P4570" s="56" t="s">
        <v>295</v>
      </c>
      <c r="Q4570" s="56"/>
      <c r="R4570" s="56" t="s">
        <v>70</v>
      </c>
      <c r="S4570" s="56" t="s">
        <v>11659</v>
      </c>
      <c r="T4570" s="56" t="s">
        <v>7140</v>
      </c>
      <c r="U4570" s="57">
        <v>25032</v>
      </c>
      <c r="V4570" s="57">
        <v>-23780.400000000001</v>
      </c>
      <c r="W4570" s="57">
        <v>1251.5999999999999</v>
      </c>
      <c r="X4570" s="57">
        <v>0</v>
      </c>
      <c r="Y4570" s="73">
        <v>39746</v>
      </c>
      <c r="Z4570" s="57">
        <v>0</v>
      </c>
      <c r="AA4570" s="57">
        <v>0</v>
      </c>
      <c r="AB4570" s="57">
        <v>1251.5999999999999</v>
      </c>
      <c r="AC4570" s="57">
        <v>0</v>
      </c>
      <c r="AD4570" s="56" t="s">
        <v>9255</v>
      </c>
      <c r="AE4570" s="57">
        <v>0</v>
      </c>
      <c r="AF4570" s="57">
        <v>0</v>
      </c>
      <c r="AG4570" s="57">
        <v>0</v>
      </c>
      <c r="AI4570"/>
      <c r="AJ4570"/>
    </row>
    <row r="4571" spans="1:36">
      <c r="A4571" s="56" t="s">
        <v>48</v>
      </c>
      <c r="B4571" s="56" t="s">
        <v>11417</v>
      </c>
      <c r="C4571" s="56">
        <v>2101010130</v>
      </c>
      <c r="D4571" s="56" t="s">
        <v>40</v>
      </c>
      <c r="E4571" s="56">
        <v>2101020140</v>
      </c>
      <c r="F4571" s="56">
        <v>5401010140</v>
      </c>
      <c r="G4571" s="56" t="s">
        <v>11428</v>
      </c>
      <c r="H4571" s="56">
        <v>400300</v>
      </c>
      <c r="I4571" s="56" t="s">
        <v>11430</v>
      </c>
      <c r="J4571" s="56" t="s">
        <v>10272</v>
      </c>
      <c r="K4571" s="56" t="s">
        <v>3687</v>
      </c>
      <c r="L4571" s="56" t="s">
        <v>7138</v>
      </c>
      <c r="M4571" s="73">
        <v>39815</v>
      </c>
      <c r="N4571" s="56"/>
      <c r="O4571" s="56"/>
      <c r="P4571" s="56" t="s">
        <v>295</v>
      </c>
      <c r="Q4571" s="56"/>
      <c r="R4571" s="56" t="s">
        <v>70</v>
      </c>
      <c r="S4571" s="56" t="s">
        <v>11659</v>
      </c>
      <c r="T4571" s="56" t="s">
        <v>7140</v>
      </c>
      <c r="U4571" s="57">
        <v>25315</v>
      </c>
      <c r="V4571" s="57">
        <v>-24049.25</v>
      </c>
      <c r="W4571" s="57">
        <v>1265.75</v>
      </c>
      <c r="X4571" s="57">
        <v>0</v>
      </c>
      <c r="Y4571" s="73">
        <v>39815</v>
      </c>
      <c r="Z4571" s="57">
        <v>0</v>
      </c>
      <c r="AA4571" s="57">
        <v>0</v>
      </c>
      <c r="AB4571" s="57">
        <v>1265.75</v>
      </c>
      <c r="AC4571" s="57">
        <v>0</v>
      </c>
      <c r="AD4571" s="56" t="s">
        <v>9255</v>
      </c>
      <c r="AE4571" s="57">
        <v>0</v>
      </c>
      <c r="AF4571" s="57">
        <v>0</v>
      </c>
      <c r="AG4571" s="57">
        <v>0</v>
      </c>
      <c r="AI4571"/>
      <c r="AJ4571"/>
    </row>
    <row r="4572" spans="1:36">
      <c r="A4572" s="56" t="s">
        <v>48</v>
      </c>
      <c r="B4572" s="56" t="s">
        <v>11417</v>
      </c>
      <c r="C4572" s="56">
        <v>2101010130</v>
      </c>
      <c r="D4572" s="56" t="s">
        <v>40</v>
      </c>
      <c r="E4572" s="56">
        <v>2101020140</v>
      </c>
      <c r="F4572" s="56">
        <v>5401010140</v>
      </c>
      <c r="G4572" s="56" t="s">
        <v>11428</v>
      </c>
      <c r="H4572" s="56">
        <v>400300</v>
      </c>
      <c r="I4572" s="56" t="s">
        <v>11430</v>
      </c>
      <c r="J4572" s="56" t="s">
        <v>10273</v>
      </c>
      <c r="K4572" s="56" t="s">
        <v>8343</v>
      </c>
      <c r="L4572" s="56" t="s">
        <v>7138</v>
      </c>
      <c r="M4572" s="73">
        <v>39825</v>
      </c>
      <c r="N4572" s="56"/>
      <c r="O4572" s="56"/>
      <c r="P4572" s="56" t="s">
        <v>7177</v>
      </c>
      <c r="Q4572" s="56"/>
      <c r="R4572" s="56" t="s">
        <v>70</v>
      </c>
      <c r="S4572" s="56" t="s">
        <v>11659</v>
      </c>
      <c r="T4572" s="56" t="s">
        <v>7830</v>
      </c>
      <c r="U4572" s="57">
        <v>1824</v>
      </c>
      <c r="V4572" s="57">
        <v>-1824</v>
      </c>
      <c r="W4572" s="57">
        <v>0</v>
      </c>
      <c r="X4572" s="57">
        <v>0</v>
      </c>
      <c r="Y4572" s="73">
        <v>39814</v>
      </c>
      <c r="Z4572" s="57">
        <v>0</v>
      </c>
      <c r="AA4572" s="57">
        <v>0</v>
      </c>
      <c r="AB4572" s="57">
        <v>0</v>
      </c>
      <c r="AC4572" s="57">
        <v>0</v>
      </c>
      <c r="AD4572" s="56" t="s">
        <v>9255</v>
      </c>
      <c r="AE4572" s="57">
        <v>0</v>
      </c>
      <c r="AF4572" s="57">
        <v>0</v>
      </c>
      <c r="AG4572" s="57">
        <v>0</v>
      </c>
      <c r="AI4572"/>
      <c r="AJ4572"/>
    </row>
    <row r="4573" spans="1:36">
      <c r="A4573" s="56" t="s">
        <v>48</v>
      </c>
      <c r="B4573" s="56" t="s">
        <v>11417</v>
      </c>
      <c r="C4573" s="56">
        <v>2101010130</v>
      </c>
      <c r="D4573" s="56" t="s">
        <v>40</v>
      </c>
      <c r="E4573" s="56">
        <v>2101020140</v>
      </c>
      <c r="F4573" s="56">
        <v>5401010140</v>
      </c>
      <c r="G4573" s="56" t="s">
        <v>11428</v>
      </c>
      <c r="H4573" s="56">
        <v>400300</v>
      </c>
      <c r="I4573" s="56" t="s">
        <v>11430</v>
      </c>
      <c r="J4573" s="56" t="s">
        <v>10274</v>
      </c>
      <c r="K4573" s="56" t="s">
        <v>7263</v>
      </c>
      <c r="L4573" s="56" t="s">
        <v>7138</v>
      </c>
      <c r="M4573" s="73">
        <v>39830</v>
      </c>
      <c r="N4573" s="56"/>
      <c r="O4573" s="56"/>
      <c r="P4573" s="56" t="s">
        <v>295</v>
      </c>
      <c r="Q4573" s="56"/>
      <c r="R4573" s="56" t="s">
        <v>70</v>
      </c>
      <c r="S4573" s="56" t="s">
        <v>11659</v>
      </c>
      <c r="T4573" s="56" t="s">
        <v>7140</v>
      </c>
      <c r="U4573" s="57">
        <v>18400</v>
      </c>
      <c r="V4573" s="57">
        <v>-17480</v>
      </c>
      <c r="W4573" s="57">
        <v>920</v>
      </c>
      <c r="X4573" s="57">
        <v>0</v>
      </c>
      <c r="Y4573" s="73">
        <v>39830</v>
      </c>
      <c r="Z4573" s="57">
        <v>0</v>
      </c>
      <c r="AA4573" s="57">
        <v>0</v>
      </c>
      <c r="AB4573" s="57">
        <v>920</v>
      </c>
      <c r="AC4573" s="57">
        <v>0</v>
      </c>
      <c r="AD4573" s="56" t="s">
        <v>9255</v>
      </c>
      <c r="AE4573" s="57">
        <v>0</v>
      </c>
      <c r="AF4573" s="57">
        <v>0</v>
      </c>
      <c r="AG4573" s="57">
        <v>0</v>
      </c>
      <c r="AI4573"/>
      <c r="AJ4573"/>
    </row>
    <row r="4574" spans="1:36">
      <c r="A4574" s="56" t="s">
        <v>48</v>
      </c>
      <c r="B4574" s="56" t="s">
        <v>11417</v>
      </c>
      <c r="C4574" s="56">
        <v>2101010130</v>
      </c>
      <c r="D4574" s="56" t="s">
        <v>40</v>
      </c>
      <c r="E4574" s="56">
        <v>2101020140</v>
      </c>
      <c r="F4574" s="56">
        <v>5401010140</v>
      </c>
      <c r="G4574" s="56" t="s">
        <v>11428</v>
      </c>
      <c r="H4574" s="56">
        <v>400300</v>
      </c>
      <c r="I4574" s="56" t="s">
        <v>11430</v>
      </c>
      <c r="J4574" s="56" t="s">
        <v>10275</v>
      </c>
      <c r="K4574" s="56" t="s">
        <v>9140</v>
      </c>
      <c r="L4574" s="56" t="s">
        <v>7138</v>
      </c>
      <c r="M4574" s="73">
        <v>39941</v>
      </c>
      <c r="N4574" s="56"/>
      <c r="O4574" s="56"/>
      <c r="P4574" s="56" t="s">
        <v>295</v>
      </c>
      <c r="Q4574" s="56"/>
      <c r="R4574" s="56" t="s">
        <v>70</v>
      </c>
      <c r="S4574" s="56" t="s">
        <v>11659</v>
      </c>
      <c r="T4574" s="56" t="s">
        <v>7140</v>
      </c>
      <c r="U4574" s="57">
        <v>24810</v>
      </c>
      <c r="V4574" s="57">
        <v>-23569.5</v>
      </c>
      <c r="W4574" s="57">
        <v>1240.5</v>
      </c>
      <c r="X4574" s="57">
        <v>0</v>
      </c>
      <c r="Y4574" s="73">
        <v>39941</v>
      </c>
      <c r="Z4574" s="57">
        <v>0</v>
      </c>
      <c r="AA4574" s="57">
        <v>0</v>
      </c>
      <c r="AB4574" s="57">
        <v>1240.5</v>
      </c>
      <c r="AC4574" s="57">
        <v>0</v>
      </c>
      <c r="AD4574" s="56" t="s">
        <v>9255</v>
      </c>
      <c r="AE4574" s="57">
        <v>0</v>
      </c>
      <c r="AF4574" s="57">
        <v>0</v>
      </c>
      <c r="AG4574" s="57">
        <v>0</v>
      </c>
      <c r="AI4574"/>
      <c r="AJ4574"/>
    </row>
    <row r="4575" spans="1:36">
      <c r="A4575" s="56" t="s">
        <v>48</v>
      </c>
      <c r="B4575" s="56" t="s">
        <v>11417</v>
      </c>
      <c r="C4575" s="56">
        <v>2101010130</v>
      </c>
      <c r="D4575" s="56" t="s">
        <v>40</v>
      </c>
      <c r="E4575" s="56">
        <v>2101020140</v>
      </c>
      <c r="F4575" s="56">
        <v>5401010140</v>
      </c>
      <c r="G4575" s="56" t="s">
        <v>11428</v>
      </c>
      <c r="H4575" s="56">
        <v>400300</v>
      </c>
      <c r="I4575" s="56" t="s">
        <v>11430</v>
      </c>
      <c r="J4575" s="56" t="s">
        <v>10276</v>
      </c>
      <c r="K4575" s="56" t="s">
        <v>8344</v>
      </c>
      <c r="L4575" s="56" t="s">
        <v>7138</v>
      </c>
      <c r="M4575" s="73">
        <v>39979</v>
      </c>
      <c r="N4575" s="56"/>
      <c r="O4575" s="56"/>
      <c r="P4575" s="56" t="s">
        <v>7177</v>
      </c>
      <c r="Q4575" s="56"/>
      <c r="R4575" s="56" t="s">
        <v>70</v>
      </c>
      <c r="S4575" s="56" t="s">
        <v>11659</v>
      </c>
      <c r="T4575" s="56" t="s">
        <v>7830</v>
      </c>
      <c r="U4575" s="57">
        <v>4078.67</v>
      </c>
      <c r="V4575" s="57">
        <v>-4078.67</v>
      </c>
      <c r="W4575" s="57">
        <v>0</v>
      </c>
      <c r="X4575" s="57">
        <v>0</v>
      </c>
      <c r="Y4575" s="73">
        <v>39965</v>
      </c>
      <c r="Z4575" s="57">
        <v>0</v>
      </c>
      <c r="AA4575" s="57">
        <v>0</v>
      </c>
      <c r="AB4575" s="57">
        <v>0</v>
      </c>
      <c r="AC4575" s="57">
        <v>0</v>
      </c>
      <c r="AD4575" s="56" t="s">
        <v>9255</v>
      </c>
      <c r="AE4575" s="57">
        <v>0</v>
      </c>
      <c r="AF4575" s="57">
        <v>0</v>
      </c>
      <c r="AG4575" s="57">
        <v>0</v>
      </c>
      <c r="AI4575"/>
      <c r="AJ4575"/>
    </row>
    <row r="4576" spans="1:36">
      <c r="A4576" s="56" t="s">
        <v>48</v>
      </c>
      <c r="B4576" s="56" t="s">
        <v>11417</v>
      </c>
      <c r="C4576" s="56">
        <v>2101010130</v>
      </c>
      <c r="D4576" s="56" t="s">
        <v>40</v>
      </c>
      <c r="E4576" s="56">
        <v>2101020140</v>
      </c>
      <c r="F4576" s="56">
        <v>5401010140</v>
      </c>
      <c r="G4576" s="56" t="s">
        <v>11428</v>
      </c>
      <c r="H4576" s="56">
        <v>400300</v>
      </c>
      <c r="I4576" s="56" t="s">
        <v>11430</v>
      </c>
      <c r="J4576" s="56" t="s">
        <v>10277</v>
      </c>
      <c r="K4576" s="56" t="s">
        <v>8285</v>
      </c>
      <c r="L4576" s="56" t="s">
        <v>7138</v>
      </c>
      <c r="M4576" s="73">
        <v>40200</v>
      </c>
      <c r="N4576" s="56"/>
      <c r="O4576" s="56"/>
      <c r="P4576" s="56" t="s">
        <v>295</v>
      </c>
      <c r="Q4576" s="56"/>
      <c r="R4576" s="56" t="s">
        <v>70</v>
      </c>
      <c r="S4576" s="56" t="s">
        <v>11659</v>
      </c>
      <c r="T4576" s="56" t="s">
        <v>7140</v>
      </c>
      <c r="U4576" s="57">
        <v>24806</v>
      </c>
      <c r="V4576" s="57">
        <v>-23565.7</v>
      </c>
      <c r="W4576" s="57">
        <v>1240.3</v>
      </c>
      <c r="X4576" s="57">
        <v>0</v>
      </c>
      <c r="Y4576" s="73">
        <v>40200</v>
      </c>
      <c r="Z4576" s="57">
        <v>0</v>
      </c>
      <c r="AA4576" s="57">
        <v>0</v>
      </c>
      <c r="AB4576" s="57">
        <v>1240.3</v>
      </c>
      <c r="AC4576" s="57">
        <v>0</v>
      </c>
      <c r="AD4576" s="56" t="s">
        <v>9255</v>
      </c>
      <c r="AE4576" s="57">
        <v>0</v>
      </c>
      <c r="AF4576" s="57">
        <v>0</v>
      </c>
      <c r="AG4576" s="57">
        <v>0</v>
      </c>
      <c r="AI4576"/>
      <c r="AJ4576"/>
    </row>
    <row r="4577" spans="1:36">
      <c r="A4577" s="56" t="s">
        <v>48</v>
      </c>
      <c r="B4577" s="56" t="s">
        <v>11417</v>
      </c>
      <c r="C4577" s="56">
        <v>2101010130</v>
      </c>
      <c r="D4577" s="56" t="s">
        <v>40</v>
      </c>
      <c r="E4577" s="56">
        <v>2101020140</v>
      </c>
      <c r="F4577" s="56">
        <v>5401010140</v>
      </c>
      <c r="G4577" s="56" t="s">
        <v>11428</v>
      </c>
      <c r="H4577" s="56">
        <v>400300</v>
      </c>
      <c r="I4577" s="56" t="s">
        <v>11430</v>
      </c>
      <c r="J4577" s="56" t="s">
        <v>10278</v>
      </c>
      <c r="K4577" s="56" t="s">
        <v>9150</v>
      </c>
      <c r="L4577" s="56" t="s">
        <v>7138</v>
      </c>
      <c r="M4577" s="73">
        <v>40252</v>
      </c>
      <c r="N4577" s="56"/>
      <c r="O4577" s="56"/>
      <c r="P4577" s="56" t="s">
        <v>7177</v>
      </c>
      <c r="Q4577" s="56"/>
      <c r="R4577" s="56" t="s">
        <v>70</v>
      </c>
      <c r="S4577" s="56" t="s">
        <v>11659</v>
      </c>
      <c r="T4577" s="56" t="s">
        <v>7830</v>
      </c>
      <c r="U4577" s="57">
        <v>8600</v>
      </c>
      <c r="V4577" s="57">
        <v>-8600</v>
      </c>
      <c r="W4577" s="57">
        <v>0</v>
      </c>
      <c r="X4577" s="57">
        <v>0</v>
      </c>
      <c r="Y4577" s="73">
        <v>40238</v>
      </c>
      <c r="Z4577" s="57">
        <v>0</v>
      </c>
      <c r="AA4577" s="57">
        <v>0</v>
      </c>
      <c r="AB4577" s="57">
        <v>0</v>
      </c>
      <c r="AC4577" s="57">
        <v>0</v>
      </c>
      <c r="AD4577" s="56" t="s">
        <v>9255</v>
      </c>
      <c r="AE4577" s="57">
        <v>0</v>
      </c>
      <c r="AF4577" s="57">
        <v>0</v>
      </c>
      <c r="AG4577" s="57">
        <v>0</v>
      </c>
      <c r="AI4577"/>
      <c r="AJ4577"/>
    </row>
    <row r="4578" spans="1:36">
      <c r="A4578" s="56" t="s">
        <v>48</v>
      </c>
      <c r="B4578" s="56" t="s">
        <v>11417</v>
      </c>
      <c r="C4578" s="56">
        <v>2101010130</v>
      </c>
      <c r="D4578" s="56" t="s">
        <v>40</v>
      </c>
      <c r="E4578" s="56">
        <v>2101020140</v>
      </c>
      <c r="F4578" s="56">
        <v>5401010140</v>
      </c>
      <c r="G4578" s="56" t="s">
        <v>11428</v>
      </c>
      <c r="H4578" s="56">
        <v>400300</v>
      </c>
      <c r="I4578" s="56" t="s">
        <v>11430</v>
      </c>
      <c r="J4578" s="56" t="s">
        <v>10279</v>
      </c>
      <c r="K4578" s="56" t="s">
        <v>8286</v>
      </c>
      <c r="L4578" s="56" t="s">
        <v>7138</v>
      </c>
      <c r="M4578" s="73">
        <v>40250</v>
      </c>
      <c r="N4578" s="56"/>
      <c r="O4578" s="56"/>
      <c r="P4578" s="56" t="s">
        <v>295</v>
      </c>
      <c r="Q4578" s="56"/>
      <c r="R4578" s="56" t="s">
        <v>70</v>
      </c>
      <c r="S4578" s="56" t="s">
        <v>11659</v>
      </c>
      <c r="T4578" s="56" t="s">
        <v>7140</v>
      </c>
      <c r="U4578" s="57">
        <v>68455</v>
      </c>
      <c r="V4578" s="57">
        <v>-65032.25</v>
      </c>
      <c r="W4578" s="57">
        <v>3422.75</v>
      </c>
      <c r="X4578" s="57">
        <v>0</v>
      </c>
      <c r="Y4578" s="73">
        <v>40250</v>
      </c>
      <c r="Z4578" s="57">
        <v>0</v>
      </c>
      <c r="AA4578" s="57">
        <v>0</v>
      </c>
      <c r="AB4578" s="57">
        <v>3422.75</v>
      </c>
      <c r="AC4578" s="57">
        <v>0</v>
      </c>
      <c r="AD4578" s="56" t="s">
        <v>9255</v>
      </c>
      <c r="AE4578" s="57">
        <v>0</v>
      </c>
      <c r="AF4578" s="57">
        <v>0</v>
      </c>
      <c r="AG4578" s="57">
        <v>0</v>
      </c>
      <c r="AI4578"/>
      <c r="AJ4578"/>
    </row>
    <row r="4579" spans="1:36">
      <c r="A4579" s="56" t="s">
        <v>48</v>
      </c>
      <c r="B4579" s="56" t="s">
        <v>11417</v>
      </c>
      <c r="C4579" s="56">
        <v>2101010130</v>
      </c>
      <c r="D4579" s="56" t="s">
        <v>40</v>
      </c>
      <c r="E4579" s="56">
        <v>2101020140</v>
      </c>
      <c r="F4579" s="56">
        <v>5401010140</v>
      </c>
      <c r="G4579" s="56" t="s">
        <v>11428</v>
      </c>
      <c r="H4579" s="56">
        <v>400300</v>
      </c>
      <c r="I4579" s="56" t="s">
        <v>11430</v>
      </c>
      <c r="J4579" s="56" t="s">
        <v>10280</v>
      </c>
      <c r="K4579" s="56" t="s">
        <v>7263</v>
      </c>
      <c r="L4579" s="56" t="s">
        <v>7138</v>
      </c>
      <c r="M4579" s="73">
        <v>40465</v>
      </c>
      <c r="N4579" s="56"/>
      <c r="O4579" s="56"/>
      <c r="P4579" s="56" t="s">
        <v>295</v>
      </c>
      <c r="Q4579" s="56"/>
      <c r="R4579" s="56" t="s">
        <v>70</v>
      </c>
      <c r="S4579" s="56" t="s">
        <v>11659</v>
      </c>
      <c r="T4579" s="56" t="s">
        <v>7140</v>
      </c>
      <c r="U4579" s="57">
        <v>26505</v>
      </c>
      <c r="V4579" s="57">
        <v>-25179.75</v>
      </c>
      <c r="W4579" s="57">
        <v>1325.25</v>
      </c>
      <c r="X4579" s="57">
        <v>0</v>
      </c>
      <c r="Y4579" s="73">
        <v>40465</v>
      </c>
      <c r="Z4579" s="57">
        <v>0</v>
      </c>
      <c r="AA4579" s="57">
        <v>0</v>
      </c>
      <c r="AB4579" s="57">
        <v>1325.25</v>
      </c>
      <c r="AC4579" s="57">
        <v>0</v>
      </c>
      <c r="AD4579" s="56" t="s">
        <v>9255</v>
      </c>
      <c r="AE4579" s="57">
        <v>0</v>
      </c>
      <c r="AF4579" s="57">
        <v>0</v>
      </c>
      <c r="AG4579" s="57">
        <v>0</v>
      </c>
      <c r="AI4579"/>
      <c r="AJ4579"/>
    </row>
    <row r="4580" spans="1:36">
      <c r="A4580" s="56" t="s">
        <v>50</v>
      </c>
      <c r="B4580" s="56" t="s">
        <v>11417</v>
      </c>
      <c r="C4580" s="56">
        <v>2101010130</v>
      </c>
      <c r="D4580" s="56" t="s">
        <v>40</v>
      </c>
      <c r="E4580" s="56">
        <v>2101020140</v>
      </c>
      <c r="F4580" s="56">
        <v>5401010140</v>
      </c>
      <c r="G4580" s="56" t="s">
        <v>11431</v>
      </c>
      <c r="H4580" s="56">
        <v>400210</v>
      </c>
      <c r="I4580" s="56" t="s">
        <v>11448</v>
      </c>
      <c r="J4580" s="56" t="s">
        <v>10281</v>
      </c>
      <c r="K4580" s="56" t="s">
        <v>8345</v>
      </c>
      <c r="L4580" s="56" t="s">
        <v>7138</v>
      </c>
      <c r="M4580" s="73">
        <v>36615</v>
      </c>
      <c r="N4580" s="56"/>
      <c r="O4580" s="56"/>
      <c r="P4580" s="56" t="s">
        <v>7716</v>
      </c>
      <c r="Q4580" s="56"/>
      <c r="R4580" s="56" t="s">
        <v>70</v>
      </c>
      <c r="S4580" s="56" t="s">
        <v>11659</v>
      </c>
      <c r="T4580" s="56" t="s">
        <v>7138</v>
      </c>
      <c r="U4580" s="57">
        <v>7144</v>
      </c>
      <c r="V4580" s="57">
        <v>-7142</v>
      </c>
      <c r="W4580" s="57">
        <v>2</v>
      </c>
      <c r="X4580" s="57">
        <v>0</v>
      </c>
      <c r="Y4580" s="73">
        <v>36586</v>
      </c>
      <c r="Z4580" s="57">
        <v>0</v>
      </c>
      <c r="AA4580" s="57">
        <v>0</v>
      </c>
      <c r="AB4580" s="57">
        <v>2</v>
      </c>
      <c r="AC4580" s="57">
        <v>0</v>
      </c>
      <c r="AD4580" s="56" t="s">
        <v>9255</v>
      </c>
      <c r="AE4580" s="57">
        <v>0</v>
      </c>
      <c r="AF4580" s="57">
        <v>0</v>
      </c>
      <c r="AG4580" s="57">
        <v>0</v>
      </c>
      <c r="AI4580"/>
      <c r="AJ4580"/>
    </row>
    <row r="4581" spans="1:36">
      <c r="A4581" s="56" t="s">
        <v>54</v>
      </c>
      <c r="B4581" s="56" t="s">
        <v>11417</v>
      </c>
      <c r="C4581" s="56">
        <v>2101010130</v>
      </c>
      <c r="D4581" s="56" t="s">
        <v>40</v>
      </c>
      <c r="E4581" s="56">
        <v>2101020140</v>
      </c>
      <c r="F4581" s="56">
        <v>5401010140</v>
      </c>
      <c r="G4581" s="56" t="s">
        <v>11413</v>
      </c>
      <c r="H4581" s="56">
        <v>400100</v>
      </c>
      <c r="I4581" s="56" t="s">
        <v>11424</v>
      </c>
      <c r="J4581" s="56" t="s">
        <v>10282</v>
      </c>
      <c r="K4581" s="56" t="s">
        <v>8287</v>
      </c>
      <c r="L4581" s="56" t="s">
        <v>7138</v>
      </c>
      <c r="M4581" s="73">
        <v>39812</v>
      </c>
      <c r="N4581" s="56"/>
      <c r="O4581" s="56"/>
      <c r="P4581" s="56" t="s">
        <v>7235</v>
      </c>
      <c r="Q4581" s="56"/>
      <c r="R4581" s="56" t="s">
        <v>70</v>
      </c>
      <c r="S4581" s="56" t="s">
        <v>11659</v>
      </c>
      <c r="T4581" s="56" t="s">
        <v>7140</v>
      </c>
      <c r="U4581" s="57">
        <v>10261</v>
      </c>
      <c r="V4581" s="57">
        <v>-9747.9500000000007</v>
      </c>
      <c r="W4581" s="57">
        <v>513.04999999999995</v>
      </c>
      <c r="X4581" s="57">
        <v>0</v>
      </c>
      <c r="Y4581" s="73">
        <v>39812</v>
      </c>
      <c r="Z4581" s="57">
        <v>0</v>
      </c>
      <c r="AA4581" s="57">
        <v>0</v>
      </c>
      <c r="AB4581" s="57">
        <v>513.04999999999995</v>
      </c>
      <c r="AC4581" s="57">
        <v>0</v>
      </c>
      <c r="AD4581" s="56" t="s">
        <v>9255</v>
      </c>
      <c r="AE4581" s="57">
        <v>0</v>
      </c>
      <c r="AF4581" s="57">
        <v>0</v>
      </c>
      <c r="AG4581" s="57">
        <v>0</v>
      </c>
      <c r="AI4581"/>
      <c r="AJ4581"/>
    </row>
    <row r="4582" spans="1:36">
      <c r="A4582" s="56" t="s">
        <v>50</v>
      </c>
      <c r="B4582" s="56" t="s">
        <v>11417</v>
      </c>
      <c r="C4582" s="56">
        <v>2101010130</v>
      </c>
      <c r="D4582" s="56" t="s">
        <v>40</v>
      </c>
      <c r="E4582" s="56">
        <v>2101020140</v>
      </c>
      <c r="F4582" s="56">
        <v>5401010140</v>
      </c>
      <c r="G4582" s="56" t="s">
        <v>11431</v>
      </c>
      <c r="H4582" s="56">
        <v>400210</v>
      </c>
      <c r="I4582" s="56" t="s">
        <v>11448</v>
      </c>
      <c r="J4582" s="56" t="s">
        <v>10283</v>
      </c>
      <c r="K4582" s="56" t="s">
        <v>8288</v>
      </c>
      <c r="L4582" s="56" t="s">
        <v>7138</v>
      </c>
      <c r="M4582" s="73">
        <v>36987</v>
      </c>
      <c r="N4582" s="56"/>
      <c r="O4582" s="56"/>
      <c r="P4582" s="56" t="s">
        <v>7235</v>
      </c>
      <c r="Q4582" s="56"/>
      <c r="R4582" s="56" t="s">
        <v>70</v>
      </c>
      <c r="S4582" s="56" t="s">
        <v>11659</v>
      </c>
      <c r="T4582" s="56" t="s">
        <v>7140</v>
      </c>
      <c r="U4582" s="57">
        <v>11010</v>
      </c>
      <c r="V4582" s="57">
        <v>-10459.5</v>
      </c>
      <c r="W4582" s="57">
        <v>550.5</v>
      </c>
      <c r="X4582" s="57">
        <v>0</v>
      </c>
      <c r="Y4582" s="73">
        <v>36987</v>
      </c>
      <c r="Z4582" s="57">
        <v>0</v>
      </c>
      <c r="AA4582" s="57">
        <v>0</v>
      </c>
      <c r="AB4582" s="57">
        <v>550.5</v>
      </c>
      <c r="AC4582" s="57">
        <v>0</v>
      </c>
      <c r="AD4582" s="56" t="s">
        <v>9255</v>
      </c>
      <c r="AE4582" s="57">
        <v>0</v>
      </c>
      <c r="AF4582" s="57">
        <v>0</v>
      </c>
      <c r="AG4582" s="57">
        <v>0</v>
      </c>
      <c r="AI4582"/>
      <c r="AJ4582"/>
    </row>
    <row r="4583" spans="1:36">
      <c r="A4583" s="56" t="s">
        <v>50</v>
      </c>
      <c r="B4583" s="56" t="s">
        <v>11417</v>
      </c>
      <c r="C4583" s="56">
        <v>2101010130</v>
      </c>
      <c r="D4583" s="56" t="s">
        <v>40</v>
      </c>
      <c r="E4583" s="56">
        <v>2101020140</v>
      </c>
      <c r="F4583" s="56">
        <v>5401010140</v>
      </c>
      <c r="G4583" s="56" t="s">
        <v>11431</v>
      </c>
      <c r="H4583" s="56">
        <v>400210</v>
      </c>
      <c r="I4583" s="56" t="s">
        <v>11448</v>
      </c>
      <c r="J4583" s="56" t="s">
        <v>10284</v>
      </c>
      <c r="K4583" s="56" t="s">
        <v>8289</v>
      </c>
      <c r="L4583" s="56" t="s">
        <v>7138</v>
      </c>
      <c r="M4583" s="73">
        <v>39543</v>
      </c>
      <c r="N4583" s="56"/>
      <c r="O4583" s="56"/>
      <c r="P4583" s="56" t="s">
        <v>7235</v>
      </c>
      <c r="Q4583" s="56"/>
      <c r="R4583" s="56" t="s">
        <v>70</v>
      </c>
      <c r="S4583" s="56" t="s">
        <v>11659</v>
      </c>
      <c r="T4583" s="56" t="s">
        <v>7140</v>
      </c>
      <c r="U4583" s="57">
        <v>12825</v>
      </c>
      <c r="V4583" s="57">
        <v>-12183.75</v>
      </c>
      <c r="W4583" s="57">
        <v>641.25</v>
      </c>
      <c r="X4583" s="57">
        <v>0</v>
      </c>
      <c r="Y4583" s="73">
        <v>39543</v>
      </c>
      <c r="Z4583" s="57">
        <v>0</v>
      </c>
      <c r="AA4583" s="57">
        <v>0</v>
      </c>
      <c r="AB4583" s="57">
        <v>641.25</v>
      </c>
      <c r="AC4583" s="57">
        <v>0</v>
      </c>
      <c r="AD4583" s="56" t="s">
        <v>9255</v>
      </c>
      <c r="AE4583" s="57">
        <v>0</v>
      </c>
      <c r="AF4583" s="57">
        <v>0</v>
      </c>
      <c r="AG4583" s="57">
        <v>0</v>
      </c>
      <c r="AI4583"/>
      <c r="AJ4583"/>
    </row>
    <row r="4584" spans="1:36">
      <c r="A4584" s="56" t="s">
        <v>50</v>
      </c>
      <c r="B4584" s="56" t="s">
        <v>11417</v>
      </c>
      <c r="C4584" s="56">
        <v>2101010130</v>
      </c>
      <c r="D4584" s="56" t="s">
        <v>40</v>
      </c>
      <c r="E4584" s="56">
        <v>2101020140</v>
      </c>
      <c r="F4584" s="56">
        <v>5401010140</v>
      </c>
      <c r="G4584" s="56" t="s">
        <v>11431</v>
      </c>
      <c r="H4584" s="56">
        <v>400210</v>
      </c>
      <c r="I4584" s="56" t="s">
        <v>11448</v>
      </c>
      <c r="J4584" s="56" t="s">
        <v>10285</v>
      </c>
      <c r="K4584" s="56" t="s">
        <v>8356</v>
      </c>
      <c r="L4584" s="56" t="s">
        <v>7138</v>
      </c>
      <c r="M4584" s="73">
        <v>36005</v>
      </c>
      <c r="N4584" s="56"/>
      <c r="O4584" s="56"/>
      <c r="P4584" s="56" t="s">
        <v>7716</v>
      </c>
      <c r="Q4584" s="56"/>
      <c r="R4584" s="56" t="s">
        <v>70</v>
      </c>
      <c r="S4584" s="56" t="s">
        <v>11659</v>
      </c>
      <c r="T4584" s="56" t="s">
        <v>7138</v>
      </c>
      <c r="U4584" s="57">
        <v>12966</v>
      </c>
      <c r="V4584" s="57">
        <v>-12929</v>
      </c>
      <c r="W4584" s="57">
        <v>37</v>
      </c>
      <c r="X4584" s="57">
        <v>0</v>
      </c>
      <c r="Y4584" s="73">
        <v>35977</v>
      </c>
      <c r="Z4584" s="57">
        <v>0</v>
      </c>
      <c r="AA4584" s="57">
        <v>0</v>
      </c>
      <c r="AB4584" s="57">
        <v>37</v>
      </c>
      <c r="AC4584" s="57">
        <v>0</v>
      </c>
      <c r="AD4584" s="56" t="s">
        <v>9255</v>
      </c>
      <c r="AE4584" s="57">
        <v>0</v>
      </c>
      <c r="AF4584" s="57">
        <v>0</v>
      </c>
      <c r="AG4584" s="57">
        <v>0</v>
      </c>
      <c r="AI4584"/>
      <c r="AJ4584"/>
    </row>
    <row r="4585" spans="1:36">
      <c r="A4585" s="56" t="s">
        <v>50</v>
      </c>
      <c r="B4585" s="56" t="s">
        <v>11417</v>
      </c>
      <c r="C4585" s="56">
        <v>2101010130</v>
      </c>
      <c r="D4585" s="56" t="s">
        <v>40</v>
      </c>
      <c r="E4585" s="56">
        <v>2101020140</v>
      </c>
      <c r="F4585" s="56">
        <v>5401010140</v>
      </c>
      <c r="G4585" s="56" t="s">
        <v>11431</v>
      </c>
      <c r="H4585" s="56">
        <v>400210</v>
      </c>
      <c r="I4585" s="56" t="s">
        <v>11448</v>
      </c>
      <c r="J4585" s="56" t="s">
        <v>10286</v>
      </c>
      <c r="K4585" s="56" t="s">
        <v>7767</v>
      </c>
      <c r="L4585" s="56" t="s">
        <v>7138</v>
      </c>
      <c r="M4585" s="73">
        <v>35925</v>
      </c>
      <c r="N4585" s="56"/>
      <c r="O4585" s="56"/>
      <c r="P4585" s="56" t="s">
        <v>7716</v>
      </c>
      <c r="Q4585" s="56"/>
      <c r="R4585" s="56" t="s">
        <v>70</v>
      </c>
      <c r="S4585" s="56" t="s">
        <v>11659</v>
      </c>
      <c r="T4585" s="56" t="s">
        <v>7138</v>
      </c>
      <c r="U4585" s="57">
        <v>13435</v>
      </c>
      <c r="V4585" s="57">
        <v>-13178</v>
      </c>
      <c r="W4585" s="57">
        <v>257</v>
      </c>
      <c r="X4585" s="57">
        <v>0</v>
      </c>
      <c r="Y4585" s="73">
        <v>35916</v>
      </c>
      <c r="Z4585" s="57">
        <v>0</v>
      </c>
      <c r="AA4585" s="57">
        <v>0</v>
      </c>
      <c r="AB4585" s="57">
        <v>257</v>
      </c>
      <c r="AC4585" s="57">
        <v>0</v>
      </c>
      <c r="AD4585" s="56" t="s">
        <v>9255</v>
      </c>
      <c r="AE4585" s="57">
        <v>0</v>
      </c>
      <c r="AF4585" s="57">
        <v>0</v>
      </c>
      <c r="AG4585" s="57">
        <v>0</v>
      </c>
      <c r="AI4585"/>
      <c r="AJ4585"/>
    </row>
    <row r="4586" spans="1:36">
      <c r="A4586" s="56" t="s">
        <v>54</v>
      </c>
      <c r="B4586" s="56" t="s">
        <v>11417</v>
      </c>
      <c r="C4586" s="56">
        <v>2101010130</v>
      </c>
      <c r="D4586" s="56" t="s">
        <v>40</v>
      </c>
      <c r="E4586" s="56">
        <v>2101020140</v>
      </c>
      <c r="F4586" s="56">
        <v>5401010140</v>
      </c>
      <c r="G4586" s="56" t="s">
        <v>11413</v>
      </c>
      <c r="H4586" s="56">
        <v>400100</v>
      </c>
      <c r="I4586" s="56" t="s">
        <v>11424</v>
      </c>
      <c r="J4586" s="56" t="s">
        <v>10287</v>
      </c>
      <c r="K4586" s="56" t="s">
        <v>8290</v>
      </c>
      <c r="L4586" s="56" t="s">
        <v>7138</v>
      </c>
      <c r="M4586" s="73">
        <v>39812</v>
      </c>
      <c r="N4586" s="56"/>
      <c r="O4586" s="56"/>
      <c r="P4586" s="56" t="s">
        <v>7235</v>
      </c>
      <c r="Q4586" s="56"/>
      <c r="R4586" s="56" t="s">
        <v>70</v>
      </c>
      <c r="S4586" s="56" t="s">
        <v>11659</v>
      </c>
      <c r="T4586" s="56" t="s">
        <v>7140</v>
      </c>
      <c r="U4586" s="57">
        <v>13713</v>
      </c>
      <c r="V4586" s="57">
        <v>-13027.35</v>
      </c>
      <c r="W4586" s="57">
        <v>685.65</v>
      </c>
      <c r="X4586" s="57">
        <v>0</v>
      </c>
      <c r="Y4586" s="73">
        <v>39812</v>
      </c>
      <c r="Z4586" s="57">
        <v>0</v>
      </c>
      <c r="AA4586" s="57">
        <v>0</v>
      </c>
      <c r="AB4586" s="57">
        <v>685.65</v>
      </c>
      <c r="AC4586" s="57">
        <v>0</v>
      </c>
      <c r="AD4586" s="56" t="s">
        <v>9255</v>
      </c>
      <c r="AE4586" s="57">
        <v>0</v>
      </c>
      <c r="AF4586" s="57">
        <v>0</v>
      </c>
      <c r="AG4586" s="57">
        <v>0</v>
      </c>
      <c r="AI4586"/>
      <c r="AJ4586"/>
    </row>
    <row r="4587" spans="1:36">
      <c r="A4587" s="56" t="s">
        <v>54</v>
      </c>
      <c r="B4587" s="56" t="s">
        <v>11417</v>
      </c>
      <c r="C4587" s="56">
        <v>2101010130</v>
      </c>
      <c r="D4587" s="56" t="s">
        <v>40</v>
      </c>
      <c r="E4587" s="56">
        <v>2101020140</v>
      </c>
      <c r="F4587" s="56">
        <v>5401010140</v>
      </c>
      <c r="G4587" s="56" t="s">
        <v>11413</v>
      </c>
      <c r="H4587" s="56">
        <v>400100</v>
      </c>
      <c r="I4587" s="56" t="s">
        <v>11414</v>
      </c>
      <c r="J4587" s="56" t="s">
        <v>10288</v>
      </c>
      <c r="K4587" s="56" t="s">
        <v>8321</v>
      </c>
      <c r="L4587" s="56" t="s">
        <v>7138</v>
      </c>
      <c r="M4587" s="73">
        <v>38876</v>
      </c>
      <c r="N4587" s="56"/>
      <c r="O4587" s="56"/>
      <c r="P4587" s="56" t="s">
        <v>7235</v>
      </c>
      <c r="Q4587" s="56"/>
      <c r="R4587" s="56" t="s">
        <v>70</v>
      </c>
      <c r="S4587" s="56" t="s">
        <v>11659</v>
      </c>
      <c r="T4587" s="56" t="s">
        <v>7140</v>
      </c>
      <c r="U4587" s="57">
        <v>13992</v>
      </c>
      <c r="V4587" s="57">
        <v>-13292.4</v>
      </c>
      <c r="W4587" s="57">
        <v>699.6</v>
      </c>
      <c r="X4587" s="57">
        <v>0</v>
      </c>
      <c r="Y4587" s="73">
        <v>38876</v>
      </c>
      <c r="Z4587" s="57">
        <v>0</v>
      </c>
      <c r="AA4587" s="57">
        <v>0</v>
      </c>
      <c r="AB4587" s="57">
        <v>699.6</v>
      </c>
      <c r="AC4587" s="57">
        <v>0</v>
      </c>
      <c r="AD4587" s="56" t="s">
        <v>9255</v>
      </c>
      <c r="AE4587" s="57">
        <v>0</v>
      </c>
      <c r="AF4587" s="57">
        <v>0</v>
      </c>
      <c r="AG4587" s="57">
        <v>0</v>
      </c>
      <c r="AI4587"/>
      <c r="AJ4587"/>
    </row>
    <row r="4588" spans="1:36">
      <c r="A4588" s="56" t="s">
        <v>50</v>
      </c>
      <c r="B4588" s="56" t="s">
        <v>11417</v>
      </c>
      <c r="C4588" s="56">
        <v>2101010130</v>
      </c>
      <c r="D4588" s="56" t="s">
        <v>40</v>
      </c>
      <c r="E4588" s="56">
        <v>2101020140</v>
      </c>
      <c r="F4588" s="56">
        <v>5401010140</v>
      </c>
      <c r="G4588" s="56" t="s">
        <v>11431</v>
      </c>
      <c r="H4588" s="56">
        <v>400210</v>
      </c>
      <c r="I4588" s="56" t="s">
        <v>11448</v>
      </c>
      <c r="J4588" s="56" t="s">
        <v>10289</v>
      </c>
      <c r="K4588" s="56" t="s">
        <v>8130</v>
      </c>
      <c r="L4588" s="56" t="s">
        <v>7138</v>
      </c>
      <c r="M4588" s="73">
        <v>36600</v>
      </c>
      <c r="N4588" s="56"/>
      <c r="O4588" s="56"/>
      <c r="P4588" s="56" t="s">
        <v>7716</v>
      </c>
      <c r="Q4588" s="56"/>
      <c r="R4588" s="56" t="s">
        <v>70</v>
      </c>
      <c r="S4588" s="56" t="s">
        <v>11659</v>
      </c>
      <c r="T4588" s="56" t="s">
        <v>7138</v>
      </c>
      <c r="U4588" s="57">
        <v>15970</v>
      </c>
      <c r="V4588" s="57">
        <v>-15172</v>
      </c>
      <c r="W4588" s="57">
        <v>798</v>
      </c>
      <c r="X4588" s="57">
        <v>0</v>
      </c>
      <c r="Y4588" s="73">
        <v>36586</v>
      </c>
      <c r="Z4588" s="57">
        <v>0</v>
      </c>
      <c r="AA4588" s="57">
        <v>0</v>
      </c>
      <c r="AB4588" s="57">
        <v>798</v>
      </c>
      <c r="AC4588" s="57">
        <v>0</v>
      </c>
      <c r="AD4588" s="56" t="s">
        <v>9255</v>
      </c>
      <c r="AE4588" s="57">
        <v>0</v>
      </c>
      <c r="AF4588" s="57">
        <v>0</v>
      </c>
      <c r="AG4588" s="57">
        <v>0</v>
      </c>
      <c r="AI4588"/>
      <c r="AJ4588"/>
    </row>
    <row r="4589" spans="1:36">
      <c r="A4589" s="56" t="s">
        <v>50</v>
      </c>
      <c r="B4589" s="56" t="s">
        <v>11417</v>
      </c>
      <c r="C4589" s="56">
        <v>2101010130</v>
      </c>
      <c r="D4589" s="56" t="s">
        <v>40</v>
      </c>
      <c r="E4589" s="56">
        <v>2101020140</v>
      </c>
      <c r="F4589" s="56">
        <v>5401010140</v>
      </c>
      <c r="G4589" s="56" t="s">
        <v>11431</v>
      </c>
      <c r="H4589" s="56">
        <v>400210</v>
      </c>
      <c r="I4589" s="56" t="s">
        <v>11448</v>
      </c>
      <c r="J4589" s="56" t="s">
        <v>10290</v>
      </c>
      <c r="K4589" s="56" t="s">
        <v>8291</v>
      </c>
      <c r="L4589" s="56" t="s">
        <v>7138</v>
      </c>
      <c r="M4589" s="73">
        <v>37079</v>
      </c>
      <c r="N4589" s="56"/>
      <c r="O4589" s="56"/>
      <c r="P4589" s="56" t="s">
        <v>7235</v>
      </c>
      <c r="Q4589" s="56"/>
      <c r="R4589" s="56" t="s">
        <v>70</v>
      </c>
      <c r="S4589" s="56" t="s">
        <v>11659</v>
      </c>
      <c r="T4589" s="56" t="s">
        <v>7140</v>
      </c>
      <c r="U4589" s="57">
        <v>16090</v>
      </c>
      <c r="V4589" s="57">
        <v>-15285.5</v>
      </c>
      <c r="W4589" s="57">
        <v>804.5</v>
      </c>
      <c r="X4589" s="57">
        <v>0</v>
      </c>
      <c r="Y4589" s="73">
        <v>37079</v>
      </c>
      <c r="Z4589" s="57">
        <v>0</v>
      </c>
      <c r="AA4589" s="57">
        <v>0</v>
      </c>
      <c r="AB4589" s="57">
        <v>804.5</v>
      </c>
      <c r="AC4589" s="57">
        <v>0</v>
      </c>
      <c r="AD4589" s="56" t="s">
        <v>9255</v>
      </c>
      <c r="AE4589" s="57">
        <v>0</v>
      </c>
      <c r="AF4589" s="57">
        <v>0</v>
      </c>
      <c r="AG4589" s="57">
        <v>0</v>
      </c>
      <c r="AI4589"/>
      <c r="AJ4589"/>
    </row>
    <row r="4590" spans="1:36">
      <c r="A4590" s="56" t="s">
        <v>50</v>
      </c>
      <c r="B4590" s="56" t="s">
        <v>11417</v>
      </c>
      <c r="C4590" s="56">
        <v>2101010130</v>
      </c>
      <c r="D4590" s="56" t="s">
        <v>40</v>
      </c>
      <c r="E4590" s="56">
        <v>2101020140</v>
      </c>
      <c r="F4590" s="56">
        <v>5401010140</v>
      </c>
      <c r="G4590" s="56" t="s">
        <v>11431</v>
      </c>
      <c r="H4590" s="56">
        <v>400210</v>
      </c>
      <c r="I4590" s="56" t="s">
        <v>11448</v>
      </c>
      <c r="J4590" s="56" t="s">
        <v>10291</v>
      </c>
      <c r="K4590" s="56" t="s">
        <v>8357</v>
      </c>
      <c r="L4590" s="56" t="s">
        <v>7138</v>
      </c>
      <c r="M4590" s="73">
        <v>36067</v>
      </c>
      <c r="N4590" s="56"/>
      <c r="O4590" s="56"/>
      <c r="P4590" s="56" t="s">
        <v>7716</v>
      </c>
      <c r="Q4590" s="56"/>
      <c r="R4590" s="56" t="s">
        <v>70</v>
      </c>
      <c r="S4590" s="56" t="s">
        <v>11659</v>
      </c>
      <c r="T4590" s="56" t="s">
        <v>7138</v>
      </c>
      <c r="U4590" s="57">
        <v>16607</v>
      </c>
      <c r="V4590" s="57">
        <v>-16379</v>
      </c>
      <c r="W4590" s="57">
        <v>228</v>
      </c>
      <c r="X4590" s="57">
        <v>0</v>
      </c>
      <c r="Y4590" s="73">
        <v>36039</v>
      </c>
      <c r="Z4590" s="57">
        <v>0</v>
      </c>
      <c r="AA4590" s="57">
        <v>0</v>
      </c>
      <c r="AB4590" s="57">
        <v>228</v>
      </c>
      <c r="AC4590" s="57">
        <v>0</v>
      </c>
      <c r="AD4590" s="56" t="s">
        <v>9255</v>
      </c>
      <c r="AE4590" s="57">
        <v>0</v>
      </c>
      <c r="AF4590" s="57">
        <v>0</v>
      </c>
      <c r="AG4590" s="57">
        <v>0</v>
      </c>
      <c r="AI4590"/>
      <c r="AJ4590"/>
    </row>
    <row r="4591" spans="1:36">
      <c r="A4591" s="56" t="s">
        <v>50</v>
      </c>
      <c r="B4591" s="56" t="s">
        <v>11417</v>
      </c>
      <c r="C4591" s="56">
        <v>2101010130</v>
      </c>
      <c r="D4591" s="56" t="s">
        <v>40</v>
      </c>
      <c r="E4591" s="56">
        <v>2101020140</v>
      </c>
      <c r="F4591" s="56">
        <v>5401010140</v>
      </c>
      <c r="G4591" s="56" t="s">
        <v>11431</v>
      </c>
      <c r="H4591" s="56">
        <v>400210</v>
      </c>
      <c r="I4591" s="56" t="s">
        <v>11448</v>
      </c>
      <c r="J4591" s="56" t="s">
        <v>10292</v>
      </c>
      <c r="K4591" s="56" t="s">
        <v>8130</v>
      </c>
      <c r="L4591" s="56" t="s">
        <v>7138</v>
      </c>
      <c r="M4591" s="73">
        <v>37112</v>
      </c>
      <c r="N4591" s="56"/>
      <c r="O4591" s="56"/>
      <c r="P4591" s="56" t="s">
        <v>7235</v>
      </c>
      <c r="Q4591" s="56"/>
      <c r="R4591" s="56" t="s">
        <v>70</v>
      </c>
      <c r="S4591" s="56" t="s">
        <v>11659</v>
      </c>
      <c r="T4591" s="56" t="s">
        <v>7140</v>
      </c>
      <c r="U4591" s="57">
        <v>16794</v>
      </c>
      <c r="V4591" s="57">
        <v>-15954.3</v>
      </c>
      <c r="W4591" s="57">
        <v>839.7</v>
      </c>
      <c r="X4591" s="57">
        <v>0</v>
      </c>
      <c r="Y4591" s="73">
        <v>37112</v>
      </c>
      <c r="Z4591" s="57">
        <v>0</v>
      </c>
      <c r="AA4591" s="57">
        <v>0</v>
      </c>
      <c r="AB4591" s="57">
        <v>839.7</v>
      </c>
      <c r="AC4591" s="57">
        <v>0</v>
      </c>
      <c r="AD4591" s="56" t="s">
        <v>9255</v>
      </c>
      <c r="AE4591" s="57">
        <v>0</v>
      </c>
      <c r="AF4591" s="57">
        <v>0</v>
      </c>
      <c r="AG4591" s="57">
        <v>0</v>
      </c>
      <c r="AI4591"/>
      <c r="AJ4591"/>
    </row>
    <row r="4592" spans="1:36">
      <c r="A4592" s="56" t="s">
        <v>50</v>
      </c>
      <c r="B4592" s="56" t="s">
        <v>11417</v>
      </c>
      <c r="C4592" s="56">
        <v>2101010130</v>
      </c>
      <c r="D4592" s="56" t="s">
        <v>40</v>
      </c>
      <c r="E4592" s="56">
        <v>2101020140</v>
      </c>
      <c r="F4592" s="56">
        <v>5401010140</v>
      </c>
      <c r="G4592" s="56" t="s">
        <v>11431</v>
      </c>
      <c r="H4592" s="56">
        <v>400210</v>
      </c>
      <c r="I4592" s="56" t="s">
        <v>11448</v>
      </c>
      <c r="J4592" s="56" t="s">
        <v>10293</v>
      </c>
      <c r="K4592" s="56" t="s">
        <v>7481</v>
      </c>
      <c r="L4592" s="56" t="s">
        <v>7138</v>
      </c>
      <c r="M4592" s="73">
        <v>37232</v>
      </c>
      <c r="N4592" s="56"/>
      <c r="O4592" s="56"/>
      <c r="P4592" s="56" t="s">
        <v>7235</v>
      </c>
      <c r="Q4592" s="56"/>
      <c r="R4592" s="56" t="s">
        <v>70</v>
      </c>
      <c r="S4592" s="56" t="s">
        <v>11659</v>
      </c>
      <c r="T4592" s="56" t="s">
        <v>7140</v>
      </c>
      <c r="U4592" s="57">
        <v>16960</v>
      </c>
      <c r="V4592" s="57">
        <v>-16112</v>
      </c>
      <c r="W4592" s="57">
        <v>848</v>
      </c>
      <c r="X4592" s="57">
        <v>0</v>
      </c>
      <c r="Y4592" s="73">
        <v>37232</v>
      </c>
      <c r="Z4592" s="57">
        <v>0</v>
      </c>
      <c r="AA4592" s="57">
        <v>0</v>
      </c>
      <c r="AB4592" s="57">
        <v>848</v>
      </c>
      <c r="AC4592" s="57">
        <v>0</v>
      </c>
      <c r="AD4592" s="56" t="s">
        <v>9255</v>
      </c>
      <c r="AE4592" s="57">
        <v>0</v>
      </c>
      <c r="AF4592" s="57">
        <v>0</v>
      </c>
      <c r="AG4592" s="57">
        <v>0</v>
      </c>
      <c r="AI4592"/>
      <c r="AJ4592"/>
    </row>
    <row r="4593" spans="1:36">
      <c r="A4593" s="56" t="s">
        <v>50</v>
      </c>
      <c r="B4593" s="56" t="s">
        <v>11417</v>
      </c>
      <c r="C4593" s="56">
        <v>2101010130</v>
      </c>
      <c r="D4593" s="56" t="s">
        <v>40</v>
      </c>
      <c r="E4593" s="56">
        <v>2101020140</v>
      </c>
      <c r="F4593" s="56">
        <v>5401010140</v>
      </c>
      <c r="G4593" s="56" t="s">
        <v>11431</v>
      </c>
      <c r="H4593" s="56">
        <v>400210</v>
      </c>
      <c r="I4593" s="56" t="s">
        <v>11448</v>
      </c>
      <c r="J4593" s="56" t="s">
        <v>10294</v>
      </c>
      <c r="K4593" s="56" t="s">
        <v>7481</v>
      </c>
      <c r="L4593" s="56" t="s">
        <v>7138</v>
      </c>
      <c r="M4593" s="73">
        <v>37232</v>
      </c>
      <c r="N4593" s="56"/>
      <c r="O4593" s="56"/>
      <c r="P4593" s="56" t="s">
        <v>7235</v>
      </c>
      <c r="Q4593" s="56"/>
      <c r="R4593" s="56" t="s">
        <v>70</v>
      </c>
      <c r="S4593" s="56" t="s">
        <v>11659</v>
      </c>
      <c r="T4593" s="56" t="s">
        <v>7140</v>
      </c>
      <c r="U4593" s="57">
        <v>16960</v>
      </c>
      <c r="V4593" s="57">
        <v>-16112</v>
      </c>
      <c r="W4593" s="57">
        <v>848</v>
      </c>
      <c r="X4593" s="57">
        <v>0</v>
      </c>
      <c r="Y4593" s="73">
        <v>37232</v>
      </c>
      <c r="Z4593" s="57">
        <v>0</v>
      </c>
      <c r="AA4593" s="57">
        <v>0</v>
      </c>
      <c r="AB4593" s="57">
        <v>848</v>
      </c>
      <c r="AC4593" s="57">
        <v>0</v>
      </c>
      <c r="AD4593" s="56" t="s">
        <v>9255</v>
      </c>
      <c r="AE4593" s="57">
        <v>0</v>
      </c>
      <c r="AF4593" s="57">
        <v>0</v>
      </c>
      <c r="AG4593" s="57">
        <v>0</v>
      </c>
      <c r="AI4593"/>
      <c r="AJ4593"/>
    </row>
    <row r="4594" spans="1:36">
      <c r="A4594" s="56" t="s">
        <v>50</v>
      </c>
      <c r="B4594" s="56" t="s">
        <v>11417</v>
      </c>
      <c r="C4594" s="56">
        <v>2101010130</v>
      </c>
      <c r="D4594" s="56" t="s">
        <v>40</v>
      </c>
      <c r="E4594" s="56">
        <v>2101020140</v>
      </c>
      <c r="F4594" s="56">
        <v>5401010140</v>
      </c>
      <c r="G4594" s="56" t="s">
        <v>11431</v>
      </c>
      <c r="H4594" s="56">
        <v>400210</v>
      </c>
      <c r="I4594" s="56" t="s">
        <v>11448</v>
      </c>
      <c r="J4594" s="56" t="s">
        <v>10295</v>
      </c>
      <c r="K4594" s="56" t="s">
        <v>7481</v>
      </c>
      <c r="L4594" s="56" t="s">
        <v>7138</v>
      </c>
      <c r="M4594" s="73">
        <v>36923</v>
      </c>
      <c r="N4594" s="56"/>
      <c r="O4594" s="56"/>
      <c r="P4594" s="56" t="s">
        <v>7716</v>
      </c>
      <c r="Q4594" s="56"/>
      <c r="R4594" s="56" t="s">
        <v>70</v>
      </c>
      <c r="S4594" s="56" t="s">
        <v>11659</v>
      </c>
      <c r="T4594" s="56" t="s">
        <v>7138</v>
      </c>
      <c r="U4594" s="57">
        <v>16960</v>
      </c>
      <c r="V4594" s="57">
        <v>-16112</v>
      </c>
      <c r="W4594" s="57">
        <v>848</v>
      </c>
      <c r="X4594" s="57">
        <v>0</v>
      </c>
      <c r="Y4594" s="73">
        <v>36923</v>
      </c>
      <c r="Z4594" s="57">
        <v>0</v>
      </c>
      <c r="AA4594" s="57">
        <v>0</v>
      </c>
      <c r="AB4594" s="57">
        <v>848</v>
      </c>
      <c r="AC4594" s="57">
        <v>0</v>
      </c>
      <c r="AD4594" s="56" t="s">
        <v>9255</v>
      </c>
      <c r="AE4594" s="57">
        <v>0</v>
      </c>
      <c r="AF4594" s="57">
        <v>0</v>
      </c>
      <c r="AG4594" s="57">
        <v>0</v>
      </c>
      <c r="AI4594"/>
      <c r="AJ4594"/>
    </row>
    <row r="4595" spans="1:36">
      <c r="A4595" s="56" t="s">
        <v>54</v>
      </c>
      <c r="B4595" s="56" t="s">
        <v>11417</v>
      </c>
      <c r="C4595" s="56">
        <v>2101010130</v>
      </c>
      <c r="D4595" s="56" t="s">
        <v>40</v>
      </c>
      <c r="E4595" s="56">
        <v>2101020140</v>
      </c>
      <c r="F4595" s="56">
        <v>5401010140</v>
      </c>
      <c r="G4595" s="56" t="s">
        <v>11413</v>
      </c>
      <c r="H4595" s="56">
        <v>400100</v>
      </c>
      <c r="I4595" s="56" t="s">
        <v>11424</v>
      </c>
      <c r="J4595" s="56" t="s">
        <v>10296</v>
      </c>
      <c r="K4595" s="56" t="s">
        <v>8292</v>
      </c>
      <c r="L4595" s="56" t="s">
        <v>7138</v>
      </c>
      <c r="M4595" s="73">
        <v>39812</v>
      </c>
      <c r="N4595" s="56"/>
      <c r="O4595" s="56"/>
      <c r="P4595" s="56" t="s">
        <v>7235</v>
      </c>
      <c r="Q4595" s="56"/>
      <c r="R4595" s="56" t="s">
        <v>70</v>
      </c>
      <c r="S4595" s="56" t="s">
        <v>11659</v>
      </c>
      <c r="T4595" s="56" t="s">
        <v>7140</v>
      </c>
      <c r="U4595" s="57">
        <v>17003</v>
      </c>
      <c r="V4595" s="57">
        <v>-16152.85</v>
      </c>
      <c r="W4595" s="57">
        <v>850.15</v>
      </c>
      <c r="X4595" s="57">
        <v>0</v>
      </c>
      <c r="Y4595" s="73">
        <v>39812</v>
      </c>
      <c r="Z4595" s="57">
        <v>0</v>
      </c>
      <c r="AA4595" s="57">
        <v>0</v>
      </c>
      <c r="AB4595" s="57">
        <v>850.15</v>
      </c>
      <c r="AC4595" s="57">
        <v>0</v>
      </c>
      <c r="AD4595" s="56" t="s">
        <v>9255</v>
      </c>
      <c r="AE4595" s="57">
        <v>0</v>
      </c>
      <c r="AF4595" s="57">
        <v>0</v>
      </c>
      <c r="AG4595" s="57">
        <v>0</v>
      </c>
      <c r="AI4595"/>
      <c r="AJ4595"/>
    </row>
    <row r="4596" spans="1:36">
      <c r="A4596" s="56" t="s">
        <v>54</v>
      </c>
      <c r="B4596" s="56" t="s">
        <v>11417</v>
      </c>
      <c r="C4596" s="56">
        <v>2101010130</v>
      </c>
      <c r="D4596" s="56" t="s">
        <v>40</v>
      </c>
      <c r="E4596" s="56">
        <v>2101020140</v>
      </c>
      <c r="F4596" s="56">
        <v>5401010140</v>
      </c>
      <c r="G4596" s="56" t="s">
        <v>11413</v>
      </c>
      <c r="H4596" s="56">
        <v>400100</v>
      </c>
      <c r="I4596" s="56" t="s">
        <v>11414</v>
      </c>
      <c r="J4596" s="56" t="s">
        <v>10297</v>
      </c>
      <c r="K4596" s="56" t="s">
        <v>8322</v>
      </c>
      <c r="L4596" s="56" t="s">
        <v>7138</v>
      </c>
      <c r="M4596" s="73">
        <v>39049</v>
      </c>
      <c r="N4596" s="56"/>
      <c r="O4596" s="56"/>
      <c r="P4596" s="56" t="s">
        <v>7235</v>
      </c>
      <c r="Q4596" s="56"/>
      <c r="R4596" s="56" t="s">
        <v>70</v>
      </c>
      <c r="S4596" s="56" t="s">
        <v>11659</v>
      </c>
      <c r="T4596" s="56" t="s">
        <v>7140</v>
      </c>
      <c r="U4596" s="57">
        <v>17000</v>
      </c>
      <c r="V4596" s="57">
        <v>-16150</v>
      </c>
      <c r="W4596" s="57">
        <v>850</v>
      </c>
      <c r="X4596" s="57">
        <v>0</v>
      </c>
      <c r="Y4596" s="73">
        <v>39049</v>
      </c>
      <c r="Z4596" s="57">
        <v>0</v>
      </c>
      <c r="AA4596" s="57">
        <v>0</v>
      </c>
      <c r="AB4596" s="57">
        <v>850</v>
      </c>
      <c r="AC4596" s="57">
        <v>0</v>
      </c>
      <c r="AD4596" s="56" t="s">
        <v>9255</v>
      </c>
      <c r="AE4596" s="57">
        <v>0</v>
      </c>
      <c r="AF4596" s="57">
        <v>0</v>
      </c>
      <c r="AG4596" s="57">
        <v>0</v>
      </c>
      <c r="AI4596"/>
      <c r="AJ4596"/>
    </row>
    <row r="4597" spans="1:36">
      <c r="A4597" s="56" t="s">
        <v>50</v>
      </c>
      <c r="B4597" s="56" t="s">
        <v>11417</v>
      </c>
      <c r="C4597" s="56">
        <v>2101010130</v>
      </c>
      <c r="D4597" s="56" t="s">
        <v>40</v>
      </c>
      <c r="E4597" s="56">
        <v>2101020140</v>
      </c>
      <c r="F4597" s="56">
        <v>5401010140</v>
      </c>
      <c r="G4597" s="56" t="s">
        <v>11431</v>
      </c>
      <c r="H4597" s="56">
        <v>400210</v>
      </c>
      <c r="I4597" s="56" t="s">
        <v>11448</v>
      </c>
      <c r="J4597" s="56" t="s">
        <v>10298</v>
      </c>
      <c r="K4597" s="56" t="s">
        <v>7479</v>
      </c>
      <c r="L4597" s="56" t="s">
        <v>7138</v>
      </c>
      <c r="M4597" s="73">
        <v>36859</v>
      </c>
      <c r="N4597" s="56"/>
      <c r="O4597" s="56"/>
      <c r="P4597" s="56" t="s">
        <v>7716</v>
      </c>
      <c r="Q4597" s="56"/>
      <c r="R4597" s="56" t="s">
        <v>70</v>
      </c>
      <c r="S4597" s="56" t="s">
        <v>11659</v>
      </c>
      <c r="T4597" s="56" t="s">
        <v>7138</v>
      </c>
      <c r="U4597" s="57">
        <v>17062</v>
      </c>
      <c r="V4597" s="57">
        <v>-16209</v>
      </c>
      <c r="W4597" s="57">
        <v>853</v>
      </c>
      <c r="X4597" s="57">
        <v>0</v>
      </c>
      <c r="Y4597" s="73">
        <v>36831</v>
      </c>
      <c r="Z4597" s="57">
        <v>0</v>
      </c>
      <c r="AA4597" s="57">
        <v>0</v>
      </c>
      <c r="AB4597" s="57">
        <v>853</v>
      </c>
      <c r="AC4597" s="57">
        <v>0</v>
      </c>
      <c r="AD4597" s="56" t="s">
        <v>9255</v>
      </c>
      <c r="AE4597" s="57">
        <v>0</v>
      </c>
      <c r="AF4597" s="57">
        <v>0</v>
      </c>
      <c r="AG4597" s="57">
        <v>0</v>
      </c>
      <c r="AI4597"/>
      <c r="AJ4597"/>
    </row>
    <row r="4598" spans="1:36">
      <c r="A4598" s="56" t="s">
        <v>50</v>
      </c>
      <c r="B4598" s="56" t="s">
        <v>11417</v>
      </c>
      <c r="C4598" s="56">
        <v>2101010130</v>
      </c>
      <c r="D4598" s="56" t="s">
        <v>40</v>
      </c>
      <c r="E4598" s="56">
        <v>2101020140</v>
      </c>
      <c r="F4598" s="56">
        <v>5401010140</v>
      </c>
      <c r="G4598" s="56" t="s">
        <v>11431</v>
      </c>
      <c r="H4598" s="56">
        <v>400210</v>
      </c>
      <c r="I4598" s="56" t="s">
        <v>11448</v>
      </c>
      <c r="J4598" s="56" t="s">
        <v>10299</v>
      </c>
      <c r="K4598" s="56" t="s">
        <v>7772</v>
      </c>
      <c r="L4598" s="56" t="s">
        <v>7138</v>
      </c>
      <c r="M4598" s="73">
        <v>37407</v>
      </c>
      <c r="N4598" s="56"/>
      <c r="O4598" s="56"/>
      <c r="P4598" s="56" t="s">
        <v>7235</v>
      </c>
      <c r="Q4598" s="56"/>
      <c r="R4598" s="56" t="s">
        <v>70</v>
      </c>
      <c r="S4598" s="56" t="s">
        <v>11659</v>
      </c>
      <c r="T4598" s="56" t="s">
        <v>7140</v>
      </c>
      <c r="U4598" s="57">
        <v>17930</v>
      </c>
      <c r="V4598" s="57">
        <v>-17033.5</v>
      </c>
      <c r="W4598" s="57">
        <v>896.5</v>
      </c>
      <c r="X4598" s="57">
        <v>0</v>
      </c>
      <c r="Y4598" s="73">
        <v>37407</v>
      </c>
      <c r="Z4598" s="57">
        <v>0</v>
      </c>
      <c r="AA4598" s="57">
        <v>0</v>
      </c>
      <c r="AB4598" s="57">
        <v>896.5</v>
      </c>
      <c r="AC4598" s="57">
        <v>0</v>
      </c>
      <c r="AD4598" s="56" t="s">
        <v>9255</v>
      </c>
      <c r="AE4598" s="57">
        <v>0</v>
      </c>
      <c r="AF4598" s="57">
        <v>0</v>
      </c>
      <c r="AG4598" s="57">
        <v>0</v>
      </c>
      <c r="AI4598"/>
      <c r="AJ4598"/>
    </row>
    <row r="4599" spans="1:36">
      <c r="A4599" s="56" t="s">
        <v>50</v>
      </c>
      <c r="B4599" s="56" t="s">
        <v>11417</v>
      </c>
      <c r="C4599" s="56">
        <v>2101010130</v>
      </c>
      <c r="D4599" s="56" t="s">
        <v>40</v>
      </c>
      <c r="E4599" s="56">
        <v>2101020140</v>
      </c>
      <c r="F4599" s="56">
        <v>5401010140</v>
      </c>
      <c r="G4599" s="56" t="s">
        <v>11431</v>
      </c>
      <c r="H4599" s="56">
        <v>400210</v>
      </c>
      <c r="I4599" s="56" t="s">
        <v>11448</v>
      </c>
      <c r="J4599" s="56" t="s">
        <v>10300</v>
      </c>
      <c r="K4599" s="56" t="s">
        <v>8293</v>
      </c>
      <c r="L4599" s="56" t="s">
        <v>7138</v>
      </c>
      <c r="M4599" s="73">
        <v>37989</v>
      </c>
      <c r="N4599" s="56"/>
      <c r="O4599" s="56"/>
      <c r="P4599" s="56" t="s">
        <v>7235</v>
      </c>
      <c r="Q4599" s="56"/>
      <c r="R4599" s="56" t="s">
        <v>70</v>
      </c>
      <c r="S4599" s="56" t="s">
        <v>11659</v>
      </c>
      <c r="T4599" s="56" t="s">
        <v>7140</v>
      </c>
      <c r="U4599" s="57">
        <v>18690</v>
      </c>
      <c r="V4599" s="57">
        <v>-17755.5</v>
      </c>
      <c r="W4599" s="57">
        <v>934.5</v>
      </c>
      <c r="X4599" s="57">
        <v>0</v>
      </c>
      <c r="Y4599" s="73">
        <v>37989</v>
      </c>
      <c r="Z4599" s="57">
        <v>0</v>
      </c>
      <c r="AA4599" s="57">
        <v>0</v>
      </c>
      <c r="AB4599" s="57">
        <v>934.5</v>
      </c>
      <c r="AC4599" s="57">
        <v>0</v>
      </c>
      <c r="AD4599" s="56" t="s">
        <v>9255</v>
      </c>
      <c r="AE4599" s="57">
        <v>0</v>
      </c>
      <c r="AF4599" s="57">
        <v>0</v>
      </c>
      <c r="AG4599" s="57">
        <v>0</v>
      </c>
      <c r="AI4599"/>
      <c r="AJ4599"/>
    </row>
    <row r="4600" spans="1:36">
      <c r="A4600" s="56" t="s">
        <v>50</v>
      </c>
      <c r="B4600" s="56" t="s">
        <v>11417</v>
      </c>
      <c r="C4600" s="56">
        <v>2101010130</v>
      </c>
      <c r="D4600" s="56" t="s">
        <v>40</v>
      </c>
      <c r="E4600" s="56">
        <v>2101020140</v>
      </c>
      <c r="F4600" s="56">
        <v>5401010140</v>
      </c>
      <c r="G4600" s="56" t="s">
        <v>11431</v>
      </c>
      <c r="H4600" s="56">
        <v>400210</v>
      </c>
      <c r="I4600" s="56" t="s">
        <v>11448</v>
      </c>
      <c r="J4600" s="56" t="s">
        <v>10301</v>
      </c>
      <c r="K4600" s="56" t="s">
        <v>7291</v>
      </c>
      <c r="L4600" s="56" t="s">
        <v>7138</v>
      </c>
      <c r="M4600" s="73">
        <v>38880</v>
      </c>
      <c r="N4600" s="56"/>
      <c r="O4600" s="56"/>
      <c r="P4600" s="56" t="s">
        <v>7235</v>
      </c>
      <c r="Q4600" s="56"/>
      <c r="R4600" s="56" t="s">
        <v>70</v>
      </c>
      <c r="S4600" s="56" t="s">
        <v>11659</v>
      </c>
      <c r="T4600" s="56" t="s">
        <v>7140</v>
      </c>
      <c r="U4600" s="57">
        <v>23063</v>
      </c>
      <c r="V4600" s="57">
        <v>-21909.85</v>
      </c>
      <c r="W4600" s="57">
        <v>1153.1500000000001</v>
      </c>
      <c r="X4600" s="57">
        <v>0</v>
      </c>
      <c r="Y4600" s="73">
        <v>38880</v>
      </c>
      <c r="Z4600" s="57">
        <v>0</v>
      </c>
      <c r="AA4600" s="57">
        <v>0</v>
      </c>
      <c r="AB4600" s="57">
        <v>1153.1500000000001</v>
      </c>
      <c r="AC4600" s="57">
        <v>0</v>
      </c>
      <c r="AD4600" s="56" t="s">
        <v>9255</v>
      </c>
      <c r="AE4600" s="57">
        <v>0</v>
      </c>
      <c r="AF4600" s="57">
        <v>0</v>
      </c>
      <c r="AG4600" s="57">
        <v>0</v>
      </c>
      <c r="AI4600"/>
      <c r="AJ4600"/>
    </row>
    <row r="4601" spans="1:36">
      <c r="A4601" s="56" t="s">
        <v>50</v>
      </c>
      <c r="B4601" s="56" t="s">
        <v>11417</v>
      </c>
      <c r="C4601" s="56">
        <v>2101010130</v>
      </c>
      <c r="D4601" s="56" t="s">
        <v>40</v>
      </c>
      <c r="E4601" s="56">
        <v>2101020140</v>
      </c>
      <c r="F4601" s="56">
        <v>5401010140</v>
      </c>
      <c r="G4601" s="56" t="s">
        <v>11431</v>
      </c>
      <c r="H4601" s="56">
        <v>400210</v>
      </c>
      <c r="I4601" s="56" t="s">
        <v>11448</v>
      </c>
      <c r="J4601" s="56" t="s">
        <v>10302</v>
      </c>
      <c r="K4601" s="56" t="s">
        <v>8294</v>
      </c>
      <c r="L4601" s="56" t="s">
        <v>7138</v>
      </c>
      <c r="M4601" s="73">
        <v>38772</v>
      </c>
      <c r="N4601" s="56"/>
      <c r="O4601" s="56"/>
      <c r="P4601" s="56" t="s">
        <v>7235</v>
      </c>
      <c r="Q4601" s="56"/>
      <c r="R4601" s="56" t="s">
        <v>70</v>
      </c>
      <c r="S4601" s="56" t="s">
        <v>11659</v>
      </c>
      <c r="T4601" s="56" t="s">
        <v>7140</v>
      </c>
      <c r="U4601" s="57">
        <v>23500</v>
      </c>
      <c r="V4601" s="57">
        <v>-22325</v>
      </c>
      <c r="W4601" s="57">
        <v>1175</v>
      </c>
      <c r="X4601" s="57">
        <v>0</v>
      </c>
      <c r="Y4601" s="73">
        <v>38772</v>
      </c>
      <c r="Z4601" s="57">
        <v>0</v>
      </c>
      <c r="AA4601" s="57">
        <v>0</v>
      </c>
      <c r="AB4601" s="57">
        <v>1175</v>
      </c>
      <c r="AC4601" s="57">
        <v>0</v>
      </c>
      <c r="AD4601" s="56" t="s">
        <v>9255</v>
      </c>
      <c r="AE4601" s="57">
        <v>0</v>
      </c>
      <c r="AF4601" s="57">
        <v>0</v>
      </c>
      <c r="AG4601" s="57">
        <v>0</v>
      </c>
      <c r="AI4601"/>
      <c r="AJ4601"/>
    </row>
    <row r="4602" spans="1:36">
      <c r="A4602" s="56" t="s">
        <v>54</v>
      </c>
      <c r="B4602" s="56" t="s">
        <v>11417</v>
      </c>
      <c r="C4602" s="56">
        <v>2101010130</v>
      </c>
      <c r="D4602" s="56" t="s">
        <v>40</v>
      </c>
      <c r="E4602" s="56">
        <v>2101020140</v>
      </c>
      <c r="F4602" s="56">
        <v>5401010140</v>
      </c>
      <c r="G4602" s="56" t="s">
        <v>11413</v>
      </c>
      <c r="H4602" s="56">
        <v>400100</v>
      </c>
      <c r="I4602" s="56" t="s">
        <v>11414</v>
      </c>
      <c r="J4602" s="56" t="s">
        <v>10303</v>
      </c>
      <c r="K4602" s="56" t="s">
        <v>8323</v>
      </c>
      <c r="L4602" s="56" t="s">
        <v>7138</v>
      </c>
      <c r="M4602" s="73">
        <v>40298</v>
      </c>
      <c r="N4602" s="56"/>
      <c r="O4602" s="56"/>
      <c r="P4602" s="56" t="s">
        <v>7235</v>
      </c>
      <c r="Q4602" s="56"/>
      <c r="R4602" s="56" t="s">
        <v>70</v>
      </c>
      <c r="S4602" s="56" t="s">
        <v>11659</v>
      </c>
      <c r="T4602" s="56" t="s">
        <v>7140</v>
      </c>
      <c r="U4602" s="57">
        <v>24335</v>
      </c>
      <c r="V4602" s="57">
        <v>-23118.25</v>
      </c>
      <c r="W4602" s="57">
        <v>1216.75</v>
      </c>
      <c r="X4602" s="57">
        <v>0</v>
      </c>
      <c r="Y4602" s="73">
        <v>40298</v>
      </c>
      <c r="Z4602" s="57">
        <v>0</v>
      </c>
      <c r="AA4602" s="57">
        <v>0</v>
      </c>
      <c r="AB4602" s="57">
        <v>1216.75</v>
      </c>
      <c r="AC4602" s="57">
        <v>0</v>
      </c>
      <c r="AD4602" s="56" t="s">
        <v>9255</v>
      </c>
      <c r="AE4602" s="57">
        <v>0</v>
      </c>
      <c r="AF4602" s="57">
        <v>0</v>
      </c>
      <c r="AG4602" s="57">
        <v>0</v>
      </c>
      <c r="AI4602"/>
      <c r="AJ4602"/>
    </row>
    <row r="4603" spans="1:36">
      <c r="A4603" s="56" t="s">
        <v>50</v>
      </c>
      <c r="B4603" s="56" t="s">
        <v>11417</v>
      </c>
      <c r="C4603" s="56">
        <v>2101010130</v>
      </c>
      <c r="D4603" s="56" t="s">
        <v>40</v>
      </c>
      <c r="E4603" s="56">
        <v>2101020140</v>
      </c>
      <c r="F4603" s="56">
        <v>5401010140</v>
      </c>
      <c r="G4603" s="56" t="s">
        <v>11431</v>
      </c>
      <c r="H4603" s="56">
        <v>400210</v>
      </c>
      <c r="I4603" s="56" t="s">
        <v>11448</v>
      </c>
      <c r="J4603" s="56" t="s">
        <v>10304</v>
      </c>
      <c r="K4603" s="56" t="s">
        <v>8295</v>
      </c>
      <c r="L4603" s="56" t="s">
        <v>7138</v>
      </c>
      <c r="M4603" s="73">
        <v>39165</v>
      </c>
      <c r="N4603" s="56"/>
      <c r="O4603" s="56"/>
      <c r="P4603" s="56" t="s">
        <v>7235</v>
      </c>
      <c r="Q4603" s="56"/>
      <c r="R4603" s="56" t="s">
        <v>70</v>
      </c>
      <c r="S4603" s="56" t="s">
        <v>11659</v>
      </c>
      <c r="T4603" s="56" t="s">
        <v>7140</v>
      </c>
      <c r="U4603" s="57">
        <v>24400</v>
      </c>
      <c r="V4603" s="57">
        <v>-23180</v>
      </c>
      <c r="W4603" s="57">
        <v>1220</v>
      </c>
      <c r="X4603" s="57">
        <v>0</v>
      </c>
      <c r="Y4603" s="73">
        <v>39165</v>
      </c>
      <c r="Z4603" s="57">
        <v>0</v>
      </c>
      <c r="AA4603" s="57">
        <v>0</v>
      </c>
      <c r="AB4603" s="57">
        <v>1220</v>
      </c>
      <c r="AC4603" s="57">
        <v>0</v>
      </c>
      <c r="AD4603" s="56" t="s">
        <v>9255</v>
      </c>
      <c r="AE4603" s="57">
        <v>0</v>
      </c>
      <c r="AF4603" s="57">
        <v>0</v>
      </c>
      <c r="AG4603" s="57">
        <v>0</v>
      </c>
      <c r="AI4603"/>
      <c r="AJ4603"/>
    </row>
    <row r="4604" spans="1:36">
      <c r="A4604" s="56" t="s">
        <v>54</v>
      </c>
      <c r="B4604" s="56" t="s">
        <v>11417</v>
      </c>
      <c r="C4604" s="56">
        <v>2101010130</v>
      </c>
      <c r="D4604" s="56" t="s">
        <v>40</v>
      </c>
      <c r="E4604" s="56">
        <v>2101020140</v>
      </c>
      <c r="F4604" s="56">
        <v>5401010140</v>
      </c>
      <c r="G4604" s="56" t="s">
        <v>11413</v>
      </c>
      <c r="H4604" s="56">
        <v>400100</v>
      </c>
      <c r="I4604" s="56" t="s">
        <v>11424</v>
      </c>
      <c r="J4604" s="56" t="s">
        <v>10305</v>
      </c>
      <c r="K4604" s="56" t="s">
        <v>8296</v>
      </c>
      <c r="L4604" s="56" t="s">
        <v>7138</v>
      </c>
      <c r="M4604" s="73">
        <v>39812</v>
      </c>
      <c r="N4604" s="56"/>
      <c r="O4604" s="56"/>
      <c r="P4604" s="56" t="s">
        <v>7235</v>
      </c>
      <c r="Q4604" s="56"/>
      <c r="R4604" s="56" t="s">
        <v>70</v>
      </c>
      <c r="S4604" s="56" t="s">
        <v>11659</v>
      </c>
      <c r="T4604" s="56" t="s">
        <v>7140</v>
      </c>
      <c r="U4604" s="57">
        <v>24822</v>
      </c>
      <c r="V4604" s="57">
        <v>-23580.9</v>
      </c>
      <c r="W4604" s="57">
        <v>1241.0999999999999</v>
      </c>
      <c r="X4604" s="57">
        <v>0</v>
      </c>
      <c r="Y4604" s="73">
        <v>39812</v>
      </c>
      <c r="Z4604" s="57">
        <v>0</v>
      </c>
      <c r="AA4604" s="57">
        <v>0</v>
      </c>
      <c r="AB4604" s="57">
        <v>1241.0999999999999</v>
      </c>
      <c r="AC4604" s="57">
        <v>0</v>
      </c>
      <c r="AD4604" s="56" t="s">
        <v>9255</v>
      </c>
      <c r="AE4604" s="57">
        <v>0</v>
      </c>
      <c r="AF4604" s="57">
        <v>0</v>
      </c>
      <c r="AG4604" s="57">
        <v>0</v>
      </c>
      <c r="AI4604"/>
      <c r="AJ4604"/>
    </row>
    <row r="4605" spans="1:36">
      <c r="A4605" s="56" t="s">
        <v>50</v>
      </c>
      <c r="B4605" s="56" t="s">
        <v>11417</v>
      </c>
      <c r="C4605" s="56">
        <v>2101010130</v>
      </c>
      <c r="D4605" s="56" t="s">
        <v>40</v>
      </c>
      <c r="E4605" s="56">
        <v>2101020140</v>
      </c>
      <c r="F4605" s="56">
        <v>5401010140</v>
      </c>
      <c r="G4605" s="56" t="s">
        <v>11431</v>
      </c>
      <c r="H4605" s="56">
        <v>400210</v>
      </c>
      <c r="I4605" s="56" t="s">
        <v>11448</v>
      </c>
      <c r="J4605" s="56" t="s">
        <v>10306</v>
      </c>
      <c r="K4605" s="56" t="s">
        <v>8220</v>
      </c>
      <c r="L4605" s="56" t="s">
        <v>7138</v>
      </c>
      <c r="M4605" s="73">
        <v>39422</v>
      </c>
      <c r="N4605" s="56"/>
      <c r="O4605" s="56"/>
      <c r="P4605" s="56" t="s">
        <v>7235</v>
      </c>
      <c r="Q4605" s="56"/>
      <c r="R4605" s="56" t="s">
        <v>70</v>
      </c>
      <c r="S4605" s="56" t="s">
        <v>11659</v>
      </c>
      <c r="T4605" s="56" t="s">
        <v>7140</v>
      </c>
      <c r="U4605" s="57">
        <v>27046</v>
      </c>
      <c r="V4605" s="57">
        <v>-25693.7</v>
      </c>
      <c r="W4605" s="57">
        <v>1352.3</v>
      </c>
      <c r="X4605" s="57">
        <v>0</v>
      </c>
      <c r="Y4605" s="73">
        <v>39422</v>
      </c>
      <c r="Z4605" s="57">
        <v>0</v>
      </c>
      <c r="AA4605" s="57">
        <v>0</v>
      </c>
      <c r="AB4605" s="57">
        <v>1352.3</v>
      </c>
      <c r="AC4605" s="57">
        <v>0</v>
      </c>
      <c r="AD4605" s="56" t="s">
        <v>9255</v>
      </c>
      <c r="AE4605" s="57">
        <v>0</v>
      </c>
      <c r="AF4605" s="57">
        <v>0</v>
      </c>
      <c r="AG4605" s="57">
        <v>0</v>
      </c>
      <c r="AI4605"/>
      <c r="AJ4605"/>
    </row>
    <row r="4606" spans="1:36">
      <c r="A4606" s="56" t="s">
        <v>50</v>
      </c>
      <c r="B4606" s="56" t="s">
        <v>11417</v>
      </c>
      <c r="C4606" s="56">
        <v>2101010130</v>
      </c>
      <c r="D4606" s="56" t="s">
        <v>40</v>
      </c>
      <c r="E4606" s="56">
        <v>2101020140</v>
      </c>
      <c r="F4606" s="56">
        <v>5401010140</v>
      </c>
      <c r="G4606" s="56" t="s">
        <v>11431</v>
      </c>
      <c r="H4606" s="56">
        <v>400210</v>
      </c>
      <c r="I4606" s="56" t="s">
        <v>11448</v>
      </c>
      <c r="J4606" s="56" t="s">
        <v>10307</v>
      </c>
      <c r="K4606" s="56" t="s">
        <v>8297</v>
      </c>
      <c r="L4606" s="56" t="s">
        <v>7138</v>
      </c>
      <c r="M4606" s="73">
        <v>36059</v>
      </c>
      <c r="N4606" s="56"/>
      <c r="O4606" s="56"/>
      <c r="P4606" s="56" t="s">
        <v>7235</v>
      </c>
      <c r="Q4606" s="56"/>
      <c r="R4606" s="56" t="s">
        <v>70</v>
      </c>
      <c r="S4606" s="56" t="s">
        <v>11659</v>
      </c>
      <c r="T4606" s="56" t="s">
        <v>7140</v>
      </c>
      <c r="U4606" s="57">
        <v>28310</v>
      </c>
      <c r="V4606" s="57">
        <v>-26894.5</v>
      </c>
      <c r="W4606" s="57">
        <v>1415.5</v>
      </c>
      <c r="X4606" s="57">
        <v>0</v>
      </c>
      <c r="Y4606" s="73">
        <v>36059</v>
      </c>
      <c r="Z4606" s="57">
        <v>0</v>
      </c>
      <c r="AA4606" s="57">
        <v>0</v>
      </c>
      <c r="AB4606" s="57">
        <v>1415.5</v>
      </c>
      <c r="AC4606" s="57">
        <v>0</v>
      </c>
      <c r="AD4606" s="56" t="s">
        <v>9255</v>
      </c>
      <c r="AE4606" s="57">
        <v>0</v>
      </c>
      <c r="AF4606" s="57">
        <v>0</v>
      </c>
      <c r="AG4606" s="57">
        <v>0</v>
      </c>
      <c r="AI4606"/>
      <c r="AJ4606"/>
    </row>
    <row r="4607" spans="1:36">
      <c r="A4607" s="56" t="s">
        <v>50</v>
      </c>
      <c r="B4607" s="56" t="s">
        <v>11417</v>
      </c>
      <c r="C4607" s="56">
        <v>2101010130</v>
      </c>
      <c r="D4607" s="56" t="s">
        <v>40</v>
      </c>
      <c r="E4607" s="56">
        <v>2101020140</v>
      </c>
      <c r="F4607" s="56">
        <v>5401010140</v>
      </c>
      <c r="G4607" s="56" t="s">
        <v>11431</v>
      </c>
      <c r="H4607" s="56">
        <v>400210</v>
      </c>
      <c r="I4607" s="56" t="s">
        <v>11448</v>
      </c>
      <c r="J4607" s="56" t="s">
        <v>10308</v>
      </c>
      <c r="K4607" s="56" t="s">
        <v>8297</v>
      </c>
      <c r="L4607" s="56" t="s">
        <v>7138</v>
      </c>
      <c r="M4607" s="73">
        <v>35803</v>
      </c>
      <c r="N4607" s="56"/>
      <c r="O4607" s="56"/>
      <c r="P4607" s="56" t="s">
        <v>7716</v>
      </c>
      <c r="Q4607" s="56"/>
      <c r="R4607" s="56" t="s">
        <v>70</v>
      </c>
      <c r="S4607" s="56" t="s">
        <v>11659</v>
      </c>
      <c r="T4607" s="56" t="s">
        <v>7138</v>
      </c>
      <c r="U4607" s="57">
        <v>28310</v>
      </c>
      <c r="V4607" s="57">
        <v>-28075</v>
      </c>
      <c r="W4607" s="57">
        <v>235</v>
      </c>
      <c r="X4607" s="57">
        <v>0</v>
      </c>
      <c r="Y4607" s="73">
        <v>35796</v>
      </c>
      <c r="Z4607" s="57">
        <v>0</v>
      </c>
      <c r="AA4607" s="57">
        <v>0</v>
      </c>
      <c r="AB4607" s="57">
        <v>235</v>
      </c>
      <c r="AC4607" s="57">
        <v>0</v>
      </c>
      <c r="AD4607" s="56" t="s">
        <v>9255</v>
      </c>
      <c r="AE4607" s="57">
        <v>0</v>
      </c>
      <c r="AF4607" s="57">
        <v>0</v>
      </c>
      <c r="AG4607" s="57">
        <v>0</v>
      </c>
      <c r="AI4607"/>
      <c r="AJ4607"/>
    </row>
    <row r="4608" spans="1:36">
      <c r="A4608" s="56" t="s">
        <v>50</v>
      </c>
      <c r="B4608" s="56" t="s">
        <v>11417</v>
      </c>
      <c r="C4608" s="56">
        <v>2101010130</v>
      </c>
      <c r="D4608" s="56" t="s">
        <v>40</v>
      </c>
      <c r="E4608" s="56">
        <v>2101020140</v>
      </c>
      <c r="F4608" s="56">
        <v>5401010140</v>
      </c>
      <c r="G4608" s="56" t="s">
        <v>11431</v>
      </c>
      <c r="H4608" s="56">
        <v>400210</v>
      </c>
      <c r="I4608" s="56" t="s">
        <v>11448</v>
      </c>
      <c r="J4608" s="56" t="s">
        <v>10309</v>
      </c>
      <c r="K4608" s="56" t="s">
        <v>8358</v>
      </c>
      <c r="L4608" s="56" t="s">
        <v>7138</v>
      </c>
      <c r="M4608" s="73">
        <v>36290</v>
      </c>
      <c r="N4608" s="56"/>
      <c r="O4608" s="56"/>
      <c r="P4608" s="56" t="s">
        <v>7716</v>
      </c>
      <c r="Q4608" s="56"/>
      <c r="R4608" s="56" t="s">
        <v>70</v>
      </c>
      <c r="S4608" s="56" t="s">
        <v>11659</v>
      </c>
      <c r="T4608" s="56" t="s">
        <v>7138</v>
      </c>
      <c r="U4608" s="57">
        <v>29000</v>
      </c>
      <c r="V4608" s="57">
        <v>-27550</v>
      </c>
      <c r="W4608" s="57">
        <v>1450</v>
      </c>
      <c r="X4608" s="57">
        <v>0</v>
      </c>
      <c r="Y4608" s="73">
        <v>36281</v>
      </c>
      <c r="Z4608" s="57">
        <v>0</v>
      </c>
      <c r="AA4608" s="57">
        <v>0</v>
      </c>
      <c r="AB4608" s="57">
        <v>1450</v>
      </c>
      <c r="AC4608" s="57">
        <v>0</v>
      </c>
      <c r="AD4608" s="56" t="s">
        <v>9255</v>
      </c>
      <c r="AE4608" s="57">
        <v>0</v>
      </c>
      <c r="AF4608" s="57">
        <v>0</v>
      </c>
      <c r="AG4608" s="57">
        <v>0</v>
      </c>
      <c r="AI4608"/>
      <c r="AJ4608"/>
    </row>
    <row r="4609" spans="1:36">
      <c r="A4609" s="56" t="s">
        <v>54</v>
      </c>
      <c r="B4609" s="56" t="s">
        <v>11417</v>
      </c>
      <c r="C4609" s="56">
        <v>2101010130</v>
      </c>
      <c r="D4609" s="56" t="s">
        <v>40</v>
      </c>
      <c r="E4609" s="56">
        <v>2101020140</v>
      </c>
      <c r="F4609" s="56">
        <v>5401010140</v>
      </c>
      <c r="G4609" s="56" t="s">
        <v>11413</v>
      </c>
      <c r="H4609" s="56">
        <v>400100</v>
      </c>
      <c r="I4609" s="56" t="s">
        <v>11414</v>
      </c>
      <c r="J4609" s="56" t="s">
        <v>10310</v>
      </c>
      <c r="K4609" s="56" t="s">
        <v>7772</v>
      </c>
      <c r="L4609" s="56" t="s">
        <v>7138</v>
      </c>
      <c r="M4609" s="73">
        <v>40456</v>
      </c>
      <c r="N4609" s="56"/>
      <c r="O4609" s="56"/>
      <c r="P4609" s="56" t="s">
        <v>7235</v>
      </c>
      <c r="Q4609" s="56"/>
      <c r="R4609" s="56" t="s">
        <v>70</v>
      </c>
      <c r="S4609" s="56" t="s">
        <v>11659</v>
      </c>
      <c r="T4609" s="56" t="s">
        <v>7140</v>
      </c>
      <c r="U4609" s="57">
        <v>30571</v>
      </c>
      <c r="V4609" s="57">
        <v>-29042.45</v>
      </c>
      <c r="W4609" s="57">
        <v>1528.55</v>
      </c>
      <c r="X4609" s="57">
        <v>0</v>
      </c>
      <c r="Y4609" s="73">
        <v>40456</v>
      </c>
      <c r="Z4609" s="57">
        <v>0</v>
      </c>
      <c r="AA4609" s="57">
        <v>0</v>
      </c>
      <c r="AB4609" s="57">
        <v>1528.55</v>
      </c>
      <c r="AC4609" s="57">
        <v>0</v>
      </c>
      <c r="AD4609" s="56" t="s">
        <v>9255</v>
      </c>
      <c r="AE4609" s="57">
        <v>0</v>
      </c>
      <c r="AF4609" s="57">
        <v>0</v>
      </c>
      <c r="AG4609" s="57">
        <v>0</v>
      </c>
      <c r="AI4609"/>
      <c r="AJ4609"/>
    </row>
    <row r="4610" spans="1:36">
      <c r="A4610" s="56" t="s">
        <v>54</v>
      </c>
      <c r="B4610" s="56" t="s">
        <v>11417</v>
      </c>
      <c r="C4610" s="56">
        <v>2101010130</v>
      </c>
      <c r="D4610" s="56" t="s">
        <v>40</v>
      </c>
      <c r="E4610" s="56">
        <v>2101020140</v>
      </c>
      <c r="F4610" s="56">
        <v>5401010140</v>
      </c>
      <c r="G4610" s="56" t="s">
        <v>11413</v>
      </c>
      <c r="H4610" s="56">
        <v>400100</v>
      </c>
      <c r="I4610" s="56" t="s">
        <v>11424</v>
      </c>
      <c r="J4610" s="56" t="s">
        <v>10311</v>
      </c>
      <c r="K4610" s="56" t="s">
        <v>8298</v>
      </c>
      <c r="L4610" s="56" t="s">
        <v>7138</v>
      </c>
      <c r="M4610" s="73">
        <v>39812</v>
      </c>
      <c r="N4610" s="56"/>
      <c r="O4610" s="56"/>
      <c r="P4610" s="56" t="s">
        <v>7235</v>
      </c>
      <c r="Q4610" s="56"/>
      <c r="R4610" s="56" t="s">
        <v>70</v>
      </c>
      <c r="S4610" s="56" t="s">
        <v>11659</v>
      </c>
      <c r="T4610" s="56" t="s">
        <v>7140</v>
      </c>
      <c r="U4610" s="57">
        <v>33637</v>
      </c>
      <c r="V4610" s="57">
        <v>-31955.15</v>
      </c>
      <c r="W4610" s="57">
        <v>1681.85</v>
      </c>
      <c r="X4610" s="57">
        <v>0</v>
      </c>
      <c r="Y4610" s="73">
        <v>39812</v>
      </c>
      <c r="Z4610" s="57">
        <v>0</v>
      </c>
      <c r="AA4610" s="57">
        <v>0</v>
      </c>
      <c r="AB4610" s="57">
        <v>1681.85</v>
      </c>
      <c r="AC4610" s="57">
        <v>0</v>
      </c>
      <c r="AD4610" s="56" t="s">
        <v>9255</v>
      </c>
      <c r="AE4610" s="57">
        <v>0</v>
      </c>
      <c r="AF4610" s="57">
        <v>0</v>
      </c>
      <c r="AG4610" s="57">
        <v>0</v>
      </c>
      <c r="AI4610"/>
      <c r="AJ4610"/>
    </row>
    <row r="4611" spans="1:36">
      <c r="A4611" s="56" t="s">
        <v>50</v>
      </c>
      <c r="B4611" s="56" t="s">
        <v>11417</v>
      </c>
      <c r="C4611" s="56">
        <v>2101010130</v>
      </c>
      <c r="D4611" s="56" t="s">
        <v>40</v>
      </c>
      <c r="E4611" s="56">
        <v>2101020140</v>
      </c>
      <c r="F4611" s="56">
        <v>5401010140</v>
      </c>
      <c r="G4611" s="56" t="s">
        <v>11431</v>
      </c>
      <c r="H4611" s="56">
        <v>400210</v>
      </c>
      <c r="I4611" s="56" t="s">
        <v>11448</v>
      </c>
      <c r="J4611" s="56" t="s">
        <v>10312</v>
      </c>
      <c r="K4611" s="56" t="s">
        <v>8299</v>
      </c>
      <c r="L4611" s="56" t="s">
        <v>7138</v>
      </c>
      <c r="M4611" s="73">
        <v>36914</v>
      </c>
      <c r="N4611" s="56"/>
      <c r="O4611" s="56"/>
      <c r="P4611" s="56" t="s">
        <v>7235</v>
      </c>
      <c r="Q4611" s="56"/>
      <c r="R4611" s="56" t="s">
        <v>70</v>
      </c>
      <c r="S4611" s="56" t="s">
        <v>11659</v>
      </c>
      <c r="T4611" s="56" t="s">
        <v>7140</v>
      </c>
      <c r="U4611" s="57">
        <v>39200</v>
      </c>
      <c r="V4611" s="57">
        <v>-37240</v>
      </c>
      <c r="W4611" s="57">
        <v>1960</v>
      </c>
      <c r="X4611" s="57">
        <v>0</v>
      </c>
      <c r="Y4611" s="73">
        <v>36914</v>
      </c>
      <c r="Z4611" s="57">
        <v>0</v>
      </c>
      <c r="AA4611" s="57">
        <v>0</v>
      </c>
      <c r="AB4611" s="57">
        <v>1960</v>
      </c>
      <c r="AC4611" s="57">
        <v>0</v>
      </c>
      <c r="AD4611" s="56" t="s">
        <v>9255</v>
      </c>
      <c r="AE4611" s="57">
        <v>0</v>
      </c>
      <c r="AF4611" s="57">
        <v>0</v>
      </c>
      <c r="AG4611" s="57">
        <v>0</v>
      </c>
      <c r="AI4611"/>
      <c r="AJ4611"/>
    </row>
    <row r="4612" spans="1:36">
      <c r="A4612" s="56" t="s">
        <v>50</v>
      </c>
      <c r="B4612" s="56" t="s">
        <v>11417</v>
      </c>
      <c r="C4612" s="56">
        <v>2101010130</v>
      </c>
      <c r="D4612" s="56" t="s">
        <v>40</v>
      </c>
      <c r="E4612" s="56">
        <v>2101020140</v>
      </c>
      <c r="F4612" s="56">
        <v>5401010140</v>
      </c>
      <c r="G4612" s="56" t="s">
        <v>11431</v>
      </c>
      <c r="H4612" s="56">
        <v>400210</v>
      </c>
      <c r="I4612" s="56" t="s">
        <v>11448</v>
      </c>
      <c r="J4612" s="56" t="s">
        <v>10313</v>
      </c>
      <c r="K4612" s="56" t="s">
        <v>8359</v>
      </c>
      <c r="L4612" s="56" t="s">
        <v>7138</v>
      </c>
      <c r="M4612" s="73">
        <v>36612</v>
      </c>
      <c r="N4612" s="56"/>
      <c r="O4612" s="56"/>
      <c r="P4612" s="56" t="s">
        <v>7716</v>
      </c>
      <c r="Q4612" s="56"/>
      <c r="R4612" s="56" t="s">
        <v>70</v>
      </c>
      <c r="S4612" s="56" t="s">
        <v>11659</v>
      </c>
      <c r="T4612" s="56" t="s">
        <v>7138</v>
      </c>
      <c r="U4612" s="57">
        <v>50008</v>
      </c>
      <c r="V4612" s="57">
        <v>-47508</v>
      </c>
      <c r="W4612" s="57">
        <v>2500</v>
      </c>
      <c r="X4612" s="57">
        <v>0</v>
      </c>
      <c r="Y4612" s="73">
        <v>36586</v>
      </c>
      <c r="Z4612" s="57">
        <v>0</v>
      </c>
      <c r="AA4612" s="57">
        <v>0</v>
      </c>
      <c r="AB4612" s="57">
        <v>2500</v>
      </c>
      <c r="AC4612" s="57">
        <v>0</v>
      </c>
      <c r="AD4612" s="56" t="s">
        <v>9255</v>
      </c>
      <c r="AE4612" s="57">
        <v>0</v>
      </c>
      <c r="AF4612" s="57">
        <v>0</v>
      </c>
      <c r="AG4612" s="57">
        <v>0</v>
      </c>
      <c r="AI4612"/>
      <c r="AJ4612"/>
    </row>
    <row r="4613" spans="1:36">
      <c r="A4613" s="56" t="s">
        <v>50</v>
      </c>
      <c r="B4613" s="56" t="s">
        <v>11417</v>
      </c>
      <c r="C4613" s="56">
        <v>2101010130</v>
      </c>
      <c r="D4613" s="56" t="s">
        <v>40</v>
      </c>
      <c r="E4613" s="56">
        <v>2101020140</v>
      </c>
      <c r="F4613" s="56">
        <v>5401010140</v>
      </c>
      <c r="G4613" s="56" t="s">
        <v>11431</v>
      </c>
      <c r="H4613" s="56">
        <v>400210</v>
      </c>
      <c r="I4613" s="56" t="s">
        <v>11448</v>
      </c>
      <c r="J4613" s="56" t="s">
        <v>10314</v>
      </c>
      <c r="K4613" s="56" t="s">
        <v>8360</v>
      </c>
      <c r="L4613" s="56" t="s">
        <v>7138</v>
      </c>
      <c r="M4613" s="73">
        <v>35837</v>
      </c>
      <c r="N4613" s="56"/>
      <c r="O4613" s="56"/>
      <c r="P4613" s="56" t="s">
        <v>7716</v>
      </c>
      <c r="Q4613" s="56"/>
      <c r="R4613" s="56" t="s">
        <v>70</v>
      </c>
      <c r="S4613" s="56" t="s">
        <v>11659</v>
      </c>
      <c r="T4613" s="56" t="s">
        <v>7138</v>
      </c>
      <c r="U4613" s="57">
        <v>52905</v>
      </c>
      <c r="V4613" s="57">
        <v>-51629</v>
      </c>
      <c r="W4613" s="57">
        <v>1276</v>
      </c>
      <c r="X4613" s="57">
        <v>0</v>
      </c>
      <c r="Y4613" s="73">
        <v>35827</v>
      </c>
      <c r="Z4613" s="57">
        <v>0</v>
      </c>
      <c r="AA4613" s="57">
        <v>0</v>
      </c>
      <c r="AB4613" s="57">
        <v>1276</v>
      </c>
      <c r="AC4613" s="57">
        <v>0</v>
      </c>
      <c r="AD4613" s="56" t="s">
        <v>9255</v>
      </c>
      <c r="AE4613" s="57">
        <v>0</v>
      </c>
      <c r="AF4613" s="57">
        <v>0</v>
      </c>
      <c r="AG4613" s="57">
        <v>0</v>
      </c>
      <c r="AI4613"/>
      <c r="AJ4613"/>
    </row>
    <row r="4614" spans="1:36">
      <c r="A4614" s="56" t="s">
        <v>50</v>
      </c>
      <c r="B4614" s="56" t="s">
        <v>11417</v>
      </c>
      <c r="C4614" s="56">
        <v>2101010130</v>
      </c>
      <c r="D4614" s="56" t="s">
        <v>40</v>
      </c>
      <c r="E4614" s="56">
        <v>2101020140</v>
      </c>
      <c r="F4614" s="56">
        <v>5401010140</v>
      </c>
      <c r="G4614" s="56" t="s">
        <v>11431</v>
      </c>
      <c r="H4614" s="56">
        <v>400210</v>
      </c>
      <c r="I4614" s="56" t="s">
        <v>11448</v>
      </c>
      <c r="J4614" s="56" t="s">
        <v>10315</v>
      </c>
      <c r="K4614" s="56" t="s">
        <v>8361</v>
      </c>
      <c r="L4614" s="56" t="s">
        <v>7138</v>
      </c>
      <c r="M4614" s="73">
        <v>36612</v>
      </c>
      <c r="N4614" s="56"/>
      <c r="O4614" s="56"/>
      <c r="P4614" s="56" t="s">
        <v>7716</v>
      </c>
      <c r="Q4614" s="56"/>
      <c r="R4614" s="56" t="s">
        <v>70</v>
      </c>
      <c r="S4614" s="56" t="s">
        <v>11659</v>
      </c>
      <c r="T4614" s="56" t="s">
        <v>7138</v>
      </c>
      <c r="U4614" s="57">
        <v>56298</v>
      </c>
      <c r="V4614" s="57">
        <v>-53483</v>
      </c>
      <c r="W4614" s="57">
        <v>2815</v>
      </c>
      <c r="X4614" s="57">
        <v>0</v>
      </c>
      <c r="Y4614" s="73">
        <v>36586</v>
      </c>
      <c r="Z4614" s="57">
        <v>0</v>
      </c>
      <c r="AA4614" s="57">
        <v>0</v>
      </c>
      <c r="AB4614" s="57">
        <v>2815</v>
      </c>
      <c r="AC4614" s="57">
        <v>0</v>
      </c>
      <c r="AD4614" s="56" t="s">
        <v>9255</v>
      </c>
      <c r="AE4614" s="57">
        <v>0</v>
      </c>
      <c r="AF4614" s="57">
        <v>0</v>
      </c>
      <c r="AG4614" s="57">
        <v>0</v>
      </c>
      <c r="AI4614"/>
      <c r="AJ4614"/>
    </row>
    <row r="4615" spans="1:36">
      <c r="A4615" s="56" t="s">
        <v>50</v>
      </c>
      <c r="B4615" s="56" t="s">
        <v>11417</v>
      </c>
      <c r="C4615" s="56">
        <v>2101010130</v>
      </c>
      <c r="D4615" s="56" t="s">
        <v>40</v>
      </c>
      <c r="E4615" s="56">
        <v>2101020140</v>
      </c>
      <c r="F4615" s="56">
        <v>5401010140</v>
      </c>
      <c r="G4615" s="56" t="s">
        <v>11431</v>
      </c>
      <c r="H4615" s="56">
        <v>400210</v>
      </c>
      <c r="I4615" s="56" t="s">
        <v>11448</v>
      </c>
      <c r="J4615" s="56" t="s">
        <v>10316</v>
      </c>
      <c r="K4615" s="56" t="s">
        <v>8300</v>
      </c>
      <c r="L4615" s="56" t="s">
        <v>7138</v>
      </c>
      <c r="M4615" s="73">
        <v>37046</v>
      </c>
      <c r="N4615" s="56"/>
      <c r="O4615" s="56"/>
      <c r="P4615" s="56" t="s">
        <v>7235</v>
      </c>
      <c r="Q4615" s="56"/>
      <c r="R4615" s="56" t="s">
        <v>70</v>
      </c>
      <c r="S4615" s="56" t="s">
        <v>11659</v>
      </c>
      <c r="T4615" s="56" t="s">
        <v>7140</v>
      </c>
      <c r="U4615" s="57">
        <v>102673</v>
      </c>
      <c r="V4615" s="57">
        <v>-97539.35</v>
      </c>
      <c r="W4615" s="57">
        <v>5133.6499999999996</v>
      </c>
      <c r="X4615" s="57">
        <v>0</v>
      </c>
      <c r="Y4615" s="73">
        <v>37046</v>
      </c>
      <c r="Z4615" s="57">
        <v>0</v>
      </c>
      <c r="AA4615" s="57">
        <v>0</v>
      </c>
      <c r="AB4615" s="57">
        <v>5133.6499999999996</v>
      </c>
      <c r="AC4615" s="57">
        <v>0</v>
      </c>
      <c r="AD4615" s="56" t="s">
        <v>9255</v>
      </c>
      <c r="AE4615" s="57">
        <v>0</v>
      </c>
      <c r="AF4615" s="57">
        <v>0</v>
      </c>
      <c r="AG4615" s="57">
        <v>0</v>
      </c>
      <c r="AI4615"/>
      <c r="AJ4615"/>
    </row>
    <row r="4616" spans="1:36">
      <c r="A4616" s="56" t="s">
        <v>49</v>
      </c>
      <c r="B4616" s="56" t="s">
        <v>11417</v>
      </c>
      <c r="C4616" s="56">
        <v>2101010130</v>
      </c>
      <c r="D4616" s="56" t="s">
        <v>40</v>
      </c>
      <c r="E4616" s="56">
        <v>2101020140</v>
      </c>
      <c r="F4616" s="56">
        <v>5401010140</v>
      </c>
      <c r="G4616" s="56" t="s">
        <v>11431</v>
      </c>
      <c r="H4616" s="56">
        <v>400211</v>
      </c>
      <c r="I4616" s="56" t="s">
        <v>11438</v>
      </c>
      <c r="J4616" s="56" t="s">
        <v>10317</v>
      </c>
      <c r="K4616" s="56" t="s">
        <v>7284</v>
      </c>
      <c r="L4616" s="56" t="s">
        <v>7138</v>
      </c>
      <c r="M4616" s="73">
        <v>40128</v>
      </c>
      <c r="N4616" s="56"/>
      <c r="O4616" s="56"/>
      <c r="P4616" s="56" t="s">
        <v>7235</v>
      </c>
      <c r="Q4616" s="56"/>
      <c r="R4616" s="56" t="s">
        <v>70</v>
      </c>
      <c r="S4616" s="56" t="s">
        <v>11659</v>
      </c>
      <c r="T4616" s="56" t="s">
        <v>7140</v>
      </c>
      <c r="U4616" s="57">
        <v>29144</v>
      </c>
      <c r="V4616" s="57">
        <v>-27686.799999999999</v>
      </c>
      <c r="W4616" s="57">
        <v>1457.2</v>
      </c>
      <c r="X4616" s="57">
        <v>0</v>
      </c>
      <c r="Y4616" s="73">
        <v>40128</v>
      </c>
      <c r="Z4616" s="57">
        <v>0</v>
      </c>
      <c r="AA4616" s="57">
        <v>0</v>
      </c>
      <c r="AB4616" s="57">
        <v>1457.2</v>
      </c>
      <c r="AC4616" s="57">
        <v>0</v>
      </c>
      <c r="AD4616" s="56" t="s">
        <v>9255</v>
      </c>
      <c r="AE4616" s="57">
        <v>0</v>
      </c>
      <c r="AF4616" s="57">
        <v>0</v>
      </c>
      <c r="AG4616" s="57">
        <v>0</v>
      </c>
      <c r="AI4616"/>
      <c r="AJ4616"/>
    </row>
    <row r="4617" spans="1:36">
      <c r="A4617" s="56" t="s">
        <v>49</v>
      </c>
      <c r="B4617" s="56" t="s">
        <v>11417</v>
      </c>
      <c r="C4617" s="56">
        <v>2101010130</v>
      </c>
      <c r="D4617" s="56" t="s">
        <v>40</v>
      </c>
      <c r="E4617" s="56">
        <v>2101020140</v>
      </c>
      <c r="F4617" s="56">
        <v>5401010140</v>
      </c>
      <c r="G4617" s="56" t="s">
        <v>11431</v>
      </c>
      <c r="H4617" s="56">
        <v>400211</v>
      </c>
      <c r="I4617" s="56" t="s">
        <v>11438</v>
      </c>
      <c r="J4617" s="56" t="s">
        <v>10318</v>
      </c>
      <c r="K4617" s="56" t="s">
        <v>7284</v>
      </c>
      <c r="L4617" s="56" t="s">
        <v>7138</v>
      </c>
      <c r="M4617" s="73">
        <v>40183</v>
      </c>
      <c r="N4617" s="56"/>
      <c r="O4617" s="56"/>
      <c r="P4617" s="56" t="s">
        <v>7235</v>
      </c>
      <c r="Q4617" s="56"/>
      <c r="R4617" s="56" t="s">
        <v>70</v>
      </c>
      <c r="S4617" s="56" t="s">
        <v>11659</v>
      </c>
      <c r="T4617" s="56" t="s">
        <v>7140</v>
      </c>
      <c r="U4617" s="57">
        <v>29144</v>
      </c>
      <c r="V4617" s="57">
        <v>-27686.799999999999</v>
      </c>
      <c r="W4617" s="57">
        <v>1457.2</v>
      </c>
      <c r="X4617" s="57">
        <v>0</v>
      </c>
      <c r="Y4617" s="73">
        <v>40183</v>
      </c>
      <c r="Z4617" s="57">
        <v>0</v>
      </c>
      <c r="AA4617" s="57">
        <v>0</v>
      </c>
      <c r="AB4617" s="57">
        <v>1457.2</v>
      </c>
      <c r="AC4617" s="57">
        <v>0</v>
      </c>
      <c r="AD4617" s="56" t="s">
        <v>9255</v>
      </c>
      <c r="AE4617" s="57">
        <v>0</v>
      </c>
      <c r="AF4617" s="57">
        <v>0</v>
      </c>
      <c r="AG4617" s="57">
        <v>0</v>
      </c>
      <c r="AI4617"/>
      <c r="AJ4617"/>
    </row>
    <row r="4618" spans="1:36">
      <c r="A4618" s="56" t="s">
        <v>49</v>
      </c>
      <c r="B4618" s="56" t="s">
        <v>11417</v>
      </c>
      <c r="C4618" s="56">
        <v>2101010130</v>
      </c>
      <c r="D4618" s="56" t="s">
        <v>40</v>
      </c>
      <c r="E4618" s="56">
        <v>2101020140</v>
      </c>
      <c r="F4618" s="56">
        <v>5401010140</v>
      </c>
      <c r="G4618" s="56" t="s">
        <v>11431</v>
      </c>
      <c r="H4618" s="56">
        <v>400211</v>
      </c>
      <c r="I4618" s="56" t="s">
        <v>11438</v>
      </c>
      <c r="J4618" s="56" t="s">
        <v>10319</v>
      </c>
      <c r="K4618" s="56" t="s">
        <v>8301</v>
      </c>
      <c r="L4618" s="56" t="s">
        <v>7138</v>
      </c>
      <c r="M4618" s="73">
        <v>40198</v>
      </c>
      <c r="N4618" s="56"/>
      <c r="O4618" s="56"/>
      <c r="P4618" s="56" t="s">
        <v>7235</v>
      </c>
      <c r="Q4618" s="56"/>
      <c r="R4618" s="56" t="s">
        <v>70</v>
      </c>
      <c r="S4618" s="56" t="s">
        <v>11659</v>
      </c>
      <c r="T4618" s="56" t="s">
        <v>7140</v>
      </c>
      <c r="U4618" s="57">
        <v>47655</v>
      </c>
      <c r="V4618" s="57">
        <v>-45272.25</v>
      </c>
      <c r="W4618" s="57">
        <v>2382.75</v>
      </c>
      <c r="X4618" s="57">
        <v>0</v>
      </c>
      <c r="Y4618" s="73">
        <v>40198</v>
      </c>
      <c r="Z4618" s="57">
        <v>0</v>
      </c>
      <c r="AA4618" s="57">
        <v>0</v>
      </c>
      <c r="AB4618" s="57">
        <v>2382.75</v>
      </c>
      <c r="AC4618" s="57">
        <v>0</v>
      </c>
      <c r="AD4618" s="56" t="s">
        <v>9255</v>
      </c>
      <c r="AE4618" s="57">
        <v>0</v>
      </c>
      <c r="AF4618" s="57">
        <v>0</v>
      </c>
      <c r="AG4618" s="57">
        <v>0</v>
      </c>
      <c r="AI4618"/>
      <c r="AJ4618"/>
    </row>
    <row r="4619" spans="1:36">
      <c r="A4619" s="56" t="s">
        <v>49</v>
      </c>
      <c r="B4619" s="56" t="s">
        <v>11417</v>
      </c>
      <c r="C4619" s="56">
        <v>2101010130</v>
      </c>
      <c r="D4619" s="56" t="s">
        <v>40</v>
      </c>
      <c r="E4619" s="56">
        <v>2101020140</v>
      </c>
      <c r="F4619" s="56">
        <v>5401010140</v>
      </c>
      <c r="G4619" s="56" t="s">
        <v>11431</v>
      </c>
      <c r="H4619" s="56">
        <v>400211</v>
      </c>
      <c r="I4619" s="56" t="s">
        <v>11438</v>
      </c>
      <c r="J4619" s="56" t="s">
        <v>10320</v>
      </c>
      <c r="K4619" s="56" t="s">
        <v>8302</v>
      </c>
      <c r="L4619" s="56" t="s">
        <v>7138</v>
      </c>
      <c r="M4619" s="73">
        <v>39050</v>
      </c>
      <c r="N4619" s="56"/>
      <c r="O4619" s="56"/>
      <c r="P4619" s="56" t="s">
        <v>7235</v>
      </c>
      <c r="Q4619" s="56"/>
      <c r="R4619" s="56" t="s">
        <v>70</v>
      </c>
      <c r="S4619" s="56" t="s">
        <v>11659</v>
      </c>
      <c r="T4619" s="56" t="s">
        <v>7140</v>
      </c>
      <c r="U4619" s="57">
        <v>21881</v>
      </c>
      <c r="V4619" s="57">
        <v>-20786.95</v>
      </c>
      <c r="W4619" s="57">
        <v>1094.05</v>
      </c>
      <c r="X4619" s="57">
        <v>0</v>
      </c>
      <c r="Y4619" s="73">
        <v>39050</v>
      </c>
      <c r="Z4619" s="57">
        <v>0</v>
      </c>
      <c r="AA4619" s="57">
        <v>0</v>
      </c>
      <c r="AB4619" s="57">
        <v>1094.05</v>
      </c>
      <c r="AC4619" s="57">
        <v>0</v>
      </c>
      <c r="AD4619" s="56" t="s">
        <v>9255</v>
      </c>
      <c r="AE4619" s="57">
        <v>0</v>
      </c>
      <c r="AF4619" s="57">
        <v>0</v>
      </c>
      <c r="AG4619" s="57">
        <v>0</v>
      </c>
      <c r="AI4619"/>
      <c r="AJ4619"/>
    </row>
    <row r="4620" spans="1:36">
      <c r="A4620" s="56" t="s">
        <v>49</v>
      </c>
      <c r="B4620" s="56" t="s">
        <v>11417</v>
      </c>
      <c r="C4620" s="56">
        <v>2101010130</v>
      </c>
      <c r="D4620" s="56" t="s">
        <v>40</v>
      </c>
      <c r="E4620" s="56">
        <v>2101020140</v>
      </c>
      <c r="F4620" s="56">
        <v>5401010140</v>
      </c>
      <c r="G4620" s="56" t="s">
        <v>11431</v>
      </c>
      <c r="H4620" s="56">
        <v>400211</v>
      </c>
      <c r="I4620" s="56" t="s">
        <v>11438</v>
      </c>
      <c r="J4620" s="56" t="s">
        <v>10321</v>
      </c>
      <c r="K4620" s="56" t="s">
        <v>7288</v>
      </c>
      <c r="L4620" s="56" t="s">
        <v>7138</v>
      </c>
      <c r="M4620" s="73">
        <v>40177</v>
      </c>
      <c r="N4620" s="56"/>
      <c r="O4620" s="56"/>
      <c r="P4620" s="56" t="s">
        <v>7235</v>
      </c>
      <c r="Q4620" s="56"/>
      <c r="R4620" s="56" t="s">
        <v>70</v>
      </c>
      <c r="S4620" s="56" t="s">
        <v>11659</v>
      </c>
      <c r="T4620" s="56" t="s">
        <v>7140</v>
      </c>
      <c r="U4620" s="57">
        <v>27953</v>
      </c>
      <c r="V4620" s="57">
        <v>-26555.35</v>
      </c>
      <c r="W4620" s="57">
        <v>1397.65</v>
      </c>
      <c r="X4620" s="57">
        <v>0</v>
      </c>
      <c r="Y4620" s="73">
        <v>40177</v>
      </c>
      <c r="Z4620" s="57">
        <v>0</v>
      </c>
      <c r="AA4620" s="57">
        <v>0</v>
      </c>
      <c r="AB4620" s="57">
        <v>1397.65</v>
      </c>
      <c r="AC4620" s="57">
        <v>0</v>
      </c>
      <c r="AD4620" s="56" t="s">
        <v>9255</v>
      </c>
      <c r="AE4620" s="57">
        <v>0</v>
      </c>
      <c r="AF4620" s="57">
        <v>0</v>
      </c>
      <c r="AG4620" s="57">
        <v>0</v>
      </c>
      <c r="AI4620"/>
      <c r="AJ4620"/>
    </row>
    <row r="4621" spans="1:36">
      <c r="A4621" s="56" t="s">
        <v>49</v>
      </c>
      <c r="B4621" s="56" t="s">
        <v>11417</v>
      </c>
      <c r="C4621" s="56">
        <v>2101010130</v>
      </c>
      <c r="D4621" s="56" t="s">
        <v>40</v>
      </c>
      <c r="E4621" s="56">
        <v>2101020140</v>
      </c>
      <c r="F4621" s="56">
        <v>5401010140</v>
      </c>
      <c r="G4621" s="56" t="s">
        <v>11431</v>
      </c>
      <c r="H4621" s="56">
        <v>400211</v>
      </c>
      <c r="I4621" s="56" t="s">
        <v>11438</v>
      </c>
      <c r="J4621" s="56" t="s">
        <v>10322</v>
      </c>
      <c r="K4621" s="56" t="s">
        <v>7288</v>
      </c>
      <c r="L4621" s="56" t="s">
        <v>7138</v>
      </c>
      <c r="M4621" s="73">
        <v>40183</v>
      </c>
      <c r="N4621" s="56"/>
      <c r="O4621" s="56"/>
      <c r="P4621" s="56" t="s">
        <v>7235</v>
      </c>
      <c r="Q4621" s="56"/>
      <c r="R4621" s="56" t="s">
        <v>70</v>
      </c>
      <c r="S4621" s="56" t="s">
        <v>11659</v>
      </c>
      <c r="T4621" s="56" t="s">
        <v>7140</v>
      </c>
      <c r="U4621" s="57">
        <v>27252</v>
      </c>
      <c r="V4621" s="57">
        <v>-25889.4</v>
      </c>
      <c r="W4621" s="57">
        <v>1362.6</v>
      </c>
      <c r="X4621" s="57">
        <v>0</v>
      </c>
      <c r="Y4621" s="73">
        <v>40183</v>
      </c>
      <c r="Z4621" s="57">
        <v>0</v>
      </c>
      <c r="AA4621" s="57">
        <v>0</v>
      </c>
      <c r="AB4621" s="57">
        <v>1362.6</v>
      </c>
      <c r="AC4621" s="57">
        <v>0</v>
      </c>
      <c r="AD4621" s="56" t="s">
        <v>9255</v>
      </c>
      <c r="AE4621" s="57">
        <v>0</v>
      </c>
      <c r="AF4621" s="57">
        <v>0</v>
      </c>
      <c r="AG4621" s="57">
        <v>0</v>
      </c>
      <c r="AI4621"/>
      <c r="AJ4621"/>
    </row>
    <row r="4622" spans="1:36">
      <c r="A4622" s="56" t="s">
        <v>49</v>
      </c>
      <c r="B4622" s="56" t="s">
        <v>11417</v>
      </c>
      <c r="C4622" s="56">
        <v>2101010130</v>
      </c>
      <c r="D4622" s="56" t="s">
        <v>40</v>
      </c>
      <c r="E4622" s="56">
        <v>2101020140</v>
      </c>
      <c r="F4622" s="56">
        <v>5401010140</v>
      </c>
      <c r="G4622" s="56" t="s">
        <v>11431</v>
      </c>
      <c r="H4622" s="56">
        <v>400211</v>
      </c>
      <c r="I4622" s="56" t="s">
        <v>11438</v>
      </c>
      <c r="J4622" s="56" t="s">
        <v>10323</v>
      </c>
      <c r="K4622" s="56" t="s">
        <v>8302</v>
      </c>
      <c r="L4622" s="56" t="s">
        <v>7138</v>
      </c>
      <c r="M4622" s="73">
        <v>39053</v>
      </c>
      <c r="N4622" s="56"/>
      <c r="O4622" s="56"/>
      <c r="P4622" s="56" t="s">
        <v>7235</v>
      </c>
      <c r="Q4622" s="56"/>
      <c r="R4622" s="56" t="s">
        <v>70</v>
      </c>
      <c r="S4622" s="56" t="s">
        <v>11659</v>
      </c>
      <c r="T4622" s="56" t="s">
        <v>7140</v>
      </c>
      <c r="U4622" s="57">
        <v>23055</v>
      </c>
      <c r="V4622" s="57">
        <v>-21902.25</v>
      </c>
      <c r="W4622" s="57">
        <v>1152.75</v>
      </c>
      <c r="X4622" s="57">
        <v>0</v>
      </c>
      <c r="Y4622" s="73">
        <v>39053</v>
      </c>
      <c r="Z4622" s="57">
        <v>0</v>
      </c>
      <c r="AA4622" s="57">
        <v>0</v>
      </c>
      <c r="AB4622" s="57">
        <v>1152.75</v>
      </c>
      <c r="AC4622" s="57">
        <v>0</v>
      </c>
      <c r="AD4622" s="56" t="s">
        <v>9255</v>
      </c>
      <c r="AE4622" s="57">
        <v>0</v>
      </c>
      <c r="AF4622" s="57">
        <v>0</v>
      </c>
      <c r="AG4622" s="57">
        <v>0</v>
      </c>
      <c r="AI4622"/>
      <c r="AJ4622"/>
    </row>
    <row r="4623" spans="1:36">
      <c r="A4623" s="56" t="s">
        <v>49</v>
      </c>
      <c r="B4623" s="56" t="s">
        <v>11417</v>
      </c>
      <c r="C4623" s="56">
        <v>2101010130</v>
      </c>
      <c r="D4623" s="56" t="s">
        <v>40</v>
      </c>
      <c r="E4623" s="56">
        <v>2101020140</v>
      </c>
      <c r="F4623" s="56">
        <v>5401010140</v>
      </c>
      <c r="G4623" s="56" t="s">
        <v>11431</v>
      </c>
      <c r="H4623" s="56">
        <v>400211</v>
      </c>
      <c r="I4623" s="56" t="s">
        <v>11438</v>
      </c>
      <c r="J4623" s="56" t="s">
        <v>10324</v>
      </c>
      <c r="K4623" s="56" t="s">
        <v>7288</v>
      </c>
      <c r="L4623" s="56" t="s">
        <v>7138</v>
      </c>
      <c r="M4623" s="73">
        <v>39963</v>
      </c>
      <c r="N4623" s="56"/>
      <c r="O4623" s="56"/>
      <c r="P4623" s="56" t="s">
        <v>7235</v>
      </c>
      <c r="Q4623" s="56"/>
      <c r="R4623" s="56" t="s">
        <v>70</v>
      </c>
      <c r="S4623" s="56" t="s">
        <v>11659</v>
      </c>
      <c r="T4623" s="56" t="s">
        <v>7140</v>
      </c>
      <c r="U4623" s="57">
        <v>27720</v>
      </c>
      <c r="V4623" s="57">
        <v>-26334</v>
      </c>
      <c r="W4623" s="57">
        <v>1386</v>
      </c>
      <c r="X4623" s="57">
        <v>0</v>
      </c>
      <c r="Y4623" s="73">
        <v>39963</v>
      </c>
      <c r="Z4623" s="57">
        <v>0</v>
      </c>
      <c r="AA4623" s="57">
        <v>0</v>
      </c>
      <c r="AB4623" s="57">
        <v>1386</v>
      </c>
      <c r="AC4623" s="57">
        <v>0</v>
      </c>
      <c r="AD4623" s="56" t="s">
        <v>9255</v>
      </c>
      <c r="AE4623" s="57">
        <v>0</v>
      </c>
      <c r="AF4623" s="57">
        <v>0</v>
      </c>
      <c r="AG4623" s="57">
        <v>0</v>
      </c>
      <c r="AI4623"/>
      <c r="AJ4623"/>
    </row>
    <row r="4624" spans="1:36">
      <c r="A4624" s="56" t="s">
        <v>49</v>
      </c>
      <c r="B4624" s="56" t="s">
        <v>11417</v>
      </c>
      <c r="C4624" s="56">
        <v>2101010130</v>
      </c>
      <c r="D4624" s="56" t="s">
        <v>40</v>
      </c>
      <c r="E4624" s="56">
        <v>2101020140</v>
      </c>
      <c r="F4624" s="56">
        <v>5401010140</v>
      </c>
      <c r="G4624" s="56" t="s">
        <v>11431</v>
      </c>
      <c r="H4624" s="56">
        <v>400211</v>
      </c>
      <c r="I4624" s="56" t="s">
        <v>11438</v>
      </c>
      <c r="J4624" s="56" t="s">
        <v>10325</v>
      </c>
      <c r="K4624" s="56" t="s">
        <v>7289</v>
      </c>
      <c r="L4624" s="56" t="s">
        <v>7138</v>
      </c>
      <c r="M4624" s="73">
        <v>40081</v>
      </c>
      <c r="N4624" s="56"/>
      <c r="O4624" s="56"/>
      <c r="P4624" s="56" t="s">
        <v>7235</v>
      </c>
      <c r="Q4624" s="56"/>
      <c r="R4624" s="56" t="s">
        <v>70</v>
      </c>
      <c r="S4624" s="56" t="s">
        <v>11659</v>
      </c>
      <c r="T4624" s="56" t="s">
        <v>7140</v>
      </c>
      <c r="U4624" s="57">
        <v>27445</v>
      </c>
      <c r="V4624" s="57">
        <v>-26072.75</v>
      </c>
      <c r="W4624" s="57">
        <v>1372.25</v>
      </c>
      <c r="X4624" s="57">
        <v>0</v>
      </c>
      <c r="Y4624" s="73">
        <v>40081</v>
      </c>
      <c r="Z4624" s="57">
        <v>0</v>
      </c>
      <c r="AA4624" s="57">
        <v>0</v>
      </c>
      <c r="AB4624" s="57">
        <v>1372.25</v>
      </c>
      <c r="AC4624" s="57">
        <v>0</v>
      </c>
      <c r="AD4624" s="56" t="s">
        <v>9255</v>
      </c>
      <c r="AE4624" s="57">
        <v>0</v>
      </c>
      <c r="AF4624" s="57">
        <v>0</v>
      </c>
      <c r="AG4624" s="57">
        <v>0</v>
      </c>
      <c r="AI4624"/>
      <c r="AJ4624"/>
    </row>
    <row r="4625" spans="1:36">
      <c r="A4625" s="56" t="s">
        <v>49</v>
      </c>
      <c r="B4625" s="56" t="s">
        <v>11417</v>
      </c>
      <c r="C4625" s="56">
        <v>2101010130</v>
      </c>
      <c r="D4625" s="56" t="s">
        <v>40</v>
      </c>
      <c r="E4625" s="56">
        <v>2101020140</v>
      </c>
      <c r="F4625" s="56">
        <v>5401010140</v>
      </c>
      <c r="G4625" s="56" t="s">
        <v>11431</v>
      </c>
      <c r="H4625" s="56">
        <v>400211</v>
      </c>
      <c r="I4625" s="56" t="s">
        <v>11438</v>
      </c>
      <c r="J4625" s="56" t="s">
        <v>10326</v>
      </c>
      <c r="K4625" s="56" t="s">
        <v>7288</v>
      </c>
      <c r="L4625" s="56" t="s">
        <v>7138</v>
      </c>
      <c r="M4625" s="73">
        <v>40128</v>
      </c>
      <c r="N4625" s="56"/>
      <c r="O4625" s="56"/>
      <c r="P4625" s="56" t="s">
        <v>7235</v>
      </c>
      <c r="Q4625" s="56"/>
      <c r="R4625" s="56" t="s">
        <v>70</v>
      </c>
      <c r="S4625" s="56" t="s">
        <v>11659</v>
      </c>
      <c r="T4625" s="56" t="s">
        <v>7140</v>
      </c>
      <c r="U4625" s="57">
        <v>27746</v>
      </c>
      <c r="V4625" s="57">
        <v>-26358.7</v>
      </c>
      <c r="W4625" s="57">
        <v>1387.3</v>
      </c>
      <c r="X4625" s="57">
        <v>0</v>
      </c>
      <c r="Y4625" s="73">
        <v>40128</v>
      </c>
      <c r="Z4625" s="57">
        <v>0</v>
      </c>
      <c r="AA4625" s="57">
        <v>0</v>
      </c>
      <c r="AB4625" s="57">
        <v>1387.3</v>
      </c>
      <c r="AC4625" s="57">
        <v>0</v>
      </c>
      <c r="AD4625" s="56" t="s">
        <v>9255</v>
      </c>
      <c r="AE4625" s="57">
        <v>0</v>
      </c>
      <c r="AF4625" s="57">
        <v>0</v>
      </c>
      <c r="AG4625" s="57">
        <v>0</v>
      </c>
      <c r="AI4625"/>
      <c r="AJ4625"/>
    </row>
    <row r="4626" spans="1:36">
      <c r="A4626" s="56" t="s">
        <v>49</v>
      </c>
      <c r="B4626" s="56" t="s">
        <v>11417</v>
      </c>
      <c r="C4626" s="56">
        <v>2101010130</v>
      </c>
      <c r="D4626" s="56" t="s">
        <v>40</v>
      </c>
      <c r="E4626" s="56">
        <v>2101020140</v>
      </c>
      <c r="F4626" s="56">
        <v>5401010140</v>
      </c>
      <c r="G4626" s="56" t="s">
        <v>11431</v>
      </c>
      <c r="H4626" s="56">
        <v>400211</v>
      </c>
      <c r="I4626" s="56" t="s">
        <v>11438</v>
      </c>
      <c r="J4626" s="56" t="s">
        <v>10327</v>
      </c>
      <c r="K4626" s="56" t="s">
        <v>7293</v>
      </c>
      <c r="L4626" s="56" t="s">
        <v>7138</v>
      </c>
      <c r="M4626" s="73">
        <v>39384</v>
      </c>
      <c r="N4626" s="56"/>
      <c r="O4626" s="56"/>
      <c r="P4626" s="56" t="s">
        <v>7235</v>
      </c>
      <c r="Q4626" s="56"/>
      <c r="R4626" s="56" t="s">
        <v>70</v>
      </c>
      <c r="S4626" s="56" t="s">
        <v>11659</v>
      </c>
      <c r="T4626" s="56" t="s">
        <v>7140</v>
      </c>
      <c r="U4626" s="57">
        <v>26446</v>
      </c>
      <c r="V4626" s="57">
        <v>-25123.7</v>
      </c>
      <c r="W4626" s="57">
        <v>1322.3</v>
      </c>
      <c r="X4626" s="57">
        <v>0</v>
      </c>
      <c r="Y4626" s="73">
        <v>39384</v>
      </c>
      <c r="Z4626" s="57">
        <v>0</v>
      </c>
      <c r="AA4626" s="57">
        <v>0</v>
      </c>
      <c r="AB4626" s="57">
        <v>1322.3</v>
      </c>
      <c r="AC4626" s="57">
        <v>0</v>
      </c>
      <c r="AD4626" s="56" t="s">
        <v>9255</v>
      </c>
      <c r="AE4626" s="57">
        <v>0</v>
      </c>
      <c r="AF4626" s="57">
        <v>0</v>
      </c>
      <c r="AG4626" s="57">
        <v>0</v>
      </c>
      <c r="AI4626"/>
      <c r="AJ4626"/>
    </row>
    <row r="4627" spans="1:36">
      <c r="A4627" s="56" t="s">
        <v>49</v>
      </c>
      <c r="B4627" s="56" t="s">
        <v>11417</v>
      </c>
      <c r="C4627" s="56">
        <v>2101010130</v>
      </c>
      <c r="D4627" s="56" t="s">
        <v>40</v>
      </c>
      <c r="E4627" s="56">
        <v>2101020140</v>
      </c>
      <c r="F4627" s="56">
        <v>5401010140</v>
      </c>
      <c r="G4627" s="56" t="s">
        <v>11431</v>
      </c>
      <c r="H4627" s="56">
        <v>400211</v>
      </c>
      <c r="I4627" s="56" t="s">
        <v>11438</v>
      </c>
      <c r="J4627" s="56" t="s">
        <v>10328</v>
      </c>
      <c r="K4627" s="56" t="s">
        <v>7293</v>
      </c>
      <c r="L4627" s="56" t="s">
        <v>7138</v>
      </c>
      <c r="M4627" s="73">
        <v>39384</v>
      </c>
      <c r="N4627" s="56"/>
      <c r="O4627" s="56"/>
      <c r="P4627" s="56" t="s">
        <v>7235</v>
      </c>
      <c r="Q4627" s="56"/>
      <c r="R4627" s="56" t="s">
        <v>70</v>
      </c>
      <c r="S4627" s="56" t="s">
        <v>11659</v>
      </c>
      <c r="T4627" s="56" t="s">
        <v>7140</v>
      </c>
      <c r="U4627" s="57">
        <v>26325</v>
      </c>
      <c r="V4627" s="57">
        <v>-25008.75</v>
      </c>
      <c r="W4627" s="57">
        <v>1316.25</v>
      </c>
      <c r="X4627" s="57">
        <v>0</v>
      </c>
      <c r="Y4627" s="73">
        <v>39384</v>
      </c>
      <c r="Z4627" s="57">
        <v>0</v>
      </c>
      <c r="AA4627" s="57">
        <v>0</v>
      </c>
      <c r="AB4627" s="57">
        <v>1316.25</v>
      </c>
      <c r="AC4627" s="57">
        <v>0</v>
      </c>
      <c r="AD4627" s="56" t="s">
        <v>9255</v>
      </c>
      <c r="AE4627" s="57">
        <v>0</v>
      </c>
      <c r="AF4627" s="57">
        <v>0</v>
      </c>
      <c r="AG4627" s="57">
        <v>0</v>
      </c>
      <c r="AI4627"/>
      <c r="AJ4627"/>
    </row>
    <row r="4628" spans="1:36">
      <c r="A4628" s="56" t="s">
        <v>49</v>
      </c>
      <c r="B4628" s="56" t="s">
        <v>11417</v>
      </c>
      <c r="C4628" s="56">
        <v>2101010130</v>
      </c>
      <c r="D4628" s="56" t="s">
        <v>40</v>
      </c>
      <c r="E4628" s="56">
        <v>2101020140</v>
      </c>
      <c r="F4628" s="56">
        <v>5401010140</v>
      </c>
      <c r="G4628" s="56" t="s">
        <v>11431</v>
      </c>
      <c r="H4628" s="56">
        <v>400211</v>
      </c>
      <c r="I4628" s="56" t="s">
        <v>11438</v>
      </c>
      <c r="J4628" s="56" t="s">
        <v>10329</v>
      </c>
      <c r="K4628" s="56" t="s">
        <v>8262</v>
      </c>
      <c r="L4628" s="56" t="s">
        <v>7138</v>
      </c>
      <c r="M4628" s="73">
        <v>40162</v>
      </c>
      <c r="N4628" s="56"/>
      <c r="O4628" s="56"/>
      <c r="P4628" s="56" t="s">
        <v>7235</v>
      </c>
      <c r="Q4628" s="56"/>
      <c r="R4628" s="56" t="s">
        <v>70</v>
      </c>
      <c r="S4628" s="56" t="s">
        <v>11659</v>
      </c>
      <c r="T4628" s="56" t="s">
        <v>7140</v>
      </c>
      <c r="U4628" s="57">
        <v>19451</v>
      </c>
      <c r="V4628" s="57">
        <v>-18478.45</v>
      </c>
      <c r="W4628" s="57">
        <v>972.55</v>
      </c>
      <c r="X4628" s="57">
        <v>0</v>
      </c>
      <c r="Y4628" s="73">
        <v>40162</v>
      </c>
      <c r="Z4628" s="57">
        <v>0</v>
      </c>
      <c r="AA4628" s="57">
        <v>0</v>
      </c>
      <c r="AB4628" s="57">
        <v>972.55</v>
      </c>
      <c r="AC4628" s="57">
        <v>0</v>
      </c>
      <c r="AD4628" s="56" t="s">
        <v>9255</v>
      </c>
      <c r="AE4628" s="57">
        <v>0</v>
      </c>
      <c r="AF4628" s="57">
        <v>0</v>
      </c>
      <c r="AG4628" s="57">
        <v>0</v>
      </c>
      <c r="AI4628"/>
      <c r="AJ4628"/>
    </row>
    <row r="4629" spans="1:36">
      <c r="A4629" s="56" t="s">
        <v>49</v>
      </c>
      <c r="B4629" s="56" t="s">
        <v>11417</v>
      </c>
      <c r="C4629" s="56">
        <v>2101010130</v>
      </c>
      <c r="D4629" s="56" t="s">
        <v>40</v>
      </c>
      <c r="E4629" s="56">
        <v>2101020140</v>
      </c>
      <c r="F4629" s="56">
        <v>5401010140</v>
      </c>
      <c r="G4629" s="56" t="s">
        <v>11431</v>
      </c>
      <c r="H4629" s="56">
        <v>400211</v>
      </c>
      <c r="I4629" s="56" t="s">
        <v>11438</v>
      </c>
      <c r="J4629" s="56" t="s">
        <v>10330</v>
      </c>
      <c r="K4629" s="56" t="s">
        <v>8237</v>
      </c>
      <c r="L4629" s="56" t="s">
        <v>7138</v>
      </c>
      <c r="M4629" s="73">
        <v>39613</v>
      </c>
      <c r="N4629" s="56"/>
      <c r="O4629" s="56"/>
      <c r="P4629" s="56" t="s">
        <v>7235</v>
      </c>
      <c r="Q4629" s="56"/>
      <c r="R4629" s="56" t="s">
        <v>70</v>
      </c>
      <c r="S4629" s="56" t="s">
        <v>11659</v>
      </c>
      <c r="T4629" s="56" t="s">
        <v>7140</v>
      </c>
      <c r="U4629" s="57">
        <v>8213</v>
      </c>
      <c r="V4629" s="57">
        <v>-7802.35</v>
      </c>
      <c r="W4629" s="57">
        <v>410.65</v>
      </c>
      <c r="X4629" s="57">
        <v>0</v>
      </c>
      <c r="Y4629" s="73">
        <v>39613</v>
      </c>
      <c r="Z4629" s="57">
        <v>0</v>
      </c>
      <c r="AA4629" s="57">
        <v>0</v>
      </c>
      <c r="AB4629" s="57">
        <v>410.65</v>
      </c>
      <c r="AC4629" s="57">
        <v>0</v>
      </c>
      <c r="AD4629" s="56" t="s">
        <v>9255</v>
      </c>
      <c r="AE4629" s="57">
        <v>0</v>
      </c>
      <c r="AF4629" s="57">
        <v>0</v>
      </c>
      <c r="AG4629" s="57">
        <v>0</v>
      </c>
      <c r="AI4629"/>
      <c r="AJ4629"/>
    </row>
    <row r="4630" spans="1:36">
      <c r="A4630" s="56" t="s">
        <v>49</v>
      </c>
      <c r="B4630" s="56" t="s">
        <v>11417</v>
      </c>
      <c r="C4630" s="56">
        <v>2101010130</v>
      </c>
      <c r="D4630" s="56" t="s">
        <v>40</v>
      </c>
      <c r="E4630" s="56">
        <v>2101020140</v>
      </c>
      <c r="F4630" s="56">
        <v>5401010140</v>
      </c>
      <c r="G4630" s="56" t="s">
        <v>11431</v>
      </c>
      <c r="H4630" s="56">
        <v>400211</v>
      </c>
      <c r="I4630" s="56" t="s">
        <v>11438</v>
      </c>
      <c r="J4630" s="56" t="s">
        <v>10331</v>
      </c>
      <c r="K4630" s="56" t="s">
        <v>8303</v>
      </c>
      <c r="L4630" s="56" t="s">
        <v>7138</v>
      </c>
      <c r="M4630" s="73">
        <v>39173</v>
      </c>
      <c r="N4630" s="56"/>
      <c r="O4630" s="56"/>
      <c r="P4630" s="56" t="s">
        <v>7235</v>
      </c>
      <c r="Q4630" s="56"/>
      <c r="R4630" s="56" t="s">
        <v>70</v>
      </c>
      <c r="S4630" s="56" t="s">
        <v>11659</v>
      </c>
      <c r="T4630" s="56" t="s">
        <v>7140</v>
      </c>
      <c r="U4630" s="57">
        <v>52000</v>
      </c>
      <c r="V4630" s="57">
        <v>-49400</v>
      </c>
      <c r="W4630" s="57">
        <v>2600</v>
      </c>
      <c r="X4630" s="57">
        <v>0</v>
      </c>
      <c r="Y4630" s="73">
        <v>39173</v>
      </c>
      <c r="Z4630" s="57">
        <v>0</v>
      </c>
      <c r="AA4630" s="57">
        <v>0</v>
      </c>
      <c r="AB4630" s="57">
        <v>2600</v>
      </c>
      <c r="AC4630" s="57">
        <v>0</v>
      </c>
      <c r="AD4630" s="56" t="s">
        <v>9255</v>
      </c>
      <c r="AE4630" s="57">
        <v>0</v>
      </c>
      <c r="AF4630" s="57">
        <v>0</v>
      </c>
      <c r="AG4630" s="57">
        <v>0</v>
      </c>
      <c r="AI4630"/>
      <c r="AJ4630"/>
    </row>
    <row r="4631" spans="1:36">
      <c r="A4631" s="56" t="s">
        <v>49</v>
      </c>
      <c r="B4631" s="56" t="s">
        <v>11417</v>
      </c>
      <c r="C4631" s="56">
        <v>2101010130</v>
      </c>
      <c r="D4631" s="56" t="s">
        <v>40</v>
      </c>
      <c r="E4631" s="56">
        <v>2101020140</v>
      </c>
      <c r="F4631" s="56">
        <v>5401010140</v>
      </c>
      <c r="G4631" s="56" t="s">
        <v>11431</v>
      </c>
      <c r="H4631" s="56">
        <v>400211</v>
      </c>
      <c r="I4631" s="56" t="s">
        <v>11438</v>
      </c>
      <c r="J4631" s="56" t="s">
        <v>10332</v>
      </c>
      <c r="K4631" s="56" t="s">
        <v>8304</v>
      </c>
      <c r="L4631" s="56" t="s">
        <v>7138</v>
      </c>
      <c r="M4631" s="73">
        <v>39445</v>
      </c>
      <c r="N4631" s="56"/>
      <c r="O4631" s="56"/>
      <c r="P4631" s="56" t="s">
        <v>7235</v>
      </c>
      <c r="Q4631" s="56"/>
      <c r="R4631" s="56" t="s">
        <v>70</v>
      </c>
      <c r="S4631" s="56" t="s">
        <v>11659</v>
      </c>
      <c r="T4631" s="56" t="s">
        <v>7140</v>
      </c>
      <c r="U4631" s="57">
        <v>16715</v>
      </c>
      <c r="V4631" s="57">
        <v>-15879.25</v>
      </c>
      <c r="W4631" s="57">
        <v>835.75</v>
      </c>
      <c r="X4631" s="57">
        <v>0</v>
      </c>
      <c r="Y4631" s="73">
        <v>39445</v>
      </c>
      <c r="Z4631" s="57">
        <v>0</v>
      </c>
      <c r="AA4631" s="57">
        <v>0</v>
      </c>
      <c r="AB4631" s="57">
        <v>835.75</v>
      </c>
      <c r="AC4631" s="57">
        <v>0</v>
      </c>
      <c r="AD4631" s="56" t="s">
        <v>9255</v>
      </c>
      <c r="AE4631" s="57">
        <v>0</v>
      </c>
      <c r="AF4631" s="57">
        <v>0</v>
      </c>
      <c r="AG4631" s="57">
        <v>0</v>
      </c>
      <c r="AI4631"/>
      <c r="AJ4631"/>
    </row>
    <row r="4632" spans="1:36">
      <c r="A4632" s="56" t="s">
        <v>49</v>
      </c>
      <c r="B4632" s="56" t="s">
        <v>11417</v>
      </c>
      <c r="C4632" s="56">
        <v>2101010130</v>
      </c>
      <c r="D4632" s="56" t="s">
        <v>40</v>
      </c>
      <c r="E4632" s="56">
        <v>2101020140</v>
      </c>
      <c r="F4632" s="56">
        <v>5401010140</v>
      </c>
      <c r="G4632" s="56" t="s">
        <v>11431</v>
      </c>
      <c r="H4632" s="56">
        <v>400211</v>
      </c>
      <c r="I4632" s="56" t="s">
        <v>11438</v>
      </c>
      <c r="J4632" s="56" t="s">
        <v>10333</v>
      </c>
      <c r="K4632" s="56" t="s">
        <v>8305</v>
      </c>
      <c r="L4632" s="56" t="s">
        <v>7138</v>
      </c>
      <c r="M4632" s="73">
        <v>40198</v>
      </c>
      <c r="N4632" s="56"/>
      <c r="O4632" s="56"/>
      <c r="P4632" s="56" t="s">
        <v>7235</v>
      </c>
      <c r="Q4632" s="56"/>
      <c r="R4632" s="56" t="s">
        <v>70</v>
      </c>
      <c r="S4632" s="56" t="s">
        <v>11659</v>
      </c>
      <c r="T4632" s="56" t="s">
        <v>7140</v>
      </c>
      <c r="U4632" s="57">
        <v>36859</v>
      </c>
      <c r="V4632" s="57">
        <v>-35016.050000000003</v>
      </c>
      <c r="W4632" s="57">
        <v>1842.95</v>
      </c>
      <c r="X4632" s="57">
        <v>0</v>
      </c>
      <c r="Y4632" s="73">
        <v>40198</v>
      </c>
      <c r="Z4632" s="57">
        <v>0</v>
      </c>
      <c r="AA4632" s="57">
        <v>0</v>
      </c>
      <c r="AB4632" s="57">
        <v>1842.95</v>
      </c>
      <c r="AC4632" s="57">
        <v>0</v>
      </c>
      <c r="AD4632" s="56" t="s">
        <v>9255</v>
      </c>
      <c r="AE4632" s="57">
        <v>0</v>
      </c>
      <c r="AF4632" s="57">
        <v>0</v>
      </c>
      <c r="AG4632" s="57">
        <v>0</v>
      </c>
      <c r="AI4632"/>
      <c r="AJ4632"/>
    </row>
    <row r="4633" spans="1:36">
      <c r="A4633" s="56" t="s">
        <v>49</v>
      </c>
      <c r="B4633" s="56" t="s">
        <v>11417</v>
      </c>
      <c r="C4633" s="56">
        <v>2101010130</v>
      </c>
      <c r="D4633" s="56" t="s">
        <v>40</v>
      </c>
      <c r="E4633" s="56">
        <v>2101020140</v>
      </c>
      <c r="F4633" s="56">
        <v>5401010140</v>
      </c>
      <c r="G4633" s="56" t="s">
        <v>11431</v>
      </c>
      <c r="H4633" s="56">
        <v>400211</v>
      </c>
      <c r="I4633" s="56" t="s">
        <v>11438</v>
      </c>
      <c r="J4633" s="56" t="s">
        <v>10334</v>
      </c>
      <c r="K4633" s="56" t="s">
        <v>8306</v>
      </c>
      <c r="L4633" s="56" t="s">
        <v>7138</v>
      </c>
      <c r="M4633" s="73">
        <v>39173</v>
      </c>
      <c r="N4633" s="56"/>
      <c r="O4633" s="56"/>
      <c r="P4633" s="56" t="s">
        <v>7235</v>
      </c>
      <c r="Q4633" s="56"/>
      <c r="R4633" s="56" t="s">
        <v>70</v>
      </c>
      <c r="S4633" s="56" t="s">
        <v>11659</v>
      </c>
      <c r="T4633" s="56" t="s">
        <v>7140</v>
      </c>
      <c r="U4633" s="57">
        <v>167500</v>
      </c>
      <c r="V4633" s="57">
        <v>-159125</v>
      </c>
      <c r="W4633" s="57">
        <v>8375</v>
      </c>
      <c r="X4633" s="57">
        <v>0</v>
      </c>
      <c r="Y4633" s="73">
        <v>39173</v>
      </c>
      <c r="Z4633" s="57">
        <v>0</v>
      </c>
      <c r="AA4633" s="57">
        <v>0</v>
      </c>
      <c r="AB4633" s="57">
        <v>8375</v>
      </c>
      <c r="AC4633" s="57">
        <v>0</v>
      </c>
      <c r="AD4633" s="56" t="s">
        <v>9255</v>
      </c>
      <c r="AE4633" s="57">
        <v>0</v>
      </c>
      <c r="AF4633" s="57">
        <v>0</v>
      </c>
      <c r="AG4633" s="57">
        <v>0</v>
      </c>
      <c r="AI4633"/>
      <c r="AJ4633"/>
    </row>
    <row r="4634" spans="1:36">
      <c r="A4634" s="56" t="s">
        <v>50</v>
      </c>
      <c r="B4634" s="56" t="s">
        <v>11417</v>
      </c>
      <c r="C4634" s="56">
        <v>2101010130</v>
      </c>
      <c r="D4634" s="56" t="s">
        <v>40</v>
      </c>
      <c r="E4634" s="56">
        <v>2101020140</v>
      </c>
      <c r="F4634" s="56">
        <v>5401010140</v>
      </c>
      <c r="G4634" s="56" t="s">
        <v>11431</v>
      </c>
      <c r="H4634" s="56">
        <v>400210</v>
      </c>
      <c r="I4634" s="56" t="s">
        <v>11448</v>
      </c>
      <c r="J4634" s="56" t="s">
        <v>10335</v>
      </c>
      <c r="K4634" s="56" t="s">
        <v>8371</v>
      </c>
      <c r="L4634" s="56" t="s">
        <v>7138</v>
      </c>
      <c r="M4634" s="73">
        <v>35455</v>
      </c>
      <c r="N4634" s="56"/>
      <c r="O4634" s="56"/>
      <c r="P4634" s="56" t="s">
        <v>7716</v>
      </c>
      <c r="Q4634" s="56"/>
      <c r="R4634" s="56" t="s">
        <v>70</v>
      </c>
      <c r="S4634" s="56" t="s">
        <v>11659</v>
      </c>
      <c r="T4634" s="56" t="s">
        <v>7138</v>
      </c>
      <c r="U4634" s="57">
        <v>14316</v>
      </c>
      <c r="V4634" s="57">
        <v>-14054</v>
      </c>
      <c r="W4634" s="57">
        <v>262</v>
      </c>
      <c r="X4634" s="57">
        <v>0</v>
      </c>
      <c r="Y4634" s="73">
        <v>35431</v>
      </c>
      <c r="Z4634" s="57">
        <v>0</v>
      </c>
      <c r="AA4634" s="57">
        <v>0</v>
      </c>
      <c r="AB4634" s="57">
        <v>262</v>
      </c>
      <c r="AC4634" s="57">
        <v>0</v>
      </c>
      <c r="AD4634" s="56" t="s">
        <v>9255</v>
      </c>
      <c r="AE4634" s="57">
        <v>0</v>
      </c>
      <c r="AF4634" s="57">
        <v>0</v>
      </c>
      <c r="AG4634" s="57">
        <v>0</v>
      </c>
      <c r="AI4634"/>
      <c r="AJ4634"/>
    </row>
    <row r="4635" spans="1:36">
      <c r="A4635" s="56" t="s">
        <v>50</v>
      </c>
      <c r="B4635" s="56" t="s">
        <v>11417</v>
      </c>
      <c r="C4635" s="56">
        <v>2101010130</v>
      </c>
      <c r="D4635" s="56" t="s">
        <v>40</v>
      </c>
      <c r="E4635" s="56">
        <v>2101020140</v>
      </c>
      <c r="F4635" s="56">
        <v>5401010140</v>
      </c>
      <c r="G4635" s="56" t="s">
        <v>11431</v>
      </c>
      <c r="H4635" s="56">
        <v>400210</v>
      </c>
      <c r="I4635" s="56" t="s">
        <v>11448</v>
      </c>
      <c r="J4635" s="56" t="s">
        <v>10336</v>
      </c>
      <c r="K4635" s="56" t="s">
        <v>294</v>
      </c>
      <c r="L4635" s="56" t="s">
        <v>7138</v>
      </c>
      <c r="M4635" s="73">
        <v>35638</v>
      </c>
      <c r="N4635" s="56"/>
      <c r="O4635" s="56"/>
      <c r="P4635" s="56" t="s">
        <v>7716</v>
      </c>
      <c r="Q4635" s="56"/>
      <c r="R4635" s="56" t="s">
        <v>70</v>
      </c>
      <c r="S4635" s="56" t="s">
        <v>11659</v>
      </c>
      <c r="T4635" s="56" t="s">
        <v>7138</v>
      </c>
      <c r="U4635" s="57">
        <v>39800</v>
      </c>
      <c r="V4635" s="57">
        <v>-39073</v>
      </c>
      <c r="W4635" s="57">
        <v>727</v>
      </c>
      <c r="X4635" s="57">
        <v>0</v>
      </c>
      <c r="Y4635" s="73">
        <v>35612</v>
      </c>
      <c r="Z4635" s="57">
        <v>0</v>
      </c>
      <c r="AA4635" s="57">
        <v>0</v>
      </c>
      <c r="AB4635" s="57">
        <v>727</v>
      </c>
      <c r="AC4635" s="57">
        <v>0</v>
      </c>
      <c r="AD4635" s="56" t="s">
        <v>9255</v>
      </c>
      <c r="AE4635" s="57">
        <v>0</v>
      </c>
      <c r="AF4635" s="57">
        <v>0</v>
      </c>
      <c r="AG4635" s="57">
        <v>0</v>
      </c>
      <c r="AI4635"/>
      <c r="AJ4635"/>
    </row>
    <row r="4636" spans="1:36">
      <c r="A4636" s="56" t="s">
        <v>50</v>
      </c>
      <c r="B4636" s="56" t="s">
        <v>11417</v>
      </c>
      <c r="C4636" s="56">
        <v>2101010130</v>
      </c>
      <c r="D4636" s="56" t="s">
        <v>40</v>
      </c>
      <c r="E4636" s="56">
        <v>2101020140</v>
      </c>
      <c r="F4636" s="56">
        <v>5401010140</v>
      </c>
      <c r="G4636" s="56" t="s">
        <v>11431</v>
      </c>
      <c r="H4636" s="56">
        <v>400210</v>
      </c>
      <c r="I4636" s="56" t="s">
        <v>11448</v>
      </c>
      <c r="J4636" s="56" t="s">
        <v>10337</v>
      </c>
      <c r="K4636" s="56" t="s">
        <v>7681</v>
      </c>
      <c r="L4636" s="56" t="s">
        <v>7138</v>
      </c>
      <c r="M4636" s="73">
        <v>35777</v>
      </c>
      <c r="N4636" s="56"/>
      <c r="O4636" s="56"/>
      <c r="P4636" s="56" t="s">
        <v>7716</v>
      </c>
      <c r="Q4636" s="56"/>
      <c r="R4636" s="56" t="s">
        <v>70</v>
      </c>
      <c r="S4636" s="56" t="s">
        <v>11659</v>
      </c>
      <c r="T4636" s="56" t="s">
        <v>7138</v>
      </c>
      <c r="U4636" s="57">
        <v>37835</v>
      </c>
      <c r="V4636" s="57">
        <v>-37144</v>
      </c>
      <c r="W4636" s="57">
        <v>691</v>
      </c>
      <c r="X4636" s="57">
        <v>0</v>
      </c>
      <c r="Y4636" s="73">
        <v>35765</v>
      </c>
      <c r="Z4636" s="57">
        <v>0</v>
      </c>
      <c r="AA4636" s="57">
        <v>0</v>
      </c>
      <c r="AB4636" s="57">
        <v>691</v>
      </c>
      <c r="AC4636" s="57">
        <v>0</v>
      </c>
      <c r="AD4636" s="56" t="s">
        <v>9255</v>
      </c>
      <c r="AE4636" s="57">
        <v>0</v>
      </c>
      <c r="AF4636" s="57">
        <v>0</v>
      </c>
      <c r="AG4636" s="57">
        <v>0</v>
      </c>
      <c r="AI4636"/>
      <c r="AJ4636"/>
    </row>
    <row r="4637" spans="1:36">
      <c r="A4637" s="56" t="s">
        <v>50</v>
      </c>
      <c r="B4637" s="56" t="s">
        <v>11417</v>
      </c>
      <c r="C4637" s="56">
        <v>2101010130</v>
      </c>
      <c r="D4637" s="56" t="s">
        <v>40</v>
      </c>
      <c r="E4637" s="56">
        <v>2101020140</v>
      </c>
      <c r="F4637" s="56">
        <v>5401010140</v>
      </c>
      <c r="G4637" s="56" t="s">
        <v>11431</v>
      </c>
      <c r="H4637" s="56">
        <v>400210</v>
      </c>
      <c r="I4637" s="56" t="s">
        <v>11448</v>
      </c>
      <c r="J4637" s="56" t="s">
        <v>10338</v>
      </c>
      <c r="K4637" s="56" t="s">
        <v>8372</v>
      </c>
      <c r="L4637" s="56" t="s">
        <v>7138</v>
      </c>
      <c r="M4637" s="73">
        <v>35777</v>
      </c>
      <c r="N4637" s="56"/>
      <c r="O4637" s="56"/>
      <c r="P4637" s="56" t="s">
        <v>7716</v>
      </c>
      <c r="Q4637" s="56"/>
      <c r="R4637" s="56" t="s">
        <v>70</v>
      </c>
      <c r="S4637" s="56" t="s">
        <v>11659</v>
      </c>
      <c r="T4637" s="56" t="s">
        <v>7138</v>
      </c>
      <c r="U4637" s="57">
        <v>27650</v>
      </c>
      <c r="V4637" s="57">
        <v>-27144</v>
      </c>
      <c r="W4637" s="57">
        <v>506</v>
      </c>
      <c r="X4637" s="57">
        <v>0</v>
      </c>
      <c r="Y4637" s="73">
        <v>35765</v>
      </c>
      <c r="Z4637" s="57">
        <v>0</v>
      </c>
      <c r="AA4637" s="57">
        <v>0</v>
      </c>
      <c r="AB4637" s="57">
        <v>506</v>
      </c>
      <c r="AC4637" s="57">
        <v>0</v>
      </c>
      <c r="AD4637" s="56" t="s">
        <v>9255</v>
      </c>
      <c r="AE4637" s="57">
        <v>0</v>
      </c>
      <c r="AF4637" s="57">
        <v>0</v>
      </c>
      <c r="AG4637" s="57">
        <v>0</v>
      </c>
      <c r="AI4637"/>
      <c r="AJ4637"/>
    </row>
    <row r="4638" spans="1:36">
      <c r="A4638" s="56" t="s">
        <v>50</v>
      </c>
      <c r="B4638" s="56" t="s">
        <v>11417</v>
      </c>
      <c r="C4638" s="56">
        <v>2101010130</v>
      </c>
      <c r="D4638" s="56" t="s">
        <v>40</v>
      </c>
      <c r="E4638" s="56">
        <v>2101020140</v>
      </c>
      <c r="F4638" s="56">
        <v>5401010140</v>
      </c>
      <c r="G4638" s="56" t="s">
        <v>11431</v>
      </c>
      <c r="H4638" s="56">
        <v>400210</v>
      </c>
      <c r="I4638" s="56" t="s">
        <v>11448</v>
      </c>
      <c r="J4638" s="56" t="s">
        <v>10339</v>
      </c>
      <c r="K4638" s="56" t="s">
        <v>8152</v>
      </c>
      <c r="L4638" s="56" t="s">
        <v>7138</v>
      </c>
      <c r="M4638" s="73">
        <v>35777</v>
      </c>
      <c r="N4638" s="56"/>
      <c r="O4638" s="56"/>
      <c r="P4638" s="56" t="s">
        <v>7716</v>
      </c>
      <c r="Q4638" s="56"/>
      <c r="R4638" s="56" t="s">
        <v>70</v>
      </c>
      <c r="S4638" s="56" t="s">
        <v>11659</v>
      </c>
      <c r="T4638" s="56" t="s">
        <v>7138</v>
      </c>
      <c r="U4638" s="57">
        <v>27970</v>
      </c>
      <c r="V4638" s="57">
        <v>-27459</v>
      </c>
      <c r="W4638" s="57">
        <v>511</v>
      </c>
      <c r="X4638" s="57">
        <v>0</v>
      </c>
      <c r="Y4638" s="73">
        <v>35765</v>
      </c>
      <c r="Z4638" s="57">
        <v>0</v>
      </c>
      <c r="AA4638" s="57">
        <v>0</v>
      </c>
      <c r="AB4638" s="57">
        <v>511</v>
      </c>
      <c r="AC4638" s="57">
        <v>0</v>
      </c>
      <c r="AD4638" s="56" t="s">
        <v>9255</v>
      </c>
      <c r="AE4638" s="57">
        <v>0</v>
      </c>
      <c r="AF4638" s="57">
        <v>0</v>
      </c>
      <c r="AG4638" s="57">
        <v>0</v>
      </c>
      <c r="AI4638"/>
      <c r="AJ4638"/>
    </row>
    <row r="4639" spans="1:36">
      <c r="A4639" s="56" t="s">
        <v>50</v>
      </c>
      <c r="B4639" s="56" t="s">
        <v>11417</v>
      </c>
      <c r="C4639" s="56">
        <v>2101010130</v>
      </c>
      <c r="D4639" s="56" t="s">
        <v>40</v>
      </c>
      <c r="E4639" s="56">
        <v>2101020140</v>
      </c>
      <c r="F4639" s="56">
        <v>5401010140</v>
      </c>
      <c r="G4639" s="56" t="s">
        <v>11431</v>
      </c>
      <c r="H4639" s="56">
        <v>400210</v>
      </c>
      <c r="I4639" s="56" t="s">
        <v>11448</v>
      </c>
      <c r="J4639" s="56" t="s">
        <v>10340</v>
      </c>
      <c r="K4639" s="56" t="s">
        <v>7284</v>
      </c>
      <c r="L4639" s="56" t="s">
        <v>7138</v>
      </c>
      <c r="M4639" s="73">
        <v>35550</v>
      </c>
      <c r="N4639" s="56"/>
      <c r="O4639" s="56"/>
      <c r="P4639" s="56" t="s">
        <v>7716</v>
      </c>
      <c r="Q4639" s="56"/>
      <c r="R4639" s="56" t="s">
        <v>70</v>
      </c>
      <c r="S4639" s="56" t="s">
        <v>11659</v>
      </c>
      <c r="T4639" s="56" t="s">
        <v>7138</v>
      </c>
      <c r="U4639" s="57">
        <v>19610</v>
      </c>
      <c r="V4639" s="57">
        <v>-19252</v>
      </c>
      <c r="W4639" s="57">
        <v>358</v>
      </c>
      <c r="X4639" s="57">
        <v>0</v>
      </c>
      <c r="Y4639" s="73">
        <v>35521</v>
      </c>
      <c r="Z4639" s="57">
        <v>0</v>
      </c>
      <c r="AA4639" s="57">
        <v>0</v>
      </c>
      <c r="AB4639" s="57">
        <v>358</v>
      </c>
      <c r="AC4639" s="57">
        <v>0</v>
      </c>
      <c r="AD4639" s="56" t="s">
        <v>9255</v>
      </c>
      <c r="AE4639" s="57">
        <v>0</v>
      </c>
      <c r="AF4639" s="57">
        <v>0</v>
      </c>
      <c r="AG4639" s="57">
        <v>0</v>
      </c>
      <c r="AI4639"/>
      <c r="AJ4639"/>
    </row>
    <row r="4640" spans="1:36">
      <c r="A4640" s="56" t="s">
        <v>48</v>
      </c>
      <c r="B4640" s="56" t="s">
        <v>11446</v>
      </c>
      <c r="C4640" s="56">
        <v>2101010140</v>
      </c>
      <c r="D4640" s="56" t="s">
        <v>66</v>
      </c>
      <c r="E4640" s="56">
        <v>2101020140</v>
      </c>
      <c r="F4640" s="56">
        <v>5401010140</v>
      </c>
      <c r="G4640" s="56" t="s">
        <v>11428</v>
      </c>
      <c r="H4640" s="56">
        <v>400300</v>
      </c>
      <c r="I4640" s="56" t="s">
        <v>11430</v>
      </c>
      <c r="J4640" s="56" t="s">
        <v>10341</v>
      </c>
      <c r="K4640" s="56" t="s">
        <v>9151</v>
      </c>
      <c r="L4640" s="56" t="s">
        <v>7138</v>
      </c>
      <c r="M4640" s="73">
        <v>39606</v>
      </c>
      <c r="N4640" s="56"/>
      <c r="O4640" s="56"/>
      <c r="P4640" s="56" t="s">
        <v>167</v>
      </c>
      <c r="Q4640" s="56"/>
      <c r="R4640" s="56" t="s">
        <v>70</v>
      </c>
      <c r="S4640" s="56" t="s">
        <v>11659</v>
      </c>
      <c r="T4640" s="56" t="s">
        <v>7864</v>
      </c>
      <c r="U4640" s="57">
        <v>58000</v>
      </c>
      <c r="V4640" s="57">
        <v>-55100</v>
      </c>
      <c r="W4640" s="57">
        <v>2900</v>
      </c>
      <c r="X4640" s="57">
        <v>0</v>
      </c>
      <c r="Y4640" s="73">
        <v>39606</v>
      </c>
      <c r="Z4640" s="57">
        <v>0</v>
      </c>
      <c r="AA4640" s="57">
        <v>0</v>
      </c>
      <c r="AB4640" s="57">
        <v>2900</v>
      </c>
      <c r="AC4640" s="57">
        <v>0</v>
      </c>
      <c r="AD4640" s="56" t="s">
        <v>9255</v>
      </c>
      <c r="AE4640" s="57">
        <v>0</v>
      </c>
      <c r="AF4640" s="57">
        <v>0</v>
      </c>
      <c r="AG4640" s="57">
        <v>0</v>
      </c>
      <c r="AI4640"/>
      <c r="AJ4640"/>
    </row>
    <row r="4641" spans="1:36">
      <c r="A4641" s="56" t="s">
        <v>48</v>
      </c>
      <c r="B4641" s="56" t="s">
        <v>11446</v>
      </c>
      <c r="C4641" s="56">
        <v>2101010140</v>
      </c>
      <c r="D4641" s="56" t="s">
        <v>66</v>
      </c>
      <c r="E4641" s="56">
        <v>2101020140</v>
      </c>
      <c r="F4641" s="56">
        <v>5401010140</v>
      </c>
      <c r="G4641" s="56" t="s">
        <v>11428</v>
      </c>
      <c r="H4641" s="56">
        <v>400300</v>
      </c>
      <c r="I4641" s="56" t="s">
        <v>11430</v>
      </c>
      <c r="J4641" s="56" t="s">
        <v>10342</v>
      </c>
      <c r="K4641" s="56" t="s">
        <v>8373</v>
      </c>
      <c r="L4641" s="56" t="s">
        <v>7138</v>
      </c>
      <c r="M4641" s="73">
        <v>39861</v>
      </c>
      <c r="N4641" s="56"/>
      <c r="O4641" s="56"/>
      <c r="P4641" s="56" t="s">
        <v>7177</v>
      </c>
      <c r="Q4641" s="56"/>
      <c r="R4641" s="56" t="s">
        <v>70</v>
      </c>
      <c r="S4641" s="56" t="s">
        <v>11659</v>
      </c>
      <c r="T4641" s="56" t="s">
        <v>7830</v>
      </c>
      <c r="U4641" s="57">
        <v>4888</v>
      </c>
      <c r="V4641" s="57">
        <v>-4888</v>
      </c>
      <c r="W4641" s="57">
        <v>0</v>
      </c>
      <c r="X4641" s="57">
        <v>0</v>
      </c>
      <c r="Y4641" s="73">
        <v>39845</v>
      </c>
      <c r="Z4641" s="57">
        <v>0</v>
      </c>
      <c r="AA4641" s="57">
        <v>0</v>
      </c>
      <c r="AB4641" s="57">
        <v>0</v>
      </c>
      <c r="AC4641" s="57">
        <v>0</v>
      </c>
      <c r="AD4641" s="56" t="s">
        <v>9255</v>
      </c>
      <c r="AE4641" s="57">
        <v>0</v>
      </c>
      <c r="AF4641" s="57">
        <v>0</v>
      </c>
      <c r="AG4641" s="57">
        <v>0</v>
      </c>
      <c r="AI4641"/>
      <c r="AJ4641"/>
    </row>
    <row r="4642" spans="1:36">
      <c r="A4642" s="56" t="s">
        <v>48</v>
      </c>
      <c r="B4642" s="56" t="s">
        <v>11446</v>
      </c>
      <c r="C4642" s="56">
        <v>2101010140</v>
      </c>
      <c r="D4642" s="56" t="s">
        <v>66</v>
      </c>
      <c r="E4642" s="56">
        <v>2101020140</v>
      </c>
      <c r="F4642" s="56">
        <v>5401010140</v>
      </c>
      <c r="G4642" s="56" t="s">
        <v>11428</v>
      </c>
      <c r="H4642" s="56">
        <v>400300</v>
      </c>
      <c r="I4642" s="56" t="s">
        <v>11430</v>
      </c>
      <c r="J4642" s="56" t="s">
        <v>10343</v>
      </c>
      <c r="K4642" s="56" t="s">
        <v>9152</v>
      </c>
      <c r="L4642" s="56" t="s">
        <v>7138</v>
      </c>
      <c r="M4642" s="73">
        <v>40193</v>
      </c>
      <c r="N4642" s="56"/>
      <c r="O4642" s="56"/>
      <c r="P4642" s="56" t="s">
        <v>167</v>
      </c>
      <c r="Q4642" s="56"/>
      <c r="R4642" s="56" t="s">
        <v>70</v>
      </c>
      <c r="S4642" s="56" t="s">
        <v>11659</v>
      </c>
      <c r="T4642" s="56" t="s">
        <v>7864</v>
      </c>
      <c r="U4642" s="57">
        <v>14591</v>
      </c>
      <c r="V4642" s="57">
        <v>-13861.45</v>
      </c>
      <c r="W4642" s="57">
        <v>729.55</v>
      </c>
      <c r="X4642" s="57">
        <v>0</v>
      </c>
      <c r="Y4642" s="73">
        <v>40193</v>
      </c>
      <c r="Z4642" s="57">
        <v>0</v>
      </c>
      <c r="AA4642" s="57">
        <v>0</v>
      </c>
      <c r="AB4642" s="57">
        <v>729.55</v>
      </c>
      <c r="AC4642" s="57">
        <v>0</v>
      </c>
      <c r="AD4642" s="56" t="s">
        <v>9255</v>
      </c>
      <c r="AE4642" s="57">
        <v>0</v>
      </c>
      <c r="AF4642" s="57">
        <v>0</v>
      </c>
      <c r="AG4642" s="57">
        <v>0</v>
      </c>
      <c r="AI4642"/>
      <c r="AJ4642"/>
    </row>
    <row r="4643" spans="1:36">
      <c r="A4643" s="56" t="s">
        <v>48</v>
      </c>
      <c r="B4643" s="56" t="s">
        <v>11446</v>
      </c>
      <c r="C4643" s="56">
        <v>2101010140</v>
      </c>
      <c r="D4643" s="56" t="s">
        <v>66</v>
      </c>
      <c r="E4643" s="56">
        <v>2101020140</v>
      </c>
      <c r="F4643" s="56">
        <v>5401010140</v>
      </c>
      <c r="G4643" s="56" t="s">
        <v>11428</v>
      </c>
      <c r="H4643" s="56">
        <v>400300</v>
      </c>
      <c r="I4643" s="56" t="s">
        <v>11447</v>
      </c>
      <c r="J4643" s="56" t="s">
        <v>10344</v>
      </c>
      <c r="K4643" s="56" t="s">
        <v>9054</v>
      </c>
      <c r="L4643" s="56" t="s">
        <v>7138</v>
      </c>
      <c r="M4643" s="73">
        <v>40020</v>
      </c>
      <c r="N4643" s="56"/>
      <c r="O4643" s="56"/>
      <c r="P4643" s="56" t="s">
        <v>295</v>
      </c>
      <c r="Q4643" s="56"/>
      <c r="R4643" s="56" t="s">
        <v>70</v>
      </c>
      <c r="S4643" s="56" t="s">
        <v>11659</v>
      </c>
      <c r="T4643" s="56" t="s">
        <v>7140</v>
      </c>
      <c r="U4643" s="57">
        <v>12452</v>
      </c>
      <c r="V4643" s="57">
        <v>-11829.4</v>
      </c>
      <c r="W4643" s="57">
        <v>622.6</v>
      </c>
      <c r="X4643" s="57">
        <v>0</v>
      </c>
      <c r="Y4643" s="73">
        <v>40020</v>
      </c>
      <c r="Z4643" s="57">
        <v>0</v>
      </c>
      <c r="AA4643" s="57">
        <v>0</v>
      </c>
      <c r="AB4643" s="57">
        <v>622.6</v>
      </c>
      <c r="AC4643" s="57">
        <v>0</v>
      </c>
      <c r="AD4643" s="56" t="s">
        <v>9255</v>
      </c>
      <c r="AE4643" s="57">
        <v>0</v>
      </c>
      <c r="AF4643" s="57">
        <v>0</v>
      </c>
      <c r="AG4643" s="57">
        <v>0</v>
      </c>
      <c r="AI4643"/>
      <c r="AJ4643"/>
    </row>
    <row r="4644" spans="1:36">
      <c r="A4644" s="56" t="s">
        <v>48</v>
      </c>
      <c r="B4644" s="56" t="s">
        <v>11446</v>
      </c>
      <c r="C4644" s="56">
        <v>2101010140</v>
      </c>
      <c r="D4644" s="56" t="s">
        <v>66</v>
      </c>
      <c r="E4644" s="56">
        <v>2101020140</v>
      </c>
      <c r="F4644" s="56">
        <v>5401010140</v>
      </c>
      <c r="G4644" s="56" t="s">
        <v>11428</v>
      </c>
      <c r="H4644" s="56">
        <v>400300</v>
      </c>
      <c r="I4644" s="56" t="s">
        <v>11447</v>
      </c>
      <c r="J4644" s="56" t="s">
        <v>10345</v>
      </c>
      <c r="K4644" s="56" t="s">
        <v>8307</v>
      </c>
      <c r="L4644" s="56" t="s">
        <v>7138</v>
      </c>
      <c r="M4644" s="73">
        <v>40010</v>
      </c>
      <c r="N4644" s="56"/>
      <c r="O4644" s="56"/>
      <c r="P4644" s="56" t="s">
        <v>295</v>
      </c>
      <c r="Q4644" s="56"/>
      <c r="R4644" s="56" t="s">
        <v>70</v>
      </c>
      <c r="S4644" s="56" t="s">
        <v>11659</v>
      </c>
      <c r="T4644" s="56" t="s">
        <v>7140</v>
      </c>
      <c r="U4644" s="57">
        <v>11310</v>
      </c>
      <c r="V4644" s="57">
        <v>-10744.5</v>
      </c>
      <c r="W4644" s="57">
        <v>565.5</v>
      </c>
      <c r="X4644" s="57">
        <v>0</v>
      </c>
      <c r="Y4644" s="73">
        <v>40010</v>
      </c>
      <c r="Z4644" s="57">
        <v>0</v>
      </c>
      <c r="AA4644" s="57">
        <v>0</v>
      </c>
      <c r="AB4644" s="57">
        <v>565.5</v>
      </c>
      <c r="AC4644" s="57">
        <v>0</v>
      </c>
      <c r="AD4644" s="56" t="s">
        <v>9255</v>
      </c>
      <c r="AE4644" s="57">
        <v>0</v>
      </c>
      <c r="AF4644" s="57">
        <v>0</v>
      </c>
      <c r="AG4644" s="57">
        <v>0</v>
      </c>
      <c r="AI4644"/>
      <c r="AJ4644"/>
    </row>
    <row r="4645" spans="1:36">
      <c r="A4645" s="56" t="s">
        <v>48</v>
      </c>
      <c r="B4645" s="56" t="s">
        <v>11446</v>
      </c>
      <c r="C4645" s="56">
        <v>2101010140</v>
      </c>
      <c r="D4645" s="56" t="s">
        <v>66</v>
      </c>
      <c r="E4645" s="56">
        <v>2101020140</v>
      </c>
      <c r="F4645" s="56">
        <v>5401010140</v>
      </c>
      <c r="G4645" s="56" t="s">
        <v>11428</v>
      </c>
      <c r="H4645" s="56">
        <v>400300</v>
      </c>
      <c r="I4645" s="56" t="s">
        <v>11447</v>
      </c>
      <c r="J4645" s="56" t="s">
        <v>10346</v>
      </c>
      <c r="K4645" s="56" t="s">
        <v>7305</v>
      </c>
      <c r="L4645" s="56" t="s">
        <v>7138</v>
      </c>
      <c r="M4645" s="73">
        <v>40168</v>
      </c>
      <c r="N4645" s="56"/>
      <c r="O4645" s="56"/>
      <c r="P4645" s="56" t="s">
        <v>295</v>
      </c>
      <c r="Q4645" s="56"/>
      <c r="R4645" s="56" t="s">
        <v>70</v>
      </c>
      <c r="S4645" s="56" t="s">
        <v>11659</v>
      </c>
      <c r="T4645" s="56" t="s">
        <v>7140</v>
      </c>
      <c r="U4645" s="57">
        <v>56000</v>
      </c>
      <c r="V4645" s="57">
        <v>-53200</v>
      </c>
      <c r="W4645" s="57">
        <v>2800</v>
      </c>
      <c r="X4645" s="57">
        <v>0</v>
      </c>
      <c r="Y4645" s="73">
        <v>40168</v>
      </c>
      <c r="Z4645" s="57">
        <v>0</v>
      </c>
      <c r="AA4645" s="57">
        <v>0</v>
      </c>
      <c r="AB4645" s="57">
        <v>2800</v>
      </c>
      <c r="AC4645" s="57">
        <v>0</v>
      </c>
      <c r="AD4645" s="56" t="s">
        <v>9255</v>
      </c>
      <c r="AE4645" s="57">
        <v>0</v>
      </c>
      <c r="AF4645" s="57">
        <v>0</v>
      </c>
      <c r="AG4645" s="57">
        <v>0</v>
      </c>
      <c r="AI4645"/>
      <c r="AJ4645"/>
    </row>
    <row r="4646" spans="1:36">
      <c r="A4646" s="56" t="s">
        <v>50</v>
      </c>
      <c r="B4646" s="56" t="s">
        <v>11427</v>
      </c>
      <c r="C4646" s="56">
        <v>2101010050</v>
      </c>
      <c r="D4646" s="56" t="s">
        <v>43</v>
      </c>
      <c r="E4646" s="56">
        <v>2101020050</v>
      </c>
      <c r="F4646" s="56">
        <v>5401010050</v>
      </c>
      <c r="G4646" s="56" t="s">
        <v>11431</v>
      </c>
      <c r="H4646" s="56">
        <v>400210</v>
      </c>
      <c r="I4646" s="56" t="s">
        <v>11433</v>
      </c>
      <c r="J4646" s="56" t="s">
        <v>10347</v>
      </c>
      <c r="K4646" s="56" t="s">
        <v>8030</v>
      </c>
      <c r="L4646" s="56" t="s">
        <v>7138</v>
      </c>
      <c r="M4646" s="73">
        <v>41718</v>
      </c>
      <c r="N4646" s="56"/>
      <c r="O4646" s="56"/>
      <c r="P4646" s="56" t="s">
        <v>7177</v>
      </c>
      <c r="Q4646" s="56"/>
      <c r="R4646" s="56" t="s">
        <v>70</v>
      </c>
      <c r="S4646" s="56" t="s">
        <v>11731</v>
      </c>
      <c r="T4646" s="56" t="s">
        <v>7138</v>
      </c>
      <c r="U4646" s="57">
        <v>451116</v>
      </c>
      <c r="V4646" s="57">
        <v>-451021</v>
      </c>
      <c r="W4646" s="57">
        <v>95</v>
      </c>
      <c r="X4646" s="57">
        <v>0</v>
      </c>
      <c r="Y4646" s="73">
        <v>41699</v>
      </c>
      <c r="Z4646" s="57">
        <v>0</v>
      </c>
      <c r="AA4646" s="57">
        <v>0</v>
      </c>
      <c r="AB4646" s="57">
        <v>95</v>
      </c>
      <c r="AC4646" s="57">
        <v>0</v>
      </c>
      <c r="AD4646" s="56" t="s">
        <v>9255</v>
      </c>
      <c r="AE4646" s="57">
        <v>0</v>
      </c>
      <c r="AF4646" s="57">
        <v>0</v>
      </c>
      <c r="AG4646" s="57">
        <v>0</v>
      </c>
      <c r="AI4646"/>
      <c r="AJ4646"/>
    </row>
    <row r="4647" spans="1:36">
      <c r="A4647" s="56" t="s">
        <v>50</v>
      </c>
      <c r="B4647" s="56" t="s">
        <v>11427</v>
      </c>
      <c r="C4647" s="56">
        <v>2101010050</v>
      </c>
      <c r="D4647" s="56" t="s">
        <v>43</v>
      </c>
      <c r="E4647" s="56">
        <v>2101020050</v>
      </c>
      <c r="F4647" s="56">
        <v>5401010050</v>
      </c>
      <c r="G4647" s="56" t="s">
        <v>11431</v>
      </c>
      <c r="H4647" s="56">
        <v>400210</v>
      </c>
      <c r="I4647" s="56" t="s">
        <v>11433</v>
      </c>
      <c r="J4647" s="56" t="s">
        <v>10348</v>
      </c>
      <c r="K4647" s="56" t="s">
        <v>8031</v>
      </c>
      <c r="L4647" s="56" t="s">
        <v>7138</v>
      </c>
      <c r="M4647" s="73">
        <v>37438</v>
      </c>
      <c r="N4647" s="56"/>
      <c r="O4647" s="56"/>
      <c r="P4647" s="56" t="s">
        <v>7177</v>
      </c>
      <c r="Q4647" s="56"/>
      <c r="R4647" s="56" t="s">
        <v>70</v>
      </c>
      <c r="S4647" s="56" t="s">
        <v>11657</v>
      </c>
      <c r="T4647" s="56" t="s">
        <v>7138</v>
      </c>
      <c r="U4647" s="57">
        <v>21528</v>
      </c>
      <c r="V4647" s="57">
        <v>-20452</v>
      </c>
      <c r="W4647" s="57">
        <v>1076</v>
      </c>
      <c r="X4647" s="57">
        <v>0</v>
      </c>
      <c r="Y4647" s="73">
        <v>37438</v>
      </c>
      <c r="Z4647" s="57">
        <v>0</v>
      </c>
      <c r="AA4647" s="57">
        <v>0</v>
      </c>
      <c r="AB4647" s="57">
        <v>1076</v>
      </c>
      <c r="AC4647" s="57">
        <v>0</v>
      </c>
      <c r="AD4647" s="56" t="s">
        <v>9255</v>
      </c>
      <c r="AE4647" s="57">
        <v>0</v>
      </c>
      <c r="AF4647" s="57">
        <v>0</v>
      </c>
      <c r="AG4647" s="57">
        <v>0</v>
      </c>
      <c r="AI4647"/>
      <c r="AJ4647"/>
    </row>
    <row r="4648" spans="1:36">
      <c r="A4648" s="56" t="s">
        <v>48</v>
      </c>
      <c r="B4648" s="56" t="s">
        <v>11412</v>
      </c>
      <c r="C4648" s="56">
        <v>2101010090</v>
      </c>
      <c r="D4648" s="56" t="s">
        <v>42</v>
      </c>
      <c r="E4648" s="56">
        <v>2101020090</v>
      </c>
      <c r="F4648" s="56">
        <v>5401010090</v>
      </c>
      <c r="G4648" s="56" t="s">
        <v>11428</v>
      </c>
      <c r="H4648" s="56">
        <v>400300</v>
      </c>
      <c r="I4648" s="56" t="s">
        <v>11430</v>
      </c>
      <c r="J4648" s="56" t="s">
        <v>10349</v>
      </c>
      <c r="K4648" s="56" t="s">
        <v>8032</v>
      </c>
      <c r="L4648" s="56" t="s">
        <v>7138</v>
      </c>
      <c r="M4648" s="73">
        <v>40317</v>
      </c>
      <c r="N4648" s="56"/>
      <c r="O4648" s="56"/>
      <c r="P4648" s="56" t="s">
        <v>167</v>
      </c>
      <c r="Q4648" s="56"/>
      <c r="R4648" s="56" t="s">
        <v>70</v>
      </c>
      <c r="S4648" s="56" t="s">
        <v>11660</v>
      </c>
      <c r="T4648" s="56" t="s">
        <v>7864</v>
      </c>
      <c r="U4648" s="57">
        <v>86398</v>
      </c>
      <c r="V4648" s="57">
        <v>-82078.100000000006</v>
      </c>
      <c r="W4648" s="57">
        <v>4319.8999999999996</v>
      </c>
      <c r="X4648" s="57">
        <v>0</v>
      </c>
      <c r="Y4648" s="73">
        <v>40317</v>
      </c>
      <c r="Z4648" s="57">
        <v>0</v>
      </c>
      <c r="AA4648" s="57">
        <v>0</v>
      </c>
      <c r="AB4648" s="57">
        <v>4319.8999999999996</v>
      </c>
      <c r="AC4648" s="57">
        <v>0</v>
      </c>
      <c r="AD4648" s="56" t="s">
        <v>9255</v>
      </c>
      <c r="AE4648" s="57">
        <v>0</v>
      </c>
      <c r="AF4648" s="57">
        <v>0</v>
      </c>
      <c r="AG4648" s="57">
        <v>0</v>
      </c>
      <c r="AI4648"/>
      <c r="AJ4648"/>
    </row>
    <row r="4649" spans="1:36">
      <c r="A4649" s="56" t="s">
        <v>48</v>
      </c>
      <c r="B4649" s="56" t="s">
        <v>11412</v>
      </c>
      <c r="C4649" s="56">
        <v>2101010090</v>
      </c>
      <c r="D4649" s="56" t="s">
        <v>42</v>
      </c>
      <c r="E4649" s="56">
        <v>2101020090</v>
      </c>
      <c r="F4649" s="56">
        <v>5401010090</v>
      </c>
      <c r="G4649" s="56" t="s">
        <v>11428</v>
      </c>
      <c r="H4649" s="56">
        <v>400300</v>
      </c>
      <c r="I4649" s="56" t="s">
        <v>11430</v>
      </c>
      <c r="J4649" s="56" t="s">
        <v>10350</v>
      </c>
      <c r="K4649" s="56" t="s">
        <v>9123</v>
      </c>
      <c r="L4649" s="56" t="s">
        <v>7138</v>
      </c>
      <c r="M4649" s="73">
        <v>40419</v>
      </c>
      <c r="N4649" s="56"/>
      <c r="O4649" s="56"/>
      <c r="P4649" s="56" t="s">
        <v>167</v>
      </c>
      <c r="Q4649" s="56"/>
      <c r="R4649" s="56" t="s">
        <v>70</v>
      </c>
      <c r="S4649" s="56" t="s">
        <v>11684</v>
      </c>
      <c r="T4649" s="56" t="s">
        <v>7864</v>
      </c>
      <c r="U4649" s="57">
        <v>241200</v>
      </c>
      <c r="V4649" s="57">
        <v>-229140</v>
      </c>
      <c r="W4649" s="57">
        <v>12060</v>
      </c>
      <c r="X4649" s="57">
        <v>0</v>
      </c>
      <c r="Y4649" s="73">
        <v>40419</v>
      </c>
      <c r="Z4649" s="57">
        <v>0</v>
      </c>
      <c r="AA4649" s="57">
        <v>0</v>
      </c>
      <c r="AB4649" s="57">
        <v>12060</v>
      </c>
      <c r="AC4649" s="57">
        <v>0</v>
      </c>
      <c r="AD4649" s="56" t="s">
        <v>9255</v>
      </c>
      <c r="AE4649" s="57">
        <v>0</v>
      </c>
      <c r="AF4649" s="57">
        <v>0</v>
      </c>
      <c r="AG4649" s="57">
        <v>0</v>
      </c>
      <c r="AI4649"/>
      <c r="AJ4649"/>
    </row>
    <row r="4650" spans="1:36">
      <c r="A4650" s="56" t="s">
        <v>50</v>
      </c>
      <c r="B4650" s="56" t="s">
        <v>11412</v>
      </c>
      <c r="C4650" s="56">
        <v>2101010090</v>
      </c>
      <c r="D4650" s="56" t="s">
        <v>42</v>
      </c>
      <c r="E4650" s="56">
        <v>2101020090</v>
      </c>
      <c r="F4650" s="56">
        <v>5401010090</v>
      </c>
      <c r="G4650" s="56" t="s">
        <v>11431</v>
      </c>
      <c r="H4650" s="56">
        <v>400210</v>
      </c>
      <c r="I4650" s="56" t="s">
        <v>11448</v>
      </c>
      <c r="J4650" s="56" t="s">
        <v>10351</v>
      </c>
      <c r="K4650" s="56" t="s">
        <v>8087</v>
      </c>
      <c r="L4650" s="56" t="s">
        <v>7138</v>
      </c>
      <c r="M4650" s="73">
        <v>35854</v>
      </c>
      <c r="N4650" s="56"/>
      <c r="O4650" s="56"/>
      <c r="P4650" s="56" t="s">
        <v>7716</v>
      </c>
      <c r="Q4650" s="56"/>
      <c r="R4650" s="56" t="s">
        <v>70</v>
      </c>
      <c r="S4650" s="56" t="s">
        <v>11676</v>
      </c>
      <c r="T4650" s="56" t="s">
        <v>7138</v>
      </c>
      <c r="U4650" s="57">
        <v>70600</v>
      </c>
      <c r="V4650" s="57">
        <v>-70590</v>
      </c>
      <c r="W4650" s="57">
        <v>10</v>
      </c>
      <c r="X4650" s="57">
        <v>0</v>
      </c>
      <c r="Y4650" s="73">
        <v>35827</v>
      </c>
      <c r="Z4650" s="57">
        <v>0</v>
      </c>
      <c r="AA4650" s="57">
        <v>0</v>
      </c>
      <c r="AB4650" s="57">
        <v>10</v>
      </c>
      <c r="AC4650" s="57">
        <v>0</v>
      </c>
      <c r="AD4650" s="56" t="s">
        <v>9255</v>
      </c>
      <c r="AE4650" s="57">
        <v>0</v>
      </c>
      <c r="AF4650" s="57">
        <v>0</v>
      </c>
      <c r="AG4650" s="57">
        <v>0</v>
      </c>
      <c r="AI4650"/>
      <c r="AJ4650"/>
    </row>
    <row r="4651" spans="1:36">
      <c r="A4651" s="56" t="s">
        <v>50</v>
      </c>
      <c r="B4651" s="56" t="s">
        <v>11412</v>
      </c>
      <c r="C4651" s="56">
        <v>2101010090</v>
      </c>
      <c r="D4651" s="56" t="s">
        <v>42</v>
      </c>
      <c r="E4651" s="56">
        <v>2101020090</v>
      </c>
      <c r="F4651" s="56">
        <v>5401010090</v>
      </c>
      <c r="G4651" s="56" t="s">
        <v>11431</v>
      </c>
      <c r="H4651" s="56">
        <v>400210</v>
      </c>
      <c r="I4651" s="56" t="s">
        <v>11448</v>
      </c>
      <c r="J4651" s="56" t="s">
        <v>10352</v>
      </c>
      <c r="K4651" s="56" t="s">
        <v>8088</v>
      </c>
      <c r="L4651" s="56" t="s">
        <v>7138</v>
      </c>
      <c r="M4651" s="73">
        <v>35935</v>
      </c>
      <c r="N4651" s="56"/>
      <c r="O4651" s="56"/>
      <c r="P4651" s="56" t="s">
        <v>7716</v>
      </c>
      <c r="Q4651" s="56"/>
      <c r="R4651" s="56" t="s">
        <v>70</v>
      </c>
      <c r="S4651" s="56" t="s">
        <v>11657</v>
      </c>
      <c r="T4651" s="56" t="s">
        <v>7138</v>
      </c>
      <c r="U4651" s="57">
        <v>85766</v>
      </c>
      <c r="V4651" s="57">
        <v>-85763</v>
      </c>
      <c r="W4651" s="57">
        <v>3</v>
      </c>
      <c r="X4651" s="57">
        <v>0</v>
      </c>
      <c r="Y4651" s="73">
        <v>35916</v>
      </c>
      <c r="Z4651" s="57">
        <v>0</v>
      </c>
      <c r="AA4651" s="57">
        <v>0</v>
      </c>
      <c r="AB4651" s="57">
        <v>3</v>
      </c>
      <c r="AC4651" s="57">
        <v>0</v>
      </c>
      <c r="AD4651" s="56" t="s">
        <v>9255</v>
      </c>
      <c r="AE4651" s="57">
        <v>0</v>
      </c>
      <c r="AF4651" s="57">
        <v>0</v>
      </c>
      <c r="AG4651" s="57">
        <v>0</v>
      </c>
      <c r="AI4651"/>
      <c r="AJ4651"/>
    </row>
    <row r="4652" spans="1:36">
      <c r="A4652" s="56" t="s">
        <v>50</v>
      </c>
      <c r="B4652" s="56" t="s">
        <v>11412</v>
      </c>
      <c r="C4652" s="56">
        <v>2101010090</v>
      </c>
      <c r="D4652" s="56" t="s">
        <v>42</v>
      </c>
      <c r="E4652" s="56">
        <v>2101020090</v>
      </c>
      <c r="F4652" s="56">
        <v>5401010090</v>
      </c>
      <c r="G4652" s="56" t="s">
        <v>11431</v>
      </c>
      <c r="H4652" s="56">
        <v>400210</v>
      </c>
      <c r="I4652" s="56" t="s">
        <v>11448</v>
      </c>
      <c r="J4652" s="56" t="s">
        <v>10353</v>
      </c>
      <c r="K4652" s="56" t="s">
        <v>8089</v>
      </c>
      <c r="L4652" s="56" t="s">
        <v>7138</v>
      </c>
      <c r="M4652" s="73">
        <v>36763</v>
      </c>
      <c r="N4652" s="56"/>
      <c r="O4652" s="56"/>
      <c r="P4652" s="56" t="s">
        <v>7716</v>
      </c>
      <c r="Q4652" s="56"/>
      <c r="R4652" s="56" t="s">
        <v>70</v>
      </c>
      <c r="S4652" s="56" t="s">
        <v>11676</v>
      </c>
      <c r="T4652" s="56" t="s">
        <v>7138</v>
      </c>
      <c r="U4652" s="57">
        <v>324730</v>
      </c>
      <c r="V4652" s="57">
        <v>-308494</v>
      </c>
      <c r="W4652" s="57">
        <v>16236</v>
      </c>
      <c r="X4652" s="57">
        <v>0</v>
      </c>
      <c r="Y4652" s="73">
        <v>36739</v>
      </c>
      <c r="Z4652" s="57">
        <v>0</v>
      </c>
      <c r="AA4652" s="57">
        <v>0</v>
      </c>
      <c r="AB4652" s="57">
        <v>16236</v>
      </c>
      <c r="AC4652" s="57">
        <v>0</v>
      </c>
      <c r="AD4652" s="56" t="s">
        <v>9255</v>
      </c>
      <c r="AE4652" s="57">
        <v>0</v>
      </c>
      <c r="AF4652" s="57">
        <v>0</v>
      </c>
      <c r="AG4652" s="57">
        <v>0</v>
      </c>
      <c r="AI4652"/>
      <c r="AJ4652"/>
    </row>
    <row r="4653" spans="1:36">
      <c r="A4653" s="56" t="s">
        <v>48</v>
      </c>
      <c r="B4653" s="56" t="s">
        <v>11416</v>
      </c>
      <c r="C4653" s="56">
        <v>2101010100</v>
      </c>
      <c r="D4653" s="56" t="s">
        <v>39</v>
      </c>
      <c r="E4653" s="56">
        <v>2101020100</v>
      </c>
      <c r="F4653" s="56">
        <v>5401010100</v>
      </c>
      <c r="G4653" s="56" t="s">
        <v>11428</v>
      </c>
      <c r="H4653" s="56">
        <v>400300</v>
      </c>
      <c r="I4653" s="56" t="s">
        <v>11439</v>
      </c>
      <c r="J4653" s="56" t="s">
        <v>10354</v>
      </c>
      <c r="K4653" s="56" t="s">
        <v>7920</v>
      </c>
      <c r="L4653" s="56" t="s">
        <v>7138</v>
      </c>
      <c r="M4653" s="73">
        <v>39671</v>
      </c>
      <c r="N4653" s="56"/>
      <c r="O4653" s="56"/>
      <c r="P4653" s="56" t="s">
        <v>7177</v>
      </c>
      <c r="Q4653" s="56"/>
      <c r="R4653" s="56" t="s">
        <v>70</v>
      </c>
      <c r="S4653" s="56" t="s">
        <v>11679</v>
      </c>
      <c r="T4653" s="56" t="s">
        <v>7830</v>
      </c>
      <c r="U4653" s="57">
        <v>210398.57</v>
      </c>
      <c r="V4653" s="57">
        <v>-210398.57</v>
      </c>
      <c r="W4653" s="57">
        <v>0</v>
      </c>
      <c r="X4653" s="57">
        <v>0</v>
      </c>
      <c r="Y4653" s="73">
        <v>39661</v>
      </c>
      <c r="Z4653" s="57">
        <v>0</v>
      </c>
      <c r="AA4653" s="57">
        <v>0</v>
      </c>
      <c r="AB4653" s="57">
        <v>0</v>
      </c>
      <c r="AC4653" s="57">
        <v>0</v>
      </c>
      <c r="AD4653" s="56" t="s">
        <v>9255</v>
      </c>
      <c r="AE4653" s="57">
        <v>0</v>
      </c>
      <c r="AF4653" s="57">
        <v>0</v>
      </c>
      <c r="AG4653" s="57">
        <v>0</v>
      </c>
      <c r="AI4653"/>
      <c r="AJ4653"/>
    </row>
    <row r="4654" spans="1:36">
      <c r="A4654" s="56" t="s">
        <v>48</v>
      </c>
      <c r="B4654" s="56" t="s">
        <v>11416</v>
      </c>
      <c r="C4654" s="56">
        <v>2101010100</v>
      </c>
      <c r="D4654" s="56" t="s">
        <v>39</v>
      </c>
      <c r="E4654" s="56">
        <v>2101020100</v>
      </c>
      <c r="F4654" s="56">
        <v>5401010100</v>
      </c>
      <c r="G4654" s="56" t="s">
        <v>11428</v>
      </c>
      <c r="H4654" s="56">
        <v>400300</v>
      </c>
      <c r="I4654" s="56" t="s">
        <v>11439</v>
      </c>
      <c r="J4654" s="56" t="s">
        <v>10355</v>
      </c>
      <c r="K4654" s="56" t="s">
        <v>7920</v>
      </c>
      <c r="L4654" s="56" t="s">
        <v>7138</v>
      </c>
      <c r="M4654" s="73">
        <v>39609</v>
      </c>
      <c r="N4654" s="56"/>
      <c r="O4654" s="56"/>
      <c r="P4654" s="56" t="s">
        <v>7177</v>
      </c>
      <c r="Q4654" s="56"/>
      <c r="R4654" s="56" t="s">
        <v>70</v>
      </c>
      <c r="S4654" s="56" t="s">
        <v>11661</v>
      </c>
      <c r="T4654" s="56" t="s">
        <v>7830</v>
      </c>
      <c r="U4654" s="57">
        <v>161200</v>
      </c>
      <c r="V4654" s="57">
        <v>-161200</v>
      </c>
      <c r="W4654" s="57">
        <v>0</v>
      </c>
      <c r="X4654" s="57">
        <v>0</v>
      </c>
      <c r="Y4654" s="73">
        <v>39600</v>
      </c>
      <c r="Z4654" s="57">
        <v>0</v>
      </c>
      <c r="AA4654" s="57">
        <v>0</v>
      </c>
      <c r="AB4654" s="57">
        <v>0</v>
      </c>
      <c r="AC4654" s="57">
        <v>0</v>
      </c>
      <c r="AD4654" s="56" t="s">
        <v>9255</v>
      </c>
      <c r="AE4654" s="57">
        <v>0</v>
      </c>
      <c r="AF4654" s="57">
        <v>0</v>
      </c>
      <c r="AG4654" s="57">
        <v>0</v>
      </c>
      <c r="AI4654"/>
      <c r="AJ4654"/>
    </row>
    <row r="4655" spans="1:36">
      <c r="A4655" s="56" t="s">
        <v>48</v>
      </c>
      <c r="B4655" s="56" t="s">
        <v>11416</v>
      </c>
      <c r="C4655" s="56">
        <v>2101010100</v>
      </c>
      <c r="D4655" s="56" t="s">
        <v>39</v>
      </c>
      <c r="E4655" s="56">
        <v>2101020100</v>
      </c>
      <c r="F4655" s="56">
        <v>5401010100</v>
      </c>
      <c r="G4655" s="56" t="s">
        <v>11428</v>
      </c>
      <c r="H4655" s="56">
        <v>400300</v>
      </c>
      <c r="I4655" s="56" t="s">
        <v>11439</v>
      </c>
      <c r="J4655" s="56" t="s">
        <v>10356</v>
      </c>
      <c r="K4655" s="56" t="s">
        <v>7920</v>
      </c>
      <c r="L4655" s="56" t="s">
        <v>7138</v>
      </c>
      <c r="M4655" s="73">
        <v>39734</v>
      </c>
      <c r="N4655" s="56"/>
      <c r="O4655" s="56"/>
      <c r="P4655" s="56" t="s">
        <v>7177</v>
      </c>
      <c r="Q4655" s="56"/>
      <c r="R4655" s="56" t="s">
        <v>70</v>
      </c>
      <c r="S4655" s="56" t="s">
        <v>11660</v>
      </c>
      <c r="T4655" s="56" t="s">
        <v>7830</v>
      </c>
      <c r="U4655" s="57">
        <v>133000</v>
      </c>
      <c r="V4655" s="57">
        <v>-133000</v>
      </c>
      <c r="W4655" s="57">
        <v>0</v>
      </c>
      <c r="X4655" s="57">
        <v>0</v>
      </c>
      <c r="Y4655" s="73">
        <v>39722</v>
      </c>
      <c r="Z4655" s="57">
        <v>0</v>
      </c>
      <c r="AA4655" s="57">
        <v>0</v>
      </c>
      <c r="AB4655" s="57">
        <v>0</v>
      </c>
      <c r="AC4655" s="57">
        <v>0</v>
      </c>
      <c r="AD4655" s="56" t="s">
        <v>9255</v>
      </c>
      <c r="AE4655" s="57">
        <v>0</v>
      </c>
      <c r="AF4655" s="57">
        <v>0</v>
      </c>
      <c r="AG4655" s="57">
        <v>0</v>
      </c>
      <c r="AI4655"/>
      <c r="AJ4655"/>
    </row>
    <row r="4656" spans="1:36">
      <c r="A4656" s="56" t="s">
        <v>48</v>
      </c>
      <c r="B4656" s="56" t="s">
        <v>11416</v>
      </c>
      <c r="C4656" s="56">
        <v>2101010100</v>
      </c>
      <c r="D4656" s="56" t="s">
        <v>39</v>
      </c>
      <c r="E4656" s="56">
        <v>2101020100</v>
      </c>
      <c r="F4656" s="56">
        <v>5401010100</v>
      </c>
      <c r="G4656" s="56" t="s">
        <v>11428</v>
      </c>
      <c r="H4656" s="56">
        <v>400300</v>
      </c>
      <c r="I4656" s="56" t="s">
        <v>11439</v>
      </c>
      <c r="J4656" s="56" t="s">
        <v>10357</v>
      </c>
      <c r="K4656" s="56" t="s">
        <v>8033</v>
      </c>
      <c r="L4656" s="56" t="s">
        <v>7138</v>
      </c>
      <c r="M4656" s="73">
        <v>39854</v>
      </c>
      <c r="N4656" s="56"/>
      <c r="O4656" s="56"/>
      <c r="P4656" s="56" t="s">
        <v>7177</v>
      </c>
      <c r="Q4656" s="56"/>
      <c r="R4656" s="56" t="s">
        <v>70</v>
      </c>
      <c r="S4656" s="56" t="s">
        <v>11657</v>
      </c>
      <c r="T4656" s="56" t="s">
        <v>7830</v>
      </c>
      <c r="U4656" s="57">
        <v>79800</v>
      </c>
      <c r="V4656" s="57">
        <v>-79800</v>
      </c>
      <c r="W4656" s="57">
        <v>0</v>
      </c>
      <c r="X4656" s="57">
        <v>0</v>
      </c>
      <c r="Y4656" s="73">
        <v>39845</v>
      </c>
      <c r="Z4656" s="57">
        <v>0</v>
      </c>
      <c r="AA4656" s="57">
        <v>0</v>
      </c>
      <c r="AB4656" s="57">
        <v>0</v>
      </c>
      <c r="AC4656" s="57">
        <v>0</v>
      </c>
      <c r="AD4656" s="56" t="s">
        <v>9255</v>
      </c>
      <c r="AE4656" s="57">
        <v>0</v>
      </c>
      <c r="AF4656" s="57">
        <v>0</v>
      </c>
      <c r="AG4656" s="57">
        <v>0</v>
      </c>
      <c r="AI4656"/>
      <c r="AJ4656"/>
    </row>
    <row r="4657" spans="1:36">
      <c r="A4657" s="56" t="s">
        <v>48</v>
      </c>
      <c r="B4657" s="56" t="s">
        <v>11416</v>
      </c>
      <c r="C4657" s="56">
        <v>2101010100</v>
      </c>
      <c r="D4657" s="56" t="s">
        <v>39</v>
      </c>
      <c r="E4657" s="56">
        <v>2101020100</v>
      </c>
      <c r="F4657" s="56">
        <v>5401010100</v>
      </c>
      <c r="G4657" s="56" t="s">
        <v>11428</v>
      </c>
      <c r="H4657" s="56">
        <v>400300</v>
      </c>
      <c r="I4657" s="56" t="s">
        <v>11439</v>
      </c>
      <c r="J4657" s="56" t="s">
        <v>10358</v>
      </c>
      <c r="K4657" s="56" t="s">
        <v>7920</v>
      </c>
      <c r="L4657" s="56" t="s">
        <v>7138</v>
      </c>
      <c r="M4657" s="73">
        <v>39958</v>
      </c>
      <c r="N4657" s="56"/>
      <c r="O4657" s="56"/>
      <c r="P4657" s="56" t="s">
        <v>259</v>
      </c>
      <c r="Q4657" s="56"/>
      <c r="R4657" s="56" t="s">
        <v>70</v>
      </c>
      <c r="S4657" s="56" t="s">
        <v>11657</v>
      </c>
      <c r="T4657" s="56" t="s">
        <v>7864</v>
      </c>
      <c r="U4657" s="57">
        <v>61500</v>
      </c>
      <c r="V4657" s="57">
        <v>-58425</v>
      </c>
      <c r="W4657" s="57">
        <v>3075</v>
      </c>
      <c r="X4657" s="57">
        <v>0</v>
      </c>
      <c r="Y4657" s="73">
        <v>39958</v>
      </c>
      <c r="Z4657" s="57">
        <v>0</v>
      </c>
      <c r="AA4657" s="57">
        <v>0</v>
      </c>
      <c r="AB4657" s="57">
        <v>3075</v>
      </c>
      <c r="AC4657" s="57">
        <v>0</v>
      </c>
      <c r="AD4657" s="56" t="s">
        <v>9255</v>
      </c>
      <c r="AE4657" s="57">
        <v>0</v>
      </c>
      <c r="AF4657" s="57">
        <v>0</v>
      </c>
      <c r="AG4657" s="57">
        <v>0</v>
      </c>
      <c r="AI4657"/>
      <c r="AJ4657"/>
    </row>
    <row r="4658" spans="1:36">
      <c r="A4658" s="56" t="s">
        <v>48</v>
      </c>
      <c r="B4658" s="56" t="s">
        <v>11416</v>
      </c>
      <c r="C4658" s="56">
        <v>2101010100</v>
      </c>
      <c r="D4658" s="56" t="s">
        <v>39</v>
      </c>
      <c r="E4658" s="56">
        <v>2101020100</v>
      </c>
      <c r="F4658" s="56">
        <v>5401010100</v>
      </c>
      <c r="G4658" s="56" t="s">
        <v>11428</v>
      </c>
      <c r="H4658" s="56">
        <v>400300</v>
      </c>
      <c r="I4658" s="56" t="s">
        <v>11439</v>
      </c>
      <c r="J4658" s="56" t="s">
        <v>10359</v>
      </c>
      <c r="K4658" s="56" t="s">
        <v>7920</v>
      </c>
      <c r="L4658" s="56" t="s">
        <v>7138</v>
      </c>
      <c r="M4658" s="73">
        <v>40196</v>
      </c>
      <c r="N4658" s="56"/>
      <c r="O4658" s="56"/>
      <c r="P4658" s="56" t="s">
        <v>259</v>
      </c>
      <c r="Q4658" s="56"/>
      <c r="R4658" s="56" t="s">
        <v>70</v>
      </c>
      <c r="S4658" s="56" t="s">
        <v>11661</v>
      </c>
      <c r="T4658" s="56" t="s">
        <v>7864</v>
      </c>
      <c r="U4658" s="57">
        <v>147568</v>
      </c>
      <c r="V4658" s="57">
        <v>-140189.6</v>
      </c>
      <c r="W4658" s="57">
        <v>7378.4</v>
      </c>
      <c r="X4658" s="57">
        <v>0</v>
      </c>
      <c r="Y4658" s="73">
        <v>40196</v>
      </c>
      <c r="Z4658" s="57">
        <v>0</v>
      </c>
      <c r="AA4658" s="57">
        <v>0</v>
      </c>
      <c r="AB4658" s="57">
        <v>7378.4</v>
      </c>
      <c r="AC4658" s="57">
        <v>0</v>
      </c>
      <c r="AD4658" s="56" t="s">
        <v>9255</v>
      </c>
      <c r="AE4658" s="57">
        <v>0</v>
      </c>
      <c r="AF4658" s="57">
        <v>0</v>
      </c>
      <c r="AG4658" s="57">
        <v>0</v>
      </c>
      <c r="AI4658"/>
      <c r="AJ4658"/>
    </row>
    <row r="4659" spans="1:36">
      <c r="A4659" s="56" t="s">
        <v>48</v>
      </c>
      <c r="B4659" s="56" t="s">
        <v>11416</v>
      </c>
      <c r="C4659" s="56">
        <v>2101010100</v>
      </c>
      <c r="D4659" s="56" t="s">
        <v>39</v>
      </c>
      <c r="E4659" s="56">
        <v>2101020100</v>
      </c>
      <c r="F4659" s="56">
        <v>5401010100</v>
      </c>
      <c r="G4659" s="56" t="s">
        <v>11428</v>
      </c>
      <c r="H4659" s="56">
        <v>400300</v>
      </c>
      <c r="I4659" s="56" t="s">
        <v>11439</v>
      </c>
      <c r="J4659" s="56" t="s">
        <v>10360</v>
      </c>
      <c r="K4659" s="56" t="s">
        <v>7920</v>
      </c>
      <c r="L4659" s="56" t="s">
        <v>7138</v>
      </c>
      <c r="M4659" s="73">
        <v>40304</v>
      </c>
      <c r="N4659" s="56"/>
      <c r="O4659" s="56"/>
      <c r="P4659" s="56" t="s">
        <v>259</v>
      </c>
      <c r="Q4659" s="56"/>
      <c r="R4659" s="56" t="s">
        <v>70</v>
      </c>
      <c r="S4659" s="56" t="s">
        <v>11695</v>
      </c>
      <c r="T4659" s="56" t="s">
        <v>7864</v>
      </c>
      <c r="U4659" s="57">
        <v>360570</v>
      </c>
      <c r="V4659" s="57">
        <v>-342541.5</v>
      </c>
      <c r="W4659" s="57">
        <v>18028.5</v>
      </c>
      <c r="X4659" s="57">
        <v>0</v>
      </c>
      <c r="Y4659" s="73">
        <v>40304</v>
      </c>
      <c r="Z4659" s="57">
        <v>0</v>
      </c>
      <c r="AA4659" s="57">
        <v>0</v>
      </c>
      <c r="AB4659" s="57">
        <v>18028.5</v>
      </c>
      <c r="AC4659" s="57">
        <v>0</v>
      </c>
      <c r="AD4659" s="56" t="s">
        <v>9255</v>
      </c>
      <c r="AE4659" s="57">
        <v>0</v>
      </c>
      <c r="AF4659" s="57">
        <v>0</v>
      </c>
      <c r="AG4659" s="57">
        <v>0</v>
      </c>
      <c r="AI4659"/>
      <c r="AJ4659"/>
    </row>
    <row r="4660" spans="1:36">
      <c r="A4660" s="56" t="s">
        <v>48</v>
      </c>
      <c r="B4660" s="56" t="s">
        <v>11416</v>
      </c>
      <c r="C4660" s="56">
        <v>2101010100</v>
      </c>
      <c r="D4660" s="56" t="s">
        <v>39</v>
      </c>
      <c r="E4660" s="56">
        <v>2101020100</v>
      </c>
      <c r="F4660" s="56">
        <v>5401010100</v>
      </c>
      <c r="G4660" s="56" t="s">
        <v>11428</v>
      </c>
      <c r="H4660" s="56">
        <v>400300</v>
      </c>
      <c r="I4660" s="56" t="s">
        <v>11439</v>
      </c>
      <c r="J4660" s="56" t="s">
        <v>10361</v>
      </c>
      <c r="K4660" s="56" t="s">
        <v>7920</v>
      </c>
      <c r="L4660" s="56" t="s">
        <v>7138</v>
      </c>
      <c r="M4660" s="73">
        <v>40493</v>
      </c>
      <c r="N4660" s="56"/>
      <c r="O4660" s="56"/>
      <c r="P4660" s="56" t="s">
        <v>259</v>
      </c>
      <c r="Q4660" s="56"/>
      <c r="R4660" s="56" t="s">
        <v>70</v>
      </c>
      <c r="S4660" s="56" t="s">
        <v>11660</v>
      </c>
      <c r="T4660" s="56" t="s">
        <v>7864</v>
      </c>
      <c r="U4660" s="57">
        <v>121540</v>
      </c>
      <c r="V4660" s="57">
        <v>-115463</v>
      </c>
      <c r="W4660" s="57">
        <v>6077</v>
      </c>
      <c r="X4660" s="57">
        <v>0</v>
      </c>
      <c r="Y4660" s="73">
        <v>40493</v>
      </c>
      <c r="Z4660" s="57">
        <v>0</v>
      </c>
      <c r="AA4660" s="57">
        <v>0</v>
      </c>
      <c r="AB4660" s="57">
        <v>6077</v>
      </c>
      <c r="AC4660" s="57">
        <v>0</v>
      </c>
      <c r="AD4660" s="56" t="s">
        <v>9255</v>
      </c>
      <c r="AE4660" s="57">
        <v>0</v>
      </c>
      <c r="AF4660" s="57">
        <v>0</v>
      </c>
      <c r="AG4660" s="57">
        <v>0</v>
      </c>
      <c r="AI4660"/>
      <c r="AJ4660"/>
    </row>
    <row r="4661" spans="1:36">
      <c r="A4661" s="56" t="s">
        <v>48</v>
      </c>
      <c r="B4661" s="56" t="s">
        <v>11416</v>
      </c>
      <c r="C4661" s="56">
        <v>2101010100</v>
      </c>
      <c r="D4661" s="56" t="s">
        <v>39</v>
      </c>
      <c r="E4661" s="56">
        <v>2101020100</v>
      </c>
      <c r="F4661" s="56">
        <v>5401010100</v>
      </c>
      <c r="G4661" s="56" t="s">
        <v>11428</v>
      </c>
      <c r="H4661" s="56">
        <v>400300</v>
      </c>
      <c r="I4661" s="56" t="s">
        <v>11439</v>
      </c>
      <c r="J4661" s="56" t="s">
        <v>10362</v>
      </c>
      <c r="K4661" s="56" t="s">
        <v>8034</v>
      </c>
      <c r="L4661" s="56" t="s">
        <v>7138</v>
      </c>
      <c r="M4661" s="73">
        <v>40670</v>
      </c>
      <c r="N4661" s="56"/>
      <c r="O4661" s="56"/>
      <c r="P4661" s="56" t="s">
        <v>259</v>
      </c>
      <c r="Q4661" s="56"/>
      <c r="R4661" s="56" t="s">
        <v>70</v>
      </c>
      <c r="S4661" s="56" t="s">
        <v>11689</v>
      </c>
      <c r="T4661" s="56" t="s">
        <v>7864</v>
      </c>
      <c r="U4661" s="57">
        <v>267120</v>
      </c>
      <c r="V4661" s="57">
        <v>-253764</v>
      </c>
      <c r="W4661" s="57">
        <v>13356</v>
      </c>
      <c r="X4661" s="57">
        <v>0</v>
      </c>
      <c r="Y4661" s="73">
        <v>40670</v>
      </c>
      <c r="Z4661" s="57">
        <v>0</v>
      </c>
      <c r="AA4661" s="57">
        <v>0</v>
      </c>
      <c r="AB4661" s="57">
        <v>13356</v>
      </c>
      <c r="AC4661" s="57">
        <v>0</v>
      </c>
      <c r="AD4661" s="56" t="s">
        <v>9255</v>
      </c>
      <c r="AE4661" s="57">
        <v>0</v>
      </c>
      <c r="AF4661" s="57">
        <v>0</v>
      </c>
      <c r="AG4661" s="57">
        <v>0</v>
      </c>
      <c r="AI4661"/>
      <c r="AJ4661"/>
    </row>
    <row r="4662" spans="1:36">
      <c r="A4662" s="56" t="s">
        <v>48</v>
      </c>
      <c r="B4662" s="56" t="s">
        <v>11416</v>
      </c>
      <c r="C4662" s="56">
        <v>2101010100</v>
      </c>
      <c r="D4662" s="56" t="s">
        <v>39</v>
      </c>
      <c r="E4662" s="56">
        <v>2101020100</v>
      </c>
      <c r="F4662" s="56">
        <v>5401010100</v>
      </c>
      <c r="G4662" s="56" t="s">
        <v>11428</v>
      </c>
      <c r="H4662" s="56">
        <v>400300</v>
      </c>
      <c r="I4662" s="56" t="s">
        <v>11439</v>
      </c>
      <c r="J4662" s="56" t="s">
        <v>10363</v>
      </c>
      <c r="K4662" s="56" t="s">
        <v>8035</v>
      </c>
      <c r="L4662" s="56" t="s">
        <v>7138</v>
      </c>
      <c r="M4662" s="73">
        <v>40911</v>
      </c>
      <c r="N4662" s="56"/>
      <c r="O4662" s="56"/>
      <c r="P4662" s="56" t="s">
        <v>259</v>
      </c>
      <c r="Q4662" s="56"/>
      <c r="R4662" s="56" t="s">
        <v>70</v>
      </c>
      <c r="S4662" s="56" t="s">
        <v>11660</v>
      </c>
      <c r="T4662" s="56" t="s">
        <v>7864</v>
      </c>
      <c r="U4662" s="57">
        <v>57767</v>
      </c>
      <c r="V4662" s="57">
        <v>-54878.65</v>
      </c>
      <c r="W4662" s="57">
        <v>2888.35</v>
      </c>
      <c r="X4662" s="57">
        <v>0</v>
      </c>
      <c r="Y4662" s="73">
        <v>40911</v>
      </c>
      <c r="Z4662" s="57">
        <v>0</v>
      </c>
      <c r="AA4662" s="57">
        <v>0</v>
      </c>
      <c r="AB4662" s="57">
        <v>2888.35</v>
      </c>
      <c r="AC4662" s="57">
        <v>0</v>
      </c>
      <c r="AD4662" s="56" t="s">
        <v>9255</v>
      </c>
      <c r="AE4662" s="57">
        <v>0</v>
      </c>
      <c r="AF4662" s="57">
        <v>0</v>
      </c>
      <c r="AG4662" s="57">
        <v>0</v>
      </c>
      <c r="AI4662"/>
      <c r="AJ4662"/>
    </row>
    <row r="4663" spans="1:36">
      <c r="A4663" s="56" t="s">
        <v>48</v>
      </c>
      <c r="B4663" s="56" t="s">
        <v>11416</v>
      </c>
      <c r="C4663" s="56">
        <v>2101010100</v>
      </c>
      <c r="D4663" s="56" t="s">
        <v>39</v>
      </c>
      <c r="E4663" s="56">
        <v>2101020100</v>
      </c>
      <c r="F4663" s="56">
        <v>5401010100</v>
      </c>
      <c r="G4663" s="56" t="s">
        <v>11428</v>
      </c>
      <c r="H4663" s="56">
        <v>400300</v>
      </c>
      <c r="I4663" s="56" t="s">
        <v>11439</v>
      </c>
      <c r="J4663" s="56" t="s">
        <v>10364</v>
      </c>
      <c r="K4663" s="56" t="s">
        <v>8036</v>
      </c>
      <c r="L4663" s="56" t="s">
        <v>7138</v>
      </c>
      <c r="M4663" s="73">
        <v>41078</v>
      </c>
      <c r="N4663" s="56"/>
      <c r="O4663" s="56"/>
      <c r="P4663" s="56" t="s">
        <v>259</v>
      </c>
      <c r="Q4663" s="56"/>
      <c r="R4663" s="56" t="s">
        <v>70</v>
      </c>
      <c r="S4663" s="56" t="s">
        <v>11675</v>
      </c>
      <c r="T4663" s="56" t="s">
        <v>7864</v>
      </c>
      <c r="U4663" s="57">
        <v>164240</v>
      </c>
      <c r="V4663" s="57">
        <v>-156028</v>
      </c>
      <c r="W4663" s="57">
        <v>8212</v>
      </c>
      <c r="X4663" s="57">
        <v>0</v>
      </c>
      <c r="Y4663" s="73">
        <v>41078</v>
      </c>
      <c r="Z4663" s="57">
        <v>0</v>
      </c>
      <c r="AA4663" s="57">
        <v>0</v>
      </c>
      <c r="AB4663" s="57">
        <v>8212</v>
      </c>
      <c r="AC4663" s="57">
        <v>0</v>
      </c>
      <c r="AD4663" s="56" t="s">
        <v>9255</v>
      </c>
      <c r="AE4663" s="57">
        <v>0</v>
      </c>
      <c r="AF4663" s="57">
        <v>0</v>
      </c>
      <c r="AG4663" s="57">
        <v>0</v>
      </c>
      <c r="AI4663"/>
      <c r="AJ4663"/>
    </row>
    <row r="4664" spans="1:36">
      <c r="A4664" s="56" t="s">
        <v>48</v>
      </c>
      <c r="B4664" s="56" t="s">
        <v>11416</v>
      </c>
      <c r="C4664" s="56">
        <v>2101010100</v>
      </c>
      <c r="D4664" s="56" t="s">
        <v>39</v>
      </c>
      <c r="E4664" s="56">
        <v>2101020100</v>
      </c>
      <c r="F4664" s="56">
        <v>5401010100</v>
      </c>
      <c r="G4664" s="56" t="s">
        <v>11428</v>
      </c>
      <c r="H4664" s="56">
        <v>400300</v>
      </c>
      <c r="I4664" s="56" t="s">
        <v>11439</v>
      </c>
      <c r="J4664" s="56" t="s">
        <v>10365</v>
      </c>
      <c r="K4664" s="56" t="s">
        <v>8037</v>
      </c>
      <c r="L4664" s="56" t="s">
        <v>7138</v>
      </c>
      <c r="M4664" s="73">
        <v>41268</v>
      </c>
      <c r="N4664" s="56"/>
      <c r="O4664" s="56"/>
      <c r="P4664" s="56" t="s">
        <v>259</v>
      </c>
      <c r="Q4664" s="56"/>
      <c r="R4664" s="56" t="s">
        <v>70</v>
      </c>
      <c r="S4664" s="56" t="s">
        <v>11660</v>
      </c>
      <c r="T4664" s="56" t="s">
        <v>7864</v>
      </c>
      <c r="U4664" s="57">
        <v>150756</v>
      </c>
      <c r="V4664" s="57">
        <v>-143218.20000000001</v>
      </c>
      <c r="W4664" s="57">
        <v>7537.8</v>
      </c>
      <c r="X4664" s="57">
        <v>0</v>
      </c>
      <c r="Y4664" s="73">
        <v>41268</v>
      </c>
      <c r="Z4664" s="57">
        <v>0</v>
      </c>
      <c r="AA4664" s="57">
        <v>0</v>
      </c>
      <c r="AB4664" s="57">
        <v>7537.8</v>
      </c>
      <c r="AC4664" s="57">
        <v>0</v>
      </c>
      <c r="AD4664" s="56" t="s">
        <v>9255</v>
      </c>
      <c r="AE4664" s="57">
        <v>0</v>
      </c>
      <c r="AF4664" s="57">
        <v>0</v>
      </c>
      <c r="AG4664" s="57">
        <v>0</v>
      </c>
      <c r="AI4664"/>
      <c r="AJ4664"/>
    </row>
    <row r="4665" spans="1:36">
      <c r="A4665" s="56" t="s">
        <v>48</v>
      </c>
      <c r="B4665" s="56" t="s">
        <v>11416</v>
      </c>
      <c r="C4665" s="56">
        <v>2101010100</v>
      </c>
      <c r="D4665" s="56" t="s">
        <v>39</v>
      </c>
      <c r="E4665" s="56">
        <v>2101020100</v>
      </c>
      <c r="F4665" s="56">
        <v>5401010100</v>
      </c>
      <c r="G4665" s="56" t="s">
        <v>11428</v>
      </c>
      <c r="H4665" s="56">
        <v>400300</v>
      </c>
      <c r="I4665" s="56" t="s">
        <v>11439</v>
      </c>
      <c r="J4665" s="56" t="s">
        <v>10366</v>
      </c>
      <c r="K4665" s="56" t="s">
        <v>8038</v>
      </c>
      <c r="L4665" s="56" t="s">
        <v>7138</v>
      </c>
      <c r="M4665" s="73">
        <v>41310</v>
      </c>
      <c r="N4665" s="56"/>
      <c r="O4665" s="56"/>
      <c r="P4665" s="56" t="s">
        <v>259</v>
      </c>
      <c r="Q4665" s="56"/>
      <c r="R4665" s="56" t="s">
        <v>70</v>
      </c>
      <c r="S4665" s="56" t="s">
        <v>11657</v>
      </c>
      <c r="T4665" s="56" t="s">
        <v>7864</v>
      </c>
      <c r="U4665" s="57">
        <v>109650</v>
      </c>
      <c r="V4665" s="57">
        <v>-104167.5</v>
      </c>
      <c r="W4665" s="57">
        <v>5482.5</v>
      </c>
      <c r="X4665" s="57">
        <v>0</v>
      </c>
      <c r="Y4665" s="73">
        <v>41310</v>
      </c>
      <c r="Z4665" s="57">
        <v>0</v>
      </c>
      <c r="AA4665" s="57">
        <v>0</v>
      </c>
      <c r="AB4665" s="57">
        <v>5482.5</v>
      </c>
      <c r="AC4665" s="57">
        <v>0</v>
      </c>
      <c r="AD4665" s="56" t="s">
        <v>9255</v>
      </c>
      <c r="AE4665" s="57">
        <v>0</v>
      </c>
      <c r="AF4665" s="57">
        <v>0</v>
      </c>
      <c r="AG4665" s="57">
        <v>0</v>
      </c>
      <c r="AI4665"/>
      <c r="AJ4665"/>
    </row>
    <row r="4666" spans="1:36">
      <c r="A4666" s="56" t="s">
        <v>48</v>
      </c>
      <c r="B4666" s="56" t="s">
        <v>11416</v>
      </c>
      <c r="C4666" s="56">
        <v>2101010100</v>
      </c>
      <c r="D4666" s="56" t="s">
        <v>39</v>
      </c>
      <c r="E4666" s="56">
        <v>2101020100</v>
      </c>
      <c r="F4666" s="56">
        <v>5401010100</v>
      </c>
      <c r="G4666" s="56" t="s">
        <v>11428</v>
      </c>
      <c r="H4666" s="56">
        <v>400300</v>
      </c>
      <c r="I4666" s="56" t="s">
        <v>11439</v>
      </c>
      <c r="J4666" s="56" t="s">
        <v>10367</v>
      </c>
      <c r="K4666" s="56" t="s">
        <v>7921</v>
      </c>
      <c r="L4666" s="56" t="s">
        <v>7138</v>
      </c>
      <c r="M4666" s="73">
        <v>41293</v>
      </c>
      <c r="N4666" s="56"/>
      <c r="O4666" s="56"/>
      <c r="P4666" s="56" t="s">
        <v>259</v>
      </c>
      <c r="Q4666" s="56"/>
      <c r="R4666" s="56" t="s">
        <v>70</v>
      </c>
      <c r="S4666" s="56" t="s">
        <v>11660</v>
      </c>
      <c r="T4666" s="56" t="s">
        <v>7864</v>
      </c>
      <c r="U4666" s="57">
        <v>24868.799999999999</v>
      </c>
      <c r="V4666" s="57">
        <v>-23625.360000000001</v>
      </c>
      <c r="W4666" s="57">
        <v>1243.44</v>
      </c>
      <c r="X4666" s="57">
        <v>0</v>
      </c>
      <c r="Y4666" s="73">
        <v>41293</v>
      </c>
      <c r="Z4666" s="57">
        <v>0</v>
      </c>
      <c r="AA4666" s="57">
        <v>0</v>
      </c>
      <c r="AB4666" s="57">
        <v>1243.44</v>
      </c>
      <c r="AC4666" s="57">
        <v>0</v>
      </c>
      <c r="AD4666" s="56" t="s">
        <v>9255</v>
      </c>
      <c r="AE4666" s="57">
        <v>0</v>
      </c>
      <c r="AF4666" s="57">
        <v>0</v>
      </c>
      <c r="AG4666" s="57">
        <v>0</v>
      </c>
      <c r="AI4666"/>
      <c r="AJ4666"/>
    </row>
    <row r="4667" spans="1:36">
      <c r="A4667" s="56" t="s">
        <v>48</v>
      </c>
      <c r="B4667" s="56" t="s">
        <v>11416</v>
      </c>
      <c r="C4667" s="56">
        <v>2101010100</v>
      </c>
      <c r="D4667" s="56" t="s">
        <v>39</v>
      </c>
      <c r="E4667" s="56">
        <v>2101020100</v>
      </c>
      <c r="F4667" s="56">
        <v>5401010100</v>
      </c>
      <c r="G4667" s="56" t="s">
        <v>11428</v>
      </c>
      <c r="H4667" s="56">
        <v>400300</v>
      </c>
      <c r="I4667" s="56" t="s">
        <v>11439</v>
      </c>
      <c r="J4667" s="56" t="s">
        <v>10368</v>
      </c>
      <c r="K4667" s="56" t="s">
        <v>9124</v>
      </c>
      <c r="L4667" s="56" t="s">
        <v>7138</v>
      </c>
      <c r="M4667" s="73">
        <v>41397</v>
      </c>
      <c r="N4667" s="56"/>
      <c r="O4667" s="56"/>
      <c r="P4667" s="56" t="s">
        <v>259</v>
      </c>
      <c r="Q4667" s="56"/>
      <c r="R4667" s="56" t="s">
        <v>70</v>
      </c>
      <c r="S4667" s="56" t="s">
        <v>11679</v>
      </c>
      <c r="T4667" s="56" t="s">
        <v>7864</v>
      </c>
      <c r="U4667" s="57">
        <v>191250</v>
      </c>
      <c r="V4667" s="57">
        <v>-181687.5</v>
      </c>
      <c r="W4667" s="57">
        <v>9562.5</v>
      </c>
      <c r="X4667" s="57">
        <v>0</v>
      </c>
      <c r="Y4667" s="73">
        <v>41397</v>
      </c>
      <c r="Z4667" s="57">
        <v>0</v>
      </c>
      <c r="AA4667" s="57">
        <v>0</v>
      </c>
      <c r="AB4667" s="57">
        <v>9562.5</v>
      </c>
      <c r="AC4667" s="57">
        <v>0</v>
      </c>
      <c r="AD4667" s="56" t="s">
        <v>9255</v>
      </c>
      <c r="AE4667" s="57">
        <v>0</v>
      </c>
      <c r="AF4667" s="57">
        <v>0</v>
      </c>
      <c r="AG4667" s="57">
        <v>0</v>
      </c>
      <c r="AI4667"/>
      <c r="AJ4667"/>
    </row>
    <row r="4668" spans="1:36">
      <c r="A4668" s="56" t="s">
        <v>54</v>
      </c>
      <c r="B4668" s="56" t="s">
        <v>11416</v>
      </c>
      <c r="C4668" s="56">
        <v>2101010100</v>
      </c>
      <c r="D4668" s="56" t="s">
        <v>39</v>
      </c>
      <c r="E4668" s="56">
        <v>2101020100</v>
      </c>
      <c r="F4668" s="56">
        <v>5401010100</v>
      </c>
      <c r="G4668" s="56" t="s">
        <v>11413</v>
      </c>
      <c r="H4668" s="56">
        <v>400100</v>
      </c>
      <c r="I4668" s="56" t="s">
        <v>11421</v>
      </c>
      <c r="J4668" s="56" t="s">
        <v>10369</v>
      </c>
      <c r="K4668" s="56" t="s">
        <v>8047</v>
      </c>
      <c r="L4668" s="56" t="s">
        <v>7138</v>
      </c>
      <c r="M4668" s="73">
        <v>38852</v>
      </c>
      <c r="N4668" s="56"/>
      <c r="O4668" s="56"/>
      <c r="P4668" s="56" t="s">
        <v>1105</v>
      </c>
      <c r="Q4668" s="56"/>
      <c r="R4668" s="56" t="s">
        <v>70</v>
      </c>
      <c r="S4668" s="56" t="s">
        <v>11657</v>
      </c>
      <c r="T4668" s="56" t="s">
        <v>7826</v>
      </c>
      <c r="U4668" s="57">
        <v>96090</v>
      </c>
      <c r="V4668" s="57">
        <v>-91286</v>
      </c>
      <c r="W4668" s="57">
        <v>4804</v>
      </c>
      <c r="X4668" s="57">
        <v>0</v>
      </c>
      <c r="Y4668" s="73">
        <v>38838</v>
      </c>
      <c r="Z4668" s="57">
        <v>0</v>
      </c>
      <c r="AA4668" s="57">
        <v>0</v>
      </c>
      <c r="AB4668" s="57">
        <v>4804</v>
      </c>
      <c r="AC4668" s="57">
        <v>0</v>
      </c>
      <c r="AD4668" s="56" t="s">
        <v>9255</v>
      </c>
      <c r="AE4668" s="57">
        <v>0</v>
      </c>
      <c r="AF4668" s="57">
        <v>0</v>
      </c>
      <c r="AG4668" s="57">
        <v>0</v>
      </c>
      <c r="AI4668"/>
      <c r="AJ4668"/>
    </row>
    <row r="4669" spans="1:36">
      <c r="A4669" s="56" t="s">
        <v>54</v>
      </c>
      <c r="B4669" s="56" t="s">
        <v>11416</v>
      </c>
      <c r="C4669" s="56">
        <v>2101010100</v>
      </c>
      <c r="D4669" s="56" t="s">
        <v>39</v>
      </c>
      <c r="E4669" s="56">
        <v>2101020100</v>
      </c>
      <c r="F4669" s="56">
        <v>5401010100</v>
      </c>
      <c r="G4669" s="56" t="s">
        <v>11413</v>
      </c>
      <c r="H4669" s="56">
        <v>400100</v>
      </c>
      <c r="I4669" s="56" t="s">
        <v>11421</v>
      </c>
      <c r="J4669" s="56" t="s">
        <v>10370</v>
      </c>
      <c r="K4669" s="56" t="s">
        <v>9125</v>
      </c>
      <c r="L4669" s="56" t="s">
        <v>7138</v>
      </c>
      <c r="M4669" s="73">
        <v>39539</v>
      </c>
      <c r="N4669" s="56"/>
      <c r="O4669" s="56"/>
      <c r="P4669" s="56" t="s">
        <v>1105</v>
      </c>
      <c r="Q4669" s="56"/>
      <c r="R4669" s="56" t="s">
        <v>70</v>
      </c>
      <c r="S4669" s="56" t="s">
        <v>11676</v>
      </c>
      <c r="T4669" s="56" t="s">
        <v>7138</v>
      </c>
      <c r="U4669" s="57">
        <v>221086</v>
      </c>
      <c r="V4669" s="57">
        <v>-215026</v>
      </c>
      <c r="W4669" s="57">
        <v>6060</v>
      </c>
      <c r="X4669" s="57">
        <v>0</v>
      </c>
      <c r="Y4669" s="73">
        <v>39539</v>
      </c>
      <c r="Z4669" s="57">
        <v>0</v>
      </c>
      <c r="AA4669" s="57">
        <v>0</v>
      </c>
      <c r="AB4669" s="57">
        <v>6060</v>
      </c>
      <c r="AC4669" s="57">
        <v>0</v>
      </c>
      <c r="AD4669" s="56" t="s">
        <v>9255</v>
      </c>
      <c r="AE4669" s="57">
        <v>0</v>
      </c>
      <c r="AF4669" s="57">
        <v>0</v>
      </c>
      <c r="AG4669" s="57">
        <v>0</v>
      </c>
      <c r="AI4669"/>
      <c r="AJ4669"/>
    </row>
    <row r="4670" spans="1:36">
      <c r="A4670" s="56" t="s">
        <v>50</v>
      </c>
      <c r="B4670" s="56" t="s">
        <v>11416</v>
      </c>
      <c r="C4670" s="56">
        <v>2101010100</v>
      </c>
      <c r="D4670" s="56" t="s">
        <v>39</v>
      </c>
      <c r="E4670" s="56">
        <v>2101020100</v>
      </c>
      <c r="F4670" s="56">
        <v>5401010100</v>
      </c>
      <c r="G4670" s="56" t="s">
        <v>11431</v>
      </c>
      <c r="H4670" s="56">
        <v>400209</v>
      </c>
      <c r="I4670" s="56" t="s">
        <v>11441</v>
      </c>
      <c r="J4670" s="56" t="s">
        <v>10371</v>
      </c>
      <c r="K4670" s="56" t="s">
        <v>8048</v>
      </c>
      <c r="L4670" s="56" t="s">
        <v>7138</v>
      </c>
      <c r="M4670" s="73">
        <v>39840</v>
      </c>
      <c r="N4670" s="56"/>
      <c r="O4670" s="56"/>
      <c r="P4670" s="56" t="s">
        <v>1105</v>
      </c>
      <c r="Q4670" s="56"/>
      <c r="R4670" s="56" t="s">
        <v>70</v>
      </c>
      <c r="S4670" s="56" t="s">
        <v>11695</v>
      </c>
      <c r="T4670" s="56" t="s">
        <v>7138</v>
      </c>
      <c r="U4670" s="57">
        <v>457184</v>
      </c>
      <c r="V4670" s="57">
        <v>-434325</v>
      </c>
      <c r="W4670" s="57">
        <v>22859</v>
      </c>
      <c r="X4670" s="57">
        <v>0</v>
      </c>
      <c r="Y4670" s="73">
        <v>39814</v>
      </c>
      <c r="Z4670" s="57">
        <v>0</v>
      </c>
      <c r="AA4670" s="57">
        <v>0</v>
      </c>
      <c r="AB4670" s="57">
        <v>22859</v>
      </c>
      <c r="AC4670" s="57">
        <v>0</v>
      </c>
      <c r="AD4670" s="56" t="s">
        <v>9255</v>
      </c>
      <c r="AE4670" s="57">
        <v>0</v>
      </c>
      <c r="AF4670" s="57">
        <v>0</v>
      </c>
      <c r="AG4670" s="57">
        <v>0</v>
      </c>
      <c r="AI4670"/>
      <c r="AJ4670"/>
    </row>
    <row r="4671" spans="1:36">
      <c r="A4671" s="56" t="s">
        <v>50</v>
      </c>
      <c r="B4671" s="56" t="s">
        <v>11416</v>
      </c>
      <c r="C4671" s="56">
        <v>2101010100</v>
      </c>
      <c r="D4671" s="56" t="s">
        <v>39</v>
      </c>
      <c r="E4671" s="56">
        <v>2101020100</v>
      </c>
      <c r="F4671" s="56">
        <v>5401010100</v>
      </c>
      <c r="G4671" s="56" t="s">
        <v>11431</v>
      </c>
      <c r="H4671" s="56">
        <v>400210</v>
      </c>
      <c r="I4671" s="56" t="s">
        <v>11440</v>
      </c>
      <c r="J4671" s="56" t="s">
        <v>10372</v>
      </c>
      <c r="K4671" s="56" t="s">
        <v>8051</v>
      </c>
      <c r="L4671" s="56" t="s">
        <v>7138</v>
      </c>
      <c r="M4671" s="73">
        <v>39713</v>
      </c>
      <c r="N4671" s="56"/>
      <c r="O4671" s="56"/>
      <c r="P4671" s="56" t="s">
        <v>1105</v>
      </c>
      <c r="Q4671" s="56"/>
      <c r="R4671" s="56" t="s">
        <v>70</v>
      </c>
      <c r="S4671" s="56" t="s">
        <v>11660</v>
      </c>
      <c r="T4671" s="56" t="s">
        <v>7138</v>
      </c>
      <c r="U4671" s="57">
        <v>133952</v>
      </c>
      <c r="V4671" s="57">
        <v>-130003.2</v>
      </c>
      <c r="W4671" s="57">
        <v>3948.8</v>
      </c>
      <c r="X4671" s="57">
        <v>0</v>
      </c>
      <c r="Y4671" s="73">
        <v>39692</v>
      </c>
      <c r="Z4671" s="57">
        <v>0</v>
      </c>
      <c r="AA4671" s="57">
        <v>0</v>
      </c>
      <c r="AB4671" s="57">
        <v>3948.8</v>
      </c>
      <c r="AC4671" s="57">
        <v>0</v>
      </c>
      <c r="AD4671" s="56" t="s">
        <v>9255</v>
      </c>
      <c r="AE4671" s="57">
        <v>0</v>
      </c>
      <c r="AF4671" s="57">
        <v>0</v>
      </c>
      <c r="AG4671" s="57">
        <v>0</v>
      </c>
      <c r="AI4671"/>
      <c r="AJ4671"/>
    </row>
    <row r="4672" spans="1:36">
      <c r="A4672" s="56" t="s">
        <v>50</v>
      </c>
      <c r="B4672" s="56" t="s">
        <v>11416</v>
      </c>
      <c r="C4672" s="56">
        <v>2101010100</v>
      </c>
      <c r="D4672" s="56" t="s">
        <v>39</v>
      </c>
      <c r="E4672" s="56">
        <v>2101020100</v>
      </c>
      <c r="F4672" s="56">
        <v>5401010100</v>
      </c>
      <c r="G4672" s="56" t="s">
        <v>11431</v>
      </c>
      <c r="H4672" s="56">
        <v>400210</v>
      </c>
      <c r="I4672" s="56" t="s">
        <v>11440</v>
      </c>
      <c r="J4672" s="56" t="s">
        <v>10373</v>
      </c>
      <c r="K4672" s="56" t="s">
        <v>8052</v>
      </c>
      <c r="L4672" s="56" t="s">
        <v>7138</v>
      </c>
      <c r="M4672" s="73">
        <v>39700</v>
      </c>
      <c r="N4672" s="56"/>
      <c r="O4672" s="56"/>
      <c r="P4672" s="56" t="s">
        <v>1105</v>
      </c>
      <c r="Q4672" s="56"/>
      <c r="R4672" s="56" t="s">
        <v>70</v>
      </c>
      <c r="S4672" s="56" t="s">
        <v>11661</v>
      </c>
      <c r="T4672" s="56" t="s">
        <v>7138</v>
      </c>
      <c r="U4672" s="57">
        <v>168940</v>
      </c>
      <c r="V4672" s="57">
        <v>-164935</v>
      </c>
      <c r="W4672" s="57">
        <v>4005</v>
      </c>
      <c r="X4672" s="57">
        <v>0</v>
      </c>
      <c r="Y4672" s="73">
        <v>39692</v>
      </c>
      <c r="Z4672" s="57">
        <v>0</v>
      </c>
      <c r="AA4672" s="57">
        <v>0</v>
      </c>
      <c r="AB4672" s="57">
        <v>4005</v>
      </c>
      <c r="AC4672" s="57">
        <v>0</v>
      </c>
      <c r="AD4672" s="56" t="s">
        <v>9255</v>
      </c>
      <c r="AE4672" s="57">
        <v>0</v>
      </c>
      <c r="AF4672" s="57">
        <v>0</v>
      </c>
      <c r="AG4672" s="57">
        <v>0</v>
      </c>
      <c r="AI4672"/>
      <c r="AJ4672"/>
    </row>
    <row r="4673" spans="1:36">
      <c r="A4673" s="56" t="s">
        <v>48</v>
      </c>
      <c r="B4673" s="56" t="s">
        <v>11417</v>
      </c>
      <c r="C4673" s="56">
        <v>2101010130</v>
      </c>
      <c r="D4673" s="56" t="s">
        <v>40</v>
      </c>
      <c r="E4673" s="56">
        <v>2101020140</v>
      </c>
      <c r="F4673" s="56">
        <v>5401010140</v>
      </c>
      <c r="G4673" s="56" t="s">
        <v>11428</v>
      </c>
      <c r="H4673" s="56">
        <v>400300</v>
      </c>
      <c r="I4673" s="56" t="s">
        <v>11430</v>
      </c>
      <c r="J4673" s="56" t="s">
        <v>10374</v>
      </c>
      <c r="K4673" s="56" t="s">
        <v>8053</v>
      </c>
      <c r="L4673" s="56" t="s">
        <v>7138</v>
      </c>
      <c r="M4673" s="73">
        <v>39602</v>
      </c>
      <c r="N4673" s="56"/>
      <c r="O4673" s="56"/>
      <c r="P4673" s="56" t="s">
        <v>7177</v>
      </c>
      <c r="Q4673" s="56"/>
      <c r="R4673" s="56" t="s">
        <v>70</v>
      </c>
      <c r="S4673" s="56" t="s">
        <v>11657</v>
      </c>
      <c r="T4673" s="56" t="s">
        <v>7830</v>
      </c>
      <c r="U4673" s="57">
        <v>4968</v>
      </c>
      <c r="V4673" s="57">
        <v>-4968</v>
      </c>
      <c r="W4673" s="57">
        <v>0</v>
      </c>
      <c r="X4673" s="57">
        <v>0</v>
      </c>
      <c r="Y4673" s="73">
        <v>39600</v>
      </c>
      <c r="Z4673" s="57">
        <v>0</v>
      </c>
      <c r="AA4673" s="57">
        <v>0</v>
      </c>
      <c r="AB4673" s="57">
        <v>0</v>
      </c>
      <c r="AC4673" s="57">
        <v>0</v>
      </c>
      <c r="AD4673" s="56" t="s">
        <v>9255</v>
      </c>
      <c r="AE4673" s="57">
        <v>0</v>
      </c>
      <c r="AF4673" s="57">
        <v>0</v>
      </c>
      <c r="AG4673" s="57">
        <v>0</v>
      </c>
      <c r="AI4673"/>
      <c r="AJ4673"/>
    </row>
    <row r="4674" spans="1:36">
      <c r="A4674" s="56" t="s">
        <v>48</v>
      </c>
      <c r="B4674" s="56" t="s">
        <v>11417</v>
      </c>
      <c r="C4674" s="56">
        <v>2101010130</v>
      </c>
      <c r="D4674" s="56" t="s">
        <v>40</v>
      </c>
      <c r="E4674" s="56">
        <v>2101020140</v>
      </c>
      <c r="F4674" s="56">
        <v>5401010140</v>
      </c>
      <c r="G4674" s="56" t="s">
        <v>11428</v>
      </c>
      <c r="H4674" s="56">
        <v>400300</v>
      </c>
      <c r="I4674" s="56" t="s">
        <v>11430</v>
      </c>
      <c r="J4674" s="56" t="s">
        <v>10375</v>
      </c>
      <c r="K4674" s="56" t="s">
        <v>8054</v>
      </c>
      <c r="L4674" s="56" t="s">
        <v>7138</v>
      </c>
      <c r="M4674" s="73">
        <v>39615</v>
      </c>
      <c r="N4674" s="56"/>
      <c r="O4674" s="56"/>
      <c r="P4674" s="56" t="s">
        <v>7177</v>
      </c>
      <c r="Q4674" s="56"/>
      <c r="R4674" s="56" t="s">
        <v>70</v>
      </c>
      <c r="S4674" s="56" t="s">
        <v>11657</v>
      </c>
      <c r="T4674" s="56" t="s">
        <v>7830</v>
      </c>
      <c r="U4674" s="57">
        <v>11656</v>
      </c>
      <c r="V4674" s="57">
        <v>-11656</v>
      </c>
      <c r="W4674" s="57">
        <v>0</v>
      </c>
      <c r="X4674" s="57">
        <v>0</v>
      </c>
      <c r="Y4674" s="73">
        <v>39600</v>
      </c>
      <c r="Z4674" s="57">
        <v>0</v>
      </c>
      <c r="AA4674" s="57">
        <v>0</v>
      </c>
      <c r="AB4674" s="57">
        <v>0</v>
      </c>
      <c r="AC4674" s="57">
        <v>0</v>
      </c>
      <c r="AD4674" s="56" t="s">
        <v>9255</v>
      </c>
      <c r="AE4674" s="57">
        <v>0</v>
      </c>
      <c r="AF4674" s="57">
        <v>0</v>
      </c>
      <c r="AG4674" s="57">
        <v>0</v>
      </c>
      <c r="AI4674"/>
      <c r="AJ4674"/>
    </row>
    <row r="4675" spans="1:36">
      <c r="A4675" s="56" t="s">
        <v>48</v>
      </c>
      <c r="B4675" s="56" t="s">
        <v>11417</v>
      </c>
      <c r="C4675" s="56">
        <v>2101010130</v>
      </c>
      <c r="D4675" s="56" t="s">
        <v>40</v>
      </c>
      <c r="E4675" s="56">
        <v>2101020140</v>
      </c>
      <c r="F4675" s="56">
        <v>5401010140</v>
      </c>
      <c r="G4675" s="56" t="s">
        <v>11428</v>
      </c>
      <c r="H4675" s="56">
        <v>400300</v>
      </c>
      <c r="I4675" s="56" t="s">
        <v>11430</v>
      </c>
      <c r="J4675" s="56" t="s">
        <v>10376</v>
      </c>
      <c r="K4675" s="56" t="s">
        <v>8055</v>
      </c>
      <c r="L4675" s="56" t="s">
        <v>7138</v>
      </c>
      <c r="M4675" s="73">
        <v>39875</v>
      </c>
      <c r="N4675" s="56"/>
      <c r="O4675" s="56"/>
      <c r="P4675" s="56" t="s">
        <v>7177</v>
      </c>
      <c r="Q4675" s="56"/>
      <c r="R4675" s="56" t="s">
        <v>70</v>
      </c>
      <c r="S4675" s="56" t="s">
        <v>11710</v>
      </c>
      <c r="T4675" s="56" t="s">
        <v>7830</v>
      </c>
      <c r="U4675" s="57">
        <v>67374</v>
      </c>
      <c r="V4675" s="57">
        <v>-67374</v>
      </c>
      <c r="W4675" s="57">
        <v>0</v>
      </c>
      <c r="X4675" s="57">
        <v>0</v>
      </c>
      <c r="Y4675" s="73">
        <v>39873</v>
      </c>
      <c r="Z4675" s="57">
        <v>0</v>
      </c>
      <c r="AA4675" s="57">
        <v>0</v>
      </c>
      <c r="AB4675" s="57">
        <v>0</v>
      </c>
      <c r="AC4675" s="57">
        <v>0</v>
      </c>
      <c r="AD4675" s="56" t="s">
        <v>9255</v>
      </c>
      <c r="AE4675" s="57">
        <v>0</v>
      </c>
      <c r="AF4675" s="57">
        <v>0</v>
      </c>
      <c r="AG4675" s="57">
        <v>0</v>
      </c>
      <c r="AI4675"/>
      <c r="AJ4675"/>
    </row>
    <row r="4676" spans="1:36">
      <c r="A4676" s="56" t="s">
        <v>48</v>
      </c>
      <c r="B4676" s="56" t="s">
        <v>11417</v>
      </c>
      <c r="C4676" s="56">
        <v>2101010130</v>
      </c>
      <c r="D4676" s="56" t="s">
        <v>40</v>
      </c>
      <c r="E4676" s="56">
        <v>2101020140</v>
      </c>
      <c r="F4676" s="56">
        <v>5401010140</v>
      </c>
      <c r="G4676" s="56" t="s">
        <v>11428</v>
      </c>
      <c r="H4676" s="56">
        <v>400300</v>
      </c>
      <c r="I4676" s="56" t="s">
        <v>11430</v>
      </c>
      <c r="J4676" s="56" t="s">
        <v>10377</v>
      </c>
      <c r="K4676" s="56" t="s">
        <v>8056</v>
      </c>
      <c r="L4676" s="56" t="s">
        <v>7138</v>
      </c>
      <c r="M4676" s="73">
        <v>40020</v>
      </c>
      <c r="N4676" s="56"/>
      <c r="O4676" s="56"/>
      <c r="P4676" s="56" t="s">
        <v>7177</v>
      </c>
      <c r="Q4676" s="56"/>
      <c r="R4676" s="56" t="s">
        <v>70</v>
      </c>
      <c r="S4676" s="56" t="s">
        <v>11699</v>
      </c>
      <c r="T4676" s="56" t="s">
        <v>7830</v>
      </c>
      <c r="U4676" s="57">
        <v>55657</v>
      </c>
      <c r="V4676" s="57">
        <v>-55657</v>
      </c>
      <c r="W4676" s="57">
        <v>0</v>
      </c>
      <c r="X4676" s="57">
        <v>0</v>
      </c>
      <c r="Y4676" s="73">
        <v>39995</v>
      </c>
      <c r="Z4676" s="57">
        <v>0</v>
      </c>
      <c r="AA4676" s="57">
        <v>0</v>
      </c>
      <c r="AB4676" s="57">
        <v>0</v>
      </c>
      <c r="AC4676" s="57">
        <v>0</v>
      </c>
      <c r="AD4676" s="56" t="s">
        <v>9255</v>
      </c>
      <c r="AE4676" s="57">
        <v>0</v>
      </c>
      <c r="AF4676" s="57">
        <v>0</v>
      </c>
      <c r="AG4676" s="57">
        <v>0</v>
      </c>
      <c r="AI4676"/>
      <c r="AJ4676"/>
    </row>
    <row r="4677" spans="1:36">
      <c r="A4677" s="56" t="s">
        <v>54</v>
      </c>
      <c r="B4677" s="56" t="s">
        <v>11417</v>
      </c>
      <c r="C4677" s="56">
        <v>2101010130</v>
      </c>
      <c r="D4677" s="56" t="s">
        <v>40</v>
      </c>
      <c r="E4677" s="56">
        <v>2101020140</v>
      </c>
      <c r="F4677" s="56">
        <v>5401010140</v>
      </c>
      <c r="G4677" s="56" t="s">
        <v>11413</v>
      </c>
      <c r="H4677" s="56">
        <v>400100</v>
      </c>
      <c r="I4677" s="56" t="s">
        <v>11424</v>
      </c>
      <c r="J4677" s="56" t="s">
        <v>10378</v>
      </c>
      <c r="K4677" s="56" t="s">
        <v>8059</v>
      </c>
      <c r="L4677" s="56" t="s">
        <v>7138</v>
      </c>
      <c r="M4677" s="73">
        <v>39812</v>
      </c>
      <c r="N4677" s="56"/>
      <c r="O4677" s="56"/>
      <c r="P4677" s="56" t="s">
        <v>7716</v>
      </c>
      <c r="Q4677" s="56"/>
      <c r="R4677" s="56" t="s">
        <v>70</v>
      </c>
      <c r="S4677" s="56" t="s">
        <v>11679</v>
      </c>
      <c r="T4677" s="56" t="s">
        <v>7138</v>
      </c>
      <c r="U4677" s="57">
        <v>24503</v>
      </c>
      <c r="V4677" s="57">
        <v>-24497</v>
      </c>
      <c r="W4677" s="57">
        <v>6</v>
      </c>
      <c r="X4677" s="57">
        <v>0</v>
      </c>
      <c r="Y4677" s="73">
        <v>39783</v>
      </c>
      <c r="Z4677" s="57">
        <v>0</v>
      </c>
      <c r="AA4677" s="57">
        <v>0</v>
      </c>
      <c r="AB4677" s="57">
        <v>6</v>
      </c>
      <c r="AC4677" s="57">
        <v>0</v>
      </c>
      <c r="AD4677" s="56" t="s">
        <v>9255</v>
      </c>
      <c r="AE4677" s="57">
        <v>0</v>
      </c>
      <c r="AF4677" s="57">
        <v>0</v>
      </c>
      <c r="AG4677" s="57">
        <v>0</v>
      </c>
      <c r="AI4677"/>
      <c r="AJ4677"/>
    </row>
    <row r="4678" spans="1:36">
      <c r="A4678" s="56" t="s">
        <v>50</v>
      </c>
      <c r="B4678" s="56" t="s">
        <v>11417</v>
      </c>
      <c r="C4678" s="56">
        <v>2101010130</v>
      </c>
      <c r="D4678" s="56" t="s">
        <v>40</v>
      </c>
      <c r="E4678" s="56">
        <v>2101020140</v>
      </c>
      <c r="F4678" s="56">
        <v>5401010140</v>
      </c>
      <c r="G4678" s="56" t="s">
        <v>11431</v>
      </c>
      <c r="H4678" s="56">
        <v>400210</v>
      </c>
      <c r="I4678" s="56" t="s">
        <v>11448</v>
      </c>
      <c r="J4678" s="56" t="s">
        <v>10379</v>
      </c>
      <c r="K4678" s="56" t="s">
        <v>3694</v>
      </c>
      <c r="L4678" s="56" t="s">
        <v>7138</v>
      </c>
      <c r="M4678" s="73">
        <v>36664</v>
      </c>
      <c r="N4678" s="56"/>
      <c r="O4678" s="56"/>
      <c r="P4678" s="56" t="s">
        <v>7716</v>
      </c>
      <c r="Q4678" s="56"/>
      <c r="R4678" s="56" t="s">
        <v>70</v>
      </c>
      <c r="S4678" s="56" t="s">
        <v>11660</v>
      </c>
      <c r="T4678" s="56" t="s">
        <v>7138</v>
      </c>
      <c r="U4678" s="57">
        <v>21824</v>
      </c>
      <c r="V4678" s="57">
        <v>-20733</v>
      </c>
      <c r="W4678" s="57">
        <v>1091</v>
      </c>
      <c r="X4678" s="57">
        <v>0</v>
      </c>
      <c r="Y4678" s="73">
        <v>36647</v>
      </c>
      <c r="Z4678" s="57">
        <v>0</v>
      </c>
      <c r="AA4678" s="57">
        <v>0</v>
      </c>
      <c r="AB4678" s="57">
        <v>1091</v>
      </c>
      <c r="AC4678" s="57">
        <v>0</v>
      </c>
      <c r="AD4678" s="56" t="s">
        <v>9255</v>
      </c>
      <c r="AE4678" s="57">
        <v>0</v>
      </c>
      <c r="AF4678" s="57">
        <v>0</v>
      </c>
      <c r="AG4678" s="57">
        <v>0</v>
      </c>
      <c r="AI4678"/>
      <c r="AJ4678"/>
    </row>
    <row r="4679" spans="1:36">
      <c r="A4679" s="56" t="s">
        <v>50</v>
      </c>
      <c r="B4679" s="56" t="s">
        <v>11417</v>
      </c>
      <c r="C4679" s="56">
        <v>2101010130</v>
      </c>
      <c r="D4679" s="56" t="s">
        <v>40</v>
      </c>
      <c r="E4679" s="56">
        <v>2101020140</v>
      </c>
      <c r="F4679" s="56">
        <v>5401010140</v>
      </c>
      <c r="G4679" s="56" t="s">
        <v>11431</v>
      </c>
      <c r="H4679" s="56">
        <v>400210</v>
      </c>
      <c r="I4679" s="56" t="s">
        <v>11448</v>
      </c>
      <c r="J4679" s="56" t="s">
        <v>10380</v>
      </c>
      <c r="K4679" s="56" t="s">
        <v>7481</v>
      </c>
      <c r="L4679" s="56" t="s">
        <v>7138</v>
      </c>
      <c r="M4679" s="73">
        <v>36633</v>
      </c>
      <c r="N4679" s="56"/>
      <c r="O4679" s="56"/>
      <c r="P4679" s="56" t="s">
        <v>7716</v>
      </c>
      <c r="Q4679" s="56"/>
      <c r="R4679" s="56" t="s">
        <v>70</v>
      </c>
      <c r="S4679" s="56" t="s">
        <v>11657</v>
      </c>
      <c r="T4679" s="56" t="s">
        <v>7138</v>
      </c>
      <c r="U4679" s="57">
        <v>23917</v>
      </c>
      <c r="V4679" s="57">
        <v>-22721</v>
      </c>
      <c r="W4679" s="57">
        <v>1196</v>
      </c>
      <c r="X4679" s="57">
        <v>0</v>
      </c>
      <c r="Y4679" s="73">
        <v>36617</v>
      </c>
      <c r="Z4679" s="57">
        <v>0</v>
      </c>
      <c r="AA4679" s="57">
        <v>0</v>
      </c>
      <c r="AB4679" s="57">
        <v>1196</v>
      </c>
      <c r="AC4679" s="57">
        <v>0</v>
      </c>
      <c r="AD4679" s="56" t="s">
        <v>9255</v>
      </c>
      <c r="AE4679" s="57">
        <v>0</v>
      </c>
      <c r="AF4679" s="57">
        <v>0</v>
      </c>
      <c r="AG4679" s="57">
        <v>0</v>
      </c>
      <c r="AI4679"/>
      <c r="AJ4679"/>
    </row>
    <row r="4680" spans="1:36">
      <c r="A4680" s="56" t="s">
        <v>50</v>
      </c>
      <c r="B4680" s="56" t="s">
        <v>11417</v>
      </c>
      <c r="C4680" s="56">
        <v>2101010130</v>
      </c>
      <c r="D4680" s="56" t="s">
        <v>40</v>
      </c>
      <c r="E4680" s="56">
        <v>2101020140</v>
      </c>
      <c r="F4680" s="56">
        <v>5401010140</v>
      </c>
      <c r="G4680" s="56" t="s">
        <v>11431</v>
      </c>
      <c r="H4680" s="56">
        <v>400210</v>
      </c>
      <c r="I4680" s="56" t="s">
        <v>11448</v>
      </c>
      <c r="J4680" s="56" t="s">
        <v>10381</v>
      </c>
      <c r="K4680" s="56" t="s">
        <v>7291</v>
      </c>
      <c r="L4680" s="56" t="s">
        <v>7138</v>
      </c>
      <c r="M4680" s="73">
        <v>36899</v>
      </c>
      <c r="N4680" s="56"/>
      <c r="O4680" s="56"/>
      <c r="P4680" s="56" t="s">
        <v>7716</v>
      </c>
      <c r="Q4680" s="56"/>
      <c r="R4680" s="56" t="s">
        <v>70</v>
      </c>
      <c r="S4680" s="56" t="s">
        <v>11657</v>
      </c>
      <c r="T4680" s="56" t="s">
        <v>7138</v>
      </c>
      <c r="U4680" s="57">
        <v>25440</v>
      </c>
      <c r="V4680" s="57">
        <v>-24168</v>
      </c>
      <c r="W4680" s="57">
        <v>1272</v>
      </c>
      <c r="X4680" s="57">
        <v>0</v>
      </c>
      <c r="Y4680" s="73">
        <v>36892</v>
      </c>
      <c r="Z4680" s="57">
        <v>0</v>
      </c>
      <c r="AA4680" s="57">
        <v>0</v>
      </c>
      <c r="AB4680" s="57">
        <v>1272</v>
      </c>
      <c r="AC4680" s="57">
        <v>0</v>
      </c>
      <c r="AD4680" s="56" t="s">
        <v>9255</v>
      </c>
      <c r="AE4680" s="57">
        <v>0</v>
      </c>
      <c r="AF4680" s="57">
        <v>0</v>
      </c>
      <c r="AG4680" s="57">
        <v>0</v>
      </c>
      <c r="AI4680"/>
      <c r="AJ4680"/>
    </row>
    <row r="4681" spans="1:36">
      <c r="A4681" s="56" t="s">
        <v>50</v>
      </c>
      <c r="B4681" s="56" t="s">
        <v>11417</v>
      </c>
      <c r="C4681" s="56">
        <v>2101010130</v>
      </c>
      <c r="D4681" s="56" t="s">
        <v>40</v>
      </c>
      <c r="E4681" s="56">
        <v>2101020140</v>
      </c>
      <c r="F4681" s="56">
        <v>5401010140</v>
      </c>
      <c r="G4681" s="56" t="s">
        <v>11431</v>
      </c>
      <c r="H4681" s="56">
        <v>400210</v>
      </c>
      <c r="I4681" s="56" t="s">
        <v>11448</v>
      </c>
      <c r="J4681" s="56" t="s">
        <v>10382</v>
      </c>
      <c r="K4681" s="56" t="s">
        <v>7783</v>
      </c>
      <c r="L4681" s="56" t="s">
        <v>7138</v>
      </c>
      <c r="M4681" s="73">
        <v>36703</v>
      </c>
      <c r="N4681" s="56"/>
      <c r="O4681" s="56"/>
      <c r="P4681" s="56" t="s">
        <v>7716</v>
      </c>
      <c r="Q4681" s="56"/>
      <c r="R4681" s="56" t="s">
        <v>70</v>
      </c>
      <c r="S4681" s="56" t="s">
        <v>11660</v>
      </c>
      <c r="T4681" s="56" t="s">
        <v>7138</v>
      </c>
      <c r="U4681" s="57">
        <v>26000</v>
      </c>
      <c r="V4681" s="57">
        <v>-24700</v>
      </c>
      <c r="W4681" s="57">
        <v>1300</v>
      </c>
      <c r="X4681" s="57">
        <v>0</v>
      </c>
      <c r="Y4681" s="73">
        <v>36678</v>
      </c>
      <c r="Z4681" s="57">
        <v>0</v>
      </c>
      <c r="AA4681" s="57">
        <v>0</v>
      </c>
      <c r="AB4681" s="57">
        <v>1300</v>
      </c>
      <c r="AC4681" s="57">
        <v>0</v>
      </c>
      <c r="AD4681" s="56" t="s">
        <v>9255</v>
      </c>
      <c r="AE4681" s="57">
        <v>0</v>
      </c>
      <c r="AF4681" s="57">
        <v>0</v>
      </c>
      <c r="AG4681" s="57">
        <v>0</v>
      </c>
      <c r="AI4681"/>
      <c r="AJ4681"/>
    </row>
    <row r="4682" spans="1:36">
      <c r="A4682" s="56" t="s">
        <v>50</v>
      </c>
      <c r="B4682" s="56" t="s">
        <v>11417</v>
      </c>
      <c r="C4682" s="56">
        <v>2101010130</v>
      </c>
      <c r="D4682" s="56" t="s">
        <v>40</v>
      </c>
      <c r="E4682" s="56">
        <v>2101020140</v>
      </c>
      <c r="F4682" s="56">
        <v>5401010140</v>
      </c>
      <c r="G4682" s="56" t="s">
        <v>11431</v>
      </c>
      <c r="H4682" s="56">
        <v>400210</v>
      </c>
      <c r="I4682" s="56" t="s">
        <v>11448</v>
      </c>
      <c r="J4682" s="56" t="s">
        <v>10383</v>
      </c>
      <c r="K4682" s="56" t="s">
        <v>7284</v>
      </c>
      <c r="L4682" s="56" t="s">
        <v>7138</v>
      </c>
      <c r="M4682" s="73">
        <v>36923</v>
      </c>
      <c r="N4682" s="56"/>
      <c r="O4682" s="56"/>
      <c r="P4682" s="56" t="s">
        <v>7716</v>
      </c>
      <c r="Q4682" s="56"/>
      <c r="R4682" s="56" t="s">
        <v>70</v>
      </c>
      <c r="S4682" s="56" t="s">
        <v>11657</v>
      </c>
      <c r="T4682" s="56" t="s">
        <v>7138</v>
      </c>
      <c r="U4682" s="57">
        <v>27209</v>
      </c>
      <c r="V4682" s="57">
        <v>-25849</v>
      </c>
      <c r="W4682" s="57">
        <v>1360</v>
      </c>
      <c r="X4682" s="57">
        <v>0</v>
      </c>
      <c r="Y4682" s="73">
        <v>36923</v>
      </c>
      <c r="Z4682" s="57">
        <v>0</v>
      </c>
      <c r="AA4682" s="57">
        <v>0</v>
      </c>
      <c r="AB4682" s="57">
        <v>1360</v>
      </c>
      <c r="AC4682" s="57">
        <v>0</v>
      </c>
      <c r="AD4682" s="56" t="s">
        <v>9255</v>
      </c>
      <c r="AE4682" s="57">
        <v>0</v>
      </c>
      <c r="AF4682" s="57">
        <v>0</v>
      </c>
      <c r="AG4682" s="57">
        <v>0</v>
      </c>
      <c r="AI4682"/>
      <c r="AJ4682"/>
    </row>
    <row r="4683" spans="1:36">
      <c r="A4683" s="56" t="s">
        <v>50</v>
      </c>
      <c r="B4683" s="56" t="s">
        <v>11417</v>
      </c>
      <c r="C4683" s="56">
        <v>2101010130</v>
      </c>
      <c r="D4683" s="56" t="s">
        <v>40</v>
      </c>
      <c r="E4683" s="56">
        <v>2101020140</v>
      </c>
      <c r="F4683" s="56">
        <v>5401010140</v>
      </c>
      <c r="G4683" s="56" t="s">
        <v>11431</v>
      </c>
      <c r="H4683" s="56">
        <v>400210</v>
      </c>
      <c r="I4683" s="56" t="s">
        <v>11448</v>
      </c>
      <c r="J4683" s="56" t="s">
        <v>10384</v>
      </c>
      <c r="K4683" s="56" t="s">
        <v>8123</v>
      </c>
      <c r="L4683" s="56" t="s">
        <v>7138</v>
      </c>
      <c r="M4683" s="73">
        <v>36770</v>
      </c>
      <c r="N4683" s="56"/>
      <c r="O4683" s="56"/>
      <c r="P4683" s="56" t="s">
        <v>7716</v>
      </c>
      <c r="Q4683" s="56"/>
      <c r="R4683" s="56" t="s">
        <v>70</v>
      </c>
      <c r="S4683" s="56" t="s">
        <v>11657</v>
      </c>
      <c r="T4683" s="56" t="s">
        <v>7138</v>
      </c>
      <c r="U4683" s="57">
        <v>28938</v>
      </c>
      <c r="V4683" s="57">
        <v>-27491</v>
      </c>
      <c r="W4683" s="57">
        <v>1447</v>
      </c>
      <c r="X4683" s="57">
        <v>0</v>
      </c>
      <c r="Y4683" s="73">
        <v>36770</v>
      </c>
      <c r="Z4683" s="57">
        <v>0</v>
      </c>
      <c r="AA4683" s="57">
        <v>0</v>
      </c>
      <c r="AB4683" s="57">
        <v>1447</v>
      </c>
      <c r="AC4683" s="57">
        <v>0</v>
      </c>
      <c r="AD4683" s="56" t="s">
        <v>9255</v>
      </c>
      <c r="AE4683" s="57">
        <v>0</v>
      </c>
      <c r="AF4683" s="57">
        <v>0</v>
      </c>
      <c r="AG4683" s="57">
        <v>0</v>
      </c>
      <c r="AI4683"/>
      <c r="AJ4683"/>
    </row>
    <row r="4684" spans="1:36">
      <c r="A4684" s="56" t="s">
        <v>50</v>
      </c>
      <c r="B4684" s="56" t="s">
        <v>11417</v>
      </c>
      <c r="C4684" s="56">
        <v>2101010130</v>
      </c>
      <c r="D4684" s="56" t="s">
        <v>40</v>
      </c>
      <c r="E4684" s="56">
        <v>2101020140</v>
      </c>
      <c r="F4684" s="56">
        <v>5401010140</v>
      </c>
      <c r="G4684" s="56" t="s">
        <v>11431</v>
      </c>
      <c r="H4684" s="56">
        <v>400210</v>
      </c>
      <c r="I4684" s="56" t="s">
        <v>11448</v>
      </c>
      <c r="J4684" s="56" t="s">
        <v>10385</v>
      </c>
      <c r="K4684" s="56" t="s">
        <v>7284</v>
      </c>
      <c r="L4684" s="56" t="s">
        <v>7138</v>
      </c>
      <c r="M4684" s="73">
        <v>36006</v>
      </c>
      <c r="N4684" s="56"/>
      <c r="O4684" s="56"/>
      <c r="P4684" s="56" t="s">
        <v>7716</v>
      </c>
      <c r="Q4684" s="56"/>
      <c r="R4684" s="56" t="s">
        <v>70</v>
      </c>
      <c r="S4684" s="56" t="s">
        <v>11660</v>
      </c>
      <c r="T4684" s="56" t="s">
        <v>7138</v>
      </c>
      <c r="U4684" s="57">
        <v>30089</v>
      </c>
      <c r="V4684" s="57">
        <v>-29999</v>
      </c>
      <c r="W4684" s="57">
        <v>90</v>
      </c>
      <c r="X4684" s="57">
        <v>0</v>
      </c>
      <c r="Y4684" s="73">
        <v>35977</v>
      </c>
      <c r="Z4684" s="57">
        <v>0</v>
      </c>
      <c r="AA4684" s="57">
        <v>0</v>
      </c>
      <c r="AB4684" s="57">
        <v>90</v>
      </c>
      <c r="AC4684" s="57">
        <v>0</v>
      </c>
      <c r="AD4684" s="56" t="s">
        <v>9255</v>
      </c>
      <c r="AE4684" s="57">
        <v>0</v>
      </c>
      <c r="AF4684" s="57">
        <v>0</v>
      </c>
      <c r="AG4684" s="57">
        <v>0</v>
      </c>
      <c r="AI4684"/>
      <c r="AJ4684"/>
    </row>
    <row r="4685" spans="1:36">
      <c r="A4685" s="56" t="s">
        <v>50</v>
      </c>
      <c r="B4685" s="56" t="s">
        <v>11417</v>
      </c>
      <c r="C4685" s="56">
        <v>2101010130</v>
      </c>
      <c r="D4685" s="56" t="s">
        <v>40</v>
      </c>
      <c r="E4685" s="56">
        <v>2101020140</v>
      </c>
      <c r="F4685" s="56">
        <v>5401010140</v>
      </c>
      <c r="G4685" s="56" t="s">
        <v>11431</v>
      </c>
      <c r="H4685" s="56">
        <v>400210</v>
      </c>
      <c r="I4685" s="56" t="s">
        <v>11448</v>
      </c>
      <c r="J4685" s="56" t="s">
        <v>10386</v>
      </c>
      <c r="K4685" s="56" t="s">
        <v>8124</v>
      </c>
      <c r="L4685" s="56" t="s">
        <v>7138</v>
      </c>
      <c r="M4685" s="73">
        <v>36615</v>
      </c>
      <c r="N4685" s="56"/>
      <c r="O4685" s="56"/>
      <c r="P4685" s="56" t="s">
        <v>7716</v>
      </c>
      <c r="Q4685" s="56"/>
      <c r="R4685" s="56" t="s">
        <v>70</v>
      </c>
      <c r="S4685" s="56" t="s">
        <v>11660</v>
      </c>
      <c r="T4685" s="56" t="s">
        <v>7138</v>
      </c>
      <c r="U4685" s="57">
        <v>33231</v>
      </c>
      <c r="V4685" s="57">
        <v>-31569</v>
      </c>
      <c r="W4685" s="57">
        <v>1662</v>
      </c>
      <c r="X4685" s="57">
        <v>0</v>
      </c>
      <c r="Y4685" s="73">
        <v>36586</v>
      </c>
      <c r="Z4685" s="57">
        <v>0</v>
      </c>
      <c r="AA4685" s="57">
        <v>0</v>
      </c>
      <c r="AB4685" s="57">
        <v>1662</v>
      </c>
      <c r="AC4685" s="57">
        <v>0</v>
      </c>
      <c r="AD4685" s="56" t="s">
        <v>9255</v>
      </c>
      <c r="AE4685" s="57">
        <v>0</v>
      </c>
      <c r="AF4685" s="57">
        <v>0</v>
      </c>
      <c r="AG4685" s="57">
        <v>0</v>
      </c>
      <c r="AI4685"/>
      <c r="AJ4685"/>
    </row>
    <row r="4686" spans="1:36">
      <c r="A4686" s="56" t="s">
        <v>50</v>
      </c>
      <c r="B4686" s="56" t="s">
        <v>11417</v>
      </c>
      <c r="C4686" s="56">
        <v>2101010130</v>
      </c>
      <c r="D4686" s="56" t="s">
        <v>40</v>
      </c>
      <c r="E4686" s="56">
        <v>2101020140</v>
      </c>
      <c r="F4686" s="56">
        <v>5401010140</v>
      </c>
      <c r="G4686" s="56" t="s">
        <v>11431</v>
      </c>
      <c r="H4686" s="56">
        <v>400210</v>
      </c>
      <c r="I4686" s="56" t="s">
        <v>11448</v>
      </c>
      <c r="J4686" s="56" t="s">
        <v>10387</v>
      </c>
      <c r="K4686" s="56" t="s">
        <v>8125</v>
      </c>
      <c r="L4686" s="56" t="s">
        <v>7138</v>
      </c>
      <c r="M4686" s="73">
        <v>36599</v>
      </c>
      <c r="N4686" s="56"/>
      <c r="O4686" s="56"/>
      <c r="P4686" s="56" t="s">
        <v>7716</v>
      </c>
      <c r="Q4686" s="56"/>
      <c r="R4686" s="56" t="s">
        <v>70</v>
      </c>
      <c r="S4686" s="56" t="s">
        <v>11661</v>
      </c>
      <c r="T4686" s="56" t="s">
        <v>7138</v>
      </c>
      <c r="U4686" s="57">
        <v>35000</v>
      </c>
      <c r="V4686" s="57">
        <v>-33250</v>
      </c>
      <c r="W4686" s="57">
        <v>1750</v>
      </c>
      <c r="X4686" s="57">
        <v>0</v>
      </c>
      <c r="Y4686" s="73">
        <v>36586</v>
      </c>
      <c r="Z4686" s="57">
        <v>0</v>
      </c>
      <c r="AA4686" s="57">
        <v>0</v>
      </c>
      <c r="AB4686" s="57">
        <v>1750</v>
      </c>
      <c r="AC4686" s="57">
        <v>0</v>
      </c>
      <c r="AD4686" s="56" t="s">
        <v>9255</v>
      </c>
      <c r="AE4686" s="57">
        <v>0</v>
      </c>
      <c r="AF4686" s="57">
        <v>0</v>
      </c>
      <c r="AG4686" s="57">
        <v>0</v>
      </c>
      <c r="AI4686"/>
      <c r="AJ4686"/>
    </row>
    <row r="4687" spans="1:36">
      <c r="A4687" s="56" t="s">
        <v>50</v>
      </c>
      <c r="B4687" s="56" t="s">
        <v>11417</v>
      </c>
      <c r="C4687" s="56">
        <v>2101010130</v>
      </c>
      <c r="D4687" s="56" t="s">
        <v>40</v>
      </c>
      <c r="E4687" s="56">
        <v>2101020140</v>
      </c>
      <c r="F4687" s="56">
        <v>5401010140</v>
      </c>
      <c r="G4687" s="56" t="s">
        <v>11431</v>
      </c>
      <c r="H4687" s="56">
        <v>400210</v>
      </c>
      <c r="I4687" s="56" t="s">
        <v>11448</v>
      </c>
      <c r="J4687" s="56" t="s">
        <v>10388</v>
      </c>
      <c r="K4687" s="56" t="s">
        <v>8126</v>
      </c>
      <c r="L4687" s="56" t="s">
        <v>7138</v>
      </c>
      <c r="M4687" s="73">
        <v>36586</v>
      </c>
      <c r="N4687" s="56"/>
      <c r="O4687" s="56"/>
      <c r="P4687" s="56" t="s">
        <v>7716</v>
      </c>
      <c r="Q4687" s="56"/>
      <c r="R4687" s="56" t="s">
        <v>70</v>
      </c>
      <c r="S4687" s="56" t="s">
        <v>11679</v>
      </c>
      <c r="T4687" s="56" t="s">
        <v>7138</v>
      </c>
      <c r="U4687" s="57">
        <v>46291</v>
      </c>
      <c r="V4687" s="57">
        <v>-43976</v>
      </c>
      <c r="W4687" s="57">
        <v>2315</v>
      </c>
      <c r="X4687" s="57">
        <v>0</v>
      </c>
      <c r="Y4687" s="73">
        <v>36586</v>
      </c>
      <c r="Z4687" s="57">
        <v>0</v>
      </c>
      <c r="AA4687" s="57">
        <v>0</v>
      </c>
      <c r="AB4687" s="57">
        <v>2315</v>
      </c>
      <c r="AC4687" s="57">
        <v>0</v>
      </c>
      <c r="AD4687" s="56" t="s">
        <v>9255</v>
      </c>
      <c r="AE4687" s="57">
        <v>0</v>
      </c>
      <c r="AF4687" s="57">
        <v>0</v>
      </c>
      <c r="AG4687" s="57">
        <v>0</v>
      </c>
      <c r="AI4687"/>
      <c r="AJ4687"/>
    </row>
    <row r="4688" spans="1:36">
      <c r="A4688" s="56" t="s">
        <v>50</v>
      </c>
      <c r="B4688" s="56" t="s">
        <v>11417</v>
      </c>
      <c r="C4688" s="56">
        <v>2101010130</v>
      </c>
      <c r="D4688" s="56" t="s">
        <v>40</v>
      </c>
      <c r="E4688" s="56">
        <v>2101020140</v>
      </c>
      <c r="F4688" s="56">
        <v>5401010140</v>
      </c>
      <c r="G4688" s="56" t="s">
        <v>11431</v>
      </c>
      <c r="H4688" s="56">
        <v>400210</v>
      </c>
      <c r="I4688" s="56" t="s">
        <v>11448</v>
      </c>
      <c r="J4688" s="56" t="s">
        <v>10389</v>
      </c>
      <c r="K4688" s="56" t="s">
        <v>8127</v>
      </c>
      <c r="L4688" s="56" t="s">
        <v>7138</v>
      </c>
      <c r="M4688" s="73">
        <v>36633</v>
      </c>
      <c r="N4688" s="56"/>
      <c r="O4688" s="56"/>
      <c r="P4688" s="56" t="s">
        <v>7716</v>
      </c>
      <c r="Q4688" s="56"/>
      <c r="R4688" s="56" t="s">
        <v>70</v>
      </c>
      <c r="S4688" s="56" t="s">
        <v>11679</v>
      </c>
      <c r="T4688" s="56" t="s">
        <v>7138</v>
      </c>
      <c r="U4688" s="57">
        <v>46898</v>
      </c>
      <c r="V4688" s="57">
        <v>-44553</v>
      </c>
      <c r="W4688" s="57">
        <v>2345</v>
      </c>
      <c r="X4688" s="57">
        <v>0</v>
      </c>
      <c r="Y4688" s="73">
        <v>36617</v>
      </c>
      <c r="Z4688" s="57">
        <v>0</v>
      </c>
      <c r="AA4688" s="57">
        <v>0</v>
      </c>
      <c r="AB4688" s="57">
        <v>2345</v>
      </c>
      <c r="AC4688" s="57">
        <v>0</v>
      </c>
      <c r="AD4688" s="56" t="s">
        <v>9255</v>
      </c>
      <c r="AE4688" s="57">
        <v>0</v>
      </c>
      <c r="AF4688" s="57">
        <v>0</v>
      </c>
      <c r="AG4688" s="57">
        <v>0</v>
      </c>
      <c r="AI4688"/>
      <c r="AJ4688"/>
    </row>
    <row r="4689" spans="1:36">
      <c r="A4689" s="56" t="s">
        <v>50</v>
      </c>
      <c r="B4689" s="56" t="s">
        <v>11417</v>
      </c>
      <c r="C4689" s="56">
        <v>2101010130</v>
      </c>
      <c r="D4689" s="56" t="s">
        <v>40</v>
      </c>
      <c r="E4689" s="56">
        <v>2101020140</v>
      </c>
      <c r="F4689" s="56">
        <v>5401010140</v>
      </c>
      <c r="G4689" s="56" t="s">
        <v>11431</v>
      </c>
      <c r="H4689" s="56">
        <v>400210</v>
      </c>
      <c r="I4689" s="56" t="s">
        <v>11448</v>
      </c>
      <c r="J4689" s="56" t="s">
        <v>10390</v>
      </c>
      <c r="K4689" s="56" t="s">
        <v>9126</v>
      </c>
      <c r="L4689" s="56" t="s">
        <v>7138</v>
      </c>
      <c r="M4689" s="73">
        <v>36740</v>
      </c>
      <c r="N4689" s="56"/>
      <c r="O4689" s="56"/>
      <c r="P4689" s="56" t="s">
        <v>7716</v>
      </c>
      <c r="Q4689" s="56"/>
      <c r="R4689" s="56" t="s">
        <v>70</v>
      </c>
      <c r="S4689" s="56" t="s">
        <v>11679</v>
      </c>
      <c r="T4689" s="56" t="s">
        <v>7138</v>
      </c>
      <c r="U4689" s="57">
        <v>57958</v>
      </c>
      <c r="V4689" s="57">
        <v>-55060</v>
      </c>
      <c r="W4689" s="57">
        <v>2898</v>
      </c>
      <c r="X4689" s="57">
        <v>0</v>
      </c>
      <c r="Y4689" s="73">
        <v>36739</v>
      </c>
      <c r="Z4689" s="57">
        <v>0</v>
      </c>
      <c r="AA4689" s="57">
        <v>0</v>
      </c>
      <c r="AB4689" s="57">
        <v>2898</v>
      </c>
      <c r="AC4689" s="57">
        <v>0</v>
      </c>
      <c r="AD4689" s="56" t="s">
        <v>9255</v>
      </c>
      <c r="AE4689" s="57">
        <v>0</v>
      </c>
      <c r="AF4689" s="57">
        <v>0</v>
      </c>
      <c r="AG4689" s="57">
        <v>0</v>
      </c>
      <c r="AI4689"/>
      <c r="AJ4689"/>
    </row>
    <row r="4690" spans="1:36">
      <c r="A4690" s="56" t="s">
        <v>50</v>
      </c>
      <c r="B4690" s="56" t="s">
        <v>11417</v>
      </c>
      <c r="C4690" s="56">
        <v>2101010130</v>
      </c>
      <c r="D4690" s="56" t="s">
        <v>40</v>
      </c>
      <c r="E4690" s="56">
        <v>2101020140</v>
      </c>
      <c r="F4690" s="56">
        <v>5401010140</v>
      </c>
      <c r="G4690" s="56" t="s">
        <v>11431</v>
      </c>
      <c r="H4690" s="56">
        <v>400210</v>
      </c>
      <c r="I4690" s="56" t="s">
        <v>11448</v>
      </c>
      <c r="J4690" s="56" t="s">
        <v>10391</v>
      </c>
      <c r="K4690" s="56" t="s">
        <v>8128</v>
      </c>
      <c r="L4690" s="56" t="s">
        <v>7138</v>
      </c>
      <c r="M4690" s="73">
        <v>36417</v>
      </c>
      <c r="N4690" s="56"/>
      <c r="O4690" s="56"/>
      <c r="P4690" s="56" t="s">
        <v>7716</v>
      </c>
      <c r="Q4690" s="56"/>
      <c r="R4690" s="56" t="s">
        <v>70</v>
      </c>
      <c r="S4690" s="56" t="s">
        <v>11675</v>
      </c>
      <c r="T4690" s="56" t="s">
        <v>7138</v>
      </c>
      <c r="U4690" s="57">
        <v>58146</v>
      </c>
      <c r="V4690" s="57">
        <v>-55383</v>
      </c>
      <c r="W4690" s="57">
        <v>2763</v>
      </c>
      <c r="X4690" s="57">
        <v>0</v>
      </c>
      <c r="Y4690" s="73">
        <v>36404</v>
      </c>
      <c r="Z4690" s="57">
        <v>0</v>
      </c>
      <c r="AA4690" s="57">
        <v>0</v>
      </c>
      <c r="AB4690" s="57">
        <v>2763</v>
      </c>
      <c r="AC4690" s="57">
        <v>0</v>
      </c>
      <c r="AD4690" s="56" t="s">
        <v>9255</v>
      </c>
      <c r="AE4690" s="57">
        <v>0</v>
      </c>
      <c r="AF4690" s="57">
        <v>0</v>
      </c>
      <c r="AG4690" s="57">
        <v>0</v>
      </c>
      <c r="AI4690"/>
      <c r="AJ4690"/>
    </row>
    <row r="4691" spans="1:36">
      <c r="A4691" s="56" t="s">
        <v>50</v>
      </c>
      <c r="B4691" s="56" t="s">
        <v>11417</v>
      </c>
      <c r="C4691" s="56">
        <v>2101010130</v>
      </c>
      <c r="D4691" s="56" t="s">
        <v>40</v>
      </c>
      <c r="E4691" s="56">
        <v>2101020140</v>
      </c>
      <c r="F4691" s="56">
        <v>5401010140</v>
      </c>
      <c r="G4691" s="56" t="s">
        <v>11431</v>
      </c>
      <c r="H4691" s="56">
        <v>400210</v>
      </c>
      <c r="I4691" s="56" t="s">
        <v>11448</v>
      </c>
      <c r="J4691" s="56" t="s">
        <v>10392</v>
      </c>
      <c r="K4691" s="56" t="s">
        <v>8129</v>
      </c>
      <c r="L4691" s="56" t="s">
        <v>7138</v>
      </c>
      <c r="M4691" s="73">
        <v>36421</v>
      </c>
      <c r="N4691" s="56"/>
      <c r="O4691" s="56"/>
      <c r="P4691" s="56" t="s">
        <v>7716</v>
      </c>
      <c r="Q4691" s="56"/>
      <c r="R4691" s="56" t="s">
        <v>70</v>
      </c>
      <c r="S4691" s="56" t="s">
        <v>11676</v>
      </c>
      <c r="T4691" s="56" t="s">
        <v>7138</v>
      </c>
      <c r="U4691" s="57">
        <v>62540</v>
      </c>
      <c r="V4691" s="57">
        <v>-59523</v>
      </c>
      <c r="W4691" s="57">
        <v>3017</v>
      </c>
      <c r="X4691" s="57">
        <v>0</v>
      </c>
      <c r="Y4691" s="73">
        <v>36404</v>
      </c>
      <c r="Z4691" s="57">
        <v>0</v>
      </c>
      <c r="AA4691" s="57">
        <v>0</v>
      </c>
      <c r="AB4691" s="57">
        <v>3017</v>
      </c>
      <c r="AC4691" s="57">
        <v>0</v>
      </c>
      <c r="AD4691" s="56" t="s">
        <v>9255</v>
      </c>
      <c r="AE4691" s="57">
        <v>0</v>
      </c>
      <c r="AF4691" s="57">
        <v>0</v>
      </c>
      <c r="AG4691" s="57">
        <v>0</v>
      </c>
      <c r="AI4691"/>
      <c r="AJ4691"/>
    </row>
    <row r="4692" spans="1:36">
      <c r="A4692" s="56" t="s">
        <v>50</v>
      </c>
      <c r="B4692" s="56" t="s">
        <v>11417</v>
      </c>
      <c r="C4692" s="56">
        <v>2101010130</v>
      </c>
      <c r="D4692" s="56" t="s">
        <v>40</v>
      </c>
      <c r="E4692" s="56">
        <v>2101020140</v>
      </c>
      <c r="F4692" s="56">
        <v>5401010140</v>
      </c>
      <c r="G4692" s="56" t="s">
        <v>11431</v>
      </c>
      <c r="H4692" s="56">
        <v>400210</v>
      </c>
      <c r="I4692" s="56" t="s">
        <v>11448</v>
      </c>
      <c r="J4692" s="56" t="s">
        <v>10393</v>
      </c>
      <c r="K4692" s="56" t="s">
        <v>8130</v>
      </c>
      <c r="L4692" s="56" t="s">
        <v>7138</v>
      </c>
      <c r="M4692" s="73">
        <v>36542</v>
      </c>
      <c r="N4692" s="56"/>
      <c r="O4692" s="56"/>
      <c r="P4692" s="56" t="s">
        <v>7716</v>
      </c>
      <c r="Q4692" s="56"/>
      <c r="R4692" s="56" t="s">
        <v>70</v>
      </c>
      <c r="S4692" s="56" t="s">
        <v>11689</v>
      </c>
      <c r="T4692" s="56" t="s">
        <v>7138</v>
      </c>
      <c r="U4692" s="57">
        <v>64120</v>
      </c>
      <c r="V4692" s="57">
        <v>-60914</v>
      </c>
      <c r="W4692" s="57">
        <v>3206</v>
      </c>
      <c r="X4692" s="57">
        <v>0</v>
      </c>
      <c r="Y4692" s="73">
        <v>36526</v>
      </c>
      <c r="Z4692" s="57">
        <v>0</v>
      </c>
      <c r="AA4692" s="57">
        <v>0</v>
      </c>
      <c r="AB4692" s="57">
        <v>3206</v>
      </c>
      <c r="AC4692" s="57">
        <v>0</v>
      </c>
      <c r="AD4692" s="56" t="s">
        <v>9255</v>
      </c>
      <c r="AE4692" s="57">
        <v>0</v>
      </c>
      <c r="AF4692" s="57">
        <v>0</v>
      </c>
      <c r="AG4692" s="57">
        <v>0</v>
      </c>
      <c r="AI4692"/>
      <c r="AJ4692"/>
    </row>
    <row r="4693" spans="1:36">
      <c r="A4693" s="56" t="s">
        <v>50</v>
      </c>
      <c r="B4693" s="56" t="s">
        <v>11417</v>
      </c>
      <c r="C4693" s="56">
        <v>2101010130</v>
      </c>
      <c r="D4693" s="56" t="s">
        <v>40</v>
      </c>
      <c r="E4693" s="56">
        <v>2101020140</v>
      </c>
      <c r="F4693" s="56">
        <v>5401010140</v>
      </c>
      <c r="G4693" s="56" t="s">
        <v>11431</v>
      </c>
      <c r="H4693" s="56">
        <v>400210</v>
      </c>
      <c r="I4693" s="56" t="s">
        <v>11448</v>
      </c>
      <c r="J4693" s="56" t="s">
        <v>10394</v>
      </c>
      <c r="K4693" s="56" t="s">
        <v>8131</v>
      </c>
      <c r="L4693" s="56" t="s">
        <v>7138</v>
      </c>
      <c r="M4693" s="73">
        <v>36561</v>
      </c>
      <c r="N4693" s="56"/>
      <c r="O4693" s="56"/>
      <c r="P4693" s="56" t="s">
        <v>7716</v>
      </c>
      <c r="Q4693" s="56"/>
      <c r="R4693" s="56" t="s">
        <v>70</v>
      </c>
      <c r="S4693" s="56" t="s">
        <v>11676</v>
      </c>
      <c r="T4693" s="56" t="s">
        <v>7138</v>
      </c>
      <c r="U4693" s="57">
        <v>82750</v>
      </c>
      <c r="V4693" s="57">
        <v>-78613</v>
      </c>
      <c r="W4693" s="57">
        <v>4137</v>
      </c>
      <c r="X4693" s="57">
        <v>0</v>
      </c>
      <c r="Y4693" s="73">
        <v>36557</v>
      </c>
      <c r="Z4693" s="57">
        <v>0</v>
      </c>
      <c r="AA4693" s="57">
        <v>0</v>
      </c>
      <c r="AB4693" s="57">
        <v>4137</v>
      </c>
      <c r="AC4693" s="57">
        <v>0</v>
      </c>
      <c r="AD4693" s="56" t="s">
        <v>9255</v>
      </c>
      <c r="AE4693" s="57">
        <v>0</v>
      </c>
      <c r="AF4693" s="57">
        <v>0</v>
      </c>
      <c r="AG4693" s="57">
        <v>0</v>
      </c>
      <c r="AI4693"/>
      <c r="AJ4693"/>
    </row>
    <row r="4694" spans="1:36">
      <c r="A4694" s="56" t="s">
        <v>50</v>
      </c>
      <c r="B4694" s="56" t="s">
        <v>11417</v>
      </c>
      <c r="C4694" s="56">
        <v>2101010130</v>
      </c>
      <c r="D4694" s="56" t="s">
        <v>40</v>
      </c>
      <c r="E4694" s="56">
        <v>2101020140</v>
      </c>
      <c r="F4694" s="56">
        <v>5401010140</v>
      </c>
      <c r="G4694" s="56" t="s">
        <v>11431</v>
      </c>
      <c r="H4694" s="56">
        <v>400210</v>
      </c>
      <c r="I4694" s="56" t="s">
        <v>11448</v>
      </c>
      <c r="J4694" s="56" t="s">
        <v>10395</v>
      </c>
      <c r="K4694" s="56" t="s">
        <v>8132</v>
      </c>
      <c r="L4694" s="56" t="s">
        <v>7138</v>
      </c>
      <c r="M4694" s="73">
        <v>36066</v>
      </c>
      <c r="N4694" s="56"/>
      <c r="O4694" s="56"/>
      <c r="P4694" s="56" t="s">
        <v>7716</v>
      </c>
      <c r="Q4694" s="56"/>
      <c r="R4694" s="56" t="s">
        <v>70</v>
      </c>
      <c r="S4694" s="56" t="s">
        <v>11672</v>
      </c>
      <c r="T4694" s="56" t="s">
        <v>7138</v>
      </c>
      <c r="U4694" s="57">
        <v>94563</v>
      </c>
      <c r="V4694" s="57">
        <v>-93279</v>
      </c>
      <c r="W4694" s="57">
        <v>1284</v>
      </c>
      <c r="X4694" s="57">
        <v>0</v>
      </c>
      <c r="Y4694" s="73">
        <v>36039</v>
      </c>
      <c r="Z4694" s="57">
        <v>0</v>
      </c>
      <c r="AA4694" s="57">
        <v>0</v>
      </c>
      <c r="AB4694" s="57">
        <v>1284</v>
      </c>
      <c r="AC4694" s="57">
        <v>0</v>
      </c>
      <c r="AD4694" s="56" t="s">
        <v>9255</v>
      </c>
      <c r="AE4694" s="57">
        <v>0</v>
      </c>
      <c r="AF4694" s="57">
        <v>0</v>
      </c>
      <c r="AG4694" s="57">
        <v>0</v>
      </c>
      <c r="AI4694"/>
      <c r="AJ4694"/>
    </row>
    <row r="4695" spans="1:36">
      <c r="A4695" s="56" t="s">
        <v>50</v>
      </c>
      <c r="B4695" s="56" t="s">
        <v>11417</v>
      </c>
      <c r="C4695" s="56">
        <v>2101010130</v>
      </c>
      <c r="D4695" s="56" t="s">
        <v>40</v>
      </c>
      <c r="E4695" s="56">
        <v>2101020140</v>
      </c>
      <c r="F4695" s="56">
        <v>5401010140</v>
      </c>
      <c r="G4695" s="56" t="s">
        <v>11431</v>
      </c>
      <c r="H4695" s="56">
        <v>400210</v>
      </c>
      <c r="I4695" s="56" t="s">
        <v>11448</v>
      </c>
      <c r="J4695" s="56" t="s">
        <v>10396</v>
      </c>
      <c r="K4695" s="56" t="s">
        <v>7772</v>
      </c>
      <c r="L4695" s="56" t="s">
        <v>7138</v>
      </c>
      <c r="M4695" s="73">
        <v>36417</v>
      </c>
      <c r="N4695" s="56"/>
      <c r="O4695" s="56"/>
      <c r="P4695" s="56" t="s">
        <v>7716</v>
      </c>
      <c r="Q4695" s="56"/>
      <c r="R4695" s="56" t="s">
        <v>70</v>
      </c>
      <c r="S4695" s="56" t="s">
        <v>11674</v>
      </c>
      <c r="T4695" s="56" t="s">
        <v>7138</v>
      </c>
      <c r="U4695" s="57">
        <v>99647</v>
      </c>
      <c r="V4695" s="57">
        <v>-94910</v>
      </c>
      <c r="W4695" s="57">
        <v>4737</v>
      </c>
      <c r="X4695" s="57">
        <v>0</v>
      </c>
      <c r="Y4695" s="73">
        <v>36404</v>
      </c>
      <c r="Z4695" s="57">
        <v>0</v>
      </c>
      <c r="AA4695" s="57">
        <v>0</v>
      </c>
      <c r="AB4695" s="57">
        <v>4737</v>
      </c>
      <c r="AC4695" s="57">
        <v>0</v>
      </c>
      <c r="AD4695" s="56" t="s">
        <v>9255</v>
      </c>
      <c r="AE4695" s="57">
        <v>0</v>
      </c>
      <c r="AF4695" s="57">
        <v>0</v>
      </c>
      <c r="AG4695" s="57">
        <v>0</v>
      </c>
      <c r="AI4695"/>
      <c r="AJ4695"/>
    </row>
    <row r="4696" spans="1:36">
      <c r="A4696" s="56" t="s">
        <v>50</v>
      </c>
      <c r="B4696" s="56" t="s">
        <v>11417</v>
      </c>
      <c r="C4696" s="56">
        <v>2101010130</v>
      </c>
      <c r="D4696" s="56" t="s">
        <v>40</v>
      </c>
      <c r="E4696" s="56">
        <v>2101020140</v>
      </c>
      <c r="F4696" s="56">
        <v>5401010140</v>
      </c>
      <c r="G4696" s="56" t="s">
        <v>11431</v>
      </c>
      <c r="H4696" s="56">
        <v>400210</v>
      </c>
      <c r="I4696" s="56" t="s">
        <v>11448</v>
      </c>
      <c r="J4696" s="56" t="s">
        <v>10397</v>
      </c>
      <c r="K4696" s="56" t="s">
        <v>8133</v>
      </c>
      <c r="L4696" s="56" t="s">
        <v>7138</v>
      </c>
      <c r="M4696" s="73">
        <v>35983</v>
      </c>
      <c r="N4696" s="56"/>
      <c r="O4696" s="56"/>
      <c r="P4696" s="56" t="s">
        <v>7716</v>
      </c>
      <c r="Q4696" s="56"/>
      <c r="R4696" s="56" t="s">
        <v>70</v>
      </c>
      <c r="S4696" s="56" t="s">
        <v>11676</v>
      </c>
      <c r="T4696" s="56" t="s">
        <v>7138</v>
      </c>
      <c r="U4696" s="57">
        <v>144450</v>
      </c>
      <c r="V4696" s="57">
        <v>-144014</v>
      </c>
      <c r="W4696" s="57">
        <v>436</v>
      </c>
      <c r="X4696" s="57">
        <v>0</v>
      </c>
      <c r="Y4696" s="73">
        <v>35977</v>
      </c>
      <c r="Z4696" s="57">
        <v>0</v>
      </c>
      <c r="AA4696" s="57">
        <v>0</v>
      </c>
      <c r="AB4696" s="57">
        <v>436</v>
      </c>
      <c r="AC4696" s="57">
        <v>0</v>
      </c>
      <c r="AD4696" s="56" t="s">
        <v>9255</v>
      </c>
      <c r="AE4696" s="57">
        <v>0</v>
      </c>
      <c r="AF4696" s="57">
        <v>0</v>
      </c>
      <c r="AG4696" s="57">
        <v>0</v>
      </c>
      <c r="AI4696"/>
      <c r="AJ4696"/>
    </row>
    <row r="4697" spans="1:36">
      <c r="A4697" s="56" t="s">
        <v>50</v>
      </c>
      <c r="B4697" s="56" t="s">
        <v>11417</v>
      </c>
      <c r="C4697" s="56">
        <v>2101010130</v>
      </c>
      <c r="D4697" s="56" t="s">
        <v>40</v>
      </c>
      <c r="E4697" s="56">
        <v>2101020140</v>
      </c>
      <c r="F4697" s="56">
        <v>5401010140</v>
      </c>
      <c r="G4697" s="56" t="s">
        <v>11431</v>
      </c>
      <c r="H4697" s="56">
        <v>400210</v>
      </c>
      <c r="I4697" s="56" t="s">
        <v>11448</v>
      </c>
      <c r="J4697" s="56" t="s">
        <v>10398</v>
      </c>
      <c r="K4697" s="56" t="s">
        <v>8134</v>
      </c>
      <c r="L4697" s="56" t="s">
        <v>7138</v>
      </c>
      <c r="M4697" s="73">
        <v>36024</v>
      </c>
      <c r="N4697" s="56"/>
      <c r="O4697" s="56"/>
      <c r="P4697" s="56" t="s">
        <v>7716</v>
      </c>
      <c r="Q4697" s="56"/>
      <c r="R4697" s="56" t="s">
        <v>70</v>
      </c>
      <c r="S4697" s="56" t="s">
        <v>11672</v>
      </c>
      <c r="T4697" s="56" t="s">
        <v>7138</v>
      </c>
      <c r="U4697" s="57">
        <v>147000</v>
      </c>
      <c r="V4697" s="57">
        <v>-145778</v>
      </c>
      <c r="W4697" s="57">
        <v>1222</v>
      </c>
      <c r="X4697" s="57">
        <v>0</v>
      </c>
      <c r="Y4697" s="73">
        <v>36008</v>
      </c>
      <c r="Z4697" s="57">
        <v>0</v>
      </c>
      <c r="AA4697" s="57">
        <v>0</v>
      </c>
      <c r="AB4697" s="57">
        <v>1222</v>
      </c>
      <c r="AC4697" s="57">
        <v>0</v>
      </c>
      <c r="AD4697" s="56" t="s">
        <v>9255</v>
      </c>
      <c r="AE4697" s="57">
        <v>0</v>
      </c>
      <c r="AF4697" s="57">
        <v>0</v>
      </c>
      <c r="AG4697" s="57">
        <v>0</v>
      </c>
      <c r="AI4697"/>
      <c r="AJ4697"/>
    </row>
    <row r="4698" spans="1:36">
      <c r="A4698" s="56" t="s">
        <v>50</v>
      </c>
      <c r="B4698" s="56" t="s">
        <v>11417</v>
      </c>
      <c r="C4698" s="56">
        <v>2101010130</v>
      </c>
      <c r="D4698" s="56" t="s">
        <v>40</v>
      </c>
      <c r="E4698" s="56">
        <v>2101020140</v>
      </c>
      <c r="F4698" s="56">
        <v>5401010140</v>
      </c>
      <c r="G4698" s="56" t="s">
        <v>11431</v>
      </c>
      <c r="H4698" s="56">
        <v>400210</v>
      </c>
      <c r="I4698" s="56" t="s">
        <v>11448</v>
      </c>
      <c r="J4698" s="56" t="s">
        <v>10399</v>
      </c>
      <c r="K4698" s="56" t="s">
        <v>8147</v>
      </c>
      <c r="L4698" s="56" t="s">
        <v>7138</v>
      </c>
      <c r="M4698" s="73">
        <v>41689</v>
      </c>
      <c r="N4698" s="56"/>
      <c r="O4698" s="56"/>
      <c r="P4698" s="56" t="s">
        <v>7716</v>
      </c>
      <c r="Q4698" s="56"/>
      <c r="R4698" s="56" t="s">
        <v>70</v>
      </c>
      <c r="S4698" s="56" t="s">
        <v>11710</v>
      </c>
      <c r="T4698" s="56" t="s">
        <v>7138</v>
      </c>
      <c r="U4698" s="57">
        <v>148700</v>
      </c>
      <c r="V4698" s="57">
        <v>-148650</v>
      </c>
      <c r="W4698" s="57">
        <v>50</v>
      </c>
      <c r="X4698" s="57">
        <v>0</v>
      </c>
      <c r="Y4698" s="73">
        <v>41671</v>
      </c>
      <c r="Z4698" s="57">
        <v>0</v>
      </c>
      <c r="AA4698" s="57">
        <v>0</v>
      </c>
      <c r="AB4698" s="57">
        <v>50</v>
      </c>
      <c r="AC4698" s="57">
        <v>0</v>
      </c>
      <c r="AD4698" s="56" t="s">
        <v>9255</v>
      </c>
      <c r="AE4698" s="57">
        <v>0</v>
      </c>
      <c r="AF4698" s="57">
        <v>0</v>
      </c>
      <c r="AG4698" s="57">
        <v>0</v>
      </c>
      <c r="AI4698"/>
      <c r="AJ4698"/>
    </row>
    <row r="4699" spans="1:36">
      <c r="A4699" s="56" t="s">
        <v>54</v>
      </c>
      <c r="B4699" s="56" t="s">
        <v>11417</v>
      </c>
      <c r="C4699" s="56">
        <v>2101010130</v>
      </c>
      <c r="D4699" s="56" t="s">
        <v>40</v>
      </c>
      <c r="E4699" s="56">
        <v>2101020140</v>
      </c>
      <c r="F4699" s="56">
        <v>5401010140</v>
      </c>
      <c r="G4699" s="56" t="s">
        <v>11413</v>
      </c>
      <c r="H4699" s="56">
        <v>400100</v>
      </c>
      <c r="I4699" s="56" t="s">
        <v>11414</v>
      </c>
      <c r="J4699" s="56" t="s">
        <v>10400</v>
      </c>
      <c r="K4699" s="56" t="s">
        <v>8073</v>
      </c>
      <c r="L4699" s="56" t="s">
        <v>7138</v>
      </c>
      <c r="M4699" s="73">
        <v>41726</v>
      </c>
      <c r="N4699" s="56"/>
      <c r="O4699" s="56"/>
      <c r="P4699" s="56" t="s">
        <v>7716</v>
      </c>
      <c r="Q4699" s="56"/>
      <c r="R4699" s="56" t="s">
        <v>70</v>
      </c>
      <c r="S4699" s="56" t="s">
        <v>11710</v>
      </c>
      <c r="T4699" s="56" t="s">
        <v>7138</v>
      </c>
      <c r="U4699" s="57">
        <v>169313</v>
      </c>
      <c r="V4699" s="57">
        <v>-169263</v>
      </c>
      <c r="W4699" s="57">
        <v>50</v>
      </c>
      <c r="X4699" s="57">
        <v>0</v>
      </c>
      <c r="Y4699" s="73">
        <v>41699</v>
      </c>
      <c r="Z4699" s="57">
        <v>0</v>
      </c>
      <c r="AA4699" s="57">
        <v>0</v>
      </c>
      <c r="AB4699" s="57">
        <v>50</v>
      </c>
      <c r="AC4699" s="57">
        <v>0</v>
      </c>
      <c r="AD4699" s="56" t="s">
        <v>9255</v>
      </c>
      <c r="AE4699" s="57">
        <v>0</v>
      </c>
      <c r="AF4699" s="57">
        <v>0</v>
      </c>
      <c r="AG4699" s="57">
        <v>0</v>
      </c>
      <c r="AI4699"/>
      <c r="AJ4699"/>
    </row>
    <row r="4700" spans="1:36">
      <c r="A4700" s="56" t="s">
        <v>49</v>
      </c>
      <c r="B4700" s="56" t="s">
        <v>11417</v>
      </c>
      <c r="C4700" s="56">
        <v>2101010130</v>
      </c>
      <c r="D4700" s="56" t="s">
        <v>40</v>
      </c>
      <c r="E4700" s="56">
        <v>2101020140</v>
      </c>
      <c r="F4700" s="56">
        <v>5401010140</v>
      </c>
      <c r="G4700" s="56" t="s">
        <v>11431</v>
      </c>
      <c r="H4700" s="56">
        <v>400211</v>
      </c>
      <c r="I4700" s="56" t="s">
        <v>11438</v>
      </c>
      <c r="J4700" s="56" t="s">
        <v>10401</v>
      </c>
      <c r="K4700" s="56" t="s">
        <v>8075</v>
      </c>
      <c r="L4700" s="56" t="s">
        <v>7138</v>
      </c>
      <c r="M4700" s="73">
        <v>39445</v>
      </c>
      <c r="N4700" s="56"/>
      <c r="O4700" s="56"/>
      <c r="P4700" s="56" t="s">
        <v>7716</v>
      </c>
      <c r="Q4700" s="56"/>
      <c r="R4700" s="56" t="s">
        <v>70</v>
      </c>
      <c r="S4700" s="56" t="s">
        <v>11676</v>
      </c>
      <c r="T4700" s="56" t="s">
        <v>7138</v>
      </c>
      <c r="U4700" s="57">
        <v>19822</v>
      </c>
      <c r="V4700" s="57">
        <v>-19819</v>
      </c>
      <c r="W4700" s="57">
        <v>3</v>
      </c>
      <c r="X4700" s="57">
        <v>0</v>
      </c>
      <c r="Y4700" s="73">
        <v>39417</v>
      </c>
      <c r="Z4700" s="57">
        <v>0</v>
      </c>
      <c r="AA4700" s="57">
        <v>0</v>
      </c>
      <c r="AB4700" s="57">
        <v>3</v>
      </c>
      <c r="AC4700" s="57">
        <v>0</v>
      </c>
      <c r="AD4700" s="56" t="s">
        <v>9255</v>
      </c>
      <c r="AE4700" s="57">
        <v>0</v>
      </c>
      <c r="AF4700" s="57">
        <v>0</v>
      </c>
      <c r="AG4700" s="57">
        <v>0</v>
      </c>
      <c r="AI4700"/>
      <c r="AJ4700"/>
    </row>
    <row r="4701" spans="1:36">
      <c r="A4701" s="56" t="s">
        <v>49</v>
      </c>
      <c r="B4701" s="56" t="s">
        <v>11417</v>
      </c>
      <c r="C4701" s="56">
        <v>2101010130</v>
      </c>
      <c r="D4701" s="56" t="s">
        <v>40</v>
      </c>
      <c r="E4701" s="56">
        <v>2101020140</v>
      </c>
      <c r="F4701" s="56">
        <v>5401010140</v>
      </c>
      <c r="G4701" s="56" t="s">
        <v>11431</v>
      </c>
      <c r="H4701" s="56">
        <v>400211</v>
      </c>
      <c r="I4701" s="56" t="s">
        <v>11438</v>
      </c>
      <c r="J4701" s="56" t="s">
        <v>10402</v>
      </c>
      <c r="K4701" s="56" t="s">
        <v>7896</v>
      </c>
      <c r="L4701" s="56" t="s">
        <v>7138</v>
      </c>
      <c r="M4701" s="73">
        <v>39466</v>
      </c>
      <c r="N4701" s="56"/>
      <c r="O4701" s="56"/>
      <c r="P4701" s="56" t="s">
        <v>7716</v>
      </c>
      <c r="Q4701" s="56"/>
      <c r="R4701" s="56" t="s">
        <v>70</v>
      </c>
      <c r="S4701" s="56" t="s">
        <v>11733</v>
      </c>
      <c r="T4701" s="56" t="s">
        <v>7138</v>
      </c>
      <c r="U4701" s="57">
        <v>79584</v>
      </c>
      <c r="V4701" s="57">
        <v>-79581</v>
      </c>
      <c r="W4701" s="57">
        <v>3</v>
      </c>
      <c r="X4701" s="57">
        <v>0</v>
      </c>
      <c r="Y4701" s="73">
        <v>39448</v>
      </c>
      <c r="Z4701" s="57">
        <v>0</v>
      </c>
      <c r="AA4701" s="57">
        <v>0</v>
      </c>
      <c r="AB4701" s="57">
        <v>3</v>
      </c>
      <c r="AC4701" s="57">
        <v>0</v>
      </c>
      <c r="AD4701" s="56" t="s">
        <v>9255</v>
      </c>
      <c r="AE4701" s="57">
        <v>0</v>
      </c>
      <c r="AF4701" s="57">
        <v>0</v>
      </c>
      <c r="AG4701" s="57">
        <v>0</v>
      </c>
      <c r="AI4701"/>
      <c r="AJ4701"/>
    </row>
    <row r="4702" spans="1:36">
      <c r="A4702" s="56" t="s">
        <v>49</v>
      </c>
      <c r="B4702" s="56" t="s">
        <v>11417</v>
      </c>
      <c r="C4702" s="56">
        <v>2101010130</v>
      </c>
      <c r="D4702" s="56" t="s">
        <v>40</v>
      </c>
      <c r="E4702" s="56">
        <v>2101020140</v>
      </c>
      <c r="F4702" s="56">
        <v>5401010140</v>
      </c>
      <c r="G4702" s="56" t="s">
        <v>11431</v>
      </c>
      <c r="H4702" s="56">
        <v>400211</v>
      </c>
      <c r="I4702" s="56" t="s">
        <v>11438</v>
      </c>
      <c r="J4702" s="56" t="s">
        <v>10403</v>
      </c>
      <c r="K4702" s="56" t="s">
        <v>8078</v>
      </c>
      <c r="L4702" s="56" t="s">
        <v>7138</v>
      </c>
      <c r="M4702" s="73">
        <v>39192</v>
      </c>
      <c r="N4702" s="56"/>
      <c r="O4702" s="56"/>
      <c r="P4702" s="56" t="s">
        <v>7716</v>
      </c>
      <c r="Q4702" s="56"/>
      <c r="R4702" s="56" t="s">
        <v>70</v>
      </c>
      <c r="S4702" s="56" t="s">
        <v>11690</v>
      </c>
      <c r="T4702" s="56" t="s">
        <v>7138</v>
      </c>
      <c r="U4702" s="57">
        <v>63675</v>
      </c>
      <c r="V4702" s="57">
        <v>-63671</v>
      </c>
      <c r="W4702" s="57">
        <v>4</v>
      </c>
      <c r="X4702" s="57">
        <v>0</v>
      </c>
      <c r="Y4702" s="73">
        <v>39173</v>
      </c>
      <c r="Z4702" s="57">
        <v>0</v>
      </c>
      <c r="AA4702" s="57">
        <v>0</v>
      </c>
      <c r="AB4702" s="57">
        <v>4</v>
      </c>
      <c r="AC4702" s="57">
        <v>0</v>
      </c>
      <c r="AD4702" s="56" t="s">
        <v>9255</v>
      </c>
      <c r="AE4702" s="57">
        <v>0</v>
      </c>
      <c r="AF4702" s="57">
        <v>0</v>
      </c>
      <c r="AG4702" s="57">
        <v>0</v>
      </c>
      <c r="AI4702"/>
      <c r="AJ4702"/>
    </row>
    <row r="4703" spans="1:36">
      <c r="A4703" s="56" t="s">
        <v>49</v>
      </c>
      <c r="B4703" s="56" t="s">
        <v>11417</v>
      </c>
      <c r="C4703" s="56">
        <v>2101010130</v>
      </c>
      <c r="D4703" s="56" t="s">
        <v>40</v>
      </c>
      <c r="E4703" s="56">
        <v>2101020140</v>
      </c>
      <c r="F4703" s="56">
        <v>5401010140</v>
      </c>
      <c r="G4703" s="56" t="s">
        <v>11431</v>
      </c>
      <c r="H4703" s="56">
        <v>400211</v>
      </c>
      <c r="I4703" s="56" t="s">
        <v>11438</v>
      </c>
      <c r="J4703" s="56" t="s">
        <v>10404</v>
      </c>
      <c r="K4703" s="56" t="s">
        <v>8079</v>
      </c>
      <c r="L4703" s="56" t="s">
        <v>7138</v>
      </c>
      <c r="M4703" s="73">
        <v>39445</v>
      </c>
      <c r="N4703" s="56"/>
      <c r="O4703" s="56"/>
      <c r="P4703" s="56" t="s">
        <v>7716</v>
      </c>
      <c r="Q4703" s="56"/>
      <c r="R4703" s="56" t="s">
        <v>70</v>
      </c>
      <c r="S4703" s="56" t="s">
        <v>11660</v>
      </c>
      <c r="T4703" s="56" t="s">
        <v>7138</v>
      </c>
      <c r="U4703" s="57">
        <v>12429</v>
      </c>
      <c r="V4703" s="57">
        <v>-12426</v>
      </c>
      <c r="W4703" s="57">
        <v>3</v>
      </c>
      <c r="X4703" s="57">
        <v>0</v>
      </c>
      <c r="Y4703" s="73">
        <v>39417</v>
      </c>
      <c r="Z4703" s="57">
        <v>0</v>
      </c>
      <c r="AA4703" s="57">
        <v>0</v>
      </c>
      <c r="AB4703" s="57">
        <v>3</v>
      </c>
      <c r="AC4703" s="57">
        <v>0</v>
      </c>
      <c r="AD4703" s="56" t="s">
        <v>9255</v>
      </c>
      <c r="AE4703" s="57">
        <v>0</v>
      </c>
      <c r="AF4703" s="57">
        <v>0</v>
      </c>
      <c r="AG4703" s="57">
        <v>0</v>
      </c>
      <c r="AI4703"/>
      <c r="AJ4703"/>
    </row>
    <row r="4704" spans="1:36">
      <c r="A4704" s="56" t="s">
        <v>49</v>
      </c>
      <c r="B4704" s="56" t="s">
        <v>11417</v>
      </c>
      <c r="C4704" s="56">
        <v>2101010130</v>
      </c>
      <c r="D4704" s="56" t="s">
        <v>40</v>
      </c>
      <c r="E4704" s="56">
        <v>2101020140</v>
      </c>
      <c r="F4704" s="56">
        <v>5401010140</v>
      </c>
      <c r="G4704" s="56" t="s">
        <v>11431</v>
      </c>
      <c r="H4704" s="56">
        <v>400211</v>
      </c>
      <c r="I4704" s="56" t="s">
        <v>11438</v>
      </c>
      <c r="J4704" s="56" t="s">
        <v>10405</v>
      </c>
      <c r="K4704" s="56" t="s">
        <v>8080</v>
      </c>
      <c r="L4704" s="56" t="s">
        <v>7138</v>
      </c>
      <c r="M4704" s="73">
        <v>39173</v>
      </c>
      <c r="N4704" s="56"/>
      <c r="O4704" s="56"/>
      <c r="P4704" s="56" t="s">
        <v>7716</v>
      </c>
      <c r="Q4704" s="56"/>
      <c r="R4704" s="56" t="s">
        <v>70</v>
      </c>
      <c r="S4704" s="56" t="s">
        <v>11657</v>
      </c>
      <c r="T4704" s="56" t="s">
        <v>7138</v>
      </c>
      <c r="U4704" s="57">
        <v>13500</v>
      </c>
      <c r="V4704" s="57">
        <v>-13496</v>
      </c>
      <c r="W4704" s="57">
        <v>4</v>
      </c>
      <c r="X4704" s="57">
        <v>0</v>
      </c>
      <c r="Y4704" s="73">
        <v>39173</v>
      </c>
      <c r="Z4704" s="57">
        <v>0</v>
      </c>
      <c r="AA4704" s="57">
        <v>0</v>
      </c>
      <c r="AB4704" s="57">
        <v>4</v>
      </c>
      <c r="AC4704" s="57">
        <v>0</v>
      </c>
      <c r="AD4704" s="56" t="s">
        <v>9255</v>
      </c>
      <c r="AE4704" s="57">
        <v>0</v>
      </c>
      <c r="AF4704" s="57">
        <v>0</v>
      </c>
      <c r="AG4704" s="57">
        <v>0</v>
      </c>
      <c r="AI4704"/>
      <c r="AJ4704"/>
    </row>
    <row r="4705" spans="1:36">
      <c r="A4705" s="56" t="s">
        <v>49</v>
      </c>
      <c r="B4705" s="56" t="s">
        <v>11417</v>
      </c>
      <c r="C4705" s="56">
        <v>2101010130</v>
      </c>
      <c r="D4705" s="56" t="s">
        <v>40</v>
      </c>
      <c r="E4705" s="56">
        <v>2101020140</v>
      </c>
      <c r="F4705" s="56">
        <v>5401010140</v>
      </c>
      <c r="G4705" s="56" t="s">
        <v>11431</v>
      </c>
      <c r="H4705" s="56">
        <v>400211</v>
      </c>
      <c r="I4705" s="56" t="s">
        <v>11438</v>
      </c>
      <c r="J4705" s="56" t="s">
        <v>10406</v>
      </c>
      <c r="K4705" s="56" t="s">
        <v>8081</v>
      </c>
      <c r="L4705" s="56" t="s">
        <v>7138</v>
      </c>
      <c r="M4705" s="73">
        <v>39197</v>
      </c>
      <c r="N4705" s="56"/>
      <c r="O4705" s="56"/>
      <c r="P4705" s="56" t="s">
        <v>7716</v>
      </c>
      <c r="Q4705" s="56"/>
      <c r="R4705" s="56" t="s">
        <v>70</v>
      </c>
      <c r="S4705" s="56" t="s">
        <v>11734</v>
      </c>
      <c r="T4705" s="56" t="s">
        <v>7138</v>
      </c>
      <c r="U4705" s="57">
        <v>7088</v>
      </c>
      <c r="V4705" s="57">
        <v>-7085</v>
      </c>
      <c r="W4705" s="57">
        <v>3</v>
      </c>
      <c r="X4705" s="57">
        <v>0</v>
      </c>
      <c r="Y4705" s="73">
        <v>39173</v>
      </c>
      <c r="Z4705" s="57">
        <v>0</v>
      </c>
      <c r="AA4705" s="57">
        <v>0</v>
      </c>
      <c r="AB4705" s="57">
        <v>3</v>
      </c>
      <c r="AC4705" s="57">
        <v>0</v>
      </c>
      <c r="AD4705" s="56" t="s">
        <v>9255</v>
      </c>
      <c r="AE4705" s="57">
        <v>0</v>
      </c>
      <c r="AF4705" s="57">
        <v>0</v>
      </c>
      <c r="AG4705" s="57">
        <v>0</v>
      </c>
      <c r="AI4705"/>
      <c r="AJ4705"/>
    </row>
    <row r="4706" spans="1:36">
      <c r="A4706" s="56" t="s">
        <v>49</v>
      </c>
      <c r="B4706" s="56" t="s">
        <v>11417</v>
      </c>
      <c r="C4706" s="56">
        <v>2101010130</v>
      </c>
      <c r="D4706" s="56" t="s">
        <v>40</v>
      </c>
      <c r="E4706" s="56">
        <v>2101020140</v>
      </c>
      <c r="F4706" s="56">
        <v>5401010140</v>
      </c>
      <c r="G4706" s="56" t="s">
        <v>11431</v>
      </c>
      <c r="H4706" s="56">
        <v>400211</v>
      </c>
      <c r="I4706" s="56" t="s">
        <v>11438</v>
      </c>
      <c r="J4706" s="56" t="s">
        <v>10407</v>
      </c>
      <c r="K4706" s="56" t="s">
        <v>8082</v>
      </c>
      <c r="L4706" s="56" t="s">
        <v>7138</v>
      </c>
      <c r="M4706" s="73">
        <v>40076</v>
      </c>
      <c r="N4706" s="56"/>
      <c r="O4706" s="56"/>
      <c r="P4706" s="56" t="s">
        <v>7716</v>
      </c>
      <c r="Q4706" s="56"/>
      <c r="R4706" s="56" t="s">
        <v>70</v>
      </c>
      <c r="S4706" s="56" t="s">
        <v>11735</v>
      </c>
      <c r="T4706" s="56" t="s">
        <v>7138</v>
      </c>
      <c r="U4706" s="57">
        <v>34875</v>
      </c>
      <c r="V4706" s="57">
        <v>-34872</v>
      </c>
      <c r="W4706" s="57">
        <v>3</v>
      </c>
      <c r="X4706" s="57">
        <v>0</v>
      </c>
      <c r="Y4706" s="73">
        <v>40057</v>
      </c>
      <c r="Z4706" s="57">
        <v>0</v>
      </c>
      <c r="AA4706" s="57">
        <v>0</v>
      </c>
      <c r="AB4706" s="57">
        <v>3</v>
      </c>
      <c r="AC4706" s="57">
        <v>0</v>
      </c>
      <c r="AD4706" s="56" t="s">
        <v>9255</v>
      </c>
      <c r="AE4706" s="57">
        <v>0</v>
      </c>
      <c r="AF4706" s="57">
        <v>0</v>
      </c>
      <c r="AG4706" s="57">
        <v>0</v>
      </c>
      <c r="AI4706"/>
      <c r="AJ4706"/>
    </row>
    <row r="4707" spans="1:36">
      <c r="A4707" s="56" t="s">
        <v>50</v>
      </c>
      <c r="B4707" s="56" t="s">
        <v>11417</v>
      </c>
      <c r="C4707" s="56">
        <v>2101010130</v>
      </c>
      <c r="D4707" s="56" t="s">
        <v>40</v>
      </c>
      <c r="E4707" s="56">
        <v>2101020140</v>
      </c>
      <c r="F4707" s="56">
        <v>5401010140</v>
      </c>
      <c r="G4707" s="56" t="s">
        <v>11431</v>
      </c>
      <c r="H4707" s="56">
        <v>400210</v>
      </c>
      <c r="I4707" s="56" t="s">
        <v>11448</v>
      </c>
      <c r="J4707" s="56" t="s">
        <v>10408</v>
      </c>
      <c r="K4707" s="56" t="s">
        <v>8148</v>
      </c>
      <c r="L4707" s="56" t="s">
        <v>7138</v>
      </c>
      <c r="M4707" s="73">
        <v>35681</v>
      </c>
      <c r="N4707" s="56"/>
      <c r="O4707" s="56"/>
      <c r="P4707" s="56" t="s">
        <v>7716</v>
      </c>
      <c r="Q4707" s="56"/>
      <c r="R4707" s="56" t="s">
        <v>70</v>
      </c>
      <c r="S4707" s="56" t="s">
        <v>11661</v>
      </c>
      <c r="T4707" s="56" t="s">
        <v>7138</v>
      </c>
      <c r="U4707" s="57">
        <v>46386</v>
      </c>
      <c r="V4707" s="57">
        <v>-45539</v>
      </c>
      <c r="W4707" s="57">
        <v>847</v>
      </c>
      <c r="X4707" s="57">
        <v>0</v>
      </c>
      <c r="Y4707" s="73">
        <v>35674</v>
      </c>
      <c r="Z4707" s="57">
        <v>0</v>
      </c>
      <c r="AA4707" s="57">
        <v>0</v>
      </c>
      <c r="AB4707" s="57">
        <v>847</v>
      </c>
      <c r="AC4707" s="57">
        <v>0</v>
      </c>
      <c r="AD4707" s="56" t="s">
        <v>9255</v>
      </c>
      <c r="AE4707" s="57">
        <v>0</v>
      </c>
      <c r="AF4707" s="57">
        <v>0</v>
      </c>
      <c r="AG4707" s="57">
        <v>0</v>
      </c>
      <c r="AI4707"/>
      <c r="AJ4707"/>
    </row>
    <row r="4708" spans="1:36">
      <c r="A4708" s="56" t="s">
        <v>50</v>
      </c>
      <c r="B4708" s="56" t="s">
        <v>11417</v>
      </c>
      <c r="C4708" s="56">
        <v>2101010130</v>
      </c>
      <c r="D4708" s="56" t="s">
        <v>40</v>
      </c>
      <c r="E4708" s="56">
        <v>2101020140</v>
      </c>
      <c r="F4708" s="56">
        <v>5401010140</v>
      </c>
      <c r="G4708" s="56" t="s">
        <v>11431</v>
      </c>
      <c r="H4708" s="56">
        <v>400210</v>
      </c>
      <c r="I4708" s="56" t="s">
        <v>11448</v>
      </c>
      <c r="J4708" s="56" t="s">
        <v>10409</v>
      </c>
      <c r="K4708" s="56" t="s">
        <v>8149</v>
      </c>
      <c r="L4708" s="56" t="s">
        <v>7138</v>
      </c>
      <c r="M4708" s="73">
        <v>35781</v>
      </c>
      <c r="N4708" s="56"/>
      <c r="O4708" s="56"/>
      <c r="P4708" s="56" t="s">
        <v>7716</v>
      </c>
      <c r="Q4708" s="56"/>
      <c r="R4708" s="56" t="s">
        <v>70</v>
      </c>
      <c r="S4708" s="56" t="s">
        <v>11679</v>
      </c>
      <c r="T4708" s="56" t="s">
        <v>7138</v>
      </c>
      <c r="U4708" s="57">
        <v>43805</v>
      </c>
      <c r="V4708" s="57">
        <v>-43005</v>
      </c>
      <c r="W4708" s="57">
        <v>800</v>
      </c>
      <c r="X4708" s="57">
        <v>0</v>
      </c>
      <c r="Y4708" s="73">
        <v>35765</v>
      </c>
      <c r="Z4708" s="57">
        <v>0</v>
      </c>
      <c r="AA4708" s="57">
        <v>0</v>
      </c>
      <c r="AB4708" s="57">
        <v>800</v>
      </c>
      <c r="AC4708" s="57">
        <v>0</v>
      </c>
      <c r="AD4708" s="56" t="s">
        <v>9255</v>
      </c>
      <c r="AE4708" s="57">
        <v>0</v>
      </c>
      <c r="AF4708" s="57">
        <v>0</v>
      </c>
      <c r="AG4708" s="57">
        <v>0</v>
      </c>
      <c r="AI4708"/>
      <c r="AJ4708"/>
    </row>
    <row r="4709" spans="1:36">
      <c r="A4709" s="56" t="s">
        <v>50</v>
      </c>
      <c r="B4709" s="56" t="s">
        <v>11417</v>
      </c>
      <c r="C4709" s="56">
        <v>2101010130</v>
      </c>
      <c r="D4709" s="56" t="s">
        <v>40</v>
      </c>
      <c r="E4709" s="56">
        <v>2101020140</v>
      </c>
      <c r="F4709" s="56">
        <v>5401010140</v>
      </c>
      <c r="G4709" s="56" t="s">
        <v>11431</v>
      </c>
      <c r="H4709" s="56">
        <v>400210</v>
      </c>
      <c r="I4709" s="56" t="s">
        <v>11448</v>
      </c>
      <c r="J4709" s="56" t="s">
        <v>10410</v>
      </c>
      <c r="K4709" s="56" t="s">
        <v>8150</v>
      </c>
      <c r="L4709" s="56" t="s">
        <v>7138</v>
      </c>
      <c r="M4709" s="73">
        <v>35781</v>
      </c>
      <c r="N4709" s="56"/>
      <c r="O4709" s="56"/>
      <c r="P4709" s="56" t="s">
        <v>7716</v>
      </c>
      <c r="Q4709" s="56"/>
      <c r="R4709" s="56" t="s">
        <v>70</v>
      </c>
      <c r="S4709" s="56" t="s">
        <v>11679</v>
      </c>
      <c r="T4709" s="56" t="s">
        <v>7138</v>
      </c>
      <c r="U4709" s="57">
        <v>43775</v>
      </c>
      <c r="V4709" s="57">
        <v>-42975</v>
      </c>
      <c r="W4709" s="57">
        <v>800</v>
      </c>
      <c r="X4709" s="57">
        <v>0</v>
      </c>
      <c r="Y4709" s="73">
        <v>35765</v>
      </c>
      <c r="Z4709" s="57">
        <v>0</v>
      </c>
      <c r="AA4709" s="57">
        <v>0</v>
      </c>
      <c r="AB4709" s="57">
        <v>800</v>
      </c>
      <c r="AC4709" s="57">
        <v>0</v>
      </c>
      <c r="AD4709" s="56" t="s">
        <v>9255</v>
      </c>
      <c r="AE4709" s="57">
        <v>0</v>
      </c>
      <c r="AF4709" s="57">
        <v>0</v>
      </c>
      <c r="AG4709" s="57">
        <v>0</v>
      </c>
      <c r="AI4709"/>
      <c r="AJ4709"/>
    </row>
    <row r="4710" spans="1:36">
      <c r="A4710" s="56" t="s">
        <v>50</v>
      </c>
      <c r="B4710" s="56" t="s">
        <v>11417</v>
      </c>
      <c r="C4710" s="56">
        <v>2101010130</v>
      </c>
      <c r="D4710" s="56" t="s">
        <v>40</v>
      </c>
      <c r="E4710" s="56">
        <v>2101020140</v>
      </c>
      <c r="F4710" s="56">
        <v>5401010140</v>
      </c>
      <c r="G4710" s="56" t="s">
        <v>11431</v>
      </c>
      <c r="H4710" s="56">
        <v>400210</v>
      </c>
      <c r="I4710" s="56" t="s">
        <v>11448</v>
      </c>
      <c r="J4710" s="56" t="s">
        <v>10411</v>
      </c>
      <c r="K4710" s="56" t="s">
        <v>8151</v>
      </c>
      <c r="L4710" s="56" t="s">
        <v>7138</v>
      </c>
      <c r="M4710" s="73">
        <v>35622</v>
      </c>
      <c r="N4710" s="56"/>
      <c r="O4710" s="56"/>
      <c r="P4710" s="56" t="s">
        <v>7716</v>
      </c>
      <c r="Q4710" s="56"/>
      <c r="R4710" s="56" t="s">
        <v>70</v>
      </c>
      <c r="S4710" s="56" t="s">
        <v>11679</v>
      </c>
      <c r="T4710" s="56" t="s">
        <v>7138</v>
      </c>
      <c r="U4710" s="57">
        <v>38931</v>
      </c>
      <c r="V4710" s="57">
        <v>-38219</v>
      </c>
      <c r="W4710" s="57">
        <v>712</v>
      </c>
      <c r="X4710" s="57">
        <v>0</v>
      </c>
      <c r="Y4710" s="73">
        <v>35612</v>
      </c>
      <c r="Z4710" s="57">
        <v>0</v>
      </c>
      <c r="AA4710" s="57">
        <v>0</v>
      </c>
      <c r="AB4710" s="57">
        <v>712</v>
      </c>
      <c r="AC4710" s="57">
        <v>0</v>
      </c>
      <c r="AD4710" s="56" t="s">
        <v>9255</v>
      </c>
      <c r="AE4710" s="57">
        <v>0</v>
      </c>
      <c r="AF4710" s="57">
        <v>0</v>
      </c>
      <c r="AG4710" s="57">
        <v>0</v>
      </c>
      <c r="AI4710"/>
      <c r="AJ4710"/>
    </row>
    <row r="4711" spans="1:36">
      <c r="A4711" s="56" t="s">
        <v>50</v>
      </c>
      <c r="B4711" s="56" t="s">
        <v>11417</v>
      </c>
      <c r="C4711" s="56">
        <v>2101010130</v>
      </c>
      <c r="D4711" s="56" t="s">
        <v>40</v>
      </c>
      <c r="E4711" s="56">
        <v>2101020140</v>
      </c>
      <c r="F4711" s="56">
        <v>5401010140</v>
      </c>
      <c r="G4711" s="56" t="s">
        <v>11431</v>
      </c>
      <c r="H4711" s="56">
        <v>400210</v>
      </c>
      <c r="I4711" s="56" t="s">
        <v>11448</v>
      </c>
      <c r="J4711" s="56" t="s">
        <v>10412</v>
      </c>
      <c r="K4711" s="56" t="s">
        <v>8152</v>
      </c>
      <c r="L4711" s="56" t="s">
        <v>7138</v>
      </c>
      <c r="M4711" s="73">
        <v>35681</v>
      </c>
      <c r="N4711" s="56"/>
      <c r="O4711" s="56"/>
      <c r="P4711" s="56" t="s">
        <v>7716</v>
      </c>
      <c r="Q4711" s="56"/>
      <c r="R4711" s="56" t="s">
        <v>70</v>
      </c>
      <c r="S4711" s="56" t="s">
        <v>11676</v>
      </c>
      <c r="T4711" s="56" t="s">
        <v>7138</v>
      </c>
      <c r="U4711" s="57">
        <v>76394</v>
      </c>
      <c r="V4711" s="57">
        <v>-74999</v>
      </c>
      <c r="W4711" s="57">
        <v>1395</v>
      </c>
      <c r="X4711" s="57">
        <v>0</v>
      </c>
      <c r="Y4711" s="73">
        <v>35674</v>
      </c>
      <c r="Z4711" s="57">
        <v>0</v>
      </c>
      <c r="AA4711" s="57">
        <v>0</v>
      </c>
      <c r="AB4711" s="57">
        <v>1395</v>
      </c>
      <c r="AC4711" s="57">
        <v>0</v>
      </c>
      <c r="AD4711" s="56" t="s">
        <v>9255</v>
      </c>
      <c r="AE4711" s="57">
        <v>0</v>
      </c>
      <c r="AF4711" s="57">
        <v>0</v>
      </c>
      <c r="AG4711" s="57">
        <v>0</v>
      </c>
      <c r="AI4711"/>
      <c r="AJ4711"/>
    </row>
    <row r="4712" spans="1:36">
      <c r="A4712" s="56" t="s">
        <v>50</v>
      </c>
      <c r="B4712" s="56" t="s">
        <v>11417</v>
      </c>
      <c r="C4712" s="56">
        <v>2101010130</v>
      </c>
      <c r="D4712" s="56" t="s">
        <v>40</v>
      </c>
      <c r="E4712" s="56">
        <v>2101020140</v>
      </c>
      <c r="F4712" s="56">
        <v>5401010140</v>
      </c>
      <c r="G4712" s="56" t="s">
        <v>11431</v>
      </c>
      <c r="H4712" s="56">
        <v>400210</v>
      </c>
      <c r="I4712" s="56" t="s">
        <v>11448</v>
      </c>
      <c r="J4712" s="56" t="s">
        <v>10413</v>
      </c>
      <c r="K4712" s="56" t="s">
        <v>3707</v>
      </c>
      <c r="L4712" s="56" t="s">
        <v>7138</v>
      </c>
      <c r="M4712" s="73">
        <v>36277</v>
      </c>
      <c r="N4712" s="56"/>
      <c r="O4712" s="56"/>
      <c r="P4712" s="56" t="s">
        <v>7716</v>
      </c>
      <c r="Q4712" s="56"/>
      <c r="R4712" s="56" t="s">
        <v>70</v>
      </c>
      <c r="S4712" s="56" t="s">
        <v>11657</v>
      </c>
      <c r="T4712" s="56" t="s">
        <v>7138</v>
      </c>
      <c r="U4712" s="57">
        <v>23381</v>
      </c>
      <c r="V4712" s="57">
        <v>-22836</v>
      </c>
      <c r="W4712" s="57">
        <v>545</v>
      </c>
      <c r="X4712" s="57">
        <v>0</v>
      </c>
      <c r="Y4712" s="73">
        <v>36251</v>
      </c>
      <c r="Z4712" s="57">
        <v>0</v>
      </c>
      <c r="AA4712" s="57">
        <v>0</v>
      </c>
      <c r="AB4712" s="57">
        <v>545</v>
      </c>
      <c r="AC4712" s="57">
        <v>0</v>
      </c>
      <c r="AD4712" s="56" t="s">
        <v>9255</v>
      </c>
      <c r="AE4712" s="57">
        <v>0</v>
      </c>
      <c r="AF4712" s="57">
        <v>0</v>
      </c>
      <c r="AG4712" s="57">
        <v>0</v>
      </c>
      <c r="AI4712"/>
      <c r="AJ4712"/>
    </row>
    <row r="4713" spans="1:36">
      <c r="A4713" s="56" t="s">
        <v>50</v>
      </c>
      <c r="B4713" s="56" t="s">
        <v>11417</v>
      </c>
      <c r="C4713" s="56">
        <v>2101010130</v>
      </c>
      <c r="D4713" s="56" t="s">
        <v>40</v>
      </c>
      <c r="E4713" s="56">
        <v>2101020140</v>
      </c>
      <c r="F4713" s="56">
        <v>5401010140</v>
      </c>
      <c r="G4713" s="56" t="s">
        <v>11431</v>
      </c>
      <c r="H4713" s="56">
        <v>400210</v>
      </c>
      <c r="I4713" s="56" t="s">
        <v>11448</v>
      </c>
      <c r="J4713" s="56" t="s">
        <v>10414</v>
      </c>
      <c r="K4713" s="56" t="s">
        <v>7772</v>
      </c>
      <c r="L4713" s="56" t="s">
        <v>7138</v>
      </c>
      <c r="M4713" s="73">
        <v>36277</v>
      </c>
      <c r="N4713" s="56"/>
      <c r="O4713" s="56"/>
      <c r="P4713" s="56" t="s">
        <v>7716</v>
      </c>
      <c r="Q4713" s="56"/>
      <c r="R4713" s="56" t="s">
        <v>70</v>
      </c>
      <c r="S4713" s="56" t="s">
        <v>11689</v>
      </c>
      <c r="T4713" s="56" t="s">
        <v>7138</v>
      </c>
      <c r="U4713" s="57">
        <v>57695</v>
      </c>
      <c r="V4713" s="57">
        <v>-56351</v>
      </c>
      <c r="W4713" s="57">
        <v>1344</v>
      </c>
      <c r="X4713" s="57">
        <v>0</v>
      </c>
      <c r="Y4713" s="73">
        <v>36251</v>
      </c>
      <c r="Z4713" s="57">
        <v>0</v>
      </c>
      <c r="AA4713" s="57">
        <v>0</v>
      </c>
      <c r="AB4713" s="57">
        <v>1344</v>
      </c>
      <c r="AC4713" s="57">
        <v>0</v>
      </c>
      <c r="AD4713" s="56" t="s">
        <v>9255</v>
      </c>
      <c r="AE4713" s="57">
        <v>0</v>
      </c>
      <c r="AF4713" s="57">
        <v>0</v>
      </c>
      <c r="AG4713" s="57">
        <v>0</v>
      </c>
      <c r="AI4713"/>
      <c r="AJ4713"/>
    </row>
    <row r="4714" spans="1:36">
      <c r="A4714" s="56" t="s">
        <v>50</v>
      </c>
      <c r="B4714" s="56" t="s">
        <v>11417</v>
      </c>
      <c r="C4714" s="56">
        <v>2101010130</v>
      </c>
      <c r="D4714" s="56" t="s">
        <v>40</v>
      </c>
      <c r="E4714" s="56">
        <v>2101020140</v>
      </c>
      <c r="F4714" s="56">
        <v>5401010140</v>
      </c>
      <c r="G4714" s="56" t="s">
        <v>11431</v>
      </c>
      <c r="H4714" s="56">
        <v>400210</v>
      </c>
      <c r="I4714" s="56" t="s">
        <v>11448</v>
      </c>
      <c r="J4714" s="56" t="s">
        <v>10415</v>
      </c>
      <c r="K4714" s="56" t="s">
        <v>8153</v>
      </c>
      <c r="L4714" s="56" t="s">
        <v>7138</v>
      </c>
      <c r="M4714" s="73">
        <v>36316</v>
      </c>
      <c r="N4714" s="56"/>
      <c r="O4714" s="56"/>
      <c r="P4714" s="56" t="s">
        <v>7716</v>
      </c>
      <c r="Q4714" s="56"/>
      <c r="R4714" s="56" t="s">
        <v>70</v>
      </c>
      <c r="S4714" s="56" t="s">
        <v>11660</v>
      </c>
      <c r="T4714" s="56" t="s">
        <v>7138</v>
      </c>
      <c r="U4714" s="57">
        <v>71150</v>
      </c>
      <c r="V4714" s="57">
        <v>-69384</v>
      </c>
      <c r="W4714" s="57">
        <v>1766</v>
      </c>
      <c r="X4714" s="57">
        <v>0</v>
      </c>
      <c r="Y4714" s="73">
        <v>36312</v>
      </c>
      <c r="Z4714" s="57">
        <v>0</v>
      </c>
      <c r="AA4714" s="57">
        <v>0</v>
      </c>
      <c r="AB4714" s="57">
        <v>1766</v>
      </c>
      <c r="AC4714" s="57">
        <v>0</v>
      </c>
      <c r="AD4714" s="56" t="s">
        <v>9255</v>
      </c>
      <c r="AE4714" s="57">
        <v>0</v>
      </c>
      <c r="AF4714" s="57">
        <v>0</v>
      </c>
      <c r="AG4714" s="57">
        <v>0</v>
      </c>
      <c r="AI4714"/>
      <c r="AJ4714"/>
    </row>
    <row r="4715" spans="1:36">
      <c r="A4715" s="56" t="s">
        <v>54</v>
      </c>
      <c r="B4715" s="56" t="s">
        <v>11631</v>
      </c>
      <c r="C4715" s="56">
        <v>2101030010</v>
      </c>
      <c r="D4715" s="56" t="s">
        <v>44</v>
      </c>
      <c r="E4715" s="56">
        <v>2101040010</v>
      </c>
      <c r="F4715" s="56">
        <v>5401010100</v>
      </c>
      <c r="G4715" s="56" t="s">
        <v>11413</v>
      </c>
      <c r="H4715" s="56">
        <v>400100</v>
      </c>
      <c r="I4715" s="56" t="s">
        <v>11414</v>
      </c>
      <c r="J4715" s="56" t="s">
        <v>10416</v>
      </c>
      <c r="K4715" s="56" t="s">
        <v>8057</v>
      </c>
      <c r="L4715" s="56" t="s">
        <v>7138</v>
      </c>
      <c r="M4715" s="73">
        <v>42475</v>
      </c>
      <c r="N4715" s="56"/>
      <c r="O4715" s="56"/>
      <c r="P4715" s="56" t="s">
        <v>259</v>
      </c>
      <c r="Q4715" s="56"/>
      <c r="R4715" s="56" t="s">
        <v>70</v>
      </c>
      <c r="S4715" s="56" t="s">
        <v>11736</v>
      </c>
      <c r="T4715" s="56" t="s">
        <v>7908</v>
      </c>
      <c r="U4715" s="57">
        <v>6623370</v>
      </c>
      <c r="V4715" s="57">
        <v>-6623370</v>
      </c>
      <c r="W4715" s="57">
        <v>0</v>
      </c>
      <c r="X4715" s="57">
        <v>0</v>
      </c>
      <c r="Y4715" s="73">
        <v>42475</v>
      </c>
      <c r="Z4715" s="57">
        <v>0</v>
      </c>
      <c r="AA4715" s="57">
        <v>0</v>
      </c>
      <c r="AB4715" s="57">
        <v>0</v>
      </c>
      <c r="AC4715" s="57">
        <v>0</v>
      </c>
      <c r="AD4715" s="56" t="s">
        <v>9255</v>
      </c>
      <c r="AE4715" s="57">
        <v>0</v>
      </c>
      <c r="AF4715" s="57">
        <v>0</v>
      </c>
      <c r="AG4715" s="57">
        <v>0</v>
      </c>
      <c r="AI4715"/>
      <c r="AJ4715"/>
    </row>
    <row r="4716" spans="1:36">
      <c r="A4716" s="56" t="s">
        <v>54</v>
      </c>
      <c r="B4716" s="56" t="s">
        <v>11631</v>
      </c>
      <c r="C4716" s="56">
        <v>2101030010</v>
      </c>
      <c r="D4716" s="56" t="s">
        <v>44</v>
      </c>
      <c r="E4716" s="56">
        <v>2101040010</v>
      </c>
      <c r="F4716" s="56">
        <v>5401010100</v>
      </c>
      <c r="G4716" s="56" t="s">
        <v>11413</v>
      </c>
      <c r="H4716" s="56">
        <v>400100</v>
      </c>
      <c r="I4716" s="56" t="s">
        <v>11414</v>
      </c>
      <c r="J4716" s="56" t="s">
        <v>10417</v>
      </c>
      <c r="K4716" s="56" t="s">
        <v>8058</v>
      </c>
      <c r="L4716" s="56" t="s">
        <v>7138</v>
      </c>
      <c r="M4716" s="73">
        <v>42736</v>
      </c>
      <c r="N4716" s="56"/>
      <c r="O4716" s="56"/>
      <c r="P4716" s="56" t="s">
        <v>259</v>
      </c>
      <c r="Q4716" s="56"/>
      <c r="R4716" s="56" t="s">
        <v>70</v>
      </c>
      <c r="S4716" s="56" t="s">
        <v>11737</v>
      </c>
      <c r="T4716" s="56" t="s">
        <v>7908</v>
      </c>
      <c r="U4716" s="57">
        <v>498929.25</v>
      </c>
      <c r="V4716" s="57">
        <v>-498929.25</v>
      </c>
      <c r="W4716" s="57">
        <v>0</v>
      </c>
      <c r="X4716" s="57">
        <v>0</v>
      </c>
      <c r="Y4716" s="73">
        <v>42736</v>
      </c>
      <c r="Z4716" s="57">
        <v>0</v>
      </c>
      <c r="AA4716" s="57">
        <v>0</v>
      </c>
      <c r="AB4716" s="57">
        <v>0</v>
      </c>
      <c r="AC4716" s="57">
        <v>0</v>
      </c>
      <c r="AD4716" s="56" t="s">
        <v>9255</v>
      </c>
      <c r="AE4716" s="57">
        <v>0</v>
      </c>
      <c r="AF4716" s="57">
        <v>0</v>
      </c>
      <c r="AG4716" s="57">
        <v>0</v>
      </c>
      <c r="AI4716"/>
      <c r="AJ4716"/>
    </row>
    <row r="4717" spans="1:36">
      <c r="A4717" s="56" t="s">
        <v>50</v>
      </c>
      <c r="B4717" s="56" t="s">
        <v>11427</v>
      </c>
      <c r="C4717" s="56">
        <v>2101010050</v>
      </c>
      <c r="D4717" s="56" t="s">
        <v>43</v>
      </c>
      <c r="E4717" s="56">
        <v>2101020050</v>
      </c>
      <c r="F4717" s="56">
        <v>5401010050</v>
      </c>
      <c r="G4717" s="56" t="s">
        <v>11431</v>
      </c>
      <c r="H4717" s="56">
        <v>400201</v>
      </c>
      <c r="I4717" s="56" t="s">
        <v>11497</v>
      </c>
      <c r="J4717" s="56" t="s">
        <v>10418</v>
      </c>
      <c r="K4717" s="56" t="s">
        <v>8244</v>
      </c>
      <c r="L4717" s="56" t="s">
        <v>7138</v>
      </c>
      <c r="M4717" s="73">
        <v>36743</v>
      </c>
      <c r="N4717" s="56"/>
      <c r="O4717" s="56"/>
      <c r="P4717" s="56" t="s">
        <v>1201</v>
      </c>
      <c r="Q4717" s="56"/>
      <c r="R4717" s="56" t="s">
        <v>70</v>
      </c>
      <c r="S4717" s="56" t="s">
        <v>11672</v>
      </c>
      <c r="T4717" s="56" t="s">
        <v>7140</v>
      </c>
      <c r="U4717" s="57">
        <v>2470085</v>
      </c>
      <c r="V4717" s="57">
        <v>-2346580.75</v>
      </c>
      <c r="W4717" s="57">
        <v>123504.25</v>
      </c>
      <c r="X4717" s="57">
        <v>0</v>
      </c>
      <c r="Y4717" s="73">
        <v>36743</v>
      </c>
      <c r="Z4717" s="57">
        <v>0</v>
      </c>
      <c r="AA4717" s="57">
        <v>0</v>
      </c>
      <c r="AB4717" s="57">
        <v>123504.25</v>
      </c>
      <c r="AC4717" s="57">
        <v>0</v>
      </c>
      <c r="AD4717" s="56" t="s">
        <v>9255</v>
      </c>
      <c r="AE4717" s="57">
        <v>0</v>
      </c>
      <c r="AF4717" s="57">
        <v>0</v>
      </c>
      <c r="AG4717" s="57">
        <v>0</v>
      </c>
      <c r="AI4717"/>
      <c r="AJ4717"/>
    </row>
    <row r="4718" spans="1:36">
      <c r="A4718" s="56" t="s">
        <v>50</v>
      </c>
      <c r="B4718" s="56" t="s">
        <v>11427</v>
      </c>
      <c r="C4718" s="56">
        <v>2101010050</v>
      </c>
      <c r="D4718" s="56" t="s">
        <v>43</v>
      </c>
      <c r="E4718" s="56">
        <v>2101020050</v>
      </c>
      <c r="F4718" s="56">
        <v>5401010050</v>
      </c>
      <c r="G4718" s="56" t="s">
        <v>11431</v>
      </c>
      <c r="H4718" s="56">
        <v>400201</v>
      </c>
      <c r="I4718" s="56" t="s">
        <v>11500</v>
      </c>
      <c r="J4718" s="56" t="s">
        <v>10419</v>
      </c>
      <c r="K4718" s="56" t="s">
        <v>1303</v>
      </c>
      <c r="L4718" s="56" t="s">
        <v>7138</v>
      </c>
      <c r="M4718" s="73">
        <v>36743</v>
      </c>
      <c r="N4718" s="56"/>
      <c r="O4718" s="56"/>
      <c r="P4718" s="56" t="s">
        <v>1304</v>
      </c>
      <c r="Q4718" s="56"/>
      <c r="R4718" s="56" t="s">
        <v>70</v>
      </c>
      <c r="S4718" s="56" t="s">
        <v>11676</v>
      </c>
      <c r="T4718" s="56" t="s">
        <v>7140</v>
      </c>
      <c r="U4718" s="57">
        <v>15438032</v>
      </c>
      <c r="V4718" s="57">
        <v>-14666130.4</v>
      </c>
      <c r="W4718" s="57">
        <v>771901.6</v>
      </c>
      <c r="X4718" s="57">
        <v>0</v>
      </c>
      <c r="Y4718" s="73">
        <v>36743</v>
      </c>
      <c r="Z4718" s="57">
        <v>0</v>
      </c>
      <c r="AA4718" s="57">
        <v>0</v>
      </c>
      <c r="AB4718" s="57">
        <v>771901.6</v>
      </c>
      <c r="AC4718" s="57">
        <v>0</v>
      </c>
      <c r="AD4718" s="56" t="s">
        <v>9255</v>
      </c>
      <c r="AE4718" s="57">
        <v>0</v>
      </c>
      <c r="AF4718" s="57">
        <v>0</v>
      </c>
      <c r="AG4718" s="57">
        <v>0</v>
      </c>
      <c r="AI4718"/>
      <c r="AJ4718"/>
    </row>
    <row r="4719" spans="1:36">
      <c r="A4719" s="56" t="s">
        <v>50</v>
      </c>
      <c r="B4719" s="56" t="s">
        <v>11427</v>
      </c>
      <c r="C4719" s="56">
        <v>2101010050</v>
      </c>
      <c r="D4719" s="56" t="s">
        <v>43</v>
      </c>
      <c r="E4719" s="56">
        <v>2101020050</v>
      </c>
      <c r="F4719" s="56">
        <v>5401010050</v>
      </c>
      <c r="G4719" s="56" t="s">
        <v>11431</v>
      </c>
      <c r="H4719" s="56">
        <v>400202</v>
      </c>
      <c r="I4719" s="56" t="s">
        <v>11502</v>
      </c>
      <c r="J4719" s="56" t="s">
        <v>10420</v>
      </c>
      <c r="K4719" s="56" t="s">
        <v>8244</v>
      </c>
      <c r="L4719" s="56" t="s">
        <v>7138</v>
      </c>
      <c r="M4719" s="73">
        <v>36543</v>
      </c>
      <c r="N4719" s="56"/>
      <c r="O4719" s="56"/>
      <c r="P4719" s="56" t="s">
        <v>1201</v>
      </c>
      <c r="Q4719" s="56"/>
      <c r="R4719" s="56" t="s">
        <v>70</v>
      </c>
      <c r="S4719" s="56" t="s">
        <v>11672</v>
      </c>
      <c r="T4719" s="56" t="s">
        <v>7140</v>
      </c>
      <c r="U4719" s="57">
        <v>2638560</v>
      </c>
      <c r="V4719" s="57">
        <v>-2506632</v>
      </c>
      <c r="W4719" s="57">
        <v>131928</v>
      </c>
      <c r="X4719" s="57">
        <v>0</v>
      </c>
      <c r="Y4719" s="73">
        <v>36543</v>
      </c>
      <c r="Z4719" s="57">
        <v>0</v>
      </c>
      <c r="AA4719" s="57">
        <v>0</v>
      </c>
      <c r="AB4719" s="57">
        <v>131928</v>
      </c>
      <c r="AC4719" s="57">
        <v>0</v>
      </c>
      <c r="AD4719" s="56" t="s">
        <v>9255</v>
      </c>
      <c r="AE4719" s="57">
        <v>0</v>
      </c>
      <c r="AF4719" s="57">
        <v>0</v>
      </c>
      <c r="AG4719" s="57">
        <v>0</v>
      </c>
      <c r="AI4719"/>
      <c r="AJ4719"/>
    </row>
    <row r="4720" spans="1:36">
      <c r="A4720" s="56" t="s">
        <v>50</v>
      </c>
      <c r="B4720" s="56" t="s">
        <v>11427</v>
      </c>
      <c r="C4720" s="56">
        <v>2101010050</v>
      </c>
      <c r="D4720" s="56" t="s">
        <v>43</v>
      </c>
      <c r="E4720" s="56">
        <v>2101020050</v>
      </c>
      <c r="F4720" s="56">
        <v>5401010050</v>
      </c>
      <c r="G4720" s="56" t="s">
        <v>11431</v>
      </c>
      <c r="H4720" s="56">
        <v>400202</v>
      </c>
      <c r="I4720" s="56" t="s">
        <v>11505</v>
      </c>
      <c r="J4720" s="56" t="s">
        <v>10421</v>
      </c>
      <c r="K4720" s="56" t="s">
        <v>1303</v>
      </c>
      <c r="L4720" s="56" t="s">
        <v>7138</v>
      </c>
      <c r="M4720" s="73">
        <v>36543</v>
      </c>
      <c r="N4720" s="56"/>
      <c r="O4720" s="56"/>
      <c r="P4720" s="56" t="s">
        <v>1304</v>
      </c>
      <c r="Q4720" s="56"/>
      <c r="R4720" s="56" t="s">
        <v>70</v>
      </c>
      <c r="S4720" s="56" t="s">
        <v>11676</v>
      </c>
      <c r="T4720" s="56" t="s">
        <v>7140</v>
      </c>
      <c r="U4720" s="57">
        <v>16490997</v>
      </c>
      <c r="V4720" s="57">
        <v>-15666447.15</v>
      </c>
      <c r="W4720" s="57">
        <v>824549.85</v>
      </c>
      <c r="X4720" s="57">
        <v>0</v>
      </c>
      <c r="Y4720" s="73">
        <v>36543</v>
      </c>
      <c r="Z4720" s="57">
        <v>0</v>
      </c>
      <c r="AA4720" s="57">
        <v>0</v>
      </c>
      <c r="AB4720" s="57">
        <v>824549.85</v>
      </c>
      <c r="AC4720" s="57">
        <v>0</v>
      </c>
      <c r="AD4720" s="56" t="s">
        <v>9255</v>
      </c>
      <c r="AE4720" s="57">
        <v>0</v>
      </c>
      <c r="AF4720" s="57">
        <v>0</v>
      </c>
      <c r="AG4720" s="57">
        <v>0</v>
      </c>
      <c r="AI4720"/>
      <c r="AJ4720"/>
    </row>
    <row r="4721" spans="1:36">
      <c r="A4721" s="56" t="s">
        <v>48</v>
      </c>
      <c r="B4721" s="56" t="s">
        <v>11412</v>
      </c>
      <c r="C4721" s="56">
        <v>2101010090</v>
      </c>
      <c r="D4721" s="56" t="s">
        <v>42</v>
      </c>
      <c r="E4721" s="56">
        <v>2101020090</v>
      </c>
      <c r="F4721" s="56">
        <v>5401010090</v>
      </c>
      <c r="G4721" s="56" t="s">
        <v>11428</v>
      </c>
      <c r="H4721" s="56">
        <v>400300</v>
      </c>
      <c r="I4721" s="56" t="s">
        <v>11430</v>
      </c>
      <c r="J4721" s="56" t="s">
        <v>10422</v>
      </c>
      <c r="K4721" s="56" t="s">
        <v>8155</v>
      </c>
      <c r="L4721" s="56" t="s">
        <v>7138</v>
      </c>
      <c r="M4721" s="73">
        <v>39009</v>
      </c>
      <c r="N4721" s="56"/>
      <c r="O4721" s="56"/>
      <c r="P4721" s="56" t="s">
        <v>167</v>
      </c>
      <c r="Q4721" s="56"/>
      <c r="R4721" s="56" t="s">
        <v>70</v>
      </c>
      <c r="S4721" s="56" t="s">
        <v>11661</v>
      </c>
      <c r="T4721" s="56" t="s">
        <v>7140</v>
      </c>
      <c r="U4721" s="57">
        <v>83500</v>
      </c>
      <c r="V4721" s="57">
        <v>-79325</v>
      </c>
      <c r="W4721" s="57">
        <v>4175</v>
      </c>
      <c r="X4721" s="57">
        <v>0</v>
      </c>
      <c r="Y4721" s="73">
        <v>44444</v>
      </c>
      <c r="Z4721" s="57">
        <v>0</v>
      </c>
      <c r="AA4721" s="57">
        <v>0</v>
      </c>
      <c r="AB4721" s="57">
        <v>4175</v>
      </c>
      <c r="AC4721" s="57">
        <v>0</v>
      </c>
      <c r="AD4721" s="56" t="s">
        <v>9255</v>
      </c>
      <c r="AE4721" s="57">
        <v>0</v>
      </c>
      <c r="AF4721" s="57">
        <v>0</v>
      </c>
      <c r="AG4721" s="57">
        <v>0</v>
      </c>
      <c r="AI4721"/>
      <c r="AJ4721"/>
    </row>
    <row r="4722" spans="1:36">
      <c r="A4722" s="56" t="s">
        <v>48</v>
      </c>
      <c r="B4722" s="56" t="s">
        <v>11412</v>
      </c>
      <c r="C4722" s="56">
        <v>2101010090</v>
      </c>
      <c r="D4722" s="56" t="s">
        <v>42</v>
      </c>
      <c r="E4722" s="56">
        <v>2101020090</v>
      </c>
      <c r="F4722" s="56">
        <v>5401010090</v>
      </c>
      <c r="G4722" s="56" t="s">
        <v>11428</v>
      </c>
      <c r="H4722" s="56">
        <v>400300</v>
      </c>
      <c r="I4722" s="56" t="s">
        <v>11430</v>
      </c>
      <c r="J4722" s="56" t="s">
        <v>10423</v>
      </c>
      <c r="K4722" s="56" t="s">
        <v>8247</v>
      </c>
      <c r="L4722" s="56" t="s">
        <v>7138</v>
      </c>
      <c r="M4722" s="73">
        <v>41248</v>
      </c>
      <c r="N4722" s="56"/>
      <c r="O4722" s="56"/>
      <c r="P4722" s="56" t="s">
        <v>167</v>
      </c>
      <c r="Q4722" s="56"/>
      <c r="R4722" s="56" t="s">
        <v>70</v>
      </c>
      <c r="S4722" s="56" t="s">
        <v>11657</v>
      </c>
      <c r="T4722" s="56" t="s">
        <v>7140</v>
      </c>
      <c r="U4722" s="57">
        <v>155250</v>
      </c>
      <c r="V4722" s="57">
        <v>-147487.5</v>
      </c>
      <c r="W4722" s="57">
        <v>7762.5</v>
      </c>
      <c r="X4722" s="57">
        <v>0</v>
      </c>
      <c r="Y4722" s="73">
        <v>41248</v>
      </c>
      <c r="Z4722" s="57">
        <v>0</v>
      </c>
      <c r="AA4722" s="57">
        <v>0</v>
      </c>
      <c r="AB4722" s="57">
        <v>7762.5</v>
      </c>
      <c r="AC4722" s="57">
        <v>0</v>
      </c>
      <c r="AD4722" s="56" t="s">
        <v>9255</v>
      </c>
      <c r="AE4722" s="57">
        <v>0</v>
      </c>
      <c r="AF4722" s="57">
        <v>0</v>
      </c>
      <c r="AG4722" s="57">
        <v>0</v>
      </c>
      <c r="AI4722"/>
      <c r="AJ4722"/>
    </row>
    <row r="4723" spans="1:36">
      <c r="A4723" s="56" t="s">
        <v>48</v>
      </c>
      <c r="B4723" s="56" t="s">
        <v>11412</v>
      </c>
      <c r="C4723" s="56">
        <v>2101010090</v>
      </c>
      <c r="D4723" s="56" t="s">
        <v>42</v>
      </c>
      <c r="E4723" s="56">
        <v>2101020090</v>
      </c>
      <c r="F4723" s="56">
        <v>5401010090</v>
      </c>
      <c r="G4723" s="56" t="s">
        <v>11428</v>
      </c>
      <c r="H4723" s="56">
        <v>400300</v>
      </c>
      <c r="I4723" s="56" t="s">
        <v>11430</v>
      </c>
      <c r="J4723" s="56" t="s">
        <v>10424</v>
      </c>
      <c r="K4723" s="56" t="s">
        <v>8156</v>
      </c>
      <c r="L4723" s="56" t="s">
        <v>7138</v>
      </c>
      <c r="M4723" s="73">
        <v>41205</v>
      </c>
      <c r="N4723" s="56"/>
      <c r="O4723" s="56"/>
      <c r="P4723" s="56" t="s">
        <v>167</v>
      </c>
      <c r="Q4723" s="56"/>
      <c r="R4723" s="56" t="s">
        <v>70</v>
      </c>
      <c r="S4723" s="56" t="s">
        <v>11682</v>
      </c>
      <c r="T4723" s="56" t="s">
        <v>7140</v>
      </c>
      <c r="U4723" s="57">
        <v>1133425</v>
      </c>
      <c r="V4723" s="57">
        <v>-1076753.75</v>
      </c>
      <c r="W4723" s="57">
        <v>56671.25</v>
      </c>
      <c r="X4723" s="57">
        <v>0</v>
      </c>
      <c r="Y4723" s="73">
        <v>41205</v>
      </c>
      <c r="Z4723" s="57">
        <v>0</v>
      </c>
      <c r="AA4723" s="57">
        <v>0</v>
      </c>
      <c r="AB4723" s="57">
        <v>56671.25</v>
      </c>
      <c r="AC4723" s="57">
        <v>0</v>
      </c>
      <c r="AD4723" s="56" t="s">
        <v>9255</v>
      </c>
      <c r="AE4723" s="57">
        <v>0</v>
      </c>
      <c r="AF4723" s="57">
        <v>0</v>
      </c>
      <c r="AG4723" s="57">
        <v>0</v>
      </c>
      <c r="AI4723"/>
      <c r="AJ4723"/>
    </row>
    <row r="4724" spans="1:36">
      <c r="A4724" s="56" t="s">
        <v>48</v>
      </c>
      <c r="B4724" s="56" t="s">
        <v>11412</v>
      </c>
      <c r="C4724" s="56">
        <v>2101010090</v>
      </c>
      <c r="D4724" s="56" t="s">
        <v>42</v>
      </c>
      <c r="E4724" s="56">
        <v>2101020090</v>
      </c>
      <c r="F4724" s="56">
        <v>5401010090</v>
      </c>
      <c r="G4724" s="56" t="s">
        <v>11428</v>
      </c>
      <c r="H4724" s="56">
        <v>400300</v>
      </c>
      <c r="I4724" s="56" t="s">
        <v>11430</v>
      </c>
      <c r="J4724" s="56" t="s">
        <v>10425</v>
      </c>
      <c r="K4724" s="56" t="s">
        <v>8248</v>
      </c>
      <c r="L4724" s="56" t="s">
        <v>7138</v>
      </c>
      <c r="M4724" s="73">
        <v>41129</v>
      </c>
      <c r="N4724" s="56"/>
      <c r="O4724" s="56"/>
      <c r="P4724" s="56" t="s">
        <v>167</v>
      </c>
      <c r="Q4724" s="56"/>
      <c r="R4724" s="56" t="s">
        <v>70</v>
      </c>
      <c r="S4724" s="56" t="s">
        <v>11657</v>
      </c>
      <c r="T4724" s="56" t="s">
        <v>7140</v>
      </c>
      <c r="U4724" s="57">
        <v>43284</v>
      </c>
      <c r="V4724" s="57">
        <v>-41119.800000000003</v>
      </c>
      <c r="W4724" s="57">
        <v>2164.1999999999998</v>
      </c>
      <c r="X4724" s="57">
        <v>0</v>
      </c>
      <c r="Y4724" s="73">
        <v>41129</v>
      </c>
      <c r="Z4724" s="57">
        <v>0</v>
      </c>
      <c r="AA4724" s="57">
        <v>0</v>
      </c>
      <c r="AB4724" s="57">
        <v>2164.1999999999998</v>
      </c>
      <c r="AC4724" s="57">
        <v>0</v>
      </c>
      <c r="AD4724" s="56" t="s">
        <v>9255</v>
      </c>
      <c r="AE4724" s="57">
        <v>0</v>
      </c>
      <c r="AF4724" s="57">
        <v>0</v>
      </c>
      <c r="AG4724" s="57">
        <v>0</v>
      </c>
      <c r="AI4724"/>
      <c r="AJ4724"/>
    </row>
    <row r="4725" spans="1:36">
      <c r="A4725" s="56" t="s">
        <v>48</v>
      </c>
      <c r="B4725" s="56" t="s">
        <v>11412</v>
      </c>
      <c r="C4725" s="56">
        <v>2101010090</v>
      </c>
      <c r="D4725" s="56" t="s">
        <v>42</v>
      </c>
      <c r="E4725" s="56">
        <v>2101020090</v>
      </c>
      <c r="F4725" s="56">
        <v>5401010090</v>
      </c>
      <c r="G4725" s="56" t="s">
        <v>11428</v>
      </c>
      <c r="H4725" s="56">
        <v>400300</v>
      </c>
      <c r="I4725" s="56" t="s">
        <v>11430</v>
      </c>
      <c r="J4725" s="56" t="s">
        <v>10426</v>
      </c>
      <c r="K4725" s="56" t="s">
        <v>11738</v>
      </c>
      <c r="L4725" s="56" t="s">
        <v>7138</v>
      </c>
      <c r="M4725" s="73">
        <v>41640</v>
      </c>
      <c r="N4725" s="56"/>
      <c r="O4725" s="56"/>
      <c r="P4725" s="56" t="s">
        <v>167</v>
      </c>
      <c r="Q4725" s="56"/>
      <c r="R4725" s="56" t="s">
        <v>70</v>
      </c>
      <c r="S4725" s="56" t="s">
        <v>11660</v>
      </c>
      <c r="T4725" s="56" t="s">
        <v>7140</v>
      </c>
      <c r="U4725" s="57">
        <v>126933</v>
      </c>
      <c r="V4725" s="57">
        <v>-120586.35</v>
      </c>
      <c r="W4725" s="57">
        <v>6346.65</v>
      </c>
      <c r="X4725" s="57">
        <v>0</v>
      </c>
      <c r="Y4725" s="73">
        <v>41640</v>
      </c>
      <c r="Z4725" s="57">
        <v>0</v>
      </c>
      <c r="AA4725" s="57">
        <v>0</v>
      </c>
      <c r="AB4725" s="57">
        <v>6346.65</v>
      </c>
      <c r="AC4725" s="57">
        <v>0</v>
      </c>
      <c r="AD4725" s="56" t="s">
        <v>9255</v>
      </c>
      <c r="AE4725" s="57">
        <v>0</v>
      </c>
      <c r="AF4725" s="57">
        <v>0</v>
      </c>
      <c r="AG4725" s="57">
        <v>0</v>
      </c>
      <c r="AI4725"/>
      <c r="AJ4725"/>
    </row>
    <row r="4726" spans="1:36">
      <c r="A4726" s="56" t="s">
        <v>48</v>
      </c>
      <c r="B4726" s="56" t="s">
        <v>11412</v>
      </c>
      <c r="C4726" s="56">
        <v>2101010090</v>
      </c>
      <c r="D4726" s="56" t="s">
        <v>42</v>
      </c>
      <c r="E4726" s="56">
        <v>2101020090</v>
      </c>
      <c r="F4726" s="56">
        <v>5401010090</v>
      </c>
      <c r="G4726" s="56" t="s">
        <v>11428</v>
      </c>
      <c r="H4726" s="56">
        <v>400300</v>
      </c>
      <c r="I4726" s="56" t="s">
        <v>11430</v>
      </c>
      <c r="J4726" s="56" t="s">
        <v>10427</v>
      </c>
      <c r="K4726" s="56" t="s">
        <v>8249</v>
      </c>
      <c r="L4726" s="56" t="s">
        <v>7138</v>
      </c>
      <c r="M4726" s="73">
        <v>41759</v>
      </c>
      <c r="N4726" s="56"/>
      <c r="O4726" s="56"/>
      <c r="P4726" s="56" t="s">
        <v>167</v>
      </c>
      <c r="Q4726" s="56"/>
      <c r="R4726" s="56" t="s">
        <v>70</v>
      </c>
      <c r="S4726" s="56" t="s">
        <v>11657</v>
      </c>
      <c r="T4726" s="56" t="s">
        <v>7140</v>
      </c>
      <c r="U4726" s="57">
        <v>55125</v>
      </c>
      <c r="V4726" s="57">
        <v>-52368.75</v>
      </c>
      <c r="W4726" s="57">
        <v>2756.25</v>
      </c>
      <c r="X4726" s="57">
        <v>0</v>
      </c>
      <c r="Y4726" s="73">
        <v>41759</v>
      </c>
      <c r="Z4726" s="57">
        <v>0</v>
      </c>
      <c r="AA4726" s="57">
        <v>0</v>
      </c>
      <c r="AB4726" s="57">
        <v>2756.25</v>
      </c>
      <c r="AC4726" s="57">
        <v>0</v>
      </c>
      <c r="AD4726" s="56" t="s">
        <v>9255</v>
      </c>
      <c r="AE4726" s="57">
        <v>0</v>
      </c>
      <c r="AF4726" s="57">
        <v>0</v>
      </c>
      <c r="AG4726" s="57">
        <v>0</v>
      </c>
      <c r="AI4726"/>
      <c r="AJ4726"/>
    </row>
    <row r="4727" spans="1:36">
      <c r="A4727" s="56" t="s">
        <v>48</v>
      </c>
      <c r="B4727" s="56" t="s">
        <v>11412</v>
      </c>
      <c r="C4727" s="56">
        <v>2101010090</v>
      </c>
      <c r="D4727" s="56" t="s">
        <v>42</v>
      </c>
      <c r="E4727" s="56">
        <v>2101020090</v>
      </c>
      <c r="F4727" s="56">
        <v>5401010090</v>
      </c>
      <c r="G4727" s="56" t="s">
        <v>11428</v>
      </c>
      <c r="H4727" s="56">
        <v>400300</v>
      </c>
      <c r="I4727" s="56" t="s">
        <v>11430</v>
      </c>
      <c r="J4727" s="56" t="s">
        <v>10428</v>
      </c>
      <c r="K4727" s="56" t="s">
        <v>8250</v>
      </c>
      <c r="L4727" s="56" t="s">
        <v>7138</v>
      </c>
      <c r="M4727" s="73">
        <v>41739</v>
      </c>
      <c r="N4727" s="56"/>
      <c r="O4727" s="56"/>
      <c r="P4727" s="56" t="s">
        <v>167</v>
      </c>
      <c r="Q4727" s="56"/>
      <c r="R4727" s="56" t="s">
        <v>70</v>
      </c>
      <c r="S4727" s="56" t="s">
        <v>11657</v>
      </c>
      <c r="T4727" s="56" t="s">
        <v>7140</v>
      </c>
      <c r="U4727" s="57">
        <v>65400</v>
      </c>
      <c r="V4727" s="57">
        <v>-62130</v>
      </c>
      <c r="W4727" s="57">
        <v>3270</v>
      </c>
      <c r="X4727" s="57">
        <v>0</v>
      </c>
      <c r="Y4727" s="73">
        <v>41739</v>
      </c>
      <c r="Z4727" s="57">
        <v>0</v>
      </c>
      <c r="AA4727" s="57">
        <v>0</v>
      </c>
      <c r="AB4727" s="57">
        <v>3270</v>
      </c>
      <c r="AC4727" s="57">
        <v>0</v>
      </c>
      <c r="AD4727" s="56" t="s">
        <v>9255</v>
      </c>
      <c r="AE4727" s="57">
        <v>0</v>
      </c>
      <c r="AF4727" s="57">
        <v>0</v>
      </c>
      <c r="AG4727" s="57">
        <v>0</v>
      </c>
      <c r="AI4727"/>
      <c r="AJ4727"/>
    </row>
    <row r="4728" spans="1:36">
      <c r="A4728" s="56" t="s">
        <v>50</v>
      </c>
      <c r="B4728" s="56" t="s">
        <v>11412</v>
      </c>
      <c r="C4728" s="56">
        <v>2101010090</v>
      </c>
      <c r="D4728" s="56" t="s">
        <v>42</v>
      </c>
      <c r="E4728" s="56">
        <v>2101020090</v>
      </c>
      <c r="F4728" s="56">
        <v>5401010090</v>
      </c>
      <c r="G4728" s="56" t="s">
        <v>11431</v>
      </c>
      <c r="H4728" s="56">
        <v>400210</v>
      </c>
      <c r="I4728" s="56" t="s">
        <v>11434</v>
      </c>
      <c r="J4728" s="56" t="s">
        <v>10429</v>
      </c>
      <c r="K4728" s="56" t="s">
        <v>8157</v>
      </c>
      <c r="L4728" s="56" t="s">
        <v>7138</v>
      </c>
      <c r="M4728" s="73">
        <v>41603</v>
      </c>
      <c r="N4728" s="56"/>
      <c r="O4728" s="56"/>
      <c r="P4728" s="56" t="s">
        <v>7311</v>
      </c>
      <c r="Q4728" s="56"/>
      <c r="R4728" s="56" t="s">
        <v>70</v>
      </c>
      <c r="S4728" s="56" t="s">
        <v>11660</v>
      </c>
      <c r="T4728" s="56" t="s">
        <v>7140</v>
      </c>
      <c r="U4728" s="57">
        <v>92516</v>
      </c>
      <c r="V4728" s="57">
        <v>-87890.2</v>
      </c>
      <c r="W4728" s="57">
        <v>4625.8</v>
      </c>
      <c r="X4728" s="57">
        <v>0</v>
      </c>
      <c r="Y4728" s="73">
        <v>41603</v>
      </c>
      <c r="Z4728" s="57">
        <v>0</v>
      </c>
      <c r="AA4728" s="57">
        <v>0</v>
      </c>
      <c r="AB4728" s="57">
        <v>4625.8</v>
      </c>
      <c r="AC4728" s="57">
        <v>0</v>
      </c>
      <c r="AD4728" s="56" t="s">
        <v>9255</v>
      </c>
      <c r="AE4728" s="57">
        <v>0</v>
      </c>
      <c r="AF4728" s="57">
        <v>0</v>
      </c>
      <c r="AG4728" s="57">
        <v>0</v>
      </c>
      <c r="AI4728"/>
      <c r="AJ4728"/>
    </row>
    <row r="4729" spans="1:36">
      <c r="A4729" s="56" t="s">
        <v>54</v>
      </c>
      <c r="B4729" s="56" t="s">
        <v>11412</v>
      </c>
      <c r="C4729" s="56">
        <v>2101010090</v>
      </c>
      <c r="D4729" s="56" t="s">
        <v>42</v>
      </c>
      <c r="E4729" s="56">
        <v>2101020090</v>
      </c>
      <c r="F4729" s="56">
        <v>5401010090</v>
      </c>
      <c r="G4729" s="56" t="s">
        <v>11413</v>
      </c>
      <c r="H4729" s="56">
        <v>400100</v>
      </c>
      <c r="I4729" s="56" t="s">
        <v>11414</v>
      </c>
      <c r="J4729" s="56" t="s">
        <v>10430</v>
      </c>
      <c r="K4729" s="56" t="s">
        <v>8251</v>
      </c>
      <c r="L4729" s="56" t="s">
        <v>7138</v>
      </c>
      <c r="M4729" s="73">
        <v>39923</v>
      </c>
      <c r="N4729" s="56"/>
      <c r="O4729" s="56"/>
      <c r="P4729" s="56" t="s">
        <v>7311</v>
      </c>
      <c r="Q4729" s="56"/>
      <c r="R4729" s="56" t="s">
        <v>70</v>
      </c>
      <c r="S4729" s="56" t="s">
        <v>11657</v>
      </c>
      <c r="T4729" s="56" t="s">
        <v>7140</v>
      </c>
      <c r="U4729" s="57">
        <v>50400</v>
      </c>
      <c r="V4729" s="57">
        <v>-47880</v>
      </c>
      <c r="W4729" s="57">
        <v>2520</v>
      </c>
      <c r="X4729" s="57">
        <v>0</v>
      </c>
      <c r="Y4729" s="73">
        <v>39923</v>
      </c>
      <c r="Z4729" s="57">
        <v>0</v>
      </c>
      <c r="AA4729" s="57">
        <v>0</v>
      </c>
      <c r="AB4729" s="57">
        <v>2520</v>
      </c>
      <c r="AC4729" s="57">
        <v>0</v>
      </c>
      <c r="AD4729" s="56" t="s">
        <v>9255</v>
      </c>
      <c r="AE4729" s="57">
        <v>0</v>
      </c>
      <c r="AF4729" s="57">
        <v>0</v>
      </c>
      <c r="AG4729" s="57">
        <v>0</v>
      </c>
      <c r="AI4729"/>
      <c r="AJ4729"/>
    </row>
    <row r="4730" spans="1:36">
      <c r="A4730" s="56" t="s">
        <v>50</v>
      </c>
      <c r="B4730" s="56" t="s">
        <v>11412</v>
      </c>
      <c r="C4730" s="56">
        <v>2101010090</v>
      </c>
      <c r="D4730" s="56" t="s">
        <v>42</v>
      </c>
      <c r="E4730" s="56">
        <v>2101020090</v>
      </c>
      <c r="F4730" s="56">
        <v>5401010090</v>
      </c>
      <c r="G4730" s="56" t="s">
        <v>11431</v>
      </c>
      <c r="H4730" s="56">
        <v>400210</v>
      </c>
      <c r="I4730" s="56" t="s">
        <v>11434</v>
      </c>
      <c r="J4730" s="56" t="s">
        <v>10431</v>
      </c>
      <c r="K4730" s="56" t="s">
        <v>8252</v>
      </c>
      <c r="L4730" s="56" t="s">
        <v>7138</v>
      </c>
      <c r="M4730" s="73">
        <v>39539</v>
      </c>
      <c r="N4730" s="56"/>
      <c r="O4730" s="56"/>
      <c r="P4730" s="56" t="s">
        <v>7311</v>
      </c>
      <c r="Q4730" s="56"/>
      <c r="R4730" s="56" t="s">
        <v>70</v>
      </c>
      <c r="S4730" s="56" t="s">
        <v>11657</v>
      </c>
      <c r="T4730" s="56" t="s">
        <v>7140</v>
      </c>
      <c r="U4730" s="57">
        <v>60075</v>
      </c>
      <c r="V4730" s="57">
        <v>-57071.25</v>
      </c>
      <c r="W4730" s="57">
        <v>3003.75</v>
      </c>
      <c r="X4730" s="57">
        <v>0</v>
      </c>
      <c r="Y4730" s="73">
        <v>39539</v>
      </c>
      <c r="Z4730" s="57">
        <v>0</v>
      </c>
      <c r="AA4730" s="57">
        <v>0</v>
      </c>
      <c r="AB4730" s="57">
        <v>3003.75</v>
      </c>
      <c r="AC4730" s="57">
        <v>0</v>
      </c>
      <c r="AD4730" s="56" t="s">
        <v>9255</v>
      </c>
      <c r="AE4730" s="57">
        <v>0</v>
      </c>
      <c r="AF4730" s="57">
        <v>0</v>
      </c>
      <c r="AG4730" s="57">
        <v>0</v>
      </c>
      <c r="AI4730"/>
      <c r="AJ4730"/>
    </row>
    <row r="4731" spans="1:36">
      <c r="A4731" s="56" t="s">
        <v>50</v>
      </c>
      <c r="B4731" s="56" t="s">
        <v>11412</v>
      </c>
      <c r="C4731" s="56">
        <v>2101010090</v>
      </c>
      <c r="D4731" s="56" t="s">
        <v>42</v>
      </c>
      <c r="E4731" s="56">
        <v>2101020090</v>
      </c>
      <c r="F4731" s="56">
        <v>5401010090</v>
      </c>
      <c r="G4731" s="56" t="s">
        <v>11431</v>
      </c>
      <c r="H4731" s="56">
        <v>400210</v>
      </c>
      <c r="I4731" s="56" t="s">
        <v>11434</v>
      </c>
      <c r="J4731" s="56" t="s">
        <v>10432</v>
      </c>
      <c r="K4731" s="56" t="s">
        <v>8157</v>
      </c>
      <c r="L4731" s="56" t="s">
        <v>7138</v>
      </c>
      <c r="M4731" s="73">
        <v>41545</v>
      </c>
      <c r="N4731" s="56"/>
      <c r="O4731" s="56"/>
      <c r="P4731" s="56" t="s">
        <v>7311</v>
      </c>
      <c r="Q4731" s="56"/>
      <c r="R4731" s="56" t="s">
        <v>70</v>
      </c>
      <c r="S4731" s="56" t="s">
        <v>11679</v>
      </c>
      <c r="T4731" s="56" t="s">
        <v>7140</v>
      </c>
      <c r="U4731" s="57">
        <v>137668</v>
      </c>
      <c r="V4731" s="57">
        <v>-130784.6</v>
      </c>
      <c r="W4731" s="57">
        <v>6883.4</v>
      </c>
      <c r="X4731" s="57">
        <v>0</v>
      </c>
      <c r="Y4731" s="73">
        <v>41545</v>
      </c>
      <c r="Z4731" s="57">
        <v>0</v>
      </c>
      <c r="AA4731" s="57">
        <v>0</v>
      </c>
      <c r="AB4731" s="57">
        <v>6883.4</v>
      </c>
      <c r="AC4731" s="57">
        <v>0</v>
      </c>
      <c r="AD4731" s="56" t="s">
        <v>9255</v>
      </c>
      <c r="AE4731" s="57">
        <v>0</v>
      </c>
      <c r="AF4731" s="57">
        <v>0</v>
      </c>
      <c r="AG4731" s="57">
        <v>0</v>
      </c>
      <c r="AI4731"/>
      <c r="AJ4731"/>
    </row>
    <row r="4732" spans="1:36">
      <c r="A4732" s="56" t="s">
        <v>50</v>
      </c>
      <c r="B4732" s="56" t="s">
        <v>11412</v>
      </c>
      <c r="C4732" s="56">
        <v>2101010090</v>
      </c>
      <c r="D4732" s="56" t="s">
        <v>42</v>
      </c>
      <c r="E4732" s="56">
        <v>2101020090</v>
      </c>
      <c r="F4732" s="56">
        <v>5401010090</v>
      </c>
      <c r="G4732" s="56" t="s">
        <v>11431</v>
      </c>
      <c r="H4732" s="56">
        <v>400210</v>
      </c>
      <c r="I4732" s="56" t="s">
        <v>11434</v>
      </c>
      <c r="J4732" s="56" t="s">
        <v>10433</v>
      </c>
      <c r="K4732" s="56" t="s">
        <v>8253</v>
      </c>
      <c r="L4732" s="56" t="s">
        <v>7138</v>
      </c>
      <c r="M4732" s="73">
        <v>40245</v>
      </c>
      <c r="N4732" s="56"/>
      <c r="O4732" s="56"/>
      <c r="P4732" s="56" t="s">
        <v>7311</v>
      </c>
      <c r="Q4732" s="56"/>
      <c r="R4732" s="56" t="s">
        <v>70</v>
      </c>
      <c r="S4732" s="56" t="s">
        <v>11657</v>
      </c>
      <c r="T4732" s="56" t="s">
        <v>7140</v>
      </c>
      <c r="U4732" s="57">
        <v>85649</v>
      </c>
      <c r="V4732" s="57">
        <v>-81366.55</v>
      </c>
      <c r="W4732" s="57">
        <v>4282.45</v>
      </c>
      <c r="X4732" s="57">
        <v>0</v>
      </c>
      <c r="Y4732" s="73">
        <v>40245</v>
      </c>
      <c r="Z4732" s="57">
        <v>0</v>
      </c>
      <c r="AA4732" s="57">
        <v>0</v>
      </c>
      <c r="AB4732" s="57">
        <v>4282.45</v>
      </c>
      <c r="AC4732" s="57">
        <v>0</v>
      </c>
      <c r="AD4732" s="56" t="s">
        <v>9255</v>
      </c>
      <c r="AE4732" s="57">
        <v>0</v>
      </c>
      <c r="AF4732" s="57">
        <v>0</v>
      </c>
      <c r="AG4732" s="57">
        <v>0</v>
      </c>
      <c r="AI4732"/>
      <c r="AJ4732"/>
    </row>
    <row r="4733" spans="1:36">
      <c r="A4733" s="56" t="s">
        <v>50</v>
      </c>
      <c r="B4733" s="56" t="s">
        <v>11412</v>
      </c>
      <c r="C4733" s="56">
        <v>2101010090</v>
      </c>
      <c r="D4733" s="56" t="s">
        <v>42</v>
      </c>
      <c r="E4733" s="56">
        <v>2101020090</v>
      </c>
      <c r="F4733" s="56">
        <v>5401010090</v>
      </c>
      <c r="G4733" s="56" t="s">
        <v>11431</v>
      </c>
      <c r="H4733" s="56">
        <v>400210</v>
      </c>
      <c r="I4733" s="56" t="s">
        <v>11434</v>
      </c>
      <c r="J4733" s="56" t="s">
        <v>10434</v>
      </c>
      <c r="K4733" s="56" t="s">
        <v>7313</v>
      </c>
      <c r="L4733" s="56" t="s">
        <v>7138</v>
      </c>
      <c r="M4733" s="73">
        <v>38975</v>
      </c>
      <c r="N4733" s="56"/>
      <c r="O4733" s="56"/>
      <c r="P4733" s="56" t="s">
        <v>7311</v>
      </c>
      <c r="Q4733" s="56"/>
      <c r="R4733" s="56" t="s">
        <v>70</v>
      </c>
      <c r="S4733" s="56" t="s">
        <v>11657</v>
      </c>
      <c r="T4733" s="56" t="s">
        <v>7140</v>
      </c>
      <c r="U4733" s="57">
        <v>112236</v>
      </c>
      <c r="V4733" s="57">
        <v>-106624.2</v>
      </c>
      <c r="W4733" s="57">
        <v>5611.8</v>
      </c>
      <c r="X4733" s="57">
        <v>0</v>
      </c>
      <c r="Y4733" s="73">
        <v>38975</v>
      </c>
      <c r="Z4733" s="57">
        <v>0</v>
      </c>
      <c r="AA4733" s="57">
        <v>0</v>
      </c>
      <c r="AB4733" s="57">
        <v>5611.8</v>
      </c>
      <c r="AC4733" s="57">
        <v>0</v>
      </c>
      <c r="AD4733" s="56" t="s">
        <v>9255</v>
      </c>
      <c r="AE4733" s="57">
        <v>0</v>
      </c>
      <c r="AF4733" s="57">
        <v>0</v>
      </c>
      <c r="AG4733" s="57">
        <v>0</v>
      </c>
      <c r="AI4733"/>
      <c r="AJ4733"/>
    </row>
    <row r="4734" spans="1:36">
      <c r="A4734" s="56" t="s">
        <v>54</v>
      </c>
      <c r="B4734" s="56" t="s">
        <v>11412</v>
      </c>
      <c r="C4734" s="56">
        <v>2101010090</v>
      </c>
      <c r="D4734" s="56" t="s">
        <v>42</v>
      </c>
      <c r="E4734" s="56">
        <v>2101020090</v>
      </c>
      <c r="F4734" s="56">
        <v>5401010090</v>
      </c>
      <c r="G4734" s="56" t="s">
        <v>11413</v>
      </c>
      <c r="H4734" s="56">
        <v>400100</v>
      </c>
      <c r="I4734" s="56" t="s">
        <v>11414</v>
      </c>
      <c r="J4734" s="56" t="s">
        <v>10435</v>
      </c>
      <c r="K4734" s="56" t="s">
        <v>7563</v>
      </c>
      <c r="L4734" s="56" t="s">
        <v>7138</v>
      </c>
      <c r="M4734" s="73">
        <v>40659</v>
      </c>
      <c r="N4734" s="56"/>
      <c r="O4734" s="56"/>
      <c r="P4734" s="56" t="s">
        <v>7311</v>
      </c>
      <c r="Q4734" s="56"/>
      <c r="R4734" s="56" t="s">
        <v>70</v>
      </c>
      <c r="S4734" s="56" t="s">
        <v>11657</v>
      </c>
      <c r="T4734" s="56" t="s">
        <v>7140</v>
      </c>
      <c r="U4734" s="57">
        <v>136384</v>
      </c>
      <c r="V4734" s="57">
        <v>-129564.8</v>
      </c>
      <c r="W4734" s="57">
        <v>6819.2</v>
      </c>
      <c r="X4734" s="57">
        <v>0</v>
      </c>
      <c r="Y4734" s="73">
        <v>40659</v>
      </c>
      <c r="Z4734" s="57">
        <v>0</v>
      </c>
      <c r="AA4734" s="57">
        <v>0</v>
      </c>
      <c r="AB4734" s="57">
        <v>6819.2</v>
      </c>
      <c r="AC4734" s="57">
        <v>0</v>
      </c>
      <c r="AD4734" s="56" t="s">
        <v>9255</v>
      </c>
      <c r="AE4734" s="57">
        <v>0</v>
      </c>
      <c r="AF4734" s="57">
        <v>0</v>
      </c>
      <c r="AG4734" s="57">
        <v>0</v>
      </c>
      <c r="AI4734"/>
      <c r="AJ4734"/>
    </row>
    <row r="4735" spans="1:36">
      <c r="A4735" s="56" t="s">
        <v>50</v>
      </c>
      <c r="B4735" s="56" t="s">
        <v>11412</v>
      </c>
      <c r="C4735" s="56">
        <v>2101010090</v>
      </c>
      <c r="D4735" s="56" t="s">
        <v>42</v>
      </c>
      <c r="E4735" s="56">
        <v>2101020090</v>
      </c>
      <c r="F4735" s="56">
        <v>5401010090</v>
      </c>
      <c r="G4735" s="56" t="s">
        <v>11431</v>
      </c>
      <c r="H4735" s="56">
        <v>400209</v>
      </c>
      <c r="I4735" s="56" t="s">
        <v>11441</v>
      </c>
      <c r="J4735" s="56" t="s">
        <v>10436</v>
      </c>
      <c r="K4735" s="56" t="s">
        <v>8159</v>
      </c>
      <c r="L4735" s="56" t="s">
        <v>7138</v>
      </c>
      <c r="M4735" s="73">
        <v>40301</v>
      </c>
      <c r="N4735" s="56"/>
      <c r="O4735" s="56"/>
      <c r="P4735" s="56" t="s">
        <v>7311</v>
      </c>
      <c r="Q4735" s="56"/>
      <c r="R4735" s="56" t="s">
        <v>70</v>
      </c>
      <c r="S4735" s="56" t="s">
        <v>11695</v>
      </c>
      <c r="T4735" s="56" t="s">
        <v>7140</v>
      </c>
      <c r="U4735" s="57">
        <v>413556</v>
      </c>
      <c r="V4735" s="57">
        <v>-392878.2</v>
      </c>
      <c r="W4735" s="57">
        <v>20677.8</v>
      </c>
      <c r="X4735" s="57">
        <v>0</v>
      </c>
      <c r="Y4735" s="73">
        <v>40301</v>
      </c>
      <c r="Z4735" s="57">
        <v>0</v>
      </c>
      <c r="AA4735" s="57">
        <v>0</v>
      </c>
      <c r="AB4735" s="57">
        <v>20677.8</v>
      </c>
      <c r="AC4735" s="57">
        <v>0</v>
      </c>
      <c r="AD4735" s="56" t="s">
        <v>9255</v>
      </c>
      <c r="AE4735" s="57">
        <v>0</v>
      </c>
      <c r="AF4735" s="57">
        <v>0</v>
      </c>
      <c r="AG4735" s="57">
        <v>0</v>
      </c>
      <c r="AI4735"/>
      <c r="AJ4735"/>
    </row>
    <row r="4736" spans="1:36">
      <c r="A4736" s="56" t="s">
        <v>50</v>
      </c>
      <c r="B4736" s="56" t="s">
        <v>11412</v>
      </c>
      <c r="C4736" s="56">
        <v>2101010090</v>
      </c>
      <c r="D4736" s="56" t="s">
        <v>42</v>
      </c>
      <c r="E4736" s="56">
        <v>2101020090</v>
      </c>
      <c r="F4736" s="56">
        <v>5401010090</v>
      </c>
      <c r="G4736" s="56" t="s">
        <v>11431</v>
      </c>
      <c r="H4736" s="56">
        <v>400209</v>
      </c>
      <c r="I4736" s="56" t="s">
        <v>11441</v>
      </c>
      <c r="J4736" s="56" t="s">
        <v>10437</v>
      </c>
      <c r="K4736" s="56" t="s">
        <v>8160</v>
      </c>
      <c r="L4736" s="56" t="s">
        <v>7138</v>
      </c>
      <c r="M4736" s="73">
        <v>39619</v>
      </c>
      <c r="N4736" s="56"/>
      <c r="O4736" s="56"/>
      <c r="P4736" s="56" t="s">
        <v>7311</v>
      </c>
      <c r="Q4736" s="56"/>
      <c r="R4736" s="56" t="s">
        <v>70</v>
      </c>
      <c r="S4736" s="56" t="s">
        <v>11701</v>
      </c>
      <c r="T4736" s="56" t="s">
        <v>7140</v>
      </c>
      <c r="U4736" s="57">
        <v>874500</v>
      </c>
      <c r="V4736" s="57">
        <v>-830775</v>
      </c>
      <c r="W4736" s="57">
        <v>43725</v>
      </c>
      <c r="X4736" s="57">
        <v>0</v>
      </c>
      <c r="Y4736" s="73">
        <v>39619</v>
      </c>
      <c r="Z4736" s="57">
        <v>0</v>
      </c>
      <c r="AA4736" s="57">
        <v>0</v>
      </c>
      <c r="AB4736" s="57">
        <v>43725</v>
      </c>
      <c r="AC4736" s="57">
        <v>0</v>
      </c>
      <c r="AD4736" s="56" t="s">
        <v>9255</v>
      </c>
      <c r="AE4736" s="57">
        <v>0</v>
      </c>
      <c r="AF4736" s="57">
        <v>0</v>
      </c>
      <c r="AG4736" s="57">
        <v>0</v>
      </c>
      <c r="AI4736"/>
      <c r="AJ4736"/>
    </row>
    <row r="4737" spans="1:36">
      <c r="A4737" s="56" t="s">
        <v>50</v>
      </c>
      <c r="B4737" s="56" t="s">
        <v>11412</v>
      </c>
      <c r="C4737" s="56">
        <v>2101010090</v>
      </c>
      <c r="D4737" s="56" t="s">
        <v>42</v>
      </c>
      <c r="E4737" s="56">
        <v>2101020090</v>
      </c>
      <c r="F4737" s="56">
        <v>5401010090</v>
      </c>
      <c r="G4737" s="56" t="s">
        <v>11431</v>
      </c>
      <c r="H4737" s="56">
        <v>400210</v>
      </c>
      <c r="I4737" s="56" t="s">
        <v>11448</v>
      </c>
      <c r="J4737" s="56" t="s">
        <v>10438</v>
      </c>
      <c r="K4737" s="56" t="s">
        <v>8254</v>
      </c>
      <c r="L4737" s="56" t="s">
        <v>7138</v>
      </c>
      <c r="M4737" s="73">
        <v>37005</v>
      </c>
      <c r="N4737" s="56"/>
      <c r="O4737" s="56"/>
      <c r="P4737" s="56" t="s">
        <v>7222</v>
      </c>
      <c r="Q4737" s="56"/>
      <c r="R4737" s="56" t="s">
        <v>70</v>
      </c>
      <c r="S4737" s="56" t="s">
        <v>11657</v>
      </c>
      <c r="T4737" s="56" t="s">
        <v>7140</v>
      </c>
      <c r="U4737" s="57">
        <v>18951</v>
      </c>
      <c r="V4737" s="57">
        <v>-18003.45</v>
      </c>
      <c r="W4737" s="57">
        <v>947.55</v>
      </c>
      <c r="X4737" s="57">
        <v>0</v>
      </c>
      <c r="Y4737" s="73">
        <v>37005</v>
      </c>
      <c r="Z4737" s="57">
        <v>0</v>
      </c>
      <c r="AA4737" s="57">
        <v>0</v>
      </c>
      <c r="AB4737" s="57">
        <v>947.55</v>
      </c>
      <c r="AC4737" s="57">
        <v>0</v>
      </c>
      <c r="AD4737" s="56" t="s">
        <v>9255</v>
      </c>
      <c r="AE4737" s="57">
        <v>0</v>
      </c>
      <c r="AF4737" s="57">
        <v>0</v>
      </c>
      <c r="AG4737" s="57">
        <v>0</v>
      </c>
      <c r="AI4737"/>
      <c r="AJ4737"/>
    </row>
    <row r="4738" spans="1:36">
      <c r="A4738" s="56" t="s">
        <v>50</v>
      </c>
      <c r="B4738" s="56" t="s">
        <v>11412</v>
      </c>
      <c r="C4738" s="56">
        <v>2101010090</v>
      </c>
      <c r="D4738" s="56" t="s">
        <v>42</v>
      </c>
      <c r="E4738" s="56">
        <v>2101020090</v>
      </c>
      <c r="F4738" s="56">
        <v>5401010090</v>
      </c>
      <c r="G4738" s="56" t="s">
        <v>11431</v>
      </c>
      <c r="H4738" s="56">
        <v>400210</v>
      </c>
      <c r="I4738" s="56" t="s">
        <v>11448</v>
      </c>
      <c r="J4738" s="56" t="s">
        <v>10439</v>
      </c>
      <c r="K4738" s="56" t="s">
        <v>8165</v>
      </c>
      <c r="L4738" s="56" t="s">
        <v>7138</v>
      </c>
      <c r="M4738" s="73">
        <v>41451</v>
      </c>
      <c r="N4738" s="56"/>
      <c r="O4738" s="56"/>
      <c r="P4738" s="56" t="s">
        <v>7222</v>
      </c>
      <c r="Q4738" s="56"/>
      <c r="R4738" s="56" t="s">
        <v>70</v>
      </c>
      <c r="S4738" s="56" t="s">
        <v>11657</v>
      </c>
      <c r="T4738" s="56" t="s">
        <v>7140</v>
      </c>
      <c r="U4738" s="57">
        <v>26111</v>
      </c>
      <c r="V4738" s="57">
        <v>-24805.45</v>
      </c>
      <c r="W4738" s="57">
        <v>1305.55</v>
      </c>
      <c r="X4738" s="57">
        <v>0</v>
      </c>
      <c r="Y4738" s="73">
        <v>41451</v>
      </c>
      <c r="Z4738" s="57">
        <v>0</v>
      </c>
      <c r="AA4738" s="57">
        <v>0</v>
      </c>
      <c r="AB4738" s="57">
        <v>1305.55</v>
      </c>
      <c r="AC4738" s="57">
        <v>0</v>
      </c>
      <c r="AD4738" s="56" t="s">
        <v>9255</v>
      </c>
      <c r="AE4738" s="57">
        <v>0</v>
      </c>
      <c r="AF4738" s="57">
        <v>0</v>
      </c>
      <c r="AG4738" s="57">
        <v>0</v>
      </c>
      <c r="AI4738"/>
      <c r="AJ4738"/>
    </row>
    <row r="4739" spans="1:36">
      <c r="A4739" s="56" t="s">
        <v>50</v>
      </c>
      <c r="B4739" s="56" t="s">
        <v>11412</v>
      </c>
      <c r="C4739" s="56">
        <v>2101010090</v>
      </c>
      <c r="D4739" s="56" t="s">
        <v>42</v>
      </c>
      <c r="E4739" s="56">
        <v>2101020090</v>
      </c>
      <c r="F4739" s="56">
        <v>5401010090</v>
      </c>
      <c r="G4739" s="56" t="s">
        <v>11431</v>
      </c>
      <c r="H4739" s="56">
        <v>400210</v>
      </c>
      <c r="I4739" s="56" t="s">
        <v>11448</v>
      </c>
      <c r="J4739" s="56" t="s">
        <v>10440</v>
      </c>
      <c r="K4739" s="56" t="s">
        <v>8164</v>
      </c>
      <c r="L4739" s="56" t="s">
        <v>7138</v>
      </c>
      <c r="M4739" s="73">
        <v>41066</v>
      </c>
      <c r="N4739" s="56"/>
      <c r="O4739" s="56"/>
      <c r="P4739" s="56" t="s">
        <v>167</v>
      </c>
      <c r="Q4739" s="56"/>
      <c r="R4739" s="56" t="s">
        <v>70</v>
      </c>
      <c r="S4739" s="56" t="s">
        <v>11660</v>
      </c>
      <c r="T4739" s="56" t="s">
        <v>7140</v>
      </c>
      <c r="U4739" s="57">
        <v>36750</v>
      </c>
      <c r="V4739" s="57">
        <v>-34912.5</v>
      </c>
      <c r="W4739" s="57">
        <v>1837.5</v>
      </c>
      <c r="X4739" s="57">
        <v>0</v>
      </c>
      <c r="Y4739" s="73">
        <v>41066</v>
      </c>
      <c r="Z4739" s="57">
        <v>0</v>
      </c>
      <c r="AA4739" s="57">
        <v>0</v>
      </c>
      <c r="AB4739" s="57">
        <v>1837.5</v>
      </c>
      <c r="AC4739" s="57">
        <v>0</v>
      </c>
      <c r="AD4739" s="56" t="s">
        <v>9255</v>
      </c>
      <c r="AE4739" s="57">
        <v>0</v>
      </c>
      <c r="AF4739" s="57">
        <v>0</v>
      </c>
      <c r="AG4739" s="57">
        <v>0</v>
      </c>
      <c r="AI4739"/>
      <c r="AJ4739"/>
    </row>
    <row r="4740" spans="1:36">
      <c r="A4740" s="56" t="s">
        <v>50</v>
      </c>
      <c r="B4740" s="56" t="s">
        <v>11412</v>
      </c>
      <c r="C4740" s="56">
        <v>2101010090</v>
      </c>
      <c r="D4740" s="56" t="s">
        <v>42</v>
      </c>
      <c r="E4740" s="56">
        <v>2101020090</v>
      </c>
      <c r="F4740" s="56">
        <v>5401010090</v>
      </c>
      <c r="G4740" s="56" t="s">
        <v>11431</v>
      </c>
      <c r="H4740" s="56">
        <v>400210</v>
      </c>
      <c r="I4740" s="56" t="s">
        <v>11448</v>
      </c>
      <c r="J4740" s="56" t="s">
        <v>10441</v>
      </c>
      <c r="K4740" s="56" t="s">
        <v>8165</v>
      </c>
      <c r="L4740" s="56" t="s">
        <v>7138</v>
      </c>
      <c r="M4740" s="73">
        <v>41370</v>
      </c>
      <c r="N4740" s="56"/>
      <c r="O4740" s="56"/>
      <c r="P4740" s="56" t="s">
        <v>7222</v>
      </c>
      <c r="Q4740" s="56"/>
      <c r="R4740" s="56" t="s">
        <v>70</v>
      </c>
      <c r="S4740" s="56" t="s">
        <v>11661</v>
      </c>
      <c r="T4740" s="56" t="s">
        <v>7140</v>
      </c>
      <c r="U4740" s="57">
        <v>43519</v>
      </c>
      <c r="V4740" s="57">
        <v>-41343.050000000003</v>
      </c>
      <c r="W4740" s="57">
        <v>2175.9499999999998</v>
      </c>
      <c r="X4740" s="57">
        <v>0</v>
      </c>
      <c r="Y4740" s="73">
        <v>41370</v>
      </c>
      <c r="Z4740" s="57">
        <v>0</v>
      </c>
      <c r="AA4740" s="57">
        <v>0</v>
      </c>
      <c r="AB4740" s="57">
        <v>2175.9499999999998</v>
      </c>
      <c r="AC4740" s="57">
        <v>0</v>
      </c>
      <c r="AD4740" s="56" t="s">
        <v>9255</v>
      </c>
      <c r="AE4740" s="57">
        <v>0</v>
      </c>
      <c r="AF4740" s="57">
        <v>0</v>
      </c>
      <c r="AG4740" s="57">
        <v>0</v>
      </c>
      <c r="AI4740"/>
      <c r="AJ4740"/>
    </row>
    <row r="4741" spans="1:36">
      <c r="A4741" s="56" t="s">
        <v>50</v>
      </c>
      <c r="B4741" s="56" t="s">
        <v>11412</v>
      </c>
      <c r="C4741" s="56">
        <v>2101010090</v>
      </c>
      <c r="D4741" s="56" t="s">
        <v>42</v>
      </c>
      <c r="E4741" s="56">
        <v>2101020090</v>
      </c>
      <c r="F4741" s="56">
        <v>5401010090</v>
      </c>
      <c r="G4741" s="56" t="s">
        <v>11431</v>
      </c>
      <c r="H4741" s="56">
        <v>400210</v>
      </c>
      <c r="I4741" s="56" t="s">
        <v>11448</v>
      </c>
      <c r="J4741" s="56" t="s">
        <v>10442</v>
      </c>
      <c r="K4741" s="56" t="s">
        <v>8166</v>
      </c>
      <c r="L4741" s="56" t="s">
        <v>7138</v>
      </c>
      <c r="M4741" s="73">
        <v>40044</v>
      </c>
      <c r="N4741" s="56"/>
      <c r="O4741" s="56"/>
      <c r="P4741" s="56" t="s">
        <v>7222</v>
      </c>
      <c r="Q4741" s="56"/>
      <c r="R4741" s="56" t="s">
        <v>70</v>
      </c>
      <c r="S4741" s="56" t="s">
        <v>11692</v>
      </c>
      <c r="T4741" s="56" t="s">
        <v>7140</v>
      </c>
      <c r="U4741" s="57">
        <v>91520</v>
      </c>
      <c r="V4741" s="57">
        <v>-86944</v>
      </c>
      <c r="W4741" s="57">
        <v>4576</v>
      </c>
      <c r="X4741" s="57">
        <v>0</v>
      </c>
      <c r="Y4741" s="73">
        <v>40044</v>
      </c>
      <c r="Z4741" s="57">
        <v>0</v>
      </c>
      <c r="AA4741" s="57">
        <v>0</v>
      </c>
      <c r="AB4741" s="57">
        <v>4576</v>
      </c>
      <c r="AC4741" s="57">
        <v>0</v>
      </c>
      <c r="AD4741" s="56" t="s">
        <v>9255</v>
      </c>
      <c r="AE4741" s="57">
        <v>0</v>
      </c>
      <c r="AF4741" s="57">
        <v>0</v>
      </c>
      <c r="AG4741" s="57">
        <v>0</v>
      </c>
      <c r="AI4741"/>
      <c r="AJ4741"/>
    </row>
    <row r="4742" spans="1:36">
      <c r="A4742" s="56" t="s">
        <v>50</v>
      </c>
      <c r="B4742" s="56" t="s">
        <v>11412</v>
      </c>
      <c r="C4742" s="56">
        <v>2101010090</v>
      </c>
      <c r="D4742" s="56" t="s">
        <v>42</v>
      </c>
      <c r="E4742" s="56">
        <v>2101020090</v>
      </c>
      <c r="F4742" s="56">
        <v>5401010090</v>
      </c>
      <c r="G4742" s="56" t="s">
        <v>11431</v>
      </c>
      <c r="H4742" s="56">
        <v>400210</v>
      </c>
      <c r="I4742" s="56" t="s">
        <v>11448</v>
      </c>
      <c r="J4742" s="56" t="s">
        <v>10443</v>
      </c>
      <c r="K4742" s="56" t="s">
        <v>8255</v>
      </c>
      <c r="L4742" s="56" t="s">
        <v>7138</v>
      </c>
      <c r="M4742" s="73">
        <v>41164</v>
      </c>
      <c r="N4742" s="56"/>
      <c r="O4742" s="56"/>
      <c r="P4742" s="56" t="s">
        <v>167</v>
      </c>
      <c r="Q4742" s="56"/>
      <c r="R4742" s="56" t="s">
        <v>70</v>
      </c>
      <c r="S4742" s="56" t="s">
        <v>11657</v>
      </c>
      <c r="T4742" s="56" t="s">
        <v>7140</v>
      </c>
      <c r="U4742" s="57">
        <v>91855</v>
      </c>
      <c r="V4742" s="57">
        <v>-87262.25</v>
      </c>
      <c r="W4742" s="57">
        <v>4592.75</v>
      </c>
      <c r="X4742" s="57">
        <v>0</v>
      </c>
      <c r="Y4742" s="73">
        <v>41164</v>
      </c>
      <c r="Z4742" s="57">
        <v>0</v>
      </c>
      <c r="AA4742" s="57">
        <v>0</v>
      </c>
      <c r="AB4742" s="57">
        <v>4592.75</v>
      </c>
      <c r="AC4742" s="57">
        <v>0</v>
      </c>
      <c r="AD4742" s="56" t="s">
        <v>9255</v>
      </c>
      <c r="AE4742" s="57">
        <v>0</v>
      </c>
      <c r="AF4742" s="57">
        <v>0</v>
      </c>
      <c r="AG4742" s="57">
        <v>0</v>
      </c>
      <c r="AI4742"/>
      <c r="AJ4742"/>
    </row>
    <row r="4743" spans="1:36">
      <c r="A4743" s="56" t="s">
        <v>50</v>
      </c>
      <c r="B4743" s="56" t="s">
        <v>11412</v>
      </c>
      <c r="C4743" s="56">
        <v>2101010090</v>
      </c>
      <c r="D4743" s="56" t="s">
        <v>42</v>
      </c>
      <c r="E4743" s="56">
        <v>2101020090</v>
      </c>
      <c r="F4743" s="56">
        <v>5401010090</v>
      </c>
      <c r="G4743" s="56" t="s">
        <v>11431</v>
      </c>
      <c r="H4743" s="56">
        <v>400209</v>
      </c>
      <c r="I4743" s="56" t="s">
        <v>11436</v>
      </c>
      <c r="J4743" s="56" t="s">
        <v>10444</v>
      </c>
      <c r="K4743" s="56" t="s">
        <v>9127</v>
      </c>
      <c r="L4743" s="56" t="s">
        <v>7138</v>
      </c>
      <c r="M4743" s="73">
        <v>39539</v>
      </c>
      <c r="N4743" s="56"/>
      <c r="O4743" s="56"/>
      <c r="P4743" s="56" t="s">
        <v>7222</v>
      </c>
      <c r="Q4743" s="56"/>
      <c r="R4743" s="56" t="s">
        <v>70</v>
      </c>
      <c r="S4743" s="56" t="s">
        <v>11689</v>
      </c>
      <c r="T4743" s="56" t="s">
        <v>7140</v>
      </c>
      <c r="U4743" s="57">
        <v>99800</v>
      </c>
      <c r="V4743" s="57">
        <v>-94810</v>
      </c>
      <c r="W4743" s="57">
        <v>4990</v>
      </c>
      <c r="X4743" s="57">
        <v>0</v>
      </c>
      <c r="Y4743" s="73">
        <v>39539</v>
      </c>
      <c r="Z4743" s="57">
        <v>0</v>
      </c>
      <c r="AA4743" s="57">
        <v>0</v>
      </c>
      <c r="AB4743" s="57">
        <v>4990</v>
      </c>
      <c r="AC4743" s="57">
        <v>0</v>
      </c>
      <c r="AD4743" s="56" t="s">
        <v>9255</v>
      </c>
      <c r="AE4743" s="57">
        <v>0</v>
      </c>
      <c r="AF4743" s="57">
        <v>0</v>
      </c>
      <c r="AG4743" s="57">
        <v>0</v>
      </c>
      <c r="AI4743"/>
      <c r="AJ4743"/>
    </row>
    <row r="4744" spans="1:36">
      <c r="A4744" s="56" t="s">
        <v>50</v>
      </c>
      <c r="B4744" s="56" t="s">
        <v>11412</v>
      </c>
      <c r="C4744" s="56">
        <v>2101010090</v>
      </c>
      <c r="D4744" s="56" t="s">
        <v>42</v>
      </c>
      <c r="E4744" s="56">
        <v>2101020090</v>
      </c>
      <c r="F4744" s="56">
        <v>5401010090</v>
      </c>
      <c r="G4744" s="56" t="s">
        <v>11431</v>
      </c>
      <c r="H4744" s="56">
        <v>400210</v>
      </c>
      <c r="I4744" s="56" t="s">
        <v>11448</v>
      </c>
      <c r="J4744" s="56" t="s">
        <v>10445</v>
      </c>
      <c r="K4744" s="56" t="s">
        <v>8164</v>
      </c>
      <c r="L4744" s="56" t="s">
        <v>7138</v>
      </c>
      <c r="M4744" s="73">
        <v>41164</v>
      </c>
      <c r="N4744" s="56"/>
      <c r="O4744" s="56"/>
      <c r="P4744" s="56" t="s">
        <v>167</v>
      </c>
      <c r="Q4744" s="56"/>
      <c r="R4744" s="56" t="s">
        <v>70</v>
      </c>
      <c r="S4744" s="56" t="s">
        <v>11674</v>
      </c>
      <c r="T4744" s="56" t="s">
        <v>7140</v>
      </c>
      <c r="U4744" s="57">
        <v>120006</v>
      </c>
      <c r="V4744" s="57">
        <v>-114005.7</v>
      </c>
      <c r="W4744" s="57">
        <v>6000.3</v>
      </c>
      <c r="X4744" s="57">
        <v>0</v>
      </c>
      <c r="Y4744" s="73">
        <v>41164</v>
      </c>
      <c r="Z4744" s="57">
        <v>0</v>
      </c>
      <c r="AA4744" s="57">
        <v>0</v>
      </c>
      <c r="AB4744" s="57">
        <v>6000.3</v>
      </c>
      <c r="AC4744" s="57">
        <v>0</v>
      </c>
      <c r="AD4744" s="56" t="s">
        <v>9255</v>
      </c>
      <c r="AE4744" s="57">
        <v>0</v>
      </c>
      <c r="AF4744" s="57">
        <v>0</v>
      </c>
      <c r="AG4744" s="57">
        <v>0</v>
      </c>
      <c r="AI4744"/>
      <c r="AJ4744"/>
    </row>
    <row r="4745" spans="1:36">
      <c r="A4745" s="56" t="s">
        <v>50</v>
      </c>
      <c r="B4745" s="56" t="s">
        <v>11412</v>
      </c>
      <c r="C4745" s="56">
        <v>2101010090</v>
      </c>
      <c r="D4745" s="56" t="s">
        <v>42</v>
      </c>
      <c r="E4745" s="56">
        <v>2101020090</v>
      </c>
      <c r="F4745" s="56">
        <v>5401010090</v>
      </c>
      <c r="G4745" s="56" t="s">
        <v>11431</v>
      </c>
      <c r="H4745" s="56">
        <v>400210</v>
      </c>
      <c r="I4745" s="56" t="s">
        <v>11448</v>
      </c>
      <c r="J4745" s="56" t="s">
        <v>10446</v>
      </c>
      <c r="K4745" s="56" t="s">
        <v>9128</v>
      </c>
      <c r="L4745" s="56" t="s">
        <v>7138</v>
      </c>
      <c r="M4745" s="73">
        <v>39820</v>
      </c>
      <c r="N4745" s="56"/>
      <c r="O4745" s="56"/>
      <c r="P4745" s="56" t="s">
        <v>7222</v>
      </c>
      <c r="Q4745" s="56"/>
      <c r="R4745" s="56" t="s">
        <v>70</v>
      </c>
      <c r="S4745" s="56" t="s">
        <v>11739</v>
      </c>
      <c r="T4745" s="56" t="s">
        <v>7140</v>
      </c>
      <c r="U4745" s="57">
        <v>208600</v>
      </c>
      <c r="V4745" s="57">
        <v>-198170</v>
      </c>
      <c r="W4745" s="57">
        <v>10430</v>
      </c>
      <c r="X4745" s="57">
        <v>0</v>
      </c>
      <c r="Y4745" s="73">
        <v>39820</v>
      </c>
      <c r="Z4745" s="57">
        <v>0</v>
      </c>
      <c r="AA4745" s="57">
        <v>0</v>
      </c>
      <c r="AB4745" s="57">
        <v>10430</v>
      </c>
      <c r="AC4745" s="57">
        <v>0</v>
      </c>
      <c r="AD4745" s="56" t="s">
        <v>9255</v>
      </c>
      <c r="AE4745" s="57">
        <v>0</v>
      </c>
      <c r="AF4745" s="57">
        <v>0</v>
      </c>
      <c r="AG4745" s="57">
        <v>0</v>
      </c>
      <c r="AI4745"/>
      <c r="AJ4745"/>
    </row>
    <row r="4746" spans="1:36">
      <c r="A4746" s="56" t="s">
        <v>50</v>
      </c>
      <c r="B4746" s="56" t="s">
        <v>11412</v>
      </c>
      <c r="C4746" s="56">
        <v>2101010090</v>
      </c>
      <c r="D4746" s="56" t="s">
        <v>42</v>
      </c>
      <c r="E4746" s="56">
        <v>2101020090</v>
      </c>
      <c r="F4746" s="56">
        <v>5401010090</v>
      </c>
      <c r="G4746" s="56" t="s">
        <v>11431</v>
      </c>
      <c r="H4746" s="56">
        <v>400209</v>
      </c>
      <c r="I4746" s="56" t="s">
        <v>11436</v>
      </c>
      <c r="J4746" s="56" t="s">
        <v>10447</v>
      </c>
      <c r="K4746" s="56" t="s">
        <v>9129</v>
      </c>
      <c r="L4746" s="56" t="s">
        <v>7138</v>
      </c>
      <c r="M4746" s="73">
        <v>39610</v>
      </c>
      <c r="N4746" s="56"/>
      <c r="O4746" s="56"/>
      <c r="P4746" s="56" t="s">
        <v>7222</v>
      </c>
      <c r="Q4746" s="56"/>
      <c r="R4746" s="56" t="s">
        <v>70</v>
      </c>
      <c r="S4746" s="56" t="s">
        <v>11651</v>
      </c>
      <c r="T4746" s="56" t="s">
        <v>7140</v>
      </c>
      <c r="U4746" s="57">
        <v>252800</v>
      </c>
      <c r="V4746" s="57">
        <v>-240160</v>
      </c>
      <c r="W4746" s="57">
        <v>12640</v>
      </c>
      <c r="X4746" s="57">
        <v>0</v>
      </c>
      <c r="Y4746" s="73">
        <v>39610</v>
      </c>
      <c r="Z4746" s="57">
        <v>0</v>
      </c>
      <c r="AA4746" s="57">
        <v>0</v>
      </c>
      <c r="AB4746" s="57">
        <v>12640</v>
      </c>
      <c r="AC4746" s="57">
        <v>0</v>
      </c>
      <c r="AD4746" s="56" t="s">
        <v>9255</v>
      </c>
      <c r="AE4746" s="57">
        <v>0</v>
      </c>
      <c r="AF4746" s="57">
        <v>0</v>
      </c>
      <c r="AG4746" s="57">
        <v>0</v>
      </c>
      <c r="AI4746"/>
      <c r="AJ4746"/>
    </row>
    <row r="4747" spans="1:36">
      <c r="A4747" s="56" t="s">
        <v>49</v>
      </c>
      <c r="B4747" s="56" t="s">
        <v>11412</v>
      </c>
      <c r="C4747" s="56">
        <v>2101010090</v>
      </c>
      <c r="D4747" s="56" t="s">
        <v>42</v>
      </c>
      <c r="E4747" s="56">
        <v>2101020090</v>
      </c>
      <c r="F4747" s="56">
        <v>5401010090</v>
      </c>
      <c r="G4747" s="56" t="s">
        <v>11431</v>
      </c>
      <c r="H4747" s="56">
        <v>400211</v>
      </c>
      <c r="I4747" s="56" t="s">
        <v>11437</v>
      </c>
      <c r="J4747" s="56" t="s">
        <v>10448</v>
      </c>
      <c r="K4747" s="56" t="s">
        <v>8168</v>
      </c>
      <c r="L4747" s="56" t="s">
        <v>7138</v>
      </c>
      <c r="M4747" s="73">
        <v>40009</v>
      </c>
      <c r="N4747" s="56"/>
      <c r="O4747" s="56"/>
      <c r="P4747" s="56" t="s">
        <v>7311</v>
      </c>
      <c r="Q4747" s="56"/>
      <c r="R4747" s="56" t="s">
        <v>70</v>
      </c>
      <c r="S4747" s="56" t="s">
        <v>11660</v>
      </c>
      <c r="T4747" s="56" t="s">
        <v>7140</v>
      </c>
      <c r="U4747" s="57">
        <v>164852</v>
      </c>
      <c r="V4747" s="57">
        <v>-156609.4</v>
      </c>
      <c r="W4747" s="57">
        <v>8242.6</v>
      </c>
      <c r="X4747" s="57">
        <v>0</v>
      </c>
      <c r="Y4747" s="73">
        <v>40009</v>
      </c>
      <c r="Z4747" s="57">
        <v>0</v>
      </c>
      <c r="AA4747" s="57">
        <v>0</v>
      </c>
      <c r="AB4747" s="57">
        <v>8242.6</v>
      </c>
      <c r="AC4747" s="57">
        <v>0</v>
      </c>
      <c r="AD4747" s="56" t="s">
        <v>9255</v>
      </c>
      <c r="AE4747" s="57">
        <v>0</v>
      </c>
      <c r="AF4747" s="57">
        <v>0</v>
      </c>
      <c r="AG4747" s="57">
        <v>0</v>
      </c>
      <c r="AI4747"/>
      <c r="AJ4747"/>
    </row>
    <row r="4748" spans="1:36">
      <c r="A4748" s="56" t="s">
        <v>49</v>
      </c>
      <c r="B4748" s="56" t="s">
        <v>11412</v>
      </c>
      <c r="C4748" s="56">
        <v>2101010090</v>
      </c>
      <c r="D4748" s="56" t="s">
        <v>42</v>
      </c>
      <c r="E4748" s="56">
        <v>2101020090</v>
      </c>
      <c r="F4748" s="56">
        <v>5401010090</v>
      </c>
      <c r="G4748" s="56" t="s">
        <v>11431</v>
      </c>
      <c r="H4748" s="56">
        <v>400211</v>
      </c>
      <c r="I4748" s="56" t="s">
        <v>11437</v>
      </c>
      <c r="J4748" s="56" t="s">
        <v>10449</v>
      </c>
      <c r="K4748" s="56" t="s">
        <v>8169</v>
      </c>
      <c r="L4748" s="56" t="s">
        <v>7138</v>
      </c>
      <c r="M4748" s="73">
        <v>39953</v>
      </c>
      <c r="N4748" s="56"/>
      <c r="O4748" s="56"/>
      <c r="P4748" s="56" t="s">
        <v>7311</v>
      </c>
      <c r="Q4748" s="56"/>
      <c r="R4748" s="56" t="s">
        <v>70</v>
      </c>
      <c r="S4748" s="56" t="s">
        <v>11679</v>
      </c>
      <c r="T4748" s="56" t="s">
        <v>7140</v>
      </c>
      <c r="U4748" s="57">
        <v>117175</v>
      </c>
      <c r="V4748" s="57">
        <v>-111316.25</v>
      </c>
      <c r="W4748" s="57">
        <v>5858.75</v>
      </c>
      <c r="X4748" s="57">
        <v>0</v>
      </c>
      <c r="Y4748" s="73">
        <v>39953</v>
      </c>
      <c r="Z4748" s="57">
        <v>0</v>
      </c>
      <c r="AA4748" s="57">
        <v>0</v>
      </c>
      <c r="AB4748" s="57">
        <v>5858.75</v>
      </c>
      <c r="AC4748" s="57">
        <v>0</v>
      </c>
      <c r="AD4748" s="56" t="s">
        <v>9255</v>
      </c>
      <c r="AE4748" s="57">
        <v>0</v>
      </c>
      <c r="AF4748" s="57">
        <v>0</v>
      </c>
      <c r="AG4748" s="57">
        <v>0</v>
      </c>
      <c r="AI4748"/>
      <c r="AJ4748"/>
    </row>
    <row r="4749" spans="1:36">
      <c r="A4749" s="56" t="s">
        <v>49</v>
      </c>
      <c r="B4749" s="56" t="s">
        <v>11412</v>
      </c>
      <c r="C4749" s="56">
        <v>2101010090</v>
      </c>
      <c r="D4749" s="56" t="s">
        <v>42</v>
      </c>
      <c r="E4749" s="56">
        <v>2101020090</v>
      </c>
      <c r="F4749" s="56">
        <v>5401010090</v>
      </c>
      <c r="G4749" s="56" t="s">
        <v>11431</v>
      </c>
      <c r="H4749" s="56">
        <v>400211</v>
      </c>
      <c r="I4749" s="56" t="s">
        <v>11437</v>
      </c>
      <c r="J4749" s="56" t="s">
        <v>10450</v>
      </c>
      <c r="K4749" s="56" t="s">
        <v>8170</v>
      </c>
      <c r="L4749" s="56" t="s">
        <v>7138</v>
      </c>
      <c r="M4749" s="73">
        <v>40259</v>
      </c>
      <c r="N4749" s="56"/>
      <c r="O4749" s="56"/>
      <c r="P4749" s="56" t="s">
        <v>7311</v>
      </c>
      <c r="Q4749" s="56"/>
      <c r="R4749" s="56" t="s">
        <v>70</v>
      </c>
      <c r="S4749" s="56" t="s">
        <v>11660</v>
      </c>
      <c r="T4749" s="56" t="s">
        <v>7140</v>
      </c>
      <c r="U4749" s="57">
        <v>106202</v>
      </c>
      <c r="V4749" s="57">
        <v>-100891.9</v>
      </c>
      <c r="W4749" s="57">
        <v>5310.1</v>
      </c>
      <c r="X4749" s="57">
        <v>0</v>
      </c>
      <c r="Y4749" s="73">
        <v>40259</v>
      </c>
      <c r="Z4749" s="57">
        <v>0</v>
      </c>
      <c r="AA4749" s="57">
        <v>0</v>
      </c>
      <c r="AB4749" s="57">
        <v>5310.1</v>
      </c>
      <c r="AC4749" s="57">
        <v>0</v>
      </c>
      <c r="AD4749" s="56" t="s">
        <v>9255</v>
      </c>
      <c r="AE4749" s="57">
        <v>0</v>
      </c>
      <c r="AF4749" s="57">
        <v>0</v>
      </c>
      <c r="AG4749" s="57">
        <v>0</v>
      </c>
      <c r="AI4749"/>
      <c r="AJ4749"/>
    </row>
    <row r="4750" spans="1:36">
      <c r="A4750" s="56" t="s">
        <v>49</v>
      </c>
      <c r="B4750" s="56" t="s">
        <v>11412</v>
      </c>
      <c r="C4750" s="56">
        <v>2101010090</v>
      </c>
      <c r="D4750" s="56" t="s">
        <v>42</v>
      </c>
      <c r="E4750" s="56">
        <v>2101020090</v>
      </c>
      <c r="F4750" s="56">
        <v>5401010090</v>
      </c>
      <c r="G4750" s="56" t="s">
        <v>11431</v>
      </c>
      <c r="H4750" s="56">
        <v>400211</v>
      </c>
      <c r="I4750" s="56" t="s">
        <v>11437</v>
      </c>
      <c r="J4750" s="56" t="s">
        <v>10451</v>
      </c>
      <c r="K4750" s="56" t="s">
        <v>8171</v>
      </c>
      <c r="L4750" s="56" t="s">
        <v>7138</v>
      </c>
      <c r="M4750" s="73">
        <v>40257</v>
      </c>
      <c r="N4750" s="56"/>
      <c r="O4750" s="56"/>
      <c r="P4750" s="56" t="s">
        <v>7311</v>
      </c>
      <c r="Q4750" s="56"/>
      <c r="R4750" s="56" t="s">
        <v>70</v>
      </c>
      <c r="S4750" s="56" t="s">
        <v>11660</v>
      </c>
      <c r="T4750" s="56" t="s">
        <v>7140</v>
      </c>
      <c r="U4750" s="57">
        <v>114198</v>
      </c>
      <c r="V4750" s="57">
        <v>-108488.1</v>
      </c>
      <c r="W4750" s="57">
        <v>5709.9</v>
      </c>
      <c r="X4750" s="57">
        <v>0</v>
      </c>
      <c r="Y4750" s="73">
        <v>40257</v>
      </c>
      <c r="Z4750" s="57">
        <v>0</v>
      </c>
      <c r="AA4750" s="57">
        <v>0</v>
      </c>
      <c r="AB4750" s="57">
        <v>5709.9</v>
      </c>
      <c r="AC4750" s="57">
        <v>0</v>
      </c>
      <c r="AD4750" s="56" t="s">
        <v>9255</v>
      </c>
      <c r="AE4750" s="57">
        <v>0</v>
      </c>
      <c r="AF4750" s="57">
        <v>0</v>
      </c>
      <c r="AG4750" s="57">
        <v>0</v>
      </c>
      <c r="AI4750"/>
      <c r="AJ4750"/>
    </row>
    <row r="4751" spans="1:36">
      <c r="A4751" s="56" t="s">
        <v>49</v>
      </c>
      <c r="B4751" s="56" t="s">
        <v>11412</v>
      </c>
      <c r="C4751" s="56">
        <v>2101010090</v>
      </c>
      <c r="D4751" s="56" t="s">
        <v>42</v>
      </c>
      <c r="E4751" s="56">
        <v>2101020090</v>
      </c>
      <c r="F4751" s="56">
        <v>5401010090</v>
      </c>
      <c r="G4751" s="56" t="s">
        <v>11431</v>
      </c>
      <c r="H4751" s="56">
        <v>400211</v>
      </c>
      <c r="I4751" s="56" t="s">
        <v>11437</v>
      </c>
      <c r="J4751" s="56" t="s">
        <v>10452</v>
      </c>
      <c r="K4751" s="56" t="s">
        <v>8172</v>
      </c>
      <c r="L4751" s="56" t="s">
        <v>7138</v>
      </c>
      <c r="M4751" s="73">
        <v>41902</v>
      </c>
      <c r="N4751" s="56"/>
      <c r="O4751" s="56"/>
      <c r="P4751" s="56" t="s">
        <v>7311</v>
      </c>
      <c r="Q4751" s="56"/>
      <c r="R4751" s="56" t="s">
        <v>70</v>
      </c>
      <c r="S4751" s="56" t="s">
        <v>11661</v>
      </c>
      <c r="T4751" s="56" t="s">
        <v>7140</v>
      </c>
      <c r="U4751" s="57">
        <v>241653</v>
      </c>
      <c r="V4751" s="57">
        <v>-229570.35</v>
      </c>
      <c r="W4751" s="57">
        <v>12082.65</v>
      </c>
      <c r="X4751" s="57">
        <v>0</v>
      </c>
      <c r="Y4751" s="73">
        <v>41902</v>
      </c>
      <c r="Z4751" s="57">
        <v>0</v>
      </c>
      <c r="AA4751" s="57">
        <v>0</v>
      </c>
      <c r="AB4751" s="57">
        <v>12082.65</v>
      </c>
      <c r="AC4751" s="57">
        <v>0</v>
      </c>
      <c r="AD4751" s="56" t="s">
        <v>9255</v>
      </c>
      <c r="AE4751" s="57">
        <v>0</v>
      </c>
      <c r="AF4751" s="57">
        <v>0</v>
      </c>
      <c r="AG4751" s="57">
        <v>0</v>
      </c>
      <c r="AI4751"/>
      <c r="AJ4751"/>
    </row>
    <row r="4752" spans="1:36">
      <c r="A4752" s="56" t="s">
        <v>49</v>
      </c>
      <c r="B4752" s="56" t="s">
        <v>11412</v>
      </c>
      <c r="C4752" s="56">
        <v>2101010090</v>
      </c>
      <c r="D4752" s="56" t="s">
        <v>42</v>
      </c>
      <c r="E4752" s="56">
        <v>2101020090</v>
      </c>
      <c r="F4752" s="56">
        <v>5401010090</v>
      </c>
      <c r="G4752" s="56" t="s">
        <v>11431</v>
      </c>
      <c r="H4752" s="56">
        <v>400211</v>
      </c>
      <c r="I4752" s="56" t="s">
        <v>11438</v>
      </c>
      <c r="J4752" s="56" t="s">
        <v>10453</v>
      </c>
      <c r="K4752" s="56" t="s">
        <v>8173</v>
      </c>
      <c r="L4752" s="56" t="s">
        <v>7138</v>
      </c>
      <c r="M4752" s="73">
        <v>39303</v>
      </c>
      <c r="N4752" s="56"/>
      <c r="O4752" s="56"/>
      <c r="P4752" s="56" t="s">
        <v>7222</v>
      </c>
      <c r="Q4752" s="56"/>
      <c r="R4752" s="56" t="s">
        <v>70</v>
      </c>
      <c r="S4752" s="56" t="s">
        <v>11653</v>
      </c>
      <c r="T4752" s="56" t="s">
        <v>7140</v>
      </c>
      <c r="U4752" s="57">
        <v>470543</v>
      </c>
      <c r="V4752" s="57">
        <v>-447015.85</v>
      </c>
      <c r="W4752" s="57">
        <v>23527.15</v>
      </c>
      <c r="X4752" s="57">
        <v>0</v>
      </c>
      <c r="Y4752" s="73">
        <v>39303</v>
      </c>
      <c r="Z4752" s="57">
        <v>0</v>
      </c>
      <c r="AA4752" s="57">
        <v>0</v>
      </c>
      <c r="AB4752" s="57">
        <v>23527.15</v>
      </c>
      <c r="AC4752" s="57">
        <v>0</v>
      </c>
      <c r="AD4752" s="56" t="s">
        <v>9255</v>
      </c>
      <c r="AE4752" s="57">
        <v>0</v>
      </c>
      <c r="AF4752" s="57">
        <v>0</v>
      </c>
      <c r="AG4752" s="57">
        <v>0</v>
      </c>
      <c r="AI4752"/>
      <c r="AJ4752"/>
    </row>
    <row r="4753" spans="1:36">
      <c r="A4753" s="56" t="s">
        <v>49</v>
      </c>
      <c r="B4753" s="56" t="s">
        <v>11412</v>
      </c>
      <c r="C4753" s="56">
        <v>2101010090</v>
      </c>
      <c r="D4753" s="56" t="s">
        <v>42</v>
      </c>
      <c r="E4753" s="56">
        <v>2101020090</v>
      </c>
      <c r="F4753" s="56">
        <v>5401010090</v>
      </c>
      <c r="G4753" s="56" t="s">
        <v>11431</v>
      </c>
      <c r="H4753" s="56">
        <v>400211</v>
      </c>
      <c r="I4753" s="56" t="s">
        <v>11438</v>
      </c>
      <c r="J4753" s="56" t="s">
        <v>10454</v>
      </c>
      <c r="K4753" s="56" t="s">
        <v>8174</v>
      </c>
      <c r="L4753" s="56" t="s">
        <v>7138</v>
      </c>
      <c r="M4753" s="73">
        <v>40478</v>
      </c>
      <c r="N4753" s="56"/>
      <c r="O4753" s="56"/>
      <c r="P4753" s="56" t="s">
        <v>7222</v>
      </c>
      <c r="Q4753" s="56"/>
      <c r="R4753" s="56" t="s">
        <v>70</v>
      </c>
      <c r="S4753" s="56" t="s">
        <v>11676</v>
      </c>
      <c r="T4753" s="56" t="s">
        <v>7140</v>
      </c>
      <c r="U4753" s="57">
        <v>84000</v>
      </c>
      <c r="V4753" s="57">
        <v>-79800</v>
      </c>
      <c r="W4753" s="57">
        <v>4200</v>
      </c>
      <c r="X4753" s="57">
        <v>0</v>
      </c>
      <c r="Y4753" s="73">
        <v>40478</v>
      </c>
      <c r="Z4753" s="57">
        <v>0</v>
      </c>
      <c r="AA4753" s="57">
        <v>0</v>
      </c>
      <c r="AB4753" s="57">
        <v>4200</v>
      </c>
      <c r="AC4753" s="57">
        <v>0</v>
      </c>
      <c r="AD4753" s="56" t="s">
        <v>9255</v>
      </c>
      <c r="AE4753" s="57">
        <v>0</v>
      </c>
      <c r="AF4753" s="57">
        <v>0</v>
      </c>
      <c r="AG4753" s="57">
        <v>0</v>
      </c>
      <c r="AI4753"/>
      <c r="AJ4753"/>
    </row>
    <row r="4754" spans="1:36">
      <c r="A4754" s="56" t="s">
        <v>54</v>
      </c>
      <c r="B4754" s="56" t="s">
        <v>11412</v>
      </c>
      <c r="C4754" s="56">
        <v>2101010090</v>
      </c>
      <c r="D4754" s="56" t="s">
        <v>42</v>
      </c>
      <c r="E4754" s="56">
        <v>2101020090</v>
      </c>
      <c r="F4754" s="56">
        <v>5401010090</v>
      </c>
      <c r="G4754" s="56" t="s">
        <v>11413</v>
      </c>
      <c r="H4754" s="56">
        <v>400100</v>
      </c>
      <c r="I4754" s="56" t="s">
        <v>11414</v>
      </c>
      <c r="J4754" s="56" t="s">
        <v>10455</v>
      </c>
      <c r="K4754" s="56" t="s">
        <v>8175</v>
      </c>
      <c r="L4754" s="56" t="s">
        <v>7138</v>
      </c>
      <c r="M4754" s="73">
        <v>42339</v>
      </c>
      <c r="N4754" s="56"/>
      <c r="O4754" s="56"/>
      <c r="P4754" s="56" t="s">
        <v>167</v>
      </c>
      <c r="Q4754" s="56"/>
      <c r="R4754" s="56" t="s">
        <v>70</v>
      </c>
      <c r="S4754" s="56" t="s">
        <v>11660</v>
      </c>
      <c r="T4754" s="56" t="s">
        <v>7140</v>
      </c>
      <c r="U4754" s="57">
        <v>14891</v>
      </c>
      <c r="V4754" s="57">
        <v>-14146.45</v>
      </c>
      <c r="W4754" s="57">
        <v>744.55</v>
      </c>
      <c r="X4754" s="57">
        <v>0</v>
      </c>
      <c r="Y4754" s="73">
        <v>41400</v>
      </c>
      <c r="Z4754" s="57">
        <v>0</v>
      </c>
      <c r="AA4754" s="57">
        <v>0</v>
      </c>
      <c r="AB4754" s="57">
        <v>744.55</v>
      </c>
      <c r="AC4754" s="57">
        <v>0</v>
      </c>
      <c r="AD4754" s="56" t="s">
        <v>9255</v>
      </c>
      <c r="AE4754" s="57">
        <v>0</v>
      </c>
      <c r="AF4754" s="57">
        <v>0</v>
      </c>
      <c r="AG4754" s="57">
        <v>0</v>
      </c>
      <c r="AI4754"/>
      <c r="AJ4754"/>
    </row>
    <row r="4755" spans="1:36">
      <c r="A4755" s="56" t="s">
        <v>54</v>
      </c>
      <c r="B4755" s="56" t="s">
        <v>11412</v>
      </c>
      <c r="C4755" s="56">
        <v>2101010090</v>
      </c>
      <c r="D4755" s="56" t="s">
        <v>42</v>
      </c>
      <c r="E4755" s="56">
        <v>2101020090</v>
      </c>
      <c r="F4755" s="56">
        <v>5401010090</v>
      </c>
      <c r="G4755" s="56" t="s">
        <v>11413</v>
      </c>
      <c r="H4755" s="56">
        <v>400100</v>
      </c>
      <c r="I4755" s="56" t="s">
        <v>11414</v>
      </c>
      <c r="J4755" s="56" t="s">
        <v>10456</v>
      </c>
      <c r="K4755" s="56" t="s">
        <v>8176</v>
      </c>
      <c r="L4755" s="56" t="s">
        <v>7138</v>
      </c>
      <c r="M4755" s="73">
        <v>42339</v>
      </c>
      <c r="N4755" s="56"/>
      <c r="O4755" s="56"/>
      <c r="P4755" s="56" t="s">
        <v>167</v>
      </c>
      <c r="Q4755" s="56"/>
      <c r="R4755" s="56" t="s">
        <v>70</v>
      </c>
      <c r="S4755" s="56" t="s">
        <v>11672</v>
      </c>
      <c r="T4755" s="56" t="s">
        <v>7140</v>
      </c>
      <c r="U4755" s="57">
        <v>29782</v>
      </c>
      <c r="V4755" s="57">
        <v>-28292.9</v>
      </c>
      <c r="W4755" s="57">
        <v>1489.1</v>
      </c>
      <c r="X4755" s="57">
        <v>0</v>
      </c>
      <c r="Y4755" s="73">
        <v>41400</v>
      </c>
      <c r="Z4755" s="57">
        <v>0</v>
      </c>
      <c r="AA4755" s="57">
        <v>0</v>
      </c>
      <c r="AB4755" s="57">
        <v>1489.1</v>
      </c>
      <c r="AC4755" s="57">
        <v>0</v>
      </c>
      <c r="AD4755" s="56" t="s">
        <v>9255</v>
      </c>
      <c r="AE4755" s="57">
        <v>0</v>
      </c>
      <c r="AF4755" s="57">
        <v>0</v>
      </c>
      <c r="AG4755" s="57">
        <v>0</v>
      </c>
      <c r="AI4755"/>
      <c r="AJ4755"/>
    </row>
    <row r="4756" spans="1:36">
      <c r="A4756" s="56" t="s">
        <v>54</v>
      </c>
      <c r="B4756" s="56" t="s">
        <v>11412</v>
      </c>
      <c r="C4756" s="56">
        <v>2101010090</v>
      </c>
      <c r="D4756" s="56" t="s">
        <v>42</v>
      </c>
      <c r="E4756" s="56">
        <v>2101020090</v>
      </c>
      <c r="F4756" s="56">
        <v>5401010090</v>
      </c>
      <c r="G4756" s="56" t="s">
        <v>11413</v>
      </c>
      <c r="H4756" s="56">
        <v>400100</v>
      </c>
      <c r="I4756" s="56" t="s">
        <v>11414</v>
      </c>
      <c r="J4756" s="56" t="s">
        <v>10457</v>
      </c>
      <c r="K4756" s="56" t="s">
        <v>8176</v>
      </c>
      <c r="L4756" s="56" t="s">
        <v>7138</v>
      </c>
      <c r="M4756" s="73">
        <v>42339</v>
      </c>
      <c r="N4756" s="56"/>
      <c r="O4756" s="56"/>
      <c r="P4756" s="56" t="s">
        <v>167</v>
      </c>
      <c r="Q4756" s="56"/>
      <c r="R4756" s="56" t="s">
        <v>70</v>
      </c>
      <c r="S4756" s="56" t="s">
        <v>11679</v>
      </c>
      <c r="T4756" s="56" t="s">
        <v>7140</v>
      </c>
      <c r="U4756" s="57">
        <v>14891</v>
      </c>
      <c r="V4756" s="57">
        <v>-14146.45</v>
      </c>
      <c r="W4756" s="57">
        <v>744.55</v>
      </c>
      <c r="X4756" s="57">
        <v>0</v>
      </c>
      <c r="Y4756" s="73">
        <v>41400</v>
      </c>
      <c r="Z4756" s="57">
        <v>0</v>
      </c>
      <c r="AA4756" s="57">
        <v>0</v>
      </c>
      <c r="AB4756" s="57">
        <v>744.55</v>
      </c>
      <c r="AC4756" s="57">
        <v>0</v>
      </c>
      <c r="AD4756" s="56" t="s">
        <v>9255</v>
      </c>
      <c r="AE4756" s="57">
        <v>0</v>
      </c>
      <c r="AF4756" s="57">
        <v>0</v>
      </c>
      <c r="AG4756" s="57">
        <v>0</v>
      </c>
      <c r="AI4756"/>
      <c r="AJ4756"/>
    </row>
    <row r="4757" spans="1:36">
      <c r="A4757" s="56" t="s">
        <v>54</v>
      </c>
      <c r="B4757" s="56" t="s">
        <v>11412</v>
      </c>
      <c r="C4757" s="56">
        <v>2101010090</v>
      </c>
      <c r="D4757" s="56" t="s">
        <v>42</v>
      </c>
      <c r="E4757" s="56">
        <v>2101020090</v>
      </c>
      <c r="F4757" s="56">
        <v>5401010090</v>
      </c>
      <c r="G4757" s="56" t="s">
        <v>11413</v>
      </c>
      <c r="H4757" s="56">
        <v>400100</v>
      </c>
      <c r="I4757" s="56" t="s">
        <v>11414</v>
      </c>
      <c r="J4757" s="56" t="s">
        <v>10458</v>
      </c>
      <c r="K4757" s="56" t="s">
        <v>8177</v>
      </c>
      <c r="L4757" s="56" t="s">
        <v>7138</v>
      </c>
      <c r="M4757" s="73">
        <v>42339</v>
      </c>
      <c r="N4757" s="56"/>
      <c r="O4757" s="56"/>
      <c r="P4757" s="56" t="s">
        <v>167</v>
      </c>
      <c r="Q4757" s="56"/>
      <c r="R4757" s="56" t="s">
        <v>70</v>
      </c>
      <c r="S4757" s="56" t="s">
        <v>11675</v>
      </c>
      <c r="T4757" s="56" t="s">
        <v>7140</v>
      </c>
      <c r="U4757" s="57">
        <v>10858</v>
      </c>
      <c r="V4757" s="57">
        <v>-10315.1</v>
      </c>
      <c r="W4757" s="57">
        <v>542.9</v>
      </c>
      <c r="X4757" s="57">
        <v>0</v>
      </c>
      <c r="Y4757" s="73">
        <v>41400</v>
      </c>
      <c r="Z4757" s="57">
        <v>0</v>
      </c>
      <c r="AA4757" s="57">
        <v>0</v>
      </c>
      <c r="AB4757" s="57">
        <v>542.9</v>
      </c>
      <c r="AC4757" s="57">
        <v>0</v>
      </c>
      <c r="AD4757" s="56" t="s">
        <v>9255</v>
      </c>
      <c r="AE4757" s="57">
        <v>0</v>
      </c>
      <c r="AF4757" s="57">
        <v>0</v>
      </c>
      <c r="AG4757" s="57">
        <v>0</v>
      </c>
      <c r="AI4757"/>
      <c r="AJ4757"/>
    </row>
    <row r="4758" spans="1:36">
      <c r="A4758" s="56" t="s">
        <v>54</v>
      </c>
      <c r="B4758" s="56" t="s">
        <v>11412</v>
      </c>
      <c r="C4758" s="56">
        <v>2101010090</v>
      </c>
      <c r="D4758" s="56" t="s">
        <v>42</v>
      </c>
      <c r="E4758" s="56">
        <v>2101020090</v>
      </c>
      <c r="F4758" s="56">
        <v>5401010090</v>
      </c>
      <c r="G4758" s="56" t="s">
        <v>11413</v>
      </c>
      <c r="H4758" s="56">
        <v>400100</v>
      </c>
      <c r="I4758" s="56" t="s">
        <v>11414</v>
      </c>
      <c r="J4758" s="56" t="s">
        <v>10459</v>
      </c>
      <c r="K4758" s="56" t="s">
        <v>8177</v>
      </c>
      <c r="L4758" s="56" t="s">
        <v>7138</v>
      </c>
      <c r="M4758" s="73">
        <v>42339</v>
      </c>
      <c r="N4758" s="56"/>
      <c r="O4758" s="56"/>
      <c r="P4758" s="56" t="s">
        <v>167</v>
      </c>
      <c r="Q4758" s="56"/>
      <c r="R4758" s="56" t="s">
        <v>70</v>
      </c>
      <c r="S4758" s="56" t="s">
        <v>11675</v>
      </c>
      <c r="T4758" s="56" t="s">
        <v>7140</v>
      </c>
      <c r="U4758" s="57">
        <v>7557</v>
      </c>
      <c r="V4758" s="57">
        <v>-7179.15</v>
      </c>
      <c r="W4758" s="57">
        <v>377.85</v>
      </c>
      <c r="X4758" s="57">
        <v>0</v>
      </c>
      <c r="Y4758" s="73">
        <v>41400</v>
      </c>
      <c r="Z4758" s="57">
        <v>0</v>
      </c>
      <c r="AA4758" s="57">
        <v>0</v>
      </c>
      <c r="AB4758" s="57">
        <v>377.85</v>
      </c>
      <c r="AC4758" s="57">
        <v>0</v>
      </c>
      <c r="AD4758" s="56" t="s">
        <v>9255</v>
      </c>
      <c r="AE4758" s="57">
        <v>0</v>
      </c>
      <c r="AF4758" s="57">
        <v>0</v>
      </c>
      <c r="AG4758" s="57">
        <v>0</v>
      </c>
      <c r="AI4758"/>
      <c r="AJ4758"/>
    </row>
    <row r="4759" spans="1:36">
      <c r="A4759" s="56" t="s">
        <v>54</v>
      </c>
      <c r="B4759" s="56" t="s">
        <v>11412</v>
      </c>
      <c r="C4759" s="56">
        <v>2101010090</v>
      </c>
      <c r="D4759" s="56" t="s">
        <v>42</v>
      </c>
      <c r="E4759" s="56">
        <v>2101020090</v>
      </c>
      <c r="F4759" s="56">
        <v>5401010090</v>
      </c>
      <c r="G4759" s="56" t="s">
        <v>11413</v>
      </c>
      <c r="H4759" s="56">
        <v>400100</v>
      </c>
      <c r="I4759" s="56" t="s">
        <v>11414</v>
      </c>
      <c r="J4759" s="56" t="s">
        <v>10460</v>
      </c>
      <c r="K4759" s="56" t="s">
        <v>8178</v>
      </c>
      <c r="L4759" s="56" t="s">
        <v>7138</v>
      </c>
      <c r="M4759" s="73">
        <v>42339</v>
      </c>
      <c r="N4759" s="56"/>
      <c r="O4759" s="56"/>
      <c r="P4759" s="56" t="s">
        <v>167</v>
      </c>
      <c r="Q4759" s="56"/>
      <c r="R4759" s="56" t="s">
        <v>70</v>
      </c>
      <c r="S4759" s="56" t="s">
        <v>11679</v>
      </c>
      <c r="T4759" s="56" t="s">
        <v>7140</v>
      </c>
      <c r="U4759" s="57">
        <v>196564</v>
      </c>
      <c r="V4759" s="57">
        <v>-186735.8</v>
      </c>
      <c r="W4759" s="57">
        <v>9828.2000000000007</v>
      </c>
      <c r="X4759" s="57">
        <v>0</v>
      </c>
      <c r="Y4759" s="73">
        <v>41400</v>
      </c>
      <c r="Z4759" s="57">
        <v>0</v>
      </c>
      <c r="AA4759" s="57">
        <v>0</v>
      </c>
      <c r="AB4759" s="57">
        <v>9828.2000000000007</v>
      </c>
      <c r="AC4759" s="57">
        <v>0</v>
      </c>
      <c r="AD4759" s="56" t="s">
        <v>9255</v>
      </c>
      <c r="AE4759" s="57">
        <v>0</v>
      </c>
      <c r="AF4759" s="57">
        <v>0</v>
      </c>
      <c r="AG4759" s="57">
        <v>0</v>
      </c>
      <c r="AI4759"/>
      <c r="AJ4759"/>
    </row>
    <row r="4760" spans="1:36">
      <c r="A4760" s="56" t="s">
        <v>54</v>
      </c>
      <c r="B4760" s="56" t="s">
        <v>11412</v>
      </c>
      <c r="C4760" s="56">
        <v>2101010090</v>
      </c>
      <c r="D4760" s="56" t="s">
        <v>42</v>
      </c>
      <c r="E4760" s="56">
        <v>2101020090</v>
      </c>
      <c r="F4760" s="56">
        <v>5401010090</v>
      </c>
      <c r="G4760" s="56" t="s">
        <v>11413</v>
      </c>
      <c r="H4760" s="56">
        <v>400100</v>
      </c>
      <c r="I4760" s="56" t="s">
        <v>11414</v>
      </c>
      <c r="J4760" s="56" t="s">
        <v>10461</v>
      </c>
      <c r="K4760" s="56" t="s">
        <v>8256</v>
      </c>
      <c r="L4760" s="56" t="s">
        <v>7138</v>
      </c>
      <c r="M4760" s="73">
        <v>42339</v>
      </c>
      <c r="N4760" s="56"/>
      <c r="O4760" s="56"/>
      <c r="P4760" s="56" t="s">
        <v>167</v>
      </c>
      <c r="Q4760" s="56"/>
      <c r="R4760" s="56" t="s">
        <v>70</v>
      </c>
      <c r="S4760" s="56" t="s">
        <v>11657</v>
      </c>
      <c r="T4760" s="56" t="s">
        <v>7140</v>
      </c>
      <c r="U4760" s="57">
        <v>85624</v>
      </c>
      <c r="V4760" s="57">
        <v>-81342.8</v>
      </c>
      <c r="W4760" s="57">
        <v>4281.2</v>
      </c>
      <c r="X4760" s="57">
        <v>0</v>
      </c>
      <c r="Y4760" s="73">
        <v>41400</v>
      </c>
      <c r="Z4760" s="57">
        <v>0</v>
      </c>
      <c r="AA4760" s="57">
        <v>0</v>
      </c>
      <c r="AB4760" s="57">
        <v>4281.2</v>
      </c>
      <c r="AC4760" s="57">
        <v>0</v>
      </c>
      <c r="AD4760" s="56" t="s">
        <v>9255</v>
      </c>
      <c r="AE4760" s="57">
        <v>0</v>
      </c>
      <c r="AF4760" s="57">
        <v>0</v>
      </c>
      <c r="AG4760" s="57">
        <v>0</v>
      </c>
      <c r="AI4760"/>
      <c r="AJ4760"/>
    </row>
    <row r="4761" spans="1:36">
      <c r="A4761" s="56" t="s">
        <v>54</v>
      </c>
      <c r="B4761" s="56" t="s">
        <v>11412</v>
      </c>
      <c r="C4761" s="56">
        <v>2101010090</v>
      </c>
      <c r="D4761" s="56" t="s">
        <v>42</v>
      </c>
      <c r="E4761" s="56">
        <v>2101020090</v>
      </c>
      <c r="F4761" s="56">
        <v>5401010090</v>
      </c>
      <c r="G4761" s="56" t="s">
        <v>11413</v>
      </c>
      <c r="H4761" s="56">
        <v>400100</v>
      </c>
      <c r="I4761" s="56" t="s">
        <v>11414</v>
      </c>
      <c r="J4761" s="56" t="s">
        <v>10462</v>
      </c>
      <c r="K4761" s="56" t="s">
        <v>8179</v>
      </c>
      <c r="L4761" s="56" t="s">
        <v>7138</v>
      </c>
      <c r="M4761" s="73">
        <v>42339</v>
      </c>
      <c r="N4761" s="56"/>
      <c r="O4761" s="56"/>
      <c r="P4761" s="56" t="s">
        <v>167</v>
      </c>
      <c r="Q4761" s="56"/>
      <c r="R4761" s="56" t="s">
        <v>70</v>
      </c>
      <c r="S4761" s="56" t="s">
        <v>11676</v>
      </c>
      <c r="T4761" s="56" t="s">
        <v>7140</v>
      </c>
      <c r="U4761" s="57">
        <v>86865</v>
      </c>
      <c r="V4761" s="57">
        <v>-82521.75</v>
      </c>
      <c r="W4761" s="57">
        <v>4343.25</v>
      </c>
      <c r="X4761" s="57">
        <v>0</v>
      </c>
      <c r="Y4761" s="73">
        <v>41400</v>
      </c>
      <c r="Z4761" s="57">
        <v>0</v>
      </c>
      <c r="AA4761" s="57">
        <v>0</v>
      </c>
      <c r="AB4761" s="57">
        <v>4343.25</v>
      </c>
      <c r="AC4761" s="57">
        <v>0</v>
      </c>
      <c r="AD4761" s="56" t="s">
        <v>9255</v>
      </c>
      <c r="AE4761" s="57">
        <v>0</v>
      </c>
      <c r="AF4761" s="57">
        <v>0</v>
      </c>
      <c r="AG4761" s="57">
        <v>0</v>
      </c>
      <c r="AI4761"/>
      <c r="AJ4761"/>
    </row>
    <row r="4762" spans="1:36">
      <c r="A4762" s="56" t="s">
        <v>48</v>
      </c>
      <c r="B4762" s="56" t="s">
        <v>11416</v>
      </c>
      <c r="C4762" s="56">
        <v>2101010100</v>
      </c>
      <c r="D4762" s="56" t="s">
        <v>39</v>
      </c>
      <c r="E4762" s="56">
        <v>2101020100</v>
      </c>
      <c r="F4762" s="56">
        <v>5401010100</v>
      </c>
      <c r="G4762" s="56" t="s">
        <v>11428</v>
      </c>
      <c r="H4762" s="56">
        <v>400300</v>
      </c>
      <c r="I4762" s="56" t="s">
        <v>11439</v>
      </c>
      <c r="J4762" s="56" t="s">
        <v>10463</v>
      </c>
      <c r="K4762" s="56" t="s">
        <v>7920</v>
      </c>
      <c r="L4762" s="56" t="s">
        <v>7138</v>
      </c>
      <c r="M4762" s="73">
        <v>40598</v>
      </c>
      <c r="N4762" s="56"/>
      <c r="O4762" s="56"/>
      <c r="P4762" s="56" t="s">
        <v>259</v>
      </c>
      <c r="Q4762" s="56"/>
      <c r="R4762" s="56" t="s">
        <v>70</v>
      </c>
      <c r="S4762" s="56" t="s">
        <v>11660</v>
      </c>
      <c r="T4762" s="56" t="s">
        <v>7140</v>
      </c>
      <c r="U4762" s="57">
        <v>130192</v>
      </c>
      <c r="V4762" s="57">
        <v>-117172.8</v>
      </c>
      <c r="W4762" s="57">
        <v>13019.2</v>
      </c>
      <c r="X4762" s="57">
        <v>0</v>
      </c>
      <c r="Y4762" s="73">
        <v>40598</v>
      </c>
      <c r="Z4762" s="57">
        <v>0</v>
      </c>
      <c r="AA4762" s="57">
        <v>0</v>
      </c>
      <c r="AB4762" s="57">
        <v>13019.2</v>
      </c>
      <c r="AC4762" s="57">
        <v>0</v>
      </c>
      <c r="AD4762" s="56" t="s">
        <v>9255</v>
      </c>
      <c r="AE4762" s="57">
        <v>0</v>
      </c>
      <c r="AF4762" s="57">
        <v>0</v>
      </c>
      <c r="AG4762" s="57">
        <v>0</v>
      </c>
      <c r="AI4762"/>
      <c r="AJ4762"/>
    </row>
    <row r="4763" spans="1:36">
      <c r="A4763" s="56" t="s">
        <v>48</v>
      </c>
      <c r="B4763" s="56" t="s">
        <v>11416</v>
      </c>
      <c r="C4763" s="56">
        <v>2101010100</v>
      </c>
      <c r="D4763" s="56" t="s">
        <v>39</v>
      </c>
      <c r="E4763" s="56">
        <v>2101020100</v>
      </c>
      <c r="F4763" s="56">
        <v>5401010100</v>
      </c>
      <c r="G4763" s="56" t="s">
        <v>11428</v>
      </c>
      <c r="H4763" s="56">
        <v>400300</v>
      </c>
      <c r="I4763" s="56" t="s">
        <v>11439</v>
      </c>
      <c r="J4763" s="56" t="s">
        <v>10464</v>
      </c>
      <c r="K4763" s="56" t="s">
        <v>3977</v>
      </c>
      <c r="L4763" s="56" t="s">
        <v>7138</v>
      </c>
      <c r="M4763" s="73">
        <v>41752</v>
      </c>
      <c r="N4763" s="56"/>
      <c r="O4763" s="56"/>
      <c r="P4763" s="56" t="s">
        <v>259</v>
      </c>
      <c r="Q4763" s="56"/>
      <c r="R4763" s="56" t="s">
        <v>70</v>
      </c>
      <c r="S4763" s="56" t="s">
        <v>11685</v>
      </c>
      <c r="T4763" s="56" t="s">
        <v>7140</v>
      </c>
      <c r="U4763" s="57">
        <v>772969</v>
      </c>
      <c r="V4763" s="57">
        <v>-734320.55</v>
      </c>
      <c r="W4763" s="57">
        <v>38648.449999999997</v>
      </c>
      <c r="X4763" s="57">
        <v>0</v>
      </c>
      <c r="Y4763" s="73">
        <v>41752</v>
      </c>
      <c r="Z4763" s="57">
        <v>0</v>
      </c>
      <c r="AA4763" s="57">
        <v>0</v>
      </c>
      <c r="AB4763" s="57">
        <v>38648.449999999997</v>
      </c>
      <c r="AC4763" s="57">
        <v>0</v>
      </c>
      <c r="AD4763" s="56" t="s">
        <v>9255</v>
      </c>
      <c r="AE4763" s="57">
        <v>0</v>
      </c>
      <c r="AF4763" s="57">
        <v>0</v>
      </c>
      <c r="AG4763" s="57">
        <v>0</v>
      </c>
      <c r="AI4763"/>
      <c r="AJ4763"/>
    </row>
    <row r="4764" spans="1:36">
      <c r="A4764" s="56" t="s">
        <v>50</v>
      </c>
      <c r="B4764" s="56" t="s">
        <v>11416</v>
      </c>
      <c r="C4764" s="56">
        <v>2101010100</v>
      </c>
      <c r="D4764" s="56" t="s">
        <v>39</v>
      </c>
      <c r="E4764" s="56">
        <v>2101020100</v>
      </c>
      <c r="F4764" s="56">
        <v>5401010100</v>
      </c>
      <c r="G4764" s="56" t="s">
        <v>11431</v>
      </c>
      <c r="H4764" s="56">
        <v>400210</v>
      </c>
      <c r="I4764" s="56" t="s">
        <v>11440</v>
      </c>
      <c r="J4764" s="56" t="s">
        <v>10465</v>
      </c>
      <c r="K4764" s="56" t="s">
        <v>8183</v>
      </c>
      <c r="L4764" s="56" t="s">
        <v>7138</v>
      </c>
      <c r="M4764" s="73">
        <v>41660</v>
      </c>
      <c r="N4764" s="56"/>
      <c r="O4764" s="56"/>
      <c r="P4764" s="56" t="s">
        <v>259</v>
      </c>
      <c r="Q4764" s="56"/>
      <c r="R4764" s="56" t="s">
        <v>70</v>
      </c>
      <c r="S4764" s="56" t="s">
        <v>11660</v>
      </c>
      <c r="T4764" s="56" t="s">
        <v>7140</v>
      </c>
      <c r="U4764" s="57">
        <v>182208</v>
      </c>
      <c r="V4764" s="57">
        <v>-173097.60000000001</v>
      </c>
      <c r="W4764" s="57">
        <v>9110.4</v>
      </c>
      <c r="X4764" s="57">
        <v>0</v>
      </c>
      <c r="Y4764" s="73">
        <v>41660</v>
      </c>
      <c r="Z4764" s="57">
        <v>0</v>
      </c>
      <c r="AA4764" s="57">
        <v>0</v>
      </c>
      <c r="AB4764" s="57">
        <v>9110.4</v>
      </c>
      <c r="AC4764" s="57">
        <v>0</v>
      </c>
      <c r="AD4764" s="56" t="s">
        <v>9255</v>
      </c>
      <c r="AE4764" s="57">
        <v>0</v>
      </c>
      <c r="AF4764" s="57">
        <v>0</v>
      </c>
      <c r="AG4764" s="57">
        <v>0</v>
      </c>
      <c r="AI4764"/>
      <c r="AJ4764"/>
    </row>
    <row r="4765" spans="1:36">
      <c r="A4765" s="56" t="s">
        <v>50</v>
      </c>
      <c r="B4765" s="56" t="s">
        <v>11416</v>
      </c>
      <c r="C4765" s="56">
        <v>2101010100</v>
      </c>
      <c r="D4765" s="56" t="s">
        <v>39</v>
      </c>
      <c r="E4765" s="56">
        <v>2101020100</v>
      </c>
      <c r="F4765" s="56">
        <v>5401010100</v>
      </c>
      <c r="G4765" s="56" t="s">
        <v>11431</v>
      </c>
      <c r="H4765" s="56">
        <v>400210</v>
      </c>
      <c r="I4765" s="56" t="s">
        <v>11440</v>
      </c>
      <c r="J4765" s="56" t="s">
        <v>10466</v>
      </c>
      <c r="K4765" s="56" t="s">
        <v>8257</v>
      </c>
      <c r="L4765" s="56" t="s">
        <v>7138</v>
      </c>
      <c r="M4765" s="73">
        <v>41339</v>
      </c>
      <c r="N4765" s="56"/>
      <c r="O4765" s="56"/>
      <c r="P4765" s="56" t="s">
        <v>259</v>
      </c>
      <c r="Q4765" s="56"/>
      <c r="R4765" s="56" t="s">
        <v>70</v>
      </c>
      <c r="S4765" s="56" t="s">
        <v>11657</v>
      </c>
      <c r="T4765" s="56" t="s">
        <v>7140</v>
      </c>
      <c r="U4765" s="57">
        <v>68796</v>
      </c>
      <c r="V4765" s="57">
        <v>-65356.2</v>
      </c>
      <c r="W4765" s="57">
        <v>3439.8</v>
      </c>
      <c r="X4765" s="57">
        <v>0</v>
      </c>
      <c r="Y4765" s="73">
        <v>41339</v>
      </c>
      <c r="Z4765" s="57">
        <v>0</v>
      </c>
      <c r="AA4765" s="57">
        <v>0</v>
      </c>
      <c r="AB4765" s="57">
        <v>3439.8</v>
      </c>
      <c r="AC4765" s="57">
        <v>0</v>
      </c>
      <c r="AD4765" s="56" t="s">
        <v>9255</v>
      </c>
      <c r="AE4765" s="57">
        <v>0</v>
      </c>
      <c r="AF4765" s="57">
        <v>0</v>
      </c>
      <c r="AG4765" s="57">
        <v>0</v>
      </c>
      <c r="AI4765"/>
      <c r="AJ4765"/>
    </row>
    <row r="4766" spans="1:36">
      <c r="A4766" s="56" t="s">
        <v>54</v>
      </c>
      <c r="B4766" s="56" t="s">
        <v>11416</v>
      </c>
      <c r="C4766" s="56">
        <v>2101010100</v>
      </c>
      <c r="D4766" s="56" t="s">
        <v>39</v>
      </c>
      <c r="E4766" s="56">
        <v>2101020100</v>
      </c>
      <c r="F4766" s="56">
        <v>5401010100</v>
      </c>
      <c r="G4766" s="56" t="s">
        <v>11413</v>
      </c>
      <c r="H4766" s="56">
        <v>400100</v>
      </c>
      <c r="I4766" s="56" t="s">
        <v>11421</v>
      </c>
      <c r="J4766" s="56" t="s">
        <v>10467</v>
      </c>
      <c r="K4766" s="56" t="s">
        <v>8258</v>
      </c>
      <c r="L4766" s="56" t="s">
        <v>7138</v>
      </c>
      <c r="M4766" s="73">
        <v>40500</v>
      </c>
      <c r="N4766" s="56"/>
      <c r="O4766" s="56"/>
      <c r="P4766" s="56" t="s">
        <v>7245</v>
      </c>
      <c r="Q4766" s="56"/>
      <c r="R4766" s="56" t="s">
        <v>70</v>
      </c>
      <c r="S4766" s="56" t="s">
        <v>11657</v>
      </c>
      <c r="T4766" s="56" t="s">
        <v>7140</v>
      </c>
      <c r="U4766" s="57">
        <v>70769</v>
      </c>
      <c r="V4766" s="57">
        <v>-67230.55</v>
      </c>
      <c r="W4766" s="57">
        <v>3538.45</v>
      </c>
      <c r="X4766" s="57">
        <v>0</v>
      </c>
      <c r="Y4766" s="73">
        <v>40500</v>
      </c>
      <c r="Z4766" s="57">
        <v>0</v>
      </c>
      <c r="AA4766" s="57">
        <v>0</v>
      </c>
      <c r="AB4766" s="57">
        <v>3538.45</v>
      </c>
      <c r="AC4766" s="57">
        <v>0</v>
      </c>
      <c r="AD4766" s="56" t="s">
        <v>9255</v>
      </c>
      <c r="AE4766" s="57">
        <v>0</v>
      </c>
      <c r="AF4766" s="57">
        <v>0</v>
      </c>
      <c r="AG4766" s="57">
        <v>0</v>
      </c>
      <c r="AI4766"/>
      <c r="AJ4766"/>
    </row>
    <row r="4767" spans="1:36">
      <c r="A4767" s="56" t="s">
        <v>54</v>
      </c>
      <c r="B4767" s="56" t="s">
        <v>11416</v>
      </c>
      <c r="C4767" s="56">
        <v>2101010100</v>
      </c>
      <c r="D4767" s="56" t="s">
        <v>39</v>
      </c>
      <c r="E4767" s="56">
        <v>2101020100</v>
      </c>
      <c r="F4767" s="56">
        <v>5401010100</v>
      </c>
      <c r="G4767" s="56" t="s">
        <v>11413</v>
      </c>
      <c r="H4767" s="56">
        <v>400100</v>
      </c>
      <c r="I4767" s="56" t="s">
        <v>11421</v>
      </c>
      <c r="J4767" s="56" t="s">
        <v>10468</v>
      </c>
      <c r="K4767" s="56" t="s">
        <v>8184</v>
      </c>
      <c r="L4767" s="56" t="s">
        <v>7138</v>
      </c>
      <c r="M4767" s="73">
        <v>40643</v>
      </c>
      <c r="N4767" s="56"/>
      <c r="O4767" s="56"/>
      <c r="P4767" s="56" t="s">
        <v>7245</v>
      </c>
      <c r="Q4767" s="56"/>
      <c r="R4767" s="56" t="s">
        <v>70</v>
      </c>
      <c r="S4767" s="56" t="s">
        <v>11660</v>
      </c>
      <c r="T4767" s="56" t="s">
        <v>7140</v>
      </c>
      <c r="U4767" s="57">
        <v>169524</v>
      </c>
      <c r="V4767" s="57">
        <v>-161047.79999999999</v>
      </c>
      <c r="W4767" s="57">
        <v>8476.2000000000007</v>
      </c>
      <c r="X4767" s="57">
        <v>0</v>
      </c>
      <c r="Y4767" s="73">
        <v>40643</v>
      </c>
      <c r="Z4767" s="57">
        <v>0</v>
      </c>
      <c r="AA4767" s="57">
        <v>0</v>
      </c>
      <c r="AB4767" s="57">
        <v>8476.2000000000007</v>
      </c>
      <c r="AC4767" s="57">
        <v>0</v>
      </c>
      <c r="AD4767" s="56" t="s">
        <v>9255</v>
      </c>
      <c r="AE4767" s="57">
        <v>0</v>
      </c>
      <c r="AF4767" s="57">
        <v>0</v>
      </c>
      <c r="AG4767" s="57">
        <v>0</v>
      </c>
      <c r="AI4767"/>
      <c r="AJ4767"/>
    </row>
    <row r="4768" spans="1:36">
      <c r="A4768" s="56" t="s">
        <v>50</v>
      </c>
      <c r="B4768" s="56" t="s">
        <v>11416</v>
      </c>
      <c r="C4768" s="56">
        <v>2101010100</v>
      </c>
      <c r="D4768" s="56" t="s">
        <v>39</v>
      </c>
      <c r="E4768" s="56">
        <v>2101020100</v>
      </c>
      <c r="F4768" s="56">
        <v>5401010100</v>
      </c>
      <c r="G4768" s="56" t="s">
        <v>11431</v>
      </c>
      <c r="H4768" s="56">
        <v>400210</v>
      </c>
      <c r="I4768" s="56" t="s">
        <v>11440</v>
      </c>
      <c r="J4768" s="56" t="s">
        <v>10469</v>
      </c>
      <c r="K4768" s="56" t="s">
        <v>9130</v>
      </c>
      <c r="L4768" s="56" t="s">
        <v>7138</v>
      </c>
      <c r="M4768" s="73">
        <v>41617</v>
      </c>
      <c r="N4768" s="56"/>
      <c r="O4768" s="56"/>
      <c r="P4768" s="56" t="s">
        <v>259</v>
      </c>
      <c r="Q4768" s="56"/>
      <c r="R4768" s="56" t="s">
        <v>70</v>
      </c>
      <c r="S4768" s="56" t="s">
        <v>11702</v>
      </c>
      <c r="T4768" s="56" t="s">
        <v>7140</v>
      </c>
      <c r="U4768" s="57">
        <v>532441.89</v>
      </c>
      <c r="V4768" s="57">
        <v>-505819.8</v>
      </c>
      <c r="W4768" s="57">
        <v>26622.09</v>
      </c>
      <c r="X4768" s="57">
        <v>0</v>
      </c>
      <c r="Y4768" s="73">
        <v>41617</v>
      </c>
      <c r="Z4768" s="57">
        <v>0</v>
      </c>
      <c r="AA4768" s="57">
        <v>0</v>
      </c>
      <c r="AB4768" s="57">
        <v>26622.09</v>
      </c>
      <c r="AC4768" s="57">
        <v>0</v>
      </c>
      <c r="AD4768" s="56" t="s">
        <v>9255</v>
      </c>
      <c r="AE4768" s="57">
        <v>0</v>
      </c>
      <c r="AF4768" s="57">
        <v>0</v>
      </c>
      <c r="AG4768" s="57">
        <v>0</v>
      </c>
      <c r="AI4768"/>
      <c r="AJ4768"/>
    </row>
    <row r="4769" spans="1:36">
      <c r="A4769" s="56" t="s">
        <v>50</v>
      </c>
      <c r="B4769" s="56" t="s">
        <v>11416</v>
      </c>
      <c r="C4769" s="56">
        <v>2101010100</v>
      </c>
      <c r="D4769" s="56" t="s">
        <v>39</v>
      </c>
      <c r="E4769" s="56">
        <v>2101020100</v>
      </c>
      <c r="F4769" s="56">
        <v>5401010100</v>
      </c>
      <c r="G4769" s="56" t="s">
        <v>11431</v>
      </c>
      <c r="H4769" s="56">
        <v>400210</v>
      </c>
      <c r="I4769" s="56" t="s">
        <v>11440</v>
      </c>
      <c r="J4769" s="56" t="s">
        <v>10470</v>
      </c>
      <c r="K4769" s="56" t="s">
        <v>8185</v>
      </c>
      <c r="L4769" s="56" t="s">
        <v>7138</v>
      </c>
      <c r="M4769" s="73">
        <v>40599</v>
      </c>
      <c r="N4769" s="56"/>
      <c r="O4769" s="56"/>
      <c r="P4769" s="56" t="s">
        <v>259</v>
      </c>
      <c r="Q4769" s="56"/>
      <c r="R4769" s="56" t="s">
        <v>70</v>
      </c>
      <c r="S4769" s="56" t="s">
        <v>11675</v>
      </c>
      <c r="T4769" s="56" t="s">
        <v>7140</v>
      </c>
      <c r="U4769" s="57">
        <v>296667</v>
      </c>
      <c r="V4769" s="57">
        <v>-267000.3</v>
      </c>
      <c r="W4769" s="57">
        <v>29666.7</v>
      </c>
      <c r="X4769" s="57">
        <v>0</v>
      </c>
      <c r="Y4769" s="73">
        <v>40599</v>
      </c>
      <c r="Z4769" s="57">
        <v>0</v>
      </c>
      <c r="AA4769" s="57">
        <v>0</v>
      </c>
      <c r="AB4769" s="57">
        <v>29666.7</v>
      </c>
      <c r="AC4769" s="57">
        <v>0</v>
      </c>
      <c r="AD4769" s="56" t="s">
        <v>9255</v>
      </c>
      <c r="AE4769" s="57">
        <v>0</v>
      </c>
      <c r="AF4769" s="57">
        <v>0</v>
      </c>
      <c r="AG4769" s="57">
        <v>0</v>
      </c>
      <c r="AI4769"/>
      <c r="AJ4769"/>
    </row>
    <row r="4770" spans="1:36">
      <c r="A4770" s="56" t="s">
        <v>50</v>
      </c>
      <c r="B4770" s="56" t="s">
        <v>11416</v>
      </c>
      <c r="C4770" s="56">
        <v>2101010100</v>
      </c>
      <c r="D4770" s="56" t="s">
        <v>39</v>
      </c>
      <c r="E4770" s="56">
        <v>2101020100</v>
      </c>
      <c r="F4770" s="56">
        <v>5401010100</v>
      </c>
      <c r="G4770" s="56" t="s">
        <v>11431</v>
      </c>
      <c r="H4770" s="56">
        <v>400210</v>
      </c>
      <c r="I4770" s="56" t="s">
        <v>11440</v>
      </c>
      <c r="J4770" s="56" t="s">
        <v>10471</v>
      </c>
      <c r="K4770" s="56" t="s">
        <v>8259</v>
      </c>
      <c r="L4770" s="56" t="s">
        <v>7138</v>
      </c>
      <c r="M4770" s="73">
        <v>41368</v>
      </c>
      <c r="N4770" s="56"/>
      <c r="O4770" s="56"/>
      <c r="P4770" s="56" t="s">
        <v>259</v>
      </c>
      <c r="Q4770" s="56"/>
      <c r="R4770" s="56" t="s">
        <v>70</v>
      </c>
      <c r="S4770" s="56" t="s">
        <v>11657</v>
      </c>
      <c r="T4770" s="56" t="s">
        <v>7140</v>
      </c>
      <c r="U4770" s="57">
        <v>613473</v>
      </c>
      <c r="V4770" s="57">
        <v>-582799.35</v>
      </c>
      <c r="W4770" s="57">
        <v>30673.65</v>
      </c>
      <c r="X4770" s="57">
        <v>0</v>
      </c>
      <c r="Y4770" s="73">
        <v>41368</v>
      </c>
      <c r="Z4770" s="57">
        <v>0</v>
      </c>
      <c r="AA4770" s="57">
        <v>0</v>
      </c>
      <c r="AB4770" s="57">
        <v>30673.65</v>
      </c>
      <c r="AC4770" s="57">
        <v>0</v>
      </c>
      <c r="AD4770" s="56" t="s">
        <v>9255</v>
      </c>
      <c r="AE4770" s="57">
        <v>0</v>
      </c>
      <c r="AF4770" s="57">
        <v>0</v>
      </c>
      <c r="AG4770" s="57">
        <v>0</v>
      </c>
      <c r="AI4770"/>
      <c r="AJ4770"/>
    </row>
    <row r="4771" spans="1:36">
      <c r="A4771" s="56" t="s">
        <v>50</v>
      </c>
      <c r="B4771" s="56" t="s">
        <v>11416</v>
      </c>
      <c r="C4771" s="56">
        <v>2101010100</v>
      </c>
      <c r="D4771" s="56" t="s">
        <v>39</v>
      </c>
      <c r="E4771" s="56">
        <v>2101020100</v>
      </c>
      <c r="F4771" s="56">
        <v>5401010100</v>
      </c>
      <c r="G4771" s="56" t="s">
        <v>11431</v>
      </c>
      <c r="H4771" s="56">
        <v>400210</v>
      </c>
      <c r="I4771" s="56" t="s">
        <v>11440</v>
      </c>
      <c r="J4771" s="56" t="s">
        <v>10472</v>
      </c>
      <c r="K4771" s="56" t="s">
        <v>9131</v>
      </c>
      <c r="L4771" s="56" t="s">
        <v>7138</v>
      </c>
      <c r="M4771" s="73">
        <v>41213</v>
      </c>
      <c r="N4771" s="56"/>
      <c r="O4771" s="56"/>
      <c r="P4771" s="56" t="s">
        <v>259</v>
      </c>
      <c r="Q4771" s="56"/>
      <c r="R4771" s="56" t="s">
        <v>70</v>
      </c>
      <c r="S4771" s="56" t="s">
        <v>11733</v>
      </c>
      <c r="T4771" s="56" t="s">
        <v>7140</v>
      </c>
      <c r="U4771" s="57">
        <v>811675.2</v>
      </c>
      <c r="V4771" s="57">
        <v>-771091.44</v>
      </c>
      <c r="W4771" s="57">
        <v>40583.760000000002</v>
      </c>
      <c r="X4771" s="57">
        <v>0</v>
      </c>
      <c r="Y4771" s="73">
        <v>41213</v>
      </c>
      <c r="Z4771" s="57">
        <v>0</v>
      </c>
      <c r="AA4771" s="57">
        <v>0</v>
      </c>
      <c r="AB4771" s="57">
        <v>40583.760000000002</v>
      </c>
      <c r="AC4771" s="57">
        <v>0</v>
      </c>
      <c r="AD4771" s="56" t="s">
        <v>9255</v>
      </c>
      <c r="AE4771" s="57">
        <v>0</v>
      </c>
      <c r="AF4771" s="57">
        <v>0</v>
      </c>
      <c r="AG4771" s="57">
        <v>0</v>
      </c>
      <c r="AI4771"/>
      <c r="AJ4771"/>
    </row>
    <row r="4772" spans="1:36">
      <c r="A4772" s="56" t="s">
        <v>54</v>
      </c>
      <c r="B4772" s="56" t="s">
        <v>11416</v>
      </c>
      <c r="C4772" s="56">
        <v>2101010100</v>
      </c>
      <c r="D4772" s="56" t="s">
        <v>39</v>
      </c>
      <c r="E4772" s="56">
        <v>2101020100</v>
      </c>
      <c r="F4772" s="56">
        <v>5401010100</v>
      </c>
      <c r="G4772" s="56" t="s">
        <v>11413</v>
      </c>
      <c r="H4772" s="56">
        <v>400100</v>
      </c>
      <c r="I4772" s="56" t="s">
        <v>11421</v>
      </c>
      <c r="J4772" s="56" t="s">
        <v>10473</v>
      </c>
      <c r="K4772" s="56" t="s">
        <v>8186</v>
      </c>
      <c r="L4772" s="56" t="s">
        <v>7138</v>
      </c>
      <c r="M4772" s="73">
        <v>41823</v>
      </c>
      <c r="N4772" s="56"/>
      <c r="O4772" s="56"/>
      <c r="P4772" s="56" t="s">
        <v>259</v>
      </c>
      <c r="Q4772" s="56"/>
      <c r="R4772" s="56" t="s">
        <v>70</v>
      </c>
      <c r="S4772" s="56" t="s">
        <v>11661</v>
      </c>
      <c r="T4772" s="56" t="s">
        <v>7140</v>
      </c>
      <c r="U4772" s="57">
        <v>236667</v>
      </c>
      <c r="V4772" s="57">
        <v>-224833.65</v>
      </c>
      <c r="W4772" s="57">
        <v>11833.35</v>
      </c>
      <c r="X4772" s="57">
        <v>0</v>
      </c>
      <c r="Y4772" s="73">
        <v>41823</v>
      </c>
      <c r="Z4772" s="57">
        <v>0</v>
      </c>
      <c r="AA4772" s="57">
        <v>0</v>
      </c>
      <c r="AB4772" s="57">
        <v>11833.35</v>
      </c>
      <c r="AC4772" s="57">
        <v>0</v>
      </c>
      <c r="AD4772" s="56" t="s">
        <v>9255</v>
      </c>
      <c r="AE4772" s="57">
        <v>0</v>
      </c>
      <c r="AF4772" s="57">
        <v>0</v>
      </c>
      <c r="AG4772" s="57">
        <v>0</v>
      </c>
      <c r="AI4772"/>
      <c r="AJ4772"/>
    </row>
    <row r="4773" spans="1:36">
      <c r="A4773" s="56" t="s">
        <v>54</v>
      </c>
      <c r="B4773" s="56" t="s">
        <v>11416</v>
      </c>
      <c r="C4773" s="56">
        <v>2101010100</v>
      </c>
      <c r="D4773" s="56" t="s">
        <v>39</v>
      </c>
      <c r="E4773" s="56">
        <v>2101020100</v>
      </c>
      <c r="F4773" s="56">
        <v>5401010100</v>
      </c>
      <c r="G4773" s="56" t="s">
        <v>11413</v>
      </c>
      <c r="H4773" s="56">
        <v>400100</v>
      </c>
      <c r="I4773" s="56" t="s">
        <v>11421</v>
      </c>
      <c r="J4773" s="56" t="s">
        <v>10474</v>
      </c>
      <c r="K4773" s="56" t="s">
        <v>9132</v>
      </c>
      <c r="L4773" s="56" t="s">
        <v>7138</v>
      </c>
      <c r="M4773" s="73">
        <v>41759</v>
      </c>
      <c r="N4773" s="56"/>
      <c r="O4773" s="56"/>
      <c r="P4773" s="56" t="s">
        <v>259</v>
      </c>
      <c r="Q4773" s="56"/>
      <c r="R4773" s="56" t="s">
        <v>70</v>
      </c>
      <c r="S4773" s="56" t="s">
        <v>11660</v>
      </c>
      <c r="T4773" s="56" t="s">
        <v>7140</v>
      </c>
      <c r="U4773" s="57">
        <v>384427</v>
      </c>
      <c r="V4773" s="57">
        <v>-365205.65</v>
      </c>
      <c r="W4773" s="57">
        <v>19221.349999999999</v>
      </c>
      <c r="X4773" s="57">
        <v>0</v>
      </c>
      <c r="Y4773" s="73">
        <v>41759</v>
      </c>
      <c r="Z4773" s="57">
        <v>0</v>
      </c>
      <c r="AA4773" s="57">
        <v>0</v>
      </c>
      <c r="AB4773" s="57">
        <v>19221.349999999999</v>
      </c>
      <c r="AC4773" s="57">
        <v>0</v>
      </c>
      <c r="AD4773" s="56" t="s">
        <v>9255</v>
      </c>
      <c r="AE4773" s="57">
        <v>0</v>
      </c>
      <c r="AF4773" s="57">
        <v>0</v>
      </c>
      <c r="AG4773" s="57">
        <v>0</v>
      </c>
      <c r="AI4773"/>
      <c r="AJ4773"/>
    </row>
    <row r="4774" spans="1:36">
      <c r="A4774" s="56" t="s">
        <v>50</v>
      </c>
      <c r="B4774" s="56" t="s">
        <v>11416</v>
      </c>
      <c r="C4774" s="56">
        <v>2101010100</v>
      </c>
      <c r="D4774" s="56" t="s">
        <v>39</v>
      </c>
      <c r="E4774" s="56">
        <v>2101020100</v>
      </c>
      <c r="F4774" s="56">
        <v>5401010100</v>
      </c>
      <c r="G4774" s="56" t="s">
        <v>11431</v>
      </c>
      <c r="H4774" s="56">
        <v>400210</v>
      </c>
      <c r="I4774" s="56" t="s">
        <v>11440</v>
      </c>
      <c r="J4774" s="56" t="s">
        <v>10475</v>
      </c>
      <c r="K4774" s="56" t="s">
        <v>8187</v>
      </c>
      <c r="L4774" s="56" t="s">
        <v>7138</v>
      </c>
      <c r="M4774" s="73">
        <v>41848</v>
      </c>
      <c r="N4774" s="56"/>
      <c r="O4774" s="56"/>
      <c r="P4774" s="56" t="s">
        <v>259</v>
      </c>
      <c r="Q4774" s="56"/>
      <c r="R4774" s="56" t="s">
        <v>70</v>
      </c>
      <c r="S4774" s="56" t="s">
        <v>11661</v>
      </c>
      <c r="T4774" s="56" t="s">
        <v>7140</v>
      </c>
      <c r="U4774" s="57">
        <v>219968</v>
      </c>
      <c r="V4774" s="57">
        <v>-208969.60000000001</v>
      </c>
      <c r="W4774" s="57">
        <v>10998.4</v>
      </c>
      <c r="X4774" s="57">
        <v>0</v>
      </c>
      <c r="Y4774" s="73">
        <v>41848</v>
      </c>
      <c r="Z4774" s="57">
        <v>0</v>
      </c>
      <c r="AA4774" s="57">
        <v>0</v>
      </c>
      <c r="AB4774" s="57">
        <v>10998.4</v>
      </c>
      <c r="AC4774" s="57">
        <v>0</v>
      </c>
      <c r="AD4774" s="56" t="s">
        <v>9255</v>
      </c>
      <c r="AE4774" s="57">
        <v>0</v>
      </c>
      <c r="AF4774" s="57">
        <v>0</v>
      </c>
      <c r="AG4774" s="57">
        <v>0</v>
      </c>
      <c r="AI4774"/>
      <c r="AJ4774"/>
    </row>
    <row r="4775" spans="1:36">
      <c r="A4775" s="56" t="s">
        <v>50</v>
      </c>
      <c r="B4775" s="56" t="s">
        <v>11416</v>
      </c>
      <c r="C4775" s="56">
        <v>2101010100</v>
      </c>
      <c r="D4775" s="56" t="s">
        <v>39</v>
      </c>
      <c r="E4775" s="56">
        <v>2101020100</v>
      </c>
      <c r="F4775" s="56">
        <v>5401010100</v>
      </c>
      <c r="G4775" s="56" t="s">
        <v>11431</v>
      </c>
      <c r="H4775" s="56">
        <v>400210</v>
      </c>
      <c r="I4775" s="56" t="s">
        <v>11440</v>
      </c>
      <c r="J4775" s="56" t="s">
        <v>10476</v>
      </c>
      <c r="K4775" s="56" t="s">
        <v>8188</v>
      </c>
      <c r="L4775" s="56" t="s">
        <v>7138</v>
      </c>
      <c r="M4775" s="73">
        <v>41911</v>
      </c>
      <c r="N4775" s="56"/>
      <c r="O4775" s="56"/>
      <c r="P4775" s="56" t="s">
        <v>259</v>
      </c>
      <c r="Q4775" s="56"/>
      <c r="R4775" s="56" t="s">
        <v>70</v>
      </c>
      <c r="S4775" s="56" t="s">
        <v>11661</v>
      </c>
      <c r="T4775" s="56" t="s">
        <v>7140</v>
      </c>
      <c r="U4775" s="57">
        <v>219968</v>
      </c>
      <c r="V4775" s="57">
        <v>-208969.60000000001</v>
      </c>
      <c r="W4775" s="57">
        <v>10998.4</v>
      </c>
      <c r="X4775" s="57">
        <v>0</v>
      </c>
      <c r="Y4775" s="73">
        <v>41911</v>
      </c>
      <c r="Z4775" s="57">
        <v>0</v>
      </c>
      <c r="AA4775" s="57">
        <v>0</v>
      </c>
      <c r="AB4775" s="57">
        <v>10998.4</v>
      </c>
      <c r="AC4775" s="57">
        <v>0</v>
      </c>
      <c r="AD4775" s="56" t="s">
        <v>9255</v>
      </c>
      <c r="AE4775" s="57">
        <v>0</v>
      </c>
      <c r="AF4775" s="57">
        <v>0</v>
      </c>
      <c r="AG4775" s="57">
        <v>0</v>
      </c>
      <c r="AI4775"/>
      <c r="AJ4775"/>
    </row>
    <row r="4776" spans="1:36">
      <c r="A4776" s="56" t="s">
        <v>49</v>
      </c>
      <c r="B4776" s="56" t="s">
        <v>11416</v>
      </c>
      <c r="C4776" s="56">
        <v>2101010100</v>
      </c>
      <c r="D4776" s="56" t="s">
        <v>39</v>
      </c>
      <c r="E4776" s="56">
        <v>2101020100</v>
      </c>
      <c r="F4776" s="56">
        <v>5401010100</v>
      </c>
      <c r="G4776" s="56" t="s">
        <v>11431</v>
      </c>
      <c r="H4776" s="56">
        <v>400211</v>
      </c>
      <c r="I4776" s="56" t="s">
        <v>11444</v>
      </c>
      <c r="J4776" s="56" t="s">
        <v>10477</v>
      </c>
      <c r="K4776" s="56" t="s">
        <v>9133</v>
      </c>
      <c r="L4776" s="56" t="s">
        <v>7138</v>
      </c>
      <c r="M4776" s="73">
        <v>40142</v>
      </c>
      <c r="N4776" s="56"/>
      <c r="O4776" s="56"/>
      <c r="P4776" s="56" t="s">
        <v>7242</v>
      </c>
      <c r="Q4776" s="56"/>
      <c r="R4776" s="56" t="s">
        <v>70</v>
      </c>
      <c r="S4776" s="56" t="s">
        <v>11661</v>
      </c>
      <c r="T4776" s="56" t="s">
        <v>7140</v>
      </c>
      <c r="U4776" s="57">
        <v>202992</v>
      </c>
      <c r="V4776" s="57">
        <v>-192842.4</v>
      </c>
      <c r="W4776" s="57">
        <v>10149.6</v>
      </c>
      <c r="X4776" s="57">
        <v>0</v>
      </c>
      <c r="Y4776" s="73">
        <v>40142</v>
      </c>
      <c r="Z4776" s="57">
        <v>0</v>
      </c>
      <c r="AA4776" s="57">
        <v>0</v>
      </c>
      <c r="AB4776" s="57">
        <v>10149.6</v>
      </c>
      <c r="AC4776" s="57">
        <v>0</v>
      </c>
      <c r="AD4776" s="56" t="s">
        <v>9255</v>
      </c>
      <c r="AE4776" s="57">
        <v>0</v>
      </c>
      <c r="AF4776" s="57">
        <v>0</v>
      </c>
      <c r="AG4776" s="57">
        <v>0</v>
      </c>
      <c r="AI4776"/>
      <c r="AJ4776"/>
    </row>
    <row r="4777" spans="1:36">
      <c r="A4777" s="56" t="s">
        <v>49</v>
      </c>
      <c r="B4777" s="56" t="s">
        <v>11416</v>
      </c>
      <c r="C4777" s="56">
        <v>2101010100</v>
      </c>
      <c r="D4777" s="56" t="s">
        <v>39</v>
      </c>
      <c r="E4777" s="56">
        <v>2101020100</v>
      </c>
      <c r="F4777" s="56">
        <v>5401010100</v>
      </c>
      <c r="G4777" s="56" t="s">
        <v>11431</v>
      </c>
      <c r="H4777" s="56">
        <v>400211</v>
      </c>
      <c r="I4777" s="56" t="s">
        <v>11444</v>
      </c>
      <c r="J4777" s="56" t="s">
        <v>10478</v>
      </c>
      <c r="K4777" s="56" t="s">
        <v>9133</v>
      </c>
      <c r="L4777" s="56" t="s">
        <v>7138</v>
      </c>
      <c r="M4777" s="73">
        <v>40142</v>
      </c>
      <c r="N4777" s="56"/>
      <c r="O4777" s="56"/>
      <c r="P4777" s="56" t="s">
        <v>7242</v>
      </c>
      <c r="Q4777" s="56"/>
      <c r="R4777" s="56" t="s">
        <v>70</v>
      </c>
      <c r="S4777" s="56" t="s">
        <v>11672</v>
      </c>
      <c r="T4777" s="56" t="s">
        <v>7140</v>
      </c>
      <c r="U4777" s="57">
        <v>487182</v>
      </c>
      <c r="V4777" s="57">
        <v>-462822.9</v>
      </c>
      <c r="W4777" s="57">
        <v>24359.1</v>
      </c>
      <c r="X4777" s="57">
        <v>0</v>
      </c>
      <c r="Y4777" s="73">
        <v>40142</v>
      </c>
      <c r="Z4777" s="57">
        <v>0</v>
      </c>
      <c r="AA4777" s="57">
        <v>0</v>
      </c>
      <c r="AB4777" s="57">
        <v>24359.1</v>
      </c>
      <c r="AC4777" s="57">
        <v>0</v>
      </c>
      <c r="AD4777" s="56" t="s">
        <v>9255</v>
      </c>
      <c r="AE4777" s="57">
        <v>0</v>
      </c>
      <c r="AF4777" s="57">
        <v>0</v>
      </c>
      <c r="AG4777" s="57">
        <v>0</v>
      </c>
      <c r="AI4777"/>
      <c r="AJ4777"/>
    </row>
    <row r="4778" spans="1:36">
      <c r="A4778" s="56" t="s">
        <v>49</v>
      </c>
      <c r="B4778" s="56" t="s">
        <v>11416</v>
      </c>
      <c r="C4778" s="56">
        <v>2101010100</v>
      </c>
      <c r="D4778" s="56" t="s">
        <v>39</v>
      </c>
      <c r="E4778" s="56">
        <v>2101020100</v>
      </c>
      <c r="F4778" s="56">
        <v>5401010100</v>
      </c>
      <c r="G4778" s="56" t="s">
        <v>11431</v>
      </c>
      <c r="H4778" s="56">
        <v>400211</v>
      </c>
      <c r="I4778" s="56" t="s">
        <v>11444</v>
      </c>
      <c r="J4778" s="56" t="s">
        <v>10479</v>
      </c>
      <c r="K4778" s="56" t="s">
        <v>9134</v>
      </c>
      <c r="L4778" s="56" t="s">
        <v>7138</v>
      </c>
      <c r="M4778" s="73">
        <v>40360</v>
      </c>
      <c r="N4778" s="56"/>
      <c r="O4778" s="56"/>
      <c r="P4778" s="56" t="s">
        <v>7242</v>
      </c>
      <c r="Q4778" s="56"/>
      <c r="R4778" s="56" t="s">
        <v>70</v>
      </c>
      <c r="S4778" s="56" t="s">
        <v>11660</v>
      </c>
      <c r="T4778" s="56" t="s">
        <v>7140</v>
      </c>
      <c r="U4778" s="57">
        <v>155400</v>
      </c>
      <c r="V4778" s="57">
        <v>-147630</v>
      </c>
      <c r="W4778" s="57">
        <v>7770</v>
      </c>
      <c r="X4778" s="57">
        <v>0</v>
      </c>
      <c r="Y4778" s="73">
        <v>40360</v>
      </c>
      <c r="Z4778" s="57">
        <v>0</v>
      </c>
      <c r="AA4778" s="57">
        <v>0</v>
      </c>
      <c r="AB4778" s="57">
        <v>7770</v>
      </c>
      <c r="AC4778" s="57">
        <v>0</v>
      </c>
      <c r="AD4778" s="56" t="s">
        <v>9255</v>
      </c>
      <c r="AE4778" s="57">
        <v>0</v>
      </c>
      <c r="AF4778" s="57">
        <v>0</v>
      </c>
      <c r="AG4778" s="57">
        <v>0</v>
      </c>
      <c r="AI4778"/>
      <c r="AJ4778"/>
    </row>
    <row r="4779" spans="1:36">
      <c r="A4779" s="56" t="s">
        <v>49</v>
      </c>
      <c r="B4779" s="56" t="s">
        <v>11416</v>
      </c>
      <c r="C4779" s="56">
        <v>2101010100</v>
      </c>
      <c r="D4779" s="56" t="s">
        <v>39</v>
      </c>
      <c r="E4779" s="56">
        <v>2101020100</v>
      </c>
      <c r="F4779" s="56">
        <v>5401010100</v>
      </c>
      <c r="G4779" s="56" t="s">
        <v>11431</v>
      </c>
      <c r="H4779" s="56">
        <v>400211</v>
      </c>
      <c r="I4779" s="56" t="s">
        <v>11444</v>
      </c>
      <c r="J4779" s="56" t="s">
        <v>10480</v>
      </c>
      <c r="K4779" s="56" t="s">
        <v>9135</v>
      </c>
      <c r="L4779" s="56" t="s">
        <v>7138</v>
      </c>
      <c r="M4779" s="73">
        <v>41083</v>
      </c>
      <c r="N4779" s="56"/>
      <c r="O4779" s="56"/>
      <c r="P4779" s="56" t="s">
        <v>259</v>
      </c>
      <c r="Q4779" s="56"/>
      <c r="R4779" s="56" t="s">
        <v>70</v>
      </c>
      <c r="S4779" s="56" t="s">
        <v>11660</v>
      </c>
      <c r="T4779" s="56" t="s">
        <v>7140</v>
      </c>
      <c r="U4779" s="57">
        <v>173188</v>
      </c>
      <c r="V4779" s="57">
        <v>-164528.6</v>
      </c>
      <c r="W4779" s="57">
        <v>8659.4</v>
      </c>
      <c r="X4779" s="57">
        <v>0</v>
      </c>
      <c r="Y4779" s="73">
        <v>41083</v>
      </c>
      <c r="Z4779" s="57">
        <v>0</v>
      </c>
      <c r="AA4779" s="57">
        <v>0</v>
      </c>
      <c r="AB4779" s="57">
        <v>8659.4</v>
      </c>
      <c r="AC4779" s="57">
        <v>0</v>
      </c>
      <c r="AD4779" s="56" t="s">
        <v>9255</v>
      </c>
      <c r="AE4779" s="57">
        <v>0</v>
      </c>
      <c r="AF4779" s="57">
        <v>0</v>
      </c>
      <c r="AG4779" s="57">
        <v>0</v>
      </c>
      <c r="AI4779"/>
      <c r="AJ4779"/>
    </row>
    <row r="4780" spans="1:36">
      <c r="A4780" s="56" t="s">
        <v>49</v>
      </c>
      <c r="B4780" s="56" t="s">
        <v>11416</v>
      </c>
      <c r="C4780" s="56">
        <v>2101010100</v>
      </c>
      <c r="D4780" s="56" t="s">
        <v>39</v>
      </c>
      <c r="E4780" s="56">
        <v>2101020100</v>
      </c>
      <c r="F4780" s="56">
        <v>5401010100</v>
      </c>
      <c r="G4780" s="56" t="s">
        <v>11431</v>
      </c>
      <c r="H4780" s="56">
        <v>400211</v>
      </c>
      <c r="I4780" s="56" t="s">
        <v>11444</v>
      </c>
      <c r="J4780" s="56" t="s">
        <v>10481</v>
      </c>
      <c r="K4780" s="56" t="s">
        <v>8189</v>
      </c>
      <c r="L4780" s="56" t="s">
        <v>7138</v>
      </c>
      <c r="M4780" s="73">
        <v>41117</v>
      </c>
      <c r="N4780" s="56"/>
      <c r="O4780" s="56"/>
      <c r="P4780" s="56" t="s">
        <v>259</v>
      </c>
      <c r="Q4780" s="56"/>
      <c r="R4780" s="56" t="s">
        <v>70</v>
      </c>
      <c r="S4780" s="56" t="s">
        <v>11660</v>
      </c>
      <c r="T4780" s="56" t="s">
        <v>7140</v>
      </c>
      <c r="U4780" s="57">
        <v>97965</v>
      </c>
      <c r="V4780" s="57">
        <v>-93066.75</v>
      </c>
      <c r="W4780" s="57">
        <v>4898.25</v>
      </c>
      <c r="X4780" s="57">
        <v>0</v>
      </c>
      <c r="Y4780" s="73">
        <v>41117</v>
      </c>
      <c r="Z4780" s="57">
        <v>0</v>
      </c>
      <c r="AA4780" s="57">
        <v>0</v>
      </c>
      <c r="AB4780" s="57">
        <v>4898.25</v>
      </c>
      <c r="AC4780" s="57">
        <v>0</v>
      </c>
      <c r="AD4780" s="56" t="s">
        <v>9255</v>
      </c>
      <c r="AE4780" s="57">
        <v>0</v>
      </c>
      <c r="AF4780" s="57">
        <v>0</v>
      </c>
      <c r="AG4780" s="57">
        <v>0</v>
      </c>
      <c r="AI4780"/>
      <c r="AJ4780"/>
    </row>
    <row r="4781" spans="1:36">
      <c r="A4781" s="56" t="s">
        <v>49</v>
      </c>
      <c r="B4781" s="56" t="s">
        <v>11416</v>
      </c>
      <c r="C4781" s="56">
        <v>2101010100</v>
      </c>
      <c r="D4781" s="56" t="s">
        <v>39</v>
      </c>
      <c r="E4781" s="56">
        <v>2101020100</v>
      </c>
      <c r="F4781" s="56">
        <v>5401010100</v>
      </c>
      <c r="G4781" s="56" t="s">
        <v>11431</v>
      </c>
      <c r="H4781" s="56">
        <v>400211</v>
      </c>
      <c r="I4781" s="56" t="s">
        <v>11444</v>
      </c>
      <c r="J4781" s="56" t="s">
        <v>10482</v>
      </c>
      <c r="K4781" s="56" t="s">
        <v>8190</v>
      </c>
      <c r="L4781" s="56" t="s">
        <v>7138</v>
      </c>
      <c r="M4781" s="73">
        <v>41832</v>
      </c>
      <c r="N4781" s="56"/>
      <c r="O4781" s="56"/>
      <c r="P4781" s="56" t="s">
        <v>259</v>
      </c>
      <c r="Q4781" s="56"/>
      <c r="R4781" s="56" t="s">
        <v>70</v>
      </c>
      <c r="S4781" s="56" t="s">
        <v>11660</v>
      </c>
      <c r="T4781" s="56" t="s">
        <v>7140</v>
      </c>
      <c r="U4781" s="57">
        <v>175974</v>
      </c>
      <c r="V4781" s="57">
        <v>-167175.29999999999</v>
      </c>
      <c r="W4781" s="57">
        <v>8798.7000000000007</v>
      </c>
      <c r="X4781" s="57">
        <v>0</v>
      </c>
      <c r="Y4781" s="73">
        <v>41832</v>
      </c>
      <c r="Z4781" s="57">
        <v>0</v>
      </c>
      <c r="AA4781" s="57">
        <v>0</v>
      </c>
      <c r="AB4781" s="57">
        <v>8798.7000000000007</v>
      </c>
      <c r="AC4781" s="57">
        <v>0</v>
      </c>
      <c r="AD4781" s="56" t="s">
        <v>9255</v>
      </c>
      <c r="AE4781" s="57">
        <v>0</v>
      </c>
      <c r="AF4781" s="57">
        <v>0</v>
      </c>
      <c r="AG4781" s="57">
        <v>0</v>
      </c>
      <c r="AI4781"/>
      <c r="AJ4781"/>
    </row>
    <row r="4782" spans="1:36">
      <c r="A4782" s="56" t="s">
        <v>54</v>
      </c>
      <c r="B4782" s="56" t="s">
        <v>11416</v>
      </c>
      <c r="C4782" s="56">
        <v>2101010100</v>
      </c>
      <c r="D4782" s="56" t="s">
        <v>39</v>
      </c>
      <c r="E4782" s="56">
        <v>2101020100</v>
      </c>
      <c r="F4782" s="56">
        <v>5401010100</v>
      </c>
      <c r="G4782" s="56" t="s">
        <v>11413</v>
      </c>
      <c r="H4782" s="56">
        <v>400100</v>
      </c>
      <c r="I4782" s="56" t="s">
        <v>11421</v>
      </c>
      <c r="J4782" s="56" t="s">
        <v>10483</v>
      </c>
      <c r="K4782" s="56" t="s">
        <v>9136</v>
      </c>
      <c r="L4782" s="56" t="s">
        <v>7138</v>
      </c>
      <c r="M4782" s="73">
        <v>42094</v>
      </c>
      <c r="N4782" s="56"/>
      <c r="O4782" s="56"/>
      <c r="P4782" s="56" t="s">
        <v>259</v>
      </c>
      <c r="Q4782" s="56"/>
      <c r="R4782" s="56" t="s">
        <v>70</v>
      </c>
      <c r="S4782" s="56" t="s">
        <v>11657</v>
      </c>
      <c r="T4782" s="56" t="s">
        <v>7140</v>
      </c>
      <c r="U4782" s="57">
        <v>119397.52</v>
      </c>
      <c r="V4782" s="57">
        <v>-113427.64</v>
      </c>
      <c r="W4782" s="57">
        <v>5969.88</v>
      </c>
      <c r="X4782" s="57">
        <v>0</v>
      </c>
      <c r="Y4782" s="73">
        <v>42044</v>
      </c>
      <c r="Z4782" s="57">
        <v>0</v>
      </c>
      <c r="AA4782" s="57">
        <v>0</v>
      </c>
      <c r="AB4782" s="57">
        <v>5969.88</v>
      </c>
      <c r="AC4782" s="57">
        <v>0</v>
      </c>
      <c r="AD4782" s="56" t="s">
        <v>9255</v>
      </c>
      <c r="AE4782" s="57">
        <v>0</v>
      </c>
      <c r="AF4782" s="57">
        <v>0</v>
      </c>
      <c r="AG4782" s="57">
        <v>0</v>
      </c>
      <c r="AI4782"/>
      <c r="AJ4782"/>
    </row>
    <row r="4783" spans="1:36">
      <c r="A4783" s="56" t="s">
        <v>54</v>
      </c>
      <c r="B4783" s="56" t="s">
        <v>11416</v>
      </c>
      <c r="C4783" s="56">
        <v>2101010100</v>
      </c>
      <c r="D4783" s="56" t="s">
        <v>39</v>
      </c>
      <c r="E4783" s="56">
        <v>2101020100</v>
      </c>
      <c r="F4783" s="56">
        <v>5401010100</v>
      </c>
      <c r="G4783" s="56" t="s">
        <v>11413</v>
      </c>
      <c r="H4783" s="56">
        <v>400100</v>
      </c>
      <c r="I4783" s="56" t="s">
        <v>11421</v>
      </c>
      <c r="J4783" s="56" t="s">
        <v>10484</v>
      </c>
      <c r="K4783" s="56" t="s">
        <v>9136</v>
      </c>
      <c r="L4783" s="56" t="s">
        <v>7138</v>
      </c>
      <c r="M4783" s="73">
        <v>42094</v>
      </c>
      <c r="N4783" s="56"/>
      <c r="O4783" s="56"/>
      <c r="P4783" s="56" t="s">
        <v>259</v>
      </c>
      <c r="Q4783" s="56"/>
      <c r="R4783" s="56" t="s">
        <v>70</v>
      </c>
      <c r="S4783" s="56" t="s">
        <v>11657</v>
      </c>
      <c r="T4783" s="56" t="s">
        <v>7140</v>
      </c>
      <c r="U4783" s="57">
        <v>119397.52</v>
      </c>
      <c r="V4783" s="57">
        <v>-113427.64</v>
      </c>
      <c r="W4783" s="57">
        <v>5969.88</v>
      </c>
      <c r="X4783" s="57">
        <v>0</v>
      </c>
      <c r="Y4783" s="73">
        <v>42044</v>
      </c>
      <c r="Z4783" s="57">
        <v>0</v>
      </c>
      <c r="AA4783" s="57">
        <v>0</v>
      </c>
      <c r="AB4783" s="57">
        <v>5969.88</v>
      </c>
      <c r="AC4783" s="57">
        <v>0</v>
      </c>
      <c r="AD4783" s="56" t="s">
        <v>9255</v>
      </c>
      <c r="AE4783" s="57">
        <v>0</v>
      </c>
      <c r="AF4783" s="57">
        <v>0</v>
      </c>
      <c r="AG4783" s="57">
        <v>0</v>
      </c>
      <c r="AI4783"/>
      <c r="AJ4783"/>
    </row>
    <row r="4784" spans="1:36">
      <c r="A4784" s="56" t="s">
        <v>48</v>
      </c>
      <c r="B4784" s="56" t="s">
        <v>11416</v>
      </c>
      <c r="C4784" s="56">
        <v>2101010100</v>
      </c>
      <c r="D4784" s="56" t="s">
        <v>39</v>
      </c>
      <c r="E4784" s="56">
        <v>2101020100</v>
      </c>
      <c r="F4784" s="56">
        <v>5401010100</v>
      </c>
      <c r="G4784" s="56" t="s">
        <v>11428</v>
      </c>
      <c r="H4784" s="56">
        <v>400300</v>
      </c>
      <c r="I4784" s="56" t="s">
        <v>11439</v>
      </c>
      <c r="J4784" s="56" t="s">
        <v>10485</v>
      </c>
      <c r="K4784" s="56" t="s">
        <v>9137</v>
      </c>
      <c r="L4784" s="56" t="s">
        <v>7138</v>
      </c>
      <c r="M4784" s="73">
        <v>42248</v>
      </c>
      <c r="N4784" s="56"/>
      <c r="O4784" s="56"/>
      <c r="P4784" s="56" t="s">
        <v>259</v>
      </c>
      <c r="Q4784" s="56"/>
      <c r="R4784" s="56" t="s">
        <v>70</v>
      </c>
      <c r="S4784" s="56" t="s">
        <v>11657</v>
      </c>
      <c r="T4784" s="56" t="s">
        <v>7140</v>
      </c>
      <c r="U4784" s="57">
        <v>15300</v>
      </c>
      <c r="V4784" s="57">
        <v>-14535</v>
      </c>
      <c r="W4784" s="57">
        <v>765</v>
      </c>
      <c r="X4784" s="57">
        <v>0</v>
      </c>
      <c r="Y4784" s="73">
        <v>42207</v>
      </c>
      <c r="Z4784" s="57">
        <v>0</v>
      </c>
      <c r="AA4784" s="57">
        <v>0</v>
      </c>
      <c r="AB4784" s="57">
        <v>765</v>
      </c>
      <c r="AC4784" s="57">
        <v>0</v>
      </c>
      <c r="AD4784" s="56" t="s">
        <v>9255</v>
      </c>
      <c r="AE4784" s="57">
        <v>0</v>
      </c>
      <c r="AF4784" s="57">
        <v>0</v>
      </c>
      <c r="AG4784" s="57">
        <v>0</v>
      </c>
      <c r="AI4784"/>
      <c r="AJ4784"/>
    </row>
    <row r="4785" spans="1:36">
      <c r="A4785" s="56" t="s">
        <v>48</v>
      </c>
      <c r="B4785" s="56" t="s">
        <v>11416</v>
      </c>
      <c r="C4785" s="56">
        <v>2101010100</v>
      </c>
      <c r="D4785" s="56" t="s">
        <v>39</v>
      </c>
      <c r="E4785" s="56">
        <v>2101020100</v>
      </c>
      <c r="F4785" s="56">
        <v>5401010100</v>
      </c>
      <c r="G4785" s="56" t="s">
        <v>11428</v>
      </c>
      <c r="H4785" s="56">
        <v>400300</v>
      </c>
      <c r="I4785" s="56" t="s">
        <v>11439</v>
      </c>
      <c r="J4785" s="56" t="s">
        <v>10486</v>
      </c>
      <c r="K4785" s="56" t="s">
        <v>9138</v>
      </c>
      <c r="L4785" s="56" t="s">
        <v>7138</v>
      </c>
      <c r="M4785" s="73">
        <v>42248</v>
      </c>
      <c r="N4785" s="56"/>
      <c r="O4785" s="56"/>
      <c r="P4785" s="56" t="s">
        <v>259</v>
      </c>
      <c r="Q4785" s="56"/>
      <c r="R4785" s="56" t="s">
        <v>70</v>
      </c>
      <c r="S4785" s="56" t="s">
        <v>11684</v>
      </c>
      <c r="T4785" s="56" t="s">
        <v>7140</v>
      </c>
      <c r="U4785" s="57">
        <v>476101</v>
      </c>
      <c r="V4785" s="57">
        <v>-452295.95</v>
      </c>
      <c r="W4785" s="57">
        <v>23805.05</v>
      </c>
      <c r="X4785" s="57">
        <v>0</v>
      </c>
      <c r="Y4785" s="73">
        <v>42207</v>
      </c>
      <c r="Z4785" s="57">
        <v>0</v>
      </c>
      <c r="AA4785" s="57">
        <v>0</v>
      </c>
      <c r="AB4785" s="57">
        <v>23805.05</v>
      </c>
      <c r="AC4785" s="57">
        <v>0</v>
      </c>
      <c r="AD4785" s="56" t="s">
        <v>9255</v>
      </c>
      <c r="AE4785" s="57">
        <v>0</v>
      </c>
      <c r="AF4785" s="57">
        <v>0</v>
      </c>
      <c r="AG4785" s="57">
        <v>0</v>
      </c>
      <c r="AI4785"/>
      <c r="AJ4785"/>
    </row>
    <row r="4786" spans="1:36">
      <c r="A4786" s="56" t="s">
        <v>54</v>
      </c>
      <c r="B4786" s="56" t="s">
        <v>11416</v>
      </c>
      <c r="C4786" s="56">
        <v>2101010100</v>
      </c>
      <c r="D4786" s="56" t="s">
        <v>39</v>
      </c>
      <c r="E4786" s="56">
        <v>2101020100</v>
      </c>
      <c r="F4786" s="56">
        <v>5401010100</v>
      </c>
      <c r="G4786" s="56" t="s">
        <v>11413</v>
      </c>
      <c r="H4786" s="56">
        <v>400100</v>
      </c>
      <c r="I4786" s="56" t="s">
        <v>11421</v>
      </c>
      <c r="J4786" s="56" t="s">
        <v>10487</v>
      </c>
      <c r="K4786" s="56" t="s">
        <v>8191</v>
      </c>
      <c r="L4786" s="56" t="s">
        <v>7138</v>
      </c>
      <c r="M4786" s="73">
        <v>42819</v>
      </c>
      <c r="N4786" s="56"/>
      <c r="O4786" s="56"/>
      <c r="P4786" s="56" t="s">
        <v>259</v>
      </c>
      <c r="Q4786" s="56"/>
      <c r="R4786" s="56" t="s">
        <v>70</v>
      </c>
      <c r="S4786" s="56" t="s">
        <v>11740</v>
      </c>
      <c r="T4786" s="56" t="s">
        <v>7140</v>
      </c>
      <c r="U4786" s="57">
        <v>661834.6</v>
      </c>
      <c r="V4786" s="57">
        <v>-628742.87</v>
      </c>
      <c r="W4786" s="57">
        <v>33091.730000000003</v>
      </c>
      <c r="X4786" s="57">
        <v>0</v>
      </c>
      <c r="Y4786" s="73">
        <v>42819</v>
      </c>
      <c r="Z4786" s="57">
        <v>0</v>
      </c>
      <c r="AA4786" s="57">
        <v>0</v>
      </c>
      <c r="AB4786" s="57">
        <v>33091.730000000003</v>
      </c>
      <c r="AC4786" s="57">
        <v>0</v>
      </c>
      <c r="AD4786" s="56" t="s">
        <v>9255</v>
      </c>
      <c r="AE4786" s="57">
        <v>0</v>
      </c>
      <c r="AF4786" s="57">
        <v>0</v>
      </c>
      <c r="AG4786" s="57">
        <v>0</v>
      </c>
      <c r="AI4786"/>
      <c r="AJ4786"/>
    </row>
    <row r="4787" spans="1:36">
      <c r="A4787" s="56" t="s">
        <v>54</v>
      </c>
      <c r="B4787" s="56" t="s">
        <v>11631</v>
      </c>
      <c r="C4787" s="56">
        <v>2101030010</v>
      </c>
      <c r="D4787" s="56" t="s">
        <v>44</v>
      </c>
      <c r="E4787" s="56">
        <v>2101040010</v>
      </c>
      <c r="F4787" s="56">
        <v>5401010100</v>
      </c>
      <c r="G4787" s="56" t="s">
        <v>11413</v>
      </c>
      <c r="H4787" s="56">
        <v>400100</v>
      </c>
      <c r="I4787" s="56" t="s">
        <v>11414</v>
      </c>
      <c r="J4787" s="56" t="s">
        <v>10488</v>
      </c>
      <c r="K4787" s="56" t="s">
        <v>8429</v>
      </c>
      <c r="L4787" s="56" t="s">
        <v>7138</v>
      </c>
      <c r="M4787" s="73">
        <v>42272</v>
      </c>
      <c r="N4787" s="56"/>
      <c r="O4787" s="56"/>
      <c r="P4787" s="56" t="s">
        <v>259</v>
      </c>
      <c r="Q4787" s="56"/>
      <c r="R4787" s="56" t="s">
        <v>70</v>
      </c>
      <c r="S4787" s="56" t="s">
        <v>11741</v>
      </c>
      <c r="T4787" s="56" t="s">
        <v>7140</v>
      </c>
      <c r="U4787" s="57">
        <v>0</v>
      </c>
      <c r="V4787" s="57">
        <v>0</v>
      </c>
      <c r="W4787" s="57">
        <v>0</v>
      </c>
      <c r="X4787" s="57">
        <v>0</v>
      </c>
      <c r="Y4787" s="73">
        <v>42272</v>
      </c>
      <c r="Z4787" s="57">
        <v>0</v>
      </c>
      <c r="AA4787" s="57">
        <v>0</v>
      </c>
      <c r="AB4787" s="57">
        <v>0</v>
      </c>
      <c r="AC4787" s="57">
        <v>0</v>
      </c>
      <c r="AD4787" s="56" t="s">
        <v>9255</v>
      </c>
      <c r="AE4787" s="57">
        <v>0</v>
      </c>
      <c r="AF4787" s="57">
        <v>0</v>
      </c>
      <c r="AG4787" s="57">
        <v>0</v>
      </c>
      <c r="AI4787"/>
      <c r="AJ4787"/>
    </row>
    <row r="4788" spans="1:36">
      <c r="A4788" s="56" t="s">
        <v>54</v>
      </c>
      <c r="B4788" s="56" t="s">
        <v>11631</v>
      </c>
      <c r="C4788" s="56">
        <v>2101030010</v>
      </c>
      <c r="D4788" s="56" t="s">
        <v>44</v>
      </c>
      <c r="E4788" s="56">
        <v>2101040010</v>
      </c>
      <c r="F4788" s="56">
        <v>5401010100</v>
      </c>
      <c r="G4788" s="56" t="s">
        <v>11413</v>
      </c>
      <c r="H4788" s="56">
        <v>400100</v>
      </c>
      <c r="I4788" s="56" t="s">
        <v>11414</v>
      </c>
      <c r="J4788" s="56" t="s">
        <v>10489</v>
      </c>
      <c r="K4788" s="56" t="s">
        <v>8430</v>
      </c>
      <c r="L4788" s="56" t="s">
        <v>7138</v>
      </c>
      <c r="M4788" s="73">
        <v>42272</v>
      </c>
      <c r="N4788" s="56"/>
      <c r="O4788" s="56"/>
      <c r="P4788" s="56" t="s">
        <v>259</v>
      </c>
      <c r="Q4788" s="56"/>
      <c r="R4788" s="56" t="s">
        <v>70</v>
      </c>
      <c r="S4788" s="56" t="s">
        <v>11742</v>
      </c>
      <c r="T4788" s="56" t="s">
        <v>7140</v>
      </c>
      <c r="U4788" s="57">
        <v>0</v>
      </c>
      <c r="V4788" s="57">
        <v>0</v>
      </c>
      <c r="W4788" s="57">
        <v>0</v>
      </c>
      <c r="X4788" s="57">
        <v>0</v>
      </c>
      <c r="Y4788" s="73">
        <v>42272</v>
      </c>
      <c r="Z4788" s="57">
        <v>0</v>
      </c>
      <c r="AA4788" s="57">
        <v>0</v>
      </c>
      <c r="AB4788" s="57">
        <v>0</v>
      </c>
      <c r="AC4788" s="57">
        <v>0</v>
      </c>
      <c r="AD4788" s="56" t="s">
        <v>9255</v>
      </c>
      <c r="AE4788" s="57">
        <v>0</v>
      </c>
      <c r="AF4788" s="57">
        <v>0</v>
      </c>
      <c r="AG4788" s="57">
        <v>0</v>
      </c>
      <c r="AI4788"/>
      <c r="AJ4788"/>
    </row>
    <row r="4789" spans="1:36">
      <c r="A4789" s="56" t="s">
        <v>54</v>
      </c>
      <c r="B4789" s="56" t="s">
        <v>11631</v>
      </c>
      <c r="C4789" s="56">
        <v>2101030010</v>
      </c>
      <c r="D4789" s="56" t="s">
        <v>44</v>
      </c>
      <c r="E4789" s="56">
        <v>2101040010</v>
      </c>
      <c r="F4789" s="56">
        <v>5401010100</v>
      </c>
      <c r="G4789" s="56" t="s">
        <v>11413</v>
      </c>
      <c r="H4789" s="56">
        <v>400100</v>
      </c>
      <c r="I4789" s="56" t="s">
        <v>11414</v>
      </c>
      <c r="J4789" s="56" t="s">
        <v>10490</v>
      </c>
      <c r="K4789" s="56" t="s">
        <v>8431</v>
      </c>
      <c r="L4789" s="56" t="s">
        <v>7138</v>
      </c>
      <c r="M4789" s="73">
        <v>42272</v>
      </c>
      <c r="N4789" s="56"/>
      <c r="O4789" s="56"/>
      <c r="P4789" s="56" t="s">
        <v>259</v>
      </c>
      <c r="Q4789" s="56"/>
      <c r="R4789" s="56" t="s">
        <v>70</v>
      </c>
      <c r="S4789" s="56" t="s">
        <v>11657</v>
      </c>
      <c r="T4789" s="56" t="s">
        <v>7140</v>
      </c>
      <c r="U4789" s="57">
        <v>0</v>
      </c>
      <c r="V4789" s="57">
        <v>0</v>
      </c>
      <c r="W4789" s="57">
        <v>0</v>
      </c>
      <c r="X4789" s="57">
        <v>0</v>
      </c>
      <c r="Y4789" s="73">
        <v>42272</v>
      </c>
      <c r="Z4789" s="57">
        <v>0</v>
      </c>
      <c r="AA4789" s="57">
        <v>0</v>
      </c>
      <c r="AB4789" s="57">
        <v>0</v>
      </c>
      <c r="AC4789" s="57">
        <v>0</v>
      </c>
      <c r="AD4789" s="56" t="s">
        <v>9255</v>
      </c>
      <c r="AE4789" s="57">
        <v>0</v>
      </c>
      <c r="AF4789" s="57">
        <v>0</v>
      </c>
      <c r="AG4789" s="57">
        <v>0</v>
      </c>
      <c r="AI4789"/>
      <c r="AJ4789"/>
    </row>
    <row r="4790" spans="1:36">
      <c r="A4790" s="56" t="s">
        <v>48</v>
      </c>
      <c r="B4790" s="56" t="s">
        <v>11417</v>
      </c>
      <c r="C4790" s="56">
        <v>2101010130</v>
      </c>
      <c r="D4790" s="56" t="s">
        <v>40</v>
      </c>
      <c r="E4790" s="56">
        <v>2101020140</v>
      </c>
      <c r="F4790" s="56">
        <v>5401010140</v>
      </c>
      <c r="G4790" s="56" t="s">
        <v>11428</v>
      </c>
      <c r="H4790" s="56">
        <v>400300</v>
      </c>
      <c r="I4790" s="56" t="s">
        <v>11430</v>
      </c>
      <c r="J4790" s="56" t="s">
        <v>10491</v>
      </c>
      <c r="K4790" s="56" t="s">
        <v>7263</v>
      </c>
      <c r="L4790" s="56" t="s">
        <v>7138</v>
      </c>
      <c r="M4790" s="73">
        <v>39615</v>
      </c>
      <c r="N4790" s="56"/>
      <c r="O4790" s="56"/>
      <c r="P4790" s="56" t="s">
        <v>295</v>
      </c>
      <c r="Q4790" s="56"/>
      <c r="R4790" s="56" t="s">
        <v>70</v>
      </c>
      <c r="S4790" s="56" t="s">
        <v>11657</v>
      </c>
      <c r="T4790" s="56" t="s">
        <v>7140</v>
      </c>
      <c r="U4790" s="57">
        <v>16772</v>
      </c>
      <c r="V4790" s="57">
        <v>-15933.4</v>
      </c>
      <c r="W4790" s="57">
        <v>838.6</v>
      </c>
      <c r="X4790" s="57">
        <v>0</v>
      </c>
      <c r="Y4790" s="73">
        <v>39615</v>
      </c>
      <c r="Z4790" s="57">
        <v>0</v>
      </c>
      <c r="AA4790" s="57">
        <v>0</v>
      </c>
      <c r="AB4790" s="57">
        <v>838.6</v>
      </c>
      <c r="AC4790" s="57">
        <v>0</v>
      </c>
      <c r="AD4790" s="56" t="s">
        <v>9255</v>
      </c>
      <c r="AE4790" s="57">
        <v>0</v>
      </c>
      <c r="AF4790" s="57">
        <v>0</v>
      </c>
      <c r="AG4790" s="57">
        <v>0</v>
      </c>
      <c r="AI4790"/>
      <c r="AJ4790"/>
    </row>
    <row r="4791" spans="1:36">
      <c r="A4791" s="56" t="s">
        <v>48</v>
      </c>
      <c r="B4791" s="56" t="s">
        <v>11417</v>
      </c>
      <c r="C4791" s="56">
        <v>2101010130</v>
      </c>
      <c r="D4791" s="56" t="s">
        <v>40</v>
      </c>
      <c r="E4791" s="56">
        <v>2101020140</v>
      </c>
      <c r="F4791" s="56">
        <v>5401010140</v>
      </c>
      <c r="G4791" s="56" t="s">
        <v>11428</v>
      </c>
      <c r="H4791" s="56">
        <v>400300</v>
      </c>
      <c r="I4791" s="56" t="s">
        <v>11430</v>
      </c>
      <c r="J4791" s="56" t="s">
        <v>10492</v>
      </c>
      <c r="K4791" s="56" t="s">
        <v>7263</v>
      </c>
      <c r="L4791" s="56" t="s">
        <v>7138</v>
      </c>
      <c r="M4791" s="73">
        <v>39638</v>
      </c>
      <c r="N4791" s="56"/>
      <c r="O4791" s="56"/>
      <c r="P4791" s="56" t="s">
        <v>295</v>
      </c>
      <c r="Q4791" s="56"/>
      <c r="R4791" s="56" t="s">
        <v>70</v>
      </c>
      <c r="S4791" s="56" t="s">
        <v>11657</v>
      </c>
      <c r="T4791" s="56" t="s">
        <v>7140</v>
      </c>
      <c r="U4791" s="57">
        <v>16773</v>
      </c>
      <c r="V4791" s="57">
        <v>-15934.35</v>
      </c>
      <c r="W4791" s="57">
        <v>838.65</v>
      </c>
      <c r="X4791" s="57">
        <v>0</v>
      </c>
      <c r="Y4791" s="73">
        <v>39638</v>
      </c>
      <c r="Z4791" s="57">
        <v>0</v>
      </c>
      <c r="AA4791" s="57">
        <v>0</v>
      </c>
      <c r="AB4791" s="57">
        <v>838.65</v>
      </c>
      <c r="AC4791" s="57">
        <v>0</v>
      </c>
      <c r="AD4791" s="56" t="s">
        <v>9255</v>
      </c>
      <c r="AE4791" s="57">
        <v>0</v>
      </c>
      <c r="AF4791" s="57">
        <v>0</v>
      </c>
      <c r="AG4791" s="57">
        <v>0</v>
      </c>
      <c r="AI4791"/>
      <c r="AJ4791"/>
    </row>
    <row r="4792" spans="1:36">
      <c r="A4792" s="56" t="s">
        <v>48</v>
      </c>
      <c r="B4792" s="56" t="s">
        <v>11417</v>
      </c>
      <c r="C4792" s="56">
        <v>2101010130</v>
      </c>
      <c r="D4792" s="56" t="s">
        <v>40</v>
      </c>
      <c r="E4792" s="56">
        <v>2101020140</v>
      </c>
      <c r="F4792" s="56">
        <v>5401010140</v>
      </c>
      <c r="G4792" s="56" t="s">
        <v>11428</v>
      </c>
      <c r="H4792" s="56">
        <v>400300</v>
      </c>
      <c r="I4792" s="56" t="s">
        <v>11430</v>
      </c>
      <c r="J4792" s="56" t="s">
        <v>10493</v>
      </c>
      <c r="K4792" s="56" t="s">
        <v>7263</v>
      </c>
      <c r="L4792" s="56" t="s">
        <v>7138</v>
      </c>
      <c r="M4792" s="73">
        <v>39815</v>
      </c>
      <c r="N4792" s="56"/>
      <c r="O4792" s="56"/>
      <c r="P4792" s="56" t="s">
        <v>295</v>
      </c>
      <c r="Q4792" s="56"/>
      <c r="R4792" s="56" t="s">
        <v>70</v>
      </c>
      <c r="S4792" s="56" t="s">
        <v>11660</v>
      </c>
      <c r="T4792" s="56" t="s">
        <v>7140</v>
      </c>
      <c r="U4792" s="57">
        <v>50063</v>
      </c>
      <c r="V4792" s="57">
        <v>-47559.85</v>
      </c>
      <c r="W4792" s="57">
        <v>2503.15</v>
      </c>
      <c r="X4792" s="57">
        <v>0</v>
      </c>
      <c r="Y4792" s="73">
        <v>39815</v>
      </c>
      <c r="Z4792" s="57">
        <v>0</v>
      </c>
      <c r="AA4792" s="57">
        <v>0</v>
      </c>
      <c r="AB4792" s="57">
        <v>2503.15</v>
      </c>
      <c r="AC4792" s="57">
        <v>0</v>
      </c>
      <c r="AD4792" s="56" t="s">
        <v>9255</v>
      </c>
      <c r="AE4792" s="57">
        <v>0</v>
      </c>
      <c r="AF4792" s="57">
        <v>0</v>
      </c>
      <c r="AG4792" s="57">
        <v>0</v>
      </c>
      <c r="AI4792"/>
      <c r="AJ4792"/>
    </row>
    <row r="4793" spans="1:36">
      <c r="A4793" s="56" t="s">
        <v>48</v>
      </c>
      <c r="B4793" s="56" t="s">
        <v>11417</v>
      </c>
      <c r="C4793" s="56">
        <v>2101010130</v>
      </c>
      <c r="D4793" s="56" t="s">
        <v>40</v>
      </c>
      <c r="E4793" s="56">
        <v>2101020140</v>
      </c>
      <c r="F4793" s="56">
        <v>5401010140</v>
      </c>
      <c r="G4793" s="56" t="s">
        <v>11428</v>
      </c>
      <c r="H4793" s="56">
        <v>400300</v>
      </c>
      <c r="I4793" s="56" t="s">
        <v>11430</v>
      </c>
      <c r="J4793" s="56" t="s">
        <v>10494</v>
      </c>
      <c r="K4793" s="56" t="s">
        <v>9139</v>
      </c>
      <c r="L4793" s="56" t="s">
        <v>7138</v>
      </c>
      <c r="M4793" s="73">
        <v>40038</v>
      </c>
      <c r="N4793" s="56"/>
      <c r="O4793" s="56"/>
      <c r="P4793" s="56" t="s">
        <v>295</v>
      </c>
      <c r="Q4793" s="56"/>
      <c r="R4793" s="56" t="s">
        <v>70</v>
      </c>
      <c r="S4793" s="56" t="s">
        <v>11660</v>
      </c>
      <c r="T4793" s="56" t="s">
        <v>7140</v>
      </c>
      <c r="U4793" s="57">
        <v>32676</v>
      </c>
      <c r="V4793" s="57">
        <v>-31042.2</v>
      </c>
      <c r="W4793" s="57">
        <v>1633.8</v>
      </c>
      <c r="X4793" s="57">
        <v>0</v>
      </c>
      <c r="Y4793" s="73">
        <v>40038</v>
      </c>
      <c r="Z4793" s="57">
        <v>0</v>
      </c>
      <c r="AA4793" s="57">
        <v>0</v>
      </c>
      <c r="AB4793" s="57">
        <v>1633.8</v>
      </c>
      <c r="AC4793" s="57">
        <v>0</v>
      </c>
      <c r="AD4793" s="56" t="s">
        <v>9255</v>
      </c>
      <c r="AE4793" s="57">
        <v>0</v>
      </c>
      <c r="AF4793" s="57">
        <v>0</v>
      </c>
      <c r="AG4793" s="57">
        <v>0</v>
      </c>
      <c r="AI4793"/>
      <c r="AJ4793"/>
    </row>
    <row r="4794" spans="1:36">
      <c r="A4794" s="56" t="s">
        <v>48</v>
      </c>
      <c r="B4794" s="56" t="s">
        <v>11417</v>
      </c>
      <c r="C4794" s="56">
        <v>2101010130</v>
      </c>
      <c r="D4794" s="56" t="s">
        <v>40</v>
      </c>
      <c r="E4794" s="56">
        <v>2101020140</v>
      </c>
      <c r="F4794" s="56">
        <v>5401010140</v>
      </c>
      <c r="G4794" s="56" t="s">
        <v>11428</v>
      </c>
      <c r="H4794" s="56">
        <v>400300</v>
      </c>
      <c r="I4794" s="56" t="s">
        <v>11430</v>
      </c>
      <c r="J4794" s="56" t="s">
        <v>10495</v>
      </c>
      <c r="K4794" s="56" t="s">
        <v>9140</v>
      </c>
      <c r="L4794" s="56" t="s">
        <v>7138</v>
      </c>
      <c r="M4794" s="73">
        <v>40038</v>
      </c>
      <c r="N4794" s="56"/>
      <c r="O4794" s="56"/>
      <c r="P4794" s="56" t="s">
        <v>295</v>
      </c>
      <c r="Q4794" s="56"/>
      <c r="R4794" s="56" t="s">
        <v>70</v>
      </c>
      <c r="S4794" s="56" t="s">
        <v>11660</v>
      </c>
      <c r="T4794" s="56" t="s">
        <v>7140</v>
      </c>
      <c r="U4794" s="57">
        <v>50114</v>
      </c>
      <c r="V4794" s="57">
        <v>-47608.3</v>
      </c>
      <c r="W4794" s="57">
        <v>2505.6999999999998</v>
      </c>
      <c r="X4794" s="57">
        <v>0</v>
      </c>
      <c r="Y4794" s="73">
        <v>40038</v>
      </c>
      <c r="Z4794" s="57">
        <v>0</v>
      </c>
      <c r="AA4794" s="57">
        <v>0</v>
      </c>
      <c r="AB4794" s="57">
        <v>2505.6999999999998</v>
      </c>
      <c r="AC4794" s="57">
        <v>0</v>
      </c>
      <c r="AD4794" s="56" t="s">
        <v>9255</v>
      </c>
      <c r="AE4794" s="57">
        <v>0</v>
      </c>
      <c r="AF4794" s="57">
        <v>0</v>
      </c>
      <c r="AG4794" s="57">
        <v>0</v>
      </c>
      <c r="AI4794"/>
      <c r="AJ4794"/>
    </row>
    <row r="4795" spans="1:36">
      <c r="A4795" s="56" t="s">
        <v>48</v>
      </c>
      <c r="B4795" s="56" t="s">
        <v>11417</v>
      </c>
      <c r="C4795" s="56">
        <v>2101010130</v>
      </c>
      <c r="D4795" s="56" t="s">
        <v>40</v>
      </c>
      <c r="E4795" s="56">
        <v>2101020140</v>
      </c>
      <c r="F4795" s="56">
        <v>5401010140</v>
      </c>
      <c r="G4795" s="56" t="s">
        <v>11428</v>
      </c>
      <c r="H4795" s="56">
        <v>400300</v>
      </c>
      <c r="I4795" s="56" t="s">
        <v>11430</v>
      </c>
      <c r="J4795" s="56" t="s">
        <v>10496</v>
      </c>
      <c r="K4795" s="56" t="s">
        <v>9141</v>
      </c>
      <c r="L4795" s="56" t="s">
        <v>7138</v>
      </c>
      <c r="M4795" s="73">
        <v>40102</v>
      </c>
      <c r="N4795" s="56"/>
      <c r="O4795" s="56"/>
      <c r="P4795" s="56" t="s">
        <v>295</v>
      </c>
      <c r="Q4795" s="56"/>
      <c r="R4795" s="56" t="s">
        <v>70</v>
      </c>
      <c r="S4795" s="56" t="s">
        <v>11679</v>
      </c>
      <c r="T4795" s="56" t="s">
        <v>7140</v>
      </c>
      <c r="U4795" s="57">
        <v>73573</v>
      </c>
      <c r="V4795" s="57">
        <v>-69894.350000000006</v>
      </c>
      <c r="W4795" s="57">
        <v>3678.65</v>
      </c>
      <c r="X4795" s="57">
        <v>0</v>
      </c>
      <c r="Y4795" s="73">
        <v>40102</v>
      </c>
      <c r="Z4795" s="57">
        <v>0</v>
      </c>
      <c r="AA4795" s="57">
        <v>0</v>
      </c>
      <c r="AB4795" s="57">
        <v>3678.65</v>
      </c>
      <c r="AC4795" s="57">
        <v>0</v>
      </c>
      <c r="AD4795" s="56" t="s">
        <v>9255</v>
      </c>
      <c r="AE4795" s="57">
        <v>0</v>
      </c>
      <c r="AF4795" s="57">
        <v>0</v>
      </c>
      <c r="AG4795" s="57">
        <v>0</v>
      </c>
      <c r="AI4795"/>
      <c r="AJ4795"/>
    </row>
    <row r="4796" spans="1:36">
      <c r="A4796" s="56" t="s">
        <v>48</v>
      </c>
      <c r="B4796" s="56" t="s">
        <v>11417</v>
      </c>
      <c r="C4796" s="56">
        <v>2101010130</v>
      </c>
      <c r="D4796" s="56" t="s">
        <v>40</v>
      </c>
      <c r="E4796" s="56">
        <v>2101020140</v>
      </c>
      <c r="F4796" s="56">
        <v>5401010140</v>
      </c>
      <c r="G4796" s="56" t="s">
        <v>11428</v>
      </c>
      <c r="H4796" s="56">
        <v>400300</v>
      </c>
      <c r="I4796" s="56" t="s">
        <v>11430</v>
      </c>
      <c r="J4796" s="56" t="s">
        <v>10497</v>
      </c>
      <c r="K4796" s="56" t="s">
        <v>7263</v>
      </c>
      <c r="L4796" s="56" t="s">
        <v>7138</v>
      </c>
      <c r="M4796" s="73">
        <v>40200</v>
      </c>
      <c r="N4796" s="56"/>
      <c r="O4796" s="56"/>
      <c r="P4796" s="56" t="s">
        <v>295</v>
      </c>
      <c r="Q4796" s="56"/>
      <c r="R4796" s="56" t="s">
        <v>70</v>
      </c>
      <c r="S4796" s="56" t="s">
        <v>11660</v>
      </c>
      <c r="T4796" s="56" t="s">
        <v>7140</v>
      </c>
      <c r="U4796" s="57">
        <v>48573</v>
      </c>
      <c r="V4796" s="57">
        <v>-46144.35</v>
      </c>
      <c r="W4796" s="57">
        <v>2428.65</v>
      </c>
      <c r="X4796" s="57">
        <v>0</v>
      </c>
      <c r="Y4796" s="73">
        <v>40200</v>
      </c>
      <c r="Z4796" s="57">
        <v>0</v>
      </c>
      <c r="AA4796" s="57">
        <v>0</v>
      </c>
      <c r="AB4796" s="57">
        <v>2428.65</v>
      </c>
      <c r="AC4796" s="57">
        <v>0</v>
      </c>
      <c r="AD4796" s="56" t="s">
        <v>9255</v>
      </c>
      <c r="AE4796" s="57">
        <v>0</v>
      </c>
      <c r="AF4796" s="57">
        <v>0</v>
      </c>
      <c r="AG4796" s="57">
        <v>0</v>
      </c>
      <c r="AI4796"/>
      <c r="AJ4796"/>
    </row>
    <row r="4797" spans="1:36">
      <c r="A4797" s="56" t="s">
        <v>48</v>
      </c>
      <c r="B4797" s="56" t="s">
        <v>11417</v>
      </c>
      <c r="C4797" s="56">
        <v>2101010130</v>
      </c>
      <c r="D4797" s="56" t="s">
        <v>40</v>
      </c>
      <c r="E4797" s="56">
        <v>2101020140</v>
      </c>
      <c r="F4797" s="56">
        <v>5401010140</v>
      </c>
      <c r="G4797" s="56" t="s">
        <v>11428</v>
      </c>
      <c r="H4797" s="56">
        <v>400300</v>
      </c>
      <c r="I4797" s="56" t="s">
        <v>11430</v>
      </c>
      <c r="J4797" s="56" t="s">
        <v>10498</v>
      </c>
      <c r="K4797" s="56" t="s">
        <v>9142</v>
      </c>
      <c r="L4797" s="56" t="s">
        <v>7138</v>
      </c>
      <c r="M4797" s="73">
        <v>40239</v>
      </c>
      <c r="N4797" s="56"/>
      <c r="O4797" s="56"/>
      <c r="P4797" s="56" t="s">
        <v>295</v>
      </c>
      <c r="Q4797" s="56"/>
      <c r="R4797" s="56" t="s">
        <v>70</v>
      </c>
      <c r="S4797" s="56" t="s">
        <v>11660</v>
      </c>
      <c r="T4797" s="56" t="s">
        <v>7140</v>
      </c>
      <c r="U4797" s="57">
        <v>53573</v>
      </c>
      <c r="V4797" s="57">
        <v>-50894.35</v>
      </c>
      <c r="W4797" s="57">
        <v>2678.65</v>
      </c>
      <c r="X4797" s="57">
        <v>0</v>
      </c>
      <c r="Y4797" s="73">
        <v>40239</v>
      </c>
      <c r="Z4797" s="57">
        <v>0</v>
      </c>
      <c r="AA4797" s="57">
        <v>0</v>
      </c>
      <c r="AB4797" s="57">
        <v>2678.65</v>
      </c>
      <c r="AC4797" s="57">
        <v>0</v>
      </c>
      <c r="AD4797" s="56" t="s">
        <v>9255</v>
      </c>
      <c r="AE4797" s="57">
        <v>0</v>
      </c>
      <c r="AF4797" s="57">
        <v>0</v>
      </c>
      <c r="AG4797" s="57">
        <v>0</v>
      </c>
      <c r="AI4797"/>
      <c r="AJ4797"/>
    </row>
    <row r="4798" spans="1:36">
      <c r="A4798" s="56" t="s">
        <v>48</v>
      </c>
      <c r="B4798" s="56" t="s">
        <v>11417</v>
      </c>
      <c r="C4798" s="56">
        <v>2101010130</v>
      </c>
      <c r="D4798" s="56" t="s">
        <v>40</v>
      </c>
      <c r="E4798" s="56">
        <v>2101020140</v>
      </c>
      <c r="F4798" s="56">
        <v>5401010140</v>
      </c>
      <c r="G4798" s="56" t="s">
        <v>11428</v>
      </c>
      <c r="H4798" s="56">
        <v>400300</v>
      </c>
      <c r="I4798" s="56" t="s">
        <v>11430</v>
      </c>
      <c r="J4798" s="56" t="s">
        <v>10499</v>
      </c>
      <c r="K4798" s="56" t="s">
        <v>9143</v>
      </c>
      <c r="L4798" s="56" t="s">
        <v>7138</v>
      </c>
      <c r="M4798" s="73">
        <v>40284</v>
      </c>
      <c r="N4798" s="56"/>
      <c r="O4798" s="56"/>
      <c r="P4798" s="56" t="s">
        <v>295</v>
      </c>
      <c r="Q4798" s="56"/>
      <c r="R4798" s="56" t="s">
        <v>70</v>
      </c>
      <c r="S4798" s="56" t="s">
        <v>11660</v>
      </c>
      <c r="T4798" s="56" t="s">
        <v>7140</v>
      </c>
      <c r="U4798" s="57">
        <v>22631</v>
      </c>
      <c r="V4798" s="57">
        <v>-21499.45</v>
      </c>
      <c r="W4798" s="57">
        <v>1131.55</v>
      </c>
      <c r="X4798" s="57">
        <v>0</v>
      </c>
      <c r="Y4798" s="73">
        <v>40284</v>
      </c>
      <c r="Z4798" s="57">
        <v>0</v>
      </c>
      <c r="AA4798" s="57">
        <v>0</v>
      </c>
      <c r="AB4798" s="57">
        <v>1131.55</v>
      </c>
      <c r="AC4798" s="57">
        <v>0</v>
      </c>
      <c r="AD4798" s="56" t="s">
        <v>9255</v>
      </c>
      <c r="AE4798" s="57">
        <v>0</v>
      </c>
      <c r="AF4798" s="57">
        <v>0</v>
      </c>
      <c r="AG4798" s="57">
        <v>0</v>
      </c>
      <c r="AI4798"/>
      <c r="AJ4798"/>
    </row>
    <row r="4799" spans="1:36">
      <c r="A4799" s="56" t="s">
        <v>48</v>
      </c>
      <c r="B4799" s="56" t="s">
        <v>11417</v>
      </c>
      <c r="C4799" s="56">
        <v>2101010130</v>
      </c>
      <c r="D4799" s="56" t="s">
        <v>40</v>
      </c>
      <c r="E4799" s="56">
        <v>2101020140</v>
      </c>
      <c r="F4799" s="56">
        <v>5401010140</v>
      </c>
      <c r="G4799" s="56" t="s">
        <v>11428</v>
      </c>
      <c r="H4799" s="56">
        <v>400300</v>
      </c>
      <c r="I4799" s="56" t="s">
        <v>11430</v>
      </c>
      <c r="J4799" s="56" t="s">
        <v>10500</v>
      </c>
      <c r="K4799" s="56" t="s">
        <v>7263</v>
      </c>
      <c r="L4799" s="56" t="s">
        <v>7138</v>
      </c>
      <c r="M4799" s="73">
        <v>40274</v>
      </c>
      <c r="N4799" s="56"/>
      <c r="O4799" s="56"/>
      <c r="P4799" s="56" t="s">
        <v>295</v>
      </c>
      <c r="Q4799" s="56"/>
      <c r="R4799" s="56" t="s">
        <v>70</v>
      </c>
      <c r="S4799" s="56" t="s">
        <v>11660</v>
      </c>
      <c r="T4799" s="56" t="s">
        <v>7140</v>
      </c>
      <c r="U4799" s="57">
        <v>49885</v>
      </c>
      <c r="V4799" s="57">
        <v>-47390.75</v>
      </c>
      <c r="W4799" s="57">
        <v>2494.25</v>
      </c>
      <c r="X4799" s="57">
        <v>0</v>
      </c>
      <c r="Y4799" s="73">
        <v>40274</v>
      </c>
      <c r="Z4799" s="57">
        <v>0</v>
      </c>
      <c r="AA4799" s="57">
        <v>0</v>
      </c>
      <c r="AB4799" s="57">
        <v>2494.25</v>
      </c>
      <c r="AC4799" s="57">
        <v>0</v>
      </c>
      <c r="AD4799" s="56" t="s">
        <v>9255</v>
      </c>
      <c r="AE4799" s="57">
        <v>0</v>
      </c>
      <c r="AF4799" s="57">
        <v>0</v>
      </c>
      <c r="AG4799" s="57">
        <v>0</v>
      </c>
      <c r="AI4799"/>
      <c r="AJ4799"/>
    </row>
    <row r="4800" spans="1:36">
      <c r="A4800" s="56" t="s">
        <v>48</v>
      </c>
      <c r="B4800" s="56" t="s">
        <v>11417</v>
      </c>
      <c r="C4800" s="56">
        <v>2101010130</v>
      </c>
      <c r="D4800" s="56" t="s">
        <v>40</v>
      </c>
      <c r="E4800" s="56">
        <v>2101020140</v>
      </c>
      <c r="F4800" s="56">
        <v>5401010140</v>
      </c>
      <c r="G4800" s="56" t="s">
        <v>11428</v>
      </c>
      <c r="H4800" s="56">
        <v>400300</v>
      </c>
      <c r="I4800" s="56" t="s">
        <v>11430</v>
      </c>
      <c r="J4800" s="56" t="s">
        <v>10501</v>
      </c>
      <c r="K4800" s="56" t="s">
        <v>7263</v>
      </c>
      <c r="L4800" s="56" t="s">
        <v>7138</v>
      </c>
      <c r="M4800" s="73">
        <v>40299</v>
      </c>
      <c r="N4800" s="56"/>
      <c r="O4800" s="56"/>
      <c r="P4800" s="56" t="s">
        <v>295</v>
      </c>
      <c r="Q4800" s="56"/>
      <c r="R4800" s="56" t="s">
        <v>70</v>
      </c>
      <c r="S4800" s="56" t="s">
        <v>11660</v>
      </c>
      <c r="T4800" s="56" t="s">
        <v>7140</v>
      </c>
      <c r="U4800" s="57">
        <v>49885</v>
      </c>
      <c r="V4800" s="57">
        <v>-47390.75</v>
      </c>
      <c r="W4800" s="57">
        <v>2494.25</v>
      </c>
      <c r="X4800" s="57">
        <v>0</v>
      </c>
      <c r="Y4800" s="73">
        <v>40299</v>
      </c>
      <c r="Z4800" s="57">
        <v>0</v>
      </c>
      <c r="AA4800" s="57">
        <v>0</v>
      </c>
      <c r="AB4800" s="57">
        <v>2494.25</v>
      </c>
      <c r="AC4800" s="57">
        <v>0</v>
      </c>
      <c r="AD4800" s="56" t="s">
        <v>9255</v>
      </c>
      <c r="AE4800" s="57">
        <v>0</v>
      </c>
      <c r="AF4800" s="57">
        <v>0</v>
      </c>
      <c r="AG4800" s="57">
        <v>0</v>
      </c>
      <c r="AI4800"/>
      <c r="AJ4800"/>
    </row>
    <row r="4801" spans="1:36">
      <c r="A4801" s="56" t="s">
        <v>48</v>
      </c>
      <c r="B4801" s="56" t="s">
        <v>11417</v>
      </c>
      <c r="C4801" s="56">
        <v>2101010130</v>
      </c>
      <c r="D4801" s="56" t="s">
        <v>40</v>
      </c>
      <c r="E4801" s="56">
        <v>2101020140</v>
      </c>
      <c r="F4801" s="56">
        <v>5401010140</v>
      </c>
      <c r="G4801" s="56" t="s">
        <v>11428</v>
      </c>
      <c r="H4801" s="56">
        <v>400300</v>
      </c>
      <c r="I4801" s="56" t="s">
        <v>11430</v>
      </c>
      <c r="J4801" s="56" t="s">
        <v>10502</v>
      </c>
      <c r="K4801" s="56" t="s">
        <v>2888</v>
      </c>
      <c r="L4801" s="56" t="s">
        <v>7138</v>
      </c>
      <c r="M4801" s="73">
        <v>40380</v>
      </c>
      <c r="N4801" s="56"/>
      <c r="O4801" s="56"/>
      <c r="P4801" s="56" t="s">
        <v>295</v>
      </c>
      <c r="Q4801" s="56"/>
      <c r="R4801" s="56" t="s">
        <v>70</v>
      </c>
      <c r="S4801" s="56" t="s">
        <v>11684</v>
      </c>
      <c r="T4801" s="56" t="s">
        <v>7140</v>
      </c>
      <c r="U4801" s="57">
        <v>66836.399999999994</v>
      </c>
      <c r="V4801" s="57">
        <v>-63494.58</v>
      </c>
      <c r="W4801" s="57">
        <v>3341.82</v>
      </c>
      <c r="X4801" s="57">
        <v>0</v>
      </c>
      <c r="Y4801" s="73">
        <v>40380</v>
      </c>
      <c r="Z4801" s="57">
        <v>0</v>
      </c>
      <c r="AA4801" s="57">
        <v>0</v>
      </c>
      <c r="AB4801" s="57">
        <v>3341.82</v>
      </c>
      <c r="AC4801" s="57">
        <v>0</v>
      </c>
      <c r="AD4801" s="56" t="s">
        <v>9255</v>
      </c>
      <c r="AE4801" s="57">
        <v>0</v>
      </c>
      <c r="AF4801" s="57">
        <v>0</v>
      </c>
      <c r="AG4801" s="57">
        <v>0</v>
      </c>
      <c r="AI4801"/>
      <c r="AJ4801"/>
    </row>
    <row r="4802" spans="1:36">
      <c r="A4802" s="56" t="s">
        <v>50</v>
      </c>
      <c r="B4802" s="56" t="s">
        <v>11417</v>
      </c>
      <c r="C4802" s="56">
        <v>2101010130</v>
      </c>
      <c r="D4802" s="56" t="s">
        <v>40</v>
      </c>
      <c r="E4802" s="56">
        <v>2101020140</v>
      </c>
      <c r="F4802" s="56">
        <v>5401010140</v>
      </c>
      <c r="G4802" s="56" t="s">
        <v>11431</v>
      </c>
      <c r="H4802" s="56">
        <v>400210</v>
      </c>
      <c r="I4802" s="56" t="s">
        <v>11448</v>
      </c>
      <c r="J4802" s="56" t="s">
        <v>10503</v>
      </c>
      <c r="K4802" s="56" t="s">
        <v>8214</v>
      </c>
      <c r="L4802" s="56" t="s">
        <v>7138</v>
      </c>
      <c r="M4802" s="73">
        <v>39512</v>
      </c>
      <c r="N4802" s="56"/>
      <c r="O4802" s="56"/>
      <c r="P4802" s="56" t="s">
        <v>7235</v>
      </c>
      <c r="Q4802" s="56"/>
      <c r="R4802" s="56" t="s">
        <v>70</v>
      </c>
      <c r="S4802" s="56" t="s">
        <v>11660</v>
      </c>
      <c r="T4802" s="56" t="s">
        <v>7140</v>
      </c>
      <c r="U4802" s="57">
        <v>23026</v>
      </c>
      <c r="V4802" s="57">
        <v>-21874.7</v>
      </c>
      <c r="W4802" s="57">
        <v>1151.3</v>
      </c>
      <c r="X4802" s="57">
        <v>0</v>
      </c>
      <c r="Y4802" s="73">
        <v>39512</v>
      </c>
      <c r="Z4802" s="57">
        <v>0</v>
      </c>
      <c r="AA4802" s="57">
        <v>0</v>
      </c>
      <c r="AB4802" s="57">
        <v>1151.3</v>
      </c>
      <c r="AC4802" s="57">
        <v>0</v>
      </c>
      <c r="AD4802" s="56" t="s">
        <v>9255</v>
      </c>
      <c r="AE4802" s="57">
        <v>0</v>
      </c>
      <c r="AF4802" s="57">
        <v>0</v>
      </c>
      <c r="AG4802" s="57">
        <v>0</v>
      </c>
      <c r="AI4802"/>
      <c r="AJ4802"/>
    </row>
    <row r="4803" spans="1:36">
      <c r="A4803" s="56" t="s">
        <v>50</v>
      </c>
      <c r="B4803" s="56" t="s">
        <v>11417</v>
      </c>
      <c r="C4803" s="56">
        <v>2101010130</v>
      </c>
      <c r="D4803" s="56" t="s">
        <v>40</v>
      </c>
      <c r="E4803" s="56">
        <v>2101020140</v>
      </c>
      <c r="F4803" s="56">
        <v>5401010140</v>
      </c>
      <c r="G4803" s="56" t="s">
        <v>11431</v>
      </c>
      <c r="H4803" s="56">
        <v>400210</v>
      </c>
      <c r="I4803" s="56" t="s">
        <v>11448</v>
      </c>
      <c r="J4803" s="56" t="s">
        <v>10504</v>
      </c>
      <c r="K4803" s="56" t="s">
        <v>8215</v>
      </c>
      <c r="L4803" s="56" t="s">
        <v>7138</v>
      </c>
      <c r="M4803" s="73">
        <v>39395</v>
      </c>
      <c r="N4803" s="56"/>
      <c r="O4803" s="56"/>
      <c r="P4803" s="56" t="s">
        <v>7235</v>
      </c>
      <c r="Q4803" s="56"/>
      <c r="R4803" s="56" t="s">
        <v>70</v>
      </c>
      <c r="S4803" s="56" t="s">
        <v>11660</v>
      </c>
      <c r="T4803" s="56" t="s">
        <v>7140</v>
      </c>
      <c r="U4803" s="57">
        <v>26450</v>
      </c>
      <c r="V4803" s="57">
        <v>-25127.5</v>
      </c>
      <c r="W4803" s="57">
        <v>1322.5</v>
      </c>
      <c r="X4803" s="57">
        <v>0</v>
      </c>
      <c r="Y4803" s="73">
        <v>39395</v>
      </c>
      <c r="Z4803" s="57">
        <v>0</v>
      </c>
      <c r="AA4803" s="57">
        <v>0</v>
      </c>
      <c r="AB4803" s="57">
        <v>1322.5</v>
      </c>
      <c r="AC4803" s="57">
        <v>0</v>
      </c>
      <c r="AD4803" s="56" t="s">
        <v>9255</v>
      </c>
      <c r="AE4803" s="57">
        <v>0</v>
      </c>
      <c r="AF4803" s="57">
        <v>0</v>
      </c>
      <c r="AG4803" s="57">
        <v>0</v>
      </c>
      <c r="AI4803"/>
      <c r="AJ4803"/>
    </row>
    <row r="4804" spans="1:36">
      <c r="A4804" s="56" t="s">
        <v>50</v>
      </c>
      <c r="B4804" s="56" t="s">
        <v>11417</v>
      </c>
      <c r="C4804" s="56">
        <v>2101010130</v>
      </c>
      <c r="D4804" s="56" t="s">
        <v>40</v>
      </c>
      <c r="E4804" s="56">
        <v>2101020140</v>
      </c>
      <c r="F4804" s="56">
        <v>5401010140</v>
      </c>
      <c r="G4804" s="56" t="s">
        <v>11431</v>
      </c>
      <c r="H4804" s="56">
        <v>400210</v>
      </c>
      <c r="I4804" s="56" t="s">
        <v>11448</v>
      </c>
      <c r="J4804" s="56" t="s">
        <v>10505</v>
      </c>
      <c r="K4804" s="56" t="s">
        <v>8220</v>
      </c>
      <c r="L4804" s="56" t="s">
        <v>7138</v>
      </c>
      <c r="M4804" s="73">
        <v>37841</v>
      </c>
      <c r="N4804" s="56"/>
      <c r="O4804" s="56"/>
      <c r="P4804" s="56" t="s">
        <v>7235</v>
      </c>
      <c r="Q4804" s="56"/>
      <c r="R4804" s="56" t="s">
        <v>70</v>
      </c>
      <c r="S4804" s="56" t="s">
        <v>11657</v>
      </c>
      <c r="T4804" s="56" t="s">
        <v>7140</v>
      </c>
      <c r="U4804" s="57">
        <v>26700</v>
      </c>
      <c r="V4804" s="57">
        <v>-25365</v>
      </c>
      <c r="W4804" s="57">
        <v>1335</v>
      </c>
      <c r="X4804" s="57">
        <v>0</v>
      </c>
      <c r="Y4804" s="73">
        <v>37841</v>
      </c>
      <c r="Z4804" s="57">
        <v>0</v>
      </c>
      <c r="AA4804" s="57">
        <v>0</v>
      </c>
      <c r="AB4804" s="57">
        <v>1335</v>
      </c>
      <c r="AC4804" s="57">
        <v>0</v>
      </c>
      <c r="AD4804" s="56" t="s">
        <v>9255</v>
      </c>
      <c r="AE4804" s="57">
        <v>0</v>
      </c>
      <c r="AF4804" s="57">
        <v>0</v>
      </c>
      <c r="AG4804" s="57">
        <v>0</v>
      </c>
      <c r="AI4804"/>
      <c r="AJ4804"/>
    </row>
    <row r="4805" spans="1:36">
      <c r="A4805" s="56" t="s">
        <v>50</v>
      </c>
      <c r="B4805" s="56" t="s">
        <v>11417</v>
      </c>
      <c r="C4805" s="56">
        <v>2101010130</v>
      </c>
      <c r="D4805" s="56" t="s">
        <v>40</v>
      </c>
      <c r="E4805" s="56">
        <v>2101020140</v>
      </c>
      <c r="F4805" s="56">
        <v>5401010140</v>
      </c>
      <c r="G4805" s="56" t="s">
        <v>11431</v>
      </c>
      <c r="H4805" s="56">
        <v>400210</v>
      </c>
      <c r="I4805" s="56" t="s">
        <v>11448</v>
      </c>
      <c r="J4805" s="56" t="s">
        <v>10506</v>
      </c>
      <c r="K4805" s="56" t="s">
        <v>8216</v>
      </c>
      <c r="L4805" s="56" t="s">
        <v>7138</v>
      </c>
      <c r="M4805" s="73">
        <v>39789</v>
      </c>
      <c r="N4805" s="56"/>
      <c r="O4805" s="56"/>
      <c r="P4805" s="56" t="s">
        <v>7235</v>
      </c>
      <c r="Q4805" s="56"/>
      <c r="R4805" s="56" t="s">
        <v>70</v>
      </c>
      <c r="S4805" s="56" t="s">
        <v>11660</v>
      </c>
      <c r="T4805" s="56" t="s">
        <v>7140</v>
      </c>
      <c r="U4805" s="57">
        <v>29205</v>
      </c>
      <c r="V4805" s="57">
        <v>-27744.75</v>
      </c>
      <c r="W4805" s="57">
        <v>1460.25</v>
      </c>
      <c r="X4805" s="57">
        <v>0</v>
      </c>
      <c r="Y4805" s="73">
        <v>39789</v>
      </c>
      <c r="Z4805" s="57">
        <v>0</v>
      </c>
      <c r="AA4805" s="57">
        <v>0</v>
      </c>
      <c r="AB4805" s="57">
        <v>1460.25</v>
      </c>
      <c r="AC4805" s="57">
        <v>0</v>
      </c>
      <c r="AD4805" s="56" t="s">
        <v>9255</v>
      </c>
      <c r="AE4805" s="57">
        <v>0</v>
      </c>
      <c r="AF4805" s="57">
        <v>0</v>
      </c>
      <c r="AG4805" s="57">
        <v>0</v>
      </c>
      <c r="AI4805"/>
      <c r="AJ4805"/>
    </row>
    <row r="4806" spans="1:36">
      <c r="A4806" s="56" t="s">
        <v>50</v>
      </c>
      <c r="B4806" s="56" t="s">
        <v>11417</v>
      </c>
      <c r="C4806" s="56">
        <v>2101010130</v>
      </c>
      <c r="D4806" s="56" t="s">
        <v>40</v>
      </c>
      <c r="E4806" s="56">
        <v>2101020140</v>
      </c>
      <c r="F4806" s="56">
        <v>5401010140</v>
      </c>
      <c r="G4806" s="56" t="s">
        <v>11431</v>
      </c>
      <c r="H4806" s="56">
        <v>400210</v>
      </c>
      <c r="I4806" s="56" t="s">
        <v>11448</v>
      </c>
      <c r="J4806" s="56" t="s">
        <v>10507</v>
      </c>
      <c r="K4806" s="56" t="s">
        <v>8217</v>
      </c>
      <c r="L4806" s="56" t="s">
        <v>7138</v>
      </c>
      <c r="M4806" s="73">
        <v>37837</v>
      </c>
      <c r="N4806" s="56"/>
      <c r="O4806" s="56"/>
      <c r="P4806" s="56" t="s">
        <v>7235</v>
      </c>
      <c r="Q4806" s="56"/>
      <c r="R4806" s="56" t="s">
        <v>70</v>
      </c>
      <c r="S4806" s="56" t="s">
        <v>11679</v>
      </c>
      <c r="T4806" s="56" t="s">
        <v>7140</v>
      </c>
      <c r="U4806" s="57">
        <v>30834</v>
      </c>
      <c r="V4806" s="57">
        <v>-29292.3</v>
      </c>
      <c r="W4806" s="57">
        <v>1541.7</v>
      </c>
      <c r="X4806" s="57">
        <v>0</v>
      </c>
      <c r="Y4806" s="73">
        <v>37837</v>
      </c>
      <c r="Z4806" s="57">
        <v>0</v>
      </c>
      <c r="AA4806" s="57">
        <v>0</v>
      </c>
      <c r="AB4806" s="57">
        <v>1541.7</v>
      </c>
      <c r="AC4806" s="57">
        <v>0</v>
      </c>
      <c r="AD4806" s="56" t="s">
        <v>9255</v>
      </c>
      <c r="AE4806" s="57">
        <v>0</v>
      </c>
      <c r="AF4806" s="57">
        <v>0</v>
      </c>
      <c r="AG4806" s="57">
        <v>0</v>
      </c>
      <c r="AI4806"/>
      <c r="AJ4806"/>
    </row>
    <row r="4807" spans="1:36">
      <c r="A4807" s="56" t="s">
        <v>50</v>
      </c>
      <c r="B4807" s="56" t="s">
        <v>11417</v>
      </c>
      <c r="C4807" s="56">
        <v>2101010130</v>
      </c>
      <c r="D4807" s="56" t="s">
        <v>40</v>
      </c>
      <c r="E4807" s="56">
        <v>2101020140</v>
      </c>
      <c r="F4807" s="56">
        <v>5401010140</v>
      </c>
      <c r="G4807" s="56" t="s">
        <v>11431</v>
      </c>
      <c r="H4807" s="56">
        <v>400210</v>
      </c>
      <c r="I4807" s="56" t="s">
        <v>11448</v>
      </c>
      <c r="J4807" s="56" t="s">
        <v>10508</v>
      </c>
      <c r="K4807" s="56" t="s">
        <v>8127</v>
      </c>
      <c r="L4807" s="56" t="s">
        <v>7138</v>
      </c>
      <c r="M4807" s="73">
        <v>37232</v>
      </c>
      <c r="N4807" s="56"/>
      <c r="O4807" s="56"/>
      <c r="P4807" s="56" t="s">
        <v>7235</v>
      </c>
      <c r="Q4807" s="56"/>
      <c r="R4807" s="56" t="s">
        <v>70</v>
      </c>
      <c r="S4807" s="56" t="s">
        <v>11660</v>
      </c>
      <c r="T4807" s="56" t="s">
        <v>7140</v>
      </c>
      <c r="U4807" s="57">
        <v>33224</v>
      </c>
      <c r="V4807" s="57">
        <v>-31562.799999999999</v>
      </c>
      <c r="W4807" s="57">
        <v>1661.2</v>
      </c>
      <c r="X4807" s="57">
        <v>0</v>
      </c>
      <c r="Y4807" s="73">
        <v>37232</v>
      </c>
      <c r="Z4807" s="57">
        <v>0</v>
      </c>
      <c r="AA4807" s="57">
        <v>0</v>
      </c>
      <c r="AB4807" s="57">
        <v>1661.2</v>
      </c>
      <c r="AC4807" s="57">
        <v>0</v>
      </c>
      <c r="AD4807" s="56" t="s">
        <v>9255</v>
      </c>
      <c r="AE4807" s="57">
        <v>0</v>
      </c>
      <c r="AF4807" s="57">
        <v>0</v>
      </c>
      <c r="AG4807" s="57">
        <v>0</v>
      </c>
      <c r="AI4807"/>
      <c r="AJ4807"/>
    </row>
    <row r="4808" spans="1:36">
      <c r="A4808" s="56" t="s">
        <v>50</v>
      </c>
      <c r="B4808" s="56" t="s">
        <v>11417</v>
      </c>
      <c r="C4808" s="56">
        <v>2101010130</v>
      </c>
      <c r="D4808" s="56" t="s">
        <v>40</v>
      </c>
      <c r="E4808" s="56">
        <v>2101020140</v>
      </c>
      <c r="F4808" s="56">
        <v>5401010140</v>
      </c>
      <c r="G4808" s="56" t="s">
        <v>11431</v>
      </c>
      <c r="H4808" s="56">
        <v>400210</v>
      </c>
      <c r="I4808" s="56" t="s">
        <v>11448</v>
      </c>
      <c r="J4808" s="56" t="s">
        <v>10509</v>
      </c>
      <c r="K4808" s="56" t="s">
        <v>8218</v>
      </c>
      <c r="L4808" s="56" t="s">
        <v>7138</v>
      </c>
      <c r="M4808" s="73">
        <v>37837</v>
      </c>
      <c r="N4808" s="56"/>
      <c r="O4808" s="56"/>
      <c r="P4808" s="56" t="s">
        <v>7235</v>
      </c>
      <c r="Q4808" s="56"/>
      <c r="R4808" s="56" t="s">
        <v>70</v>
      </c>
      <c r="S4808" s="56" t="s">
        <v>11660</v>
      </c>
      <c r="T4808" s="56" t="s">
        <v>7140</v>
      </c>
      <c r="U4808" s="57">
        <v>35392</v>
      </c>
      <c r="V4808" s="57">
        <v>-33622.400000000001</v>
      </c>
      <c r="W4808" s="57">
        <v>1769.6</v>
      </c>
      <c r="X4808" s="57">
        <v>0</v>
      </c>
      <c r="Y4808" s="73">
        <v>37837</v>
      </c>
      <c r="Z4808" s="57">
        <v>0</v>
      </c>
      <c r="AA4808" s="57">
        <v>0</v>
      </c>
      <c r="AB4808" s="57">
        <v>1769.6</v>
      </c>
      <c r="AC4808" s="57">
        <v>0</v>
      </c>
      <c r="AD4808" s="56" t="s">
        <v>9255</v>
      </c>
      <c r="AE4808" s="57">
        <v>0</v>
      </c>
      <c r="AF4808" s="57">
        <v>0</v>
      </c>
      <c r="AG4808" s="57">
        <v>0</v>
      </c>
      <c r="AI4808"/>
      <c r="AJ4808"/>
    </row>
    <row r="4809" spans="1:36">
      <c r="A4809" s="56" t="s">
        <v>50</v>
      </c>
      <c r="B4809" s="56" t="s">
        <v>11417</v>
      </c>
      <c r="C4809" s="56">
        <v>2101010130</v>
      </c>
      <c r="D4809" s="56" t="s">
        <v>40</v>
      </c>
      <c r="E4809" s="56">
        <v>2101020140</v>
      </c>
      <c r="F4809" s="56">
        <v>5401010140</v>
      </c>
      <c r="G4809" s="56" t="s">
        <v>11431</v>
      </c>
      <c r="H4809" s="56">
        <v>400210</v>
      </c>
      <c r="I4809" s="56" t="s">
        <v>11448</v>
      </c>
      <c r="J4809" s="56" t="s">
        <v>10510</v>
      </c>
      <c r="K4809" s="56" t="s">
        <v>8218</v>
      </c>
      <c r="L4809" s="56" t="s">
        <v>7138</v>
      </c>
      <c r="M4809" s="73">
        <v>37930</v>
      </c>
      <c r="N4809" s="56"/>
      <c r="O4809" s="56"/>
      <c r="P4809" s="56" t="s">
        <v>7235</v>
      </c>
      <c r="Q4809" s="56"/>
      <c r="R4809" s="56" t="s">
        <v>70</v>
      </c>
      <c r="S4809" s="56" t="s">
        <v>11660</v>
      </c>
      <c r="T4809" s="56" t="s">
        <v>7140</v>
      </c>
      <c r="U4809" s="57">
        <v>35392</v>
      </c>
      <c r="V4809" s="57">
        <v>-33622.400000000001</v>
      </c>
      <c r="W4809" s="57">
        <v>1769.6</v>
      </c>
      <c r="X4809" s="57">
        <v>0</v>
      </c>
      <c r="Y4809" s="73">
        <v>37930</v>
      </c>
      <c r="Z4809" s="57">
        <v>0</v>
      </c>
      <c r="AA4809" s="57">
        <v>0</v>
      </c>
      <c r="AB4809" s="57">
        <v>1769.6</v>
      </c>
      <c r="AC4809" s="57">
        <v>0</v>
      </c>
      <c r="AD4809" s="56" t="s">
        <v>9255</v>
      </c>
      <c r="AE4809" s="57">
        <v>0</v>
      </c>
      <c r="AF4809" s="57">
        <v>0</v>
      </c>
      <c r="AG4809" s="57">
        <v>0</v>
      </c>
      <c r="AI4809"/>
      <c r="AJ4809"/>
    </row>
    <row r="4810" spans="1:36">
      <c r="A4810" s="56" t="s">
        <v>50</v>
      </c>
      <c r="B4810" s="56" t="s">
        <v>11417</v>
      </c>
      <c r="C4810" s="56">
        <v>2101010130</v>
      </c>
      <c r="D4810" s="56" t="s">
        <v>40</v>
      </c>
      <c r="E4810" s="56">
        <v>2101020140</v>
      </c>
      <c r="F4810" s="56">
        <v>5401010140</v>
      </c>
      <c r="G4810" s="56" t="s">
        <v>11431</v>
      </c>
      <c r="H4810" s="56">
        <v>400210</v>
      </c>
      <c r="I4810" s="56" t="s">
        <v>11448</v>
      </c>
      <c r="J4810" s="56" t="s">
        <v>10511</v>
      </c>
      <c r="K4810" s="56" t="s">
        <v>7772</v>
      </c>
      <c r="L4810" s="56" t="s">
        <v>7138</v>
      </c>
      <c r="M4810" s="73">
        <v>37399</v>
      </c>
      <c r="N4810" s="56"/>
      <c r="O4810" s="56"/>
      <c r="P4810" s="56" t="s">
        <v>7235</v>
      </c>
      <c r="Q4810" s="56"/>
      <c r="R4810" s="56" t="s">
        <v>70</v>
      </c>
      <c r="S4810" s="56" t="s">
        <v>11660</v>
      </c>
      <c r="T4810" s="56" t="s">
        <v>7140</v>
      </c>
      <c r="U4810" s="57">
        <v>35550</v>
      </c>
      <c r="V4810" s="57">
        <v>-33772.5</v>
      </c>
      <c r="W4810" s="57">
        <v>1777.5</v>
      </c>
      <c r="X4810" s="57">
        <v>0</v>
      </c>
      <c r="Y4810" s="73">
        <v>37399</v>
      </c>
      <c r="Z4810" s="57">
        <v>0</v>
      </c>
      <c r="AA4810" s="57">
        <v>0</v>
      </c>
      <c r="AB4810" s="57">
        <v>1777.5</v>
      </c>
      <c r="AC4810" s="57">
        <v>0</v>
      </c>
      <c r="AD4810" s="56" t="s">
        <v>9255</v>
      </c>
      <c r="AE4810" s="57">
        <v>0</v>
      </c>
      <c r="AF4810" s="57">
        <v>0</v>
      </c>
      <c r="AG4810" s="57">
        <v>0</v>
      </c>
      <c r="AI4810"/>
      <c r="AJ4810"/>
    </row>
    <row r="4811" spans="1:36">
      <c r="A4811" s="56" t="s">
        <v>50</v>
      </c>
      <c r="B4811" s="56" t="s">
        <v>11417</v>
      </c>
      <c r="C4811" s="56">
        <v>2101010130</v>
      </c>
      <c r="D4811" s="56" t="s">
        <v>40</v>
      </c>
      <c r="E4811" s="56">
        <v>2101020140</v>
      </c>
      <c r="F4811" s="56">
        <v>5401010140</v>
      </c>
      <c r="G4811" s="56" t="s">
        <v>11431</v>
      </c>
      <c r="H4811" s="56">
        <v>400210</v>
      </c>
      <c r="I4811" s="56" t="s">
        <v>11448</v>
      </c>
      <c r="J4811" s="56" t="s">
        <v>10512</v>
      </c>
      <c r="K4811" s="56" t="s">
        <v>8216</v>
      </c>
      <c r="L4811" s="56" t="s">
        <v>7138</v>
      </c>
      <c r="M4811" s="73">
        <v>39852</v>
      </c>
      <c r="N4811" s="56"/>
      <c r="O4811" s="56"/>
      <c r="P4811" s="56" t="s">
        <v>7235</v>
      </c>
      <c r="Q4811" s="56"/>
      <c r="R4811" s="56" t="s">
        <v>70</v>
      </c>
      <c r="S4811" s="56" t="s">
        <v>11661</v>
      </c>
      <c r="T4811" s="56" t="s">
        <v>7140</v>
      </c>
      <c r="U4811" s="57">
        <v>36506</v>
      </c>
      <c r="V4811" s="57">
        <v>-34680.699999999997</v>
      </c>
      <c r="W4811" s="57">
        <v>1825.3</v>
      </c>
      <c r="X4811" s="57">
        <v>0</v>
      </c>
      <c r="Y4811" s="73">
        <v>39852</v>
      </c>
      <c r="Z4811" s="57">
        <v>0</v>
      </c>
      <c r="AA4811" s="57">
        <v>0</v>
      </c>
      <c r="AB4811" s="57">
        <v>1825.3</v>
      </c>
      <c r="AC4811" s="57">
        <v>0</v>
      </c>
      <c r="AD4811" s="56" t="s">
        <v>9255</v>
      </c>
      <c r="AE4811" s="57">
        <v>0</v>
      </c>
      <c r="AF4811" s="57">
        <v>0</v>
      </c>
      <c r="AG4811" s="57">
        <v>0</v>
      </c>
      <c r="AI4811"/>
      <c r="AJ4811"/>
    </row>
    <row r="4812" spans="1:36">
      <c r="A4812" s="56" t="s">
        <v>50</v>
      </c>
      <c r="B4812" s="56" t="s">
        <v>11417</v>
      </c>
      <c r="C4812" s="56">
        <v>2101010130</v>
      </c>
      <c r="D4812" s="56" t="s">
        <v>40</v>
      </c>
      <c r="E4812" s="56">
        <v>2101020140</v>
      </c>
      <c r="F4812" s="56">
        <v>5401010140</v>
      </c>
      <c r="G4812" s="56" t="s">
        <v>11431</v>
      </c>
      <c r="H4812" s="56">
        <v>400209</v>
      </c>
      <c r="I4812" s="56" t="s">
        <v>11436</v>
      </c>
      <c r="J4812" s="56" t="s">
        <v>10513</v>
      </c>
      <c r="K4812" s="56" t="s">
        <v>8219</v>
      </c>
      <c r="L4812" s="56" t="s">
        <v>7138</v>
      </c>
      <c r="M4812" s="73">
        <v>39923</v>
      </c>
      <c r="N4812" s="56"/>
      <c r="O4812" s="56"/>
      <c r="P4812" s="56" t="s">
        <v>7235</v>
      </c>
      <c r="Q4812" s="56"/>
      <c r="R4812" s="56" t="s">
        <v>70</v>
      </c>
      <c r="S4812" s="56" t="s">
        <v>11660</v>
      </c>
      <c r="T4812" s="56" t="s">
        <v>7140</v>
      </c>
      <c r="U4812" s="57">
        <v>37292</v>
      </c>
      <c r="V4812" s="57">
        <v>-35427.4</v>
      </c>
      <c r="W4812" s="57">
        <v>1864.6</v>
      </c>
      <c r="X4812" s="57">
        <v>0</v>
      </c>
      <c r="Y4812" s="73">
        <v>39923</v>
      </c>
      <c r="Z4812" s="57">
        <v>0</v>
      </c>
      <c r="AA4812" s="57">
        <v>0</v>
      </c>
      <c r="AB4812" s="57">
        <v>1864.6</v>
      </c>
      <c r="AC4812" s="57">
        <v>0</v>
      </c>
      <c r="AD4812" s="56" t="s">
        <v>9255</v>
      </c>
      <c r="AE4812" s="57">
        <v>0</v>
      </c>
      <c r="AF4812" s="57">
        <v>0</v>
      </c>
      <c r="AG4812" s="57">
        <v>0</v>
      </c>
      <c r="AI4812"/>
      <c r="AJ4812"/>
    </row>
    <row r="4813" spans="1:36">
      <c r="A4813" s="56" t="s">
        <v>54</v>
      </c>
      <c r="B4813" s="56" t="s">
        <v>11417</v>
      </c>
      <c r="C4813" s="56">
        <v>2101010130</v>
      </c>
      <c r="D4813" s="56" t="s">
        <v>40</v>
      </c>
      <c r="E4813" s="56">
        <v>2101020140</v>
      </c>
      <c r="F4813" s="56">
        <v>5401010140</v>
      </c>
      <c r="G4813" s="56" t="s">
        <v>11413</v>
      </c>
      <c r="H4813" s="56">
        <v>400100</v>
      </c>
      <c r="I4813" s="56" t="s">
        <v>11414</v>
      </c>
      <c r="J4813" s="56" t="s">
        <v>10514</v>
      </c>
      <c r="K4813" s="56" t="s">
        <v>8203</v>
      </c>
      <c r="L4813" s="56" t="s">
        <v>7138</v>
      </c>
      <c r="M4813" s="73">
        <v>38876</v>
      </c>
      <c r="N4813" s="56"/>
      <c r="O4813" s="56"/>
      <c r="P4813" s="56" t="s">
        <v>7235</v>
      </c>
      <c r="Q4813" s="56"/>
      <c r="R4813" s="56" t="s">
        <v>70</v>
      </c>
      <c r="S4813" s="56" t="s">
        <v>11679</v>
      </c>
      <c r="T4813" s="56" t="s">
        <v>7140</v>
      </c>
      <c r="U4813" s="57">
        <v>39012</v>
      </c>
      <c r="V4813" s="57">
        <v>-37061.4</v>
      </c>
      <c r="W4813" s="57">
        <v>1950.6</v>
      </c>
      <c r="X4813" s="57">
        <v>0</v>
      </c>
      <c r="Y4813" s="73">
        <v>38876</v>
      </c>
      <c r="Z4813" s="57">
        <v>0</v>
      </c>
      <c r="AA4813" s="57">
        <v>0</v>
      </c>
      <c r="AB4813" s="57">
        <v>1950.6</v>
      </c>
      <c r="AC4813" s="57">
        <v>0</v>
      </c>
      <c r="AD4813" s="56" t="s">
        <v>9255</v>
      </c>
      <c r="AE4813" s="57">
        <v>0</v>
      </c>
      <c r="AF4813" s="57">
        <v>0</v>
      </c>
      <c r="AG4813" s="57">
        <v>0</v>
      </c>
      <c r="AI4813"/>
      <c r="AJ4813"/>
    </row>
    <row r="4814" spans="1:36">
      <c r="A4814" s="56" t="s">
        <v>50</v>
      </c>
      <c r="B4814" s="56" t="s">
        <v>11417</v>
      </c>
      <c r="C4814" s="56">
        <v>2101010130</v>
      </c>
      <c r="D4814" s="56" t="s">
        <v>40</v>
      </c>
      <c r="E4814" s="56">
        <v>2101020140</v>
      </c>
      <c r="F4814" s="56">
        <v>5401010140</v>
      </c>
      <c r="G4814" s="56" t="s">
        <v>11431</v>
      </c>
      <c r="H4814" s="56">
        <v>400210</v>
      </c>
      <c r="I4814" s="56" t="s">
        <v>11448</v>
      </c>
      <c r="J4814" s="56" t="s">
        <v>10515</v>
      </c>
      <c r="K4814" s="56" t="s">
        <v>8220</v>
      </c>
      <c r="L4814" s="56" t="s">
        <v>7138</v>
      </c>
      <c r="M4814" s="73">
        <v>38804</v>
      </c>
      <c r="N4814" s="56"/>
      <c r="O4814" s="56"/>
      <c r="P4814" s="56" t="s">
        <v>7235</v>
      </c>
      <c r="Q4814" s="56"/>
      <c r="R4814" s="56" t="s">
        <v>70</v>
      </c>
      <c r="S4814" s="56" t="s">
        <v>11660</v>
      </c>
      <c r="T4814" s="56" t="s">
        <v>7140</v>
      </c>
      <c r="U4814" s="57">
        <v>44600</v>
      </c>
      <c r="V4814" s="57">
        <v>-42370</v>
      </c>
      <c r="W4814" s="57">
        <v>2230</v>
      </c>
      <c r="X4814" s="57">
        <v>0</v>
      </c>
      <c r="Y4814" s="73">
        <v>38804</v>
      </c>
      <c r="Z4814" s="57">
        <v>0</v>
      </c>
      <c r="AA4814" s="57">
        <v>0</v>
      </c>
      <c r="AB4814" s="57">
        <v>2230</v>
      </c>
      <c r="AC4814" s="57">
        <v>0</v>
      </c>
      <c r="AD4814" s="56" t="s">
        <v>9255</v>
      </c>
      <c r="AE4814" s="57">
        <v>0</v>
      </c>
      <c r="AF4814" s="57">
        <v>0</v>
      </c>
      <c r="AG4814" s="57">
        <v>0</v>
      </c>
      <c r="AI4814"/>
      <c r="AJ4814"/>
    </row>
    <row r="4815" spans="1:36">
      <c r="A4815" s="56" t="s">
        <v>54</v>
      </c>
      <c r="B4815" s="56" t="s">
        <v>11417</v>
      </c>
      <c r="C4815" s="56">
        <v>2101010130</v>
      </c>
      <c r="D4815" s="56" t="s">
        <v>40</v>
      </c>
      <c r="E4815" s="56">
        <v>2101020140</v>
      </c>
      <c r="F4815" s="56">
        <v>5401010140</v>
      </c>
      <c r="G4815" s="56" t="s">
        <v>11413</v>
      </c>
      <c r="H4815" s="56">
        <v>400100</v>
      </c>
      <c r="I4815" s="56" t="s">
        <v>11414</v>
      </c>
      <c r="J4815" s="56" t="s">
        <v>10516</v>
      </c>
      <c r="K4815" s="56" t="s">
        <v>8206</v>
      </c>
      <c r="L4815" s="56" t="s">
        <v>7138</v>
      </c>
      <c r="M4815" s="73">
        <v>39722</v>
      </c>
      <c r="N4815" s="56"/>
      <c r="O4815" s="56"/>
      <c r="P4815" s="56" t="s">
        <v>7235</v>
      </c>
      <c r="Q4815" s="56"/>
      <c r="R4815" s="56" t="s">
        <v>70</v>
      </c>
      <c r="S4815" s="56" t="s">
        <v>11679</v>
      </c>
      <c r="T4815" s="56" t="s">
        <v>7140</v>
      </c>
      <c r="U4815" s="57">
        <v>45000</v>
      </c>
      <c r="V4815" s="57">
        <v>-42750</v>
      </c>
      <c r="W4815" s="57">
        <v>2250</v>
      </c>
      <c r="X4815" s="57">
        <v>0</v>
      </c>
      <c r="Y4815" s="73">
        <v>39722</v>
      </c>
      <c r="Z4815" s="57">
        <v>0</v>
      </c>
      <c r="AA4815" s="57">
        <v>0</v>
      </c>
      <c r="AB4815" s="57">
        <v>2250</v>
      </c>
      <c r="AC4815" s="57">
        <v>0</v>
      </c>
      <c r="AD4815" s="56" t="s">
        <v>9255</v>
      </c>
      <c r="AE4815" s="57">
        <v>0</v>
      </c>
      <c r="AF4815" s="57">
        <v>0</v>
      </c>
      <c r="AG4815" s="57">
        <v>0</v>
      </c>
      <c r="AI4815"/>
      <c r="AJ4815"/>
    </row>
    <row r="4816" spans="1:36">
      <c r="A4816" s="56" t="s">
        <v>50</v>
      </c>
      <c r="B4816" s="56" t="s">
        <v>11417</v>
      </c>
      <c r="C4816" s="56">
        <v>2101010130</v>
      </c>
      <c r="D4816" s="56" t="s">
        <v>40</v>
      </c>
      <c r="E4816" s="56">
        <v>2101020140</v>
      </c>
      <c r="F4816" s="56">
        <v>5401010140</v>
      </c>
      <c r="G4816" s="56" t="s">
        <v>11431</v>
      </c>
      <c r="H4816" s="56">
        <v>400210</v>
      </c>
      <c r="I4816" s="56" t="s">
        <v>11448</v>
      </c>
      <c r="J4816" s="56" t="s">
        <v>10517</v>
      </c>
      <c r="K4816" s="56" t="s">
        <v>8221</v>
      </c>
      <c r="L4816" s="56" t="s">
        <v>7138</v>
      </c>
      <c r="M4816" s="73">
        <v>39369</v>
      </c>
      <c r="N4816" s="56"/>
      <c r="O4816" s="56"/>
      <c r="P4816" s="56" t="s">
        <v>7235</v>
      </c>
      <c r="Q4816" s="56"/>
      <c r="R4816" s="56" t="s">
        <v>70</v>
      </c>
      <c r="S4816" s="56" t="s">
        <v>11689</v>
      </c>
      <c r="T4816" s="56" t="s">
        <v>7140</v>
      </c>
      <c r="U4816" s="57">
        <v>46173</v>
      </c>
      <c r="V4816" s="57">
        <v>-43864.35</v>
      </c>
      <c r="W4816" s="57">
        <v>2308.65</v>
      </c>
      <c r="X4816" s="57">
        <v>0</v>
      </c>
      <c r="Y4816" s="73">
        <v>39369</v>
      </c>
      <c r="Z4816" s="57">
        <v>0</v>
      </c>
      <c r="AA4816" s="57">
        <v>0</v>
      </c>
      <c r="AB4816" s="57">
        <v>2308.65</v>
      </c>
      <c r="AC4816" s="57">
        <v>0</v>
      </c>
      <c r="AD4816" s="56" t="s">
        <v>9255</v>
      </c>
      <c r="AE4816" s="57">
        <v>0</v>
      </c>
      <c r="AF4816" s="57">
        <v>0</v>
      </c>
      <c r="AG4816" s="57">
        <v>0</v>
      </c>
      <c r="AI4816"/>
      <c r="AJ4816"/>
    </row>
    <row r="4817" spans="1:36">
      <c r="A4817" s="56" t="s">
        <v>50</v>
      </c>
      <c r="B4817" s="56" t="s">
        <v>11417</v>
      </c>
      <c r="C4817" s="56">
        <v>2101010130</v>
      </c>
      <c r="D4817" s="56" t="s">
        <v>40</v>
      </c>
      <c r="E4817" s="56">
        <v>2101020140</v>
      </c>
      <c r="F4817" s="56">
        <v>5401010140</v>
      </c>
      <c r="G4817" s="56" t="s">
        <v>11431</v>
      </c>
      <c r="H4817" s="56">
        <v>400209</v>
      </c>
      <c r="I4817" s="56" t="s">
        <v>11436</v>
      </c>
      <c r="J4817" s="56" t="s">
        <v>10518</v>
      </c>
      <c r="K4817" s="56" t="s">
        <v>8222</v>
      </c>
      <c r="L4817" s="56" t="s">
        <v>7138</v>
      </c>
      <c r="M4817" s="73">
        <v>39919</v>
      </c>
      <c r="N4817" s="56"/>
      <c r="O4817" s="56"/>
      <c r="P4817" s="56" t="s">
        <v>7235</v>
      </c>
      <c r="Q4817" s="56"/>
      <c r="R4817" s="56" t="s">
        <v>70</v>
      </c>
      <c r="S4817" s="56" t="s">
        <v>11689</v>
      </c>
      <c r="T4817" s="56" t="s">
        <v>7140</v>
      </c>
      <c r="U4817" s="57">
        <v>50040</v>
      </c>
      <c r="V4817" s="57">
        <v>-47538</v>
      </c>
      <c r="W4817" s="57">
        <v>2502</v>
      </c>
      <c r="X4817" s="57">
        <v>0</v>
      </c>
      <c r="Y4817" s="73">
        <v>39919</v>
      </c>
      <c r="Z4817" s="57">
        <v>0</v>
      </c>
      <c r="AA4817" s="57">
        <v>0</v>
      </c>
      <c r="AB4817" s="57">
        <v>2502</v>
      </c>
      <c r="AC4817" s="57">
        <v>0</v>
      </c>
      <c r="AD4817" s="56" t="s">
        <v>9255</v>
      </c>
      <c r="AE4817" s="57">
        <v>0</v>
      </c>
      <c r="AF4817" s="57">
        <v>0</v>
      </c>
      <c r="AG4817" s="57">
        <v>0</v>
      </c>
      <c r="AI4817"/>
      <c r="AJ4817"/>
    </row>
    <row r="4818" spans="1:36">
      <c r="A4818" s="56" t="s">
        <v>50</v>
      </c>
      <c r="B4818" s="56" t="s">
        <v>11417</v>
      </c>
      <c r="C4818" s="56">
        <v>2101010130</v>
      </c>
      <c r="D4818" s="56" t="s">
        <v>40</v>
      </c>
      <c r="E4818" s="56">
        <v>2101020140</v>
      </c>
      <c r="F4818" s="56">
        <v>5401010140</v>
      </c>
      <c r="G4818" s="56" t="s">
        <v>11431</v>
      </c>
      <c r="H4818" s="56">
        <v>400210</v>
      </c>
      <c r="I4818" s="56" t="s">
        <v>11448</v>
      </c>
      <c r="J4818" s="56" t="s">
        <v>10519</v>
      </c>
      <c r="K4818" s="56" t="s">
        <v>8216</v>
      </c>
      <c r="L4818" s="56" t="s">
        <v>7138</v>
      </c>
      <c r="M4818" s="73">
        <v>39812</v>
      </c>
      <c r="N4818" s="56"/>
      <c r="O4818" s="56"/>
      <c r="P4818" s="56" t="s">
        <v>7235</v>
      </c>
      <c r="Q4818" s="56"/>
      <c r="R4818" s="56" t="s">
        <v>70</v>
      </c>
      <c r="S4818" s="56" t="s">
        <v>11675</v>
      </c>
      <c r="T4818" s="56" t="s">
        <v>7140</v>
      </c>
      <c r="U4818" s="57">
        <v>51109</v>
      </c>
      <c r="V4818" s="57">
        <v>-48553.55</v>
      </c>
      <c r="W4818" s="57">
        <v>2555.4499999999998</v>
      </c>
      <c r="X4818" s="57">
        <v>0</v>
      </c>
      <c r="Y4818" s="73">
        <v>39812</v>
      </c>
      <c r="Z4818" s="57">
        <v>0</v>
      </c>
      <c r="AA4818" s="57">
        <v>0</v>
      </c>
      <c r="AB4818" s="57">
        <v>2555.4499999999998</v>
      </c>
      <c r="AC4818" s="57">
        <v>0</v>
      </c>
      <c r="AD4818" s="56" t="s">
        <v>9255</v>
      </c>
      <c r="AE4818" s="57">
        <v>0</v>
      </c>
      <c r="AF4818" s="57">
        <v>0</v>
      </c>
      <c r="AG4818" s="57">
        <v>0</v>
      </c>
      <c r="AI4818"/>
      <c r="AJ4818"/>
    </row>
    <row r="4819" spans="1:36">
      <c r="A4819" s="56" t="s">
        <v>50</v>
      </c>
      <c r="B4819" s="56" t="s">
        <v>11417</v>
      </c>
      <c r="C4819" s="56">
        <v>2101010130</v>
      </c>
      <c r="D4819" s="56" t="s">
        <v>40</v>
      </c>
      <c r="E4819" s="56">
        <v>2101020140</v>
      </c>
      <c r="F4819" s="56">
        <v>5401010140</v>
      </c>
      <c r="G4819" s="56" t="s">
        <v>11431</v>
      </c>
      <c r="H4819" s="56">
        <v>400210</v>
      </c>
      <c r="I4819" s="56" t="s">
        <v>11448</v>
      </c>
      <c r="J4819" s="56" t="s">
        <v>10520</v>
      </c>
      <c r="K4819" s="56" t="s">
        <v>7483</v>
      </c>
      <c r="L4819" s="56" t="s">
        <v>7138</v>
      </c>
      <c r="M4819" s="73">
        <v>38772</v>
      </c>
      <c r="N4819" s="56"/>
      <c r="O4819" s="56"/>
      <c r="P4819" s="56" t="s">
        <v>7235</v>
      </c>
      <c r="Q4819" s="56"/>
      <c r="R4819" s="56" t="s">
        <v>70</v>
      </c>
      <c r="S4819" s="56" t="s">
        <v>11661</v>
      </c>
      <c r="T4819" s="56" t="s">
        <v>7140</v>
      </c>
      <c r="U4819" s="57">
        <v>55000</v>
      </c>
      <c r="V4819" s="57">
        <v>-52250</v>
      </c>
      <c r="W4819" s="57">
        <v>2750</v>
      </c>
      <c r="X4819" s="57">
        <v>0</v>
      </c>
      <c r="Y4819" s="73">
        <v>38772</v>
      </c>
      <c r="Z4819" s="57">
        <v>0</v>
      </c>
      <c r="AA4819" s="57">
        <v>0</v>
      </c>
      <c r="AB4819" s="57">
        <v>2750</v>
      </c>
      <c r="AC4819" s="57">
        <v>0</v>
      </c>
      <c r="AD4819" s="56" t="s">
        <v>9255</v>
      </c>
      <c r="AE4819" s="57">
        <v>0</v>
      </c>
      <c r="AF4819" s="57">
        <v>0</v>
      </c>
      <c r="AG4819" s="57">
        <v>0</v>
      </c>
      <c r="AI4819"/>
      <c r="AJ4819"/>
    </row>
    <row r="4820" spans="1:36">
      <c r="A4820" s="56" t="s">
        <v>50</v>
      </c>
      <c r="B4820" s="56" t="s">
        <v>11417</v>
      </c>
      <c r="C4820" s="56">
        <v>2101010130</v>
      </c>
      <c r="D4820" s="56" t="s">
        <v>40</v>
      </c>
      <c r="E4820" s="56">
        <v>2101020140</v>
      </c>
      <c r="F4820" s="56">
        <v>5401010140</v>
      </c>
      <c r="G4820" s="56" t="s">
        <v>11431</v>
      </c>
      <c r="H4820" s="56">
        <v>400209</v>
      </c>
      <c r="I4820" s="56" t="s">
        <v>11436</v>
      </c>
      <c r="J4820" s="56" t="s">
        <v>10521</v>
      </c>
      <c r="K4820" s="56" t="s">
        <v>8223</v>
      </c>
      <c r="L4820" s="56" t="s">
        <v>7138</v>
      </c>
      <c r="M4820" s="73">
        <v>39919</v>
      </c>
      <c r="N4820" s="56"/>
      <c r="O4820" s="56"/>
      <c r="P4820" s="56" t="s">
        <v>7235</v>
      </c>
      <c r="Q4820" s="56"/>
      <c r="R4820" s="56" t="s">
        <v>70</v>
      </c>
      <c r="S4820" s="56" t="s">
        <v>11689</v>
      </c>
      <c r="T4820" s="56" t="s">
        <v>7140</v>
      </c>
      <c r="U4820" s="57">
        <v>63900</v>
      </c>
      <c r="V4820" s="57">
        <v>-60705</v>
      </c>
      <c r="W4820" s="57">
        <v>3195</v>
      </c>
      <c r="X4820" s="57">
        <v>0</v>
      </c>
      <c r="Y4820" s="73">
        <v>39919</v>
      </c>
      <c r="Z4820" s="57">
        <v>0</v>
      </c>
      <c r="AA4820" s="57">
        <v>0</v>
      </c>
      <c r="AB4820" s="57">
        <v>3195</v>
      </c>
      <c r="AC4820" s="57">
        <v>0</v>
      </c>
      <c r="AD4820" s="56" t="s">
        <v>9255</v>
      </c>
      <c r="AE4820" s="57">
        <v>0</v>
      </c>
      <c r="AF4820" s="57">
        <v>0</v>
      </c>
      <c r="AG4820" s="57">
        <v>0</v>
      </c>
      <c r="AI4820"/>
      <c r="AJ4820"/>
    </row>
    <row r="4821" spans="1:36">
      <c r="A4821" s="56" t="s">
        <v>50</v>
      </c>
      <c r="B4821" s="56" t="s">
        <v>11417</v>
      </c>
      <c r="C4821" s="56">
        <v>2101010130</v>
      </c>
      <c r="D4821" s="56" t="s">
        <v>40</v>
      </c>
      <c r="E4821" s="56">
        <v>2101020140</v>
      </c>
      <c r="F4821" s="56">
        <v>5401010140</v>
      </c>
      <c r="G4821" s="56" t="s">
        <v>11431</v>
      </c>
      <c r="H4821" s="56">
        <v>400209</v>
      </c>
      <c r="I4821" s="56" t="s">
        <v>11436</v>
      </c>
      <c r="J4821" s="56" t="s">
        <v>10522</v>
      </c>
      <c r="K4821" s="56" t="s">
        <v>8224</v>
      </c>
      <c r="L4821" s="56" t="s">
        <v>7138</v>
      </c>
      <c r="M4821" s="73">
        <v>39946</v>
      </c>
      <c r="N4821" s="56"/>
      <c r="O4821" s="56"/>
      <c r="P4821" s="56" t="s">
        <v>7235</v>
      </c>
      <c r="Q4821" s="56"/>
      <c r="R4821" s="56" t="s">
        <v>70</v>
      </c>
      <c r="S4821" s="56" t="s">
        <v>11675</v>
      </c>
      <c r="T4821" s="56" t="s">
        <v>7140</v>
      </c>
      <c r="U4821" s="57">
        <v>72088</v>
      </c>
      <c r="V4821" s="57">
        <v>-68483.600000000006</v>
      </c>
      <c r="W4821" s="57">
        <v>3604.4</v>
      </c>
      <c r="X4821" s="57">
        <v>0</v>
      </c>
      <c r="Y4821" s="73">
        <v>39946</v>
      </c>
      <c r="Z4821" s="57">
        <v>0</v>
      </c>
      <c r="AA4821" s="57">
        <v>0</v>
      </c>
      <c r="AB4821" s="57">
        <v>3604.4</v>
      </c>
      <c r="AC4821" s="57">
        <v>0</v>
      </c>
      <c r="AD4821" s="56" t="s">
        <v>9255</v>
      </c>
      <c r="AE4821" s="57">
        <v>0</v>
      </c>
      <c r="AF4821" s="57">
        <v>0</v>
      </c>
      <c r="AG4821" s="57">
        <v>0</v>
      </c>
      <c r="AI4821"/>
      <c r="AJ4821"/>
    </row>
    <row r="4822" spans="1:36">
      <c r="A4822" s="56" t="s">
        <v>50</v>
      </c>
      <c r="B4822" s="56" t="s">
        <v>11417</v>
      </c>
      <c r="C4822" s="56">
        <v>2101010130</v>
      </c>
      <c r="D4822" s="56" t="s">
        <v>40</v>
      </c>
      <c r="E4822" s="56">
        <v>2101020140</v>
      </c>
      <c r="F4822" s="56">
        <v>5401010140</v>
      </c>
      <c r="G4822" s="56" t="s">
        <v>11431</v>
      </c>
      <c r="H4822" s="56">
        <v>400210</v>
      </c>
      <c r="I4822" s="56" t="s">
        <v>11448</v>
      </c>
      <c r="J4822" s="56" t="s">
        <v>10523</v>
      </c>
      <c r="K4822" s="56" t="s">
        <v>8225</v>
      </c>
      <c r="L4822" s="56" t="s">
        <v>7138</v>
      </c>
      <c r="M4822" s="73">
        <v>40544</v>
      </c>
      <c r="N4822" s="56"/>
      <c r="O4822" s="56"/>
      <c r="P4822" s="56" t="s">
        <v>7235</v>
      </c>
      <c r="Q4822" s="56"/>
      <c r="R4822" s="56" t="s">
        <v>70</v>
      </c>
      <c r="S4822" s="56" t="s">
        <v>11676</v>
      </c>
      <c r="T4822" s="56" t="s">
        <v>7140</v>
      </c>
      <c r="U4822" s="57">
        <v>98651</v>
      </c>
      <c r="V4822" s="57">
        <v>-93718.45</v>
      </c>
      <c r="W4822" s="57">
        <v>4932.55</v>
      </c>
      <c r="X4822" s="57">
        <v>0</v>
      </c>
      <c r="Y4822" s="73">
        <v>40544</v>
      </c>
      <c r="Z4822" s="57">
        <v>0</v>
      </c>
      <c r="AA4822" s="57">
        <v>0</v>
      </c>
      <c r="AB4822" s="57">
        <v>4932.55</v>
      </c>
      <c r="AC4822" s="57">
        <v>0</v>
      </c>
      <c r="AD4822" s="56" t="s">
        <v>9255</v>
      </c>
      <c r="AE4822" s="57">
        <v>0</v>
      </c>
      <c r="AF4822" s="57">
        <v>0</v>
      </c>
      <c r="AG4822" s="57">
        <v>0</v>
      </c>
      <c r="AI4822"/>
      <c r="AJ4822"/>
    </row>
    <row r="4823" spans="1:36">
      <c r="A4823" s="56" t="s">
        <v>50</v>
      </c>
      <c r="B4823" s="56" t="s">
        <v>11417</v>
      </c>
      <c r="C4823" s="56">
        <v>2101010130</v>
      </c>
      <c r="D4823" s="56" t="s">
        <v>40</v>
      </c>
      <c r="E4823" s="56">
        <v>2101020140</v>
      </c>
      <c r="F4823" s="56">
        <v>5401010140</v>
      </c>
      <c r="G4823" s="56" t="s">
        <v>11431</v>
      </c>
      <c r="H4823" s="56">
        <v>400210</v>
      </c>
      <c r="I4823" s="56" t="s">
        <v>11448</v>
      </c>
      <c r="J4823" s="56" t="s">
        <v>10524</v>
      </c>
      <c r="K4823" s="56" t="s">
        <v>8216</v>
      </c>
      <c r="L4823" s="56" t="s">
        <v>7138</v>
      </c>
      <c r="M4823" s="73">
        <v>39773</v>
      </c>
      <c r="N4823" s="56"/>
      <c r="O4823" s="56"/>
      <c r="P4823" s="56" t="s">
        <v>7235</v>
      </c>
      <c r="Q4823" s="56"/>
      <c r="R4823" s="56" t="s">
        <v>70</v>
      </c>
      <c r="S4823" s="56" t="s">
        <v>11695</v>
      </c>
      <c r="T4823" s="56" t="s">
        <v>7140</v>
      </c>
      <c r="U4823" s="57">
        <v>102218</v>
      </c>
      <c r="V4823" s="57">
        <v>-97107.1</v>
      </c>
      <c r="W4823" s="57">
        <v>5110.8999999999996</v>
      </c>
      <c r="X4823" s="57">
        <v>0</v>
      </c>
      <c r="Y4823" s="73">
        <v>39773</v>
      </c>
      <c r="Z4823" s="57">
        <v>0</v>
      </c>
      <c r="AA4823" s="57">
        <v>0</v>
      </c>
      <c r="AB4823" s="57">
        <v>5110.8999999999996</v>
      </c>
      <c r="AC4823" s="57">
        <v>0</v>
      </c>
      <c r="AD4823" s="56" t="s">
        <v>9255</v>
      </c>
      <c r="AE4823" s="57">
        <v>0</v>
      </c>
      <c r="AF4823" s="57">
        <v>0</v>
      </c>
      <c r="AG4823" s="57">
        <v>0</v>
      </c>
      <c r="AI4823"/>
      <c r="AJ4823"/>
    </row>
    <row r="4824" spans="1:36">
      <c r="A4824" s="56" t="s">
        <v>50</v>
      </c>
      <c r="B4824" s="56" t="s">
        <v>11417</v>
      </c>
      <c r="C4824" s="56">
        <v>2101010130</v>
      </c>
      <c r="D4824" s="56" t="s">
        <v>40</v>
      </c>
      <c r="E4824" s="56">
        <v>2101020140</v>
      </c>
      <c r="F4824" s="56">
        <v>5401010140</v>
      </c>
      <c r="G4824" s="56" t="s">
        <v>11431</v>
      </c>
      <c r="H4824" s="56">
        <v>400210</v>
      </c>
      <c r="I4824" s="56" t="s">
        <v>11448</v>
      </c>
      <c r="J4824" s="56" t="s">
        <v>10525</v>
      </c>
      <c r="K4824" s="56" t="s">
        <v>8226</v>
      </c>
      <c r="L4824" s="56" t="s">
        <v>7138</v>
      </c>
      <c r="M4824" s="73">
        <v>39789</v>
      </c>
      <c r="N4824" s="56"/>
      <c r="O4824" s="56"/>
      <c r="P4824" s="56" t="s">
        <v>7235</v>
      </c>
      <c r="Q4824" s="56"/>
      <c r="R4824" s="56" t="s">
        <v>70</v>
      </c>
      <c r="S4824" s="56" t="s">
        <v>11679</v>
      </c>
      <c r="T4824" s="56" t="s">
        <v>7140</v>
      </c>
      <c r="U4824" s="57">
        <v>104235</v>
      </c>
      <c r="V4824" s="57">
        <v>-99023.25</v>
      </c>
      <c r="W4824" s="57">
        <v>5211.75</v>
      </c>
      <c r="X4824" s="57">
        <v>0</v>
      </c>
      <c r="Y4824" s="73">
        <v>39789</v>
      </c>
      <c r="Z4824" s="57">
        <v>0</v>
      </c>
      <c r="AA4824" s="57">
        <v>0</v>
      </c>
      <c r="AB4824" s="57">
        <v>5211.75</v>
      </c>
      <c r="AC4824" s="57">
        <v>0</v>
      </c>
      <c r="AD4824" s="56" t="s">
        <v>9255</v>
      </c>
      <c r="AE4824" s="57">
        <v>0</v>
      </c>
      <c r="AF4824" s="57">
        <v>0</v>
      </c>
      <c r="AG4824" s="57">
        <v>0</v>
      </c>
      <c r="AI4824"/>
      <c r="AJ4824"/>
    </row>
    <row r="4825" spans="1:36">
      <c r="A4825" s="56" t="s">
        <v>50</v>
      </c>
      <c r="B4825" s="56" t="s">
        <v>11417</v>
      </c>
      <c r="C4825" s="56">
        <v>2101010130</v>
      </c>
      <c r="D4825" s="56" t="s">
        <v>40</v>
      </c>
      <c r="E4825" s="56">
        <v>2101020140</v>
      </c>
      <c r="F4825" s="56">
        <v>5401010140</v>
      </c>
      <c r="G4825" s="56" t="s">
        <v>11431</v>
      </c>
      <c r="H4825" s="56">
        <v>400210</v>
      </c>
      <c r="I4825" s="56" t="s">
        <v>11448</v>
      </c>
      <c r="J4825" s="56" t="s">
        <v>10526</v>
      </c>
      <c r="K4825" s="56" t="s">
        <v>8229</v>
      </c>
      <c r="L4825" s="56" t="s">
        <v>7138</v>
      </c>
      <c r="M4825" s="73">
        <v>37112</v>
      </c>
      <c r="N4825" s="56"/>
      <c r="O4825" s="56"/>
      <c r="P4825" s="56" t="s">
        <v>7235</v>
      </c>
      <c r="Q4825" s="56"/>
      <c r="R4825" s="56" t="s">
        <v>70</v>
      </c>
      <c r="S4825" s="56" t="s">
        <v>11657</v>
      </c>
      <c r="T4825" s="56" t="s">
        <v>7140</v>
      </c>
      <c r="U4825" s="57">
        <v>120450</v>
      </c>
      <c r="V4825" s="57">
        <v>-114427.5</v>
      </c>
      <c r="W4825" s="57">
        <v>6022.5</v>
      </c>
      <c r="X4825" s="57">
        <v>0</v>
      </c>
      <c r="Y4825" s="73">
        <v>37112</v>
      </c>
      <c r="Z4825" s="57">
        <v>0</v>
      </c>
      <c r="AA4825" s="57">
        <v>0</v>
      </c>
      <c r="AB4825" s="57">
        <v>6022.5</v>
      </c>
      <c r="AC4825" s="57">
        <v>0</v>
      </c>
      <c r="AD4825" s="56" t="s">
        <v>9255</v>
      </c>
      <c r="AE4825" s="57">
        <v>0</v>
      </c>
      <c r="AF4825" s="57">
        <v>0</v>
      </c>
      <c r="AG4825" s="57">
        <v>0</v>
      </c>
      <c r="AI4825"/>
      <c r="AJ4825"/>
    </row>
    <row r="4826" spans="1:36">
      <c r="A4826" s="56" t="s">
        <v>50</v>
      </c>
      <c r="B4826" s="56" t="s">
        <v>11417</v>
      </c>
      <c r="C4826" s="56">
        <v>2101010130</v>
      </c>
      <c r="D4826" s="56" t="s">
        <v>40</v>
      </c>
      <c r="E4826" s="56">
        <v>2101020140</v>
      </c>
      <c r="F4826" s="56">
        <v>5401010140</v>
      </c>
      <c r="G4826" s="56" t="s">
        <v>11431</v>
      </c>
      <c r="H4826" s="56">
        <v>400209</v>
      </c>
      <c r="I4826" s="56" t="s">
        <v>11436</v>
      </c>
      <c r="J4826" s="56" t="s">
        <v>10527</v>
      </c>
      <c r="K4826" s="56" t="s">
        <v>8227</v>
      </c>
      <c r="L4826" s="56" t="s">
        <v>7138</v>
      </c>
      <c r="M4826" s="73">
        <v>39917</v>
      </c>
      <c r="N4826" s="56"/>
      <c r="O4826" s="56"/>
      <c r="P4826" s="56" t="s">
        <v>7235</v>
      </c>
      <c r="Q4826" s="56"/>
      <c r="R4826" s="56" t="s">
        <v>70</v>
      </c>
      <c r="S4826" s="56" t="s">
        <v>11679</v>
      </c>
      <c r="T4826" s="56" t="s">
        <v>7140</v>
      </c>
      <c r="U4826" s="57">
        <v>129168</v>
      </c>
      <c r="V4826" s="57">
        <v>-122709.6</v>
      </c>
      <c r="W4826" s="57">
        <v>6458.4</v>
      </c>
      <c r="X4826" s="57">
        <v>0</v>
      </c>
      <c r="Y4826" s="73">
        <v>39917</v>
      </c>
      <c r="Z4826" s="57">
        <v>0</v>
      </c>
      <c r="AA4826" s="57">
        <v>0</v>
      </c>
      <c r="AB4826" s="57">
        <v>6458.4</v>
      </c>
      <c r="AC4826" s="57">
        <v>0</v>
      </c>
      <c r="AD4826" s="56" t="s">
        <v>9255</v>
      </c>
      <c r="AE4826" s="57">
        <v>0</v>
      </c>
      <c r="AF4826" s="57">
        <v>0</v>
      </c>
      <c r="AG4826" s="57">
        <v>0</v>
      </c>
      <c r="AI4826"/>
      <c r="AJ4826"/>
    </row>
    <row r="4827" spans="1:36">
      <c r="A4827" s="56" t="s">
        <v>50</v>
      </c>
      <c r="B4827" s="56" t="s">
        <v>11417</v>
      </c>
      <c r="C4827" s="56">
        <v>2101010130</v>
      </c>
      <c r="D4827" s="56" t="s">
        <v>40</v>
      </c>
      <c r="E4827" s="56">
        <v>2101020140</v>
      </c>
      <c r="F4827" s="56">
        <v>5401010140</v>
      </c>
      <c r="G4827" s="56" t="s">
        <v>11431</v>
      </c>
      <c r="H4827" s="56">
        <v>400210</v>
      </c>
      <c r="I4827" s="56" t="s">
        <v>11448</v>
      </c>
      <c r="J4827" s="56" t="s">
        <v>10528</v>
      </c>
      <c r="K4827" s="56" t="s">
        <v>8228</v>
      </c>
      <c r="L4827" s="56" t="s">
        <v>7138</v>
      </c>
      <c r="M4827" s="73">
        <v>39853</v>
      </c>
      <c r="N4827" s="56"/>
      <c r="O4827" s="56"/>
      <c r="P4827" s="56" t="s">
        <v>7235</v>
      </c>
      <c r="Q4827" s="56"/>
      <c r="R4827" s="56" t="s">
        <v>70</v>
      </c>
      <c r="S4827" s="56" t="s">
        <v>11685</v>
      </c>
      <c r="T4827" s="56" t="s">
        <v>7140</v>
      </c>
      <c r="U4827" s="57">
        <v>246485</v>
      </c>
      <c r="V4827" s="57">
        <v>-234160.75</v>
      </c>
      <c r="W4827" s="57">
        <v>12324.25</v>
      </c>
      <c r="X4827" s="57">
        <v>0</v>
      </c>
      <c r="Y4827" s="73">
        <v>39853</v>
      </c>
      <c r="Z4827" s="57">
        <v>0</v>
      </c>
      <c r="AA4827" s="57">
        <v>0</v>
      </c>
      <c r="AB4827" s="57">
        <v>12324.25</v>
      </c>
      <c r="AC4827" s="57">
        <v>0</v>
      </c>
      <c r="AD4827" s="56" t="s">
        <v>9255</v>
      </c>
      <c r="AE4827" s="57">
        <v>0</v>
      </c>
      <c r="AF4827" s="57">
        <v>0</v>
      </c>
      <c r="AG4827" s="57">
        <v>0</v>
      </c>
      <c r="AI4827"/>
      <c r="AJ4827"/>
    </row>
    <row r="4828" spans="1:36">
      <c r="A4828" s="56" t="s">
        <v>50</v>
      </c>
      <c r="B4828" s="56" t="s">
        <v>11417</v>
      </c>
      <c r="C4828" s="56">
        <v>2101010130</v>
      </c>
      <c r="D4828" s="56" t="s">
        <v>40</v>
      </c>
      <c r="E4828" s="56">
        <v>2101020140</v>
      </c>
      <c r="F4828" s="56">
        <v>5401010140</v>
      </c>
      <c r="G4828" s="56" t="s">
        <v>11431</v>
      </c>
      <c r="H4828" s="56">
        <v>400210</v>
      </c>
      <c r="I4828" s="56" t="s">
        <v>11448</v>
      </c>
      <c r="J4828" s="56" t="s">
        <v>10529</v>
      </c>
      <c r="K4828" s="56" t="s">
        <v>8229</v>
      </c>
      <c r="L4828" s="56" t="s">
        <v>7138</v>
      </c>
      <c r="M4828" s="73">
        <v>37131</v>
      </c>
      <c r="N4828" s="56"/>
      <c r="O4828" s="56"/>
      <c r="P4828" s="56" t="s">
        <v>7235</v>
      </c>
      <c r="Q4828" s="56"/>
      <c r="R4828" s="56" t="s">
        <v>70</v>
      </c>
      <c r="S4828" s="56" t="s">
        <v>11675</v>
      </c>
      <c r="T4828" s="56" t="s">
        <v>7140</v>
      </c>
      <c r="U4828" s="57">
        <v>260750</v>
      </c>
      <c r="V4828" s="57">
        <v>-247712.5</v>
      </c>
      <c r="W4828" s="57">
        <v>13037.5</v>
      </c>
      <c r="X4828" s="57">
        <v>0</v>
      </c>
      <c r="Y4828" s="73">
        <v>37131</v>
      </c>
      <c r="Z4828" s="57">
        <v>0</v>
      </c>
      <c r="AA4828" s="57">
        <v>0</v>
      </c>
      <c r="AB4828" s="57">
        <v>13037.5</v>
      </c>
      <c r="AC4828" s="57">
        <v>0</v>
      </c>
      <c r="AD4828" s="56" t="s">
        <v>9255</v>
      </c>
      <c r="AE4828" s="57">
        <v>0</v>
      </c>
      <c r="AF4828" s="57">
        <v>0</v>
      </c>
      <c r="AG4828" s="57">
        <v>0</v>
      </c>
      <c r="AI4828"/>
      <c r="AJ4828"/>
    </row>
    <row r="4829" spans="1:36">
      <c r="A4829" s="56" t="s">
        <v>50</v>
      </c>
      <c r="B4829" s="56" t="s">
        <v>11417</v>
      </c>
      <c r="C4829" s="56">
        <v>2101010130</v>
      </c>
      <c r="D4829" s="56" t="s">
        <v>40</v>
      </c>
      <c r="E4829" s="56">
        <v>2101020140</v>
      </c>
      <c r="F4829" s="56">
        <v>5401010140</v>
      </c>
      <c r="G4829" s="56" t="s">
        <v>11431</v>
      </c>
      <c r="H4829" s="56">
        <v>400210</v>
      </c>
      <c r="I4829" s="56" t="s">
        <v>11448</v>
      </c>
      <c r="J4829" s="56" t="s">
        <v>10530</v>
      </c>
      <c r="K4829" s="56" t="s">
        <v>8228</v>
      </c>
      <c r="L4829" s="56" t="s">
        <v>7138</v>
      </c>
      <c r="M4829" s="73">
        <v>39794</v>
      </c>
      <c r="N4829" s="56"/>
      <c r="O4829" s="56"/>
      <c r="P4829" s="56" t="s">
        <v>7235</v>
      </c>
      <c r="Q4829" s="56"/>
      <c r="R4829" s="56" t="s">
        <v>70</v>
      </c>
      <c r="S4829" s="56" t="s">
        <v>11743</v>
      </c>
      <c r="T4829" s="56" t="s">
        <v>7140</v>
      </c>
      <c r="U4829" s="57">
        <v>313395</v>
      </c>
      <c r="V4829" s="57">
        <v>-297725.25</v>
      </c>
      <c r="W4829" s="57">
        <v>15669.75</v>
      </c>
      <c r="X4829" s="57">
        <v>0</v>
      </c>
      <c r="Y4829" s="73">
        <v>39794</v>
      </c>
      <c r="Z4829" s="57">
        <v>0</v>
      </c>
      <c r="AA4829" s="57">
        <v>0</v>
      </c>
      <c r="AB4829" s="57">
        <v>15669.75</v>
      </c>
      <c r="AC4829" s="57">
        <v>0</v>
      </c>
      <c r="AD4829" s="56" t="s">
        <v>9255</v>
      </c>
      <c r="AE4829" s="57">
        <v>0</v>
      </c>
      <c r="AF4829" s="57">
        <v>0</v>
      </c>
      <c r="AG4829" s="57">
        <v>0</v>
      </c>
      <c r="AI4829"/>
      <c r="AJ4829"/>
    </row>
    <row r="4830" spans="1:36">
      <c r="A4830" s="56" t="s">
        <v>50</v>
      </c>
      <c r="B4830" s="56" t="s">
        <v>11417</v>
      </c>
      <c r="C4830" s="56">
        <v>2101010130</v>
      </c>
      <c r="D4830" s="56" t="s">
        <v>40</v>
      </c>
      <c r="E4830" s="56">
        <v>2101020140</v>
      </c>
      <c r="F4830" s="56">
        <v>5401010140</v>
      </c>
      <c r="G4830" s="56" t="s">
        <v>11431</v>
      </c>
      <c r="H4830" s="56">
        <v>400209</v>
      </c>
      <c r="I4830" s="56" t="s">
        <v>11436</v>
      </c>
      <c r="J4830" s="56" t="s">
        <v>10531</v>
      </c>
      <c r="K4830" s="56" t="s">
        <v>8230</v>
      </c>
      <c r="L4830" s="56" t="s">
        <v>7138</v>
      </c>
      <c r="M4830" s="73">
        <v>39919</v>
      </c>
      <c r="N4830" s="56"/>
      <c r="O4830" s="56"/>
      <c r="P4830" s="56" t="s">
        <v>7235</v>
      </c>
      <c r="Q4830" s="56"/>
      <c r="R4830" s="56" t="s">
        <v>70</v>
      </c>
      <c r="S4830" s="56" t="s">
        <v>11744</v>
      </c>
      <c r="T4830" s="56" t="s">
        <v>7140</v>
      </c>
      <c r="U4830" s="57">
        <v>433003</v>
      </c>
      <c r="V4830" s="57">
        <v>-411352.85</v>
      </c>
      <c r="W4830" s="57">
        <v>21650.15</v>
      </c>
      <c r="X4830" s="57">
        <v>0</v>
      </c>
      <c r="Y4830" s="73">
        <v>39919</v>
      </c>
      <c r="Z4830" s="57">
        <v>0</v>
      </c>
      <c r="AA4830" s="57">
        <v>0</v>
      </c>
      <c r="AB4830" s="57">
        <v>21650.15</v>
      </c>
      <c r="AC4830" s="57">
        <v>0</v>
      </c>
      <c r="AD4830" s="56" t="s">
        <v>9255</v>
      </c>
      <c r="AE4830" s="57">
        <v>0</v>
      </c>
      <c r="AF4830" s="57">
        <v>0</v>
      </c>
      <c r="AG4830" s="57">
        <v>0</v>
      </c>
      <c r="AI4830"/>
      <c r="AJ4830"/>
    </row>
    <row r="4831" spans="1:36">
      <c r="A4831" s="56" t="s">
        <v>50</v>
      </c>
      <c r="B4831" s="56" t="s">
        <v>11417</v>
      </c>
      <c r="C4831" s="56">
        <v>2101010130</v>
      </c>
      <c r="D4831" s="56" t="s">
        <v>40</v>
      </c>
      <c r="E4831" s="56">
        <v>2101020140</v>
      </c>
      <c r="F4831" s="56">
        <v>5401010140</v>
      </c>
      <c r="G4831" s="56" t="s">
        <v>11431</v>
      </c>
      <c r="H4831" s="56">
        <v>400210</v>
      </c>
      <c r="I4831" s="56" t="s">
        <v>11448</v>
      </c>
      <c r="J4831" s="56" t="s">
        <v>10532</v>
      </c>
      <c r="K4831" s="56" t="s">
        <v>8260</v>
      </c>
      <c r="L4831" s="56" t="s">
        <v>7138</v>
      </c>
      <c r="M4831" s="73">
        <v>37004</v>
      </c>
      <c r="N4831" s="56"/>
      <c r="O4831" s="56"/>
      <c r="P4831" s="56" t="s">
        <v>7235</v>
      </c>
      <c r="Q4831" s="56"/>
      <c r="R4831" s="56" t="s">
        <v>70</v>
      </c>
      <c r="S4831" s="56" t="s">
        <v>11657</v>
      </c>
      <c r="T4831" s="56" t="s">
        <v>7140</v>
      </c>
      <c r="U4831" s="57">
        <v>564999</v>
      </c>
      <c r="V4831" s="57">
        <v>-536749.05000000005</v>
      </c>
      <c r="W4831" s="57">
        <v>28249.95</v>
      </c>
      <c r="X4831" s="57">
        <v>0</v>
      </c>
      <c r="Y4831" s="73">
        <v>37004</v>
      </c>
      <c r="Z4831" s="57">
        <v>0</v>
      </c>
      <c r="AA4831" s="57">
        <v>0</v>
      </c>
      <c r="AB4831" s="57">
        <v>28249.95</v>
      </c>
      <c r="AC4831" s="57">
        <v>0</v>
      </c>
      <c r="AD4831" s="56" t="s">
        <v>9255</v>
      </c>
      <c r="AE4831" s="57">
        <v>0</v>
      </c>
      <c r="AF4831" s="57">
        <v>0</v>
      </c>
      <c r="AG4831" s="57">
        <v>0</v>
      </c>
      <c r="AI4831"/>
      <c r="AJ4831"/>
    </row>
    <row r="4832" spans="1:36">
      <c r="A4832" s="56" t="s">
        <v>54</v>
      </c>
      <c r="B4832" s="56" t="s">
        <v>11417</v>
      </c>
      <c r="C4832" s="56">
        <v>2101010130</v>
      </c>
      <c r="D4832" s="56" t="s">
        <v>40</v>
      </c>
      <c r="E4832" s="56">
        <v>2101020140</v>
      </c>
      <c r="F4832" s="56">
        <v>5401010140</v>
      </c>
      <c r="G4832" s="56" t="s">
        <v>11413</v>
      </c>
      <c r="H4832" s="56">
        <v>400100</v>
      </c>
      <c r="I4832" s="56" t="s">
        <v>11414</v>
      </c>
      <c r="J4832" s="56" t="s">
        <v>10533</v>
      </c>
      <c r="K4832" s="56" t="s">
        <v>7516</v>
      </c>
      <c r="L4832" s="56" t="s">
        <v>7138</v>
      </c>
      <c r="M4832" s="73">
        <v>40557</v>
      </c>
      <c r="N4832" s="56"/>
      <c r="O4832" s="56"/>
      <c r="P4832" s="56" t="s">
        <v>7235</v>
      </c>
      <c r="Q4832" s="56"/>
      <c r="R4832" s="56" t="s">
        <v>70</v>
      </c>
      <c r="S4832" s="56" t="s">
        <v>11657</v>
      </c>
      <c r="T4832" s="56" t="s">
        <v>7140</v>
      </c>
      <c r="U4832" s="57">
        <v>688430</v>
      </c>
      <c r="V4832" s="57">
        <v>-654008.5</v>
      </c>
      <c r="W4832" s="57">
        <v>34421.5</v>
      </c>
      <c r="X4832" s="57">
        <v>0</v>
      </c>
      <c r="Y4832" s="73">
        <v>40557</v>
      </c>
      <c r="Z4832" s="57">
        <v>0</v>
      </c>
      <c r="AA4832" s="57">
        <v>0</v>
      </c>
      <c r="AB4832" s="57">
        <v>34421.5</v>
      </c>
      <c r="AC4832" s="57">
        <v>0</v>
      </c>
      <c r="AD4832" s="56" t="s">
        <v>9255</v>
      </c>
      <c r="AE4832" s="57">
        <v>0</v>
      </c>
      <c r="AF4832" s="57">
        <v>0</v>
      </c>
      <c r="AG4832" s="57">
        <v>0</v>
      </c>
      <c r="AI4832"/>
      <c r="AJ4832"/>
    </row>
    <row r="4833" spans="1:36">
      <c r="A4833" s="56" t="s">
        <v>49</v>
      </c>
      <c r="B4833" s="56" t="s">
        <v>11417</v>
      </c>
      <c r="C4833" s="56">
        <v>2101010130</v>
      </c>
      <c r="D4833" s="56" t="s">
        <v>40</v>
      </c>
      <c r="E4833" s="56">
        <v>2101020140</v>
      </c>
      <c r="F4833" s="56">
        <v>5401010140</v>
      </c>
      <c r="G4833" s="56" t="s">
        <v>11431</v>
      </c>
      <c r="H4833" s="56">
        <v>400211</v>
      </c>
      <c r="I4833" s="56" t="s">
        <v>11438</v>
      </c>
      <c r="J4833" s="56" t="s">
        <v>10534</v>
      </c>
      <c r="K4833" s="56" t="s">
        <v>7284</v>
      </c>
      <c r="L4833" s="56" t="s">
        <v>7138</v>
      </c>
      <c r="M4833" s="73">
        <v>39884</v>
      </c>
      <c r="N4833" s="56"/>
      <c r="O4833" s="56"/>
      <c r="P4833" s="56" t="s">
        <v>7235</v>
      </c>
      <c r="Q4833" s="56"/>
      <c r="R4833" s="56" t="s">
        <v>70</v>
      </c>
      <c r="S4833" s="56" t="s">
        <v>11661</v>
      </c>
      <c r="T4833" s="56" t="s">
        <v>7140</v>
      </c>
      <c r="U4833" s="57">
        <v>74565</v>
      </c>
      <c r="V4833" s="57">
        <v>-70836.75</v>
      </c>
      <c r="W4833" s="57">
        <v>3728.25</v>
      </c>
      <c r="X4833" s="57">
        <v>0</v>
      </c>
      <c r="Y4833" s="73">
        <v>39884</v>
      </c>
      <c r="Z4833" s="57">
        <v>0</v>
      </c>
      <c r="AA4833" s="57">
        <v>0</v>
      </c>
      <c r="AB4833" s="57">
        <v>3728.25</v>
      </c>
      <c r="AC4833" s="57">
        <v>0</v>
      </c>
      <c r="AD4833" s="56" t="s">
        <v>9255</v>
      </c>
      <c r="AE4833" s="57">
        <v>0</v>
      </c>
      <c r="AF4833" s="57">
        <v>0</v>
      </c>
      <c r="AG4833" s="57">
        <v>0</v>
      </c>
      <c r="AI4833"/>
      <c r="AJ4833"/>
    </row>
    <row r="4834" spans="1:36">
      <c r="A4834" s="56" t="s">
        <v>49</v>
      </c>
      <c r="B4834" s="56" t="s">
        <v>11417</v>
      </c>
      <c r="C4834" s="56">
        <v>2101010130</v>
      </c>
      <c r="D4834" s="56" t="s">
        <v>40</v>
      </c>
      <c r="E4834" s="56">
        <v>2101020140</v>
      </c>
      <c r="F4834" s="56">
        <v>5401010140</v>
      </c>
      <c r="G4834" s="56" t="s">
        <v>11431</v>
      </c>
      <c r="H4834" s="56">
        <v>400211</v>
      </c>
      <c r="I4834" s="56" t="s">
        <v>11438</v>
      </c>
      <c r="J4834" s="56" t="s">
        <v>10535</v>
      </c>
      <c r="K4834" s="56" t="s">
        <v>7284</v>
      </c>
      <c r="L4834" s="56" t="s">
        <v>7138</v>
      </c>
      <c r="M4834" s="73">
        <v>40004</v>
      </c>
      <c r="N4834" s="56"/>
      <c r="O4834" s="56"/>
      <c r="P4834" s="56" t="s">
        <v>7235</v>
      </c>
      <c r="Q4834" s="56"/>
      <c r="R4834" s="56" t="s">
        <v>70</v>
      </c>
      <c r="S4834" s="56" t="s">
        <v>11660</v>
      </c>
      <c r="T4834" s="56" t="s">
        <v>7140</v>
      </c>
      <c r="U4834" s="57">
        <v>58749</v>
      </c>
      <c r="V4834" s="57">
        <v>-55811.55</v>
      </c>
      <c r="W4834" s="57">
        <v>2937.45</v>
      </c>
      <c r="X4834" s="57">
        <v>0</v>
      </c>
      <c r="Y4834" s="73">
        <v>40004</v>
      </c>
      <c r="Z4834" s="57">
        <v>0</v>
      </c>
      <c r="AA4834" s="57">
        <v>0</v>
      </c>
      <c r="AB4834" s="57">
        <v>2937.45</v>
      </c>
      <c r="AC4834" s="57">
        <v>0</v>
      </c>
      <c r="AD4834" s="56" t="s">
        <v>9255</v>
      </c>
      <c r="AE4834" s="57">
        <v>0</v>
      </c>
      <c r="AF4834" s="57">
        <v>0</v>
      </c>
      <c r="AG4834" s="57">
        <v>0</v>
      </c>
      <c r="AI4834"/>
      <c r="AJ4834"/>
    </row>
    <row r="4835" spans="1:36">
      <c r="A4835" s="56" t="s">
        <v>49</v>
      </c>
      <c r="B4835" s="56" t="s">
        <v>11417</v>
      </c>
      <c r="C4835" s="56">
        <v>2101010130</v>
      </c>
      <c r="D4835" s="56" t="s">
        <v>40</v>
      </c>
      <c r="E4835" s="56">
        <v>2101020140</v>
      </c>
      <c r="F4835" s="56">
        <v>5401010140</v>
      </c>
      <c r="G4835" s="56" t="s">
        <v>11431</v>
      </c>
      <c r="H4835" s="56">
        <v>400211</v>
      </c>
      <c r="I4835" s="56" t="s">
        <v>11438</v>
      </c>
      <c r="J4835" s="56" t="s">
        <v>10536</v>
      </c>
      <c r="K4835" s="56" t="s">
        <v>7284</v>
      </c>
      <c r="L4835" s="56" t="s">
        <v>7138</v>
      </c>
      <c r="M4835" s="73">
        <v>40081</v>
      </c>
      <c r="N4835" s="56"/>
      <c r="O4835" s="56"/>
      <c r="P4835" s="56" t="s">
        <v>7235</v>
      </c>
      <c r="Q4835" s="56"/>
      <c r="R4835" s="56" t="s">
        <v>70</v>
      </c>
      <c r="S4835" s="56" t="s">
        <v>11657</v>
      </c>
      <c r="T4835" s="56" t="s">
        <v>7140</v>
      </c>
      <c r="U4835" s="57">
        <v>44024</v>
      </c>
      <c r="V4835" s="57">
        <v>-41822.800000000003</v>
      </c>
      <c r="W4835" s="57">
        <v>2201.1999999999998</v>
      </c>
      <c r="X4835" s="57">
        <v>0</v>
      </c>
      <c r="Y4835" s="73">
        <v>40081</v>
      </c>
      <c r="Z4835" s="57">
        <v>0</v>
      </c>
      <c r="AA4835" s="57">
        <v>0</v>
      </c>
      <c r="AB4835" s="57">
        <v>2201.1999999999998</v>
      </c>
      <c r="AC4835" s="57">
        <v>0</v>
      </c>
      <c r="AD4835" s="56" t="s">
        <v>9255</v>
      </c>
      <c r="AE4835" s="57">
        <v>0</v>
      </c>
      <c r="AF4835" s="57">
        <v>0</v>
      </c>
      <c r="AG4835" s="57">
        <v>0</v>
      </c>
      <c r="AI4835"/>
      <c r="AJ4835"/>
    </row>
    <row r="4836" spans="1:36">
      <c r="A4836" s="56" t="s">
        <v>49</v>
      </c>
      <c r="B4836" s="56" t="s">
        <v>11417</v>
      </c>
      <c r="C4836" s="56">
        <v>2101010130</v>
      </c>
      <c r="D4836" s="56" t="s">
        <v>40</v>
      </c>
      <c r="E4836" s="56">
        <v>2101020140</v>
      </c>
      <c r="F4836" s="56">
        <v>5401010140</v>
      </c>
      <c r="G4836" s="56" t="s">
        <v>11431</v>
      </c>
      <c r="H4836" s="56">
        <v>400211</v>
      </c>
      <c r="I4836" s="56" t="s">
        <v>11438</v>
      </c>
      <c r="J4836" s="56" t="s">
        <v>10537</v>
      </c>
      <c r="K4836" s="56" t="s">
        <v>7284</v>
      </c>
      <c r="L4836" s="56" t="s">
        <v>7138</v>
      </c>
      <c r="M4836" s="73">
        <v>40162</v>
      </c>
      <c r="N4836" s="56"/>
      <c r="O4836" s="56"/>
      <c r="P4836" s="56" t="s">
        <v>7235</v>
      </c>
      <c r="Q4836" s="56"/>
      <c r="R4836" s="56" t="s">
        <v>70</v>
      </c>
      <c r="S4836" s="56" t="s">
        <v>11660</v>
      </c>
      <c r="T4836" s="56" t="s">
        <v>7140</v>
      </c>
      <c r="U4836" s="57">
        <v>58860</v>
      </c>
      <c r="V4836" s="57">
        <v>-55917</v>
      </c>
      <c r="W4836" s="57">
        <v>2943</v>
      </c>
      <c r="X4836" s="57">
        <v>0</v>
      </c>
      <c r="Y4836" s="73">
        <v>40162</v>
      </c>
      <c r="Z4836" s="57">
        <v>0</v>
      </c>
      <c r="AA4836" s="57">
        <v>0</v>
      </c>
      <c r="AB4836" s="57">
        <v>2943</v>
      </c>
      <c r="AC4836" s="57">
        <v>0</v>
      </c>
      <c r="AD4836" s="56" t="s">
        <v>9255</v>
      </c>
      <c r="AE4836" s="57">
        <v>0</v>
      </c>
      <c r="AF4836" s="57">
        <v>0</v>
      </c>
      <c r="AG4836" s="57">
        <v>0</v>
      </c>
      <c r="AI4836"/>
      <c r="AJ4836"/>
    </row>
    <row r="4837" spans="1:36">
      <c r="A4837" s="56" t="s">
        <v>49</v>
      </c>
      <c r="B4837" s="56" t="s">
        <v>11417</v>
      </c>
      <c r="C4837" s="56">
        <v>2101010130</v>
      </c>
      <c r="D4837" s="56" t="s">
        <v>40</v>
      </c>
      <c r="E4837" s="56">
        <v>2101020140</v>
      </c>
      <c r="F4837" s="56">
        <v>5401010140</v>
      </c>
      <c r="G4837" s="56" t="s">
        <v>11431</v>
      </c>
      <c r="H4837" s="56">
        <v>400211</v>
      </c>
      <c r="I4837" s="56" t="s">
        <v>11438</v>
      </c>
      <c r="J4837" s="56" t="s">
        <v>10538</v>
      </c>
      <c r="K4837" s="56" t="s">
        <v>8231</v>
      </c>
      <c r="L4837" s="56" t="s">
        <v>7138</v>
      </c>
      <c r="M4837" s="73">
        <v>39173</v>
      </c>
      <c r="N4837" s="56"/>
      <c r="O4837" s="56"/>
      <c r="P4837" s="56" t="s">
        <v>7235</v>
      </c>
      <c r="Q4837" s="56"/>
      <c r="R4837" s="56" t="s">
        <v>70</v>
      </c>
      <c r="S4837" s="56" t="s">
        <v>11660</v>
      </c>
      <c r="T4837" s="56" t="s">
        <v>7140</v>
      </c>
      <c r="U4837" s="57">
        <v>50000</v>
      </c>
      <c r="V4837" s="57">
        <v>-47500</v>
      </c>
      <c r="W4837" s="57">
        <v>2500</v>
      </c>
      <c r="X4837" s="57">
        <v>0</v>
      </c>
      <c r="Y4837" s="73">
        <v>39173</v>
      </c>
      <c r="Z4837" s="57">
        <v>0</v>
      </c>
      <c r="AA4837" s="57">
        <v>0</v>
      </c>
      <c r="AB4837" s="57">
        <v>2500</v>
      </c>
      <c r="AC4837" s="57">
        <v>0</v>
      </c>
      <c r="AD4837" s="56" t="s">
        <v>9255</v>
      </c>
      <c r="AE4837" s="57">
        <v>0</v>
      </c>
      <c r="AF4837" s="57">
        <v>0</v>
      </c>
      <c r="AG4837" s="57">
        <v>0</v>
      </c>
      <c r="AI4837"/>
      <c r="AJ4837"/>
    </row>
    <row r="4838" spans="1:36">
      <c r="A4838" s="56" t="s">
        <v>49</v>
      </c>
      <c r="B4838" s="56" t="s">
        <v>11417</v>
      </c>
      <c r="C4838" s="56">
        <v>2101010130</v>
      </c>
      <c r="D4838" s="56" t="s">
        <v>40</v>
      </c>
      <c r="E4838" s="56">
        <v>2101020140</v>
      </c>
      <c r="F4838" s="56">
        <v>5401010140</v>
      </c>
      <c r="G4838" s="56" t="s">
        <v>11431</v>
      </c>
      <c r="H4838" s="56">
        <v>400211</v>
      </c>
      <c r="I4838" s="56" t="s">
        <v>11438</v>
      </c>
      <c r="J4838" s="56" t="s">
        <v>10539</v>
      </c>
      <c r="K4838" s="56" t="s">
        <v>8232</v>
      </c>
      <c r="L4838" s="56" t="s">
        <v>7138</v>
      </c>
      <c r="M4838" s="73">
        <v>40183</v>
      </c>
      <c r="N4838" s="56"/>
      <c r="O4838" s="56"/>
      <c r="P4838" s="56" t="s">
        <v>7235</v>
      </c>
      <c r="Q4838" s="56"/>
      <c r="R4838" s="56" t="s">
        <v>70</v>
      </c>
      <c r="S4838" s="56" t="s">
        <v>11679</v>
      </c>
      <c r="T4838" s="56" t="s">
        <v>7140</v>
      </c>
      <c r="U4838" s="57">
        <v>30024</v>
      </c>
      <c r="V4838" s="57">
        <v>-28522.799999999999</v>
      </c>
      <c r="W4838" s="57">
        <v>1501.2</v>
      </c>
      <c r="X4838" s="57">
        <v>0</v>
      </c>
      <c r="Y4838" s="73">
        <v>40183</v>
      </c>
      <c r="Z4838" s="57">
        <v>0</v>
      </c>
      <c r="AA4838" s="57">
        <v>0</v>
      </c>
      <c r="AB4838" s="57">
        <v>1501.2</v>
      </c>
      <c r="AC4838" s="57">
        <v>0</v>
      </c>
      <c r="AD4838" s="56" t="s">
        <v>9255</v>
      </c>
      <c r="AE4838" s="57">
        <v>0</v>
      </c>
      <c r="AF4838" s="57">
        <v>0</v>
      </c>
      <c r="AG4838" s="57">
        <v>0</v>
      </c>
      <c r="AI4838"/>
      <c r="AJ4838"/>
    </row>
    <row r="4839" spans="1:36">
      <c r="A4839" s="56" t="s">
        <v>49</v>
      </c>
      <c r="B4839" s="56" t="s">
        <v>11417</v>
      </c>
      <c r="C4839" s="56">
        <v>2101010130</v>
      </c>
      <c r="D4839" s="56" t="s">
        <v>40</v>
      </c>
      <c r="E4839" s="56">
        <v>2101020140</v>
      </c>
      <c r="F4839" s="56">
        <v>5401010140</v>
      </c>
      <c r="G4839" s="56" t="s">
        <v>11431</v>
      </c>
      <c r="H4839" s="56">
        <v>400211</v>
      </c>
      <c r="I4839" s="56" t="s">
        <v>11438</v>
      </c>
      <c r="J4839" s="56" t="s">
        <v>10540</v>
      </c>
      <c r="K4839" s="56" t="s">
        <v>8233</v>
      </c>
      <c r="L4839" s="56" t="s">
        <v>7138</v>
      </c>
      <c r="M4839" s="73">
        <v>39173</v>
      </c>
      <c r="N4839" s="56"/>
      <c r="O4839" s="56"/>
      <c r="P4839" s="56" t="s">
        <v>7235</v>
      </c>
      <c r="Q4839" s="56"/>
      <c r="R4839" s="56" t="s">
        <v>70</v>
      </c>
      <c r="S4839" s="56" t="s">
        <v>11693</v>
      </c>
      <c r="T4839" s="56" t="s">
        <v>7140</v>
      </c>
      <c r="U4839" s="57">
        <v>162500</v>
      </c>
      <c r="V4839" s="57">
        <v>-154375</v>
      </c>
      <c r="W4839" s="57">
        <v>8125</v>
      </c>
      <c r="X4839" s="57">
        <v>0</v>
      </c>
      <c r="Y4839" s="73">
        <v>39173</v>
      </c>
      <c r="Z4839" s="57">
        <v>0</v>
      </c>
      <c r="AA4839" s="57">
        <v>0</v>
      </c>
      <c r="AB4839" s="57">
        <v>8125</v>
      </c>
      <c r="AC4839" s="57">
        <v>0</v>
      </c>
      <c r="AD4839" s="56" t="s">
        <v>9255</v>
      </c>
      <c r="AE4839" s="57">
        <v>0</v>
      </c>
      <c r="AF4839" s="57">
        <v>0</v>
      </c>
      <c r="AG4839" s="57">
        <v>0</v>
      </c>
      <c r="AI4839"/>
      <c r="AJ4839"/>
    </row>
    <row r="4840" spans="1:36">
      <c r="A4840" s="56" t="s">
        <v>49</v>
      </c>
      <c r="B4840" s="56" t="s">
        <v>11417</v>
      </c>
      <c r="C4840" s="56">
        <v>2101010130</v>
      </c>
      <c r="D4840" s="56" t="s">
        <v>40</v>
      </c>
      <c r="E4840" s="56">
        <v>2101020140</v>
      </c>
      <c r="F4840" s="56">
        <v>5401010140</v>
      </c>
      <c r="G4840" s="56" t="s">
        <v>11431</v>
      </c>
      <c r="H4840" s="56">
        <v>400211</v>
      </c>
      <c r="I4840" s="56" t="s">
        <v>11438</v>
      </c>
      <c r="J4840" s="56" t="s">
        <v>10541</v>
      </c>
      <c r="K4840" s="56" t="s">
        <v>8234</v>
      </c>
      <c r="L4840" s="56" t="s">
        <v>7138</v>
      </c>
      <c r="M4840" s="73">
        <v>39173</v>
      </c>
      <c r="N4840" s="56"/>
      <c r="O4840" s="56"/>
      <c r="P4840" s="56" t="s">
        <v>7235</v>
      </c>
      <c r="Q4840" s="56"/>
      <c r="R4840" s="56" t="s">
        <v>70</v>
      </c>
      <c r="S4840" s="56" t="s">
        <v>11733</v>
      </c>
      <c r="T4840" s="56" t="s">
        <v>7140</v>
      </c>
      <c r="U4840" s="57">
        <v>174000</v>
      </c>
      <c r="V4840" s="57">
        <v>-165300</v>
      </c>
      <c r="W4840" s="57">
        <v>8700</v>
      </c>
      <c r="X4840" s="57">
        <v>0</v>
      </c>
      <c r="Y4840" s="73">
        <v>39173</v>
      </c>
      <c r="Z4840" s="57">
        <v>0</v>
      </c>
      <c r="AA4840" s="57">
        <v>0</v>
      </c>
      <c r="AB4840" s="57">
        <v>8700</v>
      </c>
      <c r="AC4840" s="57">
        <v>0</v>
      </c>
      <c r="AD4840" s="56" t="s">
        <v>9255</v>
      </c>
      <c r="AE4840" s="57">
        <v>0</v>
      </c>
      <c r="AF4840" s="57">
        <v>0</v>
      </c>
      <c r="AG4840" s="57">
        <v>0</v>
      </c>
      <c r="AI4840"/>
      <c r="AJ4840"/>
    </row>
    <row r="4841" spans="1:36">
      <c r="A4841" s="56" t="s">
        <v>49</v>
      </c>
      <c r="B4841" s="56" t="s">
        <v>11417</v>
      </c>
      <c r="C4841" s="56">
        <v>2101010130</v>
      </c>
      <c r="D4841" s="56" t="s">
        <v>40</v>
      </c>
      <c r="E4841" s="56">
        <v>2101020140</v>
      </c>
      <c r="F4841" s="56">
        <v>5401010140</v>
      </c>
      <c r="G4841" s="56" t="s">
        <v>11431</v>
      </c>
      <c r="H4841" s="56">
        <v>400211</v>
      </c>
      <c r="I4841" s="56" t="s">
        <v>11438</v>
      </c>
      <c r="J4841" s="56" t="s">
        <v>10542</v>
      </c>
      <c r="K4841" s="56" t="s">
        <v>8235</v>
      </c>
      <c r="L4841" s="56" t="s">
        <v>7138</v>
      </c>
      <c r="M4841" s="73">
        <v>39984</v>
      </c>
      <c r="N4841" s="56"/>
      <c r="O4841" s="56"/>
      <c r="P4841" s="56" t="s">
        <v>7235</v>
      </c>
      <c r="Q4841" s="56"/>
      <c r="R4841" s="56" t="s">
        <v>70</v>
      </c>
      <c r="S4841" s="56" t="s">
        <v>11651</v>
      </c>
      <c r="T4841" s="56" t="s">
        <v>7140</v>
      </c>
      <c r="U4841" s="57">
        <v>81648</v>
      </c>
      <c r="V4841" s="57">
        <v>-77565.600000000006</v>
      </c>
      <c r="W4841" s="57">
        <v>4082.4</v>
      </c>
      <c r="X4841" s="57">
        <v>0</v>
      </c>
      <c r="Y4841" s="73">
        <v>39984</v>
      </c>
      <c r="Z4841" s="57">
        <v>0</v>
      </c>
      <c r="AA4841" s="57">
        <v>0</v>
      </c>
      <c r="AB4841" s="57">
        <v>4082.4</v>
      </c>
      <c r="AC4841" s="57">
        <v>0</v>
      </c>
      <c r="AD4841" s="56" t="s">
        <v>9255</v>
      </c>
      <c r="AE4841" s="57">
        <v>0</v>
      </c>
      <c r="AF4841" s="57">
        <v>0</v>
      </c>
      <c r="AG4841" s="57">
        <v>0</v>
      </c>
      <c r="AI4841"/>
      <c r="AJ4841"/>
    </row>
    <row r="4842" spans="1:36">
      <c r="A4842" s="56" t="s">
        <v>49</v>
      </c>
      <c r="B4842" s="56" t="s">
        <v>11417</v>
      </c>
      <c r="C4842" s="56">
        <v>2101010130</v>
      </c>
      <c r="D4842" s="56" t="s">
        <v>40</v>
      </c>
      <c r="E4842" s="56">
        <v>2101020140</v>
      </c>
      <c r="F4842" s="56">
        <v>5401010140</v>
      </c>
      <c r="G4842" s="56" t="s">
        <v>11431</v>
      </c>
      <c r="H4842" s="56">
        <v>400211</v>
      </c>
      <c r="I4842" s="56" t="s">
        <v>11438</v>
      </c>
      <c r="J4842" s="56" t="s">
        <v>10543</v>
      </c>
      <c r="K4842" s="56" t="s">
        <v>7288</v>
      </c>
      <c r="L4842" s="56" t="s">
        <v>7138</v>
      </c>
      <c r="M4842" s="73">
        <v>40188</v>
      </c>
      <c r="N4842" s="56"/>
      <c r="O4842" s="56"/>
      <c r="P4842" s="56" t="s">
        <v>7235</v>
      </c>
      <c r="Q4842" s="56"/>
      <c r="R4842" s="56" t="s">
        <v>70</v>
      </c>
      <c r="S4842" s="56" t="s">
        <v>11657</v>
      </c>
      <c r="T4842" s="56" t="s">
        <v>7140</v>
      </c>
      <c r="U4842" s="57">
        <v>41279</v>
      </c>
      <c r="V4842" s="57">
        <v>-39215.050000000003</v>
      </c>
      <c r="W4842" s="57">
        <v>2063.9499999999998</v>
      </c>
      <c r="X4842" s="57">
        <v>0</v>
      </c>
      <c r="Y4842" s="73">
        <v>40188</v>
      </c>
      <c r="Z4842" s="57">
        <v>0</v>
      </c>
      <c r="AA4842" s="57">
        <v>0</v>
      </c>
      <c r="AB4842" s="57">
        <v>2063.9499999999998</v>
      </c>
      <c r="AC4842" s="57">
        <v>0</v>
      </c>
      <c r="AD4842" s="56" t="s">
        <v>9255</v>
      </c>
      <c r="AE4842" s="57">
        <v>0</v>
      </c>
      <c r="AF4842" s="57">
        <v>0</v>
      </c>
      <c r="AG4842" s="57">
        <v>0</v>
      </c>
      <c r="AI4842"/>
      <c r="AJ4842"/>
    </row>
    <row r="4843" spans="1:36">
      <c r="A4843" s="56" t="s">
        <v>49</v>
      </c>
      <c r="B4843" s="56" t="s">
        <v>11417</v>
      </c>
      <c r="C4843" s="56">
        <v>2101010130</v>
      </c>
      <c r="D4843" s="56" t="s">
        <v>40</v>
      </c>
      <c r="E4843" s="56">
        <v>2101020140</v>
      </c>
      <c r="F4843" s="56">
        <v>5401010140</v>
      </c>
      <c r="G4843" s="56" t="s">
        <v>11431</v>
      </c>
      <c r="H4843" s="56">
        <v>400211</v>
      </c>
      <c r="I4843" s="56" t="s">
        <v>11438</v>
      </c>
      <c r="J4843" s="56" t="s">
        <v>10544</v>
      </c>
      <c r="K4843" s="56" t="s">
        <v>8236</v>
      </c>
      <c r="L4843" s="56" t="s">
        <v>7138</v>
      </c>
      <c r="M4843" s="73">
        <v>39484</v>
      </c>
      <c r="N4843" s="56"/>
      <c r="O4843" s="56"/>
      <c r="P4843" s="56" t="s">
        <v>7235</v>
      </c>
      <c r="Q4843" s="56"/>
      <c r="R4843" s="56" t="s">
        <v>70</v>
      </c>
      <c r="S4843" s="56" t="s">
        <v>11661</v>
      </c>
      <c r="T4843" s="56" t="s">
        <v>7140</v>
      </c>
      <c r="U4843" s="57">
        <v>30864</v>
      </c>
      <c r="V4843" s="57">
        <v>-29320.799999999999</v>
      </c>
      <c r="W4843" s="57">
        <v>1543.2</v>
      </c>
      <c r="X4843" s="57">
        <v>0</v>
      </c>
      <c r="Y4843" s="73">
        <v>39484</v>
      </c>
      <c r="Z4843" s="57">
        <v>0</v>
      </c>
      <c r="AA4843" s="57">
        <v>0</v>
      </c>
      <c r="AB4843" s="57">
        <v>1543.2</v>
      </c>
      <c r="AC4843" s="57">
        <v>0</v>
      </c>
      <c r="AD4843" s="56" t="s">
        <v>9255</v>
      </c>
      <c r="AE4843" s="57">
        <v>0</v>
      </c>
      <c r="AF4843" s="57">
        <v>0</v>
      </c>
      <c r="AG4843" s="57">
        <v>0</v>
      </c>
      <c r="AI4843"/>
      <c r="AJ4843"/>
    </row>
    <row r="4844" spans="1:36">
      <c r="A4844" s="56" t="s">
        <v>49</v>
      </c>
      <c r="B4844" s="56" t="s">
        <v>11417</v>
      </c>
      <c r="C4844" s="56">
        <v>2101010130</v>
      </c>
      <c r="D4844" s="56" t="s">
        <v>40</v>
      </c>
      <c r="E4844" s="56">
        <v>2101020140</v>
      </c>
      <c r="F4844" s="56">
        <v>5401010140</v>
      </c>
      <c r="G4844" s="56" t="s">
        <v>11431</v>
      </c>
      <c r="H4844" s="56">
        <v>400211</v>
      </c>
      <c r="I4844" s="56" t="s">
        <v>11438</v>
      </c>
      <c r="J4844" s="56" t="s">
        <v>10545</v>
      </c>
      <c r="K4844" s="56" t="s">
        <v>7293</v>
      </c>
      <c r="L4844" s="56" t="s">
        <v>7138</v>
      </c>
      <c r="M4844" s="73">
        <v>39093</v>
      </c>
      <c r="N4844" s="56"/>
      <c r="O4844" s="56"/>
      <c r="P4844" s="56" t="s">
        <v>7235</v>
      </c>
      <c r="Q4844" s="56"/>
      <c r="R4844" s="56" t="s">
        <v>70</v>
      </c>
      <c r="S4844" s="56" t="s">
        <v>11657</v>
      </c>
      <c r="T4844" s="56" t="s">
        <v>7140</v>
      </c>
      <c r="U4844" s="57">
        <v>34088</v>
      </c>
      <c r="V4844" s="57">
        <v>-32383.599999999999</v>
      </c>
      <c r="W4844" s="57">
        <v>1704.4</v>
      </c>
      <c r="X4844" s="57">
        <v>0</v>
      </c>
      <c r="Y4844" s="73">
        <v>39093</v>
      </c>
      <c r="Z4844" s="57">
        <v>0</v>
      </c>
      <c r="AA4844" s="57">
        <v>0</v>
      </c>
      <c r="AB4844" s="57">
        <v>1704.4</v>
      </c>
      <c r="AC4844" s="57">
        <v>0</v>
      </c>
      <c r="AD4844" s="56" t="s">
        <v>9255</v>
      </c>
      <c r="AE4844" s="57">
        <v>0</v>
      </c>
      <c r="AF4844" s="57">
        <v>0</v>
      </c>
      <c r="AG4844" s="57">
        <v>0</v>
      </c>
      <c r="AI4844"/>
      <c r="AJ4844"/>
    </row>
    <row r="4845" spans="1:36">
      <c r="A4845" s="56" t="s">
        <v>49</v>
      </c>
      <c r="B4845" s="56" t="s">
        <v>11417</v>
      </c>
      <c r="C4845" s="56">
        <v>2101010130</v>
      </c>
      <c r="D4845" s="56" t="s">
        <v>40</v>
      </c>
      <c r="E4845" s="56">
        <v>2101020140</v>
      </c>
      <c r="F4845" s="56">
        <v>5401010140</v>
      </c>
      <c r="G4845" s="56" t="s">
        <v>11431</v>
      </c>
      <c r="H4845" s="56">
        <v>400211</v>
      </c>
      <c r="I4845" s="56" t="s">
        <v>11438</v>
      </c>
      <c r="J4845" s="56" t="s">
        <v>10546</v>
      </c>
      <c r="K4845" s="56" t="s">
        <v>7291</v>
      </c>
      <c r="L4845" s="56" t="s">
        <v>7138</v>
      </c>
      <c r="M4845" s="73">
        <v>40220</v>
      </c>
      <c r="N4845" s="56"/>
      <c r="O4845" s="56"/>
      <c r="P4845" s="56" t="s">
        <v>7235</v>
      </c>
      <c r="Q4845" s="56"/>
      <c r="R4845" s="56" t="s">
        <v>70</v>
      </c>
      <c r="S4845" s="56" t="s">
        <v>11660</v>
      </c>
      <c r="T4845" s="56" t="s">
        <v>7140</v>
      </c>
      <c r="U4845" s="57">
        <v>54000</v>
      </c>
      <c r="V4845" s="57">
        <v>-51275.69</v>
      </c>
      <c r="W4845" s="57">
        <v>2724.31</v>
      </c>
      <c r="X4845" s="57">
        <v>0</v>
      </c>
      <c r="Y4845" s="73">
        <v>40220</v>
      </c>
      <c r="Z4845" s="57">
        <v>0</v>
      </c>
      <c r="AA4845" s="57">
        <v>0</v>
      </c>
      <c r="AB4845" s="57">
        <v>2724.31</v>
      </c>
      <c r="AC4845" s="57">
        <v>0</v>
      </c>
      <c r="AD4845" s="56" t="s">
        <v>9255</v>
      </c>
      <c r="AE4845" s="57">
        <v>0</v>
      </c>
      <c r="AF4845" s="57">
        <v>0</v>
      </c>
      <c r="AG4845" s="57">
        <v>0</v>
      </c>
      <c r="AI4845"/>
      <c r="AJ4845"/>
    </row>
    <row r="4846" spans="1:36">
      <c r="A4846" s="56" t="s">
        <v>49</v>
      </c>
      <c r="B4846" s="56" t="s">
        <v>11417</v>
      </c>
      <c r="C4846" s="56">
        <v>2101010130</v>
      </c>
      <c r="D4846" s="56" t="s">
        <v>40</v>
      </c>
      <c r="E4846" s="56">
        <v>2101020140</v>
      </c>
      <c r="F4846" s="56">
        <v>5401010140</v>
      </c>
      <c r="G4846" s="56" t="s">
        <v>11431</v>
      </c>
      <c r="H4846" s="56">
        <v>400211</v>
      </c>
      <c r="I4846" s="56" t="s">
        <v>11438</v>
      </c>
      <c r="J4846" s="56" t="s">
        <v>10547</v>
      </c>
      <c r="K4846" s="56" t="s">
        <v>7291</v>
      </c>
      <c r="L4846" s="56" t="s">
        <v>7138</v>
      </c>
      <c r="M4846" s="73">
        <v>40183</v>
      </c>
      <c r="N4846" s="56"/>
      <c r="O4846" s="56"/>
      <c r="P4846" s="56" t="s">
        <v>7235</v>
      </c>
      <c r="Q4846" s="56"/>
      <c r="R4846" s="56" t="s">
        <v>70</v>
      </c>
      <c r="S4846" s="56" t="s">
        <v>11661</v>
      </c>
      <c r="T4846" s="56" t="s">
        <v>7140</v>
      </c>
      <c r="U4846" s="57">
        <v>69165</v>
      </c>
      <c r="V4846" s="57">
        <v>-65706.75</v>
      </c>
      <c r="W4846" s="57">
        <v>3458.25</v>
      </c>
      <c r="X4846" s="57">
        <v>0</v>
      </c>
      <c r="Y4846" s="73">
        <v>40183</v>
      </c>
      <c r="Z4846" s="57">
        <v>0</v>
      </c>
      <c r="AA4846" s="57">
        <v>0</v>
      </c>
      <c r="AB4846" s="57">
        <v>3458.25</v>
      </c>
      <c r="AC4846" s="57">
        <v>0</v>
      </c>
      <c r="AD4846" s="56" t="s">
        <v>9255</v>
      </c>
      <c r="AE4846" s="57">
        <v>0</v>
      </c>
      <c r="AF4846" s="57">
        <v>0</v>
      </c>
      <c r="AG4846" s="57">
        <v>0</v>
      </c>
      <c r="AI4846"/>
      <c r="AJ4846"/>
    </row>
    <row r="4847" spans="1:36">
      <c r="A4847" s="56" t="s">
        <v>49</v>
      </c>
      <c r="B4847" s="56" t="s">
        <v>11417</v>
      </c>
      <c r="C4847" s="56">
        <v>2101010130</v>
      </c>
      <c r="D4847" s="56" t="s">
        <v>40</v>
      </c>
      <c r="E4847" s="56">
        <v>2101020140</v>
      </c>
      <c r="F4847" s="56">
        <v>5401010140</v>
      </c>
      <c r="G4847" s="56" t="s">
        <v>11431</v>
      </c>
      <c r="H4847" s="56">
        <v>400211</v>
      </c>
      <c r="I4847" s="56" t="s">
        <v>11438</v>
      </c>
      <c r="J4847" s="56" t="s">
        <v>10548</v>
      </c>
      <c r="K4847" s="56" t="s">
        <v>8261</v>
      </c>
      <c r="L4847" s="56" t="s">
        <v>7138</v>
      </c>
      <c r="M4847" s="73">
        <v>40220</v>
      </c>
      <c r="N4847" s="56"/>
      <c r="O4847" s="56"/>
      <c r="P4847" s="56" t="s">
        <v>7235</v>
      </c>
      <c r="Q4847" s="56"/>
      <c r="R4847" s="56" t="s">
        <v>70</v>
      </c>
      <c r="S4847" s="56" t="s">
        <v>11657</v>
      </c>
      <c r="T4847" s="56" t="s">
        <v>7140</v>
      </c>
      <c r="U4847" s="57">
        <v>26814</v>
      </c>
      <c r="V4847" s="57">
        <v>-25461.23</v>
      </c>
      <c r="W4847" s="57">
        <v>1352.77</v>
      </c>
      <c r="X4847" s="57">
        <v>0</v>
      </c>
      <c r="Y4847" s="73">
        <v>40220</v>
      </c>
      <c r="Z4847" s="57">
        <v>0</v>
      </c>
      <c r="AA4847" s="57">
        <v>0</v>
      </c>
      <c r="AB4847" s="57">
        <v>1352.77</v>
      </c>
      <c r="AC4847" s="57">
        <v>0</v>
      </c>
      <c r="AD4847" s="56" t="s">
        <v>9255</v>
      </c>
      <c r="AE4847" s="57">
        <v>0</v>
      </c>
      <c r="AF4847" s="57">
        <v>0</v>
      </c>
      <c r="AG4847" s="57">
        <v>0</v>
      </c>
      <c r="AI4847"/>
      <c r="AJ4847"/>
    </row>
    <row r="4848" spans="1:36">
      <c r="A4848" s="56" t="s">
        <v>49</v>
      </c>
      <c r="B4848" s="56" t="s">
        <v>11417</v>
      </c>
      <c r="C4848" s="56">
        <v>2101010130</v>
      </c>
      <c r="D4848" s="56" t="s">
        <v>40</v>
      </c>
      <c r="E4848" s="56">
        <v>2101020140</v>
      </c>
      <c r="F4848" s="56">
        <v>5401010140</v>
      </c>
      <c r="G4848" s="56" t="s">
        <v>11431</v>
      </c>
      <c r="H4848" s="56">
        <v>400211</v>
      </c>
      <c r="I4848" s="56" t="s">
        <v>11438</v>
      </c>
      <c r="J4848" s="56" t="s">
        <v>10549</v>
      </c>
      <c r="K4848" s="56" t="s">
        <v>7291</v>
      </c>
      <c r="L4848" s="56" t="s">
        <v>7138</v>
      </c>
      <c r="M4848" s="73">
        <v>40332</v>
      </c>
      <c r="N4848" s="56"/>
      <c r="O4848" s="56"/>
      <c r="P4848" s="56" t="s">
        <v>7235</v>
      </c>
      <c r="Q4848" s="56"/>
      <c r="R4848" s="56" t="s">
        <v>70</v>
      </c>
      <c r="S4848" s="56" t="s">
        <v>11657</v>
      </c>
      <c r="T4848" s="56" t="s">
        <v>7140</v>
      </c>
      <c r="U4848" s="57">
        <v>41616</v>
      </c>
      <c r="V4848" s="57">
        <v>-39535.199999999997</v>
      </c>
      <c r="W4848" s="57">
        <v>2080.8000000000002</v>
      </c>
      <c r="X4848" s="57">
        <v>0</v>
      </c>
      <c r="Y4848" s="73">
        <v>40332</v>
      </c>
      <c r="Z4848" s="57">
        <v>0</v>
      </c>
      <c r="AA4848" s="57">
        <v>0</v>
      </c>
      <c r="AB4848" s="57">
        <v>2080.8000000000002</v>
      </c>
      <c r="AC4848" s="57">
        <v>0</v>
      </c>
      <c r="AD4848" s="56" t="s">
        <v>9255</v>
      </c>
      <c r="AE4848" s="57">
        <v>0</v>
      </c>
      <c r="AF4848" s="57">
        <v>0</v>
      </c>
      <c r="AG4848" s="57">
        <v>0</v>
      </c>
      <c r="AI4848"/>
      <c r="AJ4848"/>
    </row>
    <row r="4849" spans="1:36">
      <c r="A4849" s="56" t="s">
        <v>49</v>
      </c>
      <c r="B4849" s="56" t="s">
        <v>11417</v>
      </c>
      <c r="C4849" s="56">
        <v>2101010130</v>
      </c>
      <c r="D4849" s="56" t="s">
        <v>40</v>
      </c>
      <c r="E4849" s="56">
        <v>2101020140</v>
      </c>
      <c r="F4849" s="56">
        <v>5401010140</v>
      </c>
      <c r="G4849" s="56" t="s">
        <v>11431</v>
      </c>
      <c r="H4849" s="56">
        <v>400211</v>
      </c>
      <c r="I4849" s="56" t="s">
        <v>11438</v>
      </c>
      <c r="J4849" s="56" t="s">
        <v>10550</v>
      </c>
      <c r="K4849" s="56" t="s">
        <v>7291</v>
      </c>
      <c r="L4849" s="56" t="s">
        <v>7138</v>
      </c>
      <c r="M4849" s="73">
        <v>39884</v>
      </c>
      <c r="N4849" s="56"/>
      <c r="O4849" s="56"/>
      <c r="P4849" s="56" t="s">
        <v>7235</v>
      </c>
      <c r="Q4849" s="56"/>
      <c r="R4849" s="56" t="s">
        <v>70</v>
      </c>
      <c r="S4849" s="56" t="s">
        <v>11661</v>
      </c>
      <c r="T4849" s="56" t="s">
        <v>7140</v>
      </c>
      <c r="U4849" s="57">
        <v>70479</v>
      </c>
      <c r="V4849" s="57">
        <v>-66955.05</v>
      </c>
      <c r="W4849" s="57">
        <v>3523.95</v>
      </c>
      <c r="X4849" s="57">
        <v>0</v>
      </c>
      <c r="Y4849" s="73">
        <v>39884</v>
      </c>
      <c r="Z4849" s="57">
        <v>0</v>
      </c>
      <c r="AA4849" s="57">
        <v>0</v>
      </c>
      <c r="AB4849" s="57">
        <v>3523.95</v>
      </c>
      <c r="AC4849" s="57">
        <v>0</v>
      </c>
      <c r="AD4849" s="56" t="s">
        <v>9255</v>
      </c>
      <c r="AE4849" s="57">
        <v>0</v>
      </c>
      <c r="AF4849" s="57">
        <v>0</v>
      </c>
      <c r="AG4849" s="57">
        <v>0</v>
      </c>
      <c r="AI4849"/>
      <c r="AJ4849"/>
    </row>
    <row r="4850" spans="1:36">
      <c r="A4850" s="56" t="s">
        <v>49</v>
      </c>
      <c r="B4850" s="56" t="s">
        <v>11417</v>
      </c>
      <c r="C4850" s="56">
        <v>2101010130</v>
      </c>
      <c r="D4850" s="56" t="s">
        <v>40</v>
      </c>
      <c r="E4850" s="56">
        <v>2101020140</v>
      </c>
      <c r="F4850" s="56">
        <v>5401010140</v>
      </c>
      <c r="G4850" s="56" t="s">
        <v>11431</v>
      </c>
      <c r="H4850" s="56">
        <v>400211</v>
      </c>
      <c r="I4850" s="56" t="s">
        <v>11438</v>
      </c>
      <c r="J4850" s="56" t="s">
        <v>10551</v>
      </c>
      <c r="K4850" s="56" t="s">
        <v>7291</v>
      </c>
      <c r="L4850" s="56" t="s">
        <v>7138</v>
      </c>
      <c r="M4850" s="73">
        <v>40020</v>
      </c>
      <c r="N4850" s="56"/>
      <c r="O4850" s="56"/>
      <c r="P4850" s="56" t="s">
        <v>7235</v>
      </c>
      <c r="Q4850" s="56"/>
      <c r="R4850" s="56" t="s">
        <v>70</v>
      </c>
      <c r="S4850" s="56" t="s">
        <v>11657</v>
      </c>
      <c r="T4850" s="56" t="s">
        <v>7140</v>
      </c>
      <c r="U4850" s="57">
        <v>41760</v>
      </c>
      <c r="V4850" s="57">
        <v>-39672</v>
      </c>
      <c r="W4850" s="57">
        <v>2088</v>
      </c>
      <c r="X4850" s="57">
        <v>0</v>
      </c>
      <c r="Y4850" s="73">
        <v>40020</v>
      </c>
      <c r="Z4850" s="57">
        <v>0</v>
      </c>
      <c r="AA4850" s="57">
        <v>0</v>
      </c>
      <c r="AB4850" s="57">
        <v>2088</v>
      </c>
      <c r="AC4850" s="57">
        <v>0</v>
      </c>
      <c r="AD4850" s="56" t="s">
        <v>9255</v>
      </c>
      <c r="AE4850" s="57">
        <v>0</v>
      </c>
      <c r="AF4850" s="57">
        <v>0</v>
      </c>
      <c r="AG4850" s="57">
        <v>0</v>
      </c>
      <c r="AI4850"/>
      <c r="AJ4850"/>
    </row>
    <row r="4851" spans="1:36">
      <c r="A4851" s="56" t="s">
        <v>49</v>
      </c>
      <c r="B4851" s="56" t="s">
        <v>11417</v>
      </c>
      <c r="C4851" s="56">
        <v>2101010130</v>
      </c>
      <c r="D4851" s="56" t="s">
        <v>40</v>
      </c>
      <c r="E4851" s="56">
        <v>2101020140</v>
      </c>
      <c r="F4851" s="56">
        <v>5401010140</v>
      </c>
      <c r="G4851" s="56" t="s">
        <v>11431</v>
      </c>
      <c r="H4851" s="56">
        <v>400211</v>
      </c>
      <c r="I4851" s="56" t="s">
        <v>11438</v>
      </c>
      <c r="J4851" s="56" t="s">
        <v>10552</v>
      </c>
      <c r="K4851" s="56" t="s">
        <v>7291</v>
      </c>
      <c r="L4851" s="56" t="s">
        <v>7138</v>
      </c>
      <c r="M4851" s="73">
        <v>40004</v>
      </c>
      <c r="N4851" s="56"/>
      <c r="O4851" s="56"/>
      <c r="P4851" s="56" t="s">
        <v>7235</v>
      </c>
      <c r="Q4851" s="56"/>
      <c r="R4851" s="56" t="s">
        <v>70</v>
      </c>
      <c r="S4851" s="56" t="s">
        <v>11657</v>
      </c>
      <c r="T4851" s="56" t="s">
        <v>7140</v>
      </c>
      <c r="U4851" s="57">
        <v>41574</v>
      </c>
      <c r="V4851" s="57">
        <v>-39495.300000000003</v>
      </c>
      <c r="W4851" s="57">
        <v>2078.6999999999998</v>
      </c>
      <c r="X4851" s="57">
        <v>0</v>
      </c>
      <c r="Y4851" s="73">
        <v>40004</v>
      </c>
      <c r="Z4851" s="57">
        <v>0</v>
      </c>
      <c r="AA4851" s="57">
        <v>0</v>
      </c>
      <c r="AB4851" s="57">
        <v>2078.6999999999998</v>
      </c>
      <c r="AC4851" s="57">
        <v>0</v>
      </c>
      <c r="AD4851" s="56" t="s">
        <v>9255</v>
      </c>
      <c r="AE4851" s="57">
        <v>0</v>
      </c>
      <c r="AF4851" s="57">
        <v>0</v>
      </c>
      <c r="AG4851" s="57">
        <v>0</v>
      </c>
      <c r="AI4851"/>
      <c r="AJ4851"/>
    </row>
    <row r="4852" spans="1:36">
      <c r="A4852" s="56" t="s">
        <v>49</v>
      </c>
      <c r="B4852" s="56" t="s">
        <v>11417</v>
      </c>
      <c r="C4852" s="56">
        <v>2101010130</v>
      </c>
      <c r="D4852" s="56" t="s">
        <v>40</v>
      </c>
      <c r="E4852" s="56">
        <v>2101020140</v>
      </c>
      <c r="F4852" s="56">
        <v>5401010140</v>
      </c>
      <c r="G4852" s="56" t="s">
        <v>11431</v>
      </c>
      <c r="H4852" s="56">
        <v>400211</v>
      </c>
      <c r="I4852" s="56" t="s">
        <v>11438</v>
      </c>
      <c r="J4852" s="56" t="s">
        <v>10553</v>
      </c>
      <c r="K4852" s="56" t="s">
        <v>7291</v>
      </c>
      <c r="L4852" s="56" t="s">
        <v>7138</v>
      </c>
      <c r="M4852" s="73">
        <v>40081</v>
      </c>
      <c r="N4852" s="56"/>
      <c r="O4852" s="56"/>
      <c r="P4852" s="56" t="s">
        <v>7235</v>
      </c>
      <c r="Q4852" s="56"/>
      <c r="R4852" s="56" t="s">
        <v>70</v>
      </c>
      <c r="S4852" s="56" t="s">
        <v>11661</v>
      </c>
      <c r="T4852" s="56" t="s">
        <v>7140</v>
      </c>
      <c r="U4852" s="57">
        <v>67975</v>
      </c>
      <c r="V4852" s="57">
        <v>-64576.25</v>
      </c>
      <c r="W4852" s="57">
        <v>3398.75</v>
      </c>
      <c r="X4852" s="57">
        <v>0</v>
      </c>
      <c r="Y4852" s="73">
        <v>40081</v>
      </c>
      <c r="Z4852" s="57">
        <v>0</v>
      </c>
      <c r="AA4852" s="57">
        <v>0</v>
      </c>
      <c r="AB4852" s="57">
        <v>3398.75</v>
      </c>
      <c r="AC4852" s="57">
        <v>0</v>
      </c>
      <c r="AD4852" s="56" t="s">
        <v>9255</v>
      </c>
      <c r="AE4852" s="57">
        <v>0</v>
      </c>
      <c r="AF4852" s="57">
        <v>0</v>
      </c>
      <c r="AG4852" s="57">
        <v>0</v>
      </c>
      <c r="AI4852"/>
      <c r="AJ4852"/>
    </row>
    <row r="4853" spans="1:36">
      <c r="A4853" s="56" t="s">
        <v>49</v>
      </c>
      <c r="B4853" s="56" t="s">
        <v>11417</v>
      </c>
      <c r="C4853" s="56">
        <v>2101010130</v>
      </c>
      <c r="D4853" s="56" t="s">
        <v>40</v>
      </c>
      <c r="E4853" s="56">
        <v>2101020140</v>
      </c>
      <c r="F4853" s="56">
        <v>5401010140</v>
      </c>
      <c r="G4853" s="56" t="s">
        <v>11431</v>
      </c>
      <c r="H4853" s="56">
        <v>400211</v>
      </c>
      <c r="I4853" s="56" t="s">
        <v>11438</v>
      </c>
      <c r="J4853" s="56" t="s">
        <v>10554</v>
      </c>
      <c r="K4853" s="56" t="s">
        <v>2888</v>
      </c>
      <c r="L4853" s="56" t="s">
        <v>7138</v>
      </c>
      <c r="M4853" s="73">
        <v>39884</v>
      </c>
      <c r="N4853" s="56"/>
      <c r="O4853" s="56"/>
      <c r="P4853" s="56" t="s">
        <v>7235</v>
      </c>
      <c r="Q4853" s="56"/>
      <c r="R4853" s="56" t="s">
        <v>70</v>
      </c>
      <c r="S4853" s="56" t="s">
        <v>11689</v>
      </c>
      <c r="T4853" s="56" t="s">
        <v>7140</v>
      </c>
      <c r="U4853" s="57">
        <v>70056</v>
      </c>
      <c r="V4853" s="57">
        <v>-66553.2</v>
      </c>
      <c r="W4853" s="57">
        <v>3502.8</v>
      </c>
      <c r="X4853" s="57">
        <v>0</v>
      </c>
      <c r="Y4853" s="73">
        <v>39884</v>
      </c>
      <c r="Z4853" s="57">
        <v>0</v>
      </c>
      <c r="AA4853" s="57">
        <v>0</v>
      </c>
      <c r="AB4853" s="57">
        <v>3502.8</v>
      </c>
      <c r="AC4853" s="57">
        <v>0</v>
      </c>
      <c r="AD4853" s="56" t="s">
        <v>9255</v>
      </c>
      <c r="AE4853" s="57">
        <v>0</v>
      </c>
      <c r="AF4853" s="57">
        <v>0</v>
      </c>
      <c r="AG4853" s="57">
        <v>0</v>
      </c>
      <c r="AI4853"/>
      <c r="AJ4853"/>
    </row>
    <row r="4854" spans="1:36">
      <c r="A4854" s="56" t="s">
        <v>49</v>
      </c>
      <c r="B4854" s="56" t="s">
        <v>11417</v>
      </c>
      <c r="C4854" s="56">
        <v>2101010130</v>
      </c>
      <c r="D4854" s="56" t="s">
        <v>40</v>
      </c>
      <c r="E4854" s="56">
        <v>2101020140</v>
      </c>
      <c r="F4854" s="56">
        <v>5401010140</v>
      </c>
      <c r="G4854" s="56" t="s">
        <v>11431</v>
      </c>
      <c r="H4854" s="56">
        <v>400211</v>
      </c>
      <c r="I4854" s="56" t="s">
        <v>11438</v>
      </c>
      <c r="J4854" s="56" t="s">
        <v>10555</v>
      </c>
      <c r="K4854" s="56" t="s">
        <v>8262</v>
      </c>
      <c r="L4854" s="56" t="s">
        <v>7138</v>
      </c>
      <c r="M4854" s="73">
        <v>40162</v>
      </c>
      <c r="N4854" s="56"/>
      <c r="O4854" s="56"/>
      <c r="P4854" s="56" t="s">
        <v>7235</v>
      </c>
      <c r="Q4854" s="56"/>
      <c r="R4854" s="56" t="s">
        <v>70</v>
      </c>
      <c r="S4854" s="56" t="s">
        <v>11657</v>
      </c>
      <c r="T4854" s="56" t="s">
        <v>7140</v>
      </c>
      <c r="U4854" s="57">
        <v>30236</v>
      </c>
      <c r="V4854" s="57">
        <v>-28724.2</v>
      </c>
      <c r="W4854" s="57">
        <v>1511.8</v>
      </c>
      <c r="X4854" s="57">
        <v>0</v>
      </c>
      <c r="Y4854" s="73">
        <v>40162</v>
      </c>
      <c r="Z4854" s="57">
        <v>0</v>
      </c>
      <c r="AA4854" s="57">
        <v>0</v>
      </c>
      <c r="AB4854" s="57">
        <v>1511.8</v>
      </c>
      <c r="AC4854" s="57">
        <v>0</v>
      </c>
      <c r="AD4854" s="56" t="s">
        <v>9255</v>
      </c>
      <c r="AE4854" s="57">
        <v>0</v>
      </c>
      <c r="AF4854" s="57">
        <v>0</v>
      </c>
      <c r="AG4854" s="57">
        <v>0</v>
      </c>
      <c r="AI4854"/>
      <c r="AJ4854"/>
    </row>
    <row r="4855" spans="1:36">
      <c r="A4855" s="56" t="s">
        <v>49</v>
      </c>
      <c r="B4855" s="56" t="s">
        <v>11417</v>
      </c>
      <c r="C4855" s="56">
        <v>2101010130</v>
      </c>
      <c r="D4855" s="56" t="s">
        <v>40</v>
      </c>
      <c r="E4855" s="56">
        <v>2101020140</v>
      </c>
      <c r="F4855" s="56">
        <v>5401010140</v>
      </c>
      <c r="G4855" s="56" t="s">
        <v>11431</v>
      </c>
      <c r="H4855" s="56">
        <v>400211</v>
      </c>
      <c r="I4855" s="56" t="s">
        <v>11438</v>
      </c>
      <c r="J4855" s="56" t="s">
        <v>10556</v>
      </c>
      <c r="K4855" s="56" t="s">
        <v>2888</v>
      </c>
      <c r="L4855" s="56" t="s">
        <v>7138</v>
      </c>
      <c r="M4855" s="73">
        <v>40162</v>
      </c>
      <c r="N4855" s="56"/>
      <c r="O4855" s="56"/>
      <c r="P4855" s="56" t="s">
        <v>7235</v>
      </c>
      <c r="Q4855" s="56"/>
      <c r="R4855" s="56" t="s">
        <v>70</v>
      </c>
      <c r="S4855" s="56" t="s">
        <v>11657</v>
      </c>
      <c r="T4855" s="56" t="s">
        <v>7140</v>
      </c>
      <c r="U4855" s="57">
        <v>25940</v>
      </c>
      <c r="V4855" s="57">
        <v>-24643</v>
      </c>
      <c r="W4855" s="57">
        <v>1297</v>
      </c>
      <c r="X4855" s="57">
        <v>0</v>
      </c>
      <c r="Y4855" s="73">
        <v>40162</v>
      </c>
      <c r="Z4855" s="57">
        <v>0</v>
      </c>
      <c r="AA4855" s="57">
        <v>0</v>
      </c>
      <c r="AB4855" s="57">
        <v>1297</v>
      </c>
      <c r="AC4855" s="57">
        <v>0</v>
      </c>
      <c r="AD4855" s="56" t="s">
        <v>9255</v>
      </c>
      <c r="AE4855" s="57">
        <v>0</v>
      </c>
      <c r="AF4855" s="57">
        <v>0</v>
      </c>
      <c r="AG4855" s="57">
        <v>0</v>
      </c>
      <c r="AI4855"/>
      <c r="AJ4855"/>
    </row>
    <row r="4856" spans="1:36">
      <c r="A4856" s="56" t="s">
        <v>49</v>
      </c>
      <c r="B4856" s="56" t="s">
        <v>11417</v>
      </c>
      <c r="C4856" s="56">
        <v>2101010130</v>
      </c>
      <c r="D4856" s="56" t="s">
        <v>40</v>
      </c>
      <c r="E4856" s="56">
        <v>2101020140</v>
      </c>
      <c r="F4856" s="56">
        <v>5401010140</v>
      </c>
      <c r="G4856" s="56" t="s">
        <v>11431</v>
      </c>
      <c r="H4856" s="56">
        <v>400211</v>
      </c>
      <c r="I4856" s="56" t="s">
        <v>11438</v>
      </c>
      <c r="J4856" s="56" t="s">
        <v>10557</v>
      </c>
      <c r="K4856" s="56" t="s">
        <v>8173</v>
      </c>
      <c r="L4856" s="56" t="s">
        <v>7138</v>
      </c>
      <c r="M4856" s="73">
        <v>39197</v>
      </c>
      <c r="N4856" s="56"/>
      <c r="O4856" s="56"/>
      <c r="P4856" s="56" t="s">
        <v>7235</v>
      </c>
      <c r="Q4856" s="56"/>
      <c r="R4856" s="56" t="s">
        <v>70</v>
      </c>
      <c r="S4856" s="56" t="s">
        <v>11653</v>
      </c>
      <c r="T4856" s="56" t="s">
        <v>7140</v>
      </c>
      <c r="U4856" s="57">
        <v>491400</v>
      </c>
      <c r="V4856" s="57">
        <v>-466830</v>
      </c>
      <c r="W4856" s="57">
        <v>24570</v>
      </c>
      <c r="X4856" s="57">
        <v>0</v>
      </c>
      <c r="Y4856" s="73">
        <v>39197</v>
      </c>
      <c r="Z4856" s="57">
        <v>0</v>
      </c>
      <c r="AA4856" s="57">
        <v>0</v>
      </c>
      <c r="AB4856" s="57">
        <v>24570</v>
      </c>
      <c r="AC4856" s="57">
        <v>0</v>
      </c>
      <c r="AD4856" s="56" t="s">
        <v>9255</v>
      </c>
      <c r="AE4856" s="57">
        <v>0</v>
      </c>
      <c r="AF4856" s="57">
        <v>0</v>
      </c>
      <c r="AG4856" s="57">
        <v>0</v>
      </c>
      <c r="AI4856"/>
      <c r="AJ4856"/>
    </row>
    <row r="4857" spans="1:36">
      <c r="A4857" s="56" t="s">
        <v>49</v>
      </c>
      <c r="B4857" s="56" t="s">
        <v>11417</v>
      </c>
      <c r="C4857" s="56">
        <v>2101010130</v>
      </c>
      <c r="D4857" s="56" t="s">
        <v>40</v>
      </c>
      <c r="E4857" s="56">
        <v>2101020140</v>
      </c>
      <c r="F4857" s="56">
        <v>5401010140</v>
      </c>
      <c r="G4857" s="56" t="s">
        <v>11431</v>
      </c>
      <c r="H4857" s="56">
        <v>400211</v>
      </c>
      <c r="I4857" s="56" t="s">
        <v>11438</v>
      </c>
      <c r="J4857" s="56" t="s">
        <v>10558</v>
      </c>
      <c r="K4857" s="56" t="s">
        <v>8237</v>
      </c>
      <c r="L4857" s="56" t="s">
        <v>7138</v>
      </c>
      <c r="M4857" s="73">
        <v>39599</v>
      </c>
      <c r="N4857" s="56"/>
      <c r="O4857" s="56"/>
      <c r="P4857" s="56" t="s">
        <v>7235</v>
      </c>
      <c r="Q4857" s="56"/>
      <c r="R4857" s="56" t="s">
        <v>70</v>
      </c>
      <c r="S4857" s="56" t="s">
        <v>11689</v>
      </c>
      <c r="T4857" s="56" t="s">
        <v>7140</v>
      </c>
      <c r="U4857" s="57">
        <v>32850</v>
      </c>
      <c r="V4857" s="57">
        <v>-31207.5</v>
      </c>
      <c r="W4857" s="57">
        <v>1642.5</v>
      </c>
      <c r="X4857" s="57">
        <v>0</v>
      </c>
      <c r="Y4857" s="73">
        <v>39599</v>
      </c>
      <c r="Z4857" s="57">
        <v>0</v>
      </c>
      <c r="AA4857" s="57">
        <v>0</v>
      </c>
      <c r="AB4857" s="57">
        <v>1642.5</v>
      </c>
      <c r="AC4857" s="57">
        <v>0</v>
      </c>
      <c r="AD4857" s="56" t="s">
        <v>9255</v>
      </c>
      <c r="AE4857" s="57">
        <v>0</v>
      </c>
      <c r="AF4857" s="57">
        <v>0</v>
      </c>
      <c r="AG4857" s="57">
        <v>0</v>
      </c>
      <c r="AI4857"/>
      <c r="AJ4857"/>
    </row>
    <row r="4858" spans="1:36">
      <c r="A4858" s="56" t="s">
        <v>49</v>
      </c>
      <c r="B4858" s="56" t="s">
        <v>11417</v>
      </c>
      <c r="C4858" s="56">
        <v>2101010130</v>
      </c>
      <c r="D4858" s="56" t="s">
        <v>40</v>
      </c>
      <c r="E4858" s="56">
        <v>2101020140</v>
      </c>
      <c r="F4858" s="56">
        <v>5401010140</v>
      </c>
      <c r="G4858" s="56" t="s">
        <v>11431</v>
      </c>
      <c r="H4858" s="56">
        <v>400211</v>
      </c>
      <c r="I4858" s="56" t="s">
        <v>11438</v>
      </c>
      <c r="J4858" s="56" t="s">
        <v>10559</v>
      </c>
      <c r="K4858" s="56" t="s">
        <v>8238</v>
      </c>
      <c r="L4858" s="56" t="s">
        <v>7138</v>
      </c>
      <c r="M4858" s="73">
        <v>40168</v>
      </c>
      <c r="N4858" s="56"/>
      <c r="O4858" s="56"/>
      <c r="P4858" s="56" t="s">
        <v>7235</v>
      </c>
      <c r="Q4858" s="56"/>
      <c r="R4858" s="56" t="s">
        <v>70</v>
      </c>
      <c r="S4858" s="56" t="s">
        <v>11745</v>
      </c>
      <c r="T4858" s="56" t="s">
        <v>7140</v>
      </c>
      <c r="U4858" s="57">
        <v>3416430</v>
      </c>
      <c r="V4858" s="57">
        <v>-3245608.5</v>
      </c>
      <c r="W4858" s="57">
        <v>170821.5</v>
      </c>
      <c r="X4858" s="57">
        <v>0</v>
      </c>
      <c r="Y4858" s="73">
        <v>40168</v>
      </c>
      <c r="Z4858" s="57">
        <v>0</v>
      </c>
      <c r="AA4858" s="57">
        <v>0</v>
      </c>
      <c r="AB4858" s="57">
        <v>170821.5</v>
      </c>
      <c r="AC4858" s="57">
        <v>0</v>
      </c>
      <c r="AD4858" s="56" t="s">
        <v>9255</v>
      </c>
      <c r="AE4858" s="57">
        <v>0</v>
      </c>
      <c r="AF4858" s="57">
        <v>0</v>
      </c>
      <c r="AG4858" s="57">
        <v>0</v>
      </c>
      <c r="AI4858"/>
      <c r="AJ4858"/>
    </row>
    <row r="4859" spans="1:36">
      <c r="A4859" s="56" t="s">
        <v>49</v>
      </c>
      <c r="B4859" s="56" t="s">
        <v>11417</v>
      </c>
      <c r="C4859" s="56">
        <v>2101010130</v>
      </c>
      <c r="D4859" s="56" t="s">
        <v>40</v>
      </c>
      <c r="E4859" s="56">
        <v>2101020140</v>
      </c>
      <c r="F4859" s="56">
        <v>5401010140</v>
      </c>
      <c r="G4859" s="56" t="s">
        <v>11431</v>
      </c>
      <c r="H4859" s="56">
        <v>400211</v>
      </c>
      <c r="I4859" s="56" t="s">
        <v>11438</v>
      </c>
      <c r="J4859" s="56" t="s">
        <v>10560</v>
      </c>
      <c r="K4859" s="56" t="s">
        <v>8239</v>
      </c>
      <c r="L4859" s="56" t="s">
        <v>7138</v>
      </c>
      <c r="M4859" s="73">
        <v>40212</v>
      </c>
      <c r="N4859" s="56"/>
      <c r="O4859" s="56"/>
      <c r="P4859" s="56" t="s">
        <v>7235</v>
      </c>
      <c r="Q4859" s="56"/>
      <c r="R4859" s="56" t="s">
        <v>70</v>
      </c>
      <c r="S4859" s="56" t="s">
        <v>11746</v>
      </c>
      <c r="T4859" s="56" t="s">
        <v>7140</v>
      </c>
      <c r="U4859" s="57">
        <v>3388279</v>
      </c>
      <c r="V4859" s="57">
        <v>-3218865.05</v>
      </c>
      <c r="W4859" s="57">
        <v>169413.95</v>
      </c>
      <c r="X4859" s="57">
        <v>0</v>
      </c>
      <c r="Y4859" s="73">
        <v>40212</v>
      </c>
      <c r="Z4859" s="57">
        <v>0</v>
      </c>
      <c r="AA4859" s="57">
        <v>0</v>
      </c>
      <c r="AB4859" s="57">
        <v>169413.95</v>
      </c>
      <c r="AC4859" s="57">
        <v>0</v>
      </c>
      <c r="AD4859" s="56" t="s">
        <v>9255</v>
      </c>
      <c r="AE4859" s="57">
        <v>0</v>
      </c>
      <c r="AF4859" s="57">
        <v>0</v>
      </c>
      <c r="AG4859" s="57">
        <v>0</v>
      </c>
      <c r="AI4859"/>
      <c r="AJ4859"/>
    </row>
    <row r="4860" spans="1:36">
      <c r="A4860" s="56" t="s">
        <v>49</v>
      </c>
      <c r="B4860" s="56" t="s">
        <v>11417</v>
      </c>
      <c r="C4860" s="56">
        <v>2101010130</v>
      </c>
      <c r="D4860" s="56" t="s">
        <v>40</v>
      </c>
      <c r="E4860" s="56">
        <v>2101020140</v>
      </c>
      <c r="F4860" s="56">
        <v>5401010140</v>
      </c>
      <c r="G4860" s="56" t="s">
        <v>11431</v>
      </c>
      <c r="H4860" s="56">
        <v>400211</v>
      </c>
      <c r="I4860" s="56" t="s">
        <v>11438</v>
      </c>
      <c r="J4860" s="56" t="s">
        <v>10561</v>
      </c>
      <c r="K4860" s="56" t="s">
        <v>8239</v>
      </c>
      <c r="L4860" s="56" t="s">
        <v>7138</v>
      </c>
      <c r="M4860" s="73">
        <v>40212</v>
      </c>
      <c r="N4860" s="56"/>
      <c r="O4860" s="56"/>
      <c r="P4860" s="56" t="s">
        <v>7235</v>
      </c>
      <c r="Q4860" s="56"/>
      <c r="R4860" s="56" t="s">
        <v>70</v>
      </c>
      <c r="S4860" s="56" t="s">
        <v>11683</v>
      </c>
      <c r="T4860" s="56" t="s">
        <v>7140</v>
      </c>
      <c r="U4860" s="57">
        <v>1164720</v>
      </c>
      <c r="V4860" s="57">
        <v>-1106484</v>
      </c>
      <c r="W4860" s="57">
        <v>58236</v>
      </c>
      <c r="X4860" s="57">
        <v>0</v>
      </c>
      <c r="Y4860" s="73">
        <v>40212</v>
      </c>
      <c r="Z4860" s="57">
        <v>0</v>
      </c>
      <c r="AA4860" s="57">
        <v>0</v>
      </c>
      <c r="AB4860" s="57">
        <v>58236</v>
      </c>
      <c r="AC4860" s="57">
        <v>0</v>
      </c>
      <c r="AD4860" s="56" t="s">
        <v>9255</v>
      </c>
      <c r="AE4860" s="57">
        <v>0</v>
      </c>
      <c r="AF4860" s="57">
        <v>0</v>
      </c>
      <c r="AG4860" s="57">
        <v>0</v>
      </c>
      <c r="AI4860"/>
      <c r="AJ4860"/>
    </row>
    <row r="4861" spans="1:36">
      <c r="A4861" s="56" t="s">
        <v>49</v>
      </c>
      <c r="B4861" s="56" t="s">
        <v>11417</v>
      </c>
      <c r="C4861" s="56">
        <v>2101010130</v>
      </c>
      <c r="D4861" s="56" t="s">
        <v>40</v>
      </c>
      <c r="E4861" s="56">
        <v>2101020140</v>
      </c>
      <c r="F4861" s="56">
        <v>5401010140</v>
      </c>
      <c r="G4861" s="56" t="s">
        <v>11431</v>
      </c>
      <c r="H4861" s="56">
        <v>400211</v>
      </c>
      <c r="I4861" s="56" t="s">
        <v>11438</v>
      </c>
      <c r="J4861" s="56" t="s">
        <v>10562</v>
      </c>
      <c r="K4861" s="56" t="s">
        <v>9144</v>
      </c>
      <c r="L4861" s="56" t="s">
        <v>7138</v>
      </c>
      <c r="M4861" s="73">
        <v>40080</v>
      </c>
      <c r="N4861" s="56"/>
      <c r="O4861" s="56"/>
      <c r="P4861" s="56" t="s">
        <v>7235</v>
      </c>
      <c r="Q4861" s="56"/>
      <c r="R4861" s="56" t="s">
        <v>70</v>
      </c>
      <c r="S4861" s="56" t="s">
        <v>11676</v>
      </c>
      <c r="T4861" s="56" t="s">
        <v>7140</v>
      </c>
      <c r="U4861" s="57">
        <v>181200</v>
      </c>
      <c r="V4861" s="57">
        <v>-172140</v>
      </c>
      <c r="W4861" s="57">
        <v>9060</v>
      </c>
      <c r="X4861" s="57">
        <v>0</v>
      </c>
      <c r="Y4861" s="73">
        <v>40080</v>
      </c>
      <c r="Z4861" s="57">
        <v>0</v>
      </c>
      <c r="AA4861" s="57">
        <v>0</v>
      </c>
      <c r="AB4861" s="57">
        <v>9060</v>
      </c>
      <c r="AC4861" s="57">
        <v>0</v>
      </c>
      <c r="AD4861" s="56" t="s">
        <v>9255</v>
      </c>
      <c r="AE4861" s="57">
        <v>0</v>
      </c>
      <c r="AF4861" s="57">
        <v>0</v>
      </c>
      <c r="AG4861" s="57">
        <v>0</v>
      </c>
      <c r="AI4861"/>
      <c r="AJ4861"/>
    </row>
    <row r="4862" spans="1:36">
      <c r="A4862" s="56" t="s">
        <v>49</v>
      </c>
      <c r="B4862" s="56" t="s">
        <v>11417</v>
      </c>
      <c r="C4862" s="56">
        <v>2101010130</v>
      </c>
      <c r="D4862" s="56" t="s">
        <v>40</v>
      </c>
      <c r="E4862" s="56">
        <v>2101020140</v>
      </c>
      <c r="F4862" s="56">
        <v>5401010140</v>
      </c>
      <c r="G4862" s="56" t="s">
        <v>11431</v>
      </c>
      <c r="H4862" s="56">
        <v>400211</v>
      </c>
      <c r="I4862" s="56" t="s">
        <v>11438</v>
      </c>
      <c r="J4862" s="56" t="s">
        <v>10563</v>
      </c>
      <c r="K4862" s="56" t="s">
        <v>7300</v>
      </c>
      <c r="L4862" s="56" t="s">
        <v>7138</v>
      </c>
      <c r="M4862" s="73">
        <v>39445</v>
      </c>
      <c r="N4862" s="56"/>
      <c r="O4862" s="56"/>
      <c r="P4862" s="56" t="s">
        <v>7235</v>
      </c>
      <c r="Q4862" s="56"/>
      <c r="R4862" s="56" t="s">
        <v>70</v>
      </c>
      <c r="S4862" s="56" t="s">
        <v>11693</v>
      </c>
      <c r="T4862" s="56" t="s">
        <v>7140</v>
      </c>
      <c r="U4862" s="57">
        <v>141974</v>
      </c>
      <c r="V4862" s="57">
        <v>-134875.29999999999</v>
      </c>
      <c r="W4862" s="57">
        <v>7098.7</v>
      </c>
      <c r="X4862" s="57">
        <v>0</v>
      </c>
      <c r="Y4862" s="73">
        <v>39445</v>
      </c>
      <c r="Z4862" s="57">
        <v>0</v>
      </c>
      <c r="AA4862" s="57">
        <v>0</v>
      </c>
      <c r="AB4862" s="57">
        <v>7098.7</v>
      </c>
      <c r="AC4862" s="57">
        <v>0</v>
      </c>
      <c r="AD4862" s="56" t="s">
        <v>9255</v>
      </c>
      <c r="AE4862" s="57">
        <v>0</v>
      </c>
      <c r="AF4862" s="57">
        <v>0</v>
      </c>
      <c r="AG4862" s="57">
        <v>0</v>
      </c>
      <c r="AI4862"/>
      <c r="AJ4862"/>
    </row>
    <row r="4863" spans="1:36">
      <c r="A4863" s="56" t="s">
        <v>49</v>
      </c>
      <c r="B4863" s="56" t="s">
        <v>11417</v>
      </c>
      <c r="C4863" s="56">
        <v>2101010130</v>
      </c>
      <c r="D4863" s="56" t="s">
        <v>40</v>
      </c>
      <c r="E4863" s="56">
        <v>2101020140</v>
      </c>
      <c r="F4863" s="56">
        <v>5401010140</v>
      </c>
      <c r="G4863" s="56" t="s">
        <v>11431</v>
      </c>
      <c r="H4863" s="56">
        <v>400211</v>
      </c>
      <c r="I4863" s="56" t="s">
        <v>11438</v>
      </c>
      <c r="J4863" s="56" t="s">
        <v>10564</v>
      </c>
      <c r="K4863" s="56" t="s">
        <v>8240</v>
      </c>
      <c r="L4863" s="56" t="s">
        <v>7138</v>
      </c>
      <c r="M4863" s="73">
        <v>39484</v>
      </c>
      <c r="N4863" s="56"/>
      <c r="O4863" s="56"/>
      <c r="P4863" s="56" t="s">
        <v>7235</v>
      </c>
      <c r="Q4863" s="56"/>
      <c r="R4863" s="56" t="s">
        <v>70</v>
      </c>
      <c r="S4863" s="56" t="s">
        <v>11660</v>
      </c>
      <c r="T4863" s="56" t="s">
        <v>7140</v>
      </c>
      <c r="U4863" s="57">
        <v>22180</v>
      </c>
      <c r="V4863" s="57">
        <v>-21071</v>
      </c>
      <c r="W4863" s="57">
        <v>1109</v>
      </c>
      <c r="X4863" s="57">
        <v>0</v>
      </c>
      <c r="Y4863" s="73">
        <v>39484</v>
      </c>
      <c r="Z4863" s="57">
        <v>0</v>
      </c>
      <c r="AA4863" s="57">
        <v>0</v>
      </c>
      <c r="AB4863" s="57">
        <v>1109</v>
      </c>
      <c r="AC4863" s="57">
        <v>0</v>
      </c>
      <c r="AD4863" s="56" t="s">
        <v>9255</v>
      </c>
      <c r="AE4863" s="57">
        <v>0</v>
      </c>
      <c r="AF4863" s="57">
        <v>0</v>
      </c>
      <c r="AG4863" s="57">
        <v>0</v>
      </c>
      <c r="AI4863"/>
      <c r="AJ4863"/>
    </row>
    <row r="4864" spans="1:36">
      <c r="A4864" s="56" t="s">
        <v>49</v>
      </c>
      <c r="B4864" s="56" t="s">
        <v>11417</v>
      </c>
      <c r="C4864" s="56">
        <v>2101010130</v>
      </c>
      <c r="D4864" s="56" t="s">
        <v>40</v>
      </c>
      <c r="E4864" s="56">
        <v>2101020140</v>
      </c>
      <c r="F4864" s="56">
        <v>5401010140</v>
      </c>
      <c r="G4864" s="56" t="s">
        <v>11431</v>
      </c>
      <c r="H4864" s="56">
        <v>400211</v>
      </c>
      <c r="I4864" s="56" t="s">
        <v>11438</v>
      </c>
      <c r="J4864" s="56" t="s">
        <v>10565</v>
      </c>
      <c r="K4864" s="56" t="s">
        <v>8241</v>
      </c>
      <c r="L4864" s="56" t="s">
        <v>7138</v>
      </c>
      <c r="M4864" s="73">
        <v>40081</v>
      </c>
      <c r="N4864" s="56"/>
      <c r="O4864" s="56"/>
      <c r="P4864" s="56" t="s">
        <v>7235</v>
      </c>
      <c r="Q4864" s="56"/>
      <c r="R4864" s="56" t="s">
        <v>70</v>
      </c>
      <c r="S4864" s="56" t="s">
        <v>11675</v>
      </c>
      <c r="T4864" s="56" t="s">
        <v>7140</v>
      </c>
      <c r="U4864" s="57">
        <v>300447</v>
      </c>
      <c r="V4864" s="57">
        <v>-285424.65000000002</v>
      </c>
      <c r="W4864" s="57">
        <v>15022.35</v>
      </c>
      <c r="X4864" s="57">
        <v>0</v>
      </c>
      <c r="Y4864" s="73">
        <v>40081</v>
      </c>
      <c r="Z4864" s="57">
        <v>0</v>
      </c>
      <c r="AA4864" s="57">
        <v>0</v>
      </c>
      <c r="AB4864" s="57">
        <v>15022.35</v>
      </c>
      <c r="AC4864" s="57">
        <v>0</v>
      </c>
      <c r="AD4864" s="56" t="s">
        <v>9255</v>
      </c>
      <c r="AE4864" s="57">
        <v>0</v>
      </c>
      <c r="AF4864" s="57">
        <v>0</v>
      </c>
      <c r="AG4864" s="57">
        <v>0</v>
      </c>
      <c r="AI4864"/>
      <c r="AJ4864"/>
    </row>
    <row r="4865" spans="1:36">
      <c r="A4865" s="56" t="s">
        <v>49</v>
      </c>
      <c r="B4865" s="56" t="s">
        <v>11417</v>
      </c>
      <c r="C4865" s="56">
        <v>2101010130</v>
      </c>
      <c r="D4865" s="56" t="s">
        <v>40</v>
      </c>
      <c r="E4865" s="56">
        <v>2101020140</v>
      </c>
      <c r="F4865" s="56">
        <v>5401010140</v>
      </c>
      <c r="G4865" s="56" t="s">
        <v>11431</v>
      </c>
      <c r="H4865" s="56">
        <v>400211</v>
      </c>
      <c r="I4865" s="56" t="s">
        <v>11438</v>
      </c>
      <c r="J4865" s="56" t="s">
        <v>10566</v>
      </c>
      <c r="K4865" s="56" t="s">
        <v>8242</v>
      </c>
      <c r="L4865" s="56" t="s">
        <v>7138</v>
      </c>
      <c r="M4865" s="73">
        <v>39173</v>
      </c>
      <c r="N4865" s="56"/>
      <c r="O4865" s="56"/>
      <c r="P4865" s="56" t="s">
        <v>7235</v>
      </c>
      <c r="Q4865" s="56"/>
      <c r="R4865" s="56" t="s">
        <v>70</v>
      </c>
      <c r="S4865" s="56" t="s">
        <v>11651</v>
      </c>
      <c r="T4865" s="56" t="s">
        <v>7140</v>
      </c>
      <c r="U4865" s="57">
        <v>440000</v>
      </c>
      <c r="V4865" s="57">
        <v>-418000</v>
      </c>
      <c r="W4865" s="57">
        <v>22000</v>
      </c>
      <c r="X4865" s="57">
        <v>0</v>
      </c>
      <c r="Y4865" s="73">
        <v>39173</v>
      </c>
      <c r="Z4865" s="57">
        <v>0</v>
      </c>
      <c r="AA4865" s="57">
        <v>0</v>
      </c>
      <c r="AB4865" s="57">
        <v>22000</v>
      </c>
      <c r="AC4865" s="57">
        <v>0</v>
      </c>
      <c r="AD4865" s="56" t="s">
        <v>9255</v>
      </c>
      <c r="AE4865" s="57">
        <v>0</v>
      </c>
      <c r="AF4865" s="57">
        <v>0</v>
      </c>
      <c r="AG4865" s="57">
        <v>0</v>
      </c>
      <c r="AI4865"/>
      <c r="AJ4865"/>
    </row>
    <row r="4866" spans="1:36">
      <c r="A4866" s="56" t="s">
        <v>49</v>
      </c>
      <c r="B4866" s="56" t="s">
        <v>11417</v>
      </c>
      <c r="C4866" s="56">
        <v>2101010130</v>
      </c>
      <c r="D4866" s="56" t="s">
        <v>40</v>
      </c>
      <c r="E4866" s="56">
        <v>2101020140</v>
      </c>
      <c r="F4866" s="56">
        <v>5401010140</v>
      </c>
      <c r="G4866" s="56" t="s">
        <v>11431</v>
      </c>
      <c r="H4866" s="56">
        <v>400211</v>
      </c>
      <c r="I4866" s="56" t="s">
        <v>11438</v>
      </c>
      <c r="J4866" s="56" t="s">
        <v>10567</v>
      </c>
      <c r="K4866" s="56" t="s">
        <v>9145</v>
      </c>
      <c r="L4866" s="56" t="s">
        <v>7138</v>
      </c>
      <c r="M4866" s="73">
        <v>39173</v>
      </c>
      <c r="N4866" s="56"/>
      <c r="O4866" s="56"/>
      <c r="P4866" s="56" t="s">
        <v>7235</v>
      </c>
      <c r="Q4866" s="56"/>
      <c r="R4866" s="56" t="s">
        <v>70</v>
      </c>
      <c r="S4866" s="56" t="s">
        <v>11660</v>
      </c>
      <c r="T4866" s="56" t="s">
        <v>7140</v>
      </c>
      <c r="U4866" s="57">
        <v>124800</v>
      </c>
      <c r="V4866" s="57">
        <v>-118560</v>
      </c>
      <c r="W4866" s="57">
        <v>6240</v>
      </c>
      <c r="X4866" s="57">
        <v>0</v>
      </c>
      <c r="Y4866" s="73">
        <v>39173</v>
      </c>
      <c r="Z4866" s="57">
        <v>0</v>
      </c>
      <c r="AA4866" s="57">
        <v>0</v>
      </c>
      <c r="AB4866" s="57">
        <v>6240</v>
      </c>
      <c r="AC4866" s="57">
        <v>0</v>
      </c>
      <c r="AD4866" s="56" t="s">
        <v>9255</v>
      </c>
      <c r="AE4866" s="57">
        <v>0</v>
      </c>
      <c r="AF4866" s="57">
        <v>0</v>
      </c>
      <c r="AG4866" s="57">
        <v>0</v>
      </c>
      <c r="AI4866"/>
      <c r="AJ4866"/>
    </row>
    <row r="4867" spans="1:36">
      <c r="A4867" s="56" t="s">
        <v>49</v>
      </c>
      <c r="B4867" s="56" t="s">
        <v>11417</v>
      </c>
      <c r="C4867" s="56">
        <v>2101010130</v>
      </c>
      <c r="D4867" s="56" t="s">
        <v>40</v>
      </c>
      <c r="E4867" s="56">
        <v>2101020140</v>
      </c>
      <c r="F4867" s="56">
        <v>5401010140</v>
      </c>
      <c r="G4867" s="56" t="s">
        <v>11431</v>
      </c>
      <c r="H4867" s="56">
        <v>400211</v>
      </c>
      <c r="I4867" s="56" t="s">
        <v>11438</v>
      </c>
      <c r="J4867" s="56" t="s">
        <v>10568</v>
      </c>
      <c r="K4867" s="56" t="s">
        <v>8243</v>
      </c>
      <c r="L4867" s="56" t="s">
        <v>7138</v>
      </c>
      <c r="M4867" s="73">
        <v>40177</v>
      </c>
      <c r="N4867" s="56"/>
      <c r="O4867" s="56"/>
      <c r="P4867" s="56" t="s">
        <v>7235</v>
      </c>
      <c r="Q4867" s="56"/>
      <c r="R4867" s="56" t="s">
        <v>70</v>
      </c>
      <c r="S4867" s="56" t="s">
        <v>11747</v>
      </c>
      <c r="T4867" s="56" t="s">
        <v>7140</v>
      </c>
      <c r="U4867" s="57">
        <v>1180575</v>
      </c>
      <c r="V4867" s="57">
        <v>-1121546.25</v>
      </c>
      <c r="W4867" s="57">
        <v>59028.75</v>
      </c>
      <c r="X4867" s="57">
        <v>0</v>
      </c>
      <c r="Y4867" s="73">
        <v>40177</v>
      </c>
      <c r="Z4867" s="57">
        <v>0</v>
      </c>
      <c r="AA4867" s="57">
        <v>0</v>
      </c>
      <c r="AB4867" s="57">
        <v>59028.75</v>
      </c>
      <c r="AC4867" s="57">
        <v>0</v>
      </c>
      <c r="AD4867" s="56" t="s">
        <v>9255</v>
      </c>
      <c r="AE4867" s="57">
        <v>0</v>
      </c>
      <c r="AF4867" s="57">
        <v>0</v>
      </c>
      <c r="AG4867" s="57">
        <v>0</v>
      </c>
      <c r="AI4867"/>
      <c r="AJ4867"/>
    </row>
    <row r="4868" spans="1:36">
      <c r="A4868" s="56" t="s">
        <v>48</v>
      </c>
      <c r="B4868" s="56" t="s">
        <v>11446</v>
      </c>
      <c r="C4868" s="56">
        <v>2101010140</v>
      </c>
      <c r="D4868" s="56" t="s">
        <v>66</v>
      </c>
      <c r="E4868" s="56">
        <v>2101020140</v>
      </c>
      <c r="F4868" s="56">
        <v>5401010140</v>
      </c>
      <c r="G4868" s="56" t="s">
        <v>11428</v>
      </c>
      <c r="H4868" s="56">
        <v>400300</v>
      </c>
      <c r="I4868" s="56" t="s">
        <v>11447</v>
      </c>
      <c r="J4868" s="56" t="s">
        <v>10569</v>
      </c>
      <c r="K4868" s="56" t="s">
        <v>8192</v>
      </c>
      <c r="L4868" s="56" t="s">
        <v>7138</v>
      </c>
      <c r="M4868" s="73">
        <v>39934</v>
      </c>
      <c r="N4868" s="56"/>
      <c r="O4868" s="56"/>
      <c r="P4868" s="56" t="s">
        <v>295</v>
      </c>
      <c r="Q4868" s="56"/>
      <c r="R4868" s="56" t="s">
        <v>70</v>
      </c>
      <c r="S4868" s="56" t="s">
        <v>11661</v>
      </c>
      <c r="T4868" s="56" t="s">
        <v>7140</v>
      </c>
      <c r="U4868" s="57">
        <v>35000</v>
      </c>
      <c r="V4868" s="57">
        <v>-33250</v>
      </c>
      <c r="W4868" s="57">
        <v>1750</v>
      </c>
      <c r="X4868" s="57">
        <v>0</v>
      </c>
      <c r="Y4868" s="73">
        <v>39934</v>
      </c>
      <c r="Z4868" s="57">
        <v>0</v>
      </c>
      <c r="AA4868" s="57">
        <v>0</v>
      </c>
      <c r="AB4868" s="57">
        <v>1750</v>
      </c>
      <c r="AC4868" s="57">
        <v>0</v>
      </c>
      <c r="AD4868" s="56" t="s">
        <v>9255</v>
      </c>
      <c r="AE4868" s="57">
        <v>0</v>
      </c>
      <c r="AF4868" s="57">
        <v>0</v>
      </c>
      <c r="AG4868" s="57">
        <v>0</v>
      </c>
      <c r="AI4868"/>
      <c r="AJ4868"/>
    </row>
    <row r="4869" spans="1:36">
      <c r="A4869" s="56" t="s">
        <v>48</v>
      </c>
      <c r="B4869" s="56" t="s">
        <v>11446</v>
      </c>
      <c r="C4869" s="56">
        <v>2101010140</v>
      </c>
      <c r="D4869" s="56" t="s">
        <v>66</v>
      </c>
      <c r="E4869" s="56">
        <v>2101020140</v>
      </c>
      <c r="F4869" s="56">
        <v>5401010140</v>
      </c>
      <c r="G4869" s="56" t="s">
        <v>11428</v>
      </c>
      <c r="H4869" s="56">
        <v>400300</v>
      </c>
      <c r="I4869" s="56" t="s">
        <v>11447</v>
      </c>
      <c r="J4869" s="56" t="s">
        <v>10570</v>
      </c>
      <c r="K4869" s="56" t="s">
        <v>11748</v>
      </c>
      <c r="L4869" s="56" t="s">
        <v>7138</v>
      </c>
      <c r="M4869" s="73">
        <v>40150</v>
      </c>
      <c r="N4869" s="56"/>
      <c r="O4869" s="56"/>
      <c r="P4869" s="56" t="s">
        <v>295</v>
      </c>
      <c r="Q4869" s="56"/>
      <c r="R4869" s="56" t="s">
        <v>70</v>
      </c>
      <c r="S4869" s="56" t="s">
        <v>11679</v>
      </c>
      <c r="T4869" s="56" t="s">
        <v>7140</v>
      </c>
      <c r="U4869" s="57">
        <v>43650</v>
      </c>
      <c r="V4869" s="57">
        <v>-41467.5</v>
      </c>
      <c r="W4869" s="57">
        <v>2182.5</v>
      </c>
      <c r="X4869" s="57">
        <v>0</v>
      </c>
      <c r="Y4869" s="73">
        <v>40150</v>
      </c>
      <c r="Z4869" s="57">
        <v>0</v>
      </c>
      <c r="AA4869" s="57">
        <v>0</v>
      </c>
      <c r="AB4869" s="57">
        <v>2182.5</v>
      </c>
      <c r="AC4869" s="57">
        <v>0</v>
      </c>
      <c r="AD4869" s="56" t="s">
        <v>9255</v>
      </c>
      <c r="AE4869" s="57">
        <v>0</v>
      </c>
      <c r="AF4869" s="57">
        <v>0</v>
      </c>
      <c r="AG4869" s="57">
        <v>0</v>
      </c>
      <c r="AI4869"/>
      <c r="AJ4869"/>
    </row>
    <row r="4870" spans="1:36">
      <c r="A4870" s="56" t="s">
        <v>48</v>
      </c>
      <c r="B4870" s="56" t="s">
        <v>11446</v>
      </c>
      <c r="C4870" s="56">
        <v>2101010140</v>
      </c>
      <c r="D4870" s="56" t="s">
        <v>66</v>
      </c>
      <c r="E4870" s="56">
        <v>2101020140</v>
      </c>
      <c r="F4870" s="56">
        <v>5401010140</v>
      </c>
      <c r="G4870" s="56" t="s">
        <v>11428</v>
      </c>
      <c r="H4870" s="56">
        <v>400300</v>
      </c>
      <c r="I4870" s="56" t="s">
        <v>11430</v>
      </c>
      <c r="J4870" s="56" t="s">
        <v>10571</v>
      </c>
      <c r="K4870" s="56" t="s">
        <v>8194</v>
      </c>
      <c r="L4870" s="56" t="s">
        <v>7138</v>
      </c>
      <c r="M4870" s="73">
        <v>41257</v>
      </c>
      <c r="N4870" s="56"/>
      <c r="O4870" s="56"/>
      <c r="P4870" s="56" t="s">
        <v>295</v>
      </c>
      <c r="Q4870" s="56"/>
      <c r="R4870" s="56" t="s">
        <v>70</v>
      </c>
      <c r="S4870" s="56" t="s">
        <v>11749</v>
      </c>
      <c r="T4870" s="56" t="s">
        <v>7140</v>
      </c>
      <c r="U4870" s="57">
        <v>1850</v>
      </c>
      <c r="V4870" s="57">
        <v>-1757.5</v>
      </c>
      <c r="W4870" s="57">
        <v>92.5</v>
      </c>
      <c r="X4870" s="57">
        <v>0</v>
      </c>
      <c r="Y4870" s="73">
        <v>41257</v>
      </c>
      <c r="Z4870" s="57">
        <v>0</v>
      </c>
      <c r="AA4870" s="57">
        <v>0</v>
      </c>
      <c r="AB4870" s="57">
        <v>92.5</v>
      </c>
      <c r="AC4870" s="57">
        <v>0</v>
      </c>
      <c r="AD4870" s="56" t="s">
        <v>9255</v>
      </c>
      <c r="AE4870" s="57">
        <v>0</v>
      </c>
      <c r="AF4870" s="57">
        <v>0</v>
      </c>
      <c r="AG4870" s="57">
        <v>0</v>
      </c>
      <c r="AI4870"/>
      <c r="AJ4870"/>
    </row>
    <row r="4871" spans="1:36">
      <c r="A4871" s="56" t="s">
        <v>49</v>
      </c>
      <c r="B4871" s="56" t="s">
        <v>11412</v>
      </c>
      <c r="C4871" s="56">
        <v>2101010090</v>
      </c>
      <c r="D4871" s="56" t="s">
        <v>42</v>
      </c>
      <c r="E4871" s="56">
        <v>2101020090</v>
      </c>
      <c r="F4871" s="56">
        <v>5401010090</v>
      </c>
      <c r="G4871" s="56" t="s">
        <v>11431</v>
      </c>
      <c r="H4871" s="56">
        <v>400211</v>
      </c>
      <c r="I4871" s="56" t="s">
        <v>11438</v>
      </c>
      <c r="J4871" s="56" t="s">
        <v>10585</v>
      </c>
      <c r="K4871" s="56" t="s">
        <v>8333</v>
      </c>
      <c r="L4871" s="56" t="s">
        <v>7138</v>
      </c>
      <c r="M4871" s="73">
        <v>40375</v>
      </c>
      <c r="N4871" s="56"/>
      <c r="O4871" s="56"/>
      <c r="P4871" s="56" t="s">
        <v>7716</v>
      </c>
      <c r="Q4871" s="56"/>
      <c r="R4871" s="56" t="s">
        <v>70</v>
      </c>
      <c r="S4871" s="56" t="s">
        <v>11659</v>
      </c>
      <c r="T4871" s="56" t="s">
        <v>7138</v>
      </c>
      <c r="U4871" s="57">
        <v>8600</v>
      </c>
      <c r="V4871" s="57">
        <v>-8599</v>
      </c>
      <c r="W4871" s="57">
        <v>1</v>
      </c>
      <c r="X4871" s="57">
        <v>0</v>
      </c>
      <c r="Y4871" s="73">
        <v>40360</v>
      </c>
      <c r="Z4871" s="57">
        <v>0</v>
      </c>
      <c r="AA4871" s="57">
        <v>0</v>
      </c>
      <c r="AB4871" s="57">
        <v>1</v>
      </c>
      <c r="AC4871" s="57">
        <v>0</v>
      </c>
      <c r="AD4871" s="56" t="s">
        <v>9255</v>
      </c>
      <c r="AE4871" s="57">
        <v>0</v>
      </c>
      <c r="AF4871" s="57">
        <v>0</v>
      </c>
      <c r="AG4871" s="57">
        <v>0</v>
      </c>
      <c r="AI4871"/>
      <c r="AJ4871"/>
    </row>
    <row r="4872" spans="1:36">
      <c r="A4872" s="56" t="s">
        <v>54</v>
      </c>
      <c r="B4872" s="56" t="s">
        <v>11416</v>
      </c>
      <c r="C4872" s="56">
        <v>2101010100</v>
      </c>
      <c r="D4872" s="56" t="s">
        <v>39</v>
      </c>
      <c r="E4872" s="56">
        <v>2101020100</v>
      </c>
      <c r="F4872" s="56">
        <v>5401010100</v>
      </c>
      <c r="G4872" s="56" t="s">
        <v>11413</v>
      </c>
      <c r="H4872" s="56">
        <v>400100</v>
      </c>
      <c r="I4872" s="56" t="s">
        <v>11421</v>
      </c>
      <c r="J4872" s="56" t="s">
        <v>10586</v>
      </c>
      <c r="K4872" s="56" t="s">
        <v>8341</v>
      </c>
      <c r="L4872" s="56" t="s">
        <v>7138</v>
      </c>
      <c r="M4872" s="73">
        <v>39423</v>
      </c>
      <c r="N4872" s="56"/>
      <c r="O4872" s="56"/>
      <c r="P4872" s="56" t="s">
        <v>1105</v>
      </c>
      <c r="Q4872" s="56"/>
      <c r="R4872" s="56" t="s">
        <v>70</v>
      </c>
      <c r="S4872" s="56" t="s">
        <v>11659</v>
      </c>
      <c r="T4872" s="56" t="s">
        <v>7138</v>
      </c>
      <c r="U4872" s="57">
        <v>34320</v>
      </c>
      <c r="V4872" s="57">
        <v>-34319</v>
      </c>
      <c r="W4872" s="57">
        <v>1</v>
      </c>
      <c r="X4872" s="57">
        <v>0</v>
      </c>
      <c r="Y4872" s="73">
        <v>39417</v>
      </c>
      <c r="Z4872" s="57">
        <v>0</v>
      </c>
      <c r="AA4872" s="57">
        <v>0</v>
      </c>
      <c r="AB4872" s="57">
        <v>1</v>
      </c>
      <c r="AC4872" s="57">
        <v>0</v>
      </c>
      <c r="AD4872" s="56" t="s">
        <v>9255</v>
      </c>
      <c r="AE4872" s="57">
        <v>0</v>
      </c>
      <c r="AF4872" s="57">
        <v>0</v>
      </c>
      <c r="AG4872" s="57">
        <v>0</v>
      </c>
      <c r="AI4872"/>
      <c r="AJ4872"/>
    </row>
    <row r="4873" spans="1:36">
      <c r="A4873" s="56" t="s">
        <v>54</v>
      </c>
      <c r="B4873" s="56" t="s">
        <v>11417</v>
      </c>
      <c r="C4873" s="56">
        <v>2101010130</v>
      </c>
      <c r="D4873" s="56" t="s">
        <v>40</v>
      </c>
      <c r="E4873" s="56">
        <v>2101020140</v>
      </c>
      <c r="F4873" s="56">
        <v>5401010140</v>
      </c>
      <c r="G4873" s="56" t="s">
        <v>11413</v>
      </c>
      <c r="H4873" s="56">
        <v>400100</v>
      </c>
      <c r="I4873" s="56" t="s">
        <v>11424</v>
      </c>
      <c r="J4873" s="56" t="s">
        <v>10606</v>
      </c>
      <c r="K4873" s="56" t="s">
        <v>8346</v>
      </c>
      <c r="L4873" s="56" t="s">
        <v>7138</v>
      </c>
      <c r="M4873" s="73">
        <v>39812</v>
      </c>
      <c r="N4873" s="56"/>
      <c r="O4873" s="56"/>
      <c r="P4873" s="56" t="s">
        <v>7716</v>
      </c>
      <c r="Q4873" s="56"/>
      <c r="R4873" s="56" t="s">
        <v>70</v>
      </c>
      <c r="S4873" s="56" t="s">
        <v>11659</v>
      </c>
      <c r="T4873" s="56" t="s">
        <v>7138</v>
      </c>
      <c r="U4873" s="57">
        <v>6579</v>
      </c>
      <c r="V4873" s="57">
        <v>-6578</v>
      </c>
      <c r="W4873" s="57">
        <v>1</v>
      </c>
      <c r="X4873" s="57">
        <v>0</v>
      </c>
      <c r="Y4873" s="73">
        <v>39783</v>
      </c>
      <c r="Z4873" s="57">
        <v>0</v>
      </c>
      <c r="AA4873" s="57">
        <v>0</v>
      </c>
      <c r="AB4873" s="57">
        <v>1</v>
      </c>
      <c r="AC4873" s="57">
        <v>0</v>
      </c>
      <c r="AD4873" s="56" t="s">
        <v>9255</v>
      </c>
      <c r="AE4873" s="57">
        <v>0</v>
      </c>
      <c r="AF4873" s="57">
        <v>0</v>
      </c>
      <c r="AG4873" s="57">
        <v>0</v>
      </c>
      <c r="AI4873"/>
      <c r="AJ4873"/>
    </row>
    <row r="4874" spans="1:36">
      <c r="A4874" s="56" t="s">
        <v>54</v>
      </c>
      <c r="B4874" s="56" t="s">
        <v>11417</v>
      </c>
      <c r="C4874" s="56">
        <v>2101010130</v>
      </c>
      <c r="D4874" s="56" t="s">
        <v>40</v>
      </c>
      <c r="E4874" s="56">
        <v>2101020140</v>
      </c>
      <c r="F4874" s="56">
        <v>5401010140</v>
      </c>
      <c r="G4874" s="56" t="s">
        <v>11413</v>
      </c>
      <c r="H4874" s="56">
        <v>400100</v>
      </c>
      <c r="I4874" s="56" t="s">
        <v>11424</v>
      </c>
      <c r="J4874" s="56" t="s">
        <v>10607</v>
      </c>
      <c r="K4874" s="56" t="s">
        <v>8347</v>
      </c>
      <c r="L4874" s="56" t="s">
        <v>7138</v>
      </c>
      <c r="M4874" s="73">
        <v>39812</v>
      </c>
      <c r="N4874" s="56"/>
      <c r="O4874" s="56"/>
      <c r="P4874" s="56" t="s">
        <v>7716</v>
      </c>
      <c r="Q4874" s="56"/>
      <c r="R4874" s="56" t="s">
        <v>70</v>
      </c>
      <c r="S4874" s="56" t="s">
        <v>11659</v>
      </c>
      <c r="T4874" s="56" t="s">
        <v>7138</v>
      </c>
      <c r="U4874" s="57">
        <v>3960</v>
      </c>
      <c r="V4874" s="57">
        <v>-3959</v>
      </c>
      <c r="W4874" s="57">
        <v>1</v>
      </c>
      <c r="X4874" s="57">
        <v>0</v>
      </c>
      <c r="Y4874" s="73">
        <v>39783</v>
      </c>
      <c r="Z4874" s="57">
        <v>0</v>
      </c>
      <c r="AA4874" s="57">
        <v>0</v>
      </c>
      <c r="AB4874" s="57">
        <v>1</v>
      </c>
      <c r="AC4874" s="57">
        <v>0</v>
      </c>
      <c r="AD4874" s="56" t="s">
        <v>9255</v>
      </c>
      <c r="AE4874" s="57">
        <v>0</v>
      </c>
      <c r="AF4874" s="57">
        <v>0</v>
      </c>
      <c r="AG4874" s="57">
        <v>0</v>
      </c>
      <c r="AI4874"/>
      <c r="AJ4874"/>
    </row>
    <row r="4875" spans="1:36">
      <c r="A4875" s="56" t="s">
        <v>50</v>
      </c>
      <c r="B4875" s="56" t="s">
        <v>11417</v>
      </c>
      <c r="C4875" s="56">
        <v>2101010130</v>
      </c>
      <c r="D4875" s="56" t="s">
        <v>40</v>
      </c>
      <c r="E4875" s="56">
        <v>2101020140</v>
      </c>
      <c r="F4875" s="56">
        <v>5401010140</v>
      </c>
      <c r="G4875" s="56" t="s">
        <v>11431</v>
      </c>
      <c r="H4875" s="56">
        <v>400209</v>
      </c>
      <c r="I4875" s="56" t="s">
        <v>11436</v>
      </c>
      <c r="J4875" s="56" t="s">
        <v>10612</v>
      </c>
      <c r="K4875" s="56" t="s">
        <v>8061</v>
      </c>
      <c r="L4875" s="56" t="s">
        <v>7138</v>
      </c>
      <c r="M4875" s="73">
        <v>39591</v>
      </c>
      <c r="N4875" s="56"/>
      <c r="O4875" s="56"/>
      <c r="P4875" s="56" t="s">
        <v>7716</v>
      </c>
      <c r="Q4875" s="56"/>
      <c r="R4875" s="56" t="s">
        <v>70</v>
      </c>
      <c r="S4875" s="56" t="s">
        <v>11755</v>
      </c>
      <c r="T4875" s="56" t="s">
        <v>7138</v>
      </c>
      <c r="U4875" s="57">
        <v>448216</v>
      </c>
      <c r="V4875" s="57">
        <v>-448215</v>
      </c>
      <c r="W4875" s="57">
        <v>1</v>
      </c>
      <c r="X4875" s="57">
        <v>0</v>
      </c>
      <c r="Y4875" s="73">
        <v>39569</v>
      </c>
      <c r="Z4875" s="57">
        <v>0</v>
      </c>
      <c r="AA4875" s="57">
        <v>0</v>
      </c>
      <c r="AB4875" s="57">
        <v>1</v>
      </c>
      <c r="AC4875" s="57">
        <v>0</v>
      </c>
      <c r="AD4875" s="56" t="s">
        <v>9255</v>
      </c>
      <c r="AE4875" s="57">
        <v>0</v>
      </c>
      <c r="AF4875" s="57">
        <v>0</v>
      </c>
      <c r="AG4875" s="57">
        <v>0</v>
      </c>
      <c r="AI4875"/>
      <c r="AJ4875"/>
    </row>
    <row r="4876" spans="1:36">
      <c r="A4876" s="56" t="s">
        <v>50</v>
      </c>
      <c r="B4876" s="56" t="s">
        <v>11417</v>
      </c>
      <c r="C4876" s="56">
        <v>2101010130</v>
      </c>
      <c r="D4876" s="56" t="s">
        <v>40</v>
      </c>
      <c r="E4876" s="56">
        <v>2101020140</v>
      </c>
      <c r="F4876" s="56">
        <v>5401010140</v>
      </c>
      <c r="G4876" s="56" t="s">
        <v>11431</v>
      </c>
      <c r="H4876" s="56">
        <v>400209</v>
      </c>
      <c r="I4876" s="56" t="s">
        <v>11436</v>
      </c>
      <c r="J4876" s="56" t="s">
        <v>10618</v>
      </c>
      <c r="K4876" s="56" t="s">
        <v>8063</v>
      </c>
      <c r="L4876" s="56" t="s">
        <v>7138</v>
      </c>
      <c r="M4876" s="73">
        <v>41290</v>
      </c>
      <c r="N4876" s="56"/>
      <c r="O4876" s="56"/>
      <c r="P4876" s="56" t="s">
        <v>7716</v>
      </c>
      <c r="Q4876" s="56"/>
      <c r="R4876" s="56" t="s">
        <v>70</v>
      </c>
      <c r="S4876" s="56" t="s">
        <v>11679</v>
      </c>
      <c r="T4876" s="56" t="s">
        <v>7138</v>
      </c>
      <c r="U4876" s="57">
        <v>20958</v>
      </c>
      <c r="V4876" s="57">
        <v>-20957</v>
      </c>
      <c r="W4876" s="57">
        <v>1</v>
      </c>
      <c r="X4876" s="57">
        <v>0</v>
      </c>
      <c r="Y4876" s="73">
        <v>41275</v>
      </c>
      <c r="Z4876" s="57">
        <v>0</v>
      </c>
      <c r="AA4876" s="57">
        <v>0</v>
      </c>
      <c r="AB4876" s="57">
        <v>1</v>
      </c>
      <c r="AC4876" s="57">
        <v>0</v>
      </c>
      <c r="AD4876" s="56" t="s">
        <v>9255</v>
      </c>
      <c r="AE4876" s="57">
        <v>0</v>
      </c>
      <c r="AF4876" s="57">
        <v>0</v>
      </c>
      <c r="AG4876" s="57">
        <v>0</v>
      </c>
      <c r="AI4876"/>
      <c r="AJ4876"/>
    </row>
    <row r="4877" spans="1:36">
      <c r="A4877" s="56" t="s">
        <v>50</v>
      </c>
      <c r="B4877" s="56" t="s">
        <v>11417</v>
      </c>
      <c r="C4877" s="56">
        <v>2101010130</v>
      </c>
      <c r="D4877" s="56" t="s">
        <v>40</v>
      </c>
      <c r="E4877" s="56">
        <v>2101020140</v>
      </c>
      <c r="F4877" s="56">
        <v>5401010140</v>
      </c>
      <c r="G4877" s="56" t="s">
        <v>11431</v>
      </c>
      <c r="H4877" s="56">
        <v>400209</v>
      </c>
      <c r="I4877" s="56" t="s">
        <v>11436</v>
      </c>
      <c r="J4877" s="56" t="s">
        <v>10623</v>
      </c>
      <c r="K4877" s="56" t="s">
        <v>8064</v>
      </c>
      <c r="L4877" s="56" t="s">
        <v>7138</v>
      </c>
      <c r="M4877" s="73">
        <v>39602</v>
      </c>
      <c r="N4877" s="56"/>
      <c r="O4877" s="56"/>
      <c r="P4877" s="56" t="s">
        <v>7716</v>
      </c>
      <c r="Q4877" s="56"/>
      <c r="R4877" s="56" t="s">
        <v>70</v>
      </c>
      <c r="S4877" s="56" t="s">
        <v>11755</v>
      </c>
      <c r="T4877" s="56" t="s">
        <v>7138</v>
      </c>
      <c r="U4877" s="57">
        <v>164700</v>
      </c>
      <c r="V4877" s="57">
        <v>-164699</v>
      </c>
      <c r="W4877" s="57">
        <v>1</v>
      </c>
      <c r="X4877" s="57">
        <v>0</v>
      </c>
      <c r="Y4877" s="73">
        <v>39600</v>
      </c>
      <c r="Z4877" s="57">
        <v>0</v>
      </c>
      <c r="AA4877" s="57">
        <v>0</v>
      </c>
      <c r="AB4877" s="57">
        <v>1</v>
      </c>
      <c r="AC4877" s="57">
        <v>0</v>
      </c>
      <c r="AD4877" s="56" t="s">
        <v>9255</v>
      </c>
      <c r="AE4877" s="57">
        <v>0</v>
      </c>
      <c r="AF4877" s="57">
        <v>0</v>
      </c>
      <c r="AG4877" s="57">
        <v>0</v>
      </c>
      <c r="AI4877"/>
      <c r="AJ4877"/>
    </row>
    <row r="4878" spans="1:36">
      <c r="A4878" s="56" t="s">
        <v>50</v>
      </c>
      <c r="B4878" s="56" t="s">
        <v>11417</v>
      </c>
      <c r="C4878" s="56">
        <v>2101010130</v>
      </c>
      <c r="D4878" s="56" t="s">
        <v>40</v>
      </c>
      <c r="E4878" s="56">
        <v>2101020140</v>
      </c>
      <c r="F4878" s="56">
        <v>5401010140</v>
      </c>
      <c r="G4878" s="56" t="s">
        <v>11431</v>
      </c>
      <c r="H4878" s="56">
        <v>400209</v>
      </c>
      <c r="I4878" s="56" t="s">
        <v>11436</v>
      </c>
      <c r="J4878" s="56" t="s">
        <v>10637</v>
      </c>
      <c r="K4878" s="56" t="s">
        <v>7771</v>
      </c>
      <c r="L4878" s="56" t="s">
        <v>7138</v>
      </c>
      <c r="M4878" s="73">
        <v>40301</v>
      </c>
      <c r="N4878" s="56"/>
      <c r="O4878" s="56"/>
      <c r="P4878" s="56" t="s">
        <v>7716</v>
      </c>
      <c r="Q4878" s="56"/>
      <c r="R4878" s="56" t="s">
        <v>70</v>
      </c>
      <c r="S4878" s="56" t="s">
        <v>11705</v>
      </c>
      <c r="T4878" s="56" t="s">
        <v>7138</v>
      </c>
      <c r="U4878" s="57">
        <v>221548</v>
      </c>
      <c r="V4878" s="57">
        <v>-221547</v>
      </c>
      <c r="W4878" s="57">
        <v>1</v>
      </c>
      <c r="X4878" s="57">
        <v>0</v>
      </c>
      <c r="Y4878" s="73">
        <v>40299</v>
      </c>
      <c r="Z4878" s="57">
        <v>0</v>
      </c>
      <c r="AA4878" s="57">
        <v>0</v>
      </c>
      <c r="AB4878" s="57">
        <v>1</v>
      </c>
      <c r="AC4878" s="57">
        <v>0</v>
      </c>
      <c r="AD4878" s="56" t="s">
        <v>9255</v>
      </c>
      <c r="AE4878" s="57">
        <v>0</v>
      </c>
      <c r="AF4878" s="57">
        <v>0</v>
      </c>
      <c r="AG4878" s="57">
        <v>0</v>
      </c>
      <c r="AI4878"/>
      <c r="AJ4878"/>
    </row>
    <row r="4879" spans="1:36">
      <c r="A4879" s="56" t="s">
        <v>50</v>
      </c>
      <c r="B4879" s="56" t="s">
        <v>11417</v>
      </c>
      <c r="C4879" s="56">
        <v>2101010130</v>
      </c>
      <c r="D4879" s="56" t="s">
        <v>40</v>
      </c>
      <c r="E4879" s="56">
        <v>2101020140</v>
      </c>
      <c r="F4879" s="56">
        <v>5401010140</v>
      </c>
      <c r="G4879" s="56" t="s">
        <v>11431</v>
      </c>
      <c r="H4879" s="56">
        <v>400209</v>
      </c>
      <c r="I4879" s="56" t="s">
        <v>11436</v>
      </c>
      <c r="J4879" s="56" t="s">
        <v>10641</v>
      </c>
      <c r="K4879" s="56" t="s">
        <v>8065</v>
      </c>
      <c r="L4879" s="56" t="s">
        <v>7138</v>
      </c>
      <c r="M4879" s="73">
        <v>40301</v>
      </c>
      <c r="N4879" s="56"/>
      <c r="O4879" s="56"/>
      <c r="P4879" s="56" t="s">
        <v>7716</v>
      </c>
      <c r="Q4879" s="56"/>
      <c r="R4879" s="56" t="s">
        <v>70</v>
      </c>
      <c r="S4879" s="56" t="s">
        <v>11710</v>
      </c>
      <c r="T4879" s="56" t="s">
        <v>7138</v>
      </c>
      <c r="U4879" s="57">
        <v>19882</v>
      </c>
      <c r="V4879" s="57">
        <v>-19881</v>
      </c>
      <c r="W4879" s="57">
        <v>1</v>
      </c>
      <c r="X4879" s="57">
        <v>0</v>
      </c>
      <c r="Y4879" s="73">
        <v>40299</v>
      </c>
      <c r="Z4879" s="57">
        <v>0</v>
      </c>
      <c r="AA4879" s="57">
        <v>0</v>
      </c>
      <c r="AB4879" s="57">
        <v>1</v>
      </c>
      <c r="AC4879" s="57">
        <v>0</v>
      </c>
      <c r="AD4879" s="56" t="s">
        <v>9255</v>
      </c>
      <c r="AE4879" s="57">
        <v>0</v>
      </c>
      <c r="AF4879" s="57">
        <v>0</v>
      </c>
      <c r="AG4879" s="57">
        <v>0</v>
      </c>
      <c r="AI4879"/>
      <c r="AJ4879"/>
    </row>
    <row r="4880" spans="1:36">
      <c r="A4880" s="56" t="s">
        <v>50</v>
      </c>
      <c r="B4880" s="56" t="s">
        <v>11417</v>
      </c>
      <c r="C4880" s="56">
        <v>2101010130</v>
      </c>
      <c r="D4880" s="56" t="s">
        <v>40</v>
      </c>
      <c r="E4880" s="56">
        <v>2101020140</v>
      </c>
      <c r="F4880" s="56">
        <v>5401010140</v>
      </c>
      <c r="G4880" s="56" t="s">
        <v>11431</v>
      </c>
      <c r="H4880" s="56">
        <v>400209</v>
      </c>
      <c r="I4880" s="56" t="s">
        <v>11436</v>
      </c>
      <c r="J4880" s="56" t="s">
        <v>10642</v>
      </c>
      <c r="K4880" s="56" t="s">
        <v>8066</v>
      </c>
      <c r="L4880" s="56" t="s">
        <v>7138</v>
      </c>
      <c r="M4880" s="73">
        <v>40301</v>
      </c>
      <c r="N4880" s="56"/>
      <c r="O4880" s="56"/>
      <c r="P4880" s="56" t="s">
        <v>7716</v>
      </c>
      <c r="Q4880" s="56"/>
      <c r="R4880" s="56" t="s">
        <v>70</v>
      </c>
      <c r="S4880" s="56" t="s">
        <v>11732</v>
      </c>
      <c r="T4880" s="56" t="s">
        <v>7138</v>
      </c>
      <c r="U4880" s="57">
        <v>102253</v>
      </c>
      <c r="V4880" s="57">
        <v>-102252</v>
      </c>
      <c r="W4880" s="57">
        <v>1</v>
      </c>
      <c r="X4880" s="57">
        <v>0</v>
      </c>
      <c r="Y4880" s="73">
        <v>40299</v>
      </c>
      <c r="Z4880" s="57">
        <v>0</v>
      </c>
      <c r="AA4880" s="57">
        <v>0</v>
      </c>
      <c r="AB4880" s="57">
        <v>1</v>
      </c>
      <c r="AC4880" s="57">
        <v>0</v>
      </c>
      <c r="AD4880" s="56" t="s">
        <v>9255</v>
      </c>
      <c r="AE4880" s="57">
        <v>0</v>
      </c>
      <c r="AF4880" s="57">
        <v>0</v>
      </c>
      <c r="AG4880" s="57">
        <v>0</v>
      </c>
      <c r="AI4880"/>
      <c r="AJ4880"/>
    </row>
    <row r="4881" spans="1:36">
      <c r="A4881" s="56" t="s">
        <v>50</v>
      </c>
      <c r="B4881" s="56" t="s">
        <v>11417</v>
      </c>
      <c r="C4881" s="56">
        <v>2101010130</v>
      </c>
      <c r="D4881" s="56" t="s">
        <v>40</v>
      </c>
      <c r="E4881" s="56">
        <v>2101020140</v>
      </c>
      <c r="F4881" s="56">
        <v>5401010140</v>
      </c>
      <c r="G4881" s="56" t="s">
        <v>11431</v>
      </c>
      <c r="H4881" s="56">
        <v>400209</v>
      </c>
      <c r="I4881" s="56" t="s">
        <v>11436</v>
      </c>
      <c r="J4881" s="56" t="s">
        <v>10643</v>
      </c>
      <c r="K4881" s="56" t="s">
        <v>8067</v>
      </c>
      <c r="L4881" s="56" t="s">
        <v>7138</v>
      </c>
      <c r="M4881" s="73">
        <v>40301</v>
      </c>
      <c r="N4881" s="56"/>
      <c r="O4881" s="56"/>
      <c r="P4881" s="56" t="s">
        <v>7716</v>
      </c>
      <c r="Q4881" s="56"/>
      <c r="R4881" s="56" t="s">
        <v>70</v>
      </c>
      <c r="S4881" s="56" t="s">
        <v>11747</v>
      </c>
      <c r="T4881" s="56" t="s">
        <v>7138</v>
      </c>
      <c r="U4881" s="57">
        <v>262449</v>
      </c>
      <c r="V4881" s="57">
        <v>-262448</v>
      </c>
      <c r="W4881" s="57">
        <v>1</v>
      </c>
      <c r="X4881" s="57">
        <v>0</v>
      </c>
      <c r="Y4881" s="73">
        <v>40299</v>
      </c>
      <c r="Z4881" s="57">
        <v>0</v>
      </c>
      <c r="AA4881" s="57">
        <v>0</v>
      </c>
      <c r="AB4881" s="57">
        <v>1</v>
      </c>
      <c r="AC4881" s="57">
        <v>0</v>
      </c>
      <c r="AD4881" s="56" t="s">
        <v>9255</v>
      </c>
      <c r="AE4881" s="57">
        <v>0</v>
      </c>
      <c r="AF4881" s="57">
        <v>0</v>
      </c>
      <c r="AG4881" s="57">
        <v>0</v>
      </c>
      <c r="AI4881"/>
      <c r="AJ4881"/>
    </row>
    <row r="4882" spans="1:36">
      <c r="A4882" s="56" t="s">
        <v>54</v>
      </c>
      <c r="B4882" s="56" t="s">
        <v>11417</v>
      </c>
      <c r="C4882" s="56">
        <v>2101010130</v>
      </c>
      <c r="D4882" s="56" t="s">
        <v>40</v>
      </c>
      <c r="E4882" s="56">
        <v>2101020140</v>
      </c>
      <c r="F4882" s="56">
        <v>5401010140</v>
      </c>
      <c r="G4882" s="56" t="s">
        <v>11413</v>
      </c>
      <c r="H4882" s="56">
        <v>400100</v>
      </c>
      <c r="I4882" s="56" t="s">
        <v>11414</v>
      </c>
      <c r="J4882" s="56" t="s">
        <v>10648</v>
      </c>
      <c r="K4882" s="56" t="s">
        <v>8353</v>
      </c>
      <c r="L4882" s="56" t="s">
        <v>7138</v>
      </c>
      <c r="M4882" s="73">
        <v>40297</v>
      </c>
      <c r="N4882" s="56"/>
      <c r="O4882" s="56"/>
      <c r="P4882" s="56" t="s">
        <v>7716</v>
      </c>
      <c r="Q4882" s="56"/>
      <c r="R4882" s="56" t="s">
        <v>70</v>
      </c>
      <c r="S4882" s="56" t="s">
        <v>11659</v>
      </c>
      <c r="T4882" s="56" t="s">
        <v>7138</v>
      </c>
      <c r="U4882" s="57">
        <v>8060</v>
      </c>
      <c r="V4882" s="57">
        <v>-8059</v>
      </c>
      <c r="W4882" s="57">
        <v>1</v>
      </c>
      <c r="X4882" s="57">
        <v>0</v>
      </c>
      <c r="Y4882" s="73">
        <v>40269</v>
      </c>
      <c r="Z4882" s="57">
        <v>0</v>
      </c>
      <c r="AA4882" s="57">
        <v>0</v>
      </c>
      <c r="AB4882" s="57">
        <v>1</v>
      </c>
      <c r="AC4882" s="57">
        <v>0</v>
      </c>
      <c r="AD4882" s="56" t="s">
        <v>9255</v>
      </c>
      <c r="AE4882" s="57">
        <v>0</v>
      </c>
      <c r="AF4882" s="57">
        <v>0</v>
      </c>
      <c r="AG4882" s="57">
        <v>0</v>
      </c>
      <c r="AI4882"/>
      <c r="AJ4882"/>
    </row>
    <row r="4883" spans="1:36">
      <c r="A4883" s="56" t="s">
        <v>50</v>
      </c>
      <c r="B4883" s="56" t="s">
        <v>11417</v>
      </c>
      <c r="C4883" s="56">
        <v>2101010130</v>
      </c>
      <c r="D4883" s="56" t="s">
        <v>40</v>
      </c>
      <c r="E4883" s="56">
        <v>2101020140</v>
      </c>
      <c r="F4883" s="56">
        <v>5401010140</v>
      </c>
      <c r="G4883" s="56" t="s">
        <v>11431</v>
      </c>
      <c r="H4883" s="56">
        <v>400209</v>
      </c>
      <c r="I4883" s="56" t="s">
        <v>11436</v>
      </c>
      <c r="J4883" s="56" t="s">
        <v>10649</v>
      </c>
      <c r="K4883" s="56" t="s">
        <v>8068</v>
      </c>
      <c r="L4883" s="56" t="s">
        <v>7138</v>
      </c>
      <c r="M4883" s="73">
        <v>39917</v>
      </c>
      <c r="N4883" s="56"/>
      <c r="O4883" s="56"/>
      <c r="P4883" s="56" t="s">
        <v>7716</v>
      </c>
      <c r="Q4883" s="56"/>
      <c r="R4883" s="56" t="s">
        <v>70</v>
      </c>
      <c r="S4883" s="56" t="s">
        <v>11660</v>
      </c>
      <c r="T4883" s="56" t="s">
        <v>7138</v>
      </c>
      <c r="U4883" s="57">
        <v>17800</v>
      </c>
      <c r="V4883" s="57">
        <v>-17799</v>
      </c>
      <c r="W4883" s="57">
        <v>1</v>
      </c>
      <c r="X4883" s="57">
        <v>0</v>
      </c>
      <c r="Y4883" s="73">
        <v>39904</v>
      </c>
      <c r="Z4883" s="57">
        <v>0</v>
      </c>
      <c r="AA4883" s="57">
        <v>0</v>
      </c>
      <c r="AB4883" s="57">
        <v>1</v>
      </c>
      <c r="AC4883" s="57">
        <v>0</v>
      </c>
      <c r="AD4883" s="56" t="s">
        <v>9255</v>
      </c>
      <c r="AE4883" s="57">
        <v>0</v>
      </c>
      <c r="AF4883" s="57">
        <v>0</v>
      </c>
      <c r="AG4883" s="57">
        <v>0</v>
      </c>
      <c r="AI4883"/>
      <c r="AJ4883"/>
    </row>
    <row r="4884" spans="1:36">
      <c r="A4884" s="56" t="s">
        <v>54</v>
      </c>
      <c r="B4884" s="56" t="s">
        <v>11417</v>
      </c>
      <c r="C4884" s="56">
        <v>2101010130</v>
      </c>
      <c r="D4884" s="56" t="s">
        <v>40</v>
      </c>
      <c r="E4884" s="56">
        <v>2101020140</v>
      </c>
      <c r="F4884" s="56">
        <v>5401010140</v>
      </c>
      <c r="G4884" s="56" t="s">
        <v>11413</v>
      </c>
      <c r="H4884" s="56">
        <v>400100</v>
      </c>
      <c r="I4884" s="56" t="s">
        <v>11414</v>
      </c>
      <c r="J4884" s="56" t="s">
        <v>10650</v>
      </c>
      <c r="K4884" s="56" t="s">
        <v>8070</v>
      </c>
      <c r="L4884" s="56" t="s">
        <v>7138</v>
      </c>
      <c r="M4884" s="73">
        <v>40549</v>
      </c>
      <c r="N4884" s="56"/>
      <c r="O4884" s="56"/>
      <c r="P4884" s="56" t="s">
        <v>7716</v>
      </c>
      <c r="Q4884" s="56"/>
      <c r="R4884" s="56" t="s">
        <v>70</v>
      </c>
      <c r="S4884" s="56" t="s">
        <v>11676</v>
      </c>
      <c r="T4884" s="56" t="s">
        <v>7138</v>
      </c>
      <c r="U4884" s="57">
        <v>9000</v>
      </c>
      <c r="V4884" s="57">
        <v>-8999</v>
      </c>
      <c r="W4884" s="57">
        <v>1</v>
      </c>
      <c r="X4884" s="57">
        <v>0</v>
      </c>
      <c r="Y4884" s="73">
        <v>40544</v>
      </c>
      <c r="Z4884" s="57">
        <v>0</v>
      </c>
      <c r="AA4884" s="57">
        <v>0</v>
      </c>
      <c r="AB4884" s="57">
        <v>1</v>
      </c>
      <c r="AC4884" s="57">
        <v>0</v>
      </c>
      <c r="AD4884" s="56" t="s">
        <v>9255</v>
      </c>
      <c r="AE4884" s="57">
        <v>0</v>
      </c>
      <c r="AF4884" s="57">
        <v>0</v>
      </c>
      <c r="AG4884" s="57">
        <v>0</v>
      </c>
      <c r="AI4884"/>
      <c r="AJ4884"/>
    </row>
    <row r="4885" spans="1:36">
      <c r="A4885" s="56" t="s">
        <v>54</v>
      </c>
      <c r="B4885" s="56" t="s">
        <v>11417</v>
      </c>
      <c r="C4885" s="56">
        <v>2101010130</v>
      </c>
      <c r="D4885" s="56" t="s">
        <v>40</v>
      </c>
      <c r="E4885" s="56">
        <v>2101020140</v>
      </c>
      <c r="F4885" s="56">
        <v>5401010140</v>
      </c>
      <c r="G4885" s="56" t="s">
        <v>11413</v>
      </c>
      <c r="H4885" s="56">
        <v>400100</v>
      </c>
      <c r="I4885" s="56" t="s">
        <v>11414</v>
      </c>
      <c r="J4885" s="56" t="s">
        <v>10655</v>
      </c>
      <c r="K4885" s="56" t="s">
        <v>8071</v>
      </c>
      <c r="L4885" s="56" t="s">
        <v>7138</v>
      </c>
      <c r="M4885" s="73">
        <v>40527</v>
      </c>
      <c r="N4885" s="56"/>
      <c r="O4885" s="56"/>
      <c r="P4885" s="56" t="s">
        <v>7716</v>
      </c>
      <c r="Q4885" s="56"/>
      <c r="R4885" s="56" t="s">
        <v>70</v>
      </c>
      <c r="S4885" s="56" t="s">
        <v>11756</v>
      </c>
      <c r="T4885" s="56" t="s">
        <v>7138</v>
      </c>
      <c r="U4885" s="57">
        <v>107856</v>
      </c>
      <c r="V4885" s="57">
        <v>-107855</v>
      </c>
      <c r="W4885" s="57">
        <v>1</v>
      </c>
      <c r="X4885" s="57">
        <v>0</v>
      </c>
      <c r="Y4885" s="73">
        <v>40513</v>
      </c>
      <c r="Z4885" s="57">
        <v>0</v>
      </c>
      <c r="AA4885" s="57">
        <v>0</v>
      </c>
      <c r="AB4885" s="57">
        <v>1</v>
      </c>
      <c r="AC4885" s="57">
        <v>0</v>
      </c>
      <c r="AD4885" s="56" t="s">
        <v>9255</v>
      </c>
      <c r="AE4885" s="57">
        <v>0</v>
      </c>
      <c r="AF4885" s="57">
        <v>0</v>
      </c>
      <c r="AG4885" s="57">
        <v>0</v>
      </c>
      <c r="AI4885"/>
      <c r="AJ4885"/>
    </row>
    <row r="4886" spans="1:36">
      <c r="A4886" s="56" t="s">
        <v>54</v>
      </c>
      <c r="B4886" s="56" t="s">
        <v>11417</v>
      </c>
      <c r="C4886" s="56">
        <v>2101010130</v>
      </c>
      <c r="D4886" s="56" t="s">
        <v>40</v>
      </c>
      <c r="E4886" s="56">
        <v>2101020140</v>
      </c>
      <c r="F4886" s="56">
        <v>5401010140</v>
      </c>
      <c r="G4886" s="56" t="s">
        <v>11413</v>
      </c>
      <c r="H4886" s="56">
        <v>400100</v>
      </c>
      <c r="I4886" s="56" t="s">
        <v>11414</v>
      </c>
      <c r="J4886" s="56" t="s">
        <v>10656</v>
      </c>
      <c r="K4886" s="56" t="s">
        <v>8072</v>
      </c>
      <c r="L4886" s="56" t="s">
        <v>7138</v>
      </c>
      <c r="M4886" s="73">
        <v>40527</v>
      </c>
      <c r="N4886" s="56"/>
      <c r="O4886" s="56"/>
      <c r="P4886" s="56" t="s">
        <v>7716</v>
      </c>
      <c r="Q4886" s="56"/>
      <c r="R4886" s="56" t="s">
        <v>70</v>
      </c>
      <c r="S4886" s="56" t="s">
        <v>11733</v>
      </c>
      <c r="T4886" s="56" t="s">
        <v>7138</v>
      </c>
      <c r="U4886" s="57">
        <v>111849</v>
      </c>
      <c r="V4886" s="57">
        <v>-111848</v>
      </c>
      <c r="W4886" s="57">
        <v>1</v>
      </c>
      <c r="X4886" s="57">
        <v>0</v>
      </c>
      <c r="Y4886" s="73">
        <v>40513</v>
      </c>
      <c r="Z4886" s="57">
        <v>0</v>
      </c>
      <c r="AA4886" s="57">
        <v>0</v>
      </c>
      <c r="AB4886" s="57">
        <v>1</v>
      </c>
      <c r="AC4886" s="57">
        <v>0</v>
      </c>
      <c r="AD4886" s="56" t="s">
        <v>9255</v>
      </c>
      <c r="AE4886" s="57">
        <v>0</v>
      </c>
      <c r="AF4886" s="57">
        <v>0</v>
      </c>
      <c r="AG4886" s="57">
        <v>0</v>
      </c>
      <c r="AI4886"/>
      <c r="AJ4886"/>
    </row>
    <row r="4887" spans="1:36">
      <c r="A4887" s="56" t="s">
        <v>49</v>
      </c>
      <c r="B4887" s="56" t="s">
        <v>11417</v>
      </c>
      <c r="C4887" s="56">
        <v>2101010130</v>
      </c>
      <c r="D4887" s="56" t="s">
        <v>40</v>
      </c>
      <c r="E4887" s="56">
        <v>2101020140</v>
      </c>
      <c r="F4887" s="56">
        <v>5401010140</v>
      </c>
      <c r="G4887" s="56" t="s">
        <v>11431</v>
      </c>
      <c r="H4887" s="56">
        <v>400211</v>
      </c>
      <c r="I4887" s="56" t="s">
        <v>11438</v>
      </c>
      <c r="J4887" s="56" t="s">
        <v>10687</v>
      </c>
      <c r="K4887" s="56" t="s">
        <v>8074</v>
      </c>
      <c r="L4887" s="56" t="s">
        <v>7138</v>
      </c>
      <c r="M4887" s="73">
        <v>40167</v>
      </c>
      <c r="N4887" s="56"/>
      <c r="O4887" s="56"/>
      <c r="P4887" s="56" t="s">
        <v>7716</v>
      </c>
      <c r="Q4887" s="56"/>
      <c r="R4887" s="56" t="s">
        <v>70</v>
      </c>
      <c r="S4887" s="56" t="s">
        <v>11757</v>
      </c>
      <c r="T4887" s="56" t="s">
        <v>7138</v>
      </c>
      <c r="U4887" s="57">
        <v>156114</v>
      </c>
      <c r="V4887" s="57">
        <v>-156113</v>
      </c>
      <c r="W4887" s="57">
        <v>1</v>
      </c>
      <c r="X4887" s="57">
        <v>0</v>
      </c>
      <c r="Y4887" s="73">
        <v>40148</v>
      </c>
      <c r="Z4887" s="57">
        <v>0</v>
      </c>
      <c r="AA4887" s="57">
        <v>0</v>
      </c>
      <c r="AB4887" s="57">
        <v>1</v>
      </c>
      <c r="AC4887" s="57">
        <v>0</v>
      </c>
      <c r="AD4887" s="56" t="s">
        <v>9255</v>
      </c>
      <c r="AE4887" s="57">
        <v>0</v>
      </c>
      <c r="AF4887" s="57">
        <v>0</v>
      </c>
      <c r="AG4887" s="57">
        <v>0</v>
      </c>
      <c r="AI4887"/>
      <c r="AJ4887"/>
    </row>
    <row r="4888" spans="1:36">
      <c r="A4888" s="56" t="s">
        <v>49</v>
      </c>
      <c r="B4888" s="56" t="s">
        <v>11417</v>
      </c>
      <c r="C4888" s="56">
        <v>2101010130</v>
      </c>
      <c r="D4888" s="56" t="s">
        <v>40</v>
      </c>
      <c r="E4888" s="56">
        <v>2101020140</v>
      </c>
      <c r="F4888" s="56">
        <v>5401010140</v>
      </c>
      <c r="G4888" s="56" t="s">
        <v>11431</v>
      </c>
      <c r="H4888" s="56">
        <v>400211</v>
      </c>
      <c r="I4888" s="56" t="s">
        <v>11438</v>
      </c>
      <c r="J4888" s="56" t="s">
        <v>10688</v>
      </c>
      <c r="K4888" s="56" t="s">
        <v>8076</v>
      </c>
      <c r="L4888" s="56" t="s">
        <v>7138</v>
      </c>
      <c r="M4888" s="73">
        <v>40023</v>
      </c>
      <c r="N4888" s="56"/>
      <c r="O4888" s="56"/>
      <c r="P4888" s="56" t="s">
        <v>7716</v>
      </c>
      <c r="Q4888" s="56"/>
      <c r="R4888" s="56" t="s">
        <v>70</v>
      </c>
      <c r="S4888" s="56" t="s">
        <v>11710</v>
      </c>
      <c r="T4888" s="56" t="s">
        <v>7138</v>
      </c>
      <c r="U4888" s="57">
        <v>26181</v>
      </c>
      <c r="V4888" s="57">
        <v>-26180</v>
      </c>
      <c r="W4888" s="57">
        <v>1</v>
      </c>
      <c r="X4888" s="57">
        <v>0</v>
      </c>
      <c r="Y4888" s="73">
        <v>39995</v>
      </c>
      <c r="Z4888" s="57">
        <v>0</v>
      </c>
      <c r="AA4888" s="57">
        <v>0</v>
      </c>
      <c r="AB4888" s="57">
        <v>1</v>
      </c>
      <c r="AC4888" s="57">
        <v>0</v>
      </c>
      <c r="AD4888" s="56" t="s">
        <v>9255</v>
      </c>
      <c r="AE4888" s="57">
        <v>0</v>
      </c>
      <c r="AF4888" s="57">
        <v>0</v>
      </c>
      <c r="AG4888" s="57">
        <v>0</v>
      </c>
      <c r="AI4888"/>
      <c r="AJ4888"/>
    </row>
    <row r="4889" spans="1:36">
      <c r="A4889" s="56" t="s">
        <v>49</v>
      </c>
      <c r="B4889" s="56" t="s">
        <v>11417</v>
      </c>
      <c r="C4889" s="56">
        <v>2101010130</v>
      </c>
      <c r="D4889" s="56" t="s">
        <v>40</v>
      </c>
      <c r="E4889" s="56">
        <v>2101020140</v>
      </c>
      <c r="F4889" s="56">
        <v>5401010140</v>
      </c>
      <c r="G4889" s="56" t="s">
        <v>11431</v>
      </c>
      <c r="H4889" s="56">
        <v>400211</v>
      </c>
      <c r="I4889" s="56" t="s">
        <v>11438</v>
      </c>
      <c r="J4889" s="56" t="s">
        <v>10689</v>
      </c>
      <c r="K4889" s="56" t="s">
        <v>8077</v>
      </c>
      <c r="L4889" s="56" t="s">
        <v>7138</v>
      </c>
      <c r="M4889" s="73">
        <v>40045</v>
      </c>
      <c r="N4889" s="56"/>
      <c r="O4889" s="56"/>
      <c r="P4889" s="56" t="s">
        <v>7716</v>
      </c>
      <c r="Q4889" s="56"/>
      <c r="R4889" s="56" t="s">
        <v>70</v>
      </c>
      <c r="S4889" s="56" t="s">
        <v>11660</v>
      </c>
      <c r="T4889" s="56" t="s">
        <v>7138</v>
      </c>
      <c r="U4889" s="57">
        <v>2884</v>
      </c>
      <c r="V4889" s="57">
        <v>-2883</v>
      </c>
      <c r="W4889" s="57">
        <v>1</v>
      </c>
      <c r="X4889" s="57">
        <v>0</v>
      </c>
      <c r="Y4889" s="73">
        <v>40026</v>
      </c>
      <c r="Z4889" s="57">
        <v>0</v>
      </c>
      <c r="AA4889" s="57">
        <v>0</v>
      </c>
      <c r="AB4889" s="57">
        <v>1</v>
      </c>
      <c r="AC4889" s="57">
        <v>0</v>
      </c>
      <c r="AD4889" s="56" t="s">
        <v>9255</v>
      </c>
      <c r="AE4889" s="57">
        <v>0</v>
      </c>
      <c r="AF4889" s="57">
        <v>0</v>
      </c>
      <c r="AG4889" s="57">
        <v>0</v>
      </c>
      <c r="AI4889"/>
      <c r="AJ4889"/>
    </row>
    <row r="4890" spans="1:36">
      <c r="A4890" s="56" t="s">
        <v>49</v>
      </c>
      <c r="B4890" s="56" t="s">
        <v>11417</v>
      </c>
      <c r="C4890" s="56">
        <v>2101010130</v>
      </c>
      <c r="D4890" s="56" t="s">
        <v>40</v>
      </c>
      <c r="E4890" s="56">
        <v>2101020140</v>
      </c>
      <c r="F4890" s="56">
        <v>5401010140</v>
      </c>
      <c r="G4890" s="56" t="s">
        <v>11431</v>
      </c>
      <c r="H4890" s="56">
        <v>400211</v>
      </c>
      <c r="I4890" s="56" t="s">
        <v>11438</v>
      </c>
      <c r="J4890" s="56" t="s">
        <v>10690</v>
      </c>
      <c r="K4890" s="56" t="s">
        <v>8370</v>
      </c>
      <c r="L4890" s="56" t="s">
        <v>7138</v>
      </c>
      <c r="M4890" s="73">
        <v>40198</v>
      </c>
      <c r="N4890" s="56"/>
      <c r="O4890" s="56"/>
      <c r="P4890" s="56" t="s">
        <v>7716</v>
      </c>
      <c r="Q4890" s="56"/>
      <c r="R4890" s="56" t="s">
        <v>70</v>
      </c>
      <c r="S4890" s="56" t="s">
        <v>11659</v>
      </c>
      <c r="T4890" s="56" t="s">
        <v>7138</v>
      </c>
      <c r="U4890" s="57">
        <v>8260</v>
      </c>
      <c r="V4890" s="57">
        <v>-8259</v>
      </c>
      <c r="W4890" s="57">
        <v>1</v>
      </c>
      <c r="X4890" s="57">
        <v>0</v>
      </c>
      <c r="Y4890" s="73">
        <v>40179</v>
      </c>
      <c r="Z4890" s="57">
        <v>0</v>
      </c>
      <c r="AA4890" s="57">
        <v>0</v>
      </c>
      <c r="AB4890" s="57">
        <v>1</v>
      </c>
      <c r="AC4890" s="57">
        <v>0</v>
      </c>
      <c r="AD4890" s="56" t="s">
        <v>9255</v>
      </c>
      <c r="AE4890" s="57">
        <v>0</v>
      </c>
      <c r="AF4890" s="57">
        <v>0</v>
      </c>
      <c r="AG4890" s="57">
        <v>0</v>
      </c>
      <c r="AI4890"/>
      <c r="AJ4890"/>
    </row>
    <row r="4891" spans="1:36">
      <c r="A4891" s="56" t="s">
        <v>49</v>
      </c>
      <c r="B4891" s="56" t="s">
        <v>11417</v>
      </c>
      <c r="C4891" s="56">
        <v>2101010130</v>
      </c>
      <c r="D4891" s="56" t="s">
        <v>40</v>
      </c>
      <c r="E4891" s="56">
        <v>2101020140</v>
      </c>
      <c r="F4891" s="56">
        <v>5401010140</v>
      </c>
      <c r="G4891" s="56" t="s">
        <v>11431</v>
      </c>
      <c r="H4891" s="56">
        <v>400211</v>
      </c>
      <c r="I4891" s="56" t="s">
        <v>11438</v>
      </c>
      <c r="J4891" s="56" t="s">
        <v>10691</v>
      </c>
      <c r="K4891" s="56" t="s">
        <v>8082</v>
      </c>
      <c r="L4891" s="56" t="s">
        <v>7138</v>
      </c>
      <c r="M4891" s="73">
        <v>39445</v>
      </c>
      <c r="N4891" s="56"/>
      <c r="O4891" s="56"/>
      <c r="P4891" s="56" t="s">
        <v>7716</v>
      </c>
      <c r="Q4891" s="56"/>
      <c r="R4891" s="56" t="s">
        <v>70</v>
      </c>
      <c r="S4891" s="56" t="s">
        <v>11717</v>
      </c>
      <c r="T4891" s="56" t="s">
        <v>7138</v>
      </c>
      <c r="U4891" s="57">
        <v>7200</v>
      </c>
      <c r="V4891" s="57">
        <v>-7199</v>
      </c>
      <c r="W4891" s="57">
        <v>1</v>
      </c>
      <c r="X4891" s="57">
        <v>0</v>
      </c>
      <c r="Y4891" s="73">
        <v>39417</v>
      </c>
      <c r="Z4891" s="57">
        <v>0</v>
      </c>
      <c r="AA4891" s="57">
        <v>0</v>
      </c>
      <c r="AB4891" s="57">
        <v>1</v>
      </c>
      <c r="AC4891" s="57">
        <v>0</v>
      </c>
      <c r="AD4891" s="56" t="s">
        <v>9255</v>
      </c>
      <c r="AE4891" s="57">
        <v>0</v>
      </c>
      <c r="AF4891" s="57">
        <v>0</v>
      </c>
      <c r="AG4891" s="57">
        <v>0</v>
      </c>
      <c r="AI4891"/>
      <c r="AJ4891"/>
    </row>
    <row r="4892" spans="1:36">
      <c r="A4892" s="56" t="s">
        <v>49</v>
      </c>
      <c r="B4892" s="56" t="s">
        <v>11417</v>
      </c>
      <c r="C4892" s="56">
        <v>2101010130</v>
      </c>
      <c r="D4892" s="56" t="s">
        <v>40</v>
      </c>
      <c r="E4892" s="56">
        <v>2101020140</v>
      </c>
      <c r="F4892" s="56">
        <v>5401010140</v>
      </c>
      <c r="G4892" s="56" t="s">
        <v>11431</v>
      </c>
      <c r="H4892" s="56">
        <v>400211</v>
      </c>
      <c r="I4892" s="56" t="s">
        <v>11438</v>
      </c>
      <c r="J4892" s="56" t="s">
        <v>10692</v>
      </c>
      <c r="K4892" s="56" t="s">
        <v>8082</v>
      </c>
      <c r="L4892" s="56" t="s">
        <v>7138</v>
      </c>
      <c r="M4892" s="73">
        <v>39585</v>
      </c>
      <c r="N4892" s="56"/>
      <c r="O4892" s="56"/>
      <c r="P4892" s="56" t="s">
        <v>7716</v>
      </c>
      <c r="Q4892" s="56"/>
      <c r="R4892" s="56" t="s">
        <v>70</v>
      </c>
      <c r="S4892" s="56" t="s">
        <v>11646</v>
      </c>
      <c r="T4892" s="56" t="s">
        <v>7138</v>
      </c>
      <c r="U4892" s="57">
        <v>3600</v>
      </c>
      <c r="V4892" s="57">
        <v>-3599</v>
      </c>
      <c r="W4892" s="57">
        <v>1</v>
      </c>
      <c r="X4892" s="57">
        <v>0</v>
      </c>
      <c r="Y4892" s="73">
        <v>39569</v>
      </c>
      <c r="Z4892" s="57">
        <v>0</v>
      </c>
      <c r="AA4892" s="57">
        <v>0</v>
      </c>
      <c r="AB4892" s="57">
        <v>1</v>
      </c>
      <c r="AC4892" s="57">
        <v>0</v>
      </c>
      <c r="AD4892" s="56" t="s">
        <v>9255</v>
      </c>
      <c r="AE4892" s="57">
        <v>0</v>
      </c>
      <c r="AF4892" s="57">
        <v>0</v>
      </c>
      <c r="AG4892" s="57">
        <v>0</v>
      </c>
      <c r="AI4892"/>
      <c r="AJ4892"/>
    </row>
    <row r="4893" spans="1:36">
      <c r="A4893" s="56" t="s">
        <v>50</v>
      </c>
      <c r="B4893" s="56" t="s">
        <v>11416</v>
      </c>
      <c r="C4893" s="56">
        <v>2101010100</v>
      </c>
      <c r="D4893" s="56" t="s">
        <v>39</v>
      </c>
      <c r="E4893" s="56">
        <v>2101020100</v>
      </c>
      <c r="F4893" s="56">
        <v>5401010100</v>
      </c>
      <c r="G4893" s="56" t="s">
        <v>11431</v>
      </c>
      <c r="H4893" s="56">
        <v>400210</v>
      </c>
      <c r="I4893" s="56" t="s">
        <v>11440</v>
      </c>
      <c r="J4893" s="56" t="s">
        <v>10693</v>
      </c>
      <c r="K4893" s="56" t="s">
        <v>8039</v>
      </c>
      <c r="L4893" s="56" t="s">
        <v>7138</v>
      </c>
      <c r="M4893" s="73">
        <v>36088</v>
      </c>
      <c r="N4893" s="56"/>
      <c r="O4893" s="56"/>
      <c r="P4893" s="56" t="s">
        <v>1105</v>
      </c>
      <c r="Q4893" s="56"/>
      <c r="R4893" s="56" t="s">
        <v>70</v>
      </c>
      <c r="S4893" s="56" t="s">
        <v>11750</v>
      </c>
      <c r="T4893" s="56" t="s">
        <v>7826</v>
      </c>
      <c r="U4893" s="57">
        <v>2452</v>
      </c>
      <c r="V4893" s="57">
        <v>-2451</v>
      </c>
      <c r="W4893" s="57">
        <v>1</v>
      </c>
      <c r="X4893" s="57">
        <v>0</v>
      </c>
      <c r="Y4893" s="73">
        <v>36069</v>
      </c>
      <c r="Z4893" s="57">
        <v>0</v>
      </c>
      <c r="AA4893" s="57">
        <v>0</v>
      </c>
      <c r="AB4893" s="57">
        <v>1</v>
      </c>
      <c r="AC4893" s="57">
        <v>0</v>
      </c>
      <c r="AD4893" s="56" t="s">
        <v>9255</v>
      </c>
      <c r="AE4893" s="57">
        <v>0</v>
      </c>
      <c r="AF4893" s="57">
        <v>0</v>
      </c>
      <c r="AG4893" s="57">
        <v>0</v>
      </c>
      <c r="AI4893"/>
      <c r="AJ4893"/>
    </row>
    <row r="4894" spans="1:36">
      <c r="A4894" s="56" t="s">
        <v>50</v>
      </c>
      <c r="B4894" s="56" t="s">
        <v>11416</v>
      </c>
      <c r="C4894" s="56">
        <v>2101010100</v>
      </c>
      <c r="D4894" s="56" t="s">
        <v>39</v>
      </c>
      <c r="E4894" s="56">
        <v>2101020100</v>
      </c>
      <c r="F4894" s="56">
        <v>5401010100</v>
      </c>
      <c r="G4894" s="56" t="s">
        <v>11431</v>
      </c>
      <c r="H4894" s="56">
        <v>400210</v>
      </c>
      <c r="I4894" s="56" t="s">
        <v>11440</v>
      </c>
      <c r="J4894" s="56" t="s">
        <v>10694</v>
      </c>
      <c r="K4894" s="56" t="s">
        <v>9156</v>
      </c>
      <c r="L4894" s="56" t="s">
        <v>7138</v>
      </c>
      <c r="M4894" s="73">
        <v>36088</v>
      </c>
      <c r="N4894" s="56"/>
      <c r="O4894" s="56"/>
      <c r="P4894" s="56" t="s">
        <v>1105</v>
      </c>
      <c r="Q4894" s="56"/>
      <c r="R4894" s="56" t="s">
        <v>70</v>
      </c>
      <c r="S4894" s="56" t="s">
        <v>11751</v>
      </c>
      <c r="T4894" s="56" t="s">
        <v>7826</v>
      </c>
      <c r="U4894" s="57">
        <v>5891</v>
      </c>
      <c r="V4894" s="57">
        <v>-5890</v>
      </c>
      <c r="W4894" s="57">
        <v>1</v>
      </c>
      <c r="X4894" s="57">
        <v>0</v>
      </c>
      <c r="Y4894" s="73">
        <v>36069</v>
      </c>
      <c r="Z4894" s="57">
        <v>0</v>
      </c>
      <c r="AA4894" s="57">
        <v>0</v>
      </c>
      <c r="AB4894" s="57">
        <v>1</v>
      </c>
      <c r="AC4894" s="57">
        <v>0</v>
      </c>
      <c r="AD4894" s="56" t="s">
        <v>9255</v>
      </c>
      <c r="AE4894" s="57">
        <v>0</v>
      </c>
      <c r="AF4894" s="57">
        <v>0</v>
      </c>
      <c r="AG4894" s="57">
        <v>0</v>
      </c>
      <c r="AI4894"/>
      <c r="AJ4894"/>
    </row>
    <row r="4895" spans="1:36">
      <c r="A4895" s="56" t="s">
        <v>50</v>
      </c>
      <c r="B4895" s="56" t="s">
        <v>11416</v>
      </c>
      <c r="C4895" s="56">
        <v>2101010100</v>
      </c>
      <c r="D4895" s="56" t="s">
        <v>39</v>
      </c>
      <c r="E4895" s="56">
        <v>2101020100</v>
      </c>
      <c r="F4895" s="56">
        <v>5401010100</v>
      </c>
      <c r="G4895" s="56" t="s">
        <v>11431</v>
      </c>
      <c r="H4895" s="56">
        <v>400210</v>
      </c>
      <c r="I4895" s="56" t="s">
        <v>11440</v>
      </c>
      <c r="J4895" s="56" t="s">
        <v>10695</v>
      </c>
      <c r="K4895" s="56" t="s">
        <v>8040</v>
      </c>
      <c r="L4895" s="56" t="s">
        <v>7138</v>
      </c>
      <c r="M4895" s="73">
        <v>36088</v>
      </c>
      <c r="N4895" s="56"/>
      <c r="O4895" s="56"/>
      <c r="P4895" s="56" t="s">
        <v>1105</v>
      </c>
      <c r="Q4895" s="56"/>
      <c r="R4895" s="56" t="s">
        <v>70</v>
      </c>
      <c r="S4895" s="56" t="s">
        <v>11653</v>
      </c>
      <c r="T4895" s="56" t="s">
        <v>7826</v>
      </c>
      <c r="U4895" s="57">
        <v>12960</v>
      </c>
      <c r="V4895" s="57">
        <v>-12959</v>
      </c>
      <c r="W4895" s="57">
        <v>1</v>
      </c>
      <c r="X4895" s="57">
        <v>0</v>
      </c>
      <c r="Y4895" s="73">
        <v>36069</v>
      </c>
      <c r="Z4895" s="57">
        <v>0</v>
      </c>
      <c r="AA4895" s="57">
        <v>0</v>
      </c>
      <c r="AB4895" s="57">
        <v>1</v>
      </c>
      <c r="AC4895" s="57">
        <v>0</v>
      </c>
      <c r="AD4895" s="56" t="s">
        <v>9255</v>
      </c>
      <c r="AE4895" s="57">
        <v>0</v>
      </c>
      <c r="AF4895" s="57">
        <v>0</v>
      </c>
      <c r="AG4895" s="57">
        <v>0</v>
      </c>
      <c r="AI4895"/>
      <c r="AJ4895"/>
    </row>
    <row r="4896" spans="1:36">
      <c r="A4896" s="56" t="s">
        <v>50</v>
      </c>
      <c r="B4896" s="56" t="s">
        <v>11416</v>
      </c>
      <c r="C4896" s="56">
        <v>2101010100</v>
      </c>
      <c r="D4896" s="56" t="s">
        <v>39</v>
      </c>
      <c r="E4896" s="56">
        <v>2101020100</v>
      </c>
      <c r="F4896" s="56">
        <v>5401010100</v>
      </c>
      <c r="G4896" s="56" t="s">
        <v>11431</v>
      </c>
      <c r="H4896" s="56">
        <v>400210</v>
      </c>
      <c r="I4896" s="56" t="s">
        <v>11440</v>
      </c>
      <c r="J4896" s="56" t="s">
        <v>10696</v>
      </c>
      <c r="K4896" s="56" t="s">
        <v>8041</v>
      </c>
      <c r="L4896" s="56" t="s">
        <v>7138</v>
      </c>
      <c r="M4896" s="73">
        <v>36088</v>
      </c>
      <c r="N4896" s="56"/>
      <c r="O4896" s="56"/>
      <c r="P4896" s="56" t="s">
        <v>1105</v>
      </c>
      <c r="Q4896" s="56"/>
      <c r="R4896" s="56" t="s">
        <v>70</v>
      </c>
      <c r="S4896" s="56" t="s">
        <v>11676</v>
      </c>
      <c r="T4896" s="56" t="s">
        <v>7826</v>
      </c>
      <c r="U4896" s="57">
        <v>10260</v>
      </c>
      <c r="V4896" s="57">
        <v>-10259</v>
      </c>
      <c r="W4896" s="57">
        <v>1</v>
      </c>
      <c r="X4896" s="57">
        <v>0</v>
      </c>
      <c r="Y4896" s="73">
        <v>36069</v>
      </c>
      <c r="Z4896" s="57">
        <v>0</v>
      </c>
      <c r="AA4896" s="57">
        <v>0</v>
      </c>
      <c r="AB4896" s="57">
        <v>1</v>
      </c>
      <c r="AC4896" s="57">
        <v>0</v>
      </c>
      <c r="AD4896" s="56" t="s">
        <v>9255</v>
      </c>
      <c r="AE4896" s="57">
        <v>0</v>
      </c>
      <c r="AF4896" s="57">
        <v>0</v>
      </c>
      <c r="AG4896" s="57">
        <v>0</v>
      </c>
      <c r="AI4896"/>
      <c r="AJ4896"/>
    </row>
    <row r="4897" spans="1:36">
      <c r="A4897" s="56" t="s">
        <v>50</v>
      </c>
      <c r="B4897" s="56" t="s">
        <v>11416</v>
      </c>
      <c r="C4897" s="56">
        <v>2101010100</v>
      </c>
      <c r="D4897" s="56" t="s">
        <v>39</v>
      </c>
      <c r="E4897" s="56">
        <v>2101020100</v>
      </c>
      <c r="F4897" s="56">
        <v>5401010100</v>
      </c>
      <c r="G4897" s="56" t="s">
        <v>11431</v>
      </c>
      <c r="H4897" s="56">
        <v>400210</v>
      </c>
      <c r="I4897" s="56" t="s">
        <v>11440</v>
      </c>
      <c r="J4897" s="56" t="s">
        <v>10697</v>
      </c>
      <c r="K4897" s="56" t="s">
        <v>8042</v>
      </c>
      <c r="L4897" s="56" t="s">
        <v>7138</v>
      </c>
      <c r="M4897" s="73">
        <v>36365</v>
      </c>
      <c r="N4897" s="56"/>
      <c r="O4897" s="56"/>
      <c r="P4897" s="56" t="s">
        <v>1105</v>
      </c>
      <c r="Q4897" s="56"/>
      <c r="R4897" s="56" t="s">
        <v>70</v>
      </c>
      <c r="S4897" s="56" t="s">
        <v>11423</v>
      </c>
      <c r="T4897" s="56" t="s">
        <v>7826</v>
      </c>
      <c r="U4897" s="57">
        <v>95625</v>
      </c>
      <c r="V4897" s="57">
        <v>-95624</v>
      </c>
      <c r="W4897" s="57">
        <v>1</v>
      </c>
      <c r="X4897" s="57">
        <v>0</v>
      </c>
      <c r="Y4897" s="73">
        <v>36342</v>
      </c>
      <c r="Z4897" s="57">
        <v>0</v>
      </c>
      <c r="AA4897" s="57">
        <v>0</v>
      </c>
      <c r="AB4897" s="57">
        <v>1</v>
      </c>
      <c r="AC4897" s="57">
        <v>0</v>
      </c>
      <c r="AD4897" s="56" t="s">
        <v>9255</v>
      </c>
      <c r="AE4897" s="57">
        <v>0</v>
      </c>
      <c r="AF4897" s="57">
        <v>0</v>
      </c>
      <c r="AG4897" s="57">
        <v>0</v>
      </c>
      <c r="AI4897"/>
      <c r="AJ4897"/>
    </row>
    <row r="4898" spans="1:36">
      <c r="A4898" s="56" t="s">
        <v>50</v>
      </c>
      <c r="B4898" s="56" t="s">
        <v>11416</v>
      </c>
      <c r="C4898" s="56">
        <v>2101010100</v>
      </c>
      <c r="D4898" s="56" t="s">
        <v>39</v>
      </c>
      <c r="E4898" s="56">
        <v>2101020100</v>
      </c>
      <c r="F4898" s="56">
        <v>5401010100</v>
      </c>
      <c r="G4898" s="56" t="s">
        <v>11431</v>
      </c>
      <c r="H4898" s="56">
        <v>400210</v>
      </c>
      <c r="I4898" s="56" t="s">
        <v>11440</v>
      </c>
      <c r="J4898" s="56" t="s">
        <v>10698</v>
      </c>
      <c r="K4898" s="56" t="s">
        <v>8043</v>
      </c>
      <c r="L4898" s="56" t="s">
        <v>7138</v>
      </c>
      <c r="M4898" s="73">
        <v>36088</v>
      </c>
      <c r="N4898" s="56"/>
      <c r="O4898" s="56"/>
      <c r="P4898" s="56" t="s">
        <v>1105</v>
      </c>
      <c r="Q4898" s="56"/>
      <c r="R4898" s="56" t="s">
        <v>70</v>
      </c>
      <c r="S4898" s="56" t="s">
        <v>11752</v>
      </c>
      <c r="T4898" s="56" t="s">
        <v>7826</v>
      </c>
      <c r="U4898" s="57">
        <v>158748</v>
      </c>
      <c r="V4898" s="57">
        <v>-158747</v>
      </c>
      <c r="W4898" s="57">
        <v>1</v>
      </c>
      <c r="X4898" s="57">
        <v>0</v>
      </c>
      <c r="Y4898" s="73">
        <v>36069</v>
      </c>
      <c r="Z4898" s="57">
        <v>0</v>
      </c>
      <c r="AA4898" s="57">
        <v>0</v>
      </c>
      <c r="AB4898" s="57">
        <v>1</v>
      </c>
      <c r="AC4898" s="57">
        <v>0</v>
      </c>
      <c r="AD4898" s="56" t="s">
        <v>9255</v>
      </c>
      <c r="AE4898" s="57">
        <v>0</v>
      </c>
      <c r="AF4898" s="57">
        <v>0</v>
      </c>
      <c r="AG4898" s="57">
        <v>0</v>
      </c>
      <c r="AI4898"/>
      <c r="AJ4898"/>
    </row>
    <row r="4899" spans="1:36">
      <c r="A4899" s="56" t="s">
        <v>50</v>
      </c>
      <c r="B4899" s="56" t="s">
        <v>11416</v>
      </c>
      <c r="C4899" s="56">
        <v>2101010100</v>
      </c>
      <c r="D4899" s="56" t="s">
        <v>39</v>
      </c>
      <c r="E4899" s="56">
        <v>2101020100</v>
      </c>
      <c r="F4899" s="56">
        <v>5401010100</v>
      </c>
      <c r="G4899" s="56" t="s">
        <v>11431</v>
      </c>
      <c r="H4899" s="56">
        <v>400210</v>
      </c>
      <c r="I4899" s="56" t="s">
        <v>11440</v>
      </c>
      <c r="J4899" s="56" t="s">
        <v>10699</v>
      </c>
      <c r="K4899" s="56" t="s">
        <v>8044</v>
      </c>
      <c r="L4899" s="56" t="s">
        <v>7138</v>
      </c>
      <c r="M4899" s="73">
        <v>36088</v>
      </c>
      <c r="N4899" s="56"/>
      <c r="O4899" s="56"/>
      <c r="P4899" s="56" t="s">
        <v>1105</v>
      </c>
      <c r="Q4899" s="56"/>
      <c r="R4899" s="56" t="s">
        <v>70</v>
      </c>
      <c r="S4899" s="56" t="s">
        <v>11753</v>
      </c>
      <c r="T4899" s="56" t="s">
        <v>7826</v>
      </c>
      <c r="U4899" s="57">
        <v>27144</v>
      </c>
      <c r="V4899" s="57">
        <v>-27143</v>
      </c>
      <c r="W4899" s="57">
        <v>1</v>
      </c>
      <c r="X4899" s="57">
        <v>0</v>
      </c>
      <c r="Y4899" s="73">
        <v>36069</v>
      </c>
      <c r="Z4899" s="57">
        <v>0</v>
      </c>
      <c r="AA4899" s="57">
        <v>0</v>
      </c>
      <c r="AB4899" s="57">
        <v>1</v>
      </c>
      <c r="AC4899" s="57">
        <v>0</v>
      </c>
      <c r="AD4899" s="56" t="s">
        <v>9255</v>
      </c>
      <c r="AE4899" s="57">
        <v>0</v>
      </c>
      <c r="AF4899" s="57">
        <v>0</v>
      </c>
      <c r="AG4899" s="57">
        <v>0</v>
      </c>
      <c r="AI4899"/>
      <c r="AJ4899"/>
    </row>
    <row r="4900" spans="1:36">
      <c r="A4900" s="56" t="s">
        <v>50</v>
      </c>
      <c r="B4900" s="56" t="s">
        <v>11416</v>
      </c>
      <c r="C4900" s="56">
        <v>2101010100</v>
      </c>
      <c r="D4900" s="56" t="s">
        <v>39</v>
      </c>
      <c r="E4900" s="56">
        <v>2101020100</v>
      </c>
      <c r="F4900" s="56">
        <v>5401010100</v>
      </c>
      <c r="G4900" s="56" t="s">
        <v>11431</v>
      </c>
      <c r="H4900" s="56">
        <v>400210</v>
      </c>
      <c r="I4900" s="56" t="s">
        <v>11440</v>
      </c>
      <c r="J4900" s="56" t="s">
        <v>10700</v>
      </c>
      <c r="K4900" s="56" t="s">
        <v>8045</v>
      </c>
      <c r="L4900" s="56" t="s">
        <v>7138</v>
      </c>
      <c r="M4900" s="73">
        <v>36088</v>
      </c>
      <c r="N4900" s="56"/>
      <c r="O4900" s="56"/>
      <c r="P4900" s="56" t="s">
        <v>1105</v>
      </c>
      <c r="Q4900" s="56"/>
      <c r="R4900" s="56" t="s">
        <v>70</v>
      </c>
      <c r="S4900" s="56" t="s">
        <v>11750</v>
      </c>
      <c r="T4900" s="56" t="s">
        <v>7826</v>
      </c>
      <c r="U4900" s="57">
        <v>12258</v>
      </c>
      <c r="V4900" s="57">
        <v>-12257</v>
      </c>
      <c r="W4900" s="57">
        <v>1</v>
      </c>
      <c r="X4900" s="57">
        <v>0</v>
      </c>
      <c r="Y4900" s="73">
        <v>36069</v>
      </c>
      <c r="Z4900" s="57">
        <v>0</v>
      </c>
      <c r="AA4900" s="57">
        <v>0</v>
      </c>
      <c r="AB4900" s="57">
        <v>1</v>
      </c>
      <c r="AC4900" s="57">
        <v>0</v>
      </c>
      <c r="AD4900" s="56" t="s">
        <v>9255</v>
      </c>
      <c r="AE4900" s="57">
        <v>0</v>
      </c>
      <c r="AF4900" s="57">
        <v>0</v>
      </c>
      <c r="AG4900" s="57">
        <v>0</v>
      </c>
      <c r="AI4900"/>
      <c r="AJ4900"/>
    </row>
    <row r="4901" spans="1:36">
      <c r="A4901" s="56" t="s">
        <v>50</v>
      </c>
      <c r="B4901" s="56" t="s">
        <v>11416</v>
      </c>
      <c r="C4901" s="56">
        <v>2101010100</v>
      </c>
      <c r="D4901" s="56" t="s">
        <v>39</v>
      </c>
      <c r="E4901" s="56">
        <v>2101020100</v>
      </c>
      <c r="F4901" s="56">
        <v>5401010100</v>
      </c>
      <c r="G4901" s="56" t="s">
        <v>11431</v>
      </c>
      <c r="H4901" s="56">
        <v>400210</v>
      </c>
      <c r="I4901" s="56" t="s">
        <v>11440</v>
      </c>
      <c r="J4901" s="56" t="s">
        <v>10701</v>
      </c>
      <c r="K4901" s="56" t="s">
        <v>8339</v>
      </c>
      <c r="L4901" s="56" t="s">
        <v>7138</v>
      </c>
      <c r="M4901" s="73">
        <v>36062</v>
      </c>
      <c r="N4901" s="56"/>
      <c r="O4901" s="56"/>
      <c r="P4901" s="56" t="s">
        <v>1105</v>
      </c>
      <c r="Q4901" s="56"/>
      <c r="R4901" s="56" t="s">
        <v>70</v>
      </c>
      <c r="S4901" s="56" t="s">
        <v>11659</v>
      </c>
      <c r="T4901" s="56" t="s">
        <v>7826</v>
      </c>
      <c r="U4901" s="57">
        <v>14940</v>
      </c>
      <c r="V4901" s="57">
        <v>-14939</v>
      </c>
      <c r="W4901" s="57">
        <v>1</v>
      </c>
      <c r="X4901" s="57">
        <v>0</v>
      </c>
      <c r="Y4901" s="73">
        <v>36039</v>
      </c>
      <c r="Z4901" s="57">
        <v>0</v>
      </c>
      <c r="AA4901" s="57">
        <v>0</v>
      </c>
      <c r="AB4901" s="57">
        <v>1</v>
      </c>
      <c r="AC4901" s="57">
        <v>0</v>
      </c>
      <c r="AD4901" s="56" t="s">
        <v>9255</v>
      </c>
      <c r="AE4901" s="57">
        <v>0</v>
      </c>
      <c r="AF4901" s="57">
        <v>0</v>
      </c>
      <c r="AG4901" s="57">
        <v>0</v>
      </c>
      <c r="AI4901"/>
      <c r="AJ4901"/>
    </row>
    <row r="4902" spans="1:36">
      <c r="A4902" s="56" t="s">
        <v>50</v>
      </c>
      <c r="B4902" s="56" t="s">
        <v>11416</v>
      </c>
      <c r="C4902" s="56">
        <v>2101010100</v>
      </c>
      <c r="D4902" s="56" t="s">
        <v>39</v>
      </c>
      <c r="E4902" s="56">
        <v>2101020100</v>
      </c>
      <c r="F4902" s="56">
        <v>5401010100</v>
      </c>
      <c r="G4902" s="56" t="s">
        <v>11431</v>
      </c>
      <c r="H4902" s="56">
        <v>400210</v>
      </c>
      <c r="I4902" s="56" t="s">
        <v>11440</v>
      </c>
      <c r="J4902" s="56" t="s">
        <v>10702</v>
      </c>
      <c r="K4902" s="56" t="s">
        <v>8046</v>
      </c>
      <c r="L4902" s="56" t="s">
        <v>7138</v>
      </c>
      <c r="M4902" s="73">
        <v>36164</v>
      </c>
      <c r="N4902" s="56"/>
      <c r="O4902" s="56"/>
      <c r="P4902" s="56" t="s">
        <v>1105</v>
      </c>
      <c r="Q4902" s="56"/>
      <c r="R4902" s="56" t="s">
        <v>70</v>
      </c>
      <c r="S4902" s="56" t="s">
        <v>11754</v>
      </c>
      <c r="T4902" s="56" t="s">
        <v>7826</v>
      </c>
      <c r="U4902" s="57">
        <v>19499</v>
      </c>
      <c r="V4902" s="57">
        <v>-19498</v>
      </c>
      <c r="W4902" s="57">
        <v>1</v>
      </c>
      <c r="X4902" s="57">
        <v>0</v>
      </c>
      <c r="Y4902" s="73">
        <v>36161</v>
      </c>
      <c r="Z4902" s="57">
        <v>0</v>
      </c>
      <c r="AA4902" s="57">
        <v>0</v>
      </c>
      <c r="AB4902" s="57">
        <v>1</v>
      </c>
      <c r="AC4902" s="57">
        <v>0</v>
      </c>
      <c r="AD4902" s="56" t="s">
        <v>9255</v>
      </c>
      <c r="AE4902" s="57">
        <v>0</v>
      </c>
      <c r="AF4902" s="57">
        <v>0</v>
      </c>
      <c r="AG4902" s="57">
        <v>0</v>
      </c>
      <c r="AI4902"/>
      <c r="AJ4902"/>
    </row>
    <row r="4903" spans="1:36">
      <c r="A4903" s="56" t="s">
        <v>50</v>
      </c>
      <c r="B4903" s="56" t="s">
        <v>11427</v>
      </c>
      <c r="C4903" s="56">
        <v>2101010050</v>
      </c>
      <c r="D4903" s="56" t="s">
        <v>43</v>
      </c>
      <c r="E4903" s="56">
        <v>2101020050</v>
      </c>
      <c r="F4903" s="56">
        <v>5401010050</v>
      </c>
      <c r="G4903" s="56" t="s">
        <v>11431</v>
      </c>
      <c r="H4903" s="56">
        <v>400210</v>
      </c>
      <c r="I4903" s="56" t="s">
        <v>11434</v>
      </c>
      <c r="J4903" s="56" t="s">
        <v>10572</v>
      </c>
      <c r="K4903" s="56" t="s">
        <v>9153</v>
      </c>
      <c r="L4903" s="56" t="s">
        <v>7138</v>
      </c>
      <c r="M4903" s="73">
        <v>36204</v>
      </c>
      <c r="N4903" s="56"/>
      <c r="O4903" s="56"/>
      <c r="P4903" s="56" t="s">
        <v>7177</v>
      </c>
      <c r="Q4903" s="56"/>
      <c r="R4903" s="56" t="s">
        <v>70</v>
      </c>
      <c r="S4903" s="56" t="s">
        <v>11659</v>
      </c>
      <c r="T4903" s="56" t="s">
        <v>7138</v>
      </c>
      <c r="U4903" s="57">
        <v>7700</v>
      </c>
      <c r="V4903" s="57">
        <v>-7699</v>
      </c>
      <c r="W4903" s="57">
        <v>1</v>
      </c>
      <c r="X4903" s="57">
        <v>0</v>
      </c>
      <c r="Y4903" s="73">
        <v>36192</v>
      </c>
      <c r="Z4903" s="57">
        <v>0</v>
      </c>
      <c r="AA4903" s="57">
        <v>0</v>
      </c>
      <c r="AB4903" s="57">
        <v>1</v>
      </c>
      <c r="AC4903" s="57">
        <v>0</v>
      </c>
      <c r="AD4903" s="56" t="s">
        <v>9255</v>
      </c>
      <c r="AE4903" s="57">
        <v>0</v>
      </c>
      <c r="AF4903" s="57">
        <v>0</v>
      </c>
      <c r="AG4903" s="57">
        <v>0</v>
      </c>
      <c r="AI4903"/>
      <c r="AJ4903"/>
    </row>
    <row r="4904" spans="1:36">
      <c r="A4904" s="56" t="s">
        <v>50</v>
      </c>
      <c r="B4904" s="56" t="s">
        <v>11427</v>
      </c>
      <c r="C4904" s="56">
        <v>2101010050</v>
      </c>
      <c r="D4904" s="56" t="s">
        <v>43</v>
      </c>
      <c r="E4904" s="56">
        <v>2101020050</v>
      </c>
      <c r="F4904" s="56">
        <v>5401010050</v>
      </c>
      <c r="G4904" s="56" t="s">
        <v>11431</v>
      </c>
      <c r="H4904" s="56">
        <v>400210</v>
      </c>
      <c r="I4904" s="56" t="s">
        <v>11433</v>
      </c>
      <c r="J4904" s="56" t="s">
        <v>10573</v>
      </c>
      <c r="K4904" s="56" t="s">
        <v>9154</v>
      </c>
      <c r="L4904" s="56" t="s">
        <v>7138</v>
      </c>
      <c r="M4904" s="73">
        <v>37172</v>
      </c>
      <c r="N4904" s="56"/>
      <c r="O4904" s="56"/>
      <c r="P4904" s="56" t="s">
        <v>7177</v>
      </c>
      <c r="Q4904" s="56"/>
      <c r="R4904" s="56" t="s">
        <v>70</v>
      </c>
      <c r="S4904" s="56" t="s">
        <v>11684</v>
      </c>
      <c r="T4904" s="56" t="s">
        <v>7138</v>
      </c>
      <c r="U4904" s="57">
        <v>11528</v>
      </c>
      <c r="V4904" s="57">
        <v>-11527</v>
      </c>
      <c r="W4904" s="57">
        <v>1</v>
      </c>
      <c r="X4904" s="57">
        <v>0</v>
      </c>
      <c r="Y4904" s="73">
        <v>37165</v>
      </c>
      <c r="Z4904" s="57">
        <v>0</v>
      </c>
      <c r="AA4904" s="57">
        <v>0</v>
      </c>
      <c r="AB4904" s="57">
        <v>1</v>
      </c>
      <c r="AC4904" s="57">
        <v>0</v>
      </c>
      <c r="AD4904" s="56" t="s">
        <v>9255</v>
      </c>
      <c r="AE4904" s="57">
        <v>0</v>
      </c>
      <c r="AF4904" s="57">
        <v>0</v>
      </c>
      <c r="AG4904" s="57">
        <v>0</v>
      </c>
      <c r="AI4904"/>
      <c r="AJ4904"/>
    </row>
    <row r="4905" spans="1:36">
      <c r="A4905" s="56" t="s">
        <v>50</v>
      </c>
      <c r="B4905" s="56" t="s">
        <v>11427</v>
      </c>
      <c r="C4905" s="56">
        <v>2101010050</v>
      </c>
      <c r="D4905" s="56" t="s">
        <v>43</v>
      </c>
      <c r="E4905" s="56">
        <v>2101020050</v>
      </c>
      <c r="F4905" s="56">
        <v>5401010050</v>
      </c>
      <c r="G4905" s="56" t="s">
        <v>11431</v>
      </c>
      <c r="H4905" s="56">
        <v>400210</v>
      </c>
      <c r="I4905" s="56" t="s">
        <v>11433</v>
      </c>
      <c r="J4905" s="56" t="s">
        <v>10574</v>
      </c>
      <c r="K4905" s="56" t="s">
        <v>8028</v>
      </c>
      <c r="L4905" s="56" t="s">
        <v>7138</v>
      </c>
      <c r="M4905" s="73">
        <v>37469</v>
      </c>
      <c r="N4905" s="56"/>
      <c r="O4905" s="56"/>
      <c r="P4905" s="56" t="s">
        <v>7177</v>
      </c>
      <c r="Q4905" s="56"/>
      <c r="R4905" s="56" t="s">
        <v>70</v>
      </c>
      <c r="S4905" s="56" t="s">
        <v>11672</v>
      </c>
      <c r="T4905" s="56" t="s">
        <v>7138</v>
      </c>
      <c r="U4905" s="57">
        <v>21516</v>
      </c>
      <c r="V4905" s="57">
        <v>-21515</v>
      </c>
      <c r="W4905" s="57">
        <v>1</v>
      </c>
      <c r="X4905" s="57">
        <v>0</v>
      </c>
      <c r="Y4905" s="73">
        <v>37469</v>
      </c>
      <c r="Z4905" s="57">
        <v>0</v>
      </c>
      <c r="AA4905" s="57">
        <v>0</v>
      </c>
      <c r="AB4905" s="57">
        <v>1</v>
      </c>
      <c r="AC4905" s="57">
        <v>0</v>
      </c>
      <c r="AD4905" s="56" t="s">
        <v>9255</v>
      </c>
      <c r="AE4905" s="57">
        <v>0</v>
      </c>
      <c r="AF4905" s="57">
        <v>0</v>
      </c>
      <c r="AG4905" s="57">
        <v>0</v>
      </c>
      <c r="AI4905"/>
      <c r="AJ4905"/>
    </row>
    <row r="4906" spans="1:36">
      <c r="A4906" s="56" t="s">
        <v>50</v>
      </c>
      <c r="B4906" s="56" t="s">
        <v>11427</v>
      </c>
      <c r="C4906" s="56">
        <v>2101010050</v>
      </c>
      <c r="D4906" s="56" t="s">
        <v>43</v>
      </c>
      <c r="E4906" s="56">
        <v>2101020050</v>
      </c>
      <c r="F4906" s="56">
        <v>5401010050</v>
      </c>
      <c r="G4906" s="56" t="s">
        <v>11431</v>
      </c>
      <c r="H4906" s="56">
        <v>400210</v>
      </c>
      <c r="I4906" s="56" t="s">
        <v>11433</v>
      </c>
      <c r="J4906" s="56" t="s">
        <v>10575</v>
      </c>
      <c r="K4906" s="56" t="s">
        <v>8325</v>
      </c>
      <c r="L4906" s="56" t="s">
        <v>7138</v>
      </c>
      <c r="M4906" s="73">
        <v>36529</v>
      </c>
      <c r="N4906" s="56"/>
      <c r="O4906" s="56"/>
      <c r="P4906" s="56" t="s">
        <v>7177</v>
      </c>
      <c r="Q4906" s="56"/>
      <c r="R4906" s="56" t="s">
        <v>70</v>
      </c>
      <c r="S4906" s="56" t="s">
        <v>11659</v>
      </c>
      <c r="T4906" s="56" t="s">
        <v>7138</v>
      </c>
      <c r="U4906" s="57">
        <v>7294</v>
      </c>
      <c r="V4906" s="57">
        <v>-7293</v>
      </c>
      <c r="W4906" s="57">
        <v>1</v>
      </c>
      <c r="X4906" s="57">
        <v>0</v>
      </c>
      <c r="Y4906" s="73">
        <v>36526</v>
      </c>
      <c r="Z4906" s="57">
        <v>0</v>
      </c>
      <c r="AA4906" s="57">
        <v>0</v>
      </c>
      <c r="AB4906" s="57">
        <v>1</v>
      </c>
      <c r="AC4906" s="57">
        <v>0</v>
      </c>
      <c r="AD4906" s="56" t="s">
        <v>9255</v>
      </c>
      <c r="AE4906" s="57">
        <v>0</v>
      </c>
      <c r="AF4906" s="57">
        <v>0</v>
      </c>
      <c r="AG4906" s="57">
        <v>0</v>
      </c>
      <c r="AI4906"/>
      <c r="AJ4906"/>
    </row>
    <row r="4907" spans="1:36">
      <c r="A4907" s="56" t="s">
        <v>50</v>
      </c>
      <c r="B4907" s="56" t="s">
        <v>11427</v>
      </c>
      <c r="C4907" s="56">
        <v>2101010050</v>
      </c>
      <c r="D4907" s="56" t="s">
        <v>43</v>
      </c>
      <c r="E4907" s="56">
        <v>2101020050</v>
      </c>
      <c r="F4907" s="56">
        <v>5401010050</v>
      </c>
      <c r="G4907" s="56" t="s">
        <v>11431</v>
      </c>
      <c r="H4907" s="56">
        <v>400210</v>
      </c>
      <c r="I4907" s="56" t="s">
        <v>11433</v>
      </c>
      <c r="J4907" s="56" t="s">
        <v>10576</v>
      </c>
      <c r="K4907" s="56" t="s">
        <v>9155</v>
      </c>
      <c r="L4907" s="56" t="s">
        <v>7138</v>
      </c>
      <c r="M4907" s="73">
        <v>37608</v>
      </c>
      <c r="N4907" s="56"/>
      <c r="O4907" s="56"/>
      <c r="P4907" s="56" t="s">
        <v>7177</v>
      </c>
      <c r="Q4907" s="56"/>
      <c r="R4907" s="56" t="s">
        <v>70</v>
      </c>
      <c r="S4907" s="56" t="s">
        <v>11657</v>
      </c>
      <c r="T4907" s="56" t="s">
        <v>7138</v>
      </c>
      <c r="U4907" s="57">
        <v>10392</v>
      </c>
      <c r="V4907" s="57">
        <v>-10391</v>
      </c>
      <c r="W4907" s="57">
        <v>1</v>
      </c>
      <c r="X4907" s="57">
        <v>0</v>
      </c>
      <c r="Y4907" s="73">
        <v>37591</v>
      </c>
      <c r="Z4907" s="57">
        <v>0</v>
      </c>
      <c r="AA4907" s="57">
        <v>0</v>
      </c>
      <c r="AB4907" s="57">
        <v>1</v>
      </c>
      <c r="AC4907" s="57">
        <v>0</v>
      </c>
      <c r="AD4907" s="56" t="s">
        <v>9255</v>
      </c>
      <c r="AE4907" s="57">
        <v>0</v>
      </c>
      <c r="AF4907" s="57">
        <v>0</v>
      </c>
      <c r="AG4907" s="57">
        <v>0</v>
      </c>
      <c r="AI4907"/>
      <c r="AJ4907"/>
    </row>
    <row r="4908" spans="1:36">
      <c r="A4908" s="56" t="s">
        <v>50</v>
      </c>
      <c r="B4908" s="56" t="s">
        <v>11427</v>
      </c>
      <c r="C4908" s="56">
        <v>2101010050</v>
      </c>
      <c r="D4908" s="56" t="s">
        <v>43</v>
      </c>
      <c r="E4908" s="56">
        <v>2101020050</v>
      </c>
      <c r="F4908" s="56">
        <v>5401010050</v>
      </c>
      <c r="G4908" s="56" t="s">
        <v>11431</v>
      </c>
      <c r="H4908" s="56">
        <v>400210</v>
      </c>
      <c r="I4908" s="56" t="s">
        <v>11433</v>
      </c>
      <c r="J4908" s="56" t="s">
        <v>10577</v>
      </c>
      <c r="K4908" s="56" t="s">
        <v>8029</v>
      </c>
      <c r="L4908" s="56" t="s">
        <v>7138</v>
      </c>
      <c r="M4908" s="73">
        <v>37608</v>
      </c>
      <c r="N4908" s="56"/>
      <c r="O4908" s="56"/>
      <c r="P4908" s="56" t="s">
        <v>7177</v>
      </c>
      <c r="Q4908" s="56"/>
      <c r="R4908" s="56" t="s">
        <v>70</v>
      </c>
      <c r="S4908" s="56" t="s">
        <v>11657</v>
      </c>
      <c r="T4908" s="56" t="s">
        <v>7138</v>
      </c>
      <c r="U4908" s="57">
        <v>7715</v>
      </c>
      <c r="V4908" s="57">
        <v>-7714</v>
      </c>
      <c r="W4908" s="57">
        <v>1</v>
      </c>
      <c r="X4908" s="57">
        <v>0</v>
      </c>
      <c r="Y4908" s="73">
        <v>37591</v>
      </c>
      <c r="Z4908" s="57">
        <v>0</v>
      </c>
      <c r="AA4908" s="57">
        <v>0</v>
      </c>
      <c r="AB4908" s="57">
        <v>1</v>
      </c>
      <c r="AC4908" s="57">
        <v>0</v>
      </c>
      <c r="AD4908" s="56" t="s">
        <v>9255</v>
      </c>
      <c r="AE4908" s="57">
        <v>0</v>
      </c>
      <c r="AF4908" s="57">
        <v>0</v>
      </c>
      <c r="AG4908" s="57">
        <v>0</v>
      </c>
      <c r="AI4908"/>
      <c r="AJ4908"/>
    </row>
    <row r="4909" spans="1:36">
      <c r="A4909" s="56" t="s">
        <v>50</v>
      </c>
      <c r="B4909" s="56" t="s">
        <v>11412</v>
      </c>
      <c r="C4909" s="56">
        <v>2101010090</v>
      </c>
      <c r="D4909" s="56" t="s">
        <v>42</v>
      </c>
      <c r="E4909" s="56">
        <v>2101020090</v>
      </c>
      <c r="F4909" s="56">
        <v>5401010090</v>
      </c>
      <c r="G4909" s="56" t="s">
        <v>11431</v>
      </c>
      <c r="H4909" s="56">
        <v>400210</v>
      </c>
      <c r="I4909" s="56" t="s">
        <v>11448</v>
      </c>
      <c r="J4909" s="56" t="s">
        <v>10578</v>
      </c>
      <c r="K4909" s="56" t="s">
        <v>8083</v>
      </c>
      <c r="L4909" s="56" t="s">
        <v>7138</v>
      </c>
      <c r="M4909" s="73">
        <v>35160</v>
      </c>
      <c r="N4909" s="56"/>
      <c r="O4909" s="56"/>
      <c r="P4909" s="56" t="s">
        <v>7716</v>
      </c>
      <c r="Q4909" s="56"/>
      <c r="R4909" s="56" t="s">
        <v>70</v>
      </c>
      <c r="S4909" s="56" t="s">
        <v>11657</v>
      </c>
      <c r="T4909" s="56" t="s">
        <v>7138</v>
      </c>
      <c r="U4909" s="57">
        <v>4200</v>
      </c>
      <c r="V4909" s="57">
        <v>-4199</v>
      </c>
      <c r="W4909" s="57">
        <v>1</v>
      </c>
      <c r="X4909" s="57">
        <v>0</v>
      </c>
      <c r="Y4909" s="73">
        <v>35156</v>
      </c>
      <c r="Z4909" s="57">
        <v>0</v>
      </c>
      <c r="AA4909" s="57">
        <v>0</v>
      </c>
      <c r="AB4909" s="57">
        <v>1</v>
      </c>
      <c r="AC4909" s="57">
        <v>0</v>
      </c>
      <c r="AD4909" s="56" t="s">
        <v>9255</v>
      </c>
      <c r="AE4909" s="57">
        <v>0</v>
      </c>
      <c r="AF4909" s="57">
        <v>0</v>
      </c>
      <c r="AG4909" s="57">
        <v>0</v>
      </c>
      <c r="AI4909"/>
      <c r="AJ4909"/>
    </row>
    <row r="4910" spans="1:36">
      <c r="A4910" s="56" t="s">
        <v>50</v>
      </c>
      <c r="B4910" s="56" t="s">
        <v>11412</v>
      </c>
      <c r="C4910" s="56">
        <v>2101010090</v>
      </c>
      <c r="D4910" s="56" t="s">
        <v>42</v>
      </c>
      <c r="E4910" s="56">
        <v>2101020090</v>
      </c>
      <c r="F4910" s="56">
        <v>5401010090</v>
      </c>
      <c r="G4910" s="56" t="s">
        <v>11431</v>
      </c>
      <c r="H4910" s="56">
        <v>400210</v>
      </c>
      <c r="I4910" s="56" t="s">
        <v>11448</v>
      </c>
      <c r="J4910" s="56" t="s">
        <v>10579</v>
      </c>
      <c r="K4910" s="56" t="s">
        <v>8084</v>
      </c>
      <c r="L4910" s="56" t="s">
        <v>7138</v>
      </c>
      <c r="M4910" s="73">
        <v>36003</v>
      </c>
      <c r="N4910" s="56"/>
      <c r="O4910" s="56"/>
      <c r="P4910" s="56" t="s">
        <v>7716</v>
      </c>
      <c r="Q4910" s="56"/>
      <c r="R4910" s="56" t="s">
        <v>70</v>
      </c>
      <c r="S4910" s="56" t="s">
        <v>11660</v>
      </c>
      <c r="T4910" s="56" t="s">
        <v>7138</v>
      </c>
      <c r="U4910" s="57">
        <v>3380</v>
      </c>
      <c r="V4910" s="57">
        <v>-3379</v>
      </c>
      <c r="W4910" s="57">
        <v>1</v>
      </c>
      <c r="X4910" s="57">
        <v>0</v>
      </c>
      <c r="Y4910" s="73">
        <v>35977</v>
      </c>
      <c r="Z4910" s="57">
        <v>0</v>
      </c>
      <c r="AA4910" s="57">
        <v>0</v>
      </c>
      <c r="AB4910" s="57">
        <v>1</v>
      </c>
      <c r="AC4910" s="57">
        <v>0</v>
      </c>
      <c r="AD4910" s="56" t="s">
        <v>9255</v>
      </c>
      <c r="AE4910" s="57">
        <v>0</v>
      </c>
      <c r="AF4910" s="57">
        <v>0</v>
      </c>
      <c r="AG4910" s="57">
        <v>0</v>
      </c>
      <c r="AI4910"/>
      <c r="AJ4910"/>
    </row>
    <row r="4911" spans="1:36">
      <c r="A4911" s="56" t="s">
        <v>50</v>
      </c>
      <c r="B4911" s="56" t="s">
        <v>11412</v>
      </c>
      <c r="C4911" s="56">
        <v>2101010090</v>
      </c>
      <c r="D4911" s="56" t="s">
        <v>42</v>
      </c>
      <c r="E4911" s="56">
        <v>2101020090</v>
      </c>
      <c r="F4911" s="56">
        <v>5401010090</v>
      </c>
      <c r="G4911" s="56" t="s">
        <v>11431</v>
      </c>
      <c r="H4911" s="56">
        <v>400210</v>
      </c>
      <c r="I4911" s="56" t="s">
        <v>11448</v>
      </c>
      <c r="J4911" s="56" t="s">
        <v>10580</v>
      </c>
      <c r="K4911" s="56" t="s">
        <v>8328</v>
      </c>
      <c r="L4911" s="56" t="s">
        <v>7138</v>
      </c>
      <c r="M4911" s="73">
        <v>35882</v>
      </c>
      <c r="N4911" s="56"/>
      <c r="O4911" s="56"/>
      <c r="P4911" s="56" t="s">
        <v>7716</v>
      </c>
      <c r="Q4911" s="56"/>
      <c r="R4911" s="56" t="s">
        <v>70</v>
      </c>
      <c r="S4911" s="56" t="s">
        <v>11659</v>
      </c>
      <c r="T4911" s="56" t="s">
        <v>7138</v>
      </c>
      <c r="U4911" s="57">
        <v>3970</v>
      </c>
      <c r="V4911" s="57">
        <v>-3969</v>
      </c>
      <c r="W4911" s="57">
        <v>1</v>
      </c>
      <c r="X4911" s="57">
        <v>0</v>
      </c>
      <c r="Y4911" s="73">
        <v>35855</v>
      </c>
      <c r="Z4911" s="57">
        <v>0</v>
      </c>
      <c r="AA4911" s="57">
        <v>0</v>
      </c>
      <c r="AB4911" s="57">
        <v>1</v>
      </c>
      <c r="AC4911" s="57">
        <v>0</v>
      </c>
      <c r="AD4911" s="56" t="s">
        <v>9255</v>
      </c>
      <c r="AE4911" s="57">
        <v>0</v>
      </c>
      <c r="AF4911" s="57">
        <v>0</v>
      </c>
      <c r="AG4911" s="57">
        <v>0</v>
      </c>
      <c r="AI4911"/>
      <c r="AJ4911"/>
    </row>
    <row r="4912" spans="1:36">
      <c r="A4912" s="56" t="s">
        <v>50</v>
      </c>
      <c r="B4912" s="56" t="s">
        <v>11412</v>
      </c>
      <c r="C4912" s="56">
        <v>2101010090</v>
      </c>
      <c r="D4912" s="56" t="s">
        <v>42</v>
      </c>
      <c r="E4912" s="56">
        <v>2101020090</v>
      </c>
      <c r="F4912" s="56">
        <v>5401010090</v>
      </c>
      <c r="G4912" s="56" t="s">
        <v>11431</v>
      </c>
      <c r="H4912" s="56">
        <v>400210</v>
      </c>
      <c r="I4912" s="56" t="s">
        <v>11448</v>
      </c>
      <c r="J4912" s="56" t="s">
        <v>10581</v>
      </c>
      <c r="K4912" s="56" t="s">
        <v>8085</v>
      </c>
      <c r="L4912" s="56" t="s">
        <v>7138</v>
      </c>
      <c r="M4912" s="73">
        <v>36024</v>
      </c>
      <c r="N4912" s="56"/>
      <c r="O4912" s="56"/>
      <c r="P4912" s="56" t="s">
        <v>7716</v>
      </c>
      <c r="Q4912" s="56"/>
      <c r="R4912" s="56" t="s">
        <v>70</v>
      </c>
      <c r="S4912" s="56" t="s">
        <v>11657</v>
      </c>
      <c r="T4912" s="56" t="s">
        <v>7138</v>
      </c>
      <c r="U4912" s="57">
        <v>6700</v>
      </c>
      <c r="V4912" s="57">
        <v>-6699</v>
      </c>
      <c r="W4912" s="57">
        <v>1</v>
      </c>
      <c r="X4912" s="57">
        <v>0</v>
      </c>
      <c r="Y4912" s="73">
        <v>36008</v>
      </c>
      <c r="Z4912" s="57">
        <v>0</v>
      </c>
      <c r="AA4912" s="57">
        <v>0</v>
      </c>
      <c r="AB4912" s="57">
        <v>1</v>
      </c>
      <c r="AC4912" s="57">
        <v>0</v>
      </c>
      <c r="AD4912" s="56" t="s">
        <v>9255</v>
      </c>
      <c r="AE4912" s="57">
        <v>0</v>
      </c>
      <c r="AF4912" s="57">
        <v>0</v>
      </c>
      <c r="AG4912" s="57">
        <v>0</v>
      </c>
      <c r="AI4912"/>
      <c r="AJ4912"/>
    </row>
    <row r="4913" spans="1:36">
      <c r="A4913" s="56" t="s">
        <v>50</v>
      </c>
      <c r="B4913" s="56" t="s">
        <v>11412</v>
      </c>
      <c r="C4913" s="56">
        <v>2101010090</v>
      </c>
      <c r="D4913" s="56" t="s">
        <v>42</v>
      </c>
      <c r="E4913" s="56">
        <v>2101020090</v>
      </c>
      <c r="F4913" s="56">
        <v>5401010090</v>
      </c>
      <c r="G4913" s="56" t="s">
        <v>11431</v>
      </c>
      <c r="H4913" s="56">
        <v>400210</v>
      </c>
      <c r="I4913" s="56" t="s">
        <v>11448</v>
      </c>
      <c r="J4913" s="56" t="s">
        <v>10582</v>
      </c>
      <c r="K4913" s="56" t="s">
        <v>7858</v>
      </c>
      <c r="L4913" s="56" t="s">
        <v>7138</v>
      </c>
      <c r="M4913" s="73">
        <v>36164</v>
      </c>
      <c r="N4913" s="56"/>
      <c r="O4913" s="56"/>
      <c r="P4913" s="56" t="s">
        <v>7716</v>
      </c>
      <c r="Q4913" s="56"/>
      <c r="R4913" s="56" t="s">
        <v>70</v>
      </c>
      <c r="S4913" s="56" t="s">
        <v>11661</v>
      </c>
      <c r="T4913" s="56" t="s">
        <v>7138</v>
      </c>
      <c r="U4913" s="57">
        <v>16513</v>
      </c>
      <c r="V4913" s="57">
        <v>-16512</v>
      </c>
      <c r="W4913" s="57">
        <v>1</v>
      </c>
      <c r="X4913" s="57">
        <v>0</v>
      </c>
      <c r="Y4913" s="73">
        <v>36161</v>
      </c>
      <c r="Z4913" s="57">
        <v>0</v>
      </c>
      <c r="AA4913" s="57">
        <v>0</v>
      </c>
      <c r="AB4913" s="57">
        <v>1</v>
      </c>
      <c r="AC4913" s="57">
        <v>0</v>
      </c>
      <c r="AD4913" s="56" t="s">
        <v>9255</v>
      </c>
      <c r="AE4913" s="57">
        <v>0</v>
      </c>
      <c r="AF4913" s="57">
        <v>0</v>
      </c>
      <c r="AG4913" s="57">
        <v>0</v>
      </c>
      <c r="AI4913"/>
      <c r="AJ4913"/>
    </row>
    <row r="4914" spans="1:36">
      <c r="A4914" s="56" t="s">
        <v>50</v>
      </c>
      <c r="B4914" s="56" t="s">
        <v>11412</v>
      </c>
      <c r="C4914" s="56">
        <v>2101010090</v>
      </c>
      <c r="D4914" s="56" t="s">
        <v>42</v>
      </c>
      <c r="E4914" s="56">
        <v>2101020090</v>
      </c>
      <c r="F4914" s="56">
        <v>5401010090</v>
      </c>
      <c r="G4914" s="56" t="s">
        <v>11431</v>
      </c>
      <c r="H4914" s="56">
        <v>400210</v>
      </c>
      <c r="I4914" s="56" t="s">
        <v>11448</v>
      </c>
      <c r="J4914" s="56" t="s">
        <v>10583</v>
      </c>
      <c r="K4914" s="56" t="s">
        <v>8086</v>
      </c>
      <c r="L4914" s="56" t="s">
        <v>7138</v>
      </c>
      <c r="M4914" s="73">
        <v>36164</v>
      </c>
      <c r="N4914" s="56"/>
      <c r="O4914" s="56"/>
      <c r="P4914" s="56" t="s">
        <v>7716</v>
      </c>
      <c r="Q4914" s="56"/>
      <c r="R4914" s="56" t="s">
        <v>70</v>
      </c>
      <c r="S4914" s="56" t="s">
        <v>11758</v>
      </c>
      <c r="T4914" s="56" t="s">
        <v>7138</v>
      </c>
      <c r="U4914" s="57">
        <v>96000</v>
      </c>
      <c r="V4914" s="57">
        <v>-95999</v>
      </c>
      <c r="W4914" s="57">
        <v>1</v>
      </c>
      <c r="X4914" s="57">
        <v>0</v>
      </c>
      <c r="Y4914" s="73">
        <v>36161</v>
      </c>
      <c r="Z4914" s="57">
        <v>0</v>
      </c>
      <c r="AA4914" s="57">
        <v>0</v>
      </c>
      <c r="AB4914" s="57">
        <v>1</v>
      </c>
      <c r="AC4914" s="57">
        <v>0</v>
      </c>
      <c r="AD4914" s="56" t="s">
        <v>9255</v>
      </c>
      <c r="AE4914" s="57">
        <v>0</v>
      </c>
      <c r="AF4914" s="57">
        <v>0</v>
      </c>
      <c r="AG4914" s="57">
        <v>0</v>
      </c>
      <c r="AI4914"/>
      <c r="AJ4914"/>
    </row>
    <row r="4915" spans="1:36">
      <c r="A4915" s="56" t="s">
        <v>50</v>
      </c>
      <c r="B4915" s="56" t="s">
        <v>11412</v>
      </c>
      <c r="C4915" s="56">
        <v>2101010090</v>
      </c>
      <c r="D4915" s="56" t="s">
        <v>42</v>
      </c>
      <c r="E4915" s="56">
        <v>2101020090</v>
      </c>
      <c r="F4915" s="56">
        <v>5401010090</v>
      </c>
      <c r="G4915" s="56" t="s">
        <v>11431</v>
      </c>
      <c r="H4915" s="56">
        <v>400210</v>
      </c>
      <c r="I4915" s="56" t="s">
        <v>11448</v>
      </c>
      <c r="J4915" s="56" t="s">
        <v>10584</v>
      </c>
      <c r="K4915" s="56" t="s">
        <v>8329</v>
      </c>
      <c r="L4915" s="56" t="s">
        <v>7138</v>
      </c>
      <c r="M4915" s="73">
        <v>36164</v>
      </c>
      <c r="N4915" s="56"/>
      <c r="O4915" s="56"/>
      <c r="P4915" s="56" t="s">
        <v>7716</v>
      </c>
      <c r="Q4915" s="56"/>
      <c r="R4915" s="56" t="s">
        <v>70</v>
      </c>
      <c r="S4915" s="56" t="s">
        <v>11659</v>
      </c>
      <c r="T4915" s="56" t="s">
        <v>7138</v>
      </c>
      <c r="U4915" s="57">
        <v>9168</v>
      </c>
      <c r="V4915" s="57">
        <v>-9167</v>
      </c>
      <c r="W4915" s="57">
        <v>1</v>
      </c>
      <c r="X4915" s="57">
        <v>0</v>
      </c>
      <c r="Y4915" s="73">
        <v>36161</v>
      </c>
      <c r="Z4915" s="57">
        <v>0</v>
      </c>
      <c r="AA4915" s="57">
        <v>0</v>
      </c>
      <c r="AB4915" s="57">
        <v>1</v>
      </c>
      <c r="AC4915" s="57">
        <v>0</v>
      </c>
      <c r="AD4915" s="56" t="s">
        <v>9255</v>
      </c>
      <c r="AE4915" s="57">
        <v>0</v>
      </c>
      <c r="AF4915" s="57">
        <v>0</v>
      </c>
      <c r="AG4915" s="57">
        <v>0</v>
      </c>
      <c r="AI4915"/>
      <c r="AJ4915"/>
    </row>
    <row r="4916" spans="1:36">
      <c r="A4916" s="56" t="s">
        <v>50</v>
      </c>
      <c r="B4916" s="56" t="s">
        <v>11416</v>
      </c>
      <c r="C4916" s="56">
        <v>2101010100</v>
      </c>
      <c r="D4916" s="56" t="s">
        <v>39</v>
      </c>
      <c r="E4916" s="56">
        <v>2101020100</v>
      </c>
      <c r="F4916" s="56">
        <v>5401010100</v>
      </c>
      <c r="G4916" s="56" t="s">
        <v>11431</v>
      </c>
      <c r="H4916" s="56">
        <v>400210</v>
      </c>
      <c r="I4916" s="56" t="s">
        <v>11440</v>
      </c>
      <c r="J4916" s="56" t="s">
        <v>10587</v>
      </c>
      <c r="K4916" s="56" t="s">
        <v>8050</v>
      </c>
      <c r="L4916" s="56" t="s">
        <v>7138</v>
      </c>
      <c r="M4916" s="73">
        <v>39206</v>
      </c>
      <c r="N4916" s="56"/>
      <c r="O4916" s="56"/>
      <c r="P4916" s="56" t="s">
        <v>1105</v>
      </c>
      <c r="Q4916" s="56"/>
      <c r="R4916" s="56" t="s">
        <v>70</v>
      </c>
      <c r="S4916" s="56" t="s">
        <v>11675</v>
      </c>
      <c r="T4916" s="56" t="s">
        <v>7138</v>
      </c>
      <c r="U4916" s="57">
        <v>1062828</v>
      </c>
      <c r="V4916" s="57">
        <v>-1062827</v>
      </c>
      <c r="W4916" s="57">
        <v>1</v>
      </c>
      <c r="X4916" s="57">
        <v>0</v>
      </c>
      <c r="Y4916" s="73">
        <v>39203</v>
      </c>
      <c r="Z4916" s="57">
        <v>0</v>
      </c>
      <c r="AA4916" s="57">
        <v>0</v>
      </c>
      <c r="AB4916" s="57">
        <v>1</v>
      </c>
      <c r="AC4916" s="57">
        <v>0</v>
      </c>
      <c r="AD4916" s="56" t="s">
        <v>9255</v>
      </c>
      <c r="AE4916" s="57">
        <v>0</v>
      </c>
      <c r="AF4916" s="57">
        <v>0</v>
      </c>
      <c r="AG4916" s="57">
        <v>0</v>
      </c>
      <c r="AI4916"/>
      <c r="AJ4916"/>
    </row>
    <row r="4917" spans="1:36">
      <c r="A4917" s="56" t="s">
        <v>50</v>
      </c>
      <c r="B4917" s="56" t="s">
        <v>11417</v>
      </c>
      <c r="C4917" s="56">
        <v>2101010130</v>
      </c>
      <c r="D4917" s="56" t="s">
        <v>40</v>
      </c>
      <c r="E4917" s="56">
        <v>2101020140</v>
      </c>
      <c r="F4917" s="56">
        <v>5401010140</v>
      </c>
      <c r="G4917" s="56" t="s">
        <v>11431</v>
      </c>
      <c r="H4917" s="56">
        <v>400210</v>
      </c>
      <c r="I4917" s="56" t="s">
        <v>11448</v>
      </c>
      <c r="J4917" s="56" t="s">
        <v>10588</v>
      </c>
      <c r="K4917" s="56" t="s">
        <v>8090</v>
      </c>
      <c r="L4917" s="56" t="s">
        <v>7138</v>
      </c>
      <c r="M4917" s="73">
        <v>35884</v>
      </c>
      <c r="N4917" s="56"/>
      <c r="O4917" s="56"/>
      <c r="P4917" s="56" t="s">
        <v>7716</v>
      </c>
      <c r="Q4917" s="56"/>
      <c r="R4917" s="56" t="s">
        <v>70</v>
      </c>
      <c r="S4917" s="56" t="s">
        <v>11759</v>
      </c>
      <c r="T4917" s="56" t="s">
        <v>7138</v>
      </c>
      <c r="U4917" s="57">
        <v>38262</v>
      </c>
      <c r="V4917" s="57">
        <v>-38261</v>
      </c>
      <c r="W4917" s="57">
        <v>1</v>
      </c>
      <c r="X4917" s="57">
        <v>0</v>
      </c>
      <c r="Y4917" s="73">
        <v>35855</v>
      </c>
      <c r="Z4917" s="57">
        <v>0</v>
      </c>
      <c r="AA4917" s="57">
        <v>0</v>
      </c>
      <c r="AB4917" s="57">
        <v>1</v>
      </c>
      <c r="AC4917" s="57">
        <v>0</v>
      </c>
      <c r="AD4917" s="56" t="s">
        <v>9255</v>
      </c>
      <c r="AE4917" s="57">
        <v>0</v>
      </c>
      <c r="AF4917" s="57">
        <v>0</v>
      </c>
      <c r="AG4917" s="57">
        <v>0</v>
      </c>
      <c r="AI4917"/>
      <c r="AJ4917"/>
    </row>
    <row r="4918" spans="1:36">
      <c r="A4918" s="56" t="s">
        <v>50</v>
      </c>
      <c r="B4918" s="56" t="s">
        <v>11417</v>
      </c>
      <c r="C4918" s="56">
        <v>2101010130</v>
      </c>
      <c r="D4918" s="56" t="s">
        <v>40</v>
      </c>
      <c r="E4918" s="56">
        <v>2101020140</v>
      </c>
      <c r="F4918" s="56">
        <v>5401010140</v>
      </c>
      <c r="G4918" s="56" t="s">
        <v>11431</v>
      </c>
      <c r="H4918" s="56">
        <v>400210</v>
      </c>
      <c r="I4918" s="56" t="s">
        <v>11448</v>
      </c>
      <c r="J4918" s="56" t="s">
        <v>10589</v>
      </c>
      <c r="K4918" s="56" t="s">
        <v>8091</v>
      </c>
      <c r="L4918" s="56" t="s">
        <v>7138</v>
      </c>
      <c r="M4918" s="73">
        <v>38443</v>
      </c>
      <c r="N4918" s="56"/>
      <c r="O4918" s="56"/>
      <c r="P4918" s="56" t="s">
        <v>7716</v>
      </c>
      <c r="Q4918" s="56"/>
      <c r="R4918" s="56" t="s">
        <v>70</v>
      </c>
      <c r="S4918" s="56" t="s">
        <v>11676</v>
      </c>
      <c r="T4918" s="56" t="s">
        <v>7138</v>
      </c>
      <c r="U4918" s="57">
        <v>47365</v>
      </c>
      <c r="V4918" s="57">
        <v>-47364</v>
      </c>
      <c r="W4918" s="57">
        <v>1</v>
      </c>
      <c r="X4918" s="57">
        <v>0</v>
      </c>
      <c r="Y4918" s="73">
        <v>38443</v>
      </c>
      <c r="Z4918" s="57">
        <v>0</v>
      </c>
      <c r="AA4918" s="57">
        <v>0</v>
      </c>
      <c r="AB4918" s="57">
        <v>1</v>
      </c>
      <c r="AC4918" s="57">
        <v>0</v>
      </c>
      <c r="AD4918" s="56" t="s">
        <v>9255</v>
      </c>
      <c r="AE4918" s="57">
        <v>0</v>
      </c>
      <c r="AF4918" s="57">
        <v>0</v>
      </c>
      <c r="AG4918" s="57">
        <v>0</v>
      </c>
      <c r="AI4918"/>
      <c r="AJ4918"/>
    </row>
    <row r="4919" spans="1:36">
      <c r="A4919" s="56" t="s">
        <v>50</v>
      </c>
      <c r="B4919" s="56" t="s">
        <v>11417</v>
      </c>
      <c r="C4919" s="56">
        <v>2101010130</v>
      </c>
      <c r="D4919" s="56" t="s">
        <v>40</v>
      </c>
      <c r="E4919" s="56">
        <v>2101020140</v>
      </c>
      <c r="F4919" s="56">
        <v>5401010140</v>
      </c>
      <c r="G4919" s="56" t="s">
        <v>11431</v>
      </c>
      <c r="H4919" s="56">
        <v>400210</v>
      </c>
      <c r="I4919" s="56" t="s">
        <v>11448</v>
      </c>
      <c r="J4919" s="56" t="s">
        <v>10590</v>
      </c>
      <c r="K4919" s="56" t="s">
        <v>8098</v>
      </c>
      <c r="L4919" s="56" t="s">
        <v>7138</v>
      </c>
      <c r="M4919" s="73">
        <v>36529</v>
      </c>
      <c r="N4919" s="56"/>
      <c r="O4919" s="56"/>
      <c r="P4919" s="56" t="s">
        <v>7716</v>
      </c>
      <c r="Q4919" s="56"/>
      <c r="R4919" s="56" t="s">
        <v>70</v>
      </c>
      <c r="S4919" s="56" t="s">
        <v>11659</v>
      </c>
      <c r="T4919" s="56" t="s">
        <v>7138</v>
      </c>
      <c r="U4919" s="57">
        <v>9010</v>
      </c>
      <c r="V4919" s="57">
        <v>-9009</v>
      </c>
      <c r="W4919" s="57">
        <v>1</v>
      </c>
      <c r="X4919" s="57">
        <v>0</v>
      </c>
      <c r="Y4919" s="73">
        <v>36526</v>
      </c>
      <c r="Z4919" s="57">
        <v>0</v>
      </c>
      <c r="AA4919" s="57">
        <v>0</v>
      </c>
      <c r="AB4919" s="57">
        <v>1</v>
      </c>
      <c r="AC4919" s="57">
        <v>0</v>
      </c>
      <c r="AD4919" s="56" t="s">
        <v>9255</v>
      </c>
      <c r="AE4919" s="57">
        <v>0</v>
      </c>
      <c r="AF4919" s="57">
        <v>0</v>
      </c>
      <c r="AG4919" s="57">
        <v>0</v>
      </c>
      <c r="AI4919"/>
      <c r="AJ4919"/>
    </row>
    <row r="4920" spans="1:36">
      <c r="A4920" s="56" t="s">
        <v>50</v>
      </c>
      <c r="B4920" s="56" t="s">
        <v>11417</v>
      </c>
      <c r="C4920" s="56">
        <v>2101010130</v>
      </c>
      <c r="D4920" s="56" t="s">
        <v>40</v>
      </c>
      <c r="E4920" s="56">
        <v>2101020140</v>
      </c>
      <c r="F4920" s="56">
        <v>5401010140</v>
      </c>
      <c r="G4920" s="56" t="s">
        <v>11431</v>
      </c>
      <c r="H4920" s="56">
        <v>400210</v>
      </c>
      <c r="I4920" s="56" t="s">
        <v>11448</v>
      </c>
      <c r="J4920" s="56" t="s">
        <v>10591</v>
      </c>
      <c r="K4920" s="56" t="s">
        <v>8092</v>
      </c>
      <c r="L4920" s="56" t="s">
        <v>7138</v>
      </c>
      <c r="M4920" s="73">
        <v>35914</v>
      </c>
      <c r="N4920" s="56"/>
      <c r="O4920" s="56"/>
      <c r="P4920" s="56" t="s">
        <v>7716</v>
      </c>
      <c r="Q4920" s="56"/>
      <c r="R4920" s="56" t="s">
        <v>70</v>
      </c>
      <c r="S4920" s="56" t="s">
        <v>11679</v>
      </c>
      <c r="T4920" s="56" t="s">
        <v>7138</v>
      </c>
      <c r="U4920" s="57">
        <v>22050</v>
      </c>
      <c r="V4920" s="57">
        <v>-22049</v>
      </c>
      <c r="W4920" s="57">
        <v>1</v>
      </c>
      <c r="X4920" s="57">
        <v>0</v>
      </c>
      <c r="Y4920" s="73">
        <v>35886</v>
      </c>
      <c r="Z4920" s="57">
        <v>0</v>
      </c>
      <c r="AA4920" s="57">
        <v>0</v>
      </c>
      <c r="AB4920" s="57">
        <v>1</v>
      </c>
      <c r="AC4920" s="57">
        <v>0</v>
      </c>
      <c r="AD4920" s="56" t="s">
        <v>9255</v>
      </c>
      <c r="AE4920" s="57">
        <v>0</v>
      </c>
      <c r="AF4920" s="57">
        <v>0</v>
      </c>
      <c r="AG4920" s="57">
        <v>0</v>
      </c>
      <c r="AI4920"/>
      <c r="AJ4920"/>
    </row>
    <row r="4921" spans="1:36">
      <c r="A4921" s="56" t="s">
        <v>50</v>
      </c>
      <c r="B4921" s="56" t="s">
        <v>11417</v>
      </c>
      <c r="C4921" s="56">
        <v>2101010130</v>
      </c>
      <c r="D4921" s="56" t="s">
        <v>40</v>
      </c>
      <c r="E4921" s="56">
        <v>2101020140</v>
      </c>
      <c r="F4921" s="56">
        <v>5401010140</v>
      </c>
      <c r="G4921" s="56" t="s">
        <v>11431</v>
      </c>
      <c r="H4921" s="56">
        <v>400210</v>
      </c>
      <c r="I4921" s="56" t="s">
        <v>11448</v>
      </c>
      <c r="J4921" s="56" t="s">
        <v>10592</v>
      </c>
      <c r="K4921" s="56" t="s">
        <v>8093</v>
      </c>
      <c r="L4921" s="56" t="s">
        <v>7138</v>
      </c>
      <c r="M4921" s="73">
        <v>35964</v>
      </c>
      <c r="N4921" s="56"/>
      <c r="O4921" s="56"/>
      <c r="P4921" s="56" t="s">
        <v>7716</v>
      </c>
      <c r="Q4921" s="56"/>
      <c r="R4921" s="56" t="s">
        <v>70</v>
      </c>
      <c r="S4921" s="56" t="s">
        <v>11657</v>
      </c>
      <c r="T4921" s="56" t="s">
        <v>7138</v>
      </c>
      <c r="U4921" s="57">
        <v>11220</v>
      </c>
      <c r="V4921" s="57">
        <v>-11219</v>
      </c>
      <c r="W4921" s="57">
        <v>1</v>
      </c>
      <c r="X4921" s="57">
        <v>0</v>
      </c>
      <c r="Y4921" s="73">
        <v>35947</v>
      </c>
      <c r="Z4921" s="57">
        <v>0</v>
      </c>
      <c r="AA4921" s="57">
        <v>0</v>
      </c>
      <c r="AB4921" s="57">
        <v>1</v>
      </c>
      <c r="AC4921" s="57">
        <v>0</v>
      </c>
      <c r="AD4921" s="56" t="s">
        <v>9255</v>
      </c>
      <c r="AE4921" s="57">
        <v>0</v>
      </c>
      <c r="AF4921" s="57">
        <v>0</v>
      </c>
      <c r="AG4921" s="57">
        <v>0</v>
      </c>
      <c r="AI4921"/>
      <c r="AJ4921"/>
    </row>
    <row r="4922" spans="1:36">
      <c r="A4922" s="56" t="s">
        <v>50</v>
      </c>
      <c r="B4922" s="56" t="s">
        <v>11417</v>
      </c>
      <c r="C4922" s="56">
        <v>2101010130</v>
      </c>
      <c r="D4922" s="56" t="s">
        <v>40</v>
      </c>
      <c r="E4922" s="56">
        <v>2101020140</v>
      </c>
      <c r="F4922" s="56">
        <v>5401010140</v>
      </c>
      <c r="G4922" s="56" t="s">
        <v>11431</v>
      </c>
      <c r="H4922" s="56">
        <v>400210</v>
      </c>
      <c r="I4922" s="56" t="s">
        <v>11448</v>
      </c>
      <c r="J4922" s="56" t="s">
        <v>10593</v>
      </c>
      <c r="K4922" s="56" t="s">
        <v>8094</v>
      </c>
      <c r="L4922" s="56" t="s">
        <v>7138</v>
      </c>
      <c r="M4922" s="73">
        <v>39402</v>
      </c>
      <c r="N4922" s="56"/>
      <c r="O4922" s="56"/>
      <c r="P4922" s="56" t="s">
        <v>7716</v>
      </c>
      <c r="Q4922" s="56"/>
      <c r="R4922" s="56" t="s">
        <v>70</v>
      </c>
      <c r="S4922" s="56" t="s">
        <v>11710</v>
      </c>
      <c r="T4922" s="56" t="s">
        <v>7138</v>
      </c>
      <c r="U4922" s="57">
        <v>112687</v>
      </c>
      <c r="V4922" s="57">
        <v>-112686</v>
      </c>
      <c r="W4922" s="57">
        <v>1</v>
      </c>
      <c r="X4922" s="57">
        <v>0</v>
      </c>
      <c r="Y4922" s="73">
        <v>39387</v>
      </c>
      <c r="Z4922" s="57">
        <v>0</v>
      </c>
      <c r="AA4922" s="57">
        <v>0</v>
      </c>
      <c r="AB4922" s="57">
        <v>1</v>
      </c>
      <c r="AC4922" s="57">
        <v>0</v>
      </c>
      <c r="AD4922" s="56" t="s">
        <v>9255</v>
      </c>
      <c r="AE4922" s="57">
        <v>0</v>
      </c>
      <c r="AF4922" s="57">
        <v>0</v>
      </c>
      <c r="AG4922" s="57">
        <v>0</v>
      </c>
      <c r="AI4922"/>
      <c r="AJ4922"/>
    </row>
    <row r="4923" spans="1:36">
      <c r="A4923" s="56" t="s">
        <v>50</v>
      </c>
      <c r="B4923" s="56" t="s">
        <v>11417</v>
      </c>
      <c r="C4923" s="56">
        <v>2101010130</v>
      </c>
      <c r="D4923" s="56" t="s">
        <v>40</v>
      </c>
      <c r="E4923" s="56">
        <v>2101020140</v>
      </c>
      <c r="F4923" s="56">
        <v>5401010140</v>
      </c>
      <c r="G4923" s="56" t="s">
        <v>11431</v>
      </c>
      <c r="H4923" s="56">
        <v>400210</v>
      </c>
      <c r="I4923" s="56" t="s">
        <v>11448</v>
      </c>
      <c r="J4923" s="56" t="s">
        <v>10594</v>
      </c>
      <c r="K4923" s="56" t="s">
        <v>8095</v>
      </c>
      <c r="L4923" s="56" t="s">
        <v>7138</v>
      </c>
      <c r="M4923" s="73">
        <v>35880</v>
      </c>
      <c r="N4923" s="56"/>
      <c r="O4923" s="56"/>
      <c r="P4923" s="56" t="s">
        <v>7716</v>
      </c>
      <c r="Q4923" s="56"/>
      <c r="R4923" s="56" t="s">
        <v>70</v>
      </c>
      <c r="S4923" s="56" t="s">
        <v>11660</v>
      </c>
      <c r="T4923" s="56" t="s">
        <v>7138</v>
      </c>
      <c r="U4923" s="57">
        <v>12600</v>
      </c>
      <c r="V4923" s="57">
        <v>-12599</v>
      </c>
      <c r="W4923" s="57">
        <v>1</v>
      </c>
      <c r="X4923" s="57">
        <v>0</v>
      </c>
      <c r="Y4923" s="73">
        <v>35855</v>
      </c>
      <c r="Z4923" s="57">
        <v>0</v>
      </c>
      <c r="AA4923" s="57">
        <v>0</v>
      </c>
      <c r="AB4923" s="57">
        <v>1</v>
      </c>
      <c r="AC4923" s="57">
        <v>0</v>
      </c>
      <c r="AD4923" s="56" t="s">
        <v>9255</v>
      </c>
      <c r="AE4923" s="57">
        <v>0</v>
      </c>
      <c r="AF4923" s="57">
        <v>0</v>
      </c>
      <c r="AG4923" s="57">
        <v>0</v>
      </c>
      <c r="AI4923"/>
      <c r="AJ4923"/>
    </row>
    <row r="4924" spans="1:36">
      <c r="A4924" s="56" t="s">
        <v>50</v>
      </c>
      <c r="B4924" s="56" t="s">
        <v>11417</v>
      </c>
      <c r="C4924" s="56">
        <v>2101010130</v>
      </c>
      <c r="D4924" s="56" t="s">
        <v>40</v>
      </c>
      <c r="E4924" s="56">
        <v>2101020140</v>
      </c>
      <c r="F4924" s="56">
        <v>5401010140</v>
      </c>
      <c r="G4924" s="56" t="s">
        <v>11431</v>
      </c>
      <c r="H4924" s="56">
        <v>400210</v>
      </c>
      <c r="I4924" s="56" t="s">
        <v>11448</v>
      </c>
      <c r="J4924" s="56" t="s">
        <v>10595</v>
      </c>
      <c r="K4924" s="56" t="s">
        <v>8096</v>
      </c>
      <c r="L4924" s="56" t="s">
        <v>7138</v>
      </c>
      <c r="M4924" s="73">
        <v>35857</v>
      </c>
      <c r="N4924" s="56"/>
      <c r="O4924" s="56"/>
      <c r="P4924" s="56" t="s">
        <v>7716</v>
      </c>
      <c r="Q4924" s="56"/>
      <c r="R4924" s="56" t="s">
        <v>70</v>
      </c>
      <c r="S4924" s="56" t="s">
        <v>11657</v>
      </c>
      <c r="T4924" s="56" t="s">
        <v>7138</v>
      </c>
      <c r="U4924" s="57">
        <v>13609</v>
      </c>
      <c r="V4924" s="57">
        <v>-13608</v>
      </c>
      <c r="W4924" s="57">
        <v>1</v>
      </c>
      <c r="X4924" s="57">
        <v>0</v>
      </c>
      <c r="Y4924" s="73">
        <v>35855</v>
      </c>
      <c r="Z4924" s="57">
        <v>0</v>
      </c>
      <c r="AA4924" s="57">
        <v>0</v>
      </c>
      <c r="AB4924" s="57">
        <v>1</v>
      </c>
      <c r="AC4924" s="57">
        <v>0</v>
      </c>
      <c r="AD4924" s="56" t="s">
        <v>9255</v>
      </c>
      <c r="AE4924" s="57">
        <v>0</v>
      </c>
      <c r="AF4924" s="57">
        <v>0</v>
      </c>
      <c r="AG4924" s="57">
        <v>0</v>
      </c>
      <c r="AI4924"/>
      <c r="AJ4924"/>
    </row>
    <row r="4925" spans="1:36">
      <c r="A4925" s="56" t="s">
        <v>50</v>
      </c>
      <c r="B4925" s="56" t="s">
        <v>11417</v>
      </c>
      <c r="C4925" s="56">
        <v>2101010130</v>
      </c>
      <c r="D4925" s="56" t="s">
        <v>40</v>
      </c>
      <c r="E4925" s="56">
        <v>2101020140</v>
      </c>
      <c r="F4925" s="56">
        <v>5401010140</v>
      </c>
      <c r="G4925" s="56" t="s">
        <v>11431</v>
      </c>
      <c r="H4925" s="56">
        <v>400210</v>
      </c>
      <c r="I4925" s="56" t="s">
        <v>11448</v>
      </c>
      <c r="J4925" s="56" t="s">
        <v>10596</v>
      </c>
      <c r="K4925" s="56" t="s">
        <v>8097</v>
      </c>
      <c r="L4925" s="56" t="s">
        <v>7138</v>
      </c>
      <c r="M4925" s="73">
        <v>35839</v>
      </c>
      <c r="N4925" s="56"/>
      <c r="O4925" s="56"/>
      <c r="P4925" s="56" t="s">
        <v>7716</v>
      </c>
      <c r="Q4925" s="56"/>
      <c r="R4925" s="56" t="s">
        <v>70</v>
      </c>
      <c r="S4925" s="56" t="s">
        <v>11679</v>
      </c>
      <c r="T4925" s="56" t="s">
        <v>7138</v>
      </c>
      <c r="U4925" s="57">
        <v>6564</v>
      </c>
      <c r="V4925" s="57">
        <v>-6563</v>
      </c>
      <c r="W4925" s="57">
        <v>1</v>
      </c>
      <c r="X4925" s="57">
        <v>0</v>
      </c>
      <c r="Y4925" s="73">
        <v>35827</v>
      </c>
      <c r="Z4925" s="57">
        <v>0</v>
      </c>
      <c r="AA4925" s="57">
        <v>0</v>
      </c>
      <c r="AB4925" s="57">
        <v>1</v>
      </c>
      <c r="AC4925" s="57">
        <v>0</v>
      </c>
      <c r="AD4925" s="56" t="s">
        <v>9255</v>
      </c>
      <c r="AE4925" s="57">
        <v>0</v>
      </c>
      <c r="AF4925" s="57">
        <v>0</v>
      </c>
      <c r="AG4925" s="57">
        <v>0</v>
      </c>
      <c r="AI4925"/>
      <c r="AJ4925"/>
    </row>
    <row r="4926" spans="1:36">
      <c r="A4926" s="56" t="s">
        <v>50</v>
      </c>
      <c r="B4926" s="56" t="s">
        <v>11417</v>
      </c>
      <c r="C4926" s="56">
        <v>2101010130</v>
      </c>
      <c r="D4926" s="56" t="s">
        <v>40</v>
      </c>
      <c r="E4926" s="56">
        <v>2101020140</v>
      </c>
      <c r="F4926" s="56">
        <v>5401010140</v>
      </c>
      <c r="G4926" s="56" t="s">
        <v>11431</v>
      </c>
      <c r="H4926" s="56">
        <v>400210</v>
      </c>
      <c r="I4926" s="56" t="s">
        <v>11448</v>
      </c>
      <c r="J4926" s="56" t="s">
        <v>10597</v>
      </c>
      <c r="K4926" s="56" t="s">
        <v>324</v>
      </c>
      <c r="L4926" s="56" t="s">
        <v>7138</v>
      </c>
      <c r="M4926" s="73">
        <v>36164</v>
      </c>
      <c r="N4926" s="56"/>
      <c r="O4926" s="56"/>
      <c r="P4926" s="56" t="s">
        <v>7716</v>
      </c>
      <c r="Q4926" s="56"/>
      <c r="R4926" s="56" t="s">
        <v>70</v>
      </c>
      <c r="S4926" s="56" t="s">
        <v>11679</v>
      </c>
      <c r="T4926" s="56" t="s">
        <v>7138</v>
      </c>
      <c r="U4926" s="57">
        <v>26298</v>
      </c>
      <c r="V4926" s="57">
        <v>-26297</v>
      </c>
      <c r="W4926" s="57">
        <v>1</v>
      </c>
      <c r="X4926" s="57">
        <v>0</v>
      </c>
      <c r="Y4926" s="73">
        <v>36161</v>
      </c>
      <c r="Z4926" s="57">
        <v>0</v>
      </c>
      <c r="AA4926" s="57">
        <v>0</v>
      </c>
      <c r="AB4926" s="57">
        <v>1</v>
      </c>
      <c r="AC4926" s="57">
        <v>0</v>
      </c>
      <c r="AD4926" s="56" t="s">
        <v>9255</v>
      </c>
      <c r="AE4926" s="57">
        <v>0</v>
      </c>
      <c r="AF4926" s="57">
        <v>0</v>
      </c>
      <c r="AG4926" s="57">
        <v>0</v>
      </c>
      <c r="AI4926"/>
      <c r="AJ4926"/>
    </row>
    <row r="4927" spans="1:36">
      <c r="A4927" s="56" t="s">
        <v>50</v>
      </c>
      <c r="B4927" s="56" t="s">
        <v>11417</v>
      </c>
      <c r="C4927" s="56">
        <v>2101010130</v>
      </c>
      <c r="D4927" s="56" t="s">
        <v>40</v>
      </c>
      <c r="E4927" s="56">
        <v>2101020140</v>
      </c>
      <c r="F4927" s="56">
        <v>5401010140</v>
      </c>
      <c r="G4927" s="56" t="s">
        <v>11431</v>
      </c>
      <c r="H4927" s="56">
        <v>400210</v>
      </c>
      <c r="I4927" s="56" t="s">
        <v>11448</v>
      </c>
      <c r="J4927" s="56" t="s">
        <v>10598</v>
      </c>
      <c r="K4927" s="56" t="s">
        <v>8098</v>
      </c>
      <c r="L4927" s="56" t="s">
        <v>7138</v>
      </c>
      <c r="M4927" s="73">
        <v>36529</v>
      </c>
      <c r="N4927" s="56"/>
      <c r="O4927" s="56"/>
      <c r="P4927" s="56" t="s">
        <v>7716</v>
      </c>
      <c r="Q4927" s="56"/>
      <c r="R4927" s="56" t="s">
        <v>70</v>
      </c>
      <c r="S4927" s="56" t="s">
        <v>11660</v>
      </c>
      <c r="T4927" s="56" t="s">
        <v>7138</v>
      </c>
      <c r="U4927" s="57">
        <v>18019</v>
      </c>
      <c r="V4927" s="57">
        <v>-18018</v>
      </c>
      <c r="W4927" s="57">
        <v>1</v>
      </c>
      <c r="X4927" s="57">
        <v>0</v>
      </c>
      <c r="Y4927" s="73">
        <v>36526</v>
      </c>
      <c r="Z4927" s="57">
        <v>0</v>
      </c>
      <c r="AA4927" s="57">
        <v>0</v>
      </c>
      <c r="AB4927" s="57">
        <v>1</v>
      </c>
      <c r="AC4927" s="57">
        <v>0</v>
      </c>
      <c r="AD4927" s="56" t="s">
        <v>9255</v>
      </c>
      <c r="AE4927" s="57">
        <v>0</v>
      </c>
      <c r="AF4927" s="57">
        <v>0</v>
      </c>
      <c r="AG4927" s="57">
        <v>0</v>
      </c>
      <c r="AI4927"/>
      <c r="AJ4927"/>
    </row>
    <row r="4928" spans="1:36">
      <c r="A4928" s="56" t="s">
        <v>50</v>
      </c>
      <c r="B4928" s="56" t="s">
        <v>11417</v>
      </c>
      <c r="C4928" s="56">
        <v>2101010130</v>
      </c>
      <c r="D4928" s="56" t="s">
        <v>40</v>
      </c>
      <c r="E4928" s="56">
        <v>2101020140</v>
      </c>
      <c r="F4928" s="56">
        <v>5401010140</v>
      </c>
      <c r="G4928" s="56" t="s">
        <v>11431</v>
      </c>
      <c r="H4928" s="56">
        <v>400210</v>
      </c>
      <c r="I4928" s="56" t="s">
        <v>11448</v>
      </c>
      <c r="J4928" s="56" t="s">
        <v>10599</v>
      </c>
      <c r="K4928" s="56" t="s">
        <v>8099</v>
      </c>
      <c r="L4928" s="56" t="s">
        <v>7138</v>
      </c>
      <c r="M4928" s="73">
        <v>36529</v>
      </c>
      <c r="N4928" s="56"/>
      <c r="O4928" s="56"/>
      <c r="P4928" s="56" t="s">
        <v>7716</v>
      </c>
      <c r="Q4928" s="56"/>
      <c r="R4928" s="56" t="s">
        <v>70</v>
      </c>
      <c r="S4928" s="56" t="s">
        <v>11685</v>
      </c>
      <c r="T4928" s="56" t="s">
        <v>7138</v>
      </c>
      <c r="U4928" s="57">
        <v>2100</v>
      </c>
      <c r="V4928" s="57">
        <v>-2099</v>
      </c>
      <c r="W4928" s="57">
        <v>1</v>
      </c>
      <c r="X4928" s="57">
        <v>0</v>
      </c>
      <c r="Y4928" s="73">
        <v>36526</v>
      </c>
      <c r="Z4928" s="57">
        <v>0</v>
      </c>
      <c r="AA4928" s="57">
        <v>0</v>
      </c>
      <c r="AB4928" s="57">
        <v>1</v>
      </c>
      <c r="AC4928" s="57">
        <v>0</v>
      </c>
      <c r="AD4928" s="56" t="s">
        <v>9255</v>
      </c>
      <c r="AE4928" s="57">
        <v>0</v>
      </c>
      <c r="AF4928" s="57">
        <v>0</v>
      </c>
      <c r="AG4928" s="57">
        <v>0</v>
      </c>
      <c r="AI4928"/>
      <c r="AJ4928"/>
    </row>
    <row r="4929" spans="1:36">
      <c r="A4929" s="56" t="s">
        <v>50</v>
      </c>
      <c r="B4929" s="56" t="s">
        <v>11417</v>
      </c>
      <c r="C4929" s="56">
        <v>2101010130</v>
      </c>
      <c r="D4929" s="56" t="s">
        <v>40</v>
      </c>
      <c r="E4929" s="56">
        <v>2101020140</v>
      </c>
      <c r="F4929" s="56">
        <v>5401010140</v>
      </c>
      <c r="G4929" s="56" t="s">
        <v>11431</v>
      </c>
      <c r="H4929" s="56">
        <v>400210</v>
      </c>
      <c r="I4929" s="56" t="s">
        <v>11448</v>
      </c>
      <c r="J4929" s="56" t="s">
        <v>10600</v>
      </c>
      <c r="K4929" s="56" t="s">
        <v>8098</v>
      </c>
      <c r="L4929" s="56" t="s">
        <v>7138</v>
      </c>
      <c r="M4929" s="73">
        <v>36529</v>
      </c>
      <c r="N4929" s="56"/>
      <c r="O4929" s="56"/>
      <c r="P4929" s="56" t="s">
        <v>7716</v>
      </c>
      <c r="Q4929" s="56"/>
      <c r="R4929" s="56" t="s">
        <v>70</v>
      </c>
      <c r="S4929" s="56" t="s">
        <v>11679</v>
      </c>
      <c r="T4929" s="56" t="s">
        <v>7138</v>
      </c>
      <c r="U4929" s="57">
        <v>27029</v>
      </c>
      <c r="V4929" s="57">
        <v>-27028</v>
      </c>
      <c r="W4929" s="57">
        <v>1</v>
      </c>
      <c r="X4929" s="57">
        <v>0</v>
      </c>
      <c r="Y4929" s="73">
        <v>36526</v>
      </c>
      <c r="Z4929" s="57">
        <v>0</v>
      </c>
      <c r="AA4929" s="57">
        <v>0</v>
      </c>
      <c r="AB4929" s="57">
        <v>1</v>
      </c>
      <c r="AC4929" s="57">
        <v>0</v>
      </c>
      <c r="AD4929" s="56" t="s">
        <v>9255</v>
      </c>
      <c r="AE4929" s="57">
        <v>0</v>
      </c>
      <c r="AF4929" s="57">
        <v>0</v>
      </c>
      <c r="AG4929" s="57">
        <v>0</v>
      </c>
      <c r="AI4929"/>
      <c r="AJ4929"/>
    </row>
    <row r="4930" spans="1:36">
      <c r="A4930" s="56" t="s">
        <v>50</v>
      </c>
      <c r="B4930" s="56" t="s">
        <v>11417</v>
      </c>
      <c r="C4930" s="56">
        <v>2101010130</v>
      </c>
      <c r="D4930" s="56" t="s">
        <v>40</v>
      </c>
      <c r="E4930" s="56">
        <v>2101020140</v>
      </c>
      <c r="F4930" s="56">
        <v>5401010140</v>
      </c>
      <c r="G4930" s="56" t="s">
        <v>11431</v>
      </c>
      <c r="H4930" s="56">
        <v>400210</v>
      </c>
      <c r="I4930" s="56" t="s">
        <v>11448</v>
      </c>
      <c r="J4930" s="56" t="s">
        <v>10601</v>
      </c>
      <c r="K4930" s="56" t="s">
        <v>8100</v>
      </c>
      <c r="L4930" s="56" t="s">
        <v>7138</v>
      </c>
      <c r="M4930" s="73">
        <v>36505</v>
      </c>
      <c r="N4930" s="56"/>
      <c r="O4930" s="56"/>
      <c r="P4930" s="56" t="s">
        <v>7716</v>
      </c>
      <c r="Q4930" s="56"/>
      <c r="R4930" s="56" t="s">
        <v>70</v>
      </c>
      <c r="S4930" s="56" t="s">
        <v>11661</v>
      </c>
      <c r="T4930" s="56" t="s">
        <v>7138</v>
      </c>
      <c r="U4930" s="57">
        <v>15880</v>
      </c>
      <c r="V4930" s="57">
        <v>-15879</v>
      </c>
      <c r="W4930" s="57">
        <v>1</v>
      </c>
      <c r="X4930" s="57">
        <v>0</v>
      </c>
      <c r="Y4930" s="73">
        <v>36495</v>
      </c>
      <c r="Z4930" s="57">
        <v>0</v>
      </c>
      <c r="AA4930" s="57">
        <v>0</v>
      </c>
      <c r="AB4930" s="57">
        <v>1</v>
      </c>
      <c r="AC4930" s="57">
        <v>0</v>
      </c>
      <c r="AD4930" s="56" t="s">
        <v>9255</v>
      </c>
      <c r="AE4930" s="57">
        <v>0</v>
      </c>
      <c r="AF4930" s="57">
        <v>0</v>
      </c>
      <c r="AG4930" s="57">
        <v>0</v>
      </c>
      <c r="AI4930"/>
      <c r="AJ4930"/>
    </row>
    <row r="4931" spans="1:36">
      <c r="A4931" s="56" t="s">
        <v>50</v>
      </c>
      <c r="B4931" s="56" t="s">
        <v>11417</v>
      </c>
      <c r="C4931" s="56">
        <v>2101010130</v>
      </c>
      <c r="D4931" s="56" t="s">
        <v>40</v>
      </c>
      <c r="E4931" s="56">
        <v>2101020140</v>
      </c>
      <c r="F4931" s="56">
        <v>5401010140</v>
      </c>
      <c r="G4931" s="56" t="s">
        <v>11431</v>
      </c>
      <c r="H4931" s="56">
        <v>400210</v>
      </c>
      <c r="I4931" s="56" t="s">
        <v>11448</v>
      </c>
      <c r="J4931" s="56" t="s">
        <v>10602</v>
      </c>
      <c r="K4931" s="56" t="s">
        <v>8101</v>
      </c>
      <c r="L4931" s="56" t="s">
        <v>7138</v>
      </c>
      <c r="M4931" s="73">
        <v>36164</v>
      </c>
      <c r="N4931" s="56"/>
      <c r="O4931" s="56"/>
      <c r="P4931" s="56" t="s">
        <v>7716</v>
      </c>
      <c r="Q4931" s="56"/>
      <c r="R4931" s="56" t="s">
        <v>70</v>
      </c>
      <c r="S4931" s="56" t="s">
        <v>11653</v>
      </c>
      <c r="T4931" s="56" t="s">
        <v>7138</v>
      </c>
      <c r="U4931" s="57">
        <v>62188</v>
      </c>
      <c r="V4931" s="57">
        <v>-62187</v>
      </c>
      <c r="W4931" s="57">
        <v>1</v>
      </c>
      <c r="X4931" s="57">
        <v>0</v>
      </c>
      <c r="Y4931" s="73">
        <v>36161</v>
      </c>
      <c r="Z4931" s="57">
        <v>0</v>
      </c>
      <c r="AA4931" s="57">
        <v>0</v>
      </c>
      <c r="AB4931" s="57">
        <v>1</v>
      </c>
      <c r="AC4931" s="57">
        <v>0</v>
      </c>
      <c r="AD4931" s="56" t="s">
        <v>9255</v>
      </c>
      <c r="AE4931" s="57">
        <v>0</v>
      </c>
      <c r="AF4931" s="57">
        <v>0</v>
      </c>
      <c r="AG4931" s="57">
        <v>0</v>
      </c>
      <c r="AI4931"/>
      <c r="AJ4931"/>
    </row>
    <row r="4932" spans="1:36">
      <c r="A4932" s="56" t="s">
        <v>50</v>
      </c>
      <c r="B4932" s="56" t="s">
        <v>11417</v>
      </c>
      <c r="C4932" s="56">
        <v>2101010130</v>
      </c>
      <c r="D4932" s="56" t="s">
        <v>40</v>
      </c>
      <c r="E4932" s="56">
        <v>2101020140</v>
      </c>
      <c r="F4932" s="56">
        <v>5401010140</v>
      </c>
      <c r="G4932" s="56" t="s">
        <v>11431</v>
      </c>
      <c r="H4932" s="56">
        <v>400210</v>
      </c>
      <c r="I4932" s="56" t="s">
        <v>11448</v>
      </c>
      <c r="J4932" s="56" t="s">
        <v>10603</v>
      </c>
      <c r="K4932" s="56" t="s">
        <v>8102</v>
      </c>
      <c r="L4932" s="56" t="s">
        <v>7138</v>
      </c>
      <c r="M4932" s="73">
        <v>36164</v>
      </c>
      <c r="N4932" s="56"/>
      <c r="O4932" s="56"/>
      <c r="P4932" s="56" t="s">
        <v>7716</v>
      </c>
      <c r="Q4932" s="56"/>
      <c r="R4932" s="56" t="s">
        <v>70</v>
      </c>
      <c r="S4932" s="56" t="s">
        <v>11646</v>
      </c>
      <c r="T4932" s="56" t="s">
        <v>7138</v>
      </c>
      <c r="U4932" s="57">
        <v>50000</v>
      </c>
      <c r="V4932" s="57">
        <v>-49999</v>
      </c>
      <c r="W4932" s="57">
        <v>1</v>
      </c>
      <c r="X4932" s="57">
        <v>0</v>
      </c>
      <c r="Y4932" s="73">
        <v>36161</v>
      </c>
      <c r="Z4932" s="57">
        <v>0</v>
      </c>
      <c r="AA4932" s="57">
        <v>0</v>
      </c>
      <c r="AB4932" s="57">
        <v>1</v>
      </c>
      <c r="AC4932" s="57">
        <v>0</v>
      </c>
      <c r="AD4932" s="56" t="s">
        <v>9255</v>
      </c>
      <c r="AE4932" s="57">
        <v>0</v>
      </c>
      <c r="AF4932" s="57">
        <v>0</v>
      </c>
      <c r="AG4932" s="57">
        <v>0</v>
      </c>
      <c r="AI4932"/>
      <c r="AJ4932"/>
    </row>
    <row r="4933" spans="1:36">
      <c r="A4933" s="56" t="s">
        <v>50</v>
      </c>
      <c r="B4933" s="56" t="s">
        <v>11417</v>
      </c>
      <c r="C4933" s="56">
        <v>2101010130</v>
      </c>
      <c r="D4933" s="56" t="s">
        <v>40</v>
      </c>
      <c r="E4933" s="56">
        <v>2101020140</v>
      </c>
      <c r="F4933" s="56">
        <v>5401010140</v>
      </c>
      <c r="G4933" s="56" t="s">
        <v>11431</v>
      </c>
      <c r="H4933" s="56">
        <v>400210</v>
      </c>
      <c r="I4933" s="56" t="s">
        <v>11448</v>
      </c>
      <c r="J4933" s="56" t="s">
        <v>10604</v>
      </c>
      <c r="K4933" s="56" t="s">
        <v>8103</v>
      </c>
      <c r="L4933" s="56" t="s">
        <v>7138</v>
      </c>
      <c r="M4933" s="73">
        <v>35921</v>
      </c>
      <c r="N4933" s="56"/>
      <c r="O4933" s="56"/>
      <c r="P4933" s="56" t="s">
        <v>7716</v>
      </c>
      <c r="Q4933" s="56"/>
      <c r="R4933" s="56" t="s">
        <v>70</v>
      </c>
      <c r="S4933" s="56" t="s">
        <v>11683</v>
      </c>
      <c r="T4933" s="56" t="s">
        <v>7138</v>
      </c>
      <c r="U4933" s="57">
        <v>60162</v>
      </c>
      <c r="V4933" s="57">
        <v>-60161</v>
      </c>
      <c r="W4933" s="57">
        <v>1</v>
      </c>
      <c r="X4933" s="57">
        <v>0</v>
      </c>
      <c r="Y4933" s="73">
        <v>35916</v>
      </c>
      <c r="Z4933" s="57">
        <v>0</v>
      </c>
      <c r="AA4933" s="57">
        <v>0</v>
      </c>
      <c r="AB4933" s="57">
        <v>1</v>
      </c>
      <c r="AC4933" s="57">
        <v>0</v>
      </c>
      <c r="AD4933" s="56" t="s">
        <v>9255</v>
      </c>
      <c r="AE4933" s="57">
        <v>0</v>
      </c>
      <c r="AF4933" s="57">
        <v>0</v>
      </c>
      <c r="AG4933" s="57">
        <v>0</v>
      </c>
      <c r="AI4933"/>
      <c r="AJ4933"/>
    </row>
    <row r="4934" spans="1:36">
      <c r="A4934" s="56" t="s">
        <v>50</v>
      </c>
      <c r="B4934" s="56" t="s">
        <v>11417</v>
      </c>
      <c r="C4934" s="56">
        <v>2101010130</v>
      </c>
      <c r="D4934" s="56" t="s">
        <v>40</v>
      </c>
      <c r="E4934" s="56">
        <v>2101020140</v>
      </c>
      <c r="F4934" s="56">
        <v>5401010140</v>
      </c>
      <c r="G4934" s="56" t="s">
        <v>11431</v>
      </c>
      <c r="H4934" s="56">
        <v>400210</v>
      </c>
      <c r="I4934" s="56" t="s">
        <v>11448</v>
      </c>
      <c r="J4934" s="56" t="s">
        <v>10605</v>
      </c>
      <c r="K4934" s="56" t="s">
        <v>8104</v>
      </c>
      <c r="L4934" s="56" t="s">
        <v>7138</v>
      </c>
      <c r="M4934" s="73">
        <v>40714</v>
      </c>
      <c r="N4934" s="56"/>
      <c r="O4934" s="56"/>
      <c r="P4934" s="56" t="s">
        <v>7716</v>
      </c>
      <c r="Q4934" s="56"/>
      <c r="R4934" s="56" t="s">
        <v>70</v>
      </c>
      <c r="S4934" s="56" t="s">
        <v>11760</v>
      </c>
      <c r="T4934" s="56" t="s">
        <v>7138</v>
      </c>
      <c r="U4934" s="57">
        <v>45600</v>
      </c>
      <c r="V4934" s="57">
        <v>-45599</v>
      </c>
      <c r="W4934" s="57">
        <v>1</v>
      </c>
      <c r="X4934" s="57">
        <v>0</v>
      </c>
      <c r="Y4934" s="73">
        <v>40695</v>
      </c>
      <c r="Z4934" s="57">
        <v>0</v>
      </c>
      <c r="AA4934" s="57">
        <v>0</v>
      </c>
      <c r="AB4934" s="57">
        <v>1</v>
      </c>
      <c r="AC4934" s="57">
        <v>0</v>
      </c>
      <c r="AD4934" s="56" t="s">
        <v>9255</v>
      </c>
      <c r="AE4934" s="57">
        <v>0</v>
      </c>
      <c r="AF4934" s="57">
        <v>0</v>
      </c>
      <c r="AG4934" s="57">
        <v>0</v>
      </c>
      <c r="AI4934"/>
      <c r="AJ4934"/>
    </row>
    <row r="4935" spans="1:36">
      <c r="A4935" s="56" t="s">
        <v>50</v>
      </c>
      <c r="B4935" s="56" t="s">
        <v>11417</v>
      </c>
      <c r="C4935" s="56">
        <v>2101010130</v>
      </c>
      <c r="D4935" s="56" t="s">
        <v>40</v>
      </c>
      <c r="E4935" s="56">
        <v>2101020140</v>
      </c>
      <c r="F4935" s="56">
        <v>5401010140</v>
      </c>
      <c r="G4935" s="56" t="s">
        <v>11431</v>
      </c>
      <c r="H4935" s="56">
        <v>400210</v>
      </c>
      <c r="I4935" s="56" t="s">
        <v>11448</v>
      </c>
      <c r="J4935" s="56" t="s">
        <v>10608</v>
      </c>
      <c r="K4935" s="56" t="s">
        <v>8104</v>
      </c>
      <c r="L4935" s="56" t="s">
        <v>7138</v>
      </c>
      <c r="M4935" s="73">
        <v>40725</v>
      </c>
      <c r="N4935" s="56"/>
      <c r="O4935" s="56"/>
      <c r="P4935" s="56" t="s">
        <v>7716</v>
      </c>
      <c r="Q4935" s="56"/>
      <c r="R4935" s="56" t="s">
        <v>70</v>
      </c>
      <c r="S4935" s="56" t="s">
        <v>11653</v>
      </c>
      <c r="T4935" s="56" t="s">
        <v>7138</v>
      </c>
      <c r="U4935" s="57">
        <v>11400</v>
      </c>
      <c r="V4935" s="57">
        <v>-11399</v>
      </c>
      <c r="W4935" s="57">
        <v>1</v>
      </c>
      <c r="X4935" s="57">
        <v>0</v>
      </c>
      <c r="Y4935" s="73">
        <v>40725</v>
      </c>
      <c r="Z4935" s="57">
        <v>0</v>
      </c>
      <c r="AA4935" s="57">
        <v>0</v>
      </c>
      <c r="AB4935" s="57">
        <v>1</v>
      </c>
      <c r="AC4935" s="57">
        <v>0</v>
      </c>
      <c r="AD4935" s="56" t="s">
        <v>9255</v>
      </c>
      <c r="AE4935" s="57">
        <v>0</v>
      </c>
      <c r="AF4935" s="57">
        <v>0</v>
      </c>
      <c r="AG4935" s="57">
        <v>0</v>
      </c>
      <c r="AI4935"/>
      <c r="AJ4935"/>
    </row>
    <row r="4936" spans="1:36">
      <c r="A4936" s="56" t="s">
        <v>50</v>
      </c>
      <c r="B4936" s="56" t="s">
        <v>11417</v>
      </c>
      <c r="C4936" s="56">
        <v>2101010130</v>
      </c>
      <c r="D4936" s="56" t="s">
        <v>40</v>
      </c>
      <c r="E4936" s="56">
        <v>2101020140</v>
      </c>
      <c r="F4936" s="56">
        <v>5401010140</v>
      </c>
      <c r="G4936" s="56" t="s">
        <v>11431</v>
      </c>
      <c r="H4936" s="56">
        <v>400210</v>
      </c>
      <c r="I4936" s="56" t="s">
        <v>11448</v>
      </c>
      <c r="J4936" s="56" t="s">
        <v>10609</v>
      </c>
      <c r="K4936" s="56" t="s">
        <v>8105</v>
      </c>
      <c r="L4936" s="56" t="s">
        <v>7138</v>
      </c>
      <c r="M4936" s="73">
        <v>35917</v>
      </c>
      <c r="N4936" s="56"/>
      <c r="O4936" s="56"/>
      <c r="P4936" s="56" t="s">
        <v>7716</v>
      </c>
      <c r="Q4936" s="56"/>
      <c r="R4936" s="56" t="s">
        <v>70</v>
      </c>
      <c r="S4936" s="56" t="s">
        <v>11679</v>
      </c>
      <c r="T4936" s="56" t="s">
        <v>7138</v>
      </c>
      <c r="U4936" s="57">
        <v>27218</v>
      </c>
      <c r="V4936" s="57">
        <v>-27217</v>
      </c>
      <c r="W4936" s="57">
        <v>1</v>
      </c>
      <c r="X4936" s="57">
        <v>0</v>
      </c>
      <c r="Y4936" s="73">
        <v>35916</v>
      </c>
      <c r="Z4936" s="57">
        <v>0</v>
      </c>
      <c r="AA4936" s="57">
        <v>0</v>
      </c>
      <c r="AB4936" s="57">
        <v>1</v>
      </c>
      <c r="AC4936" s="57">
        <v>0</v>
      </c>
      <c r="AD4936" s="56" t="s">
        <v>9255</v>
      </c>
      <c r="AE4936" s="57">
        <v>0</v>
      </c>
      <c r="AF4936" s="57">
        <v>0</v>
      </c>
      <c r="AG4936" s="57">
        <v>0</v>
      </c>
      <c r="AI4936"/>
      <c r="AJ4936"/>
    </row>
    <row r="4937" spans="1:36">
      <c r="A4937" s="56" t="s">
        <v>50</v>
      </c>
      <c r="B4937" s="56" t="s">
        <v>11417</v>
      </c>
      <c r="C4937" s="56">
        <v>2101010130</v>
      </c>
      <c r="D4937" s="56" t="s">
        <v>40</v>
      </c>
      <c r="E4937" s="56">
        <v>2101020140</v>
      </c>
      <c r="F4937" s="56">
        <v>5401010140</v>
      </c>
      <c r="G4937" s="56" t="s">
        <v>11431</v>
      </c>
      <c r="H4937" s="56">
        <v>400210</v>
      </c>
      <c r="I4937" s="56" t="s">
        <v>11448</v>
      </c>
      <c r="J4937" s="56" t="s">
        <v>10610</v>
      </c>
      <c r="K4937" s="56" t="s">
        <v>8106</v>
      </c>
      <c r="L4937" s="56" t="s">
        <v>7138</v>
      </c>
      <c r="M4937" s="73">
        <v>39794</v>
      </c>
      <c r="N4937" s="56"/>
      <c r="O4937" s="56"/>
      <c r="P4937" s="56" t="s">
        <v>7716</v>
      </c>
      <c r="Q4937" s="56"/>
      <c r="R4937" s="56" t="s">
        <v>70</v>
      </c>
      <c r="S4937" s="56" t="s">
        <v>11645</v>
      </c>
      <c r="T4937" s="56" t="s">
        <v>7138</v>
      </c>
      <c r="U4937" s="57">
        <v>94511</v>
      </c>
      <c r="V4937" s="57">
        <v>-94510</v>
      </c>
      <c r="W4937" s="57">
        <v>1</v>
      </c>
      <c r="X4937" s="57">
        <v>0</v>
      </c>
      <c r="Y4937" s="73">
        <v>39783</v>
      </c>
      <c r="Z4937" s="57">
        <v>0</v>
      </c>
      <c r="AA4937" s="57">
        <v>0</v>
      </c>
      <c r="AB4937" s="57">
        <v>1</v>
      </c>
      <c r="AC4937" s="57">
        <v>0</v>
      </c>
      <c r="AD4937" s="56" t="s">
        <v>9255</v>
      </c>
      <c r="AE4937" s="57">
        <v>0</v>
      </c>
      <c r="AF4937" s="57">
        <v>0</v>
      </c>
      <c r="AG4937" s="57">
        <v>0</v>
      </c>
      <c r="AI4937"/>
      <c r="AJ4937"/>
    </row>
    <row r="4938" spans="1:36">
      <c r="A4938" s="56" t="s">
        <v>50</v>
      </c>
      <c r="B4938" s="56" t="s">
        <v>11417</v>
      </c>
      <c r="C4938" s="56">
        <v>2101010130</v>
      </c>
      <c r="D4938" s="56" t="s">
        <v>40</v>
      </c>
      <c r="E4938" s="56">
        <v>2101020140</v>
      </c>
      <c r="F4938" s="56">
        <v>5401010140</v>
      </c>
      <c r="G4938" s="56" t="s">
        <v>11431</v>
      </c>
      <c r="H4938" s="56">
        <v>400210</v>
      </c>
      <c r="I4938" s="56" t="s">
        <v>11448</v>
      </c>
      <c r="J4938" s="56" t="s">
        <v>10611</v>
      </c>
      <c r="K4938" s="56" t="s">
        <v>8107</v>
      </c>
      <c r="L4938" s="56" t="s">
        <v>7138</v>
      </c>
      <c r="M4938" s="73">
        <v>35638</v>
      </c>
      <c r="N4938" s="56"/>
      <c r="O4938" s="56"/>
      <c r="P4938" s="56" t="s">
        <v>7716</v>
      </c>
      <c r="Q4938" s="56"/>
      <c r="R4938" s="56" t="s">
        <v>70</v>
      </c>
      <c r="S4938" s="56" t="s">
        <v>11702</v>
      </c>
      <c r="T4938" s="56" t="s">
        <v>7138</v>
      </c>
      <c r="U4938" s="57">
        <v>22769</v>
      </c>
      <c r="V4938" s="57">
        <v>-22768</v>
      </c>
      <c r="W4938" s="57">
        <v>1</v>
      </c>
      <c r="X4938" s="57">
        <v>0</v>
      </c>
      <c r="Y4938" s="73">
        <v>35612</v>
      </c>
      <c r="Z4938" s="57">
        <v>0</v>
      </c>
      <c r="AA4938" s="57">
        <v>0</v>
      </c>
      <c r="AB4938" s="57">
        <v>1</v>
      </c>
      <c r="AC4938" s="57">
        <v>0</v>
      </c>
      <c r="AD4938" s="56" t="s">
        <v>9255</v>
      </c>
      <c r="AE4938" s="57">
        <v>0</v>
      </c>
      <c r="AF4938" s="57">
        <v>0</v>
      </c>
      <c r="AG4938" s="57">
        <v>0</v>
      </c>
      <c r="AI4938"/>
      <c r="AJ4938"/>
    </row>
    <row r="4939" spans="1:36">
      <c r="A4939" s="56" t="s">
        <v>50</v>
      </c>
      <c r="B4939" s="56" t="s">
        <v>11417</v>
      </c>
      <c r="C4939" s="56">
        <v>2101010130</v>
      </c>
      <c r="D4939" s="56" t="s">
        <v>40</v>
      </c>
      <c r="E4939" s="56">
        <v>2101020140</v>
      </c>
      <c r="F4939" s="56">
        <v>5401010140</v>
      </c>
      <c r="G4939" s="56" t="s">
        <v>11431</v>
      </c>
      <c r="H4939" s="56">
        <v>400210</v>
      </c>
      <c r="I4939" s="56" t="s">
        <v>11448</v>
      </c>
      <c r="J4939" s="56" t="s">
        <v>10613</v>
      </c>
      <c r="K4939" s="56" t="s">
        <v>8107</v>
      </c>
      <c r="L4939" s="56" t="s">
        <v>7138</v>
      </c>
      <c r="M4939" s="73">
        <v>35669</v>
      </c>
      <c r="N4939" s="56"/>
      <c r="O4939" s="56"/>
      <c r="P4939" s="56" t="s">
        <v>7716</v>
      </c>
      <c r="Q4939" s="56"/>
      <c r="R4939" s="56" t="s">
        <v>70</v>
      </c>
      <c r="S4939" s="56" t="s">
        <v>11676</v>
      </c>
      <c r="T4939" s="56" t="s">
        <v>7138</v>
      </c>
      <c r="U4939" s="57">
        <v>12470</v>
      </c>
      <c r="V4939" s="57">
        <v>-12469</v>
      </c>
      <c r="W4939" s="57">
        <v>1</v>
      </c>
      <c r="X4939" s="57">
        <v>0</v>
      </c>
      <c r="Y4939" s="73">
        <v>35643</v>
      </c>
      <c r="Z4939" s="57">
        <v>0</v>
      </c>
      <c r="AA4939" s="57">
        <v>0</v>
      </c>
      <c r="AB4939" s="57">
        <v>1</v>
      </c>
      <c r="AC4939" s="57">
        <v>0</v>
      </c>
      <c r="AD4939" s="56" t="s">
        <v>9255</v>
      </c>
      <c r="AE4939" s="57">
        <v>0</v>
      </c>
      <c r="AF4939" s="57">
        <v>0</v>
      </c>
      <c r="AG4939" s="57">
        <v>0</v>
      </c>
      <c r="AI4939"/>
      <c r="AJ4939"/>
    </row>
    <row r="4940" spans="1:36">
      <c r="A4940" s="56" t="s">
        <v>50</v>
      </c>
      <c r="B4940" s="56" t="s">
        <v>11417</v>
      </c>
      <c r="C4940" s="56">
        <v>2101010130</v>
      </c>
      <c r="D4940" s="56" t="s">
        <v>40</v>
      </c>
      <c r="E4940" s="56">
        <v>2101020140</v>
      </c>
      <c r="F4940" s="56">
        <v>5401010140</v>
      </c>
      <c r="G4940" s="56" t="s">
        <v>11431</v>
      </c>
      <c r="H4940" s="56">
        <v>400210</v>
      </c>
      <c r="I4940" s="56" t="s">
        <v>11448</v>
      </c>
      <c r="J4940" s="56" t="s">
        <v>10614</v>
      </c>
      <c r="K4940" s="56" t="s">
        <v>7755</v>
      </c>
      <c r="L4940" s="56" t="s">
        <v>7138</v>
      </c>
      <c r="M4940" s="73">
        <v>35664</v>
      </c>
      <c r="N4940" s="56"/>
      <c r="O4940" s="56"/>
      <c r="P4940" s="56" t="s">
        <v>7716</v>
      </c>
      <c r="Q4940" s="56"/>
      <c r="R4940" s="56" t="s">
        <v>70</v>
      </c>
      <c r="S4940" s="56" t="s">
        <v>11660</v>
      </c>
      <c r="T4940" s="56" t="s">
        <v>7138</v>
      </c>
      <c r="U4940" s="57">
        <v>2000</v>
      </c>
      <c r="V4940" s="57">
        <v>-1999</v>
      </c>
      <c r="W4940" s="57">
        <v>1</v>
      </c>
      <c r="X4940" s="57">
        <v>0</v>
      </c>
      <c r="Y4940" s="73">
        <v>35643</v>
      </c>
      <c r="Z4940" s="57">
        <v>0</v>
      </c>
      <c r="AA4940" s="57">
        <v>0</v>
      </c>
      <c r="AB4940" s="57">
        <v>1</v>
      </c>
      <c r="AC4940" s="57">
        <v>0</v>
      </c>
      <c r="AD4940" s="56" t="s">
        <v>9255</v>
      </c>
      <c r="AE4940" s="57">
        <v>0</v>
      </c>
      <c r="AF4940" s="57">
        <v>0</v>
      </c>
      <c r="AG4940" s="57">
        <v>0</v>
      </c>
      <c r="AI4940"/>
      <c r="AJ4940"/>
    </row>
    <row r="4941" spans="1:36">
      <c r="A4941" s="56" t="s">
        <v>50</v>
      </c>
      <c r="B4941" s="56" t="s">
        <v>11417</v>
      </c>
      <c r="C4941" s="56">
        <v>2101010130</v>
      </c>
      <c r="D4941" s="56" t="s">
        <v>40</v>
      </c>
      <c r="E4941" s="56">
        <v>2101020140</v>
      </c>
      <c r="F4941" s="56">
        <v>5401010140</v>
      </c>
      <c r="G4941" s="56" t="s">
        <v>11431</v>
      </c>
      <c r="H4941" s="56">
        <v>400210</v>
      </c>
      <c r="I4941" s="56" t="s">
        <v>11448</v>
      </c>
      <c r="J4941" s="56" t="s">
        <v>10615</v>
      </c>
      <c r="K4941" s="56" t="s">
        <v>8107</v>
      </c>
      <c r="L4941" s="56" t="s">
        <v>7138</v>
      </c>
      <c r="M4941" s="73">
        <v>35664</v>
      </c>
      <c r="N4941" s="56"/>
      <c r="O4941" s="56"/>
      <c r="P4941" s="56" t="s">
        <v>7716</v>
      </c>
      <c r="Q4941" s="56"/>
      <c r="R4941" s="56" t="s">
        <v>70</v>
      </c>
      <c r="S4941" s="56" t="s">
        <v>11675</v>
      </c>
      <c r="T4941" s="56" t="s">
        <v>7138</v>
      </c>
      <c r="U4941" s="57">
        <v>9628</v>
      </c>
      <c r="V4941" s="57">
        <v>-9627</v>
      </c>
      <c r="W4941" s="57">
        <v>1</v>
      </c>
      <c r="X4941" s="57">
        <v>0</v>
      </c>
      <c r="Y4941" s="73">
        <v>35643</v>
      </c>
      <c r="Z4941" s="57">
        <v>0</v>
      </c>
      <c r="AA4941" s="57">
        <v>0</v>
      </c>
      <c r="AB4941" s="57">
        <v>1</v>
      </c>
      <c r="AC4941" s="57">
        <v>0</v>
      </c>
      <c r="AD4941" s="56" t="s">
        <v>9255</v>
      </c>
      <c r="AE4941" s="57">
        <v>0</v>
      </c>
      <c r="AF4941" s="57">
        <v>0</v>
      </c>
      <c r="AG4941" s="57">
        <v>0</v>
      </c>
      <c r="AI4941"/>
      <c r="AJ4941"/>
    </row>
    <row r="4942" spans="1:36">
      <c r="A4942" s="56" t="s">
        <v>50</v>
      </c>
      <c r="B4942" s="56" t="s">
        <v>11417</v>
      </c>
      <c r="C4942" s="56">
        <v>2101010130</v>
      </c>
      <c r="D4942" s="56" t="s">
        <v>40</v>
      </c>
      <c r="E4942" s="56">
        <v>2101020140</v>
      </c>
      <c r="F4942" s="56">
        <v>5401010140</v>
      </c>
      <c r="G4942" s="56" t="s">
        <v>11431</v>
      </c>
      <c r="H4942" s="56">
        <v>400210</v>
      </c>
      <c r="I4942" s="56" t="s">
        <v>11448</v>
      </c>
      <c r="J4942" s="56" t="s">
        <v>10616</v>
      </c>
      <c r="K4942" s="56" t="s">
        <v>8108</v>
      </c>
      <c r="L4942" s="56" t="s">
        <v>7138</v>
      </c>
      <c r="M4942" s="73">
        <v>41224</v>
      </c>
      <c r="N4942" s="56"/>
      <c r="O4942" s="56"/>
      <c r="P4942" s="56" t="s">
        <v>7716</v>
      </c>
      <c r="Q4942" s="56"/>
      <c r="R4942" s="56" t="s">
        <v>70</v>
      </c>
      <c r="S4942" s="56" t="s">
        <v>11661</v>
      </c>
      <c r="T4942" s="56" t="s">
        <v>7138</v>
      </c>
      <c r="U4942" s="57">
        <v>4030</v>
      </c>
      <c r="V4942" s="57">
        <v>-4029</v>
      </c>
      <c r="W4942" s="57">
        <v>1</v>
      </c>
      <c r="X4942" s="57">
        <v>0</v>
      </c>
      <c r="Y4942" s="73">
        <v>41214</v>
      </c>
      <c r="Z4942" s="57">
        <v>0</v>
      </c>
      <c r="AA4942" s="57">
        <v>0</v>
      </c>
      <c r="AB4942" s="57">
        <v>1</v>
      </c>
      <c r="AC4942" s="57">
        <v>0</v>
      </c>
      <c r="AD4942" s="56" t="s">
        <v>9255</v>
      </c>
      <c r="AE4942" s="57">
        <v>0</v>
      </c>
      <c r="AF4942" s="57">
        <v>0</v>
      </c>
      <c r="AG4942" s="57">
        <v>0</v>
      </c>
      <c r="AI4942"/>
      <c r="AJ4942"/>
    </row>
    <row r="4943" spans="1:36">
      <c r="A4943" s="56" t="s">
        <v>50</v>
      </c>
      <c r="B4943" s="56" t="s">
        <v>11417</v>
      </c>
      <c r="C4943" s="56">
        <v>2101010130</v>
      </c>
      <c r="D4943" s="56" t="s">
        <v>40</v>
      </c>
      <c r="E4943" s="56">
        <v>2101020140</v>
      </c>
      <c r="F4943" s="56">
        <v>5401010140</v>
      </c>
      <c r="G4943" s="56" t="s">
        <v>11431</v>
      </c>
      <c r="H4943" s="56">
        <v>400210</v>
      </c>
      <c r="I4943" s="56" t="s">
        <v>11448</v>
      </c>
      <c r="J4943" s="56" t="s">
        <v>10617</v>
      </c>
      <c r="K4943" s="56" t="s">
        <v>8109</v>
      </c>
      <c r="L4943" s="56" t="s">
        <v>7138</v>
      </c>
      <c r="M4943" s="73">
        <v>41293</v>
      </c>
      <c r="N4943" s="56"/>
      <c r="O4943" s="56"/>
      <c r="P4943" s="56" t="s">
        <v>7716</v>
      </c>
      <c r="Q4943" s="56"/>
      <c r="R4943" s="56" t="s">
        <v>70</v>
      </c>
      <c r="S4943" s="56" t="s">
        <v>11761</v>
      </c>
      <c r="T4943" s="56" t="s">
        <v>7138</v>
      </c>
      <c r="U4943" s="57">
        <v>378537</v>
      </c>
      <c r="V4943" s="57">
        <v>-378536</v>
      </c>
      <c r="W4943" s="57">
        <v>1</v>
      </c>
      <c r="X4943" s="57">
        <v>0</v>
      </c>
      <c r="Y4943" s="73">
        <v>41275</v>
      </c>
      <c r="Z4943" s="57">
        <v>0</v>
      </c>
      <c r="AA4943" s="57">
        <v>0</v>
      </c>
      <c r="AB4943" s="57">
        <v>1</v>
      </c>
      <c r="AC4943" s="57">
        <v>0</v>
      </c>
      <c r="AD4943" s="56" t="s">
        <v>9255</v>
      </c>
      <c r="AE4943" s="57">
        <v>0</v>
      </c>
      <c r="AF4943" s="57">
        <v>0</v>
      </c>
      <c r="AG4943" s="57">
        <v>0</v>
      </c>
      <c r="AI4943"/>
      <c r="AJ4943"/>
    </row>
    <row r="4944" spans="1:36">
      <c r="A4944" s="56" t="s">
        <v>50</v>
      </c>
      <c r="B4944" s="56" t="s">
        <v>11417</v>
      </c>
      <c r="C4944" s="56">
        <v>2101010130</v>
      </c>
      <c r="D4944" s="56" t="s">
        <v>40</v>
      </c>
      <c r="E4944" s="56">
        <v>2101020140</v>
      </c>
      <c r="F4944" s="56">
        <v>5401010140</v>
      </c>
      <c r="G4944" s="56" t="s">
        <v>11431</v>
      </c>
      <c r="H4944" s="56">
        <v>400210</v>
      </c>
      <c r="I4944" s="56" t="s">
        <v>11448</v>
      </c>
      <c r="J4944" s="56" t="s">
        <v>10619</v>
      </c>
      <c r="K4944" s="56" t="s">
        <v>8110</v>
      </c>
      <c r="L4944" s="56" t="s">
        <v>7138</v>
      </c>
      <c r="M4944" s="73">
        <v>36024</v>
      </c>
      <c r="N4944" s="56"/>
      <c r="O4944" s="56"/>
      <c r="P4944" s="56" t="s">
        <v>7716</v>
      </c>
      <c r="Q4944" s="56"/>
      <c r="R4944" s="56" t="s">
        <v>70</v>
      </c>
      <c r="S4944" s="56" t="s">
        <v>11692</v>
      </c>
      <c r="T4944" s="56" t="s">
        <v>7138</v>
      </c>
      <c r="U4944" s="57">
        <v>37900</v>
      </c>
      <c r="V4944" s="57">
        <v>-37899</v>
      </c>
      <c r="W4944" s="57">
        <v>1</v>
      </c>
      <c r="X4944" s="57">
        <v>0</v>
      </c>
      <c r="Y4944" s="73">
        <v>36008</v>
      </c>
      <c r="Z4944" s="57">
        <v>0</v>
      </c>
      <c r="AA4944" s="57">
        <v>0</v>
      </c>
      <c r="AB4944" s="57">
        <v>1</v>
      </c>
      <c r="AC4944" s="57">
        <v>0</v>
      </c>
      <c r="AD4944" s="56" t="s">
        <v>9255</v>
      </c>
      <c r="AE4944" s="57">
        <v>0</v>
      </c>
      <c r="AF4944" s="57">
        <v>0</v>
      </c>
      <c r="AG4944" s="57">
        <v>0</v>
      </c>
      <c r="AI4944"/>
      <c r="AJ4944"/>
    </row>
    <row r="4945" spans="1:36">
      <c r="A4945" s="56" t="s">
        <v>50</v>
      </c>
      <c r="B4945" s="56" t="s">
        <v>11417</v>
      </c>
      <c r="C4945" s="56">
        <v>2101010130</v>
      </c>
      <c r="D4945" s="56" t="s">
        <v>40</v>
      </c>
      <c r="E4945" s="56">
        <v>2101020140</v>
      </c>
      <c r="F4945" s="56">
        <v>5401010140</v>
      </c>
      <c r="G4945" s="56" t="s">
        <v>11431</v>
      </c>
      <c r="H4945" s="56">
        <v>400210</v>
      </c>
      <c r="I4945" s="56" t="s">
        <v>11448</v>
      </c>
      <c r="J4945" s="56" t="s">
        <v>10620</v>
      </c>
      <c r="K4945" s="56" t="s">
        <v>8111</v>
      </c>
      <c r="L4945" s="56" t="s">
        <v>7138</v>
      </c>
      <c r="M4945" s="73">
        <v>36911</v>
      </c>
      <c r="N4945" s="56"/>
      <c r="O4945" s="56"/>
      <c r="P4945" s="56" t="s">
        <v>7716</v>
      </c>
      <c r="Q4945" s="56"/>
      <c r="R4945" s="56" t="s">
        <v>70</v>
      </c>
      <c r="S4945" s="56" t="s">
        <v>11676</v>
      </c>
      <c r="T4945" s="56" t="s">
        <v>7138</v>
      </c>
      <c r="U4945" s="57">
        <v>12630</v>
      </c>
      <c r="V4945" s="57">
        <v>-12629</v>
      </c>
      <c r="W4945" s="57">
        <v>1</v>
      </c>
      <c r="X4945" s="57">
        <v>0</v>
      </c>
      <c r="Y4945" s="73">
        <v>36892</v>
      </c>
      <c r="Z4945" s="57">
        <v>0</v>
      </c>
      <c r="AA4945" s="57">
        <v>0</v>
      </c>
      <c r="AB4945" s="57">
        <v>1</v>
      </c>
      <c r="AC4945" s="57">
        <v>0</v>
      </c>
      <c r="AD4945" s="56" t="s">
        <v>9255</v>
      </c>
      <c r="AE4945" s="57">
        <v>0</v>
      </c>
      <c r="AF4945" s="57">
        <v>0</v>
      </c>
      <c r="AG4945" s="57">
        <v>0</v>
      </c>
      <c r="AI4945"/>
      <c r="AJ4945"/>
    </row>
    <row r="4946" spans="1:36">
      <c r="A4946" s="56" t="s">
        <v>50</v>
      </c>
      <c r="B4946" s="56" t="s">
        <v>11417</v>
      </c>
      <c r="C4946" s="56">
        <v>2101010130</v>
      </c>
      <c r="D4946" s="56" t="s">
        <v>40</v>
      </c>
      <c r="E4946" s="56">
        <v>2101020140</v>
      </c>
      <c r="F4946" s="56">
        <v>5401010140</v>
      </c>
      <c r="G4946" s="56" t="s">
        <v>11431</v>
      </c>
      <c r="H4946" s="56">
        <v>400210</v>
      </c>
      <c r="I4946" s="56" t="s">
        <v>11448</v>
      </c>
      <c r="J4946" s="56" t="s">
        <v>10621</v>
      </c>
      <c r="K4946" s="56" t="s">
        <v>8112</v>
      </c>
      <c r="L4946" s="56" t="s">
        <v>7138</v>
      </c>
      <c r="M4946" s="73">
        <v>36911</v>
      </c>
      <c r="N4946" s="56"/>
      <c r="O4946" s="56"/>
      <c r="P4946" s="56" t="s">
        <v>7716</v>
      </c>
      <c r="Q4946" s="56"/>
      <c r="R4946" s="56" t="s">
        <v>70</v>
      </c>
      <c r="S4946" s="56" t="s">
        <v>11676</v>
      </c>
      <c r="T4946" s="56" t="s">
        <v>7138</v>
      </c>
      <c r="U4946" s="57">
        <v>16199</v>
      </c>
      <c r="V4946" s="57">
        <v>-16198</v>
      </c>
      <c r="W4946" s="57">
        <v>1</v>
      </c>
      <c r="X4946" s="57">
        <v>0</v>
      </c>
      <c r="Y4946" s="73">
        <v>36892</v>
      </c>
      <c r="Z4946" s="57">
        <v>0</v>
      </c>
      <c r="AA4946" s="57">
        <v>0</v>
      </c>
      <c r="AB4946" s="57">
        <v>1</v>
      </c>
      <c r="AC4946" s="57">
        <v>0</v>
      </c>
      <c r="AD4946" s="56" t="s">
        <v>9255</v>
      </c>
      <c r="AE4946" s="57">
        <v>0</v>
      </c>
      <c r="AF4946" s="57">
        <v>0</v>
      </c>
      <c r="AG4946" s="57">
        <v>0</v>
      </c>
      <c r="AI4946"/>
      <c r="AJ4946"/>
    </row>
    <row r="4947" spans="1:36">
      <c r="A4947" s="56" t="s">
        <v>50</v>
      </c>
      <c r="B4947" s="56" t="s">
        <v>11417</v>
      </c>
      <c r="C4947" s="56">
        <v>2101010130</v>
      </c>
      <c r="D4947" s="56" t="s">
        <v>40</v>
      </c>
      <c r="E4947" s="56">
        <v>2101020140</v>
      </c>
      <c r="F4947" s="56">
        <v>5401010140</v>
      </c>
      <c r="G4947" s="56" t="s">
        <v>11431</v>
      </c>
      <c r="H4947" s="56">
        <v>400210</v>
      </c>
      <c r="I4947" s="56" t="s">
        <v>11448</v>
      </c>
      <c r="J4947" s="56" t="s">
        <v>10622</v>
      </c>
      <c r="K4947" s="56" t="s">
        <v>8113</v>
      </c>
      <c r="L4947" s="56" t="s">
        <v>7138</v>
      </c>
      <c r="M4947" s="73">
        <v>36529</v>
      </c>
      <c r="N4947" s="56"/>
      <c r="O4947" s="56"/>
      <c r="P4947" s="56" t="s">
        <v>7716</v>
      </c>
      <c r="Q4947" s="56"/>
      <c r="R4947" s="56" t="s">
        <v>70</v>
      </c>
      <c r="S4947" s="56" t="s">
        <v>11676</v>
      </c>
      <c r="T4947" s="56" t="s">
        <v>7138</v>
      </c>
      <c r="U4947" s="57">
        <v>37889</v>
      </c>
      <c r="V4947" s="57">
        <v>-37888</v>
      </c>
      <c r="W4947" s="57">
        <v>1</v>
      </c>
      <c r="X4947" s="57">
        <v>0</v>
      </c>
      <c r="Y4947" s="73">
        <v>36526</v>
      </c>
      <c r="Z4947" s="57">
        <v>0</v>
      </c>
      <c r="AA4947" s="57">
        <v>0</v>
      </c>
      <c r="AB4947" s="57">
        <v>1</v>
      </c>
      <c r="AC4947" s="57">
        <v>0</v>
      </c>
      <c r="AD4947" s="56" t="s">
        <v>9255</v>
      </c>
      <c r="AE4947" s="57">
        <v>0</v>
      </c>
      <c r="AF4947" s="57">
        <v>0</v>
      </c>
      <c r="AG4947" s="57">
        <v>0</v>
      </c>
      <c r="AI4947"/>
      <c r="AJ4947"/>
    </row>
    <row r="4948" spans="1:36">
      <c r="A4948" s="56" t="s">
        <v>50</v>
      </c>
      <c r="B4948" s="56" t="s">
        <v>11417</v>
      </c>
      <c r="C4948" s="56">
        <v>2101010130</v>
      </c>
      <c r="D4948" s="56" t="s">
        <v>40</v>
      </c>
      <c r="E4948" s="56">
        <v>2101020140</v>
      </c>
      <c r="F4948" s="56">
        <v>5401010140</v>
      </c>
      <c r="G4948" s="56" t="s">
        <v>11431</v>
      </c>
      <c r="H4948" s="56">
        <v>400210</v>
      </c>
      <c r="I4948" s="56" t="s">
        <v>11448</v>
      </c>
      <c r="J4948" s="56" t="s">
        <v>10624</v>
      </c>
      <c r="K4948" s="56" t="s">
        <v>8114</v>
      </c>
      <c r="L4948" s="56" t="s">
        <v>7138</v>
      </c>
      <c r="M4948" s="73">
        <v>36164</v>
      </c>
      <c r="N4948" s="56"/>
      <c r="O4948" s="56"/>
      <c r="P4948" s="56" t="s">
        <v>7716</v>
      </c>
      <c r="Q4948" s="56"/>
      <c r="R4948" s="56" t="s">
        <v>70</v>
      </c>
      <c r="S4948" s="56" t="s">
        <v>11660</v>
      </c>
      <c r="T4948" s="56" t="s">
        <v>7138</v>
      </c>
      <c r="U4948" s="57">
        <v>19326</v>
      </c>
      <c r="V4948" s="57">
        <v>-19325</v>
      </c>
      <c r="W4948" s="57">
        <v>1</v>
      </c>
      <c r="X4948" s="57">
        <v>0</v>
      </c>
      <c r="Y4948" s="73">
        <v>36161</v>
      </c>
      <c r="Z4948" s="57">
        <v>0</v>
      </c>
      <c r="AA4948" s="57">
        <v>0</v>
      </c>
      <c r="AB4948" s="57">
        <v>1</v>
      </c>
      <c r="AC4948" s="57">
        <v>0</v>
      </c>
      <c r="AD4948" s="56" t="s">
        <v>9255</v>
      </c>
      <c r="AE4948" s="57">
        <v>0</v>
      </c>
      <c r="AF4948" s="57">
        <v>0</v>
      </c>
      <c r="AG4948" s="57">
        <v>0</v>
      </c>
      <c r="AI4948"/>
      <c r="AJ4948"/>
    </row>
    <row r="4949" spans="1:36">
      <c r="A4949" s="56" t="s">
        <v>50</v>
      </c>
      <c r="B4949" s="56" t="s">
        <v>11417</v>
      </c>
      <c r="C4949" s="56">
        <v>2101010130</v>
      </c>
      <c r="D4949" s="56" t="s">
        <v>40</v>
      </c>
      <c r="E4949" s="56">
        <v>2101020140</v>
      </c>
      <c r="F4949" s="56">
        <v>5401010140</v>
      </c>
      <c r="G4949" s="56" t="s">
        <v>11431</v>
      </c>
      <c r="H4949" s="56">
        <v>400210</v>
      </c>
      <c r="I4949" s="56" t="s">
        <v>11448</v>
      </c>
      <c r="J4949" s="56" t="s">
        <v>10625</v>
      </c>
      <c r="K4949" s="56" t="s">
        <v>8263</v>
      </c>
      <c r="L4949" s="56" t="s">
        <v>7138</v>
      </c>
      <c r="M4949" s="73">
        <v>35638</v>
      </c>
      <c r="N4949" s="56"/>
      <c r="O4949" s="56"/>
      <c r="P4949" s="56" t="s">
        <v>7716</v>
      </c>
      <c r="Q4949" s="56"/>
      <c r="R4949" s="56" t="s">
        <v>70</v>
      </c>
      <c r="S4949" s="56" t="s">
        <v>11659</v>
      </c>
      <c r="T4949" s="56" t="s">
        <v>7138</v>
      </c>
      <c r="U4949" s="57">
        <v>7968</v>
      </c>
      <c r="V4949" s="57">
        <v>-7967</v>
      </c>
      <c r="W4949" s="57">
        <v>1</v>
      </c>
      <c r="X4949" s="57">
        <v>0</v>
      </c>
      <c r="Y4949" s="73">
        <v>35612</v>
      </c>
      <c r="Z4949" s="57">
        <v>0</v>
      </c>
      <c r="AA4949" s="57">
        <v>0</v>
      </c>
      <c r="AB4949" s="57">
        <v>1</v>
      </c>
      <c r="AC4949" s="57">
        <v>0</v>
      </c>
      <c r="AD4949" s="56" t="s">
        <v>9255</v>
      </c>
      <c r="AE4949" s="57">
        <v>0</v>
      </c>
      <c r="AF4949" s="57">
        <v>0</v>
      </c>
      <c r="AG4949" s="57">
        <v>0</v>
      </c>
      <c r="AI4949"/>
      <c r="AJ4949"/>
    </row>
    <row r="4950" spans="1:36">
      <c r="A4950" s="56" t="s">
        <v>50</v>
      </c>
      <c r="B4950" s="56" t="s">
        <v>11417</v>
      </c>
      <c r="C4950" s="56">
        <v>2101010130</v>
      </c>
      <c r="D4950" s="56" t="s">
        <v>40</v>
      </c>
      <c r="E4950" s="56">
        <v>2101020140</v>
      </c>
      <c r="F4950" s="56">
        <v>5401010140</v>
      </c>
      <c r="G4950" s="56" t="s">
        <v>11431</v>
      </c>
      <c r="H4950" s="56">
        <v>400210</v>
      </c>
      <c r="I4950" s="56" t="s">
        <v>11448</v>
      </c>
      <c r="J4950" s="56" t="s">
        <v>10626</v>
      </c>
      <c r="K4950" s="56" t="s">
        <v>8115</v>
      </c>
      <c r="L4950" s="56" t="s">
        <v>7138</v>
      </c>
      <c r="M4950" s="73">
        <v>35638</v>
      </c>
      <c r="N4950" s="56"/>
      <c r="O4950" s="56"/>
      <c r="P4950" s="56" t="s">
        <v>7716</v>
      </c>
      <c r="Q4950" s="56"/>
      <c r="R4950" s="56" t="s">
        <v>70</v>
      </c>
      <c r="S4950" s="56" t="s">
        <v>11675</v>
      </c>
      <c r="T4950" s="56" t="s">
        <v>7138</v>
      </c>
      <c r="U4950" s="57">
        <v>22500</v>
      </c>
      <c r="V4950" s="57">
        <v>-22499</v>
      </c>
      <c r="W4950" s="57">
        <v>1</v>
      </c>
      <c r="X4950" s="57">
        <v>0</v>
      </c>
      <c r="Y4950" s="73">
        <v>35612</v>
      </c>
      <c r="Z4950" s="57">
        <v>0</v>
      </c>
      <c r="AA4950" s="57">
        <v>0</v>
      </c>
      <c r="AB4950" s="57">
        <v>1</v>
      </c>
      <c r="AC4950" s="57">
        <v>0</v>
      </c>
      <c r="AD4950" s="56" t="s">
        <v>9255</v>
      </c>
      <c r="AE4950" s="57">
        <v>0</v>
      </c>
      <c r="AF4950" s="57">
        <v>0</v>
      </c>
      <c r="AG4950" s="57">
        <v>0</v>
      </c>
      <c r="AI4950"/>
      <c r="AJ4950"/>
    </row>
    <row r="4951" spans="1:36">
      <c r="A4951" s="56" t="s">
        <v>50</v>
      </c>
      <c r="B4951" s="56" t="s">
        <v>11417</v>
      </c>
      <c r="C4951" s="56">
        <v>2101010130</v>
      </c>
      <c r="D4951" s="56" t="s">
        <v>40</v>
      </c>
      <c r="E4951" s="56">
        <v>2101020140</v>
      </c>
      <c r="F4951" s="56">
        <v>5401010140</v>
      </c>
      <c r="G4951" s="56" t="s">
        <v>11431</v>
      </c>
      <c r="H4951" s="56">
        <v>400210</v>
      </c>
      <c r="I4951" s="56" t="s">
        <v>11448</v>
      </c>
      <c r="J4951" s="56" t="s">
        <v>10627</v>
      </c>
      <c r="K4951" s="56" t="s">
        <v>8263</v>
      </c>
      <c r="L4951" s="56" t="s">
        <v>7138</v>
      </c>
      <c r="M4951" s="73">
        <v>35777</v>
      </c>
      <c r="N4951" s="56"/>
      <c r="O4951" s="56"/>
      <c r="P4951" s="56" t="s">
        <v>7716</v>
      </c>
      <c r="Q4951" s="56"/>
      <c r="R4951" s="56" t="s">
        <v>70</v>
      </c>
      <c r="S4951" s="56" t="s">
        <v>11659</v>
      </c>
      <c r="T4951" s="56" t="s">
        <v>7138</v>
      </c>
      <c r="U4951" s="57">
        <v>8242</v>
      </c>
      <c r="V4951" s="57">
        <v>-8241</v>
      </c>
      <c r="W4951" s="57">
        <v>1</v>
      </c>
      <c r="X4951" s="57">
        <v>0</v>
      </c>
      <c r="Y4951" s="73">
        <v>35765</v>
      </c>
      <c r="Z4951" s="57">
        <v>0</v>
      </c>
      <c r="AA4951" s="57">
        <v>0</v>
      </c>
      <c r="AB4951" s="57">
        <v>1</v>
      </c>
      <c r="AC4951" s="57">
        <v>0</v>
      </c>
      <c r="AD4951" s="56" t="s">
        <v>9255</v>
      </c>
      <c r="AE4951" s="57">
        <v>0</v>
      </c>
      <c r="AF4951" s="57">
        <v>0</v>
      </c>
      <c r="AG4951" s="57">
        <v>0</v>
      </c>
      <c r="AI4951"/>
      <c r="AJ4951"/>
    </row>
    <row r="4952" spans="1:36">
      <c r="A4952" s="56" t="s">
        <v>50</v>
      </c>
      <c r="B4952" s="56" t="s">
        <v>11417</v>
      </c>
      <c r="C4952" s="56">
        <v>2101010130</v>
      </c>
      <c r="D4952" s="56" t="s">
        <v>40</v>
      </c>
      <c r="E4952" s="56">
        <v>2101020140</v>
      </c>
      <c r="F4952" s="56">
        <v>5401010140</v>
      </c>
      <c r="G4952" s="56" t="s">
        <v>11431</v>
      </c>
      <c r="H4952" s="56">
        <v>400210</v>
      </c>
      <c r="I4952" s="56" t="s">
        <v>11448</v>
      </c>
      <c r="J4952" s="56" t="s">
        <v>10628</v>
      </c>
      <c r="K4952" s="56" t="s">
        <v>8080</v>
      </c>
      <c r="L4952" s="56" t="s">
        <v>7138</v>
      </c>
      <c r="M4952" s="73">
        <v>35777</v>
      </c>
      <c r="N4952" s="56"/>
      <c r="O4952" s="56"/>
      <c r="P4952" s="56" t="s">
        <v>7716</v>
      </c>
      <c r="Q4952" s="56"/>
      <c r="R4952" s="56" t="s">
        <v>70</v>
      </c>
      <c r="S4952" s="56" t="s">
        <v>11659</v>
      </c>
      <c r="T4952" s="56" t="s">
        <v>7138</v>
      </c>
      <c r="U4952" s="57">
        <v>4296</v>
      </c>
      <c r="V4952" s="57">
        <v>-4295</v>
      </c>
      <c r="W4952" s="57">
        <v>1</v>
      </c>
      <c r="X4952" s="57">
        <v>0</v>
      </c>
      <c r="Y4952" s="73">
        <v>35765</v>
      </c>
      <c r="Z4952" s="57">
        <v>0</v>
      </c>
      <c r="AA4952" s="57">
        <v>0</v>
      </c>
      <c r="AB4952" s="57">
        <v>1</v>
      </c>
      <c r="AC4952" s="57">
        <v>0</v>
      </c>
      <c r="AD4952" s="56" t="s">
        <v>9255</v>
      </c>
      <c r="AE4952" s="57">
        <v>0</v>
      </c>
      <c r="AF4952" s="57">
        <v>0</v>
      </c>
      <c r="AG4952" s="57">
        <v>0</v>
      </c>
      <c r="AI4952"/>
      <c r="AJ4952"/>
    </row>
    <row r="4953" spans="1:36">
      <c r="A4953" s="56" t="s">
        <v>50</v>
      </c>
      <c r="B4953" s="56" t="s">
        <v>11417</v>
      </c>
      <c r="C4953" s="56">
        <v>2101010130</v>
      </c>
      <c r="D4953" s="56" t="s">
        <v>40</v>
      </c>
      <c r="E4953" s="56">
        <v>2101020140</v>
      </c>
      <c r="F4953" s="56">
        <v>5401010140</v>
      </c>
      <c r="G4953" s="56" t="s">
        <v>11431</v>
      </c>
      <c r="H4953" s="56">
        <v>400210</v>
      </c>
      <c r="I4953" s="56" t="s">
        <v>11448</v>
      </c>
      <c r="J4953" s="56" t="s">
        <v>10629</v>
      </c>
      <c r="K4953" s="56" t="s">
        <v>8080</v>
      </c>
      <c r="L4953" s="56" t="s">
        <v>7138</v>
      </c>
      <c r="M4953" s="73">
        <v>35638</v>
      </c>
      <c r="N4953" s="56"/>
      <c r="O4953" s="56"/>
      <c r="P4953" s="56" t="s">
        <v>7716</v>
      </c>
      <c r="Q4953" s="56"/>
      <c r="R4953" s="56" t="s">
        <v>70</v>
      </c>
      <c r="S4953" s="56" t="s">
        <v>11659</v>
      </c>
      <c r="T4953" s="56" t="s">
        <v>7138</v>
      </c>
      <c r="U4953" s="57">
        <v>4000</v>
      </c>
      <c r="V4953" s="57">
        <v>-3999</v>
      </c>
      <c r="W4953" s="57">
        <v>1</v>
      </c>
      <c r="X4953" s="57">
        <v>0</v>
      </c>
      <c r="Y4953" s="73">
        <v>35612</v>
      </c>
      <c r="Z4953" s="57">
        <v>0</v>
      </c>
      <c r="AA4953" s="57">
        <v>0</v>
      </c>
      <c r="AB4953" s="57">
        <v>1</v>
      </c>
      <c r="AC4953" s="57">
        <v>0</v>
      </c>
      <c r="AD4953" s="56" t="s">
        <v>9255</v>
      </c>
      <c r="AE4953" s="57">
        <v>0</v>
      </c>
      <c r="AF4953" s="57">
        <v>0</v>
      </c>
      <c r="AG4953" s="57">
        <v>0</v>
      </c>
      <c r="AI4953"/>
      <c r="AJ4953"/>
    </row>
    <row r="4954" spans="1:36">
      <c r="A4954" s="56" t="s">
        <v>50</v>
      </c>
      <c r="B4954" s="56" t="s">
        <v>11417</v>
      </c>
      <c r="C4954" s="56">
        <v>2101010130</v>
      </c>
      <c r="D4954" s="56" t="s">
        <v>40</v>
      </c>
      <c r="E4954" s="56">
        <v>2101020140</v>
      </c>
      <c r="F4954" s="56">
        <v>5401010140</v>
      </c>
      <c r="G4954" s="56" t="s">
        <v>11431</v>
      </c>
      <c r="H4954" s="56">
        <v>400210</v>
      </c>
      <c r="I4954" s="56" t="s">
        <v>11448</v>
      </c>
      <c r="J4954" s="56" t="s">
        <v>10630</v>
      </c>
      <c r="K4954" s="56" t="s">
        <v>8116</v>
      </c>
      <c r="L4954" s="56" t="s">
        <v>7138</v>
      </c>
      <c r="M4954" s="73">
        <v>36104</v>
      </c>
      <c r="N4954" s="56"/>
      <c r="O4954" s="56"/>
      <c r="P4954" s="56" t="s">
        <v>7716</v>
      </c>
      <c r="Q4954" s="56"/>
      <c r="R4954" s="56" t="s">
        <v>70</v>
      </c>
      <c r="S4954" s="56" t="s">
        <v>11660</v>
      </c>
      <c r="T4954" s="56" t="s">
        <v>7138</v>
      </c>
      <c r="U4954" s="57">
        <v>14800</v>
      </c>
      <c r="V4954" s="57">
        <v>-14799</v>
      </c>
      <c r="W4954" s="57">
        <v>1</v>
      </c>
      <c r="X4954" s="57">
        <v>0</v>
      </c>
      <c r="Y4954" s="73">
        <v>36100</v>
      </c>
      <c r="Z4954" s="57">
        <v>0</v>
      </c>
      <c r="AA4954" s="57">
        <v>0</v>
      </c>
      <c r="AB4954" s="57">
        <v>1</v>
      </c>
      <c r="AC4954" s="57">
        <v>0</v>
      </c>
      <c r="AD4954" s="56" t="s">
        <v>9255</v>
      </c>
      <c r="AE4954" s="57">
        <v>0</v>
      </c>
      <c r="AF4954" s="57">
        <v>0</v>
      </c>
      <c r="AG4954" s="57">
        <v>0</v>
      </c>
      <c r="AI4954"/>
      <c r="AJ4954"/>
    </row>
    <row r="4955" spans="1:36">
      <c r="A4955" s="56" t="s">
        <v>50</v>
      </c>
      <c r="B4955" s="56" t="s">
        <v>11417</v>
      </c>
      <c r="C4955" s="56">
        <v>2101010130</v>
      </c>
      <c r="D4955" s="56" t="s">
        <v>40</v>
      </c>
      <c r="E4955" s="56">
        <v>2101020140</v>
      </c>
      <c r="F4955" s="56">
        <v>5401010140</v>
      </c>
      <c r="G4955" s="56" t="s">
        <v>11431</v>
      </c>
      <c r="H4955" s="56">
        <v>400210</v>
      </c>
      <c r="I4955" s="56" t="s">
        <v>11448</v>
      </c>
      <c r="J4955" s="56" t="s">
        <v>10631</v>
      </c>
      <c r="K4955" s="56" t="s">
        <v>8348</v>
      </c>
      <c r="L4955" s="56" t="s">
        <v>7138</v>
      </c>
      <c r="M4955" s="73">
        <v>35835</v>
      </c>
      <c r="N4955" s="56"/>
      <c r="O4955" s="56"/>
      <c r="P4955" s="56" t="s">
        <v>7716</v>
      </c>
      <c r="Q4955" s="56"/>
      <c r="R4955" s="56" t="s">
        <v>70</v>
      </c>
      <c r="S4955" s="56" t="s">
        <v>11659</v>
      </c>
      <c r="T4955" s="56" t="s">
        <v>7138</v>
      </c>
      <c r="U4955" s="57">
        <v>7907</v>
      </c>
      <c r="V4955" s="57">
        <v>-7906</v>
      </c>
      <c r="W4955" s="57">
        <v>1</v>
      </c>
      <c r="X4955" s="57">
        <v>0</v>
      </c>
      <c r="Y4955" s="73">
        <v>35827</v>
      </c>
      <c r="Z4955" s="57">
        <v>0</v>
      </c>
      <c r="AA4955" s="57">
        <v>0</v>
      </c>
      <c r="AB4955" s="57">
        <v>1</v>
      </c>
      <c r="AC4955" s="57">
        <v>0</v>
      </c>
      <c r="AD4955" s="56" t="s">
        <v>9255</v>
      </c>
      <c r="AE4955" s="57">
        <v>0</v>
      </c>
      <c r="AF4955" s="57">
        <v>0</v>
      </c>
      <c r="AG4955" s="57">
        <v>0</v>
      </c>
      <c r="AI4955"/>
      <c r="AJ4955"/>
    </row>
    <row r="4956" spans="1:36">
      <c r="A4956" s="56" t="s">
        <v>50</v>
      </c>
      <c r="B4956" s="56" t="s">
        <v>11417</v>
      </c>
      <c r="C4956" s="56">
        <v>2101010130</v>
      </c>
      <c r="D4956" s="56" t="s">
        <v>40</v>
      </c>
      <c r="E4956" s="56">
        <v>2101020140</v>
      </c>
      <c r="F4956" s="56">
        <v>5401010140</v>
      </c>
      <c r="G4956" s="56" t="s">
        <v>11431</v>
      </c>
      <c r="H4956" s="56">
        <v>400210</v>
      </c>
      <c r="I4956" s="56" t="s">
        <v>11448</v>
      </c>
      <c r="J4956" s="56" t="s">
        <v>10632</v>
      </c>
      <c r="K4956" s="56" t="s">
        <v>7749</v>
      </c>
      <c r="L4956" s="56" t="s">
        <v>7138</v>
      </c>
      <c r="M4956" s="73">
        <v>35914</v>
      </c>
      <c r="N4956" s="56"/>
      <c r="O4956" s="56"/>
      <c r="P4956" s="56" t="s">
        <v>7716</v>
      </c>
      <c r="Q4956" s="56"/>
      <c r="R4956" s="56" t="s">
        <v>70</v>
      </c>
      <c r="S4956" s="56" t="s">
        <v>11675</v>
      </c>
      <c r="T4956" s="56" t="s">
        <v>7138</v>
      </c>
      <c r="U4956" s="57">
        <v>24400</v>
      </c>
      <c r="V4956" s="57">
        <v>-24399</v>
      </c>
      <c r="W4956" s="57">
        <v>1</v>
      </c>
      <c r="X4956" s="57">
        <v>0</v>
      </c>
      <c r="Y4956" s="73">
        <v>35886</v>
      </c>
      <c r="Z4956" s="57">
        <v>0</v>
      </c>
      <c r="AA4956" s="57">
        <v>0</v>
      </c>
      <c r="AB4956" s="57">
        <v>1</v>
      </c>
      <c r="AC4956" s="57">
        <v>0</v>
      </c>
      <c r="AD4956" s="56" t="s">
        <v>9255</v>
      </c>
      <c r="AE4956" s="57">
        <v>0</v>
      </c>
      <c r="AF4956" s="57">
        <v>0</v>
      </c>
      <c r="AG4956" s="57">
        <v>0</v>
      </c>
      <c r="AI4956"/>
      <c r="AJ4956"/>
    </row>
    <row r="4957" spans="1:36">
      <c r="A4957" s="56" t="s">
        <v>50</v>
      </c>
      <c r="B4957" s="56" t="s">
        <v>11417</v>
      </c>
      <c r="C4957" s="56">
        <v>2101010130</v>
      </c>
      <c r="D4957" s="56" t="s">
        <v>40</v>
      </c>
      <c r="E4957" s="56">
        <v>2101020140</v>
      </c>
      <c r="F4957" s="56">
        <v>5401010140</v>
      </c>
      <c r="G4957" s="56" t="s">
        <v>11431</v>
      </c>
      <c r="H4957" s="56">
        <v>400210</v>
      </c>
      <c r="I4957" s="56" t="s">
        <v>11448</v>
      </c>
      <c r="J4957" s="56" t="s">
        <v>10633</v>
      </c>
      <c r="K4957" s="56" t="s">
        <v>8117</v>
      </c>
      <c r="L4957" s="56" t="s">
        <v>7138</v>
      </c>
      <c r="M4957" s="73">
        <v>35951</v>
      </c>
      <c r="N4957" s="56"/>
      <c r="O4957" s="56"/>
      <c r="P4957" s="56" t="s">
        <v>7716</v>
      </c>
      <c r="Q4957" s="56"/>
      <c r="R4957" s="56" t="s">
        <v>70</v>
      </c>
      <c r="S4957" s="56" t="s">
        <v>11660</v>
      </c>
      <c r="T4957" s="56" t="s">
        <v>7138</v>
      </c>
      <c r="U4957" s="57">
        <v>17800</v>
      </c>
      <c r="V4957" s="57">
        <v>-17799</v>
      </c>
      <c r="W4957" s="57">
        <v>1</v>
      </c>
      <c r="X4957" s="57">
        <v>0</v>
      </c>
      <c r="Y4957" s="73">
        <v>35947</v>
      </c>
      <c r="Z4957" s="57">
        <v>0</v>
      </c>
      <c r="AA4957" s="57">
        <v>0</v>
      </c>
      <c r="AB4957" s="57">
        <v>1</v>
      </c>
      <c r="AC4957" s="57">
        <v>0</v>
      </c>
      <c r="AD4957" s="56" t="s">
        <v>9255</v>
      </c>
      <c r="AE4957" s="57">
        <v>0</v>
      </c>
      <c r="AF4957" s="57">
        <v>0</v>
      </c>
      <c r="AG4957" s="57">
        <v>0</v>
      </c>
      <c r="AI4957"/>
      <c r="AJ4957"/>
    </row>
    <row r="4958" spans="1:36">
      <c r="A4958" s="56" t="s">
        <v>50</v>
      </c>
      <c r="B4958" s="56" t="s">
        <v>11417</v>
      </c>
      <c r="C4958" s="56">
        <v>2101010130</v>
      </c>
      <c r="D4958" s="56" t="s">
        <v>40</v>
      </c>
      <c r="E4958" s="56">
        <v>2101020140</v>
      </c>
      <c r="F4958" s="56">
        <v>5401010140</v>
      </c>
      <c r="G4958" s="56" t="s">
        <v>11431</v>
      </c>
      <c r="H4958" s="56">
        <v>400210</v>
      </c>
      <c r="I4958" s="56" t="s">
        <v>11448</v>
      </c>
      <c r="J4958" s="56" t="s">
        <v>10634</v>
      </c>
      <c r="K4958" s="56" t="s">
        <v>8349</v>
      </c>
      <c r="L4958" s="56" t="s">
        <v>7138</v>
      </c>
      <c r="M4958" s="73">
        <v>35777</v>
      </c>
      <c r="N4958" s="56"/>
      <c r="O4958" s="56"/>
      <c r="P4958" s="56" t="s">
        <v>7716</v>
      </c>
      <c r="Q4958" s="56"/>
      <c r="R4958" s="56" t="s">
        <v>70</v>
      </c>
      <c r="S4958" s="56" t="s">
        <v>11659</v>
      </c>
      <c r="T4958" s="56" t="s">
        <v>7138</v>
      </c>
      <c r="U4958" s="57">
        <v>3990</v>
      </c>
      <c r="V4958" s="57">
        <v>-3989</v>
      </c>
      <c r="W4958" s="57">
        <v>1</v>
      </c>
      <c r="X4958" s="57">
        <v>0</v>
      </c>
      <c r="Y4958" s="73">
        <v>35765</v>
      </c>
      <c r="Z4958" s="57">
        <v>0</v>
      </c>
      <c r="AA4958" s="57">
        <v>0</v>
      </c>
      <c r="AB4958" s="57">
        <v>1</v>
      </c>
      <c r="AC4958" s="57">
        <v>0</v>
      </c>
      <c r="AD4958" s="56" t="s">
        <v>9255</v>
      </c>
      <c r="AE4958" s="57">
        <v>0</v>
      </c>
      <c r="AF4958" s="57">
        <v>0</v>
      </c>
      <c r="AG4958" s="57">
        <v>0</v>
      </c>
      <c r="AI4958"/>
      <c r="AJ4958"/>
    </row>
    <row r="4959" spans="1:36">
      <c r="A4959" s="56" t="s">
        <v>50</v>
      </c>
      <c r="B4959" s="56" t="s">
        <v>11417</v>
      </c>
      <c r="C4959" s="56">
        <v>2101010130</v>
      </c>
      <c r="D4959" s="56" t="s">
        <v>40</v>
      </c>
      <c r="E4959" s="56">
        <v>2101020140</v>
      </c>
      <c r="F4959" s="56">
        <v>5401010140</v>
      </c>
      <c r="G4959" s="56" t="s">
        <v>11431</v>
      </c>
      <c r="H4959" s="56">
        <v>400210</v>
      </c>
      <c r="I4959" s="56" t="s">
        <v>11448</v>
      </c>
      <c r="J4959" s="56" t="s">
        <v>10635</v>
      </c>
      <c r="K4959" s="56" t="s">
        <v>8350</v>
      </c>
      <c r="L4959" s="56" t="s">
        <v>7138</v>
      </c>
      <c r="M4959" s="73">
        <v>35777</v>
      </c>
      <c r="N4959" s="56"/>
      <c r="O4959" s="56"/>
      <c r="P4959" s="56" t="s">
        <v>7716</v>
      </c>
      <c r="Q4959" s="56"/>
      <c r="R4959" s="56" t="s">
        <v>70</v>
      </c>
      <c r="S4959" s="56" t="s">
        <v>11659</v>
      </c>
      <c r="T4959" s="56" t="s">
        <v>7138</v>
      </c>
      <c r="U4959" s="57">
        <v>5810</v>
      </c>
      <c r="V4959" s="57">
        <v>-5809</v>
      </c>
      <c r="W4959" s="57">
        <v>1</v>
      </c>
      <c r="X4959" s="57">
        <v>0</v>
      </c>
      <c r="Y4959" s="73">
        <v>35765</v>
      </c>
      <c r="Z4959" s="57">
        <v>0</v>
      </c>
      <c r="AA4959" s="57">
        <v>0</v>
      </c>
      <c r="AB4959" s="57">
        <v>1</v>
      </c>
      <c r="AC4959" s="57">
        <v>0</v>
      </c>
      <c r="AD4959" s="56" t="s">
        <v>9255</v>
      </c>
      <c r="AE4959" s="57">
        <v>0</v>
      </c>
      <c r="AF4959" s="57">
        <v>0</v>
      </c>
      <c r="AG4959" s="57">
        <v>0</v>
      </c>
      <c r="AI4959"/>
      <c r="AJ4959"/>
    </row>
    <row r="4960" spans="1:36">
      <c r="A4960" s="56" t="s">
        <v>50</v>
      </c>
      <c r="B4960" s="56" t="s">
        <v>11417</v>
      </c>
      <c r="C4960" s="56">
        <v>2101010130</v>
      </c>
      <c r="D4960" s="56" t="s">
        <v>40</v>
      </c>
      <c r="E4960" s="56">
        <v>2101020140</v>
      </c>
      <c r="F4960" s="56">
        <v>5401010140</v>
      </c>
      <c r="G4960" s="56" t="s">
        <v>11431</v>
      </c>
      <c r="H4960" s="56">
        <v>400210</v>
      </c>
      <c r="I4960" s="56" t="s">
        <v>11448</v>
      </c>
      <c r="J4960" s="56" t="s">
        <v>10636</v>
      </c>
      <c r="K4960" s="56" t="s">
        <v>7773</v>
      </c>
      <c r="L4960" s="56" t="s">
        <v>7138</v>
      </c>
      <c r="M4960" s="73">
        <v>35814</v>
      </c>
      <c r="N4960" s="56"/>
      <c r="O4960" s="56"/>
      <c r="P4960" s="56" t="s">
        <v>7716</v>
      </c>
      <c r="Q4960" s="56"/>
      <c r="R4960" s="56" t="s">
        <v>70</v>
      </c>
      <c r="S4960" s="56" t="s">
        <v>11660</v>
      </c>
      <c r="T4960" s="56" t="s">
        <v>7138</v>
      </c>
      <c r="U4960" s="57">
        <v>7770</v>
      </c>
      <c r="V4960" s="57">
        <v>-7769</v>
      </c>
      <c r="W4960" s="57">
        <v>1</v>
      </c>
      <c r="X4960" s="57">
        <v>0</v>
      </c>
      <c r="Y4960" s="73">
        <v>35796</v>
      </c>
      <c r="Z4960" s="57">
        <v>0</v>
      </c>
      <c r="AA4960" s="57">
        <v>0</v>
      </c>
      <c r="AB4960" s="57">
        <v>1</v>
      </c>
      <c r="AC4960" s="57">
        <v>0</v>
      </c>
      <c r="AD4960" s="56" t="s">
        <v>9255</v>
      </c>
      <c r="AE4960" s="57">
        <v>0</v>
      </c>
      <c r="AF4960" s="57">
        <v>0</v>
      </c>
      <c r="AG4960" s="57">
        <v>0</v>
      </c>
      <c r="AI4960"/>
      <c r="AJ4960"/>
    </row>
    <row r="4961" spans="1:36">
      <c r="A4961" s="56" t="s">
        <v>50</v>
      </c>
      <c r="B4961" s="56" t="s">
        <v>11417</v>
      </c>
      <c r="C4961" s="56">
        <v>2101010130</v>
      </c>
      <c r="D4961" s="56" t="s">
        <v>40</v>
      </c>
      <c r="E4961" s="56">
        <v>2101020140</v>
      </c>
      <c r="F4961" s="56">
        <v>5401010140</v>
      </c>
      <c r="G4961" s="56" t="s">
        <v>11431</v>
      </c>
      <c r="H4961" s="56">
        <v>400210</v>
      </c>
      <c r="I4961" s="56" t="s">
        <v>11448</v>
      </c>
      <c r="J4961" s="56" t="s">
        <v>10638</v>
      </c>
      <c r="K4961" s="56" t="s">
        <v>8118</v>
      </c>
      <c r="L4961" s="56" t="s">
        <v>7138</v>
      </c>
      <c r="M4961" s="73">
        <v>35828</v>
      </c>
      <c r="N4961" s="56"/>
      <c r="O4961" s="56"/>
      <c r="P4961" s="56" t="s">
        <v>7716</v>
      </c>
      <c r="Q4961" s="56"/>
      <c r="R4961" s="56" t="s">
        <v>70</v>
      </c>
      <c r="S4961" s="56" t="s">
        <v>11657</v>
      </c>
      <c r="T4961" s="56" t="s">
        <v>7138</v>
      </c>
      <c r="U4961" s="57">
        <v>14867</v>
      </c>
      <c r="V4961" s="57">
        <v>-14866</v>
      </c>
      <c r="W4961" s="57">
        <v>1</v>
      </c>
      <c r="X4961" s="57">
        <v>0</v>
      </c>
      <c r="Y4961" s="73">
        <v>35827</v>
      </c>
      <c r="Z4961" s="57">
        <v>0</v>
      </c>
      <c r="AA4961" s="57">
        <v>0</v>
      </c>
      <c r="AB4961" s="57">
        <v>1</v>
      </c>
      <c r="AC4961" s="57">
        <v>0</v>
      </c>
      <c r="AD4961" s="56" t="s">
        <v>9255</v>
      </c>
      <c r="AE4961" s="57">
        <v>0</v>
      </c>
      <c r="AF4961" s="57">
        <v>0</v>
      </c>
      <c r="AG4961" s="57">
        <v>0</v>
      </c>
      <c r="AI4961"/>
      <c r="AJ4961"/>
    </row>
    <row r="4962" spans="1:36">
      <c r="A4962" s="56" t="s">
        <v>50</v>
      </c>
      <c r="B4962" s="56" t="s">
        <v>11417</v>
      </c>
      <c r="C4962" s="56">
        <v>2101010130</v>
      </c>
      <c r="D4962" s="56" t="s">
        <v>40</v>
      </c>
      <c r="E4962" s="56">
        <v>2101020140</v>
      </c>
      <c r="F4962" s="56">
        <v>5401010140</v>
      </c>
      <c r="G4962" s="56" t="s">
        <v>11431</v>
      </c>
      <c r="H4962" s="56">
        <v>400210</v>
      </c>
      <c r="I4962" s="56" t="s">
        <v>11448</v>
      </c>
      <c r="J4962" s="56" t="s">
        <v>10639</v>
      </c>
      <c r="K4962" s="56" t="s">
        <v>8119</v>
      </c>
      <c r="L4962" s="56" t="s">
        <v>7138</v>
      </c>
      <c r="M4962" s="73">
        <v>35110</v>
      </c>
      <c r="N4962" s="56"/>
      <c r="O4962" s="56"/>
      <c r="P4962" s="56" t="s">
        <v>7716</v>
      </c>
      <c r="Q4962" s="56"/>
      <c r="R4962" s="56" t="s">
        <v>70</v>
      </c>
      <c r="S4962" s="56" t="s">
        <v>11657</v>
      </c>
      <c r="T4962" s="56" t="s">
        <v>7138</v>
      </c>
      <c r="U4962" s="57">
        <v>6437</v>
      </c>
      <c r="V4962" s="57">
        <v>-6436</v>
      </c>
      <c r="W4962" s="57">
        <v>1</v>
      </c>
      <c r="X4962" s="57">
        <v>0</v>
      </c>
      <c r="Y4962" s="73">
        <v>35096</v>
      </c>
      <c r="Z4962" s="57">
        <v>0</v>
      </c>
      <c r="AA4962" s="57">
        <v>0</v>
      </c>
      <c r="AB4962" s="57">
        <v>1</v>
      </c>
      <c r="AC4962" s="57">
        <v>0</v>
      </c>
      <c r="AD4962" s="56" t="s">
        <v>9255</v>
      </c>
      <c r="AE4962" s="57">
        <v>0</v>
      </c>
      <c r="AF4962" s="57">
        <v>0</v>
      </c>
      <c r="AG4962" s="57">
        <v>0</v>
      </c>
      <c r="AI4962"/>
      <c r="AJ4962"/>
    </row>
    <row r="4963" spans="1:36">
      <c r="A4963" s="56" t="s">
        <v>50</v>
      </c>
      <c r="B4963" s="56" t="s">
        <v>11417</v>
      </c>
      <c r="C4963" s="56">
        <v>2101010130</v>
      </c>
      <c r="D4963" s="56" t="s">
        <v>40</v>
      </c>
      <c r="E4963" s="56">
        <v>2101020140</v>
      </c>
      <c r="F4963" s="56">
        <v>5401010140</v>
      </c>
      <c r="G4963" s="56" t="s">
        <v>11431</v>
      </c>
      <c r="H4963" s="56">
        <v>400210</v>
      </c>
      <c r="I4963" s="56" t="s">
        <v>11448</v>
      </c>
      <c r="J4963" s="56" t="s">
        <v>10640</v>
      </c>
      <c r="K4963" s="56" t="s">
        <v>8117</v>
      </c>
      <c r="L4963" s="56" t="s">
        <v>7138</v>
      </c>
      <c r="M4963" s="73">
        <v>35636</v>
      </c>
      <c r="N4963" s="56"/>
      <c r="O4963" s="56"/>
      <c r="P4963" s="56" t="s">
        <v>7716</v>
      </c>
      <c r="Q4963" s="56"/>
      <c r="R4963" s="56" t="s">
        <v>70</v>
      </c>
      <c r="S4963" s="56" t="s">
        <v>11676</v>
      </c>
      <c r="T4963" s="56" t="s">
        <v>7138</v>
      </c>
      <c r="U4963" s="57">
        <v>17800</v>
      </c>
      <c r="V4963" s="57">
        <v>-17799</v>
      </c>
      <c r="W4963" s="57">
        <v>1</v>
      </c>
      <c r="X4963" s="57">
        <v>0</v>
      </c>
      <c r="Y4963" s="73">
        <v>35612</v>
      </c>
      <c r="Z4963" s="57">
        <v>0</v>
      </c>
      <c r="AA4963" s="57">
        <v>0</v>
      </c>
      <c r="AB4963" s="57">
        <v>1</v>
      </c>
      <c r="AC4963" s="57">
        <v>0</v>
      </c>
      <c r="AD4963" s="56" t="s">
        <v>9255</v>
      </c>
      <c r="AE4963" s="57">
        <v>0</v>
      </c>
      <c r="AF4963" s="57">
        <v>0</v>
      </c>
      <c r="AG4963" s="57">
        <v>0</v>
      </c>
      <c r="AI4963"/>
      <c r="AJ4963"/>
    </row>
    <row r="4964" spans="1:36">
      <c r="A4964" s="56" t="s">
        <v>50</v>
      </c>
      <c r="B4964" s="56" t="s">
        <v>11417</v>
      </c>
      <c r="C4964" s="56">
        <v>2101010130</v>
      </c>
      <c r="D4964" s="56" t="s">
        <v>40</v>
      </c>
      <c r="E4964" s="56">
        <v>2101020140</v>
      </c>
      <c r="F4964" s="56">
        <v>5401010140</v>
      </c>
      <c r="G4964" s="56" t="s">
        <v>11431</v>
      </c>
      <c r="H4964" s="56">
        <v>400210</v>
      </c>
      <c r="I4964" s="56" t="s">
        <v>11448</v>
      </c>
      <c r="J4964" s="56" t="s">
        <v>10644</v>
      </c>
      <c r="K4964" s="56" t="s">
        <v>8351</v>
      </c>
      <c r="L4964" s="56" t="s">
        <v>7138</v>
      </c>
      <c r="M4964" s="73">
        <v>35898</v>
      </c>
      <c r="N4964" s="56"/>
      <c r="O4964" s="56"/>
      <c r="P4964" s="56" t="s">
        <v>7716</v>
      </c>
      <c r="Q4964" s="56"/>
      <c r="R4964" s="56" t="s">
        <v>70</v>
      </c>
      <c r="S4964" s="56" t="s">
        <v>11659</v>
      </c>
      <c r="T4964" s="56" t="s">
        <v>7138</v>
      </c>
      <c r="U4964" s="57">
        <v>9850</v>
      </c>
      <c r="V4964" s="57">
        <v>-9849</v>
      </c>
      <c r="W4964" s="57">
        <v>1</v>
      </c>
      <c r="X4964" s="57">
        <v>0</v>
      </c>
      <c r="Y4964" s="73">
        <v>35886</v>
      </c>
      <c r="Z4964" s="57">
        <v>0</v>
      </c>
      <c r="AA4964" s="57">
        <v>0</v>
      </c>
      <c r="AB4964" s="57">
        <v>1</v>
      </c>
      <c r="AC4964" s="57">
        <v>0</v>
      </c>
      <c r="AD4964" s="56" t="s">
        <v>9255</v>
      </c>
      <c r="AE4964" s="57">
        <v>0</v>
      </c>
      <c r="AF4964" s="57">
        <v>0</v>
      </c>
      <c r="AG4964" s="57">
        <v>0</v>
      </c>
      <c r="AI4964"/>
      <c r="AJ4964"/>
    </row>
    <row r="4965" spans="1:36">
      <c r="A4965" s="56" t="s">
        <v>50</v>
      </c>
      <c r="B4965" s="56" t="s">
        <v>11417</v>
      </c>
      <c r="C4965" s="56">
        <v>2101010130</v>
      </c>
      <c r="D4965" s="56" t="s">
        <v>40</v>
      </c>
      <c r="E4965" s="56">
        <v>2101020140</v>
      </c>
      <c r="F4965" s="56">
        <v>5401010140</v>
      </c>
      <c r="G4965" s="56" t="s">
        <v>11431</v>
      </c>
      <c r="H4965" s="56">
        <v>400210</v>
      </c>
      <c r="I4965" s="56" t="s">
        <v>11448</v>
      </c>
      <c r="J4965" s="56" t="s">
        <v>10645</v>
      </c>
      <c r="K4965" s="56" t="s">
        <v>8120</v>
      </c>
      <c r="L4965" s="56" t="s">
        <v>7138</v>
      </c>
      <c r="M4965" s="73">
        <v>36067</v>
      </c>
      <c r="N4965" s="56"/>
      <c r="O4965" s="56"/>
      <c r="P4965" s="56" t="s">
        <v>7716</v>
      </c>
      <c r="Q4965" s="56"/>
      <c r="R4965" s="56" t="s">
        <v>70</v>
      </c>
      <c r="S4965" s="56" t="s">
        <v>11660</v>
      </c>
      <c r="T4965" s="56" t="s">
        <v>7138</v>
      </c>
      <c r="U4965" s="57">
        <v>4393</v>
      </c>
      <c r="V4965" s="57">
        <v>-4392</v>
      </c>
      <c r="W4965" s="57">
        <v>1</v>
      </c>
      <c r="X4965" s="57">
        <v>0</v>
      </c>
      <c r="Y4965" s="73">
        <v>36039</v>
      </c>
      <c r="Z4965" s="57">
        <v>0</v>
      </c>
      <c r="AA4965" s="57">
        <v>0</v>
      </c>
      <c r="AB4965" s="57">
        <v>1</v>
      </c>
      <c r="AC4965" s="57">
        <v>0</v>
      </c>
      <c r="AD4965" s="56" t="s">
        <v>9255</v>
      </c>
      <c r="AE4965" s="57">
        <v>0</v>
      </c>
      <c r="AF4965" s="57">
        <v>0</v>
      </c>
      <c r="AG4965" s="57">
        <v>0</v>
      </c>
      <c r="AI4965"/>
      <c r="AJ4965"/>
    </row>
    <row r="4966" spans="1:36">
      <c r="A4966" s="56" t="s">
        <v>50</v>
      </c>
      <c r="B4966" s="56" t="s">
        <v>11417</v>
      </c>
      <c r="C4966" s="56">
        <v>2101010130</v>
      </c>
      <c r="D4966" s="56" t="s">
        <v>40</v>
      </c>
      <c r="E4966" s="56">
        <v>2101020140</v>
      </c>
      <c r="F4966" s="56">
        <v>5401010140</v>
      </c>
      <c r="G4966" s="56" t="s">
        <v>11431</v>
      </c>
      <c r="H4966" s="56">
        <v>400210</v>
      </c>
      <c r="I4966" s="56" t="s">
        <v>11448</v>
      </c>
      <c r="J4966" s="56" t="s">
        <v>10646</v>
      </c>
      <c r="K4966" s="56" t="s">
        <v>8121</v>
      </c>
      <c r="L4966" s="56" t="s">
        <v>7138</v>
      </c>
      <c r="M4966" s="73">
        <v>36006</v>
      </c>
      <c r="N4966" s="56"/>
      <c r="O4966" s="56"/>
      <c r="P4966" s="56" t="s">
        <v>7716</v>
      </c>
      <c r="Q4966" s="56"/>
      <c r="R4966" s="56" t="s">
        <v>70</v>
      </c>
      <c r="S4966" s="56" t="s">
        <v>11660</v>
      </c>
      <c r="T4966" s="56" t="s">
        <v>7138</v>
      </c>
      <c r="U4966" s="57">
        <v>19997</v>
      </c>
      <c r="V4966" s="57">
        <v>-19996</v>
      </c>
      <c r="W4966" s="57">
        <v>1</v>
      </c>
      <c r="X4966" s="57">
        <v>0</v>
      </c>
      <c r="Y4966" s="73">
        <v>35977</v>
      </c>
      <c r="Z4966" s="57">
        <v>0</v>
      </c>
      <c r="AA4966" s="57">
        <v>0</v>
      </c>
      <c r="AB4966" s="57">
        <v>1</v>
      </c>
      <c r="AC4966" s="57">
        <v>0</v>
      </c>
      <c r="AD4966" s="56" t="s">
        <v>9255</v>
      </c>
      <c r="AE4966" s="57">
        <v>0</v>
      </c>
      <c r="AF4966" s="57">
        <v>0</v>
      </c>
      <c r="AG4966" s="57">
        <v>0</v>
      </c>
      <c r="AI4966"/>
      <c r="AJ4966"/>
    </row>
    <row r="4967" spans="1:36">
      <c r="A4967" s="56" t="s">
        <v>50</v>
      </c>
      <c r="B4967" s="56" t="s">
        <v>11417</v>
      </c>
      <c r="C4967" s="56">
        <v>2101010130</v>
      </c>
      <c r="D4967" s="56" t="s">
        <v>40</v>
      </c>
      <c r="E4967" s="56">
        <v>2101020140</v>
      </c>
      <c r="F4967" s="56">
        <v>5401010140</v>
      </c>
      <c r="G4967" s="56" t="s">
        <v>11431</v>
      </c>
      <c r="H4967" s="56">
        <v>400210</v>
      </c>
      <c r="I4967" s="56" t="s">
        <v>11448</v>
      </c>
      <c r="J4967" s="56" t="s">
        <v>10647</v>
      </c>
      <c r="K4967" s="56" t="s">
        <v>8352</v>
      </c>
      <c r="L4967" s="56" t="s">
        <v>7138</v>
      </c>
      <c r="M4967" s="73">
        <v>36164</v>
      </c>
      <c r="N4967" s="56"/>
      <c r="O4967" s="56"/>
      <c r="P4967" s="56" t="s">
        <v>7716</v>
      </c>
      <c r="Q4967" s="56"/>
      <c r="R4967" s="56" t="s">
        <v>70</v>
      </c>
      <c r="S4967" s="56" t="s">
        <v>11659</v>
      </c>
      <c r="T4967" s="56" t="s">
        <v>7138</v>
      </c>
      <c r="U4967" s="57">
        <v>4400</v>
      </c>
      <c r="V4967" s="57">
        <v>-4399</v>
      </c>
      <c r="W4967" s="57">
        <v>1</v>
      </c>
      <c r="X4967" s="57">
        <v>0</v>
      </c>
      <c r="Y4967" s="73">
        <v>36161</v>
      </c>
      <c r="Z4967" s="57">
        <v>0</v>
      </c>
      <c r="AA4967" s="57">
        <v>0</v>
      </c>
      <c r="AB4967" s="57">
        <v>1</v>
      </c>
      <c r="AC4967" s="57">
        <v>0</v>
      </c>
      <c r="AD4967" s="56" t="s">
        <v>9255</v>
      </c>
      <c r="AE4967" s="57">
        <v>0</v>
      </c>
      <c r="AF4967" s="57">
        <v>0</v>
      </c>
      <c r="AG4967" s="57">
        <v>0</v>
      </c>
      <c r="AI4967"/>
      <c r="AJ4967"/>
    </row>
    <row r="4968" spans="1:36">
      <c r="A4968" s="56" t="s">
        <v>50</v>
      </c>
      <c r="B4968" s="56" t="s">
        <v>11417</v>
      </c>
      <c r="C4968" s="56">
        <v>2101010130</v>
      </c>
      <c r="D4968" s="56" t="s">
        <v>40</v>
      </c>
      <c r="E4968" s="56">
        <v>2101020140</v>
      </c>
      <c r="F4968" s="56">
        <v>5401010140</v>
      </c>
      <c r="G4968" s="56" t="s">
        <v>11431</v>
      </c>
      <c r="H4968" s="56">
        <v>400210</v>
      </c>
      <c r="I4968" s="56" t="s">
        <v>11448</v>
      </c>
      <c r="J4968" s="56" t="s">
        <v>10651</v>
      </c>
      <c r="K4968" s="56" t="s">
        <v>7779</v>
      </c>
      <c r="L4968" s="56" t="s">
        <v>7138</v>
      </c>
      <c r="M4968" s="73">
        <v>36807</v>
      </c>
      <c r="N4968" s="56"/>
      <c r="O4968" s="56"/>
      <c r="P4968" s="56" t="s">
        <v>7716</v>
      </c>
      <c r="Q4968" s="56"/>
      <c r="R4968" s="56" t="s">
        <v>70</v>
      </c>
      <c r="S4968" s="56" t="s">
        <v>11675</v>
      </c>
      <c r="T4968" s="56" t="s">
        <v>7138</v>
      </c>
      <c r="U4968" s="57">
        <v>12705</v>
      </c>
      <c r="V4968" s="57">
        <v>-12704</v>
      </c>
      <c r="W4968" s="57">
        <v>1</v>
      </c>
      <c r="X4968" s="57">
        <v>0</v>
      </c>
      <c r="Y4968" s="73">
        <v>36800</v>
      </c>
      <c r="Z4968" s="57">
        <v>0</v>
      </c>
      <c r="AA4968" s="57">
        <v>0</v>
      </c>
      <c r="AB4968" s="57">
        <v>1</v>
      </c>
      <c r="AC4968" s="57">
        <v>0</v>
      </c>
      <c r="AD4968" s="56" t="s">
        <v>9255</v>
      </c>
      <c r="AE4968" s="57">
        <v>0</v>
      </c>
      <c r="AF4968" s="57">
        <v>0</v>
      </c>
      <c r="AG4968" s="57">
        <v>0</v>
      </c>
      <c r="AI4968"/>
      <c r="AJ4968"/>
    </row>
    <row r="4969" spans="1:36">
      <c r="A4969" s="56" t="s">
        <v>50</v>
      </c>
      <c r="B4969" s="56" t="s">
        <v>11417</v>
      </c>
      <c r="C4969" s="56">
        <v>2101010130</v>
      </c>
      <c r="D4969" s="56" t="s">
        <v>40</v>
      </c>
      <c r="E4969" s="56">
        <v>2101020140</v>
      </c>
      <c r="F4969" s="56">
        <v>5401010140</v>
      </c>
      <c r="G4969" s="56" t="s">
        <v>11431</v>
      </c>
      <c r="H4969" s="56">
        <v>400210</v>
      </c>
      <c r="I4969" s="56" t="s">
        <v>11448</v>
      </c>
      <c r="J4969" s="56" t="s">
        <v>10652</v>
      </c>
      <c r="K4969" s="56" t="s">
        <v>7779</v>
      </c>
      <c r="L4969" s="56" t="s">
        <v>7138</v>
      </c>
      <c r="M4969" s="73">
        <v>36806</v>
      </c>
      <c r="N4969" s="56"/>
      <c r="O4969" s="56"/>
      <c r="P4969" s="56" t="s">
        <v>7716</v>
      </c>
      <c r="Q4969" s="56"/>
      <c r="R4969" s="56" t="s">
        <v>70</v>
      </c>
      <c r="S4969" s="56" t="s">
        <v>11684</v>
      </c>
      <c r="T4969" s="56" t="s">
        <v>7138</v>
      </c>
      <c r="U4969" s="57">
        <v>16985</v>
      </c>
      <c r="V4969" s="57">
        <v>-16984</v>
      </c>
      <c r="W4969" s="57">
        <v>1</v>
      </c>
      <c r="X4969" s="57">
        <v>0</v>
      </c>
      <c r="Y4969" s="73">
        <v>36800</v>
      </c>
      <c r="Z4969" s="57">
        <v>0</v>
      </c>
      <c r="AA4969" s="57">
        <v>0</v>
      </c>
      <c r="AB4969" s="57">
        <v>1</v>
      </c>
      <c r="AC4969" s="57">
        <v>0</v>
      </c>
      <c r="AD4969" s="56" t="s">
        <v>9255</v>
      </c>
      <c r="AE4969" s="57">
        <v>0</v>
      </c>
      <c r="AF4969" s="57">
        <v>0</v>
      </c>
      <c r="AG4969" s="57">
        <v>0</v>
      </c>
      <c r="AI4969"/>
      <c r="AJ4969"/>
    </row>
    <row r="4970" spans="1:36">
      <c r="A4970" s="56" t="s">
        <v>50</v>
      </c>
      <c r="B4970" s="56" t="s">
        <v>11417</v>
      </c>
      <c r="C4970" s="56">
        <v>2101010130</v>
      </c>
      <c r="D4970" s="56" t="s">
        <v>40</v>
      </c>
      <c r="E4970" s="56">
        <v>2101020140</v>
      </c>
      <c r="F4970" s="56">
        <v>5401010140</v>
      </c>
      <c r="G4970" s="56" t="s">
        <v>11431</v>
      </c>
      <c r="H4970" s="56">
        <v>400210</v>
      </c>
      <c r="I4970" s="56" t="s">
        <v>11448</v>
      </c>
      <c r="J4970" s="56" t="s">
        <v>10653</v>
      </c>
      <c r="K4970" s="56" t="s">
        <v>7779</v>
      </c>
      <c r="L4970" s="56" t="s">
        <v>7138</v>
      </c>
      <c r="M4970" s="73">
        <v>36806</v>
      </c>
      <c r="N4970" s="56"/>
      <c r="O4970" s="56"/>
      <c r="P4970" s="56" t="s">
        <v>7716</v>
      </c>
      <c r="Q4970" s="56"/>
      <c r="R4970" s="56" t="s">
        <v>70</v>
      </c>
      <c r="S4970" s="56" t="s">
        <v>11659</v>
      </c>
      <c r="T4970" s="56" t="s">
        <v>7138</v>
      </c>
      <c r="U4970" s="57">
        <v>3630</v>
      </c>
      <c r="V4970" s="57">
        <v>-3629</v>
      </c>
      <c r="W4970" s="57">
        <v>1</v>
      </c>
      <c r="X4970" s="57">
        <v>0</v>
      </c>
      <c r="Y4970" s="73">
        <v>36800</v>
      </c>
      <c r="Z4970" s="57">
        <v>0</v>
      </c>
      <c r="AA4970" s="57">
        <v>0</v>
      </c>
      <c r="AB4970" s="57">
        <v>1</v>
      </c>
      <c r="AC4970" s="57">
        <v>0</v>
      </c>
      <c r="AD4970" s="56" t="s">
        <v>9255</v>
      </c>
      <c r="AE4970" s="57">
        <v>0</v>
      </c>
      <c r="AF4970" s="57">
        <v>0</v>
      </c>
      <c r="AG4970" s="57">
        <v>0</v>
      </c>
      <c r="AI4970"/>
      <c r="AJ4970"/>
    </row>
    <row r="4971" spans="1:36">
      <c r="A4971" s="56" t="s">
        <v>50</v>
      </c>
      <c r="B4971" s="56" t="s">
        <v>11417</v>
      </c>
      <c r="C4971" s="56">
        <v>2101010130</v>
      </c>
      <c r="D4971" s="56" t="s">
        <v>40</v>
      </c>
      <c r="E4971" s="56">
        <v>2101020140</v>
      </c>
      <c r="F4971" s="56">
        <v>5401010140</v>
      </c>
      <c r="G4971" s="56" t="s">
        <v>11431</v>
      </c>
      <c r="H4971" s="56">
        <v>400210</v>
      </c>
      <c r="I4971" s="56" t="s">
        <v>11448</v>
      </c>
      <c r="J4971" s="56" t="s">
        <v>10654</v>
      </c>
      <c r="K4971" s="56" t="s">
        <v>8354</v>
      </c>
      <c r="L4971" s="56" t="s">
        <v>7138</v>
      </c>
      <c r="M4971" s="73">
        <v>38640</v>
      </c>
      <c r="N4971" s="56"/>
      <c r="O4971" s="56"/>
      <c r="P4971" s="56" t="s">
        <v>7716</v>
      </c>
      <c r="Q4971" s="56"/>
      <c r="R4971" s="56" t="s">
        <v>70</v>
      </c>
      <c r="S4971" s="56" t="s">
        <v>11659</v>
      </c>
      <c r="T4971" s="56" t="s">
        <v>7138</v>
      </c>
      <c r="U4971" s="57">
        <v>7969</v>
      </c>
      <c r="V4971" s="57">
        <v>-7968</v>
      </c>
      <c r="W4971" s="57">
        <v>1</v>
      </c>
      <c r="X4971" s="57">
        <v>0</v>
      </c>
      <c r="Y4971" s="73">
        <v>38626</v>
      </c>
      <c r="Z4971" s="57">
        <v>0</v>
      </c>
      <c r="AA4971" s="57">
        <v>0</v>
      </c>
      <c r="AB4971" s="57">
        <v>1</v>
      </c>
      <c r="AC4971" s="57">
        <v>0</v>
      </c>
      <c r="AD4971" s="56" t="s">
        <v>9255</v>
      </c>
      <c r="AE4971" s="57">
        <v>0</v>
      </c>
      <c r="AF4971" s="57">
        <v>0</v>
      </c>
      <c r="AG4971" s="57">
        <v>0</v>
      </c>
      <c r="AI4971"/>
      <c r="AJ4971"/>
    </row>
    <row r="4972" spans="1:36">
      <c r="A4972" s="56" t="s">
        <v>50</v>
      </c>
      <c r="B4972" s="56" t="s">
        <v>11417</v>
      </c>
      <c r="C4972" s="56">
        <v>2101010130</v>
      </c>
      <c r="D4972" s="56" t="s">
        <v>40</v>
      </c>
      <c r="E4972" s="56">
        <v>2101020140</v>
      </c>
      <c r="F4972" s="56">
        <v>5401010140</v>
      </c>
      <c r="G4972" s="56" t="s">
        <v>11431</v>
      </c>
      <c r="H4972" s="56">
        <v>400210</v>
      </c>
      <c r="I4972" s="56" t="s">
        <v>11448</v>
      </c>
      <c r="J4972" s="56" t="s">
        <v>10657</v>
      </c>
      <c r="K4972" s="56" t="s">
        <v>8355</v>
      </c>
      <c r="L4972" s="56" t="s">
        <v>7138</v>
      </c>
      <c r="M4972" s="73">
        <v>37851</v>
      </c>
      <c r="N4972" s="56"/>
      <c r="O4972" s="56"/>
      <c r="P4972" s="56" t="s">
        <v>7716</v>
      </c>
      <c r="Q4972" s="56"/>
      <c r="R4972" s="56" t="s">
        <v>70</v>
      </c>
      <c r="S4972" s="56" t="s">
        <v>11659</v>
      </c>
      <c r="T4972" s="56" t="s">
        <v>7138</v>
      </c>
      <c r="U4972" s="57">
        <v>4206</v>
      </c>
      <c r="V4972" s="57">
        <v>-4205</v>
      </c>
      <c r="W4972" s="57">
        <v>1</v>
      </c>
      <c r="X4972" s="57">
        <v>0</v>
      </c>
      <c r="Y4972" s="73">
        <v>37834</v>
      </c>
      <c r="Z4972" s="57">
        <v>0</v>
      </c>
      <c r="AA4972" s="57">
        <v>0</v>
      </c>
      <c r="AB4972" s="57">
        <v>1</v>
      </c>
      <c r="AC4972" s="57">
        <v>0</v>
      </c>
      <c r="AD4972" s="56" t="s">
        <v>9255</v>
      </c>
      <c r="AE4972" s="57">
        <v>0</v>
      </c>
      <c r="AF4972" s="57">
        <v>0</v>
      </c>
      <c r="AG4972" s="57">
        <v>0</v>
      </c>
      <c r="AI4972"/>
      <c r="AJ4972"/>
    </row>
    <row r="4973" spans="1:36">
      <c r="A4973" s="56" t="s">
        <v>50</v>
      </c>
      <c r="B4973" s="56" t="s">
        <v>11417</v>
      </c>
      <c r="C4973" s="56">
        <v>2101010130</v>
      </c>
      <c r="D4973" s="56" t="s">
        <v>40</v>
      </c>
      <c r="E4973" s="56">
        <v>2101020140</v>
      </c>
      <c r="F4973" s="56">
        <v>5401010140</v>
      </c>
      <c r="G4973" s="56" t="s">
        <v>11431</v>
      </c>
      <c r="H4973" s="56">
        <v>400210</v>
      </c>
      <c r="I4973" s="56" t="s">
        <v>11448</v>
      </c>
      <c r="J4973" s="56" t="s">
        <v>10658</v>
      </c>
      <c r="K4973" s="56" t="s">
        <v>8080</v>
      </c>
      <c r="L4973" s="56" t="s">
        <v>7138</v>
      </c>
      <c r="M4973" s="73">
        <v>37870</v>
      </c>
      <c r="N4973" s="56"/>
      <c r="O4973" s="56"/>
      <c r="P4973" s="56" t="s">
        <v>7716</v>
      </c>
      <c r="Q4973" s="56"/>
      <c r="R4973" s="56" t="s">
        <v>70</v>
      </c>
      <c r="S4973" s="56" t="s">
        <v>11659</v>
      </c>
      <c r="T4973" s="56" t="s">
        <v>7138</v>
      </c>
      <c r="U4973" s="57">
        <v>9280</v>
      </c>
      <c r="V4973" s="57">
        <v>-9279</v>
      </c>
      <c r="W4973" s="57">
        <v>1</v>
      </c>
      <c r="X4973" s="57">
        <v>0</v>
      </c>
      <c r="Y4973" s="73">
        <v>37865</v>
      </c>
      <c r="Z4973" s="57">
        <v>0</v>
      </c>
      <c r="AA4973" s="57">
        <v>0</v>
      </c>
      <c r="AB4973" s="57">
        <v>1</v>
      </c>
      <c r="AC4973" s="57">
        <v>0</v>
      </c>
      <c r="AD4973" s="56" t="s">
        <v>9255</v>
      </c>
      <c r="AE4973" s="57">
        <v>0</v>
      </c>
      <c r="AF4973" s="57">
        <v>0</v>
      </c>
      <c r="AG4973" s="57">
        <v>0</v>
      </c>
      <c r="AI4973"/>
      <c r="AJ4973"/>
    </row>
    <row r="4974" spans="1:36">
      <c r="A4974" s="56" t="s">
        <v>50</v>
      </c>
      <c r="B4974" s="56" t="s">
        <v>11417</v>
      </c>
      <c r="C4974" s="56">
        <v>2101010130</v>
      </c>
      <c r="D4974" s="56" t="s">
        <v>40</v>
      </c>
      <c r="E4974" s="56">
        <v>2101020140</v>
      </c>
      <c r="F4974" s="56">
        <v>5401010140</v>
      </c>
      <c r="G4974" s="56" t="s">
        <v>11431</v>
      </c>
      <c r="H4974" s="56">
        <v>400210</v>
      </c>
      <c r="I4974" s="56" t="s">
        <v>11448</v>
      </c>
      <c r="J4974" s="56" t="s">
        <v>10659</v>
      </c>
      <c r="K4974" s="56" t="s">
        <v>8122</v>
      </c>
      <c r="L4974" s="56" t="s">
        <v>7138</v>
      </c>
      <c r="M4974" s="73">
        <v>38640</v>
      </c>
      <c r="N4974" s="56"/>
      <c r="O4974" s="56"/>
      <c r="P4974" s="56" t="s">
        <v>7716</v>
      </c>
      <c r="Q4974" s="56"/>
      <c r="R4974" s="56" t="s">
        <v>70</v>
      </c>
      <c r="S4974" s="56" t="s">
        <v>11660</v>
      </c>
      <c r="T4974" s="56" t="s">
        <v>7138</v>
      </c>
      <c r="U4974" s="57">
        <v>11385</v>
      </c>
      <c r="V4974" s="57">
        <v>-11384</v>
      </c>
      <c r="W4974" s="57">
        <v>1</v>
      </c>
      <c r="X4974" s="57">
        <v>0</v>
      </c>
      <c r="Y4974" s="73">
        <v>38626</v>
      </c>
      <c r="Z4974" s="57">
        <v>0</v>
      </c>
      <c r="AA4974" s="57">
        <v>0</v>
      </c>
      <c r="AB4974" s="57">
        <v>1</v>
      </c>
      <c r="AC4974" s="57">
        <v>0</v>
      </c>
      <c r="AD4974" s="56" t="s">
        <v>9255</v>
      </c>
      <c r="AE4974" s="57">
        <v>0</v>
      </c>
      <c r="AF4974" s="57">
        <v>0</v>
      </c>
      <c r="AG4974" s="57">
        <v>0</v>
      </c>
      <c r="AI4974"/>
      <c r="AJ4974"/>
    </row>
    <row r="4975" spans="1:36">
      <c r="A4975" s="56" t="s">
        <v>50</v>
      </c>
      <c r="B4975" s="56" t="s">
        <v>11417</v>
      </c>
      <c r="C4975" s="56">
        <v>2101010130</v>
      </c>
      <c r="D4975" s="56" t="s">
        <v>40</v>
      </c>
      <c r="E4975" s="56">
        <v>2101020140</v>
      </c>
      <c r="F4975" s="56">
        <v>5401010140</v>
      </c>
      <c r="G4975" s="56" t="s">
        <v>11431</v>
      </c>
      <c r="H4975" s="56">
        <v>400210</v>
      </c>
      <c r="I4975" s="56" t="s">
        <v>11448</v>
      </c>
      <c r="J4975" s="56" t="s">
        <v>10660</v>
      </c>
      <c r="K4975" s="56" t="s">
        <v>8362</v>
      </c>
      <c r="L4975" s="56" t="s">
        <v>7138</v>
      </c>
      <c r="M4975" s="73">
        <v>35828</v>
      </c>
      <c r="N4975" s="56"/>
      <c r="O4975" s="56"/>
      <c r="P4975" s="56" t="s">
        <v>7716</v>
      </c>
      <c r="Q4975" s="56"/>
      <c r="R4975" s="56" t="s">
        <v>70</v>
      </c>
      <c r="S4975" s="56" t="s">
        <v>11659</v>
      </c>
      <c r="T4975" s="56" t="s">
        <v>7138</v>
      </c>
      <c r="U4975" s="57">
        <v>27123</v>
      </c>
      <c r="V4975" s="57">
        <v>-27122</v>
      </c>
      <c r="W4975" s="57">
        <v>1</v>
      </c>
      <c r="X4975" s="57">
        <v>0</v>
      </c>
      <c r="Y4975" s="73">
        <v>35827</v>
      </c>
      <c r="Z4975" s="57">
        <v>0</v>
      </c>
      <c r="AA4975" s="57">
        <v>0</v>
      </c>
      <c r="AB4975" s="57">
        <v>1</v>
      </c>
      <c r="AC4975" s="57">
        <v>0</v>
      </c>
      <c r="AD4975" s="56" t="s">
        <v>9255</v>
      </c>
      <c r="AE4975" s="57">
        <v>0</v>
      </c>
      <c r="AF4975" s="57">
        <v>0</v>
      </c>
      <c r="AG4975" s="57">
        <v>0</v>
      </c>
      <c r="AI4975"/>
      <c r="AJ4975"/>
    </row>
    <row r="4976" spans="1:36">
      <c r="A4976" s="56" t="s">
        <v>50</v>
      </c>
      <c r="B4976" s="56" t="s">
        <v>11417</v>
      </c>
      <c r="C4976" s="56">
        <v>2101010130</v>
      </c>
      <c r="D4976" s="56" t="s">
        <v>40</v>
      </c>
      <c r="E4976" s="56">
        <v>2101020140</v>
      </c>
      <c r="F4976" s="56">
        <v>5401010140</v>
      </c>
      <c r="G4976" s="56" t="s">
        <v>11431</v>
      </c>
      <c r="H4976" s="56">
        <v>400210</v>
      </c>
      <c r="I4976" s="56" t="s">
        <v>11448</v>
      </c>
      <c r="J4976" s="56" t="s">
        <v>10661</v>
      </c>
      <c r="K4976" s="56" t="s">
        <v>8363</v>
      </c>
      <c r="L4976" s="56" t="s">
        <v>7138</v>
      </c>
      <c r="M4976" s="73">
        <v>35856</v>
      </c>
      <c r="N4976" s="56"/>
      <c r="O4976" s="56"/>
      <c r="P4976" s="56" t="s">
        <v>7716</v>
      </c>
      <c r="Q4976" s="56"/>
      <c r="R4976" s="56" t="s">
        <v>70</v>
      </c>
      <c r="S4976" s="56" t="s">
        <v>11659</v>
      </c>
      <c r="T4976" s="56" t="s">
        <v>7138</v>
      </c>
      <c r="U4976" s="57">
        <v>16293</v>
      </c>
      <c r="V4976" s="57">
        <v>-16292</v>
      </c>
      <c r="W4976" s="57">
        <v>1</v>
      </c>
      <c r="X4976" s="57">
        <v>0</v>
      </c>
      <c r="Y4976" s="73">
        <v>35855</v>
      </c>
      <c r="Z4976" s="57">
        <v>0</v>
      </c>
      <c r="AA4976" s="57">
        <v>0</v>
      </c>
      <c r="AB4976" s="57">
        <v>1</v>
      </c>
      <c r="AC4976" s="57">
        <v>0</v>
      </c>
      <c r="AD4976" s="56" t="s">
        <v>9255</v>
      </c>
      <c r="AE4976" s="57">
        <v>0</v>
      </c>
      <c r="AF4976" s="57">
        <v>0</v>
      </c>
      <c r="AG4976" s="57">
        <v>0</v>
      </c>
      <c r="AI4976"/>
      <c r="AJ4976"/>
    </row>
    <row r="4977" spans="1:36">
      <c r="A4977" s="56" t="s">
        <v>50</v>
      </c>
      <c r="B4977" s="56" t="s">
        <v>11417</v>
      </c>
      <c r="C4977" s="56">
        <v>2101010130</v>
      </c>
      <c r="D4977" s="56" t="s">
        <v>40</v>
      </c>
      <c r="E4977" s="56">
        <v>2101020140</v>
      </c>
      <c r="F4977" s="56">
        <v>5401010140</v>
      </c>
      <c r="G4977" s="56" t="s">
        <v>11431</v>
      </c>
      <c r="H4977" s="56">
        <v>400210</v>
      </c>
      <c r="I4977" s="56" t="s">
        <v>11448</v>
      </c>
      <c r="J4977" s="56" t="s">
        <v>10662</v>
      </c>
      <c r="K4977" s="56" t="s">
        <v>8364</v>
      </c>
      <c r="L4977" s="56" t="s">
        <v>7138</v>
      </c>
      <c r="M4977" s="73">
        <v>35828</v>
      </c>
      <c r="N4977" s="56"/>
      <c r="O4977" s="56"/>
      <c r="P4977" s="56" t="s">
        <v>7716</v>
      </c>
      <c r="Q4977" s="56"/>
      <c r="R4977" s="56" t="s">
        <v>70</v>
      </c>
      <c r="S4977" s="56" t="s">
        <v>11659</v>
      </c>
      <c r="T4977" s="56" t="s">
        <v>7138</v>
      </c>
      <c r="U4977" s="57">
        <v>13233</v>
      </c>
      <c r="V4977" s="57">
        <v>-13232</v>
      </c>
      <c r="W4977" s="57">
        <v>1</v>
      </c>
      <c r="X4977" s="57">
        <v>0</v>
      </c>
      <c r="Y4977" s="73">
        <v>35827</v>
      </c>
      <c r="Z4977" s="57">
        <v>0</v>
      </c>
      <c r="AA4977" s="57">
        <v>0</v>
      </c>
      <c r="AB4977" s="57">
        <v>1</v>
      </c>
      <c r="AC4977" s="57">
        <v>0</v>
      </c>
      <c r="AD4977" s="56" t="s">
        <v>9255</v>
      </c>
      <c r="AE4977" s="57">
        <v>0</v>
      </c>
      <c r="AF4977" s="57">
        <v>0</v>
      </c>
      <c r="AG4977" s="57">
        <v>0</v>
      </c>
      <c r="AI4977"/>
      <c r="AJ4977"/>
    </row>
    <row r="4978" spans="1:36">
      <c r="A4978" s="56" t="s">
        <v>50</v>
      </c>
      <c r="B4978" s="56" t="s">
        <v>11417</v>
      </c>
      <c r="C4978" s="56">
        <v>2101010130</v>
      </c>
      <c r="D4978" s="56" t="s">
        <v>40</v>
      </c>
      <c r="E4978" s="56">
        <v>2101020140</v>
      </c>
      <c r="F4978" s="56">
        <v>5401010140</v>
      </c>
      <c r="G4978" s="56" t="s">
        <v>11431</v>
      </c>
      <c r="H4978" s="56">
        <v>400210</v>
      </c>
      <c r="I4978" s="56" t="s">
        <v>11448</v>
      </c>
      <c r="J4978" s="56" t="s">
        <v>10663</v>
      </c>
      <c r="K4978" s="56" t="s">
        <v>8365</v>
      </c>
      <c r="L4978" s="56" t="s">
        <v>7138</v>
      </c>
      <c r="M4978" s="73">
        <v>35839</v>
      </c>
      <c r="N4978" s="56"/>
      <c r="O4978" s="56"/>
      <c r="P4978" s="56" t="s">
        <v>7716</v>
      </c>
      <c r="Q4978" s="56"/>
      <c r="R4978" s="56" t="s">
        <v>70</v>
      </c>
      <c r="S4978" s="56" t="s">
        <v>11659</v>
      </c>
      <c r="T4978" s="56" t="s">
        <v>7138</v>
      </c>
      <c r="U4978" s="57">
        <v>12144</v>
      </c>
      <c r="V4978" s="57">
        <v>-12143</v>
      </c>
      <c r="W4978" s="57">
        <v>1</v>
      </c>
      <c r="X4978" s="57">
        <v>0</v>
      </c>
      <c r="Y4978" s="73">
        <v>35827</v>
      </c>
      <c r="Z4978" s="57">
        <v>0</v>
      </c>
      <c r="AA4978" s="57">
        <v>0</v>
      </c>
      <c r="AB4978" s="57">
        <v>1</v>
      </c>
      <c r="AC4978" s="57">
        <v>0</v>
      </c>
      <c r="AD4978" s="56" t="s">
        <v>9255</v>
      </c>
      <c r="AE4978" s="57">
        <v>0</v>
      </c>
      <c r="AF4978" s="57">
        <v>0</v>
      </c>
      <c r="AG4978" s="57">
        <v>0</v>
      </c>
      <c r="AI4978"/>
      <c r="AJ4978"/>
    </row>
    <row r="4979" spans="1:36">
      <c r="A4979" s="56" t="s">
        <v>50</v>
      </c>
      <c r="B4979" s="56" t="s">
        <v>11417</v>
      </c>
      <c r="C4979" s="56">
        <v>2101010130</v>
      </c>
      <c r="D4979" s="56" t="s">
        <v>40</v>
      </c>
      <c r="E4979" s="56">
        <v>2101020140</v>
      </c>
      <c r="F4979" s="56">
        <v>5401010140</v>
      </c>
      <c r="G4979" s="56" t="s">
        <v>11431</v>
      </c>
      <c r="H4979" s="56">
        <v>400210</v>
      </c>
      <c r="I4979" s="56" t="s">
        <v>11448</v>
      </c>
      <c r="J4979" s="56" t="s">
        <v>10664</v>
      </c>
      <c r="K4979" s="56" t="s">
        <v>7284</v>
      </c>
      <c r="L4979" s="56" t="s">
        <v>7138</v>
      </c>
      <c r="M4979" s="73">
        <v>35874</v>
      </c>
      <c r="N4979" s="56"/>
      <c r="O4979" s="56"/>
      <c r="P4979" s="56" t="s">
        <v>7716</v>
      </c>
      <c r="Q4979" s="56"/>
      <c r="R4979" s="56" t="s">
        <v>70</v>
      </c>
      <c r="S4979" s="56" t="s">
        <v>11659</v>
      </c>
      <c r="T4979" s="56" t="s">
        <v>7138</v>
      </c>
      <c r="U4979" s="57">
        <v>13474</v>
      </c>
      <c r="V4979" s="57">
        <v>-13473</v>
      </c>
      <c r="W4979" s="57">
        <v>1</v>
      </c>
      <c r="X4979" s="57">
        <v>0</v>
      </c>
      <c r="Y4979" s="73">
        <v>35855</v>
      </c>
      <c r="Z4979" s="57">
        <v>0</v>
      </c>
      <c r="AA4979" s="57">
        <v>0</v>
      </c>
      <c r="AB4979" s="57">
        <v>1</v>
      </c>
      <c r="AC4979" s="57">
        <v>0</v>
      </c>
      <c r="AD4979" s="56" t="s">
        <v>9255</v>
      </c>
      <c r="AE4979" s="57">
        <v>0</v>
      </c>
      <c r="AF4979" s="57">
        <v>0</v>
      </c>
      <c r="AG4979" s="57">
        <v>0</v>
      </c>
      <c r="AI4979"/>
      <c r="AJ4979"/>
    </row>
    <row r="4980" spans="1:36">
      <c r="A4980" s="56" t="s">
        <v>50</v>
      </c>
      <c r="B4980" s="56" t="s">
        <v>11417</v>
      </c>
      <c r="C4980" s="56">
        <v>2101010130</v>
      </c>
      <c r="D4980" s="56" t="s">
        <v>40</v>
      </c>
      <c r="E4980" s="56">
        <v>2101020140</v>
      </c>
      <c r="F4980" s="56">
        <v>5401010140</v>
      </c>
      <c r="G4980" s="56" t="s">
        <v>11431</v>
      </c>
      <c r="H4980" s="56">
        <v>400210</v>
      </c>
      <c r="I4980" s="56" t="s">
        <v>11448</v>
      </c>
      <c r="J4980" s="56" t="s">
        <v>10665</v>
      </c>
      <c r="K4980" s="56" t="s">
        <v>8366</v>
      </c>
      <c r="L4980" s="56" t="s">
        <v>7138</v>
      </c>
      <c r="M4980" s="73">
        <v>35914</v>
      </c>
      <c r="N4980" s="56"/>
      <c r="O4980" s="56"/>
      <c r="P4980" s="56" t="s">
        <v>7716</v>
      </c>
      <c r="Q4980" s="56"/>
      <c r="R4980" s="56" t="s">
        <v>70</v>
      </c>
      <c r="S4980" s="56" t="s">
        <v>11659</v>
      </c>
      <c r="T4980" s="56" t="s">
        <v>7138</v>
      </c>
      <c r="U4980" s="57">
        <v>12155</v>
      </c>
      <c r="V4980" s="57">
        <v>-12154</v>
      </c>
      <c r="W4980" s="57">
        <v>1</v>
      </c>
      <c r="X4980" s="57">
        <v>0</v>
      </c>
      <c r="Y4980" s="73">
        <v>35886</v>
      </c>
      <c r="Z4980" s="57">
        <v>0</v>
      </c>
      <c r="AA4980" s="57">
        <v>0</v>
      </c>
      <c r="AB4980" s="57">
        <v>1</v>
      </c>
      <c r="AC4980" s="57">
        <v>0</v>
      </c>
      <c r="AD4980" s="56" t="s">
        <v>9255</v>
      </c>
      <c r="AE4980" s="57">
        <v>0</v>
      </c>
      <c r="AF4980" s="57">
        <v>0</v>
      </c>
      <c r="AG4980" s="57">
        <v>0</v>
      </c>
      <c r="AI4980"/>
      <c r="AJ4980"/>
    </row>
    <row r="4981" spans="1:36">
      <c r="A4981" s="56" t="s">
        <v>50</v>
      </c>
      <c r="B4981" s="56" t="s">
        <v>11417</v>
      </c>
      <c r="C4981" s="56">
        <v>2101010130</v>
      </c>
      <c r="D4981" s="56" t="s">
        <v>40</v>
      </c>
      <c r="E4981" s="56">
        <v>2101020140</v>
      </c>
      <c r="F4981" s="56">
        <v>5401010140</v>
      </c>
      <c r="G4981" s="56" t="s">
        <v>11431</v>
      </c>
      <c r="H4981" s="56">
        <v>400210</v>
      </c>
      <c r="I4981" s="56" t="s">
        <v>11448</v>
      </c>
      <c r="J4981" s="56" t="s">
        <v>10666</v>
      </c>
      <c r="K4981" s="56" t="s">
        <v>8367</v>
      </c>
      <c r="L4981" s="56" t="s">
        <v>7138</v>
      </c>
      <c r="M4981" s="73">
        <v>35928</v>
      </c>
      <c r="N4981" s="56"/>
      <c r="O4981" s="56"/>
      <c r="P4981" s="56" t="s">
        <v>7716</v>
      </c>
      <c r="Q4981" s="56"/>
      <c r="R4981" s="56" t="s">
        <v>70</v>
      </c>
      <c r="S4981" s="56" t="s">
        <v>11659</v>
      </c>
      <c r="T4981" s="56" t="s">
        <v>7138</v>
      </c>
      <c r="U4981" s="57">
        <v>16555</v>
      </c>
      <c r="V4981" s="57">
        <v>-16554</v>
      </c>
      <c r="W4981" s="57">
        <v>1</v>
      </c>
      <c r="X4981" s="57">
        <v>0</v>
      </c>
      <c r="Y4981" s="73">
        <v>35916</v>
      </c>
      <c r="Z4981" s="57">
        <v>0</v>
      </c>
      <c r="AA4981" s="57">
        <v>0</v>
      </c>
      <c r="AB4981" s="57">
        <v>1</v>
      </c>
      <c r="AC4981" s="57">
        <v>0</v>
      </c>
      <c r="AD4981" s="56" t="s">
        <v>9255</v>
      </c>
      <c r="AE4981" s="57">
        <v>0</v>
      </c>
      <c r="AF4981" s="57">
        <v>0</v>
      </c>
      <c r="AG4981" s="57">
        <v>0</v>
      </c>
      <c r="AI4981"/>
      <c r="AJ4981"/>
    </row>
    <row r="4982" spans="1:36">
      <c r="A4982" s="56" t="s">
        <v>50</v>
      </c>
      <c r="B4982" s="56" t="s">
        <v>11417</v>
      </c>
      <c r="C4982" s="56">
        <v>2101010130</v>
      </c>
      <c r="D4982" s="56" t="s">
        <v>40</v>
      </c>
      <c r="E4982" s="56">
        <v>2101020140</v>
      </c>
      <c r="F4982" s="56">
        <v>5401010140</v>
      </c>
      <c r="G4982" s="56" t="s">
        <v>11431</v>
      </c>
      <c r="H4982" s="56">
        <v>400210</v>
      </c>
      <c r="I4982" s="56" t="s">
        <v>11448</v>
      </c>
      <c r="J4982" s="56" t="s">
        <v>10667</v>
      </c>
      <c r="K4982" s="56" t="s">
        <v>8368</v>
      </c>
      <c r="L4982" s="56" t="s">
        <v>7138</v>
      </c>
      <c r="M4982" s="73">
        <v>35944</v>
      </c>
      <c r="N4982" s="56"/>
      <c r="O4982" s="56"/>
      <c r="P4982" s="56" t="s">
        <v>7716</v>
      </c>
      <c r="Q4982" s="56"/>
      <c r="R4982" s="56" t="s">
        <v>70</v>
      </c>
      <c r="S4982" s="56" t="s">
        <v>11659</v>
      </c>
      <c r="T4982" s="56" t="s">
        <v>7138</v>
      </c>
      <c r="U4982" s="57">
        <v>13700</v>
      </c>
      <c r="V4982" s="57">
        <v>-13699</v>
      </c>
      <c r="W4982" s="57">
        <v>1</v>
      </c>
      <c r="X4982" s="57">
        <v>0</v>
      </c>
      <c r="Y4982" s="73">
        <v>35916</v>
      </c>
      <c r="Z4982" s="57">
        <v>0</v>
      </c>
      <c r="AA4982" s="57">
        <v>0</v>
      </c>
      <c r="AB4982" s="57">
        <v>1</v>
      </c>
      <c r="AC4982" s="57">
        <v>0</v>
      </c>
      <c r="AD4982" s="56" t="s">
        <v>9255</v>
      </c>
      <c r="AE4982" s="57">
        <v>0</v>
      </c>
      <c r="AF4982" s="57">
        <v>0</v>
      </c>
      <c r="AG4982" s="57">
        <v>0</v>
      </c>
      <c r="AI4982"/>
      <c r="AJ4982"/>
    </row>
    <row r="4983" spans="1:36">
      <c r="A4983" s="56" t="s">
        <v>50</v>
      </c>
      <c r="B4983" s="56" t="s">
        <v>11417</v>
      </c>
      <c r="C4983" s="56">
        <v>2101010130</v>
      </c>
      <c r="D4983" s="56" t="s">
        <v>40</v>
      </c>
      <c r="E4983" s="56">
        <v>2101020140</v>
      </c>
      <c r="F4983" s="56">
        <v>5401010140</v>
      </c>
      <c r="G4983" s="56" t="s">
        <v>11431</v>
      </c>
      <c r="H4983" s="56">
        <v>400210</v>
      </c>
      <c r="I4983" s="56" t="s">
        <v>11448</v>
      </c>
      <c r="J4983" s="56" t="s">
        <v>10668</v>
      </c>
      <c r="K4983" s="56" t="s">
        <v>8369</v>
      </c>
      <c r="L4983" s="56" t="s">
        <v>7138</v>
      </c>
      <c r="M4983" s="73">
        <v>35964</v>
      </c>
      <c r="N4983" s="56"/>
      <c r="O4983" s="56"/>
      <c r="P4983" s="56" t="s">
        <v>7716</v>
      </c>
      <c r="Q4983" s="56"/>
      <c r="R4983" s="56" t="s">
        <v>70</v>
      </c>
      <c r="S4983" s="56" t="s">
        <v>11659</v>
      </c>
      <c r="T4983" s="56" t="s">
        <v>7138</v>
      </c>
      <c r="U4983" s="57">
        <v>14671</v>
      </c>
      <c r="V4983" s="57">
        <v>-14670</v>
      </c>
      <c r="W4983" s="57">
        <v>1</v>
      </c>
      <c r="X4983" s="57">
        <v>0</v>
      </c>
      <c r="Y4983" s="73">
        <v>35947</v>
      </c>
      <c r="Z4983" s="57">
        <v>0</v>
      </c>
      <c r="AA4983" s="57">
        <v>0</v>
      </c>
      <c r="AB4983" s="57">
        <v>1</v>
      </c>
      <c r="AC4983" s="57">
        <v>0</v>
      </c>
      <c r="AD4983" s="56" t="s">
        <v>9255</v>
      </c>
      <c r="AE4983" s="57">
        <v>0</v>
      </c>
      <c r="AF4983" s="57">
        <v>0</v>
      </c>
      <c r="AG4983" s="57">
        <v>0</v>
      </c>
      <c r="AI4983"/>
      <c r="AJ4983"/>
    </row>
    <row r="4984" spans="1:36">
      <c r="A4984" s="56" t="s">
        <v>50</v>
      </c>
      <c r="B4984" s="56" t="s">
        <v>11417</v>
      </c>
      <c r="C4984" s="56">
        <v>2101010130</v>
      </c>
      <c r="D4984" s="56" t="s">
        <v>40</v>
      </c>
      <c r="E4984" s="56">
        <v>2101020140</v>
      </c>
      <c r="F4984" s="56">
        <v>5401010140</v>
      </c>
      <c r="G4984" s="56" t="s">
        <v>11431</v>
      </c>
      <c r="H4984" s="56">
        <v>400210</v>
      </c>
      <c r="I4984" s="56" t="s">
        <v>11448</v>
      </c>
      <c r="J4984" s="56" t="s">
        <v>10669</v>
      </c>
      <c r="K4984" s="56" t="s">
        <v>8356</v>
      </c>
      <c r="L4984" s="56" t="s">
        <v>7138</v>
      </c>
      <c r="M4984" s="73">
        <v>35964</v>
      </c>
      <c r="N4984" s="56"/>
      <c r="O4984" s="56"/>
      <c r="P4984" s="56" t="s">
        <v>7716</v>
      </c>
      <c r="Q4984" s="56"/>
      <c r="R4984" s="56" t="s">
        <v>70</v>
      </c>
      <c r="S4984" s="56" t="s">
        <v>11659</v>
      </c>
      <c r="T4984" s="56" t="s">
        <v>7138</v>
      </c>
      <c r="U4984" s="57">
        <v>12966</v>
      </c>
      <c r="V4984" s="57">
        <v>-12965</v>
      </c>
      <c r="W4984" s="57">
        <v>1</v>
      </c>
      <c r="X4984" s="57">
        <v>0</v>
      </c>
      <c r="Y4984" s="73">
        <v>35947</v>
      </c>
      <c r="Z4984" s="57">
        <v>0</v>
      </c>
      <c r="AA4984" s="57">
        <v>0</v>
      </c>
      <c r="AB4984" s="57">
        <v>1</v>
      </c>
      <c r="AC4984" s="57">
        <v>0</v>
      </c>
      <c r="AD4984" s="56" t="s">
        <v>9255</v>
      </c>
      <c r="AE4984" s="57">
        <v>0</v>
      </c>
      <c r="AF4984" s="57">
        <v>0</v>
      </c>
      <c r="AG4984" s="57">
        <v>0</v>
      </c>
      <c r="AI4984"/>
      <c r="AJ4984"/>
    </row>
    <row r="4985" spans="1:36">
      <c r="A4985" s="56" t="s">
        <v>50</v>
      </c>
      <c r="B4985" s="56" t="s">
        <v>11417</v>
      </c>
      <c r="C4985" s="56">
        <v>2101010130</v>
      </c>
      <c r="D4985" s="56" t="s">
        <v>40</v>
      </c>
      <c r="E4985" s="56">
        <v>2101020140</v>
      </c>
      <c r="F4985" s="56">
        <v>5401010140</v>
      </c>
      <c r="G4985" s="56" t="s">
        <v>11431</v>
      </c>
      <c r="H4985" s="56">
        <v>400210</v>
      </c>
      <c r="I4985" s="56" t="s">
        <v>11448</v>
      </c>
      <c r="J4985" s="56" t="s">
        <v>10670</v>
      </c>
      <c r="K4985" s="56" t="s">
        <v>3707</v>
      </c>
      <c r="L4985" s="56" t="s">
        <v>7138</v>
      </c>
      <c r="M4985" s="73">
        <v>35947</v>
      </c>
      <c r="N4985" s="56"/>
      <c r="O4985" s="56"/>
      <c r="P4985" s="56" t="s">
        <v>7716</v>
      </c>
      <c r="Q4985" s="56"/>
      <c r="R4985" s="56" t="s">
        <v>70</v>
      </c>
      <c r="S4985" s="56" t="s">
        <v>11657</v>
      </c>
      <c r="T4985" s="56" t="s">
        <v>7138</v>
      </c>
      <c r="U4985" s="57">
        <v>22831</v>
      </c>
      <c r="V4985" s="57">
        <v>-22830</v>
      </c>
      <c r="W4985" s="57">
        <v>1</v>
      </c>
      <c r="X4985" s="57">
        <v>0</v>
      </c>
      <c r="Y4985" s="73">
        <v>35947</v>
      </c>
      <c r="Z4985" s="57">
        <v>0</v>
      </c>
      <c r="AA4985" s="57">
        <v>0</v>
      </c>
      <c r="AB4985" s="57">
        <v>1</v>
      </c>
      <c r="AC4985" s="57">
        <v>0</v>
      </c>
      <c r="AD4985" s="56" t="s">
        <v>9255</v>
      </c>
      <c r="AE4985" s="57">
        <v>0</v>
      </c>
      <c r="AF4985" s="57">
        <v>0</v>
      </c>
      <c r="AG4985" s="57">
        <v>0</v>
      </c>
      <c r="AI4985"/>
      <c r="AJ4985"/>
    </row>
    <row r="4986" spans="1:36">
      <c r="A4986" s="56" t="s">
        <v>50</v>
      </c>
      <c r="B4986" s="56" t="s">
        <v>11417</v>
      </c>
      <c r="C4986" s="56">
        <v>2101010130</v>
      </c>
      <c r="D4986" s="56" t="s">
        <v>40</v>
      </c>
      <c r="E4986" s="56">
        <v>2101020140</v>
      </c>
      <c r="F4986" s="56">
        <v>5401010140</v>
      </c>
      <c r="G4986" s="56" t="s">
        <v>11431</v>
      </c>
      <c r="H4986" s="56">
        <v>400210</v>
      </c>
      <c r="I4986" s="56" t="s">
        <v>11448</v>
      </c>
      <c r="J4986" s="56" t="s">
        <v>10671</v>
      </c>
      <c r="K4986" s="56" t="s">
        <v>294</v>
      </c>
      <c r="L4986" s="56" t="s">
        <v>7138</v>
      </c>
      <c r="M4986" s="73">
        <v>35799</v>
      </c>
      <c r="N4986" s="56"/>
      <c r="O4986" s="56"/>
      <c r="P4986" s="56" t="s">
        <v>7716</v>
      </c>
      <c r="Q4986" s="56"/>
      <c r="R4986" s="56" t="s">
        <v>70</v>
      </c>
      <c r="S4986" s="56" t="s">
        <v>11657</v>
      </c>
      <c r="T4986" s="56" t="s">
        <v>7138</v>
      </c>
      <c r="U4986" s="57">
        <v>34750</v>
      </c>
      <c r="V4986" s="57">
        <v>-34749</v>
      </c>
      <c r="W4986" s="57">
        <v>1</v>
      </c>
      <c r="X4986" s="57">
        <v>0</v>
      </c>
      <c r="Y4986" s="73">
        <v>35796</v>
      </c>
      <c r="Z4986" s="57">
        <v>0</v>
      </c>
      <c r="AA4986" s="57">
        <v>0</v>
      </c>
      <c r="AB4986" s="57">
        <v>1</v>
      </c>
      <c r="AC4986" s="57">
        <v>0</v>
      </c>
      <c r="AD4986" s="56" t="s">
        <v>9255</v>
      </c>
      <c r="AE4986" s="57">
        <v>0</v>
      </c>
      <c r="AF4986" s="57">
        <v>0</v>
      </c>
      <c r="AG4986" s="57">
        <v>0</v>
      </c>
      <c r="AI4986"/>
      <c r="AJ4986"/>
    </row>
    <row r="4987" spans="1:36">
      <c r="A4987" s="56" t="s">
        <v>50</v>
      </c>
      <c r="B4987" s="56" t="s">
        <v>11417</v>
      </c>
      <c r="C4987" s="56">
        <v>2101010130</v>
      </c>
      <c r="D4987" s="56" t="s">
        <v>40</v>
      </c>
      <c r="E4987" s="56">
        <v>2101020140</v>
      </c>
      <c r="F4987" s="56">
        <v>5401010140</v>
      </c>
      <c r="G4987" s="56" t="s">
        <v>11431</v>
      </c>
      <c r="H4987" s="56">
        <v>400210</v>
      </c>
      <c r="I4987" s="56" t="s">
        <v>11448</v>
      </c>
      <c r="J4987" s="56" t="s">
        <v>10672</v>
      </c>
      <c r="K4987" s="56" t="s">
        <v>8135</v>
      </c>
      <c r="L4987" s="56" t="s">
        <v>7138</v>
      </c>
      <c r="M4987" s="73">
        <v>35845</v>
      </c>
      <c r="N4987" s="56"/>
      <c r="O4987" s="56"/>
      <c r="P4987" s="56" t="s">
        <v>7716</v>
      </c>
      <c r="Q4987" s="56"/>
      <c r="R4987" s="56" t="s">
        <v>70</v>
      </c>
      <c r="S4987" s="56" t="s">
        <v>11657</v>
      </c>
      <c r="T4987" s="56" t="s">
        <v>7138</v>
      </c>
      <c r="U4987" s="57">
        <v>15028</v>
      </c>
      <c r="V4987" s="57">
        <v>-15027</v>
      </c>
      <c r="W4987" s="57">
        <v>1</v>
      </c>
      <c r="X4987" s="57">
        <v>0</v>
      </c>
      <c r="Y4987" s="73">
        <v>35827</v>
      </c>
      <c r="Z4987" s="57">
        <v>0</v>
      </c>
      <c r="AA4987" s="57">
        <v>0</v>
      </c>
      <c r="AB4987" s="57">
        <v>1</v>
      </c>
      <c r="AC4987" s="57">
        <v>0</v>
      </c>
      <c r="AD4987" s="56" t="s">
        <v>9255</v>
      </c>
      <c r="AE4987" s="57">
        <v>0</v>
      </c>
      <c r="AF4987" s="57">
        <v>0</v>
      </c>
      <c r="AG4987" s="57">
        <v>0</v>
      </c>
      <c r="AI4987"/>
      <c r="AJ4987"/>
    </row>
    <row r="4988" spans="1:36">
      <c r="A4988" s="56" t="s">
        <v>50</v>
      </c>
      <c r="B4988" s="56" t="s">
        <v>11417</v>
      </c>
      <c r="C4988" s="56">
        <v>2101010130</v>
      </c>
      <c r="D4988" s="56" t="s">
        <v>40</v>
      </c>
      <c r="E4988" s="56">
        <v>2101020140</v>
      </c>
      <c r="F4988" s="56">
        <v>5401010140</v>
      </c>
      <c r="G4988" s="56" t="s">
        <v>11431</v>
      </c>
      <c r="H4988" s="56">
        <v>400210</v>
      </c>
      <c r="I4988" s="56" t="s">
        <v>11448</v>
      </c>
      <c r="J4988" s="56" t="s">
        <v>10673</v>
      </c>
      <c r="K4988" s="56" t="s">
        <v>8136</v>
      </c>
      <c r="L4988" s="56" t="s">
        <v>7138</v>
      </c>
      <c r="M4988" s="73">
        <v>35905</v>
      </c>
      <c r="N4988" s="56"/>
      <c r="O4988" s="56"/>
      <c r="P4988" s="56" t="s">
        <v>7716</v>
      </c>
      <c r="Q4988" s="56"/>
      <c r="R4988" s="56" t="s">
        <v>70</v>
      </c>
      <c r="S4988" s="56" t="s">
        <v>11657</v>
      </c>
      <c r="T4988" s="56" t="s">
        <v>7138</v>
      </c>
      <c r="U4988" s="57">
        <v>18379</v>
      </c>
      <c r="V4988" s="57">
        <v>-18378</v>
      </c>
      <c r="W4988" s="57">
        <v>1</v>
      </c>
      <c r="X4988" s="57">
        <v>0</v>
      </c>
      <c r="Y4988" s="73">
        <v>35886</v>
      </c>
      <c r="Z4988" s="57">
        <v>0</v>
      </c>
      <c r="AA4988" s="57">
        <v>0</v>
      </c>
      <c r="AB4988" s="57">
        <v>1</v>
      </c>
      <c r="AC4988" s="57">
        <v>0</v>
      </c>
      <c r="AD4988" s="56" t="s">
        <v>9255</v>
      </c>
      <c r="AE4988" s="57">
        <v>0</v>
      </c>
      <c r="AF4988" s="57">
        <v>0</v>
      </c>
      <c r="AG4988" s="57">
        <v>0</v>
      </c>
      <c r="AI4988"/>
      <c r="AJ4988"/>
    </row>
    <row r="4989" spans="1:36">
      <c r="A4989" s="56" t="s">
        <v>50</v>
      </c>
      <c r="B4989" s="56" t="s">
        <v>11417</v>
      </c>
      <c r="C4989" s="56">
        <v>2101010130</v>
      </c>
      <c r="D4989" s="56" t="s">
        <v>40</v>
      </c>
      <c r="E4989" s="56">
        <v>2101020140</v>
      </c>
      <c r="F4989" s="56">
        <v>5401010140</v>
      </c>
      <c r="G4989" s="56" t="s">
        <v>11431</v>
      </c>
      <c r="H4989" s="56">
        <v>400210</v>
      </c>
      <c r="I4989" s="56" t="s">
        <v>11448</v>
      </c>
      <c r="J4989" s="56" t="s">
        <v>10674</v>
      </c>
      <c r="K4989" s="56" t="s">
        <v>8137</v>
      </c>
      <c r="L4989" s="56" t="s">
        <v>7138</v>
      </c>
      <c r="M4989" s="73">
        <v>35905</v>
      </c>
      <c r="N4989" s="56"/>
      <c r="O4989" s="56"/>
      <c r="P4989" s="56" t="s">
        <v>7716</v>
      </c>
      <c r="Q4989" s="56"/>
      <c r="R4989" s="56" t="s">
        <v>70</v>
      </c>
      <c r="S4989" s="56" t="s">
        <v>11657</v>
      </c>
      <c r="T4989" s="56" t="s">
        <v>7138</v>
      </c>
      <c r="U4989" s="57">
        <v>17711</v>
      </c>
      <c r="V4989" s="57">
        <v>-17710</v>
      </c>
      <c r="W4989" s="57">
        <v>1</v>
      </c>
      <c r="X4989" s="57">
        <v>0</v>
      </c>
      <c r="Y4989" s="73">
        <v>35886</v>
      </c>
      <c r="Z4989" s="57">
        <v>0</v>
      </c>
      <c r="AA4989" s="57">
        <v>0</v>
      </c>
      <c r="AB4989" s="57">
        <v>1</v>
      </c>
      <c r="AC4989" s="57">
        <v>0</v>
      </c>
      <c r="AD4989" s="56" t="s">
        <v>9255</v>
      </c>
      <c r="AE4989" s="57">
        <v>0</v>
      </c>
      <c r="AF4989" s="57">
        <v>0</v>
      </c>
      <c r="AG4989" s="57">
        <v>0</v>
      </c>
      <c r="AI4989"/>
      <c r="AJ4989"/>
    </row>
    <row r="4990" spans="1:36">
      <c r="A4990" s="56" t="s">
        <v>50</v>
      </c>
      <c r="B4990" s="56" t="s">
        <v>11417</v>
      </c>
      <c r="C4990" s="56">
        <v>2101010130</v>
      </c>
      <c r="D4990" s="56" t="s">
        <v>40</v>
      </c>
      <c r="E4990" s="56">
        <v>2101020140</v>
      </c>
      <c r="F4990" s="56">
        <v>5401010140</v>
      </c>
      <c r="G4990" s="56" t="s">
        <v>11431</v>
      </c>
      <c r="H4990" s="56">
        <v>400210</v>
      </c>
      <c r="I4990" s="56" t="s">
        <v>11448</v>
      </c>
      <c r="J4990" s="56" t="s">
        <v>10675</v>
      </c>
      <c r="K4990" s="56" t="s">
        <v>8138</v>
      </c>
      <c r="L4990" s="56" t="s">
        <v>7138</v>
      </c>
      <c r="M4990" s="73">
        <v>35828</v>
      </c>
      <c r="N4990" s="56"/>
      <c r="O4990" s="56"/>
      <c r="P4990" s="56" t="s">
        <v>7716</v>
      </c>
      <c r="Q4990" s="56"/>
      <c r="R4990" s="56" t="s">
        <v>70</v>
      </c>
      <c r="S4990" s="56" t="s">
        <v>11660</v>
      </c>
      <c r="T4990" s="56" t="s">
        <v>7138</v>
      </c>
      <c r="U4990" s="57">
        <v>41126</v>
      </c>
      <c r="V4990" s="57">
        <v>-41125</v>
      </c>
      <c r="W4990" s="57">
        <v>1</v>
      </c>
      <c r="X4990" s="57">
        <v>0</v>
      </c>
      <c r="Y4990" s="73">
        <v>35827</v>
      </c>
      <c r="Z4990" s="57">
        <v>0</v>
      </c>
      <c r="AA4990" s="57">
        <v>0</v>
      </c>
      <c r="AB4990" s="57">
        <v>1</v>
      </c>
      <c r="AC4990" s="57">
        <v>0</v>
      </c>
      <c r="AD4990" s="56" t="s">
        <v>9255</v>
      </c>
      <c r="AE4990" s="57">
        <v>0</v>
      </c>
      <c r="AF4990" s="57">
        <v>0</v>
      </c>
      <c r="AG4990" s="57">
        <v>0</v>
      </c>
      <c r="AI4990"/>
      <c r="AJ4990"/>
    </row>
    <row r="4991" spans="1:36">
      <c r="A4991" s="56" t="s">
        <v>50</v>
      </c>
      <c r="B4991" s="56" t="s">
        <v>11417</v>
      </c>
      <c r="C4991" s="56">
        <v>2101010130</v>
      </c>
      <c r="D4991" s="56" t="s">
        <v>40</v>
      </c>
      <c r="E4991" s="56">
        <v>2101020140</v>
      </c>
      <c r="F4991" s="56">
        <v>5401010140</v>
      </c>
      <c r="G4991" s="56" t="s">
        <v>11431</v>
      </c>
      <c r="H4991" s="56">
        <v>400210</v>
      </c>
      <c r="I4991" s="56" t="s">
        <v>11448</v>
      </c>
      <c r="J4991" s="56" t="s">
        <v>10676</v>
      </c>
      <c r="K4991" s="56" t="s">
        <v>7284</v>
      </c>
      <c r="L4991" s="56" t="s">
        <v>7138</v>
      </c>
      <c r="M4991" s="73">
        <v>35880</v>
      </c>
      <c r="N4991" s="56"/>
      <c r="O4991" s="56"/>
      <c r="P4991" s="56" t="s">
        <v>7716</v>
      </c>
      <c r="Q4991" s="56"/>
      <c r="R4991" s="56" t="s">
        <v>70</v>
      </c>
      <c r="S4991" s="56" t="s">
        <v>11660</v>
      </c>
      <c r="T4991" s="56" t="s">
        <v>7138</v>
      </c>
      <c r="U4991" s="57">
        <v>26948</v>
      </c>
      <c r="V4991" s="57">
        <v>-26947</v>
      </c>
      <c r="W4991" s="57">
        <v>1</v>
      </c>
      <c r="X4991" s="57">
        <v>0</v>
      </c>
      <c r="Y4991" s="73">
        <v>35855</v>
      </c>
      <c r="Z4991" s="57">
        <v>0</v>
      </c>
      <c r="AA4991" s="57">
        <v>0</v>
      </c>
      <c r="AB4991" s="57">
        <v>1</v>
      </c>
      <c r="AC4991" s="57">
        <v>0</v>
      </c>
      <c r="AD4991" s="56" t="s">
        <v>9255</v>
      </c>
      <c r="AE4991" s="57">
        <v>0</v>
      </c>
      <c r="AF4991" s="57">
        <v>0</v>
      </c>
      <c r="AG4991" s="57">
        <v>0</v>
      </c>
      <c r="AI4991"/>
      <c r="AJ4991"/>
    </row>
    <row r="4992" spans="1:36">
      <c r="A4992" s="56" t="s">
        <v>50</v>
      </c>
      <c r="B4992" s="56" t="s">
        <v>11417</v>
      </c>
      <c r="C4992" s="56">
        <v>2101010130</v>
      </c>
      <c r="D4992" s="56" t="s">
        <v>40</v>
      </c>
      <c r="E4992" s="56">
        <v>2101020140</v>
      </c>
      <c r="F4992" s="56">
        <v>5401010140</v>
      </c>
      <c r="G4992" s="56" t="s">
        <v>11431</v>
      </c>
      <c r="H4992" s="56">
        <v>400210</v>
      </c>
      <c r="I4992" s="56" t="s">
        <v>11448</v>
      </c>
      <c r="J4992" s="56" t="s">
        <v>10677</v>
      </c>
      <c r="K4992" s="56" t="s">
        <v>7767</v>
      </c>
      <c r="L4992" s="56" t="s">
        <v>7138</v>
      </c>
      <c r="M4992" s="73">
        <v>35874</v>
      </c>
      <c r="N4992" s="56"/>
      <c r="O4992" s="56"/>
      <c r="P4992" s="56" t="s">
        <v>7716</v>
      </c>
      <c r="Q4992" s="56"/>
      <c r="R4992" s="56" t="s">
        <v>70</v>
      </c>
      <c r="S4992" s="56" t="s">
        <v>11660</v>
      </c>
      <c r="T4992" s="56" t="s">
        <v>7138</v>
      </c>
      <c r="U4992" s="57">
        <v>24200</v>
      </c>
      <c r="V4992" s="57">
        <v>-24199</v>
      </c>
      <c r="W4992" s="57">
        <v>1</v>
      </c>
      <c r="X4992" s="57">
        <v>0</v>
      </c>
      <c r="Y4992" s="73">
        <v>35855</v>
      </c>
      <c r="Z4992" s="57">
        <v>0</v>
      </c>
      <c r="AA4992" s="57">
        <v>0</v>
      </c>
      <c r="AB4992" s="57">
        <v>1</v>
      </c>
      <c r="AC4992" s="57">
        <v>0</v>
      </c>
      <c r="AD4992" s="56" t="s">
        <v>9255</v>
      </c>
      <c r="AE4992" s="57">
        <v>0</v>
      </c>
      <c r="AF4992" s="57">
        <v>0</v>
      </c>
      <c r="AG4992" s="57">
        <v>0</v>
      </c>
      <c r="AI4992"/>
      <c r="AJ4992"/>
    </row>
    <row r="4993" spans="1:36">
      <c r="A4993" s="56" t="s">
        <v>50</v>
      </c>
      <c r="B4993" s="56" t="s">
        <v>11417</v>
      </c>
      <c r="C4993" s="56">
        <v>2101010130</v>
      </c>
      <c r="D4993" s="56" t="s">
        <v>40</v>
      </c>
      <c r="E4993" s="56">
        <v>2101020140</v>
      </c>
      <c r="F4993" s="56">
        <v>5401010140</v>
      </c>
      <c r="G4993" s="56" t="s">
        <v>11431</v>
      </c>
      <c r="H4993" s="56">
        <v>400210</v>
      </c>
      <c r="I4993" s="56" t="s">
        <v>11448</v>
      </c>
      <c r="J4993" s="56" t="s">
        <v>10678</v>
      </c>
      <c r="K4993" s="56" t="s">
        <v>8139</v>
      </c>
      <c r="L4993" s="56" t="s">
        <v>7138</v>
      </c>
      <c r="M4993" s="73">
        <v>35964</v>
      </c>
      <c r="N4993" s="56"/>
      <c r="O4993" s="56"/>
      <c r="P4993" s="56" t="s">
        <v>7716</v>
      </c>
      <c r="Q4993" s="56"/>
      <c r="R4993" s="56" t="s">
        <v>70</v>
      </c>
      <c r="S4993" s="56" t="s">
        <v>11660</v>
      </c>
      <c r="T4993" s="56" t="s">
        <v>7138</v>
      </c>
      <c r="U4993" s="57">
        <v>31056</v>
      </c>
      <c r="V4993" s="57">
        <v>-31055</v>
      </c>
      <c r="W4993" s="57">
        <v>1</v>
      </c>
      <c r="X4993" s="57">
        <v>0</v>
      </c>
      <c r="Y4993" s="73">
        <v>35947</v>
      </c>
      <c r="Z4993" s="57">
        <v>0</v>
      </c>
      <c r="AA4993" s="57">
        <v>0</v>
      </c>
      <c r="AB4993" s="57">
        <v>1</v>
      </c>
      <c r="AC4993" s="57">
        <v>0</v>
      </c>
      <c r="AD4993" s="56" t="s">
        <v>9255</v>
      </c>
      <c r="AE4993" s="57">
        <v>0</v>
      </c>
      <c r="AF4993" s="57">
        <v>0</v>
      </c>
      <c r="AG4993" s="57">
        <v>0</v>
      </c>
      <c r="AI4993"/>
      <c r="AJ4993"/>
    </row>
    <row r="4994" spans="1:36">
      <c r="A4994" s="56" t="s">
        <v>50</v>
      </c>
      <c r="B4994" s="56" t="s">
        <v>11417</v>
      </c>
      <c r="C4994" s="56">
        <v>2101010130</v>
      </c>
      <c r="D4994" s="56" t="s">
        <v>40</v>
      </c>
      <c r="E4994" s="56">
        <v>2101020140</v>
      </c>
      <c r="F4994" s="56">
        <v>5401010140</v>
      </c>
      <c r="G4994" s="56" t="s">
        <v>11431</v>
      </c>
      <c r="H4994" s="56">
        <v>400210</v>
      </c>
      <c r="I4994" s="56" t="s">
        <v>11448</v>
      </c>
      <c r="J4994" s="56" t="s">
        <v>10679</v>
      </c>
      <c r="K4994" s="56" t="s">
        <v>8140</v>
      </c>
      <c r="L4994" s="56" t="s">
        <v>7138</v>
      </c>
      <c r="M4994" s="73">
        <v>35845</v>
      </c>
      <c r="N4994" s="56"/>
      <c r="O4994" s="56"/>
      <c r="P4994" s="56" t="s">
        <v>7716</v>
      </c>
      <c r="Q4994" s="56"/>
      <c r="R4994" s="56" t="s">
        <v>70</v>
      </c>
      <c r="S4994" s="56" t="s">
        <v>11661</v>
      </c>
      <c r="T4994" s="56" t="s">
        <v>7138</v>
      </c>
      <c r="U4994" s="57">
        <v>37643</v>
      </c>
      <c r="V4994" s="57">
        <v>-37642</v>
      </c>
      <c r="W4994" s="57">
        <v>1</v>
      </c>
      <c r="X4994" s="57">
        <v>0</v>
      </c>
      <c r="Y4994" s="73">
        <v>35827</v>
      </c>
      <c r="Z4994" s="57">
        <v>0</v>
      </c>
      <c r="AA4994" s="57">
        <v>0</v>
      </c>
      <c r="AB4994" s="57">
        <v>1</v>
      </c>
      <c r="AC4994" s="57">
        <v>0</v>
      </c>
      <c r="AD4994" s="56" t="s">
        <v>9255</v>
      </c>
      <c r="AE4994" s="57">
        <v>0</v>
      </c>
      <c r="AF4994" s="57">
        <v>0</v>
      </c>
      <c r="AG4994" s="57">
        <v>0</v>
      </c>
      <c r="AI4994"/>
      <c r="AJ4994"/>
    </row>
    <row r="4995" spans="1:36">
      <c r="A4995" s="56" t="s">
        <v>50</v>
      </c>
      <c r="B4995" s="56" t="s">
        <v>11417</v>
      </c>
      <c r="C4995" s="56">
        <v>2101010130</v>
      </c>
      <c r="D4995" s="56" t="s">
        <v>40</v>
      </c>
      <c r="E4995" s="56">
        <v>2101020140</v>
      </c>
      <c r="F4995" s="56">
        <v>5401010140</v>
      </c>
      <c r="G4995" s="56" t="s">
        <v>11431</v>
      </c>
      <c r="H4995" s="56">
        <v>400210</v>
      </c>
      <c r="I4995" s="56" t="s">
        <v>11448</v>
      </c>
      <c r="J4995" s="56" t="s">
        <v>10680</v>
      </c>
      <c r="K4995" s="56" t="s">
        <v>8141</v>
      </c>
      <c r="L4995" s="56" t="s">
        <v>7138</v>
      </c>
      <c r="M4995" s="73">
        <v>36041</v>
      </c>
      <c r="N4995" s="56"/>
      <c r="O4995" s="56"/>
      <c r="P4995" s="56" t="s">
        <v>7716</v>
      </c>
      <c r="Q4995" s="56"/>
      <c r="R4995" s="56" t="s">
        <v>70</v>
      </c>
      <c r="S4995" s="56" t="s">
        <v>11661</v>
      </c>
      <c r="T4995" s="56" t="s">
        <v>7138</v>
      </c>
      <c r="U4995" s="57">
        <v>34125</v>
      </c>
      <c r="V4995" s="57">
        <v>-34124</v>
      </c>
      <c r="W4995" s="57">
        <v>1</v>
      </c>
      <c r="X4995" s="57">
        <v>0</v>
      </c>
      <c r="Y4995" s="73">
        <v>36039</v>
      </c>
      <c r="Z4995" s="57">
        <v>0</v>
      </c>
      <c r="AA4995" s="57">
        <v>0</v>
      </c>
      <c r="AB4995" s="57">
        <v>1</v>
      </c>
      <c r="AC4995" s="57">
        <v>0</v>
      </c>
      <c r="AD4995" s="56" t="s">
        <v>9255</v>
      </c>
      <c r="AE4995" s="57">
        <v>0</v>
      </c>
      <c r="AF4995" s="57">
        <v>0</v>
      </c>
      <c r="AG4995" s="57">
        <v>0</v>
      </c>
      <c r="AI4995"/>
      <c r="AJ4995"/>
    </row>
    <row r="4996" spans="1:36">
      <c r="A4996" s="56" t="s">
        <v>50</v>
      </c>
      <c r="B4996" s="56" t="s">
        <v>11417</v>
      </c>
      <c r="C4996" s="56">
        <v>2101010130</v>
      </c>
      <c r="D4996" s="56" t="s">
        <v>40</v>
      </c>
      <c r="E4996" s="56">
        <v>2101020140</v>
      </c>
      <c r="F4996" s="56">
        <v>5401010140</v>
      </c>
      <c r="G4996" s="56" t="s">
        <v>11431</v>
      </c>
      <c r="H4996" s="56">
        <v>400210</v>
      </c>
      <c r="I4996" s="56" t="s">
        <v>11448</v>
      </c>
      <c r="J4996" s="56" t="s">
        <v>10681</v>
      </c>
      <c r="K4996" s="56" t="s">
        <v>8142</v>
      </c>
      <c r="L4996" s="56" t="s">
        <v>7138</v>
      </c>
      <c r="M4996" s="73">
        <v>35964</v>
      </c>
      <c r="N4996" s="56"/>
      <c r="O4996" s="56"/>
      <c r="P4996" s="56" t="s">
        <v>7716</v>
      </c>
      <c r="Q4996" s="56"/>
      <c r="R4996" s="56" t="s">
        <v>70</v>
      </c>
      <c r="S4996" s="56" t="s">
        <v>11661</v>
      </c>
      <c r="T4996" s="56" t="s">
        <v>7138</v>
      </c>
      <c r="U4996" s="57">
        <v>33398</v>
      </c>
      <c r="V4996" s="57">
        <v>-33397</v>
      </c>
      <c r="W4996" s="57">
        <v>1</v>
      </c>
      <c r="X4996" s="57">
        <v>0</v>
      </c>
      <c r="Y4996" s="73">
        <v>35947</v>
      </c>
      <c r="Z4996" s="57">
        <v>0</v>
      </c>
      <c r="AA4996" s="57">
        <v>0</v>
      </c>
      <c r="AB4996" s="57">
        <v>1</v>
      </c>
      <c r="AC4996" s="57">
        <v>0</v>
      </c>
      <c r="AD4996" s="56" t="s">
        <v>9255</v>
      </c>
      <c r="AE4996" s="57">
        <v>0</v>
      </c>
      <c r="AF4996" s="57">
        <v>0</v>
      </c>
      <c r="AG4996" s="57">
        <v>0</v>
      </c>
      <c r="AI4996"/>
      <c r="AJ4996"/>
    </row>
    <row r="4997" spans="1:36">
      <c r="A4997" s="56" t="s">
        <v>50</v>
      </c>
      <c r="B4997" s="56" t="s">
        <v>11417</v>
      </c>
      <c r="C4997" s="56">
        <v>2101010130</v>
      </c>
      <c r="D4997" s="56" t="s">
        <v>40</v>
      </c>
      <c r="E4997" s="56">
        <v>2101020140</v>
      </c>
      <c r="F4997" s="56">
        <v>5401010140</v>
      </c>
      <c r="G4997" s="56" t="s">
        <v>11431</v>
      </c>
      <c r="H4997" s="56">
        <v>400210</v>
      </c>
      <c r="I4997" s="56" t="s">
        <v>11448</v>
      </c>
      <c r="J4997" s="56" t="s">
        <v>10682</v>
      </c>
      <c r="K4997" s="56" t="s">
        <v>8143</v>
      </c>
      <c r="L4997" s="56" t="s">
        <v>7138</v>
      </c>
      <c r="M4997" s="73">
        <v>35944</v>
      </c>
      <c r="N4997" s="56"/>
      <c r="O4997" s="56"/>
      <c r="P4997" s="56" t="s">
        <v>7716</v>
      </c>
      <c r="Q4997" s="56"/>
      <c r="R4997" s="56" t="s">
        <v>70</v>
      </c>
      <c r="S4997" s="56" t="s">
        <v>11679</v>
      </c>
      <c r="T4997" s="56" t="s">
        <v>7138</v>
      </c>
      <c r="U4997" s="57">
        <v>37950</v>
      </c>
      <c r="V4997" s="57">
        <v>-37949</v>
      </c>
      <c r="W4997" s="57">
        <v>1</v>
      </c>
      <c r="X4997" s="57">
        <v>0</v>
      </c>
      <c r="Y4997" s="73">
        <v>35916</v>
      </c>
      <c r="Z4997" s="57">
        <v>0</v>
      </c>
      <c r="AA4997" s="57">
        <v>0</v>
      </c>
      <c r="AB4997" s="57">
        <v>1</v>
      </c>
      <c r="AC4997" s="57">
        <v>0</v>
      </c>
      <c r="AD4997" s="56" t="s">
        <v>9255</v>
      </c>
      <c r="AE4997" s="57">
        <v>0</v>
      </c>
      <c r="AF4997" s="57">
        <v>0</v>
      </c>
      <c r="AG4997" s="57">
        <v>0</v>
      </c>
      <c r="AI4997"/>
      <c r="AJ4997"/>
    </row>
    <row r="4998" spans="1:36">
      <c r="A4998" s="56" t="s">
        <v>50</v>
      </c>
      <c r="B4998" s="56" t="s">
        <v>11417</v>
      </c>
      <c r="C4998" s="56">
        <v>2101010130</v>
      </c>
      <c r="D4998" s="56" t="s">
        <v>40</v>
      </c>
      <c r="E4998" s="56">
        <v>2101020140</v>
      </c>
      <c r="F4998" s="56">
        <v>5401010140</v>
      </c>
      <c r="G4998" s="56" t="s">
        <v>11431</v>
      </c>
      <c r="H4998" s="56">
        <v>400210</v>
      </c>
      <c r="I4998" s="56" t="s">
        <v>11448</v>
      </c>
      <c r="J4998" s="56" t="s">
        <v>10683</v>
      </c>
      <c r="K4998" s="56" t="s">
        <v>8141</v>
      </c>
      <c r="L4998" s="56" t="s">
        <v>7138</v>
      </c>
      <c r="M4998" s="73">
        <v>35845</v>
      </c>
      <c r="N4998" s="56"/>
      <c r="O4998" s="56"/>
      <c r="P4998" s="56" t="s">
        <v>7716</v>
      </c>
      <c r="Q4998" s="56"/>
      <c r="R4998" s="56" t="s">
        <v>70</v>
      </c>
      <c r="S4998" s="56" t="s">
        <v>11676</v>
      </c>
      <c r="T4998" s="56" t="s">
        <v>7138</v>
      </c>
      <c r="U4998" s="57">
        <v>68390</v>
      </c>
      <c r="V4998" s="57">
        <v>-68389</v>
      </c>
      <c r="W4998" s="57">
        <v>1</v>
      </c>
      <c r="X4998" s="57">
        <v>0</v>
      </c>
      <c r="Y4998" s="73">
        <v>35827</v>
      </c>
      <c r="Z4998" s="57">
        <v>0</v>
      </c>
      <c r="AA4998" s="57">
        <v>0</v>
      </c>
      <c r="AB4998" s="57">
        <v>1</v>
      </c>
      <c r="AC4998" s="57">
        <v>0</v>
      </c>
      <c r="AD4998" s="56" t="s">
        <v>9255</v>
      </c>
      <c r="AE4998" s="57">
        <v>0</v>
      </c>
      <c r="AF4998" s="57">
        <v>0</v>
      </c>
      <c r="AG4998" s="57">
        <v>0</v>
      </c>
      <c r="AI4998"/>
      <c r="AJ4998"/>
    </row>
    <row r="4999" spans="1:36">
      <c r="A4999" s="56" t="s">
        <v>50</v>
      </c>
      <c r="B4999" s="56" t="s">
        <v>11417</v>
      </c>
      <c r="C4999" s="56">
        <v>2101010130</v>
      </c>
      <c r="D4999" s="56" t="s">
        <v>40</v>
      </c>
      <c r="E4999" s="56">
        <v>2101020140</v>
      </c>
      <c r="F4999" s="56">
        <v>5401010140</v>
      </c>
      <c r="G4999" s="56" t="s">
        <v>11431</v>
      </c>
      <c r="H4999" s="56">
        <v>400210</v>
      </c>
      <c r="I4999" s="56" t="s">
        <v>11448</v>
      </c>
      <c r="J4999" s="56" t="s">
        <v>10684</v>
      </c>
      <c r="K4999" s="56" t="s">
        <v>8144</v>
      </c>
      <c r="L4999" s="56" t="s">
        <v>7138</v>
      </c>
      <c r="M4999" s="73">
        <v>35944</v>
      </c>
      <c r="N4999" s="56"/>
      <c r="O4999" s="56"/>
      <c r="P4999" s="56" t="s">
        <v>7716</v>
      </c>
      <c r="Q4999" s="56"/>
      <c r="R4999" s="56" t="s">
        <v>70</v>
      </c>
      <c r="S4999" s="56" t="s">
        <v>11672</v>
      </c>
      <c r="T4999" s="56" t="s">
        <v>7138</v>
      </c>
      <c r="U4999" s="57">
        <v>89400</v>
      </c>
      <c r="V4999" s="57">
        <v>-89399</v>
      </c>
      <c r="W4999" s="57">
        <v>1</v>
      </c>
      <c r="X4999" s="57">
        <v>0</v>
      </c>
      <c r="Y4999" s="73">
        <v>35916</v>
      </c>
      <c r="Z4999" s="57">
        <v>0</v>
      </c>
      <c r="AA4999" s="57">
        <v>0</v>
      </c>
      <c r="AB4999" s="57">
        <v>1</v>
      </c>
      <c r="AC4999" s="57">
        <v>0</v>
      </c>
      <c r="AD4999" s="56" t="s">
        <v>9255</v>
      </c>
      <c r="AE4999" s="57">
        <v>0</v>
      </c>
      <c r="AF4999" s="57">
        <v>0</v>
      </c>
      <c r="AG4999" s="57">
        <v>0</v>
      </c>
      <c r="AI4999"/>
      <c r="AJ4999"/>
    </row>
    <row r="5000" spans="1:36">
      <c r="A5000" s="56" t="s">
        <v>50</v>
      </c>
      <c r="B5000" s="56" t="s">
        <v>11417</v>
      </c>
      <c r="C5000" s="56">
        <v>2101010130</v>
      </c>
      <c r="D5000" s="56" t="s">
        <v>40</v>
      </c>
      <c r="E5000" s="56">
        <v>2101020140</v>
      </c>
      <c r="F5000" s="56">
        <v>5401010140</v>
      </c>
      <c r="G5000" s="56" t="s">
        <v>11431</v>
      </c>
      <c r="H5000" s="56">
        <v>400210</v>
      </c>
      <c r="I5000" s="56" t="s">
        <v>11448</v>
      </c>
      <c r="J5000" s="56" t="s">
        <v>10685</v>
      </c>
      <c r="K5000" s="56" t="s">
        <v>8145</v>
      </c>
      <c r="L5000" s="56" t="s">
        <v>7138</v>
      </c>
      <c r="M5000" s="73">
        <v>35921</v>
      </c>
      <c r="N5000" s="56"/>
      <c r="O5000" s="56"/>
      <c r="P5000" s="56" t="s">
        <v>7716</v>
      </c>
      <c r="Q5000" s="56"/>
      <c r="R5000" s="56" t="s">
        <v>70</v>
      </c>
      <c r="S5000" s="56" t="s">
        <v>11683</v>
      </c>
      <c r="T5000" s="56" t="s">
        <v>7138</v>
      </c>
      <c r="U5000" s="57">
        <v>111428</v>
      </c>
      <c r="V5000" s="57">
        <v>-111427</v>
      </c>
      <c r="W5000" s="57">
        <v>1</v>
      </c>
      <c r="X5000" s="57">
        <v>0</v>
      </c>
      <c r="Y5000" s="73">
        <v>35916</v>
      </c>
      <c r="Z5000" s="57">
        <v>0</v>
      </c>
      <c r="AA5000" s="57">
        <v>0</v>
      </c>
      <c r="AB5000" s="57">
        <v>1</v>
      </c>
      <c r="AC5000" s="57">
        <v>0</v>
      </c>
      <c r="AD5000" s="56" t="s">
        <v>9255</v>
      </c>
      <c r="AE5000" s="57">
        <v>0</v>
      </c>
      <c r="AF5000" s="57">
        <v>0</v>
      </c>
      <c r="AG5000" s="57">
        <v>0</v>
      </c>
      <c r="AI5000"/>
      <c r="AJ5000"/>
    </row>
    <row r="5001" spans="1:36">
      <c r="A5001" s="56" t="s">
        <v>50</v>
      </c>
      <c r="B5001" s="56" t="s">
        <v>11417</v>
      </c>
      <c r="C5001" s="56">
        <v>2101010130</v>
      </c>
      <c r="D5001" s="56" t="s">
        <v>40</v>
      </c>
      <c r="E5001" s="56">
        <v>2101020140</v>
      </c>
      <c r="F5001" s="56">
        <v>5401010140</v>
      </c>
      <c r="G5001" s="56" t="s">
        <v>11431</v>
      </c>
      <c r="H5001" s="56">
        <v>400210</v>
      </c>
      <c r="I5001" s="56" t="s">
        <v>11448</v>
      </c>
      <c r="J5001" s="56" t="s">
        <v>10686</v>
      </c>
      <c r="K5001" s="56" t="s">
        <v>8146</v>
      </c>
      <c r="L5001" s="56" t="s">
        <v>7138</v>
      </c>
      <c r="M5001" s="73">
        <v>35928</v>
      </c>
      <c r="N5001" s="56"/>
      <c r="O5001" s="56"/>
      <c r="P5001" s="56" t="s">
        <v>7716</v>
      </c>
      <c r="Q5001" s="56"/>
      <c r="R5001" s="56" t="s">
        <v>70</v>
      </c>
      <c r="S5001" s="56" t="s">
        <v>11693</v>
      </c>
      <c r="T5001" s="56" t="s">
        <v>7138</v>
      </c>
      <c r="U5001" s="57">
        <v>126960</v>
      </c>
      <c r="V5001" s="57">
        <v>-126959</v>
      </c>
      <c r="W5001" s="57">
        <v>1</v>
      </c>
      <c r="X5001" s="57">
        <v>0</v>
      </c>
      <c r="Y5001" s="73">
        <v>35916</v>
      </c>
      <c r="Z5001" s="57">
        <v>0</v>
      </c>
      <c r="AA5001" s="57">
        <v>0</v>
      </c>
      <c r="AB5001" s="57">
        <v>1</v>
      </c>
      <c r="AC5001" s="57">
        <v>0</v>
      </c>
      <c r="AD5001" s="56" t="s">
        <v>9255</v>
      </c>
      <c r="AE5001" s="57">
        <v>0</v>
      </c>
      <c r="AF5001" s="57">
        <v>0</v>
      </c>
      <c r="AG5001" s="57">
        <v>0</v>
      </c>
      <c r="AI5001"/>
      <c r="AJ5001"/>
    </row>
    <row r="5002" spans="1:36">
      <c r="A5002" s="56" t="s">
        <v>48</v>
      </c>
      <c r="B5002" s="56" t="s">
        <v>11635</v>
      </c>
      <c r="C5002" s="56">
        <v>2101010000</v>
      </c>
      <c r="D5002" s="56" t="s">
        <v>41</v>
      </c>
      <c r="E5002" s="56"/>
      <c r="F5002" s="56"/>
      <c r="G5002" s="56" t="s">
        <v>11428</v>
      </c>
      <c r="H5002" s="56">
        <v>400300</v>
      </c>
      <c r="I5002" s="56" t="s">
        <v>11639</v>
      </c>
      <c r="J5002" s="56" t="s">
        <v>10703</v>
      </c>
      <c r="K5002" s="56" t="s">
        <v>8005</v>
      </c>
      <c r="L5002" s="56" t="s">
        <v>7138</v>
      </c>
      <c r="M5002" s="73">
        <v>41933</v>
      </c>
      <c r="N5002" s="56"/>
      <c r="O5002" s="56"/>
      <c r="P5002" s="56" t="s">
        <v>7825</v>
      </c>
      <c r="Q5002" s="56"/>
      <c r="R5002" s="56" t="s">
        <v>8006</v>
      </c>
      <c r="S5002" s="56" t="s">
        <v>11762</v>
      </c>
      <c r="T5002" s="56" t="s">
        <v>7826</v>
      </c>
      <c r="U5002" s="57">
        <v>1423500</v>
      </c>
      <c r="V5002" s="57">
        <v>0</v>
      </c>
      <c r="W5002" s="57">
        <v>1423500</v>
      </c>
      <c r="X5002" s="57">
        <v>0</v>
      </c>
      <c r="Y5002" s="73">
        <v>41933</v>
      </c>
      <c r="Z5002" s="57">
        <v>0</v>
      </c>
      <c r="AA5002" s="57">
        <v>0</v>
      </c>
      <c r="AB5002" s="57">
        <v>1423500</v>
      </c>
      <c r="AC5002" s="57">
        <v>0</v>
      </c>
      <c r="AD5002" s="56" t="s">
        <v>9255</v>
      </c>
      <c r="AE5002" s="57">
        <v>0</v>
      </c>
      <c r="AF5002" s="57">
        <v>0</v>
      </c>
      <c r="AG5002" s="57">
        <v>0</v>
      </c>
      <c r="AI5002"/>
      <c r="AJ5002"/>
    </row>
    <row r="5003" spans="1:36">
      <c r="A5003" s="56" t="s">
        <v>48</v>
      </c>
      <c r="B5003" s="56" t="s">
        <v>11635</v>
      </c>
      <c r="C5003" s="56">
        <v>2101010000</v>
      </c>
      <c r="D5003" s="56" t="s">
        <v>41</v>
      </c>
      <c r="E5003" s="56"/>
      <c r="F5003" s="56"/>
      <c r="G5003" s="56" t="s">
        <v>11428</v>
      </c>
      <c r="H5003" s="56">
        <v>400300</v>
      </c>
      <c r="I5003" s="56" t="s">
        <v>11639</v>
      </c>
      <c r="J5003" s="56" t="s">
        <v>10704</v>
      </c>
      <c r="K5003" s="56" t="s">
        <v>9121</v>
      </c>
      <c r="L5003" s="56" t="s">
        <v>7138</v>
      </c>
      <c r="M5003" s="73">
        <v>42090</v>
      </c>
      <c r="N5003" s="56"/>
      <c r="O5003" s="56"/>
      <c r="P5003" s="56" t="s">
        <v>7825</v>
      </c>
      <c r="Q5003" s="56"/>
      <c r="R5003" s="56" t="s">
        <v>8006</v>
      </c>
      <c r="S5003" s="56" t="s">
        <v>11763</v>
      </c>
      <c r="T5003" s="56" t="s">
        <v>7826</v>
      </c>
      <c r="U5003" s="57">
        <v>12360260</v>
      </c>
      <c r="V5003" s="57">
        <v>0</v>
      </c>
      <c r="W5003" s="57">
        <v>12360260</v>
      </c>
      <c r="X5003" s="57">
        <v>0</v>
      </c>
      <c r="Y5003" s="73">
        <v>42090</v>
      </c>
      <c r="Z5003" s="57">
        <v>0</v>
      </c>
      <c r="AA5003" s="57">
        <v>0</v>
      </c>
      <c r="AB5003" s="57">
        <v>12360260</v>
      </c>
      <c r="AC5003" s="57">
        <v>0</v>
      </c>
      <c r="AD5003" s="56" t="s">
        <v>9255</v>
      </c>
      <c r="AE5003" s="57">
        <v>0</v>
      </c>
      <c r="AF5003" s="57">
        <v>0</v>
      </c>
      <c r="AG5003" s="57">
        <v>0</v>
      </c>
      <c r="AI5003"/>
      <c r="AJ5003"/>
    </row>
    <row r="5004" spans="1:36">
      <c r="A5004" s="56" t="s">
        <v>48</v>
      </c>
      <c r="B5004" s="56" t="s">
        <v>11635</v>
      </c>
      <c r="C5004" s="56">
        <v>2101010000</v>
      </c>
      <c r="D5004" s="56" t="s">
        <v>41</v>
      </c>
      <c r="E5004" s="56"/>
      <c r="F5004" s="56"/>
      <c r="G5004" s="56" t="s">
        <v>11428</v>
      </c>
      <c r="H5004" s="56">
        <v>400300</v>
      </c>
      <c r="I5004" s="56" t="s">
        <v>11639</v>
      </c>
      <c r="J5004" s="56" t="s">
        <v>10705</v>
      </c>
      <c r="K5004" s="56" t="s">
        <v>8007</v>
      </c>
      <c r="L5004" s="56" t="s">
        <v>7138</v>
      </c>
      <c r="M5004" s="73">
        <v>42174</v>
      </c>
      <c r="N5004" s="56"/>
      <c r="O5004" s="56"/>
      <c r="P5004" s="56" t="s">
        <v>7825</v>
      </c>
      <c r="Q5004" s="56"/>
      <c r="R5004" s="56" t="s">
        <v>8006</v>
      </c>
      <c r="S5004" s="56" t="s">
        <v>11764</v>
      </c>
      <c r="T5004" s="56" t="s">
        <v>7826</v>
      </c>
      <c r="U5004" s="57">
        <v>705520</v>
      </c>
      <c r="V5004" s="57">
        <v>0</v>
      </c>
      <c r="W5004" s="57">
        <v>705520</v>
      </c>
      <c r="X5004" s="57">
        <v>0</v>
      </c>
      <c r="Y5004" s="73">
        <v>42174</v>
      </c>
      <c r="Z5004" s="57">
        <v>0</v>
      </c>
      <c r="AA5004" s="57">
        <v>0</v>
      </c>
      <c r="AB5004" s="57">
        <v>705520</v>
      </c>
      <c r="AC5004" s="57">
        <v>0</v>
      </c>
      <c r="AD5004" s="56" t="s">
        <v>9255</v>
      </c>
      <c r="AE5004" s="57">
        <v>0</v>
      </c>
      <c r="AF5004" s="57">
        <v>0</v>
      </c>
      <c r="AG5004" s="57">
        <v>0</v>
      </c>
      <c r="AI5004"/>
      <c r="AJ5004"/>
    </row>
    <row r="5005" spans="1:36">
      <c r="A5005" s="56" t="s">
        <v>48</v>
      </c>
      <c r="B5005" s="56" t="s">
        <v>11635</v>
      </c>
      <c r="C5005" s="56">
        <v>2101010000</v>
      </c>
      <c r="D5005" s="56" t="s">
        <v>41</v>
      </c>
      <c r="E5005" s="56"/>
      <c r="F5005" s="56"/>
      <c r="G5005" s="56" t="s">
        <v>11428</v>
      </c>
      <c r="H5005" s="56">
        <v>400300</v>
      </c>
      <c r="I5005" s="56" t="s">
        <v>11639</v>
      </c>
      <c r="J5005" s="56" t="s">
        <v>10706</v>
      </c>
      <c r="K5005" s="56" t="s">
        <v>8421</v>
      </c>
      <c r="L5005" s="56" t="s">
        <v>7138</v>
      </c>
      <c r="M5005" s="73">
        <v>42174</v>
      </c>
      <c r="N5005" s="56"/>
      <c r="O5005" s="56"/>
      <c r="P5005" s="56" t="s">
        <v>7825</v>
      </c>
      <c r="Q5005" s="56"/>
      <c r="R5005" s="56" t="s">
        <v>8006</v>
      </c>
      <c r="S5005" s="56" t="s">
        <v>11765</v>
      </c>
      <c r="T5005" s="56" t="s">
        <v>7826</v>
      </c>
      <c r="U5005" s="57">
        <v>0</v>
      </c>
      <c r="V5005" s="57">
        <v>0</v>
      </c>
      <c r="W5005" s="57">
        <v>0</v>
      </c>
      <c r="X5005" s="57">
        <v>0</v>
      </c>
      <c r="Y5005" s="73">
        <v>42156</v>
      </c>
      <c r="Z5005" s="57">
        <v>0</v>
      </c>
      <c r="AA5005" s="57">
        <v>0</v>
      </c>
      <c r="AB5005" s="57">
        <v>0</v>
      </c>
      <c r="AC5005" s="57">
        <v>0</v>
      </c>
      <c r="AD5005" s="56" t="s">
        <v>9255</v>
      </c>
      <c r="AE5005" s="57">
        <v>0</v>
      </c>
      <c r="AF5005" s="57">
        <v>0</v>
      </c>
      <c r="AG5005" s="57">
        <v>0</v>
      </c>
      <c r="AI5005"/>
      <c r="AJ5005"/>
    </row>
    <row r="5006" spans="1:36">
      <c r="A5006" s="56" t="s">
        <v>48</v>
      </c>
      <c r="B5006" s="56" t="s">
        <v>11635</v>
      </c>
      <c r="C5006" s="56">
        <v>2101010000</v>
      </c>
      <c r="D5006" s="56" t="s">
        <v>41</v>
      </c>
      <c r="E5006" s="56"/>
      <c r="F5006" s="56"/>
      <c r="G5006" s="56" t="s">
        <v>11428</v>
      </c>
      <c r="H5006" s="56">
        <v>400300</v>
      </c>
      <c r="I5006" s="56" t="s">
        <v>11639</v>
      </c>
      <c r="J5006" s="56" t="s">
        <v>10707</v>
      </c>
      <c r="K5006" s="56" t="s">
        <v>8008</v>
      </c>
      <c r="L5006" s="56" t="s">
        <v>7138</v>
      </c>
      <c r="M5006" s="73">
        <v>42174</v>
      </c>
      <c r="N5006" s="56"/>
      <c r="O5006" s="56"/>
      <c r="P5006" s="56" t="s">
        <v>7825</v>
      </c>
      <c r="Q5006" s="56"/>
      <c r="R5006" s="56" t="s">
        <v>8006</v>
      </c>
      <c r="S5006" s="56" t="s">
        <v>11766</v>
      </c>
      <c r="T5006" s="56" t="s">
        <v>7826</v>
      </c>
      <c r="U5006" s="57">
        <v>631700</v>
      </c>
      <c r="V5006" s="57">
        <v>0</v>
      </c>
      <c r="W5006" s="57">
        <v>631700</v>
      </c>
      <c r="X5006" s="57">
        <v>0</v>
      </c>
      <c r="Y5006" s="73">
        <v>42174</v>
      </c>
      <c r="Z5006" s="57">
        <v>0</v>
      </c>
      <c r="AA5006" s="57">
        <v>0</v>
      </c>
      <c r="AB5006" s="57">
        <v>631700</v>
      </c>
      <c r="AC5006" s="57">
        <v>0</v>
      </c>
      <c r="AD5006" s="56" t="s">
        <v>9255</v>
      </c>
      <c r="AE5006" s="57">
        <v>0</v>
      </c>
      <c r="AF5006" s="57">
        <v>0</v>
      </c>
      <c r="AG5006" s="57">
        <v>0</v>
      </c>
      <c r="AI5006"/>
      <c r="AJ5006"/>
    </row>
    <row r="5007" spans="1:36">
      <c r="A5007" s="56" t="s">
        <v>48</v>
      </c>
      <c r="B5007" s="56" t="s">
        <v>11635</v>
      </c>
      <c r="C5007" s="56">
        <v>2101010000</v>
      </c>
      <c r="D5007" s="56" t="s">
        <v>41</v>
      </c>
      <c r="E5007" s="56"/>
      <c r="F5007" s="56"/>
      <c r="G5007" s="56" t="s">
        <v>11428</v>
      </c>
      <c r="H5007" s="56">
        <v>400300</v>
      </c>
      <c r="I5007" s="56" t="s">
        <v>11639</v>
      </c>
      <c r="J5007" s="56" t="s">
        <v>10708</v>
      </c>
      <c r="K5007" s="56" t="s">
        <v>8009</v>
      </c>
      <c r="L5007" s="56" t="s">
        <v>7138</v>
      </c>
      <c r="M5007" s="73">
        <v>42174</v>
      </c>
      <c r="N5007" s="56"/>
      <c r="O5007" s="56"/>
      <c r="P5007" s="56" t="s">
        <v>7825</v>
      </c>
      <c r="Q5007" s="56"/>
      <c r="R5007" s="56" t="s">
        <v>8006</v>
      </c>
      <c r="S5007" s="56" t="s">
        <v>11767</v>
      </c>
      <c r="T5007" s="56" t="s">
        <v>7826</v>
      </c>
      <c r="U5007" s="57">
        <v>6520000</v>
      </c>
      <c r="V5007" s="57">
        <v>0</v>
      </c>
      <c r="W5007" s="57">
        <v>6520000</v>
      </c>
      <c r="X5007" s="57">
        <v>0</v>
      </c>
      <c r="Y5007" s="73">
        <v>42156</v>
      </c>
      <c r="Z5007" s="57">
        <v>0</v>
      </c>
      <c r="AA5007" s="57">
        <v>0</v>
      </c>
      <c r="AB5007" s="57">
        <v>6520000</v>
      </c>
      <c r="AC5007" s="57">
        <v>0</v>
      </c>
      <c r="AD5007" s="56" t="s">
        <v>9255</v>
      </c>
      <c r="AE5007" s="57">
        <v>0</v>
      </c>
      <c r="AF5007" s="57">
        <v>0</v>
      </c>
      <c r="AG5007" s="57">
        <v>0</v>
      </c>
      <c r="AI5007"/>
      <c r="AJ5007"/>
    </row>
    <row r="5008" spans="1:36">
      <c r="A5008" s="56" t="s">
        <v>48</v>
      </c>
      <c r="B5008" s="56" t="s">
        <v>11635</v>
      </c>
      <c r="C5008" s="56">
        <v>2101010000</v>
      </c>
      <c r="D5008" s="56" t="s">
        <v>41</v>
      </c>
      <c r="E5008" s="56"/>
      <c r="F5008" s="56"/>
      <c r="G5008" s="56" t="s">
        <v>11428</v>
      </c>
      <c r="H5008" s="56">
        <v>400300</v>
      </c>
      <c r="I5008" s="56" t="s">
        <v>11639</v>
      </c>
      <c r="J5008" s="56" t="s">
        <v>10709</v>
      </c>
      <c r="K5008" s="56" t="s">
        <v>9122</v>
      </c>
      <c r="L5008" s="56" t="s">
        <v>7138</v>
      </c>
      <c r="M5008" s="73">
        <v>42248</v>
      </c>
      <c r="N5008" s="56"/>
      <c r="O5008" s="56"/>
      <c r="P5008" s="56" t="s">
        <v>7825</v>
      </c>
      <c r="Q5008" s="56"/>
      <c r="R5008" s="56" t="s">
        <v>8006</v>
      </c>
      <c r="S5008" s="56" t="s">
        <v>11768</v>
      </c>
      <c r="T5008" s="56" t="s">
        <v>7826</v>
      </c>
      <c r="U5008" s="57">
        <v>1500300</v>
      </c>
      <c r="V5008" s="57">
        <v>0</v>
      </c>
      <c r="W5008" s="57">
        <v>1500300</v>
      </c>
      <c r="X5008" s="57">
        <v>0</v>
      </c>
      <c r="Y5008" s="73">
        <v>42201</v>
      </c>
      <c r="Z5008" s="57">
        <v>0</v>
      </c>
      <c r="AA5008" s="57">
        <v>0</v>
      </c>
      <c r="AB5008" s="57">
        <v>1500300</v>
      </c>
      <c r="AC5008" s="57">
        <v>0</v>
      </c>
      <c r="AD5008" s="56" t="s">
        <v>9255</v>
      </c>
      <c r="AE5008" s="57">
        <v>0</v>
      </c>
      <c r="AF5008" s="57">
        <v>0</v>
      </c>
      <c r="AG5008" s="57">
        <v>0</v>
      </c>
      <c r="AI5008"/>
      <c r="AJ5008"/>
    </row>
    <row r="5009" spans="1:36">
      <c r="A5009" s="56" t="s">
        <v>50</v>
      </c>
      <c r="B5009" s="56" t="s">
        <v>11635</v>
      </c>
      <c r="C5009" s="56">
        <v>2101010000</v>
      </c>
      <c r="D5009" s="56" t="s">
        <v>41</v>
      </c>
      <c r="E5009" s="56"/>
      <c r="F5009" s="56"/>
      <c r="G5009" s="56" t="s">
        <v>11431</v>
      </c>
      <c r="H5009" s="56">
        <v>400210</v>
      </c>
      <c r="I5009" s="56" t="s">
        <v>11769</v>
      </c>
      <c r="J5009" s="56" t="s">
        <v>10710</v>
      </c>
      <c r="K5009" s="56" t="s">
        <v>8003</v>
      </c>
      <c r="L5009" s="56" t="s">
        <v>7138</v>
      </c>
      <c r="M5009" s="73">
        <v>35154</v>
      </c>
      <c r="N5009" s="56"/>
      <c r="O5009" s="56"/>
      <c r="P5009" s="56" t="s">
        <v>7828</v>
      </c>
      <c r="Q5009" s="56"/>
      <c r="R5009" s="56" t="s">
        <v>8004</v>
      </c>
      <c r="S5009" s="56" t="s">
        <v>11770</v>
      </c>
      <c r="T5009" s="56" t="s">
        <v>7826</v>
      </c>
      <c r="U5009" s="57">
        <v>13652972</v>
      </c>
      <c r="V5009" s="57">
        <v>0</v>
      </c>
      <c r="W5009" s="57">
        <v>13652972</v>
      </c>
      <c r="X5009" s="57">
        <v>0</v>
      </c>
      <c r="Y5009" s="73">
        <v>35125</v>
      </c>
      <c r="Z5009" s="57">
        <v>0</v>
      </c>
      <c r="AA5009" s="57">
        <v>0</v>
      </c>
      <c r="AB5009" s="57">
        <v>13652972</v>
      </c>
      <c r="AC5009" s="57">
        <v>0</v>
      </c>
      <c r="AD5009" s="56" t="s">
        <v>9255</v>
      </c>
      <c r="AE5009" s="57">
        <v>0</v>
      </c>
      <c r="AF5009" s="57">
        <v>0</v>
      </c>
      <c r="AG5009" s="57">
        <v>0</v>
      </c>
      <c r="AI5009"/>
      <c r="AJ5009"/>
    </row>
    <row r="5010" spans="1:36">
      <c r="A5010" s="56" t="s">
        <v>54</v>
      </c>
      <c r="B5010" s="56" t="s">
        <v>11412</v>
      </c>
      <c r="C5010" s="56">
        <v>2101010090</v>
      </c>
      <c r="D5010" s="56" t="s">
        <v>42</v>
      </c>
      <c r="E5010" s="56">
        <v>2101020090</v>
      </c>
      <c r="F5010" s="56">
        <v>5401010090</v>
      </c>
      <c r="G5010" s="56" t="s">
        <v>11413</v>
      </c>
      <c r="H5010" s="56">
        <v>400100</v>
      </c>
      <c r="I5010" s="56" t="s">
        <v>11414</v>
      </c>
      <c r="J5010" s="56" t="s">
        <v>10711</v>
      </c>
      <c r="K5010" s="56" t="s">
        <v>8011</v>
      </c>
      <c r="L5010" s="56" t="s">
        <v>7138</v>
      </c>
      <c r="M5010" s="73">
        <v>42339</v>
      </c>
      <c r="N5010" s="56"/>
      <c r="O5010" s="56"/>
      <c r="P5010" s="56" t="s">
        <v>167</v>
      </c>
      <c r="Q5010" s="56"/>
      <c r="R5010" s="56" t="s">
        <v>18</v>
      </c>
      <c r="S5010" s="56" t="s">
        <v>11695</v>
      </c>
      <c r="T5010" s="56" t="s">
        <v>7140</v>
      </c>
      <c r="U5010" s="57">
        <v>1330741</v>
      </c>
      <c r="V5010" s="57">
        <v>-1264203.95</v>
      </c>
      <c r="W5010" s="57">
        <v>66537.05</v>
      </c>
      <c r="X5010" s="57">
        <v>0</v>
      </c>
      <c r="Y5010" s="73">
        <v>42094</v>
      </c>
      <c r="Z5010" s="57">
        <v>0</v>
      </c>
      <c r="AA5010" s="57">
        <v>0</v>
      </c>
      <c r="AB5010" s="57">
        <v>66537.05</v>
      </c>
      <c r="AC5010" s="57">
        <v>0</v>
      </c>
      <c r="AD5010" s="56" t="s">
        <v>9255</v>
      </c>
      <c r="AE5010" s="57">
        <v>0</v>
      </c>
      <c r="AF5010" s="57">
        <v>0</v>
      </c>
      <c r="AG5010" s="57">
        <v>0</v>
      </c>
      <c r="AI5010"/>
      <c r="AJ5010"/>
    </row>
    <row r="5011" spans="1:36">
      <c r="A5011" s="56" t="s">
        <v>54</v>
      </c>
      <c r="B5011" s="56" t="s">
        <v>11412</v>
      </c>
      <c r="C5011" s="56">
        <v>2101010090</v>
      </c>
      <c r="D5011" s="56" t="s">
        <v>42</v>
      </c>
      <c r="E5011" s="56">
        <v>2101020090</v>
      </c>
      <c r="F5011" s="56">
        <v>5401010090</v>
      </c>
      <c r="G5011" s="56" t="s">
        <v>11413</v>
      </c>
      <c r="H5011" s="56">
        <v>400100</v>
      </c>
      <c r="I5011" s="56" t="s">
        <v>11414</v>
      </c>
      <c r="J5011" s="56" t="s">
        <v>10712</v>
      </c>
      <c r="K5011" s="56" t="s">
        <v>8012</v>
      </c>
      <c r="L5011" s="56" t="s">
        <v>7138</v>
      </c>
      <c r="M5011" s="73">
        <v>42339</v>
      </c>
      <c r="N5011" s="56"/>
      <c r="O5011" s="56"/>
      <c r="P5011" s="56" t="s">
        <v>167</v>
      </c>
      <c r="Q5011" s="56"/>
      <c r="R5011" s="56" t="s">
        <v>18</v>
      </c>
      <c r="S5011" s="56" t="s">
        <v>11675</v>
      </c>
      <c r="T5011" s="56" t="s">
        <v>7140</v>
      </c>
      <c r="U5011" s="57">
        <v>4569702</v>
      </c>
      <c r="V5011" s="57">
        <v>-4341216.9000000004</v>
      </c>
      <c r="W5011" s="57">
        <v>228485.1</v>
      </c>
      <c r="X5011" s="57">
        <v>0</v>
      </c>
      <c r="Y5011" s="73">
        <v>41400</v>
      </c>
      <c r="Z5011" s="57">
        <v>0</v>
      </c>
      <c r="AA5011" s="57">
        <v>0</v>
      </c>
      <c r="AB5011" s="57">
        <v>228485.1</v>
      </c>
      <c r="AC5011" s="57">
        <v>0</v>
      </c>
      <c r="AD5011" s="56" t="s">
        <v>9255</v>
      </c>
      <c r="AE5011" s="57">
        <v>0</v>
      </c>
      <c r="AF5011" s="57">
        <v>0</v>
      </c>
      <c r="AG5011" s="57">
        <v>0</v>
      </c>
      <c r="AI5011"/>
      <c r="AJ5011"/>
    </row>
    <row r="5012" spans="1:36">
      <c r="A5012" s="56" t="s">
        <v>54</v>
      </c>
      <c r="B5012" s="56" t="s">
        <v>11412</v>
      </c>
      <c r="C5012" s="56">
        <v>2101010090</v>
      </c>
      <c r="D5012" s="56" t="s">
        <v>42</v>
      </c>
      <c r="E5012" s="56">
        <v>2101020090</v>
      </c>
      <c r="F5012" s="56">
        <v>5401010090</v>
      </c>
      <c r="G5012" s="56" t="s">
        <v>11413</v>
      </c>
      <c r="H5012" s="56">
        <v>400100</v>
      </c>
      <c r="I5012" s="56" t="s">
        <v>11414</v>
      </c>
      <c r="J5012" s="56" t="s">
        <v>10713</v>
      </c>
      <c r="K5012" s="56" t="s">
        <v>8013</v>
      </c>
      <c r="L5012" s="56" t="s">
        <v>7138</v>
      </c>
      <c r="M5012" s="73">
        <v>42339</v>
      </c>
      <c r="N5012" s="56"/>
      <c r="O5012" s="56"/>
      <c r="P5012" s="56" t="s">
        <v>167</v>
      </c>
      <c r="Q5012" s="56"/>
      <c r="R5012" s="56" t="s">
        <v>18</v>
      </c>
      <c r="S5012" s="56" t="s">
        <v>11659</v>
      </c>
      <c r="T5012" s="56" t="s">
        <v>7140</v>
      </c>
      <c r="U5012" s="57">
        <v>85832456</v>
      </c>
      <c r="V5012" s="57">
        <v>-81540833.200000003</v>
      </c>
      <c r="W5012" s="57">
        <v>4291622.8</v>
      </c>
      <c r="X5012" s="57">
        <v>0</v>
      </c>
      <c r="Y5012" s="73">
        <v>41400</v>
      </c>
      <c r="Z5012" s="57">
        <v>0</v>
      </c>
      <c r="AA5012" s="57">
        <v>0</v>
      </c>
      <c r="AB5012" s="57">
        <v>4291622.8</v>
      </c>
      <c r="AC5012" s="57">
        <v>0</v>
      </c>
      <c r="AD5012" s="56" t="s">
        <v>9255</v>
      </c>
      <c r="AE5012" s="57">
        <v>0</v>
      </c>
      <c r="AF5012" s="57">
        <v>0</v>
      </c>
      <c r="AG5012" s="57">
        <v>0</v>
      </c>
      <c r="AI5012"/>
      <c r="AJ5012"/>
    </row>
    <row r="5013" spans="1:36">
      <c r="A5013" s="56" t="s">
        <v>54</v>
      </c>
      <c r="B5013" s="56" t="s">
        <v>11412</v>
      </c>
      <c r="C5013" s="56">
        <v>2101010090</v>
      </c>
      <c r="D5013" s="56" t="s">
        <v>42</v>
      </c>
      <c r="E5013" s="56">
        <v>2101020090</v>
      </c>
      <c r="F5013" s="56">
        <v>5401010090</v>
      </c>
      <c r="G5013" s="56" t="s">
        <v>11413</v>
      </c>
      <c r="H5013" s="56">
        <v>400100</v>
      </c>
      <c r="I5013" s="56" t="s">
        <v>11414</v>
      </c>
      <c r="J5013" s="56" t="s">
        <v>10714</v>
      </c>
      <c r="K5013" s="56" t="s">
        <v>8014</v>
      </c>
      <c r="L5013" s="56" t="s">
        <v>7138</v>
      </c>
      <c r="M5013" s="73">
        <v>42339</v>
      </c>
      <c r="N5013" s="56"/>
      <c r="O5013" s="56"/>
      <c r="P5013" s="56" t="s">
        <v>167</v>
      </c>
      <c r="Q5013" s="56"/>
      <c r="R5013" s="56" t="s">
        <v>18</v>
      </c>
      <c r="S5013" s="56" t="s">
        <v>11659</v>
      </c>
      <c r="T5013" s="56" t="s">
        <v>7140</v>
      </c>
      <c r="U5013" s="57">
        <v>47344698</v>
      </c>
      <c r="V5013" s="57">
        <v>-44977463.100000001</v>
      </c>
      <c r="W5013" s="57">
        <v>2367234.9</v>
      </c>
      <c r="X5013" s="57">
        <v>0</v>
      </c>
      <c r="Y5013" s="73">
        <v>41400</v>
      </c>
      <c r="Z5013" s="57">
        <v>0</v>
      </c>
      <c r="AA5013" s="57">
        <v>0</v>
      </c>
      <c r="AB5013" s="57">
        <v>2367234.9</v>
      </c>
      <c r="AC5013" s="57">
        <v>0</v>
      </c>
      <c r="AD5013" s="56" t="s">
        <v>9255</v>
      </c>
      <c r="AE5013" s="57">
        <v>0</v>
      </c>
      <c r="AF5013" s="57">
        <v>0</v>
      </c>
      <c r="AG5013" s="57">
        <v>0</v>
      </c>
      <c r="AI5013"/>
      <c r="AJ5013"/>
    </row>
    <row r="5014" spans="1:36">
      <c r="A5014" s="56" t="s">
        <v>54</v>
      </c>
      <c r="B5014" s="56" t="s">
        <v>11412</v>
      </c>
      <c r="C5014" s="56">
        <v>2101010090</v>
      </c>
      <c r="D5014" s="56" t="s">
        <v>42</v>
      </c>
      <c r="E5014" s="56">
        <v>2101020090</v>
      </c>
      <c r="F5014" s="56">
        <v>5401010090</v>
      </c>
      <c r="G5014" s="56" t="s">
        <v>11413</v>
      </c>
      <c r="H5014" s="56">
        <v>400100</v>
      </c>
      <c r="I5014" s="56" t="s">
        <v>11414</v>
      </c>
      <c r="J5014" s="56" t="s">
        <v>10715</v>
      </c>
      <c r="K5014" s="56" t="s">
        <v>8015</v>
      </c>
      <c r="L5014" s="56" t="s">
        <v>7138</v>
      </c>
      <c r="M5014" s="73">
        <v>42339</v>
      </c>
      <c r="N5014" s="56"/>
      <c r="O5014" s="56"/>
      <c r="P5014" s="56" t="s">
        <v>167</v>
      </c>
      <c r="Q5014" s="56"/>
      <c r="R5014" s="56" t="s">
        <v>18</v>
      </c>
      <c r="S5014" s="56" t="s">
        <v>11659</v>
      </c>
      <c r="T5014" s="56" t="s">
        <v>7140</v>
      </c>
      <c r="U5014" s="57">
        <v>466363</v>
      </c>
      <c r="V5014" s="57">
        <v>-443044.85</v>
      </c>
      <c r="W5014" s="57">
        <v>23318.15</v>
      </c>
      <c r="X5014" s="57">
        <v>0</v>
      </c>
      <c r="Y5014" s="73">
        <v>41400</v>
      </c>
      <c r="Z5014" s="57">
        <v>0</v>
      </c>
      <c r="AA5014" s="57">
        <v>0</v>
      </c>
      <c r="AB5014" s="57">
        <v>23318.15</v>
      </c>
      <c r="AC5014" s="57">
        <v>0</v>
      </c>
      <c r="AD5014" s="56" t="s">
        <v>9255</v>
      </c>
      <c r="AE5014" s="57">
        <v>0</v>
      </c>
      <c r="AF5014" s="57">
        <v>0</v>
      </c>
      <c r="AG5014" s="57">
        <v>0</v>
      </c>
      <c r="AI5014"/>
      <c r="AJ5014"/>
    </row>
    <row r="5015" spans="1:36">
      <c r="A5015" s="56" t="s">
        <v>54</v>
      </c>
      <c r="B5015" s="56" t="s">
        <v>11412</v>
      </c>
      <c r="C5015" s="56">
        <v>2101010090</v>
      </c>
      <c r="D5015" s="56" t="s">
        <v>42</v>
      </c>
      <c r="E5015" s="56">
        <v>2101020090</v>
      </c>
      <c r="F5015" s="56">
        <v>5401010090</v>
      </c>
      <c r="G5015" s="56" t="s">
        <v>11413</v>
      </c>
      <c r="H5015" s="56">
        <v>400100</v>
      </c>
      <c r="I5015" s="56" t="s">
        <v>11414</v>
      </c>
      <c r="J5015" s="56" t="s">
        <v>10716</v>
      </c>
      <c r="K5015" s="56" t="s">
        <v>8016</v>
      </c>
      <c r="L5015" s="56" t="s">
        <v>7138</v>
      </c>
      <c r="M5015" s="73">
        <v>42339</v>
      </c>
      <c r="N5015" s="56"/>
      <c r="O5015" s="56"/>
      <c r="P5015" s="56" t="s">
        <v>167</v>
      </c>
      <c r="Q5015" s="56"/>
      <c r="R5015" s="56" t="s">
        <v>18</v>
      </c>
      <c r="S5015" s="56" t="s">
        <v>11659</v>
      </c>
      <c r="T5015" s="56" t="s">
        <v>7140</v>
      </c>
      <c r="U5015" s="57">
        <v>10557178</v>
      </c>
      <c r="V5015" s="57">
        <v>-10029319.1</v>
      </c>
      <c r="W5015" s="57">
        <v>527858.9</v>
      </c>
      <c r="X5015" s="57">
        <v>0</v>
      </c>
      <c r="Y5015" s="73">
        <v>41400</v>
      </c>
      <c r="Z5015" s="57">
        <v>0</v>
      </c>
      <c r="AA5015" s="57">
        <v>0</v>
      </c>
      <c r="AB5015" s="57">
        <v>527858.9</v>
      </c>
      <c r="AC5015" s="57">
        <v>0</v>
      </c>
      <c r="AD5015" s="56" t="s">
        <v>9255</v>
      </c>
      <c r="AE5015" s="57">
        <v>0</v>
      </c>
      <c r="AF5015" s="57">
        <v>0</v>
      </c>
      <c r="AG5015" s="57">
        <v>0</v>
      </c>
      <c r="AI5015"/>
      <c r="AJ5015"/>
    </row>
    <row r="5016" spans="1:36">
      <c r="A5016" s="56" t="s">
        <v>54</v>
      </c>
      <c r="B5016" s="56" t="s">
        <v>11412</v>
      </c>
      <c r="C5016" s="56">
        <v>2101010090</v>
      </c>
      <c r="D5016" s="56" t="s">
        <v>42</v>
      </c>
      <c r="E5016" s="56">
        <v>2101020090</v>
      </c>
      <c r="F5016" s="56">
        <v>5401010090</v>
      </c>
      <c r="G5016" s="56" t="s">
        <v>11413</v>
      </c>
      <c r="H5016" s="56">
        <v>400100</v>
      </c>
      <c r="I5016" s="56" t="s">
        <v>11414</v>
      </c>
      <c r="J5016" s="56" t="s">
        <v>10717</v>
      </c>
      <c r="K5016" s="56" t="s">
        <v>8017</v>
      </c>
      <c r="L5016" s="56" t="s">
        <v>7138</v>
      </c>
      <c r="M5016" s="73">
        <v>42339</v>
      </c>
      <c r="N5016" s="56"/>
      <c r="O5016" s="56"/>
      <c r="P5016" s="56" t="s">
        <v>167</v>
      </c>
      <c r="Q5016" s="56"/>
      <c r="R5016" s="56" t="s">
        <v>18</v>
      </c>
      <c r="S5016" s="56" t="s">
        <v>11659</v>
      </c>
      <c r="T5016" s="56" t="s">
        <v>7140</v>
      </c>
      <c r="U5016" s="57">
        <v>3499151</v>
      </c>
      <c r="V5016" s="57">
        <v>-3324193.45</v>
      </c>
      <c r="W5016" s="57">
        <v>174957.55</v>
      </c>
      <c r="X5016" s="57">
        <v>0</v>
      </c>
      <c r="Y5016" s="73">
        <v>41400</v>
      </c>
      <c r="Z5016" s="57">
        <v>0</v>
      </c>
      <c r="AA5016" s="57">
        <v>0</v>
      </c>
      <c r="AB5016" s="57">
        <v>174957.55</v>
      </c>
      <c r="AC5016" s="57">
        <v>0</v>
      </c>
      <c r="AD5016" s="56" t="s">
        <v>9255</v>
      </c>
      <c r="AE5016" s="57">
        <v>0</v>
      </c>
      <c r="AF5016" s="57">
        <v>0</v>
      </c>
      <c r="AG5016" s="57">
        <v>0</v>
      </c>
      <c r="AI5016"/>
      <c r="AJ5016"/>
    </row>
    <row r="5017" spans="1:36">
      <c r="A5017" s="56" t="s">
        <v>54</v>
      </c>
      <c r="B5017" s="56" t="s">
        <v>11412</v>
      </c>
      <c r="C5017" s="56">
        <v>2101010090</v>
      </c>
      <c r="D5017" s="56" t="s">
        <v>42</v>
      </c>
      <c r="E5017" s="56">
        <v>2101020090</v>
      </c>
      <c r="F5017" s="56">
        <v>5401010090</v>
      </c>
      <c r="G5017" s="56" t="s">
        <v>11413</v>
      </c>
      <c r="H5017" s="56">
        <v>400100</v>
      </c>
      <c r="I5017" s="56" t="s">
        <v>11414</v>
      </c>
      <c r="J5017" s="56" t="s">
        <v>10718</v>
      </c>
      <c r="K5017" s="56" t="s">
        <v>8018</v>
      </c>
      <c r="L5017" s="56" t="s">
        <v>7138</v>
      </c>
      <c r="M5017" s="73">
        <v>42339</v>
      </c>
      <c r="N5017" s="56"/>
      <c r="O5017" s="56"/>
      <c r="P5017" s="56" t="s">
        <v>167</v>
      </c>
      <c r="Q5017" s="56"/>
      <c r="R5017" s="56" t="s">
        <v>18</v>
      </c>
      <c r="S5017" s="56" t="s">
        <v>11659</v>
      </c>
      <c r="T5017" s="56" t="s">
        <v>7140</v>
      </c>
      <c r="U5017" s="57">
        <v>459172</v>
      </c>
      <c r="V5017" s="57">
        <v>-436213.4</v>
      </c>
      <c r="W5017" s="57">
        <v>22958.6</v>
      </c>
      <c r="X5017" s="57">
        <v>0</v>
      </c>
      <c r="Y5017" s="73">
        <v>41400</v>
      </c>
      <c r="Z5017" s="57">
        <v>0</v>
      </c>
      <c r="AA5017" s="57">
        <v>0</v>
      </c>
      <c r="AB5017" s="57">
        <v>22958.6</v>
      </c>
      <c r="AC5017" s="57">
        <v>0</v>
      </c>
      <c r="AD5017" s="56" t="s">
        <v>9255</v>
      </c>
      <c r="AE5017" s="57">
        <v>0</v>
      </c>
      <c r="AF5017" s="57">
        <v>0</v>
      </c>
      <c r="AG5017" s="57">
        <v>0</v>
      </c>
      <c r="AI5017"/>
      <c r="AJ5017"/>
    </row>
    <row r="5018" spans="1:36">
      <c r="A5018" s="56" t="s">
        <v>54</v>
      </c>
      <c r="B5018" s="56" t="s">
        <v>11412</v>
      </c>
      <c r="C5018" s="56">
        <v>2101010090</v>
      </c>
      <c r="D5018" s="56" t="s">
        <v>42</v>
      </c>
      <c r="E5018" s="56">
        <v>2101020090</v>
      </c>
      <c r="F5018" s="56">
        <v>5401010090</v>
      </c>
      <c r="G5018" s="56" t="s">
        <v>11413</v>
      </c>
      <c r="H5018" s="56">
        <v>400100</v>
      </c>
      <c r="I5018" s="56" t="s">
        <v>11414</v>
      </c>
      <c r="J5018" s="56" t="s">
        <v>10719</v>
      </c>
      <c r="K5018" s="56" t="s">
        <v>8018</v>
      </c>
      <c r="L5018" s="56" t="s">
        <v>7138</v>
      </c>
      <c r="M5018" s="73">
        <v>42339</v>
      </c>
      <c r="N5018" s="56"/>
      <c r="O5018" s="56"/>
      <c r="P5018" s="56" t="s">
        <v>167</v>
      </c>
      <c r="Q5018" s="56"/>
      <c r="R5018" s="56" t="s">
        <v>18</v>
      </c>
      <c r="S5018" s="56" t="s">
        <v>11659</v>
      </c>
      <c r="T5018" s="56" t="s">
        <v>7140</v>
      </c>
      <c r="U5018" s="57">
        <v>1526099</v>
      </c>
      <c r="V5018" s="57">
        <v>-1449794.05</v>
      </c>
      <c r="W5018" s="57">
        <v>76304.95</v>
      </c>
      <c r="X5018" s="57">
        <v>0</v>
      </c>
      <c r="Y5018" s="73">
        <v>41400</v>
      </c>
      <c r="Z5018" s="57">
        <v>0</v>
      </c>
      <c r="AA5018" s="57">
        <v>0</v>
      </c>
      <c r="AB5018" s="57">
        <v>76304.95</v>
      </c>
      <c r="AC5018" s="57">
        <v>0</v>
      </c>
      <c r="AD5018" s="56" t="s">
        <v>9255</v>
      </c>
      <c r="AE5018" s="57">
        <v>0</v>
      </c>
      <c r="AF5018" s="57">
        <v>0</v>
      </c>
      <c r="AG5018" s="57">
        <v>0</v>
      </c>
      <c r="AI5018"/>
      <c r="AJ5018"/>
    </row>
    <row r="5019" spans="1:36">
      <c r="A5019" s="56" t="s">
        <v>54</v>
      </c>
      <c r="B5019" s="56" t="s">
        <v>11412</v>
      </c>
      <c r="C5019" s="56">
        <v>2101010090</v>
      </c>
      <c r="D5019" s="56" t="s">
        <v>42</v>
      </c>
      <c r="E5019" s="56">
        <v>2101020090</v>
      </c>
      <c r="F5019" s="56">
        <v>5401010090</v>
      </c>
      <c r="G5019" s="56" t="s">
        <v>11413</v>
      </c>
      <c r="H5019" s="56">
        <v>400100</v>
      </c>
      <c r="I5019" s="56" t="s">
        <v>11414</v>
      </c>
      <c r="J5019" s="56" t="s">
        <v>10720</v>
      </c>
      <c r="K5019" s="56" t="s">
        <v>8019</v>
      </c>
      <c r="L5019" s="56" t="s">
        <v>7138</v>
      </c>
      <c r="M5019" s="73">
        <v>42339</v>
      </c>
      <c r="N5019" s="56"/>
      <c r="O5019" s="56"/>
      <c r="P5019" s="56" t="s">
        <v>167</v>
      </c>
      <c r="Q5019" s="56"/>
      <c r="R5019" s="56" t="s">
        <v>18</v>
      </c>
      <c r="S5019" s="56" t="s">
        <v>11659</v>
      </c>
      <c r="T5019" s="56" t="s">
        <v>7140</v>
      </c>
      <c r="U5019" s="57">
        <v>74684</v>
      </c>
      <c r="V5019" s="57">
        <v>-70949.8</v>
      </c>
      <c r="W5019" s="57">
        <v>3734.2</v>
      </c>
      <c r="X5019" s="57">
        <v>0</v>
      </c>
      <c r="Y5019" s="73">
        <v>41400</v>
      </c>
      <c r="Z5019" s="57">
        <v>0</v>
      </c>
      <c r="AA5019" s="57">
        <v>0</v>
      </c>
      <c r="AB5019" s="57">
        <v>3734.2</v>
      </c>
      <c r="AC5019" s="57">
        <v>0</v>
      </c>
      <c r="AD5019" s="56" t="s">
        <v>9255</v>
      </c>
      <c r="AE5019" s="57">
        <v>0</v>
      </c>
      <c r="AF5019" s="57">
        <v>0</v>
      </c>
      <c r="AG5019" s="57">
        <v>0</v>
      </c>
      <c r="AI5019"/>
      <c r="AJ5019"/>
    </row>
    <row r="5020" spans="1:36">
      <c r="A5020" s="56" t="s">
        <v>54</v>
      </c>
      <c r="B5020" s="56" t="s">
        <v>11412</v>
      </c>
      <c r="C5020" s="56">
        <v>2101010090</v>
      </c>
      <c r="D5020" s="56" t="s">
        <v>42</v>
      </c>
      <c r="E5020" s="56">
        <v>2101020090</v>
      </c>
      <c r="F5020" s="56">
        <v>5401010090</v>
      </c>
      <c r="G5020" s="56" t="s">
        <v>11413</v>
      </c>
      <c r="H5020" s="56">
        <v>400100</v>
      </c>
      <c r="I5020" s="56" t="s">
        <v>11414</v>
      </c>
      <c r="J5020" s="56" t="s">
        <v>10721</v>
      </c>
      <c r="K5020" s="56" t="s">
        <v>8020</v>
      </c>
      <c r="L5020" s="56" t="s">
        <v>7138</v>
      </c>
      <c r="M5020" s="73">
        <v>42339</v>
      </c>
      <c r="N5020" s="56"/>
      <c r="O5020" s="56"/>
      <c r="P5020" s="56" t="s">
        <v>167</v>
      </c>
      <c r="Q5020" s="56"/>
      <c r="R5020" s="56" t="s">
        <v>18</v>
      </c>
      <c r="S5020" s="56" t="s">
        <v>11659</v>
      </c>
      <c r="T5020" s="56" t="s">
        <v>7140</v>
      </c>
      <c r="U5020" s="57">
        <v>365566</v>
      </c>
      <c r="V5020" s="57">
        <v>-347287.7</v>
      </c>
      <c r="W5020" s="57">
        <v>18278.3</v>
      </c>
      <c r="X5020" s="57">
        <v>0</v>
      </c>
      <c r="Y5020" s="73">
        <v>41400</v>
      </c>
      <c r="Z5020" s="57">
        <v>0</v>
      </c>
      <c r="AA5020" s="57">
        <v>0</v>
      </c>
      <c r="AB5020" s="57">
        <v>18278.3</v>
      </c>
      <c r="AC5020" s="57">
        <v>0</v>
      </c>
      <c r="AD5020" s="56" t="s">
        <v>9255</v>
      </c>
      <c r="AE5020" s="57">
        <v>0</v>
      </c>
      <c r="AF5020" s="57">
        <v>0</v>
      </c>
      <c r="AG5020" s="57">
        <v>0</v>
      </c>
      <c r="AI5020"/>
      <c r="AJ5020"/>
    </row>
    <row r="5021" spans="1:36">
      <c r="A5021" s="56" t="s">
        <v>54</v>
      </c>
      <c r="B5021" s="56" t="s">
        <v>11412</v>
      </c>
      <c r="C5021" s="56">
        <v>2101010090</v>
      </c>
      <c r="D5021" s="56" t="s">
        <v>42</v>
      </c>
      <c r="E5021" s="56">
        <v>2101020090</v>
      </c>
      <c r="F5021" s="56">
        <v>5401010090</v>
      </c>
      <c r="G5021" s="56" t="s">
        <v>11413</v>
      </c>
      <c r="H5021" s="56">
        <v>400100</v>
      </c>
      <c r="I5021" s="56" t="s">
        <v>11414</v>
      </c>
      <c r="J5021" s="56" t="s">
        <v>10722</v>
      </c>
      <c r="K5021" s="56" t="s">
        <v>8021</v>
      </c>
      <c r="L5021" s="56" t="s">
        <v>7138</v>
      </c>
      <c r="M5021" s="73">
        <v>42339</v>
      </c>
      <c r="N5021" s="56"/>
      <c r="O5021" s="56"/>
      <c r="P5021" s="56" t="s">
        <v>167</v>
      </c>
      <c r="Q5021" s="56"/>
      <c r="R5021" s="56" t="s">
        <v>18</v>
      </c>
      <c r="S5021" s="56" t="s">
        <v>11659</v>
      </c>
      <c r="T5021" s="56" t="s">
        <v>7140</v>
      </c>
      <c r="U5021" s="57">
        <v>187067</v>
      </c>
      <c r="V5021" s="57">
        <v>-177713.65</v>
      </c>
      <c r="W5021" s="57">
        <v>9353.35</v>
      </c>
      <c r="X5021" s="57">
        <v>0</v>
      </c>
      <c r="Y5021" s="73">
        <v>41400</v>
      </c>
      <c r="Z5021" s="57">
        <v>0</v>
      </c>
      <c r="AA5021" s="57">
        <v>0</v>
      </c>
      <c r="AB5021" s="57">
        <v>9353.35</v>
      </c>
      <c r="AC5021" s="57">
        <v>0</v>
      </c>
      <c r="AD5021" s="56" t="s">
        <v>9255</v>
      </c>
      <c r="AE5021" s="57">
        <v>0</v>
      </c>
      <c r="AF5021" s="57">
        <v>0</v>
      </c>
      <c r="AG5021" s="57">
        <v>0</v>
      </c>
      <c r="AI5021"/>
      <c r="AJ5021"/>
    </row>
    <row r="5022" spans="1:36">
      <c r="A5022" s="56" t="s">
        <v>54</v>
      </c>
      <c r="B5022" s="56" t="s">
        <v>11412</v>
      </c>
      <c r="C5022" s="56">
        <v>2101010090</v>
      </c>
      <c r="D5022" s="56" t="s">
        <v>42</v>
      </c>
      <c r="E5022" s="56">
        <v>2101020090</v>
      </c>
      <c r="F5022" s="56">
        <v>5401010090</v>
      </c>
      <c r="G5022" s="56" t="s">
        <v>11413</v>
      </c>
      <c r="H5022" s="56">
        <v>400100</v>
      </c>
      <c r="I5022" s="56" t="s">
        <v>11414</v>
      </c>
      <c r="J5022" s="56" t="s">
        <v>10723</v>
      </c>
      <c r="K5022" s="56" t="s">
        <v>8022</v>
      </c>
      <c r="L5022" s="56" t="s">
        <v>7138</v>
      </c>
      <c r="M5022" s="73">
        <v>42339</v>
      </c>
      <c r="N5022" s="56"/>
      <c r="O5022" s="56"/>
      <c r="P5022" s="56" t="s">
        <v>167</v>
      </c>
      <c r="Q5022" s="56"/>
      <c r="R5022" s="56" t="s">
        <v>18</v>
      </c>
      <c r="S5022" s="56" t="s">
        <v>11659</v>
      </c>
      <c r="T5022" s="56" t="s">
        <v>7140</v>
      </c>
      <c r="U5022" s="57">
        <v>207587</v>
      </c>
      <c r="V5022" s="57">
        <v>-197207.65</v>
      </c>
      <c r="W5022" s="57">
        <v>10379.35</v>
      </c>
      <c r="X5022" s="57">
        <v>0</v>
      </c>
      <c r="Y5022" s="73">
        <v>41400</v>
      </c>
      <c r="Z5022" s="57">
        <v>0</v>
      </c>
      <c r="AA5022" s="57">
        <v>0</v>
      </c>
      <c r="AB5022" s="57">
        <v>10379.35</v>
      </c>
      <c r="AC5022" s="57">
        <v>0</v>
      </c>
      <c r="AD5022" s="56" t="s">
        <v>9255</v>
      </c>
      <c r="AE5022" s="57">
        <v>0</v>
      </c>
      <c r="AF5022" s="57">
        <v>0</v>
      </c>
      <c r="AG5022" s="57">
        <v>0</v>
      </c>
      <c r="AI5022"/>
      <c r="AJ5022"/>
    </row>
    <row r="5023" spans="1:36">
      <c r="A5023" s="56" t="s">
        <v>54</v>
      </c>
      <c r="B5023" s="56" t="s">
        <v>11412</v>
      </c>
      <c r="C5023" s="56">
        <v>2101010090</v>
      </c>
      <c r="D5023" s="56" t="s">
        <v>42</v>
      </c>
      <c r="E5023" s="56">
        <v>2101020090</v>
      </c>
      <c r="F5023" s="56">
        <v>5401010090</v>
      </c>
      <c r="G5023" s="56" t="s">
        <v>11413</v>
      </c>
      <c r="H5023" s="56">
        <v>400100</v>
      </c>
      <c r="I5023" s="56" t="s">
        <v>11414</v>
      </c>
      <c r="J5023" s="56" t="s">
        <v>10724</v>
      </c>
      <c r="K5023" s="56" t="s">
        <v>8023</v>
      </c>
      <c r="L5023" s="56" t="s">
        <v>7138</v>
      </c>
      <c r="M5023" s="73">
        <v>42339</v>
      </c>
      <c r="N5023" s="56"/>
      <c r="O5023" s="56"/>
      <c r="P5023" s="56" t="s">
        <v>167</v>
      </c>
      <c r="Q5023" s="56"/>
      <c r="R5023" s="56" t="s">
        <v>18</v>
      </c>
      <c r="S5023" s="56" t="s">
        <v>11659</v>
      </c>
      <c r="T5023" s="56" t="s">
        <v>7140</v>
      </c>
      <c r="U5023" s="57">
        <v>31937</v>
      </c>
      <c r="V5023" s="57">
        <v>-30340.15</v>
      </c>
      <c r="W5023" s="57">
        <v>1596.85</v>
      </c>
      <c r="X5023" s="57">
        <v>0</v>
      </c>
      <c r="Y5023" s="73">
        <v>41400</v>
      </c>
      <c r="Z5023" s="57">
        <v>0</v>
      </c>
      <c r="AA5023" s="57">
        <v>0</v>
      </c>
      <c r="AB5023" s="57">
        <v>1596.85</v>
      </c>
      <c r="AC5023" s="57">
        <v>0</v>
      </c>
      <c r="AD5023" s="56" t="s">
        <v>9255</v>
      </c>
      <c r="AE5023" s="57">
        <v>0</v>
      </c>
      <c r="AF5023" s="57">
        <v>0</v>
      </c>
      <c r="AG5023" s="57">
        <v>0</v>
      </c>
      <c r="AI5023"/>
      <c r="AJ5023"/>
    </row>
    <row r="5024" spans="1:36">
      <c r="A5024" s="56" t="s">
        <v>54</v>
      </c>
      <c r="B5024" s="56" t="s">
        <v>11416</v>
      </c>
      <c r="C5024" s="56">
        <v>2101010100</v>
      </c>
      <c r="D5024" s="56" t="s">
        <v>39</v>
      </c>
      <c r="E5024" s="56">
        <v>2101020100</v>
      </c>
      <c r="F5024" s="56">
        <v>5401010100</v>
      </c>
      <c r="G5024" s="56" t="s">
        <v>11413</v>
      </c>
      <c r="H5024" s="56">
        <v>400100</v>
      </c>
      <c r="I5024" s="56" t="s">
        <v>11421</v>
      </c>
      <c r="J5024" s="56" t="s">
        <v>10725</v>
      </c>
      <c r="K5024" s="56" t="s">
        <v>8024</v>
      </c>
      <c r="L5024" s="56" t="s">
        <v>7138</v>
      </c>
      <c r="M5024" s="73">
        <v>41400</v>
      </c>
      <c r="N5024" s="56"/>
      <c r="O5024" s="56"/>
      <c r="P5024" s="56" t="s">
        <v>259</v>
      </c>
      <c r="Q5024" s="56"/>
      <c r="R5024" s="56" t="s">
        <v>18</v>
      </c>
      <c r="S5024" s="56" t="s">
        <v>11657</v>
      </c>
      <c r="T5024" s="56" t="s">
        <v>7140</v>
      </c>
      <c r="U5024" s="57">
        <v>4498845</v>
      </c>
      <c r="V5024" s="57">
        <v>-4273902.75</v>
      </c>
      <c r="W5024" s="57">
        <v>224942.25</v>
      </c>
      <c r="X5024" s="57">
        <v>0</v>
      </c>
      <c r="Y5024" s="73">
        <v>41400</v>
      </c>
      <c r="Z5024" s="57">
        <v>0</v>
      </c>
      <c r="AA5024" s="57">
        <v>0</v>
      </c>
      <c r="AB5024" s="57">
        <v>224942.25</v>
      </c>
      <c r="AC5024" s="57">
        <v>0</v>
      </c>
      <c r="AD5024" s="56" t="s">
        <v>9255</v>
      </c>
      <c r="AE5024" s="57">
        <v>0</v>
      </c>
      <c r="AF5024" s="57">
        <v>0</v>
      </c>
      <c r="AG5024" s="57">
        <v>0</v>
      </c>
      <c r="AI5024"/>
      <c r="AJ5024"/>
    </row>
    <row r="5025" spans="1:36">
      <c r="A5025" s="56" t="s">
        <v>54</v>
      </c>
      <c r="B5025" s="56" t="s">
        <v>11416</v>
      </c>
      <c r="C5025" s="56">
        <v>2101010100</v>
      </c>
      <c r="D5025" s="56" t="s">
        <v>39</v>
      </c>
      <c r="E5025" s="56">
        <v>2101020100</v>
      </c>
      <c r="F5025" s="56">
        <v>5401010100</v>
      </c>
      <c r="G5025" s="56" t="s">
        <v>11413</v>
      </c>
      <c r="H5025" s="56">
        <v>400100</v>
      </c>
      <c r="I5025" s="56" t="s">
        <v>11421</v>
      </c>
      <c r="J5025" s="56" t="s">
        <v>10726</v>
      </c>
      <c r="K5025" s="56" t="s">
        <v>8024</v>
      </c>
      <c r="L5025" s="56" t="s">
        <v>7138</v>
      </c>
      <c r="M5025" s="73">
        <v>41400</v>
      </c>
      <c r="N5025" s="56"/>
      <c r="O5025" s="56"/>
      <c r="P5025" s="56" t="s">
        <v>259</v>
      </c>
      <c r="Q5025" s="56"/>
      <c r="R5025" s="56" t="s">
        <v>18</v>
      </c>
      <c r="S5025" s="56" t="s">
        <v>11717</v>
      </c>
      <c r="T5025" s="56" t="s">
        <v>7140</v>
      </c>
      <c r="U5025" s="57">
        <v>2349735</v>
      </c>
      <c r="V5025" s="57">
        <v>-2232248.25</v>
      </c>
      <c r="W5025" s="57">
        <v>117486.75</v>
      </c>
      <c r="X5025" s="57">
        <v>0</v>
      </c>
      <c r="Y5025" s="73">
        <v>41400</v>
      </c>
      <c r="Z5025" s="57">
        <v>0</v>
      </c>
      <c r="AA5025" s="57">
        <v>0</v>
      </c>
      <c r="AB5025" s="57">
        <v>117486.75</v>
      </c>
      <c r="AC5025" s="57">
        <v>0</v>
      </c>
      <c r="AD5025" s="56" t="s">
        <v>9255</v>
      </c>
      <c r="AE5025" s="57">
        <v>0</v>
      </c>
      <c r="AF5025" s="57">
        <v>0</v>
      </c>
      <c r="AG5025" s="57">
        <v>0</v>
      </c>
      <c r="AI5025"/>
      <c r="AJ5025"/>
    </row>
    <row r="5026" spans="1:36">
      <c r="A5026" s="56" t="s">
        <v>48</v>
      </c>
      <c r="B5026" s="56" t="s">
        <v>11635</v>
      </c>
      <c r="C5026" s="56">
        <v>2101010000</v>
      </c>
      <c r="D5026" s="56" t="s">
        <v>41</v>
      </c>
      <c r="E5026" s="56"/>
      <c r="F5026" s="56"/>
      <c r="G5026" s="56" t="s">
        <v>11428</v>
      </c>
      <c r="H5026" s="56">
        <v>400300</v>
      </c>
      <c r="I5026" s="56" t="s">
        <v>11639</v>
      </c>
      <c r="J5026" s="56" t="s">
        <v>10704</v>
      </c>
      <c r="K5026" s="56" t="s">
        <v>9157</v>
      </c>
      <c r="L5026" s="56" t="s">
        <v>11415</v>
      </c>
      <c r="M5026" s="73">
        <v>42090</v>
      </c>
      <c r="N5026" s="56"/>
      <c r="O5026" s="56"/>
      <c r="P5026" s="56" t="s">
        <v>7825</v>
      </c>
      <c r="Q5026" s="56"/>
      <c r="R5026" s="56" t="s">
        <v>8006</v>
      </c>
      <c r="S5026" s="56" t="s">
        <v>11771</v>
      </c>
      <c r="T5026" s="56" t="s">
        <v>7826</v>
      </c>
      <c r="U5026" s="57">
        <v>1386200</v>
      </c>
      <c r="V5026" s="57">
        <v>0</v>
      </c>
      <c r="W5026" s="57">
        <v>1386200</v>
      </c>
      <c r="X5026" s="57">
        <v>0</v>
      </c>
      <c r="Y5026" s="73">
        <v>42121</v>
      </c>
      <c r="Z5026" s="57">
        <v>0</v>
      </c>
      <c r="AA5026" s="57">
        <v>0</v>
      </c>
      <c r="AB5026" s="57">
        <v>1386200</v>
      </c>
      <c r="AC5026" s="57">
        <v>0</v>
      </c>
      <c r="AD5026" s="56" t="s">
        <v>9255</v>
      </c>
      <c r="AE5026" s="57">
        <v>0</v>
      </c>
      <c r="AF5026" s="57">
        <v>0</v>
      </c>
      <c r="AG5026" s="57">
        <v>0</v>
      </c>
      <c r="AI5026"/>
      <c r="AJ5026"/>
    </row>
    <row r="5027" spans="1:36">
      <c r="A5027" s="56" t="s">
        <v>48</v>
      </c>
      <c r="B5027" s="56" t="s">
        <v>11416</v>
      </c>
      <c r="C5027" s="56">
        <v>2101010100</v>
      </c>
      <c r="D5027" s="56" t="s">
        <v>39</v>
      </c>
      <c r="E5027" s="56">
        <v>2101020100</v>
      </c>
      <c r="F5027" s="56">
        <v>5401010100</v>
      </c>
      <c r="G5027" s="56" t="s">
        <v>11428</v>
      </c>
      <c r="H5027" s="56">
        <v>400300</v>
      </c>
      <c r="I5027" s="56" t="s">
        <v>11439</v>
      </c>
      <c r="J5027" s="56" t="s">
        <v>10486</v>
      </c>
      <c r="K5027" s="56" t="s">
        <v>9158</v>
      </c>
      <c r="L5027" s="56" t="s">
        <v>11415</v>
      </c>
      <c r="M5027" s="73">
        <v>42248</v>
      </c>
      <c r="N5027" s="56" t="s">
        <v>8439</v>
      </c>
      <c r="O5027" s="56"/>
      <c r="P5027" s="56" t="s">
        <v>259</v>
      </c>
      <c r="Q5027" s="56"/>
      <c r="R5027" s="56" t="s">
        <v>70</v>
      </c>
      <c r="S5027" s="56" t="s">
        <v>11684</v>
      </c>
      <c r="T5027" s="56" t="s">
        <v>7140</v>
      </c>
      <c r="U5027" s="57">
        <v>60204</v>
      </c>
      <c r="V5027" s="57">
        <v>-57193.8</v>
      </c>
      <c r="W5027" s="57">
        <v>3010.2</v>
      </c>
      <c r="X5027" s="57">
        <v>0</v>
      </c>
      <c r="Y5027" s="73">
        <v>42207</v>
      </c>
      <c r="Z5027" s="57">
        <v>0</v>
      </c>
      <c r="AA5027" s="57">
        <v>0</v>
      </c>
      <c r="AB5027" s="57">
        <v>3010.2</v>
      </c>
      <c r="AC5027" s="57">
        <v>0</v>
      </c>
      <c r="AD5027" s="56" t="s">
        <v>9255</v>
      </c>
      <c r="AE5027" s="57">
        <v>0</v>
      </c>
      <c r="AF5027" s="57">
        <v>0</v>
      </c>
      <c r="AG5027" s="57">
        <v>0</v>
      </c>
      <c r="AI5027"/>
      <c r="AJ5027"/>
    </row>
    <row r="5028" spans="1:36">
      <c r="A5028" s="56" t="s">
        <v>48</v>
      </c>
      <c r="B5028" s="56" t="s">
        <v>11635</v>
      </c>
      <c r="C5028" s="56">
        <v>2101010000</v>
      </c>
      <c r="D5028" s="56" t="s">
        <v>41</v>
      </c>
      <c r="E5028" s="56"/>
      <c r="F5028" s="56"/>
      <c r="G5028" s="56" t="s">
        <v>11428</v>
      </c>
      <c r="H5028" s="56">
        <v>400300</v>
      </c>
      <c r="I5028" s="56" t="s">
        <v>11639</v>
      </c>
      <c r="J5028" s="56" t="s">
        <v>10727</v>
      </c>
      <c r="K5028" s="56" t="s">
        <v>8440</v>
      </c>
      <c r="L5028" s="56" t="s">
        <v>7138</v>
      </c>
      <c r="M5028" s="73">
        <v>41996</v>
      </c>
      <c r="N5028" s="56" t="s">
        <v>8441</v>
      </c>
      <c r="O5028" s="56"/>
      <c r="P5028" s="56" t="s">
        <v>7825</v>
      </c>
      <c r="Q5028" s="56"/>
      <c r="R5028" s="56" t="s">
        <v>8006</v>
      </c>
      <c r="S5028" s="56" t="s">
        <v>11772</v>
      </c>
      <c r="T5028" s="56" t="s">
        <v>7826</v>
      </c>
      <c r="U5028" s="57">
        <v>2394000</v>
      </c>
      <c r="V5028" s="57">
        <v>0</v>
      </c>
      <c r="W5028" s="57">
        <v>2394000</v>
      </c>
      <c r="X5028" s="57">
        <v>0</v>
      </c>
      <c r="Y5028" s="73">
        <v>41996</v>
      </c>
      <c r="Z5028" s="57">
        <v>0</v>
      </c>
      <c r="AA5028" s="57">
        <v>0</v>
      </c>
      <c r="AB5028" s="57">
        <v>2394000</v>
      </c>
      <c r="AC5028" s="57">
        <v>0</v>
      </c>
      <c r="AD5028" s="56" t="s">
        <v>9255</v>
      </c>
      <c r="AE5028" s="57">
        <v>0</v>
      </c>
      <c r="AF5028" s="57">
        <v>0</v>
      </c>
      <c r="AG5028" s="57">
        <v>0</v>
      </c>
      <c r="AI5028"/>
      <c r="AJ5028"/>
    </row>
    <row r="5029" spans="1:36">
      <c r="A5029" s="56" t="s">
        <v>48</v>
      </c>
      <c r="B5029" s="56" t="s">
        <v>11635</v>
      </c>
      <c r="C5029" s="56">
        <v>2101010000</v>
      </c>
      <c r="D5029" s="56" t="s">
        <v>41</v>
      </c>
      <c r="E5029" s="56"/>
      <c r="F5029" s="56"/>
      <c r="G5029" s="56" t="s">
        <v>11428</v>
      </c>
      <c r="H5029" s="56">
        <v>400300</v>
      </c>
      <c r="I5029" s="56" t="s">
        <v>11639</v>
      </c>
      <c r="J5029" s="56" t="s">
        <v>10728</v>
      </c>
      <c r="K5029" s="56" t="s">
        <v>9159</v>
      </c>
      <c r="L5029" s="56" t="s">
        <v>7138</v>
      </c>
      <c r="M5029" s="73">
        <v>42080</v>
      </c>
      <c r="N5029" s="56" t="s">
        <v>8441</v>
      </c>
      <c r="O5029" s="56"/>
      <c r="P5029" s="56" t="s">
        <v>7825</v>
      </c>
      <c r="Q5029" s="56"/>
      <c r="R5029" s="56" t="s">
        <v>8006</v>
      </c>
      <c r="S5029" s="56" t="s">
        <v>11773</v>
      </c>
      <c r="T5029" s="56" t="s">
        <v>7826</v>
      </c>
      <c r="U5029" s="57">
        <v>4033020</v>
      </c>
      <c r="V5029" s="57">
        <v>0</v>
      </c>
      <c r="W5029" s="57">
        <v>4033020</v>
      </c>
      <c r="X5029" s="57">
        <v>0</v>
      </c>
      <c r="Y5029" s="73">
        <v>42083</v>
      </c>
      <c r="Z5029" s="57">
        <v>0</v>
      </c>
      <c r="AA5029" s="57">
        <v>0</v>
      </c>
      <c r="AB5029" s="57">
        <v>4033020</v>
      </c>
      <c r="AC5029" s="57">
        <v>0</v>
      </c>
      <c r="AD5029" s="56" t="s">
        <v>9255</v>
      </c>
      <c r="AE5029" s="57">
        <v>0</v>
      </c>
      <c r="AF5029" s="57">
        <v>0</v>
      </c>
      <c r="AG5029" s="57">
        <v>0</v>
      </c>
      <c r="AI5029"/>
      <c r="AJ5029"/>
    </row>
    <row r="5030" spans="1:36">
      <c r="A5030" s="56" t="s">
        <v>48</v>
      </c>
      <c r="B5030" s="56" t="s">
        <v>11635</v>
      </c>
      <c r="C5030" s="56">
        <v>2101010000</v>
      </c>
      <c r="D5030" s="56" t="s">
        <v>41</v>
      </c>
      <c r="E5030" s="56"/>
      <c r="F5030" s="56"/>
      <c r="G5030" s="56" t="s">
        <v>11428</v>
      </c>
      <c r="H5030" s="56">
        <v>400300</v>
      </c>
      <c r="I5030" s="56" t="s">
        <v>11639</v>
      </c>
      <c r="J5030" s="56" t="s">
        <v>10729</v>
      </c>
      <c r="K5030" s="56" t="s">
        <v>8442</v>
      </c>
      <c r="L5030" s="56" t="s">
        <v>7138</v>
      </c>
      <c r="M5030" s="73">
        <v>42064</v>
      </c>
      <c r="N5030" s="56" t="s">
        <v>8441</v>
      </c>
      <c r="O5030" s="56"/>
      <c r="P5030" s="56" t="s">
        <v>7825</v>
      </c>
      <c r="Q5030" s="56"/>
      <c r="R5030" s="56" t="s">
        <v>8006</v>
      </c>
      <c r="S5030" s="56" t="s">
        <v>11774</v>
      </c>
      <c r="T5030" s="56" t="s">
        <v>7826</v>
      </c>
      <c r="U5030" s="57">
        <v>1327620</v>
      </c>
      <c r="V5030" s="57">
        <v>0</v>
      </c>
      <c r="W5030" s="57">
        <v>1327620</v>
      </c>
      <c r="X5030" s="57">
        <v>0</v>
      </c>
      <c r="Y5030" s="73">
        <v>42045</v>
      </c>
      <c r="Z5030" s="57">
        <v>0</v>
      </c>
      <c r="AA5030" s="57">
        <v>0</v>
      </c>
      <c r="AB5030" s="57">
        <v>1327620</v>
      </c>
      <c r="AC5030" s="57">
        <v>0</v>
      </c>
      <c r="AD5030" s="56" t="s">
        <v>9255</v>
      </c>
      <c r="AE5030" s="57">
        <v>0</v>
      </c>
      <c r="AF5030" s="57">
        <v>0</v>
      </c>
      <c r="AG5030" s="57">
        <v>0</v>
      </c>
      <c r="AI5030"/>
      <c r="AJ5030"/>
    </row>
    <row r="5031" spans="1:36">
      <c r="A5031" s="56" t="s">
        <v>48</v>
      </c>
      <c r="B5031" s="56" t="s">
        <v>11635</v>
      </c>
      <c r="C5031" s="56">
        <v>2101010000</v>
      </c>
      <c r="D5031" s="56" t="s">
        <v>41</v>
      </c>
      <c r="E5031" s="56"/>
      <c r="F5031" s="56"/>
      <c r="G5031" s="56" t="s">
        <v>11428</v>
      </c>
      <c r="H5031" s="56">
        <v>400300</v>
      </c>
      <c r="I5031" s="56" t="s">
        <v>11639</v>
      </c>
      <c r="J5031" s="56" t="s">
        <v>10730</v>
      </c>
      <c r="K5031" s="56" t="s">
        <v>8443</v>
      </c>
      <c r="L5031" s="56" t="s">
        <v>7138</v>
      </c>
      <c r="M5031" s="73">
        <v>42536</v>
      </c>
      <c r="N5031" s="56" t="s">
        <v>8441</v>
      </c>
      <c r="O5031" s="56"/>
      <c r="P5031" s="56" t="s">
        <v>7825</v>
      </c>
      <c r="Q5031" s="56"/>
      <c r="R5031" s="56" t="s">
        <v>8006</v>
      </c>
      <c r="S5031" s="56" t="s">
        <v>11775</v>
      </c>
      <c r="T5031" s="56" t="s">
        <v>7826</v>
      </c>
      <c r="U5031" s="57">
        <v>34989106.399999999</v>
      </c>
      <c r="V5031" s="57">
        <v>0</v>
      </c>
      <c r="W5031" s="57">
        <v>34989106.399999999</v>
      </c>
      <c r="X5031" s="57">
        <v>0</v>
      </c>
      <c r="Y5031" s="73">
        <v>42538</v>
      </c>
      <c r="Z5031" s="57">
        <v>0</v>
      </c>
      <c r="AA5031" s="57">
        <v>0</v>
      </c>
      <c r="AB5031" s="57">
        <v>34989106.399999999</v>
      </c>
      <c r="AC5031" s="57">
        <v>0</v>
      </c>
      <c r="AD5031" s="56" t="s">
        <v>9255</v>
      </c>
      <c r="AE5031" s="57">
        <v>0</v>
      </c>
      <c r="AF5031" s="57">
        <v>0</v>
      </c>
      <c r="AG5031" s="57">
        <v>0</v>
      </c>
      <c r="AI5031"/>
      <c r="AJ5031"/>
    </row>
    <row r="5032" spans="1:36">
      <c r="A5032" s="56" t="s">
        <v>48</v>
      </c>
      <c r="B5032" s="56" t="s">
        <v>11635</v>
      </c>
      <c r="C5032" s="56">
        <v>2101010000</v>
      </c>
      <c r="D5032" s="56" t="s">
        <v>41</v>
      </c>
      <c r="E5032" s="56"/>
      <c r="F5032" s="56"/>
      <c r="G5032" s="56" t="s">
        <v>11428</v>
      </c>
      <c r="H5032" s="56">
        <v>400300</v>
      </c>
      <c r="I5032" s="56" t="s">
        <v>11639</v>
      </c>
      <c r="J5032" s="56" t="s">
        <v>10731</v>
      </c>
      <c r="K5032" s="56" t="s">
        <v>9160</v>
      </c>
      <c r="L5032" s="56" t="s">
        <v>7138</v>
      </c>
      <c r="M5032" s="73">
        <v>42591</v>
      </c>
      <c r="N5032" s="56" t="s">
        <v>8441</v>
      </c>
      <c r="O5032" s="56"/>
      <c r="P5032" s="56" t="s">
        <v>7825</v>
      </c>
      <c r="Q5032" s="56"/>
      <c r="R5032" s="56" t="s">
        <v>8006</v>
      </c>
      <c r="S5032" s="56" t="s">
        <v>11776</v>
      </c>
      <c r="T5032" s="56" t="s">
        <v>7826</v>
      </c>
      <c r="U5032" s="57">
        <v>7513415</v>
      </c>
      <c r="V5032" s="57">
        <v>0</v>
      </c>
      <c r="W5032" s="57">
        <v>7513415</v>
      </c>
      <c r="X5032" s="57">
        <v>0</v>
      </c>
      <c r="Y5032" s="73">
        <v>42583</v>
      </c>
      <c r="Z5032" s="57">
        <v>0</v>
      </c>
      <c r="AA5032" s="57">
        <v>0</v>
      </c>
      <c r="AB5032" s="57">
        <v>7513415</v>
      </c>
      <c r="AC5032" s="57">
        <v>0</v>
      </c>
      <c r="AD5032" s="56" t="s">
        <v>9255</v>
      </c>
      <c r="AE5032" s="57">
        <v>0</v>
      </c>
      <c r="AF5032" s="57">
        <v>0</v>
      </c>
      <c r="AG5032" s="57">
        <v>0</v>
      </c>
      <c r="AI5032"/>
      <c r="AJ5032"/>
    </row>
    <row r="5033" spans="1:36">
      <c r="A5033" s="56" t="s">
        <v>48</v>
      </c>
      <c r="B5033" s="56" t="s">
        <v>11635</v>
      </c>
      <c r="C5033" s="56">
        <v>2101010000</v>
      </c>
      <c r="D5033" s="56" t="s">
        <v>41</v>
      </c>
      <c r="E5033" s="56"/>
      <c r="F5033" s="56"/>
      <c r="G5033" s="56" t="s">
        <v>11428</v>
      </c>
      <c r="H5033" s="56">
        <v>400300</v>
      </c>
      <c r="I5033" s="56" t="s">
        <v>11639</v>
      </c>
      <c r="J5033" s="56" t="s">
        <v>10732</v>
      </c>
      <c r="K5033" s="56" t="s">
        <v>8444</v>
      </c>
      <c r="L5033" s="56" t="s">
        <v>7138</v>
      </c>
      <c r="M5033" s="73">
        <v>42851</v>
      </c>
      <c r="N5033" s="56" t="s">
        <v>8441</v>
      </c>
      <c r="O5033" s="56"/>
      <c r="P5033" s="56" t="s">
        <v>7825</v>
      </c>
      <c r="Q5033" s="56"/>
      <c r="R5033" s="56" t="s">
        <v>8006</v>
      </c>
      <c r="S5033" s="56" t="s">
        <v>11777</v>
      </c>
      <c r="T5033" s="56" t="s">
        <v>7826</v>
      </c>
      <c r="U5033" s="57">
        <v>2627900</v>
      </c>
      <c r="V5033" s="57">
        <v>0</v>
      </c>
      <c r="W5033" s="57">
        <v>2627900</v>
      </c>
      <c r="X5033" s="57">
        <v>0</v>
      </c>
      <c r="Y5033" s="73">
        <v>42826</v>
      </c>
      <c r="Z5033" s="57">
        <v>0</v>
      </c>
      <c r="AA5033" s="57">
        <v>0</v>
      </c>
      <c r="AB5033" s="57">
        <v>2627900</v>
      </c>
      <c r="AC5033" s="57">
        <v>0</v>
      </c>
      <c r="AD5033" s="56" t="s">
        <v>9255</v>
      </c>
      <c r="AE5033" s="57">
        <v>0</v>
      </c>
      <c r="AF5033" s="57">
        <v>0</v>
      </c>
      <c r="AG5033" s="57">
        <v>0</v>
      </c>
      <c r="AI5033"/>
      <c r="AJ5033"/>
    </row>
    <row r="5034" spans="1:36">
      <c r="A5034" s="56" t="s">
        <v>48</v>
      </c>
      <c r="B5034" s="56" t="s">
        <v>11635</v>
      </c>
      <c r="C5034" s="56">
        <v>2101010000</v>
      </c>
      <c r="D5034" s="56" t="s">
        <v>41</v>
      </c>
      <c r="E5034" s="56"/>
      <c r="F5034" s="56"/>
      <c r="G5034" s="56" t="s">
        <v>11428</v>
      </c>
      <c r="H5034" s="56">
        <v>400300</v>
      </c>
      <c r="I5034" s="56" t="s">
        <v>11647</v>
      </c>
      <c r="J5034" s="56" t="s">
        <v>10733</v>
      </c>
      <c r="K5034" s="56" t="s">
        <v>8445</v>
      </c>
      <c r="L5034" s="56" t="s">
        <v>7138</v>
      </c>
      <c r="M5034" s="73">
        <v>43085</v>
      </c>
      <c r="N5034" s="56" t="s">
        <v>8441</v>
      </c>
      <c r="O5034" s="56"/>
      <c r="P5034" s="56" t="s">
        <v>7825</v>
      </c>
      <c r="Q5034" s="56"/>
      <c r="R5034" s="56" t="s">
        <v>70</v>
      </c>
      <c r="S5034" s="56" t="s">
        <v>11778</v>
      </c>
      <c r="T5034" s="56" t="s">
        <v>7826</v>
      </c>
      <c r="U5034" s="57">
        <v>4498040</v>
      </c>
      <c r="V5034" s="57">
        <v>0</v>
      </c>
      <c r="W5034" s="57">
        <v>4498040</v>
      </c>
      <c r="X5034" s="57">
        <v>0</v>
      </c>
      <c r="Y5034" s="73">
        <v>43070</v>
      </c>
      <c r="Z5034" s="57">
        <v>0</v>
      </c>
      <c r="AA5034" s="57">
        <v>0</v>
      </c>
      <c r="AB5034" s="57">
        <v>4498040</v>
      </c>
      <c r="AC5034" s="57">
        <v>0</v>
      </c>
      <c r="AD5034" s="56" t="s">
        <v>9255</v>
      </c>
      <c r="AE5034" s="57">
        <v>0</v>
      </c>
      <c r="AF5034" s="57">
        <v>0</v>
      </c>
      <c r="AG5034" s="57">
        <v>0</v>
      </c>
      <c r="AI5034"/>
      <c r="AJ5034"/>
    </row>
    <row r="5035" spans="1:36">
      <c r="A5035" s="56" t="s">
        <v>48</v>
      </c>
      <c r="B5035" s="56" t="s">
        <v>11635</v>
      </c>
      <c r="C5035" s="56">
        <v>2101010000</v>
      </c>
      <c r="D5035" s="56" t="s">
        <v>41</v>
      </c>
      <c r="E5035" s="56"/>
      <c r="F5035" s="56"/>
      <c r="G5035" s="56" t="s">
        <v>11428</v>
      </c>
      <c r="H5035" s="56">
        <v>400300</v>
      </c>
      <c r="I5035" s="56" t="s">
        <v>11647</v>
      </c>
      <c r="J5035" s="56" t="s">
        <v>10734</v>
      </c>
      <c r="K5035" s="56" t="s">
        <v>8445</v>
      </c>
      <c r="L5035" s="56" t="s">
        <v>7138</v>
      </c>
      <c r="M5035" s="73">
        <v>43085</v>
      </c>
      <c r="N5035" s="56" t="s">
        <v>8441</v>
      </c>
      <c r="O5035" s="56"/>
      <c r="P5035" s="56" t="s">
        <v>7825</v>
      </c>
      <c r="Q5035" s="56"/>
      <c r="R5035" s="56" t="s">
        <v>70</v>
      </c>
      <c r="S5035" s="56" t="s">
        <v>11779</v>
      </c>
      <c r="T5035" s="56" t="s">
        <v>7826</v>
      </c>
      <c r="U5035" s="57">
        <v>13469279</v>
      </c>
      <c r="V5035" s="57">
        <v>0</v>
      </c>
      <c r="W5035" s="57">
        <v>13469279</v>
      </c>
      <c r="X5035" s="57">
        <v>0</v>
      </c>
      <c r="Y5035" s="73">
        <v>43070</v>
      </c>
      <c r="Z5035" s="57">
        <v>0</v>
      </c>
      <c r="AA5035" s="57">
        <v>0</v>
      </c>
      <c r="AB5035" s="57">
        <v>13469279</v>
      </c>
      <c r="AC5035" s="57">
        <v>0</v>
      </c>
      <c r="AD5035" s="56" t="s">
        <v>9255</v>
      </c>
      <c r="AE5035" s="57">
        <v>0</v>
      </c>
      <c r="AF5035" s="57">
        <v>0</v>
      </c>
      <c r="AG5035" s="57">
        <v>0</v>
      </c>
      <c r="AI5035"/>
      <c r="AJ5035"/>
    </row>
    <row r="5036" spans="1:36">
      <c r="A5036" s="56" t="s">
        <v>48</v>
      </c>
      <c r="B5036" s="56" t="s">
        <v>11635</v>
      </c>
      <c r="C5036" s="56">
        <v>2101010000</v>
      </c>
      <c r="D5036" s="56" t="s">
        <v>41</v>
      </c>
      <c r="E5036" s="56"/>
      <c r="F5036" s="56"/>
      <c r="G5036" s="56" t="s">
        <v>11428</v>
      </c>
      <c r="H5036" s="56">
        <v>400300</v>
      </c>
      <c r="I5036" s="56" t="s">
        <v>11647</v>
      </c>
      <c r="J5036" s="56" t="s">
        <v>10735</v>
      </c>
      <c r="K5036" s="56" t="s">
        <v>8445</v>
      </c>
      <c r="L5036" s="56" t="s">
        <v>7138</v>
      </c>
      <c r="M5036" s="73">
        <v>43118</v>
      </c>
      <c r="N5036" s="56" t="s">
        <v>8441</v>
      </c>
      <c r="O5036" s="56"/>
      <c r="P5036" s="56" t="s">
        <v>7825</v>
      </c>
      <c r="Q5036" s="56"/>
      <c r="R5036" s="56" t="s">
        <v>70</v>
      </c>
      <c r="S5036" s="56" t="s">
        <v>11778</v>
      </c>
      <c r="T5036" s="56" t="s">
        <v>7826</v>
      </c>
      <c r="U5036" s="57">
        <v>6459633</v>
      </c>
      <c r="V5036" s="57">
        <v>0</v>
      </c>
      <c r="W5036" s="57">
        <v>6459633</v>
      </c>
      <c r="X5036" s="57">
        <v>0</v>
      </c>
      <c r="Y5036" s="73">
        <v>43101</v>
      </c>
      <c r="Z5036" s="57">
        <v>0</v>
      </c>
      <c r="AA5036" s="57">
        <v>0</v>
      </c>
      <c r="AB5036" s="57">
        <v>6459633</v>
      </c>
      <c r="AC5036" s="57">
        <v>0</v>
      </c>
      <c r="AD5036" s="56" t="s">
        <v>9255</v>
      </c>
      <c r="AE5036" s="57">
        <v>0</v>
      </c>
      <c r="AF5036" s="57">
        <v>0</v>
      </c>
      <c r="AG5036" s="57">
        <v>0</v>
      </c>
      <c r="AI5036"/>
      <c r="AJ5036"/>
    </row>
    <row r="5037" spans="1:36">
      <c r="A5037" s="56" t="s">
        <v>49</v>
      </c>
      <c r="B5037" s="56" t="s">
        <v>11631</v>
      </c>
      <c r="C5037" s="56">
        <v>2101030010</v>
      </c>
      <c r="D5037" s="56" t="s">
        <v>44</v>
      </c>
      <c r="E5037" s="56">
        <v>2101040010</v>
      </c>
      <c r="F5037" s="56">
        <v>5401010100</v>
      </c>
      <c r="G5037" s="56" t="s">
        <v>11431</v>
      </c>
      <c r="H5037" s="56">
        <v>400211</v>
      </c>
      <c r="I5037" s="56" t="s">
        <v>11444</v>
      </c>
      <c r="J5037" s="56" t="s">
        <v>2911</v>
      </c>
      <c r="K5037" s="56" t="s">
        <v>2912</v>
      </c>
      <c r="L5037" s="56" t="s">
        <v>7138</v>
      </c>
      <c r="M5037" s="73">
        <v>43281</v>
      </c>
      <c r="N5037" s="56" t="s">
        <v>8451</v>
      </c>
      <c r="O5037" s="56"/>
      <c r="P5037" s="56" t="s">
        <v>259</v>
      </c>
      <c r="Q5037" s="56"/>
      <c r="R5037" s="56" t="s">
        <v>7144</v>
      </c>
      <c r="S5037" s="56" t="s">
        <v>11675</v>
      </c>
      <c r="T5037" s="56" t="s">
        <v>7908</v>
      </c>
      <c r="U5037" s="57">
        <v>256886</v>
      </c>
      <c r="V5037" s="57">
        <v>-237390.53</v>
      </c>
      <c r="W5037" s="57">
        <v>19495.47</v>
      </c>
      <c r="X5037" s="57">
        <v>0</v>
      </c>
      <c r="Y5037" s="73">
        <v>43274</v>
      </c>
      <c r="Z5037" s="57">
        <v>-19495.47</v>
      </c>
      <c r="AA5037" s="57">
        <v>0</v>
      </c>
      <c r="AB5037" s="57">
        <v>0</v>
      </c>
      <c r="AC5037" s="57">
        <v>0</v>
      </c>
      <c r="AD5037" s="56" t="s">
        <v>9255</v>
      </c>
      <c r="AE5037" s="57">
        <v>0</v>
      </c>
      <c r="AF5037" s="57">
        <v>0</v>
      </c>
      <c r="AG5037" s="57">
        <v>0</v>
      </c>
      <c r="AI5037"/>
      <c r="AJ5037"/>
    </row>
    <row r="5038" spans="1:36">
      <c r="A5038" s="56" t="s">
        <v>49</v>
      </c>
      <c r="B5038" s="56" t="s">
        <v>11631</v>
      </c>
      <c r="C5038" s="56">
        <v>2101030010</v>
      </c>
      <c r="D5038" s="56" t="s">
        <v>44</v>
      </c>
      <c r="E5038" s="56">
        <v>2101040010</v>
      </c>
      <c r="F5038" s="56">
        <v>5401010100</v>
      </c>
      <c r="G5038" s="56" t="s">
        <v>11431</v>
      </c>
      <c r="H5038" s="56">
        <v>400211</v>
      </c>
      <c r="I5038" s="56" t="s">
        <v>11444</v>
      </c>
      <c r="J5038" s="56" t="s">
        <v>2913</v>
      </c>
      <c r="K5038" s="56" t="s">
        <v>2914</v>
      </c>
      <c r="L5038" s="56" t="s">
        <v>7138</v>
      </c>
      <c r="M5038" s="73">
        <v>43281</v>
      </c>
      <c r="N5038" s="56" t="s">
        <v>8451</v>
      </c>
      <c r="O5038" s="56"/>
      <c r="P5038" s="56" t="s">
        <v>259</v>
      </c>
      <c r="Q5038" s="56"/>
      <c r="R5038" s="56" t="s">
        <v>7144</v>
      </c>
      <c r="S5038" s="56" t="s">
        <v>11697</v>
      </c>
      <c r="T5038" s="56" t="s">
        <v>7908</v>
      </c>
      <c r="U5038" s="57">
        <v>810671.8</v>
      </c>
      <c r="V5038" s="57">
        <v>-749148.69</v>
      </c>
      <c r="W5038" s="57">
        <v>61523.11</v>
      </c>
      <c r="X5038" s="57">
        <v>0</v>
      </c>
      <c r="Y5038" s="73">
        <v>43274</v>
      </c>
      <c r="Z5038" s="57">
        <v>-61523.11</v>
      </c>
      <c r="AA5038" s="57">
        <v>0</v>
      </c>
      <c r="AB5038" s="57">
        <v>0</v>
      </c>
      <c r="AC5038" s="57">
        <v>0</v>
      </c>
      <c r="AD5038" s="56" t="s">
        <v>9255</v>
      </c>
      <c r="AE5038" s="57">
        <v>0</v>
      </c>
      <c r="AF5038" s="57">
        <v>0</v>
      </c>
      <c r="AG5038" s="57">
        <v>0</v>
      </c>
      <c r="AI5038"/>
      <c r="AJ5038"/>
    </row>
    <row r="5039" spans="1:36">
      <c r="A5039" s="56" t="s">
        <v>49</v>
      </c>
      <c r="B5039" s="56" t="s">
        <v>11427</v>
      </c>
      <c r="C5039" s="56">
        <v>2101010050</v>
      </c>
      <c r="D5039" s="56" t="s">
        <v>43</v>
      </c>
      <c r="E5039" s="56">
        <v>2101020050</v>
      </c>
      <c r="F5039" s="56">
        <v>5401010050</v>
      </c>
      <c r="G5039" s="56" t="s">
        <v>11431</v>
      </c>
      <c r="H5039" s="56">
        <v>400211</v>
      </c>
      <c r="I5039" s="56" t="s">
        <v>11541</v>
      </c>
      <c r="J5039" s="56" t="s">
        <v>3484</v>
      </c>
      <c r="K5039" s="56" t="s">
        <v>3485</v>
      </c>
      <c r="L5039" s="56" t="s">
        <v>7138</v>
      </c>
      <c r="M5039" s="73">
        <v>43008</v>
      </c>
      <c r="N5039" s="56" t="s">
        <v>9036</v>
      </c>
      <c r="O5039" s="56" t="s">
        <v>9037</v>
      </c>
      <c r="P5039" s="56" t="s">
        <v>1208</v>
      </c>
      <c r="Q5039" s="56"/>
      <c r="R5039" s="56" t="s">
        <v>18</v>
      </c>
      <c r="S5039" s="56" t="s">
        <v>11657</v>
      </c>
      <c r="T5039" s="56" t="s">
        <v>7140</v>
      </c>
      <c r="U5039" s="57">
        <v>1606500</v>
      </c>
      <c r="V5039" s="57">
        <v>-271366.46000000002</v>
      </c>
      <c r="W5039" s="57">
        <v>1335133.54</v>
      </c>
      <c r="X5039" s="57">
        <v>0</v>
      </c>
      <c r="Y5039" s="73">
        <v>42988</v>
      </c>
      <c r="Z5039" s="57">
        <v>-69827.73</v>
      </c>
      <c r="AA5039" s="57">
        <v>0</v>
      </c>
      <c r="AB5039" s="57">
        <v>1265305.81</v>
      </c>
      <c r="AC5039" s="57">
        <v>0</v>
      </c>
      <c r="AD5039" s="56" t="s">
        <v>9255</v>
      </c>
      <c r="AE5039" s="57">
        <v>0</v>
      </c>
      <c r="AF5039" s="57">
        <v>0</v>
      </c>
      <c r="AG5039" s="57">
        <v>0</v>
      </c>
      <c r="AI5039"/>
      <c r="AJ5039"/>
    </row>
    <row r="5040" spans="1:36">
      <c r="A5040" s="56" t="s">
        <v>50</v>
      </c>
      <c r="B5040" s="56" t="s">
        <v>11427</v>
      </c>
      <c r="C5040" s="56">
        <v>2101010050</v>
      </c>
      <c r="D5040" s="56" t="s">
        <v>43</v>
      </c>
      <c r="E5040" s="56">
        <v>2101020050</v>
      </c>
      <c r="F5040" s="56">
        <v>5401010050</v>
      </c>
      <c r="G5040" s="56" t="s">
        <v>11431</v>
      </c>
      <c r="H5040" s="56">
        <v>400210</v>
      </c>
      <c r="I5040" s="56" t="s">
        <v>11434</v>
      </c>
      <c r="J5040" s="56" t="s">
        <v>2547</v>
      </c>
      <c r="K5040" s="56" t="s">
        <v>2548</v>
      </c>
      <c r="L5040" s="56" t="s">
        <v>7138</v>
      </c>
      <c r="M5040" s="73">
        <v>43190</v>
      </c>
      <c r="N5040" s="56" t="s">
        <v>9038</v>
      </c>
      <c r="O5040" s="56" t="s">
        <v>9034</v>
      </c>
      <c r="P5040" s="56" t="s">
        <v>1304</v>
      </c>
      <c r="Q5040" s="56"/>
      <c r="R5040" s="56" t="s">
        <v>7144</v>
      </c>
      <c r="S5040" s="56" t="s">
        <v>11725</v>
      </c>
      <c r="T5040" s="56" t="s">
        <v>7140</v>
      </c>
      <c r="U5040" s="57">
        <v>2288020.17</v>
      </c>
      <c r="V5040" s="57">
        <v>-382120.26</v>
      </c>
      <c r="W5040" s="57">
        <v>1905899.91</v>
      </c>
      <c r="X5040" s="57">
        <v>0</v>
      </c>
      <c r="Y5040" s="73">
        <v>43131</v>
      </c>
      <c r="Z5040" s="57">
        <v>-110500.58</v>
      </c>
      <c r="AA5040" s="57">
        <v>0</v>
      </c>
      <c r="AB5040" s="57">
        <v>1795399.33</v>
      </c>
      <c r="AC5040" s="57">
        <v>0</v>
      </c>
      <c r="AD5040" s="56" t="s">
        <v>9255</v>
      </c>
      <c r="AE5040" s="57">
        <v>0</v>
      </c>
      <c r="AF5040" s="57">
        <v>0</v>
      </c>
      <c r="AG5040" s="57">
        <v>0</v>
      </c>
      <c r="AI5040"/>
      <c r="AJ5040"/>
    </row>
    <row r="5041" spans="1:36">
      <c r="A5041" s="56" t="s">
        <v>54</v>
      </c>
      <c r="B5041" s="56" t="s">
        <v>11416</v>
      </c>
      <c r="C5041" s="56">
        <v>2101010100</v>
      </c>
      <c r="D5041" s="56" t="s">
        <v>39</v>
      </c>
      <c r="E5041" s="56">
        <v>2101020100</v>
      </c>
      <c r="F5041" s="56">
        <v>5401010100</v>
      </c>
      <c r="G5041" s="56" t="s">
        <v>11413</v>
      </c>
      <c r="H5041" s="56">
        <v>400100</v>
      </c>
      <c r="I5041" s="56" t="s">
        <v>11658</v>
      </c>
      <c r="J5041" s="56" t="s">
        <v>10736</v>
      </c>
      <c r="K5041" s="56" t="s">
        <v>1103</v>
      </c>
      <c r="L5041" s="56" t="s">
        <v>7138</v>
      </c>
      <c r="M5041" s="73">
        <v>43373</v>
      </c>
      <c r="N5041" s="56" t="s">
        <v>8467</v>
      </c>
      <c r="O5041" s="56" t="s">
        <v>9042</v>
      </c>
      <c r="P5041" s="56" t="s">
        <v>259</v>
      </c>
      <c r="Q5041" s="56"/>
      <c r="R5041" s="56" t="s">
        <v>70</v>
      </c>
      <c r="S5041" s="56" t="s">
        <v>11676</v>
      </c>
      <c r="T5041" s="56" t="s">
        <v>7140</v>
      </c>
      <c r="U5041" s="57">
        <v>422617</v>
      </c>
      <c r="V5041" s="57">
        <v>-401486.15</v>
      </c>
      <c r="W5041" s="57">
        <v>21130.85</v>
      </c>
      <c r="X5041" s="57">
        <v>0</v>
      </c>
      <c r="Y5041" s="73">
        <v>43191</v>
      </c>
      <c r="Z5041" s="57">
        <v>0</v>
      </c>
      <c r="AA5041" s="57">
        <v>0</v>
      </c>
      <c r="AB5041" s="57">
        <v>21130.85</v>
      </c>
      <c r="AC5041" s="57">
        <v>0</v>
      </c>
      <c r="AD5041" s="56" t="s">
        <v>9255</v>
      </c>
      <c r="AE5041" s="57">
        <v>0</v>
      </c>
      <c r="AF5041" s="57">
        <v>0</v>
      </c>
      <c r="AG5041" s="57">
        <v>0</v>
      </c>
      <c r="AI5041"/>
      <c r="AJ5041"/>
    </row>
    <row r="5042" spans="1:36">
      <c r="A5042" s="56" t="s">
        <v>49</v>
      </c>
      <c r="B5042" s="56" t="s">
        <v>11459</v>
      </c>
      <c r="C5042" s="56">
        <v>2101010020</v>
      </c>
      <c r="D5042" s="56" t="s">
        <v>38</v>
      </c>
      <c r="E5042" s="56">
        <v>2101020020</v>
      </c>
      <c r="F5042" s="56">
        <v>5401010020</v>
      </c>
      <c r="G5042" s="56" t="s">
        <v>11431</v>
      </c>
      <c r="H5042" s="56">
        <v>400211</v>
      </c>
      <c r="I5042" s="56" t="s">
        <v>11510</v>
      </c>
      <c r="J5042" s="56" t="s">
        <v>3047</v>
      </c>
      <c r="K5042" s="56" t="s">
        <v>3048</v>
      </c>
      <c r="L5042" s="56" t="s">
        <v>7138</v>
      </c>
      <c r="M5042" s="73">
        <v>42094</v>
      </c>
      <c r="N5042" s="56" t="s">
        <v>8472</v>
      </c>
      <c r="O5042" s="56"/>
      <c r="P5042" s="56" t="s">
        <v>7139</v>
      </c>
      <c r="Q5042" s="56"/>
      <c r="R5042" s="56" t="s">
        <v>70</v>
      </c>
      <c r="S5042" s="56" t="s">
        <v>11689</v>
      </c>
      <c r="T5042" s="56" t="s">
        <v>7140</v>
      </c>
      <c r="U5042" s="57">
        <v>611900</v>
      </c>
      <c r="V5042" s="57">
        <v>-123110.19</v>
      </c>
      <c r="W5042" s="57">
        <v>488789.81</v>
      </c>
      <c r="X5042" s="57">
        <v>0</v>
      </c>
      <c r="Y5042" s="73">
        <v>42024</v>
      </c>
      <c r="Z5042" s="57">
        <v>-17903.259999999998</v>
      </c>
      <c r="AA5042" s="57">
        <v>0</v>
      </c>
      <c r="AB5042" s="57">
        <v>470886.55</v>
      </c>
      <c r="AC5042" s="57">
        <v>0</v>
      </c>
      <c r="AD5042" s="56" t="s">
        <v>9255</v>
      </c>
      <c r="AE5042" s="57">
        <v>0</v>
      </c>
      <c r="AF5042" s="57">
        <v>0</v>
      </c>
      <c r="AG5042" s="57">
        <v>0</v>
      </c>
      <c r="AI5042"/>
      <c r="AJ5042"/>
    </row>
    <row r="5043" spans="1:36">
      <c r="A5043" s="56" t="s">
        <v>50</v>
      </c>
      <c r="B5043" s="56" t="s">
        <v>11459</v>
      </c>
      <c r="C5043" s="56">
        <v>2101010020</v>
      </c>
      <c r="D5043" s="56" t="s">
        <v>38</v>
      </c>
      <c r="E5043" s="56">
        <v>2101020020</v>
      </c>
      <c r="F5043" s="56">
        <v>5401010020</v>
      </c>
      <c r="G5043" s="56" t="s">
        <v>11431</v>
      </c>
      <c r="H5043" s="56">
        <v>400210</v>
      </c>
      <c r="I5043" s="56" t="s">
        <v>11461</v>
      </c>
      <c r="J5043" s="56" t="s">
        <v>2837</v>
      </c>
      <c r="K5043" s="56" t="s">
        <v>2838</v>
      </c>
      <c r="L5043" s="56" t="s">
        <v>7138</v>
      </c>
      <c r="M5043" s="73">
        <v>42094</v>
      </c>
      <c r="N5043" s="56" t="s">
        <v>8473</v>
      </c>
      <c r="O5043" s="56"/>
      <c r="P5043" s="56" t="s">
        <v>7139</v>
      </c>
      <c r="Q5043" s="56"/>
      <c r="R5043" s="56" t="s">
        <v>70</v>
      </c>
      <c r="S5043" s="56" t="s">
        <v>11661</v>
      </c>
      <c r="T5043" s="56" t="s">
        <v>7140</v>
      </c>
      <c r="U5043" s="57">
        <v>1359599.2</v>
      </c>
      <c r="V5043" s="57">
        <v>-368263.59</v>
      </c>
      <c r="W5043" s="57">
        <v>991335.61</v>
      </c>
      <c r="X5043" s="57">
        <v>0</v>
      </c>
      <c r="Y5043" s="73">
        <v>42019</v>
      </c>
      <c r="Z5043" s="57">
        <v>-60352.4</v>
      </c>
      <c r="AA5043" s="57">
        <v>0</v>
      </c>
      <c r="AB5043" s="57">
        <v>930983.21</v>
      </c>
      <c r="AC5043" s="57">
        <v>0</v>
      </c>
      <c r="AD5043" s="56" t="s">
        <v>9255</v>
      </c>
      <c r="AE5043" s="57">
        <v>0</v>
      </c>
      <c r="AF5043" s="57">
        <v>0</v>
      </c>
      <c r="AG5043" s="57">
        <v>0</v>
      </c>
      <c r="AI5043"/>
      <c r="AJ5043"/>
    </row>
    <row r="5044" spans="1:36">
      <c r="A5044" s="56" t="s">
        <v>49</v>
      </c>
      <c r="B5044" s="56" t="s">
        <v>11459</v>
      </c>
      <c r="C5044" s="56">
        <v>2101010020</v>
      </c>
      <c r="D5044" s="56" t="s">
        <v>38</v>
      </c>
      <c r="E5044" s="56">
        <v>2101020020</v>
      </c>
      <c r="F5044" s="56">
        <v>5401010020</v>
      </c>
      <c r="G5044" s="56" t="s">
        <v>11431</v>
      </c>
      <c r="H5044" s="56">
        <v>400211</v>
      </c>
      <c r="I5044" s="56" t="s">
        <v>11460</v>
      </c>
      <c r="J5044" s="56" t="s">
        <v>3516</v>
      </c>
      <c r="K5044" s="56" t="s">
        <v>3517</v>
      </c>
      <c r="L5044" s="56" t="s">
        <v>7138</v>
      </c>
      <c r="M5044" s="73">
        <v>42521</v>
      </c>
      <c r="N5044" s="56" t="s">
        <v>8474</v>
      </c>
      <c r="O5044" s="56"/>
      <c r="P5044" s="56" t="s">
        <v>7139</v>
      </c>
      <c r="Q5044" s="56"/>
      <c r="R5044" s="56" t="s">
        <v>70</v>
      </c>
      <c r="S5044" s="56" t="s">
        <v>11659</v>
      </c>
      <c r="T5044" s="56" t="s">
        <v>7140</v>
      </c>
      <c r="U5044" s="57">
        <v>432559.86</v>
      </c>
      <c r="V5044" s="57">
        <v>-70259.490000000005</v>
      </c>
      <c r="W5044" s="57">
        <v>362300.37</v>
      </c>
      <c r="X5044" s="57">
        <v>0</v>
      </c>
      <c r="Y5044" s="73">
        <v>42521</v>
      </c>
      <c r="Z5044" s="57">
        <v>-13311.25</v>
      </c>
      <c r="AA5044" s="57">
        <v>0</v>
      </c>
      <c r="AB5044" s="57">
        <v>348989.12</v>
      </c>
      <c r="AC5044" s="57">
        <v>0</v>
      </c>
      <c r="AD5044" s="56" t="s">
        <v>9255</v>
      </c>
      <c r="AE5044" s="57">
        <v>0</v>
      </c>
      <c r="AF5044" s="57">
        <v>0</v>
      </c>
      <c r="AG5044" s="57">
        <v>0</v>
      </c>
      <c r="AI5044"/>
      <c r="AJ5044"/>
    </row>
    <row r="5045" spans="1:36">
      <c r="A5045" s="56" t="s">
        <v>49</v>
      </c>
      <c r="B5045" s="56" t="s">
        <v>11459</v>
      </c>
      <c r="C5045" s="56">
        <v>2101010020</v>
      </c>
      <c r="D5045" s="56" t="s">
        <v>38</v>
      </c>
      <c r="E5045" s="56">
        <v>2101020020</v>
      </c>
      <c r="F5045" s="56">
        <v>5401010020</v>
      </c>
      <c r="G5045" s="56" t="s">
        <v>11431</v>
      </c>
      <c r="H5045" s="56">
        <v>400211</v>
      </c>
      <c r="I5045" s="56" t="s">
        <v>11460</v>
      </c>
      <c r="J5045" s="56" t="s">
        <v>114</v>
      </c>
      <c r="K5045" s="56" t="s">
        <v>115</v>
      </c>
      <c r="L5045" s="56" t="s">
        <v>7138</v>
      </c>
      <c r="M5045" s="73">
        <v>43190</v>
      </c>
      <c r="N5045" s="56" t="s">
        <v>8446</v>
      </c>
      <c r="O5045" s="56"/>
      <c r="P5045" s="56" t="s">
        <v>8447</v>
      </c>
      <c r="Q5045" s="56"/>
      <c r="R5045" s="56" t="s">
        <v>8010</v>
      </c>
      <c r="S5045" s="56" t="s">
        <v>11780</v>
      </c>
      <c r="T5045" s="56" t="s">
        <v>7140</v>
      </c>
      <c r="U5045" s="57">
        <v>34114494.409999996</v>
      </c>
      <c r="V5045" s="57">
        <v>-3661050.59</v>
      </c>
      <c r="W5045" s="57">
        <v>30453443.82</v>
      </c>
      <c r="X5045" s="57">
        <v>0</v>
      </c>
      <c r="Y5045" s="73">
        <v>43183</v>
      </c>
      <c r="Z5045" s="57">
        <v>-1122353.97</v>
      </c>
      <c r="AA5045" s="57">
        <v>0</v>
      </c>
      <c r="AB5045" s="57">
        <v>29331089.850000001</v>
      </c>
      <c r="AC5045" s="57">
        <v>0</v>
      </c>
      <c r="AD5045" s="56" t="s">
        <v>9255</v>
      </c>
      <c r="AE5045" s="57">
        <v>0</v>
      </c>
      <c r="AF5045" s="57">
        <v>0</v>
      </c>
      <c r="AG5045" s="57">
        <v>0</v>
      </c>
      <c r="AI5045"/>
      <c r="AJ5045"/>
    </row>
    <row r="5046" spans="1:36">
      <c r="A5046" s="56" t="s">
        <v>49</v>
      </c>
      <c r="B5046" s="56" t="s">
        <v>11459</v>
      </c>
      <c r="C5046" s="56">
        <v>2101010020</v>
      </c>
      <c r="D5046" s="56" t="s">
        <v>38</v>
      </c>
      <c r="E5046" s="56">
        <v>2101020020</v>
      </c>
      <c r="F5046" s="56">
        <v>5401010020</v>
      </c>
      <c r="G5046" s="56" t="s">
        <v>11431</v>
      </c>
      <c r="H5046" s="56">
        <v>400211</v>
      </c>
      <c r="I5046" s="56" t="s">
        <v>11460</v>
      </c>
      <c r="J5046" s="56" t="s">
        <v>116</v>
      </c>
      <c r="K5046" s="56" t="s">
        <v>117</v>
      </c>
      <c r="L5046" s="56" t="s">
        <v>7138</v>
      </c>
      <c r="M5046" s="73">
        <v>43190</v>
      </c>
      <c r="N5046" s="56" t="s">
        <v>8446</v>
      </c>
      <c r="O5046" s="56"/>
      <c r="P5046" s="56" t="s">
        <v>8447</v>
      </c>
      <c r="Q5046" s="56"/>
      <c r="R5046" s="56" t="s">
        <v>8010</v>
      </c>
      <c r="S5046" s="56" t="s">
        <v>11781</v>
      </c>
      <c r="T5046" s="56" t="s">
        <v>7140</v>
      </c>
      <c r="U5046" s="57">
        <v>32746746.829999998</v>
      </c>
      <c r="V5046" s="57">
        <v>-3514268.62</v>
      </c>
      <c r="W5046" s="57">
        <v>29232478.210000001</v>
      </c>
      <c r="X5046" s="57">
        <v>0</v>
      </c>
      <c r="Y5046" s="73">
        <v>43183</v>
      </c>
      <c r="Z5046" s="57">
        <v>-1077355.5900000001</v>
      </c>
      <c r="AA5046" s="57">
        <v>0</v>
      </c>
      <c r="AB5046" s="57">
        <v>28155122.620000001</v>
      </c>
      <c r="AC5046" s="57">
        <v>0</v>
      </c>
      <c r="AD5046" s="56" t="s">
        <v>9255</v>
      </c>
      <c r="AE5046" s="57">
        <v>0</v>
      </c>
      <c r="AF5046" s="57">
        <v>0</v>
      </c>
      <c r="AG5046" s="57">
        <v>0</v>
      </c>
      <c r="AI5046"/>
      <c r="AJ5046"/>
    </row>
    <row r="5047" spans="1:36">
      <c r="A5047" s="56" t="s">
        <v>49</v>
      </c>
      <c r="B5047" s="56" t="s">
        <v>11459</v>
      </c>
      <c r="C5047" s="56">
        <v>2101010020</v>
      </c>
      <c r="D5047" s="56" t="s">
        <v>38</v>
      </c>
      <c r="E5047" s="56">
        <v>2101020020</v>
      </c>
      <c r="F5047" s="56">
        <v>5401010020</v>
      </c>
      <c r="G5047" s="56" t="s">
        <v>11431</v>
      </c>
      <c r="H5047" s="56">
        <v>400211</v>
      </c>
      <c r="I5047" s="56" t="s">
        <v>11460</v>
      </c>
      <c r="J5047" s="56" t="s">
        <v>120</v>
      </c>
      <c r="K5047" s="56" t="s">
        <v>121</v>
      </c>
      <c r="L5047" s="56" t="s">
        <v>7138</v>
      </c>
      <c r="M5047" s="73">
        <v>43190</v>
      </c>
      <c r="N5047" s="56" t="s">
        <v>8446</v>
      </c>
      <c r="O5047" s="56"/>
      <c r="P5047" s="56" t="s">
        <v>8447</v>
      </c>
      <c r="Q5047" s="56"/>
      <c r="R5047" s="56" t="s">
        <v>70</v>
      </c>
      <c r="S5047" s="56" t="s">
        <v>11689</v>
      </c>
      <c r="T5047" s="56" t="s">
        <v>7140</v>
      </c>
      <c r="U5047" s="57">
        <v>2882852.74</v>
      </c>
      <c r="V5047" s="57">
        <v>-309377.87</v>
      </c>
      <c r="W5047" s="57">
        <v>2573474.87</v>
      </c>
      <c r="X5047" s="57">
        <v>0</v>
      </c>
      <c r="Y5047" s="73">
        <v>43183</v>
      </c>
      <c r="Z5047" s="57">
        <v>-94844.77</v>
      </c>
      <c r="AA5047" s="57">
        <v>0</v>
      </c>
      <c r="AB5047" s="57">
        <v>2478630.1</v>
      </c>
      <c r="AC5047" s="57">
        <v>0</v>
      </c>
      <c r="AD5047" s="56" t="s">
        <v>9255</v>
      </c>
      <c r="AE5047" s="57">
        <v>0</v>
      </c>
      <c r="AF5047" s="57">
        <v>0</v>
      </c>
      <c r="AG5047" s="57">
        <v>0</v>
      </c>
      <c r="AI5047"/>
      <c r="AJ5047"/>
    </row>
    <row r="5048" spans="1:36">
      <c r="A5048" s="56" t="s">
        <v>48</v>
      </c>
      <c r="B5048" s="56" t="s">
        <v>11427</v>
      </c>
      <c r="C5048" s="56">
        <v>2101010050</v>
      </c>
      <c r="D5048" s="56" t="s">
        <v>43</v>
      </c>
      <c r="E5048" s="56">
        <v>2101020050</v>
      </c>
      <c r="F5048" s="56">
        <v>5401010050</v>
      </c>
      <c r="G5048" s="56" t="s">
        <v>11428</v>
      </c>
      <c r="H5048" s="56">
        <v>400300</v>
      </c>
      <c r="I5048" s="56" t="s">
        <v>11490</v>
      </c>
      <c r="J5048" s="56" t="s">
        <v>4297</v>
      </c>
      <c r="K5048" s="56" t="s">
        <v>4298</v>
      </c>
      <c r="L5048" s="56" t="s">
        <v>7138</v>
      </c>
      <c r="M5048" s="73">
        <v>42004</v>
      </c>
      <c r="N5048" s="56" t="s">
        <v>8475</v>
      </c>
      <c r="O5048" s="56"/>
      <c r="P5048" s="56" t="s">
        <v>1476</v>
      </c>
      <c r="Q5048" s="56"/>
      <c r="R5048" s="56" t="s">
        <v>70</v>
      </c>
      <c r="S5048" s="56" t="s">
        <v>11676</v>
      </c>
      <c r="T5048" s="56" t="s">
        <v>7140</v>
      </c>
      <c r="U5048" s="57">
        <v>925962.81</v>
      </c>
      <c r="V5048" s="57">
        <v>-435987.18</v>
      </c>
      <c r="W5048" s="57">
        <v>489975.63</v>
      </c>
      <c r="X5048" s="57">
        <v>0</v>
      </c>
      <c r="Y5048" s="73">
        <v>41943</v>
      </c>
      <c r="Z5048" s="57">
        <v>-72712.600000000006</v>
      </c>
      <c r="AA5048" s="57">
        <v>0</v>
      </c>
      <c r="AB5048" s="57">
        <v>417263.03</v>
      </c>
      <c r="AC5048" s="57">
        <v>0</v>
      </c>
      <c r="AD5048" s="56" t="s">
        <v>9255</v>
      </c>
      <c r="AE5048" s="57">
        <v>0</v>
      </c>
      <c r="AF5048" s="57">
        <v>0</v>
      </c>
      <c r="AG5048" s="57">
        <v>0</v>
      </c>
      <c r="AI5048"/>
      <c r="AJ5048"/>
    </row>
    <row r="5049" spans="1:36">
      <c r="A5049" s="56" t="s">
        <v>48</v>
      </c>
      <c r="B5049" s="56" t="s">
        <v>11427</v>
      </c>
      <c r="C5049" s="56">
        <v>2101010050</v>
      </c>
      <c r="D5049" s="56" t="s">
        <v>43</v>
      </c>
      <c r="E5049" s="56">
        <v>2101020050</v>
      </c>
      <c r="F5049" s="56">
        <v>5401010050</v>
      </c>
      <c r="G5049" s="56" t="s">
        <v>11428</v>
      </c>
      <c r="H5049" s="56">
        <v>400300</v>
      </c>
      <c r="I5049" s="56" t="s">
        <v>11490</v>
      </c>
      <c r="J5049" s="56" t="s">
        <v>4300</v>
      </c>
      <c r="K5049" s="56" t="s">
        <v>4301</v>
      </c>
      <c r="L5049" s="56" t="s">
        <v>7138</v>
      </c>
      <c r="M5049" s="73">
        <v>42004</v>
      </c>
      <c r="N5049" s="56" t="s">
        <v>8475</v>
      </c>
      <c r="O5049" s="56"/>
      <c r="P5049" s="56" t="s">
        <v>1476</v>
      </c>
      <c r="Q5049" s="56"/>
      <c r="R5049" s="56" t="s">
        <v>70</v>
      </c>
      <c r="S5049" s="56" t="s">
        <v>11676</v>
      </c>
      <c r="T5049" s="56" t="s">
        <v>7140</v>
      </c>
      <c r="U5049" s="57">
        <v>2355325.02</v>
      </c>
      <c r="V5049" s="57">
        <v>-1108998.68</v>
      </c>
      <c r="W5049" s="57">
        <v>1246326.3400000001</v>
      </c>
      <c r="X5049" s="57">
        <v>0</v>
      </c>
      <c r="Y5049" s="73">
        <v>41943</v>
      </c>
      <c r="Z5049" s="57">
        <v>-184955.38</v>
      </c>
      <c r="AA5049" s="57">
        <v>0</v>
      </c>
      <c r="AB5049" s="57">
        <v>1061370.96</v>
      </c>
      <c r="AC5049" s="57">
        <v>0</v>
      </c>
      <c r="AD5049" s="56" t="s">
        <v>9255</v>
      </c>
      <c r="AE5049" s="57">
        <v>0</v>
      </c>
      <c r="AF5049" s="57">
        <v>0</v>
      </c>
      <c r="AG5049" s="57">
        <v>0</v>
      </c>
      <c r="AI5049"/>
      <c r="AJ5049"/>
    </row>
    <row r="5050" spans="1:36">
      <c r="A5050" s="56" t="s">
        <v>48</v>
      </c>
      <c r="B5050" s="56" t="s">
        <v>11427</v>
      </c>
      <c r="C5050" s="56">
        <v>2101010050</v>
      </c>
      <c r="D5050" s="56" t="s">
        <v>43</v>
      </c>
      <c r="E5050" s="56">
        <v>2101020050</v>
      </c>
      <c r="F5050" s="56">
        <v>5401010050</v>
      </c>
      <c r="G5050" s="56" t="s">
        <v>11428</v>
      </c>
      <c r="H5050" s="56">
        <v>400300</v>
      </c>
      <c r="I5050" s="56" t="s">
        <v>11490</v>
      </c>
      <c r="J5050" s="56" t="s">
        <v>4302</v>
      </c>
      <c r="K5050" s="56" t="s">
        <v>4303</v>
      </c>
      <c r="L5050" s="56" t="s">
        <v>7138</v>
      </c>
      <c r="M5050" s="73">
        <v>42004</v>
      </c>
      <c r="N5050" s="56" t="s">
        <v>8475</v>
      </c>
      <c r="O5050" s="56"/>
      <c r="P5050" s="56" t="s">
        <v>1476</v>
      </c>
      <c r="Q5050" s="56"/>
      <c r="R5050" s="56" t="s">
        <v>70</v>
      </c>
      <c r="S5050" s="56" t="s">
        <v>11676</v>
      </c>
      <c r="T5050" s="56" t="s">
        <v>7140</v>
      </c>
      <c r="U5050" s="57">
        <v>2067822.72</v>
      </c>
      <c r="V5050" s="57">
        <v>-973628.97</v>
      </c>
      <c r="W5050" s="57">
        <v>1094193.75</v>
      </c>
      <c r="X5050" s="57">
        <v>0</v>
      </c>
      <c r="Y5050" s="73">
        <v>41943</v>
      </c>
      <c r="Z5050" s="57">
        <v>-162378.84</v>
      </c>
      <c r="AA5050" s="57">
        <v>0</v>
      </c>
      <c r="AB5050" s="57">
        <v>931814.91</v>
      </c>
      <c r="AC5050" s="57">
        <v>0</v>
      </c>
      <c r="AD5050" s="56" t="s">
        <v>9255</v>
      </c>
      <c r="AE5050" s="57">
        <v>0</v>
      </c>
      <c r="AF5050" s="57">
        <v>0</v>
      </c>
      <c r="AG5050" s="57">
        <v>0</v>
      </c>
      <c r="AI5050"/>
      <c r="AJ5050"/>
    </row>
    <row r="5051" spans="1:36">
      <c r="A5051" s="56" t="s">
        <v>48</v>
      </c>
      <c r="B5051" s="56" t="s">
        <v>11427</v>
      </c>
      <c r="C5051" s="56">
        <v>2101010050</v>
      </c>
      <c r="D5051" s="56" t="s">
        <v>43</v>
      </c>
      <c r="E5051" s="56">
        <v>2101020050</v>
      </c>
      <c r="F5051" s="56">
        <v>5401010050</v>
      </c>
      <c r="G5051" s="56" t="s">
        <v>11428</v>
      </c>
      <c r="H5051" s="56">
        <v>400300</v>
      </c>
      <c r="I5051" s="56" t="s">
        <v>11430</v>
      </c>
      <c r="J5051" s="56" t="s">
        <v>3674</v>
      </c>
      <c r="K5051" s="56" t="s">
        <v>3675</v>
      </c>
      <c r="L5051" s="56" t="s">
        <v>7138</v>
      </c>
      <c r="M5051" s="73">
        <v>42064</v>
      </c>
      <c r="N5051" s="56" t="s">
        <v>8476</v>
      </c>
      <c r="O5051" s="56"/>
      <c r="P5051" s="56" t="s">
        <v>1304</v>
      </c>
      <c r="Q5051" s="56"/>
      <c r="R5051" s="56" t="s">
        <v>70</v>
      </c>
      <c r="S5051" s="56" t="s">
        <v>11659</v>
      </c>
      <c r="T5051" s="56" t="s">
        <v>7140</v>
      </c>
      <c r="U5051" s="57">
        <v>50720.52</v>
      </c>
      <c r="V5051" s="57">
        <v>-16738.12</v>
      </c>
      <c r="W5051" s="57">
        <v>33982.400000000001</v>
      </c>
      <c r="X5051" s="57">
        <v>0</v>
      </c>
      <c r="Y5051" s="73">
        <v>42003</v>
      </c>
      <c r="Z5051" s="57">
        <v>-2449.41</v>
      </c>
      <c r="AA5051" s="57">
        <v>0</v>
      </c>
      <c r="AB5051" s="57">
        <v>31532.99</v>
      </c>
      <c r="AC5051" s="57">
        <v>0</v>
      </c>
      <c r="AD5051" s="56" t="s">
        <v>9255</v>
      </c>
      <c r="AE5051" s="57">
        <v>0</v>
      </c>
      <c r="AF5051" s="57">
        <v>0</v>
      </c>
      <c r="AG5051" s="57">
        <v>0</v>
      </c>
      <c r="AI5051"/>
      <c r="AJ5051"/>
    </row>
    <row r="5052" spans="1:36">
      <c r="A5052" s="56" t="s">
        <v>48</v>
      </c>
      <c r="B5052" s="56" t="s">
        <v>11427</v>
      </c>
      <c r="C5052" s="56">
        <v>2101010050</v>
      </c>
      <c r="D5052" s="56" t="s">
        <v>43</v>
      </c>
      <c r="E5052" s="56">
        <v>2101020050</v>
      </c>
      <c r="F5052" s="56">
        <v>5401010050</v>
      </c>
      <c r="G5052" s="56" t="s">
        <v>11428</v>
      </c>
      <c r="H5052" s="56">
        <v>400300</v>
      </c>
      <c r="I5052" s="56" t="s">
        <v>11487</v>
      </c>
      <c r="J5052" s="56" t="s">
        <v>4381</v>
      </c>
      <c r="K5052" s="56" t="s">
        <v>4382</v>
      </c>
      <c r="L5052" s="56" t="s">
        <v>7138</v>
      </c>
      <c r="M5052" s="73">
        <v>42064</v>
      </c>
      <c r="N5052" s="56" t="s">
        <v>8477</v>
      </c>
      <c r="O5052" s="56"/>
      <c r="P5052" s="56" t="s">
        <v>1476</v>
      </c>
      <c r="Q5052" s="56"/>
      <c r="R5052" s="56" t="s">
        <v>70</v>
      </c>
      <c r="S5052" s="56" t="s">
        <v>11659</v>
      </c>
      <c r="T5052" s="56" t="s">
        <v>7140</v>
      </c>
      <c r="U5052" s="57">
        <v>177234</v>
      </c>
      <c r="V5052" s="57">
        <v>-90428.73</v>
      </c>
      <c r="W5052" s="57">
        <v>86805.27</v>
      </c>
      <c r="X5052" s="57">
        <v>0</v>
      </c>
      <c r="Y5052" s="73">
        <v>41730</v>
      </c>
      <c r="Z5052" s="57">
        <v>-14264.74</v>
      </c>
      <c r="AA5052" s="57">
        <v>0</v>
      </c>
      <c r="AB5052" s="57">
        <v>72540.53</v>
      </c>
      <c r="AC5052" s="57">
        <v>0</v>
      </c>
      <c r="AD5052" s="56" t="s">
        <v>9255</v>
      </c>
      <c r="AE5052" s="57">
        <v>0</v>
      </c>
      <c r="AF5052" s="57">
        <v>0</v>
      </c>
      <c r="AG5052" s="57">
        <v>0</v>
      </c>
      <c r="AI5052"/>
      <c r="AJ5052"/>
    </row>
    <row r="5053" spans="1:36">
      <c r="A5053" s="56" t="s">
        <v>49</v>
      </c>
      <c r="B5053" s="56" t="s">
        <v>11427</v>
      </c>
      <c r="C5053" s="56">
        <v>2101010050</v>
      </c>
      <c r="D5053" s="56" t="s">
        <v>43</v>
      </c>
      <c r="E5053" s="56">
        <v>2101020050</v>
      </c>
      <c r="F5053" s="56">
        <v>5401010050</v>
      </c>
      <c r="G5053" s="56" t="s">
        <v>11431</v>
      </c>
      <c r="H5053" s="56">
        <v>400211</v>
      </c>
      <c r="I5053" s="56" t="s">
        <v>11782</v>
      </c>
      <c r="J5053" s="56" t="s">
        <v>3311</v>
      </c>
      <c r="K5053" s="56" t="s">
        <v>3312</v>
      </c>
      <c r="L5053" s="56" t="s">
        <v>7138</v>
      </c>
      <c r="M5053" s="73">
        <v>42094</v>
      </c>
      <c r="N5053" s="56" t="s">
        <v>8437</v>
      </c>
      <c r="O5053" s="56"/>
      <c r="P5053" s="56" t="s">
        <v>1476</v>
      </c>
      <c r="Q5053" s="56"/>
      <c r="R5053" s="56" t="s">
        <v>70</v>
      </c>
      <c r="S5053" s="56" t="s">
        <v>11657</v>
      </c>
      <c r="T5053" s="56" t="s">
        <v>7140</v>
      </c>
      <c r="U5053" s="57">
        <v>17136660</v>
      </c>
      <c r="V5053" s="57">
        <v>-8437102.1999999993</v>
      </c>
      <c r="W5053" s="57">
        <v>8699557.8000000007</v>
      </c>
      <c r="X5053" s="57">
        <v>0</v>
      </c>
      <c r="Y5053" s="73">
        <v>41826</v>
      </c>
      <c r="Z5053" s="57">
        <v>-1363597.13</v>
      </c>
      <c r="AA5053" s="57">
        <v>0</v>
      </c>
      <c r="AB5053" s="57">
        <v>7335960.6699999999</v>
      </c>
      <c r="AC5053" s="57">
        <v>0</v>
      </c>
      <c r="AD5053" s="56" t="s">
        <v>9255</v>
      </c>
      <c r="AE5053" s="57">
        <v>0</v>
      </c>
      <c r="AF5053" s="57">
        <v>0</v>
      </c>
      <c r="AG5053" s="57">
        <v>0</v>
      </c>
      <c r="AI5053"/>
      <c r="AJ5053"/>
    </row>
    <row r="5054" spans="1:36">
      <c r="A5054" s="56" t="s">
        <v>48</v>
      </c>
      <c r="B5054" s="56" t="s">
        <v>11427</v>
      </c>
      <c r="C5054" s="56">
        <v>2101010050</v>
      </c>
      <c r="D5054" s="56" t="s">
        <v>43</v>
      </c>
      <c r="E5054" s="56">
        <v>2101020050</v>
      </c>
      <c r="F5054" s="56">
        <v>5401010050</v>
      </c>
      <c r="G5054" s="56" t="s">
        <v>11428</v>
      </c>
      <c r="H5054" s="56">
        <v>400300</v>
      </c>
      <c r="I5054" s="56" t="s">
        <v>11527</v>
      </c>
      <c r="J5054" s="56" t="s">
        <v>4155</v>
      </c>
      <c r="K5054" s="56" t="s">
        <v>4156</v>
      </c>
      <c r="L5054" s="56" t="s">
        <v>7138</v>
      </c>
      <c r="M5054" s="73">
        <v>42338</v>
      </c>
      <c r="N5054" s="56" t="s">
        <v>8478</v>
      </c>
      <c r="O5054" s="56"/>
      <c r="P5054" s="56" t="s">
        <v>1476</v>
      </c>
      <c r="Q5054" s="56"/>
      <c r="R5054" s="56" t="s">
        <v>70</v>
      </c>
      <c r="S5054" s="56" t="s">
        <v>11659</v>
      </c>
      <c r="T5054" s="56" t="s">
        <v>7140</v>
      </c>
      <c r="U5054" s="57">
        <v>550111.37</v>
      </c>
      <c r="V5054" s="57">
        <v>-223570.37</v>
      </c>
      <c r="W5054" s="57">
        <v>326541</v>
      </c>
      <c r="X5054" s="57">
        <v>0</v>
      </c>
      <c r="Y5054" s="73">
        <v>42304</v>
      </c>
      <c r="Z5054" s="57">
        <v>-41650.47</v>
      </c>
      <c r="AA5054" s="57">
        <v>0</v>
      </c>
      <c r="AB5054" s="57">
        <v>284890.53000000003</v>
      </c>
      <c r="AC5054" s="57">
        <v>0</v>
      </c>
      <c r="AD5054" s="56" t="s">
        <v>9255</v>
      </c>
      <c r="AE5054" s="57">
        <v>0</v>
      </c>
      <c r="AF5054" s="57">
        <v>0</v>
      </c>
      <c r="AG5054" s="57">
        <v>0</v>
      </c>
      <c r="AI5054"/>
      <c r="AJ5054"/>
    </row>
    <row r="5055" spans="1:36">
      <c r="A5055" s="56" t="s">
        <v>48</v>
      </c>
      <c r="B5055" s="56" t="s">
        <v>11427</v>
      </c>
      <c r="C5055" s="56">
        <v>2101010050</v>
      </c>
      <c r="D5055" s="56" t="s">
        <v>43</v>
      </c>
      <c r="E5055" s="56">
        <v>2101020050</v>
      </c>
      <c r="F5055" s="56">
        <v>5401010050</v>
      </c>
      <c r="G5055" s="56" t="s">
        <v>11428</v>
      </c>
      <c r="H5055" s="56">
        <v>400300</v>
      </c>
      <c r="I5055" s="56" t="s">
        <v>11445</v>
      </c>
      <c r="J5055" s="56" t="s">
        <v>4327</v>
      </c>
      <c r="K5055" s="56" t="s">
        <v>4328</v>
      </c>
      <c r="L5055" s="56" t="s">
        <v>7138</v>
      </c>
      <c r="M5055" s="73">
        <v>42452</v>
      </c>
      <c r="N5055" s="56" t="s">
        <v>8479</v>
      </c>
      <c r="O5055" s="56"/>
      <c r="P5055" s="56" t="s">
        <v>1476</v>
      </c>
      <c r="Q5055" s="56"/>
      <c r="R5055" s="56" t="s">
        <v>70</v>
      </c>
      <c r="S5055" s="56" t="s">
        <v>11659</v>
      </c>
      <c r="T5055" s="56" t="s">
        <v>7140</v>
      </c>
      <c r="U5055" s="57">
        <v>616844.43999999994</v>
      </c>
      <c r="V5055" s="57">
        <v>-233850.99</v>
      </c>
      <c r="W5055" s="57">
        <v>382993.45</v>
      </c>
      <c r="X5055" s="57">
        <v>0</v>
      </c>
      <c r="Y5055" s="73">
        <v>42459</v>
      </c>
      <c r="Z5055" s="57">
        <v>-46070.71</v>
      </c>
      <c r="AA5055" s="57">
        <v>0</v>
      </c>
      <c r="AB5055" s="57">
        <v>336922.74</v>
      </c>
      <c r="AC5055" s="57">
        <v>0</v>
      </c>
      <c r="AD5055" s="56" t="s">
        <v>9255</v>
      </c>
      <c r="AE5055" s="57">
        <v>0</v>
      </c>
      <c r="AF5055" s="57">
        <v>0</v>
      </c>
      <c r="AG5055" s="57">
        <v>0</v>
      </c>
      <c r="AI5055"/>
      <c r="AJ5055"/>
    </row>
    <row r="5056" spans="1:36">
      <c r="A5056" s="56" t="s">
        <v>49</v>
      </c>
      <c r="B5056" s="56" t="s">
        <v>11427</v>
      </c>
      <c r="C5056" s="56">
        <v>2101010050</v>
      </c>
      <c r="D5056" s="56" t="s">
        <v>43</v>
      </c>
      <c r="E5056" s="56">
        <v>2101020050</v>
      </c>
      <c r="F5056" s="56">
        <v>5401010050</v>
      </c>
      <c r="G5056" s="56" t="s">
        <v>11431</v>
      </c>
      <c r="H5056" s="56">
        <v>400211</v>
      </c>
      <c r="I5056" s="56" t="s">
        <v>11437</v>
      </c>
      <c r="J5056" s="56" t="s">
        <v>3403</v>
      </c>
      <c r="K5056" s="56" t="s">
        <v>3404</v>
      </c>
      <c r="L5056" s="56" t="s">
        <v>7138</v>
      </c>
      <c r="M5056" s="73">
        <v>42277</v>
      </c>
      <c r="N5056" s="56" t="s">
        <v>8480</v>
      </c>
      <c r="O5056" s="56"/>
      <c r="P5056" s="56" t="s">
        <v>1476</v>
      </c>
      <c r="Q5056" s="56"/>
      <c r="R5056" s="56" t="s">
        <v>70</v>
      </c>
      <c r="S5056" s="56" t="s">
        <v>11657</v>
      </c>
      <c r="T5056" s="56" t="s">
        <v>7140</v>
      </c>
      <c r="U5056" s="57">
        <v>749999.61</v>
      </c>
      <c r="V5056" s="57">
        <v>-310080.24</v>
      </c>
      <c r="W5056" s="57">
        <v>439919.37</v>
      </c>
      <c r="X5056" s="57">
        <v>0</v>
      </c>
      <c r="Y5056" s="73">
        <v>42264</v>
      </c>
      <c r="Z5056" s="57">
        <v>-57000.88</v>
      </c>
      <c r="AA5056" s="57">
        <v>0</v>
      </c>
      <c r="AB5056" s="57">
        <v>382918.49</v>
      </c>
      <c r="AC5056" s="57">
        <v>0</v>
      </c>
      <c r="AD5056" s="56" t="s">
        <v>9255</v>
      </c>
      <c r="AE5056" s="57">
        <v>0</v>
      </c>
      <c r="AF5056" s="57">
        <v>0</v>
      </c>
      <c r="AG5056" s="57">
        <v>0</v>
      </c>
      <c r="AI5056"/>
      <c r="AJ5056"/>
    </row>
    <row r="5057" spans="1:36">
      <c r="A5057" s="56" t="s">
        <v>49</v>
      </c>
      <c r="B5057" s="56" t="s">
        <v>11427</v>
      </c>
      <c r="C5057" s="56">
        <v>2101010050</v>
      </c>
      <c r="D5057" s="56" t="s">
        <v>43</v>
      </c>
      <c r="E5057" s="56">
        <v>2101020050</v>
      </c>
      <c r="F5057" s="56">
        <v>5401010050</v>
      </c>
      <c r="G5057" s="56" t="s">
        <v>11431</v>
      </c>
      <c r="H5057" s="56">
        <v>400211</v>
      </c>
      <c r="I5057" s="56" t="s">
        <v>11541</v>
      </c>
      <c r="J5057" s="56" t="s">
        <v>3482</v>
      </c>
      <c r="K5057" s="56" t="s">
        <v>3483</v>
      </c>
      <c r="L5057" s="56" t="s">
        <v>7138</v>
      </c>
      <c r="M5057" s="73">
        <v>42277</v>
      </c>
      <c r="N5057" s="56" t="s">
        <v>8481</v>
      </c>
      <c r="O5057" s="56"/>
      <c r="P5057" s="56" t="s">
        <v>7139</v>
      </c>
      <c r="Q5057" s="56"/>
      <c r="R5057" s="56" t="s">
        <v>70</v>
      </c>
      <c r="S5057" s="56" t="s">
        <v>11659</v>
      </c>
      <c r="T5057" s="56" t="s">
        <v>7140</v>
      </c>
      <c r="U5057" s="57">
        <v>2983499.24</v>
      </c>
      <c r="V5057" s="57">
        <v>-618611.04</v>
      </c>
      <c r="W5057" s="57">
        <v>2364888.2000000002</v>
      </c>
      <c r="X5057" s="57">
        <v>0</v>
      </c>
      <c r="Y5057" s="73">
        <v>42269</v>
      </c>
      <c r="Z5057" s="57">
        <v>-86575.6</v>
      </c>
      <c r="AA5057" s="57">
        <v>0</v>
      </c>
      <c r="AB5057" s="57">
        <v>2278312.6</v>
      </c>
      <c r="AC5057" s="57">
        <v>0</v>
      </c>
      <c r="AD5057" s="56" t="s">
        <v>9255</v>
      </c>
      <c r="AE5057" s="57">
        <v>0</v>
      </c>
      <c r="AF5057" s="57">
        <v>0</v>
      </c>
      <c r="AG5057" s="57">
        <v>0</v>
      </c>
      <c r="AI5057"/>
      <c r="AJ5057"/>
    </row>
    <row r="5058" spans="1:36">
      <c r="A5058" s="56" t="s">
        <v>49</v>
      </c>
      <c r="B5058" s="56" t="s">
        <v>11427</v>
      </c>
      <c r="C5058" s="56">
        <v>2101010050</v>
      </c>
      <c r="D5058" s="56" t="s">
        <v>43</v>
      </c>
      <c r="E5058" s="56">
        <v>2101020050</v>
      </c>
      <c r="F5058" s="56">
        <v>5401010050</v>
      </c>
      <c r="G5058" s="56" t="s">
        <v>11431</v>
      </c>
      <c r="H5058" s="56">
        <v>400211</v>
      </c>
      <c r="I5058" s="56" t="s">
        <v>11510</v>
      </c>
      <c r="J5058" s="56" t="s">
        <v>3151</v>
      </c>
      <c r="K5058" s="56" t="s">
        <v>3152</v>
      </c>
      <c r="L5058" s="56" t="s">
        <v>7138</v>
      </c>
      <c r="M5058" s="73">
        <v>42221</v>
      </c>
      <c r="N5058" s="56" t="s">
        <v>8482</v>
      </c>
      <c r="O5058" s="56"/>
      <c r="P5058" s="56" t="s">
        <v>7139</v>
      </c>
      <c r="Q5058" s="56"/>
      <c r="R5058" s="56" t="s">
        <v>70</v>
      </c>
      <c r="S5058" s="56" t="s">
        <v>11659</v>
      </c>
      <c r="T5058" s="56" t="s">
        <v>7140</v>
      </c>
      <c r="U5058" s="57">
        <v>1919538</v>
      </c>
      <c r="V5058" s="57">
        <v>-409357.85</v>
      </c>
      <c r="W5058" s="57">
        <v>1510180.15</v>
      </c>
      <c r="X5058" s="57">
        <v>0</v>
      </c>
      <c r="Y5058" s="73">
        <v>42221</v>
      </c>
      <c r="Z5058" s="57">
        <v>-55257.82</v>
      </c>
      <c r="AA5058" s="57">
        <v>0</v>
      </c>
      <c r="AB5058" s="57">
        <v>1454922.33</v>
      </c>
      <c r="AC5058" s="57">
        <v>0</v>
      </c>
      <c r="AD5058" s="56" t="s">
        <v>9255</v>
      </c>
      <c r="AE5058" s="57">
        <v>0</v>
      </c>
      <c r="AF5058" s="57">
        <v>0</v>
      </c>
      <c r="AG5058" s="57">
        <v>0</v>
      </c>
      <c r="AI5058"/>
      <c r="AJ5058"/>
    </row>
    <row r="5059" spans="1:36">
      <c r="A5059" s="56" t="s">
        <v>49</v>
      </c>
      <c r="B5059" s="56" t="s">
        <v>11427</v>
      </c>
      <c r="C5059" s="56">
        <v>2101010050</v>
      </c>
      <c r="D5059" s="56" t="s">
        <v>43</v>
      </c>
      <c r="E5059" s="56">
        <v>2101020050</v>
      </c>
      <c r="F5059" s="56">
        <v>5401010050</v>
      </c>
      <c r="G5059" s="56" t="s">
        <v>11431</v>
      </c>
      <c r="H5059" s="56">
        <v>400211</v>
      </c>
      <c r="I5059" s="56" t="s">
        <v>11510</v>
      </c>
      <c r="J5059" s="56" t="s">
        <v>3155</v>
      </c>
      <c r="K5059" s="56" t="s">
        <v>3156</v>
      </c>
      <c r="L5059" s="56" t="s">
        <v>7138</v>
      </c>
      <c r="M5059" s="73">
        <v>42277</v>
      </c>
      <c r="N5059" s="56" t="s">
        <v>8483</v>
      </c>
      <c r="O5059" s="56"/>
      <c r="P5059" s="56" t="s">
        <v>1476</v>
      </c>
      <c r="Q5059" s="56"/>
      <c r="R5059" s="56" t="s">
        <v>70</v>
      </c>
      <c r="S5059" s="56" t="s">
        <v>11659</v>
      </c>
      <c r="T5059" s="56" t="s">
        <v>7140</v>
      </c>
      <c r="U5059" s="57">
        <v>2059992</v>
      </c>
      <c r="V5059" s="57">
        <v>-867316.18</v>
      </c>
      <c r="W5059" s="57">
        <v>1192675.82</v>
      </c>
      <c r="X5059" s="57">
        <v>0</v>
      </c>
      <c r="Y5059" s="73">
        <v>42221</v>
      </c>
      <c r="Z5059" s="57">
        <v>-157214.63</v>
      </c>
      <c r="AA5059" s="57">
        <v>0</v>
      </c>
      <c r="AB5059" s="57">
        <v>1035461.19</v>
      </c>
      <c r="AC5059" s="57">
        <v>0</v>
      </c>
      <c r="AD5059" s="56" t="s">
        <v>9255</v>
      </c>
      <c r="AE5059" s="57">
        <v>0</v>
      </c>
      <c r="AF5059" s="57">
        <v>0</v>
      </c>
      <c r="AG5059" s="57">
        <v>0</v>
      </c>
      <c r="AI5059"/>
      <c r="AJ5059"/>
    </row>
    <row r="5060" spans="1:36">
      <c r="A5060" s="56" t="s">
        <v>50</v>
      </c>
      <c r="B5060" s="56" t="s">
        <v>11427</v>
      </c>
      <c r="C5060" s="56">
        <v>2101010050</v>
      </c>
      <c r="D5060" s="56" t="s">
        <v>43</v>
      </c>
      <c r="E5060" s="56">
        <v>2101020050</v>
      </c>
      <c r="F5060" s="56">
        <v>5401010050</v>
      </c>
      <c r="G5060" s="56" t="s">
        <v>11431</v>
      </c>
      <c r="H5060" s="56">
        <v>400210</v>
      </c>
      <c r="I5060" s="56" t="s">
        <v>11434</v>
      </c>
      <c r="J5060" s="56" t="s">
        <v>2539</v>
      </c>
      <c r="K5060" s="56" t="s">
        <v>2540</v>
      </c>
      <c r="L5060" s="56" t="s">
        <v>7138</v>
      </c>
      <c r="M5060" s="73">
        <v>42370</v>
      </c>
      <c r="N5060" s="56" t="s">
        <v>8484</v>
      </c>
      <c r="O5060" s="56"/>
      <c r="P5060" s="56" t="s">
        <v>1476</v>
      </c>
      <c r="Q5060" s="56"/>
      <c r="R5060" s="56" t="s">
        <v>70</v>
      </c>
      <c r="S5060" s="56" t="s">
        <v>11783</v>
      </c>
      <c r="T5060" s="56" t="s">
        <v>7140</v>
      </c>
      <c r="U5060" s="57">
        <v>872346.76</v>
      </c>
      <c r="V5060" s="57">
        <v>-370415.17</v>
      </c>
      <c r="W5060" s="57">
        <v>501931.59</v>
      </c>
      <c r="X5060" s="57">
        <v>0</v>
      </c>
      <c r="Y5060" s="73">
        <v>42370</v>
      </c>
      <c r="Z5060" s="57">
        <v>-62125.39</v>
      </c>
      <c r="AA5060" s="57">
        <v>0</v>
      </c>
      <c r="AB5060" s="57">
        <v>439806.2</v>
      </c>
      <c r="AC5060" s="57">
        <v>0</v>
      </c>
      <c r="AD5060" s="56" t="s">
        <v>9255</v>
      </c>
      <c r="AE5060" s="57">
        <v>0</v>
      </c>
      <c r="AF5060" s="57">
        <v>0</v>
      </c>
      <c r="AG5060" s="57">
        <v>0</v>
      </c>
      <c r="AI5060"/>
      <c r="AJ5060"/>
    </row>
    <row r="5061" spans="1:36">
      <c r="A5061" s="56" t="s">
        <v>49</v>
      </c>
      <c r="B5061" s="56" t="s">
        <v>11427</v>
      </c>
      <c r="C5061" s="56">
        <v>2101010050</v>
      </c>
      <c r="D5061" s="56" t="s">
        <v>43</v>
      </c>
      <c r="E5061" s="56">
        <v>2101020050</v>
      </c>
      <c r="F5061" s="56">
        <v>5401010050</v>
      </c>
      <c r="G5061" s="56" t="s">
        <v>11431</v>
      </c>
      <c r="H5061" s="56">
        <v>400211</v>
      </c>
      <c r="I5061" s="56" t="s">
        <v>11509</v>
      </c>
      <c r="J5061" s="56" t="s">
        <v>3266</v>
      </c>
      <c r="K5061" s="56" t="s">
        <v>3267</v>
      </c>
      <c r="L5061" s="56" t="s">
        <v>7138</v>
      </c>
      <c r="M5061" s="73">
        <v>42460</v>
      </c>
      <c r="N5061" s="56" t="s">
        <v>8624</v>
      </c>
      <c r="O5061" s="56"/>
      <c r="P5061" s="56" t="s">
        <v>7139</v>
      </c>
      <c r="Q5061" s="56"/>
      <c r="R5061" s="56" t="s">
        <v>70</v>
      </c>
      <c r="S5061" s="56" t="s">
        <v>11659</v>
      </c>
      <c r="T5061" s="56" t="s">
        <v>7140</v>
      </c>
      <c r="U5061" s="57">
        <v>713459.29</v>
      </c>
      <c r="V5061" s="57">
        <v>-128363.35</v>
      </c>
      <c r="W5061" s="57">
        <v>585095.93999999994</v>
      </c>
      <c r="X5061" s="57">
        <v>0</v>
      </c>
      <c r="Y5061" s="73">
        <v>42460</v>
      </c>
      <c r="Z5061" s="57">
        <v>-21467.86</v>
      </c>
      <c r="AA5061" s="57">
        <v>0</v>
      </c>
      <c r="AB5061" s="57">
        <v>563628.07999999996</v>
      </c>
      <c r="AC5061" s="57">
        <v>0</v>
      </c>
      <c r="AD5061" s="56" t="s">
        <v>9255</v>
      </c>
      <c r="AE5061" s="57">
        <v>0</v>
      </c>
      <c r="AF5061" s="57">
        <v>0</v>
      </c>
      <c r="AG5061" s="57">
        <v>0</v>
      </c>
      <c r="AI5061"/>
      <c r="AJ5061"/>
    </row>
    <row r="5062" spans="1:36">
      <c r="A5062" s="56" t="s">
        <v>49</v>
      </c>
      <c r="B5062" s="56" t="s">
        <v>11427</v>
      </c>
      <c r="C5062" s="56">
        <v>2101010050</v>
      </c>
      <c r="D5062" s="56" t="s">
        <v>43</v>
      </c>
      <c r="E5062" s="56">
        <v>2101020050</v>
      </c>
      <c r="F5062" s="56">
        <v>5401010050</v>
      </c>
      <c r="G5062" s="56" t="s">
        <v>11431</v>
      </c>
      <c r="H5062" s="56">
        <v>400211</v>
      </c>
      <c r="I5062" s="56" t="s">
        <v>11509</v>
      </c>
      <c r="J5062" s="56" t="s">
        <v>3280</v>
      </c>
      <c r="K5062" s="56" t="s">
        <v>3281</v>
      </c>
      <c r="L5062" s="56" t="s">
        <v>7138</v>
      </c>
      <c r="M5062" s="73">
        <v>42460</v>
      </c>
      <c r="N5062" s="56" t="s">
        <v>8624</v>
      </c>
      <c r="O5062" s="56"/>
      <c r="P5062" s="56" t="s">
        <v>7139</v>
      </c>
      <c r="Q5062" s="56"/>
      <c r="R5062" s="56" t="s">
        <v>70</v>
      </c>
      <c r="S5062" s="56" t="s">
        <v>11659</v>
      </c>
      <c r="T5062" s="56" t="s">
        <v>7140</v>
      </c>
      <c r="U5062" s="57">
        <v>1079117.45</v>
      </c>
      <c r="V5062" s="57">
        <v>-198345.22</v>
      </c>
      <c r="W5062" s="57">
        <v>880772.23</v>
      </c>
      <c r="X5062" s="57">
        <v>0</v>
      </c>
      <c r="Y5062" s="73">
        <v>42460</v>
      </c>
      <c r="Z5062" s="57">
        <v>-32306.58</v>
      </c>
      <c r="AA5062" s="57">
        <v>0</v>
      </c>
      <c r="AB5062" s="57">
        <v>848465.65</v>
      </c>
      <c r="AC5062" s="57">
        <v>0</v>
      </c>
      <c r="AD5062" s="56" t="s">
        <v>9255</v>
      </c>
      <c r="AE5062" s="57">
        <v>0</v>
      </c>
      <c r="AF5062" s="57">
        <v>0</v>
      </c>
      <c r="AG5062" s="57">
        <v>0</v>
      </c>
      <c r="AI5062"/>
      <c r="AJ5062"/>
    </row>
    <row r="5063" spans="1:36">
      <c r="A5063" s="56" t="s">
        <v>49</v>
      </c>
      <c r="B5063" s="56" t="s">
        <v>11427</v>
      </c>
      <c r="C5063" s="56">
        <v>2101010050</v>
      </c>
      <c r="D5063" s="56" t="s">
        <v>43</v>
      </c>
      <c r="E5063" s="56">
        <v>2101020050</v>
      </c>
      <c r="F5063" s="56">
        <v>5401010050</v>
      </c>
      <c r="G5063" s="56" t="s">
        <v>11431</v>
      </c>
      <c r="H5063" s="56">
        <v>400211</v>
      </c>
      <c r="I5063" s="56" t="s">
        <v>11509</v>
      </c>
      <c r="J5063" s="56" t="s">
        <v>3288</v>
      </c>
      <c r="K5063" s="56" t="s">
        <v>3289</v>
      </c>
      <c r="L5063" s="56" t="s">
        <v>7138</v>
      </c>
      <c r="M5063" s="73">
        <v>42460</v>
      </c>
      <c r="N5063" s="56" t="s">
        <v>8624</v>
      </c>
      <c r="O5063" s="56"/>
      <c r="P5063" s="56" t="s">
        <v>7139</v>
      </c>
      <c r="Q5063" s="56"/>
      <c r="R5063" s="56" t="s">
        <v>70</v>
      </c>
      <c r="S5063" s="56" t="s">
        <v>11659</v>
      </c>
      <c r="T5063" s="56" t="s">
        <v>7140</v>
      </c>
      <c r="U5063" s="57">
        <v>1034154.41</v>
      </c>
      <c r="V5063" s="57">
        <v>-190080.87</v>
      </c>
      <c r="W5063" s="57">
        <v>844073.54</v>
      </c>
      <c r="X5063" s="57">
        <v>0</v>
      </c>
      <c r="Y5063" s="73">
        <v>42460</v>
      </c>
      <c r="Z5063" s="57">
        <v>-30960.48</v>
      </c>
      <c r="AA5063" s="57">
        <v>0</v>
      </c>
      <c r="AB5063" s="57">
        <v>813113.06</v>
      </c>
      <c r="AC5063" s="57">
        <v>0</v>
      </c>
      <c r="AD5063" s="56" t="s">
        <v>9255</v>
      </c>
      <c r="AE5063" s="57">
        <v>0</v>
      </c>
      <c r="AF5063" s="57">
        <v>0</v>
      </c>
      <c r="AG5063" s="57">
        <v>0</v>
      </c>
      <c r="AI5063"/>
      <c r="AJ5063"/>
    </row>
    <row r="5064" spans="1:36">
      <c r="A5064" s="56" t="s">
        <v>48</v>
      </c>
      <c r="B5064" s="56" t="s">
        <v>11427</v>
      </c>
      <c r="C5064" s="56">
        <v>2101010050</v>
      </c>
      <c r="D5064" s="56" t="s">
        <v>43</v>
      </c>
      <c r="E5064" s="56">
        <v>2101020050</v>
      </c>
      <c r="F5064" s="56">
        <v>5401010050</v>
      </c>
      <c r="G5064" s="56" t="s">
        <v>11428</v>
      </c>
      <c r="H5064" s="56">
        <v>400300</v>
      </c>
      <c r="I5064" s="56" t="s">
        <v>11485</v>
      </c>
      <c r="J5064" s="56" t="s">
        <v>10737</v>
      </c>
      <c r="K5064" s="56" t="s">
        <v>4209</v>
      </c>
      <c r="L5064" s="56" t="s">
        <v>7138</v>
      </c>
      <c r="M5064" s="73">
        <v>42561</v>
      </c>
      <c r="N5064" s="56" t="s">
        <v>8434</v>
      </c>
      <c r="O5064" s="56"/>
      <c r="P5064" s="56" t="s">
        <v>1476</v>
      </c>
      <c r="Q5064" s="56"/>
      <c r="R5064" s="56" t="s">
        <v>18</v>
      </c>
      <c r="S5064" s="56" t="s">
        <v>11659</v>
      </c>
      <c r="T5064" s="56" t="s">
        <v>7140</v>
      </c>
      <c r="U5064" s="57">
        <v>1541.55</v>
      </c>
      <c r="V5064" s="57">
        <v>-1464.47</v>
      </c>
      <c r="W5064" s="57">
        <v>77.08</v>
      </c>
      <c r="X5064" s="57">
        <v>0</v>
      </c>
      <c r="Y5064" s="73">
        <v>42561</v>
      </c>
      <c r="Z5064" s="57">
        <v>0</v>
      </c>
      <c r="AA5064" s="57">
        <v>0</v>
      </c>
      <c r="AB5064" s="57">
        <v>77.08</v>
      </c>
      <c r="AC5064" s="57">
        <v>0</v>
      </c>
      <c r="AD5064" s="56" t="s">
        <v>9255</v>
      </c>
      <c r="AE5064" s="57">
        <v>0</v>
      </c>
      <c r="AF5064" s="57">
        <v>0</v>
      </c>
      <c r="AG5064" s="57">
        <v>0</v>
      </c>
      <c r="AI5064"/>
      <c r="AJ5064"/>
    </row>
    <row r="5065" spans="1:36">
      <c r="A5065" s="56" t="s">
        <v>48</v>
      </c>
      <c r="B5065" s="56" t="s">
        <v>11427</v>
      </c>
      <c r="C5065" s="56">
        <v>2101010050</v>
      </c>
      <c r="D5065" s="56" t="s">
        <v>43</v>
      </c>
      <c r="E5065" s="56">
        <v>2101020050</v>
      </c>
      <c r="F5065" s="56">
        <v>5401010050</v>
      </c>
      <c r="G5065" s="56" t="s">
        <v>11428</v>
      </c>
      <c r="H5065" s="56">
        <v>400300</v>
      </c>
      <c r="I5065" s="56" t="s">
        <v>11485</v>
      </c>
      <c r="J5065" s="56" t="s">
        <v>10738</v>
      </c>
      <c r="K5065" s="56" t="s">
        <v>4209</v>
      </c>
      <c r="L5065" s="56" t="s">
        <v>7138</v>
      </c>
      <c r="M5065" s="73">
        <v>42561</v>
      </c>
      <c r="N5065" s="56" t="s">
        <v>8434</v>
      </c>
      <c r="O5065" s="56"/>
      <c r="P5065" s="56" t="s">
        <v>1476</v>
      </c>
      <c r="Q5065" s="56"/>
      <c r="R5065" s="56" t="s">
        <v>18</v>
      </c>
      <c r="S5065" s="56" t="s">
        <v>11659</v>
      </c>
      <c r="T5065" s="56" t="s">
        <v>7140</v>
      </c>
      <c r="U5065" s="57">
        <v>877.2</v>
      </c>
      <c r="V5065" s="57">
        <v>-833.34</v>
      </c>
      <c r="W5065" s="57">
        <v>43.86</v>
      </c>
      <c r="X5065" s="57">
        <v>0</v>
      </c>
      <c r="Y5065" s="73">
        <v>42561</v>
      </c>
      <c r="Z5065" s="57">
        <v>0</v>
      </c>
      <c r="AA5065" s="57">
        <v>0</v>
      </c>
      <c r="AB5065" s="57">
        <v>43.86</v>
      </c>
      <c r="AC5065" s="57">
        <v>0</v>
      </c>
      <c r="AD5065" s="56" t="s">
        <v>9255</v>
      </c>
      <c r="AE5065" s="57">
        <v>0</v>
      </c>
      <c r="AF5065" s="57">
        <v>0</v>
      </c>
      <c r="AG5065" s="57">
        <v>0</v>
      </c>
      <c r="AI5065"/>
      <c r="AJ5065"/>
    </row>
    <row r="5066" spans="1:36">
      <c r="A5066" s="56" t="s">
        <v>48</v>
      </c>
      <c r="B5066" s="56" t="s">
        <v>11427</v>
      </c>
      <c r="C5066" s="56">
        <v>2101010050</v>
      </c>
      <c r="D5066" s="56" t="s">
        <v>43</v>
      </c>
      <c r="E5066" s="56">
        <v>2101020050</v>
      </c>
      <c r="F5066" s="56">
        <v>5401010050</v>
      </c>
      <c r="G5066" s="56" t="s">
        <v>11428</v>
      </c>
      <c r="H5066" s="56">
        <v>400300</v>
      </c>
      <c r="I5066" s="56" t="s">
        <v>11485</v>
      </c>
      <c r="J5066" s="56" t="s">
        <v>4210</v>
      </c>
      <c r="K5066" s="56" t="s">
        <v>4209</v>
      </c>
      <c r="L5066" s="56" t="s">
        <v>7138</v>
      </c>
      <c r="M5066" s="73">
        <v>42627</v>
      </c>
      <c r="N5066" s="56" t="s">
        <v>8434</v>
      </c>
      <c r="O5066" s="56"/>
      <c r="P5066" s="56" t="s">
        <v>1476</v>
      </c>
      <c r="Q5066" s="56"/>
      <c r="R5066" s="56" t="s">
        <v>18</v>
      </c>
      <c r="S5066" s="56" t="s">
        <v>11659</v>
      </c>
      <c r="T5066" s="56" t="s">
        <v>7140</v>
      </c>
      <c r="U5066" s="57">
        <v>6630</v>
      </c>
      <c r="V5066" s="57">
        <v>-2323.64</v>
      </c>
      <c r="W5066" s="57">
        <v>4306.3599999999997</v>
      </c>
      <c r="X5066" s="57">
        <v>0</v>
      </c>
      <c r="Y5066" s="73">
        <v>42627</v>
      </c>
      <c r="Z5066" s="57">
        <v>-487.91</v>
      </c>
      <c r="AA5066" s="57">
        <v>0</v>
      </c>
      <c r="AB5066" s="57">
        <v>3818.45</v>
      </c>
      <c r="AC5066" s="57">
        <v>0</v>
      </c>
      <c r="AD5066" s="56" t="s">
        <v>9255</v>
      </c>
      <c r="AE5066" s="57">
        <v>0</v>
      </c>
      <c r="AF5066" s="57">
        <v>0</v>
      </c>
      <c r="AG5066" s="57">
        <v>0</v>
      </c>
      <c r="AI5066"/>
      <c r="AJ5066"/>
    </row>
    <row r="5067" spans="1:36">
      <c r="A5067" s="56" t="s">
        <v>48</v>
      </c>
      <c r="B5067" s="56" t="s">
        <v>11427</v>
      </c>
      <c r="C5067" s="56">
        <v>2101010050</v>
      </c>
      <c r="D5067" s="56" t="s">
        <v>43</v>
      </c>
      <c r="E5067" s="56">
        <v>2101020050</v>
      </c>
      <c r="F5067" s="56">
        <v>5401010050</v>
      </c>
      <c r="G5067" s="56" t="s">
        <v>11428</v>
      </c>
      <c r="H5067" s="56">
        <v>400300</v>
      </c>
      <c r="I5067" s="56" t="s">
        <v>11485</v>
      </c>
      <c r="J5067" s="56" t="s">
        <v>4211</v>
      </c>
      <c r="K5067" s="56" t="s">
        <v>4209</v>
      </c>
      <c r="L5067" s="56" t="s">
        <v>7138</v>
      </c>
      <c r="M5067" s="73">
        <v>42561</v>
      </c>
      <c r="N5067" s="56" t="s">
        <v>8434</v>
      </c>
      <c r="O5067" s="56"/>
      <c r="P5067" s="56" t="s">
        <v>1476</v>
      </c>
      <c r="Q5067" s="56"/>
      <c r="R5067" s="56" t="s">
        <v>18</v>
      </c>
      <c r="S5067" s="56" t="s">
        <v>11659</v>
      </c>
      <c r="T5067" s="56" t="s">
        <v>7140</v>
      </c>
      <c r="U5067" s="57">
        <v>9894</v>
      </c>
      <c r="V5067" s="57">
        <v>-3579.58</v>
      </c>
      <c r="W5067" s="57">
        <v>6314.42</v>
      </c>
      <c r="X5067" s="57">
        <v>0</v>
      </c>
      <c r="Y5067" s="73">
        <v>42561</v>
      </c>
      <c r="Z5067" s="57">
        <v>-732.12</v>
      </c>
      <c r="AA5067" s="57">
        <v>0</v>
      </c>
      <c r="AB5067" s="57">
        <v>5582.3</v>
      </c>
      <c r="AC5067" s="57">
        <v>0</v>
      </c>
      <c r="AD5067" s="56" t="s">
        <v>9255</v>
      </c>
      <c r="AE5067" s="57">
        <v>0</v>
      </c>
      <c r="AF5067" s="57">
        <v>0</v>
      </c>
      <c r="AG5067" s="57">
        <v>0</v>
      </c>
      <c r="AI5067"/>
      <c r="AJ5067"/>
    </row>
    <row r="5068" spans="1:36">
      <c r="A5068" s="56" t="s">
        <v>48</v>
      </c>
      <c r="B5068" s="56" t="s">
        <v>11427</v>
      </c>
      <c r="C5068" s="56">
        <v>2101010050</v>
      </c>
      <c r="D5068" s="56" t="s">
        <v>43</v>
      </c>
      <c r="E5068" s="56">
        <v>2101020050</v>
      </c>
      <c r="F5068" s="56">
        <v>5401010050</v>
      </c>
      <c r="G5068" s="56" t="s">
        <v>11428</v>
      </c>
      <c r="H5068" s="56">
        <v>400300</v>
      </c>
      <c r="I5068" s="56" t="s">
        <v>11485</v>
      </c>
      <c r="J5068" s="56" t="s">
        <v>4212</v>
      </c>
      <c r="K5068" s="56" t="s">
        <v>4209</v>
      </c>
      <c r="L5068" s="56" t="s">
        <v>7138</v>
      </c>
      <c r="M5068" s="73">
        <v>42567</v>
      </c>
      <c r="N5068" s="56" t="s">
        <v>8434</v>
      </c>
      <c r="O5068" s="56"/>
      <c r="P5068" s="56" t="s">
        <v>1476</v>
      </c>
      <c r="Q5068" s="56"/>
      <c r="R5068" s="56" t="s">
        <v>18</v>
      </c>
      <c r="S5068" s="56" t="s">
        <v>11659</v>
      </c>
      <c r="T5068" s="56" t="s">
        <v>7140</v>
      </c>
      <c r="U5068" s="57">
        <v>12444</v>
      </c>
      <c r="V5068" s="57">
        <v>-4489.3100000000004</v>
      </c>
      <c r="W5068" s="57">
        <v>7954.69</v>
      </c>
      <c r="X5068" s="57">
        <v>0</v>
      </c>
      <c r="Y5068" s="73">
        <v>42567</v>
      </c>
      <c r="Z5068" s="57">
        <v>-920.35</v>
      </c>
      <c r="AA5068" s="57">
        <v>0</v>
      </c>
      <c r="AB5068" s="57">
        <v>7034.34</v>
      </c>
      <c r="AC5068" s="57">
        <v>0</v>
      </c>
      <c r="AD5068" s="56" t="s">
        <v>9255</v>
      </c>
      <c r="AE5068" s="57">
        <v>0</v>
      </c>
      <c r="AF5068" s="57">
        <v>0</v>
      </c>
      <c r="AG5068" s="57">
        <v>0</v>
      </c>
      <c r="AI5068"/>
      <c r="AJ5068"/>
    </row>
    <row r="5069" spans="1:36">
      <c r="A5069" s="56" t="s">
        <v>48</v>
      </c>
      <c r="B5069" s="56" t="s">
        <v>11427</v>
      </c>
      <c r="C5069" s="56">
        <v>2101010050</v>
      </c>
      <c r="D5069" s="56" t="s">
        <v>43</v>
      </c>
      <c r="E5069" s="56">
        <v>2101020050</v>
      </c>
      <c r="F5069" s="56">
        <v>5401010050</v>
      </c>
      <c r="G5069" s="56" t="s">
        <v>11428</v>
      </c>
      <c r="H5069" s="56">
        <v>400300</v>
      </c>
      <c r="I5069" s="56" t="s">
        <v>11485</v>
      </c>
      <c r="J5069" s="56" t="s">
        <v>4213</v>
      </c>
      <c r="K5069" s="56" t="s">
        <v>4209</v>
      </c>
      <c r="L5069" s="56" t="s">
        <v>7138</v>
      </c>
      <c r="M5069" s="73">
        <v>42567</v>
      </c>
      <c r="N5069" s="56" t="s">
        <v>8434</v>
      </c>
      <c r="O5069" s="56"/>
      <c r="P5069" s="56" t="s">
        <v>1476</v>
      </c>
      <c r="Q5069" s="56"/>
      <c r="R5069" s="56" t="s">
        <v>18</v>
      </c>
      <c r="S5069" s="56" t="s">
        <v>11659</v>
      </c>
      <c r="T5069" s="56" t="s">
        <v>7140</v>
      </c>
      <c r="U5069" s="57">
        <v>22644</v>
      </c>
      <c r="V5069" s="57">
        <v>-8169.07</v>
      </c>
      <c r="W5069" s="57">
        <v>14474.93</v>
      </c>
      <c r="X5069" s="57">
        <v>0</v>
      </c>
      <c r="Y5069" s="73">
        <v>42567</v>
      </c>
      <c r="Z5069" s="57">
        <v>-1674.74</v>
      </c>
      <c r="AA5069" s="57">
        <v>0</v>
      </c>
      <c r="AB5069" s="57">
        <v>12800.19</v>
      </c>
      <c r="AC5069" s="57">
        <v>0</v>
      </c>
      <c r="AD5069" s="56" t="s">
        <v>9255</v>
      </c>
      <c r="AE5069" s="57">
        <v>0</v>
      </c>
      <c r="AF5069" s="57">
        <v>0</v>
      </c>
      <c r="AG5069" s="57">
        <v>0</v>
      </c>
      <c r="AI5069"/>
      <c r="AJ5069"/>
    </row>
    <row r="5070" spans="1:36">
      <c r="A5070" s="56" t="s">
        <v>48</v>
      </c>
      <c r="B5070" s="56" t="s">
        <v>11427</v>
      </c>
      <c r="C5070" s="56">
        <v>2101010050</v>
      </c>
      <c r="D5070" s="56" t="s">
        <v>43</v>
      </c>
      <c r="E5070" s="56">
        <v>2101020050</v>
      </c>
      <c r="F5070" s="56">
        <v>5401010050</v>
      </c>
      <c r="G5070" s="56" t="s">
        <v>11428</v>
      </c>
      <c r="H5070" s="56">
        <v>400300</v>
      </c>
      <c r="I5070" s="56" t="s">
        <v>11485</v>
      </c>
      <c r="J5070" s="56" t="s">
        <v>4216</v>
      </c>
      <c r="K5070" s="56" t="s">
        <v>4209</v>
      </c>
      <c r="L5070" s="56" t="s">
        <v>7138</v>
      </c>
      <c r="M5070" s="73">
        <v>42561</v>
      </c>
      <c r="N5070" s="56" t="s">
        <v>8434</v>
      </c>
      <c r="O5070" s="56"/>
      <c r="P5070" s="56" t="s">
        <v>1476</v>
      </c>
      <c r="Q5070" s="56"/>
      <c r="R5070" s="56" t="s">
        <v>18</v>
      </c>
      <c r="S5070" s="56" t="s">
        <v>11659</v>
      </c>
      <c r="T5070" s="56" t="s">
        <v>7140</v>
      </c>
      <c r="U5070" s="57">
        <v>58047.18</v>
      </c>
      <c r="V5070" s="57">
        <v>-21001.05</v>
      </c>
      <c r="W5070" s="57">
        <v>37046.129999999997</v>
      </c>
      <c r="X5070" s="57">
        <v>0</v>
      </c>
      <c r="Y5070" s="73">
        <v>42561</v>
      </c>
      <c r="Z5070" s="57">
        <v>-4295.3</v>
      </c>
      <c r="AA5070" s="57">
        <v>0</v>
      </c>
      <c r="AB5070" s="57">
        <v>32750.83</v>
      </c>
      <c r="AC5070" s="57">
        <v>0</v>
      </c>
      <c r="AD5070" s="56" t="s">
        <v>9255</v>
      </c>
      <c r="AE5070" s="57">
        <v>0</v>
      </c>
      <c r="AF5070" s="57">
        <v>0</v>
      </c>
      <c r="AG5070" s="57">
        <v>0</v>
      </c>
      <c r="AI5070"/>
      <c r="AJ5070"/>
    </row>
    <row r="5071" spans="1:36">
      <c r="A5071" s="56" t="s">
        <v>48</v>
      </c>
      <c r="B5071" s="56" t="s">
        <v>11427</v>
      </c>
      <c r="C5071" s="56">
        <v>2101010050</v>
      </c>
      <c r="D5071" s="56" t="s">
        <v>43</v>
      </c>
      <c r="E5071" s="56">
        <v>2101020050</v>
      </c>
      <c r="F5071" s="56">
        <v>5401010050</v>
      </c>
      <c r="G5071" s="56" t="s">
        <v>11428</v>
      </c>
      <c r="H5071" s="56">
        <v>400300</v>
      </c>
      <c r="I5071" s="56" t="s">
        <v>11485</v>
      </c>
      <c r="J5071" s="56" t="s">
        <v>4217</v>
      </c>
      <c r="K5071" s="56" t="s">
        <v>4209</v>
      </c>
      <c r="L5071" s="56" t="s">
        <v>7138</v>
      </c>
      <c r="M5071" s="73">
        <v>42569</v>
      </c>
      <c r="N5071" s="56" t="s">
        <v>8434</v>
      </c>
      <c r="O5071" s="56"/>
      <c r="P5071" s="56" t="s">
        <v>1476</v>
      </c>
      <c r="Q5071" s="56"/>
      <c r="R5071" s="56" t="s">
        <v>18</v>
      </c>
      <c r="S5071" s="56" t="s">
        <v>11659</v>
      </c>
      <c r="T5071" s="56" t="s">
        <v>7140</v>
      </c>
      <c r="U5071" s="57">
        <v>16326.12</v>
      </c>
      <c r="V5071" s="57">
        <v>-5884.23</v>
      </c>
      <c r="W5071" s="57">
        <v>10441.89</v>
      </c>
      <c r="X5071" s="57">
        <v>0</v>
      </c>
      <c r="Y5071" s="73">
        <v>42569</v>
      </c>
      <c r="Z5071" s="57">
        <v>-1207.26</v>
      </c>
      <c r="AA5071" s="57">
        <v>0</v>
      </c>
      <c r="AB5071" s="57">
        <v>9234.6299999999992</v>
      </c>
      <c r="AC5071" s="57">
        <v>0</v>
      </c>
      <c r="AD5071" s="56" t="s">
        <v>9255</v>
      </c>
      <c r="AE5071" s="57">
        <v>0</v>
      </c>
      <c r="AF5071" s="57">
        <v>0</v>
      </c>
      <c r="AG5071" s="57">
        <v>0</v>
      </c>
      <c r="AI5071"/>
      <c r="AJ5071"/>
    </row>
    <row r="5072" spans="1:36">
      <c r="A5072" s="56" t="s">
        <v>48</v>
      </c>
      <c r="B5072" s="56" t="s">
        <v>11427</v>
      </c>
      <c r="C5072" s="56">
        <v>2101010050</v>
      </c>
      <c r="D5072" s="56" t="s">
        <v>43</v>
      </c>
      <c r="E5072" s="56">
        <v>2101020050</v>
      </c>
      <c r="F5072" s="56">
        <v>5401010050</v>
      </c>
      <c r="G5072" s="56" t="s">
        <v>11428</v>
      </c>
      <c r="H5072" s="56">
        <v>400300</v>
      </c>
      <c r="I5072" s="56" t="s">
        <v>11485</v>
      </c>
      <c r="J5072" s="56" t="s">
        <v>4218</v>
      </c>
      <c r="K5072" s="56" t="s">
        <v>4209</v>
      </c>
      <c r="L5072" s="56" t="s">
        <v>7138</v>
      </c>
      <c r="M5072" s="73">
        <v>42567</v>
      </c>
      <c r="N5072" s="56" t="s">
        <v>8434</v>
      </c>
      <c r="O5072" s="56"/>
      <c r="P5072" s="56" t="s">
        <v>1476</v>
      </c>
      <c r="Q5072" s="56"/>
      <c r="R5072" s="56" t="s">
        <v>18</v>
      </c>
      <c r="S5072" s="56" t="s">
        <v>11659</v>
      </c>
      <c r="T5072" s="56" t="s">
        <v>7140</v>
      </c>
      <c r="U5072" s="57">
        <v>135684.48000000001</v>
      </c>
      <c r="V5072" s="57">
        <v>-48949.72</v>
      </c>
      <c r="W5072" s="57">
        <v>86734.76</v>
      </c>
      <c r="X5072" s="57">
        <v>0</v>
      </c>
      <c r="Y5072" s="73">
        <v>42567</v>
      </c>
      <c r="Z5072" s="57">
        <v>-10035.129999999999</v>
      </c>
      <c r="AA5072" s="57">
        <v>0</v>
      </c>
      <c r="AB5072" s="57">
        <v>76699.63</v>
      </c>
      <c r="AC5072" s="57">
        <v>0</v>
      </c>
      <c r="AD5072" s="56" t="s">
        <v>9255</v>
      </c>
      <c r="AE5072" s="57">
        <v>0</v>
      </c>
      <c r="AF5072" s="57">
        <v>0</v>
      </c>
      <c r="AG5072" s="57">
        <v>0</v>
      </c>
      <c r="AI5072"/>
      <c r="AJ5072"/>
    </row>
    <row r="5073" spans="1:36">
      <c r="A5073" s="56" t="s">
        <v>48</v>
      </c>
      <c r="B5073" s="56" t="s">
        <v>11427</v>
      </c>
      <c r="C5073" s="56">
        <v>2101010050</v>
      </c>
      <c r="D5073" s="56" t="s">
        <v>43</v>
      </c>
      <c r="E5073" s="56">
        <v>2101020050</v>
      </c>
      <c r="F5073" s="56">
        <v>5401010050</v>
      </c>
      <c r="G5073" s="56" t="s">
        <v>11428</v>
      </c>
      <c r="H5073" s="56">
        <v>400300</v>
      </c>
      <c r="I5073" s="56" t="s">
        <v>11485</v>
      </c>
      <c r="J5073" s="56" t="s">
        <v>4219</v>
      </c>
      <c r="K5073" s="56" t="s">
        <v>4209</v>
      </c>
      <c r="L5073" s="56" t="s">
        <v>7138</v>
      </c>
      <c r="M5073" s="73">
        <v>42567</v>
      </c>
      <c r="N5073" s="56" t="s">
        <v>8434</v>
      </c>
      <c r="O5073" s="56"/>
      <c r="P5073" s="56" t="s">
        <v>1476</v>
      </c>
      <c r="Q5073" s="56"/>
      <c r="R5073" s="56" t="s">
        <v>18</v>
      </c>
      <c r="S5073" s="56" t="s">
        <v>11659</v>
      </c>
      <c r="T5073" s="56" t="s">
        <v>7140</v>
      </c>
      <c r="U5073" s="57">
        <v>164708.57999999999</v>
      </c>
      <c r="V5073" s="57">
        <v>-59420.5</v>
      </c>
      <c r="W5073" s="57">
        <v>105288.08</v>
      </c>
      <c r="X5073" s="57">
        <v>0</v>
      </c>
      <c r="Y5073" s="73">
        <v>42567</v>
      </c>
      <c r="Z5073" s="57">
        <v>-12181.73</v>
      </c>
      <c r="AA5073" s="57">
        <v>0</v>
      </c>
      <c r="AB5073" s="57">
        <v>93106.35</v>
      </c>
      <c r="AC5073" s="57">
        <v>0</v>
      </c>
      <c r="AD5073" s="56" t="s">
        <v>9255</v>
      </c>
      <c r="AE5073" s="57">
        <v>0</v>
      </c>
      <c r="AF5073" s="57">
        <v>0</v>
      </c>
      <c r="AG5073" s="57">
        <v>0</v>
      </c>
      <c r="AI5073"/>
      <c r="AJ5073"/>
    </row>
    <row r="5074" spans="1:36">
      <c r="A5074" s="56" t="s">
        <v>48</v>
      </c>
      <c r="B5074" s="56" t="s">
        <v>11427</v>
      </c>
      <c r="C5074" s="56">
        <v>2101010050</v>
      </c>
      <c r="D5074" s="56" t="s">
        <v>43</v>
      </c>
      <c r="E5074" s="56">
        <v>2101020050</v>
      </c>
      <c r="F5074" s="56">
        <v>5401010050</v>
      </c>
      <c r="G5074" s="56" t="s">
        <v>11428</v>
      </c>
      <c r="H5074" s="56">
        <v>400300</v>
      </c>
      <c r="I5074" s="56" t="s">
        <v>11485</v>
      </c>
      <c r="J5074" s="56" t="s">
        <v>4220</v>
      </c>
      <c r="K5074" s="56" t="s">
        <v>4209</v>
      </c>
      <c r="L5074" s="56" t="s">
        <v>7138</v>
      </c>
      <c r="M5074" s="73">
        <v>42569</v>
      </c>
      <c r="N5074" s="56" t="s">
        <v>8434</v>
      </c>
      <c r="O5074" s="56"/>
      <c r="P5074" s="56" t="s">
        <v>1476</v>
      </c>
      <c r="Q5074" s="56"/>
      <c r="R5074" s="56" t="s">
        <v>18</v>
      </c>
      <c r="S5074" s="56" t="s">
        <v>11659</v>
      </c>
      <c r="T5074" s="56" t="s">
        <v>7140</v>
      </c>
      <c r="U5074" s="57">
        <v>232187.7</v>
      </c>
      <c r="V5074" s="57">
        <v>-83684.56</v>
      </c>
      <c r="W5074" s="57">
        <v>148503.14000000001</v>
      </c>
      <c r="X5074" s="57">
        <v>0</v>
      </c>
      <c r="Y5074" s="73">
        <v>42569</v>
      </c>
      <c r="Z5074" s="57">
        <v>-17169.55</v>
      </c>
      <c r="AA5074" s="57">
        <v>0</v>
      </c>
      <c r="AB5074" s="57">
        <v>131333.59</v>
      </c>
      <c r="AC5074" s="57">
        <v>0</v>
      </c>
      <c r="AD5074" s="56" t="s">
        <v>9255</v>
      </c>
      <c r="AE5074" s="57">
        <v>0</v>
      </c>
      <c r="AF5074" s="57">
        <v>0</v>
      </c>
      <c r="AG5074" s="57">
        <v>0</v>
      </c>
      <c r="AI5074"/>
      <c r="AJ5074"/>
    </row>
    <row r="5075" spans="1:36">
      <c r="A5075" s="56" t="s">
        <v>48</v>
      </c>
      <c r="B5075" s="56" t="s">
        <v>11427</v>
      </c>
      <c r="C5075" s="56">
        <v>2101010050</v>
      </c>
      <c r="D5075" s="56" t="s">
        <v>43</v>
      </c>
      <c r="E5075" s="56">
        <v>2101020050</v>
      </c>
      <c r="F5075" s="56">
        <v>5401010050</v>
      </c>
      <c r="G5075" s="56" t="s">
        <v>11428</v>
      </c>
      <c r="H5075" s="56">
        <v>400300</v>
      </c>
      <c r="I5075" s="56" t="s">
        <v>11485</v>
      </c>
      <c r="J5075" s="56" t="s">
        <v>10739</v>
      </c>
      <c r="K5075" s="56" t="s">
        <v>4221</v>
      </c>
      <c r="L5075" s="56" t="s">
        <v>7138</v>
      </c>
      <c r="M5075" s="73">
        <v>42551</v>
      </c>
      <c r="N5075" s="56" t="s">
        <v>9162</v>
      </c>
      <c r="O5075" s="56"/>
      <c r="P5075" s="56" t="s">
        <v>1476</v>
      </c>
      <c r="Q5075" s="56"/>
      <c r="R5075" s="56" t="s">
        <v>70</v>
      </c>
      <c r="S5075" s="56" t="s">
        <v>11660</v>
      </c>
      <c r="T5075" s="56" t="s">
        <v>7140</v>
      </c>
      <c r="U5075" s="57">
        <v>4039.2</v>
      </c>
      <c r="V5075" s="57">
        <v>-3837.24</v>
      </c>
      <c r="W5075" s="57">
        <v>201.96</v>
      </c>
      <c r="X5075" s="57">
        <v>0</v>
      </c>
      <c r="Y5075" s="73">
        <v>42551</v>
      </c>
      <c r="Z5075" s="57">
        <v>0</v>
      </c>
      <c r="AA5075" s="57">
        <v>0</v>
      </c>
      <c r="AB5075" s="57">
        <v>201.96</v>
      </c>
      <c r="AC5075" s="57">
        <v>0</v>
      </c>
      <c r="AD5075" s="56" t="s">
        <v>9255</v>
      </c>
      <c r="AE5075" s="57">
        <v>0</v>
      </c>
      <c r="AF5075" s="57">
        <v>0</v>
      </c>
      <c r="AG5075" s="57">
        <v>0</v>
      </c>
      <c r="AI5075"/>
      <c r="AJ5075"/>
    </row>
    <row r="5076" spans="1:36">
      <c r="A5076" s="56" t="s">
        <v>48</v>
      </c>
      <c r="B5076" s="56" t="s">
        <v>11427</v>
      </c>
      <c r="C5076" s="56">
        <v>2101010050</v>
      </c>
      <c r="D5076" s="56" t="s">
        <v>43</v>
      </c>
      <c r="E5076" s="56">
        <v>2101020050</v>
      </c>
      <c r="F5076" s="56">
        <v>5401010050</v>
      </c>
      <c r="G5076" s="56" t="s">
        <v>11428</v>
      </c>
      <c r="H5076" s="56">
        <v>400300</v>
      </c>
      <c r="I5076" s="56" t="s">
        <v>11485</v>
      </c>
      <c r="J5076" s="56" t="s">
        <v>10740</v>
      </c>
      <c r="K5076" s="56" t="s">
        <v>4221</v>
      </c>
      <c r="L5076" s="56" t="s">
        <v>7138</v>
      </c>
      <c r="M5076" s="73">
        <v>42551</v>
      </c>
      <c r="N5076" s="56" t="s">
        <v>9162</v>
      </c>
      <c r="O5076" s="56"/>
      <c r="P5076" s="56" t="s">
        <v>1476</v>
      </c>
      <c r="Q5076" s="56"/>
      <c r="R5076" s="56" t="s">
        <v>70</v>
      </c>
      <c r="S5076" s="56" t="s">
        <v>11660</v>
      </c>
      <c r="T5076" s="56" t="s">
        <v>7140</v>
      </c>
      <c r="U5076" s="57">
        <v>2146.08</v>
      </c>
      <c r="V5076" s="57">
        <v>-2038.78</v>
      </c>
      <c r="W5076" s="57">
        <v>107.3</v>
      </c>
      <c r="X5076" s="57">
        <v>0</v>
      </c>
      <c r="Y5076" s="73">
        <v>42551</v>
      </c>
      <c r="Z5076" s="57">
        <v>0</v>
      </c>
      <c r="AA5076" s="57">
        <v>0</v>
      </c>
      <c r="AB5076" s="57">
        <v>107.3</v>
      </c>
      <c r="AC5076" s="57">
        <v>0</v>
      </c>
      <c r="AD5076" s="56" t="s">
        <v>9255</v>
      </c>
      <c r="AE5076" s="57">
        <v>0</v>
      </c>
      <c r="AF5076" s="57">
        <v>0</v>
      </c>
      <c r="AG5076" s="57">
        <v>0</v>
      </c>
      <c r="AI5076"/>
      <c r="AJ5076"/>
    </row>
    <row r="5077" spans="1:36">
      <c r="A5077" s="56" t="s">
        <v>48</v>
      </c>
      <c r="B5077" s="56" t="s">
        <v>11427</v>
      </c>
      <c r="C5077" s="56">
        <v>2101010050</v>
      </c>
      <c r="D5077" s="56" t="s">
        <v>43</v>
      </c>
      <c r="E5077" s="56">
        <v>2101020050</v>
      </c>
      <c r="F5077" s="56">
        <v>5401010050</v>
      </c>
      <c r="G5077" s="56" t="s">
        <v>11428</v>
      </c>
      <c r="H5077" s="56">
        <v>400300</v>
      </c>
      <c r="I5077" s="56" t="s">
        <v>11485</v>
      </c>
      <c r="J5077" s="56" t="s">
        <v>4222</v>
      </c>
      <c r="K5077" s="56" t="s">
        <v>4221</v>
      </c>
      <c r="L5077" s="56" t="s">
        <v>7138</v>
      </c>
      <c r="M5077" s="73">
        <v>42551</v>
      </c>
      <c r="N5077" s="56" t="s">
        <v>9162</v>
      </c>
      <c r="O5077" s="56"/>
      <c r="P5077" s="56" t="s">
        <v>1476</v>
      </c>
      <c r="Q5077" s="56"/>
      <c r="R5077" s="56" t="s">
        <v>70</v>
      </c>
      <c r="S5077" s="56" t="s">
        <v>11660</v>
      </c>
      <c r="T5077" s="56" t="s">
        <v>7140</v>
      </c>
      <c r="U5077" s="57">
        <v>8629.2000000000007</v>
      </c>
      <c r="V5077" s="57">
        <v>-3136.84</v>
      </c>
      <c r="W5077" s="57">
        <v>5492.36</v>
      </c>
      <c r="X5077" s="57">
        <v>0</v>
      </c>
      <c r="Y5077" s="73">
        <v>42551</v>
      </c>
      <c r="Z5077" s="57">
        <v>-639.07000000000005</v>
      </c>
      <c r="AA5077" s="57">
        <v>0</v>
      </c>
      <c r="AB5077" s="57">
        <v>4853.29</v>
      </c>
      <c r="AC5077" s="57">
        <v>0</v>
      </c>
      <c r="AD5077" s="56" t="s">
        <v>9255</v>
      </c>
      <c r="AE5077" s="57">
        <v>0</v>
      </c>
      <c r="AF5077" s="57">
        <v>0</v>
      </c>
      <c r="AG5077" s="57">
        <v>0</v>
      </c>
      <c r="AI5077"/>
      <c r="AJ5077"/>
    </row>
    <row r="5078" spans="1:36">
      <c r="A5078" s="56" t="s">
        <v>48</v>
      </c>
      <c r="B5078" s="56" t="s">
        <v>11427</v>
      </c>
      <c r="C5078" s="56">
        <v>2101010050</v>
      </c>
      <c r="D5078" s="56" t="s">
        <v>43</v>
      </c>
      <c r="E5078" s="56">
        <v>2101020050</v>
      </c>
      <c r="F5078" s="56">
        <v>5401010050</v>
      </c>
      <c r="G5078" s="56" t="s">
        <v>11428</v>
      </c>
      <c r="H5078" s="56">
        <v>400300</v>
      </c>
      <c r="I5078" s="56" t="s">
        <v>11485</v>
      </c>
      <c r="J5078" s="56" t="s">
        <v>10741</v>
      </c>
      <c r="K5078" s="56" t="s">
        <v>4221</v>
      </c>
      <c r="L5078" s="56" t="s">
        <v>7138</v>
      </c>
      <c r="M5078" s="73">
        <v>42551</v>
      </c>
      <c r="N5078" s="56" t="s">
        <v>9162</v>
      </c>
      <c r="O5078" s="56"/>
      <c r="P5078" s="56" t="s">
        <v>1476</v>
      </c>
      <c r="Q5078" s="56"/>
      <c r="R5078" s="56" t="s">
        <v>70</v>
      </c>
      <c r="S5078" s="56" t="s">
        <v>11660</v>
      </c>
      <c r="T5078" s="56" t="s">
        <v>7140</v>
      </c>
      <c r="U5078" s="57">
        <v>2856</v>
      </c>
      <c r="V5078" s="57">
        <v>-2713.2</v>
      </c>
      <c r="W5078" s="57">
        <v>142.80000000000001</v>
      </c>
      <c r="X5078" s="57">
        <v>0</v>
      </c>
      <c r="Y5078" s="73">
        <v>42551</v>
      </c>
      <c r="Z5078" s="57">
        <v>0</v>
      </c>
      <c r="AA5078" s="57">
        <v>0</v>
      </c>
      <c r="AB5078" s="57">
        <v>142.80000000000001</v>
      </c>
      <c r="AC5078" s="57">
        <v>0</v>
      </c>
      <c r="AD5078" s="56" t="s">
        <v>9255</v>
      </c>
      <c r="AE5078" s="57">
        <v>0</v>
      </c>
      <c r="AF5078" s="57">
        <v>0</v>
      </c>
      <c r="AG5078" s="57">
        <v>0</v>
      </c>
      <c r="AI5078"/>
      <c r="AJ5078"/>
    </row>
    <row r="5079" spans="1:36">
      <c r="A5079" s="56" t="s">
        <v>48</v>
      </c>
      <c r="B5079" s="56" t="s">
        <v>11427</v>
      </c>
      <c r="C5079" s="56">
        <v>2101010050</v>
      </c>
      <c r="D5079" s="56" t="s">
        <v>43</v>
      </c>
      <c r="E5079" s="56">
        <v>2101020050</v>
      </c>
      <c r="F5079" s="56">
        <v>5401010050</v>
      </c>
      <c r="G5079" s="56" t="s">
        <v>11428</v>
      </c>
      <c r="H5079" s="56">
        <v>400300</v>
      </c>
      <c r="I5079" s="56" t="s">
        <v>11485</v>
      </c>
      <c r="J5079" s="56" t="s">
        <v>10742</v>
      </c>
      <c r="K5079" s="56" t="s">
        <v>4221</v>
      </c>
      <c r="L5079" s="56" t="s">
        <v>7138</v>
      </c>
      <c r="M5079" s="73">
        <v>42551</v>
      </c>
      <c r="N5079" s="56" t="s">
        <v>9162</v>
      </c>
      <c r="O5079" s="56"/>
      <c r="P5079" s="56" t="s">
        <v>1476</v>
      </c>
      <c r="Q5079" s="56"/>
      <c r="R5079" s="56" t="s">
        <v>70</v>
      </c>
      <c r="S5079" s="56" t="s">
        <v>11660</v>
      </c>
      <c r="T5079" s="56" t="s">
        <v>7140</v>
      </c>
      <c r="U5079" s="57">
        <v>2627.52</v>
      </c>
      <c r="V5079" s="57">
        <v>-2496.14</v>
      </c>
      <c r="W5079" s="57">
        <v>131.38</v>
      </c>
      <c r="X5079" s="57">
        <v>0</v>
      </c>
      <c r="Y5079" s="73">
        <v>42551</v>
      </c>
      <c r="Z5079" s="57">
        <v>0</v>
      </c>
      <c r="AA5079" s="57">
        <v>0</v>
      </c>
      <c r="AB5079" s="57">
        <v>131.38</v>
      </c>
      <c r="AC5079" s="57">
        <v>0</v>
      </c>
      <c r="AD5079" s="56" t="s">
        <v>9255</v>
      </c>
      <c r="AE5079" s="57">
        <v>0</v>
      </c>
      <c r="AF5079" s="57">
        <v>0</v>
      </c>
      <c r="AG5079" s="57">
        <v>0</v>
      </c>
      <c r="AI5079"/>
      <c r="AJ5079"/>
    </row>
    <row r="5080" spans="1:36">
      <c r="A5080" s="56" t="s">
        <v>48</v>
      </c>
      <c r="B5080" s="56" t="s">
        <v>11427</v>
      </c>
      <c r="C5080" s="56">
        <v>2101010050</v>
      </c>
      <c r="D5080" s="56" t="s">
        <v>43</v>
      </c>
      <c r="E5080" s="56">
        <v>2101020050</v>
      </c>
      <c r="F5080" s="56">
        <v>5401010050</v>
      </c>
      <c r="G5080" s="56" t="s">
        <v>11428</v>
      </c>
      <c r="H5080" s="56">
        <v>400300</v>
      </c>
      <c r="I5080" s="56" t="s">
        <v>11485</v>
      </c>
      <c r="J5080" s="56" t="s">
        <v>4223</v>
      </c>
      <c r="K5080" s="56" t="s">
        <v>4221</v>
      </c>
      <c r="L5080" s="56" t="s">
        <v>7138</v>
      </c>
      <c r="M5080" s="73">
        <v>42551</v>
      </c>
      <c r="N5080" s="56" t="s">
        <v>9162</v>
      </c>
      <c r="O5080" s="56"/>
      <c r="P5080" s="56" t="s">
        <v>1476</v>
      </c>
      <c r="Q5080" s="56"/>
      <c r="R5080" s="56" t="s">
        <v>70</v>
      </c>
      <c r="S5080" s="56" t="s">
        <v>11676</v>
      </c>
      <c r="T5080" s="56" t="s">
        <v>7140</v>
      </c>
      <c r="U5080" s="57">
        <v>7140</v>
      </c>
      <c r="V5080" s="57">
        <v>-2595.48</v>
      </c>
      <c r="W5080" s="57">
        <v>4544.5200000000004</v>
      </c>
      <c r="X5080" s="57">
        <v>0</v>
      </c>
      <c r="Y5080" s="73">
        <v>42551</v>
      </c>
      <c r="Z5080" s="57">
        <v>-528.78</v>
      </c>
      <c r="AA5080" s="57">
        <v>0</v>
      </c>
      <c r="AB5080" s="57">
        <v>4015.74</v>
      </c>
      <c r="AC5080" s="57">
        <v>0</v>
      </c>
      <c r="AD5080" s="56" t="s">
        <v>9255</v>
      </c>
      <c r="AE5080" s="57">
        <v>0</v>
      </c>
      <c r="AF5080" s="57">
        <v>0</v>
      </c>
      <c r="AG5080" s="57">
        <v>0</v>
      </c>
      <c r="AI5080"/>
      <c r="AJ5080"/>
    </row>
    <row r="5081" spans="1:36">
      <c r="A5081" s="56" t="s">
        <v>48</v>
      </c>
      <c r="B5081" s="56" t="s">
        <v>11427</v>
      </c>
      <c r="C5081" s="56">
        <v>2101010050</v>
      </c>
      <c r="D5081" s="56" t="s">
        <v>43</v>
      </c>
      <c r="E5081" s="56">
        <v>2101020050</v>
      </c>
      <c r="F5081" s="56">
        <v>5401010050</v>
      </c>
      <c r="G5081" s="56" t="s">
        <v>11428</v>
      </c>
      <c r="H5081" s="56">
        <v>400300</v>
      </c>
      <c r="I5081" s="56" t="s">
        <v>11485</v>
      </c>
      <c r="J5081" s="56" t="s">
        <v>10743</v>
      </c>
      <c r="K5081" s="56" t="s">
        <v>8435</v>
      </c>
      <c r="L5081" s="56" t="s">
        <v>7138</v>
      </c>
      <c r="M5081" s="73">
        <v>42556</v>
      </c>
      <c r="N5081" s="56" t="s">
        <v>8436</v>
      </c>
      <c r="O5081" s="56"/>
      <c r="P5081" s="56" t="s">
        <v>1476</v>
      </c>
      <c r="Q5081" s="56"/>
      <c r="R5081" s="56" t="s">
        <v>70</v>
      </c>
      <c r="S5081" s="56" t="s">
        <v>11660</v>
      </c>
      <c r="T5081" s="56" t="s">
        <v>7140</v>
      </c>
      <c r="U5081" s="57">
        <v>1701.32</v>
      </c>
      <c r="V5081" s="57">
        <v>-1616.25</v>
      </c>
      <c r="W5081" s="57">
        <v>85.07</v>
      </c>
      <c r="X5081" s="57">
        <v>0</v>
      </c>
      <c r="Y5081" s="73">
        <v>42556</v>
      </c>
      <c r="Z5081" s="57">
        <v>0</v>
      </c>
      <c r="AA5081" s="57">
        <v>0</v>
      </c>
      <c r="AB5081" s="57">
        <v>85.07</v>
      </c>
      <c r="AC5081" s="57">
        <v>0</v>
      </c>
      <c r="AD5081" s="56" t="s">
        <v>9255</v>
      </c>
      <c r="AE5081" s="57">
        <v>0</v>
      </c>
      <c r="AF5081" s="57">
        <v>0</v>
      </c>
      <c r="AG5081" s="57">
        <v>0</v>
      </c>
      <c r="AI5081"/>
      <c r="AJ5081"/>
    </row>
    <row r="5082" spans="1:36">
      <c r="A5082" s="56" t="s">
        <v>48</v>
      </c>
      <c r="B5082" s="56" t="s">
        <v>11427</v>
      </c>
      <c r="C5082" s="56">
        <v>2101010050</v>
      </c>
      <c r="D5082" s="56" t="s">
        <v>43</v>
      </c>
      <c r="E5082" s="56">
        <v>2101020050</v>
      </c>
      <c r="F5082" s="56">
        <v>5401010050</v>
      </c>
      <c r="G5082" s="56" t="s">
        <v>11428</v>
      </c>
      <c r="H5082" s="56">
        <v>400300</v>
      </c>
      <c r="I5082" s="56" t="s">
        <v>11485</v>
      </c>
      <c r="J5082" s="56" t="s">
        <v>10744</v>
      </c>
      <c r="K5082" s="56" t="s">
        <v>8435</v>
      </c>
      <c r="L5082" s="56" t="s">
        <v>7138</v>
      </c>
      <c r="M5082" s="73">
        <v>42556</v>
      </c>
      <c r="N5082" s="56" t="s">
        <v>8436</v>
      </c>
      <c r="O5082" s="56"/>
      <c r="P5082" s="56" t="s">
        <v>1476</v>
      </c>
      <c r="Q5082" s="56"/>
      <c r="R5082" s="56" t="s">
        <v>70</v>
      </c>
      <c r="S5082" s="56" t="s">
        <v>11660</v>
      </c>
      <c r="T5082" s="56" t="s">
        <v>7140</v>
      </c>
      <c r="U5082" s="57">
        <v>979.61</v>
      </c>
      <c r="V5082" s="57">
        <v>-930.63</v>
      </c>
      <c r="W5082" s="57">
        <v>48.98</v>
      </c>
      <c r="X5082" s="57">
        <v>0</v>
      </c>
      <c r="Y5082" s="73">
        <v>42556</v>
      </c>
      <c r="Z5082" s="57">
        <v>0</v>
      </c>
      <c r="AA5082" s="57">
        <v>0</v>
      </c>
      <c r="AB5082" s="57">
        <v>48.98</v>
      </c>
      <c r="AC5082" s="57">
        <v>0</v>
      </c>
      <c r="AD5082" s="56" t="s">
        <v>9255</v>
      </c>
      <c r="AE5082" s="57">
        <v>0</v>
      </c>
      <c r="AF5082" s="57">
        <v>0</v>
      </c>
      <c r="AG5082" s="57">
        <v>0</v>
      </c>
      <c r="AI5082"/>
      <c r="AJ5082"/>
    </row>
    <row r="5083" spans="1:36">
      <c r="A5083" s="56" t="s">
        <v>48</v>
      </c>
      <c r="B5083" s="56" t="s">
        <v>11427</v>
      </c>
      <c r="C5083" s="56">
        <v>2101010050</v>
      </c>
      <c r="D5083" s="56" t="s">
        <v>43</v>
      </c>
      <c r="E5083" s="56">
        <v>2101020050</v>
      </c>
      <c r="F5083" s="56">
        <v>5401010050</v>
      </c>
      <c r="G5083" s="56" t="s">
        <v>11428</v>
      </c>
      <c r="H5083" s="56">
        <v>400300</v>
      </c>
      <c r="I5083" s="56" t="s">
        <v>11485</v>
      </c>
      <c r="J5083" s="56" t="s">
        <v>10745</v>
      </c>
      <c r="K5083" s="56" t="s">
        <v>8435</v>
      </c>
      <c r="L5083" s="56" t="s">
        <v>7138</v>
      </c>
      <c r="M5083" s="73">
        <v>42564</v>
      </c>
      <c r="N5083" s="56" t="s">
        <v>8436</v>
      </c>
      <c r="O5083" s="56"/>
      <c r="P5083" s="56" t="s">
        <v>1476</v>
      </c>
      <c r="Q5083" s="56"/>
      <c r="R5083" s="56" t="s">
        <v>70</v>
      </c>
      <c r="S5083" s="56" t="s">
        <v>11660</v>
      </c>
      <c r="T5083" s="56" t="s">
        <v>7140</v>
      </c>
      <c r="U5083" s="57">
        <v>4939.99</v>
      </c>
      <c r="V5083" s="57">
        <v>-4692.99</v>
      </c>
      <c r="W5083" s="57">
        <v>247</v>
      </c>
      <c r="X5083" s="57">
        <v>0</v>
      </c>
      <c r="Y5083" s="73">
        <v>42564</v>
      </c>
      <c r="Z5083" s="57">
        <v>0</v>
      </c>
      <c r="AA5083" s="57">
        <v>0</v>
      </c>
      <c r="AB5083" s="57">
        <v>247</v>
      </c>
      <c r="AC5083" s="57">
        <v>0</v>
      </c>
      <c r="AD5083" s="56" t="s">
        <v>9255</v>
      </c>
      <c r="AE5083" s="57">
        <v>0</v>
      </c>
      <c r="AF5083" s="57">
        <v>0</v>
      </c>
      <c r="AG5083" s="57">
        <v>0</v>
      </c>
      <c r="AI5083"/>
      <c r="AJ5083"/>
    </row>
    <row r="5084" spans="1:36">
      <c r="A5084" s="56" t="s">
        <v>48</v>
      </c>
      <c r="B5084" s="56" t="s">
        <v>11427</v>
      </c>
      <c r="C5084" s="56">
        <v>2101010050</v>
      </c>
      <c r="D5084" s="56" t="s">
        <v>43</v>
      </c>
      <c r="E5084" s="56">
        <v>2101020050</v>
      </c>
      <c r="F5084" s="56">
        <v>5401010050</v>
      </c>
      <c r="G5084" s="56" t="s">
        <v>11428</v>
      </c>
      <c r="H5084" s="56">
        <v>400300</v>
      </c>
      <c r="I5084" s="56" t="s">
        <v>11485</v>
      </c>
      <c r="J5084" s="56" t="s">
        <v>10746</v>
      </c>
      <c r="K5084" s="56" t="s">
        <v>8435</v>
      </c>
      <c r="L5084" s="56" t="s">
        <v>7138</v>
      </c>
      <c r="M5084" s="73">
        <v>42556</v>
      </c>
      <c r="N5084" s="56" t="s">
        <v>8436</v>
      </c>
      <c r="O5084" s="56"/>
      <c r="P5084" s="56" t="s">
        <v>1476</v>
      </c>
      <c r="Q5084" s="56"/>
      <c r="R5084" s="56" t="s">
        <v>70</v>
      </c>
      <c r="S5084" s="56" t="s">
        <v>11660</v>
      </c>
      <c r="T5084" s="56" t="s">
        <v>7140</v>
      </c>
      <c r="U5084" s="57">
        <v>3500.6</v>
      </c>
      <c r="V5084" s="57">
        <v>-3325.57</v>
      </c>
      <c r="W5084" s="57">
        <v>175.03</v>
      </c>
      <c r="X5084" s="57">
        <v>0</v>
      </c>
      <c r="Y5084" s="73">
        <v>42556</v>
      </c>
      <c r="Z5084" s="57">
        <v>0</v>
      </c>
      <c r="AA5084" s="57">
        <v>0</v>
      </c>
      <c r="AB5084" s="57">
        <v>175.03</v>
      </c>
      <c r="AC5084" s="57">
        <v>0</v>
      </c>
      <c r="AD5084" s="56" t="s">
        <v>9255</v>
      </c>
      <c r="AE5084" s="57">
        <v>0</v>
      </c>
      <c r="AF5084" s="57">
        <v>0</v>
      </c>
      <c r="AG5084" s="57">
        <v>0</v>
      </c>
      <c r="AI5084"/>
      <c r="AJ5084"/>
    </row>
    <row r="5085" spans="1:36">
      <c r="A5085" s="56" t="s">
        <v>48</v>
      </c>
      <c r="B5085" s="56" t="s">
        <v>11427</v>
      </c>
      <c r="C5085" s="56">
        <v>2101010050</v>
      </c>
      <c r="D5085" s="56" t="s">
        <v>43</v>
      </c>
      <c r="E5085" s="56">
        <v>2101020050</v>
      </c>
      <c r="F5085" s="56">
        <v>5401010050</v>
      </c>
      <c r="G5085" s="56" t="s">
        <v>11428</v>
      </c>
      <c r="H5085" s="56">
        <v>400300</v>
      </c>
      <c r="I5085" s="56" t="s">
        <v>11485</v>
      </c>
      <c r="J5085" s="56" t="s">
        <v>10747</v>
      </c>
      <c r="K5085" s="56" t="s">
        <v>8435</v>
      </c>
      <c r="L5085" s="56" t="s">
        <v>7138</v>
      </c>
      <c r="M5085" s="73">
        <v>42556</v>
      </c>
      <c r="N5085" s="56" t="s">
        <v>8436</v>
      </c>
      <c r="O5085" s="56"/>
      <c r="P5085" s="56" t="s">
        <v>1476</v>
      </c>
      <c r="Q5085" s="56"/>
      <c r="R5085" s="56" t="s">
        <v>70</v>
      </c>
      <c r="S5085" s="56" t="s">
        <v>11660</v>
      </c>
      <c r="T5085" s="56" t="s">
        <v>7140</v>
      </c>
      <c r="U5085" s="57">
        <v>121.95</v>
      </c>
      <c r="V5085" s="57">
        <v>-115.85</v>
      </c>
      <c r="W5085" s="57">
        <v>6.1</v>
      </c>
      <c r="X5085" s="57">
        <v>0</v>
      </c>
      <c r="Y5085" s="73">
        <v>42556</v>
      </c>
      <c r="Z5085" s="57">
        <v>0</v>
      </c>
      <c r="AA5085" s="57">
        <v>0</v>
      </c>
      <c r="AB5085" s="57">
        <v>6.1</v>
      </c>
      <c r="AC5085" s="57">
        <v>0</v>
      </c>
      <c r="AD5085" s="56" t="s">
        <v>9255</v>
      </c>
      <c r="AE5085" s="57">
        <v>0</v>
      </c>
      <c r="AF5085" s="57">
        <v>0</v>
      </c>
      <c r="AG5085" s="57">
        <v>0</v>
      </c>
      <c r="AI5085"/>
      <c r="AJ5085"/>
    </row>
    <row r="5086" spans="1:36">
      <c r="A5086" s="56" t="s">
        <v>50</v>
      </c>
      <c r="B5086" s="56" t="s">
        <v>11427</v>
      </c>
      <c r="C5086" s="56">
        <v>2101010050</v>
      </c>
      <c r="D5086" s="56" t="s">
        <v>43</v>
      </c>
      <c r="E5086" s="56">
        <v>2101020050</v>
      </c>
      <c r="F5086" s="56">
        <v>5401010050</v>
      </c>
      <c r="G5086" s="56" t="s">
        <v>11431</v>
      </c>
      <c r="H5086" s="56">
        <v>400210</v>
      </c>
      <c r="I5086" s="56" t="s">
        <v>11784</v>
      </c>
      <c r="J5086" s="56" t="s">
        <v>2366</v>
      </c>
      <c r="K5086" s="56" t="s">
        <v>2367</v>
      </c>
      <c r="L5086" s="56" t="s">
        <v>7138</v>
      </c>
      <c r="M5086" s="73">
        <v>42565</v>
      </c>
      <c r="N5086" s="56" t="s">
        <v>8485</v>
      </c>
      <c r="O5086" s="56"/>
      <c r="P5086" s="56" t="s">
        <v>7139</v>
      </c>
      <c r="Q5086" s="56"/>
      <c r="R5086" s="56" t="s">
        <v>70</v>
      </c>
      <c r="S5086" s="56" t="s">
        <v>11660</v>
      </c>
      <c r="T5086" s="56" t="s">
        <v>7140</v>
      </c>
      <c r="U5086" s="57">
        <v>673143</v>
      </c>
      <c r="V5086" s="57">
        <v>-179545.78</v>
      </c>
      <c r="W5086" s="57">
        <v>493597.22</v>
      </c>
      <c r="X5086" s="57">
        <v>0</v>
      </c>
      <c r="Y5086" s="73">
        <v>42565</v>
      </c>
      <c r="Z5086" s="57">
        <v>-30062.62</v>
      </c>
      <c r="AA5086" s="57">
        <v>0</v>
      </c>
      <c r="AB5086" s="57">
        <v>463534.6</v>
      </c>
      <c r="AC5086" s="57">
        <v>0</v>
      </c>
      <c r="AD5086" s="56" t="s">
        <v>9255</v>
      </c>
      <c r="AE5086" s="57">
        <v>0</v>
      </c>
      <c r="AF5086" s="57">
        <v>0</v>
      </c>
      <c r="AG5086" s="57">
        <v>0</v>
      </c>
      <c r="AI5086"/>
      <c r="AJ5086"/>
    </row>
    <row r="5087" spans="1:36">
      <c r="A5087" s="56" t="s">
        <v>48</v>
      </c>
      <c r="B5087" s="56" t="s">
        <v>11427</v>
      </c>
      <c r="C5087" s="56">
        <v>2101010050</v>
      </c>
      <c r="D5087" s="56" t="s">
        <v>43</v>
      </c>
      <c r="E5087" s="56">
        <v>2101020050</v>
      </c>
      <c r="F5087" s="56">
        <v>5401010050</v>
      </c>
      <c r="G5087" s="56" t="s">
        <v>11428</v>
      </c>
      <c r="H5087" s="56">
        <v>400300</v>
      </c>
      <c r="I5087" s="56" t="s">
        <v>11487</v>
      </c>
      <c r="J5087" s="56" t="s">
        <v>4391</v>
      </c>
      <c r="K5087" s="56" t="s">
        <v>4392</v>
      </c>
      <c r="L5087" s="56" t="s">
        <v>7138</v>
      </c>
      <c r="M5087" s="73">
        <v>42643</v>
      </c>
      <c r="N5087" s="56" t="s">
        <v>8486</v>
      </c>
      <c r="O5087" s="56"/>
      <c r="P5087" s="56" t="s">
        <v>1304</v>
      </c>
      <c r="Q5087" s="56"/>
      <c r="R5087" s="56" t="s">
        <v>70</v>
      </c>
      <c r="S5087" s="56" t="s">
        <v>11657</v>
      </c>
      <c r="T5087" s="56" t="s">
        <v>7140</v>
      </c>
      <c r="U5087" s="57">
        <v>330480</v>
      </c>
      <c r="V5087" s="57">
        <v>-81479.44</v>
      </c>
      <c r="W5087" s="57">
        <v>249000.56</v>
      </c>
      <c r="X5087" s="57">
        <v>0</v>
      </c>
      <c r="Y5087" s="73">
        <v>42581</v>
      </c>
      <c r="Z5087" s="57">
        <v>-15960.36</v>
      </c>
      <c r="AA5087" s="57">
        <v>0</v>
      </c>
      <c r="AB5087" s="57">
        <v>233040.2</v>
      </c>
      <c r="AC5087" s="57">
        <v>0</v>
      </c>
      <c r="AD5087" s="56" t="s">
        <v>9255</v>
      </c>
      <c r="AE5087" s="57">
        <v>0</v>
      </c>
      <c r="AF5087" s="57">
        <v>0</v>
      </c>
      <c r="AG5087" s="57">
        <v>0</v>
      </c>
      <c r="AI5087"/>
      <c r="AJ5087"/>
    </row>
    <row r="5088" spans="1:36">
      <c r="A5088" s="56" t="s">
        <v>49</v>
      </c>
      <c r="B5088" s="56" t="s">
        <v>11427</v>
      </c>
      <c r="C5088" s="56">
        <v>2101010050</v>
      </c>
      <c r="D5088" s="56" t="s">
        <v>43</v>
      </c>
      <c r="E5088" s="56">
        <v>2101020050</v>
      </c>
      <c r="F5088" s="56">
        <v>5401010050</v>
      </c>
      <c r="G5088" s="56" t="s">
        <v>11431</v>
      </c>
      <c r="H5088" s="56">
        <v>400211</v>
      </c>
      <c r="I5088" s="56" t="s">
        <v>11437</v>
      </c>
      <c r="J5088" s="56" t="s">
        <v>3407</v>
      </c>
      <c r="K5088" s="56" t="s">
        <v>1138</v>
      </c>
      <c r="L5088" s="56" t="s">
        <v>7138</v>
      </c>
      <c r="M5088" s="73">
        <v>42568</v>
      </c>
      <c r="N5088" s="56" t="s">
        <v>8452</v>
      </c>
      <c r="O5088" s="56"/>
      <c r="P5088" s="56" t="s">
        <v>7139</v>
      </c>
      <c r="Q5088" s="56"/>
      <c r="R5088" s="56" t="s">
        <v>18</v>
      </c>
      <c r="S5088" s="56" t="s">
        <v>11659</v>
      </c>
      <c r="T5088" s="56" t="s">
        <v>7140</v>
      </c>
      <c r="U5088" s="57">
        <v>1767000</v>
      </c>
      <c r="V5088" s="57">
        <v>-301213.7</v>
      </c>
      <c r="W5088" s="57">
        <v>1465786.3</v>
      </c>
      <c r="X5088" s="57">
        <v>0</v>
      </c>
      <c r="Y5088" s="73">
        <v>42568</v>
      </c>
      <c r="Z5088" s="57">
        <v>-53821.21</v>
      </c>
      <c r="AA5088" s="57">
        <v>0</v>
      </c>
      <c r="AB5088" s="57">
        <v>1411965.09</v>
      </c>
      <c r="AC5088" s="57">
        <v>0</v>
      </c>
      <c r="AD5088" s="56" t="s">
        <v>9255</v>
      </c>
      <c r="AE5088" s="57">
        <v>0</v>
      </c>
      <c r="AF5088" s="57">
        <v>0</v>
      </c>
      <c r="AG5088" s="57">
        <v>0</v>
      </c>
      <c r="AI5088"/>
      <c r="AJ5088"/>
    </row>
    <row r="5089" spans="1:36">
      <c r="A5089" s="56" t="s">
        <v>49</v>
      </c>
      <c r="B5089" s="56" t="s">
        <v>11427</v>
      </c>
      <c r="C5089" s="56">
        <v>2101010050</v>
      </c>
      <c r="D5089" s="56" t="s">
        <v>43</v>
      </c>
      <c r="E5089" s="56">
        <v>2101020050</v>
      </c>
      <c r="F5089" s="56">
        <v>5401010050</v>
      </c>
      <c r="G5089" s="56" t="s">
        <v>11431</v>
      </c>
      <c r="H5089" s="56">
        <v>400203</v>
      </c>
      <c r="I5089" s="56" t="s">
        <v>11554</v>
      </c>
      <c r="J5089" s="56" t="s">
        <v>10748</v>
      </c>
      <c r="K5089" s="56" t="s">
        <v>1728</v>
      </c>
      <c r="L5089" s="56" t="s">
        <v>7138</v>
      </c>
      <c r="M5089" s="73">
        <v>42570</v>
      </c>
      <c r="N5089" s="56" t="s">
        <v>8437</v>
      </c>
      <c r="O5089" s="56"/>
      <c r="P5089" s="56" t="s">
        <v>1476</v>
      </c>
      <c r="Q5089" s="56"/>
      <c r="R5089" s="56" t="s">
        <v>18</v>
      </c>
      <c r="S5089" s="56" t="s">
        <v>11659</v>
      </c>
      <c r="T5089" s="56" t="s">
        <v>7140</v>
      </c>
      <c r="U5089" s="57">
        <v>0</v>
      </c>
      <c r="V5089" s="57">
        <v>0</v>
      </c>
      <c r="W5089" s="57">
        <v>0</v>
      </c>
      <c r="X5089" s="57">
        <v>0</v>
      </c>
      <c r="Y5089" s="73">
        <v>42570</v>
      </c>
      <c r="Z5089" s="57">
        <v>0</v>
      </c>
      <c r="AA5089" s="57">
        <v>0</v>
      </c>
      <c r="AB5089" s="57">
        <v>0</v>
      </c>
      <c r="AC5089" s="57">
        <v>0</v>
      </c>
      <c r="AD5089" s="56" t="s">
        <v>9255</v>
      </c>
      <c r="AE5089" s="57">
        <v>0</v>
      </c>
      <c r="AF5089" s="57">
        <v>0</v>
      </c>
      <c r="AG5089" s="57">
        <v>0</v>
      </c>
      <c r="AI5089"/>
      <c r="AJ5089"/>
    </row>
    <row r="5090" spans="1:36">
      <c r="A5090" s="56" t="s">
        <v>49</v>
      </c>
      <c r="B5090" s="56" t="s">
        <v>11427</v>
      </c>
      <c r="C5090" s="56">
        <v>2101010050</v>
      </c>
      <c r="D5090" s="56" t="s">
        <v>43</v>
      </c>
      <c r="E5090" s="56">
        <v>2101020050</v>
      </c>
      <c r="F5090" s="56">
        <v>5401010050</v>
      </c>
      <c r="G5090" s="56" t="s">
        <v>11431</v>
      </c>
      <c r="H5090" s="56">
        <v>400211</v>
      </c>
      <c r="I5090" s="56" t="s">
        <v>11437</v>
      </c>
      <c r="J5090" s="56" t="s">
        <v>3408</v>
      </c>
      <c r="K5090" s="56" t="s">
        <v>1728</v>
      </c>
      <c r="L5090" s="56" t="s">
        <v>7138</v>
      </c>
      <c r="M5090" s="73">
        <v>42570</v>
      </c>
      <c r="N5090" s="56" t="s">
        <v>8437</v>
      </c>
      <c r="O5090" s="56"/>
      <c r="P5090" s="56" t="s">
        <v>1476</v>
      </c>
      <c r="Q5090" s="56"/>
      <c r="R5090" s="56" t="s">
        <v>18</v>
      </c>
      <c r="S5090" s="56" t="s">
        <v>11659</v>
      </c>
      <c r="T5090" s="56" t="s">
        <v>7140</v>
      </c>
      <c r="U5090" s="57">
        <v>8862810</v>
      </c>
      <c r="V5090" s="57">
        <v>-3192791.04</v>
      </c>
      <c r="W5090" s="57">
        <v>5670018.96</v>
      </c>
      <c r="X5090" s="57">
        <v>0</v>
      </c>
      <c r="Y5090" s="73">
        <v>42570</v>
      </c>
      <c r="Z5090" s="57">
        <v>-655321.85</v>
      </c>
      <c r="AA5090" s="57">
        <v>0</v>
      </c>
      <c r="AB5090" s="57">
        <v>5014697.1100000003</v>
      </c>
      <c r="AC5090" s="57">
        <v>0</v>
      </c>
      <c r="AD5090" s="56" t="s">
        <v>9255</v>
      </c>
      <c r="AE5090" s="57">
        <v>0</v>
      </c>
      <c r="AF5090" s="57">
        <v>0</v>
      </c>
      <c r="AG5090" s="57">
        <v>0</v>
      </c>
      <c r="AI5090"/>
      <c r="AJ5090"/>
    </row>
    <row r="5091" spans="1:36">
      <c r="A5091" s="56" t="s">
        <v>50</v>
      </c>
      <c r="B5091" s="56" t="s">
        <v>11427</v>
      </c>
      <c r="C5091" s="56">
        <v>2101010050</v>
      </c>
      <c r="D5091" s="56" t="s">
        <v>43</v>
      </c>
      <c r="E5091" s="56">
        <v>2101020050</v>
      </c>
      <c r="F5091" s="56">
        <v>5401010050</v>
      </c>
      <c r="G5091" s="56" t="s">
        <v>11431</v>
      </c>
      <c r="H5091" s="56">
        <v>400210</v>
      </c>
      <c r="I5091" s="56" t="s">
        <v>11434</v>
      </c>
      <c r="J5091" s="56" t="s">
        <v>2543</v>
      </c>
      <c r="K5091" s="56" t="s">
        <v>2544</v>
      </c>
      <c r="L5091" s="56" t="s">
        <v>7138</v>
      </c>
      <c r="M5091" s="73">
        <v>42561</v>
      </c>
      <c r="N5091" s="56" t="s">
        <v>8437</v>
      </c>
      <c r="O5091" s="56"/>
      <c r="P5091" s="56" t="s">
        <v>7139</v>
      </c>
      <c r="Q5091" s="56"/>
      <c r="R5091" s="56" t="s">
        <v>70</v>
      </c>
      <c r="S5091" s="56" t="s">
        <v>11659</v>
      </c>
      <c r="T5091" s="56" t="s">
        <v>7140</v>
      </c>
      <c r="U5091" s="57">
        <v>9304956.9399999995</v>
      </c>
      <c r="V5091" s="57">
        <v>-2489819.5299999998</v>
      </c>
      <c r="W5091" s="57">
        <v>6815137.4100000001</v>
      </c>
      <c r="X5091" s="57">
        <v>0</v>
      </c>
      <c r="Y5091" s="73">
        <v>42561</v>
      </c>
      <c r="Z5091" s="57">
        <v>-415041.71</v>
      </c>
      <c r="AA5091" s="57">
        <v>0</v>
      </c>
      <c r="AB5091" s="57">
        <v>6400095.7000000002</v>
      </c>
      <c r="AC5091" s="57">
        <v>0</v>
      </c>
      <c r="AD5091" s="56" t="s">
        <v>9255</v>
      </c>
      <c r="AE5091" s="57">
        <v>0</v>
      </c>
      <c r="AF5091" s="57">
        <v>0</v>
      </c>
      <c r="AG5091" s="57">
        <v>0</v>
      </c>
      <c r="AI5091"/>
      <c r="AJ5091"/>
    </row>
    <row r="5092" spans="1:36">
      <c r="A5092" s="56" t="s">
        <v>50</v>
      </c>
      <c r="B5092" s="56" t="s">
        <v>11427</v>
      </c>
      <c r="C5092" s="56">
        <v>2101010050</v>
      </c>
      <c r="D5092" s="56" t="s">
        <v>43</v>
      </c>
      <c r="E5092" s="56">
        <v>2101020050</v>
      </c>
      <c r="F5092" s="56">
        <v>5401010050</v>
      </c>
      <c r="G5092" s="56" t="s">
        <v>11431</v>
      </c>
      <c r="H5092" s="56">
        <v>400210</v>
      </c>
      <c r="I5092" s="56" t="s">
        <v>11434</v>
      </c>
      <c r="J5092" s="56" t="s">
        <v>2545</v>
      </c>
      <c r="K5092" s="56" t="s">
        <v>2546</v>
      </c>
      <c r="L5092" s="56" t="s">
        <v>7138</v>
      </c>
      <c r="M5092" s="73">
        <v>42643</v>
      </c>
      <c r="N5092" s="56" t="s">
        <v>8487</v>
      </c>
      <c r="O5092" s="56"/>
      <c r="P5092" s="56" t="s">
        <v>7139</v>
      </c>
      <c r="Q5092" s="56"/>
      <c r="R5092" s="56" t="s">
        <v>70</v>
      </c>
      <c r="S5092" s="56" t="s">
        <v>11657</v>
      </c>
      <c r="T5092" s="56" t="s">
        <v>7140</v>
      </c>
      <c r="U5092" s="57">
        <v>1139790.3899999999</v>
      </c>
      <c r="V5092" s="57">
        <v>-285069.03999999998</v>
      </c>
      <c r="W5092" s="57">
        <v>854721.35</v>
      </c>
      <c r="X5092" s="57">
        <v>0</v>
      </c>
      <c r="Y5092" s="73">
        <v>42643</v>
      </c>
      <c r="Z5092" s="57">
        <v>-52141.38</v>
      </c>
      <c r="AA5092" s="57">
        <v>0</v>
      </c>
      <c r="AB5092" s="57">
        <v>802579.97</v>
      </c>
      <c r="AC5092" s="57">
        <v>0</v>
      </c>
      <c r="AD5092" s="56" t="s">
        <v>9255</v>
      </c>
      <c r="AE5092" s="57">
        <v>0</v>
      </c>
      <c r="AF5092" s="57">
        <v>0</v>
      </c>
      <c r="AG5092" s="57">
        <v>0</v>
      </c>
      <c r="AI5092"/>
      <c r="AJ5092"/>
    </row>
    <row r="5093" spans="1:36">
      <c r="A5093" s="56" t="s">
        <v>48</v>
      </c>
      <c r="B5093" s="56" t="s">
        <v>11427</v>
      </c>
      <c r="C5093" s="56">
        <v>2101010050</v>
      </c>
      <c r="D5093" s="56" t="s">
        <v>43</v>
      </c>
      <c r="E5093" s="56">
        <v>2101020050</v>
      </c>
      <c r="F5093" s="56">
        <v>5401010050</v>
      </c>
      <c r="G5093" s="56" t="s">
        <v>11428</v>
      </c>
      <c r="H5093" s="56">
        <v>400300</v>
      </c>
      <c r="I5093" s="56" t="s">
        <v>11445</v>
      </c>
      <c r="J5093" s="56" t="s">
        <v>4343</v>
      </c>
      <c r="K5093" s="56" t="s">
        <v>4344</v>
      </c>
      <c r="L5093" s="56" t="s">
        <v>7138</v>
      </c>
      <c r="M5093" s="73">
        <v>43085</v>
      </c>
      <c r="N5093" s="56" t="s">
        <v>8488</v>
      </c>
      <c r="O5093" s="56"/>
      <c r="P5093" s="56" t="s">
        <v>1476</v>
      </c>
      <c r="Q5093" s="56"/>
      <c r="R5093" s="56" t="s">
        <v>70</v>
      </c>
      <c r="S5093" s="56" t="s">
        <v>11746</v>
      </c>
      <c r="T5093" s="56" t="s">
        <v>7140</v>
      </c>
      <c r="U5093" s="57">
        <v>286720</v>
      </c>
      <c r="V5093" s="57">
        <v>-74687.95</v>
      </c>
      <c r="W5093" s="57">
        <v>212032.05</v>
      </c>
      <c r="X5093" s="57">
        <v>0</v>
      </c>
      <c r="Y5093" s="73">
        <v>43085</v>
      </c>
      <c r="Z5093" s="57">
        <v>-20770.830000000002</v>
      </c>
      <c r="AA5093" s="57">
        <v>0</v>
      </c>
      <c r="AB5093" s="57">
        <v>191261.22</v>
      </c>
      <c r="AC5093" s="57">
        <v>0</v>
      </c>
      <c r="AD5093" s="56" t="s">
        <v>9255</v>
      </c>
      <c r="AE5093" s="57">
        <v>0</v>
      </c>
      <c r="AF5093" s="57">
        <v>0</v>
      </c>
      <c r="AG5093" s="57">
        <v>0</v>
      </c>
      <c r="AI5093"/>
      <c r="AJ5093"/>
    </row>
    <row r="5094" spans="1:36">
      <c r="A5094" s="56" t="s">
        <v>50</v>
      </c>
      <c r="B5094" s="56" t="s">
        <v>11427</v>
      </c>
      <c r="C5094" s="56">
        <v>2101010050</v>
      </c>
      <c r="D5094" s="56" t="s">
        <v>43</v>
      </c>
      <c r="E5094" s="56">
        <v>2101020050</v>
      </c>
      <c r="F5094" s="56">
        <v>5401010050</v>
      </c>
      <c r="G5094" s="56" t="s">
        <v>11431</v>
      </c>
      <c r="H5094" s="56">
        <v>400210</v>
      </c>
      <c r="I5094" s="56" t="s">
        <v>11448</v>
      </c>
      <c r="J5094" s="56" t="s">
        <v>1751</v>
      </c>
      <c r="K5094" s="56" t="s">
        <v>1752</v>
      </c>
      <c r="L5094" s="56" t="s">
        <v>7138</v>
      </c>
      <c r="M5094" s="73">
        <v>43100</v>
      </c>
      <c r="N5094" s="56" t="s">
        <v>8453</v>
      </c>
      <c r="O5094" s="56"/>
      <c r="P5094" s="56" t="s">
        <v>295</v>
      </c>
      <c r="Q5094" s="56"/>
      <c r="R5094" s="56" t="s">
        <v>7144</v>
      </c>
      <c r="S5094" s="56" t="s">
        <v>11659</v>
      </c>
      <c r="T5094" s="56" t="s">
        <v>7140</v>
      </c>
      <c r="U5094" s="57">
        <v>136880</v>
      </c>
      <c r="V5094" s="57">
        <v>-42252.79</v>
      </c>
      <c r="W5094" s="57">
        <v>94627.21</v>
      </c>
      <c r="X5094" s="57">
        <v>0</v>
      </c>
      <c r="Y5094" s="73">
        <v>43100</v>
      </c>
      <c r="Z5094" s="57">
        <v>-11899.19</v>
      </c>
      <c r="AA5094" s="57">
        <v>0</v>
      </c>
      <c r="AB5094" s="57">
        <v>82728.02</v>
      </c>
      <c r="AC5094" s="57">
        <v>0</v>
      </c>
      <c r="AD5094" s="56" t="s">
        <v>9255</v>
      </c>
      <c r="AE5094" s="57">
        <v>0</v>
      </c>
      <c r="AF5094" s="57">
        <v>0</v>
      </c>
      <c r="AG5094" s="57">
        <v>0</v>
      </c>
      <c r="AI5094"/>
      <c r="AJ5094"/>
    </row>
    <row r="5095" spans="1:36">
      <c r="A5095" s="56" t="s">
        <v>49</v>
      </c>
      <c r="B5095" s="56" t="s">
        <v>11427</v>
      </c>
      <c r="C5095" s="56">
        <v>2101010050</v>
      </c>
      <c r="D5095" s="56" t="s">
        <v>43</v>
      </c>
      <c r="E5095" s="56">
        <v>2101020050</v>
      </c>
      <c r="F5095" s="56">
        <v>5401010050</v>
      </c>
      <c r="G5095" s="56" t="s">
        <v>11431</v>
      </c>
      <c r="H5095" s="56">
        <v>400211</v>
      </c>
      <c r="I5095" s="56" t="s">
        <v>11437</v>
      </c>
      <c r="J5095" s="56" t="s">
        <v>109</v>
      </c>
      <c r="K5095" s="56" t="s">
        <v>110</v>
      </c>
      <c r="L5095" s="56" t="s">
        <v>7138</v>
      </c>
      <c r="M5095" s="73">
        <v>43190</v>
      </c>
      <c r="N5095" s="56" t="s">
        <v>8454</v>
      </c>
      <c r="O5095" s="56"/>
      <c r="P5095" s="56" t="s">
        <v>8447</v>
      </c>
      <c r="Q5095" s="56"/>
      <c r="R5095" s="56" t="s">
        <v>70</v>
      </c>
      <c r="S5095" s="56" t="s">
        <v>11659</v>
      </c>
      <c r="T5095" s="56" t="s">
        <v>7140</v>
      </c>
      <c r="U5095" s="57">
        <v>172297484.16</v>
      </c>
      <c r="V5095" s="57">
        <v>-18490375.370000001</v>
      </c>
      <c r="W5095" s="57">
        <v>153807108.78999999</v>
      </c>
      <c r="X5095" s="57">
        <v>0</v>
      </c>
      <c r="Y5095" s="73">
        <v>43183</v>
      </c>
      <c r="Z5095" s="57">
        <v>-5668522.0700000003</v>
      </c>
      <c r="AA5095" s="57">
        <v>0</v>
      </c>
      <c r="AB5095" s="57">
        <v>148138586.72</v>
      </c>
      <c r="AC5095" s="57">
        <v>0</v>
      </c>
      <c r="AD5095" s="56" t="s">
        <v>9255</v>
      </c>
      <c r="AE5095" s="57">
        <v>0</v>
      </c>
      <c r="AF5095" s="57">
        <v>0</v>
      </c>
      <c r="AG5095" s="57">
        <v>0</v>
      </c>
      <c r="AI5095"/>
      <c r="AJ5095"/>
    </row>
    <row r="5096" spans="1:36">
      <c r="A5096" s="56" t="s">
        <v>49</v>
      </c>
      <c r="B5096" s="56" t="s">
        <v>11427</v>
      </c>
      <c r="C5096" s="56">
        <v>2101010050</v>
      </c>
      <c r="D5096" s="56" t="s">
        <v>43</v>
      </c>
      <c r="E5096" s="56">
        <v>2101020050</v>
      </c>
      <c r="F5096" s="56">
        <v>5401010050</v>
      </c>
      <c r="G5096" s="56" t="s">
        <v>11431</v>
      </c>
      <c r="H5096" s="56">
        <v>400211</v>
      </c>
      <c r="I5096" s="56" t="s">
        <v>11437</v>
      </c>
      <c r="J5096" s="56" t="s">
        <v>3411</v>
      </c>
      <c r="K5096" s="56" t="s">
        <v>3412</v>
      </c>
      <c r="L5096" s="56" t="s">
        <v>7138</v>
      </c>
      <c r="M5096" s="73">
        <v>43190</v>
      </c>
      <c r="N5096" s="56" t="s">
        <v>8454</v>
      </c>
      <c r="O5096" s="56"/>
      <c r="P5096" s="56" t="s">
        <v>8447</v>
      </c>
      <c r="Q5096" s="56"/>
      <c r="R5096" s="56" t="s">
        <v>70</v>
      </c>
      <c r="S5096" s="56" t="s">
        <v>11659</v>
      </c>
      <c r="T5096" s="56" t="s">
        <v>7140</v>
      </c>
      <c r="U5096" s="57">
        <v>231836533.40000001</v>
      </c>
      <c r="V5096" s="57">
        <v>-24879902.030000001</v>
      </c>
      <c r="W5096" s="57">
        <v>206956631.37</v>
      </c>
      <c r="X5096" s="57">
        <v>0</v>
      </c>
      <c r="Y5096" s="73">
        <v>43183</v>
      </c>
      <c r="Z5096" s="57">
        <v>-7627334.2800000003</v>
      </c>
      <c r="AA5096" s="57">
        <v>0</v>
      </c>
      <c r="AB5096" s="57">
        <v>199329297.09</v>
      </c>
      <c r="AC5096" s="57">
        <v>0</v>
      </c>
      <c r="AD5096" s="56" t="s">
        <v>9255</v>
      </c>
      <c r="AE5096" s="57">
        <v>0</v>
      </c>
      <c r="AF5096" s="57">
        <v>0</v>
      </c>
      <c r="AG5096" s="57">
        <v>0</v>
      </c>
      <c r="AI5096"/>
      <c r="AJ5096"/>
    </row>
    <row r="5097" spans="1:36">
      <c r="A5097" s="56" t="s">
        <v>49</v>
      </c>
      <c r="B5097" s="56" t="s">
        <v>11427</v>
      </c>
      <c r="C5097" s="56">
        <v>2101010050</v>
      </c>
      <c r="D5097" s="56" t="s">
        <v>43</v>
      </c>
      <c r="E5097" s="56">
        <v>2101020050</v>
      </c>
      <c r="F5097" s="56">
        <v>5401010050</v>
      </c>
      <c r="G5097" s="56" t="s">
        <v>11431</v>
      </c>
      <c r="H5097" s="56">
        <v>400211</v>
      </c>
      <c r="I5097" s="56" t="s">
        <v>11437</v>
      </c>
      <c r="J5097" s="56" t="s">
        <v>3413</v>
      </c>
      <c r="K5097" s="56" t="s">
        <v>3414</v>
      </c>
      <c r="L5097" s="56" t="s">
        <v>7138</v>
      </c>
      <c r="M5097" s="73">
        <v>43190</v>
      </c>
      <c r="N5097" s="56" t="s">
        <v>8454</v>
      </c>
      <c r="O5097" s="56"/>
      <c r="P5097" s="56" t="s">
        <v>8447</v>
      </c>
      <c r="Q5097" s="56"/>
      <c r="R5097" s="56" t="s">
        <v>7143</v>
      </c>
      <c r="S5097" s="56" t="s">
        <v>11659</v>
      </c>
      <c r="T5097" s="56" t="s">
        <v>7140</v>
      </c>
      <c r="U5097" s="57">
        <v>27969217.84</v>
      </c>
      <c r="V5097" s="57">
        <v>-3001560.58</v>
      </c>
      <c r="W5097" s="57">
        <v>24967657.260000002</v>
      </c>
      <c r="X5097" s="57">
        <v>0</v>
      </c>
      <c r="Y5097" s="73">
        <v>43183</v>
      </c>
      <c r="Z5097" s="57">
        <v>-920176.69</v>
      </c>
      <c r="AA5097" s="57">
        <v>0</v>
      </c>
      <c r="AB5097" s="57">
        <v>24047480.57</v>
      </c>
      <c r="AC5097" s="57">
        <v>0</v>
      </c>
      <c r="AD5097" s="56" t="s">
        <v>9255</v>
      </c>
      <c r="AE5097" s="57">
        <v>0</v>
      </c>
      <c r="AF5097" s="57">
        <v>0</v>
      </c>
      <c r="AG5097" s="57">
        <v>0</v>
      </c>
      <c r="AI5097"/>
      <c r="AJ5097"/>
    </row>
    <row r="5098" spans="1:36">
      <c r="A5098" s="56" t="s">
        <v>49</v>
      </c>
      <c r="B5098" s="56" t="s">
        <v>11427</v>
      </c>
      <c r="C5098" s="56">
        <v>2101010050</v>
      </c>
      <c r="D5098" s="56" t="s">
        <v>43</v>
      </c>
      <c r="E5098" s="56">
        <v>2101020050</v>
      </c>
      <c r="F5098" s="56">
        <v>5401010050</v>
      </c>
      <c r="G5098" s="56" t="s">
        <v>11431</v>
      </c>
      <c r="H5098" s="56">
        <v>400211</v>
      </c>
      <c r="I5098" s="56" t="s">
        <v>11437</v>
      </c>
      <c r="J5098" s="56" t="s">
        <v>113</v>
      </c>
      <c r="K5098" s="56" t="s">
        <v>3415</v>
      </c>
      <c r="L5098" s="56" t="s">
        <v>7138</v>
      </c>
      <c r="M5098" s="73">
        <v>43190</v>
      </c>
      <c r="N5098" s="56" t="s">
        <v>8489</v>
      </c>
      <c r="O5098" s="56"/>
      <c r="P5098" s="56" t="s">
        <v>8447</v>
      </c>
      <c r="Q5098" s="56"/>
      <c r="R5098" s="56" t="s">
        <v>70</v>
      </c>
      <c r="S5098" s="56" t="s">
        <v>11785</v>
      </c>
      <c r="T5098" s="56" t="s">
        <v>7140</v>
      </c>
      <c r="U5098" s="57">
        <v>796132701.87</v>
      </c>
      <c r="V5098" s="57">
        <v>-85438232.409999996</v>
      </c>
      <c r="W5098" s="57">
        <v>710694469.46000004</v>
      </c>
      <c r="X5098" s="57">
        <v>0</v>
      </c>
      <c r="Y5098" s="73">
        <v>43183</v>
      </c>
      <c r="Z5098" s="57">
        <v>-26192464.84</v>
      </c>
      <c r="AA5098" s="57">
        <v>0</v>
      </c>
      <c r="AB5098" s="57">
        <v>684502004.62</v>
      </c>
      <c r="AC5098" s="57">
        <v>0</v>
      </c>
      <c r="AD5098" s="56" t="s">
        <v>9255</v>
      </c>
      <c r="AE5098" s="57">
        <v>0</v>
      </c>
      <c r="AF5098" s="57">
        <v>0</v>
      </c>
      <c r="AG5098" s="57">
        <v>0</v>
      </c>
      <c r="AI5098"/>
      <c r="AJ5098"/>
    </row>
    <row r="5099" spans="1:36">
      <c r="A5099" s="56" t="s">
        <v>50</v>
      </c>
      <c r="B5099" s="56" t="s">
        <v>11427</v>
      </c>
      <c r="C5099" s="56">
        <v>2101010050</v>
      </c>
      <c r="D5099" s="56" t="s">
        <v>43</v>
      </c>
      <c r="E5099" s="56">
        <v>2101020050</v>
      </c>
      <c r="F5099" s="56">
        <v>5401010050</v>
      </c>
      <c r="G5099" s="56" t="s">
        <v>11431</v>
      </c>
      <c r="H5099" s="56">
        <v>400202</v>
      </c>
      <c r="I5099" s="56" t="s">
        <v>11505</v>
      </c>
      <c r="J5099" s="56" t="s">
        <v>1455</v>
      </c>
      <c r="K5099" s="56" t="s">
        <v>1456</v>
      </c>
      <c r="L5099" s="56" t="s">
        <v>7138</v>
      </c>
      <c r="M5099" s="73">
        <v>43190</v>
      </c>
      <c r="N5099" s="56" t="s">
        <v>8455</v>
      </c>
      <c r="O5099" s="56"/>
      <c r="P5099" s="56" t="s">
        <v>1304</v>
      </c>
      <c r="Q5099" s="56"/>
      <c r="R5099" s="56" t="s">
        <v>7144</v>
      </c>
      <c r="S5099" s="56" t="s">
        <v>11660</v>
      </c>
      <c r="T5099" s="56" t="s">
        <v>7140</v>
      </c>
      <c r="U5099" s="57">
        <v>1953966.38</v>
      </c>
      <c r="V5099" s="57">
        <v>-333812.23</v>
      </c>
      <c r="W5099" s="57">
        <v>1620154.15</v>
      </c>
      <c r="X5099" s="57">
        <v>0</v>
      </c>
      <c r="Y5099" s="73">
        <v>43108</v>
      </c>
      <c r="Z5099" s="57">
        <v>-94306.43</v>
      </c>
      <c r="AA5099" s="57">
        <v>0</v>
      </c>
      <c r="AB5099" s="57">
        <v>1525847.72</v>
      </c>
      <c r="AC5099" s="57">
        <v>0</v>
      </c>
      <c r="AD5099" s="56" t="s">
        <v>9255</v>
      </c>
      <c r="AE5099" s="57">
        <v>0</v>
      </c>
      <c r="AF5099" s="57">
        <v>0</v>
      </c>
      <c r="AG5099" s="57">
        <v>0</v>
      </c>
      <c r="AI5099"/>
      <c r="AJ5099"/>
    </row>
    <row r="5100" spans="1:36">
      <c r="A5100" s="56" t="s">
        <v>50</v>
      </c>
      <c r="B5100" s="56" t="s">
        <v>11427</v>
      </c>
      <c r="C5100" s="56">
        <v>2101010050</v>
      </c>
      <c r="D5100" s="56" t="s">
        <v>43</v>
      </c>
      <c r="E5100" s="56">
        <v>2101020050</v>
      </c>
      <c r="F5100" s="56">
        <v>5401010050</v>
      </c>
      <c r="G5100" s="56" t="s">
        <v>11431</v>
      </c>
      <c r="H5100" s="56">
        <v>400202</v>
      </c>
      <c r="I5100" s="56" t="s">
        <v>11786</v>
      </c>
      <c r="J5100" s="56" t="s">
        <v>1432</v>
      </c>
      <c r="K5100" s="56" t="s">
        <v>1433</v>
      </c>
      <c r="L5100" s="56" t="s">
        <v>7138</v>
      </c>
      <c r="M5100" s="73">
        <v>43190</v>
      </c>
      <c r="N5100" s="56" t="s">
        <v>8455</v>
      </c>
      <c r="O5100" s="56"/>
      <c r="P5100" s="56" t="s">
        <v>1304</v>
      </c>
      <c r="Q5100" s="56"/>
      <c r="R5100" s="56" t="s">
        <v>7144</v>
      </c>
      <c r="S5100" s="56" t="s">
        <v>11660</v>
      </c>
      <c r="T5100" s="56" t="s">
        <v>7140</v>
      </c>
      <c r="U5100" s="57">
        <v>2092337.38</v>
      </c>
      <c r="V5100" s="57">
        <v>-357451.3</v>
      </c>
      <c r="W5100" s="57">
        <v>1734886.08</v>
      </c>
      <c r="X5100" s="57">
        <v>0</v>
      </c>
      <c r="Y5100" s="73">
        <v>43108</v>
      </c>
      <c r="Z5100" s="57">
        <v>-100984.78</v>
      </c>
      <c r="AA5100" s="57">
        <v>0</v>
      </c>
      <c r="AB5100" s="57">
        <v>1633901.3</v>
      </c>
      <c r="AC5100" s="57">
        <v>0</v>
      </c>
      <c r="AD5100" s="56" t="s">
        <v>9255</v>
      </c>
      <c r="AE5100" s="57">
        <v>0</v>
      </c>
      <c r="AF5100" s="57">
        <v>0</v>
      </c>
      <c r="AG5100" s="57">
        <v>0</v>
      </c>
      <c r="AI5100"/>
      <c r="AJ5100"/>
    </row>
    <row r="5101" spans="1:36">
      <c r="A5101" s="56" t="s">
        <v>50</v>
      </c>
      <c r="B5101" s="56" t="s">
        <v>11427</v>
      </c>
      <c r="C5101" s="56">
        <v>2101010050</v>
      </c>
      <c r="D5101" s="56" t="s">
        <v>43</v>
      </c>
      <c r="E5101" s="56">
        <v>2101020050</v>
      </c>
      <c r="F5101" s="56">
        <v>5401010050</v>
      </c>
      <c r="G5101" s="56" t="s">
        <v>11431</v>
      </c>
      <c r="H5101" s="56">
        <v>400202</v>
      </c>
      <c r="I5101" s="56" t="s">
        <v>11505</v>
      </c>
      <c r="J5101" s="56" t="s">
        <v>1457</v>
      </c>
      <c r="K5101" s="56" t="s">
        <v>1458</v>
      </c>
      <c r="L5101" s="56" t="s">
        <v>7138</v>
      </c>
      <c r="M5101" s="73">
        <v>43190</v>
      </c>
      <c r="N5101" s="56" t="s">
        <v>8456</v>
      </c>
      <c r="O5101" s="56"/>
      <c r="P5101" s="56" t="s">
        <v>1304</v>
      </c>
      <c r="Q5101" s="56"/>
      <c r="R5101" s="56" t="s">
        <v>7144</v>
      </c>
      <c r="S5101" s="56" t="s">
        <v>11702</v>
      </c>
      <c r="T5101" s="56" t="s">
        <v>7140</v>
      </c>
      <c r="U5101" s="57">
        <v>97838.080000000002</v>
      </c>
      <c r="V5101" s="57">
        <v>-16714.48</v>
      </c>
      <c r="W5101" s="57">
        <v>81123.600000000006</v>
      </c>
      <c r="X5101" s="57">
        <v>0</v>
      </c>
      <c r="Y5101" s="73">
        <v>43108</v>
      </c>
      <c r="Z5101" s="57">
        <v>-4722.07</v>
      </c>
      <c r="AA5101" s="57">
        <v>0</v>
      </c>
      <c r="AB5101" s="57">
        <v>76401.53</v>
      </c>
      <c r="AC5101" s="57">
        <v>0</v>
      </c>
      <c r="AD5101" s="56" t="s">
        <v>9255</v>
      </c>
      <c r="AE5101" s="57">
        <v>0</v>
      </c>
      <c r="AF5101" s="57">
        <v>0</v>
      </c>
      <c r="AG5101" s="57">
        <v>0</v>
      </c>
      <c r="AI5101"/>
      <c r="AJ5101"/>
    </row>
    <row r="5102" spans="1:36">
      <c r="A5102" s="56" t="s">
        <v>50</v>
      </c>
      <c r="B5102" s="56" t="s">
        <v>11427</v>
      </c>
      <c r="C5102" s="56">
        <v>2101010050</v>
      </c>
      <c r="D5102" s="56" t="s">
        <v>43</v>
      </c>
      <c r="E5102" s="56">
        <v>2101020050</v>
      </c>
      <c r="F5102" s="56">
        <v>5401010050</v>
      </c>
      <c r="G5102" s="56" t="s">
        <v>11431</v>
      </c>
      <c r="H5102" s="56">
        <v>400202</v>
      </c>
      <c r="I5102" s="56" t="s">
        <v>11786</v>
      </c>
      <c r="J5102" s="56" t="s">
        <v>1434</v>
      </c>
      <c r="K5102" s="56" t="s">
        <v>1435</v>
      </c>
      <c r="L5102" s="56" t="s">
        <v>7138</v>
      </c>
      <c r="M5102" s="73">
        <v>43190</v>
      </c>
      <c r="N5102" s="56" t="s">
        <v>8437</v>
      </c>
      <c r="O5102" s="56"/>
      <c r="P5102" s="56" t="s">
        <v>1304</v>
      </c>
      <c r="Q5102" s="56"/>
      <c r="R5102" s="56" t="s">
        <v>7144</v>
      </c>
      <c r="S5102" s="56" t="s">
        <v>11659</v>
      </c>
      <c r="T5102" s="56" t="s">
        <v>7140</v>
      </c>
      <c r="U5102" s="57">
        <v>8486755.1400000006</v>
      </c>
      <c r="V5102" s="57">
        <v>-1449862.59</v>
      </c>
      <c r="W5102" s="57">
        <v>7036892.5499999998</v>
      </c>
      <c r="X5102" s="57">
        <v>0</v>
      </c>
      <c r="Y5102" s="73">
        <v>43108</v>
      </c>
      <c r="Z5102" s="57">
        <v>-409605.58</v>
      </c>
      <c r="AA5102" s="57">
        <v>0</v>
      </c>
      <c r="AB5102" s="57">
        <v>6627286.9699999997</v>
      </c>
      <c r="AC5102" s="57">
        <v>0</v>
      </c>
      <c r="AD5102" s="56" t="s">
        <v>9255</v>
      </c>
      <c r="AE5102" s="57">
        <v>0</v>
      </c>
      <c r="AF5102" s="57">
        <v>0</v>
      </c>
      <c r="AG5102" s="57">
        <v>0</v>
      </c>
      <c r="AI5102"/>
      <c r="AJ5102"/>
    </row>
    <row r="5103" spans="1:36">
      <c r="A5103" s="56" t="s">
        <v>50</v>
      </c>
      <c r="B5103" s="56" t="s">
        <v>11427</v>
      </c>
      <c r="C5103" s="56">
        <v>2101010050</v>
      </c>
      <c r="D5103" s="56" t="s">
        <v>43</v>
      </c>
      <c r="E5103" s="56">
        <v>2101020050</v>
      </c>
      <c r="F5103" s="56">
        <v>5401010050</v>
      </c>
      <c r="G5103" s="56" t="s">
        <v>11431</v>
      </c>
      <c r="H5103" s="56">
        <v>400210</v>
      </c>
      <c r="I5103" s="56" t="s">
        <v>11667</v>
      </c>
      <c r="J5103" s="56" t="s">
        <v>1882</v>
      </c>
      <c r="K5103" s="56" t="s">
        <v>1883</v>
      </c>
      <c r="L5103" s="56" t="s">
        <v>7138</v>
      </c>
      <c r="M5103" s="73">
        <v>43190</v>
      </c>
      <c r="N5103" s="56" t="s">
        <v>8457</v>
      </c>
      <c r="O5103" s="56"/>
      <c r="P5103" s="56" t="s">
        <v>1304</v>
      </c>
      <c r="Q5103" s="56"/>
      <c r="R5103" s="56" t="s">
        <v>7144</v>
      </c>
      <c r="S5103" s="56" t="s">
        <v>11659</v>
      </c>
      <c r="T5103" s="56" t="s">
        <v>7140</v>
      </c>
      <c r="U5103" s="57">
        <v>963006.31</v>
      </c>
      <c r="V5103" s="57">
        <v>-161445.82999999999</v>
      </c>
      <c r="W5103" s="57">
        <v>801560.48</v>
      </c>
      <c r="X5103" s="57">
        <v>0</v>
      </c>
      <c r="Y5103" s="73">
        <v>43130</v>
      </c>
      <c r="Z5103" s="57">
        <v>-46479.31</v>
      </c>
      <c r="AA5103" s="57">
        <v>0</v>
      </c>
      <c r="AB5103" s="57">
        <v>755081.17</v>
      </c>
      <c r="AC5103" s="57">
        <v>0</v>
      </c>
      <c r="AD5103" s="56" t="s">
        <v>9255</v>
      </c>
      <c r="AE5103" s="57">
        <v>0</v>
      </c>
      <c r="AF5103" s="57">
        <v>0</v>
      </c>
      <c r="AG5103" s="57">
        <v>0</v>
      </c>
      <c r="AI5103"/>
      <c r="AJ5103"/>
    </row>
    <row r="5104" spans="1:36">
      <c r="A5104" s="56" t="s">
        <v>50</v>
      </c>
      <c r="B5104" s="56" t="s">
        <v>11427</v>
      </c>
      <c r="C5104" s="56">
        <v>2101010050</v>
      </c>
      <c r="D5104" s="56" t="s">
        <v>43</v>
      </c>
      <c r="E5104" s="56">
        <v>2101020050</v>
      </c>
      <c r="F5104" s="56">
        <v>5401010050</v>
      </c>
      <c r="G5104" s="56" t="s">
        <v>11431</v>
      </c>
      <c r="H5104" s="56">
        <v>400202</v>
      </c>
      <c r="I5104" s="56" t="s">
        <v>11787</v>
      </c>
      <c r="J5104" s="56" t="s">
        <v>1430</v>
      </c>
      <c r="K5104" s="56" t="s">
        <v>1431</v>
      </c>
      <c r="L5104" s="56" t="s">
        <v>7138</v>
      </c>
      <c r="M5104" s="73">
        <v>43190</v>
      </c>
      <c r="N5104" s="56" t="s">
        <v>8458</v>
      </c>
      <c r="O5104" s="56"/>
      <c r="P5104" s="56" t="s">
        <v>1304</v>
      </c>
      <c r="Q5104" s="56"/>
      <c r="R5104" s="56" t="s">
        <v>8010</v>
      </c>
      <c r="S5104" s="56" t="s">
        <v>11680</v>
      </c>
      <c r="T5104" s="56" t="s">
        <v>7140</v>
      </c>
      <c r="U5104" s="57">
        <v>382966.23</v>
      </c>
      <c r="V5104" s="57">
        <v>-65425.29</v>
      </c>
      <c r="W5104" s="57">
        <v>317540.94</v>
      </c>
      <c r="X5104" s="57">
        <v>0</v>
      </c>
      <c r="Y5104" s="73">
        <v>43108</v>
      </c>
      <c r="Z5104" s="57">
        <v>-18483.52</v>
      </c>
      <c r="AA5104" s="57">
        <v>0</v>
      </c>
      <c r="AB5104" s="57">
        <v>299057.42</v>
      </c>
      <c r="AC5104" s="57">
        <v>0</v>
      </c>
      <c r="AD5104" s="56" t="s">
        <v>9255</v>
      </c>
      <c r="AE5104" s="57">
        <v>0</v>
      </c>
      <c r="AF5104" s="57">
        <v>0</v>
      </c>
      <c r="AG5104" s="57">
        <v>0</v>
      </c>
      <c r="AI5104"/>
      <c r="AJ5104"/>
    </row>
    <row r="5105" spans="1:36">
      <c r="A5105" s="56" t="s">
        <v>49</v>
      </c>
      <c r="B5105" s="56" t="s">
        <v>11427</v>
      </c>
      <c r="C5105" s="56">
        <v>2101010050</v>
      </c>
      <c r="D5105" s="56" t="s">
        <v>43</v>
      </c>
      <c r="E5105" s="56">
        <v>2101020050</v>
      </c>
      <c r="F5105" s="56">
        <v>5401010050</v>
      </c>
      <c r="G5105" s="56" t="s">
        <v>11431</v>
      </c>
      <c r="H5105" s="56">
        <v>400211</v>
      </c>
      <c r="I5105" s="56" t="s">
        <v>11437</v>
      </c>
      <c r="J5105" s="56" t="s">
        <v>3416</v>
      </c>
      <c r="K5105" s="56" t="s">
        <v>3417</v>
      </c>
      <c r="L5105" s="56" t="s">
        <v>7138</v>
      </c>
      <c r="M5105" s="73">
        <v>43281</v>
      </c>
      <c r="N5105" s="56" t="s">
        <v>8452</v>
      </c>
      <c r="O5105" s="56"/>
      <c r="P5105" s="56" t="s">
        <v>8459</v>
      </c>
      <c r="Q5105" s="56"/>
      <c r="R5105" s="56" t="s">
        <v>18</v>
      </c>
      <c r="S5105" s="56" t="s">
        <v>11672</v>
      </c>
      <c r="T5105" s="56" t="s">
        <v>7140</v>
      </c>
      <c r="U5105" s="57">
        <v>5323629</v>
      </c>
      <c r="V5105" s="57">
        <v>-578755.31999999995</v>
      </c>
      <c r="W5105" s="57">
        <v>4744873.68</v>
      </c>
      <c r="X5105" s="57">
        <v>0</v>
      </c>
      <c r="Y5105" s="73">
        <v>43200</v>
      </c>
      <c r="Z5105" s="57">
        <v>-177996.57</v>
      </c>
      <c r="AA5105" s="57">
        <v>0</v>
      </c>
      <c r="AB5105" s="57">
        <v>4566877.1100000003</v>
      </c>
      <c r="AC5105" s="57">
        <v>0</v>
      </c>
      <c r="AD5105" s="56" t="s">
        <v>9255</v>
      </c>
      <c r="AE5105" s="57">
        <v>0</v>
      </c>
      <c r="AF5105" s="57">
        <v>0</v>
      </c>
      <c r="AG5105" s="57">
        <v>0</v>
      </c>
      <c r="AI5105"/>
      <c r="AJ5105"/>
    </row>
    <row r="5106" spans="1:36">
      <c r="A5106" s="56" t="s">
        <v>50</v>
      </c>
      <c r="B5106" s="56" t="s">
        <v>11427</v>
      </c>
      <c r="C5106" s="56">
        <v>2101010050</v>
      </c>
      <c r="D5106" s="56" t="s">
        <v>43</v>
      </c>
      <c r="E5106" s="56">
        <v>2101020050</v>
      </c>
      <c r="F5106" s="56">
        <v>5401010050</v>
      </c>
      <c r="G5106" s="56" t="s">
        <v>11431</v>
      </c>
      <c r="H5106" s="56">
        <v>400201</v>
      </c>
      <c r="I5106" s="56" t="s">
        <v>11620</v>
      </c>
      <c r="J5106" s="56" t="s">
        <v>1340</v>
      </c>
      <c r="K5106" s="56" t="s">
        <v>1341</v>
      </c>
      <c r="L5106" s="56" t="s">
        <v>7138</v>
      </c>
      <c r="M5106" s="73">
        <v>43465</v>
      </c>
      <c r="N5106" s="56" t="s">
        <v>8490</v>
      </c>
      <c r="O5106" s="56"/>
      <c r="P5106" s="56" t="s">
        <v>8491</v>
      </c>
      <c r="Q5106" s="56"/>
      <c r="R5106" s="56" t="s">
        <v>70</v>
      </c>
      <c r="S5106" s="56" t="s">
        <v>11788</v>
      </c>
      <c r="T5106" s="56" t="s">
        <v>7140</v>
      </c>
      <c r="U5106" s="57">
        <v>4264722.76</v>
      </c>
      <c r="V5106" s="57">
        <v>-531780.57999999996</v>
      </c>
      <c r="W5106" s="57">
        <v>3732942.18</v>
      </c>
      <c r="X5106" s="57">
        <v>0</v>
      </c>
      <c r="Y5106" s="73">
        <v>43444</v>
      </c>
      <c r="Z5106" s="57">
        <v>-224347.68</v>
      </c>
      <c r="AA5106" s="57">
        <v>0</v>
      </c>
      <c r="AB5106" s="57">
        <v>3508594.5</v>
      </c>
      <c r="AC5106" s="57">
        <v>0</v>
      </c>
      <c r="AD5106" s="56" t="s">
        <v>9255</v>
      </c>
      <c r="AE5106" s="57">
        <v>0</v>
      </c>
      <c r="AF5106" s="57">
        <v>0</v>
      </c>
      <c r="AG5106" s="57">
        <v>0</v>
      </c>
      <c r="AI5106"/>
      <c r="AJ5106"/>
    </row>
    <row r="5107" spans="1:36">
      <c r="A5107" s="56" t="s">
        <v>50</v>
      </c>
      <c r="B5107" s="56" t="s">
        <v>11427</v>
      </c>
      <c r="C5107" s="56">
        <v>2101010050</v>
      </c>
      <c r="D5107" s="56" t="s">
        <v>43</v>
      </c>
      <c r="E5107" s="56">
        <v>2101020050</v>
      </c>
      <c r="F5107" s="56">
        <v>5401010050</v>
      </c>
      <c r="G5107" s="56" t="s">
        <v>11431</v>
      </c>
      <c r="H5107" s="56">
        <v>400210</v>
      </c>
      <c r="I5107" s="56" t="s">
        <v>11432</v>
      </c>
      <c r="J5107" s="56" t="s">
        <v>2727</v>
      </c>
      <c r="K5107" s="56" t="s">
        <v>2728</v>
      </c>
      <c r="L5107" s="56" t="s">
        <v>7138</v>
      </c>
      <c r="M5107" s="73">
        <v>43465</v>
      </c>
      <c r="N5107" s="56" t="s">
        <v>8490</v>
      </c>
      <c r="O5107" s="56"/>
      <c r="P5107" s="56" t="s">
        <v>1476</v>
      </c>
      <c r="Q5107" s="56"/>
      <c r="R5107" s="56" t="s">
        <v>70</v>
      </c>
      <c r="S5107" s="56" t="s">
        <v>11789</v>
      </c>
      <c r="T5107" s="56" t="s">
        <v>7140</v>
      </c>
      <c r="U5107" s="57">
        <v>4264722.76</v>
      </c>
      <c r="V5107" s="57">
        <v>-778847.43</v>
      </c>
      <c r="W5107" s="57">
        <v>3485875.33</v>
      </c>
      <c r="X5107" s="57">
        <v>0</v>
      </c>
      <c r="Y5107" s="73">
        <v>43444</v>
      </c>
      <c r="Z5107" s="57">
        <v>-308948.98</v>
      </c>
      <c r="AA5107" s="57">
        <v>0</v>
      </c>
      <c r="AB5107" s="57">
        <v>3176926.35</v>
      </c>
      <c r="AC5107" s="57">
        <v>0</v>
      </c>
      <c r="AD5107" s="56" t="s">
        <v>9255</v>
      </c>
      <c r="AE5107" s="57">
        <v>0</v>
      </c>
      <c r="AF5107" s="57">
        <v>0</v>
      </c>
      <c r="AG5107" s="57">
        <v>0</v>
      </c>
      <c r="AI5107"/>
      <c r="AJ5107"/>
    </row>
    <row r="5108" spans="1:36">
      <c r="A5108" s="56" t="s">
        <v>49</v>
      </c>
      <c r="B5108" s="56" t="s">
        <v>11427</v>
      </c>
      <c r="C5108" s="56">
        <v>2101010050</v>
      </c>
      <c r="D5108" s="56" t="s">
        <v>43</v>
      </c>
      <c r="E5108" s="56">
        <v>2101020050</v>
      </c>
      <c r="F5108" s="56">
        <v>5401010050</v>
      </c>
      <c r="G5108" s="56" t="s">
        <v>11431</v>
      </c>
      <c r="H5108" s="56">
        <v>400200</v>
      </c>
      <c r="I5108" s="56" t="s">
        <v>11622</v>
      </c>
      <c r="J5108" s="56" t="s">
        <v>1137</v>
      </c>
      <c r="K5108" s="56" t="s">
        <v>1138</v>
      </c>
      <c r="L5108" s="56" t="s">
        <v>7138</v>
      </c>
      <c r="M5108" s="73">
        <v>43465</v>
      </c>
      <c r="N5108" s="56" t="s">
        <v>8452</v>
      </c>
      <c r="O5108" s="56"/>
      <c r="P5108" s="56" t="s">
        <v>8492</v>
      </c>
      <c r="Q5108" s="56"/>
      <c r="R5108" s="56" t="s">
        <v>70</v>
      </c>
      <c r="S5108" s="56" t="s">
        <v>11672</v>
      </c>
      <c r="T5108" s="56" t="s">
        <v>7140</v>
      </c>
      <c r="U5108" s="57">
        <v>3276392.01</v>
      </c>
      <c r="V5108" s="57">
        <v>-266714.90999999997</v>
      </c>
      <c r="W5108" s="57">
        <v>3009677.1</v>
      </c>
      <c r="X5108" s="57">
        <v>0</v>
      </c>
      <c r="Y5108" s="73">
        <v>43458</v>
      </c>
      <c r="Z5108" s="57">
        <v>-111106.53</v>
      </c>
      <c r="AA5108" s="57">
        <v>0</v>
      </c>
      <c r="AB5108" s="57">
        <v>2898570.57</v>
      </c>
      <c r="AC5108" s="57">
        <v>0</v>
      </c>
      <c r="AD5108" s="56" t="s">
        <v>9255</v>
      </c>
      <c r="AE5108" s="57">
        <v>0</v>
      </c>
      <c r="AF5108" s="57">
        <v>0</v>
      </c>
      <c r="AG5108" s="57">
        <v>0</v>
      </c>
      <c r="AI5108"/>
      <c r="AJ5108"/>
    </row>
    <row r="5109" spans="1:36">
      <c r="A5109" s="56" t="s">
        <v>151</v>
      </c>
      <c r="B5109" s="56" t="s">
        <v>11427</v>
      </c>
      <c r="C5109" s="56">
        <v>2101010050</v>
      </c>
      <c r="D5109" s="56" t="s">
        <v>43</v>
      </c>
      <c r="E5109" s="56">
        <v>2101020050</v>
      </c>
      <c r="F5109" s="56">
        <v>5401010050</v>
      </c>
      <c r="G5109" s="56" t="s">
        <v>11623</v>
      </c>
      <c r="H5109" s="56">
        <v>400400</v>
      </c>
      <c r="I5109" s="56" t="s">
        <v>11626</v>
      </c>
      <c r="J5109" s="56" t="s">
        <v>5940</v>
      </c>
      <c r="K5109" s="56" t="s">
        <v>5941</v>
      </c>
      <c r="L5109" s="56" t="s">
        <v>7138</v>
      </c>
      <c r="M5109" s="73">
        <v>43465</v>
      </c>
      <c r="N5109" s="56" t="s">
        <v>8448</v>
      </c>
      <c r="O5109" s="56"/>
      <c r="P5109" s="56" t="s">
        <v>7177</v>
      </c>
      <c r="Q5109" s="56"/>
      <c r="R5109" s="56" t="s">
        <v>8027</v>
      </c>
      <c r="S5109" s="56" t="s">
        <v>11790</v>
      </c>
      <c r="T5109" s="56" t="s">
        <v>7140</v>
      </c>
      <c r="U5109" s="57">
        <v>23963152.149999999</v>
      </c>
      <c r="V5109" s="57">
        <v>-2125564.42</v>
      </c>
      <c r="W5109" s="57">
        <v>21837587.73</v>
      </c>
      <c r="X5109" s="57">
        <v>0</v>
      </c>
      <c r="Y5109" s="73">
        <v>43434</v>
      </c>
      <c r="Z5109" s="57">
        <v>-833261.17</v>
      </c>
      <c r="AA5109" s="57">
        <v>0</v>
      </c>
      <c r="AB5109" s="57">
        <v>21004326.559999999</v>
      </c>
      <c r="AC5109" s="57">
        <v>0</v>
      </c>
      <c r="AD5109" s="56" t="s">
        <v>9255</v>
      </c>
      <c r="AE5109" s="57">
        <v>0</v>
      </c>
      <c r="AF5109" s="57">
        <v>0</v>
      </c>
      <c r="AG5109" s="57">
        <v>0</v>
      </c>
      <c r="AI5109"/>
      <c r="AJ5109"/>
    </row>
    <row r="5110" spans="1:36">
      <c r="A5110" s="56" t="s">
        <v>151</v>
      </c>
      <c r="B5110" s="56" t="s">
        <v>11427</v>
      </c>
      <c r="C5110" s="56">
        <v>2101010050</v>
      </c>
      <c r="D5110" s="56" t="s">
        <v>43</v>
      </c>
      <c r="E5110" s="56">
        <v>2101020050</v>
      </c>
      <c r="F5110" s="56">
        <v>5401010050</v>
      </c>
      <c r="G5110" s="56" t="s">
        <v>11623</v>
      </c>
      <c r="H5110" s="56">
        <v>400400</v>
      </c>
      <c r="I5110" s="56" t="s">
        <v>11626</v>
      </c>
      <c r="J5110" s="56" t="s">
        <v>5942</v>
      </c>
      <c r="K5110" s="56" t="s">
        <v>5007</v>
      </c>
      <c r="L5110" s="56" t="s">
        <v>7138</v>
      </c>
      <c r="M5110" s="73">
        <v>43465</v>
      </c>
      <c r="N5110" s="56" t="s">
        <v>8448</v>
      </c>
      <c r="O5110" s="56"/>
      <c r="P5110" s="56" t="s">
        <v>7177</v>
      </c>
      <c r="Q5110" s="56"/>
      <c r="R5110" s="56" t="s">
        <v>8010</v>
      </c>
      <c r="S5110" s="56" t="s">
        <v>11791</v>
      </c>
      <c r="T5110" s="56" t="s">
        <v>7140</v>
      </c>
      <c r="U5110" s="57">
        <v>12847260.609999999</v>
      </c>
      <c r="V5110" s="57">
        <v>-1139569.6100000001</v>
      </c>
      <c r="W5110" s="57">
        <v>11707691</v>
      </c>
      <c r="X5110" s="57">
        <v>0</v>
      </c>
      <c r="Y5110" s="73">
        <v>43434</v>
      </c>
      <c r="Z5110" s="57">
        <v>-446732.69</v>
      </c>
      <c r="AA5110" s="57">
        <v>0</v>
      </c>
      <c r="AB5110" s="57">
        <v>11260958.310000001</v>
      </c>
      <c r="AC5110" s="57">
        <v>0</v>
      </c>
      <c r="AD5110" s="56" t="s">
        <v>9255</v>
      </c>
      <c r="AE5110" s="57">
        <v>0</v>
      </c>
      <c r="AF5110" s="57">
        <v>0</v>
      </c>
      <c r="AG5110" s="57">
        <v>0</v>
      </c>
      <c r="AI5110"/>
      <c r="AJ5110"/>
    </row>
    <row r="5111" spans="1:36">
      <c r="A5111" s="56" t="s">
        <v>151</v>
      </c>
      <c r="B5111" s="56" t="s">
        <v>11427</v>
      </c>
      <c r="C5111" s="56">
        <v>2101010050</v>
      </c>
      <c r="D5111" s="56" t="s">
        <v>43</v>
      </c>
      <c r="E5111" s="56">
        <v>2101020050</v>
      </c>
      <c r="F5111" s="56">
        <v>5401010050</v>
      </c>
      <c r="G5111" s="56" t="s">
        <v>11623</v>
      </c>
      <c r="H5111" s="56">
        <v>400400</v>
      </c>
      <c r="I5111" s="56" t="s">
        <v>11626</v>
      </c>
      <c r="J5111" s="56" t="s">
        <v>5943</v>
      </c>
      <c r="K5111" s="56" t="s">
        <v>1315</v>
      </c>
      <c r="L5111" s="56" t="s">
        <v>7138</v>
      </c>
      <c r="M5111" s="73">
        <v>43465</v>
      </c>
      <c r="N5111" s="56" t="s">
        <v>8448</v>
      </c>
      <c r="O5111" s="56"/>
      <c r="P5111" s="56" t="s">
        <v>7177</v>
      </c>
      <c r="Q5111" s="56"/>
      <c r="R5111" s="56" t="s">
        <v>70</v>
      </c>
      <c r="S5111" s="56" t="s">
        <v>11659</v>
      </c>
      <c r="T5111" s="56" t="s">
        <v>7140</v>
      </c>
      <c r="U5111" s="57">
        <v>3638384.36</v>
      </c>
      <c r="V5111" s="57">
        <v>-322729.69</v>
      </c>
      <c r="W5111" s="57">
        <v>3315654.67</v>
      </c>
      <c r="X5111" s="57">
        <v>0</v>
      </c>
      <c r="Y5111" s="73">
        <v>43434</v>
      </c>
      <c r="Z5111" s="57">
        <v>-126516.09</v>
      </c>
      <c r="AA5111" s="57">
        <v>0</v>
      </c>
      <c r="AB5111" s="57">
        <v>3189138.58</v>
      </c>
      <c r="AC5111" s="57">
        <v>0</v>
      </c>
      <c r="AD5111" s="56" t="s">
        <v>9255</v>
      </c>
      <c r="AE5111" s="57">
        <v>0</v>
      </c>
      <c r="AF5111" s="57">
        <v>0</v>
      </c>
      <c r="AG5111" s="57">
        <v>0</v>
      </c>
      <c r="AI5111"/>
      <c r="AJ5111"/>
    </row>
    <row r="5112" spans="1:36">
      <c r="A5112" s="56" t="s">
        <v>54</v>
      </c>
      <c r="B5112" s="56" t="s">
        <v>11427</v>
      </c>
      <c r="C5112" s="56">
        <v>2101010050</v>
      </c>
      <c r="D5112" s="56" t="s">
        <v>43</v>
      </c>
      <c r="E5112" s="56">
        <v>2101020050</v>
      </c>
      <c r="F5112" s="56">
        <v>5401010050</v>
      </c>
      <c r="G5112" s="56" t="s">
        <v>11665</v>
      </c>
      <c r="H5112" s="56">
        <v>406600</v>
      </c>
      <c r="I5112" s="56" t="s">
        <v>11666</v>
      </c>
      <c r="J5112" s="56" t="s">
        <v>5966</v>
      </c>
      <c r="K5112" s="56" t="s">
        <v>5941</v>
      </c>
      <c r="L5112" s="56" t="s">
        <v>7138</v>
      </c>
      <c r="M5112" s="73">
        <v>43465</v>
      </c>
      <c r="N5112" s="56" t="s">
        <v>8448</v>
      </c>
      <c r="O5112" s="56"/>
      <c r="P5112" s="56" t="s">
        <v>7177</v>
      </c>
      <c r="Q5112" s="56"/>
      <c r="R5112" s="56" t="s">
        <v>8027</v>
      </c>
      <c r="S5112" s="56" t="s">
        <v>11717</v>
      </c>
      <c r="T5112" s="56" t="s">
        <v>7140</v>
      </c>
      <c r="U5112" s="57">
        <v>362569.92</v>
      </c>
      <c r="V5112" s="57">
        <v>-40313.81</v>
      </c>
      <c r="W5112" s="57">
        <v>322256.11</v>
      </c>
      <c r="X5112" s="57">
        <v>0</v>
      </c>
      <c r="Y5112" s="73">
        <v>43218</v>
      </c>
      <c r="Z5112" s="57">
        <v>-12607.5</v>
      </c>
      <c r="AA5112" s="57">
        <v>0</v>
      </c>
      <c r="AB5112" s="57">
        <v>309648.61</v>
      </c>
      <c r="AC5112" s="57">
        <v>0</v>
      </c>
      <c r="AD5112" s="56" t="s">
        <v>9255</v>
      </c>
      <c r="AE5112" s="57">
        <v>0</v>
      </c>
      <c r="AF5112" s="57">
        <v>0</v>
      </c>
      <c r="AG5112" s="57">
        <v>0</v>
      </c>
      <c r="AI5112"/>
      <c r="AJ5112"/>
    </row>
    <row r="5113" spans="1:36">
      <c r="A5113" s="56" t="s">
        <v>54</v>
      </c>
      <c r="B5113" s="56" t="s">
        <v>11427</v>
      </c>
      <c r="C5113" s="56">
        <v>2101010050</v>
      </c>
      <c r="D5113" s="56" t="s">
        <v>43</v>
      </c>
      <c r="E5113" s="56">
        <v>2101020050</v>
      </c>
      <c r="F5113" s="56">
        <v>5401010050</v>
      </c>
      <c r="G5113" s="56" t="s">
        <v>11665</v>
      </c>
      <c r="H5113" s="56">
        <v>406600</v>
      </c>
      <c r="I5113" s="56" t="s">
        <v>11666</v>
      </c>
      <c r="J5113" s="56" t="s">
        <v>5967</v>
      </c>
      <c r="K5113" s="56" t="s">
        <v>5007</v>
      </c>
      <c r="L5113" s="56" t="s">
        <v>7138</v>
      </c>
      <c r="M5113" s="73">
        <v>43465</v>
      </c>
      <c r="N5113" s="56" t="s">
        <v>8448</v>
      </c>
      <c r="O5113" s="56"/>
      <c r="P5113" s="56" t="s">
        <v>7177</v>
      </c>
      <c r="Q5113" s="56"/>
      <c r="R5113" s="56" t="s">
        <v>8010</v>
      </c>
      <c r="S5113" s="56" t="s">
        <v>11656</v>
      </c>
      <c r="T5113" s="56" t="s">
        <v>7140</v>
      </c>
      <c r="U5113" s="57">
        <v>140371.75</v>
      </c>
      <c r="V5113" s="57">
        <v>-15607.81</v>
      </c>
      <c r="W5113" s="57">
        <v>124763.94</v>
      </c>
      <c r="X5113" s="57">
        <v>0</v>
      </c>
      <c r="Y5113" s="73">
        <v>43218</v>
      </c>
      <c r="Z5113" s="57">
        <v>-4881.09</v>
      </c>
      <c r="AA5113" s="57">
        <v>0</v>
      </c>
      <c r="AB5113" s="57">
        <v>119882.85</v>
      </c>
      <c r="AC5113" s="57">
        <v>0</v>
      </c>
      <c r="AD5113" s="56" t="s">
        <v>9255</v>
      </c>
      <c r="AE5113" s="57">
        <v>0</v>
      </c>
      <c r="AF5113" s="57">
        <v>0</v>
      </c>
      <c r="AG5113" s="57">
        <v>0</v>
      </c>
      <c r="AI5113"/>
      <c r="AJ5113"/>
    </row>
    <row r="5114" spans="1:36">
      <c r="A5114" s="56" t="s">
        <v>54</v>
      </c>
      <c r="B5114" s="56" t="s">
        <v>11427</v>
      </c>
      <c r="C5114" s="56">
        <v>2101010050</v>
      </c>
      <c r="D5114" s="56" t="s">
        <v>43</v>
      </c>
      <c r="E5114" s="56">
        <v>2101020050</v>
      </c>
      <c r="F5114" s="56">
        <v>5401010050</v>
      </c>
      <c r="G5114" s="56" t="s">
        <v>11665</v>
      </c>
      <c r="H5114" s="56">
        <v>406600</v>
      </c>
      <c r="I5114" s="56" t="s">
        <v>11666</v>
      </c>
      <c r="J5114" s="56" t="s">
        <v>5970</v>
      </c>
      <c r="K5114" s="56" t="s">
        <v>5947</v>
      </c>
      <c r="L5114" s="56" t="s">
        <v>7138</v>
      </c>
      <c r="M5114" s="73">
        <v>43465</v>
      </c>
      <c r="N5114" s="56" t="s">
        <v>8448</v>
      </c>
      <c r="O5114" s="56"/>
      <c r="P5114" s="56" t="s">
        <v>7177</v>
      </c>
      <c r="Q5114" s="56"/>
      <c r="R5114" s="56" t="s">
        <v>7143</v>
      </c>
      <c r="S5114" s="56" t="s">
        <v>11675</v>
      </c>
      <c r="T5114" s="56" t="s">
        <v>7140</v>
      </c>
      <c r="U5114" s="57">
        <v>636123.6</v>
      </c>
      <c r="V5114" s="57">
        <v>-70729.98</v>
      </c>
      <c r="W5114" s="57">
        <v>565393.62</v>
      </c>
      <c r="X5114" s="57">
        <v>0</v>
      </c>
      <c r="Y5114" s="73">
        <v>43218</v>
      </c>
      <c r="Z5114" s="57">
        <v>-22119.67</v>
      </c>
      <c r="AA5114" s="57">
        <v>0</v>
      </c>
      <c r="AB5114" s="57">
        <v>543273.94999999995</v>
      </c>
      <c r="AC5114" s="57">
        <v>0</v>
      </c>
      <c r="AD5114" s="56" t="s">
        <v>9255</v>
      </c>
      <c r="AE5114" s="57">
        <v>0</v>
      </c>
      <c r="AF5114" s="57">
        <v>0</v>
      </c>
      <c r="AG5114" s="57">
        <v>0</v>
      </c>
      <c r="AI5114"/>
      <c r="AJ5114"/>
    </row>
    <row r="5115" spans="1:36">
      <c r="A5115" s="56" t="s">
        <v>49</v>
      </c>
      <c r="B5115" s="56" t="s">
        <v>11427</v>
      </c>
      <c r="C5115" s="56">
        <v>2101010050</v>
      </c>
      <c r="D5115" s="56" t="s">
        <v>43</v>
      </c>
      <c r="E5115" s="56">
        <v>2101020050</v>
      </c>
      <c r="F5115" s="56">
        <v>5401010050</v>
      </c>
      <c r="G5115" s="56" t="s">
        <v>11431</v>
      </c>
      <c r="H5115" s="56">
        <v>400211</v>
      </c>
      <c r="I5115" s="56" t="s">
        <v>11437</v>
      </c>
      <c r="J5115" s="56" t="s">
        <v>3418</v>
      </c>
      <c r="K5115" s="56" t="s">
        <v>3419</v>
      </c>
      <c r="L5115" s="56" t="s">
        <v>7138</v>
      </c>
      <c r="M5115" s="73">
        <v>43524</v>
      </c>
      <c r="N5115" s="56" t="s">
        <v>8449</v>
      </c>
      <c r="O5115" s="56"/>
      <c r="P5115" s="56" t="s">
        <v>8450</v>
      </c>
      <c r="Q5115" s="56"/>
      <c r="R5115" s="56" t="s">
        <v>70</v>
      </c>
      <c r="S5115" s="56" t="s">
        <v>11730</v>
      </c>
      <c r="T5115" s="56" t="s">
        <v>7140</v>
      </c>
      <c r="U5115" s="57">
        <v>5180906.5</v>
      </c>
      <c r="V5115" s="57">
        <v>-414297.41</v>
      </c>
      <c r="W5115" s="57">
        <v>4766609.09</v>
      </c>
      <c r="X5115" s="57">
        <v>0</v>
      </c>
      <c r="Y5115" s="73">
        <v>43490</v>
      </c>
      <c r="Z5115" s="57">
        <v>-175982.03</v>
      </c>
      <c r="AA5115" s="57">
        <v>0</v>
      </c>
      <c r="AB5115" s="57">
        <v>4590627.0599999996</v>
      </c>
      <c r="AC5115" s="57">
        <v>0</v>
      </c>
      <c r="AD5115" s="56" t="s">
        <v>9255</v>
      </c>
      <c r="AE5115" s="57">
        <v>0</v>
      </c>
      <c r="AF5115" s="57">
        <v>0</v>
      </c>
      <c r="AG5115" s="57">
        <v>0</v>
      </c>
      <c r="AI5115"/>
      <c r="AJ5115"/>
    </row>
    <row r="5116" spans="1:36">
      <c r="A5116" s="56" t="s">
        <v>49</v>
      </c>
      <c r="B5116" s="56" t="s">
        <v>11427</v>
      </c>
      <c r="C5116" s="56">
        <v>2101010050</v>
      </c>
      <c r="D5116" s="56" t="s">
        <v>43</v>
      </c>
      <c r="E5116" s="56">
        <v>2101020050</v>
      </c>
      <c r="F5116" s="56">
        <v>5401010050</v>
      </c>
      <c r="G5116" s="56" t="s">
        <v>11431</v>
      </c>
      <c r="H5116" s="56">
        <v>400200</v>
      </c>
      <c r="I5116" s="56" t="s">
        <v>11792</v>
      </c>
      <c r="J5116" s="56" t="s">
        <v>1149</v>
      </c>
      <c r="K5116" s="56" t="s">
        <v>1150</v>
      </c>
      <c r="L5116" s="56" t="s">
        <v>7138</v>
      </c>
      <c r="M5116" s="73">
        <v>43555</v>
      </c>
      <c r="N5116" s="56" t="s">
        <v>8460</v>
      </c>
      <c r="O5116" s="56"/>
      <c r="P5116" s="56" t="s">
        <v>7139</v>
      </c>
      <c r="Q5116" s="56"/>
      <c r="R5116" s="56" t="s">
        <v>18</v>
      </c>
      <c r="S5116" s="56" t="s">
        <v>11661</v>
      </c>
      <c r="T5116" s="56" t="s">
        <v>7140</v>
      </c>
      <c r="U5116" s="57">
        <v>82726</v>
      </c>
      <c r="V5116" s="57">
        <v>-4521.6000000000004</v>
      </c>
      <c r="W5116" s="57">
        <v>78204.399999999994</v>
      </c>
      <c r="X5116" s="57">
        <v>0</v>
      </c>
      <c r="Y5116" s="73">
        <v>43551</v>
      </c>
      <c r="Z5116" s="57">
        <v>-2054.71</v>
      </c>
      <c r="AA5116" s="57">
        <v>0</v>
      </c>
      <c r="AB5116" s="57">
        <v>76149.69</v>
      </c>
      <c r="AC5116" s="57">
        <v>0</v>
      </c>
      <c r="AD5116" s="56" t="s">
        <v>9255</v>
      </c>
      <c r="AE5116" s="57">
        <v>0</v>
      </c>
      <c r="AF5116" s="57">
        <v>0</v>
      </c>
      <c r="AG5116" s="57">
        <v>0</v>
      </c>
      <c r="AI5116"/>
      <c r="AJ5116"/>
    </row>
    <row r="5117" spans="1:36">
      <c r="A5117" s="56" t="s">
        <v>50</v>
      </c>
      <c r="B5117" s="56" t="s">
        <v>11427</v>
      </c>
      <c r="C5117" s="56">
        <v>2101010050</v>
      </c>
      <c r="D5117" s="56" t="s">
        <v>43</v>
      </c>
      <c r="E5117" s="56">
        <v>2101020050</v>
      </c>
      <c r="F5117" s="56">
        <v>5401010050</v>
      </c>
      <c r="G5117" s="56" t="s">
        <v>11431</v>
      </c>
      <c r="H5117" s="56">
        <v>400201</v>
      </c>
      <c r="I5117" s="56" t="s">
        <v>11620</v>
      </c>
      <c r="J5117" s="56" t="s">
        <v>1342</v>
      </c>
      <c r="K5117" s="56" t="s">
        <v>1343</v>
      </c>
      <c r="L5117" s="56" t="s">
        <v>7138</v>
      </c>
      <c r="M5117" s="73">
        <v>43555</v>
      </c>
      <c r="N5117" s="56" t="s">
        <v>8493</v>
      </c>
      <c r="O5117" s="56"/>
      <c r="P5117" s="56" t="s">
        <v>7210</v>
      </c>
      <c r="Q5117" s="56"/>
      <c r="R5117" s="56" t="s">
        <v>70</v>
      </c>
      <c r="S5117" s="56" t="s">
        <v>11659</v>
      </c>
      <c r="T5117" s="56" t="s">
        <v>7140</v>
      </c>
      <c r="U5117" s="57">
        <v>625400</v>
      </c>
      <c r="V5117" s="57">
        <v>-72812.350000000006</v>
      </c>
      <c r="W5117" s="57">
        <v>552587.65</v>
      </c>
      <c r="X5117" s="57">
        <v>0</v>
      </c>
      <c r="Y5117" s="73">
        <v>43552</v>
      </c>
      <c r="Z5117" s="57">
        <v>-33229.03</v>
      </c>
      <c r="AA5117" s="57">
        <v>0</v>
      </c>
      <c r="AB5117" s="57">
        <v>519358.62</v>
      </c>
      <c r="AC5117" s="57">
        <v>0</v>
      </c>
      <c r="AD5117" s="56" t="s">
        <v>9255</v>
      </c>
      <c r="AE5117" s="57">
        <v>0</v>
      </c>
      <c r="AF5117" s="57">
        <v>0</v>
      </c>
      <c r="AG5117" s="57">
        <v>0</v>
      </c>
      <c r="AI5117"/>
      <c r="AJ5117"/>
    </row>
    <row r="5118" spans="1:36">
      <c r="A5118" s="56" t="s">
        <v>49</v>
      </c>
      <c r="B5118" s="56" t="s">
        <v>11427</v>
      </c>
      <c r="C5118" s="56">
        <v>2101010050</v>
      </c>
      <c r="D5118" s="56" t="s">
        <v>43</v>
      </c>
      <c r="E5118" s="56">
        <v>2101020050</v>
      </c>
      <c r="F5118" s="56">
        <v>5401010050</v>
      </c>
      <c r="G5118" s="56" t="s">
        <v>11431</v>
      </c>
      <c r="H5118" s="56">
        <v>400211</v>
      </c>
      <c r="I5118" s="56" t="s">
        <v>11509</v>
      </c>
      <c r="J5118" s="56" t="s">
        <v>3302</v>
      </c>
      <c r="K5118" s="56" t="s">
        <v>3303</v>
      </c>
      <c r="L5118" s="56" t="s">
        <v>7138</v>
      </c>
      <c r="M5118" s="73">
        <v>43555</v>
      </c>
      <c r="N5118" s="56" t="s">
        <v>8624</v>
      </c>
      <c r="O5118" s="56"/>
      <c r="P5118" s="56" t="s">
        <v>7177</v>
      </c>
      <c r="Q5118" s="56"/>
      <c r="R5118" s="56" t="s">
        <v>70</v>
      </c>
      <c r="S5118" s="56" t="s">
        <v>11659</v>
      </c>
      <c r="T5118" s="56" t="s">
        <v>7140</v>
      </c>
      <c r="U5118" s="57">
        <v>259556.06</v>
      </c>
      <c r="V5118" s="57">
        <v>-19834.349999999999</v>
      </c>
      <c r="W5118" s="57">
        <v>239721.71</v>
      </c>
      <c r="X5118" s="57">
        <v>0</v>
      </c>
      <c r="Y5118" s="73">
        <v>43552</v>
      </c>
      <c r="Z5118" s="57">
        <v>-9025.44</v>
      </c>
      <c r="AA5118" s="57">
        <v>0</v>
      </c>
      <c r="AB5118" s="57">
        <v>230696.27</v>
      </c>
      <c r="AC5118" s="57">
        <v>0</v>
      </c>
      <c r="AD5118" s="56" t="s">
        <v>9255</v>
      </c>
      <c r="AE5118" s="57">
        <v>0</v>
      </c>
      <c r="AF5118" s="57">
        <v>0</v>
      </c>
      <c r="AG5118" s="57">
        <v>0</v>
      </c>
      <c r="AI5118"/>
      <c r="AJ5118"/>
    </row>
    <row r="5119" spans="1:36">
      <c r="A5119" s="56" t="s">
        <v>152</v>
      </c>
      <c r="B5119" s="56" t="s">
        <v>11427</v>
      </c>
      <c r="C5119" s="56">
        <v>2101010050</v>
      </c>
      <c r="D5119" s="56" t="s">
        <v>43</v>
      </c>
      <c r="E5119" s="56">
        <v>2101020050</v>
      </c>
      <c r="F5119" s="56">
        <v>5401010050</v>
      </c>
      <c r="G5119" s="56" t="s">
        <v>11714</v>
      </c>
      <c r="H5119" s="56">
        <v>405600</v>
      </c>
      <c r="I5119" s="56" t="s">
        <v>11715</v>
      </c>
      <c r="J5119" s="56" t="s">
        <v>5954</v>
      </c>
      <c r="K5119" s="56" t="s">
        <v>5955</v>
      </c>
      <c r="L5119" s="56" t="s">
        <v>7138</v>
      </c>
      <c r="M5119" s="73">
        <v>43555</v>
      </c>
      <c r="N5119" s="56" t="s">
        <v>8448</v>
      </c>
      <c r="O5119" s="56"/>
      <c r="P5119" s="56" t="s">
        <v>7177</v>
      </c>
      <c r="Q5119" s="56"/>
      <c r="R5119" s="56" t="s">
        <v>8027</v>
      </c>
      <c r="S5119" s="56" t="s">
        <v>11706</v>
      </c>
      <c r="T5119" s="56" t="s">
        <v>7140</v>
      </c>
      <c r="U5119" s="57">
        <v>13787824.310000001</v>
      </c>
      <c r="V5119" s="57">
        <v>-1152662.1000000001</v>
      </c>
      <c r="W5119" s="57">
        <v>12635162.210000001</v>
      </c>
      <c r="X5119" s="57">
        <v>0</v>
      </c>
      <c r="Y5119" s="73">
        <v>43483</v>
      </c>
      <c r="Z5119" s="57">
        <v>-479438.54</v>
      </c>
      <c r="AA5119" s="57">
        <v>0</v>
      </c>
      <c r="AB5119" s="57">
        <v>12155723.67</v>
      </c>
      <c r="AC5119" s="57">
        <v>0</v>
      </c>
      <c r="AD5119" s="56" t="s">
        <v>9255</v>
      </c>
      <c r="AE5119" s="57">
        <v>0</v>
      </c>
      <c r="AF5119" s="57">
        <v>0</v>
      </c>
      <c r="AG5119" s="57">
        <v>0</v>
      </c>
      <c r="AI5119"/>
      <c r="AJ5119"/>
    </row>
    <row r="5120" spans="1:36">
      <c r="A5120" s="56" t="s">
        <v>152</v>
      </c>
      <c r="B5120" s="56" t="s">
        <v>11427</v>
      </c>
      <c r="C5120" s="56">
        <v>2101010050</v>
      </c>
      <c r="D5120" s="56" t="s">
        <v>43</v>
      </c>
      <c r="E5120" s="56">
        <v>2101020050</v>
      </c>
      <c r="F5120" s="56">
        <v>5401010050</v>
      </c>
      <c r="G5120" s="56" t="s">
        <v>11714</v>
      </c>
      <c r="H5120" s="56">
        <v>405600</v>
      </c>
      <c r="I5120" s="56" t="s">
        <v>11715</v>
      </c>
      <c r="J5120" s="56" t="s">
        <v>5956</v>
      </c>
      <c r="K5120" s="56" t="s">
        <v>5957</v>
      </c>
      <c r="L5120" s="56" t="s">
        <v>7138</v>
      </c>
      <c r="M5120" s="73">
        <v>43555</v>
      </c>
      <c r="N5120" s="56" t="s">
        <v>8448</v>
      </c>
      <c r="O5120" s="56"/>
      <c r="P5120" s="56" t="s">
        <v>7177</v>
      </c>
      <c r="Q5120" s="56"/>
      <c r="R5120" s="56" t="s">
        <v>8010</v>
      </c>
      <c r="S5120" s="56" t="s">
        <v>11793</v>
      </c>
      <c r="T5120" s="56" t="s">
        <v>7140</v>
      </c>
      <c r="U5120" s="57">
        <v>10621009.560000001</v>
      </c>
      <c r="V5120" s="57">
        <v>-887916.39</v>
      </c>
      <c r="W5120" s="57">
        <v>9733093.1699999999</v>
      </c>
      <c r="X5120" s="57">
        <v>0</v>
      </c>
      <c r="Y5120" s="73">
        <v>43483</v>
      </c>
      <c r="Z5120" s="57">
        <v>-369320.15</v>
      </c>
      <c r="AA5120" s="57">
        <v>0</v>
      </c>
      <c r="AB5120" s="57">
        <v>9363773.0199999996</v>
      </c>
      <c r="AC5120" s="57">
        <v>0</v>
      </c>
      <c r="AD5120" s="56" t="s">
        <v>9255</v>
      </c>
      <c r="AE5120" s="57">
        <v>0</v>
      </c>
      <c r="AF5120" s="57">
        <v>0</v>
      </c>
      <c r="AG5120" s="57">
        <v>0</v>
      </c>
      <c r="AI5120"/>
      <c r="AJ5120"/>
    </row>
    <row r="5121" spans="1:36">
      <c r="A5121" s="56" t="s">
        <v>49</v>
      </c>
      <c r="B5121" s="56" t="s">
        <v>11412</v>
      </c>
      <c r="C5121" s="56">
        <v>2101010090</v>
      </c>
      <c r="D5121" s="56" t="s">
        <v>42</v>
      </c>
      <c r="E5121" s="56">
        <v>2101020090</v>
      </c>
      <c r="F5121" s="56">
        <v>5401010090</v>
      </c>
      <c r="G5121" s="56" t="s">
        <v>11431</v>
      </c>
      <c r="H5121" s="56">
        <v>400200</v>
      </c>
      <c r="I5121" s="56" t="s">
        <v>11630</v>
      </c>
      <c r="J5121" s="56" t="s">
        <v>10749</v>
      </c>
      <c r="K5121" s="56" t="s">
        <v>8494</v>
      </c>
      <c r="L5121" s="56" t="s">
        <v>7138</v>
      </c>
      <c r="M5121" s="73">
        <v>42004</v>
      </c>
      <c r="N5121" s="56" t="s">
        <v>8453</v>
      </c>
      <c r="O5121" s="56"/>
      <c r="P5121" s="56" t="s">
        <v>167</v>
      </c>
      <c r="Q5121" s="56"/>
      <c r="R5121" s="56" t="s">
        <v>70</v>
      </c>
      <c r="S5121" s="56" t="s">
        <v>11661</v>
      </c>
      <c r="T5121" s="56" t="s">
        <v>7140</v>
      </c>
      <c r="U5121" s="57">
        <v>282242.5</v>
      </c>
      <c r="V5121" s="57">
        <v>-268130.37</v>
      </c>
      <c r="W5121" s="57">
        <v>14112.13</v>
      </c>
      <c r="X5121" s="57">
        <v>0</v>
      </c>
      <c r="Y5121" s="73">
        <v>41973</v>
      </c>
      <c r="Z5121" s="57">
        <v>0</v>
      </c>
      <c r="AA5121" s="57">
        <v>0</v>
      </c>
      <c r="AB5121" s="57">
        <v>14112.13</v>
      </c>
      <c r="AC5121" s="57">
        <v>0</v>
      </c>
      <c r="AD5121" s="56" t="s">
        <v>9255</v>
      </c>
      <c r="AE5121" s="57">
        <v>0</v>
      </c>
      <c r="AF5121" s="57">
        <v>0</v>
      </c>
      <c r="AG5121" s="57">
        <v>0</v>
      </c>
      <c r="AI5121"/>
      <c r="AJ5121"/>
    </row>
    <row r="5122" spans="1:36">
      <c r="A5122" s="56" t="s">
        <v>50</v>
      </c>
      <c r="B5122" s="56" t="s">
        <v>11412</v>
      </c>
      <c r="C5122" s="56">
        <v>2101010090</v>
      </c>
      <c r="D5122" s="56" t="s">
        <v>42</v>
      </c>
      <c r="E5122" s="56">
        <v>2101020090</v>
      </c>
      <c r="F5122" s="56">
        <v>5401010090</v>
      </c>
      <c r="G5122" s="56" t="s">
        <v>11431</v>
      </c>
      <c r="H5122" s="56">
        <v>400210</v>
      </c>
      <c r="I5122" s="56" t="s">
        <v>11448</v>
      </c>
      <c r="J5122" s="56" t="s">
        <v>10750</v>
      </c>
      <c r="K5122" s="56" t="s">
        <v>8495</v>
      </c>
      <c r="L5122" s="56" t="s">
        <v>7138</v>
      </c>
      <c r="M5122" s="73">
        <v>41973</v>
      </c>
      <c r="N5122" s="56" t="s">
        <v>8455</v>
      </c>
      <c r="O5122" s="56"/>
      <c r="P5122" s="56" t="s">
        <v>167</v>
      </c>
      <c r="Q5122" s="56"/>
      <c r="R5122" s="56" t="s">
        <v>70</v>
      </c>
      <c r="S5122" s="56" t="s">
        <v>11661</v>
      </c>
      <c r="T5122" s="56" t="s">
        <v>7140</v>
      </c>
      <c r="U5122" s="57">
        <v>191787.5</v>
      </c>
      <c r="V5122" s="57">
        <v>-182198.12</v>
      </c>
      <c r="W5122" s="57">
        <v>9589.3799999999992</v>
      </c>
      <c r="X5122" s="57">
        <v>0</v>
      </c>
      <c r="Y5122" s="73">
        <v>41973</v>
      </c>
      <c r="Z5122" s="57">
        <v>0</v>
      </c>
      <c r="AA5122" s="57">
        <v>0</v>
      </c>
      <c r="AB5122" s="57">
        <v>9589.3799999999992</v>
      </c>
      <c r="AC5122" s="57">
        <v>0</v>
      </c>
      <c r="AD5122" s="56" t="s">
        <v>9255</v>
      </c>
      <c r="AE5122" s="57">
        <v>0</v>
      </c>
      <c r="AF5122" s="57">
        <v>0</v>
      </c>
      <c r="AG5122" s="57">
        <v>0</v>
      </c>
      <c r="AI5122"/>
      <c r="AJ5122"/>
    </row>
    <row r="5123" spans="1:36">
      <c r="A5123" s="56" t="s">
        <v>49</v>
      </c>
      <c r="B5123" s="56" t="s">
        <v>11412</v>
      </c>
      <c r="C5123" s="56">
        <v>2101010090</v>
      </c>
      <c r="D5123" s="56" t="s">
        <v>42</v>
      </c>
      <c r="E5123" s="56">
        <v>2101020090</v>
      </c>
      <c r="F5123" s="56">
        <v>5401010090</v>
      </c>
      <c r="G5123" s="56" t="s">
        <v>11431</v>
      </c>
      <c r="H5123" s="56">
        <v>400211</v>
      </c>
      <c r="I5123" s="56" t="s">
        <v>11444</v>
      </c>
      <c r="J5123" s="56" t="s">
        <v>10751</v>
      </c>
      <c r="K5123" s="56" t="s">
        <v>8496</v>
      </c>
      <c r="L5123" s="56" t="s">
        <v>7138</v>
      </c>
      <c r="M5123" s="73">
        <v>42309</v>
      </c>
      <c r="N5123" s="56" t="s">
        <v>8497</v>
      </c>
      <c r="O5123" s="56"/>
      <c r="P5123" s="56" t="s">
        <v>8498</v>
      </c>
      <c r="Q5123" s="56"/>
      <c r="R5123" s="56" t="s">
        <v>70</v>
      </c>
      <c r="S5123" s="56" t="s">
        <v>11698</v>
      </c>
      <c r="T5123" s="56" t="s">
        <v>7140</v>
      </c>
      <c r="U5123" s="57">
        <v>5962839</v>
      </c>
      <c r="V5123" s="57">
        <v>-5536481.7599999998</v>
      </c>
      <c r="W5123" s="57">
        <v>426357.24</v>
      </c>
      <c r="X5123" s="57">
        <v>0</v>
      </c>
      <c r="Y5123" s="73">
        <v>42309</v>
      </c>
      <c r="Z5123" s="57">
        <v>0</v>
      </c>
      <c r="AA5123" s="57">
        <v>0</v>
      </c>
      <c r="AB5123" s="57">
        <v>426357.24</v>
      </c>
      <c r="AC5123" s="57">
        <v>0</v>
      </c>
      <c r="AD5123" s="56" t="s">
        <v>9255</v>
      </c>
      <c r="AE5123" s="57">
        <v>0</v>
      </c>
      <c r="AF5123" s="57">
        <v>0</v>
      </c>
      <c r="AG5123" s="57">
        <v>0</v>
      </c>
      <c r="AI5123"/>
      <c r="AJ5123"/>
    </row>
    <row r="5124" spans="1:36">
      <c r="A5124" s="56" t="s">
        <v>50</v>
      </c>
      <c r="B5124" s="56" t="s">
        <v>11412</v>
      </c>
      <c r="C5124" s="56">
        <v>2101010090</v>
      </c>
      <c r="D5124" s="56" t="s">
        <v>42</v>
      </c>
      <c r="E5124" s="56">
        <v>2101020090</v>
      </c>
      <c r="F5124" s="56">
        <v>5401010090</v>
      </c>
      <c r="G5124" s="56" t="s">
        <v>11431</v>
      </c>
      <c r="H5124" s="56">
        <v>400210</v>
      </c>
      <c r="I5124" s="56" t="s">
        <v>11434</v>
      </c>
      <c r="J5124" s="56" t="s">
        <v>10752</v>
      </c>
      <c r="K5124" s="56" t="s">
        <v>8499</v>
      </c>
      <c r="L5124" s="56" t="s">
        <v>7138</v>
      </c>
      <c r="M5124" s="73">
        <v>42333</v>
      </c>
      <c r="N5124" s="56" t="s">
        <v>8500</v>
      </c>
      <c r="O5124" s="56"/>
      <c r="P5124" s="56" t="s">
        <v>167</v>
      </c>
      <c r="Q5124" s="56"/>
      <c r="R5124" s="56" t="s">
        <v>70</v>
      </c>
      <c r="S5124" s="56" t="s">
        <v>11671</v>
      </c>
      <c r="T5124" s="56" t="s">
        <v>7140</v>
      </c>
      <c r="U5124" s="57">
        <v>608810.31999999995</v>
      </c>
      <c r="V5124" s="57">
        <v>-578369.80000000005</v>
      </c>
      <c r="W5124" s="57">
        <v>30440.52</v>
      </c>
      <c r="X5124" s="57">
        <v>0</v>
      </c>
      <c r="Y5124" s="73">
        <v>42333</v>
      </c>
      <c r="Z5124" s="57">
        <v>0</v>
      </c>
      <c r="AA5124" s="57">
        <v>0</v>
      </c>
      <c r="AB5124" s="57">
        <v>30440.52</v>
      </c>
      <c r="AC5124" s="57">
        <v>0</v>
      </c>
      <c r="AD5124" s="56" t="s">
        <v>9255</v>
      </c>
      <c r="AE5124" s="57">
        <v>0</v>
      </c>
      <c r="AF5124" s="57">
        <v>0</v>
      </c>
      <c r="AG5124" s="57">
        <v>0</v>
      </c>
      <c r="AI5124"/>
      <c r="AJ5124"/>
    </row>
    <row r="5125" spans="1:36">
      <c r="A5125" s="56" t="s">
        <v>50</v>
      </c>
      <c r="B5125" s="56" t="s">
        <v>11412</v>
      </c>
      <c r="C5125" s="56">
        <v>2101010090</v>
      </c>
      <c r="D5125" s="56" t="s">
        <v>42</v>
      </c>
      <c r="E5125" s="56">
        <v>2101020090</v>
      </c>
      <c r="F5125" s="56">
        <v>5401010090</v>
      </c>
      <c r="G5125" s="56" t="s">
        <v>11431</v>
      </c>
      <c r="H5125" s="56">
        <v>400210</v>
      </c>
      <c r="I5125" s="56" t="s">
        <v>11434</v>
      </c>
      <c r="J5125" s="56" t="s">
        <v>10753</v>
      </c>
      <c r="K5125" s="56" t="s">
        <v>8501</v>
      </c>
      <c r="L5125" s="56" t="s">
        <v>7138</v>
      </c>
      <c r="M5125" s="73">
        <v>42333</v>
      </c>
      <c r="N5125" s="56" t="s">
        <v>8500</v>
      </c>
      <c r="O5125" s="56"/>
      <c r="P5125" s="56" t="s">
        <v>167</v>
      </c>
      <c r="Q5125" s="56"/>
      <c r="R5125" s="56" t="s">
        <v>70</v>
      </c>
      <c r="S5125" s="56" t="s">
        <v>11674</v>
      </c>
      <c r="T5125" s="56" t="s">
        <v>7140</v>
      </c>
      <c r="U5125" s="57">
        <v>458245.8</v>
      </c>
      <c r="V5125" s="57">
        <v>-435333.51</v>
      </c>
      <c r="W5125" s="57">
        <v>22912.29</v>
      </c>
      <c r="X5125" s="57">
        <v>0</v>
      </c>
      <c r="Y5125" s="73">
        <v>42333</v>
      </c>
      <c r="Z5125" s="57">
        <v>0</v>
      </c>
      <c r="AA5125" s="57">
        <v>0</v>
      </c>
      <c r="AB5125" s="57">
        <v>22912.29</v>
      </c>
      <c r="AC5125" s="57">
        <v>0</v>
      </c>
      <c r="AD5125" s="56" t="s">
        <v>9255</v>
      </c>
      <c r="AE5125" s="57">
        <v>0</v>
      </c>
      <c r="AF5125" s="57">
        <v>0</v>
      </c>
      <c r="AG5125" s="57">
        <v>0</v>
      </c>
      <c r="AI5125"/>
      <c r="AJ5125"/>
    </row>
    <row r="5126" spans="1:36">
      <c r="A5126" s="56" t="s">
        <v>48</v>
      </c>
      <c r="B5126" s="56" t="s">
        <v>11412</v>
      </c>
      <c r="C5126" s="56">
        <v>2101010090</v>
      </c>
      <c r="D5126" s="56" t="s">
        <v>42</v>
      </c>
      <c r="E5126" s="56">
        <v>2101020090</v>
      </c>
      <c r="F5126" s="56">
        <v>5401010090</v>
      </c>
      <c r="G5126" s="56" t="s">
        <v>11428</v>
      </c>
      <c r="H5126" s="56">
        <v>400300</v>
      </c>
      <c r="I5126" s="56" t="s">
        <v>11430</v>
      </c>
      <c r="J5126" s="56" t="s">
        <v>10754</v>
      </c>
      <c r="K5126" s="56" t="s">
        <v>8502</v>
      </c>
      <c r="L5126" s="56" t="s">
        <v>7138</v>
      </c>
      <c r="M5126" s="73">
        <v>42445</v>
      </c>
      <c r="N5126" s="56" t="s">
        <v>8503</v>
      </c>
      <c r="O5126" s="56"/>
      <c r="P5126" s="56" t="s">
        <v>167</v>
      </c>
      <c r="Q5126" s="56"/>
      <c r="R5126" s="56" t="s">
        <v>70</v>
      </c>
      <c r="S5126" s="56" t="s">
        <v>11659</v>
      </c>
      <c r="T5126" s="56" t="s">
        <v>7140</v>
      </c>
      <c r="U5126" s="57">
        <v>25386.66</v>
      </c>
      <c r="V5126" s="57">
        <v>-24117.33</v>
      </c>
      <c r="W5126" s="57">
        <v>1269.33</v>
      </c>
      <c r="X5126" s="57">
        <v>0</v>
      </c>
      <c r="Y5126" s="73">
        <v>42445</v>
      </c>
      <c r="Z5126" s="57">
        <v>0</v>
      </c>
      <c r="AA5126" s="57">
        <v>0</v>
      </c>
      <c r="AB5126" s="57">
        <v>1269.33</v>
      </c>
      <c r="AC5126" s="57">
        <v>0</v>
      </c>
      <c r="AD5126" s="56" t="s">
        <v>9255</v>
      </c>
      <c r="AE5126" s="57">
        <v>0</v>
      </c>
      <c r="AF5126" s="57">
        <v>0</v>
      </c>
      <c r="AG5126" s="57">
        <v>0</v>
      </c>
      <c r="AI5126"/>
      <c r="AJ5126"/>
    </row>
    <row r="5127" spans="1:36">
      <c r="A5127" s="56" t="s">
        <v>50</v>
      </c>
      <c r="B5127" s="56" t="s">
        <v>11412</v>
      </c>
      <c r="C5127" s="56">
        <v>2101010090</v>
      </c>
      <c r="D5127" s="56" t="s">
        <v>42</v>
      </c>
      <c r="E5127" s="56">
        <v>2101020090</v>
      </c>
      <c r="F5127" s="56">
        <v>5401010090</v>
      </c>
      <c r="G5127" s="56" t="s">
        <v>11431</v>
      </c>
      <c r="H5127" s="56">
        <v>400210</v>
      </c>
      <c r="I5127" s="56" t="s">
        <v>11794</v>
      </c>
      <c r="J5127" s="56" t="s">
        <v>2745</v>
      </c>
      <c r="K5127" s="56" t="s">
        <v>2746</v>
      </c>
      <c r="L5127" s="56" t="s">
        <v>7138</v>
      </c>
      <c r="M5127" s="73">
        <v>42559</v>
      </c>
      <c r="N5127" s="56" t="s">
        <v>8504</v>
      </c>
      <c r="O5127" s="56"/>
      <c r="P5127" s="56" t="s">
        <v>167</v>
      </c>
      <c r="Q5127" s="56"/>
      <c r="R5127" s="56" t="s">
        <v>70</v>
      </c>
      <c r="S5127" s="56" t="s">
        <v>11659</v>
      </c>
      <c r="T5127" s="56" t="s">
        <v>7140</v>
      </c>
      <c r="U5127" s="57">
        <v>120866.39</v>
      </c>
      <c r="V5127" s="57">
        <v>-107952.6</v>
      </c>
      <c r="W5127" s="57">
        <v>12913.79</v>
      </c>
      <c r="X5127" s="57">
        <v>0</v>
      </c>
      <c r="Y5127" s="73">
        <v>42559</v>
      </c>
      <c r="Z5127" s="57">
        <v>-6870.47</v>
      </c>
      <c r="AA5127" s="57">
        <v>0</v>
      </c>
      <c r="AB5127" s="57">
        <v>6043.32</v>
      </c>
      <c r="AC5127" s="57">
        <v>0</v>
      </c>
      <c r="AD5127" s="56" t="s">
        <v>9255</v>
      </c>
      <c r="AE5127" s="57">
        <v>0</v>
      </c>
      <c r="AF5127" s="57">
        <v>0</v>
      </c>
      <c r="AG5127" s="57">
        <v>0</v>
      </c>
      <c r="AI5127"/>
      <c r="AJ5127"/>
    </row>
    <row r="5128" spans="1:36">
      <c r="A5128" s="56" t="s">
        <v>50</v>
      </c>
      <c r="B5128" s="56" t="s">
        <v>11412</v>
      </c>
      <c r="C5128" s="56">
        <v>2101010090</v>
      </c>
      <c r="D5128" s="56" t="s">
        <v>42</v>
      </c>
      <c r="E5128" s="56">
        <v>2101020090</v>
      </c>
      <c r="F5128" s="56">
        <v>5401010090</v>
      </c>
      <c r="G5128" s="56" t="s">
        <v>11431</v>
      </c>
      <c r="H5128" s="56">
        <v>400210</v>
      </c>
      <c r="I5128" s="56" t="s">
        <v>11794</v>
      </c>
      <c r="J5128" s="56" t="s">
        <v>2747</v>
      </c>
      <c r="K5128" s="56" t="s">
        <v>2748</v>
      </c>
      <c r="L5128" s="56" t="s">
        <v>7138</v>
      </c>
      <c r="M5128" s="73">
        <v>42559</v>
      </c>
      <c r="N5128" s="56" t="s">
        <v>8504</v>
      </c>
      <c r="O5128" s="56"/>
      <c r="P5128" s="56" t="s">
        <v>167</v>
      </c>
      <c r="Q5128" s="56"/>
      <c r="R5128" s="56" t="s">
        <v>70</v>
      </c>
      <c r="S5128" s="56" t="s">
        <v>11660</v>
      </c>
      <c r="T5128" s="56" t="s">
        <v>7140</v>
      </c>
      <c r="U5128" s="57">
        <v>27474.94</v>
      </c>
      <c r="V5128" s="57">
        <v>-24539.42</v>
      </c>
      <c r="W5128" s="57">
        <v>2935.52</v>
      </c>
      <c r="X5128" s="57">
        <v>0</v>
      </c>
      <c r="Y5128" s="73">
        <v>42559</v>
      </c>
      <c r="Z5128" s="57">
        <v>-1561.77</v>
      </c>
      <c r="AA5128" s="57">
        <v>0</v>
      </c>
      <c r="AB5128" s="57">
        <v>1373.75</v>
      </c>
      <c r="AC5128" s="57">
        <v>0</v>
      </c>
      <c r="AD5128" s="56" t="s">
        <v>9255</v>
      </c>
      <c r="AE5128" s="57">
        <v>0</v>
      </c>
      <c r="AF5128" s="57">
        <v>0</v>
      </c>
      <c r="AG5128" s="57">
        <v>0</v>
      </c>
      <c r="AI5128"/>
      <c r="AJ5128"/>
    </row>
    <row r="5129" spans="1:36">
      <c r="A5129" s="56" t="s">
        <v>48</v>
      </c>
      <c r="B5129" s="56" t="s">
        <v>11412</v>
      </c>
      <c r="C5129" s="56">
        <v>2101010090</v>
      </c>
      <c r="D5129" s="56" t="s">
        <v>42</v>
      </c>
      <c r="E5129" s="56">
        <v>2101020090</v>
      </c>
      <c r="F5129" s="56">
        <v>5401010090</v>
      </c>
      <c r="G5129" s="56" t="s">
        <v>11428</v>
      </c>
      <c r="H5129" s="56">
        <v>400300</v>
      </c>
      <c r="I5129" s="56" t="s">
        <v>11430</v>
      </c>
      <c r="J5129" s="56" t="s">
        <v>3682</v>
      </c>
      <c r="K5129" s="56" t="s">
        <v>3683</v>
      </c>
      <c r="L5129" s="56" t="s">
        <v>7138</v>
      </c>
      <c r="M5129" s="73">
        <v>42903</v>
      </c>
      <c r="N5129" s="56" t="s">
        <v>8505</v>
      </c>
      <c r="O5129" s="56"/>
      <c r="P5129" s="56" t="s">
        <v>167</v>
      </c>
      <c r="Q5129" s="56"/>
      <c r="R5129" s="56" t="s">
        <v>70</v>
      </c>
      <c r="S5129" s="56" t="s">
        <v>11660</v>
      </c>
      <c r="T5129" s="56" t="s">
        <v>7140</v>
      </c>
      <c r="U5129" s="57">
        <v>37959</v>
      </c>
      <c r="V5129" s="57">
        <v>-27327.360000000001</v>
      </c>
      <c r="W5129" s="57">
        <v>10631.64</v>
      </c>
      <c r="X5129" s="57">
        <v>0</v>
      </c>
      <c r="Y5129" s="73">
        <v>42903</v>
      </c>
      <c r="Z5129" s="57">
        <v>-6599.67</v>
      </c>
      <c r="AA5129" s="57">
        <v>0</v>
      </c>
      <c r="AB5129" s="57">
        <v>4031.97</v>
      </c>
      <c r="AC5129" s="57">
        <v>0</v>
      </c>
      <c r="AD5129" s="56" t="s">
        <v>9255</v>
      </c>
      <c r="AE5129" s="57">
        <v>0</v>
      </c>
      <c r="AF5129" s="57">
        <v>0</v>
      </c>
      <c r="AG5129" s="57">
        <v>0</v>
      </c>
      <c r="AI5129"/>
      <c r="AJ5129"/>
    </row>
    <row r="5130" spans="1:36">
      <c r="A5130" s="56" t="s">
        <v>49</v>
      </c>
      <c r="B5130" s="56" t="s">
        <v>11412</v>
      </c>
      <c r="C5130" s="56">
        <v>2101010090</v>
      </c>
      <c r="D5130" s="56" t="s">
        <v>42</v>
      </c>
      <c r="E5130" s="56">
        <v>2101020090</v>
      </c>
      <c r="F5130" s="56">
        <v>5401010090</v>
      </c>
      <c r="G5130" s="56" t="s">
        <v>11431</v>
      </c>
      <c r="H5130" s="56">
        <v>400211</v>
      </c>
      <c r="I5130" s="56" t="s">
        <v>11438</v>
      </c>
      <c r="J5130" s="56" t="s">
        <v>2871</v>
      </c>
      <c r="K5130" s="56" t="s">
        <v>2872</v>
      </c>
      <c r="L5130" s="56" t="s">
        <v>7138</v>
      </c>
      <c r="M5130" s="73">
        <v>42735</v>
      </c>
      <c r="N5130" s="56" t="s">
        <v>8455</v>
      </c>
      <c r="O5130" s="56"/>
      <c r="P5130" s="56" t="s">
        <v>167</v>
      </c>
      <c r="Q5130" s="56"/>
      <c r="R5130" s="56" t="s">
        <v>7144</v>
      </c>
      <c r="S5130" s="56" t="s">
        <v>11657</v>
      </c>
      <c r="T5130" s="56" t="s">
        <v>7140</v>
      </c>
      <c r="U5130" s="57">
        <v>121514.36</v>
      </c>
      <c r="V5130" s="57">
        <v>-97450.240000000005</v>
      </c>
      <c r="W5130" s="57">
        <v>24064.12</v>
      </c>
      <c r="X5130" s="57">
        <v>0</v>
      </c>
      <c r="Y5130" s="73">
        <v>42735</v>
      </c>
      <c r="Z5130" s="57">
        <v>-17988.400000000001</v>
      </c>
      <c r="AA5130" s="57">
        <v>0</v>
      </c>
      <c r="AB5130" s="57">
        <v>6075.72</v>
      </c>
      <c r="AC5130" s="57">
        <v>0</v>
      </c>
      <c r="AD5130" s="56" t="s">
        <v>9255</v>
      </c>
      <c r="AE5130" s="57">
        <v>0</v>
      </c>
      <c r="AF5130" s="57">
        <v>0</v>
      </c>
      <c r="AG5130" s="57">
        <v>0</v>
      </c>
      <c r="AI5130"/>
      <c r="AJ5130"/>
    </row>
    <row r="5131" spans="1:36">
      <c r="A5131" s="56" t="s">
        <v>49</v>
      </c>
      <c r="B5131" s="56" t="s">
        <v>11412</v>
      </c>
      <c r="C5131" s="56">
        <v>2101010090</v>
      </c>
      <c r="D5131" s="56" t="s">
        <v>42</v>
      </c>
      <c r="E5131" s="56">
        <v>2101020090</v>
      </c>
      <c r="F5131" s="56">
        <v>5401010090</v>
      </c>
      <c r="G5131" s="56" t="s">
        <v>11431</v>
      </c>
      <c r="H5131" s="56">
        <v>400211</v>
      </c>
      <c r="I5131" s="56" t="s">
        <v>11438</v>
      </c>
      <c r="J5131" s="56" t="s">
        <v>2873</v>
      </c>
      <c r="K5131" s="56" t="s">
        <v>2874</v>
      </c>
      <c r="L5131" s="56" t="s">
        <v>7138</v>
      </c>
      <c r="M5131" s="73">
        <v>42735</v>
      </c>
      <c r="N5131" s="56" t="s">
        <v>8455</v>
      </c>
      <c r="O5131" s="56"/>
      <c r="P5131" s="56" t="s">
        <v>167</v>
      </c>
      <c r="Q5131" s="56"/>
      <c r="R5131" s="56" t="s">
        <v>7144</v>
      </c>
      <c r="S5131" s="56" t="s">
        <v>11660</v>
      </c>
      <c r="T5131" s="56" t="s">
        <v>7140</v>
      </c>
      <c r="U5131" s="57">
        <v>183185.64</v>
      </c>
      <c r="V5131" s="57">
        <v>-146908.43</v>
      </c>
      <c r="W5131" s="57">
        <v>36277.21</v>
      </c>
      <c r="X5131" s="57">
        <v>0</v>
      </c>
      <c r="Y5131" s="73">
        <v>42735</v>
      </c>
      <c r="Z5131" s="57">
        <v>-27117.93</v>
      </c>
      <c r="AA5131" s="57">
        <v>0</v>
      </c>
      <c r="AB5131" s="57">
        <v>9159.2800000000007</v>
      </c>
      <c r="AC5131" s="57">
        <v>0</v>
      </c>
      <c r="AD5131" s="56" t="s">
        <v>9255</v>
      </c>
      <c r="AE5131" s="57">
        <v>0</v>
      </c>
      <c r="AF5131" s="57">
        <v>0</v>
      </c>
      <c r="AG5131" s="57">
        <v>0</v>
      </c>
      <c r="AI5131"/>
      <c r="AJ5131"/>
    </row>
    <row r="5132" spans="1:36">
      <c r="A5132" s="56" t="s">
        <v>48</v>
      </c>
      <c r="B5132" s="56" t="s">
        <v>11412</v>
      </c>
      <c r="C5132" s="56">
        <v>2101010090</v>
      </c>
      <c r="D5132" s="56" t="s">
        <v>42</v>
      </c>
      <c r="E5132" s="56">
        <v>2101020090</v>
      </c>
      <c r="F5132" s="56">
        <v>5401010090</v>
      </c>
      <c r="G5132" s="56" t="s">
        <v>11428</v>
      </c>
      <c r="H5132" s="56">
        <v>400300</v>
      </c>
      <c r="I5132" s="56" t="s">
        <v>11445</v>
      </c>
      <c r="J5132" s="56" t="s">
        <v>4371</v>
      </c>
      <c r="K5132" s="56" t="s">
        <v>4363</v>
      </c>
      <c r="L5132" s="56" t="s">
        <v>7138</v>
      </c>
      <c r="M5132" s="73">
        <v>43465</v>
      </c>
      <c r="N5132" s="56" t="s">
        <v>8461</v>
      </c>
      <c r="O5132" s="56"/>
      <c r="P5132" s="56" t="s">
        <v>167</v>
      </c>
      <c r="Q5132" s="56"/>
      <c r="R5132" s="56" t="s">
        <v>70</v>
      </c>
      <c r="S5132" s="56" t="s">
        <v>11660</v>
      </c>
      <c r="T5132" s="56" t="s">
        <v>7140</v>
      </c>
      <c r="U5132" s="57">
        <v>153600</v>
      </c>
      <c r="V5132" s="57">
        <v>-68282.559999999998</v>
      </c>
      <c r="W5132" s="57">
        <v>85317.440000000002</v>
      </c>
      <c r="X5132" s="57">
        <v>0</v>
      </c>
      <c r="Y5132" s="73">
        <v>43432</v>
      </c>
      <c r="Z5132" s="57">
        <v>-26705.360000000001</v>
      </c>
      <c r="AA5132" s="57">
        <v>0</v>
      </c>
      <c r="AB5132" s="57">
        <v>58612.08</v>
      </c>
      <c r="AC5132" s="57">
        <v>0</v>
      </c>
      <c r="AD5132" s="56" t="s">
        <v>9255</v>
      </c>
      <c r="AE5132" s="57">
        <v>0</v>
      </c>
      <c r="AF5132" s="57">
        <v>0</v>
      </c>
      <c r="AG5132" s="57">
        <v>0</v>
      </c>
      <c r="AI5132"/>
      <c r="AJ5132"/>
    </row>
    <row r="5133" spans="1:36">
      <c r="A5133" s="56" t="s">
        <v>49</v>
      </c>
      <c r="B5133" s="56" t="s">
        <v>11412</v>
      </c>
      <c r="C5133" s="56">
        <v>2101010090</v>
      </c>
      <c r="D5133" s="56" t="s">
        <v>42</v>
      </c>
      <c r="E5133" s="56">
        <v>2101020090</v>
      </c>
      <c r="F5133" s="56">
        <v>5401010090</v>
      </c>
      <c r="G5133" s="56" t="s">
        <v>11431</v>
      </c>
      <c r="H5133" s="56">
        <v>400200</v>
      </c>
      <c r="I5133" s="56" t="s">
        <v>11456</v>
      </c>
      <c r="J5133" s="56" t="s">
        <v>1133</v>
      </c>
      <c r="K5133" s="56" t="s">
        <v>1132</v>
      </c>
      <c r="L5133" s="56" t="s">
        <v>7138</v>
      </c>
      <c r="M5133" s="73">
        <v>43465</v>
      </c>
      <c r="N5133" s="56" t="s">
        <v>8506</v>
      </c>
      <c r="O5133" s="56"/>
      <c r="P5133" s="56" t="s">
        <v>167</v>
      </c>
      <c r="Q5133" s="56"/>
      <c r="R5133" s="56" t="s">
        <v>70</v>
      </c>
      <c r="S5133" s="56" t="s">
        <v>11659</v>
      </c>
      <c r="T5133" s="56" t="s">
        <v>7140</v>
      </c>
      <c r="U5133" s="57">
        <v>410000</v>
      </c>
      <c r="V5133" s="57">
        <v>-192082.19</v>
      </c>
      <c r="W5133" s="57">
        <v>217917.81</v>
      </c>
      <c r="X5133" s="57">
        <v>0</v>
      </c>
      <c r="Y5133" s="73">
        <v>43386</v>
      </c>
      <c r="Z5133" s="57">
        <v>-71283.839999999997</v>
      </c>
      <c r="AA5133" s="57">
        <v>0</v>
      </c>
      <c r="AB5133" s="57">
        <v>146633.97</v>
      </c>
      <c r="AC5133" s="57">
        <v>0</v>
      </c>
      <c r="AD5133" s="56" t="s">
        <v>9255</v>
      </c>
      <c r="AE5133" s="57">
        <v>0</v>
      </c>
      <c r="AF5133" s="57">
        <v>0</v>
      </c>
      <c r="AG5133" s="57">
        <v>0</v>
      </c>
      <c r="AI5133"/>
      <c r="AJ5133"/>
    </row>
    <row r="5134" spans="1:36">
      <c r="A5134" s="56" t="s">
        <v>48</v>
      </c>
      <c r="B5134" s="56" t="s">
        <v>11412</v>
      </c>
      <c r="C5134" s="56">
        <v>2101010090</v>
      </c>
      <c r="D5134" s="56" t="s">
        <v>42</v>
      </c>
      <c r="E5134" s="56">
        <v>2101020090</v>
      </c>
      <c r="F5134" s="56">
        <v>5401010090</v>
      </c>
      <c r="G5134" s="56" t="s">
        <v>11428</v>
      </c>
      <c r="H5134" s="56">
        <v>400300</v>
      </c>
      <c r="I5134" s="56" t="s">
        <v>11445</v>
      </c>
      <c r="J5134" s="56" t="s">
        <v>4374</v>
      </c>
      <c r="K5134" s="56" t="s">
        <v>4375</v>
      </c>
      <c r="L5134" s="56" t="s">
        <v>7138</v>
      </c>
      <c r="M5134" s="73">
        <v>43524</v>
      </c>
      <c r="N5134" s="56" t="s">
        <v>8461</v>
      </c>
      <c r="O5134" s="56"/>
      <c r="P5134" s="56" t="s">
        <v>167</v>
      </c>
      <c r="Q5134" s="56"/>
      <c r="R5134" s="56" t="s">
        <v>7144</v>
      </c>
      <c r="S5134" s="56" t="s">
        <v>11661</v>
      </c>
      <c r="T5134" s="56" t="s">
        <v>7140</v>
      </c>
      <c r="U5134" s="57">
        <v>270000</v>
      </c>
      <c r="V5134" s="57">
        <v>-110189.59</v>
      </c>
      <c r="W5134" s="57">
        <v>159810.41</v>
      </c>
      <c r="X5134" s="57">
        <v>0</v>
      </c>
      <c r="Y5134" s="73">
        <v>43502</v>
      </c>
      <c r="Z5134" s="57">
        <v>-46943.01</v>
      </c>
      <c r="AA5134" s="57">
        <v>0</v>
      </c>
      <c r="AB5134" s="57">
        <v>112867.4</v>
      </c>
      <c r="AC5134" s="57">
        <v>0</v>
      </c>
      <c r="AD5134" s="56" t="s">
        <v>9255</v>
      </c>
      <c r="AE5134" s="57">
        <v>0</v>
      </c>
      <c r="AF5134" s="57">
        <v>0</v>
      </c>
      <c r="AG5134" s="57">
        <v>0</v>
      </c>
      <c r="AI5134"/>
      <c r="AJ5134"/>
    </row>
    <row r="5135" spans="1:36">
      <c r="A5135" s="56" t="s">
        <v>48</v>
      </c>
      <c r="B5135" s="56" t="s">
        <v>11412</v>
      </c>
      <c r="C5135" s="56">
        <v>2101010090</v>
      </c>
      <c r="D5135" s="56" t="s">
        <v>42</v>
      </c>
      <c r="E5135" s="56">
        <v>2101020090</v>
      </c>
      <c r="F5135" s="56">
        <v>5401010090</v>
      </c>
      <c r="G5135" s="56" t="s">
        <v>11428</v>
      </c>
      <c r="H5135" s="56">
        <v>400300</v>
      </c>
      <c r="I5135" s="56" t="s">
        <v>11445</v>
      </c>
      <c r="J5135" s="56" t="s">
        <v>4376</v>
      </c>
      <c r="K5135" s="56" t="s">
        <v>4373</v>
      </c>
      <c r="L5135" s="56" t="s">
        <v>7138</v>
      </c>
      <c r="M5135" s="73">
        <v>43555</v>
      </c>
      <c r="N5135" s="56" t="s">
        <v>8461</v>
      </c>
      <c r="O5135" s="56"/>
      <c r="P5135" s="56" t="s">
        <v>167</v>
      </c>
      <c r="Q5135" s="56"/>
      <c r="R5135" s="56" t="s">
        <v>70</v>
      </c>
      <c r="S5135" s="56" t="s">
        <v>11689</v>
      </c>
      <c r="T5135" s="56" t="s">
        <v>7140</v>
      </c>
      <c r="U5135" s="57">
        <v>537600</v>
      </c>
      <c r="V5135" s="57">
        <v>-219399.72</v>
      </c>
      <c r="W5135" s="57">
        <v>318200.28000000003</v>
      </c>
      <c r="X5135" s="57">
        <v>0</v>
      </c>
      <c r="Y5135" s="73">
        <v>43502</v>
      </c>
      <c r="Z5135" s="57">
        <v>-93468.75</v>
      </c>
      <c r="AA5135" s="57">
        <v>0</v>
      </c>
      <c r="AB5135" s="57">
        <v>224731.53</v>
      </c>
      <c r="AC5135" s="57">
        <v>0</v>
      </c>
      <c r="AD5135" s="56" t="s">
        <v>9255</v>
      </c>
      <c r="AE5135" s="57">
        <v>0</v>
      </c>
      <c r="AF5135" s="57">
        <v>0</v>
      </c>
      <c r="AG5135" s="57">
        <v>0</v>
      </c>
      <c r="AI5135"/>
      <c r="AJ5135"/>
    </row>
    <row r="5136" spans="1:36">
      <c r="A5136" s="56" t="s">
        <v>50</v>
      </c>
      <c r="B5136" s="56" t="s">
        <v>11412</v>
      </c>
      <c r="C5136" s="56">
        <v>2101010090</v>
      </c>
      <c r="D5136" s="56" t="s">
        <v>42</v>
      </c>
      <c r="E5136" s="56">
        <v>2101020090</v>
      </c>
      <c r="F5136" s="56">
        <v>5401010090</v>
      </c>
      <c r="G5136" s="56" t="s">
        <v>11431</v>
      </c>
      <c r="H5136" s="56">
        <v>400202</v>
      </c>
      <c r="I5136" s="56" t="s">
        <v>11795</v>
      </c>
      <c r="J5136" s="56" t="s">
        <v>1348</v>
      </c>
      <c r="K5136" s="56" t="s">
        <v>1349</v>
      </c>
      <c r="L5136" s="56" t="s">
        <v>7138</v>
      </c>
      <c r="M5136" s="73">
        <v>43555</v>
      </c>
      <c r="N5136" s="56" t="s">
        <v>8462</v>
      </c>
      <c r="O5136" s="56"/>
      <c r="P5136" s="56" t="s">
        <v>167</v>
      </c>
      <c r="Q5136" s="56"/>
      <c r="R5136" s="56" t="s">
        <v>7144</v>
      </c>
      <c r="S5136" s="56" t="s">
        <v>11659</v>
      </c>
      <c r="T5136" s="56" t="s">
        <v>7140</v>
      </c>
      <c r="U5136" s="57">
        <v>165148</v>
      </c>
      <c r="V5136" s="57">
        <v>-68000.25</v>
      </c>
      <c r="W5136" s="57">
        <v>97147.75</v>
      </c>
      <c r="X5136" s="57">
        <v>0</v>
      </c>
      <c r="Y5136" s="73">
        <v>43495</v>
      </c>
      <c r="Z5136" s="57">
        <v>-28713.13</v>
      </c>
      <c r="AA5136" s="57">
        <v>0</v>
      </c>
      <c r="AB5136" s="57">
        <v>68434.62</v>
      </c>
      <c r="AC5136" s="57">
        <v>0</v>
      </c>
      <c r="AD5136" s="56" t="s">
        <v>9255</v>
      </c>
      <c r="AE5136" s="57">
        <v>0</v>
      </c>
      <c r="AF5136" s="57">
        <v>0</v>
      </c>
      <c r="AG5136" s="57">
        <v>0</v>
      </c>
      <c r="AI5136"/>
      <c r="AJ5136"/>
    </row>
    <row r="5137" spans="1:36">
      <c r="A5137" s="56" t="s">
        <v>49</v>
      </c>
      <c r="B5137" s="56" t="s">
        <v>11412</v>
      </c>
      <c r="C5137" s="56">
        <v>2101010090</v>
      </c>
      <c r="D5137" s="56" t="s">
        <v>42</v>
      </c>
      <c r="E5137" s="56">
        <v>2101020090</v>
      </c>
      <c r="F5137" s="56">
        <v>5401010090</v>
      </c>
      <c r="G5137" s="56" t="s">
        <v>11431</v>
      </c>
      <c r="H5137" s="56">
        <v>400211</v>
      </c>
      <c r="I5137" s="56" t="s">
        <v>11609</v>
      </c>
      <c r="J5137" s="56" t="s">
        <v>6011</v>
      </c>
      <c r="K5137" s="56" t="s">
        <v>6012</v>
      </c>
      <c r="L5137" s="56" t="s">
        <v>7138</v>
      </c>
      <c r="M5137" s="73">
        <v>43677</v>
      </c>
      <c r="N5137" s="56" t="s">
        <v>8455</v>
      </c>
      <c r="O5137" s="56"/>
      <c r="P5137" s="56" t="s">
        <v>167</v>
      </c>
      <c r="Q5137" s="56"/>
      <c r="R5137" s="56" t="s">
        <v>70</v>
      </c>
      <c r="S5137" s="56" t="s">
        <v>11695</v>
      </c>
      <c r="T5137" s="56" t="s">
        <v>7140</v>
      </c>
      <c r="U5137" s="57">
        <v>639240</v>
      </c>
      <c r="V5137" s="57">
        <v>-204801.84</v>
      </c>
      <c r="W5137" s="57">
        <v>434438.16</v>
      </c>
      <c r="X5137" s="57">
        <v>0</v>
      </c>
      <c r="Y5137" s="73">
        <v>43671</v>
      </c>
      <c r="Z5137" s="57">
        <v>-111188.62</v>
      </c>
      <c r="AA5137" s="57">
        <v>0</v>
      </c>
      <c r="AB5137" s="57">
        <v>323249.53999999998</v>
      </c>
      <c r="AC5137" s="57">
        <v>0</v>
      </c>
      <c r="AD5137" s="56" t="s">
        <v>9255</v>
      </c>
      <c r="AE5137" s="57">
        <v>0</v>
      </c>
      <c r="AF5137" s="57">
        <v>0</v>
      </c>
      <c r="AG5137" s="57">
        <v>0</v>
      </c>
      <c r="AI5137"/>
      <c r="AJ5137"/>
    </row>
    <row r="5138" spans="1:36">
      <c r="A5138" s="56" t="s">
        <v>48</v>
      </c>
      <c r="B5138" s="56" t="s">
        <v>11416</v>
      </c>
      <c r="C5138" s="56">
        <v>2101010100</v>
      </c>
      <c r="D5138" s="56" t="s">
        <v>39</v>
      </c>
      <c r="E5138" s="56">
        <v>2101020100</v>
      </c>
      <c r="F5138" s="56">
        <v>5401010100</v>
      </c>
      <c r="G5138" s="56" t="s">
        <v>11428</v>
      </c>
      <c r="H5138" s="56">
        <v>400300</v>
      </c>
      <c r="I5138" s="56" t="s">
        <v>11439</v>
      </c>
      <c r="J5138" s="56" t="s">
        <v>10755</v>
      </c>
      <c r="K5138" s="56" t="s">
        <v>8507</v>
      </c>
      <c r="L5138" s="56" t="s">
        <v>7138</v>
      </c>
      <c r="M5138" s="73">
        <v>42525</v>
      </c>
      <c r="N5138" s="56" t="s">
        <v>8464</v>
      </c>
      <c r="O5138" s="56"/>
      <c r="P5138" s="56" t="s">
        <v>259</v>
      </c>
      <c r="Q5138" s="56"/>
      <c r="R5138" s="56" t="s">
        <v>70</v>
      </c>
      <c r="S5138" s="56" t="s">
        <v>11659</v>
      </c>
      <c r="T5138" s="56" t="s">
        <v>7140</v>
      </c>
      <c r="U5138" s="57">
        <v>77868</v>
      </c>
      <c r="V5138" s="57">
        <v>-73974.600000000006</v>
      </c>
      <c r="W5138" s="57">
        <v>3893.4</v>
      </c>
      <c r="X5138" s="57">
        <v>0</v>
      </c>
      <c r="Y5138" s="73">
        <v>42525</v>
      </c>
      <c r="Z5138" s="57">
        <v>0</v>
      </c>
      <c r="AA5138" s="57">
        <v>0</v>
      </c>
      <c r="AB5138" s="57">
        <v>3893.4</v>
      </c>
      <c r="AC5138" s="57">
        <v>0</v>
      </c>
      <c r="AD5138" s="56" t="s">
        <v>9255</v>
      </c>
      <c r="AE5138" s="57">
        <v>0</v>
      </c>
      <c r="AF5138" s="57">
        <v>0</v>
      </c>
      <c r="AG5138" s="57">
        <v>0</v>
      </c>
      <c r="AI5138"/>
      <c r="AJ5138"/>
    </row>
    <row r="5139" spans="1:36">
      <c r="A5139" s="56" t="s">
        <v>49</v>
      </c>
      <c r="B5139" s="56" t="s">
        <v>11416</v>
      </c>
      <c r="C5139" s="56">
        <v>2101010100</v>
      </c>
      <c r="D5139" s="56" t="s">
        <v>39</v>
      </c>
      <c r="E5139" s="56">
        <v>2101020100</v>
      </c>
      <c r="F5139" s="56">
        <v>5401010100</v>
      </c>
      <c r="G5139" s="56" t="s">
        <v>11431</v>
      </c>
      <c r="H5139" s="56">
        <v>400211</v>
      </c>
      <c r="I5139" s="56" t="s">
        <v>11444</v>
      </c>
      <c r="J5139" s="56" t="s">
        <v>10756</v>
      </c>
      <c r="K5139" s="56" t="s">
        <v>8463</v>
      </c>
      <c r="L5139" s="56" t="s">
        <v>7138</v>
      </c>
      <c r="M5139" s="73">
        <v>42735</v>
      </c>
      <c r="N5139" s="56" t="s">
        <v>8464</v>
      </c>
      <c r="O5139" s="56"/>
      <c r="P5139" s="56" t="s">
        <v>259</v>
      </c>
      <c r="Q5139" s="56"/>
      <c r="R5139" s="56" t="s">
        <v>7144</v>
      </c>
      <c r="S5139" s="56" t="s">
        <v>11690</v>
      </c>
      <c r="T5139" s="56" t="s">
        <v>7140</v>
      </c>
      <c r="U5139" s="57">
        <v>699019</v>
      </c>
      <c r="V5139" s="57">
        <v>-664068.05000000005</v>
      </c>
      <c r="W5139" s="57">
        <v>34950.949999999997</v>
      </c>
      <c r="X5139" s="57">
        <v>0</v>
      </c>
      <c r="Y5139" s="73">
        <v>42735</v>
      </c>
      <c r="Z5139" s="57">
        <v>0</v>
      </c>
      <c r="AA5139" s="57">
        <v>0</v>
      </c>
      <c r="AB5139" s="57">
        <v>34950.949999999997</v>
      </c>
      <c r="AC5139" s="57">
        <v>0</v>
      </c>
      <c r="AD5139" s="56" t="s">
        <v>9255</v>
      </c>
      <c r="AE5139" s="57">
        <v>0</v>
      </c>
      <c r="AF5139" s="57">
        <v>0</v>
      </c>
      <c r="AG5139" s="57">
        <v>0</v>
      </c>
      <c r="AI5139"/>
      <c r="AJ5139"/>
    </row>
    <row r="5140" spans="1:36">
      <c r="A5140" s="56" t="s">
        <v>49</v>
      </c>
      <c r="B5140" s="56" t="s">
        <v>11416</v>
      </c>
      <c r="C5140" s="56">
        <v>2101010100</v>
      </c>
      <c r="D5140" s="56" t="s">
        <v>39</v>
      </c>
      <c r="E5140" s="56">
        <v>2101020100</v>
      </c>
      <c r="F5140" s="56">
        <v>5401010100</v>
      </c>
      <c r="G5140" s="56" t="s">
        <v>11431</v>
      </c>
      <c r="H5140" s="56">
        <v>400211</v>
      </c>
      <c r="I5140" s="56" t="s">
        <v>11444</v>
      </c>
      <c r="J5140" s="56" t="s">
        <v>10757</v>
      </c>
      <c r="K5140" s="56" t="s">
        <v>8508</v>
      </c>
      <c r="L5140" s="56" t="s">
        <v>7138</v>
      </c>
      <c r="M5140" s="73">
        <v>42735</v>
      </c>
      <c r="N5140" s="56" t="s">
        <v>8464</v>
      </c>
      <c r="O5140" s="56"/>
      <c r="P5140" s="56" t="s">
        <v>259</v>
      </c>
      <c r="Q5140" s="56"/>
      <c r="R5140" s="56" t="s">
        <v>70</v>
      </c>
      <c r="S5140" s="56" t="s">
        <v>11657</v>
      </c>
      <c r="T5140" s="56" t="s">
        <v>7140</v>
      </c>
      <c r="U5140" s="57">
        <v>133313</v>
      </c>
      <c r="V5140" s="57">
        <v>-126647.35</v>
      </c>
      <c r="W5140" s="57">
        <v>6665.65</v>
      </c>
      <c r="X5140" s="57">
        <v>0</v>
      </c>
      <c r="Y5140" s="73">
        <v>42735</v>
      </c>
      <c r="Z5140" s="57">
        <v>0</v>
      </c>
      <c r="AA5140" s="57">
        <v>0</v>
      </c>
      <c r="AB5140" s="57">
        <v>6665.65</v>
      </c>
      <c r="AC5140" s="57">
        <v>0</v>
      </c>
      <c r="AD5140" s="56" t="s">
        <v>9255</v>
      </c>
      <c r="AE5140" s="57">
        <v>0</v>
      </c>
      <c r="AF5140" s="57">
        <v>0</v>
      </c>
      <c r="AG5140" s="57">
        <v>0</v>
      </c>
      <c r="AI5140"/>
      <c r="AJ5140"/>
    </row>
    <row r="5141" spans="1:36">
      <c r="A5141" s="56" t="s">
        <v>48</v>
      </c>
      <c r="B5141" s="56" t="s">
        <v>11416</v>
      </c>
      <c r="C5141" s="56">
        <v>2101010100</v>
      </c>
      <c r="D5141" s="56" t="s">
        <v>39</v>
      </c>
      <c r="E5141" s="56">
        <v>2101020100</v>
      </c>
      <c r="F5141" s="56">
        <v>5401010100</v>
      </c>
      <c r="G5141" s="56" t="s">
        <v>11428</v>
      </c>
      <c r="H5141" s="56">
        <v>400300</v>
      </c>
      <c r="I5141" s="56" t="s">
        <v>11439</v>
      </c>
      <c r="J5141" s="56" t="s">
        <v>10758</v>
      </c>
      <c r="K5141" s="56" t="s">
        <v>8509</v>
      </c>
      <c r="L5141" s="56" t="s">
        <v>7138</v>
      </c>
      <c r="M5141" s="73">
        <v>42871</v>
      </c>
      <c r="N5141" s="56" t="s">
        <v>8439</v>
      </c>
      <c r="O5141" s="56"/>
      <c r="P5141" s="56" t="s">
        <v>259</v>
      </c>
      <c r="Q5141" s="56"/>
      <c r="R5141" s="56" t="s">
        <v>70</v>
      </c>
      <c r="S5141" s="56" t="s">
        <v>11702</v>
      </c>
      <c r="T5141" s="56" t="s">
        <v>7140</v>
      </c>
      <c r="U5141" s="57">
        <v>891888</v>
      </c>
      <c r="V5141" s="57">
        <v>-847293.6</v>
      </c>
      <c r="W5141" s="57">
        <v>44594.400000000001</v>
      </c>
      <c r="X5141" s="57">
        <v>0</v>
      </c>
      <c r="Y5141" s="73">
        <v>42856</v>
      </c>
      <c r="Z5141" s="57">
        <v>0</v>
      </c>
      <c r="AA5141" s="57">
        <v>0</v>
      </c>
      <c r="AB5141" s="57">
        <v>44594.400000000001</v>
      </c>
      <c r="AC5141" s="57">
        <v>0</v>
      </c>
      <c r="AD5141" s="56" t="s">
        <v>9255</v>
      </c>
      <c r="AE5141" s="57">
        <v>0</v>
      </c>
      <c r="AF5141" s="57">
        <v>0</v>
      </c>
      <c r="AG5141" s="57">
        <v>0</v>
      </c>
      <c r="AI5141"/>
      <c r="AJ5141"/>
    </row>
    <row r="5142" spans="1:36">
      <c r="A5142" s="56" t="s">
        <v>48</v>
      </c>
      <c r="B5142" s="56" t="s">
        <v>11416</v>
      </c>
      <c r="C5142" s="56">
        <v>2101010100</v>
      </c>
      <c r="D5142" s="56" t="s">
        <v>39</v>
      </c>
      <c r="E5142" s="56">
        <v>2101020100</v>
      </c>
      <c r="F5142" s="56">
        <v>5401010100</v>
      </c>
      <c r="G5142" s="56" t="s">
        <v>11428</v>
      </c>
      <c r="H5142" s="56">
        <v>400300</v>
      </c>
      <c r="I5142" s="56" t="s">
        <v>11439</v>
      </c>
      <c r="J5142" s="56" t="s">
        <v>10759</v>
      </c>
      <c r="K5142" s="56" t="s">
        <v>8510</v>
      </c>
      <c r="L5142" s="56" t="s">
        <v>7138</v>
      </c>
      <c r="M5142" s="73">
        <v>42865</v>
      </c>
      <c r="N5142" s="56" t="s">
        <v>8439</v>
      </c>
      <c r="O5142" s="56"/>
      <c r="P5142" s="56" t="s">
        <v>259</v>
      </c>
      <c r="Q5142" s="56"/>
      <c r="R5142" s="56" t="s">
        <v>70</v>
      </c>
      <c r="S5142" s="56" t="s">
        <v>11657</v>
      </c>
      <c r="T5142" s="56" t="s">
        <v>7140</v>
      </c>
      <c r="U5142" s="57">
        <v>88026</v>
      </c>
      <c r="V5142" s="57">
        <v>-83624.7</v>
      </c>
      <c r="W5142" s="57">
        <v>4401.3</v>
      </c>
      <c r="X5142" s="57">
        <v>0</v>
      </c>
      <c r="Y5142" s="73">
        <v>42856</v>
      </c>
      <c r="Z5142" s="57">
        <v>0</v>
      </c>
      <c r="AA5142" s="57">
        <v>0</v>
      </c>
      <c r="AB5142" s="57">
        <v>4401.3</v>
      </c>
      <c r="AC5142" s="57">
        <v>0</v>
      </c>
      <c r="AD5142" s="56" t="s">
        <v>9255</v>
      </c>
      <c r="AE5142" s="57">
        <v>0</v>
      </c>
      <c r="AF5142" s="57">
        <v>0</v>
      </c>
      <c r="AG5142" s="57">
        <v>0</v>
      </c>
      <c r="AI5142"/>
      <c r="AJ5142"/>
    </row>
    <row r="5143" spans="1:36">
      <c r="A5143" s="56" t="s">
        <v>50</v>
      </c>
      <c r="B5143" s="56" t="s">
        <v>11416</v>
      </c>
      <c r="C5143" s="56">
        <v>2101010100</v>
      </c>
      <c r="D5143" s="56" t="s">
        <v>39</v>
      </c>
      <c r="E5143" s="56">
        <v>2101020100</v>
      </c>
      <c r="F5143" s="56">
        <v>5401010100</v>
      </c>
      <c r="G5143" s="56" t="s">
        <v>11431</v>
      </c>
      <c r="H5143" s="56">
        <v>400210</v>
      </c>
      <c r="I5143" s="56" t="s">
        <v>11440</v>
      </c>
      <c r="J5143" s="56" t="s">
        <v>10760</v>
      </c>
      <c r="K5143" s="56" t="s">
        <v>8050</v>
      </c>
      <c r="L5143" s="56" t="s">
        <v>7138</v>
      </c>
      <c r="M5143" s="73">
        <v>43190</v>
      </c>
      <c r="N5143" s="56" t="s">
        <v>8465</v>
      </c>
      <c r="O5143" s="56"/>
      <c r="P5143" s="56" t="s">
        <v>259</v>
      </c>
      <c r="Q5143" s="56"/>
      <c r="R5143" s="56" t="s">
        <v>7144</v>
      </c>
      <c r="S5143" s="56" t="s">
        <v>11660</v>
      </c>
      <c r="T5143" s="56" t="s">
        <v>7140</v>
      </c>
      <c r="U5143" s="57">
        <v>119958.8</v>
      </c>
      <c r="V5143" s="57">
        <v>-113960.86</v>
      </c>
      <c r="W5143" s="57">
        <v>5997.94</v>
      </c>
      <c r="X5143" s="57">
        <v>0</v>
      </c>
      <c r="Y5143" s="73">
        <v>43149</v>
      </c>
      <c r="Z5143" s="57">
        <v>0</v>
      </c>
      <c r="AA5143" s="57">
        <v>0</v>
      </c>
      <c r="AB5143" s="57">
        <v>5997.94</v>
      </c>
      <c r="AC5143" s="57">
        <v>0</v>
      </c>
      <c r="AD5143" s="56" t="s">
        <v>9255</v>
      </c>
      <c r="AE5143" s="57">
        <v>0</v>
      </c>
      <c r="AF5143" s="57">
        <v>0</v>
      </c>
      <c r="AG5143" s="57">
        <v>0</v>
      </c>
      <c r="AI5143"/>
      <c r="AJ5143"/>
    </row>
    <row r="5144" spans="1:36">
      <c r="A5144" s="56" t="s">
        <v>50</v>
      </c>
      <c r="B5144" s="56" t="s">
        <v>11416</v>
      </c>
      <c r="C5144" s="56">
        <v>2101010100</v>
      </c>
      <c r="D5144" s="56" t="s">
        <v>39</v>
      </c>
      <c r="E5144" s="56">
        <v>2101020100</v>
      </c>
      <c r="F5144" s="56">
        <v>5401010100</v>
      </c>
      <c r="G5144" s="56" t="s">
        <v>11431</v>
      </c>
      <c r="H5144" s="56">
        <v>400210</v>
      </c>
      <c r="I5144" s="56" t="s">
        <v>11448</v>
      </c>
      <c r="J5144" s="56" t="s">
        <v>10761</v>
      </c>
      <c r="K5144" s="56" t="s">
        <v>8466</v>
      </c>
      <c r="L5144" s="56" t="s">
        <v>7138</v>
      </c>
      <c r="M5144" s="73">
        <v>43190</v>
      </c>
      <c r="N5144" s="56" t="s">
        <v>8462</v>
      </c>
      <c r="O5144" s="56"/>
      <c r="P5144" s="56" t="s">
        <v>259</v>
      </c>
      <c r="Q5144" s="56"/>
      <c r="R5144" s="56" t="s">
        <v>7144</v>
      </c>
      <c r="S5144" s="56" t="s">
        <v>11675</v>
      </c>
      <c r="T5144" s="56" t="s">
        <v>7140</v>
      </c>
      <c r="U5144" s="57">
        <v>762628.03</v>
      </c>
      <c r="V5144" s="57">
        <v>-724496.63</v>
      </c>
      <c r="W5144" s="57">
        <v>38131.4</v>
      </c>
      <c r="X5144" s="57">
        <v>0</v>
      </c>
      <c r="Y5144" s="73">
        <v>43132</v>
      </c>
      <c r="Z5144" s="57">
        <v>0</v>
      </c>
      <c r="AA5144" s="57">
        <v>0</v>
      </c>
      <c r="AB5144" s="57">
        <v>38131.4</v>
      </c>
      <c r="AC5144" s="57">
        <v>0</v>
      </c>
      <c r="AD5144" s="56" t="s">
        <v>9255</v>
      </c>
      <c r="AE5144" s="57">
        <v>0</v>
      </c>
      <c r="AF5144" s="57">
        <v>0</v>
      </c>
      <c r="AG5144" s="57">
        <v>0</v>
      </c>
      <c r="AI5144"/>
      <c r="AJ5144"/>
    </row>
    <row r="5145" spans="1:36">
      <c r="A5145" s="56" t="s">
        <v>49</v>
      </c>
      <c r="B5145" s="56" t="s">
        <v>11416</v>
      </c>
      <c r="C5145" s="56">
        <v>2101010100</v>
      </c>
      <c r="D5145" s="56" t="s">
        <v>39</v>
      </c>
      <c r="E5145" s="56">
        <v>2101020100</v>
      </c>
      <c r="F5145" s="56">
        <v>5401010100</v>
      </c>
      <c r="G5145" s="56" t="s">
        <v>11431</v>
      </c>
      <c r="H5145" s="56">
        <v>400211</v>
      </c>
      <c r="I5145" s="56" t="s">
        <v>11444</v>
      </c>
      <c r="J5145" s="56" t="s">
        <v>2905</v>
      </c>
      <c r="K5145" s="56" t="s">
        <v>2906</v>
      </c>
      <c r="L5145" s="56" t="s">
        <v>7138</v>
      </c>
      <c r="M5145" s="73">
        <v>43281</v>
      </c>
      <c r="N5145" s="56" t="s">
        <v>8467</v>
      </c>
      <c r="O5145" s="56"/>
      <c r="P5145" s="56" t="s">
        <v>259</v>
      </c>
      <c r="Q5145" s="56"/>
      <c r="R5145" s="56" t="s">
        <v>7144</v>
      </c>
      <c r="S5145" s="56" t="s">
        <v>11725</v>
      </c>
      <c r="T5145" s="56" t="s">
        <v>7140</v>
      </c>
      <c r="U5145" s="57">
        <v>1211501.28</v>
      </c>
      <c r="V5145" s="57">
        <v>-1094168.21</v>
      </c>
      <c r="W5145" s="57">
        <v>117333.07</v>
      </c>
      <c r="X5145" s="57">
        <v>0</v>
      </c>
      <c r="Y5145" s="73">
        <v>43245</v>
      </c>
      <c r="Z5145" s="57">
        <v>-56758.01</v>
      </c>
      <c r="AA5145" s="57">
        <v>0</v>
      </c>
      <c r="AB5145" s="57">
        <v>60575.06</v>
      </c>
      <c r="AC5145" s="57">
        <v>0</v>
      </c>
      <c r="AD5145" s="56" t="s">
        <v>9255</v>
      </c>
      <c r="AE5145" s="57">
        <v>0</v>
      </c>
      <c r="AF5145" s="57">
        <v>0</v>
      </c>
      <c r="AG5145" s="57">
        <v>0</v>
      </c>
      <c r="AI5145"/>
      <c r="AJ5145"/>
    </row>
    <row r="5146" spans="1:36">
      <c r="A5146" s="56" t="s">
        <v>49</v>
      </c>
      <c r="B5146" s="56" t="s">
        <v>11416</v>
      </c>
      <c r="C5146" s="56">
        <v>2101010100</v>
      </c>
      <c r="D5146" s="56" t="s">
        <v>39</v>
      </c>
      <c r="E5146" s="56">
        <v>2101020100</v>
      </c>
      <c r="F5146" s="56">
        <v>5401010100</v>
      </c>
      <c r="G5146" s="56" t="s">
        <v>11431</v>
      </c>
      <c r="H5146" s="56">
        <v>400211</v>
      </c>
      <c r="I5146" s="56" t="s">
        <v>11444</v>
      </c>
      <c r="J5146" s="56" t="s">
        <v>2907</v>
      </c>
      <c r="K5146" s="56" t="s">
        <v>2908</v>
      </c>
      <c r="L5146" s="56" t="s">
        <v>7138</v>
      </c>
      <c r="M5146" s="73">
        <v>43281</v>
      </c>
      <c r="N5146" s="56" t="s">
        <v>8467</v>
      </c>
      <c r="O5146" s="56"/>
      <c r="P5146" s="56" t="s">
        <v>259</v>
      </c>
      <c r="Q5146" s="56"/>
      <c r="R5146" s="56" t="s">
        <v>7144</v>
      </c>
      <c r="S5146" s="56" t="s">
        <v>11676</v>
      </c>
      <c r="T5146" s="56" t="s">
        <v>7140</v>
      </c>
      <c r="U5146" s="57">
        <v>417720</v>
      </c>
      <c r="V5146" s="57">
        <v>-377264.1</v>
      </c>
      <c r="W5146" s="57">
        <v>40455.9</v>
      </c>
      <c r="X5146" s="57">
        <v>0</v>
      </c>
      <c r="Y5146" s="73">
        <v>43245</v>
      </c>
      <c r="Z5146" s="57">
        <v>-19569.900000000001</v>
      </c>
      <c r="AA5146" s="57">
        <v>0</v>
      </c>
      <c r="AB5146" s="57">
        <v>20886</v>
      </c>
      <c r="AC5146" s="57">
        <v>0</v>
      </c>
      <c r="AD5146" s="56" t="s">
        <v>9255</v>
      </c>
      <c r="AE5146" s="57">
        <v>0</v>
      </c>
      <c r="AF5146" s="57">
        <v>0</v>
      </c>
      <c r="AG5146" s="57">
        <v>0</v>
      </c>
      <c r="AI5146"/>
      <c r="AJ5146"/>
    </row>
    <row r="5147" spans="1:36">
      <c r="A5147" s="56" t="s">
        <v>54</v>
      </c>
      <c r="B5147" s="56" t="s">
        <v>11416</v>
      </c>
      <c r="C5147" s="56">
        <v>2101010100</v>
      </c>
      <c r="D5147" s="56" t="s">
        <v>39</v>
      </c>
      <c r="E5147" s="56">
        <v>2101020100</v>
      </c>
      <c r="F5147" s="56">
        <v>5401010100</v>
      </c>
      <c r="G5147" s="56" t="s">
        <v>11413</v>
      </c>
      <c r="H5147" s="56">
        <v>400100</v>
      </c>
      <c r="I5147" s="56" t="s">
        <v>11658</v>
      </c>
      <c r="J5147" s="56" t="s">
        <v>1104</v>
      </c>
      <c r="K5147" s="56" t="s">
        <v>1103</v>
      </c>
      <c r="L5147" s="56" t="s">
        <v>7138</v>
      </c>
      <c r="M5147" s="73">
        <v>43373</v>
      </c>
      <c r="N5147" s="56" t="s">
        <v>8467</v>
      </c>
      <c r="O5147" s="56"/>
      <c r="P5147" s="56" t="s">
        <v>259</v>
      </c>
      <c r="Q5147" s="56"/>
      <c r="R5147" s="56" t="s">
        <v>70</v>
      </c>
      <c r="S5147" s="56" t="s">
        <v>11676</v>
      </c>
      <c r="T5147" s="56" t="s">
        <v>7140</v>
      </c>
      <c r="U5147" s="57">
        <v>422617</v>
      </c>
      <c r="V5147" s="57">
        <v>-356021.05</v>
      </c>
      <c r="W5147" s="57">
        <v>66595.95</v>
      </c>
      <c r="X5147" s="57">
        <v>0</v>
      </c>
      <c r="Y5147" s="73">
        <v>43315</v>
      </c>
      <c r="Z5147" s="57">
        <v>-45465.1</v>
      </c>
      <c r="AA5147" s="57">
        <v>0</v>
      </c>
      <c r="AB5147" s="57">
        <v>21130.85</v>
      </c>
      <c r="AC5147" s="57">
        <v>0</v>
      </c>
      <c r="AD5147" s="56" t="s">
        <v>9255</v>
      </c>
      <c r="AE5147" s="57">
        <v>0</v>
      </c>
      <c r="AF5147" s="57">
        <v>0</v>
      </c>
      <c r="AG5147" s="57">
        <v>0</v>
      </c>
      <c r="AI5147"/>
      <c r="AJ5147"/>
    </row>
    <row r="5148" spans="1:36">
      <c r="A5148" s="56" t="s">
        <v>151</v>
      </c>
      <c r="B5148" s="56" t="s">
        <v>11416</v>
      </c>
      <c r="C5148" s="56">
        <v>2101010100</v>
      </c>
      <c r="D5148" s="56" t="s">
        <v>39</v>
      </c>
      <c r="E5148" s="56">
        <v>2101020100</v>
      </c>
      <c r="F5148" s="56">
        <v>5401010100</v>
      </c>
      <c r="G5148" s="56" t="s">
        <v>11623</v>
      </c>
      <c r="H5148" s="56">
        <v>400400</v>
      </c>
      <c r="I5148" s="56" t="s">
        <v>11796</v>
      </c>
      <c r="J5148" s="56" t="s">
        <v>5935</v>
      </c>
      <c r="K5148" s="56" t="s">
        <v>1103</v>
      </c>
      <c r="L5148" s="56" t="s">
        <v>7138</v>
      </c>
      <c r="M5148" s="73">
        <v>43373</v>
      </c>
      <c r="N5148" s="56" t="s">
        <v>8467</v>
      </c>
      <c r="O5148" s="56"/>
      <c r="P5148" s="56" t="s">
        <v>259</v>
      </c>
      <c r="Q5148" s="56"/>
      <c r="R5148" s="56" t="s">
        <v>70</v>
      </c>
      <c r="S5148" s="56" t="s">
        <v>11659</v>
      </c>
      <c r="T5148" s="56" t="s">
        <v>7140</v>
      </c>
      <c r="U5148" s="57">
        <v>83544</v>
      </c>
      <c r="V5148" s="57">
        <v>-78569.509999999995</v>
      </c>
      <c r="W5148" s="57">
        <v>4974.49</v>
      </c>
      <c r="X5148" s="57">
        <v>0</v>
      </c>
      <c r="Y5148" s="73">
        <v>43202</v>
      </c>
      <c r="Z5148" s="57">
        <v>-797.29</v>
      </c>
      <c r="AA5148" s="57">
        <v>0</v>
      </c>
      <c r="AB5148" s="57">
        <v>4177.2</v>
      </c>
      <c r="AC5148" s="57">
        <v>0</v>
      </c>
      <c r="AD5148" s="56" t="s">
        <v>9255</v>
      </c>
      <c r="AE5148" s="57">
        <v>0</v>
      </c>
      <c r="AF5148" s="57">
        <v>0</v>
      </c>
      <c r="AG5148" s="57">
        <v>0</v>
      </c>
      <c r="AI5148"/>
      <c r="AJ5148"/>
    </row>
    <row r="5149" spans="1:36">
      <c r="A5149" s="56" t="s">
        <v>54</v>
      </c>
      <c r="B5149" s="56" t="s">
        <v>11416</v>
      </c>
      <c r="C5149" s="56">
        <v>2101010100</v>
      </c>
      <c r="D5149" s="56" t="s">
        <v>39</v>
      </c>
      <c r="E5149" s="56">
        <v>2101020100</v>
      </c>
      <c r="F5149" s="56">
        <v>5401010100</v>
      </c>
      <c r="G5149" s="56" t="s">
        <v>11413</v>
      </c>
      <c r="H5149" s="56">
        <v>400100</v>
      </c>
      <c r="I5149" s="56" t="s">
        <v>11729</v>
      </c>
      <c r="J5149" s="56" t="s">
        <v>10762</v>
      </c>
      <c r="K5149" s="56" t="s">
        <v>8282</v>
      </c>
      <c r="L5149" s="56" t="s">
        <v>7138</v>
      </c>
      <c r="M5149" s="73">
        <v>43434</v>
      </c>
      <c r="N5149" s="56" t="s">
        <v>8511</v>
      </c>
      <c r="O5149" s="56"/>
      <c r="P5149" s="56" t="s">
        <v>259</v>
      </c>
      <c r="Q5149" s="56"/>
      <c r="R5149" s="56" t="s">
        <v>70</v>
      </c>
      <c r="S5149" s="56" t="s">
        <v>11692</v>
      </c>
      <c r="T5149" s="56" t="s">
        <v>7140</v>
      </c>
      <c r="U5149" s="57">
        <v>133323.07</v>
      </c>
      <c r="V5149" s="57">
        <v>-126656.92</v>
      </c>
      <c r="W5149" s="57">
        <v>6666.15</v>
      </c>
      <c r="X5149" s="57">
        <v>0</v>
      </c>
      <c r="Y5149" s="73">
        <v>43191</v>
      </c>
      <c r="Z5149" s="57">
        <v>0</v>
      </c>
      <c r="AA5149" s="57">
        <v>0</v>
      </c>
      <c r="AB5149" s="57">
        <v>6666.15</v>
      </c>
      <c r="AC5149" s="57">
        <v>0</v>
      </c>
      <c r="AD5149" s="56" t="s">
        <v>9255</v>
      </c>
      <c r="AE5149" s="57">
        <v>0</v>
      </c>
      <c r="AF5149" s="57">
        <v>0</v>
      </c>
      <c r="AG5149" s="57">
        <v>0</v>
      </c>
      <c r="AI5149"/>
      <c r="AJ5149"/>
    </row>
    <row r="5150" spans="1:36">
      <c r="A5150" s="56" t="s">
        <v>54</v>
      </c>
      <c r="B5150" s="56" t="s">
        <v>11416</v>
      </c>
      <c r="C5150" s="56">
        <v>2101010100</v>
      </c>
      <c r="D5150" s="56" t="s">
        <v>39</v>
      </c>
      <c r="E5150" s="56">
        <v>2101020100</v>
      </c>
      <c r="F5150" s="56">
        <v>5401010100</v>
      </c>
      <c r="G5150" s="56" t="s">
        <v>11413</v>
      </c>
      <c r="H5150" s="56">
        <v>400100</v>
      </c>
      <c r="I5150" s="56" t="s">
        <v>11729</v>
      </c>
      <c r="J5150" s="56" t="s">
        <v>10763</v>
      </c>
      <c r="K5150" s="56" t="s">
        <v>8283</v>
      </c>
      <c r="L5150" s="56" t="s">
        <v>7138</v>
      </c>
      <c r="M5150" s="73">
        <v>43434</v>
      </c>
      <c r="N5150" s="56" t="s">
        <v>8511</v>
      </c>
      <c r="O5150" s="56"/>
      <c r="P5150" s="56" t="s">
        <v>259</v>
      </c>
      <c r="Q5150" s="56"/>
      <c r="R5150" s="56" t="s">
        <v>70</v>
      </c>
      <c r="S5150" s="56" t="s">
        <v>11692</v>
      </c>
      <c r="T5150" s="56" t="s">
        <v>7140</v>
      </c>
      <c r="U5150" s="57">
        <v>79266.3</v>
      </c>
      <c r="V5150" s="57">
        <v>-75302.98</v>
      </c>
      <c r="W5150" s="57">
        <v>3963.32</v>
      </c>
      <c r="X5150" s="57">
        <v>0</v>
      </c>
      <c r="Y5150" s="73">
        <v>43191</v>
      </c>
      <c r="Z5150" s="57">
        <v>0</v>
      </c>
      <c r="AA5150" s="57">
        <v>0</v>
      </c>
      <c r="AB5150" s="57">
        <v>3963.32</v>
      </c>
      <c r="AC5150" s="57">
        <v>0</v>
      </c>
      <c r="AD5150" s="56" t="s">
        <v>9255</v>
      </c>
      <c r="AE5150" s="57">
        <v>0</v>
      </c>
      <c r="AF5150" s="57">
        <v>0</v>
      </c>
      <c r="AG5150" s="57">
        <v>0</v>
      </c>
      <c r="AI5150"/>
      <c r="AJ5150"/>
    </row>
    <row r="5151" spans="1:36">
      <c r="A5151" s="56" t="s">
        <v>48</v>
      </c>
      <c r="B5151" s="56" t="s">
        <v>11416</v>
      </c>
      <c r="C5151" s="56">
        <v>2101010100</v>
      </c>
      <c r="D5151" s="56" t="s">
        <v>39</v>
      </c>
      <c r="E5151" s="56">
        <v>2101020100</v>
      </c>
      <c r="F5151" s="56">
        <v>5401010100</v>
      </c>
      <c r="G5151" s="56" t="s">
        <v>11428</v>
      </c>
      <c r="H5151" s="56">
        <v>400300</v>
      </c>
      <c r="I5151" s="56" t="s">
        <v>11439</v>
      </c>
      <c r="J5151" s="56" t="s">
        <v>3978</v>
      </c>
      <c r="K5151" s="56" t="s">
        <v>3977</v>
      </c>
      <c r="L5151" s="56" t="s">
        <v>7138</v>
      </c>
      <c r="M5151" s="73">
        <v>43524</v>
      </c>
      <c r="N5151" s="56" t="s">
        <v>8467</v>
      </c>
      <c r="O5151" s="56"/>
      <c r="P5151" s="56" t="s">
        <v>259</v>
      </c>
      <c r="Q5151" s="56"/>
      <c r="R5151" s="56" t="s">
        <v>7144</v>
      </c>
      <c r="S5151" s="56" t="s">
        <v>11676</v>
      </c>
      <c r="T5151" s="56" t="s">
        <v>7140</v>
      </c>
      <c r="U5151" s="57">
        <v>369297.93</v>
      </c>
      <c r="V5151" s="57">
        <v>-251830.83</v>
      </c>
      <c r="W5151" s="57">
        <v>117467.1</v>
      </c>
      <c r="X5151" s="57">
        <v>0</v>
      </c>
      <c r="Y5151" s="73">
        <v>43500</v>
      </c>
      <c r="Z5151" s="57">
        <v>-99002.2</v>
      </c>
      <c r="AA5151" s="57">
        <v>0</v>
      </c>
      <c r="AB5151" s="57">
        <v>18464.900000000001</v>
      </c>
      <c r="AC5151" s="57">
        <v>0</v>
      </c>
      <c r="AD5151" s="56" t="s">
        <v>9255</v>
      </c>
      <c r="AE5151" s="57">
        <v>0</v>
      </c>
      <c r="AF5151" s="57">
        <v>0</v>
      </c>
      <c r="AG5151" s="57">
        <v>0</v>
      </c>
      <c r="AI5151"/>
      <c r="AJ5151"/>
    </row>
    <row r="5152" spans="1:36">
      <c r="A5152" s="56" t="s">
        <v>48</v>
      </c>
      <c r="B5152" s="56" t="s">
        <v>11416</v>
      </c>
      <c r="C5152" s="56">
        <v>2101010100</v>
      </c>
      <c r="D5152" s="56" t="s">
        <v>39</v>
      </c>
      <c r="E5152" s="56">
        <v>2101020100</v>
      </c>
      <c r="F5152" s="56">
        <v>5401010100</v>
      </c>
      <c r="G5152" s="56" t="s">
        <v>11428</v>
      </c>
      <c r="H5152" s="56">
        <v>400300</v>
      </c>
      <c r="I5152" s="56" t="s">
        <v>11439</v>
      </c>
      <c r="J5152" s="56" t="s">
        <v>3979</v>
      </c>
      <c r="K5152" s="56" t="s">
        <v>3977</v>
      </c>
      <c r="L5152" s="56" t="s">
        <v>7138</v>
      </c>
      <c r="M5152" s="73">
        <v>43524</v>
      </c>
      <c r="N5152" s="56" t="s">
        <v>8467</v>
      </c>
      <c r="O5152" s="56"/>
      <c r="P5152" s="56" t="s">
        <v>259</v>
      </c>
      <c r="Q5152" s="56"/>
      <c r="R5152" s="56" t="s">
        <v>7144</v>
      </c>
      <c r="S5152" s="56" t="s">
        <v>11682</v>
      </c>
      <c r="T5152" s="56" t="s">
        <v>7140</v>
      </c>
      <c r="U5152" s="57">
        <v>1101365.79</v>
      </c>
      <c r="V5152" s="57">
        <v>-732886.01</v>
      </c>
      <c r="W5152" s="57">
        <v>368479.78</v>
      </c>
      <c r="X5152" s="57">
        <v>0</v>
      </c>
      <c r="Y5152" s="73">
        <v>43519</v>
      </c>
      <c r="Z5152" s="57">
        <v>-313411.49</v>
      </c>
      <c r="AA5152" s="57">
        <v>0</v>
      </c>
      <c r="AB5152" s="57">
        <v>55068.29</v>
      </c>
      <c r="AC5152" s="57">
        <v>0</v>
      </c>
      <c r="AD5152" s="56" t="s">
        <v>9255</v>
      </c>
      <c r="AE5152" s="57">
        <v>0</v>
      </c>
      <c r="AF5152" s="57">
        <v>0</v>
      </c>
      <c r="AG5152" s="57">
        <v>0</v>
      </c>
      <c r="AI5152"/>
      <c r="AJ5152"/>
    </row>
    <row r="5153" spans="1:36">
      <c r="A5153" s="56" t="s">
        <v>48</v>
      </c>
      <c r="B5153" s="56" t="s">
        <v>11416</v>
      </c>
      <c r="C5153" s="56">
        <v>2101010100</v>
      </c>
      <c r="D5153" s="56" t="s">
        <v>39</v>
      </c>
      <c r="E5153" s="56">
        <v>2101020100</v>
      </c>
      <c r="F5153" s="56">
        <v>5401010100</v>
      </c>
      <c r="G5153" s="56" t="s">
        <v>11428</v>
      </c>
      <c r="H5153" s="56">
        <v>400300</v>
      </c>
      <c r="I5153" s="56" t="s">
        <v>11439</v>
      </c>
      <c r="J5153" s="56" t="s">
        <v>3980</v>
      </c>
      <c r="K5153" s="56" t="s">
        <v>3977</v>
      </c>
      <c r="L5153" s="56" t="s">
        <v>7138</v>
      </c>
      <c r="M5153" s="73">
        <v>43524</v>
      </c>
      <c r="N5153" s="56" t="s">
        <v>8467</v>
      </c>
      <c r="O5153" s="56"/>
      <c r="P5153" s="56" t="s">
        <v>259</v>
      </c>
      <c r="Q5153" s="56"/>
      <c r="R5153" s="56" t="s">
        <v>7144</v>
      </c>
      <c r="S5153" s="56" t="s">
        <v>11659</v>
      </c>
      <c r="T5153" s="56" t="s">
        <v>7140</v>
      </c>
      <c r="U5153" s="57">
        <v>83620.479999999996</v>
      </c>
      <c r="V5153" s="57">
        <v>-55643.9</v>
      </c>
      <c r="W5153" s="57">
        <v>27976.58</v>
      </c>
      <c r="X5153" s="57">
        <v>0</v>
      </c>
      <c r="Y5153" s="73">
        <v>43519</v>
      </c>
      <c r="Z5153" s="57">
        <v>-23795.56</v>
      </c>
      <c r="AA5153" s="57">
        <v>0</v>
      </c>
      <c r="AB5153" s="57">
        <v>4181.0200000000004</v>
      </c>
      <c r="AC5153" s="57">
        <v>0</v>
      </c>
      <c r="AD5153" s="56" t="s">
        <v>9255</v>
      </c>
      <c r="AE5153" s="57">
        <v>0</v>
      </c>
      <c r="AF5153" s="57">
        <v>0</v>
      </c>
      <c r="AG5153" s="57">
        <v>0</v>
      </c>
      <c r="AI5153"/>
      <c r="AJ5153"/>
    </row>
    <row r="5154" spans="1:36">
      <c r="A5154" s="56" t="s">
        <v>49</v>
      </c>
      <c r="B5154" s="56" t="s">
        <v>11416</v>
      </c>
      <c r="C5154" s="56">
        <v>2101010100</v>
      </c>
      <c r="D5154" s="56" t="s">
        <v>39</v>
      </c>
      <c r="E5154" s="56">
        <v>2101020100</v>
      </c>
      <c r="F5154" s="56">
        <v>5401010100</v>
      </c>
      <c r="G5154" s="56" t="s">
        <v>11431</v>
      </c>
      <c r="H5154" s="56">
        <v>400211</v>
      </c>
      <c r="I5154" s="56" t="s">
        <v>11444</v>
      </c>
      <c r="J5154" s="56" t="s">
        <v>5997</v>
      </c>
      <c r="K5154" s="56" t="s">
        <v>5998</v>
      </c>
      <c r="L5154" s="56" t="s">
        <v>7138</v>
      </c>
      <c r="M5154" s="73">
        <v>43677</v>
      </c>
      <c r="N5154" s="56" t="s">
        <v>8464</v>
      </c>
      <c r="O5154" s="56"/>
      <c r="P5154" s="56" t="s">
        <v>259</v>
      </c>
      <c r="Q5154" s="56"/>
      <c r="R5154" s="56" t="s">
        <v>70</v>
      </c>
      <c r="S5154" s="56" t="s">
        <v>11743</v>
      </c>
      <c r="T5154" s="56" t="s">
        <v>7140</v>
      </c>
      <c r="U5154" s="57">
        <v>1096456</v>
      </c>
      <c r="V5154" s="57">
        <v>-595109.28</v>
      </c>
      <c r="W5154" s="57">
        <v>501346.72</v>
      </c>
      <c r="X5154" s="57">
        <v>0</v>
      </c>
      <c r="Y5154" s="73">
        <v>43661</v>
      </c>
      <c r="Z5154" s="57">
        <v>-317993.58</v>
      </c>
      <c r="AA5154" s="57">
        <v>0</v>
      </c>
      <c r="AB5154" s="57">
        <v>183353.14</v>
      </c>
      <c r="AC5154" s="57">
        <v>0</v>
      </c>
      <c r="AD5154" s="56" t="s">
        <v>9255</v>
      </c>
      <c r="AE5154" s="57">
        <v>0</v>
      </c>
      <c r="AF5154" s="57">
        <v>0</v>
      </c>
      <c r="AG5154" s="57">
        <v>0</v>
      </c>
      <c r="AI5154"/>
      <c r="AJ5154"/>
    </row>
    <row r="5155" spans="1:36">
      <c r="A5155" s="56" t="s">
        <v>54</v>
      </c>
      <c r="B5155" s="56" t="s">
        <v>11416</v>
      </c>
      <c r="C5155" s="56">
        <v>2101010100</v>
      </c>
      <c r="D5155" s="56" t="s">
        <v>39</v>
      </c>
      <c r="E5155" s="56">
        <v>2101020100</v>
      </c>
      <c r="F5155" s="56">
        <v>5401010100</v>
      </c>
      <c r="G5155" s="56" t="s">
        <v>11413</v>
      </c>
      <c r="H5155" s="56">
        <v>400100</v>
      </c>
      <c r="I5155" s="56" t="s">
        <v>11455</v>
      </c>
      <c r="J5155" s="56" t="s">
        <v>5977</v>
      </c>
      <c r="K5155" s="56" t="s">
        <v>5978</v>
      </c>
      <c r="L5155" s="56" t="s">
        <v>7138</v>
      </c>
      <c r="M5155" s="73">
        <v>43733</v>
      </c>
      <c r="N5155" s="56" t="s">
        <v>8464</v>
      </c>
      <c r="O5155" s="56"/>
      <c r="P5155" s="56" t="s">
        <v>259</v>
      </c>
      <c r="Q5155" s="56"/>
      <c r="R5155" s="56" t="s">
        <v>7144</v>
      </c>
      <c r="S5155" s="56" t="s">
        <v>11661</v>
      </c>
      <c r="T5155" s="56" t="s">
        <v>7140</v>
      </c>
      <c r="U5155" s="57">
        <v>457510</v>
      </c>
      <c r="V5155" s="57">
        <v>-252281.53</v>
      </c>
      <c r="W5155" s="57">
        <v>205228.47</v>
      </c>
      <c r="X5155" s="57">
        <v>0</v>
      </c>
      <c r="Y5155" s="73">
        <v>43651</v>
      </c>
      <c r="Z5155" s="57">
        <v>-132692.57999999999</v>
      </c>
      <c r="AA5155" s="57">
        <v>0</v>
      </c>
      <c r="AB5155" s="57">
        <v>72535.89</v>
      </c>
      <c r="AC5155" s="57">
        <v>0</v>
      </c>
      <c r="AD5155" s="56" t="s">
        <v>9255</v>
      </c>
      <c r="AE5155" s="57">
        <v>0</v>
      </c>
      <c r="AF5155" s="57">
        <v>0</v>
      </c>
      <c r="AG5155" s="57">
        <v>0</v>
      </c>
      <c r="AI5155"/>
      <c r="AJ5155"/>
    </row>
    <row r="5156" spans="1:36">
      <c r="A5156" s="56" t="s">
        <v>54</v>
      </c>
      <c r="B5156" s="56" t="s">
        <v>11416</v>
      </c>
      <c r="C5156" s="56">
        <v>2101010100</v>
      </c>
      <c r="D5156" s="56" t="s">
        <v>39</v>
      </c>
      <c r="E5156" s="56">
        <v>2101020100</v>
      </c>
      <c r="F5156" s="56">
        <v>5401010100</v>
      </c>
      <c r="G5156" s="56" t="s">
        <v>11413</v>
      </c>
      <c r="H5156" s="56">
        <v>400100</v>
      </c>
      <c r="I5156" s="56" t="s">
        <v>11455</v>
      </c>
      <c r="J5156" s="56" t="s">
        <v>5979</v>
      </c>
      <c r="K5156" s="56" t="s">
        <v>5980</v>
      </c>
      <c r="L5156" s="56" t="s">
        <v>7138</v>
      </c>
      <c r="M5156" s="73">
        <v>43733</v>
      </c>
      <c r="N5156" s="56" t="s">
        <v>8464</v>
      </c>
      <c r="O5156" s="56"/>
      <c r="P5156" s="56" t="s">
        <v>259</v>
      </c>
      <c r="Q5156" s="56"/>
      <c r="R5156" s="56" t="s">
        <v>7144</v>
      </c>
      <c r="S5156" s="56" t="s">
        <v>11693</v>
      </c>
      <c r="T5156" s="56" t="s">
        <v>7140</v>
      </c>
      <c r="U5156" s="57">
        <v>1324379.6399999999</v>
      </c>
      <c r="V5156" s="57">
        <v>-580605.03</v>
      </c>
      <c r="W5156" s="57">
        <v>743774.61</v>
      </c>
      <c r="X5156" s="57">
        <v>0</v>
      </c>
      <c r="Y5156" s="73">
        <v>43668</v>
      </c>
      <c r="Z5156" s="57">
        <v>-475427.69</v>
      </c>
      <c r="AA5156" s="57">
        <v>0</v>
      </c>
      <c r="AB5156" s="57">
        <v>268346.92</v>
      </c>
      <c r="AC5156" s="57">
        <v>0</v>
      </c>
      <c r="AD5156" s="56" t="s">
        <v>9255</v>
      </c>
      <c r="AE5156" s="57">
        <v>0</v>
      </c>
      <c r="AF5156" s="57">
        <v>0</v>
      </c>
      <c r="AG5156" s="57">
        <v>0</v>
      </c>
      <c r="AI5156"/>
      <c r="AJ5156"/>
    </row>
    <row r="5157" spans="1:36">
      <c r="A5157" s="56" t="s">
        <v>54</v>
      </c>
      <c r="B5157" s="56" t="s">
        <v>11416</v>
      </c>
      <c r="C5157" s="56">
        <v>2101010100</v>
      </c>
      <c r="D5157" s="56" t="s">
        <v>39</v>
      </c>
      <c r="E5157" s="56">
        <v>2101020100</v>
      </c>
      <c r="F5157" s="56">
        <v>5401010100</v>
      </c>
      <c r="G5157" s="56" t="s">
        <v>11413</v>
      </c>
      <c r="H5157" s="56">
        <v>400100</v>
      </c>
      <c r="I5157" s="56" t="s">
        <v>11455</v>
      </c>
      <c r="J5157" s="56" t="s">
        <v>5981</v>
      </c>
      <c r="K5157" s="56" t="s">
        <v>5982</v>
      </c>
      <c r="L5157" s="56" t="s">
        <v>7138</v>
      </c>
      <c r="M5157" s="73">
        <v>43732</v>
      </c>
      <c r="N5157" s="56" t="s">
        <v>8464</v>
      </c>
      <c r="O5157" s="56"/>
      <c r="P5157" s="56" t="s">
        <v>259</v>
      </c>
      <c r="Q5157" s="56"/>
      <c r="R5157" s="56" t="s">
        <v>7144</v>
      </c>
      <c r="S5157" s="56" t="s">
        <v>11659</v>
      </c>
      <c r="T5157" s="56" t="s">
        <v>7140</v>
      </c>
      <c r="U5157" s="57">
        <v>114578</v>
      </c>
      <c r="V5157" s="57">
        <v>-61493</v>
      </c>
      <c r="W5157" s="57">
        <v>53085</v>
      </c>
      <c r="X5157" s="57">
        <v>0</v>
      </c>
      <c r="Y5157" s="73">
        <v>43668</v>
      </c>
      <c r="Z5157" s="57">
        <v>-33228.86</v>
      </c>
      <c r="AA5157" s="57">
        <v>0</v>
      </c>
      <c r="AB5157" s="57">
        <v>19856.14</v>
      </c>
      <c r="AC5157" s="57">
        <v>0</v>
      </c>
      <c r="AD5157" s="56" t="s">
        <v>9255</v>
      </c>
      <c r="AE5157" s="57">
        <v>0</v>
      </c>
      <c r="AF5157" s="57">
        <v>0</v>
      </c>
      <c r="AG5157" s="57">
        <v>0</v>
      </c>
      <c r="AI5157"/>
      <c r="AJ5157"/>
    </row>
    <row r="5158" spans="1:36">
      <c r="A5158" s="56" t="s">
        <v>50</v>
      </c>
      <c r="B5158" s="56" t="s">
        <v>11417</v>
      </c>
      <c r="C5158" s="56">
        <v>2101010130</v>
      </c>
      <c r="D5158" s="56" t="s">
        <v>40</v>
      </c>
      <c r="E5158" s="56">
        <v>2101020140</v>
      </c>
      <c r="F5158" s="56">
        <v>5401010140</v>
      </c>
      <c r="G5158" s="56" t="s">
        <v>11431</v>
      </c>
      <c r="H5158" s="56">
        <v>400210</v>
      </c>
      <c r="I5158" s="56" t="s">
        <v>11448</v>
      </c>
      <c r="J5158" s="56" t="s">
        <v>1862</v>
      </c>
      <c r="K5158" s="56" t="s">
        <v>1863</v>
      </c>
      <c r="L5158" s="56" t="s">
        <v>7138</v>
      </c>
      <c r="M5158" s="73">
        <v>42094</v>
      </c>
      <c r="N5158" s="56" t="s">
        <v>8468</v>
      </c>
      <c r="O5158" s="56"/>
      <c r="P5158" s="56" t="s">
        <v>295</v>
      </c>
      <c r="Q5158" s="56"/>
      <c r="R5158" s="56" t="s">
        <v>7236</v>
      </c>
      <c r="S5158" s="56" t="s">
        <v>11672</v>
      </c>
      <c r="T5158" s="56" t="s">
        <v>7140</v>
      </c>
      <c r="U5158" s="57">
        <v>128469</v>
      </c>
      <c r="V5158" s="57">
        <v>-72462.36</v>
      </c>
      <c r="W5158" s="57">
        <v>56006.64</v>
      </c>
      <c r="X5158" s="57">
        <v>0</v>
      </c>
      <c r="Y5158" s="73">
        <v>41983</v>
      </c>
      <c r="Z5158" s="57">
        <v>-12285.45</v>
      </c>
      <c r="AA5158" s="57">
        <v>0</v>
      </c>
      <c r="AB5158" s="57">
        <v>43721.19</v>
      </c>
      <c r="AC5158" s="57">
        <v>0</v>
      </c>
      <c r="AD5158" s="56" t="s">
        <v>9255</v>
      </c>
      <c r="AE5158" s="57">
        <v>0</v>
      </c>
      <c r="AF5158" s="57">
        <v>0</v>
      </c>
      <c r="AG5158" s="57">
        <v>0</v>
      </c>
      <c r="AI5158"/>
      <c r="AJ5158"/>
    </row>
    <row r="5159" spans="1:36">
      <c r="A5159" s="56" t="s">
        <v>49</v>
      </c>
      <c r="B5159" s="56" t="s">
        <v>11417</v>
      </c>
      <c r="C5159" s="56">
        <v>2101010130</v>
      </c>
      <c r="D5159" s="56" t="s">
        <v>40</v>
      </c>
      <c r="E5159" s="56">
        <v>2101020140</v>
      </c>
      <c r="F5159" s="56">
        <v>5401010140</v>
      </c>
      <c r="G5159" s="56" t="s">
        <v>11431</v>
      </c>
      <c r="H5159" s="56">
        <v>400200</v>
      </c>
      <c r="I5159" s="56" t="s">
        <v>11630</v>
      </c>
      <c r="J5159" s="56" t="s">
        <v>1126</v>
      </c>
      <c r="K5159" s="56" t="s">
        <v>324</v>
      </c>
      <c r="L5159" s="56" t="s">
        <v>7138</v>
      </c>
      <c r="M5159" s="73">
        <v>42185</v>
      </c>
      <c r="N5159" s="56" t="s">
        <v>8468</v>
      </c>
      <c r="O5159" s="56"/>
      <c r="P5159" s="56" t="s">
        <v>295</v>
      </c>
      <c r="Q5159" s="56"/>
      <c r="R5159" s="56" t="s">
        <v>70</v>
      </c>
      <c r="S5159" s="56" t="s">
        <v>11696</v>
      </c>
      <c r="T5159" s="56" t="s">
        <v>7140</v>
      </c>
      <c r="U5159" s="57">
        <v>398460</v>
      </c>
      <c r="V5159" s="57">
        <v>-208326.07</v>
      </c>
      <c r="W5159" s="57">
        <v>190133.93</v>
      </c>
      <c r="X5159" s="57">
        <v>0</v>
      </c>
      <c r="Y5159" s="73">
        <v>42164</v>
      </c>
      <c r="Z5159" s="57">
        <v>-37205.79</v>
      </c>
      <c r="AA5159" s="57">
        <v>0</v>
      </c>
      <c r="AB5159" s="57">
        <v>152928.14000000001</v>
      </c>
      <c r="AC5159" s="57">
        <v>0</v>
      </c>
      <c r="AD5159" s="56" t="s">
        <v>9255</v>
      </c>
      <c r="AE5159" s="57">
        <v>0</v>
      </c>
      <c r="AF5159" s="57">
        <v>0</v>
      </c>
      <c r="AG5159" s="57">
        <v>0</v>
      </c>
      <c r="AI5159"/>
      <c r="AJ5159"/>
    </row>
    <row r="5160" spans="1:36">
      <c r="A5160" s="56" t="s">
        <v>48</v>
      </c>
      <c r="B5160" s="56" t="s">
        <v>11417</v>
      </c>
      <c r="C5160" s="56">
        <v>2101010130</v>
      </c>
      <c r="D5160" s="56" t="s">
        <v>40</v>
      </c>
      <c r="E5160" s="56">
        <v>2101020140</v>
      </c>
      <c r="F5160" s="56">
        <v>5401010140</v>
      </c>
      <c r="G5160" s="56" t="s">
        <v>11428</v>
      </c>
      <c r="H5160" s="56">
        <v>400300</v>
      </c>
      <c r="I5160" s="56" t="s">
        <v>11430</v>
      </c>
      <c r="J5160" s="56" t="s">
        <v>3744</v>
      </c>
      <c r="K5160" s="56" t="s">
        <v>3745</v>
      </c>
      <c r="L5160" s="56" t="s">
        <v>7138</v>
      </c>
      <c r="M5160" s="73">
        <v>42441</v>
      </c>
      <c r="N5160" s="56" t="s">
        <v>8512</v>
      </c>
      <c r="O5160" s="56"/>
      <c r="P5160" s="56" t="s">
        <v>295</v>
      </c>
      <c r="Q5160" s="56"/>
      <c r="R5160" s="56" t="s">
        <v>70</v>
      </c>
      <c r="S5160" s="56" t="s">
        <v>11693</v>
      </c>
      <c r="T5160" s="56" t="s">
        <v>7140</v>
      </c>
      <c r="U5160" s="57">
        <v>167100.9</v>
      </c>
      <c r="V5160" s="57">
        <v>-76430.09</v>
      </c>
      <c r="W5160" s="57">
        <v>90670.81</v>
      </c>
      <c r="X5160" s="57">
        <v>0</v>
      </c>
      <c r="Y5160" s="73">
        <v>42461</v>
      </c>
      <c r="Z5160" s="57">
        <v>-15064.91</v>
      </c>
      <c r="AA5160" s="57">
        <v>0</v>
      </c>
      <c r="AB5160" s="57">
        <v>75605.899999999994</v>
      </c>
      <c r="AC5160" s="57">
        <v>0</v>
      </c>
      <c r="AD5160" s="56" t="s">
        <v>9255</v>
      </c>
      <c r="AE5160" s="57">
        <v>0</v>
      </c>
      <c r="AF5160" s="57">
        <v>0</v>
      </c>
      <c r="AG5160" s="57">
        <v>0</v>
      </c>
      <c r="AI5160"/>
      <c r="AJ5160"/>
    </row>
    <row r="5161" spans="1:36">
      <c r="A5161" s="56" t="s">
        <v>50</v>
      </c>
      <c r="B5161" s="56" t="s">
        <v>11417</v>
      </c>
      <c r="C5161" s="56">
        <v>2101010130</v>
      </c>
      <c r="D5161" s="56" t="s">
        <v>40</v>
      </c>
      <c r="E5161" s="56">
        <v>2101020140</v>
      </c>
      <c r="F5161" s="56">
        <v>5401010140</v>
      </c>
      <c r="G5161" s="56" t="s">
        <v>11431</v>
      </c>
      <c r="H5161" s="56">
        <v>400210</v>
      </c>
      <c r="I5161" s="56" t="s">
        <v>11769</v>
      </c>
      <c r="J5161" s="56" t="s">
        <v>1747</v>
      </c>
      <c r="K5161" s="56" t="s">
        <v>1748</v>
      </c>
      <c r="L5161" s="56" t="s">
        <v>7138</v>
      </c>
      <c r="M5161" s="73">
        <v>42345</v>
      </c>
      <c r="N5161" s="56" t="s">
        <v>8468</v>
      </c>
      <c r="O5161" s="56"/>
      <c r="P5161" s="56" t="s">
        <v>295</v>
      </c>
      <c r="Q5161" s="56"/>
      <c r="R5161" s="56" t="s">
        <v>70</v>
      </c>
      <c r="S5161" s="56" t="s">
        <v>11679</v>
      </c>
      <c r="T5161" s="56" t="s">
        <v>7140</v>
      </c>
      <c r="U5161" s="57">
        <v>824400</v>
      </c>
      <c r="V5161" s="57">
        <v>-397883.21</v>
      </c>
      <c r="W5161" s="57">
        <v>426516.79</v>
      </c>
      <c r="X5161" s="57">
        <v>0</v>
      </c>
      <c r="Y5161" s="73">
        <v>42345</v>
      </c>
      <c r="Z5161" s="57">
        <v>-75300.84</v>
      </c>
      <c r="AA5161" s="57">
        <v>0</v>
      </c>
      <c r="AB5161" s="57">
        <v>351215.95</v>
      </c>
      <c r="AC5161" s="57">
        <v>0</v>
      </c>
      <c r="AD5161" s="56" t="s">
        <v>9255</v>
      </c>
      <c r="AE5161" s="57">
        <v>0</v>
      </c>
      <c r="AF5161" s="57">
        <v>0</v>
      </c>
      <c r="AG5161" s="57">
        <v>0</v>
      </c>
      <c r="AI5161"/>
      <c r="AJ5161"/>
    </row>
    <row r="5162" spans="1:36">
      <c r="A5162" s="56" t="s">
        <v>50</v>
      </c>
      <c r="B5162" s="56" t="s">
        <v>11417</v>
      </c>
      <c r="C5162" s="56">
        <v>2101010130</v>
      </c>
      <c r="D5162" s="56" t="s">
        <v>40</v>
      </c>
      <c r="E5162" s="56">
        <v>2101020140</v>
      </c>
      <c r="F5162" s="56">
        <v>5401010140</v>
      </c>
      <c r="G5162" s="56" t="s">
        <v>11431</v>
      </c>
      <c r="H5162" s="56">
        <v>400210</v>
      </c>
      <c r="I5162" s="56" t="s">
        <v>11448</v>
      </c>
      <c r="J5162" s="56" t="s">
        <v>1864</v>
      </c>
      <c r="K5162" s="56" t="s">
        <v>1865</v>
      </c>
      <c r="L5162" s="56" t="s">
        <v>7138</v>
      </c>
      <c r="M5162" s="73">
        <v>42600</v>
      </c>
      <c r="N5162" s="56" t="s">
        <v>8513</v>
      </c>
      <c r="O5162" s="56"/>
      <c r="P5162" s="56" t="s">
        <v>295</v>
      </c>
      <c r="Q5162" s="56"/>
      <c r="R5162" s="56" t="s">
        <v>70</v>
      </c>
      <c r="S5162" s="56" t="s">
        <v>11653</v>
      </c>
      <c r="T5162" s="56" t="s">
        <v>7140</v>
      </c>
      <c r="U5162" s="57">
        <v>99070</v>
      </c>
      <c r="V5162" s="57">
        <v>-42358.71</v>
      </c>
      <c r="W5162" s="57">
        <v>56711.29</v>
      </c>
      <c r="X5162" s="57">
        <v>0</v>
      </c>
      <c r="Y5162" s="73">
        <v>42600</v>
      </c>
      <c r="Z5162" s="57">
        <v>-8801.99</v>
      </c>
      <c r="AA5162" s="57">
        <v>0</v>
      </c>
      <c r="AB5162" s="57">
        <v>47909.3</v>
      </c>
      <c r="AC5162" s="57">
        <v>0</v>
      </c>
      <c r="AD5162" s="56" t="s">
        <v>9255</v>
      </c>
      <c r="AE5162" s="57">
        <v>0</v>
      </c>
      <c r="AF5162" s="57">
        <v>0</v>
      </c>
      <c r="AG5162" s="57">
        <v>0</v>
      </c>
      <c r="AI5162"/>
      <c r="AJ5162"/>
    </row>
    <row r="5163" spans="1:36">
      <c r="A5163" s="56" t="s">
        <v>49</v>
      </c>
      <c r="B5163" s="56" t="s">
        <v>11417</v>
      </c>
      <c r="C5163" s="56">
        <v>2101010130</v>
      </c>
      <c r="D5163" s="56" t="s">
        <v>40</v>
      </c>
      <c r="E5163" s="56">
        <v>2101020140</v>
      </c>
      <c r="F5163" s="56">
        <v>5401010140</v>
      </c>
      <c r="G5163" s="56" t="s">
        <v>11431</v>
      </c>
      <c r="H5163" s="56">
        <v>400211</v>
      </c>
      <c r="I5163" s="56" t="s">
        <v>11797</v>
      </c>
      <c r="J5163" s="56" t="s">
        <v>2869</v>
      </c>
      <c r="K5163" s="56" t="s">
        <v>2870</v>
      </c>
      <c r="L5163" s="56" t="s">
        <v>7138</v>
      </c>
      <c r="M5163" s="73">
        <v>42566</v>
      </c>
      <c r="N5163" s="56" t="s">
        <v>8514</v>
      </c>
      <c r="O5163" s="56"/>
      <c r="P5163" s="56" t="s">
        <v>295</v>
      </c>
      <c r="Q5163" s="56"/>
      <c r="R5163" s="56" t="s">
        <v>70</v>
      </c>
      <c r="S5163" s="56" t="s">
        <v>11705</v>
      </c>
      <c r="T5163" s="56" t="s">
        <v>7140</v>
      </c>
      <c r="U5163" s="57">
        <v>355454.01</v>
      </c>
      <c r="V5163" s="57">
        <v>-154556.91</v>
      </c>
      <c r="W5163" s="57">
        <v>200897.1</v>
      </c>
      <c r="X5163" s="57">
        <v>0</v>
      </c>
      <c r="Y5163" s="73">
        <v>42566</v>
      </c>
      <c r="Z5163" s="57">
        <v>-31690.959999999999</v>
      </c>
      <c r="AA5163" s="57">
        <v>0</v>
      </c>
      <c r="AB5163" s="57">
        <v>169206.14</v>
      </c>
      <c r="AC5163" s="57">
        <v>0</v>
      </c>
      <c r="AD5163" s="56" t="s">
        <v>9255</v>
      </c>
      <c r="AE5163" s="57">
        <v>0</v>
      </c>
      <c r="AF5163" s="57">
        <v>0</v>
      </c>
      <c r="AG5163" s="57">
        <v>0</v>
      </c>
      <c r="AI5163"/>
      <c r="AJ5163"/>
    </row>
    <row r="5164" spans="1:36">
      <c r="A5164" s="56" t="s">
        <v>48</v>
      </c>
      <c r="B5164" s="56" t="s">
        <v>11417</v>
      </c>
      <c r="C5164" s="56">
        <v>2101010130</v>
      </c>
      <c r="D5164" s="56" t="s">
        <v>40</v>
      </c>
      <c r="E5164" s="56">
        <v>2101020140</v>
      </c>
      <c r="F5164" s="56">
        <v>5401010140</v>
      </c>
      <c r="G5164" s="56" t="s">
        <v>11428</v>
      </c>
      <c r="H5164" s="56">
        <v>400300</v>
      </c>
      <c r="I5164" s="56" t="s">
        <v>11430</v>
      </c>
      <c r="J5164" s="56" t="s">
        <v>3774</v>
      </c>
      <c r="K5164" s="56" t="s">
        <v>3775</v>
      </c>
      <c r="L5164" s="56" t="s">
        <v>7138</v>
      </c>
      <c r="M5164" s="73">
        <v>43373</v>
      </c>
      <c r="N5164" s="56" t="s">
        <v>8515</v>
      </c>
      <c r="O5164" s="56"/>
      <c r="P5164" s="56" t="s">
        <v>295</v>
      </c>
      <c r="Q5164" s="56"/>
      <c r="R5164" s="56" t="s">
        <v>70</v>
      </c>
      <c r="S5164" s="56" t="s">
        <v>11683</v>
      </c>
      <c r="T5164" s="56" t="s">
        <v>7140</v>
      </c>
      <c r="U5164" s="57">
        <v>138905.21</v>
      </c>
      <c r="V5164" s="57">
        <v>-33911.9</v>
      </c>
      <c r="W5164" s="57">
        <v>104993.31</v>
      </c>
      <c r="X5164" s="57">
        <v>0</v>
      </c>
      <c r="Y5164" s="73">
        <v>43348</v>
      </c>
      <c r="Z5164" s="57">
        <v>-12075.24</v>
      </c>
      <c r="AA5164" s="57">
        <v>0</v>
      </c>
      <c r="AB5164" s="57">
        <v>92918.07</v>
      </c>
      <c r="AC5164" s="57">
        <v>0</v>
      </c>
      <c r="AD5164" s="56" t="s">
        <v>9255</v>
      </c>
      <c r="AE5164" s="57">
        <v>0</v>
      </c>
      <c r="AF5164" s="57">
        <v>0</v>
      </c>
      <c r="AG5164" s="57">
        <v>0</v>
      </c>
      <c r="AI5164"/>
      <c r="AJ5164"/>
    </row>
    <row r="5165" spans="1:36">
      <c r="A5165" s="56" t="s">
        <v>48</v>
      </c>
      <c r="B5165" s="56" t="s">
        <v>11417</v>
      </c>
      <c r="C5165" s="56">
        <v>2101010130</v>
      </c>
      <c r="D5165" s="56" t="s">
        <v>40</v>
      </c>
      <c r="E5165" s="56">
        <v>2101020140</v>
      </c>
      <c r="F5165" s="56">
        <v>5401010140</v>
      </c>
      <c r="G5165" s="56" t="s">
        <v>11428</v>
      </c>
      <c r="H5165" s="56">
        <v>400300</v>
      </c>
      <c r="I5165" s="56" t="s">
        <v>11430</v>
      </c>
      <c r="J5165" s="56" t="s">
        <v>3776</v>
      </c>
      <c r="K5165" s="56" t="s">
        <v>3777</v>
      </c>
      <c r="L5165" s="56" t="s">
        <v>7138</v>
      </c>
      <c r="M5165" s="73">
        <v>43373</v>
      </c>
      <c r="N5165" s="56" t="s">
        <v>8515</v>
      </c>
      <c r="O5165" s="56"/>
      <c r="P5165" s="56" t="s">
        <v>295</v>
      </c>
      <c r="Q5165" s="56"/>
      <c r="R5165" s="56" t="s">
        <v>70</v>
      </c>
      <c r="S5165" s="56" t="s">
        <v>11645</v>
      </c>
      <c r="T5165" s="56" t="s">
        <v>7140</v>
      </c>
      <c r="U5165" s="57">
        <v>210609.84</v>
      </c>
      <c r="V5165" s="57">
        <v>-51417.65</v>
      </c>
      <c r="W5165" s="57">
        <v>159192.19</v>
      </c>
      <c r="X5165" s="57">
        <v>0</v>
      </c>
      <c r="Y5165" s="73">
        <v>43348</v>
      </c>
      <c r="Z5165" s="57">
        <v>-18308.63</v>
      </c>
      <c r="AA5165" s="57">
        <v>0</v>
      </c>
      <c r="AB5165" s="57">
        <v>140883.56</v>
      </c>
      <c r="AC5165" s="57">
        <v>0</v>
      </c>
      <c r="AD5165" s="56" t="s">
        <v>9255</v>
      </c>
      <c r="AE5165" s="57">
        <v>0</v>
      </c>
      <c r="AF5165" s="57">
        <v>0</v>
      </c>
      <c r="AG5165" s="57">
        <v>0</v>
      </c>
      <c r="AI5165"/>
      <c r="AJ5165"/>
    </row>
    <row r="5166" spans="1:36">
      <c r="A5166" s="56" t="s">
        <v>48</v>
      </c>
      <c r="B5166" s="56" t="s">
        <v>11417</v>
      </c>
      <c r="C5166" s="56">
        <v>2101010130</v>
      </c>
      <c r="D5166" s="56" t="s">
        <v>40</v>
      </c>
      <c r="E5166" s="56">
        <v>2101020140</v>
      </c>
      <c r="F5166" s="56">
        <v>5401010140</v>
      </c>
      <c r="G5166" s="56" t="s">
        <v>11428</v>
      </c>
      <c r="H5166" s="56">
        <v>400300</v>
      </c>
      <c r="I5166" s="56" t="s">
        <v>11430</v>
      </c>
      <c r="J5166" s="56" t="s">
        <v>3778</v>
      </c>
      <c r="K5166" s="56" t="s">
        <v>3779</v>
      </c>
      <c r="L5166" s="56" t="s">
        <v>7138</v>
      </c>
      <c r="M5166" s="73">
        <v>43373</v>
      </c>
      <c r="N5166" s="56" t="s">
        <v>8515</v>
      </c>
      <c r="O5166" s="56"/>
      <c r="P5166" s="56" t="s">
        <v>295</v>
      </c>
      <c r="Q5166" s="56"/>
      <c r="R5166" s="56" t="s">
        <v>70</v>
      </c>
      <c r="S5166" s="56" t="s">
        <v>11676</v>
      </c>
      <c r="T5166" s="56" t="s">
        <v>7140</v>
      </c>
      <c r="U5166" s="57">
        <v>55444.98</v>
      </c>
      <c r="V5166" s="57">
        <v>-13536.16</v>
      </c>
      <c r="W5166" s="57">
        <v>41908.82</v>
      </c>
      <c r="X5166" s="57">
        <v>0</v>
      </c>
      <c r="Y5166" s="73">
        <v>43348</v>
      </c>
      <c r="Z5166" s="57">
        <v>-4819.92</v>
      </c>
      <c r="AA5166" s="57">
        <v>0</v>
      </c>
      <c r="AB5166" s="57">
        <v>37088.9</v>
      </c>
      <c r="AC5166" s="57">
        <v>0</v>
      </c>
      <c r="AD5166" s="56" t="s">
        <v>9255</v>
      </c>
      <c r="AE5166" s="57">
        <v>0</v>
      </c>
      <c r="AF5166" s="57">
        <v>0</v>
      </c>
      <c r="AG5166" s="57">
        <v>0</v>
      </c>
      <c r="AI5166"/>
      <c r="AJ5166"/>
    </row>
    <row r="5167" spans="1:36">
      <c r="A5167" s="56" t="s">
        <v>48</v>
      </c>
      <c r="B5167" s="56" t="s">
        <v>11417</v>
      </c>
      <c r="C5167" s="56">
        <v>2101010130</v>
      </c>
      <c r="D5167" s="56" t="s">
        <v>40</v>
      </c>
      <c r="E5167" s="56">
        <v>2101020140</v>
      </c>
      <c r="F5167" s="56">
        <v>5401010140</v>
      </c>
      <c r="G5167" s="56" t="s">
        <v>11428</v>
      </c>
      <c r="H5167" s="56">
        <v>400300</v>
      </c>
      <c r="I5167" s="56" t="s">
        <v>11430</v>
      </c>
      <c r="J5167" s="56" t="s">
        <v>3780</v>
      </c>
      <c r="K5167" s="56" t="s">
        <v>3781</v>
      </c>
      <c r="L5167" s="56" t="s">
        <v>7138</v>
      </c>
      <c r="M5167" s="73">
        <v>43373</v>
      </c>
      <c r="N5167" s="56" t="s">
        <v>8515</v>
      </c>
      <c r="O5167" s="56"/>
      <c r="P5167" s="56" t="s">
        <v>295</v>
      </c>
      <c r="Q5167" s="56"/>
      <c r="R5167" s="56" t="s">
        <v>70</v>
      </c>
      <c r="S5167" s="56" t="s">
        <v>11685</v>
      </c>
      <c r="T5167" s="56" t="s">
        <v>7140</v>
      </c>
      <c r="U5167" s="57">
        <v>38960.129999999997</v>
      </c>
      <c r="V5167" s="57">
        <v>-9511.6</v>
      </c>
      <c r="W5167" s="57">
        <v>29448.53</v>
      </c>
      <c r="X5167" s="57">
        <v>0</v>
      </c>
      <c r="Y5167" s="73">
        <v>43348</v>
      </c>
      <c r="Z5167" s="57">
        <v>-3386.86</v>
      </c>
      <c r="AA5167" s="57">
        <v>0</v>
      </c>
      <c r="AB5167" s="57">
        <v>26061.67</v>
      </c>
      <c r="AC5167" s="57">
        <v>0</v>
      </c>
      <c r="AD5167" s="56" t="s">
        <v>9255</v>
      </c>
      <c r="AE5167" s="57">
        <v>0</v>
      </c>
      <c r="AF5167" s="57">
        <v>0</v>
      </c>
      <c r="AG5167" s="57">
        <v>0</v>
      </c>
      <c r="AI5167"/>
      <c r="AJ5167"/>
    </row>
    <row r="5168" spans="1:36">
      <c r="A5168" s="56" t="s">
        <v>48</v>
      </c>
      <c r="B5168" s="56" t="s">
        <v>11417</v>
      </c>
      <c r="C5168" s="56">
        <v>2101010130</v>
      </c>
      <c r="D5168" s="56" t="s">
        <v>40</v>
      </c>
      <c r="E5168" s="56">
        <v>2101020140</v>
      </c>
      <c r="F5168" s="56">
        <v>5401010140</v>
      </c>
      <c r="G5168" s="56" t="s">
        <v>11428</v>
      </c>
      <c r="H5168" s="56">
        <v>400300</v>
      </c>
      <c r="I5168" s="56" t="s">
        <v>11430</v>
      </c>
      <c r="J5168" s="56" t="s">
        <v>3782</v>
      </c>
      <c r="K5168" s="56" t="s">
        <v>2880</v>
      </c>
      <c r="L5168" s="56" t="s">
        <v>7138</v>
      </c>
      <c r="M5168" s="73">
        <v>43373</v>
      </c>
      <c r="N5168" s="56" t="s">
        <v>8515</v>
      </c>
      <c r="O5168" s="56"/>
      <c r="P5168" s="56" t="s">
        <v>295</v>
      </c>
      <c r="Q5168" s="56"/>
      <c r="R5168" s="56" t="s">
        <v>70</v>
      </c>
      <c r="S5168" s="56" t="s">
        <v>11676</v>
      </c>
      <c r="T5168" s="56" t="s">
        <v>7140</v>
      </c>
      <c r="U5168" s="57">
        <v>6485.84</v>
      </c>
      <c r="V5168" s="57">
        <v>-1583.43</v>
      </c>
      <c r="W5168" s="57">
        <v>4902.41</v>
      </c>
      <c r="X5168" s="57">
        <v>0</v>
      </c>
      <c r="Y5168" s="73">
        <v>43348</v>
      </c>
      <c r="Z5168" s="57">
        <v>-563.82000000000005</v>
      </c>
      <c r="AA5168" s="57">
        <v>0</v>
      </c>
      <c r="AB5168" s="57">
        <v>4338.59</v>
      </c>
      <c r="AC5168" s="57">
        <v>0</v>
      </c>
      <c r="AD5168" s="56" t="s">
        <v>9255</v>
      </c>
      <c r="AE5168" s="57">
        <v>0</v>
      </c>
      <c r="AF5168" s="57">
        <v>0</v>
      </c>
      <c r="AG5168" s="57">
        <v>0</v>
      </c>
      <c r="AI5168"/>
      <c r="AJ5168"/>
    </row>
    <row r="5169" spans="1:36">
      <c r="A5169" s="56" t="s">
        <v>48</v>
      </c>
      <c r="B5169" s="56" t="s">
        <v>11417</v>
      </c>
      <c r="C5169" s="56">
        <v>2101010130</v>
      </c>
      <c r="D5169" s="56" t="s">
        <v>40</v>
      </c>
      <c r="E5169" s="56">
        <v>2101020140</v>
      </c>
      <c r="F5169" s="56">
        <v>5401010140</v>
      </c>
      <c r="G5169" s="56" t="s">
        <v>11428</v>
      </c>
      <c r="H5169" s="56">
        <v>400300</v>
      </c>
      <c r="I5169" s="56" t="s">
        <v>11430</v>
      </c>
      <c r="J5169" s="56" t="s">
        <v>3785</v>
      </c>
      <c r="K5169" s="56" t="s">
        <v>3786</v>
      </c>
      <c r="L5169" s="56" t="s">
        <v>7138</v>
      </c>
      <c r="M5169" s="73">
        <v>43555</v>
      </c>
      <c r="N5169" s="56" t="s">
        <v>8516</v>
      </c>
      <c r="O5169" s="56"/>
      <c r="P5169" s="56" t="s">
        <v>295</v>
      </c>
      <c r="Q5169" s="56"/>
      <c r="R5169" s="56" t="s">
        <v>70</v>
      </c>
      <c r="S5169" s="56" t="s">
        <v>11676</v>
      </c>
      <c r="T5169" s="56" t="s">
        <v>7140</v>
      </c>
      <c r="U5169" s="57">
        <v>97940</v>
      </c>
      <c r="V5169" s="57">
        <v>-19067.439999999999</v>
      </c>
      <c r="W5169" s="57">
        <v>78872.56</v>
      </c>
      <c r="X5169" s="57">
        <v>0</v>
      </c>
      <c r="Y5169" s="73">
        <v>43538</v>
      </c>
      <c r="Z5169" s="57">
        <v>-8514.07</v>
      </c>
      <c r="AA5169" s="57">
        <v>0</v>
      </c>
      <c r="AB5169" s="57">
        <v>70358.490000000005</v>
      </c>
      <c r="AC5169" s="57">
        <v>0</v>
      </c>
      <c r="AD5169" s="56" t="s">
        <v>9255</v>
      </c>
      <c r="AE5169" s="57">
        <v>0</v>
      </c>
      <c r="AF5169" s="57">
        <v>0</v>
      </c>
      <c r="AG5169" s="57">
        <v>0</v>
      </c>
      <c r="AI5169"/>
      <c r="AJ5169"/>
    </row>
    <row r="5170" spans="1:36">
      <c r="A5170" s="56" t="s">
        <v>48</v>
      </c>
      <c r="B5170" s="56" t="s">
        <v>11417</v>
      </c>
      <c r="C5170" s="56">
        <v>2101010130</v>
      </c>
      <c r="D5170" s="56" t="s">
        <v>40</v>
      </c>
      <c r="E5170" s="56">
        <v>2101020140</v>
      </c>
      <c r="F5170" s="56">
        <v>5401010140</v>
      </c>
      <c r="G5170" s="56" t="s">
        <v>11428</v>
      </c>
      <c r="H5170" s="56">
        <v>400300</v>
      </c>
      <c r="I5170" s="56" t="s">
        <v>11430</v>
      </c>
      <c r="J5170" s="56" t="s">
        <v>3787</v>
      </c>
      <c r="K5170" s="56" t="s">
        <v>3786</v>
      </c>
      <c r="L5170" s="56" t="s">
        <v>7138</v>
      </c>
      <c r="M5170" s="73">
        <v>43555</v>
      </c>
      <c r="N5170" s="56" t="s">
        <v>8517</v>
      </c>
      <c r="O5170" s="56"/>
      <c r="P5170" s="56" t="s">
        <v>295</v>
      </c>
      <c r="Q5170" s="56"/>
      <c r="R5170" s="56" t="s">
        <v>70</v>
      </c>
      <c r="S5170" s="56" t="s">
        <v>11653</v>
      </c>
      <c r="T5170" s="56" t="s">
        <v>7140</v>
      </c>
      <c r="U5170" s="57">
        <v>192789.55</v>
      </c>
      <c r="V5170" s="57">
        <v>-36730.379999999997</v>
      </c>
      <c r="W5170" s="57">
        <v>156059.17000000001</v>
      </c>
      <c r="X5170" s="57">
        <v>0</v>
      </c>
      <c r="Y5170" s="73">
        <v>43554</v>
      </c>
      <c r="Z5170" s="57">
        <v>-16759.48</v>
      </c>
      <c r="AA5170" s="57">
        <v>0</v>
      </c>
      <c r="AB5170" s="57">
        <v>139299.69</v>
      </c>
      <c r="AC5170" s="57">
        <v>0</v>
      </c>
      <c r="AD5170" s="56" t="s">
        <v>9255</v>
      </c>
      <c r="AE5170" s="57">
        <v>0</v>
      </c>
      <c r="AF5170" s="57">
        <v>0</v>
      </c>
      <c r="AG5170" s="57">
        <v>0</v>
      </c>
      <c r="AI5170"/>
      <c r="AJ5170"/>
    </row>
    <row r="5171" spans="1:36">
      <c r="A5171" s="56" t="s">
        <v>48</v>
      </c>
      <c r="B5171" s="56" t="s">
        <v>11446</v>
      </c>
      <c r="C5171" s="56">
        <v>2101010140</v>
      </c>
      <c r="D5171" s="56" t="s">
        <v>66</v>
      </c>
      <c r="E5171" s="56">
        <v>2101020140</v>
      </c>
      <c r="F5171" s="56">
        <v>5401010140</v>
      </c>
      <c r="G5171" s="56" t="s">
        <v>11428</v>
      </c>
      <c r="H5171" s="56">
        <v>400300</v>
      </c>
      <c r="I5171" s="56" t="s">
        <v>11430</v>
      </c>
      <c r="J5171" s="56" t="s">
        <v>3938</v>
      </c>
      <c r="K5171" s="56" t="s">
        <v>3939</v>
      </c>
      <c r="L5171" s="56" t="s">
        <v>7138</v>
      </c>
      <c r="M5171" s="73">
        <v>42398</v>
      </c>
      <c r="N5171" s="56" t="s">
        <v>8518</v>
      </c>
      <c r="O5171" s="56"/>
      <c r="P5171" s="56" t="s">
        <v>295</v>
      </c>
      <c r="Q5171" s="56"/>
      <c r="R5171" s="56" t="s">
        <v>70</v>
      </c>
      <c r="S5171" s="56" t="s">
        <v>11655</v>
      </c>
      <c r="T5171" s="56" t="s">
        <v>7140</v>
      </c>
      <c r="U5171" s="57">
        <v>177187.5</v>
      </c>
      <c r="V5171" s="57">
        <v>-83464.72</v>
      </c>
      <c r="W5171" s="57">
        <v>93722.78</v>
      </c>
      <c r="X5171" s="57">
        <v>0</v>
      </c>
      <c r="Y5171" s="73">
        <v>42398</v>
      </c>
      <c r="Z5171" s="57">
        <v>-16086.48</v>
      </c>
      <c r="AA5171" s="57">
        <v>0</v>
      </c>
      <c r="AB5171" s="57">
        <v>77636.3</v>
      </c>
      <c r="AC5171" s="57">
        <v>0</v>
      </c>
      <c r="AD5171" s="56" t="s">
        <v>9255</v>
      </c>
      <c r="AE5171" s="57">
        <v>0</v>
      </c>
      <c r="AF5171" s="57">
        <v>0</v>
      </c>
      <c r="AG5171" s="57">
        <v>0</v>
      </c>
      <c r="AI5171"/>
      <c r="AJ5171"/>
    </row>
    <row r="5172" spans="1:36">
      <c r="A5172" s="56" t="s">
        <v>48</v>
      </c>
      <c r="B5172" s="56" t="s">
        <v>11446</v>
      </c>
      <c r="C5172" s="56">
        <v>2101010140</v>
      </c>
      <c r="D5172" s="56" t="s">
        <v>66</v>
      </c>
      <c r="E5172" s="56">
        <v>2101020140</v>
      </c>
      <c r="F5172" s="56">
        <v>5401010140</v>
      </c>
      <c r="G5172" s="56" t="s">
        <v>11428</v>
      </c>
      <c r="H5172" s="56">
        <v>400300</v>
      </c>
      <c r="I5172" s="56" t="s">
        <v>11430</v>
      </c>
      <c r="J5172" s="56" t="s">
        <v>3940</v>
      </c>
      <c r="K5172" s="56" t="s">
        <v>3941</v>
      </c>
      <c r="L5172" s="56" t="s">
        <v>7138</v>
      </c>
      <c r="M5172" s="73">
        <v>42398</v>
      </c>
      <c r="N5172" s="56" t="s">
        <v>8518</v>
      </c>
      <c r="O5172" s="56"/>
      <c r="P5172" s="56" t="s">
        <v>295</v>
      </c>
      <c r="Q5172" s="56"/>
      <c r="R5172" s="56" t="s">
        <v>70</v>
      </c>
      <c r="S5172" s="56" t="s">
        <v>11702</v>
      </c>
      <c r="T5172" s="56" t="s">
        <v>7140</v>
      </c>
      <c r="U5172" s="57">
        <v>131625</v>
      </c>
      <c r="V5172" s="57">
        <v>-62002.36</v>
      </c>
      <c r="W5172" s="57">
        <v>69622.64</v>
      </c>
      <c r="X5172" s="57">
        <v>0</v>
      </c>
      <c r="Y5172" s="73">
        <v>42398</v>
      </c>
      <c r="Z5172" s="57">
        <v>-11949.96</v>
      </c>
      <c r="AA5172" s="57">
        <v>0</v>
      </c>
      <c r="AB5172" s="57">
        <v>57672.68</v>
      </c>
      <c r="AC5172" s="57">
        <v>0</v>
      </c>
      <c r="AD5172" s="56" t="s">
        <v>9255</v>
      </c>
      <c r="AE5172" s="57">
        <v>0</v>
      </c>
      <c r="AF5172" s="57">
        <v>0</v>
      </c>
      <c r="AG5172" s="57">
        <v>0</v>
      </c>
      <c r="AI5172"/>
      <c r="AJ5172"/>
    </row>
    <row r="5173" spans="1:36">
      <c r="A5173" s="56" t="s">
        <v>54</v>
      </c>
      <c r="B5173" s="56" t="s">
        <v>11446</v>
      </c>
      <c r="C5173" s="56">
        <v>2101010140</v>
      </c>
      <c r="D5173" s="56" t="s">
        <v>66</v>
      </c>
      <c r="E5173" s="56">
        <v>2101020140</v>
      </c>
      <c r="F5173" s="56">
        <v>5401010140</v>
      </c>
      <c r="G5173" s="56" t="s">
        <v>11413</v>
      </c>
      <c r="H5173" s="56">
        <v>400100</v>
      </c>
      <c r="I5173" s="56" t="s">
        <v>11414</v>
      </c>
      <c r="J5173" s="56" t="s">
        <v>6655</v>
      </c>
      <c r="K5173" s="56" t="s">
        <v>6656</v>
      </c>
      <c r="L5173" s="56" t="s">
        <v>7138</v>
      </c>
      <c r="M5173" s="73">
        <v>43889</v>
      </c>
      <c r="N5173" s="56" t="s">
        <v>8519</v>
      </c>
      <c r="O5173" s="56"/>
      <c r="P5173" s="56" t="s">
        <v>295</v>
      </c>
      <c r="Q5173" s="56"/>
      <c r="R5173" s="56" t="s">
        <v>70</v>
      </c>
      <c r="S5173" s="56" t="s">
        <v>11679</v>
      </c>
      <c r="T5173" s="56" t="s">
        <v>7140</v>
      </c>
      <c r="U5173" s="57">
        <v>610935.16</v>
      </c>
      <c r="V5173" s="57">
        <v>-82149.289999999994</v>
      </c>
      <c r="W5173" s="57">
        <v>528785.87</v>
      </c>
      <c r="X5173" s="57">
        <v>0</v>
      </c>
      <c r="Y5173" s="73">
        <v>43770</v>
      </c>
      <c r="Z5173" s="57">
        <v>-53115.82</v>
      </c>
      <c r="AA5173" s="57">
        <v>0</v>
      </c>
      <c r="AB5173" s="57">
        <v>475670.05</v>
      </c>
      <c r="AC5173" s="57">
        <v>0</v>
      </c>
      <c r="AD5173" s="56" t="s">
        <v>9255</v>
      </c>
      <c r="AE5173" s="57">
        <v>0</v>
      </c>
      <c r="AF5173" s="57">
        <v>0</v>
      </c>
      <c r="AG5173" s="57">
        <v>0</v>
      </c>
      <c r="AI5173"/>
      <c r="AJ5173"/>
    </row>
    <row r="5174" spans="1:36">
      <c r="A5174" s="56" t="s">
        <v>54</v>
      </c>
      <c r="B5174" s="56" t="s">
        <v>11420</v>
      </c>
      <c r="C5174" s="56">
        <v>2101010150</v>
      </c>
      <c r="D5174" s="56" t="s">
        <v>45</v>
      </c>
      <c r="E5174" s="56">
        <v>2101020150</v>
      </c>
      <c r="F5174" s="56">
        <v>5401010150</v>
      </c>
      <c r="G5174" s="56" t="s">
        <v>11413</v>
      </c>
      <c r="H5174" s="56">
        <v>400100</v>
      </c>
      <c r="I5174" s="56" t="s">
        <v>11422</v>
      </c>
      <c r="J5174" s="56" t="s">
        <v>6831</v>
      </c>
      <c r="K5174" s="56" t="s">
        <v>6832</v>
      </c>
      <c r="L5174" s="56" t="s">
        <v>7138</v>
      </c>
      <c r="M5174" s="73">
        <v>44221</v>
      </c>
      <c r="N5174" s="56" t="s">
        <v>9161</v>
      </c>
      <c r="O5174" s="56"/>
      <c r="P5174" s="56" t="s">
        <v>1037</v>
      </c>
      <c r="Q5174" s="56"/>
      <c r="R5174" s="56" t="s">
        <v>70</v>
      </c>
      <c r="S5174" s="56" t="s">
        <v>11659</v>
      </c>
      <c r="T5174" s="56" t="s">
        <v>7140</v>
      </c>
      <c r="U5174" s="57">
        <v>5340740</v>
      </c>
      <c r="V5174" s="57">
        <v>-136225.45000000001</v>
      </c>
      <c r="W5174" s="57">
        <v>5204514.55</v>
      </c>
      <c r="X5174" s="57">
        <v>0</v>
      </c>
      <c r="Y5174" s="73">
        <v>44189</v>
      </c>
      <c r="Z5174" s="57">
        <v>-584378.99</v>
      </c>
      <c r="AA5174" s="57">
        <v>0</v>
      </c>
      <c r="AB5174" s="57">
        <v>4620135.5599999996</v>
      </c>
      <c r="AC5174" s="57">
        <v>0</v>
      </c>
      <c r="AD5174" s="56" t="s">
        <v>9255</v>
      </c>
      <c r="AE5174" s="57">
        <v>0</v>
      </c>
      <c r="AF5174" s="57">
        <v>0</v>
      </c>
      <c r="AG5174" s="57">
        <v>0</v>
      </c>
      <c r="AI5174"/>
      <c r="AJ5174"/>
    </row>
    <row r="5175" spans="1:36">
      <c r="A5175" s="56" t="s">
        <v>50</v>
      </c>
      <c r="B5175" s="56" t="s">
        <v>11631</v>
      </c>
      <c r="C5175" s="56">
        <v>2101030010</v>
      </c>
      <c r="D5175" s="56" t="s">
        <v>44</v>
      </c>
      <c r="E5175" s="56">
        <v>2101040010</v>
      </c>
      <c r="F5175" s="56">
        <v>5401010100</v>
      </c>
      <c r="G5175" s="56" t="s">
        <v>11431</v>
      </c>
      <c r="H5175" s="56">
        <v>400202</v>
      </c>
      <c r="I5175" s="56" t="s">
        <v>11795</v>
      </c>
      <c r="J5175" s="56" t="s">
        <v>1350</v>
      </c>
      <c r="K5175" s="56" t="s">
        <v>1351</v>
      </c>
      <c r="L5175" s="56" t="s">
        <v>7138</v>
      </c>
      <c r="M5175" s="73">
        <v>43555</v>
      </c>
      <c r="N5175" s="56" t="s">
        <v>8470</v>
      </c>
      <c r="O5175" s="56"/>
      <c r="P5175" s="56" t="s">
        <v>259</v>
      </c>
      <c r="Q5175" s="56"/>
      <c r="R5175" s="56" t="s">
        <v>7144</v>
      </c>
      <c r="S5175" s="56" t="s">
        <v>11689</v>
      </c>
      <c r="T5175" s="56" t="s">
        <v>7140</v>
      </c>
      <c r="U5175" s="57">
        <v>66729</v>
      </c>
      <c r="V5175" s="57">
        <v>-46661.55</v>
      </c>
      <c r="W5175" s="57">
        <v>20067.45</v>
      </c>
      <c r="X5175" s="57">
        <v>0</v>
      </c>
      <c r="Y5175" s="73">
        <v>43480</v>
      </c>
      <c r="Z5175" s="57">
        <v>-16731</v>
      </c>
      <c r="AA5175" s="57">
        <v>0</v>
      </c>
      <c r="AB5175" s="57">
        <v>3336.45</v>
      </c>
      <c r="AC5175" s="57">
        <v>0</v>
      </c>
      <c r="AD5175" s="56" t="s">
        <v>9255</v>
      </c>
      <c r="AE5175" s="57">
        <v>0</v>
      </c>
      <c r="AF5175" s="57">
        <v>0</v>
      </c>
      <c r="AG5175" s="57">
        <v>0</v>
      </c>
      <c r="AI5175"/>
      <c r="AJ5175"/>
    </row>
    <row r="5176" spans="1:36">
      <c r="A5176" s="56" t="s">
        <v>49</v>
      </c>
      <c r="B5176" s="56" t="s">
        <v>11631</v>
      </c>
      <c r="C5176" s="56">
        <v>2101030010</v>
      </c>
      <c r="D5176" s="56" t="s">
        <v>44</v>
      </c>
      <c r="E5176" s="56">
        <v>2101040010</v>
      </c>
      <c r="F5176" s="56">
        <v>5401010100</v>
      </c>
      <c r="G5176" s="56" t="s">
        <v>11431</v>
      </c>
      <c r="H5176" s="56">
        <v>400200</v>
      </c>
      <c r="I5176" s="56" t="s">
        <v>11456</v>
      </c>
      <c r="J5176" s="56" t="s">
        <v>1134</v>
      </c>
      <c r="K5176" s="56" t="s">
        <v>1135</v>
      </c>
      <c r="L5176" s="56" t="s">
        <v>7138</v>
      </c>
      <c r="M5176" s="73">
        <v>43555</v>
      </c>
      <c r="N5176" s="56" t="s">
        <v>8471</v>
      </c>
      <c r="O5176" s="56"/>
      <c r="P5176" s="56" t="s">
        <v>259</v>
      </c>
      <c r="Q5176" s="56"/>
      <c r="R5176" s="56" t="s">
        <v>7144</v>
      </c>
      <c r="S5176" s="56" t="s">
        <v>11659</v>
      </c>
      <c r="T5176" s="56" t="s">
        <v>7140</v>
      </c>
      <c r="U5176" s="57">
        <v>2841119.67</v>
      </c>
      <c r="V5176" s="57">
        <v>-1986708.07</v>
      </c>
      <c r="W5176" s="57">
        <v>854411.6</v>
      </c>
      <c r="X5176" s="57">
        <v>0</v>
      </c>
      <c r="Y5176" s="73">
        <v>43480</v>
      </c>
      <c r="Z5176" s="57">
        <v>-712355.62</v>
      </c>
      <c r="AA5176" s="57">
        <v>0</v>
      </c>
      <c r="AB5176" s="57">
        <v>142055.98000000001</v>
      </c>
      <c r="AC5176" s="57">
        <v>0</v>
      </c>
      <c r="AD5176" s="56" t="s">
        <v>9255</v>
      </c>
      <c r="AE5176" s="57">
        <v>0</v>
      </c>
      <c r="AF5176" s="57">
        <v>0</v>
      </c>
      <c r="AG5176" s="57">
        <v>0</v>
      </c>
      <c r="AI5176"/>
      <c r="AJ5176"/>
    </row>
    <row r="5177" spans="1:36">
      <c r="A5177" s="56" t="s">
        <v>48</v>
      </c>
      <c r="B5177" s="56" t="s">
        <v>11427</v>
      </c>
      <c r="C5177" s="56">
        <v>2101010050</v>
      </c>
      <c r="D5177" s="56" t="s">
        <v>43</v>
      </c>
      <c r="E5177" s="56">
        <v>2101020050</v>
      </c>
      <c r="F5177" s="56">
        <v>5401010050</v>
      </c>
      <c r="G5177" s="56" t="s">
        <v>11428</v>
      </c>
      <c r="H5177" s="56">
        <v>400300</v>
      </c>
      <c r="I5177" s="56" t="s">
        <v>11445</v>
      </c>
      <c r="J5177" s="56" t="s">
        <v>4341</v>
      </c>
      <c r="K5177" s="56" t="s">
        <v>4342</v>
      </c>
      <c r="L5177" s="56" t="s">
        <v>7138</v>
      </c>
      <c r="M5177" s="73">
        <v>43555</v>
      </c>
      <c r="N5177" s="56" t="s">
        <v>8520</v>
      </c>
      <c r="O5177" s="56"/>
      <c r="P5177" s="56" t="s">
        <v>1304</v>
      </c>
      <c r="Q5177" s="56"/>
      <c r="R5177" s="56" t="s">
        <v>70</v>
      </c>
      <c r="S5177" s="56" t="s">
        <v>11415</v>
      </c>
      <c r="T5177" s="56" t="s">
        <v>8521</v>
      </c>
      <c r="U5177" s="57">
        <v>283613</v>
      </c>
      <c r="V5177" s="57">
        <v>-29990.57</v>
      </c>
      <c r="W5177" s="57">
        <v>253622.43</v>
      </c>
      <c r="X5177" s="57">
        <v>0</v>
      </c>
      <c r="Y5177" s="73">
        <v>43555</v>
      </c>
      <c r="Z5177" s="57">
        <v>-13017.79</v>
      </c>
      <c r="AA5177" s="57">
        <v>0</v>
      </c>
      <c r="AB5177" s="57">
        <v>240604.64</v>
      </c>
      <c r="AC5177" s="57">
        <v>0</v>
      </c>
      <c r="AD5177" s="56" t="s">
        <v>9255</v>
      </c>
      <c r="AE5177" s="57">
        <v>0</v>
      </c>
      <c r="AF5177" s="57">
        <v>0</v>
      </c>
      <c r="AG5177" s="57">
        <v>0</v>
      </c>
      <c r="AI5177"/>
      <c r="AJ5177"/>
    </row>
    <row r="5178" spans="1:36">
      <c r="A5178" s="56" t="s">
        <v>48</v>
      </c>
      <c r="B5178" s="56" t="s">
        <v>11427</v>
      </c>
      <c r="C5178" s="56">
        <v>2101010050</v>
      </c>
      <c r="D5178" s="56" t="s">
        <v>43</v>
      </c>
      <c r="E5178" s="56">
        <v>2101020050</v>
      </c>
      <c r="F5178" s="56">
        <v>5401010050</v>
      </c>
      <c r="G5178" s="56" t="s">
        <v>11428</v>
      </c>
      <c r="H5178" s="56">
        <v>400300</v>
      </c>
      <c r="I5178" s="56" t="s">
        <v>11549</v>
      </c>
      <c r="J5178" s="56" t="s">
        <v>4431</v>
      </c>
      <c r="K5178" s="56" t="s">
        <v>4432</v>
      </c>
      <c r="L5178" s="56" t="s">
        <v>7138</v>
      </c>
      <c r="M5178" s="73">
        <v>43190</v>
      </c>
      <c r="N5178" s="56" t="s">
        <v>8486</v>
      </c>
      <c r="O5178" s="56"/>
      <c r="P5178" s="56" t="s">
        <v>1304</v>
      </c>
      <c r="Q5178" s="56"/>
      <c r="R5178" s="56" t="s">
        <v>70</v>
      </c>
      <c r="S5178" s="56" t="s">
        <v>11415</v>
      </c>
      <c r="T5178" s="56" t="s">
        <v>8521</v>
      </c>
      <c r="U5178" s="57">
        <v>391807.2</v>
      </c>
      <c r="V5178" s="57">
        <v>-62118.94</v>
      </c>
      <c r="W5178" s="57">
        <v>329688.26</v>
      </c>
      <c r="X5178" s="57">
        <v>0</v>
      </c>
      <c r="Y5178" s="73">
        <v>43190</v>
      </c>
      <c r="Z5178" s="57">
        <v>-17983.89</v>
      </c>
      <c r="AA5178" s="57">
        <v>0</v>
      </c>
      <c r="AB5178" s="57">
        <v>311704.37</v>
      </c>
      <c r="AC5178" s="57">
        <v>0</v>
      </c>
      <c r="AD5178" s="56" t="s">
        <v>9255</v>
      </c>
      <c r="AE5178" s="57">
        <v>0</v>
      </c>
      <c r="AF5178" s="57">
        <v>0</v>
      </c>
      <c r="AG5178" s="57">
        <v>0</v>
      </c>
      <c r="AI5178"/>
      <c r="AJ5178"/>
    </row>
    <row r="5179" spans="1:36">
      <c r="A5179" s="56" t="s">
        <v>48</v>
      </c>
      <c r="B5179" s="56" t="s">
        <v>11459</v>
      </c>
      <c r="C5179" s="56">
        <v>2101010020</v>
      </c>
      <c r="D5179" s="56" t="s">
        <v>38</v>
      </c>
      <c r="E5179" s="56">
        <v>2101020020</v>
      </c>
      <c r="F5179" s="56">
        <v>5401010020</v>
      </c>
      <c r="G5179" s="56" t="s">
        <v>11428</v>
      </c>
      <c r="H5179" s="56">
        <v>400301</v>
      </c>
      <c r="I5179" s="56" t="s">
        <v>11462</v>
      </c>
      <c r="J5179" s="56" t="s">
        <v>5093</v>
      </c>
      <c r="K5179" s="56" t="s">
        <v>4457</v>
      </c>
      <c r="L5179" s="56" t="s">
        <v>11415</v>
      </c>
      <c r="M5179" s="73">
        <v>40422</v>
      </c>
      <c r="N5179" s="56" t="s">
        <v>8527</v>
      </c>
      <c r="O5179" s="56"/>
      <c r="P5179" s="56" t="s">
        <v>7451</v>
      </c>
      <c r="Q5179" s="56"/>
      <c r="R5179" s="56" t="s">
        <v>70</v>
      </c>
      <c r="S5179" s="56" t="s">
        <v>11415</v>
      </c>
      <c r="T5179" s="56" t="s">
        <v>7140</v>
      </c>
      <c r="U5179" s="57">
        <v>2250693.5699999998</v>
      </c>
      <c r="V5179" s="57">
        <v>-469477.87</v>
      </c>
      <c r="W5179" s="57">
        <v>1781215.7</v>
      </c>
      <c r="X5179" s="57">
        <v>0</v>
      </c>
      <c r="Y5179" s="73">
        <v>41874</v>
      </c>
      <c r="Z5179" s="57">
        <v>-62594.28</v>
      </c>
      <c r="AA5179" s="57">
        <v>0</v>
      </c>
      <c r="AB5179" s="57">
        <v>1718621.42</v>
      </c>
      <c r="AC5179" s="57">
        <v>0</v>
      </c>
      <c r="AD5179" s="56" t="s">
        <v>9255</v>
      </c>
      <c r="AE5179" s="57">
        <v>0</v>
      </c>
      <c r="AF5179" s="57">
        <v>0</v>
      </c>
      <c r="AG5179" s="57">
        <v>0</v>
      </c>
      <c r="AI5179"/>
      <c r="AJ5179"/>
    </row>
    <row r="5180" spans="1:36">
      <c r="A5180" s="56" t="s">
        <v>48</v>
      </c>
      <c r="B5180" s="56" t="s">
        <v>11459</v>
      </c>
      <c r="C5180" s="56">
        <v>2101010020</v>
      </c>
      <c r="D5180" s="56" t="s">
        <v>38</v>
      </c>
      <c r="E5180" s="56">
        <v>2101020020</v>
      </c>
      <c r="F5180" s="56">
        <v>5401010020</v>
      </c>
      <c r="G5180" s="56" t="s">
        <v>11428</v>
      </c>
      <c r="H5180" s="56">
        <v>400300</v>
      </c>
      <c r="I5180" s="56" t="s">
        <v>11451</v>
      </c>
      <c r="J5180" s="56" t="s">
        <v>4456</v>
      </c>
      <c r="K5180" s="56" t="s">
        <v>8528</v>
      </c>
      <c r="L5180" s="56" t="s">
        <v>11415</v>
      </c>
      <c r="M5180" s="73">
        <v>41557</v>
      </c>
      <c r="N5180" s="56" t="s">
        <v>8529</v>
      </c>
      <c r="O5180" s="56"/>
      <c r="P5180" s="56" t="s">
        <v>7456</v>
      </c>
      <c r="Q5180" s="56"/>
      <c r="R5180" s="56" t="s">
        <v>70</v>
      </c>
      <c r="S5180" s="56" t="s">
        <v>11415</v>
      </c>
      <c r="T5180" s="56" t="s">
        <v>7140</v>
      </c>
      <c r="U5180" s="57">
        <v>18907800</v>
      </c>
      <c r="V5180" s="57">
        <v>-3760539.47</v>
      </c>
      <c r="W5180" s="57">
        <v>15147260.529999999</v>
      </c>
      <c r="X5180" s="57">
        <v>0</v>
      </c>
      <c r="Y5180" s="73">
        <v>41913</v>
      </c>
      <c r="Z5180" s="57">
        <v>-499307.87</v>
      </c>
      <c r="AA5180" s="57">
        <v>0</v>
      </c>
      <c r="AB5180" s="57">
        <v>14647952.66</v>
      </c>
      <c r="AC5180" s="57">
        <v>0</v>
      </c>
      <c r="AD5180" s="56" t="s">
        <v>9255</v>
      </c>
      <c r="AE5180" s="57">
        <v>0</v>
      </c>
      <c r="AF5180" s="57">
        <v>0</v>
      </c>
      <c r="AG5180" s="57">
        <v>0</v>
      </c>
      <c r="AI5180"/>
      <c r="AJ5180"/>
    </row>
    <row r="5181" spans="1:36">
      <c r="A5181" s="56" t="s">
        <v>48</v>
      </c>
      <c r="B5181" s="56" t="s">
        <v>11459</v>
      </c>
      <c r="C5181" s="56">
        <v>2101010020</v>
      </c>
      <c r="D5181" s="56" t="s">
        <v>38</v>
      </c>
      <c r="E5181" s="56">
        <v>2101020020</v>
      </c>
      <c r="F5181" s="56">
        <v>5401010020</v>
      </c>
      <c r="G5181" s="56" t="s">
        <v>11428</v>
      </c>
      <c r="H5181" s="56">
        <v>400300</v>
      </c>
      <c r="I5181" s="56" t="s">
        <v>11447</v>
      </c>
      <c r="J5181" s="56" t="s">
        <v>3555</v>
      </c>
      <c r="K5181" s="56" t="s">
        <v>8530</v>
      </c>
      <c r="L5181" s="56" t="s">
        <v>11415</v>
      </c>
      <c r="M5181" s="73">
        <v>40343</v>
      </c>
      <c r="N5181" s="56" t="s">
        <v>8531</v>
      </c>
      <c r="O5181" s="56"/>
      <c r="P5181" s="56" t="s">
        <v>7458</v>
      </c>
      <c r="Q5181" s="56"/>
      <c r="R5181" s="56" t="s">
        <v>70</v>
      </c>
      <c r="S5181" s="56" t="s">
        <v>11415</v>
      </c>
      <c r="T5181" s="56" t="s">
        <v>7140</v>
      </c>
      <c r="U5181" s="57">
        <v>242947.5</v>
      </c>
      <c r="V5181" s="57">
        <v>-40424.720000000001</v>
      </c>
      <c r="W5181" s="57">
        <v>202522.78</v>
      </c>
      <c r="X5181" s="57">
        <v>0</v>
      </c>
      <c r="Y5181" s="73">
        <v>42353</v>
      </c>
      <c r="Z5181" s="57">
        <v>-6843.76</v>
      </c>
      <c r="AA5181" s="57">
        <v>0</v>
      </c>
      <c r="AB5181" s="57">
        <v>195679.02</v>
      </c>
      <c r="AC5181" s="57">
        <v>0</v>
      </c>
      <c r="AD5181" s="56" t="s">
        <v>9255</v>
      </c>
      <c r="AE5181" s="57">
        <v>0</v>
      </c>
      <c r="AF5181" s="57">
        <v>0</v>
      </c>
      <c r="AG5181" s="57">
        <v>0</v>
      </c>
      <c r="AI5181"/>
      <c r="AJ5181"/>
    </row>
    <row r="5182" spans="1:36">
      <c r="A5182" s="56" t="s">
        <v>48</v>
      </c>
      <c r="B5182" s="56" t="s">
        <v>11459</v>
      </c>
      <c r="C5182" s="56">
        <v>2101010020</v>
      </c>
      <c r="D5182" s="56" t="s">
        <v>38</v>
      </c>
      <c r="E5182" s="56">
        <v>2101020020</v>
      </c>
      <c r="F5182" s="56">
        <v>5401010020</v>
      </c>
      <c r="G5182" s="56" t="s">
        <v>11428</v>
      </c>
      <c r="H5182" s="56">
        <v>400300</v>
      </c>
      <c r="I5182" s="56" t="s">
        <v>11451</v>
      </c>
      <c r="J5182" s="56" t="s">
        <v>4468</v>
      </c>
      <c r="K5182" s="56" t="s">
        <v>8532</v>
      </c>
      <c r="L5182" s="56" t="s">
        <v>11415</v>
      </c>
      <c r="M5182" s="73">
        <v>41913</v>
      </c>
      <c r="N5182" s="56" t="s">
        <v>8533</v>
      </c>
      <c r="O5182" s="56"/>
      <c r="P5182" s="56" t="s">
        <v>1476</v>
      </c>
      <c r="Q5182" s="56"/>
      <c r="R5182" s="56" t="s">
        <v>70</v>
      </c>
      <c r="S5182" s="56" t="s">
        <v>11415</v>
      </c>
      <c r="T5182" s="56" t="s">
        <v>7140</v>
      </c>
      <c r="U5182" s="57">
        <v>1267630.78</v>
      </c>
      <c r="V5182" s="57">
        <v>-523643.46</v>
      </c>
      <c r="W5182" s="57">
        <v>743987.32</v>
      </c>
      <c r="X5182" s="57">
        <v>0</v>
      </c>
      <c r="Y5182" s="73">
        <v>42142</v>
      </c>
      <c r="Z5182" s="57">
        <v>-101664.73</v>
      </c>
      <c r="AA5182" s="57">
        <v>0</v>
      </c>
      <c r="AB5182" s="57">
        <v>642322.59</v>
      </c>
      <c r="AC5182" s="57">
        <v>0</v>
      </c>
      <c r="AD5182" s="56" t="s">
        <v>9255</v>
      </c>
      <c r="AE5182" s="57">
        <v>0</v>
      </c>
      <c r="AF5182" s="57">
        <v>0</v>
      </c>
      <c r="AG5182" s="57">
        <v>0</v>
      </c>
      <c r="AI5182"/>
      <c r="AJ5182"/>
    </row>
    <row r="5183" spans="1:36">
      <c r="A5183" s="56" t="s">
        <v>48</v>
      </c>
      <c r="B5183" s="56" t="s">
        <v>11459</v>
      </c>
      <c r="C5183" s="56">
        <v>2101010020</v>
      </c>
      <c r="D5183" s="56" t="s">
        <v>38</v>
      </c>
      <c r="E5183" s="56">
        <v>2101020020</v>
      </c>
      <c r="F5183" s="56">
        <v>5401010020</v>
      </c>
      <c r="G5183" s="56" t="s">
        <v>11428</v>
      </c>
      <c r="H5183" s="56">
        <v>400300</v>
      </c>
      <c r="I5183" s="56" t="s">
        <v>11451</v>
      </c>
      <c r="J5183" s="56" t="s">
        <v>4490</v>
      </c>
      <c r="K5183" s="56" t="s">
        <v>4489</v>
      </c>
      <c r="L5183" s="56" t="s">
        <v>11415</v>
      </c>
      <c r="M5183" s="73">
        <v>42455</v>
      </c>
      <c r="N5183" s="56" t="s">
        <v>8531</v>
      </c>
      <c r="O5183" s="56"/>
      <c r="P5183" s="56" t="s">
        <v>7458</v>
      </c>
      <c r="Q5183" s="56"/>
      <c r="R5183" s="56" t="s">
        <v>70</v>
      </c>
      <c r="S5183" s="56" t="s">
        <v>11415</v>
      </c>
      <c r="T5183" s="56" t="s">
        <v>7140</v>
      </c>
      <c r="U5183" s="57">
        <v>503400.05</v>
      </c>
      <c r="V5183" s="57">
        <v>-79578.899999999994</v>
      </c>
      <c r="W5183" s="57">
        <v>423821.15</v>
      </c>
      <c r="X5183" s="57">
        <v>0</v>
      </c>
      <c r="Y5183" s="73">
        <v>42445</v>
      </c>
      <c r="Z5183" s="57">
        <v>-14190.5</v>
      </c>
      <c r="AA5183" s="57">
        <v>0</v>
      </c>
      <c r="AB5183" s="57">
        <v>409630.65</v>
      </c>
      <c r="AC5183" s="57">
        <v>0</v>
      </c>
      <c r="AD5183" s="56" t="s">
        <v>9255</v>
      </c>
      <c r="AE5183" s="57">
        <v>0</v>
      </c>
      <c r="AF5183" s="57">
        <v>0</v>
      </c>
      <c r="AG5183" s="57">
        <v>0</v>
      </c>
      <c r="AI5183"/>
      <c r="AJ5183"/>
    </row>
    <row r="5184" spans="1:36">
      <c r="A5184" s="56" t="s">
        <v>48</v>
      </c>
      <c r="B5184" s="56" t="s">
        <v>11459</v>
      </c>
      <c r="C5184" s="56">
        <v>2101010020</v>
      </c>
      <c r="D5184" s="56" t="s">
        <v>38</v>
      </c>
      <c r="E5184" s="56">
        <v>2101020020</v>
      </c>
      <c r="F5184" s="56">
        <v>5401010020</v>
      </c>
      <c r="G5184" s="56" t="s">
        <v>11428</v>
      </c>
      <c r="H5184" s="56">
        <v>400300</v>
      </c>
      <c r="I5184" s="56" t="s">
        <v>11447</v>
      </c>
      <c r="J5184" s="56" t="s">
        <v>3555</v>
      </c>
      <c r="K5184" s="56" t="s">
        <v>8536</v>
      </c>
      <c r="L5184" s="56" t="s">
        <v>11659</v>
      </c>
      <c r="M5184" s="73">
        <v>40343</v>
      </c>
      <c r="N5184" s="56" t="s">
        <v>8531</v>
      </c>
      <c r="O5184" s="56"/>
      <c r="P5184" s="56" t="s">
        <v>7458</v>
      </c>
      <c r="Q5184" s="56"/>
      <c r="R5184" s="56" t="s">
        <v>70</v>
      </c>
      <c r="S5184" s="56" t="s">
        <v>11415</v>
      </c>
      <c r="T5184" s="56" t="s">
        <v>7140</v>
      </c>
      <c r="U5184" s="57">
        <v>58036.68</v>
      </c>
      <c r="V5184" s="57">
        <v>-9599.25</v>
      </c>
      <c r="W5184" s="57">
        <v>48437.43</v>
      </c>
      <c r="X5184" s="57">
        <v>0</v>
      </c>
      <c r="Y5184" s="73">
        <v>42364</v>
      </c>
      <c r="Z5184" s="57">
        <v>-1635.01</v>
      </c>
      <c r="AA5184" s="57">
        <v>0</v>
      </c>
      <c r="AB5184" s="57">
        <v>46802.42</v>
      </c>
      <c r="AC5184" s="57">
        <v>0</v>
      </c>
      <c r="AD5184" s="56" t="s">
        <v>9255</v>
      </c>
      <c r="AE5184" s="57">
        <v>0</v>
      </c>
      <c r="AF5184" s="57">
        <v>0</v>
      </c>
      <c r="AG5184" s="57">
        <v>0</v>
      </c>
      <c r="AI5184"/>
      <c r="AJ5184"/>
    </row>
    <row r="5185" spans="1:36">
      <c r="A5185" s="56" t="s">
        <v>50</v>
      </c>
      <c r="B5185" s="56" t="s">
        <v>11427</v>
      </c>
      <c r="C5185" s="56">
        <v>2101010050</v>
      </c>
      <c r="D5185" s="56" t="s">
        <v>43</v>
      </c>
      <c r="E5185" s="56">
        <v>2101020050</v>
      </c>
      <c r="F5185" s="56">
        <v>5401010050</v>
      </c>
      <c r="G5185" s="56" t="s">
        <v>11431</v>
      </c>
      <c r="H5185" s="56">
        <v>400210</v>
      </c>
      <c r="I5185" s="56" t="s">
        <v>11473</v>
      </c>
      <c r="J5185" s="56" t="s">
        <v>1880</v>
      </c>
      <c r="K5185" s="56" t="s">
        <v>1881</v>
      </c>
      <c r="L5185" s="56" t="s">
        <v>7138</v>
      </c>
      <c r="M5185" s="73">
        <v>42916</v>
      </c>
      <c r="N5185" s="56" t="s">
        <v>9032</v>
      </c>
      <c r="O5185" s="56" t="s">
        <v>9033</v>
      </c>
      <c r="P5185" s="56" t="s">
        <v>1304</v>
      </c>
      <c r="Q5185" s="56"/>
      <c r="R5185" s="56" t="s">
        <v>7144</v>
      </c>
      <c r="S5185" s="56" t="s">
        <v>11415</v>
      </c>
      <c r="T5185" s="56" t="s">
        <v>7140</v>
      </c>
      <c r="U5185" s="57">
        <v>365908.72</v>
      </c>
      <c r="V5185" s="57">
        <v>-76771.22</v>
      </c>
      <c r="W5185" s="57">
        <v>289137.5</v>
      </c>
      <c r="X5185" s="57">
        <v>0</v>
      </c>
      <c r="Y5185" s="73">
        <v>42835</v>
      </c>
      <c r="Z5185" s="57">
        <v>-17671.66</v>
      </c>
      <c r="AA5185" s="57">
        <v>0</v>
      </c>
      <c r="AB5185" s="57">
        <v>271465.84000000003</v>
      </c>
      <c r="AC5185" s="57">
        <v>0</v>
      </c>
      <c r="AD5185" s="56" t="s">
        <v>9255</v>
      </c>
      <c r="AE5185" s="57">
        <v>0</v>
      </c>
      <c r="AF5185" s="57">
        <v>0</v>
      </c>
      <c r="AG5185" s="57">
        <v>0</v>
      </c>
      <c r="AI5185"/>
      <c r="AJ5185"/>
    </row>
    <row r="5186" spans="1:36">
      <c r="A5186" s="56" t="s">
        <v>50</v>
      </c>
      <c r="B5186" s="56" t="s">
        <v>11427</v>
      </c>
      <c r="C5186" s="56">
        <v>2101010050</v>
      </c>
      <c r="D5186" s="56" t="s">
        <v>43</v>
      </c>
      <c r="E5186" s="56">
        <v>2101020050</v>
      </c>
      <c r="F5186" s="56">
        <v>5401010050</v>
      </c>
      <c r="G5186" s="56" t="s">
        <v>11431</v>
      </c>
      <c r="H5186" s="56">
        <v>400210</v>
      </c>
      <c r="I5186" s="56" t="s">
        <v>11798</v>
      </c>
      <c r="J5186" s="56" t="s">
        <v>2739</v>
      </c>
      <c r="K5186" s="56" t="s">
        <v>7171</v>
      </c>
      <c r="L5186" s="56" t="s">
        <v>7138</v>
      </c>
      <c r="M5186" s="73">
        <v>43008</v>
      </c>
      <c r="N5186" s="56" t="s">
        <v>8552</v>
      </c>
      <c r="O5186" s="56" t="s">
        <v>9034</v>
      </c>
      <c r="P5186" s="56" t="s">
        <v>1476</v>
      </c>
      <c r="Q5186" s="56"/>
      <c r="R5186" s="56" t="s">
        <v>18</v>
      </c>
      <c r="S5186" s="56" t="s">
        <v>11415</v>
      </c>
      <c r="T5186" s="56" t="s">
        <v>7140</v>
      </c>
      <c r="U5186" s="57">
        <v>58376209.380000003</v>
      </c>
      <c r="V5186" s="57">
        <v>-16181405.439999999</v>
      </c>
      <c r="W5186" s="57">
        <v>42194803.939999998</v>
      </c>
      <c r="X5186" s="57">
        <v>0</v>
      </c>
      <c r="Y5186" s="73">
        <v>43008</v>
      </c>
      <c r="Z5186" s="57">
        <v>-4228943.2</v>
      </c>
      <c r="AA5186" s="57">
        <v>0</v>
      </c>
      <c r="AB5186" s="57">
        <v>37965860.740000002</v>
      </c>
      <c r="AC5186" s="57">
        <v>0</v>
      </c>
      <c r="AD5186" s="56" t="s">
        <v>9255</v>
      </c>
      <c r="AE5186" s="57">
        <v>0</v>
      </c>
      <c r="AF5186" s="57">
        <v>0</v>
      </c>
      <c r="AG5186" s="57">
        <v>0</v>
      </c>
      <c r="AI5186"/>
      <c r="AJ5186"/>
    </row>
    <row r="5187" spans="1:36">
      <c r="A5187" s="56" t="s">
        <v>50</v>
      </c>
      <c r="B5187" s="56" t="s">
        <v>11427</v>
      </c>
      <c r="C5187" s="56">
        <v>2101010050</v>
      </c>
      <c r="D5187" s="56" t="s">
        <v>43</v>
      </c>
      <c r="E5187" s="56">
        <v>2101020050</v>
      </c>
      <c r="F5187" s="56">
        <v>5401010050</v>
      </c>
      <c r="G5187" s="56" t="s">
        <v>11431</v>
      </c>
      <c r="H5187" s="56">
        <v>400210</v>
      </c>
      <c r="I5187" s="56" t="s">
        <v>11798</v>
      </c>
      <c r="J5187" s="56" t="s">
        <v>2740</v>
      </c>
      <c r="K5187" s="56" t="s">
        <v>7171</v>
      </c>
      <c r="L5187" s="56" t="s">
        <v>7138</v>
      </c>
      <c r="M5187" s="73">
        <v>43008</v>
      </c>
      <c r="N5187" s="56" t="s">
        <v>8552</v>
      </c>
      <c r="O5187" s="56" t="s">
        <v>9034</v>
      </c>
      <c r="P5187" s="56" t="s">
        <v>1476</v>
      </c>
      <c r="Q5187" s="56"/>
      <c r="R5187" s="56" t="s">
        <v>18</v>
      </c>
      <c r="S5187" s="56" t="s">
        <v>11415</v>
      </c>
      <c r="T5187" s="56" t="s">
        <v>7140</v>
      </c>
      <c r="U5187" s="57">
        <v>293347.77</v>
      </c>
      <c r="V5187" s="57">
        <v>-81313.59</v>
      </c>
      <c r="W5187" s="57">
        <v>212034.18</v>
      </c>
      <c r="X5187" s="57">
        <v>0</v>
      </c>
      <c r="Y5187" s="73">
        <v>43008</v>
      </c>
      <c r="Z5187" s="57">
        <v>-21250.97</v>
      </c>
      <c r="AA5187" s="57">
        <v>0</v>
      </c>
      <c r="AB5187" s="57">
        <v>190783.21</v>
      </c>
      <c r="AC5187" s="57">
        <v>0</v>
      </c>
      <c r="AD5187" s="56" t="s">
        <v>9255</v>
      </c>
      <c r="AE5187" s="57">
        <v>0</v>
      </c>
      <c r="AF5187" s="57">
        <v>0</v>
      </c>
      <c r="AG5187" s="57">
        <v>0</v>
      </c>
      <c r="AI5187"/>
      <c r="AJ5187"/>
    </row>
    <row r="5188" spans="1:36">
      <c r="A5188" s="56" t="s">
        <v>50</v>
      </c>
      <c r="B5188" s="56" t="s">
        <v>11427</v>
      </c>
      <c r="C5188" s="56">
        <v>2101010050</v>
      </c>
      <c r="D5188" s="56" t="s">
        <v>43</v>
      </c>
      <c r="E5188" s="56">
        <v>2101020050</v>
      </c>
      <c r="F5188" s="56">
        <v>5401010050</v>
      </c>
      <c r="G5188" s="56" t="s">
        <v>11431</v>
      </c>
      <c r="H5188" s="56">
        <v>400210</v>
      </c>
      <c r="I5188" s="56" t="s">
        <v>11798</v>
      </c>
      <c r="J5188" s="56" t="s">
        <v>2741</v>
      </c>
      <c r="K5188" s="56" t="s">
        <v>2742</v>
      </c>
      <c r="L5188" s="56" t="s">
        <v>7138</v>
      </c>
      <c r="M5188" s="73">
        <v>43008</v>
      </c>
      <c r="N5188" s="56" t="s">
        <v>9035</v>
      </c>
      <c r="O5188" s="56" t="s">
        <v>9034</v>
      </c>
      <c r="P5188" s="56" t="s">
        <v>1476</v>
      </c>
      <c r="Q5188" s="56"/>
      <c r="R5188" s="56" t="s">
        <v>18</v>
      </c>
      <c r="S5188" s="56" t="s">
        <v>11415</v>
      </c>
      <c r="T5188" s="56" t="s">
        <v>7140</v>
      </c>
      <c r="U5188" s="57">
        <v>592312.80000000005</v>
      </c>
      <c r="V5188" s="57">
        <v>-164184.24</v>
      </c>
      <c r="W5188" s="57">
        <v>428128.56</v>
      </c>
      <c r="X5188" s="57">
        <v>0</v>
      </c>
      <c r="Y5188" s="73">
        <v>43008</v>
      </c>
      <c r="Z5188" s="57">
        <v>-42908.87</v>
      </c>
      <c r="AA5188" s="57">
        <v>0</v>
      </c>
      <c r="AB5188" s="57">
        <v>385219.69</v>
      </c>
      <c r="AC5188" s="57">
        <v>0</v>
      </c>
      <c r="AD5188" s="56" t="s">
        <v>9255</v>
      </c>
      <c r="AE5188" s="57">
        <v>0</v>
      </c>
      <c r="AF5188" s="57">
        <v>0</v>
      </c>
      <c r="AG5188" s="57">
        <v>0</v>
      </c>
      <c r="AI5188"/>
      <c r="AJ5188"/>
    </row>
    <row r="5189" spans="1:36">
      <c r="A5189" s="56" t="s">
        <v>50</v>
      </c>
      <c r="B5189" s="56" t="s">
        <v>11427</v>
      </c>
      <c r="C5189" s="56">
        <v>2101010050</v>
      </c>
      <c r="D5189" s="56" t="s">
        <v>43</v>
      </c>
      <c r="E5189" s="56">
        <v>2101020050</v>
      </c>
      <c r="F5189" s="56">
        <v>5401010050</v>
      </c>
      <c r="G5189" s="56" t="s">
        <v>11431</v>
      </c>
      <c r="H5189" s="56">
        <v>400210</v>
      </c>
      <c r="I5189" s="56" t="s">
        <v>11432</v>
      </c>
      <c r="J5189" s="56" t="s">
        <v>2725</v>
      </c>
      <c r="K5189" s="56" t="s">
        <v>2726</v>
      </c>
      <c r="L5189" s="56" t="s">
        <v>7138</v>
      </c>
      <c r="M5189" s="73">
        <v>43465</v>
      </c>
      <c r="N5189" s="56" t="s">
        <v>8552</v>
      </c>
      <c r="O5189" s="56" t="s">
        <v>9034</v>
      </c>
      <c r="P5189" s="56" t="s">
        <v>1476</v>
      </c>
      <c r="Q5189" s="56"/>
      <c r="R5189" s="56" t="s">
        <v>7143</v>
      </c>
      <c r="S5189" s="56" t="s">
        <v>11415</v>
      </c>
      <c r="T5189" s="56" t="s">
        <v>7140</v>
      </c>
      <c r="U5189" s="57">
        <v>3317006.57</v>
      </c>
      <c r="V5189" s="57">
        <v>-605770.21</v>
      </c>
      <c r="W5189" s="57">
        <v>2711236.36</v>
      </c>
      <c r="X5189" s="57">
        <v>0</v>
      </c>
      <c r="Y5189" s="73">
        <v>43444</v>
      </c>
      <c r="Z5189" s="57">
        <v>-240293.65</v>
      </c>
      <c r="AA5189" s="57">
        <v>0</v>
      </c>
      <c r="AB5189" s="57">
        <v>2470942.71</v>
      </c>
      <c r="AC5189" s="57">
        <v>0</v>
      </c>
      <c r="AD5189" s="56" t="s">
        <v>9255</v>
      </c>
      <c r="AE5189" s="57">
        <v>0</v>
      </c>
      <c r="AF5189" s="57">
        <v>0</v>
      </c>
      <c r="AG5189" s="57">
        <v>0</v>
      </c>
      <c r="AI5189"/>
      <c r="AJ5189"/>
    </row>
    <row r="5190" spans="1:36">
      <c r="A5190" s="56" t="s">
        <v>50</v>
      </c>
      <c r="B5190" s="56" t="s">
        <v>11459</v>
      </c>
      <c r="C5190" s="56">
        <v>2101010020</v>
      </c>
      <c r="D5190" s="56" t="s">
        <v>38</v>
      </c>
      <c r="E5190" s="56">
        <v>2101020020</v>
      </c>
      <c r="F5190" s="56">
        <v>5401010020</v>
      </c>
      <c r="G5190" s="56" t="s">
        <v>11431</v>
      </c>
      <c r="H5190" s="56">
        <v>400210</v>
      </c>
      <c r="I5190" s="56" t="s">
        <v>11461</v>
      </c>
      <c r="J5190" s="56" t="s">
        <v>2831</v>
      </c>
      <c r="K5190" s="56" t="s">
        <v>2832</v>
      </c>
      <c r="L5190" s="56" t="s">
        <v>7138</v>
      </c>
      <c r="M5190" s="73">
        <v>42094</v>
      </c>
      <c r="N5190" s="56" t="s">
        <v>8468</v>
      </c>
      <c r="O5190" s="56"/>
      <c r="P5190" s="56" t="s">
        <v>7139</v>
      </c>
      <c r="Q5190" s="56"/>
      <c r="R5190" s="56" t="s">
        <v>7236</v>
      </c>
      <c r="S5190" s="56" t="s">
        <v>11415</v>
      </c>
      <c r="T5190" s="56" t="s">
        <v>7140</v>
      </c>
      <c r="U5190" s="57">
        <v>339748.2</v>
      </c>
      <c r="V5190" s="57">
        <v>-93196.97</v>
      </c>
      <c r="W5190" s="57">
        <v>246551.23</v>
      </c>
      <c r="X5190" s="57">
        <v>0</v>
      </c>
      <c r="Y5190" s="73">
        <v>41937</v>
      </c>
      <c r="Z5190" s="57">
        <v>-15004.76</v>
      </c>
      <c r="AA5190" s="57">
        <v>0</v>
      </c>
      <c r="AB5190" s="57">
        <v>231546.47</v>
      </c>
      <c r="AC5190" s="57">
        <v>0</v>
      </c>
      <c r="AD5190" s="56" t="s">
        <v>9255</v>
      </c>
      <c r="AE5190" s="57">
        <v>0</v>
      </c>
      <c r="AF5190" s="57">
        <v>0</v>
      </c>
      <c r="AG5190" s="57">
        <v>0</v>
      </c>
      <c r="AI5190"/>
      <c r="AJ5190"/>
    </row>
    <row r="5191" spans="1:36">
      <c r="A5191" s="56" t="s">
        <v>50</v>
      </c>
      <c r="B5191" s="56" t="s">
        <v>11459</v>
      </c>
      <c r="C5191" s="56">
        <v>2101010020</v>
      </c>
      <c r="D5191" s="56" t="s">
        <v>38</v>
      </c>
      <c r="E5191" s="56">
        <v>2101020020</v>
      </c>
      <c r="F5191" s="56">
        <v>5401010020</v>
      </c>
      <c r="G5191" s="56" t="s">
        <v>11431</v>
      </c>
      <c r="H5191" s="56">
        <v>400210</v>
      </c>
      <c r="I5191" s="56" t="s">
        <v>11461</v>
      </c>
      <c r="J5191" s="56" t="s">
        <v>2833</v>
      </c>
      <c r="K5191" s="56" t="s">
        <v>2834</v>
      </c>
      <c r="L5191" s="56" t="s">
        <v>7138</v>
      </c>
      <c r="M5191" s="73">
        <v>42094</v>
      </c>
      <c r="N5191" s="56" t="s">
        <v>8537</v>
      </c>
      <c r="O5191" s="56"/>
      <c r="P5191" s="56" t="s">
        <v>7139</v>
      </c>
      <c r="Q5191" s="56"/>
      <c r="R5191" s="56" t="s">
        <v>7236</v>
      </c>
      <c r="S5191" s="56" t="s">
        <v>11415</v>
      </c>
      <c r="T5191" s="56" t="s">
        <v>7140</v>
      </c>
      <c r="U5191" s="57">
        <v>605868.80000000005</v>
      </c>
      <c r="V5191" s="57">
        <v>-164084.07</v>
      </c>
      <c r="W5191" s="57">
        <v>441784.73</v>
      </c>
      <c r="X5191" s="57">
        <v>0</v>
      </c>
      <c r="Y5191" s="73">
        <v>41986</v>
      </c>
      <c r="Z5191" s="57">
        <v>-26895.91</v>
      </c>
      <c r="AA5191" s="57">
        <v>0</v>
      </c>
      <c r="AB5191" s="57">
        <v>414888.82</v>
      </c>
      <c r="AC5191" s="57">
        <v>0</v>
      </c>
      <c r="AD5191" s="56" t="s">
        <v>9255</v>
      </c>
      <c r="AE5191" s="57">
        <v>0</v>
      </c>
      <c r="AF5191" s="57">
        <v>0</v>
      </c>
      <c r="AG5191" s="57">
        <v>0</v>
      </c>
      <c r="AI5191"/>
      <c r="AJ5191"/>
    </row>
    <row r="5192" spans="1:36">
      <c r="A5192" s="56" t="s">
        <v>50</v>
      </c>
      <c r="B5192" s="56" t="s">
        <v>11459</v>
      </c>
      <c r="C5192" s="56">
        <v>2101010020</v>
      </c>
      <c r="D5192" s="56" t="s">
        <v>38</v>
      </c>
      <c r="E5192" s="56">
        <v>2101020020</v>
      </c>
      <c r="F5192" s="56">
        <v>5401010020</v>
      </c>
      <c r="G5192" s="56" t="s">
        <v>11431</v>
      </c>
      <c r="H5192" s="56">
        <v>400210</v>
      </c>
      <c r="I5192" s="56" t="s">
        <v>11461</v>
      </c>
      <c r="J5192" s="56" t="s">
        <v>2835</v>
      </c>
      <c r="K5192" s="56" t="s">
        <v>2836</v>
      </c>
      <c r="L5192" s="56" t="s">
        <v>7138</v>
      </c>
      <c r="M5192" s="73">
        <v>42094</v>
      </c>
      <c r="N5192" s="56" t="s">
        <v>8538</v>
      </c>
      <c r="O5192" s="56"/>
      <c r="P5192" s="56" t="s">
        <v>7139</v>
      </c>
      <c r="Q5192" s="56"/>
      <c r="R5192" s="56" t="s">
        <v>7236</v>
      </c>
      <c r="S5192" s="56" t="s">
        <v>11415</v>
      </c>
      <c r="T5192" s="56" t="s">
        <v>7140</v>
      </c>
      <c r="U5192" s="57">
        <v>1954502.26</v>
      </c>
      <c r="V5192" s="57">
        <v>-518615.78</v>
      </c>
      <c r="W5192" s="57">
        <v>1435886.48</v>
      </c>
      <c r="X5192" s="57">
        <v>0</v>
      </c>
      <c r="Y5192" s="73">
        <v>42063</v>
      </c>
      <c r="Z5192" s="57">
        <v>-87464.95</v>
      </c>
      <c r="AA5192" s="57">
        <v>0</v>
      </c>
      <c r="AB5192" s="57">
        <v>1348421.53</v>
      </c>
      <c r="AC5192" s="57">
        <v>0</v>
      </c>
      <c r="AD5192" s="56" t="s">
        <v>9255</v>
      </c>
      <c r="AE5192" s="57">
        <v>0</v>
      </c>
      <c r="AF5192" s="57">
        <v>0</v>
      </c>
      <c r="AG5192" s="57">
        <v>0</v>
      </c>
      <c r="AI5192"/>
      <c r="AJ5192"/>
    </row>
    <row r="5193" spans="1:36">
      <c r="A5193" s="56" t="s">
        <v>49</v>
      </c>
      <c r="B5193" s="56" t="s">
        <v>11459</v>
      </c>
      <c r="C5193" s="56">
        <v>2101010020</v>
      </c>
      <c r="D5193" s="56" t="s">
        <v>38</v>
      </c>
      <c r="E5193" s="56">
        <v>2101020020</v>
      </c>
      <c r="F5193" s="56">
        <v>5401010020</v>
      </c>
      <c r="G5193" s="56" t="s">
        <v>11431</v>
      </c>
      <c r="H5193" s="56">
        <v>400211</v>
      </c>
      <c r="I5193" s="56" t="s">
        <v>11460</v>
      </c>
      <c r="J5193" s="56" t="s">
        <v>3512</v>
      </c>
      <c r="K5193" s="56" t="s">
        <v>3513</v>
      </c>
      <c r="L5193" s="56" t="s">
        <v>7138</v>
      </c>
      <c r="M5193" s="73">
        <v>42094</v>
      </c>
      <c r="N5193" s="56" t="s">
        <v>8474</v>
      </c>
      <c r="O5193" s="56"/>
      <c r="P5193" s="56" t="s">
        <v>1476</v>
      </c>
      <c r="Q5193" s="56"/>
      <c r="R5193" s="56" t="s">
        <v>7236</v>
      </c>
      <c r="S5193" s="56" t="s">
        <v>11415</v>
      </c>
      <c r="T5193" s="56" t="s">
        <v>7140</v>
      </c>
      <c r="U5193" s="57">
        <v>845492.7</v>
      </c>
      <c r="V5193" s="57">
        <v>-372620.68</v>
      </c>
      <c r="W5193" s="57">
        <v>472872.02</v>
      </c>
      <c r="X5193" s="57">
        <v>0</v>
      </c>
      <c r="Y5193" s="73">
        <v>41961</v>
      </c>
      <c r="Z5193" s="57">
        <v>-69951.13</v>
      </c>
      <c r="AA5193" s="57">
        <v>0</v>
      </c>
      <c r="AB5193" s="57">
        <v>402920.89</v>
      </c>
      <c r="AC5193" s="57">
        <v>0</v>
      </c>
      <c r="AD5193" s="56" t="s">
        <v>9255</v>
      </c>
      <c r="AE5193" s="57">
        <v>0</v>
      </c>
      <c r="AF5193" s="57">
        <v>0</v>
      </c>
      <c r="AG5193" s="57">
        <v>0</v>
      </c>
      <c r="AI5193"/>
      <c r="AJ5193"/>
    </row>
    <row r="5194" spans="1:36">
      <c r="A5194" s="56" t="s">
        <v>50</v>
      </c>
      <c r="B5194" s="56" t="s">
        <v>11459</v>
      </c>
      <c r="C5194" s="56">
        <v>2101010020</v>
      </c>
      <c r="D5194" s="56" t="s">
        <v>38</v>
      </c>
      <c r="E5194" s="56">
        <v>2101020020</v>
      </c>
      <c r="F5194" s="56">
        <v>5401010020</v>
      </c>
      <c r="G5194" s="56" t="s">
        <v>11431</v>
      </c>
      <c r="H5194" s="56">
        <v>400202</v>
      </c>
      <c r="I5194" s="56" t="s">
        <v>11628</v>
      </c>
      <c r="J5194" s="56" t="s">
        <v>1467</v>
      </c>
      <c r="K5194" s="56" t="s">
        <v>1468</v>
      </c>
      <c r="L5194" s="56" t="s">
        <v>7138</v>
      </c>
      <c r="M5194" s="73">
        <v>43190</v>
      </c>
      <c r="N5194" s="56" t="s">
        <v>8539</v>
      </c>
      <c r="O5194" s="56"/>
      <c r="P5194" s="56" t="s">
        <v>1304</v>
      </c>
      <c r="Q5194" s="56"/>
      <c r="R5194" s="56" t="s">
        <v>7144</v>
      </c>
      <c r="S5194" s="56" t="s">
        <v>11415</v>
      </c>
      <c r="T5194" s="56" t="s">
        <v>7140</v>
      </c>
      <c r="U5194" s="57">
        <v>298763.48</v>
      </c>
      <c r="V5194" s="57">
        <v>-49939.42</v>
      </c>
      <c r="W5194" s="57">
        <v>248824.06</v>
      </c>
      <c r="X5194" s="57">
        <v>0</v>
      </c>
      <c r="Y5194" s="73">
        <v>43130</v>
      </c>
      <c r="Z5194" s="57">
        <v>-14428.87</v>
      </c>
      <c r="AA5194" s="57">
        <v>0</v>
      </c>
      <c r="AB5194" s="57">
        <v>234395.19</v>
      </c>
      <c r="AC5194" s="57">
        <v>0</v>
      </c>
      <c r="AD5194" s="56" t="s">
        <v>9255</v>
      </c>
      <c r="AE5194" s="57">
        <v>0</v>
      </c>
      <c r="AF5194" s="57">
        <v>0</v>
      </c>
      <c r="AG5194" s="57">
        <v>0</v>
      </c>
      <c r="AI5194"/>
      <c r="AJ5194"/>
    </row>
    <row r="5195" spans="1:36">
      <c r="A5195" s="56" t="s">
        <v>50</v>
      </c>
      <c r="B5195" s="56" t="s">
        <v>11459</v>
      </c>
      <c r="C5195" s="56">
        <v>2101010020</v>
      </c>
      <c r="D5195" s="56" t="s">
        <v>38</v>
      </c>
      <c r="E5195" s="56">
        <v>2101020020</v>
      </c>
      <c r="F5195" s="56">
        <v>5401010020</v>
      </c>
      <c r="G5195" s="56" t="s">
        <v>11431</v>
      </c>
      <c r="H5195" s="56">
        <v>400202</v>
      </c>
      <c r="I5195" s="56" t="s">
        <v>11628</v>
      </c>
      <c r="J5195" s="56" t="s">
        <v>1469</v>
      </c>
      <c r="K5195" s="56" t="s">
        <v>1470</v>
      </c>
      <c r="L5195" s="56" t="s">
        <v>7138</v>
      </c>
      <c r="M5195" s="73">
        <v>43190</v>
      </c>
      <c r="N5195" s="56" t="s">
        <v>8539</v>
      </c>
      <c r="O5195" s="56"/>
      <c r="P5195" s="56" t="s">
        <v>1304</v>
      </c>
      <c r="Q5195" s="56"/>
      <c r="R5195" s="56" t="s">
        <v>7144</v>
      </c>
      <c r="S5195" s="56" t="s">
        <v>11415</v>
      </c>
      <c r="T5195" s="56" t="s">
        <v>7140</v>
      </c>
      <c r="U5195" s="57">
        <v>295581.7</v>
      </c>
      <c r="V5195" s="57">
        <v>-50262.38</v>
      </c>
      <c r="W5195" s="57">
        <v>245319.32</v>
      </c>
      <c r="X5195" s="57">
        <v>0</v>
      </c>
      <c r="Y5195" s="73">
        <v>43110</v>
      </c>
      <c r="Z5195" s="57">
        <v>-14275.2</v>
      </c>
      <c r="AA5195" s="57">
        <v>0</v>
      </c>
      <c r="AB5195" s="57">
        <v>231044.12</v>
      </c>
      <c r="AC5195" s="57">
        <v>0</v>
      </c>
      <c r="AD5195" s="56" t="s">
        <v>9255</v>
      </c>
      <c r="AE5195" s="57">
        <v>0</v>
      </c>
      <c r="AF5195" s="57">
        <v>0</v>
      </c>
      <c r="AG5195" s="57">
        <v>0</v>
      </c>
      <c r="AI5195"/>
      <c r="AJ5195"/>
    </row>
    <row r="5196" spans="1:36">
      <c r="A5196" s="56" t="s">
        <v>50</v>
      </c>
      <c r="B5196" s="56" t="s">
        <v>11459</v>
      </c>
      <c r="C5196" s="56">
        <v>2101010020</v>
      </c>
      <c r="D5196" s="56" t="s">
        <v>38</v>
      </c>
      <c r="E5196" s="56">
        <v>2101020020</v>
      </c>
      <c r="F5196" s="56">
        <v>5401010020</v>
      </c>
      <c r="G5196" s="56" t="s">
        <v>11431</v>
      </c>
      <c r="H5196" s="56">
        <v>400210</v>
      </c>
      <c r="I5196" s="56" t="s">
        <v>11461</v>
      </c>
      <c r="J5196" s="56" t="s">
        <v>5991</v>
      </c>
      <c r="K5196" s="56" t="s">
        <v>5992</v>
      </c>
      <c r="L5196" s="56" t="s">
        <v>7138</v>
      </c>
      <c r="M5196" s="73">
        <v>43738</v>
      </c>
      <c r="N5196" s="56" t="s">
        <v>8540</v>
      </c>
      <c r="O5196" s="56"/>
      <c r="P5196" s="56" t="s">
        <v>8541</v>
      </c>
      <c r="Q5196" s="56"/>
      <c r="R5196" s="56" t="s">
        <v>7236</v>
      </c>
      <c r="S5196" s="56" t="s">
        <v>11415</v>
      </c>
      <c r="T5196" s="56" t="s">
        <v>7140</v>
      </c>
      <c r="U5196" s="57">
        <v>1268297.8799999999</v>
      </c>
      <c r="V5196" s="57">
        <v>-130045.01</v>
      </c>
      <c r="W5196" s="57">
        <v>1138252.8700000001</v>
      </c>
      <c r="X5196" s="57">
        <v>0</v>
      </c>
      <c r="Y5196" s="73">
        <v>43656</v>
      </c>
      <c r="Z5196" s="57">
        <v>-68918.39</v>
      </c>
      <c r="AA5196" s="57">
        <v>0</v>
      </c>
      <c r="AB5196" s="57">
        <v>1069334.48</v>
      </c>
      <c r="AC5196" s="57">
        <v>0</v>
      </c>
      <c r="AD5196" s="56" t="s">
        <v>9255</v>
      </c>
      <c r="AE5196" s="57">
        <v>0</v>
      </c>
      <c r="AF5196" s="57">
        <v>0</v>
      </c>
      <c r="AG5196" s="57">
        <v>0</v>
      </c>
      <c r="AI5196"/>
      <c r="AJ5196"/>
    </row>
    <row r="5197" spans="1:36">
      <c r="A5197" s="56" t="s">
        <v>50</v>
      </c>
      <c r="B5197" s="56" t="s">
        <v>11427</v>
      </c>
      <c r="C5197" s="56">
        <v>2101010050</v>
      </c>
      <c r="D5197" s="56" t="s">
        <v>43</v>
      </c>
      <c r="E5197" s="56">
        <v>2101020050</v>
      </c>
      <c r="F5197" s="56">
        <v>5401010050</v>
      </c>
      <c r="G5197" s="56" t="s">
        <v>11431</v>
      </c>
      <c r="H5197" s="56">
        <v>400210</v>
      </c>
      <c r="I5197" s="56" t="s">
        <v>11799</v>
      </c>
      <c r="J5197" s="56" t="s">
        <v>2863</v>
      </c>
      <c r="K5197" s="56" t="s">
        <v>2864</v>
      </c>
      <c r="L5197" s="56" t="s">
        <v>7138</v>
      </c>
      <c r="M5197" s="73">
        <v>42094</v>
      </c>
      <c r="N5197" s="56" t="s">
        <v>8542</v>
      </c>
      <c r="O5197" s="56"/>
      <c r="P5197" s="56" t="s">
        <v>7139</v>
      </c>
      <c r="Q5197" s="56"/>
      <c r="R5197" s="56" t="s">
        <v>7236</v>
      </c>
      <c r="S5197" s="56" t="s">
        <v>11415</v>
      </c>
      <c r="T5197" s="56" t="s">
        <v>7140</v>
      </c>
      <c r="U5197" s="57">
        <v>1928838.8</v>
      </c>
      <c r="V5197" s="57">
        <v>-589493.06000000006</v>
      </c>
      <c r="W5197" s="57">
        <v>1339345.74</v>
      </c>
      <c r="X5197" s="57">
        <v>0</v>
      </c>
      <c r="Y5197" s="73">
        <v>41985</v>
      </c>
      <c r="Z5197" s="57">
        <v>-81238.720000000001</v>
      </c>
      <c r="AA5197" s="57">
        <v>0</v>
      </c>
      <c r="AB5197" s="57">
        <v>1258107.02</v>
      </c>
      <c r="AC5197" s="57">
        <v>0</v>
      </c>
      <c r="AD5197" s="56" t="s">
        <v>9255</v>
      </c>
      <c r="AE5197" s="57">
        <v>0</v>
      </c>
      <c r="AF5197" s="57">
        <v>0</v>
      </c>
      <c r="AG5197" s="57">
        <v>0</v>
      </c>
      <c r="AI5197"/>
      <c r="AJ5197"/>
    </row>
    <row r="5198" spans="1:36">
      <c r="A5198" s="56" t="s">
        <v>49</v>
      </c>
      <c r="B5198" s="56" t="s">
        <v>11427</v>
      </c>
      <c r="C5198" s="56">
        <v>2101010050</v>
      </c>
      <c r="D5198" s="56" t="s">
        <v>43</v>
      </c>
      <c r="E5198" s="56">
        <v>2101020050</v>
      </c>
      <c r="F5198" s="56">
        <v>5401010050</v>
      </c>
      <c r="G5198" s="56" t="s">
        <v>11431</v>
      </c>
      <c r="H5198" s="56">
        <v>400211</v>
      </c>
      <c r="I5198" s="56" t="s">
        <v>11800</v>
      </c>
      <c r="J5198" s="56" t="s">
        <v>3304</v>
      </c>
      <c r="K5198" s="56" t="s">
        <v>3305</v>
      </c>
      <c r="L5198" s="56" t="s">
        <v>7138</v>
      </c>
      <c r="M5198" s="73">
        <v>42094</v>
      </c>
      <c r="N5198" s="56" t="s">
        <v>8543</v>
      </c>
      <c r="O5198" s="56"/>
      <c r="P5198" s="56" t="s">
        <v>7139</v>
      </c>
      <c r="Q5198" s="56"/>
      <c r="R5198" s="56" t="s">
        <v>7236</v>
      </c>
      <c r="S5198" s="56" t="s">
        <v>11415</v>
      </c>
      <c r="T5198" s="56" t="s">
        <v>7140</v>
      </c>
      <c r="U5198" s="57">
        <v>257041.02</v>
      </c>
      <c r="V5198" s="57">
        <v>-63507.09</v>
      </c>
      <c r="W5198" s="57">
        <v>193533.93</v>
      </c>
      <c r="X5198" s="57">
        <v>0</v>
      </c>
      <c r="Y5198" s="73">
        <v>41947</v>
      </c>
      <c r="Z5198" s="57">
        <v>-7059.87</v>
      </c>
      <c r="AA5198" s="57">
        <v>0</v>
      </c>
      <c r="AB5198" s="57">
        <v>186474.06</v>
      </c>
      <c r="AC5198" s="57">
        <v>0</v>
      </c>
      <c r="AD5198" s="56" t="s">
        <v>9255</v>
      </c>
      <c r="AE5198" s="57">
        <v>0</v>
      </c>
      <c r="AF5198" s="57">
        <v>0</v>
      </c>
      <c r="AG5198" s="57">
        <v>0</v>
      </c>
      <c r="AI5198"/>
      <c r="AJ5198"/>
    </row>
    <row r="5199" spans="1:36">
      <c r="A5199" s="56" t="s">
        <v>49</v>
      </c>
      <c r="B5199" s="56" t="s">
        <v>11427</v>
      </c>
      <c r="C5199" s="56">
        <v>2101010050</v>
      </c>
      <c r="D5199" s="56" t="s">
        <v>43</v>
      </c>
      <c r="E5199" s="56">
        <v>2101020050</v>
      </c>
      <c r="F5199" s="56">
        <v>5401010050</v>
      </c>
      <c r="G5199" s="56" t="s">
        <v>11431</v>
      </c>
      <c r="H5199" s="56">
        <v>400211</v>
      </c>
      <c r="I5199" s="56" t="s">
        <v>11782</v>
      </c>
      <c r="J5199" s="56" t="s">
        <v>3309</v>
      </c>
      <c r="K5199" s="56" t="s">
        <v>3310</v>
      </c>
      <c r="L5199" s="56" t="s">
        <v>7138</v>
      </c>
      <c r="M5199" s="73">
        <v>42094</v>
      </c>
      <c r="N5199" s="56" t="s">
        <v>8544</v>
      </c>
      <c r="O5199" s="56"/>
      <c r="P5199" s="56" t="s">
        <v>1476</v>
      </c>
      <c r="Q5199" s="56"/>
      <c r="R5199" s="56" t="s">
        <v>7236</v>
      </c>
      <c r="S5199" s="56" t="s">
        <v>11415</v>
      </c>
      <c r="T5199" s="56" t="s">
        <v>7140</v>
      </c>
      <c r="U5199" s="57">
        <v>5983135.4900000002</v>
      </c>
      <c r="V5199" s="57">
        <v>-2764904.07</v>
      </c>
      <c r="W5199" s="57">
        <v>3218231.42</v>
      </c>
      <c r="X5199" s="57">
        <v>0</v>
      </c>
      <c r="Y5199" s="73">
        <v>41991</v>
      </c>
      <c r="Z5199" s="57">
        <v>-467387.79</v>
      </c>
      <c r="AA5199" s="57">
        <v>0</v>
      </c>
      <c r="AB5199" s="57">
        <v>2750843.63</v>
      </c>
      <c r="AC5199" s="57">
        <v>0</v>
      </c>
      <c r="AD5199" s="56" t="s">
        <v>9255</v>
      </c>
      <c r="AE5199" s="57">
        <v>0</v>
      </c>
      <c r="AF5199" s="57">
        <v>0</v>
      </c>
      <c r="AG5199" s="57">
        <v>0</v>
      </c>
      <c r="AI5199"/>
      <c r="AJ5199"/>
    </row>
    <row r="5200" spans="1:36">
      <c r="A5200" s="56" t="s">
        <v>50</v>
      </c>
      <c r="B5200" s="56" t="s">
        <v>11427</v>
      </c>
      <c r="C5200" s="56">
        <v>2101010050</v>
      </c>
      <c r="D5200" s="56" t="s">
        <v>43</v>
      </c>
      <c r="E5200" s="56">
        <v>2101020050</v>
      </c>
      <c r="F5200" s="56">
        <v>5401010050</v>
      </c>
      <c r="G5200" s="56" t="s">
        <v>11431</v>
      </c>
      <c r="H5200" s="56">
        <v>400210</v>
      </c>
      <c r="I5200" s="56" t="s">
        <v>11801</v>
      </c>
      <c r="J5200" s="56" t="s">
        <v>2743</v>
      </c>
      <c r="K5200" s="56" t="s">
        <v>2744</v>
      </c>
      <c r="L5200" s="56" t="s">
        <v>7138</v>
      </c>
      <c r="M5200" s="73">
        <v>42094</v>
      </c>
      <c r="N5200" s="56" t="s">
        <v>8545</v>
      </c>
      <c r="O5200" s="56"/>
      <c r="P5200" s="56" t="s">
        <v>7139</v>
      </c>
      <c r="Q5200" s="56"/>
      <c r="R5200" s="56" t="s">
        <v>7236</v>
      </c>
      <c r="S5200" s="56" t="s">
        <v>11415</v>
      </c>
      <c r="T5200" s="56" t="s">
        <v>7140</v>
      </c>
      <c r="U5200" s="57">
        <v>303766.2</v>
      </c>
      <c r="V5200" s="57">
        <v>-90205.61</v>
      </c>
      <c r="W5200" s="57">
        <v>213560.59</v>
      </c>
      <c r="X5200" s="57">
        <v>0</v>
      </c>
      <c r="Y5200" s="73">
        <v>42062</v>
      </c>
      <c r="Z5200" s="57">
        <v>-12966.02</v>
      </c>
      <c r="AA5200" s="57">
        <v>0</v>
      </c>
      <c r="AB5200" s="57">
        <v>200594.57</v>
      </c>
      <c r="AC5200" s="57">
        <v>0</v>
      </c>
      <c r="AD5200" s="56" t="s">
        <v>9255</v>
      </c>
      <c r="AE5200" s="57">
        <v>0</v>
      </c>
      <c r="AF5200" s="57">
        <v>0</v>
      </c>
      <c r="AG5200" s="57">
        <v>0</v>
      </c>
      <c r="AI5200"/>
      <c r="AJ5200"/>
    </row>
    <row r="5201" spans="1:36">
      <c r="A5201" s="56" t="s">
        <v>50</v>
      </c>
      <c r="B5201" s="56" t="s">
        <v>11427</v>
      </c>
      <c r="C5201" s="56">
        <v>2101010050</v>
      </c>
      <c r="D5201" s="56" t="s">
        <v>43</v>
      </c>
      <c r="E5201" s="56">
        <v>2101020050</v>
      </c>
      <c r="F5201" s="56">
        <v>5401010050</v>
      </c>
      <c r="G5201" s="56" t="s">
        <v>11431</v>
      </c>
      <c r="H5201" s="56">
        <v>400210</v>
      </c>
      <c r="I5201" s="56" t="s">
        <v>11434</v>
      </c>
      <c r="J5201" s="56" t="s">
        <v>2535</v>
      </c>
      <c r="K5201" s="56" t="s">
        <v>2536</v>
      </c>
      <c r="L5201" s="56" t="s">
        <v>7138</v>
      </c>
      <c r="M5201" s="73">
        <v>42100</v>
      </c>
      <c r="N5201" s="56" t="s">
        <v>8546</v>
      </c>
      <c r="O5201" s="56"/>
      <c r="P5201" s="56" t="s">
        <v>7139</v>
      </c>
      <c r="Q5201" s="56"/>
      <c r="R5201" s="56" t="s">
        <v>18</v>
      </c>
      <c r="S5201" s="56" t="s">
        <v>11415</v>
      </c>
      <c r="T5201" s="56" t="s">
        <v>7140</v>
      </c>
      <c r="U5201" s="57">
        <v>6780456.04</v>
      </c>
      <c r="V5201" s="57">
        <v>-1984527.1</v>
      </c>
      <c r="W5201" s="57">
        <v>4795928.9400000004</v>
      </c>
      <c r="X5201" s="57">
        <v>0</v>
      </c>
      <c r="Y5201" s="73">
        <v>42100</v>
      </c>
      <c r="Z5201" s="57">
        <v>-291312.46000000002</v>
      </c>
      <c r="AA5201" s="57">
        <v>0</v>
      </c>
      <c r="AB5201" s="57">
        <v>4504616.4800000004</v>
      </c>
      <c r="AC5201" s="57">
        <v>0</v>
      </c>
      <c r="AD5201" s="56" t="s">
        <v>9255</v>
      </c>
      <c r="AE5201" s="57">
        <v>0</v>
      </c>
      <c r="AF5201" s="57">
        <v>0</v>
      </c>
      <c r="AG5201" s="57">
        <v>0</v>
      </c>
      <c r="AI5201"/>
      <c r="AJ5201"/>
    </row>
    <row r="5202" spans="1:36">
      <c r="A5202" s="56" t="s">
        <v>50</v>
      </c>
      <c r="B5202" s="56" t="s">
        <v>11427</v>
      </c>
      <c r="C5202" s="56">
        <v>2101010050</v>
      </c>
      <c r="D5202" s="56" t="s">
        <v>43</v>
      </c>
      <c r="E5202" s="56">
        <v>2101020050</v>
      </c>
      <c r="F5202" s="56">
        <v>5401010050</v>
      </c>
      <c r="G5202" s="56" t="s">
        <v>11431</v>
      </c>
      <c r="H5202" s="56">
        <v>400210</v>
      </c>
      <c r="I5202" s="56" t="s">
        <v>11434</v>
      </c>
      <c r="J5202" s="56" t="s">
        <v>2537</v>
      </c>
      <c r="K5202" s="56" t="s">
        <v>2538</v>
      </c>
      <c r="L5202" s="56" t="s">
        <v>7138</v>
      </c>
      <c r="M5202" s="73">
        <v>42165</v>
      </c>
      <c r="N5202" s="56" t="s">
        <v>8547</v>
      </c>
      <c r="O5202" s="56"/>
      <c r="P5202" s="56" t="s">
        <v>7139</v>
      </c>
      <c r="Q5202" s="56"/>
      <c r="R5202" s="56" t="s">
        <v>18</v>
      </c>
      <c r="S5202" s="56" t="s">
        <v>11415</v>
      </c>
      <c r="T5202" s="56" t="s">
        <v>7140</v>
      </c>
      <c r="U5202" s="57">
        <v>3387201.83</v>
      </c>
      <c r="V5202" s="57">
        <v>-966674.09</v>
      </c>
      <c r="W5202" s="57">
        <v>2420527.7400000002</v>
      </c>
      <c r="X5202" s="57">
        <v>0</v>
      </c>
      <c r="Y5202" s="73">
        <v>42165</v>
      </c>
      <c r="Z5202" s="57">
        <v>-147140.9</v>
      </c>
      <c r="AA5202" s="57">
        <v>0</v>
      </c>
      <c r="AB5202" s="57">
        <v>2273386.84</v>
      </c>
      <c r="AC5202" s="57">
        <v>0</v>
      </c>
      <c r="AD5202" s="56" t="s">
        <v>9255</v>
      </c>
      <c r="AE5202" s="57">
        <v>0</v>
      </c>
      <c r="AF5202" s="57">
        <v>0</v>
      </c>
      <c r="AG5202" s="57">
        <v>0</v>
      </c>
      <c r="AI5202"/>
      <c r="AJ5202"/>
    </row>
    <row r="5203" spans="1:36">
      <c r="A5203" s="56" t="s">
        <v>49</v>
      </c>
      <c r="B5203" s="56" t="s">
        <v>11427</v>
      </c>
      <c r="C5203" s="56">
        <v>2101010050</v>
      </c>
      <c r="D5203" s="56" t="s">
        <v>43</v>
      </c>
      <c r="E5203" s="56">
        <v>2101020050</v>
      </c>
      <c r="F5203" s="56">
        <v>5401010050</v>
      </c>
      <c r="G5203" s="56" t="s">
        <v>11431</v>
      </c>
      <c r="H5203" s="56">
        <v>400211</v>
      </c>
      <c r="I5203" s="56" t="s">
        <v>11437</v>
      </c>
      <c r="J5203" s="56" t="s">
        <v>3397</v>
      </c>
      <c r="K5203" s="56" t="s">
        <v>3398</v>
      </c>
      <c r="L5203" s="56" t="s">
        <v>7138</v>
      </c>
      <c r="M5203" s="73">
        <v>42165</v>
      </c>
      <c r="N5203" s="56" t="s">
        <v>8547</v>
      </c>
      <c r="O5203" s="56"/>
      <c r="P5203" s="56" t="s">
        <v>7139</v>
      </c>
      <c r="Q5203" s="56"/>
      <c r="R5203" s="56" t="s">
        <v>18</v>
      </c>
      <c r="S5203" s="56" t="s">
        <v>11415</v>
      </c>
      <c r="T5203" s="56" t="s">
        <v>7140</v>
      </c>
      <c r="U5203" s="57">
        <v>3716502.91</v>
      </c>
      <c r="V5203" s="57">
        <v>-818220.36</v>
      </c>
      <c r="W5203" s="57">
        <v>2898282.55</v>
      </c>
      <c r="X5203" s="57">
        <v>0</v>
      </c>
      <c r="Y5203" s="73">
        <v>42165</v>
      </c>
      <c r="Z5203" s="57">
        <v>-105985.12</v>
      </c>
      <c r="AA5203" s="57">
        <v>0</v>
      </c>
      <c r="AB5203" s="57">
        <v>2792297.43</v>
      </c>
      <c r="AC5203" s="57">
        <v>0</v>
      </c>
      <c r="AD5203" s="56" t="s">
        <v>9255</v>
      </c>
      <c r="AE5203" s="57">
        <v>0</v>
      </c>
      <c r="AF5203" s="57">
        <v>0</v>
      </c>
      <c r="AG5203" s="57">
        <v>0</v>
      </c>
      <c r="AI5203"/>
      <c r="AJ5203"/>
    </row>
    <row r="5204" spans="1:36">
      <c r="A5204" s="56" t="s">
        <v>50</v>
      </c>
      <c r="B5204" s="56" t="s">
        <v>11427</v>
      </c>
      <c r="C5204" s="56">
        <v>2101010050</v>
      </c>
      <c r="D5204" s="56" t="s">
        <v>43</v>
      </c>
      <c r="E5204" s="56">
        <v>2101020050</v>
      </c>
      <c r="F5204" s="56">
        <v>5401010050</v>
      </c>
      <c r="G5204" s="56" t="s">
        <v>11431</v>
      </c>
      <c r="H5204" s="56">
        <v>400202</v>
      </c>
      <c r="I5204" s="56" t="s">
        <v>11502</v>
      </c>
      <c r="J5204" s="56" t="s">
        <v>1402</v>
      </c>
      <c r="K5204" s="56" t="s">
        <v>1403</v>
      </c>
      <c r="L5204" s="56" t="s">
        <v>7138</v>
      </c>
      <c r="M5204" s="73">
        <v>42185</v>
      </c>
      <c r="N5204" s="56" t="s">
        <v>8548</v>
      </c>
      <c r="O5204" s="56"/>
      <c r="P5204" s="56" t="s">
        <v>8549</v>
      </c>
      <c r="Q5204" s="56"/>
      <c r="R5204" s="56" t="s">
        <v>18</v>
      </c>
      <c r="S5204" s="56" t="s">
        <v>11415</v>
      </c>
      <c r="T5204" s="56" t="s">
        <v>7140</v>
      </c>
      <c r="U5204" s="57">
        <v>2172600</v>
      </c>
      <c r="V5204" s="57">
        <v>-837942.85</v>
      </c>
      <c r="W5204" s="57">
        <v>1334657.1499999999</v>
      </c>
      <c r="X5204" s="57">
        <v>0</v>
      </c>
      <c r="Y5204" s="73">
        <v>42184</v>
      </c>
      <c r="Z5204" s="57">
        <v>-78147.53</v>
      </c>
      <c r="AA5204" s="57">
        <v>0</v>
      </c>
      <c r="AB5204" s="57">
        <v>1256509.6200000001</v>
      </c>
      <c r="AC5204" s="57">
        <v>0</v>
      </c>
      <c r="AD5204" s="56" t="s">
        <v>9255</v>
      </c>
      <c r="AE5204" s="57">
        <v>0</v>
      </c>
      <c r="AF5204" s="57">
        <v>0</v>
      </c>
      <c r="AG5204" s="57">
        <v>0</v>
      </c>
      <c r="AI5204"/>
      <c r="AJ5204"/>
    </row>
    <row r="5205" spans="1:36">
      <c r="A5205" s="56" t="s">
        <v>48</v>
      </c>
      <c r="B5205" s="56" t="s">
        <v>11427</v>
      </c>
      <c r="C5205" s="56">
        <v>2101010050</v>
      </c>
      <c r="D5205" s="56" t="s">
        <v>43</v>
      </c>
      <c r="E5205" s="56">
        <v>2101020050</v>
      </c>
      <c r="F5205" s="56">
        <v>5401010050</v>
      </c>
      <c r="G5205" s="56" t="s">
        <v>11428</v>
      </c>
      <c r="H5205" s="56">
        <v>400300</v>
      </c>
      <c r="I5205" s="56" t="s">
        <v>11485</v>
      </c>
      <c r="J5205" s="56" t="s">
        <v>4214</v>
      </c>
      <c r="K5205" s="56" t="s">
        <v>4209</v>
      </c>
      <c r="L5205" s="56" t="s">
        <v>7138</v>
      </c>
      <c r="M5205" s="73">
        <v>42561</v>
      </c>
      <c r="N5205" s="56" t="s">
        <v>8434</v>
      </c>
      <c r="O5205" s="56"/>
      <c r="P5205" s="56" t="s">
        <v>1476</v>
      </c>
      <c r="Q5205" s="56"/>
      <c r="R5205" s="56" t="s">
        <v>18</v>
      </c>
      <c r="S5205" s="56" t="s">
        <v>11415</v>
      </c>
      <c r="T5205" s="56" t="s">
        <v>7140</v>
      </c>
      <c r="U5205" s="57">
        <v>69360</v>
      </c>
      <c r="V5205" s="57">
        <v>-25093.94</v>
      </c>
      <c r="W5205" s="57">
        <v>44266.06</v>
      </c>
      <c r="X5205" s="57">
        <v>0</v>
      </c>
      <c r="Y5205" s="73">
        <v>42561</v>
      </c>
      <c r="Z5205" s="57">
        <v>-5132.41</v>
      </c>
      <c r="AA5205" s="57">
        <v>0</v>
      </c>
      <c r="AB5205" s="57">
        <v>39133.65</v>
      </c>
      <c r="AC5205" s="57">
        <v>0</v>
      </c>
      <c r="AD5205" s="56" t="s">
        <v>9255</v>
      </c>
      <c r="AE5205" s="57">
        <v>0</v>
      </c>
      <c r="AF5205" s="57">
        <v>0</v>
      </c>
      <c r="AG5205" s="57">
        <v>0</v>
      </c>
      <c r="AI5205"/>
      <c r="AJ5205"/>
    </row>
    <row r="5206" spans="1:36">
      <c r="A5206" s="56" t="s">
        <v>48</v>
      </c>
      <c r="B5206" s="56" t="s">
        <v>11427</v>
      </c>
      <c r="C5206" s="56">
        <v>2101010050</v>
      </c>
      <c r="D5206" s="56" t="s">
        <v>43</v>
      </c>
      <c r="E5206" s="56">
        <v>2101020050</v>
      </c>
      <c r="F5206" s="56">
        <v>5401010050</v>
      </c>
      <c r="G5206" s="56" t="s">
        <v>11428</v>
      </c>
      <c r="H5206" s="56">
        <v>400300</v>
      </c>
      <c r="I5206" s="56" t="s">
        <v>11485</v>
      </c>
      <c r="J5206" s="56" t="s">
        <v>4215</v>
      </c>
      <c r="K5206" s="56" t="s">
        <v>4209</v>
      </c>
      <c r="L5206" s="56" t="s">
        <v>7138</v>
      </c>
      <c r="M5206" s="73">
        <v>42567</v>
      </c>
      <c r="N5206" s="56" t="s">
        <v>8434</v>
      </c>
      <c r="O5206" s="56"/>
      <c r="P5206" s="56" t="s">
        <v>1476</v>
      </c>
      <c r="Q5206" s="56"/>
      <c r="R5206" s="56" t="s">
        <v>18</v>
      </c>
      <c r="S5206" s="56" t="s">
        <v>11415</v>
      </c>
      <c r="T5206" s="56" t="s">
        <v>7140</v>
      </c>
      <c r="U5206" s="57">
        <v>108838.08</v>
      </c>
      <c r="V5206" s="57">
        <v>-39264.589999999997</v>
      </c>
      <c r="W5206" s="57">
        <v>69573.490000000005</v>
      </c>
      <c r="X5206" s="57">
        <v>0</v>
      </c>
      <c r="Y5206" s="73">
        <v>42567</v>
      </c>
      <c r="Z5206" s="57">
        <v>-8049.59</v>
      </c>
      <c r="AA5206" s="57">
        <v>0</v>
      </c>
      <c r="AB5206" s="57">
        <v>61523.9</v>
      </c>
      <c r="AC5206" s="57">
        <v>0</v>
      </c>
      <c r="AD5206" s="56" t="s">
        <v>9255</v>
      </c>
      <c r="AE5206" s="57">
        <v>0</v>
      </c>
      <c r="AF5206" s="57">
        <v>0</v>
      </c>
      <c r="AG5206" s="57">
        <v>0</v>
      </c>
      <c r="AI5206"/>
      <c r="AJ5206"/>
    </row>
    <row r="5207" spans="1:36">
      <c r="A5207" s="56" t="s">
        <v>48</v>
      </c>
      <c r="B5207" s="56" t="s">
        <v>11427</v>
      </c>
      <c r="C5207" s="56">
        <v>2101010050</v>
      </c>
      <c r="D5207" s="56" t="s">
        <v>43</v>
      </c>
      <c r="E5207" s="56">
        <v>2101020050</v>
      </c>
      <c r="F5207" s="56">
        <v>5401010050</v>
      </c>
      <c r="G5207" s="56" t="s">
        <v>11428</v>
      </c>
      <c r="H5207" s="56">
        <v>400300</v>
      </c>
      <c r="I5207" s="56" t="s">
        <v>11485</v>
      </c>
      <c r="J5207" s="56" t="s">
        <v>4224</v>
      </c>
      <c r="K5207" s="56" t="s">
        <v>4225</v>
      </c>
      <c r="L5207" s="56" t="s">
        <v>7138</v>
      </c>
      <c r="M5207" s="73">
        <v>42625</v>
      </c>
      <c r="N5207" s="56" t="s">
        <v>8551</v>
      </c>
      <c r="O5207" s="56"/>
      <c r="P5207" s="56" t="s">
        <v>1476</v>
      </c>
      <c r="Q5207" s="56"/>
      <c r="R5207" s="56" t="s">
        <v>18</v>
      </c>
      <c r="S5207" s="56" t="s">
        <v>11415</v>
      </c>
      <c r="T5207" s="56" t="s">
        <v>7140</v>
      </c>
      <c r="U5207" s="57">
        <v>61818.5</v>
      </c>
      <c r="V5207" s="57">
        <v>-21686.880000000001</v>
      </c>
      <c r="W5207" s="57">
        <v>40131.620000000003</v>
      </c>
      <c r="X5207" s="57">
        <v>0</v>
      </c>
      <c r="Y5207" s="73">
        <v>42625</v>
      </c>
      <c r="Z5207" s="57">
        <v>-4550.05</v>
      </c>
      <c r="AA5207" s="57">
        <v>0</v>
      </c>
      <c r="AB5207" s="57">
        <v>35581.57</v>
      </c>
      <c r="AC5207" s="57">
        <v>0</v>
      </c>
      <c r="AD5207" s="56" t="s">
        <v>9255</v>
      </c>
      <c r="AE5207" s="57">
        <v>0</v>
      </c>
      <c r="AF5207" s="57">
        <v>0</v>
      </c>
      <c r="AG5207" s="57">
        <v>0</v>
      </c>
      <c r="AI5207"/>
      <c r="AJ5207"/>
    </row>
    <row r="5208" spans="1:36">
      <c r="A5208" s="56" t="s">
        <v>48</v>
      </c>
      <c r="B5208" s="56" t="s">
        <v>11427</v>
      </c>
      <c r="C5208" s="56">
        <v>2101010050</v>
      </c>
      <c r="D5208" s="56" t="s">
        <v>43</v>
      </c>
      <c r="E5208" s="56">
        <v>2101020050</v>
      </c>
      <c r="F5208" s="56">
        <v>5401010050</v>
      </c>
      <c r="G5208" s="56" t="s">
        <v>11428</v>
      </c>
      <c r="H5208" s="56">
        <v>400300</v>
      </c>
      <c r="I5208" s="56" t="s">
        <v>11485</v>
      </c>
      <c r="J5208" s="56" t="s">
        <v>4226</v>
      </c>
      <c r="K5208" s="56" t="s">
        <v>4225</v>
      </c>
      <c r="L5208" s="56" t="s">
        <v>7138</v>
      </c>
      <c r="M5208" s="73">
        <v>42625</v>
      </c>
      <c r="N5208" s="56" t="s">
        <v>8551</v>
      </c>
      <c r="O5208" s="56"/>
      <c r="P5208" s="56" t="s">
        <v>1476</v>
      </c>
      <c r="Q5208" s="56"/>
      <c r="R5208" s="56" t="s">
        <v>18</v>
      </c>
      <c r="S5208" s="56" t="s">
        <v>11415</v>
      </c>
      <c r="T5208" s="56" t="s">
        <v>7140</v>
      </c>
      <c r="U5208" s="57">
        <v>37287.5</v>
      </c>
      <c r="V5208" s="57">
        <v>-13081.02</v>
      </c>
      <c r="W5208" s="57">
        <v>24206.48</v>
      </c>
      <c r="X5208" s="57">
        <v>0</v>
      </c>
      <c r="Y5208" s="73">
        <v>42625</v>
      </c>
      <c r="Z5208" s="57">
        <v>-2744.49</v>
      </c>
      <c r="AA5208" s="57">
        <v>0</v>
      </c>
      <c r="AB5208" s="57">
        <v>21461.99</v>
      </c>
      <c r="AC5208" s="57">
        <v>0</v>
      </c>
      <c r="AD5208" s="56" t="s">
        <v>9255</v>
      </c>
      <c r="AE5208" s="57">
        <v>0</v>
      </c>
      <c r="AF5208" s="57">
        <v>0</v>
      </c>
      <c r="AG5208" s="57">
        <v>0</v>
      </c>
      <c r="AI5208"/>
      <c r="AJ5208"/>
    </row>
    <row r="5209" spans="1:36">
      <c r="A5209" s="56" t="s">
        <v>48</v>
      </c>
      <c r="B5209" s="56" t="s">
        <v>11427</v>
      </c>
      <c r="C5209" s="56">
        <v>2101010050</v>
      </c>
      <c r="D5209" s="56" t="s">
        <v>43</v>
      </c>
      <c r="E5209" s="56">
        <v>2101020050</v>
      </c>
      <c r="F5209" s="56">
        <v>5401010050</v>
      </c>
      <c r="G5209" s="56" t="s">
        <v>11428</v>
      </c>
      <c r="H5209" s="56">
        <v>400300</v>
      </c>
      <c r="I5209" s="56" t="s">
        <v>11485</v>
      </c>
      <c r="J5209" s="56" t="s">
        <v>4227</v>
      </c>
      <c r="K5209" s="56" t="s">
        <v>4225</v>
      </c>
      <c r="L5209" s="56" t="s">
        <v>7138</v>
      </c>
      <c r="M5209" s="73">
        <v>42625</v>
      </c>
      <c r="N5209" s="56" t="s">
        <v>8551</v>
      </c>
      <c r="O5209" s="56"/>
      <c r="P5209" s="56" t="s">
        <v>1476</v>
      </c>
      <c r="Q5209" s="56"/>
      <c r="R5209" s="56" t="s">
        <v>18</v>
      </c>
      <c r="S5209" s="56" t="s">
        <v>11415</v>
      </c>
      <c r="T5209" s="56" t="s">
        <v>7140</v>
      </c>
      <c r="U5209" s="57">
        <v>54933.37</v>
      </c>
      <c r="V5209" s="57">
        <v>-19271.490000000002</v>
      </c>
      <c r="W5209" s="57">
        <v>35661.879999999997</v>
      </c>
      <c r="X5209" s="57">
        <v>0</v>
      </c>
      <c r="Y5209" s="73">
        <v>42625</v>
      </c>
      <c r="Z5209" s="57">
        <v>-4043.28</v>
      </c>
      <c r="AA5209" s="57">
        <v>0</v>
      </c>
      <c r="AB5209" s="57">
        <v>31618.6</v>
      </c>
      <c r="AC5209" s="57">
        <v>0</v>
      </c>
      <c r="AD5209" s="56" t="s">
        <v>9255</v>
      </c>
      <c r="AE5209" s="57">
        <v>0</v>
      </c>
      <c r="AF5209" s="57">
        <v>0</v>
      </c>
      <c r="AG5209" s="57">
        <v>0</v>
      </c>
      <c r="AI5209"/>
      <c r="AJ5209"/>
    </row>
    <row r="5210" spans="1:36">
      <c r="A5210" s="56" t="s">
        <v>48</v>
      </c>
      <c r="B5210" s="56" t="s">
        <v>11427</v>
      </c>
      <c r="C5210" s="56">
        <v>2101010050</v>
      </c>
      <c r="D5210" s="56" t="s">
        <v>43</v>
      </c>
      <c r="E5210" s="56">
        <v>2101020050</v>
      </c>
      <c r="F5210" s="56">
        <v>5401010050</v>
      </c>
      <c r="G5210" s="56" t="s">
        <v>11428</v>
      </c>
      <c r="H5210" s="56">
        <v>400300</v>
      </c>
      <c r="I5210" s="56" t="s">
        <v>11485</v>
      </c>
      <c r="J5210" s="56" t="s">
        <v>4228</v>
      </c>
      <c r="K5210" s="56" t="s">
        <v>4225</v>
      </c>
      <c r="L5210" s="56" t="s">
        <v>7138</v>
      </c>
      <c r="M5210" s="73">
        <v>42625</v>
      </c>
      <c r="N5210" s="56" t="s">
        <v>8551</v>
      </c>
      <c r="O5210" s="56"/>
      <c r="P5210" s="56" t="s">
        <v>1476</v>
      </c>
      <c r="Q5210" s="56"/>
      <c r="R5210" s="56" t="s">
        <v>18</v>
      </c>
      <c r="S5210" s="56" t="s">
        <v>11415</v>
      </c>
      <c r="T5210" s="56" t="s">
        <v>7140</v>
      </c>
      <c r="U5210" s="57">
        <v>56284.5</v>
      </c>
      <c r="V5210" s="57">
        <v>-19745.47</v>
      </c>
      <c r="W5210" s="57">
        <v>36539.03</v>
      </c>
      <c r="X5210" s="57">
        <v>0</v>
      </c>
      <c r="Y5210" s="73">
        <v>42625</v>
      </c>
      <c r="Z5210" s="57">
        <v>-4142.7299999999996</v>
      </c>
      <c r="AA5210" s="57">
        <v>0</v>
      </c>
      <c r="AB5210" s="57">
        <v>32396.3</v>
      </c>
      <c r="AC5210" s="57">
        <v>0</v>
      </c>
      <c r="AD5210" s="56" t="s">
        <v>9255</v>
      </c>
      <c r="AE5210" s="57">
        <v>0</v>
      </c>
      <c r="AF5210" s="57">
        <v>0</v>
      </c>
      <c r="AG5210" s="57">
        <v>0</v>
      </c>
      <c r="AI5210"/>
      <c r="AJ5210"/>
    </row>
    <row r="5211" spans="1:36">
      <c r="A5211" s="56" t="s">
        <v>48</v>
      </c>
      <c r="B5211" s="56" t="s">
        <v>11427</v>
      </c>
      <c r="C5211" s="56">
        <v>2101010050</v>
      </c>
      <c r="D5211" s="56" t="s">
        <v>43</v>
      </c>
      <c r="E5211" s="56">
        <v>2101020050</v>
      </c>
      <c r="F5211" s="56">
        <v>5401010050</v>
      </c>
      <c r="G5211" s="56" t="s">
        <v>11428</v>
      </c>
      <c r="H5211" s="56">
        <v>400300</v>
      </c>
      <c r="I5211" s="56" t="s">
        <v>11485</v>
      </c>
      <c r="J5211" s="56" t="s">
        <v>4229</v>
      </c>
      <c r="K5211" s="56" t="s">
        <v>4230</v>
      </c>
      <c r="L5211" s="56" t="s">
        <v>7138</v>
      </c>
      <c r="M5211" s="73">
        <v>42625</v>
      </c>
      <c r="N5211" s="56" t="s">
        <v>8551</v>
      </c>
      <c r="O5211" s="56"/>
      <c r="P5211" s="56" t="s">
        <v>1476</v>
      </c>
      <c r="Q5211" s="56"/>
      <c r="R5211" s="56" t="s">
        <v>18</v>
      </c>
      <c r="S5211" s="56" t="s">
        <v>11415</v>
      </c>
      <c r="T5211" s="56" t="s">
        <v>7140</v>
      </c>
      <c r="U5211" s="57">
        <v>9645.5</v>
      </c>
      <c r="V5211" s="57">
        <v>-3383.78</v>
      </c>
      <c r="W5211" s="57">
        <v>6261.72</v>
      </c>
      <c r="X5211" s="57">
        <v>0</v>
      </c>
      <c r="Y5211" s="73">
        <v>42625</v>
      </c>
      <c r="Z5211" s="57">
        <v>-709.94</v>
      </c>
      <c r="AA5211" s="57">
        <v>0</v>
      </c>
      <c r="AB5211" s="57">
        <v>5551.78</v>
      </c>
      <c r="AC5211" s="57">
        <v>0</v>
      </c>
      <c r="AD5211" s="56" t="s">
        <v>9255</v>
      </c>
      <c r="AE5211" s="57">
        <v>0</v>
      </c>
      <c r="AF5211" s="57">
        <v>0</v>
      </c>
      <c r="AG5211" s="57">
        <v>0</v>
      </c>
      <c r="AI5211"/>
      <c r="AJ5211"/>
    </row>
    <row r="5212" spans="1:36">
      <c r="A5212" s="56" t="s">
        <v>48</v>
      </c>
      <c r="B5212" s="56" t="s">
        <v>11427</v>
      </c>
      <c r="C5212" s="56">
        <v>2101010050</v>
      </c>
      <c r="D5212" s="56" t="s">
        <v>43</v>
      </c>
      <c r="E5212" s="56">
        <v>2101020050</v>
      </c>
      <c r="F5212" s="56">
        <v>5401010050</v>
      </c>
      <c r="G5212" s="56" t="s">
        <v>11428</v>
      </c>
      <c r="H5212" s="56">
        <v>400300</v>
      </c>
      <c r="I5212" s="56" t="s">
        <v>11485</v>
      </c>
      <c r="J5212" s="56" t="s">
        <v>4231</v>
      </c>
      <c r="K5212" s="56" t="s">
        <v>4230</v>
      </c>
      <c r="L5212" s="56" t="s">
        <v>7138</v>
      </c>
      <c r="M5212" s="73">
        <v>42625</v>
      </c>
      <c r="N5212" s="56" t="s">
        <v>8551</v>
      </c>
      <c r="O5212" s="56"/>
      <c r="P5212" s="56" t="s">
        <v>1476</v>
      </c>
      <c r="Q5212" s="56"/>
      <c r="R5212" s="56" t="s">
        <v>18</v>
      </c>
      <c r="S5212" s="56" t="s">
        <v>11415</v>
      </c>
      <c r="T5212" s="56" t="s">
        <v>7140</v>
      </c>
      <c r="U5212" s="57">
        <v>8217.5</v>
      </c>
      <c r="V5212" s="57">
        <v>-2882.81</v>
      </c>
      <c r="W5212" s="57">
        <v>5334.69</v>
      </c>
      <c r="X5212" s="57">
        <v>0</v>
      </c>
      <c r="Y5212" s="73">
        <v>42625</v>
      </c>
      <c r="Z5212" s="57">
        <v>-604.84</v>
      </c>
      <c r="AA5212" s="57">
        <v>0</v>
      </c>
      <c r="AB5212" s="57">
        <v>4729.8500000000004</v>
      </c>
      <c r="AC5212" s="57">
        <v>0</v>
      </c>
      <c r="AD5212" s="56" t="s">
        <v>9255</v>
      </c>
      <c r="AE5212" s="57">
        <v>0</v>
      </c>
      <c r="AF5212" s="57">
        <v>0</v>
      </c>
      <c r="AG5212" s="57">
        <v>0</v>
      </c>
      <c r="AI5212"/>
      <c r="AJ5212"/>
    </row>
    <row r="5213" spans="1:36">
      <c r="A5213" s="56" t="s">
        <v>48</v>
      </c>
      <c r="B5213" s="56" t="s">
        <v>11427</v>
      </c>
      <c r="C5213" s="56">
        <v>2101010050</v>
      </c>
      <c r="D5213" s="56" t="s">
        <v>43</v>
      </c>
      <c r="E5213" s="56">
        <v>2101020050</v>
      </c>
      <c r="F5213" s="56">
        <v>5401010050</v>
      </c>
      <c r="G5213" s="56" t="s">
        <v>11428</v>
      </c>
      <c r="H5213" s="56">
        <v>400300</v>
      </c>
      <c r="I5213" s="56" t="s">
        <v>11485</v>
      </c>
      <c r="J5213" s="56" t="s">
        <v>4232</v>
      </c>
      <c r="K5213" s="56" t="s">
        <v>4230</v>
      </c>
      <c r="L5213" s="56" t="s">
        <v>7138</v>
      </c>
      <c r="M5213" s="73">
        <v>42625</v>
      </c>
      <c r="N5213" s="56" t="s">
        <v>8551</v>
      </c>
      <c r="O5213" s="56"/>
      <c r="P5213" s="56" t="s">
        <v>1476</v>
      </c>
      <c r="Q5213" s="56"/>
      <c r="R5213" s="56" t="s">
        <v>18</v>
      </c>
      <c r="S5213" s="56" t="s">
        <v>11415</v>
      </c>
      <c r="T5213" s="56" t="s">
        <v>7140</v>
      </c>
      <c r="U5213" s="57">
        <v>10512.5</v>
      </c>
      <c r="V5213" s="57">
        <v>-3687.94</v>
      </c>
      <c r="W5213" s="57">
        <v>6824.56</v>
      </c>
      <c r="X5213" s="57">
        <v>0</v>
      </c>
      <c r="Y5213" s="73">
        <v>42625</v>
      </c>
      <c r="Z5213" s="57">
        <v>-773.76</v>
      </c>
      <c r="AA5213" s="57">
        <v>0</v>
      </c>
      <c r="AB5213" s="57">
        <v>6050.8</v>
      </c>
      <c r="AC5213" s="57">
        <v>0</v>
      </c>
      <c r="AD5213" s="56" t="s">
        <v>9255</v>
      </c>
      <c r="AE5213" s="57">
        <v>0</v>
      </c>
      <c r="AF5213" s="57">
        <v>0</v>
      </c>
      <c r="AG5213" s="57">
        <v>0</v>
      </c>
      <c r="AI5213"/>
      <c r="AJ5213"/>
    </row>
    <row r="5214" spans="1:36">
      <c r="A5214" s="56" t="s">
        <v>50</v>
      </c>
      <c r="B5214" s="56" t="s">
        <v>11427</v>
      </c>
      <c r="C5214" s="56">
        <v>2101010050</v>
      </c>
      <c r="D5214" s="56" t="s">
        <v>43</v>
      </c>
      <c r="E5214" s="56">
        <v>2101020050</v>
      </c>
      <c r="F5214" s="56">
        <v>5401010050</v>
      </c>
      <c r="G5214" s="56" t="s">
        <v>11431</v>
      </c>
      <c r="H5214" s="56">
        <v>400210</v>
      </c>
      <c r="I5214" s="56" t="s">
        <v>11798</v>
      </c>
      <c r="J5214" s="56" t="s">
        <v>2731</v>
      </c>
      <c r="K5214" s="56" t="s">
        <v>7171</v>
      </c>
      <c r="L5214" s="56" t="s">
        <v>7138</v>
      </c>
      <c r="M5214" s="73">
        <v>42551</v>
      </c>
      <c r="N5214" s="56" t="s">
        <v>8552</v>
      </c>
      <c r="O5214" s="56"/>
      <c r="P5214" s="56" t="s">
        <v>1208</v>
      </c>
      <c r="Q5214" s="56"/>
      <c r="R5214" s="56" t="s">
        <v>18</v>
      </c>
      <c r="S5214" s="56" t="s">
        <v>11415</v>
      </c>
      <c r="T5214" s="56" t="s">
        <v>7140</v>
      </c>
      <c r="U5214" s="57">
        <v>46742148.770000003</v>
      </c>
      <c r="V5214" s="57">
        <v>-12017217.26</v>
      </c>
      <c r="W5214" s="57">
        <v>34724931.509999998</v>
      </c>
      <c r="X5214" s="57">
        <v>0</v>
      </c>
      <c r="Y5214" s="73">
        <v>42551</v>
      </c>
      <c r="Z5214" s="57">
        <v>-1943502.2</v>
      </c>
      <c r="AA5214" s="57">
        <v>0</v>
      </c>
      <c r="AB5214" s="57">
        <v>32781429.309999999</v>
      </c>
      <c r="AC5214" s="57">
        <v>0</v>
      </c>
      <c r="AD5214" s="56" t="s">
        <v>9255</v>
      </c>
      <c r="AE5214" s="57">
        <v>0</v>
      </c>
      <c r="AF5214" s="57">
        <v>0</v>
      </c>
      <c r="AG5214" s="57">
        <v>0</v>
      </c>
      <c r="AI5214"/>
      <c r="AJ5214"/>
    </row>
    <row r="5215" spans="1:36">
      <c r="A5215" s="56" t="s">
        <v>50</v>
      </c>
      <c r="B5215" s="56" t="s">
        <v>11427</v>
      </c>
      <c r="C5215" s="56">
        <v>2101010050</v>
      </c>
      <c r="D5215" s="56" t="s">
        <v>43</v>
      </c>
      <c r="E5215" s="56">
        <v>2101020050</v>
      </c>
      <c r="F5215" s="56">
        <v>5401010050</v>
      </c>
      <c r="G5215" s="56" t="s">
        <v>11431</v>
      </c>
      <c r="H5215" s="56">
        <v>400210</v>
      </c>
      <c r="I5215" s="56" t="s">
        <v>11798</v>
      </c>
      <c r="J5215" s="56" t="s">
        <v>2733</v>
      </c>
      <c r="K5215" s="56" t="s">
        <v>2734</v>
      </c>
      <c r="L5215" s="56" t="s">
        <v>7138</v>
      </c>
      <c r="M5215" s="73">
        <v>42551</v>
      </c>
      <c r="N5215" s="56" t="s">
        <v>8552</v>
      </c>
      <c r="O5215" s="56"/>
      <c r="P5215" s="56" t="s">
        <v>7139</v>
      </c>
      <c r="Q5215" s="56"/>
      <c r="R5215" s="56" t="s">
        <v>18</v>
      </c>
      <c r="S5215" s="56" t="s">
        <v>11415</v>
      </c>
      <c r="T5215" s="56" t="s">
        <v>7140</v>
      </c>
      <c r="U5215" s="57">
        <v>998591.44</v>
      </c>
      <c r="V5215" s="57">
        <v>-269330.90000000002</v>
      </c>
      <c r="W5215" s="57">
        <v>729260.54</v>
      </c>
      <c r="X5215" s="57">
        <v>0</v>
      </c>
      <c r="Y5215" s="73">
        <v>42551</v>
      </c>
      <c r="Z5215" s="57">
        <v>-44402.45</v>
      </c>
      <c r="AA5215" s="57">
        <v>0</v>
      </c>
      <c r="AB5215" s="57">
        <v>684858.09</v>
      </c>
      <c r="AC5215" s="57">
        <v>0</v>
      </c>
      <c r="AD5215" s="56" t="s">
        <v>9255</v>
      </c>
      <c r="AE5215" s="57">
        <v>0</v>
      </c>
      <c r="AF5215" s="57">
        <v>0</v>
      </c>
      <c r="AG5215" s="57">
        <v>0</v>
      </c>
      <c r="AI5215"/>
      <c r="AJ5215"/>
    </row>
    <row r="5216" spans="1:36">
      <c r="A5216" s="56" t="s">
        <v>50</v>
      </c>
      <c r="B5216" s="56" t="s">
        <v>11427</v>
      </c>
      <c r="C5216" s="56">
        <v>2101010050</v>
      </c>
      <c r="D5216" s="56" t="s">
        <v>43</v>
      </c>
      <c r="E5216" s="56">
        <v>2101020050</v>
      </c>
      <c r="F5216" s="56">
        <v>5401010050</v>
      </c>
      <c r="G5216" s="56" t="s">
        <v>11431</v>
      </c>
      <c r="H5216" s="56">
        <v>400210</v>
      </c>
      <c r="I5216" s="56" t="s">
        <v>11798</v>
      </c>
      <c r="J5216" s="56" t="s">
        <v>2735</v>
      </c>
      <c r="K5216" s="56" t="s">
        <v>2736</v>
      </c>
      <c r="L5216" s="56" t="s">
        <v>7138</v>
      </c>
      <c r="M5216" s="73">
        <v>42551</v>
      </c>
      <c r="N5216" s="56" t="s">
        <v>8552</v>
      </c>
      <c r="O5216" s="56"/>
      <c r="P5216" s="56" t="s">
        <v>1208</v>
      </c>
      <c r="Q5216" s="56"/>
      <c r="R5216" s="56" t="s">
        <v>18</v>
      </c>
      <c r="S5216" s="56" t="s">
        <v>11415</v>
      </c>
      <c r="T5216" s="56" t="s">
        <v>7140</v>
      </c>
      <c r="U5216" s="57">
        <v>862419.88</v>
      </c>
      <c r="V5216" s="57">
        <v>-221746.96</v>
      </c>
      <c r="W5216" s="57">
        <v>640672.92000000004</v>
      </c>
      <c r="X5216" s="57">
        <v>0</v>
      </c>
      <c r="Y5216" s="73">
        <v>42551</v>
      </c>
      <c r="Z5216" s="57">
        <v>-35863.85</v>
      </c>
      <c r="AA5216" s="57">
        <v>0</v>
      </c>
      <c r="AB5216" s="57">
        <v>604809.06999999995</v>
      </c>
      <c r="AC5216" s="57">
        <v>0</v>
      </c>
      <c r="AD5216" s="56" t="s">
        <v>9255</v>
      </c>
      <c r="AE5216" s="57">
        <v>0</v>
      </c>
      <c r="AF5216" s="57">
        <v>0</v>
      </c>
      <c r="AG5216" s="57">
        <v>0</v>
      </c>
      <c r="AI5216"/>
      <c r="AJ5216"/>
    </row>
    <row r="5217" spans="1:36">
      <c r="A5217" s="56" t="s">
        <v>50</v>
      </c>
      <c r="B5217" s="56" t="s">
        <v>11427</v>
      </c>
      <c r="C5217" s="56">
        <v>2101010050</v>
      </c>
      <c r="D5217" s="56" t="s">
        <v>43</v>
      </c>
      <c r="E5217" s="56">
        <v>2101020050</v>
      </c>
      <c r="F5217" s="56">
        <v>5401010050</v>
      </c>
      <c r="G5217" s="56" t="s">
        <v>11431</v>
      </c>
      <c r="H5217" s="56">
        <v>400210</v>
      </c>
      <c r="I5217" s="56" t="s">
        <v>11798</v>
      </c>
      <c r="J5217" s="56" t="s">
        <v>2737</v>
      </c>
      <c r="K5217" s="56" t="s">
        <v>2738</v>
      </c>
      <c r="L5217" s="56" t="s">
        <v>7138</v>
      </c>
      <c r="M5217" s="73">
        <v>42551</v>
      </c>
      <c r="N5217" s="56" t="s">
        <v>8552</v>
      </c>
      <c r="O5217" s="56"/>
      <c r="P5217" s="56" t="s">
        <v>8553</v>
      </c>
      <c r="Q5217" s="56"/>
      <c r="R5217" s="56" t="s">
        <v>18</v>
      </c>
      <c r="S5217" s="56" t="s">
        <v>11415</v>
      </c>
      <c r="T5217" s="56" t="s">
        <v>7140</v>
      </c>
      <c r="U5217" s="57">
        <v>539642.82999999996</v>
      </c>
      <c r="V5217" s="57">
        <v>-374564.99</v>
      </c>
      <c r="W5217" s="57">
        <v>165077.84</v>
      </c>
      <c r="X5217" s="57">
        <v>0</v>
      </c>
      <c r="Y5217" s="73">
        <v>42551</v>
      </c>
      <c r="Z5217" s="57">
        <v>-8802.2800000000007</v>
      </c>
      <c r="AA5217" s="57">
        <v>0</v>
      </c>
      <c r="AB5217" s="57">
        <v>156275.56</v>
      </c>
      <c r="AC5217" s="57">
        <v>0</v>
      </c>
      <c r="AD5217" s="56" t="s">
        <v>9255</v>
      </c>
      <c r="AE5217" s="57">
        <v>0</v>
      </c>
      <c r="AF5217" s="57">
        <v>0</v>
      </c>
      <c r="AG5217" s="57">
        <v>0</v>
      </c>
      <c r="AI5217"/>
      <c r="AJ5217"/>
    </row>
    <row r="5218" spans="1:36">
      <c r="A5218" s="56" t="s">
        <v>48</v>
      </c>
      <c r="B5218" s="56" t="s">
        <v>11427</v>
      </c>
      <c r="C5218" s="56">
        <v>2101010050</v>
      </c>
      <c r="D5218" s="56" t="s">
        <v>43</v>
      </c>
      <c r="E5218" s="56">
        <v>2101020050</v>
      </c>
      <c r="F5218" s="56">
        <v>5401010050</v>
      </c>
      <c r="G5218" s="56" t="s">
        <v>11428</v>
      </c>
      <c r="H5218" s="56">
        <v>400300</v>
      </c>
      <c r="I5218" s="56" t="s">
        <v>11545</v>
      </c>
      <c r="J5218" s="56" t="s">
        <v>4144</v>
      </c>
      <c r="K5218" s="56" t="s">
        <v>4145</v>
      </c>
      <c r="L5218" s="56" t="s">
        <v>7138</v>
      </c>
      <c r="M5218" s="73">
        <v>42700</v>
      </c>
      <c r="N5218" s="56" t="s">
        <v>8554</v>
      </c>
      <c r="O5218" s="56"/>
      <c r="P5218" s="56" t="s">
        <v>1304</v>
      </c>
      <c r="Q5218" s="56"/>
      <c r="R5218" s="56" t="s">
        <v>18</v>
      </c>
      <c r="S5218" s="56" t="s">
        <v>11415</v>
      </c>
      <c r="T5218" s="56" t="s">
        <v>7140</v>
      </c>
      <c r="U5218" s="57">
        <v>9997583.4199999999</v>
      </c>
      <c r="V5218" s="57">
        <v>-2292808.0099999998</v>
      </c>
      <c r="W5218" s="57">
        <v>7704775.4100000001</v>
      </c>
      <c r="X5218" s="57">
        <v>0</v>
      </c>
      <c r="Y5218" s="73">
        <v>42700</v>
      </c>
      <c r="Z5218" s="57">
        <v>-482832.13</v>
      </c>
      <c r="AA5218" s="57">
        <v>0</v>
      </c>
      <c r="AB5218" s="57">
        <v>7221943.2800000003</v>
      </c>
      <c r="AC5218" s="57">
        <v>0</v>
      </c>
      <c r="AD5218" s="56" t="s">
        <v>9255</v>
      </c>
      <c r="AE5218" s="57">
        <v>0</v>
      </c>
      <c r="AF5218" s="57">
        <v>0</v>
      </c>
      <c r="AG5218" s="57">
        <v>0</v>
      </c>
      <c r="AI5218"/>
      <c r="AJ5218"/>
    </row>
    <row r="5219" spans="1:36">
      <c r="A5219" s="56" t="s">
        <v>49</v>
      </c>
      <c r="B5219" s="56" t="s">
        <v>11427</v>
      </c>
      <c r="C5219" s="56">
        <v>2101010050</v>
      </c>
      <c r="D5219" s="56" t="s">
        <v>43</v>
      </c>
      <c r="E5219" s="56">
        <v>2101020050</v>
      </c>
      <c r="F5219" s="56">
        <v>5401010050</v>
      </c>
      <c r="G5219" s="56" t="s">
        <v>11431</v>
      </c>
      <c r="H5219" s="56">
        <v>400211</v>
      </c>
      <c r="I5219" s="56" t="s">
        <v>11802</v>
      </c>
      <c r="J5219" s="56" t="s">
        <v>2915</v>
      </c>
      <c r="K5219" s="56" t="s">
        <v>2916</v>
      </c>
      <c r="L5219" s="56" t="s">
        <v>7138</v>
      </c>
      <c r="M5219" s="73">
        <v>42916</v>
      </c>
      <c r="N5219" s="56" t="s">
        <v>8555</v>
      </c>
      <c r="O5219" s="56"/>
      <c r="P5219" s="56" t="s">
        <v>1476</v>
      </c>
      <c r="Q5219" s="56"/>
      <c r="R5219" s="56" t="s">
        <v>7144</v>
      </c>
      <c r="S5219" s="56" t="s">
        <v>11415</v>
      </c>
      <c r="T5219" s="56" t="s">
        <v>7140</v>
      </c>
      <c r="U5219" s="57">
        <v>510000</v>
      </c>
      <c r="V5219" s="57">
        <v>-159730.14000000001</v>
      </c>
      <c r="W5219" s="57">
        <v>350269.86</v>
      </c>
      <c r="X5219" s="57">
        <v>0</v>
      </c>
      <c r="Y5219" s="73">
        <v>42842</v>
      </c>
      <c r="Z5219" s="57">
        <v>-36945.89</v>
      </c>
      <c r="AA5219" s="57">
        <v>0</v>
      </c>
      <c r="AB5219" s="57">
        <v>313323.96999999997</v>
      </c>
      <c r="AC5219" s="57">
        <v>0</v>
      </c>
      <c r="AD5219" s="56" t="s">
        <v>9255</v>
      </c>
      <c r="AE5219" s="57">
        <v>0</v>
      </c>
      <c r="AF5219" s="57">
        <v>0</v>
      </c>
      <c r="AG5219" s="57">
        <v>0</v>
      </c>
      <c r="AI5219"/>
      <c r="AJ5219"/>
    </row>
    <row r="5220" spans="1:36">
      <c r="A5220" s="56" t="s">
        <v>49</v>
      </c>
      <c r="B5220" s="56" t="s">
        <v>11427</v>
      </c>
      <c r="C5220" s="56">
        <v>2101010050</v>
      </c>
      <c r="D5220" s="56" t="s">
        <v>43</v>
      </c>
      <c r="E5220" s="56">
        <v>2101020050</v>
      </c>
      <c r="F5220" s="56">
        <v>5401010050</v>
      </c>
      <c r="G5220" s="56" t="s">
        <v>11431</v>
      </c>
      <c r="H5220" s="56">
        <v>400211</v>
      </c>
      <c r="I5220" s="56" t="s">
        <v>11437</v>
      </c>
      <c r="J5220" s="56" t="s">
        <v>111</v>
      </c>
      <c r="K5220" s="56" t="s">
        <v>112</v>
      </c>
      <c r="L5220" s="56" t="s">
        <v>7138</v>
      </c>
      <c r="M5220" s="73">
        <v>43190</v>
      </c>
      <c r="N5220" s="56" t="s">
        <v>8454</v>
      </c>
      <c r="O5220" s="56"/>
      <c r="P5220" s="56" t="s">
        <v>8447</v>
      </c>
      <c r="Q5220" s="56"/>
      <c r="R5220" s="56" t="s">
        <v>7143</v>
      </c>
      <c r="S5220" s="56" t="s">
        <v>11415</v>
      </c>
      <c r="T5220" s="56" t="s">
        <v>7140</v>
      </c>
      <c r="U5220" s="57">
        <v>1200096607.76</v>
      </c>
      <c r="V5220" s="57">
        <v>-128790254.01000001</v>
      </c>
      <c r="W5220" s="57">
        <v>1071306353.75</v>
      </c>
      <c r="X5220" s="57">
        <v>0</v>
      </c>
      <c r="Y5220" s="73">
        <v>43183</v>
      </c>
      <c r="Z5220" s="57">
        <v>-39482724.579999998</v>
      </c>
      <c r="AA5220" s="57">
        <v>0</v>
      </c>
      <c r="AB5220" s="57">
        <v>1031823629.17</v>
      </c>
      <c r="AC5220" s="57">
        <v>0</v>
      </c>
      <c r="AD5220" s="56" t="s">
        <v>9255</v>
      </c>
      <c r="AE5220" s="57">
        <v>0</v>
      </c>
      <c r="AF5220" s="57">
        <v>0</v>
      </c>
      <c r="AG5220" s="57">
        <v>0</v>
      </c>
      <c r="AI5220"/>
      <c r="AJ5220"/>
    </row>
    <row r="5221" spans="1:36">
      <c r="A5221" s="56" t="s">
        <v>49</v>
      </c>
      <c r="B5221" s="56" t="s">
        <v>11427</v>
      </c>
      <c r="C5221" s="56">
        <v>2101010050</v>
      </c>
      <c r="D5221" s="56" t="s">
        <v>43</v>
      </c>
      <c r="E5221" s="56">
        <v>2101020050</v>
      </c>
      <c r="F5221" s="56">
        <v>5401010050</v>
      </c>
      <c r="G5221" s="56" t="s">
        <v>11431</v>
      </c>
      <c r="H5221" s="56">
        <v>400200</v>
      </c>
      <c r="I5221" s="56" t="s">
        <v>11622</v>
      </c>
      <c r="J5221" s="56" t="s">
        <v>1139</v>
      </c>
      <c r="K5221" s="56" t="s">
        <v>1140</v>
      </c>
      <c r="L5221" s="56" t="s">
        <v>7138</v>
      </c>
      <c r="M5221" s="73">
        <v>43465</v>
      </c>
      <c r="N5221" s="56" t="s">
        <v>8556</v>
      </c>
      <c r="O5221" s="56"/>
      <c r="P5221" s="56" t="s">
        <v>8492</v>
      </c>
      <c r="Q5221" s="56"/>
      <c r="R5221" s="56" t="s">
        <v>7144</v>
      </c>
      <c r="S5221" s="56" t="s">
        <v>11415</v>
      </c>
      <c r="T5221" s="56" t="s">
        <v>7140</v>
      </c>
      <c r="U5221" s="57">
        <v>589750.55000000005</v>
      </c>
      <c r="V5221" s="57">
        <v>-48008.69</v>
      </c>
      <c r="W5221" s="57">
        <v>541741.86</v>
      </c>
      <c r="X5221" s="57">
        <v>0</v>
      </c>
      <c r="Y5221" s="73">
        <v>43458</v>
      </c>
      <c r="Z5221" s="57">
        <v>-19999.18</v>
      </c>
      <c r="AA5221" s="57">
        <v>0</v>
      </c>
      <c r="AB5221" s="57">
        <v>521742.68</v>
      </c>
      <c r="AC5221" s="57">
        <v>0</v>
      </c>
      <c r="AD5221" s="56" t="s">
        <v>9255</v>
      </c>
      <c r="AE5221" s="57">
        <v>0</v>
      </c>
      <c r="AF5221" s="57">
        <v>0</v>
      </c>
      <c r="AG5221" s="57">
        <v>0</v>
      </c>
      <c r="AI5221"/>
      <c r="AJ5221"/>
    </row>
    <row r="5222" spans="1:36">
      <c r="A5222" s="56" t="s">
        <v>49</v>
      </c>
      <c r="B5222" s="56" t="s">
        <v>11427</v>
      </c>
      <c r="C5222" s="56">
        <v>2101010050</v>
      </c>
      <c r="D5222" s="56" t="s">
        <v>43</v>
      </c>
      <c r="E5222" s="56">
        <v>2101020050</v>
      </c>
      <c r="F5222" s="56">
        <v>5401010050</v>
      </c>
      <c r="G5222" s="56" t="s">
        <v>11431</v>
      </c>
      <c r="H5222" s="56">
        <v>400200</v>
      </c>
      <c r="I5222" s="56" t="s">
        <v>11622</v>
      </c>
      <c r="J5222" s="56" t="s">
        <v>1141</v>
      </c>
      <c r="K5222" s="56" t="s">
        <v>1142</v>
      </c>
      <c r="L5222" s="56" t="s">
        <v>7138</v>
      </c>
      <c r="M5222" s="73">
        <v>43465</v>
      </c>
      <c r="N5222" s="56" t="s">
        <v>8556</v>
      </c>
      <c r="O5222" s="56"/>
      <c r="P5222" s="56" t="s">
        <v>8492</v>
      </c>
      <c r="Q5222" s="56"/>
      <c r="R5222" s="56" t="s">
        <v>7144</v>
      </c>
      <c r="S5222" s="56" t="s">
        <v>11415</v>
      </c>
      <c r="T5222" s="56" t="s">
        <v>7140</v>
      </c>
      <c r="U5222" s="57">
        <v>2686641.44</v>
      </c>
      <c r="V5222" s="57">
        <v>-218706.22</v>
      </c>
      <c r="W5222" s="57">
        <v>2467935.2200000002</v>
      </c>
      <c r="X5222" s="57">
        <v>0</v>
      </c>
      <c r="Y5222" s="73">
        <v>43458</v>
      </c>
      <c r="Z5222" s="57">
        <v>-91107.36</v>
      </c>
      <c r="AA5222" s="57">
        <v>0</v>
      </c>
      <c r="AB5222" s="57">
        <v>2376827.86</v>
      </c>
      <c r="AC5222" s="57">
        <v>0</v>
      </c>
      <c r="AD5222" s="56" t="s">
        <v>9255</v>
      </c>
      <c r="AE5222" s="57">
        <v>0</v>
      </c>
      <c r="AF5222" s="57">
        <v>0</v>
      </c>
      <c r="AG5222" s="57">
        <v>0</v>
      </c>
      <c r="AI5222"/>
      <c r="AJ5222"/>
    </row>
    <row r="5223" spans="1:36">
      <c r="A5223" s="56" t="s">
        <v>151</v>
      </c>
      <c r="B5223" s="56" t="s">
        <v>11427</v>
      </c>
      <c r="C5223" s="56">
        <v>2101010050</v>
      </c>
      <c r="D5223" s="56" t="s">
        <v>43</v>
      </c>
      <c r="E5223" s="56">
        <v>2101020050</v>
      </c>
      <c r="F5223" s="56">
        <v>5401010050</v>
      </c>
      <c r="G5223" s="56" t="s">
        <v>11623</v>
      </c>
      <c r="H5223" s="56">
        <v>400400</v>
      </c>
      <c r="I5223" s="56" t="s">
        <v>11626</v>
      </c>
      <c r="J5223" s="56" t="s">
        <v>5946</v>
      </c>
      <c r="K5223" s="56" t="s">
        <v>5947</v>
      </c>
      <c r="L5223" s="56" t="s">
        <v>7138</v>
      </c>
      <c r="M5223" s="73">
        <v>43465</v>
      </c>
      <c r="N5223" s="56" t="s">
        <v>8448</v>
      </c>
      <c r="O5223" s="56"/>
      <c r="P5223" s="56" t="s">
        <v>7177</v>
      </c>
      <c r="Q5223" s="56"/>
      <c r="R5223" s="56" t="s">
        <v>7143</v>
      </c>
      <c r="S5223" s="56" t="s">
        <v>11415</v>
      </c>
      <c r="T5223" s="56" t="s">
        <v>7140</v>
      </c>
      <c r="U5223" s="57">
        <v>7502599.4500000002</v>
      </c>
      <c r="V5223" s="57">
        <v>-665490.85</v>
      </c>
      <c r="W5223" s="57">
        <v>6837108.5999999996</v>
      </c>
      <c r="X5223" s="57">
        <v>0</v>
      </c>
      <c r="Y5223" s="73">
        <v>43434</v>
      </c>
      <c r="Z5223" s="57">
        <v>-260884.91</v>
      </c>
      <c r="AA5223" s="57">
        <v>0</v>
      </c>
      <c r="AB5223" s="57">
        <v>6576223.6900000004</v>
      </c>
      <c r="AC5223" s="57">
        <v>0</v>
      </c>
      <c r="AD5223" s="56" t="s">
        <v>9255</v>
      </c>
      <c r="AE5223" s="57">
        <v>0</v>
      </c>
      <c r="AF5223" s="57">
        <v>0</v>
      </c>
      <c r="AG5223" s="57">
        <v>0</v>
      </c>
      <c r="AI5223"/>
      <c r="AJ5223"/>
    </row>
    <row r="5224" spans="1:36">
      <c r="A5224" s="56" t="s">
        <v>48</v>
      </c>
      <c r="B5224" s="56" t="s">
        <v>11427</v>
      </c>
      <c r="C5224" s="56">
        <v>2101010050</v>
      </c>
      <c r="D5224" s="56" t="s">
        <v>43</v>
      </c>
      <c r="E5224" s="56">
        <v>2101020050</v>
      </c>
      <c r="F5224" s="56">
        <v>5401010050</v>
      </c>
      <c r="G5224" s="56" t="s">
        <v>11428</v>
      </c>
      <c r="H5224" s="56">
        <v>400300</v>
      </c>
      <c r="I5224" s="56" t="s">
        <v>11445</v>
      </c>
      <c r="J5224" s="56" t="s">
        <v>4349</v>
      </c>
      <c r="K5224" s="56" t="s">
        <v>4350</v>
      </c>
      <c r="L5224" s="56" t="s">
        <v>7138</v>
      </c>
      <c r="M5224" s="73">
        <v>43555</v>
      </c>
      <c r="N5224" s="56" t="s">
        <v>8557</v>
      </c>
      <c r="O5224" s="56"/>
      <c r="P5224" s="56" t="s">
        <v>7139</v>
      </c>
      <c r="Q5224" s="56"/>
      <c r="R5224" s="56" t="s">
        <v>7144</v>
      </c>
      <c r="S5224" s="56" t="s">
        <v>11415</v>
      </c>
      <c r="T5224" s="56" t="s">
        <v>7140</v>
      </c>
      <c r="U5224" s="57">
        <v>569012.52</v>
      </c>
      <c r="V5224" s="57">
        <v>-32835.71</v>
      </c>
      <c r="W5224" s="57">
        <v>536176.81000000006</v>
      </c>
      <c r="X5224" s="57">
        <v>0</v>
      </c>
      <c r="Y5224" s="73">
        <v>43510</v>
      </c>
      <c r="Z5224" s="57">
        <v>-14132.89</v>
      </c>
      <c r="AA5224" s="57">
        <v>0</v>
      </c>
      <c r="AB5224" s="57">
        <v>522043.92</v>
      </c>
      <c r="AC5224" s="57">
        <v>0</v>
      </c>
      <c r="AD5224" s="56" t="s">
        <v>9255</v>
      </c>
      <c r="AE5224" s="57">
        <v>0</v>
      </c>
      <c r="AF5224" s="57">
        <v>0</v>
      </c>
      <c r="AG5224" s="57">
        <v>0</v>
      </c>
      <c r="AI5224"/>
      <c r="AJ5224"/>
    </row>
    <row r="5225" spans="1:36">
      <c r="A5225" s="56" t="s">
        <v>48</v>
      </c>
      <c r="B5225" s="56" t="s">
        <v>11427</v>
      </c>
      <c r="C5225" s="56">
        <v>2101010050</v>
      </c>
      <c r="D5225" s="56" t="s">
        <v>43</v>
      </c>
      <c r="E5225" s="56">
        <v>2101020050</v>
      </c>
      <c r="F5225" s="56">
        <v>5401010050</v>
      </c>
      <c r="G5225" s="56" t="s">
        <v>11428</v>
      </c>
      <c r="H5225" s="56">
        <v>400300</v>
      </c>
      <c r="I5225" s="56" t="s">
        <v>11487</v>
      </c>
      <c r="J5225" s="56" t="s">
        <v>4407</v>
      </c>
      <c r="K5225" s="56" t="s">
        <v>4408</v>
      </c>
      <c r="L5225" s="56" t="s">
        <v>7138</v>
      </c>
      <c r="M5225" s="73">
        <v>43555</v>
      </c>
      <c r="N5225" s="56" t="s">
        <v>8558</v>
      </c>
      <c r="O5225" s="56"/>
      <c r="P5225" s="56" t="s">
        <v>7139</v>
      </c>
      <c r="Q5225" s="56"/>
      <c r="R5225" s="56" t="s">
        <v>7144</v>
      </c>
      <c r="S5225" s="56" t="s">
        <v>11415</v>
      </c>
      <c r="T5225" s="56" t="s">
        <v>7140</v>
      </c>
      <c r="U5225" s="57">
        <v>185536</v>
      </c>
      <c r="V5225" s="57">
        <v>-10085.76</v>
      </c>
      <c r="W5225" s="57">
        <v>175450.23999999999</v>
      </c>
      <c r="X5225" s="57">
        <v>0</v>
      </c>
      <c r="Y5225" s="73">
        <v>43555</v>
      </c>
      <c r="Z5225" s="57">
        <v>-4608.26</v>
      </c>
      <c r="AA5225" s="57">
        <v>0</v>
      </c>
      <c r="AB5225" s="57">
        <v>170841.98</v>
      </c>
      <c r="AC5225" s="57">
        <v>0</v>
      </c>
      <c r="AD5225" s="56" t="s">
        <v>9255</v>
      </c>
      <c r="AE5225" s="57">
        <v>0</v>
      </c>
      <c r="AF5225" s="57">
        <v>0</v>
      </c>
      <c r="AG5225" s="57">
        <v>0</v>
      </c>
      <c r="AI5225"/>
      <c r="AJ5225"/>
    </row>
    <row r="5226" spans="1:36">
      <c r="A5226" s="56" t="s">
        <v>49</v>
      </c>
      <c r="B5226" s="56" t="s">
        <v>11427</v>
      </c>
      <c r="C5226" s="56">
        <v>2101010050</v>
      </c>
      <c r="D5226" s="56" t="s">
        <v>43</v>
      </c>
      <c r="E5226" s="56">
        <v>2101020050</v>
      </c>
      <c r="F5226" s="56">
        <v>5401010050</v>
      </c>
      <c r="G5226" s="56" t="s">
        <v>11431</v>
      </c>
      <c r="H5226" s="56">
        <v>400200</v>
      </c>
      <c r="I5226" s="56" t="s">
        <v>11803</v>
      </c>
      <c r="J5226" s="56" t="s">
        <v>1136</v>
      </c>
      <c r="K5226" s="56" t="s">
        <v>149</v>
      </c>
      <c r="L5226" s="56" t="s">
        <v>7138</v>
      </c>
      <c r="M5226" s="73">
        <v>43555</v>
      </c>
      <c r="N5226" s="56" t="s">
        <v>8493</v>
      </c>
      <c r="O5226" s="56"/>
      <c r="P5226" s="56" t="s">
        <v>8492</v>
      </c>
      <c r="Q5226" s="56"/>
      <c r="R5226" s="56" t="s">
        <v>7144</v>
      </c>
      <c r="S5226" s="56" t="s">
        <v>11415</v>
      </c>
      <c r="T5226" s="56" t="s">
        <v>7140</v>
      </c>
      <c r="U5226" s="57">
        <v>1649640</v>
      </c>
      <c r="V5226" s="57">
        <v>-134515.1</v>
      </c>
      <c r="W5226" s="57">
        <v>1515124.9</v>
      </c>
      <c r="X5226" s="57">
        <v>0</v>
      </c>
      <c r="Y5226" s="73">
        <v>43456</v>
      </c>
      <c r="Z5226" s="57">
        <v>-55932.52</v>
      </c>
      <c r="AA5226" s="57">
        <v>0</v>
      </c>
      <c r="AB5226" s="57">
        <v>1459192.38</v>
      </c>
      <c r="AC5226" s="57">
        <v>0</v>
      </c>
      <c r="AD5226" s="56" t="s">
        <v>9255</v>
      </c>
      <c r="AE5226" s="57">
        <v>0</v>
      </c>
      <c r="AF5226" s="57">
        <v>0</v>
      </c>
      <c r="AG5226" s="57">
        <v>0</v>
      </c>
      <c r="AI5226"/>
      <c r="AJ5226"/>
    </row>
    <row r="5227" spans="1:36">
      <c r="A5227" s="56" t="s">
        <v>49</v>
      </c>
      <c r="B5227" s="56" t="s">
        <v>11427</v>
      </c>
      <c r="C5227" s="56">
        <v>2101010050</v>
      </c>
      <c r="D5227" s="56" t="s">
        <v>43</v>
      </c>
      <c r="E5227" s="56">
        <v>2101020050</v>
      </c>
      <c r="F5227" s="56">
        <v>5401010050</v>
      </c>
      <c r="G5227" s="56" t="s">
        <v>11431</v>
      </c>
      <c r="H5227" s="56">
        <v>400200</v>
      </c>
      <c r="I5227" s="56" t="s">
        <v>11622</v>
      </c>
      <c r="J5227" s="56" t="s">
        <v>1143</v>
      </c>
      <c r="K5227" s="56" t="s">
        <v>1144</v>
      </c>
      <c r="L5227" s="56" t="s">
        <v>7138</v>
      </c>
      <c r="M5227" s="73">
        <v>43555</v>
      </c>
      <c r="N5227" s="56" t="s">
        <v>8452</v>
      </c>
      <c r="O5227" s="56"/>
      <c r="P5227" s="56" t="s">
        <v>7181</v>
      </c>
      <c r="Q5227" s="56"/>
      <c r="R5227" s="56" t="s">
        <v>18</v>
      </c>
      <c r="S5227" s="56" t="s">
        <v>11415</v>
      </c>
      <c r="T5227" s="56" t="s">
        <v>7140</v>
      </c>
      <c r="U5227" s="57">
        <v>4936324.68</v>
      </c>
      <c r="V5227" s="57">
        <v>-373431.01</v>
      </c>
      <c r="W5227" s="57">
        <v>4562893.67</v>
      </c>
      <c r="X5227" s="57">
        <v>0</v>
      </c>
      <c r="Y5227" s="73">
        <v>43542</v>
      </c>
      <c r="Z5227" s="57">
        <v>-168506.12</v>
      </c>
      <c r="AA5227" s="57">
        <v>0</v>
      </c>
      <c r="AB5227" s="57">
        <v>4394387.55</v>
      </c>
      <c r="AC5227" s="57">
        <v>0</v>
      </c>
      <c r="AD5227" s="56" t="s">
        <v>9255</v>
      </c>
      <c r="AE5227" s="57">
        <v>0</v>
      </c>
      <c r="AF5227" s="57">
        <v>0</v>
      </c>
      <c r="AG5227" s="57">
        <v>0</v>
      </c>
      <c r="AI5227"/>
      <c r="AJ5227"/>
    </row>
    <row r="5228" spans="1:36">
      <c r="A5228" s="56" t="s">
        <v>49</v>
      </c>
      <c r="B5228" s="56" t="s">
        <v>11427</v>
      </c>
      <c r="C5228" s="56">
        <v>2101010050</v>
      </c>
      <c r="D5228" s="56" t="s">
        <v>43</v>
      </c>
      <c r="E5228" s="56">
        <v>2101020050</v>
      </c>
      <c r="F5228" s="56">
        <v>5401010050</v>
      </c>
      <c r="G5228" s="56" t="s">
        <v>11431</v>
      </c>
      <c r="H5228" s="56">
        <v>400211</v>
      </c>
      <c r="I5228" s="56" t="s">
        <v>11437</v>
      </c>
      <c r="J5228" s="56" t="s">
        <v>3422</v>
      </c>
      <c r="K5228" s="56" t="s">
        <v>3423</v>
      </c>
      <c r="L5228" s="56" t="s">
        <v>7138</v>
      </c>
      <c r="M5228" s="73">
        <v>43555</v>
      </c>
      <c r="N5228" s="56" t="s">
        <v>8552</v>
      </c>
      <c r="O5228" s="56"/>
      <c r="P5228" s="56" t="s">
        <v>7216</v>
      </c>
      <c r="Q5228" s="56"/>
      <c r="R5228" s="56" t="s">
        <v>7142</v>
      </c>
      <c r="S5228" s="56" t="s">
        <v>11415</v>
      </c>
      <c r="T5228" s="56" t="s">
        <v>7140</v>
      </c>
      <c r="U5228" s="57">
        <v>159300</v>
      </c>
      <c r="V5228" s="57">
        <v>-11455.7</v>
      </c>
      <c r="W5228" s="57">
        <v>147844.29999999999</v>
      </c>
      <c r="X5228" s="57">
        <v>0</v>
      </c>
      <c r="Y5228" s="73">
        <v>43540</v>
      </c>
      <c r="Z5228" s="57">
        <v>-5128.96</v>
      </c>
      <c r="AA5228" s="57">
        <v>0</v>
      </c>
      <c r="AB5228" s="57">
        <v>142715.34</v>
      </c>
      <c r="AC5228" s="57">
        <v>0</v>
      </c>
      <c r="AD5228" s="56" t="s">
        <v>9255</v>
      </c>
      <c r="AE5228" s="57">
        <v>0</v>
      </c>
      <c r="AF5228" s="57">
        <v>0</v>
      </c>
      <c r="AG5228" s="57">
        <v>0</v>
      </c>
      <c r="AI5228"/>
      <c r="AJ5228"/>
    </row>
    <row r="5229" spans="1:36">
      <c r="A5229" s="56" t="s">
        <v>49</v>
      </c>
      <c r="B5229" s="56" t="s">
        <v>11427</v>
      </c>
      <c r="C5229" s="56">
        <v>2101010050</v>
      </c>
      <c r="D5229" s="56" t="s">
        <v>43</v>
      </c>
      <c r="E5229" s="56">
        <v>2101020050</v>
      </c>
      <c r="F5229" s="56">
        <v>5401010050</v>
      </c>
      <c r="G5229" s="56" t="s">
        <v>11431</v>
      </c>
      <c r="H5229" s="56">
        <v>400211</v>
      </c>
      <c r="I5229" s="56" t="s">
        <v>11437</v>
      </c>
      <c r="J5229" s="56" t="s">
        <v>147</v>
      </c>
      <c r="K5229" s="56" t="s">
        <v>144</v>
      </c>
      <c r="L5229" s="56" t="s">
        <v>7138</v>
      </c>
      <c r="M5229" s="73">
        <v>43555</v>
      </c>
      <c r="N5229" s="56" t="s">
        <v>8454</v>
      </c>
      <c r="O5229" s="56"/>
      <c r="P5229" s="56" t="s">
        <v>7216</v>
      </c>
      <c r="Q5229" s="56"/>
      <c r="R5229" s="56" t="s">
        <v>18</v>
      </c>
      <c r="S5229" s="56" t="s">
        <v>11415</v>
      </c>
      <c r="T5229" s="56" t="s">
        <v>7140</v>
      </c>
      <c r="U5229" s="57">
        <v>886136.31999999995</v>
      </c>
      <c r="V5229" s="57">
        <v>-63724.49</v>
      </c>
      <c r="W5229" s="57">
        <v>822411.83</v>
      </c>
      <c r="X5229" s="57">
        <v>0</v>
      </c>
      <c r="Y5229" s="73">
        <v>43540</v>
      </c>
      <c r="Z5229" s="57">
        <v>-28530.799999999999</v>
      </c>
      <c r="AA5229" s="57">
        <v>0</v>
      </c>
      <c r="AB5229" s="57">
        <v>793881.03</v>
      </c>
      <c r="AC5229" s="57">
        <v>0</v>
      </c>
      <c r="AD5229" s="56" t="s">
        <v>9255</v>
      </c>
      <c r="AE5229" s="57">
        <v>0</v>
      </c>
      <c r="AF5229" s="57">
        <v>0</v>
      </c>
      <c r="AG5229" s="57">
        <v>0</v>
      </c>
      <c r="AI5229"/>
      <c r="AJ5229"/>
    </row>
    <row r="5230" spans="1:36">
      <c r="A5230" s="56" t="s">
        <v>49</v>
      </c>
      <c r="B5230" s="56" t="s">
        <v>11427</v>
      </c>
      <c r="C5230" s="56">
        <v>2101010050</v>
      </c>
      <c r="D5230" s="56" t="s">
        <v>43</v>
      </c>
      <c r="E5230" s="56">
        <v>2101020050</v>
      </c>
      <c r="F5230" s="56">
        <v>5401010050</v>
      </c>
      <c r="G5230" s="56" t="s">
        <v>11431</v>
      </c>
      <c r="H5230" s="56">
        <v>400211</v>
      </c>
      <c r="I5230" s="56" t="s">
        <v>11437</v>
      </c>
      <c r="J5230" s="56" t="s">
        <v>146</v>
      </c>
      <c r="K5230" s="56" t="s">
        <v>144</v>
      </c>
      <c r="L5230" s="56" t="s">
        <v>7138</v>
      </c>
      <c r="M5230" s="73">
        <v>43555</v>
      </c>
      <c r="N5230" s="56" t="s">
        <v>8446</v>
      </c>
      <c r="O5230" s="56"/>
      <c r="P5230" s="56" t="s">
        <v>7181</v>
      </c>
      <c r="Q5230" s="56"/>
      <c r="R5230" s="56" t="s">
        <v>18</v>
      </c>
      <c r="S5230" s="56" t="s">
        <v>11415</v>
      </c>
      <c r="T5230" s="56" t="s">
        <v>7140</v>
      </c>
      <c r="U5230" s="57">
        <v>15836456.65</v>
      </c>
      <c r="V5230" s="57">
        <v>-1205335.8700000001</v>
      </c>
      <c r="W5230" s="57">
        <v>14631120.779999999</v>
      </c>
      <c r="X5230" s="57">
        <v>0</v>
      </c>
      <c r="Y5230" s="73">
        <v>43540</v>
      </c>
      <c r="Z5230" s="57">
        <v>-540306.9</v>
      </c>
      <c r="AA5230" s="57">
        <v>0</v>
      </c>
      <c r="AB5230" s="57">
        <v>14090813.880000001</v>
      </c>
      <c r="AC5230" s="57">
        <v>0</v>
      </c>
      <c r="AD5230" s="56" t="s">
        <v>9255</v>
      </c>
      <c r="AE5230" s="57">
        <v>0</v>
      </c>
      <c r="AF5230" s="57">
        <v>0</v>
      </c>
      <c r="AG5230" s="57">
        <v>0</v>
      </c>
      <c r="AI5230"/>
      <c r="AJ5230"/>
    </row>
    <row r="5231" spans="1:36">
      <c r="A5231" s="56" t="s">
        <v>49</v>
      </c>
      <c r="B5231" s="56" t="s">
        <v>11427</v>
      </c>
      <c r="C5231" s="56">
        <v>2101010050</v>
      </c>
      <c r="D5231" s="56" t="s">
        <v>43</v>
      </c>
      <c r="E5231" s="56">
        <v>2101020050</v>
      </c>
      <c r="F5231" s="56">
        <v>5401010050</v>
      </c>
      <c r="G5231" s="56" t="s">
        <v>11431</v>
      </c>
      <c r="H5231" s="56">
        <v>400211</v>
      </c>
      <c r="I5231" s="56" t="s">
        <v>11437</v>
      </c>
      <c r="J5231" s="56" t="s">
        <v>145</v>
      </c>
      <c r="K5231" s="56" t="s">
        <v>144</v>
      </c>
      <c r="L5231" s="56" t="s">
        <v>7138</v>
      </c>
      <c r="M5231" s="73">
        <v>43555</v>
      </c>
      <c r="N5231" s="56" t="s">
        <v>8559</v>
      </c>
      <c r="O5231" s="56"/>
      <c r="P5231" s="56" t="s">
        <v>7216</v>
      </c>
      <c r="Q5231" s="56"/>
      <c r="R5231" s="56" t="s">
        <v>18</v>
      </c>
      <c r="S5231" s="56" t="s">
        <v>11415</v>
      </c>
      <c r="T5231" s="56" t="s">
        <v>7140</v>
      </c>
      <c r="U5231" s="57">
        <v>286150</v>
      </c>
      <c r="V5231" s="57">
        <v>-20577.830000000002</v>
      </c>
      <c r="W5231" s="57">
        <v>265572.17</v>
      </c>
      <c r="X5231" s="57">
        <v>0</v>
      </c>
      <c r="Y5231" s="73">
        <v>43540</v>
      </c>
      <c r="Z5231" s="57">
        <v>-9213.1299999999992</v>
      </c>
      <c r="AA5231" s="57">
        <v>0</v>
      </c>
      <c r="AB5231" s="57">
        <v>256359.04000000001</v>
      </c>
      <c r="AC5231" s="57">
        <v>0</v>
      </c>
      <c r="AD5231" s="56" t="s">
        <v>9255</v>
      </c>
      <c r="AE5231" s="57">
        <v>0</v>
      </c>
      <c r="AF5231" s="57">
        <v>0</v>
      </c>
      <c r="AG5231" s="57">
        <v>0</v>
      </c>
      <c r="AI5231"/>
      <c r="AJ5231"/>
    </row>
    <row r="5232" spans="1:36">
      <c r="A5232" s="56" t="s">
        <v>50</v>
      </c>
      <c r="B5232" s="56" t="s">
        <v>11427</v>
      </c>
      <c r="C5232" s="56">
        <v>2101010050</v>
      </c>
      <c r="D5232" s="56" t="s">
        <v>43</v>
      </c>
      <c r="E5232" s="56">
        <v>2101020050</v>
      </c>
      <c r="F5232" s="56">
        <v>5401010050</v>
      </c>
      <c r="G5232" s="56" t="s">
        <v>11431</v>
      </c>
      <c r="H5232" s="56">
        <v>400210</v>
      </c>
      <c r="I5232" s="56" t="s">
        <v>11434</v>
      </c>
      <c r="J5232" s="56" t="s">
        <v>2549</v>
      </c>
      <c r="K5232" s="56" t="s">
        <v>148</v>
      </c>
      <c r="L5232" s="56" t="s">
        <v>7138</v>
      </c>
      <c r="M5232" s="73">
        <v>43555</v>
      </c>
      <c r="N5232" s="56" t="s">
        <v>8560</v>
      </c>
      <c r="O5232" s="56"/>
      <c r="P5232" s="56" t="s">
        <v>8561</v>
      </c>
      <c r="Q5232" s="56"/>
      <c r="R5232" s="56" t="s">
        <v>18</v>
      </c>
      <c r="S5232" s="56" t="s">
        <v>11415</v>
      </c>
      <c r="T5232" s="56" t="s">
        <v>7140</v>
      </c>
      <c r="U5232" s="57">
        <v>1209500</v>
      </c>
      <c r="V5232" s="57">
        <v>-147289.82</v>
      </c>
      <c r="W5232" s="57">
        <v>1062210.18</v>
      </c>
      <c r="X5232" s="57">
        <v>0</v>
      </c>
      <c r="Y5232" s="73">
        <v>43470</v>
      </c>
      <c r="Z5232" s="57">
        <v>-63851.06</v>
      </c>
      <c r="AA5232" s="57">
        <v>0</v>
      </c>
      <c r="AB5232" s="57">
        <v>998359.12</v>
      </c>
      <c r="AC5232" s="57">
        <v>0</v>
      </c>
      <c r="AD5232" s="56" t="s">
        <v>9255</v>
      </c>
      <c r="AE5232" s="57">
        <v>0</v>
      </c>
      <c r="AF5232" s="57">
        <v>0</v>
      </c>
      <c r="AG5232" s="57">
        <v>0</v>
      </c>
      <c r="AI5232"/>
      <c r="AJ5232"/>
    </row>
    <row r="5233" spans="1:36">
      <c r="A5233" s="56" t="s">
        <v>152</v>
      </c>
      <c r="B5233" s="56" t="s">
        <v>11427</v>
      </c>
      <c r="C5233" s="56">
        <v>2101010050</v>
      </c>
      <c r="D5233" s="56" t="s">
        <v>43</v>
      </c>
      <c r="E5233" s="56">
        <v>2101020050</v>
      </c>
      <c r="F5233" s="56">
        <v>5401010050</v>
      </c>
      <c r="G5233" s="56" t="s">
        <v>11714</v>
      </c>
      <c r="H5233" s="56">
        <v>405600</v>
      </c>
      <c r="I5233" s="56" t="s">
        <v>11715</v>
      </c>
      <c r="J5233" s="56" t="s">
        <v>5958</v>
      </c>
      <c r="K5233" s="56" t="s">
        <v>5959</v>
      </c>
      <c r="L5233" s="56" t="s">
        <v>7138</v>
      </c>
      <c r="M5233" s="73">
        <v>43555</v>
      </c>
      <c r="N5233" s="56" t="s">
        <v>8448</v>
      </c>
      <c r="O5233" s="56"/>
      <c r="P5233" s="56" t="s">
        <v>7177</v>
      </c>
      <c r="Q5233" s="56"/>
      <c r="R5233" s="56" t="s">
        <v>7143</v>
      </c>
      <c r="S5233" s="56" t="s">
        <v>11415</v>
      </c>
      <c r="T5233" s="56" t="s">
        <v>7140</v>
      </c>
      <c r="U5233" s="57">
        <v>7340514.2699999996</v>
      </c>
      <c r="V5233" s="57">
        <v>-613666.99</v>
      </c>
      <c r="W5233" s="57">
        <v>6726847.2800000003</v>
      </c>
      <c r="X5233" s="57">
        <v>0</v>
      </c>
      <c r="Y5233" s="73">
        <v>43483</v>
      </c>
      <c r="Z5233" s="57">
        <v>-255248.79</v>
      </c>
      <c r="AA5233" s="57">
        <v>0</v>
      </c>
      <c r="AB5233" s="57">
        <v>6471598.4900000002</v>
      </c>
      <c r="AC5233" s="57">
        <v>0</v>
      </c>
      <c r="AD5233" s="56" t="s">
        <v>9255</v>
      </c>
      <c r="AE5233" s="57">
        <v>0</v>
      </c>
      <c r="AF5233" s="57">
        <v>0</v>
      </c>
      <c r="AG5233" s="57">
        <v>0</v>
      </c>
      <c r="AI5233"/>
      <c r="AJ5233"/>
    </row>
    <row r="5234" spans="1:36">
      <c r="A5234" s="56" t="s">
        <v>49</v>
      </c>
      <c r="B5234" s="56" t="s">
        <v>11427</v>
      </c>
      <c r="C5234" s="56">
        <v>2101010050</v>
      </c>
      <c r="D5234" s="56" t="s">
        <v>43</v>
      </c>
      <c r="E5234" s="56">
        <v>2101020050</v>
      </c>
      <c r="F5234" s="56">
        <v>5401010050</v>
      </c>
      <c r="G5234" s="56" t="s">
        <v>11431</v>
      </c>
      <c r="H5234" s="56">
        <v>400211</v>
      </c>
      <c r="I5234" s="56" t="s">
        <v>11802</v>
      </c>
      <c r="J5234" s="56" t="s">
        <v>2917</v>
      </c>
      <c r="K5234" s="56" t="s">
        <v>2918</v>
      </c>
      <c r="L5234" s="56" t="s">
        <v>7138</v>
      </c>
      <c r="M5234" s="73">
        <v>43646</v>
      </c>
      <c r="N5234" s="56" t="s">
        <v>8562</v>
      </c>
      <c r="O5234" s="56"/>
      <c r="P5234" s="56" t="s">
        <v>7177</v>
      </c>
      <c r="Q5234" s="56"/>
      <c r="R5234" s="56" t="s">
        <v>7144</v>
      </c>
      <c r="S5234" s="56" t="s">
        <v>11415</v>
      </c>
      <c r="T5234" s="56" t="s">
        <v>7140</v>
      </c>
      <c r="U5234" s="57">
        <v>214760</v>
      </c>
      <c r="V5234" s="57">
        <v>-16121.99</v>
      </c>
      <c r="W5234" s="57">
        <v>198638.01</v>
      </c>
      <c r="X5234" s="57">
        <v>0</v>
      </c>
      <c r="Y5234" s="73">
        <v>43565</v>
      </c>
      <c r="Z5234" s="57">
        <v>-7468.59</v>
      </c>
      <c r="AA5234" s="57">
        <v>0</v>
      </c>
      <c r="AB5234" s="57">
        <v>191169.42</v>
      </c>
      <c r="AC5234" s="57">
        <v>0</v>
      </c>
      <c r="AD5234" s="56" t="s">
        <v>9255</v>
      </c>
      <c r="AE5234" s="57">
        <v>0</v>
      </c>
      <c r="AF5234" s="57">
        <v>0</v>
      </c>
      <c r="AG5234" s="57">
        <v>0</v>
      </c>
      <c r="AI5234"/>
      <c r="AJ5234"/>
    </row>
    <row r="5235" spans="1:36">
      <c r="A5235" s="56" t="s">
        <v>49</v>
      </c>
      <c r="B5235" s="56" t="s">
        <v>11427</v>
      </c>
      <c r="C5235" s="56">
        <v>2101010050</v>
      </c>
      <c r="D5235" s="56" t="s">
        <v>43</v>
      </c>
      <c r="E5235" s="56">
        <v>2101020050</v>
      </c>
      <c r="F5235" s="56">
        <v>5401010050</v>
      </c>
      <c r="G5235" s="56" t="s">
        <v>11431</v>
      </c>
      <c r="H5235" s="56">
        <v>400211</v>
      </c>
      <c r="I5235" s="56" t="s">
        <v>11802</v>
      </c>
      <c r="J5235" s="56" t="s">
        <v>5999</v>
      </c>
      <c r="K5235" s="56" t="s">
        <v>6000</v>
      </c>
      <c r="L5235" s="56" t="s">
        <v>7138</v>
      </c>
      <c r="M5235" s="73">
        <v>43677</v>
      </c>
      <c r="N5235" s="56" t="s">
        <v>8563</v>
      </c>
      <c r="O5235" s="56"/>
      <c r="P5235" s="56" t="s">
        <v>7177</v>
      </c>
      <c r="Q5235" s="56"/>
      <c r="R5235" s="56" t="s">
        <v>7144</v>
      </c>
      <c r="S5235" s="56" t="s">
        <v>11415</v>
      </c>
      <c r="T5235" s="56" t="s">
        <v>7140</v>
      </c>
      <c r="U5235" s="57">
        <v>66080</v>
      </c>
      <c r="V5235" s="57">
        <v>-4651.84</v>
      </c>
      <c r="W5235" s="57">
        <v>61428.160000000003</v>
      </c>
      <c r="X5235" s="57">
        <v>0</v>
      </c>
      <c r="Y5235" s="73">
        <v>43610</v>
      </c>
      <c r="Z5235" s="57">
        <v>-2298</v>
      </c>
      <c r="AA5235" s="57">
        <v>0</v>
      </c>
      <c r="AB5235" s="57">
        <v>59130.16</v>
      </c>
      <c r="AC5235" s="57">
        <v>0</v>
      </c>
      <c r="AD5235" s="56" t="s">
        <v>9255</v>
      </c>
      <c r="AE5235" s="57">
        <v>0</v>
      </c>
      <c r="AF5235" s="57">
        <v>0</v>
      </c>
      <c r="AG5235" s="57">
        <v>0</v>
      </c>
      <c r="AI5235"/>
      <c r="AJ5235"/>
    </row>
    <row r="5236" spans="1:36">
      <c r="A5236" s="56" t="s">
        <v>49</v>
      </c>
      <c r="B5236" s="56" t="s">
        <v>11427</v>
      </c>
      <c r="C5236" s="56">
        <v>2101010050</v>
      </c>
      <c r="D5236" s="56" t="s">
        <v>43</v>
      </c>
      <c r="E5236" s="56">
        <v>2101020050</v>
      </c>
      <c r="F5236" s="56">
        <v>5401010050</v>
      </c>
      <c r="G5236" s="56" t="s">
        <v>11431</v>
      </c>
      <c r="H5236" s="56">
        <v>400211</v>
      </c>
      <c r="I5236" s="56" t="s">
        <v>11609</v>
      </c>
      <c r="J5236" s="56" t="s">
        <v>6004</v>
      </c>
      <c r="K5236" s="56" t="s">
        <v>6005</v>
      </c>
      <c r="L5236" s="56" t="s">
        <v>7138</v>
      </c>
      <c r="M5236" s="73">
        <v>43677</v>
      </c>
      <c r="N5236" s="56" t="s">
        <v>8564</v>
      </c>
      <c r="O5236" s="56"/>
      <c r="P5236" s="56" t="s">
        <v>7177</v>
      </c>
      <c r="Q5236" s="56"/>
      <c r="R5236" s="56" t="s">
        <v>7144</v>
      </c>
      <c r="S5236" s="56" t="s">
        <v>11415</v>
      </c>
      <c r="T5236" s="56" t="s">
        <v>7140</v>
      </c>
      <c r="U5236" s="57">
        <v>878864</v>
      </c>
      <c r="V5236" s="57">
        <v>-57397.81</v>
      </c>
      <c r="W5236" s="57">
        <v>821466.19</v>
      </c>
      <c r="X5236" s="57">
        <v>0</v>
      </c>
      <c r="Y5236" s="73">
        <v>43659</v>
      </c>
      <c r="Z5236" s="57">
        <v>-30562.87</v>
      </c>
      <c r="AA5236" s="57">
        <v>0</v>
      </c>
      <c r="AB5236" s="57">
        <v>790903.32</v>
      </c>
      <c r="AC5236" s="57">
        <v>0</v>
      </c>
      <c r="AD5236" s="56" t="s">
        <v>9255</v>
      </c>
      <c r="AE5236" s="57">
        <v>0</v>
      </c>
      <c r="AF5236" s="57">
        <v>0</v>
      </c>
      <c r="AG5236" s="57">
        <v>0</v>
      </c>
      <c r="AI5236"/>
      <c r="AJ5236"/>
    </row>
    <row r="5237" spans="1:36">
      <c r="A5237" s="56" t="s">
        <v>49</v>
      </c>
      <c r="B5237" s="56" t="s">
        <v>11412</v>
      </c>
      <c r="C5237" s="56">
        <v>2101010090</v>
      </c>
      <c r="D5237" s="56" t="s">
        <v>42</v>
      </c>
      <c r="E5237" s="56">
        <v>2101020090</v>
      </c>
      <c r="F5237" s="56">
        <v>5401010090</v>
      </c>
      <c r="G5237" s="56" t="s">
        <v>11431</v>
      </c>
      <c r="H5237" s="56">
        <v>400200</v>
      </c>
      <c r="I5237" s="56" t="s">
        <v>11630</v>
      </c>
      <c r="J5237" s="56" t="s">
        <v>1122</v>
      </c>
      <c r="K5237" s="56" t="s">
        <v>1123</v>
      </c>
      <c r="L5237" s="56" t="s">
        <v>7138</v>
      </c>
      <c r="M5237" s="73">
        <v>42735</v>
      </c>
      <c r="N5237" s="56" t="s">
        <v>8506</v>
      </c>
      <c r="O5237" s="56"/>
      <c r="P5237" s="56" t="s">
        <v>167</v>
      </c>
      <c r="Q5237" s="56"/>
      <c r="R5237" s="56" t="s">
        <v>7144</v>
      </c>
      <c r="S5237" s="56" t="s">
        <v>11415</v>
      </c>
      <c r="T5237" s="56" t="s">
        <v>7140</v>
      </c>
      <c r="U5237" s="57">
        <v>11500</v>
      </c>
      <c r="V5237" s="57">
        <v>-9222.59</v>
      </c>
      <c r="W5237" s="57">
        <v>2277.41</v>
      </c>
      <c r="X5237" s="57">
        <v>0</v>
      </c>
      <c r="Y5237" s="73">
        <v>42735</v>
      </c>
      <c r="Z5237" s="57">
        <v>-1702.41</v>
      </c>
      <c r="AA5237" s="57">
        <v>0</v>
      </c>
      <c r="AB5237" s="57">
        <v>575</v>
      </c>
      <c r="AC5237" s="57">
        <v>0</v>
      </c>
      <c r="AD5237" s="56" t="s">
        <v>9255</v>
      </c>
      <c r="AE5237" s="57">
        <v>0</v>
      </c>
      <c r="AF5237" s="57">
        <v>0</v>
      </c>
      <c r="AG5237" s="57">
        <v>0</v>
      </c>
      <c r="AI5237"/>
      <c r="AJ5237"/>
    </row>
    <row r="5238" spans="1:36">
      <c r="A5238" s="56" t="s">
        <v>49</v>
      </c>
      <c r="B5238" s="56" t="s">
        <v>11412</v>
      </c>
      <c r="C5238" s="56">
        <v>2101010090</v>
      </c>
      <c r="D5238" s="56" t="s">
        <v>42</v>
      </c>
      <c r="E5238" s="56">
        <v>2101020090</v>
      </c>
      <c r="F5238" s="56">
        <v>5401010090</v>
      </c>
      <c r="G5238" s="56" t="s">
        <v>11431</v>
      </c>
      <c r="H5238" s="56">
        <v>400200</v>
      </c>
      <c r="I5238" s="56" t="s">
        <v>11630</v>
      </c>
      <c r="J5238" s="56" t="s">
        <v>1124</v>
      </c>
      <c r="K5238" s="56" t="s">
        <v>1125</v>
      </c>
      <c r="L5238" s="56" t="s">
        <v>7138</v>
      </c>
      <c r="M5238" s="73">
        <v>42735</v>
      </c>
      <c r="N5238" s="56" t="s">
        <v>8506</v>
      </c>
      <c r="O5238" s="56"/>
      <c r="P5238" s="56" t="s">
        <v>167</v>
      </c>
      <c r="Q5238" s="56"/>
      <c r="R5238" s="56" t="s">
        <v>7144</v>
      </c>
      <c r="S5238" s="56" t="s">
        <v>11415</v>
      </c>
      <c r="T5238" s="56" t="s">
        <v>7140</v>
      </c>
      <c r="U5238" s="57">
        <v>25400</v>
      </c>
      <c r="V5238" s="57">
        <v>-20364.599999999999</v>
      </c>
      <c r="W5238" s="57">
        <v>5035.3999999999996</v>
      </c>
      <c r="X5238" s="57">
        <v>0</v>
      </c>
      <c r="Y5238" s="73">
        <v>42735</v>
      </c>
      <c r="Z5238" s="57">
        <v>-3765.4</v>
      </c>
      <c r="AA5238" s="57">
        <v>0</v>
      </c>
      <c r="AB5238" s="57">
        <v>1270</v>
      </c>
      <c r="AC5238" s="57">
        <v>0</v>
      </c>
      <c r="AD5238" s="56" t="s">
        <v>9255</v>
      </c>
      <c r="AE5238" s="57">
        <v>0</v>
      </c>
      <c r="AF5238" s="57">
        <v>0</v>
      </c>
      <c r="AG5238" s="57">
        <v>0</v>
      </c>
      <c r="AI5238"/>
      <c r="AJ5238"/>
    </row>
    <row r="5239" spans="1:36">
      <c r="A5239" s="56" t="s">
        <v>50</v>
      </c>
      <c r="B5239" s="56" t="s">
        <v>11412</v>
      </c>
      <c r="C5239" s="56">
        <v>2101010090</v>
      </c>
      <c r="D5239" s="56" t="s">
        <v>42</v>
      </c>
      <c r="E5239" s="56">
        <v>2101020090</v>
      </c>
      <c r="F5239" s="56">
        <v>5401010090</v>
      </c>
      <c r="G5239" s="56" t="s">
        <v>11431</v>
      </c>
      <c r="H5239" s="56">
        <v>400210</v>
      </c>
      <c r="I5239" s="56" t="s">
        <v>11448</v>
      </c>
      <c r="J5239" s="56" t="s">
        <v>1753</v>
      </c>
      <c r="K5239" s="56" t="s">
        <v>1754</v>
      </c>
      <c r="L5239" s="56" t="s">
        <v>7138</v>
      </c>
      <c r="M5239" s="73">
        <v>42916</v>
      </c>
      <c r="N5239" s="56" t="s">
        <v>8453</v>
      </c>
      <c r="O5239" s="56"/>
      <c r="P5239" s="56" t="s">
        <v>167</v>
      </c>
      <c r="Q5239" s="56"/>
      <c r="R5239" s="56" t="s">
        <v>7144</v>
      </c>
      <c r="S5239" s="56" t="s">
        <v>11415</v>
      </c>
      <c r="T5239" s="56" t="s">
        <v>7140</v>
      </c>
      <c r="U5239" s="57">
        <v>455710</v>
      </c>
      <c r="V5239" s="57">
        <v>-326650.43</v>
      </c>
      <c r="W5239" s="57">
        <v>129059.57</v>
      </c>
      <c r="X5239" s="57">
        <v>0</v>
      </c>
      <c r="Y5239" s="73">
        <v>42909</v>
      </c>
      <c r="Z5239" s="57">
        <v>-79231.11</v>
      </c>
      <c r="AA5239" s="57">
        <v>0</v>
      </c>
      <c r="AB5239" s="57">
        <v>49828.46</v>
      </c>
      <c r="AC5239" s="57">
        <v>0</v>
      </c>
      <c r="AD5239" s="56" t="s">
        <v>9255</v>
      </c>
      <c r="AE5239" s="57">
        <v>0</v>
      </c>
      <c r="AF5239" s="57">
        <v>0</v>
      </c>
      <c r="AG5239" s="57">
        <v>0</v>
      </c>
      <c r="AI5239"/>
      <c r="AJ5239"/>
    </row>
    <row r="5240" spans="1:36">
      <c r="A5240" s="56" t="s">
        <v>49</v>
      </c>
      <c r="B5240" s="56" t="s">
        <v>11412</v>
      </c>
      <c r="C5240" s="56">
        <v>2101010090</v>
      </c>
      <c r="D5240" s="56" t="s">
        <v>42</v>
      </c>
      <c r="E5240" s="56">
        <v>2101020090</v>
      </c>
      <c r="F5240" s="56">
        <v>5401010090</v>
      </c>
      <c r="G5240" s="56" t="s">
        <v>11431</v>
      </c>
      <c r="H5240" s="56">
        <v>400211</v>
      </c>
      <c r="I5240" s="56" t="s">
        <v>11438</v>
      </c>
      <c r="J5240" s="56" t="s">
        <v>2875</v>
      </c>
      <c r="K5240" s="56" t="s">
        <v>1754</v>
      </c>
      <c r="L5240" s="56" t="s">
        <v>7138</v>
      </c>
      <c r="M5240" s="73">
        <v>42916</v>
      </c>
      <c r="N5240" s="56" t="s">
        <v>8453</v>
      </c>
      <c r="O5240" s="56"/>
      <c r="P5240" s="56" t="s">
        <v>167</v>
      </c>
      <c r="Q5240" s="56"/>
      <c r="R5240" s="56" t="s">
        <v>7144</v>
      </c>
      <c r="S5240" s="56" t="s">
        <v>11415</v>
      </c>
      <c r="T5240" s="56" t="s">
        <v>7140</v>
      </c>
      <c r="U5240" s="57">
        <v>455710</v>
      </c>
      <c r="V5240" s="57">
        <v>-326650.43</v>
      </c>
      <c r="W5240" s="57">
        <v>129059.57</v>
      </c>
      <c r="X5240" s="57">
        <v>0</v>
      </c>
      <c r="Y5240" s="73">
        <v>42909</v>
      </c>
      <c r="Z5240" s="57">
        <v>-79231.11</v>
      </c>
      <c r="AA5240" s="57">
        <v>0</v>
      </c>
      <c r="AB5240" s="57">
        <v>49828.46</v>
      </c>
      <c r="AC5240" s="57">
        <v>0</v>
      </c>
      <c r="AD5240" s="56" t="s">
        <v>9255</v>
      </c>
      <c r="AE5240" s="57">
        <v>0</v>
      </c>
      <c r="AF5240" s="57">
        <v>0</v>
      </c>
      <c r="AG5240" s="57">
        <v>0</v>
      </c>
      <c r="AI5240"/>
      <c r="AJ5240"/>
    </row>
    <row r="5241" spans="1:36">
      <c r="A5241" s="56" t="s">
        <v>49</v>
      </c>
      <c r="B5241" s="56" t="s">
        <v>11412</v>
      </c>
      <c r="C5241" s="56">
        <v>2101010090</v>
      </c>
      <c r="D5241" s="56" t="s">
        <v>42</v>
      </c>
      <c r="E5241" s="56">
        <v>2101020090</v>
      </c>
      <c r="F5241" s="56">
        <v>5401010090</v>
      </c>
      <c r="G5241" s="56" t="s">
        <v>11431</v>
      </c>
      <c r="H5241" s="56">
        <v>400211</v>
      </c>
      <c r="I5241" s="56" t="s">
        <v>11804</v>
      </c>
      <c r="J5241" s="56" t="s">
        <v>3526</v>
      </c>
      <c r="K5241" s="56" t="s">
        <v>3527</v>
      </c>
      <c r="L5241" s="56" t="s">
        <v>7138</v>
      </c>
      <c r="M5241" s="73">
        <v>43281</v>
      </c>
      <c r="N5241" s="56" t="s">
        <v>8565</v>
      </c>
      <c r="O5241" s="56"/>
      <c r="P5241" s="56" t="s">
        <v>7222</v>
      </c>
      <c r="Q5241" s="56"/>
      <c r="R5241" s="56" t="s">
        <v>7144</v>
      </c>
      <c r="S5241" s="56" t="s">
        <v>11415</v>
      </c>
      <c r="T5241" s="56" t="s">
        <v>7140</v>
      </c>
      <c r="U5241" s="57">
        <v>221076.47</v>
      </c>
      <c r="V5241" s="57">
        <v>-118263.01</v>
      </c>
      <c r="W5241" s="57">
        <v>102813.46</v>
      </c>
      <c r="X5241" s="57">
        <v>0</v>
      </c>
      <c r="Y5241" s="73">
        <v>43224</v>
      </c>
      <c r="Z5241" s="57">
        <v>-37193.83</v>
      </c>
      <c r="AA5241" s="57">
        <v>0</v>
      </c>
      <c r="AB5241" s="57">
        <v>65619.63</v>
      </c>
      <c r="AC5241" s="57">
        <v>0</v>
      </c>
      <c r="AD5241" s="56" t="s">
        <v>9255</v>
      </c>
      <c r="AE5241" s="57">
        <v>0</v>
      </c>
      <c r="AF5241" s="57">
        <v>0</v>
      </c>
      <c r="AG5241" s="57">
        <v>0</v>
      </c>
      <c r="AI5241"/>
      <c r="AJ5241"/>
    </row>
    <row r="5242" spans="1:36">
      <c r="A5242" s="56" t="s">
        <v>50</v>
      </c>
      <c r="B5242" s="56" t="s">
        <v>11412</v>
      </c>
      <c r="C5242" s="56">
        <v>2101010090</v>
      </c>
      <c r="D5242" s="56" t="s">
        <v>42</v>
      </c>
      <c r="E5242" s="56">
        <v>2101020090</v>
      </c>
      <c r="F5242" s="56">
        <v>5401010090</v>
      </c>
      <c r="G5242" s="56" t="s">
        <v>11431</v>
      </c>
      <c r="H5242" s="56">
        <v>400201</v>
      </c>
      <c r="I5242" s="56" t="s">
        <v>11805</v>
      </c>
      <c r="J5242" s="56" t="s">
        <v>1346</v>
      </c>
      <c r="K5242" s="56" t="s">
        <v>1347</v>
      </c>
      <c r="L5242" s="56" t="s">
        <v>7138</v>
      </c>
      <c r="M5242" s="73">
        <v>43555</v>
      </c>
      <c r="N5242" s="56" t="s">
        <v>8566</v>
      </c>
      <c r="O5242" s="56"/>
      <c r="P5242" s="56" t="s">
        <v>167</v>
      </c>
      <c r="Q5242" s="56"/>
      <c r="R5242" s="56" t="s">
        <v>7144</v>
      </c>
      <c r="S5242" s="56" t="s">
        <v>11415</v>
      </c>
      <c r="T5242" s="56" t="s">
        <v>7140</v>
      </c>
      <c r="U5242" s="57">
        <v>395300</v>
      </c>
      <c r="V5242" s="57">
        <v>-162971.9</v>
      </c>
      <c r="W5242" s="57">
        <v>232328.1</v>
      </c>
      <c r="X5242" s="57">
        <v>0</v>
      </c>
      <c r="Y5242" s="73">
        <v>43494</v>
      </c>
      <c r="Z5242" s="57">
        <v>-68728.05</v>
      </c>
      <c r="AA5242" s="57">
        <v>0</v>
      </c>
      <c r="AB5242" s="57">
        <v>163600.04999999999</v>
      </c>
      <c r="AC5242" s="57">
        <v>0</v>
      </c>
      <c r="AD5242" s="56" t="s">
        <v>9255</v>
      </c>
      <c r="AE5242" s="57">
        <v>0</v>
      </c>
      <c r="AF5242" s="57">
        <v>0</v>
      </c>
      <c r="AG5242" s="57">
        <v>0</v>
      </c>
      <c r="AI5242"/>
      <c r="AJ5242"/>
    </row>
    <row r="5243" spans="1:36">
      <c r="A5243" s="56" t="s">
        <v>48</v>
      </c>
      <c r="B5243" s="56" t="s">
        <v>11412</v>
      </c>
      <c r="C5243" s="56">
        <v>2101010090</v>
      </c>
      <c r="D5243" s="56" t="s">
        <v>42</v>
      </c>
      <c r="E5243" s="56">
        <v>2101020090</v>
      </c>
      <c r="F5243" s="56">
        <v>5401010090</v>
      </c>
      <c r="G5243" s="56" t="s">
        <v>11428</v>
      </c>
      <c r="H5243" s="56">
        <v>400300</v>
      </c>
      <c r="I5243" s="56" t="s">
        <v>11487</v>
      </c>
      <c r="J5243" s="56" t="s">
        <v>4411</v>
      </c>
      <c r="K5243" s="56" t="s">
        <v>4412</v>
      </c>
      <c r="L5243" s="56" t="s">
        <v>7138</v>
      </c>
      <c r="M5243" s="73">
        <v>43555</v>
      </c>
      <c r="N5243" s="56" t="s">
        <v>8567</v>
      </c>
      <c r="O5243" s="56"/>
      <c r="P5243" s="56" t="s">
        <v>167</v>
      </c>
      <c r="Q5243" s="56"/>
      <c r="R5243" s="56" t="s">
        <v>7144</v>
      </c>
      <c r="S5243" s="56" t="s">
        <v>11415</v>
      </c>
      <c r="T5243" s="56" t="s">
        <v>7140</v>
      </c>
      <c r="U5243" s="57">
        <v>383500</v>
      </c>
      <c r="V5243" s="57">
        <v>-146328.89000000001</v>
      </c>
      <c r="W5243" s="57">
        <v>237171.11</v>
      </c>
      <c r="X5243" s="57">
        <v>0</v>
      </c>
      <c r="Y5243" s="73">
        <v>43553</v>
      </c>
      <c r="Z5243" s="57">
        <v>-66676.47</v>
      </c>
      <c r="AA5243" s="57">
        <v>0</v>
      </c>
      <c r="AB5243" s="57">
        <v>170494.64</v>
      </c>
      <c r="AC5243" s="57">
        <v>0</v>
      </c>
      <c r="AD5243" s="56" t="s">
        <v>9255</v>
      </c>
      <c r="AE5243" s="57">
        <v>0</v>
      </c>
      <c r="AF5243" s="57">
        <v>0</v>
      </c>
      <c r="AG5243" s="57">
        <v>0</v>
      </c>
      <c r="AI5243"/>
      <c r="AJ5243"/>
    </row>
    <row r="5244" spans="1:36">
      <c r="A5244" s="56" t="s">
        <v>54</v>
      </c>
      <c r="B5244" s="56" t="s">
        <v>11412</v>
      </c>
      <c r="C5244" s="56">
        <v>2101010090</v>
      </c>
      <c r="D5244" s="56" t="s">
        <v>42</v>
      </c>
      <c r="E5244" s="56">
        <v>2101020090</v>
      </c>
      <c r="F5244" s="56">
        <v>5401010090</v>
      </c>
      <c r="G5244" s="56" t="s">
        <v>11413</v>
      </c>
      <c r="H5244" s="56">
        <v>400100</v>
      </c>
      <c r="I5244" s="56" t="s">
        <v>11421</v>
      </c>
      <c r="J5244" s="56" t="s">
        <v>6833</v>
      </c>
      <c r="K5244" s="56" t="s">
        <v>6834</v>
      </c>
      <c r="L5244" s="56" t="s">
        <v>7138</v>
      </c>
      <c r="M5244" s="73">
        <v>44221</v>
      </c>
      <c r="N5244" s="56" t="s">
        <v>9163</v>
      </c>
      <c r="O5244" s="56"/>
      <c r="P5244" s="56" t="s">
        <v>167</v>
      </c>
      <c r="Q5244" s="56"/>
      <c r="R5244" s="56" t="s">
        <v>7144</v>
      </c>
      <c r="S5244" s="56" t="s">
        <v>11415</v>
      </c>
      <c r="T5244" s="56" t="s">
        <v>7140</v>
      </c>
      <c r="U5244" s="57">
        <v>180800</v>
      </c>
      <c r="V5244" s="57">
        <v>-8564.4699999999993</v>
      </c>
      <c r="W5244" s="57">
        <v>172235.53</v>
      </c>
      <c r="X5244" s="57">
        <v>0</v>
      </c>
      <c r="Y5244" s="73">
        <v>44196</v>
      </c>
      <c r="Z5244" s="57">
        <v>-31434.43</v>
      </c>
      <c r="AA5244" s="57">
        <v>0</v>
      </c>
      <c r="AB5244" s="57">
        <v>140801.1</v>
      </c>
      <c r="AC5244" s="57">
        <v>0</v>
      </c>
      <c r="AD5244" s="56" t="s">
        <v>9255</v>
      </c>
      <c r="AE5244" s="57">
        <v>0</v>
      </c>
      <c r="AF5244" s="57">
        <v>0</v>
      </c>
      <c r="AG5244" s="57">
        <v>0</v>
      </c>
      <c r="AI5244"/>
      <c r="AJ5244"/>
    </row>
    <row r="5245" spans="1:36">
      <c r="A5245" s="56" t="s">
        <v>49</v>
      </c>
      <c r="B5245" s="56" t="s">
        <v>11416</v>
      </c>
      <c r="C5245" s="56">
        <v>2101010100</v>
      </c>
      <c r="D5245" s="56" t="s">
        <v>39</v>
      </c>
      <c r="E5245" s="56">
        <v>2101020100</v>
      </c>
      <c r="F5245" s="56">
        <v>5401010100</v>
      </c>
      <c r="G5245" s="56" t="s">
        <v>11431</v>
      </c>
      <c r="H5245" s="56">
        <v>400211</v>
      </c>
      <c r="I5245" s="56" t="s">
        <v>11444</v>
      </c>
      <c r="J5245" s="56" t="s">
        <v>2909</v>
      </c>
      <c r="K5245" s="56" t="s">
        <v>2910</v>
      </c>
      <c r="L5245" s="56" t="s">
        <v>7138</v>
      </c>
      <c r="M5245" s="73">
        <v>43281</v>
      </c>
      <c r="N5245" s="56" t="s">
        <v>8467</v>
      </c>
      <c r="O5245" s="56"/>
      <c r="P5245" s="56" t="s">
        <v>259</v>
      </c>
      <c r="Q5245" s="56"/>
      <c r="R5245" s="56" t="s">
        <v>7144</v>
      </c>
      <c r="S5245" s="56" t="s">
        <v>11415</v>
      </c>
      <c r="T5245" s="56" t="s">
        <v>7140</v>
      </c>
      <c r="U5245" s="57">
        <v>71156.36</v>
      </c>
      <c r="V5245" s="57">
        <v>-64264.91</v>
      </c>
      <c r="W5245" s="57">
        <v>6891.45</v>
      </c>
      <c r="X5245" s="57">
        <v>0</v>
      </c>
      <c r="Y5245" s="73">
        <v>43245</v>
      </c>
      <c r="Z5245" s="57">
        <v>-3333.63</v>
      </c>
      <c r="AA5245" s="57">
        <v>0</v>
      </c>
      <c r="AB5245" s="57">
        <v>3557.82</v>
      </c>
      <c r="AC5245" s="57">
        <v>0</v>
      </c>
      <c r="AD5245" s="56" t="s">
        <v>9255</v>
      </c>
      <c r="AE5245" s="57">
        <v>0</v>
      </c>
      <c r="AF5245" s="57">
        <v>0</v>
      </c>
      <c r="AG5245" s="57">
        <v>0</v>
      </c>
      <c r="AI5245"/>
      <c r="AJ5245"/>
    </row>
    <row r="5246" spans="1:36">
      <c r="A5246" s="56" t="s">
        <v>48</v>
      </c>
      <c r="B5246" s="56" t="s">
        <v>11416</v>
      </c>
      <c r="C5246" s="56">
        <v>2101010100</v>
      </c>
      <c r="D5246" s="56" t="s">
        <v>39</v>
      </c>
      <c r="E5246" s="56">
        <v>2101020100</v>
      </c>
      <c r="F5246" s="56">
        <v>5401010100</v>
      </c>
      <c r="G5246" s="56" t="s">
        <v>11428</v>
      </c>
      <c r="H5246" s="56">
        <v>400300</v>
      </c>
      <c r="I5246" s="56" t="s">
        <v>11439</v>
      </c>
      <c r="J5246" s="56" t="s">
        <v>3981</v>
      </c>
      <c r="K5246" s="56" t="s">
        <v>3977</v>
      </c>
      <c r="L5246" s="56" t="s">
        <v>7138</v>
      </c>
      <c r="M5246" s="73">
        <v>43646</v>
      </c>
      <c r="N5246" s="56" t="s">
        <v>8467</v>
      </c>
      <c r="O5246" s="56"/>
      <c r="P5246" s="56" t="s">
        <v>259</v>
      </c>
      <c r="Q5246" s="56"/>
      <c r="R5246" s="56" t="s">
        <v>7144</v>
      </c>
      <c r="S5246" s="56" t="s">
        <v>11415</v>
      </c>
      <c r="T5246" s="56" t="s">
        <v>7140</v>
      </c>
      <c r="U5246" s="57">
        <v>71156.36</v>
      </c>
      <c r="V5246" s="57">
        <v>-43677.78</v>
      </c>
      <c r="W5246" s="57">
        <v>27478.58</v>
      </c>
      <c r="X5246" s="57">
        <v>0</v>
      </c>
      <c r="Y5246" s="73">
        <v>43579</v>
      </c>
      <c r="Z5246" s="57">
        <v>-20644.79</v>
      </c>
      <c r="AA5246" s="57">
        <v>0</v>
      </c>
      <c r="AB5246" s="57">
        <v>6833.79</v>
      </c>
      <c r="AC5246" s="57">
        <v>0</v>
      </c>
      <c r="AD5246" s="56" t="s">
        <v>9255</v>
      </c>
      <c r="AE5246" s="57">
        <v>0</v>
      </c>
      <c r="AF5246" s="57">
        <v>0</v>
      </c>
      <c r="AG5246" s="57">
        <v>0</v>
      </c>
      <c r="AI5246"/>
      <c r="AJ5246"/>
    </row>
    <row r="5247" spans="1:36">
      <c r="A5247" s="56" t="s">
        <v>49</v>
      </c>
      <c r="B5247" s="56" t="s">
        <v>11416</v>
      </c>
      <c r="C5247" s="56">
        <v>2101010100</v>
      </c>
      <c r="D5247" s="56" t="s">
        <v>39</v>
      </c>
      <c r="E5247" s="56">
        <v>2101020100</v>
      </c>
      <c r="F5247" s="56">
        <v>5401010100</v>
      </c>
      <c r="G5247" s="56" t="s">
        <v>11431</v>
      </c>
      <c r="H5247" s="56">
        <v>400200</v>
      </c>
      <c r="I5247" s="56" t="s">
        <v>11456</v>
      </c>
      <c r="J5247" s="56" t="s">
        <v>6486</v>
      </c>
      <c r="K5247" s="56" t="s">
        <v>6487</v>
      </c>
      <c r="L5247" s="56" t="s">
        <v>7138</v>
      </c>
      <c r="M5247" s="73">
        <v>43825</v>
      </c>
      <c r="N5247" s="56" t="s">
        <v>8568</v>
      </c>
      <c r="O5247" s="56"/>
      <c r="P5247" s="56" t="s">
        <v>1105</v>
      </c>
      <c r="Q5247" s="56"/>
      <c r="R5247" s="56" t="s">
        <v>7144</v>
      </c>
      <c r="S5247" s="56" t="s">
        <v>11415</v>
      </c>
      <c r="T5247" s="56" t="s">
        <v>7140</v>
      </c>
      <c r="U5247" s="57">
        <v>3545866.71</v>
      </c>
      <c r="V5247" s="57">
        <v>-908280.08</v>
      </c>
      <c r="W5247" s="57">
        <v>2637586.63</v>
      </c>
      <c r="X5247" s="57">
        <v>0</v>
      </c>
      <c r="Y5247" s="73">
        <v>43696</v>
      </c>
      <c r="Z5247" s="57">
        <v>-513907.42</v>
      </c>
      <c r="AA5247" s="57">
        <v>0</v>
      </c>
      <c r="AB5247" s="57">
        <v>2123679.21</v>
      </c>
      <c r="AC5247" s="57">
        <v>0</v>
      </c>
      <c r="AD5247" s="56" t="s">
        <v>9255</v>
      </c>
      <c r="AE5247" s="57">
        <v>0</v>
      </c>
      <c r="AF5247" s="57">
        <v>0</v>
      </c>
      <c r="AG5247" s="57">
        <v>0</v>
      </c>
      <c r="AI5247"/>
      <c r="AJ5247"/>
    </row>
    <row r="5248" spans="1:36">
      <c r="A5248" s="56" t="s">
        <v>49</v>
      </c>
      <c r="B5248" s="56" t="s">
        <v>11416</v>
      </c>
      <c r="C5248" s="56">
        <v>2101010100</v>
      </c>
      <c r="D5248" s="56" t="s">
        <v>39</v>
      </c>
      <c r="E5248" s="56">
        <v>2101020100</v>
      </c>
      <c r="F5248" s="56">
        <v>5401010100</v>
      </c>
      <c r="G5248" s="56" t="s">
        <v>11431</v>
      </c>
      <c r="H5248" s="56">
        <v>400200</v>
      </c>
      <c r="I5248" s="56" t="s">
        <v>11456</v>
      </c>
      <c r="J5248" s="56" t="s">
        <v>6488</v>
      </c>
      <c r="K5248" s="56" t="s">
        <v>6489</v>
      </c>
      <c r="L5248" s="56" t="s">
        <v>7138</v>
      </c>
      <c r="M5248" s="73">
        <v>43825</v>
      </c>
      <c r="N5248" s="56" t="s">
        <v>8746</v>
      </c>
      <c r="O5248" s="56"/>
      <c r="P5248" s="56" t="s">
        <v>259</v>
      </c>
      <c r="Q5248" s="56"/>
      <c r="R5248" s="56" t="s">
        <v>7144</v>
      </c>
      <c r="S5248" s="56" t="s">
        <v>11415</v>
      </c>
      <c r="T5248" s="56" t="s">
        <v>7140</v>
      </c>
      <c r="U5248" s="57">
        <v>26550</v>
      </c>
      <c r="V5248" s="57">
        <v>-10683.94</v>
      </c>
      <c r="W5248" s="57">
        <v>15866.06</v>
      </c>
      <c r="X5248" s="57">
        <v>0</v>
      </c>
      <c r="Y5248" s="73">
        <v>43823</v>
      </c>
      <c r="Z5248" s="57">
        <v>-7695.53</v>
      </c>
      <c r="AA5248" s="57">
        <v>0</v>
      </c>
      <c r="AB5248" s="57">
        <v>8170.53</v>
      </c>
      <c r="AC5248" s="57">
        <v>0</v>
      </c>
      <c r="AD5248" s="56" t="s">
        <v>9255</v>
      </c>
      <c r="AE5248" s="57">
        <v>0</v>
      </c>
      <c r="AF5248" s="57">
        <v>0</v>
      </c>
      <c r="AG5248" s="57">
        <v>0</v>
      </c>
      <c r="AI5248"/>
      <c r="AJ5248"/>
    </row>
    <row r="5249" spans="1:36">
      <c r="A5249" s="56" t="s">
        <v>50</v>
      </c>
      <c r="B5249" s="56" t="s">
        <v>11417</v>
      </c>
      <c r="C5249" s="56">
        <v>2101010130</v>
      </c>
      <c r="D5249" s="56" t="s">
        <v>40</v>
      </c>
      <c r="E5249" s="56">
        <v>2101020140</v>
      </c>
      <c r="F5249" s="56">
        <v>5401010140</v>
      </c>
      <c r="G5249" s="56" t="s">
        <v>11431</v>
      </c>
      <c r="H5249" s="56">
        <v>400210</v>
      </c>
      <c r="I5249" s="56" t="s">
        <v>11461</v>
      </c>
      <c r="J5249" s="56" t="s">
        <v>2861</v>
      </c>
      <c r="K5249" s="56" t="s">
        <v>2862</v>
      </c>
      <c r="L5249" s="56" t="s">
        <v>7138</v>
      </c>
      <c r="M5249" s="73">
        <v>42916</v>
      </c>
      <c r="N5249" s="56" t="s">
        <v>8569</v>
      </c>
      <c r="O5249" s="56"/>
      <c r="P5249" s="56" t="s">
        <v>295</v>
      </c>
      <c r="Q5249" s="56"/>
      <c r="R5249" s="56" t="s">
        <v>7144</v>
      </c>
      <c r="S5249" s="56" t="s">
        <v>11415</v>
      </c>
      <c r="T5249" s="56" t="s">
        <v>7140</v>
      </c>
      <c r="U5249" s="57">
        <v>414668.33</v>
      </c>
      <c r="V5249" s="57">
        <v>-154659.92000000001</v>
      </c>
      <c r="W5249" s="57">
        <v>260008.41</v>
      </c>
      <c r="X5249" s="57">
        <v>0</v>
      </c>
      <c r="Y5249" s="73">
        <v>42853</v>
      </c>
      <c r="Z5249" s="57">
        <v>-36047.74</v>
      </c>
      <c r="AA5249" s="57">
        <v>0</v>
      </c>
      <c r="AB5249" s="57">
        <v>223960.67</v>
      </c>
      <c r="AC5249" s="57">
        <v>0</v>
      </c>
      <c r="AD5249" s="56" t="s">
        <v>9255</v>
      </c>
      <c r="AE5249" s="57">
        <v>0</v>
      </c>
      <c r="AF5249" s="57">
        <v>0</v>
      </c>
      <c r="AG5249" s="57">
        <v>0</v>
      </c>
      <c r="AI5249"/>
      <c r="AJ5249"/>
    </row>
    <row r="5250" spans="1:36">
      <c r="A5250" s="56" t="s">
        <v>48</v>
      </c>
      <c r="B5250" s="56" t="s">
        <v>11417</v>
      </c>
      <c r="C5250" s="56">
        <v>2101010130</v>
      </c>
      <c r="D5250" s="56" t="s">
        <v>40</v>
      </c>
      <c r="E5250" s="56">
        <v>2101020140</v>
      </c>
      <c r="F5250" s="56">
        <v>5401010140</v>
      </c>
      <c r="G5250" s="56" t="s">
        <v>11428</v>
      </c>
      <c r="H5250" s="56">
        <v>400300</v>
      </c>
      <c r="I5250" s="56" t="s">
        <v>11430</v>
      </c>
      <c r="J5250" s="56" t="s">
        <v>3783</v>
      </c>
      <c r="K5250" s="56" t="s">
        <v>3784</v>
      </c>
      <c r="L5250" s="56" t="s">
        <v>7138</v>
      </c>
      <c r="M5250" s="73">
        <v>43524</v>
      </c>
      <c r="N5250" s="56" t="s">
        <v>8570</v>
      </c>
      <c r="O5250" s="56"/>
      <c r="P5250" s="56" t="s">
        <v>295</v>
      </c>
      <c r="Q5250" s="56"/>
      <c r="R5250" s="56" t="s">
        <v>7144</v>
      </c>
      <c r="S5250" s="56" t="s">
        <v>11415</v>
      </c>
      <c r="T5250" s="56" t="s">
        <v>7140</v>
      </c>
      <c r="U5250" s="57">
        <v>98699.92</v>
      </c>
      <c r="V5250" s="57">
        <v>-20679.66</v>
      </c>
      <c r="W5250" s="57">
        <v>78020.259999999995</v>
      </c>
      <c r="X5250" s="57">
        <v>0</v>
      </c>
      <c r="Y5250" s="73">
        <v>43481</v>
      </c>
      <c r="Z5250" s="57">
        <v>-8580.1299999999992</v>
      </c>
      <c r="AA5250" s="57">
        <v>0</v>
      </c>
      <c r="AB5250" s="57">
        <v>69440.13</v>
      </c>
      <c r="AC5250" s="57">
        <v>0</v>
      </c>
      <c r="AD5250" s="56" t="s">
        <v>9255</v>
      </c>
      <c r="AE5250" s="57">
        <v>0</v>
      </c>
      <c r="AF5250" s="57">
        <v>0</v>
      </c>
      <c r="AG5250" s="57">
        <v>0</v>
      </c>
      <c r="AI5250"/>
      <c r="AJ5250"/>
    </row>
    <row r="5251" spans="1:36">
      <c r="A5251" s="56" t="s">
        <v>49</v>
      </c>
      <c r="B5251" s="56" t="s">
        <v>11417</v>
      </c>
      <c r="C5251" s="56">
        <v>2101010130</v>
      </c>
      <c r="D5251" s="56" t="s">
        <v>40</v>
      </c>
      <c r="E5251" s="56">
        <v>2101020140</v>
      </c>
      <c r="F5251" s="56">
        <v>5401010140</v>
      </c>
      <c r="G5251" s="56" t="s">
        <v>11431</v>
      </c>
      <c r="H5251" s="56">
        <v>400203</v>
      </c>
      <c r="I5251" s="56" t="s">
        <v>11806</v>
      </c>
      <c r="J5251" s="56" t="s">
        <v>5989</v>
      </c>
      <c r="K5251" s="56" t="s">
        <v>5990</v>
      </c>
      <c r="L5251" s="56" t="s">
        <v>7138</v>
      </c>
      <c r="M5251" s="73">
        <v>43677</v>
      </c>
      <c r="N5251" s="56" t="s">
        <v>8571</v>
      </c>
      <c r="O5251" s="56"/>
      <c r="P5251" s="56" t="s">
        <v>295</v>
      </c>
      <c r="Q5251" s="56"/>
      <c r="R5251" s="56" t="s">
        <v>7144</v>
      </c>
      <c r="S5251" s="56" t="s">
        <v>11415</v>
      </c>
      <c r="T5251" s="56" t="s">
        <v>7140</v>
      </c>
      <c r="U5251" s="57">
        <v>127440</v>
      </c>
      <c r="V5251" s="57">
        <v>-21173.040000000001</v>
      </c>
      <c r="W5251" s="57">
        <v>106266.96</v>
      </c>
      <c r="X5251" s="57">
        <v>0</v>
      </c>
      <c r="Y5251" s="73">
        <v>43648</v>
      </c>
      <c r="Z5251" s="57">
        <v>-11081.01</v>
      </c>
      <c r="AA5251" s="57">
        <v>0</v>
      </c>
      <c r="AB5251" s="57">
        <v>95185.95</v>
      </c>
      <c r="AC5251" s="57">
        <v>0</v>
      </c>
      <c r="AD5251" s="56" t="s">
        <v>9255</v>
      </c>
      <c r="AE5251" s="57">
        <v>0</v>
      </c>
      <c r="AF5251" s="57">
        <v>0</v>
      </c>
      <c r="AG5251" s="57">
        <v>0</v>
      </c>
      <c r="AI5251"/>
      <c r="AJ5251"/>
    </row>
    <row r="5252" spans="1:36">
      <c r="A5252" s="56" t="s">
        <v>49</v>
      </c>
      <c r="B5252" s="56" t="s">
        <v>11420</v>
      </c>
      <c r="C5252" s="56">
        <v>2101010150</v>
      </c>
      <c r="D5252" s="56" t="s">
        <v>45</v>
      </c>
      <c r="E5252" s="56">
        <v>2101020150</v>
      </c>
      <c r="F5252" s="56">
        <v>5401010150</v>
      </c>
      <c r="G5252" s="56" t="s">
        <v>11431</v>
      </c>
      <c r="H5252" s="56">
        <v>400211</v>
      </c>
      <c r="I5252" s="56" t="s">
        <v>11807</v>
      </c>
      <c r="J5252" s="56" t="s">
        <v>2867</v>
      </c>
      <c r="K5252" s="56" t="s">
        <v>2868</v>
      </c>
      <c r="L5252" s="56" t="s">
        <v>7138</v>
      </c>
      <c r="M5252" s="73">
        <v>43100</v>
      </c>
      <c r="N5252" s="56" t="s">
        <v>8572</v>
      </c>
      <c r="O5252" s="56"/>
      <c r="P5252" s="56" t="s">
        <v>1037</v>
      </c>
      <c r="Q5252" s="56"/>
      <c r="R5252" s="56" t="s">
        <v>7144</v>
      </c>
      <c r="S5252" s="56" t="s">
        <v>11415</v>
      </c>
      <c r="T5252" s="56" t="s">
        <v>7140</v>
      </c>
      <c r="U5252" s="57">
        <v>2258828.46</v>
      </c>
      <c r="V5252" s="57">
        <v>-871582.89</v>
      </c>
      <c r="W5252" s="57">
        <v>1387245.57</v>
      </c>
      <c r="X5252" s="57">
        <v>0</v>
      </c>
      <c r="Y5252" s="73">
        <v>43100</v>
      </c>
      <c r="Z5252" s="57">
        <v>-245454.2</v>
      </c>
      <c r="AA5252" s="57">
        <v>0</v>
      </c>
      <c r="AB5252" s="57">
        <v>1141791.3700000001</v>
      </c>
      <c r="AC5252" s="57">
        <v>0</v>
      </c>
      <c r="AD5252" s="56" t="s">
        <v>9255</v>
      </c>
      <c r="AE5252" s="57">
        <v>0</v>
      </c>
      <c r="AF5252" s="57">
        <v>0</v>
      </c>
      <c r="AG5252" s="57">
        <v>0</v>
      </c>
      <c r="AI5252"/>
      <c r="AJ5252"/>
    </row>
    <row r="5253" spans="1:36">
      <c r="A5253" s="56" t="s">
        <v>50</v>
      </c>
      <c r="B5253" s="56" t="s">
        <v>11420</v>
      </c>
      <c r="C5253" s="56">
        <v>2101010150</v>
      </c>
      <c r="D5253" s="56" t="s">
        <v>45</v>
      </c>
      <c r="E5253" s="56">
        <v>2101020150</v>
      </c>
      <c r="F5253" s="56">
        <v>5401010150</v>
      </c>
      <c r="G5253" s="56" t="s">
        <v>11431</v>
      </c>
      <c r="H5253" s="56">
        <v>400210</v>
      </c>
      <c r="I5253" s="56" t="s">
        <v>11667</v>
      </c>
      <c r="J5253" s="56" t="s">
        <v>1884</v>
      </c>
      <c r="K5253" s="56" t="s">
        <v>1885</v>
      </c>
      <c r="L5253" s="56" t="s">
        <v>7138</v>
      </c>
      <c r="M5253" s="73">
        <v>43465</v>
      </c>
      <c r="N5253" s="56" t="s">
        <v>8573</v>
      </c>
      <c r="O5253" s="56"/>
      <c r="P5253" s="56" t="s">
        <v>295</v>
      </c>
      <c r="Q5253" s="56"/>
      <c r="R5253" s="56" t="s">
        <v>7144</v>
      </c>
      <c r="S5253" s="56" t="s">
        <v>11415</v>
      </c>
      <c r="T5253" s="56" t="s">
        <v>7140</v>
      </c>
      <c r="U5253" s="57">
        <v>1323318</v>
      </c>
      <c r="V5253" s="57">
        <v>-293450.3</v>
      </c>
      <c r="W5253" s="57">
        <v>1029867.7</v>
      </c>
      <c r="X5253" s="57">
        <v>0</v>
      </c>
      <c r="Y5253" s="73">
        <v>43434</v>
      </c>
      <c r="Z5253" s="57">
        <v>-115038.03</v>
      </c>
      <c r="AA5253" s="57">
        <v>0</v>
      </c>
      <c r="AB5253" s="57">
        <v>914829.67</v>
      </c>
      <c r="AC5253" s="57">
        <v>0</v>
      </c>
      <c r="AD5253" s="56" t="s">
        <v>9255</v>
      </c>
      <c r="AE5253" s="57">
        <v>0</v>
      </c>
      <c r="AF5253" s="57">
        <v>0</v>
      </c>
      <c r="AG5253" s="57">
        <v>0</v>
      </c>
      <c r="AI5253"/>
      <c r="AJ5253"/>
    </row>
    <row r="5254" spans="1:36">
      <c r="A5254" s="56" t="s">
        <v>54</v>
      </c>
      <c r="B5254" s="56" t="s">
        <v>11420</v>
      </c>
      <c r="C5254" s="56">
        <v>2101010150</v>
      </c>
      <c r="D5254" s="56" t="s">
        <v>45</v>
      </c>
      <c r="E5254" s="56">
        <v>2101020150</v>
      </c>
      <c r="F5254" s="56">
        <v>5401010150</v>
      </c>
      <c r="G5254" s="56" t="s">
        <v>11413</v>
      </c>
      <c r="H5254" s="56">
        <v>400100</v>
      </c>
      <c r="I5254" s="56" t="s">
        <v>11414</v>
      </c>
      <c r="J5254" s="56" t="s">
        <v>1090</v>
      </c>
      <c r="K5254" s="56" t="s">
        <v>1091</v>
      </c>
      <c r="L5254" s="56" t="s">
        <v>7138</v>
      </c>
      <c r="M5254" s="73">
        <v>43555</v>
      </c>
      <c r="N5254" s="56" t="s">
        <v>9164</v>
      </c>
      <c r="O5254" s="56"/>
      <c r="P5254" s="56" t="s">
        <v>1037</v>
      </c>
      <c r="Q5254" s="56"/>
      <c r="R5254" s="56" t="s">
        <v>7144</v>
      </c>
      <c r="S5254" s="56" t="s">
        <v>11415</v>
      </c>
      <c r="T5254" s="56" t="s">
        <v>7140</v>
      </c>
      <c r="U5254" s="57">
        <v>1342706</v>
      </c>
      <c r="V5254" s="57">
        <v>-325882.11</v>
      </c>
      <c r="W5254" s="57">
        <v>1016823.89</v>
      </c>
      <c r="X5254" s="57">
        <v>0</v>
      </c>
      <c r="Y5254" s="73">
        <v>43540</v>
      </c>
      <c r="Z5254" s="57">
        <v>-145904.32000000001</v>
      </c>
      <c r="AA5254" s="57">
        <v>0</v>
      </c>
      <c r="AB5254" s="57">
        <v>870919.57</v>
      </c>
      <c r="AC5254" s="57">
        <v>0</v>
      </c>
      <c r="AD5254" s="56" t="s">
        <v>9255</v>
      </c>
      <c r="AE5254" s="57">
        <v>0</v>
      </c>
      <c r="AF5254" s="57">
        <v>0</v>
      </c>
      <c r="AG5254" s="57">
        <v>0</v>
      </c>
      <c r="AI5254"/>
      <c r="AJ5254"/>
    </row>
    <row r="5255" spans="1:36">
      <c r="A5255" s="56" t="s">
        <v>49</v>
      </c>
      <c r="B5255" s="56" t="s">
        <v>11420</v>
      </c>
      <c r="C5255" s="56">
        <v>2101010150</v>
      </c>
      <c r="D5255" s="56" t="s">
        <v>45</v>
      </c>
      <c r="E5255" s="56">
        <v>2101020150</v>
      </c>
      <c r="F5255" s="56">
        <v>5401010150</v>
      </c>
      <c r="G5255" s="56" t="s">
        <v>11431</v>
      </c>
      <c r="H5255" s="56">
        <v>400200</v>
      </c>
      <c r="I5255" s="56" t="s">
        <v>11630</v>
      </c>
      <c r="J5255" s="56" t="s">
        <v>1129</v>
      </c>
      <c r="K5255" s="56" t="s">
        <v>1130</v>
      </c>
      <c r="L5255" s="56" t="s">
        <v>7138</v>
      </c>
      <c r="M5255" s="73">
        <v>43555</v>
      </c>
      <c r="N5255" s="56" t="s">
        <v>8574</v>
      </c>
      <c r="O5255" s="56"/>
      <c r="P5255" s="56" t="s">
        <v>1037</v>
      </c>
      <c r="Q5255" s="56"/>
      <c r="R5255" s="56" t="s">
        <v>7144</v>
      </c>
      <c r="S5255" s="56" t="s">
        <v>11415</v>
      </c>
      <c r="T5255" s="56" t="s">
        <v>7140</v>
      </c>
      <c r="U5255" s="57">
        <v>1079793.01</v>
      </c>
      <c r="V5255" s="57">
        <v>-257504.75</v>
      </c>
      <c r="W5255" s="57">
        <v>822288.26</v>
      </c>
      <c r="X5255" s="57">
        <v>0</v>
      </c>
      <c r="Y5255" s="73">
        <v>43553</v>
      </c>
      <c r="Z5255" s="57">
        <v>-117335.03999999999</v>
      </c>
      <c r="AA5255" s="57">
        <v>0</v>
      </c>
      <c r="AB5255" s="57">
        <v>704953.22</v>
      </c>
      <c r="AC5255" s="57">
        <v>0</v>
      </c>
      <c r="AD5255" s="56" t="s">
        <v>9255</v>
      </c>
      <c r="AE5255" s="57">
        <v>0</v>
      </c>
      <c r="AF5255" s="57">
        <v>0</v>
      </c>
      <c r="AG5255" s="57">
        <v>0</v>
      </c>
      <c r="AI5255"/>
      <c r="AJ5255"/>
    </row>
    <row r="5256" spans="1:36">
      <c r="A5256" s="56" t="s">
        <v>48</v>
      </c>
      <c r="B5256" s="56" t="s">
        <v>11459</v>
      </c>
      <c r="C5256" s="56">
        <v>2101010020</v>
      </c>
      <c r="D5256" s="56" t="s">
        <v>38</v>
      </c>
      <c r="E5256" s="56">
        <v>2101020020</v>
      </c>
      <c r="F5256" s="56">
        <v>5401010020</v>
      </c>
      <c r="G5256" s="56" t="s">
        <v>11428</v>
      </c>
      <c r="H5256" s="56">
        <v>400300</v>
      </c>
      <c r="I5256" s="56" t="s">
        <v>11451</v>
      </c>
      <c r="J5256" s="56" t="s">
        <v>4468</v>
      </c>
      <c r="K5256" s="56" t="s">
        <v>4469</v>
      </c>
      <c r="L5256" s="56" t="s">
        <v>7138</v>
      </c>
      <c r="M5256" s="73">
        <v>41913</v>
      </c>
      <c r="N5256" s="56" t="s">
        <v>8575</v>
      </c>
      <c r="O5256" s="56"/>
      <c r="P5256" s="56" t="s">
        <v>1476</v>
      </c>
      <c r="Q5256" s="56"/>
      <c r="R5256" s="56" t="s">
        <v>70</v>
      </c>
      <c r="S5256" s="56" t="s">
        <v>11415</v>
      </c>
      <c r="T5256" s="56" t="s">
        <v>7140</v>
      </c>
      <c r="U5256" s="57">
        <v>17611954</v>
      </c>
      <c r="V5256" s="57">
        <v>-7894787.54</v>
      </c>
      <c r="W5256" s="57">
        <v>9717166.4600000009</v>
      </c>
      <c r="X5256" s="57">
        <v>0</v>
      </c>
      <c r="Y5256" s="73">
        <v>41913</v>
      </c>
      <c r="Z5256" s="57">
        <v>-1469827.67</v>
      </c>
      <c r="AA5256" s="57">
        <v>0</v>
      </c>
      <c r="AB5256" s="57">
        <v>8247338.79</v>
      </c>
      <c r="AC5256" s="57">
        <v>0</v>
      </c>
      <c r="AD5256" s="56" t="s">
        <v>9255</v>
      </c>
      <c r="AE5256" s="57">
        <v>0</v>
      </c>
      <c r="AF5256" s="57">
        <v>0</v>
      </c>
      <c r="AG5256" s="57">
        <v>0</v>
      </c>
      <c r="AI5256"/>
      <c r="AJ5256"/>
    </row>
    <row r="5257" spans="1:36">
      <c r="A5257" s="56" t="s">
        <v>48</v>
      </c>
      <c r="B5257" s="56" t="s">
        <v>11459</v>
      </c>
      <c r="C5257" s="56">
        <v>2101010020</v>
      </c>
      <c r="D5257" s="56" t="s">
        <v>38</v>
      </c>
      <c r="E5257" s="56">
        <v>2101020020</v>
      </c>
      <c r="F5257" s="56">
        <v>5401010020</v>
      </c>
      <c r="G5257" s="56" t="s">
        <v>11428</v>
      </c>
      <c r="H5257" s="56">
        <v>400300</v>
      </c>
      <c r="I5257" s="56" t="s">
        <v>11451</v>
      </c>
      <c r="J5257" s="56" t="s">
        <v>4470</v>
      </c>
      <c r="K5257" s="56" t="s">
        <v>4471</v>
      </c>
      <c r="L5257" s="56" t="s">
        <v>7138</v>
      </c>
      <c r="M5257" s="73">
        <v>41913</v>
      </c>
      <c r="N5257" s="56" t="s">
        <v>9165</v>
      </c>
      <c r="O5257" s="56"/>
      <c r="P5257" s="56" t="s">
        <v>9166</v>
      </c>
      <c r="Q5257" s="56"/>
      <c r="R5257" s="56" t="s">
        <v>70</v>
      </c>
      <c r="S5257" s="56" t="s">
        <v>11415</v>
      </c>
      <c r="T5257" s="56" t="s">
        <v>7140</v>
      </c>
      <c r="U5257" s="57">
        <v>517986</v>
      </c>
      <c r="V5257" s="57">
        <v>-108899.92</v>
      </c>
      <c r="W5257" s="57">
        <v>409086.08</v>
      </c>
      <c r="X5257" s="57">
        <v>0</v>
      </c>
      <c r="Y5257" s="73">
        <v>41795</v>
      </c>
      <c r="Z5257" s="57">
        <v>-13744.03</v>
      </c>
      <c r="AA5257" s="57">
        <v>0</v>
      </c>
      <c r="AB5257" s="57">
        <v>395342.05</v>
      </c>
      <c r="AC5257" s="57">
        <v>0</v>
      </c>
      <c r="AD5257" s="56" t="s">
        <v>9255</v>
      </c>
      <c r="AE5257" s="57">
        <v>0</v>
      </c>
      <c r="AF5257" s="57">
        <v>0</v>
      </c>
      <c r="AG5257" s="57">
        <v>0</v>
      </c>
      <c r="AI5257"/>
      <c r="AJ5257"/>
    </row>
    <row r="5258" spans="1:36">
      <c r="A5258" s="56" t="s">
        <v>50</v>
      </c>
      <c r="B5258" s="56" t="s">
        <v>11459</v>
      </c>
      <c r="C5258" s="56">
        <v>2101010020</v>
      </c>
      <c r="D5258" s="56" t="s">
        <v>38</v>
      </c>
      <c r="E5258" s="56">
        <v>2101020020</v>
      </c>
      <c r="F5258" s="56">
        <v>5401010020</v>
      </c>
      <c r="G5258" s="56" t="s">
        <v>11431</v>
      </c>
      <c r="H5258" s="56">
        <v>400210</v>
      </c>
      <c r="I5258" s="56" t="s">
        <v>11461</v>
      </c>
      <c r="J5258" s="56" t="s">
        <v>2821</v>
      </c>
      <c r="K5258" s="56" t="s">
        <v>2822</v>
      </c>
      <c r="L5258" s="56" t="s">
        <v>7138</v>
      </c>
      <c r="M5258" s="73">
        <v>41913</v>
      </c>
      <c r="N5258" s="56" t="s">
        <v>8576</v>
      </c>
      <c r="O5258" s="56"/>
      <c r="P5258" s="56" t="s">
        <v>7139</v>
      </c>
      <c r="Q5258" s="56"/>
      <c r="R5258" s="56" t="s">
        <v>70</v>
      </c>
      <c r="S5258" s="56" t="s">
        <v>11415</v>
      </c>
      <c r="T5258" s="56" t="s">
        <v>7140</v>
      </c>
      <c r="U5258" s="57">
        <v>849752</v>
      </c>
      <c r="V5258" s="57">
        <v>-302149.59000000003</v>
      </c>
      <c r="W5258" s="57">
        <v>547602.41</v>
      </c>
      <c r="X5258" s="57">
        <v>0</v>
      </c>
      <c r="Y5258" s="73">
        <v>41754</v>
      </c>
      <c r="Z5258" s="57">
        <v>-33015.33</v>
      </c>
      <c r="AA5258" s="57">
        <v>0</v>
      </c>
      <c r="AB5258" s="57">
        <v>514587.08</v>
      </c>
      <c r="AC5258" s="57">
        <v>0</v>
      </c>
      <c r="AD5258" s="56" t="s">
        <v>9255</v>
      </c>
      <c r="AE5258" s="57">
        <v>0</v>
      </c>
      <c r="AF5258" s="57">
        <v>0</v>
      </c>
      <c r="AG5258" s="57">
        <v>0</v>
      </c>
      <c r="AI5258"/>
      <c r="AJ5258"/>
    </row>
    <row r="5259" spans="1:36">
      <c r="A5259" s="56" t="s">
        <v>48</v>
      </c>
      <c r="B5259" s="56" t="s">
        <v>11459</v>
      </c>
      <c r="C5259" s="56">
        <v>2101010020</v>
      </c>
      <c r="D5259" s="56" t="s">
        <v>38</v>
      </c>
      <c r="E5259" s="56">
        <v>2101020020</v>
      </c>
      <c r="F5259" s="56">
        <v>5401010020</v>
      </c>
      <c r="G5259" s="56" t="s">
        <v>11428</v>
      </c>
      <c r="H5259" s="56">
        <v>400300</v>
      </c>
      <c r="I5259" s="56" t="s">
        <v>11485</v>
      </c>
      <c r="J5259" s="56" t="s">
        <v>4181</v>
      </c>
      <c r="K5259" s="56" t="s">
        <v>4182</v>
      </c>
      <c r="L5259" s="56" t="s">
        <v>7138</v>
      </c>
      <c r="M5259" s="73">
        <v>42064</v>
      </c>
      <c r="N5259" s="56" t="s">
        <v>8577</v>
      </c>
      <c r="O5259" s="56"/>
      <c r="P5259" s="56" t="s">
        <v>8578</v>
      </c>
      <c r="Q5259" s="56"/>
      <c r="R5259" s="56" t="s">
        <v>70</v>
      </c>
      <c r="S5259" s="56" t="s">
        <v>11415</v>
      </c>
      <c r="T5259" s="56" t="s">
        <v>7140</v>
      </c>
      <c r="U5259" s="57">
        <v>593000</v>
      </c>
      <c r="V5259" s="57">
        <v>-112138.51</v>
      </c>
      <c r="W5259" s="57">
        <v>480861.49</v>
      </c>
      <c r="X5259" s="57">
        <v>0</v>
      </c>
      <c r="Y5259" s="73">
        <v>42063</v>
      </c>
      <c r="Z5259" s="57">
        <v>-16194.35</v>
      </c>
      <c r="AA5259" s="57">
        <v>0</v>
      </c>
      <c r="AB5259" s="57">
        <v>464667.14</v>
      </c>
      <c r="AC5259" s="57">
        <v>0</v>
      </c>
      <c r="AD5259" s="56" t="s">
        <v>9255</v>
      </c>
      <c r="AE5259" s="57">
        <v>0</v>
      </c>
      <c r="AF5259" s="57">
        <v>0</v>
      </c>
      <c r="AG5259" s="57">
        <v>0</v>
      </c>
      <c r="AI5259"/>
      <c r="AJ5259"/>
    </row>
    <row r="5260" spans="1:36">
      <c r="A5260" s="56" t="s">
        <v>48</v>
      </c>
      <c r="B5260" s="56" t="s">
        <v>11459</v>
      </c>
      <c r="C5260" s="56">
        <v>2101010020</v>
      </c>
      <c r="D5260" s="56" t="s">
        <v>38</v>
      </c>
      <c r="E5260" s="56">
        <v>2101020020</v>
      </c>
      <c r="F5260" s="56">
        <v>5401010020</v>
      </c>
      <c r="G5260" s="56" t="s">
        <v>11428</v>
      </c>
      <c r="H5260" s="56">
        <v>400300</v>
      </c>
      <c r="I5260" s="56" t="s">
        <v>11451</v>
      </c>
      <c r="J5260" s="56" t="s">
        <v>4472</v>
      </c>
      <c r="K5260" s="56" t="s">
        <v>11808</v>
      </c>
      <c r="L5260" s="56" t="s">
        <v>7138</v>
      </c>
      <c r="M5260" s="73">
        <v>42064</v>
      </c>
      <c r="N5260" s="56" t="s">
        <v>8527</v>
      </c>
      <c r="O5260" s="56"/>
      <c r="P5260" s="56" t="s">
        <v>1476</v>
      </c>
      <c r="Q5260" s="56"/>
      <c r="R5260" s="56" t="s">
        <v>70</v>
      </c>
      <c r="S5260" s="56" t="s">
        <v>11415</v>
      </c>
      <c r="T5260" s="56" t="s">
        <v>7140</v>
      </c>
      <c r="U5260" s="57">
        <v>1223555.96</v>
      </c>
      <c r="V5260" s="57">
        <v>-567176.12</v>
      </c>
      <c r="W5260" s="57">
        <v>656379.84</v>
      </c>
      <c r="X5260" s="57">
        <v>0</v>
      </c>
      <c r="Y5260" s="73">
        <v>41708</v>
      </c>
      <c r="Z5260" s="57">
        <v>-110259.28</v>
      </c>
      <c r="AA5260" s="57">
        <v>0</v>
      </c>
      <c r="AB5260" s="57">
        <v>546120.56000000006</v>
      </c>
      <c r="AC5260" s="57">
        <v>0</v>
      </c>
      <c r="AD5260" s="56" t="s">
        <v>9255</v>
      </c>
      <c r="AE5260" s="57">
        <v>0</v>
      </c>
      <c r="AF5260" s="57">
        <v>0</v>
      </c>
      <c r="AG5260" s="57">
        <v>0</v>
      </c>
      <c r="AI5260"/>
      <c r="AJ5260"/>
    </row>
    <row r="5261" spans="1:36">
      <c r="A5261" s="56" t="s">
        <v>48</v>
      </c>
      <c r="B5261" s="56" t="s">
        <v>11459</v>
      </c>
      <c r="C5261" s="56">
        <v>2101010020</v>
      </c>
      <c r="D5261" s="56" t="s">
        <v>38</v>
      </c>
      <c r="E5261" s="56">
        <v>2101020020</v>
      </c>
      <c r="F5261" s="56">
        <v>5401010020</v>
      </c>
      <c r="G5261" s="56" t="s">
        <v>11428</v>
      </c>
      <c r="H5261" s="56">
        <v>400300</v>
      </c>
      <c r="I5261" s="56" t="s">
        <v>11451</v>
      </c>
      <c r="J5261" s="56" t="s">
        <v>4473</v>
      </c>
      <c r="K5261" s="56" t="s">
        <v>4474</v>
      </c>
      <c r="L5261" s="56" t="s">
        <v>7138</v>
      </c>
      <c r="M5261" s="73">
        <v>42064</v>
      </c>
      <c r="N5261" s="56" t="s">
        <v>8527</v>
      </c>
      <c r="O5261" s="56"/>
      <c r="P5261" s="56" t="s">
        <v>8579</v>
      </c>
      <c r="Q5261" s="56"/>
      <c r="R5261" s="56" t="s">
        <v>70</v>
      </c>
      <c r="S5261" s="56" t="s">
        <v>11415</v>
      </c>
      <c r="T5261" s="56" t="s">
        <v>7140</v>
      </c>
      <c r="U5261" s="57">
        <v>1524236.75</v>
      </c>
      <c r="V5261" s="57">
        <v>-288287.48</v>
      </c>
      <c r="W5261" s="57">
        <v>1235949.27</v>
      </c>
      <c r="X5261" s="57">
        <v>0</v>
      </c>
      <c r="Y5261" s="73">
        <v>41688</v>
      </c>
      <c r="Z5261" s="57">
        <v>-41668.71</v>
      </c>
      <c r="AA5261" s="57">
        <v>0</v>
      </c>
      <c r="AB5261" s="57">
        <v>1194280.56</v>
      </c>
      <c r="AC5261" s="57">
        <v>0</v>
      </c>
      <c r="AD5261" s="56" t="s">
        <v>9255</v>
      </c>
      <c r="AE5261" s="57">
        <v>0</v>
      </c>
      <c r="AF5261" s="57">
        <v>0</v>
      </c>
      <c r="AG5261" s="57">
        <v>0</v>
      </c>
      <c r="AI5261"/>
      <c r="AJ5261"/>
    </row>
    <row r="5262" spans="1:36">
      <c r="A5262" s="56" t="s">
        <v>48</v>
      </c>
      <c r="B5262" s="56" t="s">
        <v>11459</v>
      </c>
      <c r="C5262" s="56">
        <v>2101010020</v>
      </c>
      <c r="D5262" s="56" t="s">
        <v>38</v>
      </c>
      <c r="E5262" s="56">
        <v>2101020020</v>
      </c>
      <c r="F5262" s="56">
        <v>5401010020</v>
      </c>
      <c r="G5262" s="56" t="s">
        <v>11428</v>
      </c>
      <c r="H5262" s="56">
        <v>400300</v>
      </c>
      <c r="I5262" s="56" t="s">
        <v>11451</v>
      </c>
      <c r="J5262" s="56" t="s">
        <v>4475</v>
      </c>
      <c r="K5262" s="56" t="s">
        <v>4476</v>
      </c>
      <c r="L5262" s="56" t="s">
        <v>7138</v>
      </c>
      <c r="M5262" s="73">
        <v>42064</v>
      </c>
      <c r="N5262" s="56" t="s">
        <v>8580</v>
      </c>
      <c r="O5262" s="56"/>
      <c r="P5262" s="56" t="s">
        <v>7165</v>
      </c>
      <c r="Q5262" s="56"/>
      <c r="R5262" s="56" t="s">
        <v>70</v>
      </c>
      <c r="S5262" s="56" t="s">
        <v>11415</v>
      </c>
      <c r="T5262" s="56" t="s">
        <v>7140</v>
      </c>
      <c r="U5262" s="57">
        <v>394148.05</v>
      </c>
      <c r="V5262" s="57">
        <v>-84908.06</v>
      </c>
      <c r="W5262" s="57">
        <v>309239.99</v>
      </c>
      <c r="X5262" s="57">
        <v>0</v>
      </c>
      <c r="Y5262" s="73">
        <v>41730</v>
      </c>
      <c r="Z5262" s="57">
        <v>-10389.33</v>
      </c>
      <c r="AA5262" s="57">
        <v>0</v>
      </c>
      <c r="AB5262" s="57">
        <v>298850.65999999997</v>
      </c>
      <c r="AC5262" s="57">
        <v>0</v>
      </c>
      <c r="AD5262" s="56" t="s">
        <v>9255</v>
      </c>
      <c r="AE5262" s="57">
        <v>0</v>
      </c>
      <c r="AF5262" s="57">
        <v>0</v>
      </c>
      <c r="AG5262" s="57">
        <v>0</v>
      </c>
      <c r="AI5262"/>
      <c r="AJ5262"/>
    </row>
    <row r="5263" spans="1:36">
      <c r="A5263" s="56" t="s">
        <v>48</v>
      </c>
      <c r="B5263" s="56" t="s">
        <v>11459</v>
      </c>
      <c r="C5263" s="56">
        <v>2101010020</v>
      </c>
      <c r="D5263" s="56" t="s">
        <v>38</v>
      </c>
      <c r="E5263" s="56">
        <v>2101020020</v>
      </c>
      <c r="F5263" s="56">
        <v>5401010020</v>
      </c>
      <c r="G5263" s="56" t="s">
        <v>11428</v>
      </c>
      <c r="H5263" s="56">
        <v>400300</v>
      </c>
      <c r="I5263" s="56" t="s">
        <v>11451</v>
      </c>
      <c r="J5263" s="56" t="s">
        <v>4477</v>
      </c>
      <c r="K5263" s="56" t="s">
        <v>4443</v>
      </c>
      <c r="L5263" s="56" t="s">
        <v>7138</v>
      </c>
      <c r="M5263" s="73">
        <v>42064</v>
      </c>
      <c r="N5263" s="56" t="s">
        <v>8580</v>
      </c>
      <c r="O5263" s="56"/>
      <c r="P5263" s="56" t="s">
        <v>1476</v>
      </c>
      <c r="Q5263" s="56"/>
      <c r="R5263" s="56" t="s">
        <v>70</v>
      </c>
      <c r="S5263" s="56" t="s">
        <v>11415</v>
      </c>
      <c r="T5263" s="56" t="s">
        <v>7140</v>
      </c>
      <c r="U5263" s="57">
        <v>327439.52</v>
      </c>
      <c r="V5263" s="57">
        <v>-156479.72</v>
      </c>
      <c r="W5263" s="57">
        <v>170959.8</v>
      </c>
      <c r="X5263" s="57">
        <v>0</v>
      </c>
      <c r="Y5263" s="73">
        <v>41730</v>
      </c>
      <c r="Z5263" s="57">
        <v>-28291.69</v>
      </c>
      <c r="AA5263" s="57">
        <v>0</v>
      </c>
      <c r="AB5263" s="57">
        <v>142668.10999999999</v>
      </c>
      <c r="AC5263" s="57">
        <v>0</v>
      </c>
      <c r="AD5263" s="56" t="s">
        <v>9255</v>
      </c>
      <c r="AE5263" s="57">
        <v>0</v>
      </c>
      <c r="AF5263" s="57">
        <v>0</v>
      </c>
      <c r="AG5263" s="57">
        <v>0</v>
      </c>
      <c r="AI5263"/>
      <c r="AJ5263"/>
    </row>
    <row r="5264" spans="1:36">
      <c r="A5264" s="56" t="s">
        <v>48</v>
      </c>
      <c r="B5264" s="56" t="s">
        <v>11459</v>
      </c>
      <c r="C5264" s="56">
        <v>2101010020</v>
      </c>
      <c r="D5264" s="56" t="s">
        <v>38</v>
      </c>
      <c r="E5264" s="56">
        <v>2101020020</v>
      </c>
      <c r="F5264" s="56">
        <v>5401010020</v>
      </c>
      <c r="G5264" s="56" t="s">
        <v>11428</v>
      </c>
      <c r="H5264" s="56">
        <v>400300</v>
      </c>
      <c r="I5264" s="56" t="s">
        <v>11447</v>
      </c>
      <c r="J5264" s="56" t="s">
        <v>3609</v>
      </c>
      <c r="K5264" s="56" t="s">
        <v>3610</v>
      </c>
      <c r="L5264" s="56" t="s">
        <v>7138</v>
      </c>
      <c r="M5264" s="73">
        <v>42094</v>
      </c>
      <c r="N5264" s="56" t="s">
        <v>8581</v>
      </c>
      <c r="O5264" s="56"/>
      <c r="P5264" s="56" t="s">
        <v>8582</v>
      </c>
      <c r="Q5264" s="56"/>
      <c r="R5264" s="56" t="s">
        <v>70</v>
      </c>
      <c r="S5264" s="56" t="s">
        <v>11415</v>
      </c>
      <c r="T5264" s="56" t="s">
        <v>7140</v>
      </c>
      <c r="U5264" s="57">
        <v>187961.55</v>
      </c>
      <c r="V5264" s="57">
        <v>-35352.6</v>
      </c>
      <c r="W5264" s="57">
        <v>152608.95000000001</v>
      </c>
      <c r="X5264" s="57">
        <v>0</v>
      </c>
      <c r="Y5264" s="73">
        <v>42078</v>
      </c>
      <c r="Z5264" s="57">
        <v>-5148.25</v>
      </c>
      <c r="AA5264" s="57">
        <v>0</v>
      </c>
      <c r="AB5264" s="57">
        <v>147460.70000000001</v>
      </c>
      <c r="AC5264" s="57">
        <v>0</v>
      </c>
      <c r="AD5264" s="56" t="s">
        <v>9255</v>
      </c>
      <c r="AE5264" s="57">
        <v>0</v>
      </c>
      <c r="AF5264" s="57">
        <v>0</v>
      </c>
      <c r="AG5264" s="57">
        <v>0</v>
      </c>
      <c r="AI5264"/>
      <c r="AJ5264"/>
    </row>
    <row r="5265" spans="1:36">
      <c r="A5265" s="56" t="s">
        <v>50</v>
      </c>
      <c r="B5265" s="56" t="s">
        <v>11459</v>
      </c>
      <c r="C5265" s="56">
        <v>2101010020</v>
      </c>
      <c r="D5265" s="56" t="s">
        <v>38</v>
      </c>
      <c r="E5265" s="56">
        <v>2101020020</v>
      </c>
      <c r="F5265" s="56">
        <v>5401010020</v>
      </c>
      <c r="G5265" s="56" t="s">
        <v>11431</v>
      </c>
      <c r="H5265" s="56">
        <v>400210</v>
      </c>
      <c r="I5265" s="56" t="s">
        <v>11461</v>
      </c>
      <c r="J5265" s="56" t="s">
        <v>2839</v>
      </c>
      <c r="K5265" s="56" t="s">
        <v>2840</v>
      </c>
      <c r="L5265" s="56" t="s">
        <v>7138</v>
      </c>
      <c r="M5265" s="73">
        <v>42094</v>
      </c>
      <c r="N5265" s="56" t="s">
        <v>8468</v>
      </c>
      <c r="O5265" s="56"/>
      <c r="P5265" s="56" t="s">
        <v>7139</v>
      </c>
      <c r="Q5265" s="56"/>
      <c r="R5265" s="56" t="s">
        <v>70</v>
      </c>
      <c r="S5265" s="56" t="s">
        <v>11415</v>
      </c>
      <c r="T5265" s="56" t="s">
        <v>7140</v>
      </c>
      <c r="U5265" s="57">
        <v>2246591.36</v>
      </c>
      <c r="V5265" s="57">
        <v>-600587.67000000004</v>
      </c>
      <c r="W5265" s="57">
        <v>1646003.69</v>
      </c>
      <c r="X5265" s="57">
        <v>0</v>
      </c>
      <c r="Y5265" s="73">
        <v>42034</v>
      </c>
      <c r="Z5265" s="57">
        <v>-100244.06</v>
      </c>
      <c r="AA5265" s="57">
        <v>0</v>
      </c>
      <c r="AB5265" s="57">
        <v>1545759.63</v>
      </c>
      <c r="AC5265" s="57">
        <v>0</v>
      </c>
      <c r="AD5265" s="56" t="s">
        <v>9255</v>
      </c>
      <c r="AE5265" s="57">
        <v>0</v>
      </c>
      <c r="AF5265" s="57">
        <v>0</v>
      </c>
      <c r="AG5265" s="57">
        <v>0</v>
      </c>
      <c r="AI5265"/>
      <c r="AJ5265"/>
    </row>
    <row r="5266" spans="1:36">
      <c r="A5266" s="56" t="s">
        <v>50</v>
      </c>
      <c r="B5266" s="56" t="s">
        <v>11459</v>
      </c>
      <c r="C5266" s="56">
        <v>2101010020</v>
      </c>
      <c r="D5266" s="56" t="s">
        <v>38</v>
      </c>
      <c r="E5266" s="56">
        <v>2101020020</v>
      </c>
      <c r="F5266" s="56">
        <v>5401010020</v>
      </c>
      <c r="G5266" s="56" t="s">
        <v>11431</v>
      </c>
      <c r="H5266" s="56">
        <v>400210</v>
      </c>
      <c r="I5266" s="56" t="s">
        <v>11461</v>
      </c>
      <c r="J5266" s="56" t="s">
        <v>2841</v>
      </c>
      <c r="K5266" s="56" t="s">
        <v>2842</v>
      </c>
      <c r="L5266" s="56" t="s">
        <v>7138</v>
      </c>
      <c r="M5266" s="73">
        <v>42094</v>
      </c>
      <c r="N5266" s="56" t="s">
        <v>8540</v>
      </c>
      <c r="O5266" s="56"/>
      <c r="P5266" s="56" t="s">
        <v>7139</v>
      </c>
      <c r="Q5266" s="56"/>
      <c r="R5266" s="56" t="s">
        <v>70</v>
      </c>
      <c r="S5266" s="56" t="s">
        <v>11415</v>
      </c>
      <c r="T5266" s="56" t="s">
        <v>7140</v>
      </c>
      <c r="U5266" s="57">
        <v>790681</v>
      </c>
      <c r="V5266" s="57">
        <v>-210534.17</v>
      </c>
      <c r="W5266" s="57">
        <v>580146.82999999996</v>
      </c>
      <c r="X5266" s="57">
        <v>0</v>
      </c>
      <c r="Y5266" s="73">
        <v>42050</v>
      </c>
      <c r="Z5266" s="57">
        <v>-35335.550000000003</v>
      </c>
      <c r="AA5266" s="57">
        <v>0</v>
      </c>
      <c r="AB5266" s="57">
        <v>544811.28</v>
      </c>
      <c r="AC5266" s="57">
        <v>0</v>
      </c>
      <c r="AD5266" s="56" t="s">
        <v>9255</v>
      </c>
      <c r="AE5266" s="57">
        <v>0</v>
      </c>
      <c r="AF5266" s="57">
        <v>0</v>
      </c>
      <c r="AG5266" s="57">
        <v>0</v>
      </c>
      <c r="AI5266"/>
      <c r="AJ5266"/>
    </row>
    <row r="5267" spans="1:36">
      <c r="A5267" s="56" t="s">
        <v>50</v>
      </c>
      <c r="B5267" s="56" t="s">
        <v>11459</v>
      </c>
      <c r="C5267" s="56">
        <v>2101010020</v>
      </c>
      <c r="D5267" s="56" t="s">
        <v>38</v>
      </c>
      <c r="E5267" s="56">
        <v>2101020020</v>
      </c>
      <c r="F5267" s="56">
        <v>5401010020</v>
      </c>
      <c r="G5267" s="56" t="s">
        <v>11431</v>
      </c>
      <c r="H5267" s="56">
        <v>400210</v>
      </c>
      <c r="I5267" s="56" t="s">
        <v>11461</v>
      </c>
      <c r="J5267" s="56" t="s">
        <v>2843</v>
      </c>
      <c r="K5267" s="56" t="s">
        <v>2844</v>
      </c>
      <c r="L5267" s="56" t="s">
        <v>7138</v>
      </c>
      <c r="M5267" s="73">
        <v>42094</v>
      </c>
      <c r="N5267" s="56" t="s">
        <v>8539</v>
      </c>
      <c r="O5267" s="56"/>
      <c r="P5267" s="56" t="s">
        <v>7139</v>
      </c>
      <c r="Q5267" s="56"/>
      <c r="R5267" s="56" t="s">
        <v>70</v>
      </c>
      <c r="S5267" s="56" t="s">
        <v>11415</v>
      </c>
      <c r="T5267" s="56" t="s">
        <v>7140</v>
      </c>
      <c r="U5267" s="57">
        <v>3337461.9</v>
      </c>
      <c r="V5267" s="57">
        <v>-925006.66</v>
      </c>
      <c r="W5267" s="57">
        <v>2412455.2400000002</v>
      </c>
      <c r="X5267" s="57">
        <v>0</v>
      </c>
      <c r="Y5267" s="73">
        <v>41897</v>
      </c>
      <c r="Z5267" s="57">
        <v>-146775.82</v>
      </c>
      <c r="AA5267" s="57">
        <v>0</v>
      </c>
      <c r="AB5267" s="57">
        <v>2265679.42</v>
      </c>
      <c r="AC5267" s="57">
        <v>0</v>
      </c>
      <c r="AD5267" s="56" t="s">
        <v>9255</v>
      </c>
      <c r="AE5267" s="57">
        <v>0</v>
      </c>
      <c r="AF5267" s="57">
        <v>0</v>
      </c>
      <c r="AG5267" s="57">
        <v>0</v>
      </c>
      <c r="AI5267"/>
      <c r="AJ5267"/>
    </row>
    <row r="5268" spans="1:36">
      <c r="A5268" s="56" t="s">
        <v>49</v>
      </c>
      <c r="B5268" s="56" t="s">
        <v>11459</v>
      </c>
      <c r="C5268" s="56">
        <v>2101010020</v>
      </c>
      <c r="D5268" s="56" t="s">
        <v>38</v>
      </c>
      <c r="E5268" s="56">
        <v>2101020020</v>
      </c>
      <c r="F5268" s="56">
        <v>5401010020</v>
      </c>
      <c r="G5268" s="56" t="s">
        <v>11431</v>
      </c>
      <c r="H5268" s="56">
        <v>400211</v>
      </c>
      <c r="I5268" s="56" t="s">
        <v>11437</v>
      </c>
      <c r="J5268" s="56" t="s">
        <v>3317</v>
      </c>
      <c r="K5268" s="56" t="s">
        <v>3318</v>
      </c>
      <c r="L5268" s="56" t="s">
        <v>7138</v>
      </c>
      <c r="M5268" s="73">
        <v>42094</v>
      </c>
      <c r="N5268" s="56" t="s">
        <v>8583</v>
      </c>
      <c r="O5268" s="56"/>
      <c r="P5268" s="56" t="s">
        <v>7139</v>
      </c>
      <c r="Q5268" s="56"/>
      <c r="R5268" s="56" t="s">
        <v>70</v>
      </c>
      <c r="S5268" s="56" t="s">
        <v>11415</v>
      </c>
      <c r="T5268" s="56" t="s">
        <v>7140</v>
      </c>
      <c r="U5268" s="57">
        <v>694250.1</v>
      </c>
      <c r="V5268" s="57">
        <v>-135614.96</v>
      </c>
      <c r="W5268" s="57">
        <v>558635.14</v>
      </c>
      <c r="X5268" s="57">
        <v>0</v>
      </c>
      <c r="Y5268" s="73">
        <v>42024</v>
      </c>
      <c r="Z5268" s="57">
        <v>-20471.47</v>
      </c>
      <c r="AA5268" s="57">
        <v>0</v>
      </c>
      <c r="AB5268" s="57">
        <v>538163.67000000004</v>
      </c>
      <c r="AC5268" s="57">
        <v>0</v>
      </c>
      <c r="AD5268" s="56" t="s">
        <v>9255</v>
      </c>
      <c r="AE5268" s="57">
        <v>0</v>
      </c>
      <c r="AF5268" s="57">
        <v>0</v>
      </c>
      <c r="AG5268" s="57">
        <v>0</v>
      </c>
      <c r="AI5268"/>
      <c r="AJ5268"/>
    </row>
    <row r="5269" spans="1:36">
      <c r="A5269" s="56" t="s">
        <v>50</v>
      </c>
      <c r="B5269" s="56" t="s">
        <v>11459</v>
      </c>
      <c r="C5269" s="56">
        <v>2101010020</v>
      </c>
      <c r="D5269" s="56" t="s">
        <v>38</v>
      </c>
      <c r="E5269" s="56">
        <v>2101020020</v>
      </c>
      <c r="F5269" s="56">
        <v>5401010020</v>
      </c>
      <c r="G5269" s="56" t="s">
        <v>11431</v>
      </c>
      <c r="H5269" s="56">
        <v>400210</v>
      </c>
      <c r="I5269" s="56" t="s">
        <v>11461</v>
      </c>
      <c r="J5269" s="56" t="s">
        <v>2845</v>
      </c>
      <c r="K5269" s="56" t="s">
        <v>2846</v>
      </c>
      <c r="L5269" s="56" t="s">
        <v>7138</v>
      </c>
      <c r="M5269" s="73">
        <v>42094</v>
      </c>
      <c r="N5269" s="56" t="s">
        <v>8584</v>
      </c>
      <c r="O5269" s="56"/>
      <c r="P5269" s="56" t="s">
        <v>1476</v>
      </c>
      <c r="Q5269" s="56"/>
      <c r="R5269" s="56" t="s">
        <v>70</v>
      </c>
      <c r="S5269" s="56" t="s">
        <v>11415</v>
      </c>
      <c r="T5269" s="56" t="s">
        <v>7140</v>
      </c>
      <c r="U5269" s="57">
        <v>506381.98</v>
      </c>
      <c r="V5269" s="57">
        <v>-216194.72</v>
      </c>
      <c r="W5269" s="57">
        <v>290187.26</v>
      </c>
      <c r="X5269" s="57">
        <v>0</v>
      </c>
      <c r="Y5269" s="73">
        <v>42050</v>
      </c>
      <c r="Z5269" s="57">
        <v>-41242.870000000003</v>
      </c>
      <c r="AA5269" s="57">
        <v>0</v>
      </c>
      <c r="AB5269" s="57">
        <v>248944.39</v>
      </c>
      <c r="AC5269" s="57">
        <v>0</v>
      </c>
      <c r="AD5269" s="56" t="s">
        <v>9255</v>
      </c>
      <c r="AE5269" s="57">
        <v>0</v>
      </c>
      <c r="AF5269" s="57">
        <v>0</v>
      </c>
      <c r="AG5269" s="57">
        <v>0</v>
      </c>
      <c r="AI5269"/>
      <c r="AJ5269"/>
    </row>
    <row r="5270" spans="1:36">
      <c r="A5270" s="56" t="s">
        <v>49</v>
      </c>
      <c r="B5270" s="56" t="s">
        <v>11459</v>
      </c>
      <c r="C5270" s="56">
        <v>2101010020</v>
      </c>
      <c r="D5270" s="56" t="s">
        <v>38</v>
      </c>
      <c r="E5270" s="56">
        <v>2101020020</v>
      </c>
      <c r="F5270" s="56">
        <v>5401010020</v>
      </c>
      <c r="G5270" s="56" t="s">
        <v>11431</v>
      </c>
      <c r="H5270" s="56">
        <v>400211</v>
      </c>
      <c r="I5270" s="56" t="s">
        <v>11460</v>
      </c>
      <c r="J5270" s="56" t="s">
        <v>3514</v>
      </c>
      <c r="K5270" s="56" t="s">
        <v>3515</v>
      </c>
      <c r="L5270" s="56" t="s">
        <v>7138</v>
      </c>
      <c r="M5270" s="73">
        <v>42094</v>
      </c>
      <c r="N5270" s="56" t="s">
        <v>8540</v>
      </c>
      <c r="O5270" s="56"/>
      <c r="P5270" s="56" t="s">
        <v>7139</v>
      </c>
      <c r="Q5270" s="56"/>
      <c r="R5270" s="56" t="s">
        <v>70</v>
      </c>
      <c r="S5270" s="56" t="s">
        <v>11415</v>
      </c>
      <c r="T5270" s="56" t="s">
        <v>7140</v>
      </c>
      <c r="U5270" s="57">
        <v>10163750.970000001</v>
      </c>
      <c r="V5270" s="57">
        <v>-2142967.69</v>
      </c>
      <c r="W5270" s="57">
        <v>8020783.2800000003</v>
      </c>
      <c r="X5270" s="57">
        <v>0</v>
      </c>
      <c r="Y5270" s="73">
        <v>41898</v>
      </c>
      <c r="Z5270" s="57">
        <v>-293543.15999999997</v>
      </c>
      <c r="AA5270" s="57">
        <v>0</v>
      </c>
      <c r="AB5270" s="57">
        <v>7727240.1200000001</v>
      </c>
      <c r="AC5270" s="57">
        <v>0</v>
      </c>
      <c r="AD5270" s="56" t="s">
        <v>9255</v>
      </c>
      <c r="AE5270" s="57">
        <v>0</v>
      </c>
      <c r="AF5270" s="57">
        <v>0</v>
      </c>
      <c r="AG5270" s="57">
        <v>0</v>
      </c>
      <c r="AI5270"/>
      <c r="AJ5270"/>
    </row>
    <row r="5271" spans="1:36">
      <c r="A5271" s="56" t="s">
        <v>50</v>
      </c>
      <c r="B5271" s="56" t="s">
        <v>11459</v>
      </c>
      <c r="C5271" s="56">
        <v>2101010020</v>
      </c>
      <c r="D5271" s="56" t="s">
        <v>38</v>
      </c>
      <c r="E5271" s="56">
        <v>2101020020</v>
      </c>
      <c r="F5271" s="56">
        <v>5401010020</v>
      </c>
      <c r="G5271" s="56" t="s">
        <v>11431</v>
      </c>
      <c r="H5271" s="56">
        <v>400210</v>
      </c>
      <c r="I5271" s="56" t="s">
        <v>11461</v>
      </c>
      <c r="J5271" s="56" t="s">
        <v>2847</v>
      </c>
      <c r="K5271" s="56" t="s">
        <v>2848</v>
      </c>
      <c r="L5271" s="56" t="s">
        <v>7138</v>
      </c>
      <c r="M5271" s="73">
        <v>42246</v>
      </c>
      <c r="N5271" s="56" t="s">
        <v>8539</v>
      </c>
      <c r="O5271" s="56"/>
      <c r="P5271" s="56" t="s">
        <v>1476</v>
      </c>
      <c r="Q5271" s="56"/>
      <c r="R5271" s="56" t="s">
        <v>70</v>
      </c>
      <c r="S5271" s="56" t="s">
        <v>11415</v>
      </c>
      <c r="T5271" s="56" t="s">
        <v>7140</v>
      </c>
      <c r="U5271" s="57">
        <v>6380627.29</v>
      </c>
      <c r="V5271" s="57">
        <v>-2544180.5499999998</v>
      </c>
      <c r="W5271" s="57">
        <v>3836446.74</v>
      </c>
      <c r="X5271" s="57">
        <v>0</v>
      </c>
      <c r="Y5271" s="73">
        <v>42215</v>
      </c>
      <c r="Z5271" s="57">
        <v>-508798.93</v>
      </c>
      <c r="AA5271" s="57">
        <v>0</v>
      </c>
      <c r="AB5271" s="57">
        <v>3327647.81</v>
      </c>
      <c r="AC5271" s="57">
        <v>0</v>
      </c>
      <c r="AD5271" s="56" t="s">
        <v>9255</v>
      </c>
      <c r="AE5271" s="57">
        <v>0</v>
      </c>
      <c r="AF5271" s="57">
        <v>0</v>
      </c>
      <c r="AG5271" s="57">
        <v>0</v>
      </c>
      <c r="AI5271"/>
      <c r="AJ5271"/>
    </row>
    <row r="5272" spans="1:36">
      <c r="A5272" s="56" t="s">
        <v>50</v>
      </c>
      <c r="B5272" s="56" t="s">
        <v>11459</v>
      </c>
      <c r="C5272" s="56">
        <v>2101010020</v>
      </c>
      <c r="D5272" s="56" t="s">
        <v>38</v>
      </c>
      <c r="E5272" s="56">
        <v>2101020020</v>
      </c>
      <c r="F5272" s="56">
        <v>5401010020</v>
      </c>
      <c r="G5272" s="56" t="s">
        <v>11431</v>
      </c>
      <c r="H5272" s="56">
        <v>400210</v>
      </c>
      <c r="I5272" s="56" t="s">
        <v>11461</v>
      </c>
      <c r="J5272" s="56" t="s">
        <v>2849</v>
      </c>
      <c r="K5272" s="56" t="s">
        <v>2850</v>
      </c>
      <c r="L5272" s="56" t="s">
        <v>7138</v>
      </c>
      <c r="M5272" s="73">
        <v>42247</v>
      </c>
      <c r="N5272" s="56" t="s">
        <v>8585</v>
      </c>
      <c r="O5272" s="56"/>
      <c r="P5272" s="56" t="s">
        <v>7139</v>
      </c>
      <c r="Q5272" s="56"/>
      <c r="R5272" s="56" t="s">
        <v>70</v>
      </c>
      <c r="S5272" s="56" t="s">
        <v>11415</v>
      </c>
      <c r="T5272" s="56" t="s">
        <v>7140</v>
      </c>
      <c r="U5272" s="57">
        <v>15400271.970000001</v>
      </c>
      <c r="V5272" s="57">
        <v>-4492267.04</v>
      </c>
      <c r="W5272" s="57">
        <v>10908004.93</v>
      </c>
      <c r="X5272" s="57">
        <v>0</v>
      </c>
      <c r="Y5272" s="73">
        <v>42195</v>
      </c>
      <c r="Z5272" s="57">
        <v>-662639.75</v>
      </c>
      <c r="AA5272" s="57">
        <v>0</v>
      </c>
      <c r="AB5272" s="57">
        <v>10245365.18</v>
      </c>
      <c r="AC5272" s="57">
        <v>0</v>
      </c>
      <c r="AD5272" s="56" t="s">
        <v>9255</v>
      </c>
      <c r="AE5272" s="57">
        <v>0</v>
      </c>
      <c r="AF5272" s="57">
        <v>0</v>
      </c>
      <c r="AG5272" s="57">
        <v>0</v>
      </c>
      <c r="AI5272"/>
      <c r="AJ5272"/>
    </row>
    <row r="5273" spans="1:36">
      <c r="A5273" s="56" t="s">
        <v>48</v>
      </c>
      <c r="B5273" s="56" t="s">
        <v>11459</v>
      </c>
      <c r="C5273" s="56">
        <v>2101010020</v>
      </c>
      <c r="D5273" s="56" t="s">
        <v>38</v>
      </c>
      <c r="E5273" s="56">
        <v>2101020020</v>
      </c>
      <c r="F5273" s="56">
        <v>5401010020</v>
      </c>
      <c r="G5273" s="56" t="s">
        <v>11428</v>
      </c>
      <c r="H5273" s="56">
        <v>400300</v>
      </c>
      <c r="I5273" s="56" t="s">
        <v>11451</v>
      </c>
      <c r="J5273" s="56" t="s">
        <v>4488</v>
      </c>
      <c r="K5273" s="56" t="s">
        <v>4489</v>
      </c>
      <c r="L5273" s="56" t="s">
        <v>7138</v>
      </c>
      <c r="M5273" s="73">
        <v>42455</v>
      </c>
      <c r="N5273" s="56" t="s">
        <v>8586</v>
      </c>
      <c r="O5273" s="56"/>
      <c r="P5273" s="56" t="s">
        <v>7458</v>
      </c>
      <c r="Q5273" s="56"/>
      <c r="R5273" s="56" t="s">
        <v>70</v>
      </c>
      <c r="S5273" s="56" t="s">
        <v>11415</v>
      </c>
      <c r="T5273" s="56" t="s">
        <v>7140</v>
      </c>
      <c r="U5273" s="57">
        <v>320762.25</v>
      </c>
      <c r="V5273" s="57">
        <v>-52908.98</v>
      </c>
      <c r="W5273" s="57">
        <v>267853.27</v>
      </c>
      <c r="X5273" s="57">
        <v>0</v>
      </c>
      <c r="Y5273" s="73">
        <v>42369</v>
      </c>
      <c r="Z5273" s="57">
        <v>-9036.8799999999992</v>
      </c>
      <c r="AA5273" s="57">
        <v>0</v>
      </c>
      <c r="AB5273" s="57">
        <v>258816.39</v>
      </c>
      <c r="AC5273" s="57">
        <v>0</v>
      </c>
      <c r="AD5273" s="56" t="s">
        <v>9255</v>
      </c>
      <c r="AE5273" s="57">
        <v>0</v>
      </c>
      <c r="AF5273" s="57">
        <v>0</v>
      </c>
      <c r="AG5273" s="57">
        <v>0</v>
      </c>
      <c r="AI5273"/>
      <c r="AJ5273"/>
    </row>
    <row r="5274" spans="1:36">
      <c r="A5274" s="56" t="s">
        <v>48</v>
      </c>
      <c r="B5274" s="56" t="s">
        <v>11459</v>
      </c>
      <c r="C5274" s="56">
        <v>2101010020</v>
      </c>
      <c r="D5274" s="56" t="s">
        <v>38</v>
      </c>
      <c r="E5274" s="56">
        <v>2101020020</v>
      </c>
      <c r="F5274" s="56">
        <v>5401010020</v>
      </c>
      <c r="G5274" s="56" t="s">
        <v>11428</v>
      </c>
      <c r="H5274" s="56">
        <v>400300</v>
      </c>
      <c r="I5274" s="56" t="s">
        <v>11451</v>
      </c>
      <c r="J5274" s="56" t="s">
        <v>4490</v>
      </c>
      <c r="K5274" s="56" t="s">
        <v>4489</v>
      </c>
      <c r="L5274" s="56" t="s">
        <v>7138</v>
      </c>
      <c r="M5274" s="73">
        <v>42455</v>
      </c>
      <c r="N5274" s="56" t="s">
        <v>8587</v>
      </c>
      <c r="O5274" s="56"/>
      <c r="P5274" s="56" t="s">
        <v>7458</v>
      </c>
      <c r="Q5274" s="56"/>
      <c r="R5274" s="56" t="s">
        <v>70</v>
      </c>
      <c r="S5274" s="56" t="s">
        <v>11415</v>
      </c>
      <c r="T5274" s="56" t="s">
        <v>7140</v>
      </c>
      <c r="U5274" s="57">
        <v>599726.71</v>
      </c>
      <c r="V5274" s="57">
        <v>-98436.03</v>
      </c>
      <c r="W5274" s="57">
        <v>501290.68</v>
      </c>
      <c r="X5274" s="57">
        <v>0</v>
      </c>
      <c r="Y5274" s="73">
        <v>42378</v>
      </c>
      <c r="Z5274" s="57">
        <v>-16897.34</v>
      </c>
      <c r="AA5274" s="57">
        <v>0</v>
      </c>
      <c r="AB5274" s="57">
        <v>484393.34</v>
      </c>
      <c r="AC5274" s="57">
        <v>0</v>
      </c>
      <c r="AD5274" s="56" t="s">
        <v>9255</v>
      </c>
      <c r="AE5274" s="57">
        <v>0</v>
      </c>
      <c r="AF5274" s="57">
        <v>0</v>
      </c>
      <c r="AG5274" s="57">
        <v>0</v>
      </c>
      <c r="AI5274"/>
      <c r="AJ5274"/>
    </row>
    <row r="5275" spans="1:36">
      <c r="A5275" s="56" t="s">
        <v>48</v>
      </c>
      <c r="B5275" s="56" t="s">
        <v>11459</v>
      </c>
      <c r="C5275" s="56">
        <v>2101010020</v>
      </c>
      <c r="D5275" s="56" t="s">
        <v>38</v>
      </c>
      <c r="E5275" s="56">
        <v>2101020020</v>
      </c>
      <c r="F5275" s="56">
        <v>5401010020</v>
      </c>
      <c r="G5275" s="56" t="s">
        <v>11428</v>
      </c>
      <c r="H5275" s="56">
        <v>400300</v>
      </c>
      <c r="I5275" s="56" t="s">
        <v>11451</v>
      </c>
      <c r="J5275" s="56" t="s">
        <v>4493</v>
      </c>
      <c r="K5275" s="56" t="s">
        <v>4489</v>
      </c>
      <c r="L5275" s="56" t="s">
        <v>7138</v>
      </c>
      <c r="M5275" s="73">
        <v>42546</v>
      </c>
      <c r="N5275" s="56" t="s">
        <v>8588</v>
      </c>
      <c r="O5275" s="56"/>
      <c r="P5275" s="56" t="s">
        <v>8589</v>
      </c>
      <c r="Q5275" s="56"/>
      <c r="R5275" s="56" t="s">
        <v>70</v>
      </c>
      <c r="S5275" s="56" t="s">
        <v>11415</v>
      </c>
      <c r="T5275" s="56" t="s">
        <v>7140</v>
      </c>
      <c r="U5275" s="57">
        <v>743158.97</v>
      </c>
      <c r="V5275" s="57">
        <v>-112244.52</v>
      </c>
      <c r="W5275" s="57">
        <v>630914.44999999995</v>
      </c>
      <c r="X5275" s="57">
        <v>0</v>
      </c>
      <c r="Y5275" s="73">
        <v>42546</v>
      </c>
      <c r="Z5275" s="57">
        <v>-21321.87</v>
      </c>
      <c r="AA5275" s="57">
        <v>0</v>
      </c>
      <c r="AB5275" s="57">
        <v>609592.57999999996</v>
      </c>
      <c r="AC5275" s="57">
        <v>0</v>
      </c>
      <c r="AD5275" s="56" t="s">
        <v>9255</v>
      </c>
      <c r="AE5275" s="57">
        <v>0</v>
      </c>
      <c r="AF5275" s="57">
        <v>0</v>
      </c>
      <c r="AG5275" s="57">
        <v>0</v>
      </c>
      <c r="AI5275"/>
      <c r="AJ5275"/>
    </row>
    <row r="5276" spans="1:36">
      <c r="A5276" s="56" t="s">
        <v>50</v>
      </c>
      <c r="B5276" s="56" t="s">
        <v>11459</v>
      </c>
      <c r="C5276" s="56">
        <v>2101010020</v>
      </c>
      <c r="D5276" s="56" t="s">
        <v>38</v>
      </c>
      <c r="E5276" s="56">
        <v>2101020020</v>
      </c>
      <c r="F5276" s="56">
        <v>5401010020</v>
      </c>
      <c r="G5276" s="56" t="s">
        <v>11431</v>
      </c>
      <c r="H5276" s="56">
        <v>400210</v>
      </c>
      <c r="I5276" s="56" t="s">
        <v>11461</v>
      </c>
      <c r="J5276" s="56" t="s">
        <v>2851</v>
      </c>
      <c r="K5276" s="56" t="s">
        <v>2852</v>
      </c>
      <c r="L5276" s="56" t="s">
        <v>7138</v>
      </c>
      <c r="M5276" s="73">
        <v>42521</v>
      </c>
      <c r="N5276" s="56" t="s">
        <v>8583</v>
      </c>
      <c r="O5276" s="56"/>
      <c r="P5276" s="56" t="s">
        <v>7139</v>
      </c>
      <c r="Q5276" s="56"/>
      <c r="R5276" s="56" t="s">
        <v>70</v>
      </c>
      <c r="S5276" s="56" t="s">
        <v>11415</v>
      </c>
      <c r="T5276" s="56" t="s">
        <v>7140</v>
      </c>
      <c r="U5276" s="57">
        <v>1522177.07</v>
      </c>
      <c r="V5276" s="57">
        <v>-354391.1</v>
      </c>
      <c r="W5276" s="57">
        <v>1167785.97</v>
      </c>
      <c r="X5276" s="57">
        <v>0</v>
      </c>
      <c r="Y5276" s="73">
        <v>42521</v>
      </c>
      <c r="Z5276" s="57">
        <v>-71354.240000000005</v>
      </c>
      <c r="AA5276" s="57">
        <v>0</v>
      </c>
      <c r="AB5276" s="57">
        <v>1096431.73</v>
      </c>
      <c r="AC5276" s="57">
        <v>0</v>
      </c>
      <c r="AD5276" s="56" t="s">
        <v>9255</v>
      </c>
      <c r="AE5276" s="57">
        <v>0</v>
      </c>
      <c r="AF5276" s="57">
        <v>0</v>
      </c>
      <c r="AG5276" s="57">
        <v>0</v>
      </c>
      <c r="AI5276"/>
      <c r="AJ5276"/>
    </row>
    <row r="5277" spans="1:36">
      <c r="A5277" s="56" t="s">
        <v>50</v>
      </c>
      <c r="B5277" s="56" t="s">
        <v>11459</v>
      </c>
      <c r="C5277" s="56">
        <v>2101010020</v>
      </c>
      <c r="D5277" s="56" t="s">
        <v>38</v>
      </c>
      <c r="E5277" s="56">
        <v>2101020020</v>
      </c>
      <c r="F5277" s="56">
        <v>5401010020</v>
      </c>
      <c r="G5277" s="56" t="s">
        <v>11431</v>
      </c>
      <c r="H5277" s="56">
        <v>400210</v>
      </c>
      <c r="I5277" s="56" t="s">
        <v>11461</v>
      </c>
      <c r="J5277" s="56" t="s">
        <v>2853</v>
      </c>
      <c r="K5277" s="56" t="s">
        <v>2854</v>
      </c>
      <c r="L5277" s="56" t="s">
        <v>7138</v>
      </c>
      <c r="M5277" s="73">
        <v>42571</v>
      </c>
      <c r="N5277" s="56" t="s">
        <v>8539</v>
      </c>
      <c r="O5277" s="56"/>
      <c r="P5277" s="56" t="s">
        <v>1476</v>
      </c>
      <c r="Q5277" s="56"/>
      <c r="R5277" s="56" t="s">
        <v>70</v>
      </c>
      <c r="S5277" s="56" t="s">
        <v>11415</v>
      </c>
      <c r="T5277" s="56" t="s">
        <v>7140</v>
      </c>
      <c r="U5277" s="57">
        <v>722376.7</v>
      </c>
      <c r="V5277" s="57">
        <v>-253783.76</v>
      </c>
      <c r="W5277" s="57">
        <v>468592.94</v>
      </c>
      <c r="X5277" s="57">
        <v>0</v>
      </c>
      <c r="Y5277" s="73">
        <v>42571</v>
      </c>
      <c r="Z5277" s="57">
        <v>-54201.26</v>
      </c>
      <c r="AA5277" s="57">
        <v>0</v>
      </c>
      <c r="AB5277" s="57">
        <v>414391.68</v>
      </c>
      <c r="AC5277" s="57">
        <v>0</v>
      </c>
      <c r="AD5277" s="56" t="s">
        <v>9255</v>
      </c>
      <c r="AE5277" s="57">
        <v>0</v>
      </c>
      <c r="AF5277" s="57">
        <v>0</v>
      </c>
      <c r="AG5277" s="57">
        <v>0</v>
      </c>
      <c r="AI5277"/>
      <c r="AJ5277"/>
    </row>
    <row r="5278" spans="1:36">
      <c r="A5278" s="56" t="s">
        <v>50</v>
      </c>
      <c r="B5278" s="56" t="s">
        <v>11459</v>
      </c>
      <c r="C5278" s="56">
        <v>2101010020</v>
      </c>
      <c r="D5278" s="56" t="s">
        <v>38</v>
      </c>
      <c r="E5278" s="56">
        <v>2101020020</v>
      </c>
      <c r="F5278" s="56">
        <v>5401010020</v>
      </c>
      <c r="G5278" s="56" t="s">
        <v>11431</v>
      </c>
      <c r="H5278" s="56">
        <v>400210</v>
      </c>
      <c r="I5278" s="56" t="s">
        <v>11461</v>
      </c>
      <c r="J5278" s="56" t="s">
        <v>2855</v>
      </c>
      <c r="K5278" s="56" t="s">
        <v>2856</v>
      </c>
      <c r="L5278" s="56" t="s">
        <v>7138</v>
      </c>
      <c r="M5278" s="73">
        <v>42571</v>
      </c>
      <c r="N5278" s="56" t="s">
        <v>8474</v>
      </c>
      <c r="O5278" s="56"/>
      <c r="P5278" s="56" t="s">
        <v>1476</v>
      </c>
      <c r="Q5278" s="56"/>
      <c r="R5278" s="56" t="s">
        <v>70</v>
      </c>
      <c r="S5278" s="56" t="s">
        <v>11415</v>
      </c>
      <c r="T5278" s="56" t="s">
        <v>7140</v>
      </c>
      <c r="U5278" s="57">
        <v>622080.22</v>
      </c>
      <c r="V5278" s="57">
        <v>-218547.83</v>
      </c>
      <c r="W5278" s="57">
        <v>403532.39</v>
      </c>
      <c r="X5278" s="57">
        <v>0</v>
      </c>
      <c r="Y5278" s="73">
        <v>42571</v>
      </c>
      <c r="Z5278" s="57">
        <v>-46675.83</v>
      </c>
      <c r="AA5278" s="57">
        <v>0</v>
      </c>
      <c r="AB5278" s="57">
        <v>356856.56</v>
      </c>
      <c r="AC5278" s="57">
        <v>0</v>
      </c>
      <c r="AD5278" s="56" t="s">
        <v>9255</v>
      </c>
      <c r="AE5278" s="57">
        <v>0</v>
      </c>
      <c r="AF5278" s="57">
        <v>0</v>
      </c>
      <c r="AG5278" s="57">
        <v>0</v>
      </c>
      <c r="AI5278"/>
      <c r="AJ5278"/>
    </row>
    <row r="5279" spans="1:36">
      <c r="A5279" s="56" t="s">
        <v>48</v>
      </c>
      <c r="B5279" s="56" t="s">
        <v>11459</v>
      </c>
      <c r="C5279" s="56">
        <v>2101010020</v>
      </c>
      <c r="D5279" s="56" t="s">
        <v>38</v>
      </c>
      <c r="E5279" s="56">
        <v>2101020020</v>
      </c>
      <c r="F5279" s="56">
        <v>5401010020</v>
      </c>
      <c r="G5279" s="56" t="s">
        <v>11428</v>
      </c>
      <c r="H5279" s="56">
        <v>400300</v>
      </c>
      <c r="I5279" s="56" t="s">
        <v>11451</v>
      </c>
      <c r="J5279" s="56" t="s">
        <v>4494</v>
      </c>
      <c r="K5279" s="56" t="s">
        <v>4495</v>
      </c>
      <c r="L5279" s="56" t="s">
        <v>7138</v>
      </c>
      <c r="M5279" s="73">
        <v>42657</v>
      </c>
      <c r="N5279" s="56" t="s">
        <v>8590</v>
      </c>
      <c r="O5279" s="56"/>
      <c r="P5279" s="56" t="s">
        <v>8591</v>
      </c>
      <c r="Q5279" s="56"/>
      <c r="R5279" s="56" t="s">
        <v>70</v>
      </c>
      <c r="S5279" s="56" t="s">
        <v>11415</v>
      </c>
      <c r="T5279" s="56" t="s">
        <v>7140</v>
      </c>
      <c r="U5279" s="57">
        <v>682390.72</v>
      </c>
      <c r="V5279" s="57">
        <v>-97155.91</v>
      </c>
      <c r="W5279" s="57">
        <v>585234.81000000006</v>
      </c>
      <c r="X5279" s="57">
        <v>0</v>
      </c>
      <c r="Y5279" s="73">
        <v>42657</v>
      </c>
      <c r="Z5279" s="57">
        <v>-19811.91</v>
      </c>
      <c r="AA5279" s="57">
        <v>0</v>
      </c>
      <c r="AB5279" s="57">
        <v>565422.9</v>
      </c>
      <c r="AC5279" s="57">
        <v>0</v>
      </c>
      <c r="AD5279" s="56" t="s">
        <v>9255</v>
      </c>
      <c r="AE5279" s="57">
        <v>0</v>
      </c>
      <c r="AF5279" s="57">
        <v>0</v>
      </c>
      <c r="AG5279" s="57">
        <v>0</v>
      </c>
      <c r="AI5279"/>
      <c r="AJ5279"/>
    </row>
    <row r="5280" spans="1:36">
      <c r="A5280" s="56" t="s">
        <v>48</v>
      </c>
      <c r="B5280" s="56" t="s">
        <v>11459</v>
      </c>
      <c r="C5280" s="56">
        <v>2101010020</v>
      </c>
      <c r="D5280" s="56" t="s">
        <v>38</v>
      </c>
      <c r="E5280" s="56">
        <v>2101020020</v>
      </c>
      <c r="F5280" s="56">
        <v>5401010020</v>
      </c>
      <c r="G5280" s="56" t="s">
        <v>11428</v>
      </c>
      <c r="H5280" s="56">
        <v>400300</v>
      </c>
      <c r="I5280" s="56" t="s">
        <v>11451</v>
      </c>
      <c r="J5280" s="56" t="s">
        <v>4496</v>
      </c>
      <c r="K5280" s="56" t="s">
        <v>4497</v>
      </c>
      <c r="L5280" s="56" t="s">
        <v>7138</v>
      </c>
      <c r="M5280" s="73">
        <v>42657</v>
      </c>
      <c r="N5280" s="56" t="s">
        <v>8590</v>
      </c>
      <c r="O5280" s="56"/>
      <c r="P5280" s="56" t="s">
        <v>8591</v>
      </c>
      <c r="Q5280" s="56"/>
      <c r="R5280" s="56" t="s">
        <v>70</v>
      </c>
      <c r="S5280" s="56" t="s">
        <v>11415</v>
      </c>
      <c r="T5280" s="56" t="s">
        <v>7140</v>
      </c>
      <c r="U5280" s="57">
        <v>2857264.36</v>
      </c>
      <c r="V5280" s="57">
        <v>-406805.27</v>
      </c>
      <c r="W5280" s="57">
        <v>2450459.09</v>
      </c>
      <c r="X5280" s="57">
        <v>0</v>
      </c>
      <c r="Y5280" s="73">
        <v>42657</v>
      </c>
      <c r="Z5280" s="57">
        <v>-82955.23</v>
      </c>
      <c r="AA5280" s="57">
        <v>0</v>
      </c>
      <c r="AB5280" s="57">
        <v>2367503.86</v>
      </c>
      <c r="AC5280" s="57">
        <v>0</v>
      </c>
      <c r="AD5280" s="56" t="s">
        <v>9255</v>
      </c>
      <c r="AE5280" s="57">
        <v>0</v>
      </c>
      <c r="AF5280" s="57">
        <v>0</v>
      </c>
      <c r="AG5280" s="57">
        <v>0</v>
      </c>
      <c r="AI5280"/>
      <c r="AJ5280"/>
    </row>
    <row r="5281" spans="1:36">
      <c r="A5281" s="56" t="s">
        <v>49</v>
      </c>
      <c r="B5281" s="56" t="s">
        <v>11459</v>
      </c>
      <c r="C5281" s="56">
        <v>2101010020</v>
      </c>
      <c r="D5281" s="56" t="s">
        <v>38</v>
      </c>
      <c r="E5281" s="56">
        <v>2101020020</v>
      </c>
      <c r="F5281" s="56">
        <v>5401010020</v>
      </c>
      <c r="G5281" s="56" t="s">
        <v>11431</v>
      </c>
      <c r="H5281" s="56">
        <v>400211</v>
      </c>
      <c r="I5281" s="56" t="s">
        <v>11460</v>
      </c>
      <c r="J5281" s="56" t="s">
        <v>118</v>
      </c>
      <c r="K5281" s="56" t="s">
        <v>119</v>
      </c>
      <c r="L5281" s="56" t="s">
        <v>7138</v>
      </c>
      <c r="M5281" s="73">
        <v>43190</v>
      </c>
      <c r="N5281" s="56" t="s">
        <v>8446</v>
      </c>
      <c r="O5281" s="56"/>
      <c r="P5281" s="56" t="s">
        <v>8447</v>
      </c>
      <c r="Q5281" s="56"/>
      <c r="R5281" s="56" t="s">
        <v>70</v>
      </c>
      <c r="S5281" s="56" t="s">
        <v>11415</v>
      </c>
      <c r="T5281" s="56" t="s">
        <v>7140</v>
      </c>
      <c r="U5281" s="57">
        <v>37978353.189999998</v>
      </c>
      <c r="V5281" s="57">
        <v>-4075706.67</v>
      </c>
      <c r="W5281" s="57">
        <v>33902646.520000003</v>
      </c>
      <c r="X5281" s="57">
        <v>0</v>
      </c>
      <c r="Y5281" s="73">
        <v>43183</v>
      </c>
      <c r="Z5281" s="57">
        <v>-1249473.46</v>
      </c>
      <c r="AA5281" s="57">
        <v>0</v>
      </c>
      <c r="AB5281" s="57">
        <v>32653173.059999999</v>
      </c>
      <c r="AC5281" s="57">
        <v>0</v>
      </c>
      <c r="AD5281" s="56" t="s">
        <v>9255</v>
      </c>
      <c r="AE5281" s="57">
        <v>0</v>
      </c>
      <c r="AF5281" s="57">
        <v>0</v>
      </c>
      <c r="AG5281" s="57">
        <v>0</v>
      </c>
      <c r="AI5281"/>
      <c r="AJ5281"/>
    </row>
    <row r="5282" spans="1:36">
      <c r="A5282" s="56" t="s">
        <v>49</v>
      </c>
      <c r="B5282" s="56" t="s">
        <v>11459</v>
      </c>
      <c r="C5282" s="56">
        <v>2101010020</v>
      </c>
      <c r="D5282" s="56" t="s">
        <v>38</v>
      </c>
      <c r="E5282" s="56">
        <v>2101020020</v>
      </c>
      <c r="F5282" s="56">
        <v>5401010020</v>
      </c>
      <c r="G5282" s="56" t="s">
        <v>11431</v>
      </c>
      <c r="H5282" s="56">
        <v>400211</v>
      </c>
      <c r="I5282" s="56" t="s">
        <v>11460</v>
      </c>
      <c r="J5282" s="56" t="s">
        <v>122</v>
      </c>
      <c r="K5282" s="56" t="s">
        <v>123</v>
      </c>
      <c r="L5282" s="56" t="s">
        <v>7138</v>
      </c>
      <c r="M5282" s="73">
        <v>43190</v>
      </c>
      <c r="N5282" s="56" t="s">
        <v>8446</v>
      </c>
      <c r="O5282" s="56"/>
      <c r="P5282" s="56" t="s">
        <v>8592</v>
      </c>
      <c r="Q5282" s="56"/>
      <c r="R5282" s="56" t="s">
        <v>70</v>
      </c>
      <c r="S5282" s="56" t="s">
        <v>11415</v>
      </c>
      <c r="T5282" s="56" t="s">
        <v>7140</v>
      </c>
      <c r="U5282" s="57">
        <v>147350.88</v>
      </c>
      <c r="V5282" s="57">
        <v>-15429.37</v>
      </c>
      <c r="W5282" s="57">
        <v>131921.51</v>
      </c>
      <c r="X5282" s="57">
        <v>0</v>
      </c>
      <c r="Y5282" s="73">
        <v>43183</v>
      </c>
      <c r="Z5282" s="57">
        <v>-4672.17</v>
      </c>
      <c r="AA5282" s="57">
        <v>0</v>
      </c>
      <c r="AB5282" s="57">
        <v>127249.34</v>
      </c>
      <c r="AC5282" s="57">
        <v>0</v>
      </c>
      <c r="AD5282" s="56" t="s">
        <v>9255</v>
      </c>
      <c r="AE5282" s="57">
        <v>0</v>
      </c>
      <c r="AF5282" s="57">
        <v>0</v>
      </c>
      <c r="AG5282" s="57">
        <v>0</v>
      </c>
      <c r="AI5282"/>
      <c r="AJ5282"/>
    </row>
    <row r="5283" spans="1:36">
      <c r="A5283" s="56" t="s">
        <v>48</v>
      </c>
      <c r="B5283" s="56" t="s">
        <v>11412</v>
      </c>
      <c r="C5283" s="56">
        <v>2101010090</v>
      </c>
      <c r="D5283" s="56" t="s">
        <v>42</v>
      </c>
      <c r="E5283" s="56">
        <v>2101020090</v>
      </c>
      <c r="F5283" s="56">
        <v>5401010090</v>
      </c>
      <c r="G5283" s="56" t="s">
        <v>11428</v>
      </c>
      <c r="H5283" s="56">
        <v>400300</v>
      </c>
      <c r="I5283" s="56" t="s">
        <v>11447</v>
      </c>
      <c r="J5283" s="56" t="s">
        <v>3641</v>
      </c>
      <c r="K5283" s="56" t="s">
        <v>7383</v>
      </c>
      <c r="L5283" s="56" t="s">
        <v>7138</v>
      </c>
      <c r="M5283" s="73">
        <v>42637</v>
      </c>
      <c r="N5283" s="56" t="s">
        <v>8594</v>
      </c>
      <c r="O5283" s="56"/>
      <c r="P5283" s="56" t="s">
        <v>167</v>
      </c>
      <c r="Q5283" s="56"/>
      <c r="R5283" s="56" t="s">
        <v>70</v>
      </c>
      <c r="S5283" s="56" t="s">
        <v>11415</v>
      </c>
      <c r="T5283" s="56" t="s">
        <v>7140</v>
      </c>
      <c r="U5283" s="57">
        <v>24507</v>
      </c>
      <c r="V5283" s="57">
        <v>-20863.439999999999</v>
      </c>
      <c r="W5283" s="57">
        <v>3643.56</v>
      </c>
      <c r="X5283" s="57">
        <v>0</v>
      </c>
      <c r="Y5283" s="73">
        <v>42637</v>
      </c>
      <c r="Z5283" s="57">
        <v>-2418.21</v>
      </c>
      <c r="AA5283" s="57">
        <v>0</v>
      </c>
      <c r="AB5283" s="57">
        <v>1225.3499999999999</v>
      </c>
      <c r="AC5283" s="57">
        <v>0</v>
      </c>
      <c r="AD5283" s="56" t="s">
        <v>9255</v>
      </c>
      <c r="AE5283" s="57">
        <v>0</v>
      </c>
      <c r="AF5283" s="57">
        <v>0</v>
      </c>
      <c r="AG5283" s="57">
        <v>0</v>
      </c>
      <c r="AI5283"/>
      <c r="AJ5283"/>
    </row>
    <row r="5284" spans="1:36">
      <c r="A5284" s="56" t="s">
        <v>48</v>
      </c>
      <c r="B5284" s="56" t="s">
        <v>11412</v>
      </c>
      <c r="C5284" s="56">
        <v>2101010090</v>
      </c>
      <c r="D5284" s="56" t="s">
        <v>42</v>
      </c>
      <c r="E5284" s="56">
        <v>2101020090</v>
      </c>
      <c r="F5284" s="56">
        <v>5401010090</v>
      </c>
      <c r="G5284" s="56" t="s">
        <v>11428</v>
      </c>
      <c r="H5284" s="56">
        <v>400300</v>
      </c>
      <c r="I5284" s="56" t="s">
        <v>11447</v>
      </c>
      <c r="J5284" s="56" t="s">
        <v>3642</v>
      </c>
      <c r="K5284" s="56" t="s">
        <v>7383</v>
      </c>
      <c r="L5284" s="56" t="s">
        <v>7138</v>
      </c>
      <c r="M5284" s="73">
        <v>42637</v>
      </c>
      <c r="N5284" s="56" t="s">
        <v>8594</v>
      </c>
      <c r="O5284" s="56"/>
      <c r="P5284" s="56" t="s">
        <v>167</v>
      </c>
      <c r="Q5284" s="56"/>
      <c r="R5284" s="56" t="s">
        <v>70</v>
      </c>
      <c r="S5284" s="56" t="s">
        <v>11415</v>
      </c>
      <c r="T5284" s="56" t="s">
        <v>7140</v>
      </c>
      <c r="U5284" s="57">
        <v>24507</v>
      </c>
      <c r="V5284" s="57">
        <v>-20863.439999999999</v>
      </c>
      <c r="W5284" s="57">
        <v>3643.56</v>
      </c>
      <c r="X5284" s="57">
        <v>0</v>
      </c>
      <c r="Y5284" s="73">
        <v>42637</v>
      </c>
      <c r="Z5284" s="57">
        <v>-2418.21</v>
      </c>
      <c r="AA5284" s="57">
        <v>0</v>
      </c>
      <c r="AB5284" s="57">
        <v>1225.3499999999999</v>
      </c>
      <c r="AC5284" s="57">
        <v>0</v>
      </c>
      <c r="AD5284" s="56" t="s">
        <v>9255</v>
      </c>
      <c r="AE5284" s="57">
        <v>0</v>
      </c>
      <c r="AF5284" s="57">
        <v>0</v>
      </c>
      <c r="AG5284" s="57">
        <v>0</v>
      </c>
      <c r="AI5284"/>
      <c r="AJ5284"/>
    </row>
    <row r="5285" spans="1:36">
      <c r="A5285" s="56" t="s">
        <v>48</v>
      </c>
      <c r="B5285" s="56" t="s">
        <v>11412</v>
      </c>
      <c r="C5285" s="56">
        <v>2101010090</v>
      </c>
      <c r="D5285" s="56" t="s">
        <v>42</v>
      </c>
      <c r="E5285" s="56">
        <v>2101020090</v>
      </c>
      <c r="F5285" s="56">
        <v>5401010090</v>
      </c>
      <c r="G5285" s="56" t="s">
        <v>11428</v>
      </c>
      <c r="H5285" s="56">
        <v>400300</v>
      </c>
      <c r="I5285" s="56" t="s">
        <v>11447</v>
      </c>
      <c r="J5285" s="56" t="s">
        <v>3643</v>
      </c>
      <c r="K5285" s="56" t="s">
        <v>7383</v>
      </c>
      <c r="L5285" s="56" t="s">
        <v>7138</v>
      </c>
      <c r="M5285" s="73">
        <v>42637</v>
      </c>
      <c r="N5285" s="56" t="s">
        <v>8594</v>
      </c>
      <c r="O5285" s="56"/>
      <c r="P5285" s="56" t="s">
        <v>167</v>
      </c>
      <c r="Q5285" s="56"/>
      <c r="R5285" s="56" t="s">
        <v>70</v>
      </c>
      <c r="S5285" s="56" t="s">
        <v>11415</v>
      </c>
      <c r="T5285" s="56" t="s">
        <v>7140</v>
      </c>
      <c r="U5285" s="57">
        <v>24507</v>
      </c>
      <c r="V5285" s="57">
        <v>-20863.439999999999</v>
      </c>
      <c r="W5285" s="57">
        <v>3643.56</v>
      </c>
      <c r="X5285" s="57">
        <v>0</v>
      </c>
      <c r="Y5285" s="73">
        <v>42637</v>
      </c>
      <c r="Z5285" s="57">
        <v>-2418.21</v>
      </c>
      <c r="AA5285" s="57">
        <v>0</v>
      </c>
      <c r="AB5285" s="57">
        <v>1225.3499999999999</v>
      </c>
      <c r="AC5285" s="57">
        <v>0</v>
      </c>
      <c r="AD5285" s="56" t="s">
        <v>9255</v>
      </c>
      <c r="AE5285" s="57">
        <v>0</v>
      </c>
      <c r="AF5285" s="57">
        <v>0</v>
      </c>
      <c r="AG5285" s="57">
        <v>0</v>
      </c>
      <c r="AI5285"/>
      <c r="AJ5285"/>
    </row>
    <row r="5286" spans="1:36">
      <c r="A5286" s="56" t="s">
        <v>48</v>
      </c>
      <c r="B5286" s="56" t="s">
        <v>11412</v>
      </c>
      <c r="C5286" s="56">
        <v>2101010090</v>
      </c>
      <c r="D5286" s="56" t="s">
        <v>42</v>
      </c>
      <c r="E5286" s="56">
        <v>2101020090</v>
      </c>
      <c r="F5286" s="56">
        <v>5401010090</v>
      </c>
      <c r="G5286" s="56" t="s">
        <v>11428</v>
      </c>
      <c r="H5286" s="56">
        <v>400300</v>
      </c>
      <c r="I5286" s="56" t="s">
        <v>11458</v>
      </c>
      <c r="J5286" s="56" t="s">
        <v>3964</v>
      </c>
      <c r="K5286" s="56" t="s">
        <v>3965</v>
      </c>
      <c r="L5286" s="56" t="s">
        <v>7138</v>
      </c>
      <c r="M5286" s="73">
        <v>42637</v>
      </c>
      <c r="N5286" s="56" t="s">
        <v>8596</v>
      </c>
      <c r="O5286" s="56"/>
      <c r="P5286" s="56" t="s">
        <v>167</v>
      </c>
      <c r="Q5286" s="56"/>
      <c r="R5286" s="56" t="s">
        <v>70</v>
      </c>
      <c r="S5286" s="56" t="s">
        <v>11415</v>
      </c>
      <c r="T5286" s="56" t="s">
        <v>7140</v>
      </c>
      <c r="U5286" s="57">
        <v>55692</v>
      </c>
      <c r="V5286" s="57">
        <v>-47412.03</v>
      </c>
      <c r="W5286" s="57">
        <v>8279.9699999999993</v>
      </c>
      <c r="X5286" s="57">
        <v>0</v>
      </c>
      <c r="Y5286" s="73">
        <v>42637</v>
      </c>
      <c r="Z5286" s="57">
        <v>-5495.37</v>
      </c>
      <c r="AA5286" s="57">
        <v>0</v>
      </c>
      <c r="AB5286" s="57">
        <v>2784.6</v>
      </c>
      <c r="AC5286" s="57">
        <v>0</v>
      </c>
      <c r="AD5286" s="56" t="s">
        <v>9255</v>
      </c>
      <c r="AE5286" s="57">
        <v>0</v>
      </c>
      <c r="AF5286" s="57">
        <v>0</v>
      </c>
      <c r="AG5286" s="57">
        <v>0</v>
      </c>
      <c r="AI5286"/>
      <c r="AJ5286"/>
    </row>
    <row r="5287" spans="1:36">
      <c r="A5287" s="56" t="s">
        <v>48</v>
      </c>
      <c r="B5287" s="56" t="s">
        <v>11412</v>
      </c>
      <c r="C5287" s="56">
        <v>2101010090</v>
      </c>
      <c r="D5287" s="56" t="s">
        <v>42</v>
      </c>
      <c r="E5287" s="56">
        <v>2101020090</v>
      </c>
      <c r="F5287" s="56">
        <v>5401010090</v>
      </c>
      <c r="G5287" s="56" t="s">
        <v>11428</v>
      </c>
      <c r="H5287" s="56">
        <v>400300</v>
      </c>
      <c r="I5287" s="56" t="s">
        <v>11458</v>
      </c>
      <c r="J5287" s="56" t="s">
        <v>3966</v>
      </c>
      <c r="K5287" s="56" t="s">
        <v>3965</v>
      </c>
      <c r="L5287" s="56" t="s">
        <v>7138</v>
      </c>
      <c r="M5287" s="73">
        <v>42637</v>
      </c>
      <c r="N5287" s="56" t="s">
        <v>8596</v>
      </c>
      <c r="O5287" s="56"/>
      <c r="P5287" s="56" t="s">
        <v>167</v>
      </c>
      <c r="Q5287" s="56"/>
      <c r="R5287" s="56" t="s">
        <v>70</v>
      </c>
      <c r="S5287" s="56" t="s">
        <v>11415</v>
      </c>
      <c r="T5287" s="56" t="s">
        <v>7140</v>
      </c>
      <c r="U5287" s="57">
        <v>55692</v>
      </c>
      <c r="V5287" s="57">
        <v>-47412.03</v>
      </c>
      <c r="W5287" s="57">
        <v>8279.9699999999993</v>
      </c>
      <c r="X5287" s="57">
        <v>0</v>
      </c>
      <c r="Y5287" s="73">
        <v>42637</v>
      </c>
      <c r="Z5287" s="57">
        <v>-5495.37</v>
      </c>
      <c r="AA5287" s="57">
        <v>0</v>
      </c>
      <c r="AB5287" s="57">
        <v>2784.6</v>
      </c>
      <c r="AC5287" s="57">
        <v>0</v>
      </c>
      <c r="AD5287" s="56" t="s">
        <v>9255</v>
      </c>
      <c r="AE5287" s="57">
        <v>0</v>
      </c>
      <c r="AF5287" s="57">
        <v>0</v>
      </c>
      <c r="AG5287" s="57">
        <v>0</v>
      </c>
      <c r="AI5287"/>
      <c r="AJ5287"/>
    </row>
    <row r="5288" spans="1:36">
      <c r="A5288" s="56" t="s">
        <v>50</v>
      </c>
      <c r="B5288" s="56" t="s">
        <v>11412</v>
      </c>
      <c r="C5288" s="56">
        <v>2101010090</v>
      </c>
      <c r="D5288" s="56" t="s">
        <v>42</v>
      </c>
      <c r="E5288" s="56">
        <v>2101020090</v>
      </c>
      <c r="F5288" s="56">
        <v>5401010090</v>
      </c>
      <c r="G5288" s="56" t="s">
        <v>11431</v>
      </c>
      <c r="H5288" s="56">
        <v>400210</v>
      </c>
      <c r="I5288" s="56" t="s">
        <v>11794</v>
      </c>
      <c r="J5288" s="56" t="s">
        <v>2749</v>
      </c>
      <c r="K5288" s="56" t="s">
        <v>2750</v>
      </c>
      <c r="L5288" s="56" t="s">
        <v>7138</v>
      </c>
      <c r="M5288" s="73">
        <v>42559</v>
      </c>
      <c r="N5288" s="56" t="s">
        <v>8504</v>
      </c>
      <c r="O5288" s="56"/>
      <c r="P5288" s="56" t="s">
        <v>167</v>
      </c>
      <c r="Q5288" s="56"/>
      <c r="R5288" s="56" t="s">
        <v>70</v>
      </c>
      <c r="S5288" s="56" t="s">
        <v>11415</v>
      </c>
      <c r="T5288" s="56" t="s">
        <v>7140</v>
      </c>
      <c r="U5288" s="57">
        <v>46102.67</v>
      </c>
      <c r="V5288" s="57">
        <v>-41176.9</v>
      </c>
      <c r="W5288" s="57">
        <v>4925.7700000000004</v>
      </c>
      <c r="X5288" s="57">
        <v>0</v>
      </c>
      <c r="Y5288" s="73">
        <v>42559</v>
      </c>
      <c r="Z5288" s="57">
        <v>-2620.64</v>
      </c>
      <c r="AA5288" s="57">
        <v>0</v>
      </c>
      <c r="AB5288" s="57">
        <v>2305.13</v>
      </c>
      <c r="AC5288" s="57">
        <v>0</v>
      </c>
      <c r="AD5288" s="56" t="s">
        <v>9255</v>
      </c>
      <c r="AE5288" s="57">
        <v>0</v>
      </c>
      <c r="AF5288" s="57">
        <v>0</v>
      </c>
      <c r="AG5288" s="57">
        <v>0</v>
      </c>
      <c r="AI5288"/>
      <c r="AJ5288"/>
    </row>
    <row r="5289" spans="1:36">
      <c r="A5289" s="56" t="s">
        <v>48</v>
      </c>
      <c r="B5289" s="56" t="s">
        <v>11412</v>
      </c>
      <c r="C5289" s="56">
        <v>2101010090</v>
      </c>
      <c r="D5289" s="56" t="s">
        <v>42</v>
      </c>
      <c r="E5289" s="56">
        <v>2101020090</v>
      </c>
      <c r="F5289" s="56">
        <v>5401010090</v>
      </c>
      <c r="G5289" s="56" t="s">
        <v>11428</v>
      </c>
      <c r="H5289" s="56">
        <v>400300</v>
      </c>
      <c r="I5289" s="56" t="s">
        <v>11445</v>
      </c>
      <c r="J5289" s="56" t="s">
        <v>4353</v>
      </c>
      <c r="K5289" s="56" t="s">
        <v>4354</v>
      </c>
      <c r="L5289" s="56" t="s">
        <v>7138</v>
      </c>
      <c r="M5289" s="73">
        <v>42916</v>
      </c>
      <c r="N5289" s="56" t="s">
        <v>8605</v>
      </c>
      <c r="O5289" s="56"/>
      <c r="P5289" s="56" t="s">
        <v>167</v>
      </c>
      <c r="Q5289" s="56"/>
      <c r="R5289" s="56" t="s">
        <v>70</v>
      </c>
      <c r="S5289" s="56" t="s">
        <v>11415</v>
      </c>
      <c r="T5289" s="56" t="s">
        <v>7140</v>
      </c>
      <c r="U5289" s="57">
        <v>38822.9</v>
      </c>
      <c r="V5289" s="57">
        <v>-27686.57</v>
      </c>
      <c r="W5289" s="57">
        <v>11136.33</v>
      </c>
      <c r="X5289" s="57">
        <v>0</v>
      </c>
      <c r="Y5289" s="73">
        <v>42916</v>
      </c>
      <c r="Z5289" s="57">
        <v>-6749.87</v>
      </c>
      <c r="AA5289" s="57">
        <v>0</v>
      </c>
      <c r="AB5289" s="57">
        <v>4386.46</v>
      </c>
      <c r="AC5289" s="57">
        <v>0</v>
      </c>
      <c r="AD5289" s="56" t="s">
        <v>9255</v>
      </c>
      <c r="AE5289" s="57">
        <v>0</v>
      </c>
      <c r="AF5289" s="57">
        <v>0</v>
      </c>
      <c r="AG5289" s="57">
        <v>0</v>
      </c>
      <c r="AI5289"/>
      <c r="AJ5289"/>
    </row>
    <row r="5290" spans="1:36">
      <c r="A5290" s="56" t="s">
        <v>48</v>
      </c>
      <c r="B5290" s="56" t="s">
        <v>11412</v>
      </c>
      <c r="C5290" s="56">
        <v>2101010090</v>
      </c>
      <c r="D5290" s="56" t="s">
        <v>42</v>
      </c>
      <c r="E5290" s="56">
        <v>2101020090</v>
      </c>
      <c r="F5290" s="56">
        <v>5401010090</v>
      </c>
      <c r="G5290" s="56" t="s">
        <v>11428</v>
      </c>
      <c r="H5290" s="56">
        <v>400300</v>
      </c>
      <c r="I5290" s="56" t="s">
        <v>11445</v>
      </c>
      <c r="J5290" s="56" t="s">
        <v>4355</v>
      </c>
      <c r="K5290" s="56" t="s">
        <v>4354</v>
      </c>
      <c r="L5290" s="56" t="s">
        <v>7138</v>
      </c>
      <c r="M5290" s="73">
        <v>42916</v>
      </c>
      <c r="N5290" s="56" t="s">
        <v>8605</v>
      </c>
      <c r="O5290" s="56"/>
      <c r="P5290" s="56" t="s">
        <v>167</v>
      </c>
      <c r="Q5290" s="56"/>
      <c r="R5290" s="56" t="s">
        <v>70</v>
      </c>
      <c r="S5290" s="56" t="s">
        <v>11415</v>
      </c>
      <c r="T5290" s="56" t="s">
        <v>7140</v>
      </c>
      <c r="U5290" s="57">
        <v>38822.9</v>
      </c>
      <c r="V5290" s="57">
        <v>-27686.57</v>
      </c>
      <c r="W5290" s="57">
        <v>11136.33</v>
      </c>
      <c r="X5290" s="57">
        <v>0</v>
      </c>
      <c r="Y5290" s="73">
        <v>42916</v>
      </c>
      <c r="Z5290" s="57">
        <v>-6749.87</v>
      </c>
      <c r="AA5290" s="57">
        <v>0</v>
      </c>
      <c r="AB5290" s="57">
        <v>4386.46</v>
      </c>
      <c r="AC5290" s="57">
        <v>0</v>
      </c>
      <c r="AD5290" s="56" t="s">
        <v>9255</v>
      </c>
      <c r="AE5290" s="57">
        <v>0</v>
      </c>
      <c r="AF5290" s="57">
        <v>0</v>
      </c>
      <c r="AG5290" s="57">
        <v>0</v>
      </c>
      <c r="AI5290"/>
      <c r="AJ5290"/>
    </row>
    <row r="5291" spans="1:36">
      <c r="A5291" s="56" t="s">
        <v>48</v>
      </c>
      <c r="B5291" s="56" t="s">
        <v>11412</v>
      </c>
      <c r="C5291" s="56">
        <v>2101010090</v>
      </c>
      <c r="D5291" s="56" t="s">
        <v>42</v>
      </c>
      <c r="E5291" s="56">
        <v>2101020090</v>
      </c>
      <c r="F5291" s="56">
        <v>5401010090</v>
      </c>
      <c r="G5291" s="56" t="s">
        <v>11428</v>
      </c>
      <c r="H5291" s="56">
        <v>400300</v>
      </c>
      <c r="I5291" s="56" t="s">
        <v>11445</v>
      </c>
      <c r="J5291" s="56" t="s">
        <v>4356</v>
      </c>
      <c r="K5291" s="56" t="s">
        <v>4354</v>
      </c>
      <c r="L5291" s="56" t="s">
        <v>7138</v>
      </c>
      <c r="M5291" s="73">
        <v>42916</v>
      </c>
      <c r="N5291" s="56" t="s">
        <v>8605</v>
      </c>
      <c r="O5291" s="56"/>
      <c r="P5291" s="56" t="s">
        <v>167</v>
      </c>
      <c r="Q5291" s="56"/>
      <c r="R5291" s="56" t="s">
        <v>70</v>
      </c>
      <c r="S5291" s="56" t="s">
        <v>11415</v>
      </c>
      <c r="T5291" s="56" t="s">
        <v>7140</v>
      </c>
      <c r="U5291" s="57">
        <v>38822.9</v>
      </c>
      <c r="V5291" s="57">
        <v>-27686.57</v>
      </c>
      <c r="W5291" s="57">
        <v>11136.33</v>
      </c>
      <c r="X5291" s="57">
        <v>0</v>
      </c>
      <c r="Y5291" s="73">
        <v>42916</v>
      </c>
      <c r="Z5291" s="57">
        <v>-6749.87</v>
      </c>
      <c r="AA5291" s="57">
        <v>0</v>
      </c>
      <c r="AB5291" s="57">
        <v>4386.46</v>
      </c>
      <c r="AC5291" s="57">
        <v>0</v>
      </c>
      <c r="AD5291" s="56" t="s">
        <v>9255</v>
      </c>
      <c r="AE5291" s="57">
        <v>0</v>
      </c>
      <c r="AF5291" s="57">
        <v>0</v>
      </c>
      <c r="AG5291" s="57">
        <v>0</v>
      </c>
      <c r="AI5291"/>
      <c r="AJ5291"/>
    </row>
    <row r="5292" spans="1:36">
      <c r="A5292" s="56" t="s">
        <v>48</v>
      </c>
      <c r="B5292" s="56" t="s">
        <v>11412</v>
      </c>
      <c r="C5292" s="56">
        <v>2101010090</v>
      </c>
      <c r="D5292" s="56" t="s">
        <v>42</v>
      </c>
      <c r="E5292" s="56">
        <v>2101020090</v>
      </c>
      <c r="F5292" s="56">
        <v>5401010090</v>
      </c>
      <c r="G5292" s="56" t="s">
        <v>11428</v>
      </c>
      <c r="H5292" s="56">
        <v>400300</v>
      </c>
      <c r="I5292" s="56" t="s">
        <v>11445</v>
      </c>
      <c r="J5292" s="56" t="s">
        <v>4357</v>
      </c>
      <c r="K5292" s="56" t="s">
        <v>4354</v>
      </c>
      <c r="L5292" s="56" t="s">
        <v>7138</v>
      </c>
      <c r="M5292" s="73">
        <v>42916</v>
      </c>
      <c r="N5292" s="56" t="s">
        <v>8605</v>
      </c>
      <c r="O5292" s="56"/>
      <c r="P5292" s="56" t="s">
        <v>167</v>
      </c>
      <c r="Q5292" s="56"/>
      <c r="R5292" s="56" t="s">
        <v>70</v>
      </c>
      <c r="S5292" s="56" t="s">
        <v>11415</v>
      </c>
      <c r="T5292" s="56" t="s">
        <v>7140</v>
      </c>
      <c r="U5292" s="57">
        <v>38822.9</v>
      </c>
      <c r="V5292" s="57">
        <v>-27686.57</v>
      </c>
      <c r="W5292" s="57">
        <v>11136.33</v>
      </c>
      <c r="X5292" s="57">
        <v>0</v>
      </c>
      <c r="Y5292" s="73">
        <v>42916</v>
      </c>
      <c r="Z5292" s="57">
        <v>-6749.87</v>
      </c>
      <c r="AA5292" s="57">
        <v>0</v>
      </c>
      <c r="AB5292" s="57">
        <v>4386.46</v>
      </c>
      <c r="AC5292" s="57">
        <v>0</v>
      </c>
      <c r="AD5292" s="56" t="s">
        <v>9255</v>
      </c>
      <c r="AE5292" s="57">
        <v>0</v>
      </c>
      <c r="AF5292" s="57">
        <v>0</v>
      </c>
      <c r="AG5292" s="57">
        <v>0</v>
      </c>
      <c r="AI5292"/>
      <c r="AJ5292"/>
    </row>
    <row r="5293" spans="1:36">
      <c r="A5293" s="56" t="s">
        <v>48</v>
      </c>
      <c r="B5293" s="56" t="s">
        <v>11412</v>
      </c>
      <c r="C5293" s="56">
        <v>2101010090</v>
      </c>
      <c r="D5293" s="56" t="s">
        <v>42</v>
      </c>
      <c r="E5293" s="56">
        <v>2101020090</v>
      </c>
      <c r="F5293" s="56">
        <v>5401010090</v>
      </c>
      <c r="G5293" s="56" t="s">
        <v>11428</v>
      </c>
      <c r="H5293" s="56">
        <v>400300</v>
      </c>
      <c r="I5293" s="56" t="s">
        <v>11445</v>
      </c>
      <c r="J5293" s="56" t="s">
        <v>4358</v>
      </c>
      <c r="K5293" s="56" t="s">
        <v>4354</v>
      </c>
      <c r="L5293" s="56" t="s">
        <v>7138</v>
      </c>
      <c r="M5293" s="73">
        <v>42916</v>
      </c>
      <c r="N5293" s="56" t="s">
        <v>8605</v>
      </c>
      <c r="O5293" s="56"/>
      <c r="P5293" s="56" t="s">
        <v>167</v>
      </c>
      <c r="Q5293" s="56"/>
      <c r="R5293" s="56" t="s">
        <v>70</v>
      </c>
      <c r="S5293" s="56" t="s">
        <v>11415</v>
      </c>
      <c r="T5293" s="56" t="s">
        <v>7140</v>
      </c>
      <c r="U5293" s="57">
        <v>38822.9</v>
      </c>
      <c r="V5293" s="57">
        <v>-27686.57</v>
      </c>
      <c r="W5293" s="57">
        <v>11136.33</v>
      </c>
      <c r="X5293" s="57">
        <v>0</v>
      </c>
      <c r="Y5293" s="73">
        <v>42916</v>
      </c>
      <c r="Z5293" s="57">
        <v>-6749.87</v>
      </c>
      <c r="AA5293" s="57">
        <v>0</v>
      </c>
      <c r="AB5293" s="57">
        <v>4386.46</v>
      </c>
      <c r="AC5293" s="57">
        <v>0</v>
      </c>
      <c r="AD5293" s="56" t="s">
        <v>9255</v>
      </c>
      <c r="AE5293" s="57">
        <v>0</v>
      </c>
      <c r="AF5293" s="57">
        <v>0</v>
      </c>
      <c r="AG5293" s="57">
        <v>0</v>
      </c>
      <c r="AI5293"/>
      <c r="AJ5293"/>
    </row>
    <row r="5294" spans="1:36">
      <c r="A5294" s="56" t="s">
        <v>48</v>
      </c>
      <c r="B5294" s="56" t="s">
        <v>11412</v>
      </c>
      <c r="C5294" s="56">
        <v>2101010090</v>
      </c>
      <c r="D5294" s="56" t="s">
        <v>42</v>
      </c>
      <c r="E5294" s="56">
        <v>2101020090</v>
      </c>
      <c r="F5294" s="56">
        <v>5401010090</v>
      </c>
      <c r="G5294" s="56" t="s">
        <v>11428</v>
      </c>
      <c r="H5294" s="56">
        <v>400300</v>
      </c>
      <c r="I5294" s="56" t="s">
        <v>11445</v>
      </c>
      <c r="J5294" s="56" t="s">
        <v>4359</v>
      </c>
      <c r="K5294" s="56" t="s">
        <v>4354</v>
      </c>
      <c r="L5294" s="56" t="s">
        <v>7138</v>
      </c>
      <c r="M5294" s="73">
        <v>42916</v>
      </c>
      <c r="N5294" s="56" t="s">
        <v>8605</v>
      </c>
      <c r="O5294" s="56"/>
      <c r="P5294" s="56" t="s">
        <v>167</v>
      </c>
      <c r="Q5294" s="56"/>
      <c r="R5294" s="56" t="s">
        <v>70</v>
      </c>
      <c r="S5294" s="56" t="s">
        <v>11415</v>
      </c>
      <c r="T5294" s="56" t="s">
        <v>7140</v>
      </c>
      <c r="U5294" s="57">
        <v>38822.9</v>
      </c>
      <c r="V5294" s="57">
        <v>-27686.57</v>
      </c>
      <c r="W5294" s="57">
        <v>11136.33</v>
      </c>
      <c r="X5294" s="57">
        <v>0</v>
      </c>
      <c r="Y5294" s="73">
        <v>42916</v>
      </c>
      <c r="Z5294" s="57">
        <v>-6749.87</v>
      </c>
      <c r="AA5294" s="57">
        <v>0</v>
      </c>
      <c r="AB5294" s="57">
        <v>4386.46</v>
      </c>
      <c r="AC5294" s="57">
        <v>0</v>
      </c>
      <c r="AD5294" s="56" t="s">
        <v>9255</v>
      </c>
      <c r="AE5294" s="57">
        <v>0</v>
      </c>
      <c r="AF5294" s="57">
        <v>0</v>
      </c>
      <c r="AG5294" s="57">
        <v>0</v>
      </c>
      <c r="AI5294"/>
      <c r="AJ5294"/>
    </row>
    <row r="5295" spans="1:36">
      <c r="A5295" s="56" t="s">
        <v>48</v>
      </c>
      <c r="B5295" s="56" t="s">
        <v>11412</v>
      </c>
      <c r="C5295" s="56">
        <v>2101010090</v>
      </c>
      <c r="D5295" s="56" t="s">
        <v>42</v>
      </c>
      <c r="E5295" s="56">
        <v>2101020090</v>
      </c>
      <c r="F5295" s="56">
        <v>5401010090</v>
      </c>
      <c r="G5295" s="56" t="s">
        <v>11428</v>
      </c>
      <c r="H5295" s="56">
        <v>400300</v>
      </c>
      <c r="I5295" s="56" t="s">
        <v>11445</v>
      </c>
      <c r="J5295" s="56" t="s">
        <v>4360</v>
      </c>
      <c r="K5295" s="56" t="s">
        <v>4354</v>
      </c>
      <c r="L5295" s="56" t="s">
        <v>7138</v>
      </c>
      <c r="M5295" s="73">
        <v>42916</v>
      </c>
      <c r="N5295" s="56" t="s">
        <v>8605</v>
      </c>
      <c r="O5295" s="56"/>
      <c r="P5295" s="56" t="s">
        <v>167</v>
      </c>
      <c r="Q5295" s="56"/>
      <c r="R5295" s="56" t="s">
        <v>70</v>
      </c>
      <c r="S5295" s="56" t="s">
        <v>11415</v>
      </c>
      <c r="T5295" s="56" t="s">
        <v>7140</v>
      </c>
      <c r="U5295" s="57">
        <v>38822.9</v>
      </c>
      <c r="V5295" s="57">
        <v>-27686.57</v>
      </c>
      <c r="W5295" s="57">
        <v>11136.33</v>
      </c>
      <c r="X5295" s="57">
        <v>0</v>
      </c>
      <c r="Y5295" s="73">
        <v>42916</v>
      </c>
      <c r="Z5295" s="57">
        <v>-6749.87</v>
      </c>
      <c r="AA5295" s="57">
        <v>0</v>
      </c>
      <c r="AB5295" s="57">
        <v>4386.46</v>
      </c>
      <c r="AC5295" s="57">
        <v>0</v>
      </c>
      <c r="AD5295" s="56" t="s">
        <v>9255</v>
      </c>
      <c r="AE5295" s="57">
        <v>0</v>
      </c>
      <c r="AF5295" s="57">
        <v>0</v>
      </c>
      <c r="AG5295" s="57">
        <v>0</v>
      </c>
      <c r="AI5295"/>
      <c r="AJ5295"/>
    </row>
    <row r="5296" spans="1:36">
      <c r="A5296" s="56" t="s">
        <v>48</v>
      </c>
      <c r="B5296" s="56" t="s">
        <v>11412</v>
      </c>
      <c r="C5296" s="56">
        <v>2101010090</v>
      </c>
      <c r="D5296" s="56" t="s">
        <v>42</v>
      </c>
      <c r="E5296" s="56">
        <v>2101020090</v>
      </c>
      <c r="F5296" s="56">
        <v>5401010090</v>
      </c>
      <c r="G5296" s="56" t="s">
        <v>11428</v>
      </c>
      <c r="H5296" s="56">
        <v>400300</v>
      </c>
      <c r="I5296" s="56" t="s">
        <v>11445</v>
      </c>
      <c r="J5296" s="56" t="s">
        <v>4361</v>
      </c>
      <c r="K5296" s="56" t="s">
        <v>4354</v>
      </c>
      <c r="L5296" s="56" t="s">
        <v>7138</v>
      </c>
      <c r="M5296" s="73">
        <v>42916</v>
      </c>
      <c r="N5296" s="56" t="s">
        <v>8605</v>
      </c>
      <c r="O5296" s="56"/>
      <c r="P5296" s="56" t="s">
        <v>167</v>
      </c>
      <c r="Q5296" s="56"/>
      <c r="R5296" s="56" t="s">
        <v>70</v>
      </c>
      <c r="S5296" s="56" t="s">
        <v>11415</v>
      </c>
      <c r="T5296" s="56" t="s">
        <v>7140</v>
      </c>
      <c r="U5296" s="57">
        <v>38822.9</v>
      </c>
      <c r="V5296" s="57">
        <v>-27686.57</v>
      </c>
      <c r="W5296" s="57">
        <v>11136.33</v>
      </c>
      <c r="X5296" s="57">
        <v>0</v>
      </c>
      <c r="Y5296" s="73">
        <v>42916</v>
      </c>
      <c r="Z5296" s="57">
        <v>-6749.87</v>
      </c>
      <c r="AA5296" s="57">
        <v>0</v>
      </c>
      <c r="AB5296" s="57">
        <v>4386.46</v>
      </c>
      <c r="AC5296" s="57">
        <v>0</v>
      </c>
      <c r="AD5296" s="56" t="s">
        <v>9255</v>
      </c>
      <c r="AE5296" s="57">
        <v>0</v>
      </c>
      <c r="AF5296" s="57">
        <v>0</v>
      </c>
      <c r="AG5296" s="57">
        <v>0</v>
      </c>
      <c r="AI5296"/>
      <c r="AJ5296"/>
    </row>
    <row r="5297" spans="1:36">
      <c r="A5297" s="56" t="s">
        <v>48</v>
      </c>
      <c r="B5297" s="56" t="s">
        <v>11412</v>
      </c>
      <c r="C5297" s="56">
        <v>2101010090</v>
      </c>
      <c r="D5297" s="56" t="s">
        <v>42</v>
      </c>
      <c r="E5297" s="56">
        <v>2101020090</v>
      </c>
      <c r="F5297" s="56">
        <v>5401010090</v>
      </c>
      <c r="G5297" s="56" t="s">
        <v>11428</v>
      </c>
      <c r="H5297" s="56">
        <v>400300</v>
      </c>
      <c r="I5297" s="56" t="s">
        <v>11445</v>
      </c>
      <c r="J5297" s="56" t="s">
        <v>4362</v>
      </c>
      <c r="K5297" s="56" t="s">
        <v>4363</v>
      </c>
      <c r="L5297" s="56" t="s">
        <v>7138</v>
      </c>
      <c r="M5297" s="73">
        <v>42905</v>
      </c>
      <c r="N5297" s="56" t="s">
        <v>8605</v>
      </c>
      <c r="O5297" s="56"/>
      <c r="P5297" s="56" t="s">
        <v>167</v>
      </c>
      <c r="Q5297" s="56"/>
      <c r="R5297" s="56" t="s">
        <v>70</v>
      </c>
      <c r="S5297" s="56" t="s">
        <v>11415</v>
      </c>
      <c r="T5297" s="56" t="s">
        <v>7140</v>
      </c>
      <c r="U5297" s="57">
        <v>33251.089999999997</v>
      </c>
      <c r="V5297" s="57">
        <v>-23903.439999999999</v>
      </c>
      <c r="W5297" s="57">
        <v>9347.65</v>
      </c>
      <c r="X5297" s="57">
        <v>0</v>
      </c>
      <c r="Y5297" s="73">
        <v>42905</v>
      </c>
      <c r="Z5297" s="57">
        <v>-5781.13</v>
      </c>
      <c r="AA5297" s="57">
        <v>0</v>
      </c>
      <c r="AB5297" s="57">
        <v>3566.52</v>
      </c>
      <c r="AC5297" s="57">
        <v>0</v>
      </c>
      <c r="AD5297" s="56" t="s">
        <v>9255</v>
      </c>
      <c r="AE5297" s="57">
        <v>0</v>
      </c>
      <c r="AF5297" s="57">
        <v>0</v>
      </c>
      <c r="AG5297" s="57">
        <v>0</v>
      </c>
      <c r="AI5297"/>
      <c r="AJ5297"/>
    </row>
    <row r="5298" spans="1:36">
      <c r="A5298" s="56" t="s">
        <v>48</v>
      </c>
      <c r="B5298" s="56" t="s">
        <v>11412</v>
      </c>
      <c r="C5298" s="56">
        <v>2101010090</v>
      </c>
      <c r="D5298" s="56" t="s">
        <v>42</v>
      </c>
      <c r="E5298" s="56">
        <v>2101020090</v>
      </c>
      <c r="F5298" s="56">
        <v>5401010090</v>
      </c>
      <c r="G5298" s="56" t="s">
        <v>11428</v>
      </c>
      <c r="H5298" s="56">
        <v>400300</v>
      </c>
      <c r="I5298" s="56" t="s">
        <v>11445</v>
      </c>
      <c r="J5298" s="56" t="s">
        <v>4364</v>
      </c>
      <c r="K5298" s="56" t="s">
        <v>4363</v>
      </c>
      <c r="L5298" s="56" t="s">
        <v>7138</v>
      </c>
      <c r="M5298" s="73">
        <v>42905</v>
      </c>
      <c r="N5298" s="56" t="s">
        <v>8605</v>
      </c>
      <c r="O5298" s="56"/>
      <c r="P5298" s="56" t="s">
        <v>167</v>
      </c>
      <c r="Q5298" s="56"/>
      <c r="R5298" s="56" t="s">
        <v>70</v>
      </c>
      <c r="S5298" s="56" t="s">
        <v>11415</v>
      </c>
      <c r="T5298" s="56" t="s">
        <v>7140</v>
      </c>
      <c r="U5298" s="57">
        <v>33251.089999999997</v>
      </c>
      <c r="V5298" s="57">
        <v>-23903.439999999999</v>
      </c>
      <c r="W5298" s="57">
        <v>9347.65</v>
      </c>
      <c r="X5298" s="57">
        <v>0</v>
      </c>
      <c r="Y5298" s="73">
        <v>42905</v>
      </c>
      <c r="Z5298" s="57">
        <v>-5781.13</v>
      </c>
      <c r="AA5298" s="57">
        <v>0</v>
      </c>
      <c r="AB5298" s="57">
        <v>3566.52</v>
      </c>
      <c r="AC5298" s="57">
        <v>0</v>
      </c>
      <c r="AD5298" s="56" t="s">
        <v>9255</v>
      </c>
      <c r="AE5298" s="57">
        <v>0</v>
      </c>
      <c r="AF5298" s="57">
        <v>0</v>
      </c>
      <c r="AG5298" s="57">
        <v>0</v>
      </c>
      <c r="AI5298"/>
      <c r="AJ5298"/>
    </row>
    <row r="5299" spans="1:36">
      <c r="A5299" s="56" t="s">
        <v>48</v>
      </c>
      <c r="B5299" s="56" t="s">
        <v>11412</v>
      </c>
      <c r="C5299" s="56">
        <v>2101010090</v>
      </c>
      <c r="D5299" s="56" t="s">
        <v>42</v>
      </c>
      <c r="E5299" s="56">
        <v>2101020090</v>
      </c>
      <c r="F5299" s="56">
        <v>5401010090</v>
      </c>
      <c r="G5299" s="56" t="s">
        <v>11428</v>
      </c>
      <c r="H5299" s="56">
        <v>400300</v>
      </c>
      <c r="I5299" s="56" t="s">
        <v>11445</v>
      </c>
      <c r="J5299" s="56" t="s">
        <v>4365</v>
      </c>
      <c r="K5299" s="56" t="s">
        <v>4363</v>
      </c>
      <c r="L5299" s="56" t="s">
        <v>7138</v>
      </c>
      <c r="M5299" s="73">
        <v>42905</v>
      </c>
      <c r="N5299" s="56" t="s">
        <v>8605</v>
      </c>
      <c r="O5299" s="56"/>
      <c r="P5299" s="56" t="s">
        <v>167</v>
      </c>
      <c r="Q5299" s="56"/>
      <c r="R5299" s="56" t="s">
        <v>70</v>
      </c>
      <c r="S5299" s="56" t="s">
        <v>11415</v>
      </c>
      <c r="T5299" s="56" t="s">
        <v>7140</v>
      </c>
      <c r="U5299" s="57">
        <v>33251.089999999997</v>
      </c>
      <c r="V5299" s="57">
        <v>-23903.439999999999</v>
      </c>
      <c r="W5299" s="57">
        <v>9347.65</v>
      </c>
      <c r="X5299" s="57">
        <v>0</v>
      </c>
      <c r="Y5299" s="73">
        <v>42905</v>
      </c>
      <c r="Z5299" s="57">
        <v>-5781.13</v>
      </c>
      <c r="AA5299" s="57">
        <v>0</v>
      </c>
      <c r="AB5299" s="57">
        <v>3566.52</v>
      </c>
      <c r="AC5299" s="57">
        <v>0</v>
      </c>
      <c r="AD5299" s="56" t="s">
        <v>9255</v>
      </c>
      <c r="AE5299" s="57">
        <v>0</v>
      </c>
      <c r="AF5299" s="57">
        <v>0</v>
      </c>
      <c r="AG5299" s="57">
        <v>0</v>
      </c>
      <c r="AI5299"/>
      <c r="AJ5299"/>
    </row>
    <row r="5300" spans="1:36">
      <c r="A5300" s="56" t="s">
        <v>48</v>
      </c>
      <c r="B5300" s="56" t="s">
        <v>11412</v>
      </c>
      <c r="C5300" s="56">
        <v>2101010090</v>
      </c>
      <c r="D5300" s="56" t="s">
        <v>42</v>
      </c>
      <c r="E5300" s="56">
        <v>2101020090</v>
      </c>
      <c r="F5300" s="56">
        <v>5401010090</v>
      </c>
      <c r="G5300" s="56" t="s">
        <v>11428</v>
      </c>
      <c r="H5300" s="56">
        <v>400300</v>
      </c>
      <c r="I5300" s="56" t="s">
        <v>11445</v>
      </c>
      <c r="J5300" s="56" t="s">
        <v>4366</v>
      </c>
      <c r="K5300" s="56" t="s">
        <v>4363</v>
      </c>
      <c r="L5300" s="56" t="s">
        <v>7138</v>
      </c>
      <c r="M5300" s="73">
        <v>42905</v>
      </c>
      <c r="N5300" s="56" t="s">
        <v>8605</v>
      </c>
      <c r="O5300" s="56"/>
      <c r="P5300" s="56" t="s">
        <v>167</v>
      </c>
      <c r="Q5300" s="56"/>
      <c r="R5300" s="56" t="s">
        <v>70</v>
      </c>
      <c r="S5300" s="56" t="s">
        <v>11415</v>
      </c>
      <c r="T5300" s="56" t="s">
        <v>7140</v>
      </c>
      <c r="U5300" s="57">
        <v>33251.089999999997</v>
      </c>
      <c r="V5300" s="57">
        <v>-23903.439999999999</v>
      </c>
      <c r="W5300" s="57">
        <v>9347.65</v>
      </c>
      <c r="X5300" s="57">
        <v>0</v>
      </c>
      <c r="Y5300" s="73">
        <v>42905</v>
      </c>
      <c r="Z5300" s="57">
        <v>-5781.13</v>
      </c>
      <c r="AA5300" s="57">
        <v>0</v>
      </c>
      <c r="AB5300" s="57">
        <v>3566.52</v>
      </c>
      <c r="AC5300" s="57">
        <v>0</v>
      </c>
      <c r="AD5300" s="56" t="s">
        <v>9255</v>
      </c>
      <c r="AE5300" s="57">
        <v>0</v>
      </c>
      <c r="AF5300" s="57">
        <v>0</v>
      </c>
      <c r="AG5300" s="57">
        <v>0</v>
      </c>
      <c r="AI5300"/>
      <c r="AJ5300"/>
    </row>
    <row r="5301" spans="1:36">
      <c r="A5301" s="56" t="s">
        <v>48</v>
      </c>
      <c r="B5301" s="56" t="s">
        <v>11412</v>
      </c>
      <c r="C5301" s="56">
        <v>2101010090</v>
      </c>
      <c r="D5301" s="56" t="s">
        <v>42</v>
      </c>
      <c r="E5301" s="56">
        <v>2101020090</v>
      </c>
      <c r="F5301" s="56">
        <v>5401010090</v>
      </c>
      <c r="G5301" s="56" t="s">
        <v>11428</v>
      </c>
      <c r="H5301" s="56">
        <v>400300</v>
      </c>
      <c r="I5301" s="56" t="s">
        <v>11445</v>
      </c>
      <c r="J5301" s="56" t="s">
        <v>4367</v>
      </c>
      <c r="K5301" s="56" t="s">
        <v>4363</v>
      </c>
      <c r="L5301" s="56" t="s">
        <v>7138</v>
      </c>
      <c r="M5301" s="73">
        <v>42905</v>
      </c>
      <c r="N5301" s="56" t="s">
        <v>8605</v>
      </c>
      <c r="O5301" s="56"/>
      <c r="P5301" s="56" t="s">
        <v>167</v>
      </c>
      <c r="Q5301" s="56"/>
      <c r="R5301" s="56" t="s">
        <v>70</v>
      </c>
      <c r="S5301" s="56" t="s">
        <v>11415</v>
      </c>
      <c r="T5301" s="56" t="s">
        <v>7140</v>
      </c>
      <c r="U5301" s="57">
        <v>33251.089999999997</v>
      </c>
      <c r="V5301" s="57">
        <v>-23903.439999999999</v>
      </c>
      <c r="W5301" s="57">
        <v>9347.65</v>
      </c>
      <c r="X5301" s="57">
        <v>0</v>
      </c>
      <c r="Y5301" s="73">
        <v>42905</v>
      </c>
      <c r="Z5301" s="57">
        <v>-5781.13</v>
      </c>
      <c r="AA5301" s="57">
        <v>0</v>
      </c>
      <c r="AB5301" s="57">
        <v>3566.52</v>
      </c>
      <c r="AC5301" s="57">
        <v>0</v>
      </c>
      <c r="AD5301" s="56" t="s">
        <v>9255</v>
      </c>
      <c r="AE5301" s="57">
        <v>0</v>
      </c>
      <c r="AF5301" s="57">
        <v>0</v>
      </c>
      <c r="AG5301" s="57">
        <v>0</v>
      </c>
      <c r="AI5301"/>
      <c r="AJ5301"/>
    </row>
    <row r="5302" spans="1:36">
      <c r="A5302" s="56" t="s">
        <v>48</v>
      </c>
      <c r="B5302" s="56" t="s">
        <v>11412</v>
      </c>
      <c r="C5302" s="56">
        <v>2101010090</v>
      </c>
      <c r="D5302" s="56" t="s">
        <v>42</v>
      </c>
      <c r="E5302" s="56">
        <v>2101020090</v>
      </c>
      <c r="F5302" s="56">
        <v>5401010090</v>
      </c>
      <c r="G5302" s="56" t="s">
        <v>11428</v>
      </c>
      <c r="H5302" s="56">
        <v>400300</v>
      </c>
      <c r="I5302" s="56" t="s">
        <v>11445</v>
      </c>
      <c r="J5302" s="56" t="s">
        <v>4368</v>
      </c>
      <c r="K5302" s="56" t="s">
        <v>4363</v>
      </c>
      <c r="L5302" s="56" t="s">
        <v>7138</v>
      </c>
      <c r="M5302" s="73">
        <v>42905</v>
      </c>
      <c r="N5302" s="56" t="s">
        <v>8605</v>
      </c>
      <c r="O5302" s="56"/>
      <c r="P5302" s="56" t="s">
        <v>167</v>
      </c>
      <c r="Q5302" s="56"/>
      <c r="R5302" s="56" t="s">
        <v>70</v>
      </c>
      <c r="S5302" s="56" t="s">
        <v>11415</v>
      </c>
      <c r="T5302" s="56" t="s">
        <v>7140</v>
      </c>
      <c r="U5302" s="57">
        <v>33251.089999999997</v>
      </c>
      <c r="V5302" s="57">
        <v>-23903.439999999999</v>
      </c>
      <c r="W5302" s="57">
        <v>9347.65</v>
      </c>
      <c r="X5302" s="57">
        <v>0</v>
      </c>
      <c r="Y5302" s="73">
        <v>42905</v>
      </c>
      <c r="Z5302" s="57">
        <v>-5781.13</v>
      </c>
      <c r="AA5302" s="57">
        <v>0</v>
      </c>
      <c r="AB5302" s="57">
        <v>3566.52</v>
      </c>
      <c r="AC5302" s="57">
        <v>0</v>
      </c>
      <c r="AD5302" s="56" t="s">
        <v>9255</v>
      </c>
      <c r="AE5302" s="57">
        <v>0</v>
      </c>
      <c r="AF5302" s="57">
        <v>0</v>
      </c>
      <c r="AG5302" s="57">
        <v>0</v>
      </c>
      <c r="AI5302"/>
      <c r="AJ5302"/>
    </row>
    <row r="5303" spans="1:36">
      <c r="A5303" s="56" t="s">
        <v>48</v>
      </c>
      <c r="B5303" s="56" t="s">
        <v>11412</v>
      </c>
      <c r="C5303" s="56">
        <v>2101010090</v>
      </c>
      <c r="D5303" s="56" t="s">
        <v>42</v>
      </c>
      <c r="E5303" s="56">
        <v>2101020090</v>
      </c>
      <c r="F5303" s="56">
        <v>5401010090</v>
      </c>
      <c r="G5303" s="56" t="s">
        <v>11428</v>
      </c>
      <c r="H5303" s="56">
        <v>400300</v>
      </c>
      <c r="I5303" s="56" t="s">
        <v>11445</v>
      </c>
      <c r="J5303" s="56" t="s">
        <v>4369</v>
      </c>
      <c r="K5303" s="56" t="s">
        <v>4363</v>
      </c>
      <c r="L5303" s="56" t="s">
        <v>7138</v>
      </c>
      <c r="M5303" s="73">
        <v>42905</v>
      </c>
      <c r="N5303" s="56" t="s">
        <v>8605</v>
      </c>
      <c r="O5303" s="56"/>
      <c r="P5303" s="56" t="s">
        <v>167</v>
      </c>
      <c r="Q5303" s="56"/>
      <c r="R5303" s="56" t="s">
        <v>70</v>
      </c>
      <c r="S5303" s="56" t="s">
        <v>11415</v>
      </c>
      <c r="T5303" s="56" t="s">
        <v>7140</v>
      </c>
      <c r="U5303" s="57">
        <v>33251.089999999997</v>
      </c>
      <c r="V5303" s="57">
        <v>-23903.439999999999</v>
      </c>
      <c r="W5303" s="57">
        <v>9347.65</v>
      </c>
      <c r="X5303" s="57">
        <v>0</v>
      </c>
      <c r="Y5303" s="73">
        <v>42905</v>
      </c>
      <c r="Z5303" s="57">
        <v>-5781.13</v>
      </c>
      <c r="AA5303" s="57">
        <v>0</v>
      </c>
      <c r="AB5303" s="57">
        <v>3566.52</v>
      </c>
      <c r="AC5303" s="57">
        <v>0</v>
      </c>
      <c r="AD5303" s="56" t="s">
        <v>9255</v>
      </c>
      <c r="AE5303" s="57">
        <v>0</v>
      </c>
      <c r="AF5303" s="57">
        <v>0</v>
      </c>
      <c r="AG5303" s="57">
        <v>0</v>
      </c>
      <c r="AI5303"/>
      <c r="AJ5303"/>
    </row>
    <row r="5304" spans="1:36">
      <c r="A5304" s="56" t="s">
        <v>48</v>
      </c>
      <c r="B5304" s="56" t="s">
        <v>11412</v>
      </c>
      <c r="C5304" s="56">
        <v>2101010090</v>
      </c>
      <c r="D5304" s="56" t="s">
        <v>42</v>
      </c>
      <c r="E5304" s="56">
        <v>2101020090</v>
      </c>
      <c r="F5304" s="56">
        <v>5401010090</v>
      </c>
      <c r="G5304" s="56" t="s">
        <v>11428</v>
      </c>
      <c r="H5304" s="56">
        <v>400300</v>
      </c>
      <c r="I5304" s="56" t="s">
        <v>11445</v>
      </c>
      <c r="J5304" s="56" t="s">
        <v>4370</v>
      </c>
      <c r="K5304" s="56" t="s">
        <v>4363</v>
      </c>
      <c r="L5304" s="56" t="s">
        <v>7138</v>
      </c>
      <c r="M5304" s="73">
        <v>42905</v>
      </c>
      <c r="N5304" s="56" t="s">
        <v>8605</v>
      </c>
      <c r="O5304" s="56"/>
      <c r="P5304" s="56" t="s">
        <v>167</v>
      </c>
      <c r="Q5304" s="56"/>
      <c r="R5304" s="56" t="s">
        <v>70</v>
      </c>
      <c r="S5304" s="56" t="s">
        <v>11415</v>
      </c>
      <c r="T5304" s="56" t="s">
        <v>7140</v>
      </c>
      <c r="U5304" s="57">
        <v>33251.089999999997</v>
      </c>
      <c r="V5304" s="57">
        <v>-23903.439999999999</v>
      </c>
      <c r="W5304" s="57">
        <v>9347.65</v>
      </c>
      <c r="X5304" s="57">
        <v>0</v>
      </c>
      <c r="Y5304" s="73">
        <v>42905</v>
      </c>
      <c r="Z5304" s="57">
        <v>-5781.13</v>
      </c>
      <c r="AA5304" s="57">
        <v>0</v>
      </c>
      <c r="AB5304" s="57">
        <v>3566.52</v>
      </c>
      <c r="AC5304" s="57">
        <v>0</v>
      </c>
      <c r="AD5304" s="56" t="s">
        <v>9255</v>
      </c>
      <c r="AE5304" s="57">
        <v>0</v>
      </c>
      <c r="AF5304" s="57">
        <v>0</v>
      </c>
      <c r="AG5304" s="57">
        <v>0</v>
      </c>
      <c r="AI5304"/>
      <c r="AJ5304"/>
    </row>
    <row r="5305" spans="1:36">
      <c r="A5305" s="56" t="s">
        <v>49</v>
      </c>
      <c r="B5305" s="56" t="s">
        <v>11412</v>
      </c>
      <c r="C5305" s="56">
        <v>2101010090</v>
      </c>
      <c r="D5305" s="56" t="s">
        <v>42</v>
      </c>
      <c r="E5305" s="56">
        <v>2101020090</v>
      </c>
      <c r="F5305" s="56">
        <v>5401010090</v>
      </c>
      <c r="G5305" s="56" t="s">
        <v>11431</v>
      </c>
      <c r="H5305" s="56">
        <v>400200</v>
      </c>
      <c r="I5305" s="56" t="s">
        <v>11630</v>
      </c>
      <c r="J5305" s="56" t="s">
        <v>1120</v>
      </c>
      <c r="K5305" s="56" t="s">
        <v>1121</v>
      </c>
      <c r="L5305" s="56" t="s">
        <v>7138</v>
      </c>
      <c r="M5305" s="73">
        <v>42735</v>
      </c>
      <c r="N5305" s="56" t="s">
        <v>8453</v>
      </c>
      <c r="O5305" s="56"/>
      <c r="P5305" s="56" t="s">
        <v>167</v>
      </c>
      <c r="Q5305" s="56"/>
      <c r="R5305" s="56" t="s">
        <v>70</v>
      </c>
      <c r="S5305" s="56" t="s">
        <v>11415</v>
      </c>
      <c r="T5305" s="56" t="s">
        <v>7140</v>
      </c>
      <c r="U5305" s="57">
        <v>263350</v>
      </c>
      <c r="V5305" s="57">
        <v>-211197.42</v>
      </c>
      <c r="W5305" s="57">
        <v>52152.58</v>
      </c>
      <c r="X5305" s="57">
        <v>0</v>
      </c>
      <c r="Y5305" s="73">
        <v>42735</v>
      </c>
      <c r="Z5305" s="57">
        <v>-38985.08</v>
      </c>
      <c r="AA5305" s="57">
        <v>0</v>
      </c>
      <c r="AB5305" s="57">
        <v>13167.5</v>
      </c>
      <c r="AC5305" s="57">
        <v>0</v>
      </c>
      <c r="AD5305" s="56" t="s">
        <v>9255</v>
      </c>
      <c r="AE5305" s="57">
        <v>0</v>
      </c>
      <c r="AF5305" s="57">
        <v>0</v>
      </c>
      <c r="AG5305" s="57">
        <v>0</v>
      </c>
      <c r="AI5305"/>
      <c r="AJ5305"/>
    </row>
    <row r="5306" spans="1:36">
      <c r="A5306" s="56" t="s">
        <v>48</v>
      </c>
      <c r="B5306" s="56" t="s">
        <v>11412</v>
      </c>
      <c r="C5306" s="56">
        <v>2101010090</v>
      </c>
      <c r="D5306" s="56" t="s">
        <v>42</v>
      </c>
      <c r="E5306" s="56">
        <v>2101020090</v>
      </c>
      <c r="F5306" s="56">
        <v>5401010090</v>
      </c>
      <c r="G5306" s="56" t="s">
        <v>11428</v>
      </c>
      <c r="H5306" s="56">
        <v>400300</v>
      </c>
      <c r="I5306" s="56" t="s">
        <v>11451</v>
      </c>
      <c r="J5306" s="56" t="s">
        <v>4542</v>
      </c>
      <c r="K5306" s="56" t="s">
        <v>4543</v>
      </c>
      <c r="L5306" s="56" t="s">
        <v>7138</v>
      </c>
      <c r="M5306" s="73">
        <v>43081</v>
      </c>
      <c r="N5306" s="56" t="s">
        <v>8606</v>
      </c>
      <c r="O5306" s="56"/>
      <c r="P5306" s="56" t="s">
        <v>167</v>
      </c>
      <c r="Q5306" s="56"/>
      <c r="R5306" s="56" t="s">
        <v>70</v>
      </c>
      <c r="S5306" s="56" t="s">
        <v>11415</v>
      </c>
      <c r="T5306" s="56" t="s">
        <v>7140</v>
      </c>
      <c r="U5306" s="57">
        <v>26364.74</v>
      </c>
      <c r="V5306" s="57">
        <v>-16537.55</v>
      </c>
      <c r="W5306" s="57">
        <v>9827.19</v>
      </c>
      <c r="X5306" s="57">
        <v>0</v>
      </c>
      <c r="Y5306" s="73">
        <v>43081</v>
      </c>
      <c r="Z5306" s="57">
        <v>-4583.8500000000004</v>
      </c>
      <c r="AA5306" s="57">
        <v>0</v>
      </c>
      <c r="AB5306" s="57">
        <v>5243.34</v>
      </c>
      <c r="AC5306" s="57">
        <v>0</v>
      </c>
      <c r="AD5306" s="56" t="s">
        <v>9255</v>
      </c>
      <c r="AE5306" s="57">
        <v>0</v>
      </c>
      <c r="AF5306" s="57">
        <v>0</v>
      </c>
      <c r="AG5306" s="57">
        <v>0</v>
      </c>
      <c r="AI5306"/>
      <c r="AJ5306"/>
    </row>
    <row r="5307" spans="1:36">
      <c r="A5307" s="56" t="s">
        <v>50</v>
      </c>
      <c r="B5307" s="56" t="s">
        <v>11412</v>
      </c>
      <c r="C5307" s="56">
        <v>2101010090</v>
      </c>
      <c r="D5307" s="56" t="s">
        <v>42</v>
      </c>
      <c r="E5307" s="56">
        <v>2101020090</v>
      </c>
      <c r="F5307" s="56">
        <v>5401010090</v>
      </c>
      <c r="G5307" s="56" t="s">
        <v>11431</v>
      </c>
      <c r="H5307" s="56">
        <v>400210</v>
      </c>
      <c r="I5307" s="56" t="s">
        <v>11440</v>
      </c>
      <c r="J5307" s="56" t="s">
        <v>1870</v>
      </c>
      <c r="K5307" s="56" t="s">
        <v>1871</v>
      </c>
      <c r="L5307" s="56" t="s">
        <v>7138</v>
      </c>
      <c r="M5307" s="73">
        <v>43373</v>
      </c>
      <c r="N5307" s="56" t="s">
        <v>8607</v>
      </c>
      <c r="O5307" s="56"/>
      <c r="P5307" s="56" t="s">
        <v>167</v>
      </c>
      <c r="Q5307" s="56"/>
      <c r="R5307" s="56" t="s">
        <v>70</v>
      </c>
      <c r="S5307" s="56" t="s">
        <v>11415</v>
      </c>
      <c r="T5307" s="56" t="s">
        <v>7140</v>
      </c>
      <c r="U5307" s="57">
        <v>176703.82</v>
      </c>
      <c r="V5307" s="57">
        <v>-86095.91</v>
      </c>
      <c r="W5307" s="57">
        <v>90607.91</v>
      </c>
      <c r="X5307" s="57">
        <v>0</v>
      </c>
      <c r="Y5307" s="73">
        <v>43350</v>
      </c>
      <c r="Z5307" s="57">
        <v>-30722.26</v>
      </c>
      <c r="AA5307" s="57">
        <v>0</v>
      </c>
      <c r="AB5307" s="57">
        <v>59885.65</v>
      </c>
      <c r="AC5307" s="57">
        <v>0</v>
      </c>
      <c r="AD5307" s="56" t="s">
        <v>9255</v>
      </c>
      <c r="AE5307" s="57">
        <v>0</v>
      </c>
      <c r="AF5307" s="57">
        <v>0</v>
      </c>
      <c r="AG5307" s="57">
        <v>0</v>
      </c>
      <c r="AI5307"/>
      <c r="AJ5307"/>
    </row>
    <row r="5308" spans="1:36">
      <c r="A5308" s="56" t="s">
        <v>49</v>
      </c>
      <c r="B5308" s="56" t="s">
        <v>11412</v>
      </c>
      <c r="C5308" s="56">
        <v>2101010090</v>
      </c>
      <c r="D5308" s="56" t="s">
        <v>42</v>
      </c>
      <c r="E5308" s="56">
        <v>2101020090</v>
      </c>
      <c r="F5308" s="56">
        <v>5401010090</v>
      </c>
      <c r="G5308" s="56" t="s">
        <v>11431</v>
      </c>
      <c r="H5308" s="56">
        <v>400200</v>
      </c>
      <c r="I5308" s="56" t="s">
        <v>11456</v>
      </c>
      <c r="J5308" s="56" t="s">
        <v>1131</v>
      </c>
      <c r="K5308" s="56" t="s">
        <v>1132</v>
      </c>
      <c r="L5308" s="56" t="s">
        <v>7138</v>
      </c>
      <c r="M5308" s="73">
        <v>43465</v>
      </c>
      <c r="N5308" s="56" t="s">
        <v>8506</v>
      </c>
      <c r="O5308" s="56"/>
      <c r="P5308" s="56" t="s">
        <v>167</v>
      </c>
      <c r="Q5308" s="56"/>
      <c r="R5308" s="56" t="s">
        <v>70</v>
      </c>
      <c r="S5308" s="56" t="s">
        <v>11415</v>
      </c>
      <c r="T5308" s="56" t="s">
        <v>7140</v>
      </c>
      <c r="U5308" s="57">
        <v>205000</v>
      </c>
      <c r="V5308" s="57">
        <v>-96041.1</v>
      </c>
      <c r="W5308" s="57">
        <v>108958.9</v>
      </c>
      <c r="X5308" s="57">
        <v>0</v>
      </c>
      <c r="Y5308" s="73">
        <v>43386</v>
      </c>
      <c r="Z5308" s="57">
        <v>-35641.919999999998</v>
      </c>
      <c r="AA5308" s="57">
        <v>0</v>
      </c>
      <c r="AB5308" s="57">
        <v>73316.98</v>
      </c>
      <c r="AC5308" s="57">
        <v>0</v>
      </c>
      <c r="AD5308" s="56" t="s">
        <v>9255</v>
      </c>
      <c r="AE5308" s="57">
        <v>0</v>
      </c>
      <c r="AF5308" s="57">
        <v>0</v>
      </c>
      <c r="AG5308" s="57">
        <v>0</v>
      </c>
      <c r="AI5308"/>
      <c r="AJ5308"/>
    </row>
    <row r="5309" spans="1:36">
      <c r="A5309" s="56" t="s">
        <v>48</v>
      </c>
      <c r="B5309" s="56" t="s">
        <v>11412</v>
      </c>
      <c r="C5309" s="56">
        <v>2101010090</v>
      </c>
      <c r="D5309" s="56" t="s">
        <v>42</v>
      </c>
      <c r="E5309" s="56">
        <v>2101020090</v>
      </c>
      <c r="F5309" s="56">
        <v>5401010090</v>
      </c>
      <c r="G5309" s="56" t="s">
        <v>11428</v>
      </c>
      <c r="H5309" s="56">
        <v>400300</v>
      </c>
      <c r="I5309" s="56" t="s">
        <v>11445</v>
      </c>
      <c r="J5309" s="56" t="s">
        <v>4372</v>
      </c>
      <c r="K5309" s="56" t="s">
        <v>4373</v>
      </c>
      <c r="L5309" s="56" t="s">
        <v>7138</v>
      </c>
      <c r="M5309" s="73">
        <v>43516</v>
      </c>
      <c r="N5309" s="56" t="s">
        <v>8461</v>
      </c>
      <c r="O5309" s="56"/>
      <c r="P5309" s="56" t="s">
        <v>167</v>
      </c>
      <c r="Q5309" s="56"/>
      <c r="R5309" s="56" t="s">
        <v>70</v>
      </c>
      <c r="S5309" s="56" t="s">
        <v>11415</v>
      </c>
      <c r="T5309" s="56" t="s">
        <v>7140</v>
      </c>
      <c r="U5309" s="57">
        <v>67200</v>
      </c>
      <c r="V5309" s="57">
        <v>-27424.959999999999</v>
      </c>
      <c r="W5309" s="57">
        <v>39775.040000000001</v>
      </c>
      <c r="X5309" s="57">
        <v>0</v>
      </c>
      <c r="Y5309" s="73">
        <v>43502</v>
      </c>
      <c r="Z5309" s="57">
        <v>-11683.6</v>
      </c>
      <c r="AA5309" s="57">
        <v>0</v>
      </c>
      <c r="AB5309" s="57">
        <v>28091.439999999999</v>
      </c>
      <c r="AC5309" s="57">
        <v>0</v>
      </c>
      <c r="AD5309" s="56" t="s">
        <v>9255</v>
      </c>
      <c r="AE5309" s="57">
        <v>0</v>
      </c>
      <c r="AF5309" s="57">
        <v>0</v>
      </c>
      <c r="AG5309" s="57">
        <v>0</v>
      </c>
      <c r="AI5309"/>
      <c r="AJ5309"/>
    </row>
    <row r="5310" spans="1:36">
      <c r="A5310" s="56" t="s">
        <v>54</v>
      </c>
      <c r="B5310" s="56" t="s">
        <v>11416</v>
      </c>
      <c r="C5310" s="56">
        <v>2101010100</v>
      </c>
      <c r="D5310" s="56" t="s">
        <v>39</v>
      </c>
      <c r="E5310" s="56">
        <v>2101020100</v>
      </c>
      <c r="F5310" s="56">
        <v>5401010100</v>
      </c>
      <c r="G5310" s="56" t="s">
        <v>11413</v>
      </c>
      <c r="H5310" s="56">
        <v>400100</v>
      </c>
      <c r="I5310" s="56" t="s">
        <v>11452</v>
      </c>
      <c r="J5310" s="56" t="s">
        <v>1114</v>
      </c>
      <c r="K5310" s="56" t="s">
        <v>1115</v>
      </c>
      <c r="L5310" s="56" t="s">
        <v>7138</v>
      </c>
      <c r="M5310" s="73">
        <v>43465</v>
      </c>
      <c r="N5310" s="56" t="s">
        <v>8612</v>
      </c>
      <c r="O5310" s="56"/>
      <c r="P5310" s="56" t="s">
        <v>259</v>
      </c>
      <c r="Q5310" s="56"/>
      <c r="R5310" s="56" t="s">
        <v>70</v>
      </c>
      <c r="S5310" s="56" t="s">
        <v>11415</v>
      </c>
      <c r="T5310" s="56" t="s">
        <v>7140</v>
      </c>
      <c r="U5310" s="57">
        <v>67997.279999999999</v>
      </c>
      <c r="V5310" s="57">
        <v>-50911.02</v>
      </c>
      <c r="W5310" s="57">
        <v>17086.259999999998</v>
      </c>
      <c r="X5310" s="57">
        <v>0</v>
      </c>
      <c r="Y5310" s="73">
        <v>43423</v>
      </c>
      <c r="Z5310" s="57">
        <v>-13686.4</v>
      </c>
      <c r="AA5310" s="57">
        <v>0</v>
      </c>
      <c r="AB5310" s="57">
        <v>3399.86</v>
      </c>
      <c r="AC5310" s="57">
        <v>0</v>
      </c>
      <c r="AD5310" s="56" t="s">
        <v>9255</v>
      </c>
      <c r="AE5310" s="57">
        <v>0</v>
      </c>
      <c r="AF5310" s="57">
        <v>0</v>
      </c>
      <c r="AG5310" s="57">
        <v>0</v>
      </c>
      <c r="AI5310"/>
      <c r="AJ5310"/>
    </row>
    <row r="5311" spans="1:36">
      <c r="A5311" s="56" t="s">
        <v>54</v>
      </c>
      <c r="B5311" s="56" t="s">
        <v>11416</v>
      </c>
      <c r="C5311" s="56">
        <v>2101010100</v>
      </c>
      <c r="D5311" s="56" t="s">
        <v>39</v>
      </c>
      <c r="E5311" s="56">
        <v>2101020100</v>
      </c>
      <c r="F5311" s="56">
        <v>5401010100</v>
      </c>
      <c r="G5311" s="56" t="s">
        <v>11413</v>
      </c>
      <c r="H5311" s="56">
        <v>400100</v>
      </c>
      <c r="I5311" s="56" t="s">
        <v>11452</v>
      </c>
      <c r="J5311" s="56" t="s">
        <v>1116</v>
      </c>
      <c r="K5311" s="56" t="s">
        <v>1117</v>
      </c>
      <c r="L5311" s="56" t="s">
        <v>7138</v>
      </c>
      <c r="M5311" s="73">
        <v>43465</v>
      </c>
      <c r="N5311" s="56" t="s">
        <v>8612</v>
      </c>
      <c r="O5311" s="56"/>
      <c r="P5311" s="56" t="s">
        <v>259</v>
      </c>
      <c r="Q5311" s="56"/>
      <c r="R5311" s="56" t="s">
        <v>70</v>
      </c>
      <c r="S5311" s="56" t="s">
        <v>11415</v>
      </c>
      <c r="T5311" s="56" t="s">
        <v>7140</v>
      </c>
      <c r="U5311" s="57">
        <v>12800.32</v>
      </c>
      <c r="V5311" s="57">
        <v>-9583.8700000000008</v>
      </c>
      <c r="W5311" s="57">
        <v>3216.45</v>
      </c>
      <c r="X5311" s="57">
        <v>0</v>
      </c>
      <c r="Y5311" s="73">
        <v>43423</v>
      </c>
      <c r="Z5311" s="57">
        <v>-2576.4299999999998</v>
      </c>
      <c r="AA5311" s="57">
        <v>0</v>
      </c>
      <c r="AB5311" s="57">
        <v>640.02</v>
      </c>
      <c r="AC5311" s="57">
        <v>0</v>
      </c>
      <c r="AD5311" s="56" t="s">
        <v>9255</v>
      </c>
      <c r="AE5311" s="57">
        <v>0</v>
      </c>
      <c r="AF5311" s="57">
        <v>0</v>
      </c>
      <c r="AG5311" s="57">
        <v>0</v>
      </c>
      <c r="AI5311"/>
      <c r="AJ5311"/>
    </row>
    <row r="5312" spans="1:36">
      <c r="A5312" s="56" t="s">
        <v>54</v>
      </c>
      <c r="B5312" s="56" t="s">
        <v>11416</v>
      </c>
      <c r="C5312" s="56">
        <v>2101010100</v>
      </c>
      <c r="D5312" s="56" t="s">
        <v>39</v>
      </c>
      <c r="E5312" s="56">
        <v>2101020100</v>
      </c>
      <c r="F5312" s="56">
        <v>5401010100</v>
      </c>
      <c r="G5312" s="56" t="s">
        <v>11413</v>
      </c>
      <c r="H5312" s="56">
        <v>400100</v>
      </c>
      <c r="I5312" s="56" t="s">
        <v>11452</v>
      </c>
      <c r="J5312" s="56" t="s">
        <v>1118</v>
      </c>
      <c r="K5312" s="56" t="s">
        <v>1119</v>
      </c>
      <c r="L5312" s="56" t="s">
        <v>7138</v>
      </c>
      <c r="M5312" s="73">
        <v>43465</v>
      </c>
      <c r="N5312" s="56" t="s">
        <v>8612</v>
      </c>
      <c r="O5312" s="56"/>
      <c r="P5312" s="56" t="s">
        <v>259</v>
      </c>
      <c r="Q5312" s="56"/>
      <c r="R5312" s="56" t="s">
        <v>70</v>
      </c>
      <c r="S5312" s="56" t="s">
        <v>11415</v>
      </c>
      <c r="T5312" s="56" t="s">
        <v>7140</v>
      </c>
      <c r="U5312" s="57">
        <v>7602.4</v>
      </c>
      <c r="V5312" s="57">
        <v>-5692.08</v>
      </c>
      <c r="W5312" s="57">
        <v>1910.32</v>
      </c>
      <c r="X5312" s="57">
        <v>0</v>
      </c>
      <c r="Y5312" s="73">
        <v>43423</v>
      </c>
      <c r="Z5312" s="57">
        <v>-1530.2</v>
      </c>
      <c r="AA5312" s="57">
        <v>0</v>
      </c>
      <c r="AB5312" s="57">
        <v>380.12</v>
      </c>
      <c r="AC5312" s="57">
        <v>0</v>
      </c>
      <c r="AD5312" s="56" t="s">
        <v>9255</v>
      </c>
      <c r="AE5312" s="57">
        <v>0</v>
      </c>
      <c r="AF5312" s="57">
        <v>0</v>
      </c>
      <c r="AG5312" s="57">
        <v>0</v>
      </c>
      <c r="AI5312"/>
      <c r="AJ5312"/>
    </row>
    <row r="5313" spans="1:36">
      <c r="A5313" s="56" t="s">
        <v>49</v>
      </c>
      <c r="B5313" s="56" t="s">
        <v>11416</v>
      </c>
      <c r="C5313" s="56">
        <v>2101010100</v>
      </c>
      <c r="D5313" s="56" t="s">
        <v>39</v>
      </c>
      <c r="E5313" s="56">
        <v>2101020100</v>
      </c>
      <c r="F5313" s="56">
        <v>5401010100</v>
      </c>
      <c r="G5313" s="56" t="s">
        <v>11431</v>
      </c>
      <c r="H5313" s="56">
        <v>400211</v>
      </c>
      <c r="I5313" s="56" t="s">
        <v>11444</v>
      </c>
      <c r="J5313" s="56" t="s">
        <v>5995</v>
      </c>
      <c r="K5313" s="56" t="s">
        <v>5996</v>
      </c>
      <c r="L5313" s="56" t="s">
        <v>7138</v>
      </c>
      <c r="M5313" s="73">
        <v>43677</v>
      </c>
      <c r="N5313" s="56" t="s">
        <v>8464</v>
      </c>
      <c r="O5313" s="56"/>
      <c r="P5313" s="56" t="s">
        <v>259</v>
      </c>
      <c r="Q5313" s="56"/>
      <c r="R5313" s="56" t="s">
        <v>70</v>
      </c>
      <c r="S5313" s="56" t="s">
        <v>11415</v>
      </c>
      <c r="T5313" s="56" t="s">
        <v>7140</v>
      </c>
      <c r="U5313" s="57">
        <v>93220</v>
      </c>
      <c r="V5313" s="57">
        <v>-50595.82</v>
      </c>
      <c r="W5313" s="57">
        <v>42624.18</v>
      </c>
      <c r="X5313" s="57">
        <v>0</v>
      </c>
      <c r="Y5313" s="73">
        <v>43661</v>
      </c>
      <c r="Z5313" s="57">
        <v>-27035.61</v>
      </c>
      <c r="AA5313" s="57">
        <v>0</v>
      </c>
      <c r="AB5313" s="57">
        <v>15588.57</v>
      </c>
      <c r="AC5313" s="57">
        <v>0</v>
      </c>
      <c r="AD5313" s="56" t="s">
        <v>9255</v>
      </c>
      <c r="AE5313" s="57">
        <v>0</v>
      </c>
      <c r="AF5313" s="57">
        <v>0</v>
      </c>
      <c r="AG5313" s="57">
        <v>0</v>
      </c>
      <c r="AI5313"/>
      <c r="AJ5313"/>
    </row>
    <row r="5314" spans="1:36">
      <c r="A5314" s="56" t="s">
        <v>50</v>
      </c>
      <c r="B5314" s="56" t="s">
        <v>11417</v>
      </c>
      <c r="C5314" s="56">
        <v>2101010130</v>
      </c>
      <c r="D5314" s="56" t="s">
        <v>40</v>
      </c>
      <c r="E5314" s="56">
        <v>2101020140</v>
      </c>
      <c r="F5314" s="56">
        <v>5401010140</v>
      </c>
      <c r="G5314" s="56" t="s">
        <v>11431</v>
      </c>
      <c r="H5314" s="56">
        <v>400210</v>
      </c>
      <c r="I5314" s="56" t="s">
        <v>11461</v>
      </c>
      <c r="J5314" s="56" t="s">
        <v>2859</v>
      </c>
      <c r="K5314" s="56" t="s">
        <v>2860</v>
      </c>
      <c r="L5314" s="56" t="s">
        <v>7138</v>
      </c>
      <c r="M5314" s="73">
        <v>42400</v>
      </c>
      <c r="N5314" s="56" t="s">
        <v>8468</v>
      </c>
      <c r="O5314" s="56"/>
      <c r="P5314" s="56" t="s">
        <v>7235</v>
      </c>
      <c r="Q5314" s="56"/>
      <c r="R5314" s="56" t="s">
        <v>70</v>
      </c>
      <c r="S5314" s="56" t="s">
        <v>11415</v>
      </c>
      <c r="T5314" s="56" t="s">
        <v>7140</v>
      </c>
      <c r="U5314" s="57">
        <v>6550446.71</v>
      </c>
      <c r="V5314" s="57">
        <v>-3034494.45</v>
      </c>
      <c r="W5314" s="57">
        <v>3515952.26</v>
      </c>
      <c r="X5314" s="57">
        <v>0</v>
      </c>
      <c r="Y5314" s="73">
        <v>42400</v>
      </c>
      <c r="Z5314" s="57">
        <v>-583526.35</v>
      </c>
      <c r="AA5314" s="57">
        <v>0</v>
      </c>
      <c r="AB5314" s="57">
        <v>2932425.91</v>
      </c>
      <c r="AC5314" s="57">
        <v>0</v>
      </c>
      <c r="AD5314" s="56" t="s">
        <v>9255</v>
      </c>
      <c r="AE5314" s="57">
        <v>0</v>
      </c>
      <c r="AF5314" s="57">
        <v>0</v>
      </c>
      <c r="AG5314" s="57">
        <v>0</v>
      </c>
      <c r="AI5314"/>
      <c r="AJ5314"/>
    </row>
    <row r="5315" spans="1:36">
      <c r="A5315" s="56" t="s">
        <v>48</v>
      </c>
      <c r="B5315" s="56" t="s">
        <v>11446</v>
      </c>
      <c r="C5315" s="56">
        <v>2101010140</v>
      </c>
      <c r="D5315" s="56" t="s">
        <v>66</v>
      </c>
      <c r="E5315" s="56">
        <v>2101020140</v>
      </c>
      <c r="F5315" s="56">
        <v>5401010140</v>
      </c>
      <c r="G5315" s="56" t="s">
        <v>11428</v>
      </c>
      <c r="H5315" s="56">
        <v>400300</v>
      </c>
      <c r="I5315" s="56" t="s">
        <v>11447</v>
      </c>
      <c r="J5315" s="56" t="s">
        <v>3650</v>
      </c>
      <c r="K5315" s="56" t="s">
        <v>3651</v>
      </c>
      <c r="L5315" s="56" t="s">
        <v>7138</v>
      </c>
      <c r="M5315" s="73">
        <v>42916</v>
      </c>
      <c r="N5315" s="56" t="s">
        <v>8613</v>
      </c>
      <c r="O5315" s="56"/>
      <c r="P5315" s="56" t="s">
        <v>295</v>
      </c>
      <c r="Q5315" s="56"/>
      <c r="R5315" s="56" t="s">
        <v>70</v>
      </c>
      <c r="S5315" s="56" t="s">
        <v>11415</v>
      </c>
      <c r="T5315" s="56" t="s">
        <v>7140</v>
      </c>
      <c r="U5315" s="57">
        <v>39157.5</v>
      </c>
      <c r="V5315" s="57">
        <v>-13962.59</v>
      </c>
      <c r="W5315" s="57">
        <v>25194.91</v>
      </c>
      <c r="X5315" s="57">
        <v>0</v>
      </c>
      <c r="Y5315" s="73">
        <v>42916</v>
      </c>
      <c r="Z5315" s="57">
        <v>-3404.02</v>
      </c>
      <c r="AA5315" s="57">
        <v>0</v>
      </c>
      <c r="AB5315" s="57">
        <v>21790.89</v>
      </c>
      <c r="AC5315" s="57">
        <v>0</v>
      </c>
      <c r="AD5315" s="56" t="s">
        <v>9255</v>
      </c>
      <c r="AE5315" s="57">
        <v>0</v>
      </c>
      <c r="AF5315" s="57">
        <v>0</v>
      </c>
      <c r="AG5315" s="57">
        <v>0</v>
      </c>
      <c r="AI5315"/>
      <c r="AJ5315"/>
    </row>
    <row r="5316" spans="1:36">
      <c r="A5316" s="56" t="s">
        <v>48</v>
      </c>
      <c r="B5316" s="56" t="s">
        <v>11446</v>
      </c>
      <c r="C5316" s="56">
        <v>2101010140</v>
      </c>
      <c r="D5316" s="56" t="s">
        <v>66</v>
      </c>
      <c r="E5316" s="56">
        <v>2101020140</v>
      </c>
      <c r="F5316" s="56">
        <v>5401010140</v>
      </c>
      <c r="G5316" s="56" t="s">
        <v>11428</v>
      </c>
      <c r="H5316" s="56">
        <v>400300</v>
      </c>
      <c r="I5316" s="56" t="s">
        <v>11447</v>
      </c>
      <c r="J5316" s="56" t="s">
        <v>3652</v>
      </c>
      <c r="K5316" s="56" t="s">
        <v>3651</v>
      </c>
      <c r="L5316" s="56" t="s">
        <v>7138</v>
      </c>
      <c r="M5316" s="73">
        <v>42916</v>
      </c>
      <c r="N5316" s="56" t="s">
        <v>8613</v>
      </c>
      <c r="O5316" s="56"/>
      <c r="P5316" s="56" t="s">
        <v>295</v>
      </c>
      <c r="Q5316" s="56"/>
      <c r="R5316" s="56" t="s">
        <v>70</v>
      </c>
      <c r="S5316" s="56" t="s">
        <v>11415</v>
      </c>
      <c r="T5316" s="56" t="s">
        <v>7140</v>
      </c>
      <c r="U5316" s="57">
        <v>39157.5</v>
      </c>
      <c r="V5316" s="57">
        <v>-13962.59</v>
      </c>
      <c r="W5316" s="57">
        <v>25194.91</v>
      </c>
      <c r="X5316" s="57">
        <v>0</v>
      </c>
      <c r="Y5316" s="73">
        <v>42916</v>
      </c>
      <c r="Z5316" s="57">
        <v>-3404.02</v>
      </c>
      <c r="AA5316" s="57">
        <v>0</v>
      </c>
      <c r="AB5316" s="57">
        <v>21790.89</v>
      </c>
      <c r="AC5316" s="57">
        <v>0</v>
      </c>
      <c r="AD5316" s="56" t="s">
        <v>9255</v>
      </c>
      <c r="AE5316" s="57">
        <v>0</v>
      </c>
      <c r="AF5316" s="57">
        <v>0</v>
      </c>
      <c r="AG5316" s="57">
        <v>0</v>
      </c>
      <c r="AI5316"/>
      <c r="AJ5316"/>
    </row>
    <row r="5317" spans="1:36">
      <c r="A5317" s="56" t="s">
        <v>48</v>
      </c>
      <c r="B5317" s="56" t="s">
        <v>11446</v>
      </c>
      <c r="C5317" s="56">
        <v>2101010140</v>
      </c>
      <c r="D5317" s="56" t="s">
        <v>66</v>
      </c>
      <c r="E5317" s="56">
        <v>2101020140</v>
      </c>
      <c r="F5317" s="56">
        <v>5401010140</v>
      </c>
      <c r="G5317" s="56" t="s">
        <v>11428</v>
      </c>
      <c r="H5317" s="56">
        <v>400300</v>
      </c>
      <c r="I5317" s="56" t="s">
        <v>11447</v>
      </c>
      <c r="J5317" s="56" t="s">
        <v>3653</v>
      </c>
      <c r="K5317" s="56" t="s">
        <v>3651</v>
      </c>
      <c r="L5317" s="56" t="s">
        <v>7138</v>
      </c>
      <c r="M5317" s="73">
        <v>42916</v>
      </c>
      <c r="N5317" s="56" t="s">
        <v>8613</v>
      </c>
      <c r="O5317" s="56"/>
      <c r="P5317" s="56" t="s">
        <v>295</v>
      </c>
      <c r="Q5317" s="56"/>
      <c r="R5317" s="56" t="s">
        <v>70</v>
      </c>
      <c r="S5317" s="56" t="s">
        <v>11415</v>
      </c>
      <c r="T5317" s="56" t="s">
        <v>7140</v>
      </c>
      <c r="U5317" s="57">
        <v>39157.5</v>
      </c>
      <c r="V5317" s="57">
        <v>-13962.59</v>
      </c>
      <c r="W5317" s="57">
        <v>25194.91</v>
      </c>
      <c r="X5317" s="57">
        <v>0</v>
      </c>
      <c r="Y5317" s="73">
        <v>42916</v>
      </c>
      <c r="Z5317" s="57">
        <v>-3404.02</v>
      </c>
      <c r="AA5317" s="57">
        <v>0</v>
      </c>
      <c r="AB5317" s="57">
        <v>21790.89</v>
      </c>
      <c r="AC5317" s="57">
        <v>0</v>
      </c>
      <c r="AD5317" s="56" t="s">
        <v>9255</v>
      </c>
      <c r="AE5317" s="57">
        <v>0</v>
      </c>
      <c r="AF5317" s="57">
        <v>0</v>
      </c>
      <c r="AG5317" s="57">
        <v>0</v>
      </c>
      <c r="AI5317"/>
      <c r="AJ5317"/>
    </row>
    <row r="5318" spans="1:36">
      <c r="A5318" s="56" t="s">
        <v>48</v>
      </c>
      <c r="B5318" s="56" t="s">
        <v>11446</v>
      </c>
      <c r="C5318" s="56">
        <v>2101010140</v>
      </c>
      <c r="D5318" s="56" t="s">
        <v>66</v>
      </c>
      <c r="E5318" s="56">
        <v>2101020140</v>
      </c>
      <c r="F5318" s="56">
        <v>5401010140</v>
      </c>
      <c r="G5318" s="56" t="s">
        <v>11428</v>
      </c>
      <c r="H5318" s="56">
        <v>400300</v>
      </c>
      <c r="I5318" s="56" t="s">
        <v>11447</v>
      </c>
      <c r="J5318" s="56" t="s">
        <v>3654</v>
      </c>
      <c r="K5318" s="56" t="s">
        <v>3651</v>
      </c>
      <c r="L5318" s="56" t="s">
        <v>7138</v>
      </c>
      <c r="M5318" s="73">
        <v>42916</v>
      </c>
      <c r="N5318" s="56" t="s">
        <v>8613</v>
      </c>
      <c r="O5318" s="56"/>
      <c r="P5318" s="56" t="s">
        <v>295</v>
      </c>
      <c r="Q5318" s="56"/>
      <c r="R5318" s="56" t="s">
        <v>70</v>
      </c>
      <c r="S5318" s="56" t="s">
        <v>11415</v>
      </c>
      <c r="T5318" s="56" t="s">
        <v>7140</v>
      </c>
      <c r="U5318" s="57">
        <v>39157.5</v>
      </c>
      <c r="V5318" s="57">
        <v>-13962.59</v>
      </c>
      <c r="W5318" s="57">
        <v>25194.91</v>
      </c>
      <c r="X5318" s="57">
        <v>0</v>
      </c>
      <c r="Y5318" s="73">
        <v>42916</v>
      </c>
      <c r="Z5318" s="57">
        <v>-3404.02</v>
      </c>
      <c r="AA5318" s="57">
        <v>0</v>
      </c>
      <c r="AB5318" s="57">
        <v>21790.89</v>
      </c>
      <c r="AC5318" s="57">
        <v>0</v>
      </c>
      <c r="AD5318" s="56" t="s">
        <v>9255</v>
      </c>
      <c r="AE5318" s="57">
        <v>0</v>
      </c>
      <c r="AF5318" s="57">
        <v>0</v>
      </c>
      <c r="AG5318" s="57">
        <v>0</v>
      </c>
      <c r="AI5318"/>
      <c r="AJ5318"/>
    </row>
    <row r="5319" spans="1:36">
      <c r="A5319" s="56" t="s">
        <v>54</v>
      </c>
      <c r="B5319" s="56" t="s">
        <v>11446</v>
      </c>
      <c r="C5319" s="56">
        <v>2101010140</v>
      </c>
      <c r="D5319" s="56" t="s">
        <v>66</v>
      </c>
      <c r="E5319" s="56">
        <v>2101020140</v>
      </c>
      <c r="F5319" s="56">
        <v>5401010140</v>
      </c>
      <c r="G5319" s="56" t="s">
        <v>11413</v>
      </c>
      <c r="H5319" s="56">
        <v>400100</v>
      </c>
      <c r="I5319" s="56" t="s">
        <v>11414</v>
      </c>
      <c r="J5319" s="56" t="s">
        <v>6657</v>
      </c>
      <c r="K5319" s="56" t="s">
        <v>6658</v>
      </c>
      <c r="L5319" s="56" t="s">
        <v>7138</v>
      </c>
      <c r="M5319" s="73">
        <v>43889</v>
      </c>
      <c r="N5319" s="56" t="s">
        <v>8519</v>
      </c>
      <c r="O5319" s="56"/>
      <c r="P5319" s="56" t="s">
        <v>295</v>
      </c>
      <c r="Q5319" s="56"/>
      <c r="R5319" s="56" t="s">
        <v>70</v>
      </c>
      <c r="S5319" s="56" t="s">
        <v>11415</v>
      </c>
      <c r="T5319" s="56" t="s">
        <v>7140</v>
      </c>
      <c r="U5319" s="57">
        <v>34278.89</v>
      </c>
      <c r="V5319" s="57">
        <v>-4609.3</v>
      </c>
      <c r="W5319" s="57">
        <v>29669.59</v>
      </c>
      <c r="X5319" s="57">
        <v>0</v>
      </c>
      <c r="Y5319" s="73">
        <v>43770</v>
      </c>
      <c r="Z5319" s="57">
        <v>-2980.27</v>
      </c>
      <c r="AA5319" s="57">
        <v>0</v>
      </c>
      <c r="AB5319" s="57">
        <v>26689.32</v>
      </c>
      <c r="AC5319" s="57">
        <v>0</v>
      </c>
      <c r="AD5319" s="56" t="s">
        <v>9255</v>
      </c>
      <c r="AE5319" s="57">
        <v>0</v>
      </c>
      <c r="AF5319" s="57">
        <v>0</v>
      </c>
      <c r="AG5319" s="57">
        <v>0</v>
      </c>
      <c r="AI5319"/>
      <c r="AJ5319"/>
    </row>
    <row r="5320" spans="1:36">
      <c r="A5320" s="56" t="s">
        <v>54</v>
      </c>
      <c r="B5320" s="56" t="s">
        <v>11446</v>
      </c>
      <c r="C5320" s="56">
        <v>2101010140</v>
      </c>
      <c r="D5320" s="56" t="s">
        <v>66</v>
      </c>
      <c r="E5320" s="56">
        <v>2101020140</v>
      </c>
      <c r="F5320" s="56">
        <v>5401010140</v>
      </c>
      <c r="G5320" s="56" t="s">
        <v>11413</v>
      </c>
      <c r="H5320" s="56">
        <v>400100</v>
      </c>
      <c r="I5320" s="56" t="s">
        <v>11414</v>
      </c>
      <c r="J5320" s="56" t="s">
        <v>6659</v>
      </c>
      <c r="K5320" s="56" t="s">
        <v>6660</v>
      </c>
      <c r="L5320" s="56" t="s">
        <v>7138</v>
      </c>
      <c r="M5320" s="73">
        <v>43889</v>
      </c>
      <c r="N5320" s="56" t="s">
        <v>8519</v>
      </c>
      <c r="O5320" s="56"/>
      <c r="P5320" s="56" t="s">
        <v>295</v>
      </c>
      <c r="Q5320" s="56"/>
      <c r="R5320" s="56" t="s">
        <v>70</v>
      </c>
      <c r="S5320" s="56" t="s">
        <v>11415</v>
      </c>
      <c r="T5320" s="56" t="s">
        <v>7140</v>
      </c>
      <c r="U5320" s="57">
        <v>30898.35</v>
      </c>
      <c r="V5320" s="57">
        <v>-4154.74</v>
      </c>
      <c r="W5320" s="57">
        <v>26743.61</v>
      </c>
      <c r="X5320" s="57">
        <v>0</v>
      </c>
      <c r="Y5320" s="73">
        <v>43770</v>
      </c>
      <c r="Z5320" s="57">
        <v>-2686.36</v>
      </c>
      <c r="AA5320" s="57">
        <v>0</v>
      </c>
      <c r="AB5320" s="57">
        <v>24057.25</v>
      </c>
      <c r="AC5320" s="57">
        <v>0</v>
      </c>
      <c r="AD5320" s="56" t="s">
        <v>9255</v>
      </c>
      <c r="AE5320" s="57">
        <v>0</v>
      </c>
      <c r="AF5320" s="57">
        <v>0</v>
      </c>
      <c r="AG5320" s="57">
        <v>0</v>
      </c>
      <c r="AI5320"/>
      <c r="AJ5320"/>
    </row>
    <row r="5321" spans="1:36">
      <c r="A5321" s="56" t="s">
        <v>48</v>
      </c>
      <c r="B5321" s="56" t="s">
        <v>11420</v>
      </c>
      <c r="C5321" s="56">
        <v>2101010150</v>
      </c>
      <c r="D5321" s="56" t="s">
        <v>45</v>
      </c>
      <c r="E5321" s="56">
        <v>2101020150</v>
      </c>
      <c r="F5321" s="56">
        <v>5401010150</v>
      </c>
      <c r="G5321" s="56" t="s">
        <v>11428</v>
      </c>
      <c r="H5321" s="56">
        <v>400300</v>
      </c>
      <c r="I5321" s="56" t="s">
        <v>11453</v>
      </c>
      <c r="J5321" s="56" t="s">
        <v>4549</v>
      </c>
      <c r="K5321" s="56" t="s">
        <v>4550</v>
      </c>
      <c r="L5321" s="56" t="s">
        <v>7138</v>
      </c>
      <c r="M5321" s="73">
        <v>42185</v>
      </c>
      <c r="N5321" s="56" t="s">
        <v>8614</v>
      </c>
      <c r="O5321" s="56"/>
      <c r="P5321" s="56" t="s">
        <v>295</v>
      </c>
      <c r="Q5321" s="56"/>
      <c r="R5321" s="56" t="s">
        <v>70</v>
      </c>
      <c r="S5321" s="56" t="s">
        <v>11415</v>
      </c>
      <c r="T5321" s="56" t="s">
        <v>7140</v>
      </c>
      <c r="U5321" s="57">
        <v>905282</v>
      </c>
      <c r="V5321" s="57">
        <v>-494243.03</v>
      </c>
      <c r="W5321" s="57">
        <v>411038.97</v>
      </c>
      <c r="X5321" s="57">
        <v>0</v>
      </c>
      <c r="Y5321" s="73">
        <v>42188</v>
      </c>
      <c r="Z5321" s="57">
        <v>-78717.009999999995</v>
      </c>
      <c r="AA5321" s="57">
        <v>0</v>
      </c>
      <c r="AB5321" s="57">
        <v>332321.96000000002</v>
      </c>
      <c r="AC5321" s="57">
        <v>0</v>
      </c>
      <c r="AD5321" s="56" t="s">
        <v>9255</v>
      </c>
      <c r="AE5321" s="57">
        <v>0</v>
      </c>
      <c r="AF5321" s="57">
        <v>0</v>
      </c>
      <c r="AG5321" s="57">
        <v>0</v>
      </c>
      <c r="AI5321"/>
      <c r="AJ5321"/>
    </row>
    <row r="5322" spans="1:36">
      <c r="A5322" s="56" t="s">
        <v>49</v>
      </c>
      <c r="B5322" s="56" t="s">
        <v>11420</v>
      </c>
      <c r="C5322" s="56">
        <v>2101010150</v>
      </c>
      <c r="D5322" s="56" t="s">
        <v>45</v>
      </c>
      <c r="E5322" s="56">
        <v>2101020150</v>
      </c>
      <c r="F5322" s="56">
        <v>5401010150</v>
      </c>
      <c r="G5322" s="56" t="s">
        <v>11431</v>
      </c>
      <c r="H5322" s="56">
        <v>400211</v>
      </c>
      <c r="I5322" s="56" t="s">
        <v>11807</v>
      </c>
      <c r="J5322" s="56" t="s">
        <v>2865</v>
      </c>
      <c r="K5322" s="56" t="s">
        <v>2866</v>
      </c>
      <c r="L5322" s="56" t="s">
        <v>7138</v>
      </c>
      <c r="M5322" s="73">
        <v>42277</v>
      </c>
      <c r="N5322" s="56" t="s">
        <v>8615</v>
      </c>
      <c r="O5322" s="56"/>
      <c r="P5322" s="56" t="s">
        <v>295</v>
      </c>
      <c r="Q5322" s="56"/>
      <c r="R5322" s="56" t="s">
        <v>70</v>
      </c>
      <c r="S5322" s="56" t="s">
        <v>11415</v>
      </c>
      <c r="T5322" s="56" t="s">
        <v>7140</v>
      </c>
      <c r="U5322" s="57">
        <v>931971</v>
      </c>
      <c r="V5322" s="57">
        <v>-494279.1</v>
      </c>
      <c r="W5322" s="57">
        <v>437691.9</v>
      </c>
      <c r="X5322" s="57">
        <v>0</v>
      </c>
      <c r="Y5322" s="73">
        <v>42248</v>
      </c>
      <c r="Z5322" s="57">
        <v>-81032.990000000005</v>
      </c>
      <c r="AA5322" s="57">
        <v>0</v>
      </c>
      <c r="AB5322" s="57">
        <v>356658.91</v>
      </c>
      <c r="AC5322" s="57">
        <v>0</v>
      </c>
      <c r="AD5322" s="56" t="s">
        <v>9255</v>
      </c>
      <c r="AE5322" s="57">
        <v>0</v>
      </c>
      <c r="AF5322" s="57">
        <v>0</v>
      </c>
      <c r="AG5322" s="57">
        <v>0</v>
      </c>
      <c r="AI5322"/>
      <c r="AJ5322"/>
    </row>
    <row r="5323" spans="1:36">
      <c r="A5323" s="56" t="s">
        <v>50</v>
      </c>
      <c r="B5323" s="56" t="s">
        <v>11420</v>
      </c>
      <c r="C5323" s="56">
        <v>2101010150</v>
      </c>
      <c r="D5323" s="56" t="s">
        <v>45</v>
      </c>
      <c r="E5323" s="56">
        <v>2101020150</v>
      </c>
      <c r="F5323" s="56">
        <v>5401010150</v>
      </c>
      <c r="G5323" s="56" t="s">
        <v>11431</v>
      </c>
      <c r="H5323" s="56">
        <v>400210</v>
      </c>
      <c r="I5323" s="56" t="s">
        <v>11769</v>
      </c>
      <c r="J5323" s="56" t="s">
        <v>1749</v>
      </c>
      <c r="K5323" s="56" t="s">
        <v>1750</v>
      </c>
      <c r="L5323" s="56" t="s">
        <v>7138</v>
      </c>
      <c r="M5323" s="73">
        <v>42606</v>
      </c>
      <c r="N5323" s="56" t="s">
        <v>8616</v>
      </c>
      <c r="O5323" s="56"/>
      <c r="P5323" s="56" t="s">
        <v>295</v>
      </c>
      <c r="Q5323" s="56"/>
      <c r="R5323" s="56" t="s">
        <v>70</v>
      </c>
      <c r="S5323" s="56" t="s">
        <v>11415</v>
      </c>
      <c r="T5323" s="56" t="s">
        <v>7140</v>
      </c>
      <c r="U5323" s="57">
        <v>869770</v>
      </c>
      <c r="V5323" s="57">
        <v>-380315.87</v>
      </c>
      <c r="W5323" s="57">
        <v>489454.13</v>
      </c>
      <c r="X5323" s="57">
        <v>0</v>
      </c>
      <c r="Y5323" s="73">
        <v>42606</v>
      </c>
      <c r="Z5323" s="57">
        <v>-75610.42</v>
      </c>
      <c r="AA5323" s="57">
        <v>0</v>
      </c>
      <c r="AB5323" s="57">
        <v>413843.71</v>
      </c>
      <c r="AC5323" s="57">
        <v>0</v>
      </c>
      <c r="AD5323" s="56" t="s">
        <v>9255</v>
      </c>
      <c r="AE5323" s="57">
        <v>0</v>
      </c>
      <c r="AF5323" s="57">
        <v>0</v>
      </c>
      <c r="AG5323" s="57">
        <v>0</v>
      </c>
      <c r="AI5323"/>
      <c r="AJ5323"/>
    </row>
    <row r="5324" spans="1:36">
      <c r="A5324" s="56" t="s">
        <v>54</v>
      </c>
      <c r="B5324" s="56" t="s">
        <v>11420</v>
      </c>
      <c r="C5324" s="56">
        <v>2101010150</v>
      </c>
      <c r="D5324" s="56" t="s">
        <v>45</v>
      </c>
      <c r="E5324" s="56">
        <v>2101020150</v>
      </c>
      <c r="F5324" s="56">
        <v>5401010150</v>
      </c>
      <c r="G5324" s="56" t="s">
        <v>11413</v>
      </c>
      <c r="H5324" s="56">
        <v>400100</v>
      </c>
      <c r="I5324" s="56" t="s">
        <v>11414</v>
      </c>
      <c r="J5324" s="56" t="s">
        <v>1076</v>
      </c>
      <c r="K5324" s="56" t="s">
        <v>1077</v>
      </c>
      <c r="L5324" s="56" t="s">
        <v>7138</v>
      </c>
      <c r="M5324" s="73">
        <v>43367</v>
      </c>
      <c r="N5324" s="56" t="s">
        <v>9167</v>
      </c>
      <c r="O5324" s="56"/>
      <c r="P5324" s="56" t="s">
        <v>1037</v>
      </c>
      <c r="Q5324" s="56"/>
      <c r="R5324" s="56" t="s">
        <v>70</v>
      </c>
      <c r="S5324" s="56" t="s">
        <v>11415</v>
      </c>
      <c r="T5324" s="56" t="s">
        <v>7140</v>
      </c>
      <c r="U5324" s="57">
        <v>1429847.01</v>
      </c>
      <c r="V5324" s="57">
        <v>-509382.99</v>
      </c>
      <c r="W5324" s="57">
        <v>920464.02</v>
      </c>
      <c r="X5324" s="57">
        <v>0</v>
      </c>
      <c r="Y5324" s="73">
        <v>43191</v>
      </c>
      <c r="Z5324" s="57">
        <v>-155373.45000000001</v>
      </c>
      <c r="AA5324" s="57">
        <v>0</v>
      </c>
      <c r="AB5324" s="57">
        <v>765090.57</v>
      </c>
      <c r="AC5324" s="57">
        <v>0</v>
      </c>
      <c r="AD5324" s="56" t="s">
        <v>9255</v>
      </c>
      <c r="AE5324" s="57">
        <v>0</v>
      </c>
      <c r="AF5324" s="57">
        <v>0</v>
      </c>
      <c r="AG5324" s="57">
        <v>0</v>
      </c>
      <c r="AI5324"/>
      <c r="AJ5324"/>
    </row>
    <row r="5325" spans="1:36">
      <c r="A5325" s="56" t="s">
        <v>54</v>
      </c>
      <c r="B5325" s="56" t="s">
        <v>11420</v>
      </c>
      <c r="C5325" s="56">
        <v>2101010150</v>
      </c>
      <c r="D5325" s="56" t="s">
        <v>45</v>
      </c>
      <c r="E5325" s="56">
        <v>2101020150</v>
      </c>
      <c r="F5325" s="56">
        <v>5401010150</v>
      </c>
      <c r="G5325" s="56" t="s">
        <v>11413</v>
      </c>
      <c r="H5325" s="56">
        <v>400100</v>
      </c>
      <c r="I5325" s="56" t="s">
        <v>11414</v>
      </c>
      <c r="J5325" s="56" t="s">
        <v>1078</v>
      </c>
      <c r="K5325" s="56" t="s">
        <v>1079</v>
      </c>
      <c r="L5325" s="56" t="s">
        <v>7138</v>
      </c>
      <c r="M5325" s="73">
        <v>43367</v>
      </c>
      <c r="N5325" s="56" t="s">
        <v>8617</v>
      </c>
      <c r="O5325" s="56"/>
      <c r="P5325" s="56" t="s">
        <v>1037</v>
      </c>
      <c r="Q5325" s="56"/>
      <c r="R5325" s="56" t="s">
        <v>70</v>
      </c>
      <c r="S5325" s="56" t="s">
        <v>11415</v>
      </c>
      <c r="T5325" s="56" t="s">
        <v>7140</v>
      </c>
      <c r="U5325" s="57">
        <v>1204081.68</v>
      </c>
      <c r="V5325" s="57">
        <v>-428954.1</v>
      </c>
      <c r="W5325" s="57">
        <v>775127.58</v>
      </c>
      <c r="X5325" s="57">
        <v>0</v>
      </c>
      <c r="Y5325" s="73">
        <v>43191</v>
      </c>
      <c r="Z5325" s="57">
        <v>-130840.79</v>
      </c>
      <c r="AA5325" s="57">
        <v>0</v>
      </c>
      <c r="AB5325" s="57">
        <v>644286.79</v>
      </c>
      <c r="AC5325" s="57">
        <v>0</v>
      </c>
      <c r="AD5325" s="56" t="s">
        <v>9255</v>
      </c>
      <c r="AE5325" s="57">
        <v>0</v>
      </c>
      <c r="AF5325" s="57">
        <v>0</v>
      </c>
      <c r="AG5325" s="57">
        <v>0</v>
      </c>
      <c r="AI5325"/>
      <c r="AJ5325"/>
    </row>
    <row r="5326" spans="1:36">
      <c r="A5326" s="56" t="s">
        <v>54</v>
      </c>
      <c r="B5326" s="56" t="s">
        <v>11420</v>
      </c>
      <c r="C5326" s="56">
        <v>2101010150</v>
      </c>
      <c r="D5326" s="56" t="s">
        <v>45</v>
      </c>
      <c r="E5326" s="56">
        <v>2101020150</v>
      </c>
      <c r="F5326" s="56">
        <v>5401010150</v>
      </c>
      <c r="G5326" s="56" t="s">
        <v>11413</v>
      </c>
      <c r="H5326" s="56">
        <v>400100</v>
      </c>
      <c r="I5326" s="56" t="s">
        <v>11414</v>
      </c>
      <c r="J5326" s="56" t="s">
        <v>1080</v>
      </c>
      <c r="K5326" s="56" t="s">
        <v>1081</v>
      </c>
      <c r="L5326" s="56" t="s">
        <v>7138</v>
      </c>
      <c r="M5326" s="73">
        <v>43367</v>
      </c>
      <c r="N5326" s="56" t="s">
        <v>8617</v>
      </c>
      <c r="O5326" s="56"/>
      <c r="P5326" s="56" t="s">
        <v>1037</v>
      </c>
      <c r="Q5326" s="56"/>
      <c r="R5326" s="56" t="s">
        <v>70</v>
      </c>
      <c r="S5326" s="56" t="s">
        <v>11415</v>
      </c>
      <c r="T5326" s="56" t="s">
        <v>7140</v>
      </c>
      <c r="U5326" s="57">
        <v>1153911.6100000001</v>
      </c>
      <c r="V5326" s="57">
        <v>-394187.26</v>
      </c>
      <c r="W5326" s="57">
        <v>759724.35</v>
      </c>
      <c r="X5326" s="57">
        <v>0</v>
      </c>
      <c r="Y5326" s="73">
        <v>43236</v>
      </c>
      <c r="Z5326" s="57">
        <v>-125389.1</v>
      </c>
      <c r="AA5326" s="57">
        <v>0</v>
      </c>
      <c r="AB5326" s="57">
        <v>634335.25</v>
      </c>
      <c r="AC5326" s="57">
        <v>0</v>
      </c>
      <c r="AD5326" s="56" t="s">
        <v>9255</v>
      </c>
      <c r="AE5326" s="57">
        <v>0</v>
      </c>
      <c r="AF5326" s="57">
        <v>0</v>
      </c>
      <c r="AG5326" s="57">
        <v>0</v>
      </c>
      <c r="AI5326"/>
      <c r="AJ5326"/>
    </row>
    <row r="5327" spans="1:36">
      <c r="A5327" s="56" t="s">
        <v>54</v>
      </c>
      <c r="B5327" s="56" t="s">
        <v>11420</v>
      </c>
      <c r="C5327" s="56">
        <v>2101010150</v>
      </c>
      <c r="D5327" s="56" t="s">
        <v>45</v>
      </c>
      <c r="E5327" s="56">
        <v>2101020150</v>
      </c>
      <c r="F5327" s="56">
        <v>5401010150</v>
      </c>
      <c r="G5327" s="56" t="s">
        <v>11413</v>
      </c>
      <c r="H5327" s="56">
        <v>400100</v>
      </c>
      <c r="I5327" s="56" t="s">
        <v>11414</v>
      </c>
      <c r="J5327" s="56" t="s">
        <v>1082</v>
      </c>
      <c r="K5327" s="56" t="s">
        <v>1083</v>
      </c>
      <c r="L5327" s="56" t="s">
        <v>7138</v>
      </c>
      <c r="M5327" s="73">
        <v>43367</v>
      </c>
      <c r="N5327" s="56" t="s">
        <v>8617</v>
      </c>
      <c r="O5327" s="56"/>
      <c r="P5327" s="56" t="s">
        <v>1037</v>
      </c>
      <c r="Q5327" s="56"/>
      <c r="R5327" s="56" t="s">
        <v>70</v>
      </c>
      <c r="S5327" s="56" t="s">
        <v>11415</v>
      </c>
      <c r="T5327" s="56" t="s">
        <v>7140</v>
      </c>
      <c r="U5327" s="57">
        <v>1229166.7</v>
      </c>
      <c r="V5327" s="57">
        <v>-414696.43</v>
      </c>
      <c r="W5327" s="57">
        <v>814470.27</v>
      </c>
      <c r="X5327" s="57">
        <v>0</v>
      </c>
      <c r="Y5327" s="73">
        <v>43249</v>
      </c>
      <c r="Z5327" s="57">
        <v>-133566.64000000001</v>
      </c>
      <c r="AA5327" s="57">
        <v>0</v>
      </c>
      <c r="AB5327" s="57">
        <v>680903.63</v>
      </c>
      <c r="AC5327" s="57">
        <v>0</v>
      </c>
      <c r="AD5327" s="56" t="s">
        <v>9255</v>
      </c>
      <c r="AE5327" s="57">
        <v>0</v>
      </c>
      <c r="AF5327" s="57">
        <v>0</v>
      </c>
      <c r="AG5327" s="57">
        <v>0</v>
      </c>
      <c r="AI5327"/>
      <c r="AJ5327"/>
    </row>
    <row r="5328" spans="1:36">
      <c r="A5328" s="56" t="s">
        <v>54</v>
      </c>
      <c r="B5328" s="56" t="s">
        <v>11420</v>
      </c>
      <c r="C5328" s="56">
        <v>2101010150</v>
      </c>
      <c r="D5328" s="56" t="s">
        <v>45</v>
      </c>
      <c r="E5328" s="56">
        <v>2101020150</v>
      </c>
      <c r="F5328" s="56">
        <v>5401010150</v>
      </c>
      <c r="G5328" s="56" t="s">
        <v>11413</v>
      </c>
      <c r="H5328" s="56">
        <v>400100</v>
      </c>
      <c r="I5328" s="56" t="s">
        <v>11414</v>
      </c>
      <c r="J5328" s="56" t="s">
        <v>1084</v>
      </c>
      <c r="K5328" s="56" t="s">
        <v>1085</v>
      </c>
      <c r="L5328" s="56" t="s">
        <v>7138</v>
      </c>
      <c r="M5328" s="73">
        <v>43517</v>
      </c>
      <c r="N5328" s="56" t="s">
        <v>8618</v>
      </c>
      <c r="O5328" s="56"/>
      <c r="P5328" s="56" t="s">
        <v>1037</v>
      </c>
      <c r="Q5328" s="56"/>
      <c r="R5328" s="56" t="s">
        <v>70</v>
      </c>
      <c r="S5328" s="56" t="s">
        <v>11415</v>
      </c>
      <c r="T5328" s="56" t="s">
        <v>7140</v>
      </c>
      <c r="U5328" s="57">
        <v>1587327</v>
      </c>
      <c r="V5328" s="57">
        <v>-425017.67</v>
      </c>
      <c r="W5328" s="57">
        <v>1162309.33</v>
      </c>
      <c r="X5328" s="57">
        <v>0</v>
      </c>
      <c r="Y5328" s="73">
        <v>43463</v>
      </c>
      <c r="Z5328" s="57">
        <v>-172485.91</v>
      </c>
      <c r="AA5328" s="57">
        <v>0</v>
      </c>
      <c r="AB5328" s="57">
        <v>989823.42</v>
      </c>
      <c r="AC5328" s="57">
        <v>0</v>
      </c>
      <c r="AD5328" s="56" t="s">
        <v>9255</v>
      </c>
      <c r="AE5328" s="57">
        <v>0</v>
      </c>
      <c r="AF5328" s="57">
        <v>0</v>
      </c>
      <c r="AG5328" s="57">
        <v>0</v>
      </c>
      <c r="AI5328"/>
      <c r="AJ5328"/>
    </row>
    <row r="5329" spans="1:36">
      <c r="A5329" s="56" t="s">
        <v>54</v>
      </c>
      <c r="B5329" s="56" t="s">
        <v>11420</v>
      </c>
      <c r="C5329" s="56">
        <v>2101010150</v>
      </c>
      <c r="D5329" s="56" t="s">
        <v>45</v>
      </c>
      <c r="E5329" s="56">
        <v>2101020150</v>
      </c>
      <c r="F5329" s="56">
        <v>5401010150</v>
      </c>
      <c r="G5329" s="56" t="s">
        <v>11413</v>
      </c>
      <c r="H5329" s="56">
        <v>400100</v>
      </c>
      <c r="I5329" s="56" t="s">
        <v>11414</v>
      </c>
      <c r="J5329" s="56" t="s">
        <v>1086</v>
      </c>
      <c r="K5329" s="56" t="s">
        <v>1087</v>
      </c>
      <c r="L5329" s="56" t="s">
        <v>7138</v>
      </c>
      <c r="M5329" s="73">
        <v>43517</v>
      </c>
      <c r="N5329" s="56" t="s">
        <v>8619</v>
      </c>
      <c r="O5329" s="56"/>
      <c r="P5329" s="56" t="s">
        <v>1037</v>
      </c>
      <c r="Q5329" s="56"/>
      <c r="R5329" s="56" t="s">
        <v>70</v>
      </c>
      <c r="S5329" s="56" t="s">
        <v>11415</v>
      </c>
      <c r="T5329" s="56" t="s">
        <v>7140</v>
      </c>
      <c r="U5329" s="57">
        <v>1441862</v>
      </c>
      <c r="V5329" s="57">
        <v>-386068.42</v>
      </c>
      <c r="W5329" s="57">
        <v>1055793.58</v>
      </c>
      <c r="X5329" s="57">
        <v>0</v>
      </c>
      <c r="Y5329" s="73">
        <v>43463</v>
      </c>
      <c r="Z5329" s="57">
        <v>-156679.04999999999</v>
      </c>
      <c r="AA5329" s="57">
        <v>0</v>
      </c>
      <c r="AB5329" s="57">
        <v>899114.53</v>
      </c>
      <c r="AC5329" s="57">
        <v>0</v>
      </c>
      <c r="AD5329" s="56" t="s">
        <v>9255</v>
      </c>
      <c r="AE5329" s="57">
        <v>0</v>
      </c>
      <c r="AF5329" s="57">
        <v>0</v>
      </c>
      <c r="AG5329" s="57">
        <v>0</v>
      </c>
      <c r="AI5329"/>
      <c r="AJ5329"/>
    </row>
    <row r="5330" spans="1:36">
      <c r="A5330" s="56" t="s">
        <v>54</v>
      </c>
      <c r="B5330" s="56" t="s">
        <v>11420</v>
      </c>
      <c r="C5330" s="56">
        <v>2101010150</v>
      </c>
      <c r="D5330" s="56" t="s">
        <v>45</v>
      </c>
      <c r="E5330" s="56">
        <v>2101020150</v>
      </c>
      <c r="F5330" s="56">
        <v>5401010150</v>
      </c>
      <c r="G5330" s="56" t="s">
        <v>11413</v>
      </c>
      <c r="H5330" s="56">
        <v>400100</v>
      </c>
      <c r="I5330" s="56" t="s">
        <v>11414</v>
      </c>
      <c r="J5330" s="56" t="s">
        <v>1088</v>
      </c>
      <c r="K5330" s="56" t="s">
        <v>1089</v>
      </c>
      <c r="L5330" s="56" t="s">
        <v>7138</v>
      </c>
      <c r="M5330" s="73">
        <v>43517</v>
      </c>
      <c r="N5330" s="56" t="s">
        <v>8619</v>
      </c>
      <c r="O5330" s="56"/>
      <c r="P5330" s="56" t="s">
        <v>1037</v>
      </c>
      <c r="Q5330" s="56"/>
      <c r="R5330" s="56" t="s">
        <v>70</v>
      </c>
      <c r="S5330" s="56" t="s">
        <v>11415</v>
      </c>
      <c r="T5330" s="56" t="s">
        <v>7140</v>
      </c>
      <c r="U5330" s="57">
        <v>1630679</v>
      </c>
      <c r="V5330" s="57">
        <v>-436625.47</v>
      </c>
      <c r="W5330" s="57">
        <v>1194053.53</v>
      </c>
      <c r="X5330" s="57">
        <v>0</v>
      </c>
      <c r="Y5330" s="73">
        <v>43463</v>
      </c>
      <c r="Z5330" s="57">
        <v>-177196.73</v>
      </c>
      <c r="AA5330" s="57">
        <v>0</v>
      </c>
      <c r="AB5330" s="57">
        <v>1016856.8</v>
      </c>
      <c r="AC5330" s="57">
        <v>0</v>
      </c>
      <c r="AD5330" s="56" t="s">
        <v>9255</v>
      </c>
      <c r="AE5330" s="57">
        <v>0</v>
      </c>
      <c r="AF5330" s="57">
        <v>0</v>
      </c>
      <c r="AG5330" s="57">
        <v>0</v>
      </c>
      <c r="AI5330"/>
      <c r="AJ5330"/>
    </row>
    <row r="5331" spans="1:36">
      <c r="A5331" s="56" t="s">
        <v>48</v>
      </c>
      <c r="B5331" s="56" t="s">
        <v>11420</v>
      </c>
      <c r="C5331" s="56">
        <v>2101010150</v>
      </c>
      <c r="D5331" s="56" t="s">
        <v>45</v>
      </c>
      <c r="E5331" s="56">
        <v>2101020150</v>
      </c>
      <c r="F5331" s="56">
        <v>5401010150</v>
      </c>
      <c r="G5331" s="56" t="s">
        <v>11428</v>
      </c>
      <c r="H5331" s="56">
        <v>400300</v>
      </c>
      <c r="I5331" s="56" t="s">
        <v>11430</v>
      </c>
      <c r="J5331" s="56" t="s">
        <v>6019</v>
      </c>
      <c r="K5331" s="56" t="s">
        <v>6020</v>
      </c>
      <c r="L5331" s="56" t="s">
        <v>7138</v>
      </c>
      <c r="M5331" s="73">
        <v>43654</v>
      </c>
      <c r="N5331" s="56" t="s">
        <v>8620</v>
      </c>
      <c r="O5331" s="56"/>
      <c r="P5331" s="56" t="s">
        <v>295</v>
      </c>
      <c r="Q5331" s="56"/>
      <c r="R5331" s="56" t="s">
        <v>70</v>
      </c>
      <c r="S5331" s="56" t="s">
        <v>11415</v>
      </c>
      <c r="T5331" s="56" t="s">
        <v>7140</v>
      </c>
      <c r="U5331" s="57">
        <v>1106282</v>
      </c>
      <c r="V5331" s="57">
        <v>-182075.66</v>
      </c>
      <c r="W5331" s="57">
        <v>924206.34</v>
      </c>
      <c r="X5331" s="57">
        <v>0</v>
      </c>
      <c r="Y5331" s="73">
        <v>43654</v>
      </c>
      <c r="Z5331" s="57">
        <v>-96191.58</v>
      </c>
      <c r="AA5331" s="57">
        <v>0</v>
      </c>
      <c r="AB5331" s="57">
        <v>828014.76</v>
      </c>
      <c r="AC5331" s="57">
        <v>0</v>
      </c>
      <c r="AD5331" s="56" t="s">
        <v>9255</v>
      </c>
      <c r="AE5331" s="57">
        <v>0</v>
      </c>
      <c r="AF5331" s="57">
        <v>0</v>
      </c>
      <c r="AG5331" s="57">
        <v>0</v>
      </c>
      <c r="AI5331"/>
      <c r="AJ5331"/>
    </row>
    <row r="5332" spans="1:36">
      <c r="A5332" s="56" t="s">
        <v>50</v>
      </c>
      <c r="B5332" s="56" t="s">
        <v>11420</v>
      </c>
      <c r="C5332" s="56">
        <v>2101010150</v>
      </c>
      <c r="D5332" s="56" t="s">
        <v>45</v>
      </c>
      <c r="E5332" s="56">
        <v>2101020150</v>
      </c>
      <c r="F5332" s="56">
        <v>5401010150</v>
      </c>
      <c r="G5332" s="56" t="s">
        <v>11431</v>
      </c>
      <c r="H5332" s="56">
        <v>400210</v>
      </c>
      <c r="I5332" s="56" t="s">
        <v>11448</v>
      </c>
      <c r="J5332" s="56" t="s">
        <v>6490</v>
      </c>
      <c r="K5332" s="56" t="s">
        <v>6838</v>
      </c>
      <c r="L5332" s="56" t="s">
        <v>7138</v>
      </c>
      <c r="M5332" s="73">
        <v>43830</v>
      </c>
      <c r="N5332" s="56" t="s">
        <v>8621</v>
      </c>
      <c r="O5332" s="56"/>
      <c r="P5332" s="56" t="s">
        <v>7581</v>
      </c>
      <c r="Q5332" s="56"/>
      <c r="R5332" s="56" t="s">
        <v>70</v>
      </c>
      <c r="S5332" s="56" t="s">
        <v>11415</v>
      </c>
      <c r="T5332" s="56" t="s">
        <v>7140</v>
      </c>
      <c r="U5332" s="57">
        <v>2474570</v>
      </c>
      <c r="V5332" s="57">
        <v>-282430.77</v>
      </c>
      <c r="W5332" s="57">
        <v>2192139.23</v>
      </c>
      <c r="X5332" s="57">
        <v>0</v>
      </c>
      <c r="Y5332" s="73">
        <v>43830</v>
      </c>
      <c r="Z5332" s="57">
        <v>-264187.07</v>
      </c>
      <c r="AA5332" s="57">
        <v>0</v>
      </c>
      <c r="AB5332" s="57">
        <v>1927952.16</v>
      </c>
      <c r="AC5332" s="57">
        <v>0</v>
      </c>
      <c r="AD5332" s="56" t="s">
        <v>9255</v>
      </c>
      <c r="AE5332" s="57">
        <v>0</v>
      </c>
      <c r="AF5332" s="57">
        <v>0</v>
      </c>
      <c r="AG5332" s="57">
        <v>0</v>
      </c>
      <c r="AI5332"/>
      <c r="AJ5332"/>
    </row>
    <row r="5333" spans="1:36">
      <c r="A5333" s="56" t="s">
        <v>48</v>
      </c>
      <c r="B5333" s="56" t="s">
        <v>11427</v>
      </c>
      <c r="C5333" s="56">
        <v>2101010050</v>
      </c>
      <c r="D5333" s="56" t="s">
        <v>43</v>
      </c>
      <c r="E5333" s="56">
        <v>2101020050</v>
      </c>
      <c r="F5333" s="56">
        <v>5401010050</v>
      </c>
      <c r="G5333" s="56" t="s">
        <v>11428</v>
      </c>
      <c r="H5333" s="56">
        <v>400301</v>
      </c>
      <c r="I5333" s="56" t="s">
        <v>11475</v>
      </c>
      <c r="J5333" s="56" t="s">
        <v>4874</v>
      </c>
      <c r="K5333" s="56" t="s">
        <v>4875</v>
      </c>
      <c r="L5333" s="56" t="s">
        <v>7138</v>
      </c>
      <c r="M5333" s="73">
        <v>41913</v>
      </c>
      <c r="N5333" s="56" t="s">
        <v>8622</v>
      </c>
      <c r="O5333" s="56"/>
      <c r="P5333" s="56" t="s">
        <v>8623</v>
      </c>
      <c r="Q5333" s="56"/>
      <c r="R5333" s="56" t="s">
        <v>70</v>
      </c>
      <c r="S5333" s="56" t="s">
        <v>11415</v>
      </c>
      <c r="T5333" s="56" t="s">
        <v>7140</v>
      </c>
      <c r="U5333" s="57">
        <v>7582991</v>
      </c>
      <c r="V5333" s="57">
        <v>-1894071.59</v>
      </c>
      <c r="W5333" s="57">
        <v>5688919.4100000001</v>
      </c>
      <c r="X5333" s="57">
        <v>0</v>
      </c>
      <c r="Y5333" s="73">
        <v>41893</v>
      </c>
      <c r="Z5333" s="57">
        <v>-199422.37</v>
      </c>
      <c r="AA5333" s="57">
        <v>0</v>
      </c>
      <c r="AB5333" s="57">
        <v>5489497.04</v>
      </c>
      <c r="AC5333" s="57">
        <v>0</v>
      </c>
      <c r="AD5333" s="56" t="s">
        <v>9255</v>
      </c>
      <c r="AE5333" s="57">
        <v>0</v>
      </c>
      <c r="AF5333" s="57">
        <v>0</v>
      </c>
      <c r="AG5333" s="57">
        <v>0</v>
      </c>
      <c r="AI5333"/>
      <c r="AJ5333"/>
    </row>
    <row r="5334" spans="1:36">
      <c r="A5334" s="56" t="s">
        <v>48</v>
      </c>
      <c r="B5334" s="56" t="s">
        <v>11427</v>
      </c>
      <c r="C5334" s="56">
        <v>2101010050</v>
      </c>
      <c r="D5334" s="56" t="s">
        <v>43</v>
      </c>
      <c r="E5334" s="56">
        <v>2101020050</v>
      </c>
      <c r="F5334" s="56">
        <v>5401010050</v>
      </c>
      <c r="G5334" s="56" t="s">
        <v>11428</v>
      </c>
      <c r="H5334" s="56">
        <v>400300</v>
      </c>
      <c r="I5334" s="56" t="s">
        <v>11490</v>
      </c>
      <c r="J5334" s="56" t="s">
        <v>4295</v>
      </c>
      <c r="K5334" s="56" t="s">
        <v>4296</v>
      </c>
      <c r="L5334" s="56" t="s">
        <v>7138</v>
      </c>
      <c r="M5334" s="73">
        <v>42004</v>
      </c>
      <c r="N5334" s="56" t="s">
        <v>8475</v>
      </c>
      <c r="O5334" s="56"/>
      <c r="P5334" s="56" t="s">
        <v>9168</v>
      </c>
      <c r="Q5334" s="56"/>
      <c r="R5334" s="56" t="s">
        <v>70</v>
      </c>
      <c r="S5334" s="56" t="s">
        <v>11415</v>
      </c>
      <c r="T5334" s="56" t="s">
        <v>7140</v>
      </c>
      <c r="U5334" s="57">
        <v>5789770.4800000004</v>
      </c>
      <c r="V5334" s="57">
        <v>-1384312.52</v>
      </c>
      <c r="W5334" s="57">
        <v>4405457.96</v>
      </c>
      <c r="X5334" s="57">
        <v>0</v>
      </c>
      <c r="Y5334" s="73">
        <v>41943</v>
      </c>
      <c r="Z5334" s="57">
        <v>-147693.79</v>
      </c>
      <c r="AA5334" s="57">
        <v>0</v>
      </c>
      <c r="AB5334" s="57">
        <v>4257764.17</v>
      </c>
      <c r="AC5334" s="57">
        <v>0</v>
      </c>
      <c r="AD5334" s="56" t="s">
        <v>9255</v>
      </c>
      <c r="AE5334" s="57">
        <v>0</v>
      </c>
      <c r="AF5334" s="57">
        <v>0</v>
      </c>
      <c r="AG5334" s="57">
        <v>0</v>
      </c>
      <c r="AI5334"/>
      <c r="AJ5334"/>
    </row>
    <row r="5335" spans="1:36">
      <c r="A5335" s="56" t="s">
        <v>48</v>
      </c>
      <c r="B5335" s="56" t="s">
        <v>11427</v>
      </c>
      <c r="C5335" s="56">
        <v>2101010050</v>
      </c>
      <c r="D5335" s="56" t="s">
        <v>43</v>
      </c>
      <c r="E5335" s="56">
        <v>2101020050</v>
      </c>
      <c r="F5335" s="56">
        <v>5401010050</v>
      </c>
      <c r="G5335" s="56" t="s">
        <v>11428</v>
      </c>
      <c r="H5335" s="56">
        <v>400300</v>
      </c>
      <c r="I5335" s="56" t="s">
        <v>11490</v>
      </c>
      <c r="J5335" s="56" t="s">
        <v>4299</v>
      </c>
      <c r="K5335" s="56" t="s">
        <v>126</v>
      </c>
      <c r="L5335" s="56" t="s">
        <v>7138</v>
      </c>
      <c r="M5335" s="73">
        <v>42004</v>
      </c>
      <c r="N5335" s="56" t="s">
        <v>8475</v>
      </c>
      <c r="O5335" s="56"/>
      <c r="P5335" s="56" t="s">
        <v>1476</v>
      </c>
      <c r="Q5335" s="56"/>
      <c r="R5335" s="56" t="s">
        <v>70</v>
      </c>
      <c r="S5335" s="56" t="s">
        <v>11415</v>
      </c>
      <c r="T5335" s="56" t="s">
        <v>7140</v>
      </c>
      <c r="U5335" s="57">
        <v>120616.3</v>
      </c>
      <c r="V5335" s="57">
        <v>-56791.86</v>
      </c>
      <c r="W5335" s="57">
        <v>63824.44</v>
      </c>
      <c r="X5335" s="57">
        <v>0</v>
      </c>
      <c r="Y5335" s="73">
        <v>41943</v>
      </c>
      <c r="Z5335" s="57">
        <v>-9471.57</v>
      </c>
      <c r="AA5335" s="57">
        <v>0</v>
      </c>
      <c r="AB5335" s="57">
        <v>54352.87</v>
      </c>
      <c r="AC5335" s="57">
        <v>0</v>
      </c>
      <c r="AD5335" s="56" t="s">
        <v>9255</v>
      </c>
      <c r="AE5335" s="57">
        <v>0</v>
      </c>
      <c r="AF5335" s="57">
        <v>0</v>
      </c>
      <c r="AG5335" s="57">
        <v>0</v>
      </c>
      <c r="AI5335"/>
      <c r="AJ5335"/>
    </row>
    <row r="5336" spans="1:36">
      <c r="A5336" s="56" t="s">
        <v>48</v>
      </c>
      <c r="B5336" s="56" t="s">
        <v>11427</v>
      </c>
      <c r="C5336" s="56">
        <v>2101010050</v>
      </c>
      <c r="D5336" s="56" t="s">
        <v>43</v>
      </c>
      <c r="E5336" s="56">
        <v>2101020050</v>
      </c>
      <c r="F5336" s="56">
        <v>5401010050</v>
      </c>
      <c r="G5336" s="56" t="s">
        <v>11428</v>
      </c>
      <c r="H5336" s="56">
        <v>400300</v>
      </c>
      <c r="I5336" s="56" t="s">
        <v>11490</v>
      </c>
      <c r="J5336" s="56" t="s">
        <v>4304</v>
      </c>
      <c r="K5336" s="56" t="s">
        <v>4305</v>
      </c>
      <c r="L5336" s="56" t="s">
        <v>7138</v>
      </c>
      <c r="M5336" s="73">
        <v>42004</v>
      </c>
      <c r="N5336" s="56" t="s">
        <v>8475</v>
      </c>
      <c r="O5336" s="56"/>
      <c r="P5336" s="56" t="s">
        <v>1476</v>
      </c>
      <c r="Q5336" s="56"/>
      <c r="R5336" s="56" t="s">
        <v>70</v>
      </c>
      <c r="S5336" s="56" t="s">
        <v>11415</v>
      </c>
      <c r="T5336" s="56" t="s">
        <v>7140</v>
      </c>
      <c r="U5336" s="57">
        <v>2299636.08</v>
      </c>
      <c r="V5336" s="57">
        <v>-1082777.69</v>
      </c>
      <c r="W5336" s="57">
        <v>1216858.3899999999</v>
      </c>
      <c r="X5336" s="57">
        <v>0</v>
      </c>
      <c r="Y5336" s="73">
        <v>41943</v>
      </c>
      <c r="Z5336" s="57">
        <v>-180582.33</v>
      </c>
      <c r="AA5336" s="57">
        <v>0</v>
      </c>
      <c r="AB5336" s="57">
        <v>1036276.06</v>
      </c>
      <c r="AC5336" s="57">
        <v>0</v>
      </c>
      <c r="AD5336" s="56" t="s">
        <v>9255</v>
      </c>
      <c r="AE5336" s="57">
        <v>0</v>
      </c>
      <c r="AF5336" s="57">
        <v>0</v>
      </c>
      <c r="AG5336" s="57">
        <v>0</v>
      </c>
      <c r="AI5336"/>
      <c r="AJ5336"/>
    </row>
    <row r="5337" spans="1:36">
      <c r="A5337" s="56" t="s">
        <v>48</v>
      </c>
      <c r="B5337" s="56" t="s">
        <v>11427</v>
      </c>
      <c r="C5337" s="56">
        <v>2101010050</v>
      </c>
      <c r="D5337" s="56" t="s">
        <v>43</v>
      </c>
      <c r="E5337" s="56">
        <v>2101020050</v>
      </c>
      <c r="F5337" s="56">
        <v>5401010050</v>
      </c>
      <c r="G5337" s="56" t="s">
        <v>11428</v>
      </c>
      <c r="H5337" s="56">
        <v>400300</v>
      </c>
      <c r="I5337" s="56" t="s">
        <v>11490</v>
      </c>
      <c r="J5337" s="56" t="s">
        <v>4306</v>
      </c>
      <c r="K5337" s="56" t="s">
        <v>4307</v>
      </c>
      <c r="L5337" s="56" t="s">
        <v>7138</v>
      </c>
      <c r="M5337" s="73">
        <v>42004</v>
      </c>
      <c r="N5337" s="56" t="s">
        <v>8475</v>
      </c>
      <c r="O5337" s="56"/>
      <c r="P5337" s="56" t="s">
        <v>1476</v>
      </c>
      <c r="Q5337" s="56"/>
      <c r="R5337" s="56" t="s">
        <v>70</v>
      </c>
      <c r="S5337" s="56" t="s">
        <v>11415</v>
      </c>
      <c r="T5337" s="56" t="s">
        <v>7140</v>
      </c>
      <c r="U5337" s="57">
        <v>2058315.3</v>
      </c>
      <c r="V5337" s="57">
        <v>-969152.42</v>
      </c>
      <c r="W5337" s="57">
        <v>1089162.8799999999</v>
      </c>
      <c r="X5337" s="57">
        <v>0</v>
      </c>
      <c r="Y5337" s="73">
        <v>41943</v>
      </c>
      <c r="Z5337" s="57">
        <v>-161632.25</v>
      </c>
      <c r="AA5337" s="57">
        <v>0</v>
      </c>
      <c r="AB5337" s="57">
        <v>927530.63</v>
      </c>
      <c r="AC5337" s="57">
        <v>0</v>
      </c>
      <c r="AD5337" s="56" t="s">
        <v>9255</v>
      </c>
      <c r="AE5337" s="57">
        <v>0</v>
      </c>
      <c r="AF5337" s="57">
        <v>0</v>
      </c>
      <c r="AG5337" s="57">
        <v>0</v>
      </c>
      <c r="AI5337"/>
      <c r="AJ5337"/>
    </row>
    <row r="5338" spans="1:36">
      <c r="A5338" s="56" t="s">
        <v>48</v>
      </c>
      <c r="B5338" s="56" t="s">
        <v>11427</v>
      </c>
      <c r="C5338" s="56">
        <v>2101010050</v>
      </c>
      <c r="D5338" s="56" t="s">
        <v>43</v>
      </c>
      <c r="E5338" s="56">
        <v>2101020050</v>
      </c>
      <c r="F5338" s="56">
        <v>5401010050</v>
      </c>
      <c r="G5338" s="56" t="s">
        <v>11428</v>
      </c>
      <c r="H5338" s="56">
        <v>400300</v>
      </c>
      <c r="I5338" s="56" t="s">
        <v>11490</v>
      </c>
      <c r="J5338" s="56" t="s">
        <v>4308</v>
      </c>
      <c r="K5338" s="56" t="s">
        <v>4309</v>
      </c>
      <c r="L5338" s="56" t="s">
        <v>7138</v>
      </c>
      <c r="M5338" s="73">
        <v>42004</v>
      </c>
      <c r="N5338" s="56" t="s">
        <v>8475</v>
      </c>
      <c r="O5338" s="56"/>
      <c r="P5338" s="56" t="s">
        <v>1476</v>
      </c>
      <c r="Q5338" s="56"/>
      <c r="R5338" s="56" t="s">
        <v>70</v>
      </c>
      <c r="S5338" s="56" t="s">
        <v>11415</v>
      </c>
      <c r="T5338" s="56" t="s">
        <v>7140</v>
      </c>
      <c r="U5338" s="57">
        <v>3607225.08</v>
      </c>
      <c r="V5338" s="57">
        <v>-1698452.59</v>
      </c>
      <c r="W5338" s="57">
        <v>1908772.49</v>
      </c>
      <c r="X5338" s="57">
        <v>0</v>
      </c>
      <c r="Y5338" s="73">
        <v>41943</v>
      </c>
      <c r="Z5338" s="57">
        <v>-283262.69</v>
      </c>
      <c r="AA5338" s="57">
        <v>0</v>
      </c>
      <c r="AB5338" s="57">
        <v>1625509.8</v>
      </c>
      <c r="AC5338" s="57">
        <v>0</v>
      </c>
      <c r="AD5338" s="56" t="s">
        <v>9255</v>
      </c>
      <c r="AE5338" s="57">
        <v>0</v>
      </c>
      <c r="AF5338" s="57">
        <v>0</v>
      </c>
      <c r="AG5338" s="57">
        <v>0</v>
      </c>
      <c r="AI5338"/>
      <c r="AJ5338"/>
    </row>
    <row r="5339" spans="1:36">
      <c r="A5339" s="56" t="s">
        <v>48</v>
      </c>
      <c r="B5339" s="56" t="s">
        <v>11427</v>
      </c>
      <c r="C5339" s="56">
        <v>2101010050</v>
      </c>
      <c r="D5339" s="56" t="s">
        <v>43</v>
      </c>
      <c r="E5339" s="56">
        <v>2101020050</v>
      </c>
      <c r="F5339" s="56">
        <v>5401010050</v>
      </c>
      <c r="G5339" s="56" t="s">
        <v>11428</v>
      </c>
      <c r="H5339" s="56">
        <v>400300</v>
      </c>
      <c r="I5339" s="56" t="s">
        <v>11485</v>
      </c>
      <c r="J5339" s="56" t="s">
        <v>4189</v>
      </c>
      <c r="K5339" s="56" t="s">
        <v>4190</v>
      </c>
      <c r="L5339" s="56" t="s">
        <v>7138</v>
      </c>
      <c r="M5339" s="73">
        <v>41962</v>
      </c>
      <c r="N5339" s="56" t="s">
        <v>8624</v>
      </c>
      <c r="O5339" s="56"/>
      <c r="P5339" s="56" t="s">
        <v>1476</v>
      </c>
      <c r="Q5339" s="56"/>
      <c r="R5339" s="56" t="s">
        <v>70</v>
      </c>
      <c r="S5339" s="56" t="s">
        <v>11415</v>
      </c>
      <c r="T5339" s="56" t="s">
        <v>7140</v>
      </c>
      <c r="U5339" s="57">
        <v>5416064.3700000001</v>
      </c>
      <c r="V5339" s="57">
        <v>-2585782.4900000002</v>
      </c>
      <c r="W5339" s="57">
        <v>2830281.88</v>
      </c>
      <c r="X5339" s="57">
        <v>0</v>
      </c>
      <c r="Y5339" s="73">
        <v>41907</v>
      </c>
      <c r="Z5339" s="57">
        <v>-427005.93</v>
      </c>
      <c r="AA5339" s="57">
        <v>0</v>
      </c>
      <c r="AB5339" s="57">
        <v>2403275.9500000002</v>
      </c>
      <c r="AC5339" s="57">
        <v>0</v>
      </c>
      <c r="AD5339" s="56" t="s">
        <v>9255</v>
      </c>
      <c r="AE5339" s="57">
        <v>0</v>
      </c>
      <c r="AF5339" s="57">
        <v>0</v>
      </c>
      <c r="AG5339" s="57">
        <v>0</v>
      </c>
      <c r="AI5339"/>
      <c r="AJ5339"/>
    </row>
    <row r="5340" spans="1:36">
      <c r="A5340" s="56" t="s">
        <v>48</v>
      </c>
      <c r="B5340" s="56" t="s">
        <v>11427</v>
      </c>
      <c r="C5340" s="56">
        <v>2101010050</v>
      </c>
      <c r="D5340" s="56" t="s">
        <v>43</v>
      </c>
      <c r="E5340" s="56">
        <v>2101020050</v>
      </c>
      <c r="F5340" s="56">
        <v>5401010050</v>
      </c>
      <c r="G5340" s="56" t="s">
        <v>11428</v>
      </c>
      <c r="H5340" s="56">
        <v>400300</v>
      </c>
      <c r="I5340" s="56" t="s">
        <v>11445</v>
      </c>
      <c r="J5340" s="56" t="s">
        <v>4323</v>
      </c>
      <c r="K5340" s="56" t="s">
        <v>4324</v>
      </c>
      <c r="L5340" s="56" t="s">
        <v>7138</v>
      </c>
      <c r="M5340" s="73">
        <v>41913</v>
      </c>
      <c r="N5340" s="56" t="s">
        <v>8520</v>
      </c>
      <c r="O5340" s="56"/>
      <c r="P5340" s="56" t="s">
        <v>1476</v>
      </c>
      <c r="Q5340" s="56"/>
      <c r="R5340" s="56" t="s">
        <v>70</v>
      </c>
      <c r="S5340" s="56" t="s">
        <v>11415</v>
      </c>
      <c r="T5340" s="56" t="s">
        <v>7140</v>
      </c>
      <c r="U5340" s="57">
        <v>616461</v>
      </c>
      <c r="V5340" s="57">
        <v>-311417.65999999997</v>
      </c>
      <c r="W5340" s="57">
        <v>305043.34000000003</v>
      </c>
      <c r="X5340" s="57">
        <v>0</v>
      </c>
      <c r="Y5340" s="73">
        <v>41757</v>
      </c>
      <c r="Z5340" s="57">
        <v>-49454.42</v>
      </c>
      <c r="AA5340" s="57">
        <v>0</v>
      </c>
      <c r="AB5340" s="57">
        <v>255588.92</v>
      </c>
      <c r="AC5340" s="57">
        <v>0</v>
      </c>
      <c r="AD5340" s="56" t="s">
        <v>9255</v>
      </c>
      <c r="AE5340" s="57">
        <v>0</v>
      </c>
      <c r="AF5340" s="57">
        <v>0</v>
      </c>
      <c r="AG5340" s="57">
        <v>0</v>
      </c>
      <c r="AI5340"/>
      <c r="AJ5340"/>
    </row>
    <row r="5341" spans="1:36">
      <c r="A5341" s="56" t="s">
        <v>48</v>
      </c>
      <c r="B5341" s="56" t="s">
        <v>11427</v>
      </c>
      <c r="C5341" s="56">
        <v>2101010050</v>
      </c>
      <c r="D5341" s="56" t="s">
        <v>43</v>
      </c>
      <c r="E5341" s="56">
        <v>2101020050</v>
      </c>
      <c r="F5341" s="56">
        <v>5401010050</v>
      </c>
      <c r="G5341" s="56" t="s">
        <v>11428</v>
      </c>
      <c r="H5341" s="56">
        <v>400300</v>
      </c>
      <c r="I5341" s="56" t="s">
        <v>11430</v>
      </c>
      <c r="J5341" s="56" t="s">
        <v>3669</v>
      </c>
      <c r="K5341" s="56" t="s">
        <v>3670</v>
      </c>
      <c r="L5341" s="56" t="s">
        <v>7138</v>
      </c>
      <c r="M5341" s="73">
        <v>41913</v>
      </c>
      <c r="N5341" s="56" t="s">
        <v>8625</v>
      </c>
      <c r="O5341" s="56"/>
      <c r="P5341" s="56" t="s">
        <v>1476</v>
      </c>
      <c r="Q5341" s="56"/>
      <c r="R5341" s="56" t="s">
        <v>70</v>
      </c>
      <c r="S5341" s="56" t="s">
        <v>11415</v>
      </c>
      <c r="T5341" s="56" t="s">
        <v>7140</v>
      </c>
      <c r="U5341" s="57">
        <v>1939430</v>
      </c>
      <c r="V5341" s="57">
        <v>-941257.23</v>
      </c>
      <c r="W5341" s="57">
        <v>998172.77</v>
      </c>
      <c r="X5341" s="57">
        <v>0</v>
      </c>
      <c r="Y5341" s="73">
        <v>41864</v>
      </c>
      <c r="Z5341" s="57">
        <v>-153650.45000000001</v>
      </c>
      <c r="AA5341" s="57">
        <v>0</v>
      </c>
      <c r="AB5341" s="57">
        <v>844522.32</v>
      </c>
      <c r="AC5341" s="57">
        <v>0</v>
      </c>
      <c r="AD5341" s="56" t="s">
        <v>9255</v>
      </c>
      <c r="AE5341" s="57">
        <v>0</v>
      </c>
      <c r="AF5341" s="57">
        <v>0</v>
      </c>
      <c r="AG5341" s="57">
        <v>0</v>
      </c>
      <c r="AI5341"/>
      <c r="AJ5341"/>
    </row>
    <row r="5342" spans="1:36">
      <c r="A5342" s="56" t="s">
        <v>48</v>
      </c>
      <c r="B5342" s="56" t="s">
        <v>11427</v>
      </c>
      <c r="C5342" s="56">
        <v>2101010050</v>
      </c>
      <c r="D5342" s="56" t="s">
        <v>43</v>
      </c>
      <c r="E5342" s="56">
        <v>2101020050</v>
      </c>
      <c r="F5342" s="56">
        <v>5401010050</v>
      </c>
      <c r="G5342" s="56" t="s">
        <v>11428</v>
      </c>
      <c r="H5342" s="56">
        <v>400300</v>
      </c>
      <c r="I5342" s="56" t="s">
        <v>11430</v>
      </c>
      <c r="J5342" s="56" t="s">
        <v>3671</v>
      </c>
      <c r="K5342" s="56" t="s">
        <v>11809</v>
      </c>
      <c r="L5342" s="56" t="s">
        <v>7138</v>
      </c>
      <c r="M5342" s="73">
        <v>41944</v>
      </c>
      <c r="N5342" s="56" t="s">
        <v>8626</v>
      </c>
      <c r="O5342" s="56"/>
      <c r="P5342" s="56" t="s">
        <v>1476</v>
      </c>
      <c r="Q5342" s="56"/>
      <c r="R5342" s="56" t="s">
        <v>70</v>
      </c>
      <c r="S5342" s="56" t="s">
        <v>11415</v>
      </c>
      <c r="T5342" s="56" t="s">
        <v>7140</v>
      </c>
      <c r="U5342" s="57">
        <v>141460</v>
      </c>
      <c r="V5342" s="57">
        <v>-68810.69</v>
      </c>
      <c r="W5342" s="57">
        <v>72649.31</v>
      </c>
      <c r="X5342" s="57">
        <v>0</v>
      </c>
      <c r="Y5342" s="73">
        <v>41858</v>
      </c>
      <c r="Z5342" s="57">
        <v>-11214.79</v>
      </c>
      <c r="AA5342" s="57">
        <v>0</v>
      </c>
      <c r="AB5342" s="57">
        <v>61434.52</v>
      </c>
      <c r="AC5342" s="57">
        <v>0</v>
      </c>
      <c r="AD5342" s="56" t="s">
        <v>9255</v>
      </c>
      <c r="AE5342" s="57">
        <v>0</v>
      </c>
      <c r="AF5342" s="57">
        <v>0</v>
      </c>
      <c r="AG5342" s="57">
        <v>0</v>
      </c>
      <c r="AI5342"/>
      <c r="AJ5342"/>
    </row>
    <row r="5343" spans="1:36">
      <c r="A5343" s="56" t="s">
        <v>48</v>
      </c>
      <c r="B5343" s="56" t="s">
        <v>11427</v>
      </c>
      <c r="C5343" s="56">
        <v>2101010050</v>
      </c>
      <c r="D5343" s="56" t="s">
        <v>43</v>
      </c>
      <c r="E5343" s="56">
        <v>2101020050</v>
      </c>
      <c r="F5343" s="56">
        <v>5401010050</v>
      </c>
      <c r="G5343" s="56" t="s">
        <v>11428</v>
      </c>
      <c r="H5343" s="56">
        <v>400300</v>
      </c>
      <c r="I5343" s="56" t="s">
        <v>11491</v>
      </c>
      <c r="J5343" s="56" t="s">
        <v>4252</v>
      </c>
      <c r="K5343" s="56" t="s">
        <v>4253</v>
      </c>
      <c r="L5343" s="56" t="s">
        <v>7138</v>
      </c>
      <c r="M5343" s="73">
        <v>41913</v>
      </c>
      <c r="N5343" s="56" t="s">
        <v>8627</v>
      </c>
      <c r="O5343" s="56"/>
      <c r="P5343" s="56" t="s">
        <v>1476</v>
      </c>
      <c r="Q5343" s="56"/>
      <c r="R5343" s="56" t="s">
        <v>70</v>
      </c>
      <c r="S5343" s="56" t="s">
        <v>11415</v>
      </c>
      <c r="T5343" s="56" t="s">
        <v>7140</v>
      </c>
      <c r="U5343" s="57">
        <v>41916000</v>
      </c>
      <c r="V5343" s="57">
        <v>-21386474.68</v>
      </c>
      <c r="W5343" s="57">
        <v>20529525.32</v>
      </c>
      <c r="X5343" s="57">
        <v>0</v>
      </c>
      <c r="Y5343" s="73">
        <v>41730</v>
      </c>
      <c r="Z5343" s="57">
        <v>-3373624.25</v>
      </c>
      <c r="AA5343" s="57">
        <v>0</v>
      </c>
      <c r="AB5343" s="57">
        <v>17155901.07</v>
      </c>
      <c r="AC5343" s="57">
        <v>0</v>
      </c>
      <c r="AD5343" s="56" t="s">
        <v>9255</v>
      </c>
      <c r="AE5343" s="57">
        <v>0</v>
      </c>
      <c r="AF5343" s="57">
        <v>0</v>
      </c>
      <c r="AG5343" s="57">
        <v>0</v>
      </c>
      <c r="AI5343"/>
      <c r="AJ5343"/>
    </row>
    <row r="5344" spans="1:36">
      <c r="A5344" s="56" t="s">
        <v>54</v>
      </c>
      <c r="B5344" s="56" t="s">
        <v>11427</v>
      </c>
      <c r="C5344" s="56">
        <v>2101010050</v>
      </c>
      <c r="D5344" s="56" t="s">
        <v>43</v>
      </c>
      <c r="E5344" s="56">
        <v>2101020050</v>
      </c>
      <c r="F5344" s="56">
        <v>5401010050</v>
      </c>
      <c r="G5344" s="56" t="s">
        <v>11413</v>
      </c>
      <c r="H5344" s="56">
        <v>400100</v>
      </c>
      <c r="I5344" s="56" t="s">
        <v>11414</v>
      </c>
      <c r="J5344" s="56" t="s">
        <v>165</v>
      </c>
      <c r="K5344" s="56" t="s">
        <v>166</v>
      </c>
      <c r="L5344" s="56" t="s">
        <v>7138</v>
      </c>
      <c r="M5344" s="73">
        <v>42004</v>
      </c>
      <c r="N5344" s="56" t="s">
        <v>8628</v>
      </c>
      <c r="O5344" s="56"/>
      <c r="P5344" s="56" t="s">
        <v>156</v>
      </c>
      <c r="Q5344" s="56"/>
      <c r="R5344" s="56" t="s">
        <v>70</v>
      </c>
      <c r="S5344" s="56" t="s">
        <v>11415</v>
      </c>
      <c r="T5344" s="56" t="s">
        <v>7140</v>
      </c>
      <c r="U5344" s="57">
        <v>2882464</v>
      </c>
      <c r="V5344" s="57">
        <v>-603118.32999999996</v>
      </c>
      <c r="W5344" s="57">
        <v>2279345.67</v>
      </c>
      <c r="X5344" s="57">
        <v>0</v>
      </c>
      <c r="Y5344" s="73">
        <v>41973</v>
      </c>
      <c r="Z5344" s="57">
        <v>-82561.279999999999</v>
      </c>
      <c r="AA5344" s="57">
        <v>0</v>
      </c>
      <c r="AB5344" s="57">
        <v>2196784.39</v>
      </c>
      <c r="AC5344" s="57">
        <v>0</v>
      </c>
      <c r="AD5344" s="56" t="s">
        <v>9255</v>
      </c>
      <c r="AE5344" s="57">
        <v>0</v>
      </c>
      <c r="AF5344" s="57">
        <v>0</v>
      </c>
      <c r="AG5344" s="57">
        <v>0</v>
      </c>
      <c r="AI5344"/>
      <c r="AJ5344"/>
    </row>
    <row r="5345" spans="1:36">
      <c r="A5345" s="56" t="s">
        <v>50</v>
      </c>
      <c r="B5345" s="56" t="s">
        <v>11427</v>
      </c>
      <c r="C5345" s="56">
        <v>2101010050</v>
      </c>
      <c r="D5345" s="56" t="s">
        <v>43</v>
      </c>
      <c r="E5345" s="56">
        <v>2101020050</v>
      </c>
      <c r="F5345" s="56">
        <v>5401010050</v>
      </c>
      <c r="G5345" s="56" t="s">
        <v>11431</v>
      </c>
      <c r="H5345" s="56">
        <v>400210</v>
      </c>
      <c r="I5345" s="56" t="s">
        <v>11468</v>
      </c>
      <c r="J5345" s="56" t="s">
        <v>2255</v>
      </c>
      <c r="K5345" s="56" t="s">
        <v>2256</v>
      </c>
      <c r="L5345" s="56" t="s">
        <v>7138</v>
      </c>
      <c r="M5345" s="73">
        <v>41983</v>
      </c>
      <c r="N5345" s="56" t="s">
        <v>8629</v>
      </c>
      <c r="O5345" s="56"/>
      <c r="P5345" s="56" t="s">
        <v>7139</v>
      </c>
      <c r="Q5345" s="56"/>
      <c r="R5345" s="56" t="s">
        <v>70</v>
      </c>
      <c r="S5345" s="56" t="s">
        <v>11415</v>
      </c>
      <c r="T5345" s="56" t="s">
        <v>7140</v>
      </c>
      <c r="U5345" s="57">
        <v>1886138</v>
      </c>
      <c r="V5345" s="57">
        <v>-576867.24</v>
      </c>
      <c r="W5345" s="57">
        <v>1309270.76</v>
      </c>
      <c r="X5345" s="57">
        <v>0</v>
      </c>
      <c r="Y5345" s="73">
        <v>41983</v>
      </c>
      <c r="Z5345" s="57">
        <v>-79412.509999999995</v>
      </c>
      <c r="AA5345" s="57">
        <v>0</v>
      </c>
      <c r="AB5345" s="57">
        <v>1229858.25</v>
      </c>
      <c r="AC5345" s="57">
        <v>0</v>
      </c>
      <c r="AD5345" s="56" t="s">
        <v>9255</v>
      </c>
      <c r="AE5345" s="57">
        <v>0</v>
      </c>
      <c r="AF5345" s="57">
        <v>0</v>
      </c>
      <c r="AG5345" s="57">
        <v>0</v>
      </c>
      <c r="AI5345"/>
      <c r="AJ5345"/>
    </row>
    <row r="5346" spans="1:36">
      <c r="A5346" s="56" t="s">
        <v>49</v>
      </c>
      <c r="B5346" s="56" t="s">
        <v>11427</v>
      </c>
      <c r="C5346" s="56">
        <v>2101010050</v>
      </c>
      <c r="D5346" s="56" t="s">
        <v>43</v>
      </c>
      <c r="E5346" s="56">
        <v>2101020050</v>
      </c>
      <c r="F5346" s="56">
        <v>5401010050</v>
      </c>
      <c r="G5346" s="56" t="s">
        <v>11431</v>
      </c>
      <c r="H5346" s="56">
        <v>400211</v>
      </c>
      <c r="I5346" s="56" t="s">
        <v>11510</v>
      </c>
      <c r="J5346" s="56" t="s">
        <v>3139</v>
      </c>
      <c r="K5346" s="56" t="s">
        <v>3140</v>
      </c>
      <c r="L5346" s="56" t="s">
        <v>7138</v>
      </c>
      <c r="M5346" s="73">
        <v>41913</v>
      </c>
      <c r="N5346" s="56" t="s">
        <v>8630</v>
      </c>
      <c r="O5346" s="56"/>
      <c r="P5346" s="56" t="s">
        <v>1304</v>
      </c>
      <c r="Q5346" s="56"/>
      <c r="R5346" s="56" t="s">
        <v>70</v>
      </c>
      <c r="S5346" s="56" t="s">
        <v>11415</v>
      </c>
      <c r="T5346" s="56" t="s">
        <v>7140</v>
      </c>
      <c r="U5346" s="57">
        <v>323421</v>
      </c>
      <c r="V5346" s="57">
        <v>-113139.93</v>
      </c>
      <c r="W5346" s="57">
        <v>210281.07</v>
      </c>
      <c r="X5346" s="57">
        <v>0</v>
      </c>
      <c r="Y5346" s="73">
        <v>41866</v>
      </c>
      <c r="Z5346" s="57">
        <v>-15618.59</v>
      </c>
      <c r="AA5346" s="57">
        <v>0</v>
      </c>
      <c r="AB5346" s="57">
        <v>194662.48</v>
      </c>
      <c r="AC5346" s="57">
        <v>0</v>
      </c>
      <c r="AD5346" s="56" t="s">
        <v>9255</v>
      </c>
      <c r="AE5346" s="57">
        <v>0</v>
      </c>
      <c r="AF5346" s="57">
        <v>0</v>
      </c>
      <c r="AG5346" s="57">
        <v>0</v>
      </c>
      <c r="AI5346"/>
      <c r="AJ5346"/>
    </row>
    <row r="5347" spans="1:36">
      <c r="A5347" s="56" t="s">
        <v>49</v>
      </c>
      <c r="B5347" s="56" t="s">
        <v>11427</v>
      </c>
      <c r="C5347" s="56">
        <v>2101010050</v>
      </c>
      <c r="D5347" s="56" t="s">
        <v>43</v>
      </c>
      <c r="E5347" s="56">
        <v>2101020050</v>
      </c>
      <c r="F5347" s="56">
        <v>5401010050</v>
      </c>
      <c r="G5347" s="56" t="s">
        <v>11431</v>
      </c>
      <c r="H5347" s="56">
        <v>400211</v>
      </c>
      <c r="I5347" s="56" t="s">
        <v>11510</v>
      </c>
      <c r="J5347" s="56" t="s">
        <v>3141</v>
      </c>
      <c r="K5347" s="56" t="s">
        <v>3142</v>
      </c>
      <c r="L5347" s="56" t="s">
        <v>7138</v>
      </c>
      <c r="M5347" s="73">
        <v>41913</v>
      </c>
      <c r="N5347" s="56" t="s">
        <v>8482</v>
      </c>
      <c r="O5347" s="56"/>
      <c r="P5347" s="56" t="s">
        <v>7139</v>
      </c>
      <c r="Q5347" s="56"/>
      <c r="R5347" s="56" t="s">
        <v>70</v>
      </c>
      <c r="S5347" s="56" t="s">
        <v>11415</v>
      </c>
      <c r="T5347" s="56" t="s">
        <v>7140</v>
      </c>
      <c r="U5347" s="57">
        <v>3765557</v>
      </c>
      <c r="V5347" s="57">
        <v>-989442.73</v>
      </c>
      <c r="W5347" s="57">
        <v>2776114.27</v>
      </c>
      <c r="X5347" s="57">
        <v>0</v>
      </c>
      <c r="Y5347" s="73">
        <v>41820</v>
      </c>
      <c r="Z5347" s="57">
        <v>-101115.74</v>
      </c>
      <c r="AA5347" s="57">
        <v>0</v>
      </c>
      <c r="AB5347" s="57">
        <v>2674998.5299999998</v>
      </c>
      <c r="AC5347" s="57">
        <v>0</v>
      </c>
      <c r="AD5347" s="56" t="s">
        <v>9255</v>
      </c>
      <c r="AE5347" s="57">
        <v>0</v>
      </c>
      <c r="AF5347" s="57">
        <v>0</v>
      </c>
      <c r="AG5347" s="57">
        <v>0</v>
      </c>
      <c r="AI5347"/>
      <c r="AJ5347"/>
    </row>
    <row r="5348" spans="1:36">
      <c r="A5348" s="56" t="s">
        <v>49</v>
      </c>
      <c r="B5348" s="56" t="s">
        <v>11427</v>
      </c>
      <c r="C5348" s="56">
        <v>2101010050</v>
      </c>
      <c r="D5348" s="56" t="s">
        <v>43</v>
      </c>
      <c r="E5348" s="56">
        <v>2101020050</v>
      </c>
      <c r="F5348" s="56">
        <v>5401010050</v>
      </c>
      <c r="G5348" s="56" t="s">
        <v>11431</v>
      </c>
      <c r="H5348" s="56">
        <v>400211</v>
      </c>
      <c r="I5348" s="56" t="s">
        <v>11510</v>
      </c>
      <c r="J5348" s="56" t="s">
        <v>3143</v>
      </c>
      <c r="K5348" s="56" t="s">
        <v>3144</v>
      </c>
      <c r="L5348" s="56" t="s">
        <v>7138</v>
      </c>
      <c r="M5348" s="73">
        <v>42004</v>
      </c>
      <c r="N5348" s="56" t="s">
        <v>8631</v>
      </c>
      <c r="O5348" s="56"/>
      <c r="P5348" s="56" t="s">
        <v>1476</v>
      </c>
      <c r="Q5348" s="56"/>
      <c r="R5348" s="56" t="s">
        <v>70</v>
      </c>
      <c r="S5348" s="56" t="s">
        <v>11415</v>
      </c>
      <c r="T5348" s="56" t="s">
        <v>7140</v>
      </c>
      <c r="U5348" s="57">
        <v>301716</v>
      </c>
      <c r="V5348" s="57">
        <v>-139044.89000000001</v>
      </c>
      <c r="W5348" s="57">
        <v>162671.10999999999</v>
      </c>
      <c r="X5348" s="57">
        <v>0</v>
      </c>
      <c r="Y5348" s="73">
        <v>41998</v>
      </c>
      <c r="Z5348" s="57">
        <v>-23551.599999999999</v>
      </c>
      <c r="AA5348" s="57">
        <v>0</v>
      </c>
      <c r="AB5348" s="57">
        <v>139119.51</v>
      </c>
      <c r="AC5348" s="57">
        <v>0</v>
      </c>
      <c r="AD5348" s="56" t="s">
        <v>9255</v>
      </c>
      <c r="AE5348" s="57">
        <v>0</v>
      </c>
      <c r="AF5348" s="57">
        <v>0</v>
      </c>
      <c r="AG5348" s="57">
        <v>0</v>
      </c>
      <c r="AI5348"/>
      <c r="AJ5348"/>
    </row>
    <row r="5349" spans="1:36">
      <c r="A5349" s="56" t="s">
        <v>50</v>
      </c>
      <c r="B5349" s="56" t="s">
        <v>11427</v>
      </c>
      <c r="C5349" s="56">
        <v>2101010050</v>
      </c>
      <c r="D5349" s="56" t="s">
        <v>43</v>
      </c>
      <c r="E5349" s="56">
        <v>2101020050</v>
      </c>
      <c r="F5349" s="56">
        <v>5401010050</v>
      </c>
      <c r="G5349" s="56" t="s">
        <v>11431</v>
      </c>
      <c r="H5349" s="56">
        <v>400210</v>
      </c>
      <c r="I5349" s="56" t="s">
        <v>11472</v>
      </c>
      <c r="J5349" s="56" t="s">
        <v>2364</v>
      </c>
      <c r="K5349" s="56" t="s">
        <v>2365</v>
      </c>
      <c r="L5349" s="56" t="s">
        <v>7138</v>
      </c>
      <c r="M5349" s="73">
        <v>41913</v>
      </c>
      <c r="N5349" s="56" t="s">
        <v>8632</v>
      </c>
      <c r="O5349" s="56"/>
      <c r="P5349" s="56" t="s">
        <v>1208</v>
      </c>
      <c r="Q5349" s="56"/>
      <c r="R5349" s="56" t="s">
        <v>70</v>
      </c>
      <c r="S5349" s="56" t="s">
        <v>11415</v>
      </c>
      <c r="T5349" s="56" t="s">
        <v>7140</v>
      </c>
      <c r="U5349" s="57">
        <v>2039027</v>
      </c>
      <c r="V5349" s="57">
        <v>-676662.28</v>
      </c>
      <c r="W5349" s="57">
        <v>1362364.72</v>
      </c>
      <c r="X5349" s="57">
        <v>0</v>
      </c>
      <c r="Y5349" s="73">
        <v>41821</v>
      </c>
      <c r="Z5349" s="57">
        <v>-87050.880000000005</v>
      </c>
      <c r="AA5349" s="57">
        <v>0</v>
      </c>
      <c r="AB5349" s="57">
        <v>1275313.8400000001</v>
      </c>
      <c r="AC5349" s="57">
        <v>0</v>
      </c>
      <c r="AD5349" s="56" t="s">
        <v>9255</v>
      </c>
      <c r="AE5349" s="57">
        <v>0</v>
      </c>
      <c r="AF5349" s="57">
        <v>0</v>
      </c>
      <c r="AG5349" s="57">
        <v>0</v>
      </c>
      <c r="AI5349"/>
      <c r="AJ5349"/>
    </row>
    <row r="5350" spans="1:36">
      <c r="A5350" s="56" t="s">
        <v>48</v>
      </c>
      <c r="B5350" s="56" t="s">
        <v>11427</v>
      </c>
      <c r="C5350" s="56">
        <v>2101010050</v>
      </c>
      <c r="D5350" s="56" t="s">
        <v>43</v>
      </c>
      <c r="E5350" s="56">
        <v>2101020050</v>
      </c>
      <c r="F5350" s="56">
        <v>5401010050</v>
      </c>
      <c r="G5350" s="56" t="s">
        <v>11428</v>
      </c>
      <c r="H5350" s="56">
        <v>400300</v>
      </c>
      <c r="I5350" s="56" t="s">
        <v>11445</v>
      </c>
      <c r="J5350" s="56" t="s">
        <v>4325</v>
      </c>
      <c r="K5350" s="56" t="s">
        <v>4326</v>
      </c>
      <c r="L5350" s="56" t="s">
        <v>7138</v>
      </c>
      <c r="M5350" s="73">
        <v>42063</v>
      </c>
      <c r="N5350" s="56" t="s">
        <v>9169</v>
      </c>
      <c r="O5350" s="56"/>
      <c r="P5350" s="56" t="s">
        <v>1476</v>
      </c>
      <c r="Q5350" s="56"/>
      <c r="R5350" s="56" t="s">
        <v>70</v>
      </c>
      <c r="S5350" s="56" t="s">
        <v>11415</v>
      </c>
      <c r="T5350" s="56" t="s">
        <v>7140</v>
      </c>
      <c r="U5350" s="57">
        <v>1394539.93</v>
      </c>
      <c r="V5350" s="57">
        <v>-641153.47</v>
      </c>
      <c r="W5350" s="57">
        <v>753386.46</v>
      </c>
      <c r="X5350" s="57">
        <v>0</v>
      </c>
      <c r="Y5350" s="73">
        <v>42004</v>
      </c>
      <c r="Z5350" s="57">
        <v>-108786.21</v>
      </c>
      <c r="AA5350" s="57">
        <v>0</v>
      </c>
      <c r="AB5350" s="57">
        <v>644600.25</v>
      </c>
      <c r="AC5350" s="57">
        <v>0</v>
      </c>
      <c r="AD5350" s="56" t="s">
        <v>9255</v>
      </c>
      <c r="AE5350" s="57">
        <v>0</v>
      </c>
      <c r="AF5350" s="57">
        <v>0</v>
      </c>
      <c r="AG5350" s="57">
        <v>0</v>
      </c>
      <c r="AI5350"/>
      <c r="AJ5350"/>
    </row>
    <row r="5351" spans="1:36">
      <c r="A5351" s="56" t="s">
        <v>48</v>
      </c>
      <c r="B5351" s="56" t="s">
        <v>11427</v>
      </c>
      <c r="C5351" s="56">
        <v>2101010050</v>
      </c>
      <c r="D5351" s="56" t="s">
        <v>43</v>
      </c>
      <c r="E5351" s="56">
        <v>2101020050</v>
      </c>
      <c r="F5351" s="56">
        <v>5401010050</v>
      </c>
      <c r="G5351" s="56" t="s">
        <v>11428</v>
      </c>
      <c r="H5351" s="56">
        <v>400300</v>
      </c>
      <c r="I5351" s="56" t="s">
        <v>11430</v>
      </c>
      <c r="J5351" s="56" t="s">
        <v>3672</v>
      </c>
      <c r="K5351" s="56" t="s">
        <v>3673</v>
      </c>
      <c r="L5351" s="56" t="s">
        <v>7138</v>
      </c>
      <c r="M5351" s="73">
        <v>42064</v>
      </c>
      <c r="N5351" s="56" t="s">
        <v>8633</v>
      </c>
      <c r="O5351" s="56"/>
      <c r="P5351" s="56" t="s">
        <v>1476</v>
      </c>
      <c r="Q5351" s="56"/>
      <c r="R5351" s="56" t="s">
        <v>70</v>
      </c>
      <c r="S5351" s="56" t="s">
        <v>11415</v>
      </c>
      <c r="T5351" s="56" t="s">
        <v>7140</v>
      </c>
      <c r="U5351" s="57">
        <v>30900</v>
      </c>
      <c r="V5351" s="57">
        <v>-14279.39</v>
      </c>
      <c r="W5351" s="57">
        <v>16620.61</v>
      </c>
      <c r="X5351" s="57">
        <v>0</v>
      </c>
      <c r="Y5351" s="73">
        <v>41991</v>
      </c>
      <c r="Z5351" s="57">
        <v>-2413.83</v>
      </c>
      <c r="AA5351" s="57">
        <v>0</v>
      </c>
      <c r="AB5351" s="57">
        <v>14206.78</v>
      </c>
      <c r="AC5351" s="57">
        <v>0</v>
      </c>
      <c r="AD5351" s="56" t="s">
        <v>9255</v>
      </c>
      <c r="AE5351" s="57">
        <v>0</v>
      </c>
      <c r="AF5351" s="57">
        <v>0</v>
      </c>
      <c r="AG5351" s="57">
        <v>0</v>
      </c>
      <c r="AI5351"/>
      <c r="AJ5351"/>
    </row>
    <row r="5352" spans="1:36">
      <c r="A5352" s="56" t="s">
        <v>48</v>
      </c>
      <c r="B5352" s="56" t="s">
        <v>11427</v>
      </c>
      <c r="C5352" s="56">
        <v>2101010050</v>
      </c>
      <c r="D5352" s="56" t="s">
        <v>43</v>
      </c>
      <c r="E5352" s="56">
        <v>2101020050</v>
      </c>
      <c r="F5352" s="56">
        <v>5401010050</v>
      </c>
      <c r="G5352" s="56" t="s">
        <v>11428</v>
      </c>
      <c r="H5352" s="56">
        <v>400300</v>
      </c>
      <c r="I5352" s="56" t="s">
        <v>11430</v>
      </c>
      <c r="J5352" s="56" t="s">
        <v>3676</v>
      </c>
      <c r="K5352" s="56" t="s">
        <v>3677</v>
      </c>
      <c r="L5352" s="56" t="s">
        <v>7138</v>
      </c>
      <c r="M5352" s="73">
        <v>42064</v>
      </c>
      <c r="N5352" s="56" t="s">
        <v>8476</v>
      </c>
      <c r="O5352" s="56"/>
      <c r="P5352" s="56" t="s">
        <v>1304</v>
      </c>
      <c r="Q5352" s="56"/>
      <c r="R5352" s="56" t="s">
        <v>70</v>
      </c>
      <c r="S5352" s="56" t="s">
        <v>11415</v>
      </c>
      <c r="T5352" s="56" t="s">
        <v>7140</v>
      </c>
      <c r="U5352" s="57">
        <v>36674.1</v>
      </c>
      <c r="V5352" s="57">
        <v>-12339.36</v>
      </c>
      <c r="W5352" s="57">
        <v>24334.74</v>
      </c>
      <c r="X5352" s="57">
        <v>0</v>
      </c>
      <c r="Y5352" s="73">
        <v>41672</v>
      </c>
      <c r="Z5352" s="57">
        <v>-1899.25</v>
      </c>
      <c r="AA5352" s="57">
        <v>0</v>
      </c>
      <c r="AB5352" s="57">
        <v>22435.49</v>
      </c>
      <c r="AC5352" s="57">
        <v>0</v>
      </c>
      <c r="AD5352" s="56" t="s">
        <v>9255</v>
      </c>
      <c r="AE5352" s="57">
        <v>0</v>
      </c>
      <c r="AF5352" s="57">
        <v>0</v>
      </c>
      <c r="AG5352" s="57">
        <v>0</v>
      </c>
      <c r="AI5352"/>
      <c r="AJ5352"/>
    </row>
    <row r="5353" spans="1:36">
      <c r="A5353" s="56" t="s">
        <v>48</v>
      </c>
      <c r="B5353" s="56" t="s">
        <v>11427</v>
      </c>
      <c r="C5353" s="56">
        <v>2101010050</v>
      </c>
      <c r="D5353" s="56" t="s">
        <v>43</v>
      </c>
      <c r="E5353" s="56">
        <v>2101020050</v>
      </c>
      <c r="F5353" s="56">
        <v>5401010050</v>
      </c>
      <c r="G5353" s="56" t="s">
        <v>11428</v>
      </c>
      <c r="H5353" s="56">
        <v>400300</v>
      </c>
      <c r="I5353" s="56" t="s">
        <v>11491</v>
      </c>
      <c r="J5353" s="56" t="s">
        <v>4254</v>
      </c>
      <c r="K5353" s="56" t="s">
        <v>4255</v>
      </c>
      <c r="L5353" s="56" t="s">
        <v>7138</v>
      </c>
      <c r="M5353" s="73">
        <v>42064</v>
      </c>
      <c r="N5353" s="56" t="s">
        <v>8634</v>
      </c>
      <c r="O5353" s="56"/>
      <c r="P5353" s="56" t="s">
        <v>1304</v>
      </c>
      <c r="Q5353" s="56"/>
      <c r="R5353" s="56" t="s">
        <v>70</v>
      </c>
      <c r="S5353" s="56" t="s">
        <v>11415</v>
      </c>
      <c r="T5353" s="56" t="s">
        <v>7140</v>
      </c>
      <c r="U5353" s="57">
        <v>1669824.69</v>
      </c>
      <c r="V5353" s="57">
        <v>-537802.37</v>
      </c>
      <c r="W5353" s="57">
        <v>1132022.32</v>
      </c>
      <c r="X5353" s="57">
        <v>0</v>
      </c>
      <c r="Y5353" s="73">
        <v>42057</v>
      </c>
      <c r="Z5353" s="57">
        <v>-80656.240000000005</v>
      </c>
      <c r="AA5353" s="57">
        <v>0</v>
      </c>
      <c r="AB5353" s="57">
        <v>1051366.08</v>
      </c>
      <c r="AC5353" s="57">
        <v>0</v>
      </c>
      <c r="AD5353" s="56" t="s">
        <v>9255</v>
      </c>
      <c r="AE5353" s="57">
        <v>0</v>
      </c>
      <c r="AF5353" s="57">
        <v>0</v>
      </c>
      <c r="AG5353" s="57">
        <v>0</v>
      </c>
      <c r="AI5353"/>
      <c r="AJ5353"/>
    </row>
    <row r="5354" spans="1:36">
      <c r="A5354" s="56" t="s">
        <v>49</v>
      </c>
      <c r="B5354" s="56" t="s">
        <v>11427</v>
      </c>
      <c r="C5354" s="56">
        <v>2101010050</v>
      </c>
      <c r="D5354" s="56" t="s">
        <v>43</v>
      </c>
      <c r="E5354" s="56">
        <v>2101020050</v>
      </c>
      <c r="F5354" s="56">
        <v>5401010050</v>
      </c>
      <c r="G5354" s="56" t="s">
        <v>11431</v>
      </c>
      <c r="H5354" s="56">
        <v>400211</v>
      </c>
      <c r="I5354" s="56" t="s">
        <v>11510</v>
      </c>
      <c r="J5354" s="56" t="s">
        <v>3145</v>
      </c>
      <c r="K5354" s="56" t="s">
        <v>3146</v>
      </c>
      <c r="L5354" s="56" t="s">
        <v>7138</v>
      </c>
      <c r="M5354" s="73">
        <v>42094</v>
      </c>
      <c r="N5354" s="56" t="s">
        <v>8635</v>
      </c>
      <c r="O5354" s="56"/>
      <c r="P5354" s="56" t="s">
        <v>1304</v>
      </c>
      <c r="Q5354" s="56"/>
      <c r="R5354" s="56" t="s">
        <v>70</v>
      </c>
      <c r="S5354" s="56" t="s">
        <v>11415</v>
      </c>
      <c r="T5354" s="56" t="s">
        <v>7140</v>
      </c>
      <c r="U5354" s="57">
        <v>584497</v>
      </c>
      <c r="V5354" s="57">
        <v>-185617.44</v>
      </c>
      <c r="W5354" s="57">
        <v>398879.56</v>
      </c>
      <c r="X5354" s="57">
        <v>0</v>
      </c>
      <c r="Y5354" s="73">
        <v>42089</v>
      </c>
      <c r="Z5354" s="57">
        <v>-28226.95</v>
      </c>
      <c r="AA5354" s="57">
        <v>0</v>
      </c>
      <c r="AB5354" s="57">
        <v>370652.61</v>
      </c>
      <c r="AC5354" s="57">
        <v>0</v>
      </c>
      <c r="AD5354" s="56" t="s">
        <v>9255</v>
      </c>
      <c r="AE5354" s="57">
        <v>0</v>
      </c>
      <c r="AF5354" s="57">
        <v>0</v>
      </c>
      <c r="AG5354" s="57">
        <v>0</v>
      </c>
      <c r="AI5354"/>
      <c r="AJ5354"/>
    </row>
    <row r="5355" spans="1:36">
      <c r="A5355" s="56" t="s">
        <v>50</v>
      </c>
      <c r="B5355" s="56" t="s">
        <v>11427</v>
      </c>
      <c r="C5355" s="56">
        <v>2101010050</v>
      </c>
      <c r="D5355" s="56" t="s">
        <v>43</v>
      </c>
      <c r="E5355" s="56">
        <v>2101020050</v>
      </c>
      <c r="F5355" s="56">
        <v>5401010050</v>
      </c>
      <c r="G5355" s="56" t="s">
        <v>11431</v>
      </c>
      <c r="H5355" s="56">
        <v>400210</v>
      </c>
      <c r="I5355" s="56" t="s">
        <v>11433</v>
      </c>
      <c r="J5355" s="56" t="s">
        <v>2169</v>
      </c>
      <c r="K5355" s="56" t="s">
        <v>2170</v>
      </c>
      <c r="L5355" s="56" t="s">
        <v>7138</v>
      </c>
      <c r="M5355" s="73">
        <v>42094</v>
      </c>
      <c r="N5355" s="56" t="s">
        <v>9170</v>
      </c>
      <c r="O5355" s="56"/>
      <c r="P5355" s="56" t="s">
        <v>7139</v>
      </c>
      <c r="Q5355" s="56"/>
      <c r="R5355" s="56" t="s">
        <v>70</v>
      </c>
      <c r="S5355" s="56" t="s">
        <v>11415</v>
      </c>
      <c r="T5355" s="56" t="s">
        <v>7140</v>
      </c>
      <c r="U5355" s="57">
        <v>140576247</v>
      </c>
      <c r="V5355" s="57">
        <v>-43959446.289999999</v>
      </c>
      <c r="W5355" s="57">
        <v>96616800.709999993</v>
      </c>
      <c r="X5355" s="57">
        <v>0</v>
      </c>
      <c r="Y5355" s="73">
        <v>41922</v>
      </c>
      <c r="Z5355" s="57">
        <v>-5855653.25</v>
      </c>
      <c r="AA5355" s="57">
        <v>0</v>
      </c>
      <c r="AB5355" s="57">
        <v>90761147.459999993</v>
      </c>
      <c r="AC5355" s="57">
        <v>0</v>
      </c>
      <c r="AD5355" s="56" t="s">
        <v>9255</v>
      </c>
      <c r="AE5355" s="57">
        <v>0</v>
      </c>
      <c r="AF5355" s="57">
        <v>0</v>
      </c>
      <c r="AG5355" s="57">
        <v>0</v>
      </c>
      <c r="AI5355"/>
      <c r="AJ5355"/>
    </row>
    <row r="5356" spans="1:36">
      <c r="A5356" s="56" t="s">
        <v>49</v>
      </c>
      <c r="B5356" s="56" t="s">
        <v>11427</v>
      </c>
      <c r="C5356" s="56">
        <v>2101010050</v>
      </c>
      <c r="D5356" s="56" t="s">
        <v>43</v>
      </c>
      <c r="E5356" s="56">
        <v>2101020050</v>
      </c>
      <c r="F5356" s="56">
        <v>5401010050</v>
      </c>
      <c r="G5356" s="56" t="s">
        <v>11431</v>
      </c>
      <c r="H5356" s="56">
        <v>400211</v>
      </c>
      <c r="I5356" s="56" t="s">
        <v>11510</v>
      </c>
      <c r="J5356" s="56" t="s">
        <v>3147</v>
      </c>
      <c r="K5356" s="56" t="s">
        <v>3148</v>
      </c>
      <c r="L5356" s="56" t="s">
        <v>7138</v>
      </c>
      <c r="M5356" s="73">
        <v>42094</v>
      </c>
      <c r="N5356" s="56" t="s">
        <v>8599</v>
      </c>
      <c r="O5356" s="56"/>
      <c r="P5356" s="56" t="s">
        <v>7139</v>
      </c>
      <c r="Q5356" s="56"/>
      <c r="R5356" s="56" t="s">
        <v>70</v>
      </c>
      <c r="S5356" s="56" t="s">
        <v>11415</v>
      </c>
      <c r="T5356" s="56" t="s">
        <v>7140</v>
      </c>
      <c r="U5356" s="57">
        <v>415205</v>
      </c>
      <c r="V5356" s="57">
        <v>-107868.6</v>
      </c>
      <c r="W5356" s="57">
        <v>307336.40000000002</v>
      </c>
      <c r="X5356" s="57">
        <v>0</v>
      </c>
      <c r="Y5356" s="73">
        <v>41844</v>
      </c>
      <c r="Z5356" s="57">
        <v>-11197.52</v>
      </c>
      <c r="AA5356" s="57">
        <v>0</v>
      </c>
      <c r="AB5356" s="57">
        <v>296138.88</v>
      </c>
      <c r="AC5356" s="57">
        <v>0</v>
      </c>
      <c r="AD5356" s="56" t="s">
        <v>9255</v>
      </c>
      <c r="AE5356" s="57">
        <v>0</v>
      </c>
      <c r="AF5356" s="57">
        <v>0</v>
      </c>
      <c r="AG5356" s="57">
        <v>0</v>
      </c>
      <c r="AI5356"/>
      <c r="AJ5356"/>
    </row>
    <row r="5357" spans="1:36">
      <c r="A5357" s="56" t="s">
        <v>49</v>
      </c>
      <c r="B5357" s="56" t="s">
        <v>11427</v>
      </c>
      <c r="C5357" s="56">
        <v>2101010050</v>
      </c>
      <c r="D5357" s="56" t="s">
        <v>43</v>
      </c>
      <c r="E5357" s="56">
        <v>2101020050</v>
      </c>
      <c r="F5357" s="56">
        <v>5401010050</v>
      </c>
      <c r="G5357" s="56" t="s">
        <v>11431</v>
      </c>
      <c r="H5357" s="56">
        <v>400211</v>
      </c>
      <c r="I5357" s="56" t="s">
        <v>11460</v>
      </c>
      <c r="J5357" s="56" t="s">
        <v>3522</v>
      </c>
      <c r="K5357" s="56" t="s">
        <v>3523</v>
      </c>
      <c r="L5357" s="56" t="s">
        <v>7138</v>
      </c>
      <c r="M5357" s="73">
        <v>42094</v>
      </c>
      <c r="N5357" s="56" t="s">
        <v>8636</v>
      </c>
      <c r="O5357" s="56"/>
      <c r="P5357" s="56" t="s">
        <v>7139</v>
      </c>
      <c r="Q5357" s="56"/>
      <c r="R5357" s="56" t="s">
        <v>70</v>
      </c>
      <c r="S5357" s="56" t="s">
        <v>11415</v>
      </c>
      <c r="T5357" s="56" t="s">
        <v>7140</v>
      </c>
      <c r="U5357" s="57">
        <v>5069829</v>
      </c>
      <c r="V5357" s="57">
        <v>-1331528.56</v>
      </c>
      <c r="W5357" s="57">
        <v>3738300.44</v>
      </c>
      <c r="X5357" s="57">
        <v>0</v>
      </c>
      <c r="Y5357" s="73">
        <v>41821</v>
      </c>
      <c r="Z5357" s="57">
        <v>-136163.57</v>
      </c>
      <c r="AA5357" s="57">
        <v>0</v>
      </c>
      <c r="AB5357" s="57">
        <v>3602136.87</v>
      </c>
      <c r="AC5357" s="57">
        <v>0</v>
      </c>
      <c r="AD5357" s="56" t="s">
        <v>9255</v>
      </c>
      <c r="AE5357" s="57">
        <v>0</v>
      </c>
      <c r="AF5357" s="57">
        <v>0</v>
      </c>
      <c r="AG5357" s="57">
        <v>0</v>
      </c>
      <c r="AI5357"/>
      <c r="AJ5357"/>
    </row>
    <row r="5358" spans="1:36">
      <c r="A5358" s="56" t="s">
        <v>49</v>
      </c>
      <c r="B5358" s="56" t="s">
        <v>11427</v>
      </c>
      <c r="C5358" s="56">
        <v>2101010050</v>
      </c>
      <c r="D5358" s="56" t="s">
        <v>43</v>
      </c>
      <c r="E5358" s="56">
        <v>2101020050</v>
      </c>
      <c r="F5358" s="56">
        <v>5401010050</v>
      </c>
      <c r="G5358" s="56" t="s">
        <v>11431</v>
      </c>
      <c r="H5358" s="56">
        <v>400211</v>
      </c>
      <c r="I5358" s="56" t="s">
        <v>11510</v>
      </c>
      <c r="J5358" s="56" t="s">
        <v>3149</v>
      </c>
      <c r="K5358" s="56" t="s">
        <v>3150</v>
      </c>
      <c r="L5358" s="56" t="s">
        <v>7138</v>
      </c>
      <c r="M5358" s="73">
        <v>42094</v>
      </c>
      <c r="N5358" s="56" t="s">
        <v>8632</v>
      </c>
      <c r="O5358" s="56"/>
      <c r="P5358" s="56" t="s">
        <v>1476</v>
      </c>
      <c r="Q5358" s="56"/>
      <c r="R5358" s="56" t="s">
        <v>70</v>
      </c>
      <c r="S5358" s="56" t="s">
        <v>11415</v>
      </c>
      <c r="T5358" s="56" t="s">
        <v>7140</v>
      </c>
      <c r="U5358" s="57">
        <v>3430060.34</v>
      </c>
      <c r="V5358" s="57">
        <v>-1580111.29</v>
      </c>
      <c r="W5358" s="57">
        <v>1849949.05</v>
      </c>
      <c r="X5358" s="57">
        <v>0</v>
      </c>
      <c r="Y5358" s="73">
        <v>41999</v>
      </c>
      <c r="Z5358" s="57">
        <v>-267717.75</v>
      </c>
      <c r="AA5358" s="57">
        <v>0</v>
      </c>
      <c r="AB5358" s="57">
        <v>1582231.3</v>
      </c>
      <c r="AC5358" s="57">
        <v>0</v>
      </c>
      <c r="AD5358" s="56" t="s">
        <v>9255</v>
      </c>
      <c r="AE5358" s="57">
        <v>0</v>
      </c>
      <c r="AF5358" s="57">
        <v>0</v>
      </c>
      <c r="AG5358" s="57">
        <v>0</v>
      </c>
      <c r="AI5358"/>
      <c r="AJ5358"/>
    </row>
    <row r="5359" spans="1:36">
      <c r="A5359" s="56" t="s">
        <v>48</v>
      </c>
      <c r="B5359" s="56" t="s">
        <v>11427</v>
      </c>
      <c r="C5359" s="56">
        <v>2101010050</v>
      </c>
      <c r="D5359" s="56" t="s">
        <v>43</v>
      </c>
      <c r="E5359" s="56">
        <v>2101020050</v>
      </c>
      <c r="F5359" s="56">
        <v>5401010050</v>
      </c>
      <c r="G5359" s="56" t="s">
        <v>11428</v>
      </c>
      <c r="H5359" s="56">
        <v>400300</v>
      </c>
      <c r="I5359" s="56" t="s">
        <v>11491</v>
      </c>
      <c r="J5359" s="56" t="s">
        <v>4256</v>
      </c>
      <c r="K5359" s="56" t="s">
        <v>4156</v>
      </c>
      <c r="L5359" s="56" t="s">
        <v>7138</v>
      </c>
      <c r="M5359" s="73">
        <v>42338</v>
      </c>
      <c r="N5359" s="56" t="s">
        <v>8478</v>
      </c>
      <c r="O5359" s="56"/>
      <c r="P5359" s="56" t="s">
        <v>1476</v>
      </c>
      <c r="Q5359" s="56"/>
      <c r="R5359" s="56" t="s">
        <v>70</v>
      </c>
      <c r="S5359" s="56" t="s">
        <v>11415</v>
      </c>
      <c r="T5359" s="56" t="s">
        <v>7140</v>
      </c>
      <c r="U5359" s="57">
        <v>199550.75</v>
      </c>
      <c r="V5359" s="57">
        <v>-81099.289999999994</v>
      </c>
      <c r="W5359" s="57">
        <v>118451.46</v>
      </c>
      <c r="X5359" s="57">
        <v>0</v>
      </c>
      <c r="Y5359" s="73">
        <v>42304</v>
      </c>
      <c r="Z5359" s="57">
        <v>-15108.54</v>
      </c>
      <c r="AA5359" s="57">
        <v>0</v>
      </c>
      <c r="AB5359" s="57">
        <v>103342.92</v>
      </c>
      <c r="AC5359" s="57">
        <v>0</v>
      </c>
      <c r="AD5359" s="56" t="s">
        <v>9255</v>
      </c>
      <c r="AE5359" s="57">
        <v>0</v>
      </c>
      <c r="AF5359" s="57">
        <v>0</v>
      </c>
      <c r="AG5359" s="57">
        <v>0</v>
      </c>
      <c r="AI5359"/>
      <c r="AJ5359"/>
    </row>
    <row r="5360" spans="1:36">
      <c r="A5360" s="56" t="s">
        <v>48</v>
      </c>
      <c r="B5360" s="56" t="s">
        <v>11427</v>
      </c>
      <c r="C5360" s="56">
        <v>2101010050</v>
      </c>
      <c r="D5360" s="56" t="s">
        <v>43</v>
      </c>
      <c r="E5360" s="56">
        <v>2101020050</v>
      </c>
      <c r="F5360" s="56">
        <v>5401010050</v>
      </c>
      <c r="G5360" s="56" t="s">
        <v>11428</v>
      </c>
      <c r="H5360" s="56">
        <v>400300</v>
      </c>
      <c r="I5360" s="56" t="s">
        <v>11527</v>
      </c>
      <c r="J5360" s="56" t="s">
        <v>4157</v>
      </c>
      <c r="K5360" s="56" t="s">
        <v>4158</v>
      </c>
      <c r="L5360" s="56" t="s">
        <v>7138</v>
      </c>
      <c r="M5360" s="73">
        <v>42338</v>
      </c>
      <c r="N5360" s="56" t="s">
        <v>8478</v>
      </c>
      <c r="O5360" s="56"/>
      <c r="P5360" s="56" t="s">
        <v>1476</v>
      </c>
      <c r="Q5360" s="56"/>
      <c r="R5360" s="56" t="s">
        <v>70</v>
      </c>
      <c r="S5360" s="56" t="s">
        <v>11415</v>
      </c>
      <c r="T5360" s="56" t="s">
        <v>7140</v>
      </c>
      <c r="U5360" s="57">
        <v>323595</v>
      </c>
      <c r="V5360" s="57">
        <v>-131512.01999999999</v>
      </c>
      <c r="W5360" s="57">
        <v>192082.98</v>
      </c>
      <c r="X5360" s="57">
        <v>0</v>
      </c>
      <c r="Y5360" s="73">
        <v>42304</v>
      </c>
      <c r="Z5360" s="57">
        <v>-24500.28</v>
      </c>
      <c r="AA5360" s="57">
        <v>0</v>
      </c>
      <c r="AB5360" s="57">
        <v>167582.70000000001</v>
      </c>
      <c r="AC5360" s="57">
        <v>0</v>
      </c>
      <c r="AD5360" s="56" t="s">
        <v>9255</v>
      </c>
      <c r="AE5360" s="57">
        <v>0</v>
      </c>
      <c r="AF5360" s="57">
        <v>0</v>
      </c>
      <c r="AG5360" s="57">
        <v>0</v>
      </c>
      <c r="AI5360"/>
      <c r="AJ5360"/>
    </row>
    <row r="5361" spans="1:36">
      <c r="A5361" s="56" t="s">
        <v>48</v>
      </c>
      <c r="B5361" s="56" t="s">
        <v>11427</v>
      </c>
      <c r="C5361" s="56">
        <v>2101010050</v>
      </c>
      <c r="D5361" s="56" t="s">
        <v>43</v>
      </c>
      <c r="E5361" s="56">
        <v>2101020050</v>
      </c>
      <c r="F5361" s="56">
        <v>5401010050</v>
      </c>
      <c r="G5361" s="56" t="s">
        <v>11428</v>
      </c>
      <c r="H5361" s="56">
        <v>400300</v>
      </c>
      <c r="I5361" s="56" t="s">
        <v>11491</v>
      </c>
      <c r="J5361" s="56" t="s">
        <v>4257</v>
      </c>
      <c r="K5361" s="56" t="s">
        <v>4258</v>
      </c>
      <c r="L5361" s="56" t="s">
        <v>7138</v>
      </c>
      <c r="M5361" s="73">
        <v>42429</v>
      </c>
      <c r="N5361" s="56" t="s">
        <v>8632</v>
      </c>
      <c r="O5361" s="56"/>
      <c r="P5361" s="56" t="s">
        <v>1476</v>
      </c>
      <c r="Q5361" s="56"/>
      <c r="R5361" s="56" t="s">
        <v>70</v>
      </c>
      <c r="S5361" s="56" t="s">
        <v>11415</v>
      </c>
      <c r="T5361" s="56" t="s">
        <v>7140</v>
      </c>
      <c r="U5361" s="57">
        <v>1749441</v>
      </c>
      <c r="V5361" s="57">
        <v>-666465.47</v>
      </c>
      <c r="W5361" s="57">
        <v>1082975.53</v>
      </c>
      <c r="X5361" s="57">
        <v>0</v>
      </c>
      <c r="Y5361" s="73">
        <v>42450</v>
      </c>
      <c r="Z5361" s="57">
        <v>-130698.96</v>
      </c>
      <c r="AA5361" s="57">
        <v>0</v>
      </c>
      <c r="AB5361" s="57">
        <v>952276.57</v>
      </c>
      <c r="AC5361" s="57">
        <v>0</v>
      </c>
      <c r="AD5361" s="56" t="s">
        <v>9255</v>
      </c>
      <c r="AE5361" s="57">
        <v>0</v>
      </c>
      <c r="AF5361" s="57">
        <v>0</v>
      </c>
      <c r="AG5361" s="57">
        <v>0</v>
      </c>
      <c r="AI5361"/>
      <c r="AJ5361"/>
    </row>
    <row r="5362" spans="1:36">
      <c r="A5362" s="56" t="s">
        <v>49</v>
      </c>
      <c r="B5362" s="56" t="s">
        <v>11427</v>
      </c>
      <c r="C5362" s="56">
        <v>2101010050</v>
      </c>
      <c r="D5362" s="56" t="s">
        <v>43</v>
      </c>
      <c r="E5362" s="56">
        <v>2101020050</v>
      </c>
      <c r="F5362" s="56">
        <v>5401010050</v>
      </c>
      <c r="G5362" s="56" t="s">
        <v>11431</v>
      </c>
      <c r="H5362" s="56">
        <v>400211</v>
      </c>
      <c r="I5362" s="56" t="s">
        <v>11437</v>
      </c>
      <c r="J5362" s="56" t="s">
        <v>3399</v>
      </c>
      <c r="K5362" s="56" t="s">
        <v>3400</v>
      </c>
      <c r="L5362" s="56" t="s">
        <v>7138</v>
      </c>
      <c r="M5362" s="73">
        <v>42187</v>
      </c>
      <c r="N5362" s="56" t="s">
        <v>8637</v>
      </c>
      <c r="O5362" s="56"/>
      <c r="P5362" s="56" t="s">
        <v>7139</v>
      </c>
      <c r="Q5362" s="56"/>
      <c r="R5362" s="56" t="s">
        <v>70</v>
      </c>
      <c r="S5362" s="56" t="s">
        <v>11415</v>
      </c>
      <c r="T5362" s="56" t="s">
        <v>7140</v>
      </c>
      <c r="U5362" s="57">
        <v>3148750</v>
      </c>
      <c r="V5362" s="57">
        <v>-684689.1</v>
      </c>
      <c r="W5362" s="57">
        <v>2464060.9</v>
      </c>
      <c r="X5362" s="57">
        <v>0</v>
      </c>
      <c r="Y5362" s="73">
        <v>42187</v>
      </c>
      <c r="Z5362" s="57">
        <v>-90127.77</v>
      </c>
      <c r="AA5362" s="57">
        <v>0</v>
      </c>
      <c r="AB5362" s="57">
        <v>2373933.13</v>
      </c>
      <c r="AC5362" s="57">
        <v>0</v>
      </c>
      <c r="AD5362" s="56" t="s">
        <v>9255</v>
      </c>
      <c r="AE5362" s="57">
        <v>0</v>
      </c>
      <c r="AF5362" s="57">
        <v>0</v>
      </c>
      <c r="AG5362" s="57">
        <v>0</v>
      </c>
      <c r="AI5362"/>
      <c r="AJ5362"/>
    </row>
    <row r="5363" spans="1:36">
      <c r="A5363" s="56" t="s">
        <v>49</v>
      </c>
      <c r="B5363" s="56" t="s">
        <v>11427</v>
      </c>
      <c r="C5363" s="56">
        <v>2101010050</v>
      </c>
      <c r="D5363" s="56" t="s">
        <v>43</v>
      </c>
      <c r="E5363" s="56">
        <v>2101020050</v>
      </c>
      <c r="F5363" s="56">
        <v>5401010050</v>
      </c>
      <c r="G5363" s="56" t="s">
        <v>11431</v>
      </c>
      <c r="H5363" s="56">
        <v>400211</v>
      </c>
      <c r="I5363" s="56" t="s">
        <v>11437</v>
      </c>
      <c r="J5363" s="56" t="s">
        <v>3401</v>
      </c>
      <c r="K5363" s="56" t="s">
        <v>3402</v>
      </c>
      <c r="L5363" s="56" t="s">
        <v>7138</v>
      </c>
      <c r="M5363" s="73">
        <v>42277</v>
      </c>
      <c r="N5363" s="56" t="s">
        <v>8638</v>
      </c>
      <c r="O5363" s="56"/>
      <c r="P5363" s="56" t="s">
        <v>7139</v>
      </c>
      <c r="Q5363" s="56"/>
      <c r="R5363" s="56" t="s">
        <v>70</v>
      </c>
      <c r="S5363" s="56" t="s">
        <v>11415</v>
      </c>
      <c r="T5363" s="56" t="s">
        <v>7140</v>
      </c>
      <c r="U5363" s="57">
        <v>4577760</v>
      </c>
      <c r="V5363" s="57">
        <v>-947479.46</v>
      </c>
      <c r="W5363" s="57">
        <v>3630280.54</v>
      </c>
      <c r="X5363" s="57">
        <v>0</v>
      </c>
      <c r="Y5363" s="73">
        <v>42272</v>
      </c>
      <c r="Z5363" s="57">
        <v>-132904.20000000001</v>
      </c>
      <c r="AA5363" s="57">
        <v>0</v>
      </c>
      <c r="AB5363" s="57">
        <v>3497376.34</v>
      </c>
      <c r="AC5363" s="57">
        <v>0</v>
      </c>
      <c r="AD5363" s="56" t="s">
        <v>9255</v>
      </c>
      <c r="AE5363" s="57">
        <v>0</v>
      </c>
      <c r="AF5363" s="57">
        <v>0</v>
      </c>
      <c r="AG5363" s="57">
        <v>0</v>
      </c>
      <c r="AI5363"/>
      <c r="AJ5363"/>
    </row>
    <row r="5364" spans="1:36">
      <c r="A5364" s="56" t="s">
        <v>50</v>
      </c>
      <c r="B5364" s="56" t="s">
        <v>11427</v>
      </c>
      <c r="C5364" s="56">
        <v>2101010050</v>
      </c>
      <c r="D5364" s="56" t="s">
        <v>43</v>
      </c>
      <c r="E5364" s="56">
        <v>2101020050</v>
      </c>
      <c r="F5364" s="56">
        <v>5401010050</v>
      </c>
      <c r="G5364" s="56" t="s">
        <v>11431</v>
      </c>
      <c r="H5364" s="56">
        <v>400210</v>
      </c>
      <c r="I5364" s="56" t="s">
        <v>11473</v>
      </c>
      <c r="J5364" s="56" t="s">
        <v>1877</v>
      </c>
      <c r="K5364" s="56" t="s">
        <v>1339</v>
      </c>
      <c r="L5364" s="56" t="s">
        <v>7138</v>
      </c>
      <c r="M5364" s="73">
        <v>42277</v>
      </c>
      <c r="N5364" s="56" t="s">
        <v>8639</v>
      </c>
      <c r="O5364" s="56"/>
      <c r="P5364" s="56" t="s">
        <v>7139</v>
      </c>
      <c r="Q5364" s="56"/>
      <c r="R5364" s="56" t="s">
        <v>70</v>
      </c>
      <c r="S5364" s="56" t="s">
        <v>11415</v>
      </c>
      <c r="T5364" s="56" t="s">
        <v>7140</v>
      </c>
      <c r="U5364" s="57">
        <v>190041.5</v>
      </c>
      <c r="V5364" s="57">
        <v>-60903.47</v>
      </c>
      <c r="W5364" s="57">
        <v>129138.03</v>
      </c>
      <c r="X5364" s="57">
        <v>0</v>
      </c>
      <c r="Y5364" s="73">
        <v>42207</v>
      </c>
      <c r="Z5364" s="57">
        <v>-7819.65</v>
      </c>
      <c r="AA5364" s="57">
        <v>0</v>
      </c>
      <c r="AB5364" s="57">
        <v>121318.38</v>
      </c>
      <c r="AC5364" s="57">
        <v>0</v>
      </c>
      <c r="AD5364" s="56" t="s">
        <v>9255</v>
      </c>
      <c r="AE5364" s="57">
        <v>0</v>
      </c>
      <c r="AF5364" s="57">
        <v>0</v>
      </c>
      <c r="AG5364" s="57">
        <v>0</v>
      </c>
      <c r="AI5364"/>
      <c r="AJ5364"/>
    </row>
    <row r="5365" spans="1:36">
      <c r="A5365" s="56" t="s">
        <v>50</v>
      </c>
      <c r="B5365" s="56" t="s">
        <v>11427</v>
      </c>
      <c r="C5365" s="56">
        <v>2101010050</v>
      </c>
      <c r="D5365" s="56" t="s">
        <v>43</v>
      </c>
      <c r="E5365" s="56">
        <v>2101020050</v>
      </c>
      <c r="F5365" s="56">
        <v>5401010050</v>
      </c>
      <c r="G5365" s="56" t="s">
        <v>11431</v>
      </c>
      <c r="H5365" s="56">
        <v>400210</v>
      </c>
      <c r="I5365" s="56" t="s">
        <v>11473</v>
      </c>
      <c r="J5365" s="56" t="s">
        <v>1878</v>
      </c>
      <c r="K5365" s="56" t="s">
        <v>1879</v>
      </c>
      <c r="L5365" s="56" t="s">
        <v>7138</v>
      </c>
      <c r="M5365" s="73">
        <v>42277</v>
      </c>
      <c r="N5365" s="56" t="s">
        <v>8640</v>
      </c>
      <c r="O5365" s="56"/>
      <c r="P5365" s="56" t="s">
        <v>7139</v>
      </c>
      <c r="Q5365" s="56"/>
      <c r="R5365" s="56" t="s">
        <v>70</v>
      </c>
      <c r="S5365" s="56" t="s">
        <v>11415</v>
      </c>
      <c r="T5365" s="56" t="s">
        <v>7140</v>
      </c>
      <c r="U5365" s="57">
        <v>11500.5</v>
      </c>
      <c r="V5365" s="57">
        <v>-3714.47</v>
      </c>
      <c r="W5365" s="57">
        <v>7786.03</v>
      </c>
      <c r="X5365" s="57">
        <v>0</v>
      </c>
      <c r="Y5365" s="73">
        <v>42187</v>
      </c>
      <c r="Z5365" s="57">
        <v>-471.33</v>
      </c>
      <c r="AA5365" s="57">
        <v>0</v>
      </c>
      <c r="AB5365" s="57">
        <v>7314.7</v>
      </c>
      <c r="AC5365" s="57">
        <v>0</v>
      </c>
      <c r="AD5365" s="56" t="s">
        <v>9255</v>
      </c>
      <c r="AE5365" s="57">
        <v>0</v>
      </c>
      <c r="AF5365" s="57">
        <v>0</v>
      </c>
      <c r="AG5365" s="57">
        <v>0</v>
      </c>
      <c r="AI5365"/>
      <c r="AJ5365"/>
    </row>
    <row r="5366" spans="1:36">
      <c r="A5366" s="56" t="s">
        <v>49</v>
      </c>
      <c r="B5366" s="56" t="s">
        <v>11427</v>
      </c>
      <c r="C5366" s="56">
        <v>2101010050</v>
      </c>
      <c r="D5366" s="56" t="s">
        <v>43</v>
      </c>
      <c r="E5366" s="56">
        <v>2101020050</v>
      </c>
      <c r="F5366" s="56">
        <v>5401010050</v>
      </c>
      <c r="G5366" s="56" t="s">
        <v>11431</v>
      </c>
      <c r="H5366" s="56">
        <v>400211</v>
      </c>
      <c r="I5366" s="56" t="s">
        <v>11510</v>
      </c>
      <c r="J5366" s="56" t="s">
        <v>3153</v>
      </c>
      <c r="K5366" s="56" t="s">
        <v>3154</v>
      </c>
      <c r="L5366" s="56" t="s">
        <v>7138</v>
      </c>
      <c r="M5366" s="73">
        <v>42265</v>
      </c>
      <c r="N5366" s="56" t="s">
        <v>8641</v>
      </c>
      <c r="O5366" s="56"/>
      <c r="P5366" s="56" t="s">
        <v>7139</v>
      </c>
      <c r="Q5366" s="56"/>
      <c r="R5366" s="56" t="s">
        <v>70</v>
      </c>
      <c r="S5366" s="56" t="s">
        <v>11415</v>
      </c>
      <c r="T5366" s="56" t="s">
        <v>7140</v>
      </c>
      <c r="U5366" s="57">
        <v>2889180</v>
      </c>
      <c r="V5366" s="57">
        <v>-600478.49</v>
      </c>
      <c r="W5366" s="57">
        <v>2288701.5099999998</v>
      </c>
      <c r="X5366" s="57">
        <v>0</v>
      </c>
      <c r="Y5366" s="73">
        <v>42265</v>
      </c>
      <c r="Z5366" s="57">
        <v>-83782.990000000005</v>
      </c>
      <c r="AA5366" s="57">
        <v>0</v>
      </c>
      <c r="AB5366" s="57">
        <v>2204918.52</v>
      </c>
      <c r="AC5366" s="57">
        <v>0</v>
      </c>
      <c r="AD5366" s="56" t="s">
        <v>9255</v>
      </c>
      <c r="AE5366" s="57">
        <v>0</v>
      </c>
      <c r="AF5366" s="57">
        <v>0</v>
      </c>
      <c r="AG5366" s="57">
        <v>0</v>
      </c>
      <c r="AI5366"/>
      <c r="AJ5366"/>
    </row>
    <row r="5367" spans="1:36">
      <c r="A5367" s="56" t="s">
        <v>48</v>
      </c>
      <c r="B5367" s="56" t="s">
        <v>11427</v>
      </c>
      <c r="C5367" s="56">
        <v>2101010050</v>
      </c>
      <c r="D5367" s="56" t="s">
        <v>43</v>
      </c>
      <c r="E5367" s="56">
        <v>2101020050</v>
      </c>
      <c r="F5367" s="56">
        <v>5401010050</v>
      </c>
      <c r="G5367" s="56" t="s">
        <v>11428</v>
      </c>
      <c r="H5367" s="56">
        <v>400300</v>
      </c>
      <c r="I5367" s="56" t="s">
        <v>11451</v>
      </c>
      <c r="J5367" s="56" t="s">
        <v>4534</v>
      </c>
      <c r="K5367" s="56" t="s">
        <v>4535</v>
      </c>
      <c r="L5367" s="56" t="s">
        <v>7138</v>
      </c>
      <c r="M5367" s="73">
        <v>42479</v>
      </c>
      <c r="N5367" s="56" t="s">
        <v>8642</v>
      </c>
      <c r="O5367" s="56"/>
      <c r="P5367" s="56" t="s">
        <v>1476</v>
      </c>
      <c r="Q5367" s="56"/>
      <c r="R5367" s="56" t="s">
        <v>70</v>
      </c>
      <c r="S5367" s="56" t="s">
        <v>11415</v>
      </c>
      <c r="T5367" s="56" t="s">
        <v>7140</v>
      </c>
      <c r="U5367" s="57">
        <v>50101.8</v>
      </c>
      <c r="V5367" s="57">
        <v>-18835.12</v>
      </c>
      <c r="W5367" s="57">
        <v>31266.68</v>
      </c>
      <c r="X5367" s="57">
        <v>0</v>
      </c>
      <c r="Y5367" s="73">
        <v>42479</v>
      </c>
      <c r="Z5367" s="57">
        <v>-3733.53</v>
      </c>
      <c r="AA5367" s="57">
        <v>0</v>
      </c>
      <c r="AB5367" s="57">
        <v>27533.15</v>
      </c>
      <c r="AC5367" s="57">
        <v>0</v>
      </c>
      <c r="AD5367" s="56" t="s">
        <v>9255</v>
      </c>
      <c r="AE5367" s="57">
        <v>0</v>
      </c>
      <c r="AF5367" s="57">
        <v>0</v>
      </c>
      <c r="AG5367" s="57">
        <v>0</v>
      </c>
      <c r="AI5367"/>
      <c r="AJ5367"/>
    </row>
    <row r="5368" spans="1:36">
      <c r="A5368" s="56" t="s">
        <v>49</v>
      </c>
      <c r="B5368" s="56" t="s">
        <v>11427</v>
      </c>
      <c r="C5368" s="56">
        <v>2101010050</v>
      </c>
      <c r="D5368" s="56" t="s">
        <v>43</v>
      </c>
      <c r="E5368" s="56">
        <v>2101020050</v>
      </c>
      <c r="F5368" s="56">
        <v>5401010050</v>
      </c>
      <c r="G5368" s="56" t="s">
        <v>11431</v>
      </c>
      <c r="H5368" s="56">
        <v>400211</v>
      </c>
      <c r="I5368" s="56" t="s">
        <v>11510</v>
      </c>
      <c r="J5368" s="56" t="s">
        <v>3157</v>
      </c>
      <c r="K5368" s="56" t="s">
        <v>3158</v>
      </c>
      <c r="L5368" s="56" t="s">
        <v>7138</v>
      </c>
      <c r="M5368" s="73">
        <v>42250</v>
      </c>
      <c r="N5368" s="56" t="s">
        <v>8643</v>
      </c>
      <c r="O5368" s="56"/>
      <c r="P5368" s="56" t="s">
        <v>1304</v>
      </c>
      <c r="Q5368" s="56"/>
      <c r="R5368" s="56" t="s">
        <v>70</v>
      </c>
      <c r="S5368" s="56" t="s">
        <v>11415</v>
      </c>
      <c r="T5368" s="56" t="s">
        <v>7140</v>
      </c>
      <c r="U5368" s="57">
        <v>5269837</v>
      </c>
      <c r="V5368" s="57">
        <v>-1551240.95</v>
      </c>
      <c r="W5368" s="57">
        <v>3718596.05</v>
      </c>
      <c r="X5368" s="57">
        <v>0</v>
      </c>
      <c r="Y5368" s="73">
        <v>42250</v>
      </c>
      <c r="Z5368" s="57">
        <v>-254522.45</v>
      </c>
      <c r="AA5368" s="57">
        <v>0</v>
      </c>
      <c r="AB5368" s="57">
        <v>3464073.6</v>
      </c>
      <c r="AC5368" s="57">
        <v>0</v>
      </c>
      <c r="AD5368" s="56" t="s">
        <v>9255</v>
      </c>
      <c r="AE5368" s="57">
        <v>0</v>
      </c>
      <c r="AF5368" s="57">
        <v>0</v>
      </c>
      <c r="AG5368" s="57">
        <v>0</v>
      </c>
      <c r="AI5368"/>
      <c r="AJ5368"/>
    </row>
    <row r="5369" spans="1:36">
      <c r="A5369" s="56" t="s">
        <v>48</v>
      </c>
      <c r="B5369" s="56" t="s">
        <v>11427</v>
      </c>
      <c r="C5369" s="56">
        <v>2101010050</v>
      </c>
      <c r="D5369" s="56" t="s">
        <v>43</v>
      </c>
      <c r="E5369" s="56">
        <v>2101020050</v>
      </c>
      <c r="F5369" s="56">
        <v>5401010050</v>
      </c>
      <c r="G5369" s="56" t="s">
        <v>11428</v>
      </c>
      <c r="H5369" s="56">
        <v>400300</v>
      </c>
      <c r="I5369" s="56" t="s">
        <v>11451</v>
      </c>
      <c r="J5369" s="56" t="s">
        <v>4536</v>
      </c>
      <c r="K5369" s="56" t="s">
        <v>4537</v>
      </c>
      <c r="L5369" s="56" t="s">
        <v>7138</v>
      </c>
      <c r="M5369" s="73">
        <v>42583</v>
      </c>
      <c r="N5369" s="56" t="s">
        <v>8644</v>
      </c>
      <c r="O5369" s="56"/>
      <c r="P5369" s="56" t="s">
        <v>1304</v>
      </c>
      <c r="Q5369" s="56"/>
      <c r="R5369" s="56" t="s">
        <v>70</v>
      </c>
      <c r="S5369" s="56" t="s">
        <v>11415</v>
      </c>
      <c r="T5369" s="56" t="s">
        <v>7140</v>
      </c>
      <c r="U5369" s="57">
        <v>6262527.4000000004</v>
      </c>
      <c r="V5369" s="57">
        <v>-1542206.72</v>
      </c>
      <c r="W5369" s="57">
        <v>4720320.68</v>
      </c>
      <c r="X5369" s="57">
        <v>0</v>
      </c>
      <c r="Y5369" s="73">
        <v>42583</v>
      </c>
      <c r="Z5369" s="57">
        <v>-302445.63</v>
      </c>
      <c r="AA5369" s="57">
        <v>0</v>
      </c>
      <c r="AB5369" s="57">
        <v>4417875.05</v>
      </c>
      <c r="AC5369" s="57">
        <v>0</v>
      </c>
      <c r="AD5369" s="56" t="s">
        <v>9255</v>
      </c>
      <c r="AE5369" s="57">
        <v>0</v>
      </c>
      <c r="AF5369" s="57">
        <v>0</v>
      </c>
      <c r="AG5369" s="57">
        <v>0</v>
      </c>
      <c r="AI5369"/>
      <c r="AJ5369"/>
    </row>
    <row r="5370" spans="1:36">
      <c r="A5370" s="56" t="s">
        <v>49</v>
      </c>
      <c r="B5370" s="56" t="s">
        <v>11427</v>
      </c>
      <c r="C5370" s="56">
        <v>2101010050</v>
      </c>
      <c r="D5370" s="56" t="s">
        <v>43</v>
      </c>
      <c r="E5370" s="56">
        <v>2101020050</v>
      </c>
      <c r="F5370" s="56">
        <v>5401010050</v>
      </c>
      <c r="G5370" s="56" t="s">
        <v>11431</v>
      </c>
      <c r="H5370" s="56">
        <v>400211</v>
      </c>
      <c r="I5370" s="56" t="s">
        <v>11510</v>
      </c>
      <c r="J5370" s="56" t="s">
        <v>3159</v>
      </c>
      <c r="K5370" s="56" t="s">
        <v>3160</v>
      </c>
      <c r="L5370" s="56" t="s">
        <v>7138</v>
      </c>
      <c r="M5370" s="73">
        <v>42290</v>
      </c>
      <c r="N5370" s="56" t="s">
        <v>8645</v>
      </c>
      <c r="O5370" s="56"/>
      <c r="P5370" s="56" t="s">
        <v>1476</v>
      </c>
      <c r="Q5370" s="56"/>
      <c r="R5370" s="56" t="s">
        <v>70</v>
      </c>
      <c r="S5370" s="56" t="s">
        <v>11415</v>
      </c>
      <c r="T5370" s="56" t="s">
        <v>7140</v>
      </c>
      <c r="U5370" s="57">
        <v>520001</v>
      </c>
      <c r="V5370" s="57">
        <v>-212611.39</v>
      </c>
      <c r="W5370" s="57">
        <v>307389.61</v>
      </c>
      <c r="X5370" s="57">
        <v>0</v>
      </c>
      <c r="Y5370" s="73">
        <v>42290</v>
      </c>
      <c r="Z5370" s="57">
        <v>-39422.870000000003</v>
      </c>
      <c r="AA5370" s="57">
        <v>0</v>
      </c>
      <c r="AB5370" s="57">
        <v>267966.74</v>
      </c>
      <c r="AC5370" s="57">
        <v>0</v>
      </c>
      <c r="AD5370" s="56" t="s">
        <v>9255</v>
      </c>
      <c r="AE5370" s="57">
        <v>0</v>
      </c>
      <c r="AF5370" s="57">
        <v>0</v>
      </c>
      <c r="AG5370" s="57">
        <v>0</v>
      </c>
      <c r="AI5370"/>
      <c r="AJ5370"/>
    </row>
    <row r="5371" spans="1:36">
      <c r="A5371" s="56" t="s">
        <v>49</v>
      </c>
      <c r="B5371" s="56" t="s">
        <v>11427</v>
      </c>
      <c r="C5371" s="56">
        <v>2101010050</v>
      </c>
      <c r="D5371" s="56" t="s">
        <v>43</v>
      </c>
      <c r="E5371" s="56">
        <v>2101020050</v>
      </c>
      <c r="F5371" s="56">
        <v>5401010050</v>
      </c>
      <c r="G5371" s="56" t="s">
        <v>11431</v>
      </c>
      <c r="H5371" s="56">
        <v>400211</v>
      </c>
      <c r="I5371" s="56" t="s">
        <v>11510</v>
      </c>
      <c r="J5371" s="56" t="s">
        <v>3161</v>
      </c>
      <c r="K5371" s="56" t="s">
        <v>3162</v>
      </c>
      <c r="L5371" s="56" t="s">
        <v>7138</v>
      </c>
      <c r="M5371" s="73">
        <v>42369</v>
      </c>
      <c r="N5371" s="56" t="s">
        <v>8646</v>
      </c>
      <c r="O5371" s="56"/>
      <c r="P5371" s="56" t="s">
        <v>7139</v>
      </c>
      <c r="Q5371" s="56"/>
      <c r="R5371" s="56" t="s">
        <v>70</v>
      </c>
      <c r="S5371" s="56" t="s">
        <v>11415</v>
      </c>
      <c r="T5371" s="56" t="s">
        <v>7140</v>
      </c>
      <c r="U5371" s="57">
        <v>368691.5</v>
      </c>
      <c r="V5371" s="57">
        <v>-74992.28</v>
      </c>
      <c r="W5371" s="57">
        <v>293699.21999999997</v>
      </c>
      <c r="X5371" s="57">
        <v>0</v>
      </c>
      <c r="Y5371" s="73">
        <v>42301</v>
      </c>
      <c r="Z5371" s="57">
        <v>-10755.54</v>
      </c>
      <c r="AA5371" s="57">
        <v>0</v>
      </c>
      <c r="AB5371" s="57">
        <v>282943.68</v>
      </c>
      <c r="AC5371" s="57">
        <v>0</v>
      </c>
      <c r="AD5371" s="56" t="s">
        <v>9255</v>
      </c>
      <c r="AE5371" s="57">
        <v>0</v>
      </c>
      <c r="AF5371" s="57">
        <v>0</v>
      </c>
      <c r="AG5371" s="57">
        <v>0</v>
      </c>
      <c r="AI5371"/>
      <c r="AJ5371"/>
    </row>
    <row r="5372" spans="1:36">
      <c r="A5372" s="56" t="s">
        <v>48</v>
      </c>
      <c r="B5372" s="56" t="s">
        <v>11427</v>
      </c>
      <c r="C5372" s="56">
        <v>2101010050</v>
      </c>
      <c r="D5372" s="56" t="s">
        <v>43</v>
      </c>
      <c r="E5372" s="56">
        <v>2101020050</v>
      </c>
      <c r="F5372" s="56">
        <v>5401010050</v>
      </c>
      <c r="G5372" s="56" t="s">
        <v>11428</v>
      </c>
      <c r="H5372" s="56">
        <v>400300</v>
      </c>
      <c r="I5372" s="56" t="s">
        <v>11487</v>
      </c>
      <c r="J5372" s="56" t="s">
        <v>4385</v>
      </c>
      <c r="K5372" s="56" t="s">
        <v>4386</v>
      </c>
      <c r="L5372" s="56" t="s">
        <v>7138</v>
      </c>
      <c r="M5372" s="73">
        <v>42339</v>
      </c>
      <c r="N5372" s="56" t="s">
        <v>8647</v>
      </c>
      <c r="O5372" s="56"/>
      <c r="P5372" s="56" t="s">
        <v>1476</v>
      </c>
      <c r="Q5372" s="56"/>
      <c r="R5372" s="56" t="s">
        <v>70</v>
      </c>
      <c r="S5372" s="56" t="s">
        <v>11415</v>
      </c>
      <c r="T5372" s="56" t="s">
        <v>7140</v>
      </c>
      <c r="U5372" s="57">
        <v>401625</v>
      </c>
      <c r="V5372" s="57">
        <v>-163435.57999999999</v>
      </c>
      <c r="W5372" s="57">
        <v>238189.42</v>
      </c>
      <c r="X5372" s="57">
        <v>0</v>
      </c>
      <c r="Y5372" s="73">
        <v>42301</v>
      </c>
      <c r="Z5372" s="57">
        <v>-30416.76</v>
      </c>
      <c r="AA5372" s="57">
        <v>0</v>
      </c>
      <c r="AB5372" s="57">
        <v>207772.66</v>
      </c>
      <c r="AC5372" s="57">
        <v>0</v>
      </c>
      <c r="AD5372" s="56" t="s">
        <v>9255</v>
      </c>
      <c r="AE5372" s="57">
        <v>0</v>
      </c>
      <c r="AF5372" s="57">
        <v>0</v>
      </c>
      <c r="AG5372" s="57">
        <v>0</v>
      </c>
      <c r="AI5372"/>
      <c r="AJ5372"/>
    </row>
    <row r="5373" spans="1:36">
      <c r="A5373" s="56" t="s">
        <v>48</v>
      </c>
      <c r="B5373" s="56" t="s">
        <v>11427</v>
      </c>
      <c r="C5373" s="56">
        <v>2101010050</v>
      </c>
      <c r="D5373" s="56" t="s">
        <v>43</v>
      </c>
      <c r="E5373" s="56">
        <v>2101020050</v>
      </c>
      <c r="F5373" s="56">
        <v>5401010050</v>
      </c>
      <c r="G5373" s="56" t="s">
        <v>11428</v>
      </c>
      <c r="H5373" s="56">
        <v>400300</v>
      </c>
      <c r="I5373" s="56" t="s">
        <v>11430</v>
      </c>
      <c r="J5373" s="56" t="s">
        <v>3678</v>
      </c>
      <c r="K5373" s="56" t="s">
        <v>3679</v>
      </c>
      <c r="L5373" s="56" t="s">
        <v>7138</v>
      </c>
      <c r="M5373" s="73">
        <v>42339</v>
      </c>
      <c r="N5373" s="56" t="s">
        <v>8648</v>
      </c>
      <c r="O5373" s="56"/>
      <c r="P5373" s="56" t="s">
        <v>1476</v>
      </c>
      <c r="Q5373" s="56"/>
      <c r="R5373" s="56" t="s">
        <v>70</v>
      </c>
      <c r="S5373" s="56" t="s">
        <v>11415</v>
      </c>
      <c r="T5373" s="56" t="s">
        <v>7140</v>
      </c>
      <c r="U5373" s="57">
        <v>36049.019999999997</v>
      </c>
      <c r="V5373" s="57">
        <v>-15982.7</v>
      </c>
      <c r="W5373" s="57">
        <v>20066.32</v>
      </c>
      <c r="X5373" s="57">
        <v>0</v>
      </c>
      <c r="Y5373" s="73">
        <v>42095</v>
      </c>
      <c r="Z5373" s="57">
        <v>-2785.45</v>
      </c>
      <c r="AA5373" s="57">
        <v>0</v>
      </c>
      <c r="AB5373" s="57">
        <v>17280.87</v>
      </c>
      <c r="AC5373" s="57">
        <v>0</v>
      </c>
      <c r="AD5373" s="56" t="s">
        <v>9255</v>
      </c>
      <c r="AE5373" s="57">
        <v>0</v>
      </c>
      <c r="AF5373" s="57">
        <v>0</v>
      </c>
      <c r="AG5373" s="57">
        <v>0</v>
      </c>
      <c r="AI5373"/>
      <c r="AJ5373"/>
    </row>
    <row r="5374" spans="1:36">
      <c r="A5374" s="56" t="s">
        <v>48</v>
      </c>
      <c r="B5374" s="56" t="s">
        <v>11427</v>
      </c>
      <c r="C5374" s="56">
        <v>2101010050</v>
      </c>
      <c r="D5374" s="56" t="s">
        <v>43</v>
      </c>
      <c r="E5374" s="56">
        <v>2101020050</v>
      </c>
      <c r="F5374" s="56">
        <v>5401010050</v>
      </c>
      <c r="G5374" s="56" t="s">
        <v>11428</v>
      </c>
      <c r="H5374" s="56">
        <v>400300</v>
      </c>
      <c r="I5374" s="56" t="s">
        <v>11430</v>
      </c>
      <c r="J5374" s="56" t="s">
        <v>3680</v>
      </c>
      <c r="K5374" s="56" t="s">
        <v>3681</v>
      </c>
      <c r="L5374" s="56" t="s">
        <v>7138</v>
      </c>
      <c r="M5374" s="73">
        <v>42339</v>
      </c>
      <c r="N5374" s="56" t="s">
        <v>8648</v>
      </c>
      <c r="O5374" s="56"/>
      <c r="P5374" s="56" t="s">
        <v>1476</v>
      </c>
      <c r="Q5374" s="56"/>
      <c r="R5374" s="56" t="s">
        <v>70</v>
      </c>
      <c r="S5374" s="56" t="s">
        <v>11415</v>
      </c>
      <c r="T5374" s="56" t="s">
        <v>7140</v>
      </c>
      <c r="U5374" s="57">
        <v>36049.01</v>
      </c>
      <c r="V5374" s="57">
        <v>-15982.7</v>
      </c>
      <c r="W5374" s="57">
        <v>20066.310000000001</v>
      </c>
      <c r="X5374" s="57">
        <v>0</v>
      </c>
      <c r="Y5374" s="73">
        <v>42095</v>
      </c>
      <c r="Z5374" s="57">
        <v>-2785.45</v>
      </c>
      <c r="AA5374" s="57">
        <v>0</v>
      </c>
      <c r="AB5374" s="57">
        <v>17280.86</v>
      </c>
      <c r="AC5374" s="57">
        <v>0</v>
      </c>
      <c r="AD5374" s="56" t="s">
        <v>9255</v>
      </c>
      <c r="AE5374" s="57">
        <v>0</v>
      </c>
      <c r="AF5374" s="57">
        <v>0</v>
      </c>
      <c r="AG5374" s="57">
        <v>0</v>
      </c>
      <c r="AI5374"/>
      <c r="AJ5374"/>
    </row>
    <row r="5375" spans="1:36">
      <c r="A5375" s="56" t="s">
        <v>48</v>
      </c>
      <c r="B5375" s="56" t="s">
        <v>11427</v>
      </c>
      <c r="C5375" s="56">
        <v>2101010050</v>
      </c>
      <c r="D5375" s="56" t="s">
        <v>43</v>
      </c>
      <c r="E5375" s="56">
        <v>2101020050</v>
      </c>
      <c r="F5375" s="56">
        <v>5401010050</v>
      </c>
      <c r="G5375" s="56" t="s">
        <v>11428</v>
      </c>
      <c r="H5375" s="56">
        <v>400304</v>
      </c>
      <c r="I5375" s="56" t="s">
        <v>11481</v>
      </c>
      <c r="J5375" s="56" t="s">
        <v>5822</v>
      </c>
      <c r="K5375" s="56" t="s">
        <v>5823</v>
      </c>
      <c r="L5375" s="56" t="s">
        <v>7138</v>
      </c>
      <c r="M5375" s="73">
        <v>42200</v>
      </c>
      <c r="N5375" s="56" t="s">
        <v>8478</v>
      </c>
      <c r="O5375" s="56"/>
      <c r="P5375" s="56" t="s">
        <v>7464</v>
      </c>
      <c r="Q5375" s="56"/>
      <c r="R5375" s="56" t="s">
        <v>70</v>
      </c>
      <c r="S5375" s="56" t="s">
        <v>11415</v>
      </c>
      <c r="T5375" s="56" t="s">
        <v>7140</v>
      </c>
      <c r="U5375" s="57">
        <v>1190503.2</v>
      </c>
      <c r="V5375" s="57">
        <v>-246274.78</v>
      </c>
      <c r="W5375" s="57">
        <v>944228.42</v>
      </c>
      <c r="X5375" s="57">
        <v>0</v>
      </c>
      <c r="Y5375" s="73">
        <v>42200</v>
      </c>
      <c r="Z5375" s="57">
        <v>-31705.03</v>
      </c>
      <c r="AA5375" s="57">
        <v>0</v>
      </c>
      <c r="AB5375" s="57">
        <v>912523.39</v>
      </c>
      <c r="AC5375" s="57">
        <v>0</v>
      </c>
      <c r="AD5375" s="56" t="s">
        <v>9255</v>
      </c>
      <c r="AE5375" s="57">
        <v>0</v>
      </c>
      <c r="AF5375" s="57">
        <v>0</v>
      </c>
      <c r="AG5375" s="57">
        <v>0</v>
      </c>
      <c r="AI5375"/>
      <c r="AJ5375"/>
    </row>
    <row r="5376" spans="1:36">
      <c r="A5376" s="56" t="s">
        <v>48</v>
      </c>
      <c r="B5376" s="56" t="s">
        <v>11427</v>
      </c>
      <c r="C5376" s="56">
        <v>2101010050</v>
      </c>
      <c r="D5376" s="56" t="s">
        <v>43</v>
      </c>
      <c r="E5376" s="56">
        <v>2101020050</v>
      </c>
      <c r="F5376" s="56">
        <v>5401010050</v>
      </c>
      <c r="G5376" s="56" t="s">
        <v>11428</v>
      </c>
      <c r="H5376" s="56">
        <v>400300</v>
      </c>
      <c r="I5376" s="56" t="s">
        <v>11445</v>
      </c>
      <c r="J5376" s="56" t="s">
        <v>4329</v>
      </c>
      <c r="K5376" s="56" t="s">
        <v>4330</v>
      </c>
      <c r="L5376" s="56" t="s">
        <v>7138</v>
      </c>
      <c r="M5376" s="73">
        <v>42455</v>
      </c>
      <c r="N5376" s="56" t="s">
        <v>8649</v>
      </c>
      <c r="O5376" s="56"/>
      <c r="P5376" s="56" t="s">
        <v>1304</v>
      </c>
      <c r="Q5376" s="56"/>
      <c r="R5376" s="56" t="s">
        <v>70</v>
      </c>
      <c r="S5376" s="56" t="s">
        <v>11415</v>
      </c>
      <c r="T5376" s="56" t="s">
        <v>7140</v>
      </c>
      <c r="U5376" s="57">
        <v>782595</v>
      </c>
      <c r="V5376" s="57">
        <v>-207209.17</v>
      </c>
      <c r="W5376" s="57">
        <v>575385.82999999996</v>
      </c>
      <c r="X5376" s="57">
        <v>0</v>
      </c>
      <c r="Y5376" s="73">
        <v>42455</v>
      </c>
      <c r="Z5376" s="57">
        <v>-37794.79</v>
      </c>
      <c r="AA5376" s="57">
        <v>0</v>
      </c>
      <c r="AB5376" s="57">
        <v>537591.04000000004</v>
      </c>
      <c r="AC5376" s="57">
        <v>0</v>
      </c>
      <c r="AD5376" s="56" t="s">
        <v>9255</v>
      </c>
      <c r="AE5376" s="57">
        <v>0</v>
      </c>
      <c r="AF5376" s="57">
        <v>0</v>
      </c>
      <c r="AG5376" s="57">
        <v>0</v>
      </c>
      <c r="AI5376"/>
      <c r="AJ5376"/>
    </row>
    <row r="5377" spans="1:36">
      <c r="A5377" s="56" t="s">
        <v>48</v>
      </c>
      <c r="B5377" s="56" t="s">
        <v>11427</v>
      </c>
      <c r="C5377" s="56">
        <v>2101010050</v>
      </c>
      <c r="D5377" s="56" t="s">
        <v>43</v>
      </c>
      <c r="E5377" s="56">
        <v>2101020050</v>
      </c>
      <c r="F5377" s="56">
        <v>5401010050</v>
      </c>
      <c r="G5377" s="56" t="s">
        <v>11428</v>
      </c>
      <c r="H5377" s="56">
        <v>400300</v>
      </c>
      <c r="I5377" s="56" t="s">
        <v>11445</v>
      </c>
      <c r="J5377" s="56" t="s">
        <v>4331</v>
      </c>
      <c r="K5377" s="56" t="s">
        <v>4332</v>
      </c>
      <c r="L5377" s="56" t="s">
        <v>7138</v>
      </c>
      <c r="M5377" s="73">
        <v>42451</v>
      </c>
      <c r="N5377" s="56" t="s">
        <v>8650</v>
      </c>
      <c r="O5377" s="56"/>
      <c r="P5377" s="56" t="s">
        <v>1304</v>
      </c>
      <c r="Q5377" s="56"/>
      <c r="R5377" s="56" t="s">
        <v>70</v>
      </c>
      <c r="S5377" s="56" t="s">
        <v>11415</v>
      </c>
      <c r="T5377" s="56" t="s">
        <v>7140</v>
      </c>
      <c r="U5377" s="57">
        <v>1725929.65</v>
      </c>
      <c r="V5377" s="57">
        <v>-482200.69</v>
      </c>
      <c r="W5377" s="57">
        <v>1243728.96</v>
      </c>
      <c r="X5377" s="57">
        <v>0</v>
      </c>
      <c r="Y5377" s="73">
        <v>42339</v>
      </c>
      <c r="Z5377" s="57">
        <v>-83621.55</v>
      </c>
      <c r="AA5377" s="57">
        <v>0</v>
      </c>
      <c r="AB5377" s="57">
        <v>1160107.4099999999</v>
      </c>
      <c r="AC5377" s="57">
        <v>0</v>
      </c>
      <c r="AD5377" s="56" t="s">
        <v>9255</v>
      </c>
      <c r="AE5377" s="57">
        <v>0</v>
      </c>
      <c r="AF5377" s="57">
        <v>0</v>
      </c>
      <c r="AG5377" s="57">
        <v>0</v>
      </c>
      <c r="AI5377"/>
      <c r="AJ5377"/>
    </row>
    <row r="5378" spans="1:36">
      <c r="A5378" s="56" t="s">
        <v>49</v>
      </c>
      <c r="B5378" s="56" t="s">
        <v>11427</v>
      </c>
      <c r="C5378" s="56">
        <v>2101010050</v>
      </c>
      <c r="D5378" s="56" t="s">
        <v>43</v>
      </c>
      <c r="E5378" s="56">
        <v>2101020050</v>
      </c>
      <c r="F5378" s="56">
        <v>5401010050</v>
      </c>
      <c r="G5378" s="56" t="s">
        <v>11431</v>
      </c>
      <c r="H5378" s="56">
        <v>400211</v>
      </c>
      <c r="I5378" s="56" t="s">
        <v>11510</v>
      </c>
      <c r="J5378" s="56" t="s">
        <v>3163</v>
      </c>
      <c r="K5378" s="56" t="s">
        <v>3164</v>
      </c>
      <c r="L5378" s="56" t="s">
        <v>7138</v>
      </c>
      <c r="M5378" s="73">
        <v>42453</v>
      </c>
      <c r="N5378" s="56" t="s">
        <v>8651</v>
      </c>
      <c r="O5378" s="56"/>
      <c r="P5378" s="56" t="s">
        <v>7139</v>
      </c>
      <c r="Q5378" s="56"/>
      <c r="R5378" s="56" t="s">
        <v>70</v>
      </c>
      <c r="S5378" s="56" t="s">
        <v>11415</v>
      </c>
      <c r="T5378" s="56" t="s">
        <v>7140</v>
      </c>
      <c r="U5378" s="57">
        <v>3225000</v>
      </c>
      <c r="V5378" s="57">
        <v>-595567.93000000005</v>
      </c>
      <c r="W5378" s="57">
        <v>2629432.0699999998</v>
      </c>
      <c r="X5378" s="57">
        <v>0</v>
      </c>
      <c r="Y5378" s="73">
        <v>42453</v>
      </c>
      <c r="Z5378" s="57">
        <v>-96440.43</v>
      </c>
      <c r="AA5378" s="57">
        <v>0</v>
      </c>
      <c r="AB5378" s="57">
        <v>2532991.64</v>
      </c>
      <c r="AC5378" s="57">
        <v>0</v>
      </c>
      <c r="AD5378" s="56" t="s">
        <v>9255</v>
      </c>
      <c r="AE5378" s="57">
        <v>0</v>
      </c>
      <c r="AF5378" s="57">
        <v>0</v>
      </c>
      <c r="AG5378" s="57">
        <v>0</v>
      </c>
      <c r="AI5378"/>
      <c r="AJ5378"/>
    </row>
    <row r="5379" spans="1:36">
      <c r="A5379" s="56" t="s">
        <v>49</v>
      </c>
      <c r="B5379" s="56" t="s">
        <v>11427</v>
      </c>
      <c r="C5379" s="56">
        <v>2101010050</v>
      </c>
      <c r="D5379" s="56" t="s">
        <v>43</v>
      </c>
      <c r="E5379" s="56">
        <v>2101020050</v>
      </c>
      <c r="F5379" s="56">
        <v>5401010050</v>
      </c>
      <c r="G5379" s="56" t="s">
        <v>11431</v>
      </c>
      <c r="H5379" s="56">
        <v>400211</v>
      </c>
      <c r="I5379" s="56" t="s">
        <v>11510</v>
      </c>
      <c r="J5379" s="56" t="s">
        <v>3165</v>
      </c>
      <c r="K5379" s="56" t="s">
        <v>3166</v>
      </c>
      <c r="L5379" s="56" t="s">
        <v>7138</v>
      </c>
      <c r="M5379" s="73">
        <v>42429</v>
      </c>
      <c r="N5379" s="56" t="s">
        <v>8483</v>
      </c>
      <c r="O5379" s="56"/>
      <c r="P5379" s="56" t="s">
        <v>1476</v>
      </c>
      <c r="Q5379" s="56"/>
      <c r="R5379" s="56" t="s">
        <v>70</v>
      </c>
      <c r="S5379" s="56" t="s">
        <v>11415</v>
      </c>
      <c r="T5379" s="56" t="s">
        <v>7140</v>
      </c>
      <c r="U5379" s="57">
        <v>2059992</v>
      </c>
      <c r="V5379" s="57">
        <v>-792272.79</v>
      </c>
      <c r="W5379" s="57">
        <v>1267719.21</v>
      </c>
      <c r="X5379" s="57">
        <v>0</v>
      </c>
      <c r="Y5379" s="73">
        <v>42429</v>
      </c>
      <c r="Z5379" s="57">
        <v>-154188.01</v>
      </c>
      <c r="AA5379" s="57">
        <v>0</v>
      </c>
      <c r="AB5379" s="57">
        <v>1113531.2</v>
      </c>
      <c r="AC5379" s="57">
        <v>0</v>
      </c>
      <c r="AD5379" s="56" t="s">
        <v>9255</v>
      </c>
      <c r="AE5379" s="57">
        <v>0</v>
      </c>
      <c r="AF5379" s="57">
        <v>0</v>
      </c>
      <c r="AG5379" s="57">
        <v>0</v>
      </c>
      <c r="AI5379"/>
      <c r="AJ5379"/>
    </row>
    <row r="5380" spans="1:36">
      <c r="A5380" s="56" t="s">
        <v>49</v>
      </c>
      <c r="B5380" s="56" t="s">
        <v>11427</v>
      </c>
      <c r="C5380" s="56">
        <v>2101010050</v>
      </c>
      <c r="D5380" s="56" t="s">
        <v>43</v>
      </c>
      <c r="E5380" s="56">
        <v>2101020050</v>
      </c>
      <c r="F5380" s="56">
        <v>5401010050</v>
      </c>
      <c r="G5380" s="56" t="s">
        <v>11431</v>
      </c>
      <c r="H5380" s="56">
        <v>400211</v>
      </c>
      <c r="I5380" s="56" t="s">
        <v>11509</v>
      </c>
      <c r="J5380" s="56" t="s">
        <v>3228</v>
      </c>
      <c r="K5380" s="56" t="s">
        <v>3229</v>
      </c>
      <c r="L5380" s="56" t="s">
        <v>7138</v>
      </c>
      <c r="M5380" s="73">
        <v>42370</v>
      </c>
      <c r="N5380" s="56" t="s">
        <v>8652</v>
      </c>
      <c r="O5380" s="56"/>
      <c r="P5380" s="56" t="s">
        <v>7139</v>
      </c>
      <c r="Q5380" s="56"/>
      <c r="R5380" s="56" t="s">
        <v>70</v>
      </c>
      <c r="S5380" s="56" t="s">
        <v>11415</v>
      </c>
      <c r="T5380" s="56" t="s">
        <v>7140</v>
      </c>
      <c r="U5380" s="57">
        <v>9236127</v>
      </c>
      <c r="V5380" s="57">
        <v>-1800113.97</v>
      </c>
      <c r="W5380" s="57">
        <v>7436013.0300000003</v>
      </c>
      <c r="X5380" s="57">
        <v>0</v>
      </c>
      <c r="Y5380" s="73">
        <v>42370</v>
      </c>
      <c r="Z5380" s="57">
        <v>-272506.44</v>
      </c>
      <c r="AA5380" s="57">
        <v>0</v>
      </c>
      <c r="AB5380" s="57">
        <v>7163506.5899999999</v>
      </c>
      <c r="AC5380" s="57">
        <v>0</v>
      </c>
      <c r="AD5380" s="56" t="s">
        <v>9255</v>
      </c>
      <c r="AE5380" s="57">
        <v>0</v>
      </c>
      <c r="AF5380" s="57">
        <v>0</v>
      </c>
      <c r="AG5380" s="57">
        <v>0</v>
      </c>
      <c r="AI5380"/>
      <c r="AJ5380"/>
    </row>
    <row r="5381" spans="1:36">
      <c r="A5381" s="56" t="s">
        <v>49</v>
      </c>
      <c r="B5381" s="56" t="s">
        <v>11427</v>
      </c>
      <c r="C5381" s="56">
        <v>2101010050</v>
      </c>
      <c r="D5381" s="56" t="s">
        <v>43</v>
      </c>
      <c r="E5381" s="56">
        <v>2101020050</v>
      </c>
      <c r="F5381" s="56">
        <v>5401010050</v>
      </c>
      <c r="G5381" s="56" t="s">
        <v>11431</v>
      </c>
      <c r="H5381" s="56">
        <v>400211</v>
      </c>
      <c r="I5381" s="56" t="s">
        <v>11664</v>
      </c>
      <c r="J5381" s="56" t="s">
        <v>3313</v>
      </c>
      <c r="K5381" s="56" t="s">
        <v>3314</v>
      </c>
      <c r="L5381" s="56" t="s">
        <v>7138</v>
      </c>
      <c r="M5381" s="73">
        <v>42454</v>
      </c>
      <c r="N5381" s="56" t="s">
        <v>8653</v>
      </c>
      <c r="O5381" s="56"/>
      <c r="P5381" s="56" t="s">
        <v>7139</v>
      </c>
      <c r="Q5381" s="56"/>
      <c r="R5381" s="56" t="s">
        <v>70</v>
      </c>
      <c r="S5381" s="56" t="s">
        <v>11415</v>
      </c>
      <c r="T5381" s="56" t="s">
        <v>7140</v>
      </c>
      <c r="U5381" s="57">
        <v>2201117.8199999998</v>
      </c>
      <c r="V5381" s="57">
        <v>-406214.11</v>
      </c>
      <c r="W5381" s="57">
        <v>1794903.71</v>
      </c>
      <c r="X5381" s="57">
        <v>0</v>
      </c>
      <c r="Y5381" s="73">
        <v>42454</v>
      </c>
      <c r="Z5381" s="57">
        <v>-65832.850000000006</v>
      </c>
      <c r="AA5381" s="57">
        <v>0</v>
      </c>
      <c r="AB5381" s="57">
        <v>1729070.86</v>
      </c>
      <c r="AC5381" s="57">
        <v>0</v>
      </c>
      <c r="AD5381" s="56" t="s">
        <v>9255</v>
      </c>
      <c r="AE5381" s="57">
        <v>0</v>
      </c>
      <c r="AF5381" s="57">
        <v>0</v>
      </c>
      <c r="AG5381" s="57">
        <v>0</v>
      </c>
      <c r="AI5381"/>
      <c r="AJ5381"/>
    </row>
    <row r="5382" spans="1:36">
      <c r="A5382" s="56" t="s">
        <v>48</v>
      </c>
      <c r="B5382" s="56" t="s">
        <v>11427</v>
      </c>
      <c r="C5382" s="56">
        <v>2101010050</v>
      </c>
      <c r="D5382" s="56" t="s">
        <v>43</v>
      </c>
      <c r="E5382" s="56">
        <v>2101020050</v>
      </c>
      <c r="F5382" s="56">
        <v>5401010050</v>
      </c>
      <c r="G5382" s="56" t="s">
        <v>11428</v>
      </c>
      <c r="H5382" s="56">
        <v>400300</v>
      </c>
      <c r="I5382" s="56" t="s">
        <v>11445</v>
      </c>
      <c r="J5382" s="56" t="s">
        <v>4333</v>
      </c>
      <c r="K5382" s="56" t="s">
        <v>4334</v>
      </c>
      <c r="L5382" s="56" t="s">
        <v>7138</v>
      </c>
      <c r="M5382" s="73">
        <v>42434</v>
      </c>
      <c r="N5382" s="56" t="s">
        <v>8479</v>
      </c>
      <c r="O5382" s="56"/>
      <c r="P5382" s="56" t="s">
        <v>1304</v>
      </c>
      <c r="Q5382" s="56"/>
      <c r="R5382" s="56" t="s">
        <v>70</v>
      </c>
      <c r="S5382" s="56" t="s">
        <v>11415</v>
      </c>
      <c r="T5382" s="56" t="s">
        <v>7140</v>
      </c>
      <c r="U5382" s="57">
        <v>112200</v>
      </c>
      <c r="V5382" s="57">
        <v>-30047.51</v>
      </c>
      <c r="W5382" s="57">
        <v>82152.490000000005</v>
      </c>
      <c r="X5382" s="57">
        <v>0</v>
      </c>
      <c r="Y5382" s="73">
        <v>42434</v>
      </c>
      <c r="Z5382" s="57">
        <v>-5418.65</v>
      </c>
      <c r="AA5382" s="57">
        <v>0</v>
      </c>
      <c r="AB5382" s="57">
        <v>76733.84</v>
      </c>
      <c r="AC5382" s="57">
        <v>0</v>
      </c>
      <c r="AD5382" s="56" t="s">
        <v>9255</v>
      </c>
      <c r="AE5382" s="57">
        <v>0</v>
      </c>
      <c r="AF5382" s="57">
        <v>0</v>
      </c>
      <c r="AG5382" s="57">
        <v>0</v>
      </c>
      <c r="AI5382"/>
      <c r="AJ5382"/>
    </row>
    <row r="5383" spans="1:36">
      <c r="A5383" s="56" t="s">
        <v>49</v>
      </c>
      <c r="B5383" s="56" t="s">
        <v>11427</v>
      </c>
      <c r="C5383" s="56">
        <v>2101010050</v>
      </c>
      <c r="D5383" s="56" t="s">
        <v>43</v>
      </c>
      <c r="E5383" s="56">
        <v>2101020050</v>
      </c>
      <c r="F5383" s="56">
        <v>5401010050</v>
      </c>
      <c r="G5383" s="56" t="s">
        <v>11431</v>
      </c>
      <c r="H5383" s="56">
        <v>400211</v>
      </c>
      <c r="I5383" s="56" t="s">
        <v>11510</v>
      </c>
      <c r="J5383" s="56" t="s">
        <v>3167</v>
      </c>
      <c r="K5383" s="56" t="s">
        <v>3168</v>
      </c>
      <c r="L5383" s="56" t="s">
        <v>7138</v>
      </c>
      <c r="M5383" s="73">
        <v>42428</v>
      </c>
      <c r="N5383" s="56" t="s">
        <v>8654</v>
      </c>
      <c r="O5383" s="56"/>
      <c r="P5383" s="56" t="s">
        <v>1476</v>
      </c>
      <c r="Q5383" s="56"/>
      <c r="R5383" s="56" t="s">
        <v>70</v>
      </c>
      <c r="S5383" s="56" t="s">
        <v>11415</v>
      </c>
      <c r="T5383" s="56" t="s">
        <v>7140</v>
      </c>
      <c r="U5383" s="57">
        <v>1438208</v>
      </c>
      <c r="V5383" s="57">
        <v>-553384.28</v>
      </c>
      <c r="W5383" s="57">
        <v>884823.72</v>
      </c>
      <c r="X5383" s="57">
        <v>0</v>
      </c>
      <c r="Y5383" s="73">
        <v>42428</v>
      </c>
      <c r="Z5383" s="57">
        <v>-107657.83</v>
      </c>
      <c r="AA5383" s="57">
        <v>0</v>
      </c>
      <c r="AB5383" s="57">
        <v>777165.89</v>
      </c>
      <c r="AC5383" s="57">
        <v>0</v>
      </c>
      <c r="AD5383" s="56" t="s">
        <v>9255</v>
      </c>
      <c r="AE5383" s="57">
        <v>0</v>
      </c>
      <c r="AF5383" s="57">
        <v>0</v>
      </c>
      <c r="AG5383" s="57">
        <v>0</v>
      </c>
      <c r="AI5383"/>
      <c r="AJ5383"/>
    </row>
    <row r="5384" spans="1:36">
      <c r="A5384" s="56" t="s">
        <v>49</v>
      </c>
      <c r="B5384" s="56" t="s">
        <v>11427</v>
      </c>
      <c r="C5384" s="56">
        <v>2101010050</v>
      </c>
      <c r="D5384" s="56" t="s">
        <v>43</v>
      </c>
      <c r="E5384" s="56">
        <v>2101020050</v>
      </c>
      <c r="F5384" s="56">
        <v>5401010050</v>
      </c>
      <c r="G5384" s="56" t="s">
        <v>11431</v>
      </c>
      <c r="H5384" s="56">
        <v>400211</v>
      </c>
      <c r="I5384" s="56" t="s">
        <v>11510</v>
      </c>
      <c r="J5384" s="56" t="s">
        <v>3169</v>
      </c>
      <c r="K5384" s="56" t="s">
        <v>3170</v>
      </c>
      <c r="L5384" s="56" t="s">
        <v>7138</v>
      </c>
      <c r="M5384" s="73">
        <v>42460</v>
      </c>
      <c r="N5384" s="56" t="s">
        <v>8655</v>
      </c>
      <c r="O5384" s="56"/>
      <c r="P5384" s="56" t="s">
        <v>7139</v>
      </c>
      <c r="Q5384" s="56"/>
      <c r="R5384" s="56" t="s">
        <v>70</v>
      </c>
      <c r="S5384" s="56" t="s">
        <v>11415</v>
      </c>
      <c r="T5384" s="56" t="s">
        <v>7140</v>
      </c>
      <c r="U5384" s="57">
        <v>7201449.5099999998</v>
      </c>
      <c r="V5384" s="57">
        <v>-1322424.98</v>
      </c>
      <c r="W5384" s="57">
        <v>5879024.5300000003</v>
      </c>
      <c r="X5384" s="57">
        <v>0</v>
      </c>
      <c r="Y5384" s="73">
        <v>42457</v>
      </c>
      <c r="Z5384" s="57">
        <v>-215644.59</v>
      </c>
      <c r="AA5384" s="57">
        <v>0</v>
      </c>
      <c r="AB5384" s="57">
        <v>5663379.9400000004</v>
      </c>
      <c r="AC5384" s="57">
        <v>0</v>
      </c>
      <c r="AD5384" s="56" t="s">
        <v>9255</v>
      </c>
      <c r="AE5384" s="57">
        <v>0</v>
      </c>
      <c r="AF5384" s="57">
        <v>0</v>
      </c>
      <c r="AG5384" s="57">
        <v>0</v>
      </c>
      <c r="AI5384"/>
      <c r="AJ5384"/>
    </row>
    <row r="5385" spans="1:36">
      <c r="A5385" s="56" t="s">
        <v>50</v>
      </c>
      <c r="B5385" s="56" t="s">
        <v>11427</v>
      </c>
      <c r="C5385" s="56">
        <v>2101010050</v>
      </c>
      <c r="D5385" s="56" t="s">
        <v>43</v>
      </c>
      <c r="E5385" s="56">
        <v>2101020050</v>
      </c>
      <c r="F5385" s="56">
        <v>5401010050</v>
      </c>
      <c r="G5385" s="56" t="s">
        <v>11431</v>
      </c>
      <c r="H5385" s="56">
        <v>400210</v>
      </c>
      <c r="I5385" s="56" t="s">
        <v>11662</v>
      </c>
      <c r="J5385" s="56" t="s">
        <v>2368</v>
      </c>
      <c r="K5385" s="56" t="s">
        <v>2369</v>
      </c>
      <c r="L5385" s="56" t="s">
        <v>7138</v>
      </c>
      <c r="M5385" s="73">
        <v>42460</v>
      </c>
      <c r="N5385" s="56" t="s">
        <v>8656</v>
      </c>
      <c r="O5385" s="56"/>
      <c r="P5385" s="56" t="s">
        <v>7139</v>
      </c>
      <c r="Q5385" s="56"/>
      <c r="R5385" s="56" t="s">
        <v>70</v>
      </c>
      <c r="S5385" s="56" t="s">
        <v>11415</v>
      </c>
      <c r="T5385" s="56" t="s">
        <v>7140</v>
      </c>
      <c r="U5385" s="57">
        <v>2675101</v>
      </c>
      <c r="V5385" s="57">
        <v>-783042.72</v>
      </c>
      <c r="W5385" s="57">
        <v>1892058.28</v>
      </c>
      <c r="X5385" s="57">
        <v>0</v>
      </c>
      <c r="Y5385" s="73">
        <v>42443</v>
      </c>
      <c r="Z5385" s="57">
        <v>-114926.28</v>
      </c>
      <c r="AA5385" s="57">
        <v>0</v>
      </c>
      <c r="AB5385" s="57">
        <v>1777132</v>
      </c>
      <c r="AC5385" s="57">
        <v>0</v>
      </c>
      <c r="AD5385" s="56" t="s">
        <v>9255</v>
      </c>
      <c r="AE5385" s="57">
        <v>0</v>
      </c>
      <c r="AF5385" s="57">
        <v>0</v>
      </c>
      <c r="AG5385" s="57">
        <v>0</v>
      </c>
      <c r="AI5385"/>
      <c r="AJ5385"/>
    </row>
    <row r="5386" spans="1:36">
      <c r="A5386" s="56" t="s">
        <v>49</v>
      </c>
      <c r="B5386" s="56" t="s">
        <v>11427</v>
      </c>
      <c r="C5386" s="56">
        <v>2101010050</v>
      </c>
      <c r="D5386" s="56" t="s">
        <v>43</v>
      </c>
      <c r="E5386" s="56">
        <v>2101020050</v>
      </c>
      <c r="F5386" s="56">
        <v>5401010050</v>
      </c>
      <c r="G5386" s="56" t="s">
        <v>11431</v>
      </c>
      <c r="H5386" s="56">
        <v>400211</v>
      </c>
      <c r="I5386" s="56" t="s">
        <v>11509</v>
      </c>
      <c r="J5386" s="56" t="s">
        <v>3230</v>
      </c>
      <c r="K5386" s="56" t="s">
        <v>3231</v>
      </c>
      <c r="L5386" s="56" t="s">
        <v>7138</v>
      </c>
      <c r="M5386" s="73">
        <v>42460</v>
      </c>
      <c r="N5386" s="56" t="s">
        <v>8624</v>
      </c>
      <c r="O5386" s="56"/>
      <c r="P5386" s="56" t="s">
        <v>7139</v>
      </c>
      <c r="Q5386" s="56"/>
      <c r="R5386" s="56" t="s">
        <v>70</v>
      </c>
      <c r="S5386" s="56" t="s">
        <v>11415</v>
      </c>
      <c r="T5386" s="56" t="s">
        <v>7140</v>
      </c>
      <c r="U5386" s="57">
        <v>237945401.91</v>
      </c>
      <c r="V5386" s="57">
        <v>-43735119.979999997</v>
      </c>
      <c r="W5386" s="57">
        <v>194210281.93000001</v>
      </c>
      <c r="X5386" s="57">
        <v>0</v>
      </c>
      <c r="Y5386" s="73">
        <v>42460</v>
      </c>
      <c r="Z5386" s="57">
        <v>-7123601.54</v>
      </c>
      <c r="AA5386" s="57">
        <v>0</v>
      </c>
      <c r="AB5386" s="57">
        <v>187086680.38999999</v>
      </c>
      <c r="AC5386" s="57">
        <v>0</v>
      </c>
      <c r="AD5386" s="56" t="s">
        <v>9255</v>
      </c>
      <c r="AE5386" s="57">
        <v>0</v>
      </c>
      <c r="AF5386" s="57">
        <v>0</v>
      </c>
      <c r="AG5386" s="57">
        <v>0</v>
      </c>
      <c r="AI5386"/>
      <c r="AJ5386"/>
    </row>
    <row r="5387" spans="1:36">
      <c r="A5387" s="56" t="s">
        <v>49</v>
      </c>
      <c r="B5387" s="56" t="s">
        <v>11427</v>
      </c>
      <c r="C5387" s="56">
        <v>2101010050</v>
      </c>
      <c r="D5387" s="56" t="s">
        <v>43</v>
      </c>
      <c r="E5387" s="56">
        <v>2101020050</v>
      </c>
      <c r="F5387" s="56">
        <v>5401010050</v>
      </c>
      <c r="G5387" s="56" t="s">
        <v>11431</v>
      </c>
      <c r="H5387" s="56">
        <v>400211</v>
      </c>
      <c r="I5387" s="56" t="s">
        <v>11509</v>
      </c>
      <c r="J5387" s="56" t="s">
        <v>3232</v>
      </c>
      <c r="K5387" s="56" t="s">
        <v>3233</v>
      </c>
      <c r="L5387" s="56" t="s">
        <v>7138</v>
      </c>
      <c r="M5387" s="73">
        <v>42460</v>
      </c>
      <c r="N5387" s="56" t="s">
        <v>8624</v>
      </c>
      <c r="O5387" s="56"/>
      <c r="P5387" s="56" t="s">
        <v>7139</v>
      </c>
      <c r="Q5387" s="56"/>
      <c r="R5387" s="56" t="s">
        <v>70</v>
      </c>
      <c r="S5387" s="56" t="s">
        <v>11415</v>
      </c>
      <c r="T5387" s="56" t="s">
        <v>7140</v>
      </c>
      <c r="U5387" s="57">
        <v>42355360.630000003</v>
      </c>
      <c r="V5387" s="57">
        <v>-7785049.6900000004</v>
      </c>
      <c r="W5387" s="57">
        <v>34570310.939999998</v>
      </c>
      <c r="X5387" s="57">
        <v>0</v>
      </c>
      <c r="Y5387" s="73">
        <v>42460</v>
      </c>
      <c r="Z5387" s="57">
        <v>-1268033.3799999999</v>
      </c>
      <c r="AA5387" s="57">
        <v>0</v>
      </c>
      <c r="AB5387" s="57">
        <v>33302277.559999999</v>
      </c>
      <c r="AC5387" s="57">
        <v>0</v>
      </c>
      <c r="AD5387" s="56" t="s">
        <v>9255</v>
      </c>
      <c r="AE5387" s="57">
        <v>0</v>
      </c>
      <c r="AF5387" s="57">
        <v>0</v>
      </c>
      <c r="AG5387" s="57">
        <v>0</v>
      </c>
      <c r="AI5387"/>
      <c r="AJ5387"/>
    </row>
    <row r="5388" spans="1:36">
      <c r="A5388" s="56" t="s">
        <v>49</v>
      </c>
      <c r="B5388" s="56" t="s">
        <v>11427</v>
      </c>
      <c r="C5388" s="56">
        <v>2101010050</v>
      </c>
      <c r="D5388" s="56" t="s">
        <v>43</v>
      </c>
      <c r="E5388" s="56">
        <v>2101020050</v>
      </c>
      <c r="F5388" s="56">
        <v>5401010050</v>
      </c>
      <c r="G5388" s="56" t="s">
        <v>11431</v>
      </c>
      <c r="H5388" s="56">
        <v>400211</v>
      </c>
      <c r="I5388" s="56" t="s">
        <v>11509</v>
      </c>
      <c r="J5388" s="56" t="s">
        <v>3234</v>
      </c>
      <c r="K5388" s="56" t="s">
        <v>3235</v>
      </c>
      <c r="L5388" s="56" t="s">
        <v>7138</v>
      </c>
      <c r="M5388" s="73">
        <v>42460</v>
      </c>
      <c r="N5388" s="56" t="s">
        <v>8624</v>
      </c>
      <c r="O5388" s="56"/>
      <c r="P5388" s="56" t="s">
        <v>8657</v>
      </c>
      <c r="Q5388" s="56"/>
      <c r="R5388" s="56" t="s">
        <v>70</v>
      </c>
      <c r="S5388" s="56" t="s">
        <v>11415</v>
      </c>
      <c r="T5388" s="56" t="s">
        <v>7140</v>
      </c>
      <c r="U5388" s="57">
        <v>39522677.289999999</v>
      </c>
      <c r="V5388" s="57">
        <v>-6801403.9100000001</v>
      </c>
      <c r="W5388" s="57">
        <v>32721273.379999999</v>
      </c>
      <c r="X5388" s="57">
        <v>0</v>
      </c>
      <c r="Y5388" s="73">
        <v>42460</v>
      </c>
      <c r="Z5388" s="57">
        <v>-1200336.25</v>
      </c>
      <c r="AA5388" s="57">
        <v>0</v>
      </c>
      <c r="AB5388" s="57">
        <v>31520937.129999999</v>
      </c>
      <c r="AC5388" s="57">
        <v>0</v>
      </c>
      <c r="AD5388" s="56" t="s">
        <v>9255</v>
      </c>
      <c r="AE5388" s="57">
        <v>0</v>
      </c>
      <c r="AF5388" s="57">
        <v>0</v>
      </c>
      <c r="AG5388" s="57">
        <v>0</v>
      </c>
      <c r="AI5388"/>
      <c r="AJ5388"/>
    </row>
    <row r="5389" spans="1:36">
      <c r="A5389" s="56" t="s">
        <v>49</v>
      </c>
      <c r="B5389" s="56" t="s">
        <v>11427</v>
      </c>
      <c r="C5389" s="56">
        <v>2101010050</v>
      </c>
      <c r="D5389" s="56" t="s">
        <v>43</v>
      </c>
      <c r="E5389" s="56">
        <v>2101020050</v>
      </c>
      <c r="F5389" s="56">
        <v>5401010050</v>
      </c>
      <c r="G5389" s="56" t="s">
        <v>11431</v>
      </c>
      <c r="H5389" s="56">
        <v>400211</v>
      </c>
      <c r="I5389" s="56" t="s">
        <v>11509</v>
      </c>
      <c r="J5389" s="56" t="s">
        <v>3236</v>
      </c>
      <c r="K5389" s="56" t="s">
        <v>3237</v>
      </c>
      <c r="L5389" s="56" t="s">
        <v>7138</v>
      </c>
      <c r="M5389" s="73">
        <v>42460</v>
      </c>
      <c r="N5389" s="56" t="s">
        <v>8624</v>
      </c>
      <c r="O5389" s="56"/>
      <c r="P5389" s="56" t="s">
        <v>7139</v>
      </c>
      <c r="Q5389" s="56"/>
      <c r="R5389" s="56" t="s">
        <v>70</v>
      </c>
      <c r="S5389" s="56" t="s">
        <v>11415</v>
      </c>
      <c r="T5389" s="56" t="s">
        <v>7140</v>
      </c>
      <c r="U5389" s="57">
        <v>33722420.920000002</v>
      </c>
      <c r="V5389" s="57">
        <v>-6198287.9900000002</v>
      </c>
      <c r="W5389" s="57">
        <v>27524132.93</v>
      </c>
      <c r="X5389" s="57">
        <v>0</v>
      </c>
      <c r="Y5389" s="73">
        <v>42460</v>
      </c>
      <c r="Z5389" s="57">
        <v>-1009580.72</v>
      </c>
      <c r="AA5389" s="57">
        <v>0</v>
      </c>
      <c r="AB5389" s="57">
        <v>26514552.210000001</v>
      </c>
      <c r="AC5389" s="57">
        <v>0</v>
      </c>
      <c r="AD5389" s="56" t="s">
        <v>9255</v>
      </c>
      <c r="AE5389" s="57">
        <v>0</v>
      </c>
      <c r="AF5389" s="57">
        <v>0</v>
      </c>
      <c r="AG5389" s="57">
        <v>0</v>
      </c>
      <c r="AI5389"/>
      <c r="AJ5389"/>
    </row>
    <row r="5390" spans="1:36">
      <c r="A5390" s="56" t="s">
        <v>49</v>
      </c>
      <c r="B5390" s="56" t="s">
        <v>11427</v>
      </c>
      <c r="C5390" s="56">
        <v>2101010050</v>
      </c>
      <c r="D5390" s="56" t="s">
        <v>43</v>
      </c>
      <c r="E5390" s="56">
        <v>2101020050</v>
      </c>
      <c r="F5390" s="56">
        <v>5401010050</v>
      </c>
      <c r="G5390" s="56" t="s">
        <v>11431</v>
      </c>
      <c r="H5390" s="56">
        <v>400211</v>
      </c>
      <c r="I5390" s="56" t="s">
        <v>11509</v>
      </c>
      <c r="J5390" s="56" t="s">
        <v>3238</v>
      </c>
      <c r="K5390" s="56" t="s">
        <v>3239</v>
      </c>
      <c r="L5390" s="56" t="s">
        <v>7138</v>
      </c>
      <c r="M5390" s="73">
        <v>42460</v>
      </c>
      <c r="N5390" s="56" t="s">
        <v>8624</v>
      </c>
      <c r="O5390" s="56"/>
      <c r="P5390" s="56" t="s">
        <v>7139</v>
      </c>
      <c r="Q5390" s="56"/>
      <c r="R5390" s="56" t="s">
        <v>70</v>
      </c>
      <c r="S5390" s="56" t="s">
        <v>11415</v>
      </c>
      <c r="T5390" s="56" t="s">
        <v>7140</v>
      </c>
      <c r="U5390" s="57">
        <v>12679630.279999999</v>
      </c>
      <c r="V5390" s="57">
        <v>-2330556.27</v>
      </c>
      <c r="W5390" s="57">
        <v>10349074.01</v>
      </c>
      <c r="X5390" s="57">
        <v>0</v>
      </c>
      <c r="Y5390" s="73">
        <v>42460</v>
      </c>
      <c r="Z5390" s="57">
        <v>-379602.35</v>
      </c>
      <c r="AA5390" s="57">
        <v>0</v>
      </c>
      <c r="AB5390" s="57">
        <v>9969471.6600000001</v>
      </c>
      <c r="AC5390" s="57">
        <v>0</v>
      </c>
      <c r="AD5390" s="56" t="s">
        <v>9255</v>
      </c>
      <c r="AE5390" s="57">
        <v>0</v>
      </c>
      <c r="AF5390" s="57">
        <v>0</v>
      </c>
      <c r="AG5390" s="57">
        <v>0</v>
      </c>
      <c r="AI5390"/>
      <c r="AJ5390"/>
    </row>
    <row r="5391" spans="1:36">
      <c r="A5391" s="56" t="s">
        <v>49</v>
      </c>
      <c r="B5391" s="56" t="s">
        <v>11427</v>
      </c>
      <c r="C5391" s="56">
        <v>2101010050</v>
      </c>
      <c r="D5391" s="56" t="s">
        <v>43</v>
      </c>
      <c r="E5391" s="56">
        <v>2101020050</v>
      </c>
      <c r="F5391" s="56">
        <v>5401010050</v>
      </c>
      <c r="G5391" s="56" t="s">
        <v>11431</v>
      </c>
      <c r="H5391" s="56">
        <v>400211</v>
      </c>
      <c r="I5391" s="56" t="s">
        <v>11509</v>
      </c>
      <c r="J5391" s="56" t="s">
        <v>3240</v>
      </c>
      <c r="K5391" s="56" t="s">
        <v>3241</v>
      </c>
      <c r="L5391" s="56" t="s">
        <v>7138</v>
      </c>
      <c r="M5391" s="73">
        <v>42460</v>
      </c>
      <c r="N5391" s="56" t="s">
        <v>8624</v>
      </c>
      <c r="O5391" s="56"/>
      <c r="P5391" s="56" t="s">
        <v>7139</v>
      </c>
      <c r="Q5391" s="56"/>
      <c r="R5391" s="56" t="s">
        <v>70</v>
      </c>
      <c r="S5391" s="56" t="s">
        <v>11415</v>
      </c>
      <c r="T5391" s="56" t="s">
        <v>7140</v>
      </c>
      <c r="U5391" s="57">
        <v>10476432.060000001</v>
      </c>
      <c r="V5391" s="57">
        <v>-1925601.46</v>
      </c>
      <c r="W5391" s="57">
        <v>8550830.5999999996</v>
      </c>
      <c r="X5391" s="57">
        <v>0</v>
      </c>
      <c r="Y5391" s="73">
        <v>42460</v>
      </c>
      <c r="Z5391" s="57">
        <v>-313643.08</v>
      </c>
      <c r="AA5391" s="57">
        <v>0</v>
      </c>
      <c r="AB5391" s="57">
        <v>8237187.5199999996</v>
      </c>
      <c r="AC5391" s="57">
        <v>0</v>
      </c>
      <c r="AD5391" s="56" t="s">
        <v>9255</v>
      </c>
      <c r="AE5391" s="57">
        <v>0</v>
      </c>
      <c r="AF5391" s="57">
        <v>0</v>
      </c>
      <c r="AG5391" s="57">
        <v>0</v>
      </c>
      <c r="AI5391"/>
      <c r="AJ5391"/>
    </row>
    <row r="5392" spans="1:36">
      <c r="A5392" s="56" t="s">
        <v>49</v>
      </c>
      <c r="B5392" s="56" t="s">
        <v>11427</v>
      </c>
      <c r="C5392" s="56">
        <v>2101010050</v>
      </c>
      <c r="D5392" s="56" t="s">
        <v>43</v>
      </c>
      <c r="E5392" s="56">
        <v>2101020050</v>
      </c>
      <c r="F5392" s="56">
        <v>5401010050</v>
      </c>
      <c r="G5392" s="56" t="s">
        <v>11431</v>
      </c>
      <c r="H5392" s="56">
        <v>400211</v>
      </c>
      <c r="I5392" s="56" t="s">
        <v>11509</v>
      </c>
      <c r="J5392" s="56" t="s">
        <v>3242</v>
      </c>
      <c r="K5392" s="56" t="s">
        <v>3243</v>
      </c>
      <c r="L5392" s="56" t="s">
        <v>7138</v>
      </c>
      <c r="M5392" s="73">
        <v>42460</v>
      </c>
      <c r="N5392" s="56" t="s">
        <v>8624</v>
      </c>
      <c r="O5392" s="56"/>
      <c r="P5392" s="56" t="s">
        <v>7139</v>
      </c>
      <c r="Q5392" s="56"/>
      <c r="R5392" s="56" t="s">
        <v>70</v>
      </c>
      <c r="S5392" s="56" t="s">
        <v>11415</v>
      </c>
      <c r="T5392" s="56" t="s">
        <v>7140</v>
      </c>
      <c r="U5392" s="57">
        <v>9801983.6899999995</v>
      </c>
      <c r="V5392" s="57">
        <v>-1801635.71</v>
      </c>
      <c r="W5392" s="57">
        <v>8000347.9800000004</v>
      </c>
      <c r="X5392" s="57">
        <v>0</v>
      </c>
      <c r="Y5392" s="73">
        <v>42460</v>
      </c>
      <c r="Z5392" s="57">
        <v>-293451.46000000002</v>
      </c>
      <c r="AA5392" s="57">
        <v>0</v>
      </c>
      <c r="AB5392" s="57">
        <v>7706896.5199999996</v>
      </c>
      <c r="AC5392" s="57">
        <v>0</v>
      </c>
      <c r="AD5392" s="56" t="s">
        <v>9255</v>
      </c>
      <c r="AE5392" s="57">
        <v>0</v>
      </c>
      <c r="AF5392" s="57">
        <v>0</v>
      </c>
      <c r="AG5392" s="57">
        <v>0</v>
      </c>
      <c r="AI5392"/>
      <c r="AJ5392"/>
    </row>
    <row r="5393" spans="1:36">
      <c r="A5393" s="56" t="s">
        <v>49</v>
      </c>
      <c r="B5393" s="56" t="s">
        <v>11427</v>
      </c>
      <c r="C5393" s="56">
        <v>2101010050</v>
      </c>
      <c r="D5393" s="56" t="s">
        <v>43</v>
      </c>
      <c r="E5393" s="56">
        <v>2101020050</v>
      </c>
      <c r="F5393" s="56">
        <v>5401010050</v>
      </c>
      <c r="G5393" s="56" t="s">
        <v>11431</v>
      </c>
      <c r="H5393" s="56">
        <v>400211</v>
      </c>
      <c r="I5393" s="56" t="s">
        <v>11509</v>
      </c>
      <c r="J5393" s="56" t="s">
        <v>3244</v>
      </c>
      <c r="K5393" s="56" t="s">
        <v>3245</v>
      </c>
      <c r="L5393" s="56" t="s">
        <v>7138</v>
      </c>
      <c r="M5393" s="73">
        <v>42460</v>
      </c>
      <c r="N5393" s="56" t="s">
        <v>8624</v>
      </c>
      <c r="O5393" s="56"/>
      <c r="P5393" s="56" t="s">
        <v>7139</v>
      </c>
      <c r="Q5393" s="56"/>
      <c r="R5393" s="56" t="s">
        <v>70</v>
      </c>
      <c r="S5393" s="56" t="s">
        <v>11415</v>
      </c>
      <c r="T5393" s="56" t="s">
        <v>7140</v>
      </c>
      <c r="U5393" s="57">
        <v>6159962.25</v>
      </c>
      <c r="V5393" s="57">
        <v>-1132220.6100000001</v>
      </c>
      <c r="W5393" s="57">
        <v>5027741.6399999997</v>
      </c>
      <c r="X5393" s="57">
        <v>0</v>
      </c>
      <c r="Y5393" s="73">
        <v>42460</v>
      </c>
      <c r="Z5393" s="57">
        <v>-184416.75</v>
      </c>
      <c r="AA5393" s="57">
        <v>0</v>
      </c>
      <c r="AB5393" s="57">
        <v>4843324.8899999997</v>
      </c>
      <c r="AC5393" s="57">
        <v>0</v>
      </c>
      <c r="AD5393" s="56" t="s">
        <v>9255</v>
      </c>
      <c r="AE5393" s="57">
        <v>0</v>
      </c>
      <c r="AF5393" s="57">
        <v>0</v>
      </c>
      <c r="AG5393" s="57">
        <v>0</v>
      </c>
      <c r="AI5393"/>
      <c r="AJ5393"/>
    </row>
    <row r="5394" spans="1:36">
      <c r="A5394" s="56" t="s">
        <v>49</v>
      </c>
      <c r="B5394" s="56" t="s">
        <v>11427</v>
      </c>
      <c r="C5394" s="56">
        <v>2101010050</v>
      </c>
      <c r="D5394" s="56" t="s">
        <v>43</v>
      </c>
      <c r="E5394" s="56">
        <v>2101020050</v>
      </c>
      <c r="F5394" s="56">
        <v>5401010050</v>
      </c>
      <c r="G5394" s="56" t="s">
        <v>11431</v>
      </c>
      <c r="H5394" s="56">
        <v>400211</v>
      </c>
      <c r="I5394" s="56" t="s">
        <v>11509</v>
      </c>
      <c r="J5394" s="56" t="s">
        <v>3246</v>
      </c>
      <c r="K5394" s="56" t="s">
        <v>3247</v>
      </c>
      <c r="L5394" s="56" t="s">
        <v>7138</v>
      </c>
      <c r="M5394" s="73">
        <v>42460</v>
      </c>
      <c r="N5394" s="56" t="s">
        <v>8624</v>
      </c>
      <c r="O5394" s="56"/>
      <c r="P5394" s="56" t="s">
        <v>7139</v>
      </c>
      <c r="Q5394" s="56"/>
      <c r="R5394" s="56" t="s">
        <v>70</v>
      </c>
      <c r="S5394" s="56" t="s">
        <v>11415</v>
      </c>
      <c r="T5394" s="56" t="s">
        <v>7140</v>
      </c>
      <c r="U5394" s="57">
        <v>5080844.7300000004</v>
      </c>
      <c r="V5394" s="57">
        <v>-933875.38</v>
      </c>
      <c r="W5394" s="57">
        <v>4146969.35</v>
      </c>
      <c r="X5394" s="57">
        <v>0</v>
      </c>
      <c r="Y5394" s="73">
        <v>42460</v>
      </c>
      <c r="Z5394" s="57">
        <v>-152110.16</v>
      </c>
      <c r="AA5394" s="57">
        <v>0</v>
      </c>
      <c r="AB5394" s="57">
        <v>3994859.19</v>
      </c>
      <c r="AC5394" s="57">
        <v>0</v>
      </c>
      <c r="AD5394" s="56" t="s">
        <v>9255</v>
      </c>
      <c r="AE5394" s="57">
        <v>0</v>
      </c>
      <c r="AF5394" s="57">
        <v>0</v>
      </c>
      <c r="AG5394" s="57">
        <v>0</v>
      </c>
      <c r="AI5394"/>
      <c r="AJ5394"/>
    </row>
    <row r="5395" spans="1:36">
      <c r="A5395" s="56" t="s">
        <v>49</v>
      </c>
      <c r="B5395" s="56" t="s">
        <v>11427</v>
      </c>
      <c r="C5395" s="56">
        <v>2101010050</v>
      </c>
      <c r="D5395" s="56" t="s">
        <v>43</v>
      </c>
      <c r="E5395" s="56">
        <v>2101020050</v>
      </c>
      <c r="F5395" s="56">
        <v>5401010050</v>
      </c>
      <c r="G5395" s="56" t="s">
        <v>11431</v>
      </c>
      <c r="H5395" s="56">
        <v>400211</v>
      </c>
      <c r="I5395" s="56" t="s">
        <v>11509</v>
      </c>
      <c r="J5395" s="56" t="s">
        <v>3248</v>
      </c>
      <c r="K5395" s="56" t="s">
        <v>3249</v>
      </c>
      <c r="L5395" s="56" t="s">
        <v>7138</v>
      </c>
      <c r="M5395" s="73">
        <v>42460</v>
      </c>
      <c r="N5395" s="56" t="s">
        <v>8624</v>
      </c>
      <c r="O5395" s="56"/>
      <c r="P5395" s="56" t="s">
        <v>7139</v>
      </c>
      <c r="Q5395" s="56"/>
      <c r="R5395" s="56" t="s">
        <v>70</v>
      </c>
      <c r="S5395" s="56" t="s">
        <v>11415</v>
      </c>
      <c r="T5395" s="56" t="s">
        <v>7140</v>
      </c>
      <c r="U5395" s="57">
        <v>5080844.7300000004</v>
      </c>
      <c r="V5395" s="57">
        <v>-933875.38</v>
      </c>
      <c r="W5395" s="57">
        <v>4146969.35</v>
      </c>
      <c r="X5395" s="57">
        <v>0</v>
      </c>
      <c r="Y5395" s="73">
        <v>42460</v>
      </c>
      <c r="Z5395" s="57">
        <v>-152110.16</v>
      </c>
      <c r="AA5395" s="57">
        <v>0</v>
      </c>
      <c r="AB5395" s="57">
        <v>3994859.19</v>
      </c>
      <c r="AC5395" s="57">
        <v>0</v>
      </c>
      <c r="AD5395" s="56" t="s">
        <v>9255</v>
      </c>
      <c r="AE5395" s="57">
        <v>0</v>
      </c>
      <c r="AF5395" s="57">
        <v>0</v>
      </c>
      <c r="AG5395" s="57">
        <v>0</v>
      </c>
      <c r="AI5395"/>
      <c r="AJ5395"/>
    </row>
    <row r="5396" spans="1:36">
      <c r="A5396" s="56" t="s">
        <v>49</v>
      </c>
      <c r="B5396" s="56" t="s">
        <v>11427</v>
      </c>
      <c r="C5396" s="56">
        <v>2101010050</v>
      </c>
      <c r="D5396" s="56" t="s">
        <v>43</v>
      </c>
      <c r="E5396" s="56">
        <v>2101020050</v>
      </c>
      <c r="F5396" s="56">
        <v>5401010050</v>
      </c>
      <c r="G5396" s="56" t="s">
        <v>11431</v>
      </c>
      <c r="H5396" s="56">
        <v>400211</v>
      </c>
      <c r="I5396" s="56" t="s">
        <v>11509</v>
      </c>
      <c r="J5396" s="56" t="s">
        <v>3250</v>
      </c>
      <c r="K5396" s="56" t="s">
        <v>3251</v>
      </c>
      <c r="L5396" s="56" t="s">
        <v>7138</v>
      </c>
      <c r="M5396" s="73">
        <v>42460</v>
      </c>
      <c r="N5396" s="56" t="s">
        <v>8624</v>
      </c>
      <c r="O5396" s="56"/>
      <c r="P5396" s="56" t="s">
        <v>7139</v>
      </c>
      <c r="Q5396" s="56"/>
      <c r="R5396" s="56" t="s">
        <v>70</v>
      </c>
      <c r="S5396" s="56" t="s">
        <v>11415</v>
      </c>
      <c r="T5396" s="56" t="s">
        <v>7140</v>
      </c>
      <c r="U5396" s="57">
        <v>4721138.93</v>
      </c>
      <c r="V5396" s="57">
        <v>-867760.3</v>
      </c>
      <c r="W5396" s="57">
        <v>3853378.63</v>
      </c>
      <c r="X5396" s="57">
        <v>0</v>
      </c>
      <c r="Y5396" s="73">
        <v>42460</v>
      </c>
      <c r="Z5396" s="57">
        <v>-141341.29999999999</v>
      </c>
      <c r="AA5396" s="57">
        <v>0</v>
      </c>
      <c r="AB5396" s="57">
        <v>3712037.33</v>
      </c>
      <c r="AC5396" s="57">
        <v>0</v>
      </c>
      <c r="AD5396" s="56" t="s">
        <v>9255</v>
      </c>
      <c r="AE5396" s="57">
        <v>0</v>
      </c>
      <c r="AF5396" s="57">
        <v>0</v>
      </c>
      <c r="AG5396" s="57">
        <v>0</v>
      </c>
      <c r="AI5396"/>
      <c r="AJ5396"/>
    </row>
    <row r="5397" spans="1:36">
      <c r="A5397" s="56" t="s">
        <v>49</v>
      </c>
      <c r="B5397" s="56" t="s">
        <v>11427</v>
      </c>
      <c r="C5397" s="56">
        <v>2101010050</v>
      </c>
      <c r="D5397" s="56" t="s">
        <v>43</v>
      </c>
      <c r="E5397" s="56">
        <v>2101020050</v>
      </c>
      <c r="F5397" s="56">
        <v>5401010050</v>
      </c>
      <c r="G5397" s="56" t="s">
        <v>11431</v>
      </c>
      <c r="H5397" s="56">
        <v>400211</v>
      </c>
      <c r="I5397" s="56" t="s">
        <v>11509</v>
      </c>
      <c r="J5397" s="56" t="s">
        <v>3252</v>
      </c>
      <c r="K5397" s="56" t="s">
        <v>3253</v>
      </c>
      <c r="L5397" s="56" t="s">
        <v>7138</v>
      </c>
      <c r="M5397" s="73">
        <v>42460</v>
      </c>
      <c r="N5397" s="56" t="s">
        <v>8624</v>
      </c>
      <c r="O5397" s="56"/>
      <c r="P5397" s="56" t="s">
        <v>7139</v>
      </c>
      <c r="Q5397" s="56"/>
      <c r="R5397" s="56" t="s">
        <v>70</v>
      </c>
      <c r="S5397" s="56" t="s">
        <v>11415</v>
      </c>
      <c r="T5397" s="56" t="s">
        <v>7140</v>
      </c>
      <c r="U5397" s="57">
        <v>3821874.38</v>
      </c>
      <c r="V5397" s="57">
        <v>-702472.64</v>
      </c>
      <c r="W5397" s="57">
        <v>3119401.74</v>
      </c>
      <c r="X5397" s="57">
        <v>0</v>
      </c>
      <c r="Y5397" s="73">
        <v>42460</v>
      </c>
      <c r="Z5397" s="57">
        <v>-114419.15</v>
      </c>
      <c r="AA5397" s="57">
        <v>0</v>
      </c>
      <c r="AB5397" s="57">
        <v>3004982.59</v>
      </c>
      <c r="AC5397" s="57">
        <v>0</v>
      </c>
      <c r="AD5397" s="56" t="s">
        <v>9255</v>
      </c>
      <c r="AE5397" s="57">
        <v>0</v>
      </c>
      <c r="AF5397" s="57">
        <v>0</v>
      </c>
      <c r="AG5397" s="57">
        <v>0</v>
      </c>
      <c r="AI5397"/>
      <c r="AJ5397"/>
    </row>
    <row r="5398" spans="1:36">
      <c r="A5398" s="56" t="s">
        <v>49</v>
      </c>
      <c r="B5398" s="56" t="s">
        <v>11427</v>
      </c>
      <c r="C5398" s="56">
        <v>2101010050</v>
      </c>
      <c r="D5398" s="56" t="s">
        <v>43</v>
      </c>
      <c r="E5398" s="56">
        <v>2101020050</v>
      </c>
      <c r="F5398" s="56">
        <v>5401010050</v>
      </c>
      <c r="G5398" s="56" t="s">
        <v>11431</v>
      </c>
      <c r="H5398" s="56">
        <v>400211</v>
      </c>
      <c r="I5398" s="56" t="s">
        <v>11509</v>
      </c>
      <c r="J5398" s="56" t="s">
        <v>3254</v>
      </c>
      <c r="K5398" s="56" t="s">
        <v>3255</v>
      </c>
      <c r="L5398" s="56" t="s">
        <v>7138</v>
      </c>
      <c r="M5398" s="73">
        <v>42460</v>
      </c>
      <c r="N5398" s="56" t="s">
        <v>8624</v>
      </c>
      <c r="O5398" s="56"/>
      <c r="P5398" s="56" t="s">
        <v>1304</v>
      </c>
      <c r="Q5398" s="56"/>
      <c r="R5398" s="56" t="s">
        <v>70</v>
      </c>
      <c r="S5398" s="56" t="s">
        <v>11415</v>
      </c>
      <c r="T5398" s="56" t="s">
        <v>7140</v>
      </c>
      <c r="U5398" s="57">
        <v>2967573.02</v>
      </c>
      <c r="V5398" s="57">
        <v>-783570.95</v>
      </c>
      <c r="W5398" s="57">
        <v>2184002.0699999998</v>
      </c>
      <c r="X5398" s="57">
        <v>0</v>
      </c>
      <c r="Y5398" s="73">
        <v>42460</v>
      </c>
      <c r="Z5398" s="57">
        <v>-143317.5</v>
      </c>
      <c r="AA5398" s="57">
        <v>0</v>
      </c>
      <c r="AB5398" s="57">
        <v>2040684.57</v>
      </c>
      <c r="AC5398" s="57">
        <v>0</v>
      </c>
      <c r="AD5398" s="56" t="s">
        <v>9255</v>
      </c>
      <c r="AE5398" s="57">
        <v>0</v>
      </c>
      <c r="AF5398" s="57">
        <v>0</v>
      </c>
      <c r="AG5398" s="57">
        <v>0</v>
      </c>
      <c r="AI5398"/>
      <c r="AJ5398"/>
    </row>
    <row r="5399" spans="1:36">
      <c r="A5399" s="56" t="s">
        <v>49</v>
      </c>
      <c r="B5399" s="56" t="s">
        <v>11427</v>
      </c>
      <c r="C5399" s="56">
        <v>2101010050</v>
      </c>
      <c r="D5399" s="56" t="s">
        <v>43</v>
      </c>
      <c r="E5399" s="56">
        <v>2101020050</v>
      </c>
      <c r="F5399" s="56">
        <v>5401010050</v>
      </c>
      <c r="G5399" s="56" t="s">
        <v>11431</v>
      </c>
      <c r="H5399" s="56">
        <v>400211</v>
      </c>
      <c r="I5399" s="56" t="s">
        <v>11509</v>
      </c>
      <c r="J5399" s="56" t="s">
        <v>3256</v>
      </c>
      <c r="K5399" s="56" t="s">
        <v>3257</v>
      </c>
      <c r="L5399" s="56" t="s">
        <v>7138</v>
      </c>
      <c r="M5399" s="73">
        <v>42460</v>
      </c>
      <c r="N5399" s="56" t="s">
        <v>8624</v>
      </c>
      <c r="O5399" s="56"/>
      <c r="P5399" s="56" t="s">
        <v>7139</v>
      </c>
      <c r="Q5399" s="56"/>
      <c r="R5399" s="56" t="s">
        <v>70</v>
      </c>
      <c r="S5399" s="56" t="s">
        <v>11415</v>
      </c>
      <c r="T5399" s="56" t="s">
        <v>7140</v>
      </c>
      <c r="U5399" s="57">
        <v>2877646.57</v>
      </c>
      <c r="V5399" s="57">
        <v>-528920.57999999996</v>
      </c>
      <c r="W5399" s="57">
        <v>2348725.9900000002</v>
      </c>
      <c r="X5399" s="57">
        <v>0</v>
      </c>
      <c r="Y5399" s="73">
        <v>42460</v>
      </c>
      <c r="Z5399" s="57">
        <v>-86150.89</v>
      </c>
      <c r="AA5399" s="57">
        <v>0</v>
      </c>
      <c r="AB5399" s="57">
        <v>2262575.1</v>
      </c>
      <c r="AC5399" s="57">
        <v>0</v>
      </c>
      <c r="AD5399" s="56" t="s">
        <v>9255</v>
      </c>
      <c r="AE5399" s="57">
        <v>0</v>
      </c>
      <c r="AF5399" s="57">
        <v>0</v>
      </c>
      <c r="AG5399" s="57">
        <v>0</v>
      </c>
      <c r="AI5399"/>
      <c r="AJ5399"/>
    </row>
    <row r="5400" spans="1:36">
      <c r="A5400" s="56" t="s">
        <v>49</v>
      </c>
      <c r="B5400" s="56" t="s">
        <v>11427</v>
      </c>
      <c r="C5400" s="56">
        <v>2101010050</v>
      </c>
      <c r="D5400" s="56" t="s">
        <v>43</v>
      </c>
      <c r="E5400" s="56">
        <v>2101020050</v>
      </c>
      <c r="F5400" s="56">
        <v>5401010050</v>
      </c>
      <c r="G5400" s="56" t="s">
        <v>11431</v>
      </c>
      <c r="H5400" s="56">
        <v>400211</v>
      </c>
      <c r="I5400" s="56" t="s">
        <v>11509</v>
      </c>
      <c r="J5400" s="56" t="s">
        <v>3258</v>
      </c>
      <c r="K5400" s="56" t="s">
        <v>3259</v>
      </c>
      <c r="L5400" s="56" t="s">
        <v>7138</v>
      </c>
      <c r="M5400" s="73">
        <v>42460</v>
      </c>
      <c r="N5400" s="56" t="s">
        <v>8624</v>
      </c>
      <c r="O5400" s="56"/>
      <c r="P5400" s="56" t="s">
        <v>7139</v>
      </c>
      <c r="Q5400" s="56"/>
      <c r="R5400" s="56" t="s">
        <v>70</v>
      </c>
      <c r="S5400" s="56" t="s">
        <v>11415</v>
      </c>
      <c r="T5400" s="56" t="s">
        <v>7140</v>
      </c>
      <c r="U5400" s="57">
        <v>2877646.57</v>
      </c>
      <c r="V5400" s="57">
        <v>-528920.57999999996</v>
      </c>
      <c r="W5400" s="57">
        <v>2348725.9900000002</v>
      </c>
      <c r="X5400" s="57">
        <v>0</v>
      </c>
      <c r="Y5400" s="73">
        <v>42460</v>
      </c>
      <c r="Z5400" s="57">
        <v>-86150.89</v>
      </c>
      <c r="AA5400" s="57">
        <v>0</v>
      </c>
      <c r="AB5400" s="57">
        <v>2262575.1</v>
      </c>
      <c r="AC5400" s="57">
        <v>0</v>
      </c>
      <c r="AD5400" s="56" t="s">
        <v>9255</v>
      </c>
      <c r="AE5400" s="57">
        <v>0</v>
      </c>
      <c r="AF5400" s="57">
        <v>0</v>
      </c>
      <c r="AG5400" s="57">
        <v>0</v>
      </c>
      <c r="AI5400"/>
      <c r="AJ5400"/>
    </row>
    <row r="5401" spans="1:36">
      <c r="A5401" s="56" t="s">
        <v>49</v>
      </c>
      <c r="B5401" s="56" t="s">
        <v>11427</v>
      </c>
      <c r="C5401" s="56">
        <v>2101010050</v>
      </c>
      <c r="D5401" s="56" t="s">
        <v>43</v>
      </c>
      <c r="E5401" s="56">
        <v>2101020050</v>
      </c>
      <c r="F5401" s="56">
        <v>5401010050</v>
      </c>
      <c r="G5401" s="56" t="s">
        <v>11431</v>
      </c>
      <c r="H5401" s="56">
        <v>400211</v>
      </c>
      <c r="I5401" s="56" t="s">
        <v>11509</v>
      </c>
      <c r="J5401" s="56" t="s">
        <v>3260</v>
      </c>
      <c r="K5401" s="56" t="s">
        <v>3261</v>
      </c>
      <c r="L5401" s="56" t="s">
        <v>7138</v>
      </c>
      <c r="M5401" s="73">
        <v>42460</v>
      </c>
      <c r="N5401" s="56" t="s">
        <v>8624</v>
      </c>
      <c r="O5401" s="56"/>
      <c r="P5401" s="56" t="s">
        <v>7139</v>
      </c>
      <c r="Q5401" s="56"/>
      <c r="R5401" s="56" t="s">
        <v>70</v>
      </c>
      <c r="S5401" s="56" t="s">
        <v>11415</v>
      </c>
      <c r="T5401" s="56" t="s">
        <v>7140</v>
      </c>
      <c r="U5401" s="57">
        <v>2607867.23</v>
      </c>
      <c r="V5401" s="57">
        <v>-479334.26</v>
      </c>
      <c r="W5401" s="57">
        <v>2128532.9700000002</v>
      </c>
      <c r="X5401" s="57">
        <v>0</v>
      </c>
      <c r="Y5401" s="73">
        <v>42460</v>
      </c>
      <c r="Z5401" s="57">
        <v>-78074.240000000005</v>
      </c>
      <c r="AA5401" s="57">
        <v>0</v>
      </c>
      <c r="AB5401" s="57">
        <v>2050458.73</v>
      </c>
      <c r="AC5401" s="57">
        <v>0</v>
      </c>
      <c r="AD5401" s="56" t="s">
        <v>9255</v>
      </c>
      <c r="AE5401" s="57">
        <v>0</v>
      </c>
      <c r="AF5401" s="57">
        <v>0</v>
      </c>
      <c r="AG5401" s="57">
        <v>0</v>
      </c>
      <c r="AI5401"/>
      <c r="AJ5401"/>
    </row>
    <row r="5402" spans="1:36">
      <c r="A5402" s="56" t="s">
        <v>49</v>
      </c>
      <c r="B5402" s="56" t="s">
        <v>11427</v>
      </c>
      <c r="C5402" s="56">
        <v>2101010050</v>
      </c>
      <c r="D5402" s="56" t="s">
        <v>43</v>
      </c>
      <c r="E5402" s="56">
        <v>2101020050</v>
      </c>
      <c r="F5402" s="56">
        <v>5401010050</v>
      </c>
      <c r="G5402" s="56" t="s">
        <v>11431</v>
      </c>
      <c r="H5402" s="56">
        <v>400211</v>
      </c>
      <c r="I5402" s="56" t="s">
        <v>11509</v>
      </c>
      <c r="J5402" s="56" t="s">
        <v>3262</v>
      </c>
      <c r="K5402" s="56" t="s">
        <v>3263</v>
      </c>
      <c r="L5402" s="56" t="s">
        <v>7138</v>
      </c>
      <c r="M5402" s="73">
        <v>42460</v>
      </c>
      <c r="N5402" s="56" t="s">
        <v>8624</v>
      </c>
      <c r="O5402" s="56"/>
      <c r="P5402" s="56" t="s">
        <v>7139</v>
      </c>
      <c r="Q5402" s="56"/>
      <c r="R5402" s="56" t="s">
        <v>70</v>
      </c>
      <c r="S5402" s="56" t="s">
        <v>11415</v>
      </c>
      <c r="T5402" s="56" t="s">
        <v>7140</v>
      </c>
      <c r="U5402" s="57">
        <v>2104077.4</v>
      </c>
      <c r="V5402" s="57">
        <v>-377013.6</v>
      </c>
      <c r="W5402" s="57">
        <v>1727063.8</v>
      </c>
      <c r="X5402" s="57">
        <v>0</v>
      </c>
      <c r="Y5402" s="73">
        <v>42460</v>
      </c>
      <c r="Z5402" s="57">
        <v>-63371.69</v>
      </c>
      <c r="AA5402" s="57">
        <v>0</v>
      </c>
      <c r="AB5402" s="57">
        <v>1663692.11</v>
      </c>
      <c r="AC5402" s="57">
        <v>0</v>
      </c>
      <c r="AD5402" s="56" t="s">
        <v>9255</v>
      </c>
      <c r="AE5402" s="57">
        <v>0</v>
      </c>
      <c r="AF5402" s="57">
        <v>0</v>
      </c>
      <c r="AG5402" s="57">
        <v>0</v>
      </c>
      <c r="AI5402"/>
      <c r="AJ5402"/>
    </row>
    <row r="5403" spans="1:36">
      <c r="A5403" s="56" t="s">
        <v>49</v>
      </c>
      <c r="B5403" s="56" t="s">
        <v>11427</v>
      </c>
      <c r="C5403" s="56">
        <v>2101010050</v>
      </c>
      <c r="D5403" s="56" t="s">
        <v>43</v>
      </c>
      <c r="E5403" s="56">
        <v>2101020050</v>
      </c>
      <c r="F5403" s="56">
        <v>5401010050</v>
      </c>
      <c r="G5403" s="56" t="s">
        <v>11431</v>
      </c>
      <c r="H5403" s="56">
        <v>400211</v>
      </c>
      <c r="I5403" s="56" t="s">
        <v>11509</v>
      </c>
      <c r="J5403" s="56" t="s">
        <v>3264</v>
      </c>
      <c r="K5403" s="56" t="s">
        <v>3265</v>
      </c>
      <c r="L5403" s="56" t="s">
        <v>7138</v>
      </c>
      <c r="M5403" s="73">
        <v>42460</v>
      </c>
      <c r="N5403" s="56" t="s">
        <v>8624</v>
      </c>
      <c r="O5403" s="56"/>
      <c r="P5403" s="56" t="s">
        <v>7139</v>
      </c>
      <c r="Q5403" s="56"/>
      <c r="R5403" s="56" t="s">
        <v>70</v>
      </c>
      <c r="S5403" s="56" t="s">
        <v>11415</v>
      </c>
      <c r="T5403" s="56" t="s">
        <v>7140</v>
      </c>
      <c r="U5403" s="57">
        <v>1753565.9</v>
      </c>
      <c r="V5403" s="57">
        <v>-322310.96999999997</v>
      </c>
      <c r="W5403" s="57">
        <v>1431254.93</v>
      </c>
      <c r="X5403" s="57">
        <v>0</v>
      </c>
      <c r="Y5403" s="73">
        <v>42460</v>
      </c>
      <c r="Z5403" s="57">
        <v>-52498.2</v>
      </c>
      <c r="AA5403" s="57">
        <v>0</v>
      </c>
      <c r="AB5403" s="57">
        <v>1378756.73</v>
      </c>
      <c r="AC5403" s="57">
        <v>0</v>
      </c>
      <c r="AD5403" s="56" t="s">
        <v>9255</v>
      </c>
      <c r="AE5403" s="57">
        <v>0</v>
      </c>
      <c r="AF5403" s="57">
        <v>0</v>
      </c>
      <c r="AG5403" s="57">
        <v>0</v>
      </c>
      <c r="AI5403"/>
      <c r="AJ5403"/>
    </row>
    <row r="5404" spans="1:36">
      <c r="A5404" s="56" t="s">
        <v>49</v>
      </c>
      <c r="B5404" s="56" t="s">
        <v>11427</v>
      </c>
      <c r="C5404" s="56">
        <v>2101010050</v>
      </c>
      <c r="D5404" s="56" t="s">
        <v>43</v>
      </c>
      <c r="E5404" s="56">
        <v>2101020050</v>
      </c>
      <c r="F5404" s="56">
        <v>5401010050</v>
      </c>
      <c r="G5404" s="56" t="s">
        <v>11431</v>
      </c>
      <c r="H5404" s="56">
        <v>400211</v>
      </c>
      <c r="I5404" s="56" t="s">
        <v>11509</v>
      </c>
      <c r="J5404" s="56" t="s">
        <v>3268</v>
      </c>
      <c r="K5404" s="56" t="s">
        <v>3269</v>
      </c>
      <c r="L5404" s="56" t="s">
        <v>7138</v>
      </c>
      <c r="M5404" s="73">
        <v>42460</v>
      </c>
      <c r="N5404" s="56" t="s">
        <v>8624</v>
      </c>
      <c r="O5404" s="56"/>
      <c r="P5404" s="56" t="s">
        <v>7139</v>
      </c>
      <c r="Q5404" s="56"/>
      <c r="R5404" s="56" t="s">
        <v>70</v>
      </c>
      <c r="S5404" s="56" t="s">
        <v>11415</v>
      </c>
      <c r="T5404" s="56" t="s">
        <v>7140</v>
      </c>
      <c r="U5404" s="57">
        <v>1258970.4099999999</v>
      </c>
      <c r="V5404" s="57">
        <v>-231402.75</v>
      </c>
      <c r="W5404" s="57">
        <v>1027567.66</v>
      </c>
      <c r="X5404" s="57">
        <v>0</v>
      </c>
      <c r="Y5404" s="73">
        <v>42460</v>
      </c>
      <c r="Z5404" s="57">
        <v>-37691.01</v>
      </c>
      <c r="AA5404" s="57">
        <v>0</v>
      </c>
      <c r="AB5404" s="57">
        <v>989876.65</v>
      </c>
      <c r="AC5404" s="57">
        <v>0</v>
      </c>
      <c r="AD5404" s="56" t="s">
        <v>9255</v>
      </c>
      <c r="AE5404" s="57">
        <v>0</v>
      </c>
      <c r="AF5404" s="57">
        <v>0</v>
      </c>
      <c r="AG5404" s="57">
        <v>0</v>
      </c>
      <c r="AI5404"/>
      <c r="AJ5404"/>
    </row>
    <row r="5405" spans="1:36">
      <c r="A5405" s="56" t="s">
        <v>49</v>
      </c>
      <c r="B5405" s="56" t="s">
        <v>11427</v>
      </c>
      <c r="C5405" s="56">
        <v>2101010050</v>
      </c>
      <c r="D5405" s="56" t="s">
        <v>43</v>
      </c>
      <c r="E5405" s="56">
        <v>2101020050</v>
      </c>
      <c r="F5405" s="56">
        <v>5401010050</v>
      </c>
      <c r="G5405" s="56" t="s">
        <v>11431</v>
      </c>
      <c r="H5405" s="56">
        <v>400211</v>
      </c>
      <c r="I5405" s="56" t="s">
        <v>11509</v>
      </c>
      <c r="J5405" s="56" t="s">
        <v>3270</v>
      </c>
      <c r="K5405" s="56" t="s">
        <v>3271</v>
      </c>
      <c r="L5405" s="56" t="s">
        <v>7138</v>
      </c>
      <c r="M5405" s="73">
        <v>42460</v>
      </c>
      <c r="N5405" s="56" t="s">
        <v>8624</v>
      </c>
      <c r="O5405" s="56"/>
      <c r="P5405" s="56" t="s">
        <v>7139</v>
      </c>
      <c r="Q5405" s="56"/>
      <c r="R5405" s="56" t="s">
        <v>70</v>
      </c>
      <c r="S5405" s="56" t="s">
        <v>11415</v>
      </c>
      <c r="T5405" s="56" t="s">
        <v>7140</v>
      </c>
      <c r="U5405" s="57">
        <v>650703.77</v>
      </c>
      <c r="V5405" s="57">
        <v>-116617.25</v>
      </c>
      <c r="W5405" s="57">
        <v>534086.52</v>
      </c>
      <c r="X5405" s="57">
        <v>0</v>
      </c>
      <c r="Y5405" s="73">
        <v>42460</v>
      </c>
      <c r="Z5405" s="57">
        <v>-19597.349999999999</v>
      </c>
      <c r="AA5405" s="57">
        <v>0</v>
      </c>
      <c r="AB5405" s="57">
        <v>514489.17</v>
      </c>
      <c r="AC5405" s="57">
        <v>0</v>
      </c>
      <c r="AD5405" s="56" t="s">
        <v>9255</v>
      </c>
      <c r="AE5405" s="57">
        <v>0</v>
      </c>
      <c r="AF5405" s="57">
        <v>0</v>
      </c>
      <c r="AG5405" s="57">
        <v>0</v>
      </c>
      <c r="AI5405"/>
      <c r="AJ5405"/>
    </row>
    <row r="5406" spans="1:36">
      <c r="A5406" s="56" t="s">
        <v>49</v>
      </c>
      <c r="B5406" s="56" t="s">
        <v>11427</v>
      </c>
      <c r="C5406" s="56">
        <v>2101010050</v>
      </c>
      <c r="D5406" s="56" t="s">
        <v>43</v>
      </c>
      <c r="E5406" s="56">
        <v>2101020050</v>
      </c>
      <c r="F5406" s="56">
        <v>5401010050</v>
      </c>
      <c r="G5406" s="56" t="s">
        <v>11431</v>
      </c>
      <c r="H5406" s="56">
        <v>400211</v>
      </c>
      <c r="I5406" s="56" t="s">
        <v>11509</v>
      </c>
      <c r="J5406" s="56" t="s">
        <v>3272</v>
      </c>
      <c r="K5406" s="56" t="s">
        <v>3273</v>
      </c>
      <c r="L5406" s="56" t="s">
        <v>7138</v>
      </c>
      <c r="M5406" s="73">
        <v>42460</v>
      </c>
      <c r="N5406" s="56" t="s">
        <v>8624</v>
      </c>
      <c r="O5406" s="56"/>
      <c r="P5406" s="56" t="s">
        <v>7139</v>
      </c>
      <c r="Q5406" s="56"/>
      <c r="R5406" s="56" t="s">
        <v>70</v>
      </c>
      <c r="S5406" s="56" t="s">
        <v>11415</v>
      </c>
      <c r="T5406" s="56" t="s">
        <v>7140</v>
      </c>
      <c r="U5406" s="57">
        <v>1169043.9099999999</v>
      </c>
      <c r="V5406" s="57">
        <v>-214873.99</v>
      </c>
      <c r="W5406" s="57">
        <v>954169.92</v>
      </c>
      <c r="X5406" s="57">
        <v>0</v>
      </c>
      <c r="Y5406" s="73">
        <v>42460</v>
      </c>
      <c r="Z5406" s="57">
        <v>-34998.800000000003</v>
      </c>
      <c r="AA5406" s="57">
        <v>0</v>
      </c>
      <c r="AB5406" s="57">
        <v>919171.12</v>
      </c>
      <c r="AC5406" s="57">
        <v>0</v>
      </c>
      <c r="AD5406" s="56" t="s">
        <v>9255</v>
      </c>
      <c r="AE5406" s="57">
        <v>0</v>
      </c>
      <c r="AF5406" s="57">
        <v>0</v>
      </c>
      <c r="AG5406" s="57">
        <v>0</v>
      </c>
      <c r="AI5406"/>
      <c r="AJ5406"/>
    </row>
    <row r="5407" spans="1:36">
      <c r="A5407" s="56" t="s">
        <v>49</v>
      </c>
      <c r="B5407" s="56" t="s">
        <v>11427</v>
      </c>
      <c r="C5407" s="56">
        <v>2101010050</v>
      </c>
      <c r="D5407" s="56" t="s">
        <v>43</v>
      </c>
      <c r="E5407" s="56">
        <v>2101020050</v>
      </c>
      <c r="F5407" s="56">
        <v>5401010050</v>
      </c>
      <c r="G5407" s="56" t="s">
        <v>11431</v>
      </c>
      <c r="H5407" s="56">
        <v>400211</v>
      </c>
      <c r="I5407" s="56" t="s">
        <v>11509</v>
      </c>
      <c r="J5407" s="56" t="s">
        <v>3274</v>
      </c>
      <c r="K5407" s="56" t="s">
        <v>3275</v>
      </c>
      <c r="L5407" s="56" t="s">
        <v>7138</v>
      </c>
      <c r="M5407" s="73">
        <v>42460</v>
      </c>
      <c r="N5407" s="56" t="s">
        <v>8624</v>
      </c>
      <c r="O5407" s="56"/>
      <c r="P5407" s="56" t="s">
        <v>1304</v>
      </c>
      <c r="Q5407" s="56"/>
      <c r="R5407" s="56" t="s">
        <v>70</v>
      </c>
      <c r="S5407" s="56" t="s">
        <v>11415</v>
      </c>
      <c r="T5407" s="56" t="s">
        <v>7140</v>
      </c>
      <c r="U5407" s="57">
        <v>1517471.78</v>
      </c>
      <c r="V5407" s="57">
        <v>-386614.43</v>
      </c>
      <c r="W5407" s="57">
        <v>1130857.3500000001</v>
      </c>
      <c r="X5407" s="57">
        <v>0</v>
      </c>
      <c r="Y5407" s="73">
        <v>42460</v>
      </c>
      <c r="Z5407" s="57">
        <v>-74275.839999999997</v>
      </c>
      <c r="AA5407" s="57">
        <v>0</v>
      </c>
      <c r="AB5407" s="57">
        <v>1056581.51</v>
      </c>
      <c r="AC5407" s="57">
        <v>0</v>
      </c>
      <c r="AD5407" s="56" t="s">
        <v>9255</v>
      </c>
      <c r="AE5407" s="57">
        <v>0</v>
      </c>
      <c r="AF5407" s="57">
        <v>0</v>
      </c>
      <c r="AG5407" s="57">
        <v>0</v>
      </c>
      <c r="AI5407"/>
      <c r="AJ5407"/>
    </row>
    <row r="5408" spans="1:36">
      <c r="A5408" s="56" t="s">
        <v>49</v>
      </c>
      <c r="B5408" s="56" t="s">
        <v>11427</v>
      </c>
      <c r="C5408" s="56">
        <v>2101010050</v>
      </c>
      <c r="D5408" s="56" t="s">
        <v>43</v>
      </c>
      <c r="E5408" s="56">
        <v>2101020050</v>
      </c>
      <c r="F5408" s="56">
        <v>5401010050</v>
      </c>
      <c r="G5408" s="56" t="s">
        <v>11431</v>
      </c>
      <c r="H5408" s="56">
        <v>400211</v>
      </c>
      <c r="I5408" s="56" t="s">
        <v>11509</v>
      </c>
      <c r="J5408" s="56" t="s">
        <v>3276</v>
      </c>
      <c r="K5408" s="56" t="s">
        <v>3277</v>
      </c>
      <c r="L5408" s="56" t="s">
        <v>7138</v>
      </c>
      <c r="M5408" s="73">
        <v>42460</v>
      </c>
      <c r="N5408" s="56" t="s">
        <v>8624</v>
      </c>
      <c r="O5408" s="56"/>
      <c r="P5408" s="56" t="s">
        <v>7139</v>
      </c>
      <c r="Q5408" s="56"/>
      <c r="R5408" s="56" t="s">
        <v>70</v>
      </c>
      <c r="S5408" s="56" t="s">
        <v>11415</v>
      </c>
      <c r="T5408" s="56" t="s">
        <v>7140</v>
      </c>
      <c r="U5408" s="57">
        <v>1169043.9099999999</v>
      </c>
      <c r="V5408" s="57">
        <v>-214873.99</v>
      </c>
      <c r="W5408" s="57">
        <v>954169.92</v>
      </c>
      <c r="X5408" s="57">
        <v>0</v>
      </c>
      <c r="Y5408" s="73">
        <v>42460</v>
      </c>
      <c r="Z5408" s="57">
        <v>-34998.800000000003</v>
      </c>
      <c r="AA5408" s="57">
        <v>0</v>
      </c>
      <c r="AB5408" s="57">
        <v>919171.12</v>
      </c>
      <c r="AC5408" s="57">
        <v>0</v>
      </c>
      <c r="AD5408" s="56" t="s">
        <v>9255</v>
      </c>
      <c r="AE5408" s="57">
        <v>0</v>
      </c>
      <c r="AF5408" s="57">
        <v>0</v>
      </c>
      <c r="AG5408" s="57">
        <v>0</v>
      </c>
      <c r="AI5408"/>
      <c r="AJ5408"/>
    </row>
    <row r="5409" spans="1:36">
      <c r="A5409" s="56" t="s">
        <v>49</v>
      </c>
      <c r="B5409" s="56" t="s">
        <v>11427</v>
      </c>
      <c r="C5409" s="56">
        <v>2101010050</v>
      </c>
      <c r="D5409" s="56" t="s">
        <v>43</v>
      </c>
      <c r="E5409" s="56">
        <v>2101020050</v>
      </c>
      <c r="F5409" s="56">
        <v>5401010050</v>
      </c>
      <c r="G5409" s="56" t="s">
        <v>11431</v>
      </c>
      <c r="H5409" s="56">
        <v>400211</v>
      </c>
      <c r="I5409" s="56" t="s">
        <v>11509</v>
      </c>
      <c r="J5409" s="56" t="s">
        <v>3278</v>
      </c>
      <c r="K5409" s="56" t="s">
        <v>3279</v>
      </c>
      <c r="L5409" s="56" t="s">
        <v>7138</v>
      </c>
      <c r="M5409" s="73">
        <v>42460</v>
      </c>
      <c r="N5409" s="56" t="s">
        <v>8624</v>
      </c>
      <c r="O5409" s="56"/>
      <c r="P5409" s="56" t="s">
        <v>7139</v>
      </c>
      <c r="Q5409" s="56"/>
      <c r="R5409" s="56" t="s">
        <v>70</v>
      </c>
      <c r="S5409" s="56" t="s">
        <v>11415</v>
      </c>
      <c r="T5409" s="56" t="s">
        <v>7140</v>
      </c>
      <c r="U5409" s="57">
        <v>1169043.9099999999</v>
      </c>
      <c r="V5409" s="57">
        <v>-214873.99</v>
      </c>
      <c r="W5409" s="57">
        <v>954169.92</v>
      </c>
      <c r="X5409" s="57">
        <v>0</v>
      </c>
      <c r="Y5409" s="73">
        <v>42460</v>
      </c>
      <c r="Z5409" s="57">
        <v>-34998.800000000003</v>
      </c>
      <c r="AA5409" s="57">
        <v>0</v>
      </c>
      <c r="AB5409" s="57">
        <v>919171.12</v>
      </c>
      <c r="AC5409" s="57">
        <v>0</v>
      </c>
      <c r="AD5409" s="56" t="s">
        <v>9255</v>
      </c>
      <c r="AE5409" s="57">
        <v>0</v>
      </c>
      <c r="AF5409" s="57">
        <v>0</v>
      </c>
      <c r="AG5409" s="57">
        <v>0</v>
      </c>
      <c r="AI5409"/>
      <c r="AJ5409"/>
    </row>
    <row r="5410" spans="1:36">
      <c r="A5410" s="56" t="s">
        <v>49</v>
      </c>
      <c r="B5410" s="56" t="s">
        <v>11427</v>
      </c>
      <c r="C5410" s="56">
        <v>2101010050</v>
      </c>
      <c r="D5410" s="56" t="s">
        <v>43</v>
      </c>
      <c r="E5410" s="56">
        <v>2101020050</v>
      </c>
      <c r="F5410" s="56">
        <v>5401010050</v>
      </c>
      <c r="G5410" s="56" t="s">
        <v>11431</v>
      </c>
      <c r="H5410" s="56">
        <v>400211</v>
      </c>
      <c r="I5410" s="56" t="s">
        <v>11509</v>
      </c>
      <c r="J5410" s="56" t="s">
        <v>3282</v>
      </c>
      <c r="K5410" s="56" t="s">
        <v>3283</v>
      </c>
      <c r="L5410" s="56" t="s">
        <v>7138</v>
      </c>
      <c r="M5410" s="73">
        <v>42460</v>
      </c>
      <c r="N5410" s="56" t="s">
        <v>8624</v>
      </c>
      <c r="O5410" s="56"/>
      <c r="P5410" s="56" t="s">
        <v>7139</v>
      </c>
      <c r="Q5410" s="56"/>
      <c r="R5410" s="56" t="s">
        <v>70</v>
      </c>
      <c r="S5410" s="56" t="s">
        <v>11415</v>
      </c>
      <c r="T5410" s="56" t="s">
        <v>7140</v>
      </c>
      <c r="U5410" s="57">
        <v>1079117.45</v>
      </c>
      <c r="V5410" s="57">
        <v>-198345.22</v>
      </c>
      <c r="W5410" s="57">
        <v>880772.23</v>
      </c>
      <c r="X5410" s="57">
        <v>0</v>
      </c>
      <c r="Y5410" s="73">
        <v>42460</v>
      </c>
      <c r="Z5410" s="57">
        <v>-32306.58</v>
      </c>
      <c r="AA5410" s="57">
        <v>0</v>
      </c>
      <c r="AB5410" s="57">
        <v>848465.65</v>
      </c>
      <c r="AC5410" s="57">
        <v>0</v>
      </c>
      <c r="AD5410" s="56" t="s">
        <v>9255</v>
      </c>
      <c r="AE5410" s="57">
        <v>0</v>
      </c>
      <c r="AF5410" s="57">
        <v>0</v>
      </c>
      <c r="AG5410" s="57">
        <v>0</v>
      </c>
      <c r="AI5410"/>
      <c r="AJ5410"/>
    </row>
    <row r="5411" spans="1:36">
      <c r="A5411" s="56" t="s">
        <v>49</v>
      </c>
      <c r="B5411" s="56" t="s">
        <v>11427</v>
      </c>
      <c r="C5411" s="56">
        <v>2101010050</v>
      </c>
      <c r="D5411" s="56" t="s">
        <v>43</v>
      </c>
      <c r="E5411" s="56">
        <v>2101020050</v>
      </c>
      <c r="F5411" s="56">
        <v>5401010050</v>
      </c>
      <c r="G5411" s="56" t="s">
        <v>11431</v>
      </c>
      <c r="H5411" s="56">
        <v>400211</v>
      </c>
      <c r="I5411" s="56" t="s">
        <v>11509</v>
      </c>
      <c r="J5411" s="56" t="s">
        <v>3284</v>
      </c>
      <c r="K5411" s="56" t="s">
        <v>3285</v>
      </c>
      <c r="L5411" s="56" t="s">
        <v>7138</v>
      </c>
      <c r="M5411" s="73">
        <v>42460</v>
      </c>
      <c r="N5411" s="56" t="s">
        <v>8624</v>
      </c>
      <c r="O5411" s="56"/>
      <c r="P5411" s="56" t="s">
        <v>7139</v>
      </c>
      <c r="Q5411" s="56"/>
      <c r="R5411" s="56" t="s">
        <v>70</v>
      </c>
      <c r="S5411" s="56" t="s">
        <v>11415</v>
      </c>
      <c r="T5411" s="56" t="s">
        <v>7140</v>
      </c>
      <c r="U5411" s="57">
        <v>1144502.98</v>
      </c>
      <c r="V5411" s="57">
        <v>-207415</v>
      </c>
      <c r="W5411" s="57">
        <v>937087.98</v>
      </c>
      <c r="X5411" s="57">
        <v>0</v>
      </c>
      <c r="Y5411" s="73">
        <v>42460</v>
      </c>
      <c r="Z5411" s="57">
        <v>-34379.29</v>
      </c>
      <c r="AA5411" s="57">
        <v>0</v>
      </c>
      <c r="AB5411" s="57">
        <v>902708.69</v>
      </c>
      <c r="AC5411" s="57">
        <v>0</v>
      </c>
      <c r="AD5411" s="56" t="s">
        <v>9255</v>
      </c>
      <c r="AE5411" s="57">
        <v>0</v>
      </c>
      <c r="AF5411" s="57">
        <v>0</v>
      </c>
      <c r="AG5411" s="57">
        <v>0</v>
      </c>
      <c r="AI5411"/>
      <c r="AJ5411"/>
    </row>
    <row r="5412" spans="1:36">
      <c r="A5412" s="56" t="s">
        <v>49</v>
      </c>
      <c r="B5412" s="56" t="s">
        <v>11427</v>
      </c>
      <c r="C5412" s="56">
        <v>2101010050</v>
      </c>
      <c r="D5412" s="56" t="s">
        <v>43</v>
      </c>
      <c r="E5412" s="56">
        <v>2101020050</v>
      </c>
      <c r="F5412" s="56">
        <v>5401010050</v>
      </c>
      <c r="G5412" s="56" t="s">
        <v>11431</v>
      </c>
      <c r="H5412" s="56">
        <v>400211</v>
      </c>
      <c r="I5412" s="56" t="s">
        <v>11509</v>
      </c>
      <c r="J5412" s="56" t="s">
        <v>3286</v>
      </c>
      <c r="K5412" s="56" t="s">
        <v>3287</v>
      </c>
      <c r="L5412" s="56" t="s">
        <v>7138</v>
      </c>
      <c r="M5412" s="73">
        <v>42460</v>
      </c>
      <c r="N5412" s="56" t="s">
        <v>8624</v>
      </c>
      <c r="O5412" s="56"/>
      <c r="P5412" s="56" t="s">
        <v>7139</v>
      </c>
      <c r="Q5412" s="56"/>
      <c r="R5412" s="56" t="s">
        <v>70</v>
      </c>
      <c r="S5412" s="56" t="s">
        <v>11415</v>
      </c>
      <c r="T5412" s="56" t="s">
        <v>7140</v>
      </c>
      <c r="U5412" s="57">
        <v>1034154.28</v>
      </c>
      <c r="V5412" s="57">
        <v>-190080.83</v>
      </c>
      <c r="W5412" s="57">
        <v>844073.45</v>
      </c>
      <c r="X5412" s="57">
        <v>0</v>
      </c>
      <c r="Y5412" s="73">
        <v>42460</v>
      </c>
      <c r="Z5412" s="57">
        <v>-30960.48</v>
      </c>
      <c r="AA5412" s="57">
        <v>0</v>
      </c>
      <c r="AB5412" s="57">
        <v>813112.97</v>
      </c>
      <c r="AC5412" s="57">
        <v>0</v>
      </c>
      <c r="AD5412" s="56" t="s">
        <v>9255</v>
      </c>
      <c r="AE5412" s="57">
        <v>0</v>
      </c>
      <c r="AF5412" s="57">
        <v>0</v>
      </c>
      <c r="AG5412" s="57">
        <v>0</v>
      </c>
      <c r="AI5412"/>
      <c r="AJ5412"/>
    </row>
    <row r="5413" spans="1:36">
      <c r="A5413" s="56" t="s">
        <v>48</v>
      </c>
      <c r="B5413" s="56" t="s">
        <v>11427</v>
      </c>
      <c r="C5413" s="56">
        <v>2101010050</v>
      </c>
      <c r="D5413" s="56" t="s">
        <v>43</v>
      </c>
      <c r="E5413" s="56">
        <v>2101020050</v>
      </c>
      <c r="F5413" s="56">
        <v>5401010050</v>
      </c>
      <c r="G5413" s="56" t="s">
        <v>11428</v>
      </c>
      <c r="H5413" s="56">
        <v>400300</v>
      </c>
      <c r="I5413" s="56" t="s">
        <v>11445</v>
      </c>
      <c r="J5413" s="56" t="s">
        <v>4335</v>
      </c>
      <c r="K5413" s="56" t="s">
        <v>4336</v>
      </c>
      <c r="L5413" s="56" t="s">
        <v>7138</v>
      </c>
      <c r="M5413" s="73">
        <v>42474</v>
      </c>
      <c r="N5413" s="56" t="s">
        <v>9171</v>
      </c>
      <c r="O5413" s="56"/>
      <c r="P5413" s="56" t="s">
        <v>1476</v>
      </c>
      <c r="Q5413" s="56"/>
      <c r="R5413" s="56" t="s">
        <v>70</v>
      </c>
      <c r="S5413" s="56" t="s">
        <v>11415</v>
      </c>
      <c r="T5413" s="56" t="s">
        <v>7140</v>
      </c>
      <c r="U5413" s="57">
        <v>62220</v>
      </c>
      <c r="V5413" s="57">
        <v>-23444.65</v>
      </c>
      <c r="W5413" s="57">
        <v>38775.35</v>
      </c>
      <c r="X5413" s="57">
        <v>0</v>
      </c>
      <c r="Y5413" s="73">
        <v>42474</v>
      </c>
      <c r="Z5413" s="57">
        <v>-4638.59</v>
      </c>
      <c r="AA5413" s="57">
        <v>0</v>
      </c>
      <c r="AB5413" s="57">
        <v>34136.76</v>
      </c>
      <c r="AC5413" s="57">
        <v>0</v>
      </c>
      <c r="AD5413" s="56" t="s">
        <v>9255</v>
      </c>
      <c r="AE5413" s="57">
        <v>0</v>
      </c>
      <c r="AF5413" s="57">
        <v>0</v>
      </c>
      <c r="AG5413" s="57">
        <v>0</v>
      </c>
      <c r="AI5413"/>
      <c r="AJ5413"/>
    </row>
    <row r="5414" spans="1:36">
      <c r="A5414" s="56" t="s">
        <v>48</v>
      </c>
      <c r="B5414" s="56" t="s">
        <v>11427</v>
      </c>
      <c r="C5414" s="56">
        <v>2101010050</v>
      </c>
      <c r="D5414" s="56" t="s">
        <v>43</v>
      </c>
      <c r="E5414" s="56">
        <v>2101020050</v>
      </c>
      <c r="F5414" s="56">
        <v>5401010050</v>
      </c>
      <c r="G5414" s="56" t="s">
        <v>11428</v>
      </c>
      <c r="H5414" s="56">
        <v>400300</v>
      </c>
      <c r="I5414" s="56" t="s">
        <v>11445</v>
      </c>
      <c r="J5414" s="56" t="s">
        <v>4337</v>
      </c>
      <c r="K5414" s="56" t="s">
        <v>4338</v>
      </c>
      <c r="L5414" s="56" t="s">
        <v>7138</v>
      </c>
      <c r="M5414" s="73">
        <v>42474</v>
      </c>
      <c r="N5414" s="56" t="s">
        <v>9171</v>
      </c>
      <c r="O5414" s="56"/>
      <c r="P5414" s="56" t="s">
        <v>1476</v>
      </c>
      <c r="Q5414" s="56"/>
      <c r="R5414" s="56" t="s">
        <v>70</v>
      </c>
      <c r="S5414" s="56" t="s">
        <v>11415</v>
      </c>
      <c r="T5414" s="56" t="s">
        <v>7140</v>
      </c>
      <c r="U5414" s="57">
        <v>29070</v>
      </c>
      <c r="V5414" s="57">
        <v>-10953.66</v>
      </c>
      <c r="W5414" s="57">
        <v>18116.34</v>
      </c>
      <c r="X5414" s="57">
        <v>0</v>
      </c>
      <c r="Y5414" s="73">
        <v>42474</v>
      </c>
      <c r="Z5414" s="57">
        <v>-2167.21</v>
      </c>
      <c r="AA5414" s="57">
        <v>0</v>
      </c>
      <c r="AB5414" s="57">
        <v>15949.13</v>
      </c>
      <c r="AC5414" s="57">
        <v>0</v>
      </c>
      <c r="AD5414" s="56" t="s">
        <v>9255</v>
      </c>
      <c r="AE5414" s="57">
        <v>0</v>
      </c>
      <c r="AF5414" s="57">
        <v>0</v>
      </c>
      <c r="AG5414" s="57">
        <v>0</v>
      </c>
      <c r="AI5414"/>
      <c r="AJ5414"/>
    </row>
    <row r="5415" spans="1:36">
      <c r="A5415" s="56" t="s">
        <v>48</v>
      </c>
      <c r="B5415" s="56" t="s">
        <v>11427</v>
      </c>
      <c r="C5415" s="56">
        <v>2101010050</v>
      </c>
      <c r="D5415" s="56" t="s">
        <v>43</v>
      </c>
      <c r="E5415" s="56">
        <v>2101020050</v>
      </c>
      <c r="F5415" s="56">
        <v>5401010050</v>
      </c>
      <c r="G5415" s="56" t="s">
        <v>11428</v>
      </c>
      <c r="H5415" s="56">
        <v>400300</v>
      </c>
      <c r="I5415" s="56" t="s">
        <v>11445</v>
      </c>
      <c r="J5415" s="56" t="s">
        <v>4339</v>
      </c>
      <c r="K5415" s="56" t="s">
        <v>4340</v>
      </c>
      <c r="L5415" s="56" t="s">
        <v>7138</v>
      </c>
      <c r="M5415" s="73">
        <v>42741</v>
      </c>
      <c r="N5415" s="56" t="s">
        <v>9172</v>
      </c>
      <c r="O5415" s="56"/>
      <c r="P5415" s="56" t="s">
        <v>1476</v>
      </c>
      <c r="Q5415" s="56"/>
      <c r="R5415" s="56" t="s">
        <v>70</v>
      </c>
      <c r="S5415" s="56" t="s">
        <v>11415</v>
      </c>
      <c r="T5415" s="56" t="s">
        <v>7140</v>
      </c>
      <c r="U5415" s="57">
        <v>722866.76</v>
      </c>
      <c r="V5415" s="57">
        <v>-239304.89</v>
      </c>
      <c r="W5415" s="57">
        <v>483561.87</v>
      </c>
      <c r="X5415" s="57">
        <v>0</v>
      </c>
      <c r="Y5415" s="73">
        <v>42741</v>
      </c>
      <c r="Z5415" s="57">
        <v>-52711.74</v>
      </c>
      <c r="AA5415" s="57">
        <v>0</v>
      </c>
      <c r="AB5415" s="57">
        <v>430850.13</v>
      </c>
      <c r="AC5415" s="57">
        <v>0</v>
      </c>
      <c r="AD5415" s="56" t="s">
        <v>9255</v>
      </c>
      <c r="AE5415" s="57">
        <v>0</v>
      </c>
      <c r="AF5415" s="57">
        <v>0</v>
      </c>
      <c r="AG5415" s="57">
        <v>0</v>
      </c>
      <c r="AI5415"/>
      <c r="AJ5415"/>
    </row>
    <row r="5416" spans="1:36">
      <c r="A5416" s="56" t="s">
        <v>49</v>
      </c>
      <c r="B5416" s="56" t="s">
        <v>11427</v>
      </c>
      <c r="C5416" s="56">
        <v>2101010050</v>
      </c>
      <c r="D5416" s="56" t="s">
        <v>43</v>
      </c>
      <c r="E5416" s="56">
        <v>2101020050</v>
      </c>
      <c r="F5416" s="56">
        <v>5401010050</v>
      </c>
      <c r="G5416" s="56" t="s">
        <v>11431</v>
      </c>
      <c r="H5416" s="56">
        <v>400211</v>
      </c>
      <c r="I5416" s="56" t="s">
        <v>11509</v>
      </c>
      <c r="J5416" s="56" t="s">
        <v>3290</v>
      </c>
      <c r="K5416" s="56" t="s">
        <v>3291</v>
      </c>
      <c r="L5416" s="56" t="s">
        <v>7138</v>
      </c>
      <c r="M5416" s="73">
        <v>42551</v>
      </c>
      <c r="N5416" s="56" t="s">
        <v>8624</v>
      </c>
      <c r="O5416" s="56"/>
      <c r="P5416" s="56" t="s">
        <v>7139</v>
      </c>
      <c r="Q5416" s="56"/>
      <c r="R5416" s="56" t="s">
        <v>70</v>
      </c>
      <c r="S5416" s="56" t="s">
        <v>11415</v>
      </c>
      <c r="T5416" s="56" t="s">
        <v>7140</v>
      </c>
      <c r="U5416" s="57">
        <v>86476560.629999995</v>
      </c>
      <c r="V5416" s="57">
        <v>-14922965.460000001</v>
      </c>
      <c r="W5416" s="57">
        <v>71553595.170000002</v>
      </c>
      <c r="X5416" s="57">
        <v>0</v>
      </c>
      <c r="Y5416" s="73">
        <v>42551</v>
      </c>
      <c r="Z5416" s="57">
        <v>-2626900.12</v>
      </c>
      <c r="AA5416" s="57">
        <v>0</v>
      </c>
      <c r="AB5416" s="57">
        <v>68926695.049999997</v>
      </c>
      <c r="AC5416" s="57">
        <v>0</v>
      </c>
      <c r="AD5416" s="56" t="s">
        <v>9255</v>
      </c>
      <c r="AE5416" s="57">
        <v>0</v>
      </c>
      <c r="AF5416" s="57">
        <v>0</v>
      </c>
      <c r="AG5416" s="57">
        <v>0</v>
      </c>
      <c r="AI5416"/>
      <c r="AJ5416"/>
    </row>
    <row r="5417" spans="1:36">
      <c r="A5417" s="56" t="s">
        <v>49</v>
      </c>
      <c r="B5417" s="56" t="s">
        <v>11427</v>
      </c>
      <c r="C5417" s="56">
        <v>2101010050</v>
      </c>
      <c r="D5417" s="56" t="s">
        <v>43</v>
      </c>
      <c r="E5417" s="56">
        <v>2101020050</v>
      </c>
      <c r="F5417" s="56">
        <v>5401010050</v>
      </c>
      <c r="G5417" s="56" t="s">
        <v>11431</v>
      </c>
      <c r="H5417" s="56">
        <v>400211</v>
      </c>
      <c r="I5417" s="56" t="s">
        <v>11509</v>
      </c>
      <c r="J5417" s="56" t="s">
        <v>3292</v>
      </c>
      <c r="K5417" s="56" t="s">
        <v>3293</v>
      </c>
      <c r="L5417" s="56" t="s">
        <v>7138</v>
      </c>
      <c r="M5417" s="73">
        <v>42551</v>
      </c>
      <c r="N5417" s="56" t="s">
        <v>8624</v>
      </c>
      <c r="O5417" s="56"/>
      <c r="P5417" s="56" t="s">
        <v>7139</v>
      </c>
      <c r="Q5417" s="56"/>
      <c r="R5417" s="56" t="s">
        <v>70</v>
      </c>
      <c r="S5417" s="56" t="s">
        <v>11415</v>
      </c>
      <c r="T5417" s="56" t="s">
        <v>7140</v>
      </c>
      <c r="U5417" s="57">
        <v>2201153.98</v>
      </c>
      <c r="V5417" s="57">
        <v>-379845.63</v>
      </c>
      <c r="W5417" s="57">
        <v>1821308.35</v>
      </c>
      <c r="X5417" s="57">
        <v>0</v>
      </c>
      <c r="Y5417" s="73">
        <v>42551</v>
      </c>
      <c r="Z5417" s="57">
        <v>-66864.5</v>
      </c>
      <c r="AA5417" s="57">
        <v>0</v>
      </c>
      <c r="AB5417" s="57">
        <v>1754443.85</v>
      </c>
      <c r="AC5417" s="57">
        <v>0</v>
      </c>
      <c r="AD5417" s="56" t="s">
        <v>9255</v>
      </c>
      <c r="AE5417" s="57">
        <v>0</v>
      </c>
      <c r="AF5417" s="57">
        <v>0</v>
      </c>
      <c r="AG5417" s="57">
        <v>0</v>
      </c>
      <c r="AI5417"/>
      <c r="AJ5417"/>
    </row>
    <row r="5418" spans="1:36">
      <c r="A5418" s="56" t="s">
        <v>49</v>
      </c>
      <c r="B5418" s="56" t="s">
        <v>11427</v>
      </c>
      <c r="C5418" s="56">
        <v>2101010050</v>
      </c>
      <c r="D5418" s="56" t="s">
        <v>43</v>
      </c>
      <c r="E5418" s="56">
        <v>2101020050</v>
      </c>
      <c r="F5418" s="56">
        <v>5401010050</v>
      </c>
      <c r="G5418" s="56" t="s">
        <v>11431</v>
      </c>
      <c r="H5418" s="56">
        <v>400211</v>
      </c>
      <c r="I5418" s="56" t="s">
        <v>11509</v>
      </c>
      <c r="J5418" s="56" t="s">
        <v>3294</v>
      </c>
      <c r="K5418" s="56" t="s">
        <v>3295</v>
      </c>
      <c r="L5418" s="56" t="s">
        <v>7138</v>
      </c>
      <c r="M5418" s="73">
        <v>42551</v>
      </c>
      <c r="N5418" s="56" t="s">
        <v>8624</v>
      </c>
      <c r="O5418" s="56"/>
      <c r="P5418" s="56" t="s">
        <v>7139</v>
      </c>
      <c r="Q5418" s="56"/>
      <c r="R5418" s="56" t="s">
        <v>70</v>
      </c>
      <c r="S5418" s="56" t="s">
        <v>11415</v>
      </c>
      <c r="T5418" s="56" t="s">
        <v>7140</v>
      </c>
      <c r="U5418" s="57">
        <v>4197981.47</v>
      </c>
      <c r="V5418" s="57">
        <v>-724431.35</v>
      </c>
      <c r="W5418" s="57">
        <v>3473550.12</v>
      </c>
      <c r="X5418" s="57">
        <v>0</v>
      </c>
      <c r="Y5418" s="73">
        <v>42551</v>
      </c>
      <c r="Z5418" s="57">
        <v>-127522.16</v>
      </c>
      <c r="AA5418" s="57">
        <v>0</v>
      </c>
      <c r="AB5418" s="57">
        <v>3346027.96</v>
      </c>
      <c r="AC5418" s="57">
        <v>0</v>
      </c>
      <c r="AD5418" s="56" t="s">
        <v>9255</v>
      </c>
      <c r="AE5418" s="57">
        <v>0</v>
      </c>
      <c r="AF5418" s="57">
        <v>0</v>
      </c>
      <c r="AG5418" s="57">
        <v>0</v>
      </c>
      <c r="AI5418"/>
      <c r="AJ5418"/>
    </row>
    <row r="5419" spans="1:36">
      <c r="A5419" s="56" t="s">
        <v>48</v>
      </c>
      <c r="B5419" s="56" t="s">
        <v>11427</v>
      </c>
      <c r="C5419" s="56">
        <v>2101010050</v>
      </c>
      <c r="D5419" s="56" t="s">
        <v>43</v>
      </c>
      <c r="E5419" s="56">
        <v>2101020050</v>
      </c>
      <c r="F5419" s="56">
        <v>5401010050</v>
      </c>
      <c r="G5419" s="56" t="s">
        <v>11428</v>
      </c>
      <c r="H5419" s="56">
        <v>400300</v>
      </c>
      <c r="I5419" s="56" t="s">
        <v>11487</v>
      </c>
      <c r="J5419" s="56" t="s">
        <v>4387</v>
      </c>
      <c r="K5419" s="56" t="s">
        <v>4388</v>
      </c>
      <c r="L5419" s="56" t="s">
        <v>7138</v>
      </c>
      <c r="M5419" s="73">
        <v>42643</v>
      </c>
      <c r="N5419" s="56" t="s">
        <v>8658</v>
      </c>
      <c r="O5419" s="56"/>
      <c r="P5419" s="56" t="s">
        <v>1304</v>
      </c>
      <c r="Q5419" s="56"/>
      <c r="R5419" s="56" t="s">
        <v>70</v>
      </c>
      <c r="S5419" s="56" t="s">
        <v>11415</v>
      </c>
      <c r="T5419" s="56" t="s">
        <v>7140</v>
      </c>
      <c r="U5419" s="57">
        <v>77342</v>
      </c>
      <c r="V5419" s="57">
        <v>-18542.79</v>
      </c>
      <c r="W5419" s="57">
        <v>58799.21</v>
      </c>
      <c r="X5419" s="57">
        <v>0</v>
      </c>
      <c r="Y5419" s="73">
        <v>42628</v>
      </c>
      <c r="Z5419" s="57">
        <v>-3735.2</v>
      </c>
      <c r="AA5419" s="57">
        <v>0</v>
      </c>
      <c r="AB5419" s="57">
        <v>55064.01</v>
      </c>
      <c r="AC5419" s="57">
        <v>0</v>
      </c>
      <c r="AD5419" s="56" t="s">
        <v>9255</v>
      </c>
      <c r="AE5419" s="57">
        <v>0</v>
      </c>
      <c r="AF5419" s="57">
        <v>0</v>
      </c>
      <c r="AG5419" s="57">
        <v>0</v>
      </c>
      <c r="AI5419"/>
      <c r="AJ5419"/>
    </row>
    <row r="5420" spans="1:36">
      <c r="A5420" s="56" t="s">
        <v>48</v>
      </c>
      <c r="B5420" s="56" t="s">
        <v>11427</v>
      </c>
      <c r="C5420" s="56">
        <v>2101010050</v>
      </c>
      <c r="D5420" s="56" t="s">
        <v>43</v>
      </c>
      <c r="E5420" s="56">
        <v>2101020050</v>
      </c>
      <c r="F5420" s="56">
        <v>5401010050</v>
      </c>
      <c r="G5420" s="56" t="s">
        <v>11428</v>
      </c>
      <c r="H5420" s="56">
        <v>400300</v>
      </c>
      <c r="I5420" s="56" t="s">
        <v>11526</v>
      </c>
      <c r="J5420" s="56" t="s">
        <v>4150</v>
      </c>
      <c r="K5420" s="56" t="s">
        <v>4151</v>
      </c>
      <c r="L5420" s="56" t="s">
        <v>7138</v>
      </c>
      <c r="M5420" s="73">
        <v>42581</v>
      </c>
      <c r="N5420" s="56" t="s">
        <v>8634</v>
      </c>
      <c r="O5420" s="56"/>
      <c r="P5420" s="56" t="s">
        <v>1304</v>
      </c>
      <c r="Q5420" s="56"/>
      <c r="R5420" s="56" t="s">
        <v>70</v>
      </c>
      <c r="S5420" s="56" t="s">
        <v>11415</v>
      </c>
      <c r="T5420" s="56" t="s">
        <v>7140</v>
      </c>
      <c r="U5420" s="57">
        <v>2065510</v>
      </c>
      <c r="V5420" s="57">
        <v>-509248.94</v>
      </c>
      <c r="W5420" s="57">
        <v>1556261.06</v>
      </c>
      <c r="X5420" s="57">
        <v>0</v>
      </c>
      <c r="Y5420" s="73">
        <v>42581</v>
      </c>
      <c r="Z5420" s="57">
        <v>-99752.76</v>
      </c>
      <c r="AA5420" s="57">
        <v>0</v>
      </c>
      <c r="AB5420" s="57">
        <v>1456508.3</v>
      </c>
      <c r="AC5420" s="57">
        <v>0</v>
      </c>
      <c r="AD5420" s="56" t="s">
        <v>9255</v>
      </c>
      <c r="AE5420" s="57">
        <v>0</v>
      </c>
      <c r="AF5420" s="57">
        <v>0</v>
      </c>
      <c r="AG5420" s="57">
        <v>0</v>
      </c>
      <c r="AI5420"/>
      <c r="AJ5420"/>
    </row>
    <row r="5421" spans="1:36">
      <c r="A5421" s="56" t="s">
        <v>48</v>
      </c>
      <c r="B5421" s="56" t="s">
        <v>11427</v>
      </c>
      <c r="C5421" s="56">
        <v>2101010050</v>
      </c>
      <c r="D5421" s="56" t="s">
        <v>43</v>
      </c>
      <c r="E5421" s="56">
        <v>2101020050</v>
      </c>
      <c r="F5421" s="56">
        <v>5401010050</v>
      </c>
      <c r="G5421" s="56" t="s">
        <v>11428</v>
      </c>
      <c r="H5421" s="56">
        <v>400303</v>
      </c>
      <c r="I5421" s="56" t="s">
        <v>11543</v>
      </c>
      <c r="J5421" s="56" t="s">
        <v>5633</v>
      </c>
      <c r="K5421" s="56" t="s">
        <v>5634</v>
      </c>
      <c r="L5421" s="56" t="s">
        <v>7138</v>
      </c>
      <c r="M5421" s="73">
        <v>42461</v>
      </c>
      <c r="N5421" s="56" t="s">
        <v>8437</v>
      </c>
      <c r="O5421" s="56"/>
      <c r="P5421" s="56" t="s">
        <v>1476</v>
      </c>
      <c r="Q5421" s="56"/>
      <c r="R5421" s="56" t="s">
        <v>70</v>
      </c>
      <c r="S5421" s="56" t="s">
        <v>11415</v>
      </c>
      <c r="T5421" s="56" t="s">
        <v>7140</v>
      </c>
      <c r="U5421" s="57">
        <v>20570157.41</v>
      </c>
      <c r="V5421" s="57">
        <v>-7800356.6699999999</v>
      </c>
      <c r="W5421" s="57">
        <v>12769800.74</v>
      </c>
      <c r="X5421" s="57">
        <v>0</v>
      </c>
      <c r="Y5421" s="73">
        <v>42461</v>
      </c>
      <c r="Z5421" s="57">
        <v>-1534869.6</v>
      </c>
      <c r="AA5421" s="57">
        <v>0</v>
      </c>
      <c r="AB5421" s="57">
        <v>11234931.140000001</v>
      </c>
      <c r="AC5421" s="57">
        <v>0</v>
      </c>
      <c r="AD5421" s="56" t="s">
        <v>9255</v>
      </c>
      <c r="AE5421" s="57">
        <v>0</v>
      </c>
      <c r="AF5421" s="57">
        <v>0</v>
      </c>
      <c r="AG5421" s="57">
        <v>0</v>
      </c>
      <c r="AI5421"/>
      <c r="AJ5421"/>
    </row>
    <row r="5422" spans="1:36">
      <c r="A5422" s="56" t="s">
        <v>48</v>
      </c>
      <c r="B5422" s="56" t="s">
        <v>11427</v>
      </c>
      <c r="C5422" s="56">
        <v>2101010050</v>
      </c>
      <c r="D5422" s="56" t="s">
        <v>43</v>
      </c>
      <c r="E5422" s="56">
        <v>2101020050</v>
      </c>
      <c r="F5422" s="56">
        <v>5401010050</v>
      </c>
      <c r="G5422" s="56" t="s">
        <v>11428</v>
      </c>
      <c r="H5422" s="56">
        <v>400302</v>
      </c>
      <c r="I5422" s="56" t="s">
        <v>11810</v>
      </c>
      <c r="J5422" s="56" t="s">
        <v>5361</v>
      </c>
      <c r="K5422" s="56" t="s">
        <v>5362</v>
      </c>
      <c r="L5422" s="56" t="s">
        <v>7138</v>
      </c>
      <c r="M5422" s="73">
        <v>42531</v>
      </c>
      <c r="N5422" s="56" t="s">
        <v>8437</v>
      </c>
      <c r="O5422" s="56"/>
      <c r="P5422" s="56" t="s">
        <v>1476</v>
      </c>
      <c r="Q5422" s="56"/>
      <c r="R5422" s="56" t="s">
        <v>70</v>
      </c>
      <c r="S5422" s="56" t="s">
        <v>11415</v>
      </c>
      <c r="T5422" s="56" t="s">
        <v>7140</v>
      </c>
      <c r="U5422" s="57">
        <v>20570157.41</v>
      </c>
      <c r="V5422" s="57">
        <v>-7551183.5199999996</v>
      </c>
      <c r="W5422" s="57">
        <v>13018973.890000001</v>
      </c>
      <c r="X5422" s="57">
        <v>0</v>
      </c>
      <c r="Y5422" s="73">
        <v>42531</v>
      </c>
      <c r="Z5422" s="57">
        <v>-1525644.06</v>
      </c>
      <c r="AA5422" s="57">
        <v>0</v>
      </c>
      <c r="AB5422" s="57">
        <v>11493329.83</v>
      </c>
      <c r="AC5422" s="57">
        <v>0</v>
      </c>
      <c r="AD5422" s="56" t="s">
        <v>9255</v>
      </c>
      <c r="AE5422" s="57">
        <v>0</v>
      </c>
      <c r="AF5422" s="57">
        <v>0</v>
      </c>
      <c r="AG5422" s="57">
        <v>0</v>
      </c>
      <c r="AI5422"/>
      <c r="AJ5422"/>
    </row>
    <row r="5423" spans="1:36">
      <c r="A5423" s="56" t="s">
        <v>48</v>
      </c>
      <c r="B5423" s="56" t="s">
        <v>11427</v>
      </c>
      <c r="C5423" s="56">
        <v>2101010050</v>
      </c>
      <c r="D5423" s="56" t="s">
        <v>43</v>
      </c>
      <c r="E5423" s="56">
        <v>2101020050</v>
      </c>
      <c r="F5423" s="56">
        <v>5401010050</v>
      </c>
      <c r="G5423" s="56" t="s">
        <v>11428</v>
      </c>
      <c r="H5423" s="56">
        <v>400300</v>
      </c>
      <c r="I5423" s="56" t="s">
        <v>11811</v>
      </c>
      <c r="J5423" s="56" t="s">
        <v>4377</v>
      </c>
      <c r="K5423" s="56" t="s">
        <v>4378</v>
      </c>
      <c r="L5423" s="56" t="s">
        <v>7138</v>
      </c>
      <c r="M5423" s="73">
        <v>42487</v>
      </c>
      <c r="N5423" s="56" t="s">
        <v>8437</v>
      </c>
      <c r="O5423" s="56"/>
      <c r="P5423" s="56" t="s">
        <v>1476</v>
      </c>
      <c r="Q5423" s="56"/>
      <c r="R5423" s="56" t="s">
        <v>70</v>
      </c>
      <c r="S5423" s="56" t="s">
        <v>11415</v>
      </c>
      <c r="T5423" s="56" t="s">
        <v>7140</v>
      </c>
      <c r="U5423" s="57">
        <v>20570157.41</v>
      </c>
      <c r="V5423" s="57">
        <v>-7707643.4500000002</v>
      </c>
      <c r="W5423" s="57">
        <v>12862513.960000001</v>
      </c>
      <c r="X5423" s="57">
        <v>0</v>
      </c>
      <c r="Y5423" s="73">
        <v>42487</v>
      </c>
      <c r="Z5423" s="57">
        <v>-1531405.67</v>
      </c>
      <c r="AA5423" s="57">
        <v>0</v>
      </c>
      <c r="AB5423" s="57">
        <v>11331108.289999999</v>
      </c>
      <c r="AC5423" s="57">
        <v>0</v>
      </c>
      <c r="AD5423" s="56" t="s">
        <v>9255</v>
      </c>
      <c r="AE5423" s="57">
        <v>0</v>
      </c>
      <c r="AF5423" s="57">
        <v>0</v>
      </c>
      <c r="AG5423" s="57">
        <v>0</v>
      </c>
      <c r="AI5423"/>
      <c r="AJ5423"/>
    </row>
    <row r="5424" spans="1:36">
      <c r="A5424" s="56" t="s">
        <v>49</v>
      </c>
      <c r="B5424" s="56" t="s">
        <v>11427</v>
      </c>
      <c r="C5424" s="56">
        <v>2101010050</v>
      </c>
      <c r="D5424" s="56" t="s">
        <v>43</v>
      </c>
      <c r="E5424" s="56">
        <v>2101020050</v>
      </c>
      <c r="F5424" s="56">
        <v>5401010050</v>
      </c>
      <c r="G5424" s="56" t="s">
        <v>11431</v>
      </c>
      <c r="H5424" s="56">
        <v>400211</v>
      </c>
      <c r="I5424" s="56" t="s">
        <v>11437</v>
      </c>
      <c r="J5424" s="56" t="s">
        <v>3409</v>
      </c>
      <c r="K5424" s="56" t="s">
        <v>3410</v>
      </c>
      <c r="L5424" s="56" t="s">
        <v>7138</v>
      </c>
      <c r="M5424" s="73">
        <v>42633</v>
      </c>
      <c r="N5424" s="56" t="s">
        <v>8659</v>
      </c>
      <c r="O5424" s="56"/>
      <c r="P5424" s="56" t="s">
        <v>7139</v>
      </c>
      <c r="Q5424" s="56"/>
      <c r="R5424" s="56" t="s">
        <v>70</v>
      </c>
      <c r="S5424" s="56" t="s">
        <v>11415</v>
      </c>
      <c r="T5424" s="56" t="s">
        <v>7140</v>
      </c>
      <c r="U5424" s="57">
        <v>1062989</v>
      </c>
      <c r="V5424" s="57">
        <v>-172666.77</v>
      </c>
      <c r="W5424" s="57">
        <v>890322.23</v>
      </c>
      <c r="X5424" s="57">
        <v>0</v>
      </c>
      <c r="Y5424" s="73">
        <v>42633</v>
      </c>
      <c r="Z5424" s="57">
        <v>-32711.24</v>
      </c>
      <c r="AA5424" s="57">
        <v>0</v>
      </c>
      <c r="AB5424" s="57">
        <v>857610.99</v>
      </c>
      <c r="AC5424" s="57">
        <v>0</v>
      </c>
      <c r="AD5424" s="56" t="s">
        <v>9255</v>
      </c>
      <c r="AE5424" s="57">
        <v>0</v>
      </c>
      <c r="AF5424" s="57">
        <v>0</v>
      </c>
      <c r="AG5424" s="57">
        <v>0</v>
      </c>
      <c r="AI5424"/>
      <c r="AJ5424"/>
    </row>
    <row r="5425" spans="1:36">
      <c r="A5425" s="56" t="s">
        <v>48</v>
      </c>
      <c r="B5425" s="56" t="s">
        <v>11427</v>
      </c>
      <c r="C5425" s="56">
        <v>2101010050</v>
      </c>
      <c r="D5425" s="56" t="s">
        <v>43</v>
      </c>
      <c r="E5425" s="56">
        <v>2101020050</v>
      </c>
      <c r="F5425" s="56">
        <v>5401010050</v>
      </c>
      <c r="G5425" s="56" t="s">
        <v>11428</v>
      </c>
      <c r="H5425" s="56">
        <v>400300</v>
      </c>
      <c r="I5425" s="56" t="s">
        <v>11496</v>
      </c>
      <c r="J5425" s="56" t="s">
        <v>4016</v>
      </c>
      <c r="K5425" s="56" t="s">
        <v>4017</v>
      </c>
      <c r="L5425" s="56" t="s">
        <v>7138</v>
      </c>
      <c r="M5425" s="73">
        <v>42825</v>
      </c>
      <c r="N5425" s="56" t="s">
        <v>8660</v>
      </c>
      <c r="O5425" s="56"/>
      <c r="P5425" s="56" t="s">
        <v>1476</v>
      </c>
      <c r="Q5425" s="56"/>
      <c r="R5425" s="56" t="s">
        <v>70</v>
      </c>
      <c r="S5425" s="56" t="s">
        <v>11415</v>
      </c>
      <c r="T5425" s="56" t="s">
        <v>7140</v>
      </c>
      <c r="U5425" s="57">
        <v>214200</v>
      </c>
      <c r="V5425" s="57">
        <v>-74988.22</v>
      </c>
      <c r="W5425" s="57">
        <v>139211.78</v>
      </c>
      <c r="X5425" s="57">
        <v>0</v>
      </c>
      <c r="Y5425" s="73">
        <v>42825</v>
      </c>
      <c r="Z5425" s="57">
        <v>-14703.53</v>
      </c>
      <c r="AA5425" s="57">
        <v>0</v>
      </c>
      <c r="AB5425" s="57">
        <v>124508.25</v>
      </c>
      <c r="AC5425" s="57">
        <v>0</v>
      </c>
      <c r="AD5425" s="56" t="s">
        <v>9255</v>
      </c>
      <c r="AE5425" s="57">
        <v>0</v>
      </c>
      <c r="AF5425" s="57">
        <v>0</v>
      </c>
      <c r="AG5425" s="57">
        <v>0</v>
      </c>
      <c r="AI5425"/>
      <c r="AJ5425"/>
    </row>
    <row r="5426" spans="1:36">
      <c r="A5426" s="56" t="s">
        <v>48</v>
      </c>
      <c r="B5426" s="56" t="s">
        <v>11427</v>
      </c>
      <c r="C5426" s="56">
        <v>2101010050</v>
      </c>
      <c r="D5426" s="56" t="s">
        <v>43</v>
      </c>
      <c r="E5426" s="56">
        <v>2101020050</v>
      </c>
      <c r="F5426" s="56">
        <v>5401010050</v>
      </c>
      <c r="G5426" s="56" t="s">
        <v>11428</v>
      </c>
      <c r="H5426" s="56">
        <v>400304</v>
      </c>
      <c r="I5426" s="56" t="s">
        <v>11812</v>
      </c>
      <c r="J5426" s="56" t="s">
        <v>5905</v>
      </c>
      <c r="K5426" s="56" t="s">
        <v>5906</v>
      </c>
      <c r="L5426" s="56" t="s">
        <v>7138</v>
      </c>
      <c r="M5426" s="73">
        <v>42735</v>
      </c>
      <c r="N5426" s="56" t="s">
        <v>8437</v>
      </c>
      <c r="O5426" s="56"/>
      <c r="P5426" s="56" t="s">
        <v>1476</v>
      </c>
      <c r="Q5426" s="56"/>
      <c r="R5426" s="56" t="s">
        <v>70</v>
      </c>
      <c r="S5426" s="56" t="s">
        <v>11415</v>
      </c>
      <c r="T5426" s="56" t="s">
        <v>7140</v>
      </c>
      <c r="U5426" s="57">
        <v>20758251.809999999</v>
      </c>
      <c r="V5426" s="57">
        <v>-7124902.2999999998</v>
      </c>
      <c r="W5426" s="57">
        <v>13633349.51</v>
      </c>
      <c r="X5426" s="57">
        <v>0</v>
      </c>
      <c r="Y5426" s="73">
        <v>42670</v>
      </c>
      <c r="Z5426" s="57">
        <v>-1522024.58</v>
      </c>
      <c r="AA5426" s="57">
        <v>0</v>
      </c>
      <c r="AB5426" s="57">
        <v>12111324.93</v>
      </c>
      <c r="AC5426" s="57">
        <v>0</v>
      </c>
      <c r="AD5426" s="56" t="s">
        <v>9255</v>
      </c>
      <c r="AE5426" s="57">
        <v>0</v>
      </c>
      <c r="AF5426" s="57">
        <v>0</v>
      </c>
      <c r="AG5426" s="57">
        <v>0</v>
      </c>
      <c r="AI5426"/>
      <c r="AJ5426"/>
    </row>
    <row r="5427" spans="1:36">
      <c r="A5427" s="56" t="s">
        <v>48</v>
      </c>
      <c r="B5427" s="56" t="s">
        <v>11427</v>
      </c>
      <c r="C5427" s="56">
        <v>2101010050</v>
      </c>
      <c r="D5427" s="56" t="s">
        <v>43</v>
      </c>
      <c r="E5427" s="56">
        <v>2101020050</v>
      </c>
      <c r="F5427" s="56">
        <v>5401010050</v>
      </c>
      <c r="G5427" s="56" t="s">
        <v>11428</v>
      </c>
      <c r="H5427" s="56">
        <v>400300</v>
      </c>
      <c r="I5427" s="56" t="s">
        <v>11813</v>
      </c>
      <c r="J5427" s="56" t="s">
        <v>4435</v>
      </c>
      <c r="K5427" s="56" t="s">
        <v>4436</v>
      </c>
      <c r="L5427" s="56" t="s">
        <v>7138</v>
      </c>
      <c r="M5427" s="73">
        <v>42673</v>
      </c>
      <c r="N5427" s="56" t="s">
        <v>8661</v>
      </c>
      <c r="O5427" s="56"/>
      <c r="P5427" s="56" t="s">
        <v>1304</v>
      </c>
      <c r="Q5427" s="56"/>
      <c r="R5427" s="56" t="s">
        <v>70</v>
      </c>
      <c r="S5427" s="56" t="s">
        <v>11415</v>
      </c>
      <c r="T5427" s="56" t="s">
        <v>7140</v>
      </c>
      <c r="U5427" s="57">
        <v>1097503.8</v>
      </c>
      <c r="V5427" s="57">
        <v>-255983.54</v>
      </c>
      <c r="W5427" s="57">
        <v>841520.26</v>
      </c>
      <c r="X5427" s="57">
        <v>0</v>
      </c>
      <c r="Y5427" s="73">
        <v>42673</v>
      </c>
      <c r="Z5427" s="57">
        <v>-53003.72</v>
      </c>
      <c r="AA5427" s="57">
        <v>0</v>
      </c>
      <c r="AB5427" s="57">
        <v>788516.54</v>
      </c>
      <c r="AC5427" s="57">
        <v>0</v>
      </c>
      <c r="AD5427" s="56" t="s">
        <v>9255</v>
      </c>
      <c r="AE5427" s="57">
        <v>0</v>
      </c>
      <c r="AF5427" s="57">
        <v>0</v>
      </c>
      <c r="AG5427" s="57">
        <v>0</v>
      </c>
      <c r="AI5427"/>
      <c r="AJ5427"/>
    </row>
    <row r="5428" spans="1:36">
      <c r="A5428" s="56" t="s">
        <v>49</v>
      </c>
      <c r="B5428" s="56" t="s">
        <v>11427</v>
      </c>
      <c r="C5428" s="56">
        <v>2101010050</v>
      </c>
      <c r="D5428" s="56" t="s">
        <v>43</v>
      </c>
      <c r="E5428" s="56">
        <v>2101020050</v>
      </c>
      <c r="F5428" s="56">
        <v>5401010050</v>
      </c>
      <c r="G5428" s="56" t="s">
        <v>11431</v>
      </c>
      <c r="H5428" s="56">
        <v>400211</v>
      </c>
      <c r="I5428" s="56" t="s">
        <v>11509</v>
      </c>
      <c r="J5428" s="56" t="s">
        <v>3296</v>
      </c>
      <c r="K5428" s="56" t="s">
        <v>3297</v>
      </c>
      <c r="L5428" s="56" t="s">
        <v>7138</v>
      </c>
      <c r="M5428" s="73">
        <v>42735</v>
      </c>
      <c r="N5428" s="56" t="s">
        <v>8624</v>
      </c>
      <c r="O5428" s="56"/>
      <c r="P5428" s="56" t="s">
        <v>7139</v>
      </c>
      <c r="Q5428" s="56"/>
      <c r="R5428" s="56" t="s">
        <v>70</v>
      </c>
      <c r="S5428" s="56" t="s">
        <v>11415</v>
      </c>
      <c r="T5428" s="56" t="s">
        <v>7140</v>
      </c>
      <c r="U5428" s="57">
        <v>235794470.93000001</v>
      </c>
      <c r="V5428" s="57">
        <v>-35329694.079999998</v>
      </c>
      <c r="W5428" s="57">
        <v>200464776.84999999</v>
      </c>
      <c r="X5428" s="57">
        <v>0</v>
      </c>
      <c r="Y5428" s="73">
        <v>42735</v>
      </c>
      <c r="Z5428" s="57">
        <v>-7372188.5599999996</v>
      </c>
      <c r="AA5428" s="57">
        <v>0</v>
      </c>
      <c r="AB5428" s="57">
        <v>193092588.28999999</v>
      </c>
      <c r="AC5428" s="57">
        <v>0</v>
      </c>
      <c r="AD5428" s="56" t="s">
        <v>9255</v>
      </c>
      <c r="AE5428" s="57">
        <v>0</v>
      </c>
      <c r="AF5428" s="57">
        <v>0</v>
      </c>
      <c r="AG5428" s="57">
        <v>0</v>
      </c>
      <c r="AI5428"/>
      <c r="AJ5428"/>
    </row>
    <row r="5429" spans="1:36">
      <c r="A5429" s="56" t="s">
        <v>48</v>
      </c>
      <c r="B5429" s="56" t="s">
        <v>11427</v>
      </c>
      <c r="C5429" s="56">
        <v>2101010050</v>
      </c>
      <c r="D5429" s="56" t="s">
        <v>43</v>
      </c>
      <c r="E5429" s="56">
        <v>2101020050</v>
      </c>
      <c r="F5429" s="56">
        <v>5401010050</v>
      </c>
      <c r="G5429" s="56" t="s">
        <v>11428</v>
      </c>
      <c r="H5429" s="56">
        <v>400300</v>
      </c>
      <c r="I5429" s="56" t="s">
        <v>11528</v>
      </c>
      <c r="J5429" s="56" t="s">
        <v>4415</v>
      </c>
      <c r="K5429" s="56" t="s">
        <v>4416</v>
      </c>
      <c r="L5429" s="56" t="s">
        <v>7138</v>
      </c>
      <c r="M5429" s="73">
        <v>42825</v>
      </c>
      <c r="N5429" s="56" t="s">
        <v>8662</v>
      </c>
      <c r="O5429" s="56"/>
      <c r="P5429" s="56" t="s">
        <v>1476</v>
      </c>
      <c r="Q5429" s="56"/>
      <c r="R5429" s="56" t="s">
        <v>70</v>
      </c>
      <c r="S5429" s="56" t="s">
        <v>11415</v>
      </c>
      <c r="T5429" s="56" t="s">
        <v>7140</v>
      </c>
      <c r="U5429" s="57">
        <v>1568610.86</v>
      </c>
      <c r="V5429" s="57">
        <v>-499904.22</v>
      </c>
      <c r="W5429" s="57">
        <v>1068706.6399999999</v>
      </c>
      <c r="X5429" s="57">
        <v>0</v>
      </c>
      <c r="Y5429" s="73">
        <v>42814</v>
      </c>
      <c r="Z5429" s="57">
        <v>-113738.73</v>
      </c>
      <c r="AA5429" s="57">
        <v>0</v>
      </c>
      <c r="AB5429" s="57">
        <v>954967.91</v>
      </c>
      <c r="AC5429" s="57">
        <v>0</v>
      </c>
      <c r="AD5429" s="56" t="s">
        <v>9255</v>
      </c>
      <c r="AE5429" s="57">
        <v>0</v>
      </c>
      <c r="AF5429" s="57">
        <v>0</v>
      </c>
      <c r="AG5429" s="57">
        <v>0</v>
      </c>
      <c r="AI5429"/>
      <c r="AJ5429"/>
    </row>
    <row r="5430" spans="1:36">
      <c r="A5430" s="56" t="s">
        <v>49</v>
      </c>
      <c r="B5430" s="56" t="s">
        <v>11427</v>
      </c>
      <c r="C5430" s="56">
        <v>2101010050</v>
      </c>
      <c r="D5430" s="56" t="s">
        <v>43</v>
      </c>
      <c r="E5430" s="56">
        <v>2101020050</v>
      </c>
      <c r="F5430" s="56">
        <v>5401010050</v>
      </c>
      <c r="G5430" s="56" t="s">
        <v>11431</v>
      </c>
      <c r="H5430" s="56">
        <v>400203</v>
      </c>
      <c r="I5430" s="56" t="s">
        <v>11554</v>
      </c>
      <c r="J5430" s="56" t="s">
        <v>1617</v>
      </c>
      <c r="K5430" s="56" t="s">
        <v>1618</v>
      </c>
      <c r="L5430" s="56" t="s">
        <v>7138</v>
      </c>
      <c r="M5430" s="73">
        <v>42760</v>
      </c>
      <c r="N5430" s="56" t="s">
        <v>8663</v>
      </c>
      <c r="O5430" s="56"/>
      <c r="P5430" s="56" t="s">
        <v>7139</v>
      </c>
      <c r="Q5430" s="56"/>
      <c r="R5430" s="56" t="s">
        <v>70</v>
      </c>
      <c r="S5430" s="56" t="s">
        <v>11415</v>
      </c>
      <c r="T5430" s="56" t="s">
        <v>7140</v>
      </c>
      <c r="U5430" s="57">
        <v>3742132.25</v>
      </c>
      <c r="V5430" s="57">
        <v>-549134.42000000004</v>
      </c>
      <c r="W5430" s="57">
        <v>3192997.83</v>
      </c>
      <c r="X5430" s="57">
        <v>0</v>
      </c>
      <c r="Y5430" s="73">
        <v>42760</v>
      </c>
      <c r="Z5430" s="57">
        <v>-117450.59</v>
      </c>
      <c r="AA5430" s="57">
        <v>0</v>
      </c>
      <c r="AB5430" s="57">
        <v>3075547.24</v>
      </c>
      <c r="AC5430" s="57">
        <v>0</v>
      </c>
      <c r="AD5430" s="56" t="s">
        <v>9255</v>
      </c>
      <c r="AE5430" s="57">
        <v>0</v>
      </c>
      <c r="AF5430" s="57">
        <v>0</v>
      </c>
      <c r="AG5430" s="57">
        <v>0</v>
      </c>
      <c r="AI5430"/>
      <c r="AJ5430"/>
    </row>
    <row r="5431" spans="1:36">
      <c r="A5431" s="56" t="s">
        <v>49</v>
      </c>
      <c r="B5431" s="56" t="s">
        <v>11427</v>
      </c>
      <c r="C5431" s="56">
        <v>2101010050</v>
      </c>
      <c r="D5431" s="56" t="s">
        <v>43</v>
      </c>
      <c r="E5431" s="56">
        <v>2101020050</v>
      </c>
      <c r="F5431" s="56">
        <v>5401010050</v>
      </c>
      <c r="G5431" s="56" t="s">
        <v>11431</v>
      </c>
      <c r="H5431" s="56">
        <v>400204</v>
      </c>
      <c r="I5431" s="56" t="s">
        <v>11555</v>
      </c>
      <c r="J5431" s="56" t="s">
        <v>1722</v>
      </c>
      <c r="K5431" s="56" t="s">
        <v>1618</v>
      </c>
      <c r="L5431" s="56" t="s">
        <v>7138</v>
      </c>
      <c r="M5431" s="73">
        <v>42760</v>
      </c>
      <c r="N5431" s="56" t="s">
        <v>8663</v>
      </c>
      <c r="O5431" s="56"/>
      <c r="P5431" s="56" t="s">
        <v>7139</v>
      </c>
      <c r="Q5431" s="56"/>
      <c r="R5431" s="56" t="s">
        <v>70</v>
      </c>
      <c r="S5431" s="56" t="s">
        <v>11415</v>
      </c>
      <c r="T5431" s="56" t="s">
        <v>7140</v>
      </c>
      <c r="U5431" s="57">
        <v>3742132.25</v>
      </c>
      <c r="V5431" s="57">
        <v>-549134.42000000004</v>
      </c>
      <c r="W5431" s="57">
        <v>3192997.83</v>
      </c>
      <c r="X5431" s="57">
        <v>0</v>
      </c>
      <c r="Y5431" s="73">
        <v>42760</v>
      </c>
      <c r="Z5431" s="57">
        <v>-117450.59</v>
      </c>
      <c r="AA5431" s="57">
        <v>0</v>
      </c>
      <c r="AB5431" s="57">
        <v>3075547.24</v>
      </c>
      <c r="AC5431" s="57">
        <v>0</v>
      </c>
      <c r="AD5431" s="56" t="s">
        <v>9255</v>
      </c>
      <c r="AE5431" s="57">
        <v>0</v>
      </c>
      <c r="AF5431" s="57">
        <v>0</v>
      </c>
      <c r="AG5431" s="57">
        <v>0</v>
      </c>
      <c r="AI5431"/>
      <c r="AJ5431"/>
    </row>
    <row r="5432" spans="1:36">
      <c r="A5432" s="56" t="s">
        <v>48</v>
      </c>
      <c r="B5432" s="56" t="s">
        <v>11427</v>
      </c>
      <c r="C5432" s="56">
        <v>2101010050</v>
      </c>
      <c r="D5432" s="56" t="s">
        <v>43</v>
      </c>
      <c r="E5432" s="56">
        <v>2101020050</v>
      </c>
      <c r="F5432" s="56">
        <v>5401010050</v>
      </c>
      <c r="G5432" s="56" t="s">
        <v>11428</v>
      </c>
      <c r="H5432" s="56">
        <v>400300</v>
      </c>
      <c r="I5432" s="56" t="s">
        <v>11487</v>
      </c>
      <c r="J5432" s="56" t="s">
        <v>4393</v>
      </c>
      <c r="K5432" s="56" t="s">
        <v>4394</v>
      </c>
      <c r="L5432" s="56" t="s">
        <v>7138</v>
      </c>
      <c r="M5432" s="73">
        <v>43100</v>
      </c>
      <c r="N5432" s="56" t="s">
        <v>8664</v>
      </c>
      <c r="O5432" s="56"/>
      <c r="P5432" s="56" t="s">
        <v>1476</v>
      </c>
      <c r="Q5432" s="56"/>
      <c r="R5432" s="56" t="s">
        <v>70</v>
      </c>
      <c r="S5432" s="56" t="s">
        <v>11415</v>
      </c>
      <c r="T5432" s="56" t="s">
        <v>7140</v>
      </c>
      <c r="U5432" s="57">
        <v>66959.100000000006</v>
      </c>
      <c r="V5432" s="57">
        <v>-17224.39</v>
      </c>
      <c r="W5432" s="57">
        <v>49734.71</v>
      </c>
      <c r="X5432" s="57">
        <v>0</v>
      </c>
      <c r="Y5432" s="73">
        <v>43100</v>
      </c>
      <c r="Z5432" s="57">
        <v>-4850.71</v>
      </c>
      <c r="AA5432" s="57">
        <v>0</v>
      </c>
      <c r="AB5432" s="57">
        <v>44884</v>
      </c>
      <c r="AC5432" s="57">
        <v>0</v>
      </c>
      <c r="AD5432" s="56" t="s">
        <v>9255</v>
      </c>
      <c r="AE5432" s="57">
        <v>0</v>
      </c>
      <c r="AF5432" s="57">
        <v>0</v>
      </c>
      <c r="AG5432" s="57">
        <v>0</v>
      </c>
      <c r="AI5432"/>
      <c r="AJ5432"/>
    </row>
    <row r="5433" spans="1:36">
      <c r="A5433" s="56" t="s">
        <v>48</v>
      </c>
      <c r="B5433" s="56" t="s">
        <v>11427</v>
      </c>
      <c r="C5433" s="56">
        <v>2101010050</v>
      </c>
      <c r="D5433" s="56" t="s">
        <v>43</v>
      </c>
      <c r="E5433" s="56">
        <v>2101020050</v>
      </c>
      <c r="F5433" s="56">
        <v>5401010050</v>
      </c>
      <c r="G5433" s="56" t="s">
        <v>11428</v>
      </c>
      <c r="H5433" s="56">
        <v>400300</v>
      </c>
      <c r="I5433" s="56" t="s">
        <v>11814</v>
      </c>
      <c r="J5433" s="56" t="s">
        <v>4413</v>
      </c>
      <c r="K5433" s="56" t="s">
        <v>4414</v>
      </c>
      <c r="L5433" s="56" t="s">
        <v>7138</v>
      </c>
      <c r="M5433" s="73">
        <v>43070</v>
      </c>
      <c r="N5433" s="56" t="s">
        <v>8665</v>
      </c>
      <c r="O5433" s="56"/>
      <c r="P5433" s="56" t="s">
        <v>1476</v>
      </c>
      <c r="Q5433" s="56"/>
      <c r="R5433" s="56" t="s">
        <v>70</v>
      </c>
      <c r="S5433" s="56" t="s">
        <v>11415</v>
      </c>
      <c r="T5433" s="56" t="s">
        <v>7140</v>
      </c>
      <c r="U5433" s="57">
        <v>4325798.62</v>
      </c>
      <c r="V5433" s="57">
        <v>-886640.58</v>
      </c>
      <c r="W5433" s="57">
        <v>3439158.04</v>
      </c>
      <c r="X5433" s="57">
        <v>0</v>
      </c>
      <c r="Y5433" s="73">
        <v>43341</v>
      </c>
      <c r="Z5433" s="57">
        <v>-313373.49</v>
      </c>
      <c r="AA5433" s="57">
        <v>0</v>
      </c>
      <c r="AB5433" s="57">
        <v>3125784.55</v>
      </c>
      <c r="AC5433" s="57">
        <v>0</v>
      </c>
      <c r="AD5433" s="56" t="s">
        <v>9255</v>
      </c>
      <c r="AE5433" s="57">
        <v>0</v>
      </c>
      <c r="AF5433" s="57">
        <v>0</v>
      </c>
      <c r="AG5433" s="57">
        <v>0</v>
      </c>
      <c r="AI5433"/>
      <c r="AJ5433"/>
    </row>
    <row r="5434" spans="1:36">
      <c r="A5434" s="56" t="s">
        <v>48</v>
      </c>
      <c r="B5434" s="56" t="s">
        <v>11427</v>
      </c>
      <c r="C5434" s="56">
        <v>2101010050</v>
      </c>
      <c r="D5434" s="56" t="s">
        <v>43</v>
      </c>
      <c r="E5434" s="56">
        <v>2101020050</v>
      </c>
      <c r="F5434" s="56">
        <v>5401010050</v>
      </c>
      <c r="G5434" s="56" t="s">
        <v>11428</v>
      </c>
      <c r="H5434" s="56">
        <v>400300</v>
      </c>
      <c r="I5434" s="56" t="s">
        <v>11488</v>
      </c>
      <c r="J5434" s="56" t="s">
        <v>4002</v>
      </c>
      <c r="K5434" s="56" t="s">
        <v>4003</v>
      </c>
      <c r="L5434" s="56" t="s">
        <v>7138</v>
      </c>
      <c r="M5434" s="73">
        <v>43190</v>
      </c>
      <c r="N5434" s="56" t="s">
        <v>8666</v>
      </c>
      <c r="O5434" s="56"/>
      <c r="P5434" s="56" t="s">
        <v>1476</v>
      </c>
      <c r="Q5434" s="56"/>
      <c r="R5434" s="56" t="s">
        <v>70</v>
      </c>
      <c r="S5434" s="56" t="s">
        <v>11415</v>
      </c>
      <c r="T5434" s="56" t="s">
        <v>7140</v>
      </c>
      <c r="U5434" s="57">
        <v>18585</v>
      </c>
      <c r="V5434" s="57">
        <v>-4417.96</v>
      </c>
      <c r="W5434" s="57">
        <v>14167.04</v>
      </c>
      <c r="X5434" s="57">
        <v>0</v>
      </c>
      <c r="Y5434" s="73">
        <v>43190</v>
      </c>
      <c r="Z5434" s="57">
        <v>-1346.35</v>
      </c>
      <c r="AA5434" s="57">
        <v>0</v>
      </c>
      <c r="AB5434" s="57">
        <v>12820.69</v>
      </c>
      <c r="AC5434" s="57">
        <v>0</v>
      </c>
      <c r="AD5434" s="56" t="s">
        <v>9255</v>
      </c>
      <c r="AE5434" s="57">
        <v>0</v>
      </c>
      <c r="AF5434" s="57">
        <v>0</v>
      </c>
      <c r="AG5434" s="57">
        <v>0</v>
      </c>
      <c r="AI5434"/>
      <c r="AJ5434"/>
    </row>
    <row r="5435" spans="1:36">
      <c r="A5435" s="56" t="s">
        <v>49</v>
      </c>
      <c r="B5435" s="56" t="s">
        <v>11427</v>
      </c>
      <c r="C5435" s="56">
        <v>2101010050</v>
      </c>
      <c r="D5435" s="56" t="s">
        <v>43</v>
      </c>
      <c r="E5435" s="56">
        <v>2101020050</v>
      </c>
      <c r="F5435" s="56">
        <v>5401010050</v>
      </c>
      <c r="G5435" s="56" t="s">
        <v>11431</v>
      </c>
      <c r="H5435" s="56">
        <v>400211</v>
      </c>
      <c r="I5435" s="56" t="s">
        <v>11509</v>
      </c>
      <c r="J5435" s="56" t="s">
        <v>3300</v>
      </c>
      <c r="K5435" s="56" t="s">
        <v>3301</v>
      </c>
      <c r="L5435" s="56" t="s">
        <v>7138</v>
      </c>
      <c r="M5435" s="73">
        <v>43312</v>
      </c>
      <c r="N5435" s="56" t="s">
        <v>8624</v>
      </c>
      <c r="O5435" s="56"/>
      <c r="P5435" s="56" t="s">
        <v>8459</v>
      </c>
      <c r="Q5435" s="56"/>
      <c r="R5435" s="56" t="s">
        <v>70</v>
      </c>
      <c r="S5435" s="56" t="s">
        <v>11415</v>
      </c>
      <c r="T5435" s="56" t="s">
        <v>7140</v>
      </c>
      <c r="U5435" s="57">
        <v>337796402.47000003</v>
      </c>
      <c r="V5435" s="57">
        <v>-34626800.880000003</v>
      </c>
      <c r="W5435" s="57">
        <v>303169601.58999997</v>
      </c>
      <c r="X5435" s="57">
        <v>0</v>
      </c>
      <c r="Y5435" s="73">
        <v>43262</v>
      </c>
      <c r="Z5435" s="57">
        <v>-11294288.57</v>
      </c>
      <c r="AA5435" s="57">
        <v>0</v>
      </c>
      <c r="AB5435" s="57">
        <v>291875313.01999998</v>
      </c>
      <c r="AC5435" s="57">
        <v>0</v>
      </c>
      <c r="AD5435" s="56" t="s">
        <v>9255</v>
      </c>
      <c r="AE5435" s="57">
        <v>0</v>
      </c>
      <c r="AF5435" s="57">
        <v>0</v>
      </c>
      <c r="AG5435" s="57">
        <v>0</v>
      </c>
      <c r="AI5435"/>
      <c r="AJ5435"/>
    </row>
    <row r="5436" spans="1:36">
      <c r="A5436" s="56" t="s">
        <v>50</v>
      </c>
      <c r="B5436" s="56" t="s">
        <v>11427</v>
      </c>
      <c r="C5436" s="56">
        <v>2101010050</v>
      </c>
      <c r="D5436" s="56" t="s">
        <v>43</v>
      </c>
      <c r="E5436" s="56">
        <v>2101020050</v>
      </c>
      <c r="F5436" s="56">
        <v>5401010050</v>
      </c>
      <c r="G5436" s="56" t="s">
        <v>11431</v>
      </c>
      <c r="H5436" s="56">
        <v>400210</v>
      </c>
      <c r="I5436" s="56" t="s">
        <v>11461</v>
      </c>
      <c r="J5436" s="56" t="s">
        <v>2857</v>
      </c>
      <c r="K5436" s="56" t="s">
        <v>2858</v>
      </c>
      <c r="L5436" s="56" t="s">
        <v>7138</v>
      </c>
      <c r="M5436" s="73">
        <v>43373</v>
      </c>
      <c r="N5436" s="56" t="s">
        <v>8667</v>
      </c>
      <c r="O5436" s="56"/>
      <c r="P5436" s="56" t="s">
        <v>295</v>
      </c>
      <c r="Q5436" s="56"/>
      <c r="R5436" s="56" t="s">
        <v>70</v>
      </c>
      <c r="S5436" s="56" t="s">
        <v>11415</v>
      </c>
      <c r="T5436" s="56" t="s">
        <v>7140</v>
      </c>
      <c r="U5436" s="57">
        <v>180273.1</v>
      </c>
      <c r="V5436" s="57">
        <v>-46216.58</v>
      </c>
      <c r="W5436" s="57">
        <v>134056.51999999999</v>
      </c>
      <c r="X5436" s="57">
        <v>0</v>
      </c>
      <c r="Y5436" s="73">
        <v>43301</v>
      </c>
      <c r="Z5436" s="57">
        <v>-15671.41</v>
      </c>
      <c r="AA5436" s="57">
        <v>0</v>
      </c>
      <c r="AB5436" s="57">
        <v>118385.11</v>
      </c>
      <c r="AC5436" s="57">
        <v>0</v>
      </c>
      <c r="AD5436" s="56" t="s">
        <v>9255</v>
      </c>
      <c r="AE5436" s="57">
        <v>0</v>
      </c>
      <c r="AF5436" s="57">
        <v>0</v>
      </c>
      <c r="AG5436" s="57">
        <v>0</v>
      </c>
      <c r="AI5436"/>
      <c r="AJ5436"/>
    </row>
    <row r="5437" spans="1:36">
      <c r="A5437" s="56" t="s">
        <v>151</v>
      </c>
      <c r="B5437" s="56" t="s">
        <v>11427</v>
      </c>
      <c r="C5437" s="56">
        <v>2101010050</v>
      </c>
      <c r="D5437" s="56" t="s">
        <v>43</v>
      </c>
      <c r="E5437" s="56">
        <v>2101020050</v>
      </c>
      <c r="F5437" s="56">
        <v>5401010050</v>
      </c>
      <c r="G5437" s="56" t="s">
        <v>11623</v>
      </c>
      <c r="H5437" s="56">
        <v>400400</v>
      </c>
      <c r="I5437" s="56" t="s">
        <v>11626</v>
      </c>
      <c r="J5437" s="56" t="s">
        <v>5944</v>
      </c>
      <c r="K5437" s="56" t="s">
        <v>5945</v>
      </c>
      <c r="L5437" s="56" t="s">
        <v>7138</v>
      </c>
      <c r="M5437" s="73">
        <v>43465</v>
      </c>
      <c r="N5437" s="56" t="s">
        <v>8448</v>
      </c>
      <c r="O5437" s="56"/>
      <c r="P5437" s="56" t="s">
        <v>7177</v>
      </c>
      <c r="Q5437" s="56"/>
      <c r="R5437" s="56" t="s">
        <v>70</v>
      </c>
      <c r="S5437" s="56" t="s">
        <v>11415</v>
      </c>
      <c r="T5437" s="56" t="s">
        <v>7140</v>
      </c>
      <c r="U5437" s="57">
        <v>777861.47</v>
      </c>
      <c r="V5437" s="57">
        <v>-68997.39</v>
      </c>
      <c r="W5437" s="57">
        <v>708864.08</v>
      </c>
      <c r="X5437" s="57">
        <v>0</v>
      </c>
      <c r="Y5437" s="73">
        <v>43434</v>
      </c>
      <c r="Z5437" s="57">
        <v>-27048.27</v>
      </c>
      <c r="AA5437" s="57">
        <v>0</v>
      </c>
      <c r="AB5437" s="57">
        <v>681815.81</v>
      </c>
      <c r="AC5437" s="57">
        <v>0</v>
      </c>
      <c r="AD5437" s="56" t="s">
        <v>9255</v>
      </c>
      <c r="AE5437" s="57">
        <v>0</v>
      </c>
      <c r="AF5437" s="57">
        <v>0</v>
      </c>
      <c r="AG5437" s="57">
        <v>0</v>
      </c>
      <c r="AI5437"/>
      <c r="AJ5437"/>
    </row>
    <row r="5438" spans="1:36">
      <c r="A5438" s="56" t="s">
        <v>151</v>
      </c>
      <c r="B5438" s="56" t="s">
        <v>11427</v>
      </c>
      <c r="C5438" s="56">
        <v>2101010050</v>
      </c>
      <c r="D5438" s="56" t="s">
        <v>43</v>
      </c>
      <c r="E5438" s="56">
        <v>2101020050</v>
      </c>
      <c r="F5438" s="56">
        <v>5401010050</v>
      </c>
      <c r="G5438" s="56" t="s">
        <v>11623</v>
      </c>
      <c r="H5438" s="56">
        <v>400400</v>
      </c>
      <c r="I5438" s="56" t="s">
        <v>11626</v>
      </c>
      <c r="J5438" s="56" t="s">
        <v>5948</v>
      </c>
      <c r="K5438" s="56" t="s">
        <v>5949</v>
      </c>
      <c r="L5438" s="56" t="s">
        <v>7138</v>
      </c>
      <c r="M5438" s="73">
        <v>43465</v>
      </c>
      <c r="N5438" s="56" t="s">
        <v>8448</v>
      </c>
      <c r="O5438" s="56"/>
      <c r="P5438" s="56" t="s">
        <v>7177</v>
      </c>
      <c r="Q5438" s="56"/>
      <c r="R5438" s="56" t="s">
        <v>70</v>
      </c>
      <c r="S5438" s="56" t="s">
        <v>11415</v>
      </c>
      <c r="T5438" s="56" t="s">
        <v>7140</v>
      </c>
      <c r="U5438" s="57">
        <v>1104061.47</v>
      </c>
      <c r="V5438" s="57">
        <v>-97931.77</v>
      </c>
      <c r="W5438" s="57">
        <v>1006129.7</v>
      </c>
      <c r="X5438" s="57">
        <v>0</v>
      </c>
      <c r="Y5438" s="73">
        <v>43434</v>
      </c>
      <c r="Z5438" s="57">
        <v>-38391.089999999997</v>
      </c>
      <c r="AA5438" s="57">
        <v>0</v>
      </c>
      <c r="AB5438" s="57">
        <v>967738.61</v>
      </c>
      <c r="AC5438" s="57">
        <v>0</v>
      </c>
      <c r="AD5438" s="56" t="s">
        <v>9255</v>
      </c>
      <c r="AE5438" s="57">
        <v>0</v>
      </c>
      <c r="AF5438" s="57">
        <v>0</v>
      </c>
      <c r="AG5438" s="57">
        <v>0</v>
      </c>
      <c r="AI5438"/>
      <c r="AJ5438"/>
    </row>
    <row r="5439" spans="1:36">
      <c r="A5439" s="56" t="s">
        <v>54</v>
      </c>
      <c r="B5439" s="56" t="s">
        <v>11427</v>
      </c>
      <c r="C5439" s="56">
        <v>2101010050</v>
      </c>
      <c r="D5439" s="56" t="s">
        <v>43</v>
      </c>
      <c r="E5439" s="56">
        <v>2101020050</v>
      </c>
      <c r="F5439" s="56">
        <v>5401010050</v>
      </c>
      <c r="G5439" s="56" t="s">
        <v>11665</v>
      </c>
      <c r="H5439" s="56">
        <v>406600</v>
      </c>
      <c r="I5439" s="56" t="s">
        <v>11666</v>
      </c>
      <c r="J5439" s="56" t="s">
        <v>5968</v>
      </c>
      <c r="K5439" s="56" t="s">
        <v>5969</v>
      </c>
      <c r="L5439" s="56" t="s">
        <v>7138</v>
      </c>
      <c r="M5439" s="73">
        <v>43465</v>
      </c>
      <c r="N5439" s="56" t="s">
        <v>8448</v>
      </c>
      <c r="O5439" s="56"/>
      <c r="P5439" s="56" t="s">
        <v>7177</v>
      </c>
      <c r="Q5439" s="56"/>
      <c r="R5439" s="56" t="s">
        <v>70</v>
      </c>
      <c r="S5439" s="56" t="s">
        <v>11415</v>
      </c>
      <c r="T5439" s="56" t="s">
        <v>7140</v>
      </c>
      <c r="U5439" s="57">
        <v>191384.88</v>
      </c>
      <c r="V5439" s="57">
        <v>-21279.91</v>
      </c>
      <c r="W5439" s="57">
        <v>170104.97</v>
      </c>
      <c r="X5439" s="57">
        <v>0</v>
      </c>
      <c r="Y5439" s="73">
        <v>43218</v>
      </c>
      <c r="Z5439" s="57">
        <v>-6654.95</v>
      </c>
      <c r="AA5439" s="57">
        <v>0</v>
      </c>
      <c r="AB5439" s="57">
        <v>163450.01999999999</v>
      </c>
      <c r="AC5439" s="57">
        <v>0</v>
      </c>
      <c r="AD5439" s="56" t="s">
        <v>9255</v>
      </c>
      <c r="AE5439" s="57">
        <v>0</v>
      </c>
      <c r="AF5439" s="57">
        <v>0</v>
      </c>
      <c r="AG5439" s="57">
        <v>0</v>
      </c>
      <c r="AI5439"/>
      <c r="AJ5439"/>
    </row>
    <row r="5440" spans="1:36">
      <c r="A5440" s="56" t="s">
        <v>49</v>
      </c>
      <c r="B5440" s="56" t="s">
        <v>11427</v>
      </c>
      <c r="C5440" s="56">
        <v>2101010050</v>
      </c>
      <c r="D5440" s="56" t="s">
        <v>43</v>
      </c>
      <c r="E5440" s="56">
        <v>2101020050</v>
      </c>
      <c r="F5440" s="56">
        <v>5401010050</v>
      </c>
      <c r="G5440" s="56" t="s">
        <v>11431</v>
      </c>
      <c r="H5440" s="56">
        <v>400211</v>
      </c>
      <c r="I5440" s="56" t="s">
        <v>11437</v>
      </c>
      <c r="J5440" s="56" t="s">
        <v>3420</v>
      </c>
      <c r="K5440" s="56" t="s">
        <v>3421</v>
      </c>
      <c r="L5440" s="56" t="s">
        <v>7138</v>
      </c>
      <c r="M5440" s="73">
        <v>43524</v>
      </c>
      <c r="N5440" s="56" t="s">
        <v>8668</v>
      </c>
      <c r="O5440" s="56"/>
      <c r="P5440" s="56" t="s">
        <v>8450</v>
      </c>
      <c r="Q5440" s="56"/>
      <c r="R5440" s="56" t="s">
        <v>70</v>
      </c>
      <c r="S5440" s="56" t="s">
        <v>11415</v>
      </c>
      <c r="T5440" s="56" t="s">
        <v>7140</v>
      </c>
      <c r="U5440" s="57">
        <v>119888340</v>
      </c>
      <c r="V5440" s="57">
        <v>-9587014.9399999995</v>
      </c>
      <c r="W5440" s="57">
        <v>110301325.06</v>
      </c>
      <c r="X5440" s="57">
        <v>0</v>
      </c>
      <c r="Y5440" s="73">
        <v>43490</v>
      </c>
      <c r="Z5440" s="57">
        <v>-4072297.75</v>
      </c>
      <c r="AA5440" s="57">
        <v>0</v>
      </c>
      <c r="AB5440" s="57">
        <v>106229027.31</v>
      </c>
      <c r="AC5440" s="57">
        <v>0</v>
      </c>
      <c r="AD5440" s="56" t="s">
        <v>9255</v>
      </c>
      <c r="AE5440" s="57">
        <v>0</v>
      </c>
      <c r="AF5440" s="57">
        <v>0</v>
      </c>
      <c r="AG5440" s="57">
        <v>0</v>
      </c>
      <c r="AI5440"/>
      <c r="AJ5440"/>
    </row>
    <row r="5441" spans="1:36">
      <c r="A5441" s="56" t="s">
        <v>49</v>
      </c>
      <c r="B5441" s="56" t="s">
        <v>11427</v>
      </c>
      <c r="C5441" s="56">
        <v>2101010050</v>
      </c>
      <c r="D5441" s="56" t="s">
        <v>43</v>
      </c>
      <c r="E5441" s="56">
        <v>2101020050</v>
      </c>
      <c r="F5441" s="56">
        <v>5401010050</v>
      </c>
      <c r="G5441" s="56" t="s">
        <v>11431</v>
      </c>
      <c r="H5441" s="56">
        <v>400211</v>
      </c>
      <c r="I5441" s="56" t="s">
        <v>11726</v>
      </c>
      <c r="J5441" s="56" t="s">
        <v>3524</v>
      </c>
      <c r="K5441" s="56" t="s">
        <v>3525</v>
      </c>
      <c r="L5441" s="56" t="s">
        <v>7138</v>
      </c>
      <c r="M5441" s="73">
        <v>43555</v>
      </c>
      <c r="N5441" s="56" t="s">
        <v>8490</v>
      </c>
      <c r="O5441" s="56"/>
      <c r="P5441" s="56" t="s">
        <v>7181</v>
      </c>
      <c r="Q5441" s="56"/>
      <c r="R5441" s="56" t="s">
        <v>70</v>
      </c>
      <c r="S5441" s="56" t="s">
        <v>11415</v>
      </c>
      <c r="T5441" s="56" t="s">
        <v>7140</v>
      </c>
      <c r="U5441" s="57">
        <v>2498060</v>
      </c>
      <c r="V5441" s="57">
        <v>-187436.81</v>
      </c>
      <c r="W5441" s="57">
        <v>2310623.19</v>
      </c>
      <c r="X5441" s="57">
        <v>0</v>
      </c>
      <c r="Y5441" s="73">
        <v>43551</v>
      </c>
      <c r="Z5441" s="57">
        <v>-85333.79</v>
      </c>
      <c r="AA5441" s="57">
        <v>0</v>
      </c>
      <c r="AB5441" s="57">
        <v>2225289.4</v>
      </c>
      <c r="AC5441" s="57">
        <v>0</v>
      </c>
      <c r="AD5441" s="56" t="s">
        <v>9255</v>
      </c>
      <c r="AE5441" s="57">
        <v>0</v>
      </c>
      <c r="AF5441" s="57">
        <v>0</v>
      </c>
      <c r="AG5441" s="57">
        <v>0</v>
      </c>
      <c r="AI5441"/>
      <c r="AJ5441"/>
    </row>
    <row r="5442" spans="1:36">
      <c r="A5442" s="56" t="s">
        <v>152</v>
      </c>
      <c r="B5442" s="56" t="s">
        <v>11427</v>
      </c>
      <c r="C5442" s="56">
        <v>2101010050</v>
      </c>
      <c r="D5442" s="56" t="s">
        <v>43</v>
      </c>
      <c r="E5442" s="56">
        <v>2101020050</v>
      </c>
      <c r="F5442" s="56">
        <v>5401010050</v>
      </c>
      <c r="G5442" s="56" t="s">
        <v>11714</v>
      </c>
      <c r="H5442" s="56">
        <v>405600</v>
      </c>
      <c r="I5442" s="56" t="s">
        <v>11715</v>
      </c>
      <c r="J5442" s="56" t="s">
        <v>5960</v>
      </c>
      <c r="K5442" s="56" t="s">
        <v>5961</v>
      </c>
      <c r="L5442" s="56" t="s">
        <v>7138</v>
      </c>
      <c r="M5442" s="73">
        <v>43555</v>
      </c>
      <c r="N5442" s="56" t="s">
        <v>8448</v>
      </c>
      <c r="O5442" s="56"/>
      <c r="P5442" s="56" t="s">
        <v>7177</v>
      </c>
      <c r="Q5442" s="56"/>
      <c r="R5442" s="56" t="s">
        <v>70</v>
      </c>
      <c r="S5442" s="56" t="s">
        <v>11415</v>
      </c>
      <c r="T5442" s="56" t="s">
        <v>7140</v>
      </c>
      <c r="U5442" s="57">
        <v>1575287.34</v>
      </c>
      <c r="V5442" s="57">
        <v>-131694.01999999999</v>
      </c>
      <c r="W5442" s="57">
        <v>1443593.32</v>
      </c>
      <c r="X5442" s="57">
        <v>0</v>
      </c>
      <c r="Y5442" s="73">
        <v>43483</v>
      </c>
      <c r="Z5442" s="57">
        <v>-54776.84</v>
      </c>
      <c r="AA5442" s="57">
        <v>0</v>
      </c>
      <c r="AB5442" s="57">
        <v>1388816.48</v>
      </c>
      <c r="AC5442" s="57">
        <v>0</v>
      </c>
      <c r="AD5442" s="56" t="s">
        <v>9255</v>
      </c>
      <c r="AE5442" s="57">
        <v>0</v>
      </c>
      <c r="AF5442" s="57">
        <v>0</v>
      </c>
      <c r="AG5442" s="57">
        <v>0</v>
      </c>
      <c r="AI5442"/>
      <c r="AJ5442"/>
    </row>
    <row r="5443" spans="1:36">
      <c r="A5443" s="56" t="s">
        <v>152</v>
      </c>
      <c r="B5443" s="56" t="s">
        <v>11427</v>
      </c>
      <c r="C5443" s="56">
        <v>2101010050</v>
      </c>
      <c r="D5443" s="56" t="s">
        <v>43</v>
      </c>
      <c r="E5443" s="56">
        <v>2101020050</v>
      </c>
      <c r="F5443" s="56">
        <v>5401010050</v>
      </c>
      <c r="G5443" s="56" t="s">
        <v>11714</v>
      </c>
      <c r="H5443" s="56">
        <v>405600</v>
      </c>
      <c r="I5443" s="56" t="s">
        <v>11715</v>
      </c>
      <c r="J5443" s="56" t="s">
        <v>5962</v>
      </c>
      <c r="K5443" s="56" t="s">
        <v>5963</v>
      </c>
      <c r="L5443" s="56" t="s">
        <v>7138</v>
      </c>
      <c r="M5443" s="73">
        <v>43555</v>
      </c>
      <c r="N5443" s="56" t="s">
        <v>8448</v>
      </c>
      <c r="O5443" s="56"/>
      <c r="P5443" s="56" t="s">
        <v>7177</v>
      </c>
      <c r="Q5443" s="56"/>
      <c r="R5443" s="56" t="s">
        <v>70</v>
      </c>
      <c r="S5443" s="56" t="s">
        <v>11415</v>
      </c>
      <c r="T5443" s="56" t="s">
        <v>7140</v>
      </c>
      <c r="U5443" s="57">
        <v>2712092.67</v>
      </c>
      <c r="V5443" s="57">
        <v>-226730.94</v>
      </c>
      <c r="W5443" s="57">
        <v>2485361.73</v>
      </c>
      <c r="X5443" s="57">
        <v>0</v>
      </c>
      <c r="Y5443" s="73">
        <v>43483</v>
      </c>
      <c r="Z5443" s="57">
        <v>-94306.52</v>
      </c>
      <c r="AA5443" s="57">
        <v>0</v>
      </c>
      <c r="AB5443" s="57">
        <v>2391055.21</v>
      </c>
      <c r="AC5443" s="57">
        <v>0</v>
      </c>
      <c r="AD5443" s="56" t="s">
        <v>9255</v>
      </c>
      <c r="AE5443" s="57">
        <v>0</v>
      </c>
      <c r="AF5443" s="57">
        <v>0</v>
      </c>
      <c r="AG5443" s="57">
        <v>0</v>
      </c>
      <c r="AI5443"/>
      <c r="AJ5443"/>
    </row>
    <row r="5444" spans="1:36">
      <c r="A5444" s="56" t="s">
        <v>48</v>
      </c>
      <c r="B5444" s="56" t="s">
        <v>11427</v>
      </c>
      <c r="C5444" s="56">
        <v>2101010050</v>
      </c>
      <c r="D5444" s="56" t="s">
        <v>43</v>
      </c>
      <c r="E5444" s="56">
        <v>2101020050</v>
      </c>
      <c r="F5444" s="56">
        <v>5401010050</v>
      </c>
      <c r="G5444" s="56" t="s">
        <v>11428</v>
      </c>
      <c r="H5444" s="56">
        <v>400300</v>
      </c>
      <c r="I5444" s="56" t="s">
        <v>11485</v>
      </c>
      <c r="J5444" s="56" t="s">
        <v>10764</v>
      </c>
      <c r="K5444" s="56" t="s">
        <v>4209</v>
      </c>
      <c r="L5444" s="56" t="s">
        <v>7138</v>
      </c>
      <c r="M5444" s="73">
        <v>42561</v>
      </c>
      <c r="N5444" s="56" t="s">
        <v>8434</v>
      </c>
      <c r="O5444" s="56"/>
      <c r="P5444" s="56" t="s">
        <v>1476</v>
      </c>
      <c r="Q5444" s="56"/>
      <c r="R5444" s="56" t="s">
        <v>18</v>
      </c>
      <c r="S5444" s="56" t="s">
        <v>11415</v>
      </c>
      <c r="T5444" s="56" t="s">
        <v>7140</v>
      </c>
      <c r="U5444" s="57">
        <v>1479</v>
      </c>
      <c r="V5444" s="57">
        <v>-1405.05</v>
      </c>
      <c r="W5444" s="57">
        <v>73.95</v>
      </c>
      <c r="X5444" s="57">
        <v>0</v>
      </c>
      <c r="Y5444" s="73">
        <v>42561</v>
      </c>
      <c r="Z5444" s="57">
        <v>0</v>
      </c>
      <c r="AA5444" s="57">
        <v>0</v>
      </c>
      <c r="AB5444" s="57">
        <v>73.95</v>
      </c>
      <c r="AC5444" s="57">
        <v>0</v>
      </c>
      <c r="AD5444" s="56" t="s">
        <v>9255</v>
      </c>
      <c r="AE5444" s="57">
        <v>0</v>
      </c>
      <c r="AF5444" s="57">
        <v>0</v>
      </c>
      <c r="AG5444" s="57">
        <v>0</v>
      </c>
      <c r="AI5444"/>
      <c r="AJ5444"/>
    </row>
    <row r="5445" spans="1:36">
      <c r="A5445" s="56" t="s">
        <v>48</v>
      </c>
      <c r="B5445" s="56" t="s">
        <v>11427</v>
      </c>
      <c r="C5445" s="56">
        <v>2101010050</v>
      </c>
      <c r="D5445" s="56" t="s">
        <v>43</v>
      </c>
      <c r="E5445" s="56">
        <v>2101020050</v>
      </c>
      <c r="F5445" s="56">
        <v>5401010050</v>
      </c>
      <c r="G5445" s="56" t="s">
        <v>11428</v>
      </c>
      <c r="H5445" s="56">
        <v>400300</v>
      </c>
      <c r="I5445" s="56" t="s">
        <v>11485</v>
      </c>
      <c r="J5445" s="56" t="s">
        <v>10765</v>
      </c>
      <c r="K5445" s="56" t="s">
        <v>4209</v>
      </c>
      <c r="L5445" s="56" t="s">
        <v>7138</v>
      </c>
      <c r="M5445" s="73">
        <v>42627</v>
      </c>
      <c r="N5445" s="56" t="s">
        <v>8550</v>
      </c>
      <c r="O5445" s="56"/>
      <c r="P5445" s="56" t="s">
        <v>1476</v>
      </c>
      <c r="Q5445" s="56"/>
      <c r="R5445" s="56" t="s">
        <v>18</v>
      </c>
      <c r="S5445" s="56" t="s">
        <v>11415</v>
      </c>
      <c r="T5445" s="56" t="s">
        <v>7140</v>
      </c>
      <c r="U5445" s="57">
        <v>1967.09</v>
      </c>
      <c r="V5445" s="57">
        <v>-1868.74</v>
      </c>
      <c r="W5445" s="57">
        <v>98.35</v>
      </c>
      <c r="X5445" s="57">
        <v>0</v>
      </c>
      <c r="Y5445" s="73">
        <v>42627</v>
      </c>
      <c r="Z5445" s="57">
        <v>0</v>
      </c>
      <c r="AA5445" s="57">
        <v>0</v>
      </c>
      <c r="AB5445" s="57">
        <v>98.35</v>
      </c>
      <c r="AC5445" s="57">
        <v>0</v>
      </c>
      <c r="AD5445" s="56" t="s">
        <v>9255</v>
      </c>
      <c r="AE5445" s="57">
        <v>0</v>
      </c>
      <c r="AF5445" s="57">
        <v>0</v>
      </c>
      <c r="AG5445" s="57">
        <v>0</v>
      </c>
      <c r="AI5445"/>
      <c r="AJ5445"/>
    </row>
    <row r="5446" spans="1:36">
      <c r="A5446" s="56" t="s">
        <v>48</v>
      </c>
      <c r="B5446" s="56" t="s">
        <v>11427</v>
      </c>
      <c r="C5446" s="56">
        <v>2101010050</v>
      </c>
      <c r="D5446" s="56" t="s">
        <v>43</v>
      </c>
      <c r="E5446" s="56">
        <v>2101020050</v>
      </c>
      <c r="F5446" s="56">
        <v>5401010050</v>
      </c>
      <c r="G5446" s="56" t="s">
        <v>11428</v>
      </c>
      <c r="H5446" s="56">
        <v>400300</v>
      </c>
      <c r="I5446" s="56" t="s">
        <v>11485</v>
      </c>
      <c r="J5446" s="56" t="s">
        <v>10766</v>
      </c>
      <c r="K5446" s="56" t="s">
        <v>4209</v>
      </c>
      <c r="L5446" s="56" t="s">
        <v>7138</v>
      </c>
      <c r="M5446" s="73">
        <v>42627</v>
      </c>
      <c r="N5446" s="56" t="s">
        <v>8434</v>
      </c>
      <c r="O5446" s="56"/>
      <c r="P5446" s="56" t="s">
        <v>1476</v>
      </c>
      <c r="Q5446" s="56"/>
      <c r="R5446" s="56" t="s">
        <v>18</v>
      </c>
      <c r="S5446" s="56" t="s">
        <v>11415</v>
      </c>
      <c r="T5446" s="56" t="s">
        <v>7140</v>
      </c>
      <c r="U5446" s="57">
        <v>2856</v>
      </c>
      <c r="V5446" s="57">
        <v>-2713.2</v>
      </c>
      <c r="W5446" s="57">
        <v>142.80000000000001</v>
      </c>
      <c r="X5446" s="57">
        <v>0</v>
      </c>
      <c r="Y5446" s="73">
        <v>42627</v>
      </c>
      <c r="Z5446" s="57">
        <v>0</v>
      </c>
      <c r="AA5446" s="57">
        <v>0</v>
      </c>
      <c r="AB5446" s="57">
        <v>142.80000000000001</v>
      </c>
      <c r="AC5446" s="57">
        <v>0</v>
      </c>
      <c r="AD5446" s="56" t="s">
        <v>9255</v>
      </c>
      <c r="AE5446" s="57">
        <v>0</v>
      </c>
      <c r="AF5446" s="57">
        <v>0</v>
      </c>
      <c r="AG5446" s="57">
        <v>0</v>
      </c>
      <c r="AI5446"/>
      <c r="AJ5446"/>
    </row>
    <row r="5447" spans="1:36">
      <c r="A5447" s="56" t="s">
        <v>48</v>
      </c>
      <c r="B5447" s="56" t="s">
        <v>11427</v>
      </c>
      <c r="C5447" s="56">
        <v>2101010050</v>
      </c>
      <c r="D5447" s="56" t="s">
        <v>43</v>
      </c>
      <c r="E5447" s="56">
        <v>2101020050</v>
      </c>
      <c r="F5447" s="56">
        <v>5401010050</v>
      </c>
      <c r="G5447" s="56" t="s">
        <v>11428</v>
      </c>
      <c r="H5447" s="56">
        <v>400300</v>
      </c>
      <c r="I5447" s="56" t="s">
        <v>11485</v>
      </c>
      <c r="J5447" s="56" t="s">
        <v>10767</v>
      </c>
      <c r="K5447" s="56" t="s">
        <v>4209</v>
      </c>
      <c r="L5447" s="56" t="s">
        <v>7138</v>
      </c>
      <c r="M5447" s="73">
        <v>42627</v>
      </c>
      <c r="N5447" s="56" t="s">
        <v>8434</v>
      </c>
      <c r="O5447" s="56"/>
      <c r="P5447" s="56" t="s">
        <v>1476</v>
      </c>
      <c r="Q5447" s="56"/>
      <c r="R5447" s="56" t="s">
        <v>18</v>
      </c>
      <c r="S5447" s="56" t="s">
        <v>11415</v>
      </c>
      <c r="T5447" s="56" t="s">
        <v>7140</v>
      </c>
      <c r="U5447" s="57">
        <v>4182</v>
      </c>
      <c r="V5447" s="57">
        <v>-3972.9</v>
      </c>
      <c r="W5447" s="57">
        <v>209.1</v>
      </c>
      <c r="X5447" s="57">
        <v>0</v>
      </c>
      <c r="Y5447" s="73">
        <v>42627</v>
      </c>
      <c r="Z5447" s="57">
        <v>0</v>
      </c>
      <c r="AA5447" s="57">
        <v>0</v>
      </c>
      <c r="AB5447" s="57">
        <v>209.1</v>
      </c>
      <c r="AC5447" s="57">
        <v>0</v>
      </c>
      <c r="AD5447" s="56" t="s">
        <v>9255</v>
      </c>
      <c r="AE5447" s="57">
        <v>0</v>
      </c>
      <c r="AF5447" s="57">
        <v>0</v>
      </c>
      <c r="AG5447" s="57">
        <v>0</v>
      </c>
      <c r="AI5447"/>
      <c r="AJ5447"/>
    </row>
    <row r="5448" spans="1:36">
      <c r="A5448" s="56" t="s">
        <v>48</v>
      </c>
      <c r="B5448" s="56" t="s">
        <v>11412</v>
      </c>
      <c r="C5448" s="56">
        <v>2101010090</v>
      </c>
      <c r="D5448" s="56" t="s">
        <v>42</v>
      </c>
      <c r="E5448" s="56">
        <v>2101020090</v>
      </c>
      <c r="F5448" s="56">
        <v>5401010090</v>
      </c>
      <c r="G5448" s="56" t="s">
        <v>11428</v>
      </c>
      <c r="H5448" s="56">
        <v>400300</v>
      </c>
      <c r="I5448" s="56" t="s">
        <v>11430</v>
      </c>
      <c r="J5448" s="56" t="s">
        <v>10768</v>
      </c>
      <c r="K5448" s="56" t="s">
        <v>8593</v>
      </c>
      <c r="L5448" s="56" t="s">
        <v>7138</v>
      </c>
      <c r="M5448" s="73">
        <v>42294</v>
      </c>
      <c r="N5448" s="56" t="s">
        <v>8594</v>
      </c>
      <c r="O5448" s="56"/>
      <c r="P5448" s="56" t="s">
        <v>167</v>
      </c>
      <c r="Q5448" s="56"/>
      <c r="R5448" s="56" t="s">
        <v>70</v>
      </c>
      <c r="S5448" s="56" t="s">
        <v>11415</v>
      </c>
      <c r="T5448" s="56" t="s">
        <v>7140</v>
      </c>
      <c r="U5448" s="57">
        <v>45000</v>
      </c>
      <c r="V5448" s="57">
        <v>-42750</v>
      </c>
      <c r="W5448" s="57">
        <v>2250</v>
      </c>
      <c r="X5448" s="57">
        <v>0</v>
      </c>
      <c r="Y5448" s="73">
        <v>42282</v>
      </c>
      <c r="Z5448" s="57">
        <v>0</v>
      </c>
      <c r="AA5448" s="57">
        <v>0</v>
      </c>
      <c r="AB5448" s="57">
        <v>2250</v>
      </c>
      <c r="AC5448" s="57">
        <v>0</v>
      </c>
      <c r="AD5448" s="56" t="s">
        <v>9255</v>
      </c>
      <c r="AE5448" s="57">
        <v>0</v>
      </c>
      <c r="AF5448" s="57">
        <v>0</v>
      </c>
      <c r="AG5448" s="57">
        <v>0</v>
      </c>
      <c r="AI5448"/>
      <c r="AJ5448"/>
    </row>
    <row r="5449" spans="1:36">
      <c r="A5449" s="56" t="s">
        <v>48</v>
      </c>
      <c r="B5449" s="56" t="s">
        <v>11412</v>
      </c>
      <c r="C5449" s="56">
        <v>2101010090</v>
      </c>
      <c r="D5449" s="56" t="s">
        <v>42</v>
      </c>
      <c r="E5449" s="56">
        <v>2101020090</v>
      </c>
      <c r="F5449" s="56">
        <v>5401010090</v>
      </c>
      <c r="G5449" s="56" t="s">
        <v>11428</v>
      </c>
      <c r="H5449" s="56">
        <v>400300</v>
      </c>
      <c r="I5449" s="56" t="s">
        <v>11430</v>
      </c>
      <c r="J5449" s="56" t="s">
        <v>10769</v>
      </c>
      <c r="K5449" s="56" t="s">
        <v>8593</v>
      </c>
      <c r="L5449" s="56" t="s">
        <v>7138</v>
      </c>
      <c r="M5449" s="73">
        <v>42294</v>
      </c>
      <c r="N5449" s="56" t="s">
        <v>8594</v>
      </c>
      <c r="O5449" s="56"/>
      <c r="P5449" s="56" t="s">
        <v>167</v>
      </c>
      <c r="Q5449" s="56"/>
      <c r="R5449" s="56" t="s">
        <v>70</v>
      </c>
      <c r="S5449" s="56" t="s">
        <v>11415</v>
      </c>
      <c r="T5449" s="56" t="s">
        <v>7140</v>
      </c>
      <c r="U5449" s="57">
        <v>45000</v>
      </c>
      <c r="V5449" s="57">
        <v>-42750</v>
      </c>
      <c r="W5449" s="57">
        <v>2250</v>
      </c>
      <c r="X5449" s="57">
        <v>0</v>
      </c>
      <c r="Y5449" s="73">
        <v>42282</v>
      </c>
      <c r="Z5449" s="57">
        <v>0</v>
      </c>
      <c r="AA5449" s="57">
        <v>0</v>
      </c>
      <c r="AB5449" s="57">
        <v>2250</v>
      </c>
      <c r="AC5449" s="57">
        <v>0</v>
      </c>
      <c r="AD5449" s="56" t="s">
        <v>9255</v>
      </c>
      <c r="AE5449" s="57">
        <v>0</v>
      </c>
      <c r="AF5449" s="57">
        <v>0</v>
      </c>
      <c r="AG5449" s="57">
        <v>0</v>
      </c>
      <c r="AI5449"/>
      <c r="AJ5449"/>
    </row>
    <row r="5450" spans="1:36">
      <c r="A5450" s="56" t="s">
        <v>48</v>
      </c>
      <c r="B5450" s="56" t="s">
        <v>11412</v>
      </c>
      <c r="C5450" s="56">
        <v>2101010090</v>
      </c>
      <c r="D5450" s="56" t="s">
        <v>42</v>
      </c>
      <c r="E5450" s="56">
        <v>2101020090</v>
      </c>
      <c r="F5450" s="56">
        <v>5401010090</v>
      </c>
      <c r="G5450" s="56" t="s">
        <v>11428</v>
      </c>
      <c r="H5450" s="56">
        <v>400300</v>
      </c>
      <c r="I5450" s="56" t="s">
        <v>11430</v>
      </c>
      <c r="J5450" s="56" t="s">
        <v>10770</v>
      </c>
      <c r="K5450" s="56" t="s">
        <v>8593</v>
      </c>
      <c r="L5450" s="56" t="s">
        <v>7138</v>
      </c>
      <c r="M5450" s="73">
        <v>42294</v>
      </c>
      <c r="N5450" s="56" t="s">
        <v>8594</v>
      </c>
      <c r="O5450" s="56"/>
      <c r="P5450" s="56" t="s">
        <v>167</v>
      </c>
      <c r="Q5450" s="56"/>
      <c r="R5450" s="56" t="s">
        <v>70</v>
      </c>
      <c r="S5450" s="56" t="s">
        <v>11415</v>
      </c>
      <c r="T5450" s="56" t="s">
        <v>7140</v>
      </c>
      <c r="U5450" s="57">
        <v>45000</v>
      </c>
      <c r="V5450" s="57">
        <v>-42750</v>
      </c>
      <c r="W5450" s="57">
        <v>2250</v>
      </c>
      <c r="X5450" s="57">
        <v>0</v>
      </c>
      <c r="Y5450" s="73">
        <v>42282</v>
      </c>
      <c r="Z5450" s="57">
        <v>0</v>
      </c>
      <c r="AA5450" s="57">
        <v>0</v>
      </c>
      <c r="AB5450" s="57">
        <v>2250</v>
      </c>
      <c r="AC5450" s="57">
        <v>0</v>
      </c>
      <c r="AD5450" s="56" t="s">
        <v>9255</v>
      </c>
      <c r="AE5450" s="57">
        <v>0</v>
      </c>
      <c r="AF5450" s="57">
        <v>0</v>
      </c>
      <c r="AG5450" s="57">
        <v>0</v>
      </c>
      <c r="AI5450"/>
      <c r="AJ5450"/>
    </row>
    <row r="5451" spans="1:36">
      <c r="A5451" s="56" t="s">
        <v>48</v>
      </c>
      <c r="B5451" s="56" t="s">
        <v>11412</v>
      </c>
      <c r="C5451" s="56">
        <v>2101010090</v>
      </c>
      <c r="D5451" s="56" t="s">
        <v>42</v>
      </c>
      <c r="E5451" s="56">
        <v>2101020090</v>
      </c>
      <c r="F5451" s="56">
        <v>5401010090</v>
      </c>
      <c r="G5451" s="56" t="s">
        <v>11428</v>
      </c>
      <c r="H5451" s="56">
        <v>400300</v>
      </c>
      <c r="I5451" s="56" t="s">
        <v>11458</v>
      </c>
      <c r="J5451" s="56" t="s">
        <v>10771</v>
      </c>
      <c r="K5451" s="56" t="s">
        <v>8595</v>
      </c>
      <c r="L5451" s="56" t="s">
        <v>7138</v>
      </c>
      <c r="M5451" s="73">
        <v>42356</v>
      </c>
      <c r="N5451" s="56" t="s">
        <v>8596</v>
      </c>
      <c r="O5451" s="56"/>
      <c r="P5451" s="56" t="s">
        <v>167</v>
      </c>
      <c r="Q5451" s="56"/>
      <c r="R5451" s="56" t="s">
        <v>70</v>
      </c>
      <c r="S5451" s="56" t="s">
        <v>11415</v>
      </c>
      <c r="T5451" s="56" t="s">
        <v>7140</v>
      </c>
      <c r="U5451" s="57">
        <v>53040</v>
      </c>
      <c r="V5451" s="57">
        <v>-50388</v>
      </c>
      <c r="W5451" s="57">
        <v>2652</v>
      </c>
      <c r="X5451" s="57">
        <v>0</v>
      </c>
      <c r="Y5451" s="73">
        <v>42356</v>
      </c>
      <c r="Z5451" s="57">
        <v>0</v>
      </c>
      <c r="AA5451" s="57">
        <v>0</v>
      </c>
      <c r="AB5451" s="57">
        <v>2652</v>
      </c>
      <c r="AC5451" s="57">
        <v>0</v>
      </c>
      <c r="AD5451" s="56" t="s">
        <v>9255</v>
      </c>
      <c r="AE5451" s="57">
        <v>0</v>
      </c>
      <c r="AF5451" s="57">
        <v>0</v>
      </c>
      <c r="AG5451" s="57">
        <v>0</v>
      </c>
      <c r="AI5451"/>
      <c r="AJ5451"/>
    </row>
    <row r="5452" spans="1:36">
      <c r="A5452" s="56" t="s">
        <v>48</v>
      </c>
      <c r="B5452" s="56" t="s">
        <v>11412</v>
      </c>
      <c r="C5452" s="56">
        <v>2101010090</v>
      </c>
      <c r="D5452" s="56" t="s">
        <v>42</v>
      </c>
      <c r="E5452" s="56">
        <v>2101020090</v>
      </c>
      <c r="F5452" s="56">
        <v>5401010090</v>
      </c>
      <c r="G5452" s="56" t="s">
        <v>11428</v>
      </c>
      <c r="H5452" s="56">
        <v>400300</v>
      </c>
      <c r="I5452" s="56" t="s">
        <v>11458</v>
      </c>
      <c r="J5452" s="56" t="s">
        <v>10772</v>
      </c>
      <c r="K5452" s="56" t="s">
        <v>8595</v>
      </c>
      <c r="L5452" s="56" t="s">
        <v>7138</v>
      </c>
      <c r="M5452" s="73">
        <v>42356</v>
      </c>
      <c r="N5452" s="56" t="s">
        <v>8596</v>
      </c>
      <c r="O5452" s="56"/>
      <c r="P5452" s="56" t="s">
        <v>167</v>
      </c>
      <c r="Q5452" s="56"/>
      <c r="R5452" s="56" t="s">
        <v>70</v>
      </c>
      <c r="S5452" s="56" t="s">
        <v>11415</v>
      </c>
      <c r="T5452" s="56" t="s">
        <v>7140</v>
      </c>
      <c r="U5452" s="57">
        <v>53040</v>
      </c>
      <c r="V5452" s="57">
        <v>-50388</v>
      </c>
      <c r="W5452" s="57">
        <v>2652</v>
      </c>
      <c r="X5452" s="57">
        <v>0</v>
      </c>
      <c r="Y5452" s="73">
        <v>42356</v>
      </c>
      <c r="Z5452" s="57">
        <v>0</v>
      </c>
      <c r="AA5452" s="57">
        <v>0</v>
      </c>
      <c r="AB5452" s="57">
        <v>2652</v>
      </c>
      <c r="AC5452" s="57">
        <v>0</v>
      </c>
      <c r="AD5452" s="56" t="s">
        <v>9255</v>
      </c>
      <c r="AE5452" s="57">
        <v>0</v>
      </c>
      <c r="AF5452" s="57">
        <v>0</v>
      </c>
      <c r="AG5452" s="57">
        <v>0</v>
      </c>
      <c r="AI5452"/>
      <c r="AJ5452"/>
    </row>
    <row r="5453" spans="1:36">
      <c r="A5453" s="56" t="s">
        <v>48</v>
      </c>
      <c r="B5453" s="56" t="s">
        <v>11412</v>
      </c>
      <c r="C5453" s="56">
        <v>2101010090</v>
      </c>
      <c r="D5453" s="56" t="s">
        <v>42</v>
      </c>
      <c r="E5453" s="56">
        <v>2101020090</v>
      </c>
      <c r="F5453" s="56">
        <v>5401010090</v>
      </c>
      <c r="G5453" s="56" t="s">
        <v>11428</v>
      </c>
      <c r="H5453" s="56">
        <v>400300</v>
      </c>
      <c r="I5453" s="56" t="s">
        <v>11458</v>
      </c>
      <c r="J5453" s="56" t="s">
        <v>10773</v>
      </c>
      <c r="K5453" s="56" t="s">
        <v>8595</v>
      </c>
      <c r="L5453" s="56" t="s">
        <v>7138</v>
      </c>
      <c r="M5453" s="73">
        <v>42356</v>
      </c>
      <c r="N5453" s="56" t="s">
        <v>8596</v>
      </c>
      <c r="O5453" s="56"/>
      <c r="P5453" s="56" t="s">
        <v>167</v>
      </c>
      <c r="Q5453" s="56"/>
      <c r="R5453" s="56" t="s">
        <v>70</v>
      </c>
      <c r="S5453" s="56" t="s">
        <v>11415</v>
      </c>
      <c r="T5453" s="56" t="s">
        <v>7140</v>
      </c>
      <c r="U5453" s="57">
        <v>53040</v>
      </c>
      <c r="V5453" s="57">
        <v>-50388</v>
      </c>
      <c r="W5453" s="57">
        <v>2652</v>
      </c>
      <c r="X5453" s="57">
        <v>0</v>
      </c>
      <c r="Y5453" s="73">
        <v>42356</v>
      </c>
      <c r="Z5453" s="57">
        <v>0</v>
      </c>
      <c r="AA5453" s="57">
        <v>0</v>
      </c>
      <c r="AB5453" s="57">
        <v>2652</v>
      </c>
      <c r="AC5453" s="57">
        <v>0</v>
      </c>
      <c r="AD5453" s="56" t="s">
        <v>9255</v>
      </c>
      <c r="AE5453" s="57">
        <v>0</v>
      </c>
      <c r="AF5453" s="57">
        <v>0</v>
      </c>
      <c r="AG5453" s="57">
        <v>0</v>
      </c>
      <c r="AI5453"/>
      <c r="AJ5453"/>
    </row>
    <row r="5454" spans="1:36">
      <c r="A5454" s="56" t="s">
        <v>48</v>
      </c>
      <c r="B5454" s="56" t="s">
        <v>11412</v>
      </c>
      <c r="C5454" s="56">
        <v>2101010090</v>
      </c>
      <c r="D5454" s="56" t="s">
        <v>42</v>
      </c>
      <c r="E5454" s="56">
        <v>2101020090</v>
      </c>
      <c r="F5454" s="56">
        <v>5401010090</v>
      </c>
      <c r="G5454" s="56" t="s">
        <v>11428</v>
      </c>
      <c r="H5454" s="56">
        <v>400300</v>
      </c>
      <c r="I5454" s="56" t="s">
        <v>11458</v>
      </c>
      <c r="J5454" s="56" t="s">
        <v>10774</v>
      </c>
      <c r="K5454" s="56" t="s">
        <v>8595</v>
      </c>
      <c r="L5454" s="56" t="s">
        <v>7138</v>
      </c>
      <c r="M5454" s="73">
        <v>42356</v>
      </c>
      <c r="N5454" s="56" t="s">
        <v>8596</v>
      </c>
      <c r="O5454" s="56"/>
      <c r="P5454" s="56" t="s">
        <v>167</v>
      </c>
      <c r="Q5454" s="56"/>
      <c r="R5454" s="56" t="s">
        <v>70</v>
      </c>
      <c r="S5454" s="56" t="s">
        <v>11415</v>
      </c>
      <c r="T5454" s="56" t="s">
        <v>7140</v>
      </c>
      <c r="U5454" s="57">
        <v>53040</v>
      </c>
      <c r="V5454" s="57">
        <v>-50388</v>
      </c>
      <c r="W5454" s="57">
        <v>2652</v>
      </c>
      <c r="X5454" s="57">
        <v>0</v>
      </c>
      <c r="Y5454" s="73">
        <v>42356</v>
      </c>
      <c r="Z5454" s="57">
        <v>0</v>
      </c>
      <c r="AA5454" s="57">
        <v>0</v>
      </c>
      <c r="AB5454" s="57">
        <v>2652</v>
      </c>
      <c r="AC5454" s="57">
        <v>0</v>
      </c>
      <c r="AD5454" s="56" t="s">
        <v>9255</v>
      </c>
      <c r="AE5454" s="57">
        <v>0</v>
      </c>
      <c r="AF5454" s="57">
        <v>0</v>
      </c>
      <c r="AG5454" s="57">
        <v>0</v>
      </c>
      <c r="AI5454"/>
      <c r="AJ5454"/>
    </row>
    <row r="5455" spans="1:36">
      <c r="A5455" s="56" t="s">
        <v>48</v>
      </c>
      <c r="B5455" s="56" t="s">
        <v>11412</v>
      </c>
      <c r="C5455" s="56">
        <v>2101010090</v>
      </c>
      <c r="D5455" s="56" t="s">
        <v>42</v>
      </c>
      <c r="E5455" s="56">
        <v>2101020090</v>
      </c>
      <c r="F5455" s="56">
        <v>5401010090</v>
      </c>
      <c r="G5455" s="56" t="s">
        <v>11428</v>
      </c>
      <c r="H5455" s="56">
        <v>400300</v>
      </c>
      <c r="I5455" s="56" t="s">
        <v>11458</v>
      </c>
      <c r="J5455" s="56" t="s">
        <v>10775</v>
      </c>
      <c r="K5455" s="56" t="s">
        <v>8595</v>
      </c>
      <c r="L5455" s="56" t="s">
        <v>7138</v>
      </c>
      <c r="M5455" s="73">
        <v>42356</v>
      </c>
      <c r="N5455" s="56" t="s">
        <v>8596</v>
      </c>
      <c r="O5455" s="56"/>
      <c r="P5455" s="56" t="s">
        <v>167</v>
      </c>
      <c r="Q5455" s="56"/>
      <c r="R5455" s="56" t="s">
        <v>70</v>
      </c>
      <c r="S5455" s="56" t="s">
        <v>11415</v>
      </c>
      <c r="T5455" s="56" t="s">
        <v>7140</v>
      </c>
      <c r="U5455" s="57">
        <v>53040</v>
      </c>
      <c r="V5455" s="57">
        <v>-50388</v>
      </c>
      <c r="W5455" s="57">
        <v>2652</v>
      </c>
      <c r="X5455" s="57">
        <v>0</v>
      </c>
      <c r="Y5455" s="73">
        <v>42356</v>
      </c>
      <c r="Z5455" s="57">
        <v>0</v>
      </c>
      <c r="AA5455" s="57">
        <v>0</v>
      </c>
      <c r="AB5455" s="57">
        <v>2652</v>
      </c>
      <c r="AC5455" s="57">
        <v>0</v>
      </c>
      <c r="AD5455" s="56" t="s">
        <v>9255</v>
      </c>
      <c r="AE5455" s="57">
        <v>0</v>
      </c>
      <c r="AF5455" s="57">
        <v>0</v>
      </c>
      <c r="AG5455" s="57">
        <v>0</v>
      </c>
      <c r="AI5455"/>
      <c r="AJ5455"/>
    </row>
    <row r="5456" spans="1:36">
      <c r="A5456" s="56" t="s">
        <v>48</v>
      </c>
      <c r="B5456" s="56" t="s">
        <v>11412</v>
      </c>
      <c r="C5456" s="56">
        <v>2101010090</v>
      </c>
      <c r="D5456" s="56" t="s">
        <v>42</v>
      </c>
      <c r="E5456" s="56">
        <v>2101020090</v>
      </c>
      <c r="F5456" s="56">
        <v>5401010090</v>
      </c>
      <c r="G5456" s="56" t="s">
        <v>11428</v>
      </c>
      <c r="H5456" s="56">
        <v>400300</v>
      </c>
      <c r="I5456" s="56" t="s">
        <v>11458</v>
      </c>
      <c r="J5456" s="56" t="s">
        <v>10776</v>
      </c>
      <c r="K5456" s="56" t="s">
        <v>8595</v>
      </c>
      <c r="L5456" s="56" t="s">
        <v>7138</v>
      </c>
      <c r="M5456" s="73">
        <v>42356</v>
      </c>
      <c r="N5456" s="56" t="s">
        <v>8596</v>
      </c>
      <c r="O5456" s="56"/>
      <c r="P5456" s="56" t="s">
        <v>167</v>
      </c>
      <c r="Q5456" s="56"/>
      <c r="R5456" s="56" t="s">
        <v>70</v>
      </c>
      <c r="S5456" s="56" t="s">
        <v>11415</v>
      </c>
      <c r="T5456" s="56" t="s">
        <v>7140</v>
      </c>
      <c r="U5456" s="57">
        <v>53040</v>
      </c>
      <c r="V5456" s="57">
        <v>-50388</v>
      </c>
      <c r="W5456" s="57">
        <v>2652</v>
      </c>
      <c r="X5456" s="57">
        <v>0</v>
      </c>
      <c r="Y5456" s="73">
        <v>42356</v>
      </c>
      <c r="Z5456" s="57">
        <v>0</v>
      </c>
      <c r="AA5456" s="57">
        <v>0</v>
      </c>
      <c r="AB5456" s="57">
        <v>2652</v>
      </c>
      <c r="AC5456" s="57">
        <v>0</v>
      </c>
      <c r="AD5456" s="56" t="s">
        <v>9255</v>
      </c>
      <c r="AE5456" s="57">
        <v>0</v>
      </c>
      <c r="AF5456" s="57">
        <v>0</v>
      </c>
      <c r="AG5456" s="57">
        <v>0</v>
      </c>
      <c r="AI5456"/>
      <c r="AJ5456"/>
    </row>
    <row r="5457" spans="1:36">
      <c r="A5457" s="56" t="s">
        <v>48</v>
      </c>
      <c r="B5457" s="56" t="s">
        <v>11412</v>
      </c>
      <c r="C5457" s="56">
        <v>2101010090</v>
      </c>
      <c r="D5457" s="56" t="s">
        <v>42</v>
      </c>
      <c r="E5457" s="56">
        <v>2101020090</v>
      </c>
      <c r="F5457" s="56">
        <v>5401010090</v>
      </c>
      <c r="G5457" s="56" t="s">
        <v>11428</v>
      </c>
      <c r="H5457" s="56">
        <v>400300</v>
      </c>
      <c r="I5457" s="56" t="s">
        <v>11466</v>
      </c>
      <c r="J5457" s="56" t="s">
        <v>10777</v>
      </c>
      <c r="K5457" s="56" t="s">
        <v>8597</v>
      </c>
      <c r="L5457" s="56" t="s">
        <v>7138</v>
      </c>
      <c r="M5457" s="73">
        <v>42412</v>
      </c>
      <c r="N5457" s="56" t="s">
        <v>8594</v>
      </c>
      <c r="O5457" s="56"/>
      <c r="P5457" s="56" t="s">
        <v>167</v>
      </c>
      <c r="Q5457" s="56"/>
      <c r="R5457" s="56" t="s">
        <v>70</v>
      </c>
      <c r="S5457" s="56" t="s">
        <v>11415</v>
      </c>
      <c r="T5457" s="56" t="s">
        <v>7140</v>
      </c>
      <c r="U5457" s="57">
        <v>44587.56</v>
      </c>
      <c r="V5457" s="57">
        <v>-42358.18</v>
      </c>
      <c r="W5457" s="57">
        <v>2229.38</v>
      </c>
      <c r="X5457" s="57">
        <v>0</v>
      </c>
      <c r="Y5457" s="73">
        <v>42413</v>
      </c>
      <c r="Z5457" s="57">
        <v>0</v>
      </c>
      <c r="AA5457" s="57">
        <v>0</v>
      </c>
      <c r="AB5457" s="57">
        <v>2229.38</v>
      </c>
      <c r="AC5457" s="57">
        <v>0</v>
      </c>
      <c r="AD5457" s="56" t="s">
        <v>9255</v>
      </c>
      <c r="AE5457" s="57">
        <v>0</v>
      </c>
      <c r="AF5457" s="57">
        <v>0</v>
      </c>
      <c r="AG5457" s="57">
        <v>0</v>
      </c>
      <c r="AI5457"/>
      <c r="AJ5457"/>
    </row>
    <row r="5458" spans="1:36">
      <c r="A5458" s="56" t="s">
        <v>48</v>
      </c>
      <c r="B5458" s="56" t="s">
        <v>11412</v>
      </c>
      <c r="C5458" s="56">
        <v>2101010090</v>
      </c>
      <c r="D5458" s="56" t="s">
        <v>42</v>
      </c>
      <c r="E5458" s="56">
        <v>2101020090</v>
      </c>
      <c r="F5458" s="56">
        <v>5401010090</v>
      </c>
      <c r="G5458" s="56" t="s">
        <v>11428</v>
      </c>
      <c r="H5458" s="56">
        <v>400300</v>
      </c>
      <c r="I5458" s="56" t="s">
        <v>11466</v>
      </c>
      <c r="J5458" s="56" t="s">
        <v>10778</v>
      </c>
      <c r="K5458" s="56" t="s">
        <v>8597</v>
      </c>
      <c r="L5458" s="56" t="s">
        <v>7138</v>
      </c>
      <c r="M5458" s="73">
        <v>42412</v>
      </c>
      <c r="N5458" s="56" t="s">
        <v>8594</v>
      </c>
      <c r="O5458" s="56"/>
      <c r="P5458" s="56" t="s">
        <v>167</v>
      </c>
      <c r="Q5458" s="56"/>
      <c r="R5458" s="56" t="s">
        <v>70</v>
      </c>
      <c r="S5458" s="56" t="s">
        <v>11415</v>
      </c>
      <c r="T5458" s="56" t="s">
        <v>7140</v>
      </c>
      <c r="U5458" s="57">
        <v>44587.56</v>
      </c>
      <c r="V5458" s="57">
        <v>-42358.18</v>
      </c>
      <c r="W5458" s="57">
        <v>2229.38</v>
      </c>
      <c r="X5458" s="57">
        <v>0</v>
      </c>
      <c r="Y5458" s="73">
        <v>42413</v>
      </c>
      <c r="Z5458" s="57">
        <v>0</v>
      </c>
      <c r="AA5458" s="57">
        <v>0</v>
      </c>
      <c r="AB5458" s="57">
        <v>2229.38</v>
      </c>
      <c r="AC5458" s="57">
        <v>0</v>
      </c>
      <c r="AD5458" s="56" t="s">
        <v>9255</v>
      </c>
      <c r="AE5458" s="57">
        <v>0</v>
      </c>
      <c r="AF5458" s="57">
        <v>0</v>
      </c>
      <c r="AG5458" s="57">
        <v>0</v>
      </c>
      <c r="AI5458"/>
      <c r="AJ5458"/>
    </row>
    <row r="5459" spans="1:36">
      <c r="A5459" s="56" t="s">
        <v>48</v>
      </c>
      <c r="B5459" s="56" t="s">
        <v>11412</v>
      </c>
      <c r="C5459" s="56">
        <v>2101010090</v>
      </c>
      <c r="D5459" s="56" t="s">
        <v>42</v>
      </c>
      <c r="E5459" s="56">
        <v>2101020090</v>
      </c>
      <c r="F5459" s="56">
        <v>5401010090</v>
      </c>
      <c r="G5459" s="56" t="s">
        <v>11428</v>
      </c>
      <c r="H5459" s="56">
        <v>400300</v>
      </c>
      <c r="I5459" s="56" t="s">
        <v>11466</v>
      </c>
      <c r="J5459" s="56" t="s">
        <v>10779</v>
      </c>
      <c r="K5459" s="56" t="s">
        <v>8597</v>
      </c>
      <c r="L5459" s="56" t="s">
        <v>7138</v>
      </c>
      <c r="M5459" s="73">
        <v>42412</v>
      </c>
      <c r="N5459" s="56" t="s">
        <v>8594</v>
      </c>
      <c r="O5459" s="56"/>
      <c r="P5459" s="56" t="s">
        <v>167</v>
      </c>
      <c r="Q5459" s="56"/>
      <c r="R5459" s="56" t="s">
        <v>70</v>
      </c>
      <c r="S5459" s="56" t="s">
        <v>11415</v>
      </c>
      <c r="T5459" s="56" t="s">
        <v>7140</v>
      </c>
      <c r="U5459" s="57">
        <v>44587.56</v>
      </c>
      <c r="V5459" s="57">
        <v>-42358.18</v>
      </c>
      <c r="W5459" s="57">
        <v>2229.38</v>
      </c>
      <c r="X5459" s="57">
        <v>0</v>
      </c>
      <c r="Y5459" s="73">
        <v>42413</v>
      </c>
      <c r="Z5459" s="57">
        <v>0</v>
      </c>
      <c r="AA5459" s="57">
        <v>0</v>
      </c>
      <c r="AB5459" s="57">
        <v>2229.38</v>
      </c>
      <c r="AC5459" s="57">
        <v>0</v>
      </c>
      <c r="AD5459" s="56" t="s">
        <v>9255</v>
      </c>
      <c r="AE5459" s="57">
        <v>0</v>
      </c>
      <c r="AF5459" s="57">
        <v>0</v>
      </c>
      <c r="AG5459" s="57">
        <v>0</v>
      </c>
      <c r="AI5459"/>
      <c r="AJ5459"/>
    </row>
    <row r="5460" spans="1:36">
      <c r="A5460" s="56" t="s">
        <v>50</v>
      </c>
      <c r="B5460" s="56" t="s">
        <v>11412</v>
      </c>
      <c r="C5460" s="56">
        <v>2101010090</v>
      </c>
      <c r="D5460" s="56" t="s">
        <v>42</v>
      </c>
      <c r="E5460" s="56">
        <v>2101020090</v>
      </c>
      <c r="F5460" s="56">
        <v>5401010090</v>
      </c>
      <c r="G5460" s="56" t="s">
        <v>11431</v>
      </c>
      <c r="H5460" s="56">
        <v>400210</v>
      </c>
      <c r="I5460" s="56" t="s">
        <v>11769</v>
      </c>
      <c r="J5460" s="56" t="s">
        <v>10780</v>
      </c>
      <c r="K5460" s="56" t="s">
        <v>8598</v>
      </c>
      <c r="L5460" s="56" t="s">
        <v>7138</v>
      </c>
      <c r="M5460" s="73">
        <v>42429</v>
      </c>
      <c r="N5460" s="56" t="s">
        <v>8599</v>
      </c>
      <c r="O5460" s="56"/>
      <c r="P5460" s="56" t="s">
        <v>167</v>
      </c>
      <c r="Q5460" s="56"/>
      <c r="R5460" s="56" t="s">
        <v>70</v>
      </c>
      <c r="S5460" s="56" t="s">
        <v>11415</v>
      </c>
      <c r="T5460" s="56" t="s">
        <v>7140</v>
      </c>
      <c r="U5460" s="57">
        <v>8500</v>
      </c>
      <c r="V5460" s="57">
        <v>-8075</v>
      </c>
      <c r="W5460" s="57">
        <v>425</v>
      </c>
      <c r="X5460" s="57">
        <v>0</v>
      </c>
      <c r="Y5460" s="73">
        <v>42418</v>
      </c>
      <c r="Z5460" s="57">
        <v>0</v>
      </c>
      <c r="AA5460" s="57">
        <v>0</v>
      </c>
      <c r="AB5460" s="57">
        <v>425</v>
      </c>
      <c r="AC5460" s="57">
        <v>0</v>
      </c>
      <c r="AD5460" s="56" t="s">
        <v>9255</v>
      </c>
      <c r="AE5460" s="57">
        <v>0</v>
      </c>
      <c r="AF5460" s="57">
        <v>0</v>
      </c>
      <c r="AG5460" s="57">
        <v>0</v>
      </c>
      <c r="AI5460"/>
      <c r="AJ5460"/>
    </row>
    <row r="5461" spans="1:36">
      <c r="A5461" s="56" t="s">
        <v>50</v>
      </c>
      <c r="B5461" s="56" t="s">
        <v>11412</v>
      </c>
      <c r="C5461" s="56">
        <v>2101010090</v>
      </c>
      <c r="D5461" s="56" t="s">
        <v>42</v>
      </c>
      <c r="E5461" s="56">
        <v>2101020090</v>
      </c>
      <c r="F5461" s="56">
        <v>5401010090</v>
      </c>
      <c r="G5461" s="56" t="s">
        <v>11431</v>
      </c>
      <c r="H5461" s="56">
        <v>400210</v>
      </c>
      <c r="I5461" s="56" t="s">
        <v>11769</v>
      </c>
      <c r="J5461" s="56" t="s">
        <v>10781</v>
      </c>
      <c r="K5461" s="56" t="s">
        <v>8600</v>
      </c>
      <c r="L5461" s="56" t="s">
        <v>7138</v>
      </c>
      <c r="M5461" s="73">
        <v>42429</v>
      </c>
      <c r="N5461" s="56" t="s">
        <v>8599</v>
      </c>
      <c r="O5461" s="56"/>
      <c r="P5461" s="56" t="s">
        <v>167</v>
      </c>
      <c r="Q5461" s="56"/>
      <c r="R5461" s="56" t="s">
        <v>70</v>
      </c>
      <c r="S5461" s="56" t="s">
        <v>11415</v>
      </c>
      <c r="T5461" s="56" t="s">
        <v>7140</v>
      </c>
      <c r="U5461" s="57">
        <v>7500</v>
      </c>
      <c r="V5461" s="57">
        <v>-7125</v>
      </c>
      <c r="W5461" s="57">
        <v>375</v>
      </c>
      <c r="X5461" s="57">
        <v>0</v>
      </c>
      <c r="Y5461" s="73">
        <v>42420</v>
      </c>
      <c r="Z5461" s="57">
        <v>0</v>
      </c>
      <c r="AA5461" s="57">
        <v>0</v>
      </c>
      <c r="AB5461" s="57">
        <v>375</v>
      </c>
      <c r="AC5461" s="57">
        <v>0</v>
      </c>
      <c r="AD5461" s="56" t="s">
        <v>9255</v>
      </c>
      <c r="AE5461" s="57">
        <v>0</v>
      </c>
      <c r="AF5461" s="57">
        <v>0</v>
      </c>
      <c r="AG5461" s="57">
        <v>0</v>
      </c>
      <c r="AI5461"/>
      <c r="AJ5461"/>
    </row>
    <row r="5462" spans="1:36">
      <c r="A5462" s="56" t="s">
        <v>48</v>
      </c>
      <c r="B5462" s="56" t="s">
        <v>11412</v>
      </c>
      <c r="C5462" s="56">
        <v>2101010090</v>
      </c>
      <c r="D5462" s="56" t="s">
        <v>42</v>
      </c>
      <c r="E5462" s="56">
        <v>2101020090</v>
      </c>
      <c r="F5462" s="56">
        <v>5401010090</v>
      </c>
      <c r="G5462" s="56" t="s">
        <v>11428</v>
      </c>
      <c r="H5462" s="56">
        <v>400300</v>
      </c>
      <c r="I5462" s="56" t="s">
        <v>11430</v>
      </c>
      <c r="J5462" s="56" t="s">
        <v>10782</v>
      </c>
      <c r="K5462" s="56" t="s">
        <v>8601</v>
      </c>
      <c r="L5462" s="56" t="s">
        <v>7138</v>
      </c>
      <c r="M5462" s="73">
        <v>42438</v>
      </c>
      <c r="N5462" s="56" t="s">
        <v>8602</v>
      </c>
      <c r="O5462" s="56"/>
      <c r="P5462" s="56" t="s">
        <v>167</v>
      </c>
      <c r="Q5462" s="56"/>
      <c r="R5462" s="56" t="s">
        <v>70</v>
      </c>
      <c r="S5462" s="56" t="s">
        <v>11415</v>
      </c>
      <c r="T5462" s="56" t="s">
        <v>7140</v>
      </c>
      <c r="U5462" s="57">
        <v>535500</v>
      </c>
      <c r="V5462" s="57">
        <v>-508725</v>
      </c>
      <c r="W5462" s="57">
        <v>26775</v>
      </c>
      <c r="X5462" s="57">
        <v>0</v>
      </c>
      <c r="Y5462" s="73">
        <v>42438</v>
      </c>
      <c r="Z5462" s="57">
        <v>0</v>
      </c>
      <c r="AA5462" s="57">
        <v>0</v>
      </c>
      <c r="AB5462" s="57">
        <v>26775</v>
      </c>
      <c r="AC5462" s="57">
        <v>0</v>
      </c>
      <c r="AD5462" s="56" t="s">
        <v>9255</v>
      </c>
      <c r="AE5462" s="57">
        <v>0</v>
      </c>
      <c r="AF5462" s="57">
        <v>0</v>
      </c>
      <c r="AG5462" s="57">
        <v>0</v>
      </c>
      <c r="AI5462"/>
      <c r="AJ5462"/>
    </row>
    <row r="5463" spans="1:36">
      <c r="A5463" s="56" t="s">
        <v>48</v>
      </c>
      <c r="B5463" s="56" t="s">
        <v>11412</v>
      </c>
      <c r="C5463" s="56">
        <v>2101010090</v>
      </c>
      <c r="D5463" s="56" t="s">
        <v>42</v>
      </c>
      <c r="E5463" s="56">
        <v>2101020090</v>
      </c>
      <c r="F5463" s="56">
        <v>5401010090</v>
      </c>
      <c r="G5463" s="56" t="s">
        <v>11428</v>
      </c>
      <c r="H5463" s="56">
        <v>400300</v>
      </c>
      <c r="I5463" s="56" t="s">
        <v>11458</v>
      </c>
      <c r="J5463" s="56" t="s">
        <v>10783</v>
      </c>
      <c r="K5463" s="56" t="s">
        <v>8603</v>
      </c>
      <c r="L5463" s="56" t="s">
        <v>7138</v>
      </c>
      <c r="M5463" s="73">
        <v>42453</v>
      </c>
      <c r="N5463" s="56" t="s">
        <v>8604</v>
      </c>
      <c r="O5463" s="56"/>
      <c r="P5463" s="56" t="s">
        <v>167</v>
      </c>
      <c r="Q5463" s="56"/>
      <c r="R5463" s="56" t="s">
        <v>70</v>
      </c>
      <c r="S5463" s="56" t="s">
        <v>11415</v>
      </c>
      <c r="T5463" s="56" t="s">
        <v>7140</v>
      </c>
      <c r="U5463" s="57">
        <v>103000</v>
      </c>
      <c r="V5463" s="57">
        <v>-97850</v>
      </c>
      <c r="W5463" s="57">
        <v>5150</v>
      </c>
      <c r="X5463" s="57">
        <v>0</v>
      </c>
      <c r="Y5463" s="73">
        <v>42460</v>
      </c>
      <c r="Z5463" s="57">
        <v>0</v>
      </c>
      <c r="AA5463" s="57">
        <v>0</v>
      </c>
      <c r="AB5463" s="57">
        <v>5150</v>
      </c>
      <c r="AC5463" s="57">
        <v>0</v>
      </c>
      <c r="AD5463" s="56" t="s">
        <v>9255</v>
      </c>
      <c r="AE5463" s="57">
        <v>0</v>
      </c>
      <c r="AF5463" s="57">
        <v>0</v>
      </c>
      <c r="AG5463" s="57">
        <v>0</v>
      </c>
      <c r="AI5463"/>
      <c r="AJ5463"/>
    </row>
    <row r="5464" spans="1:36">
      <c r="A5464" s="56" t="s">
        <v>50</v>
      </c>
      <c r="B5464" s="56" t="s">
        <v>11416</v>
      </c>
      <c r="C5464" s="56">
        <v>2101010100</v>
      </c>
      <c r="D5464" s="56" t="s">
        <v>39</v>
      </c>
      <c r="E5464" s="56">
        <v>2101020100</v>
      </c>
      <c r="F5464" s="56">
        <v>5401010100</v>
      </c>
      <c r="G5464" s="56" t="s">
        <v>11431</v>
      </c>
      <c r="H5464" s="56">
        <v>400210</v>
      </c>
      <c r="I5464" s="56" t="s">
        <v>11440</v>
      </c>
      <c r="J5464" s="56" t="s">
        <v>10784</v>
      </c>
      <c r="K5464" s="56" t="s">
        <v>1872</v>
      </c>
      <c r="L5464" s="56" t="s">
        <v>7138</v>
      </c>
      <c r="M5464" s="73">
        <v>41974</v>
      </c>
      <c r="N5464" s="56" t="s">
        <v>8465</v>
      </c>
      <c r="O5464" s="56"/>
      <c r="P5464" s="56" t="s">
        <v>259</v>
      </c>
      <c r="Q5464" s="56"/>
      <c r="R5464" s="56" t="s">
        <v>70</v>
      </c>
      <c r="S5464" s="56" t="s">
        <v>11415</v>
      </c>
      <c r="T5464" s="56" t="s">
        <v>7140</v>
      </c>
      <c r="U5464" s="57">
        <v>426715.73</v>
      </c>
      <c r="V5464" s="57">
        <v>-405379.94</v>
      </c>
      <c r="W5464" s="57">
        <v>21335.79</v>
      </c>
      <c r="X5464" s="57">
        <v>0</v>
      </c>
      <c r="Y5464" s="73">
        <v>41927</v>
      </c>
      <c r="Z5464" s="57">
        <v>0</v>
      </c>
      <c r="AA5464" s="57">
        <v>0</v>
      </c>
      <c r="AB5464" s="57">
        <v>21335.79</v>
      </c>
      <c r="AC5464" s="57">
        <v>0</v>
      </c>
      <c r="AD5464" s="56" t="s">
        <v>9255</v>
      </c>
      <c r="AE5464" s="57">
        <v>0</v>
      </c>
      <c r="AF5464" s="57">
        <v>0</v>
      </c>
      <c r="AG5464" s="57">
        <v>0</v>
      </c>
      <c r="AI5464"/>
      <c r="AJ5464"/>
    </row>
    <row r="5465" spans="1:36">
      <c r="A5465" s="56" t="s">
        <v>50</v>
      </c>
      <c r="B5465" s="56" t="s">
        <v>11416</v>
      </c>
      <c r="C5465" s="56">
        <v>2101010100</v>
      </c>
      <c r="D5465" s="56" t="s">
        <v>39</v>
      </c>
      <c r="E5465" s="56">
        <v>2101020100</v>
      </c>
      <c r="F5465" s="56">
        <v>5401010100</v>
      </c>
      <c r="G5465" s="56" t="s">
        <v>11431</v>
      </c>
      <c r="H5465" s="56">
        <v>400210</v>
      </c>
      <c r="I5465" s="56" t="s">
        <v>11440</v>
      </c>
      <c r="J5465" s="56" t="s">
        <v>10785</v>
      </c>
      <c r="K5465" s="56" t="s">
        <v>8608</v>
      </c>
      <c r="L5465" s="56" t="s">
        <v>7138</v>
      </c>
      <c r="M5465" s="73">
        <v>42004</v>
      </c>
      <c r="N5465" s="56" t="s">
        <v>8609</v>
      </c>
      <c r="O5465" s="56"/>
      <c r="P5465" s="56" t="s">
        <v>259</v>
      </c>
      <c r="Q5465" s="56"/>
      <c r="R5465" s="56" t="s">
        <v>70</v>
      </c>
      <c r="S5465" s="56" t="s">
        <v>11415</v>
      </c>
      <c r="T5465" s="56" t="s">
        <v>7140</v>
      </c>
      <c r="U5465" s="57">
        <v>566508.63</v>
      </c>
      <c r="V5465" s="57">
        <v>-538183.19999999995</v>
      </c>
      <c r="W5465" s="57">
        <v>28325.43</v>
      </c>
      <c r="X5465" s="57">
        <v>0</v>
      </c>
      <c r="Y5465" s="73">
        <v>41984</v>
      </c>
      <c r="Z5465" s="57">
        <v>0</v>
      </c>
      <c r="AA5465" s="57">
        <v>0</v>
      </c>
      <c r="AB5465" s="57">
        <v>28325.43</v>
      </c>
      <c r="AC5465" s="57">
        <v>0</v>
      </c>
      <c r="AD5465" s="56" t="s">
        <v>9255</v>
      </c>
      <c r="AE5465" s="57">
        <v>0</v>
      </c>
      <c r="AF5465" s="57">
        <v>0</v>
      </c>
      <c r="AG5465" s="57">
        <v>0</v>
      </c>
      <c r="AI5465"/>
      <c r="AJ5465"/>
    </row>
    <row r="5466" spans="1:36">
      <c r="A5466" s="56" t="s">
        <v>48</v>
      </c>
      <c r="B5466" s="56" t="s">
        <v>11416</v>
      </c>
      <c r="C5466" s="56">
        <v>2101010100</v>
      </c>
      <c r="D5466" s="56" t="s">
        <v>39</v>
      </c>
      <c r="E5466" s="56">
        <v>2101020100</v>
      </c>
      <c r="F5466" s="56">
        <v>5401010100</v>
      </c>
      <c r="G5466" s="56" t="s">
        <v>11428</v>
      </c>
      <c r="H5466" s="56">
        <v>400300</v>
      </c>
      <c r="I5466" s="56" t="s">
        <v>11815</v>
      </c>
      <c r="J5466" s="56" t="s">
        <v>10786</v>
      </c>
      <c r="K5466" s="56" t="s">
        <v>8610</v>
      </c>
      <c r="L5466" s="56" t="s">
        <v>7138</v>
      </c>
      <c r="M5466" s="73">
        <v>43120</v>
      </c>
      <c r="N5466" s="56" t="s">
        <v>8611</v>
      </c>
      <c r="O5466" s="56"/>
      <c r="P5466" s="56" t="s">
        <v>259</v>
      </c>
      <c r="Q5466" s="56"/>
      <c r="R5466" s="56" t="s">
        <v>70</v>
      </c>
      <c r="S5466" s="56" t="s">
        <v>11415</v>
      </c>
      <c r="T5466" s="56" t="s">
        <v>7140</v>
      </c>
      <c r="U5466" s="57">
        <v>39836.75</v>
      </c>
      <c r="V5466" s="57">
        <v>-37844.910000000003</v>
      </c>
      <c r="W5466" s="57">
        <v>1991.84</v>
      </c>
      <c r="X5466" s="57">
        <v>0</v>
      </c>
      <c r="Y5466" s="73">
        <v>43120</v>
      </c>
      <c r="Z5466" s="57">
        <v>0</v>
      </c>
      <c r="AA5466" s="57">
        <v>0</v>
      </c>
      <c r="AB5466" s="57">
        <v>1991.84</v>
      </c>
      <c r="AC5466" s="57">
        <v>0</v>
      </c>
      <c r="AD5466" s="56" t="s">
        <v>9255</v>
      </c>
      <c r="AE5466" s="57">
        <v>0</v>
      </c>
      <c r="AF5466" s="57">
        <v>0</v>
      </c>
      <c r="AG5466" s="57">
        <v>0</v>
      </c>
      <c r="AI5466"/>
      <c r="AJ5466"/>
    </row>
    <row r="5467" spans="1:36">
      <c r="A5467" s="56" t="s">
        <v>48</v>
      </c>
      <c r="B5467" s="56" t="s">
        <v>11416</v>
      </c>
      <c r="C5467" s="56">
        <v>2101010100</v>
      </c>
      <c r="D5467" s="56" t="s">
        <v>39</v>
      </c>
      <c r="E5467" s="56">
        <v>2101020100</v>
      </c>
      <c r="F5467" s="56">
        <v>5401010100</v>
      </c>
      <c r="G5467" s="56" t="s">
        <v>11428</v>
      </c>
      <c r="H5467" s="56">
        <v>400300</v>
      </c>
      <c r="I5467" s="56" t="s">
        <v>11815</v>
      </c>
      <c r="J5467" s="56" t="s">
        <v>10787</v>
      </c>
      <c r="K5467" s="56" t="s">
        <v>8610</v>
      </c>
      <c r="L5467" s="56" t="s">
        <v>7138</v>
      </c>
      <c r="M5467" s="73">
        <v>43120</v>
      </c>
      <c r="N5467" s="56" t="s">
        <v>8611</v>
      </c>
      <c r="O5467" s="56"/>
      <c r="P5467" s="56" t="s">
        <v>259</v>
      </c>
      <c r="Q5467" s="56"/>
      <c r="R5467" s="56" t="s">
        <v>70</v>
      </c>
      <c r="S5467" s="56" t="s">
        <v>11415</v>
      </c>
      <c r="T5467" s="56" t="s">
        <v>7140</v>
      </c>
      <c r="U5467" s="57">
        <v>39836.75</v>
      </c>
      <c r="V5467" s="57">
        <v>-37844.910000000003</v>
      </c>
      <c r="W5467" s="57">
        <v>1991.84</v>
      </c>
      <c r="X5467" s="57">
        <v>0</v>
      </c>
      <c r="Y5467" s="73">
        <v>43120</v>
      </c>
      <c r="Z5467" s="57">
        <v>0</v>
      </c>
      <c r="AA5467" s="57">
        <v>0</v>
      </c>
      <c r="AB5467" s="57">
        <v>1991.84</v>
      </c>
      <c r="AC5467" s="57">
        <v>0</v>
      </c>
      <c r="AD5467" s="56" t="s">
        <v>9255</v>
      </c>
      <c r="AE5467" s="57">
        <v>0</v>
      </c>
      <c r="AF5467" s="57">
        <v>0</v>
      </c>
      <c r="AG5467" s="57">
        <v>0</v>
      </c>
      <c r="AI5467"/>
      <c r="AJ5467"/>
    </row>
    <row r="5468" spans="1:36">
      <c r="A5468" s="56" t="s">
        <v>48</v>
      </c>
      <c r="B5468" s="56" t="s">
        <v>11416</v>
      </c>
      <c r="C5468" s="56">
        <v>2101010100</v>
      </c>
      <c r="D5468" s="56" t="s">
        <v>39</v>
      </c>
      <c r="E5468" s="56">
        <v>2101020100</v>
      </c>
      <c r="F5468" s="56">
        <v>5401010100</v>
      </c>
      <c r="G5468" s="56" t="s">
        <v>11428</v>
      </c>
      <c r="H5468" s="56">
        <v>400300</v>
      </c>
      <c r="I5468" s="56" t="s">
        <v>11815</v>
      </c>
      <c r="J5468" s="56" t="s">
        <v>10788</v>
      </c>
      <c r="K5468" s="56" t="s">
        <v>8610</v>
      </c>
      <c r="L5468" s="56" t="s">
        <v>7138</v>
      </c>
      <c r="M5468" s="73">
        <v>43120</v>
      </c>
      <c r="N5468" s="56" t="s">
        <v>8611</v>
      </c>
      <c r="O5468" s="56"/>
      <c r="P5468" s="56" t="s">
        <v>259</v>
      </c>
      <c r="Q5468" s="56"/>
      <c r="R5468" s="56" t="s">
        <v>70</v>
      </c>
      <c r="S5468" s="56" t="s">
        <v>11415</v>
      </c>
      <c r="T5468" s="56" t="s">
        <v>7140</v>
      </c>
      <c r="U5468" s="57">
        <v>39836.75</v>
      </c>
      <c r="V5468" s="57">
        <v>-37844.910000000003</v>
      </c>
      <c r="W5468" s="57">
        <v>1991.84</v>
      </c>
      <c r="X5468" s="57">
        <v>0</v>
      </c>
      <c r="Y5468" s="73">
        <v>43120</v>
      </c>
      <c r="Z5468" s="57">
        <v>0</v>
      </c>
      <c r="AA5468" s="57">
        <v>0</v>
      </c>
      <c r="AB5468" s="57">
        <v>1991.84</v>
      </c>
      <c r="AC5468" s="57">
        <v>0</v>
      </c>
      <c r="AD5468" s="56" t="s">
        <v>9255</v>
      </c>
      <c r="AE5468" s="57">
        <v>0</v>
      </c>
      <c r="AF5468" s="57">
        <v>0</v>
      </c>
      <c r="AG5468" s="57">
        <v>0</v>
      </c>
      <c r="AI5468"/>
      <c r="AJ5468"/>
    </row>
    <row r="5469" spans="1:36">
      <c r="A5469" s="56" t="s">
        <v>48</v>
      </c>
      <c r="B5469" s="56" t="s">
        <v>11416</v>
      </c>
      <c r="C5469" s="56">
        <v>2101010100</v>
      </c>
      <c r="D5469" s="56" t="s">
        <v>39</v>
      </c>
      <c r="E5469" s="56">
        <v>2101020100</v>
      </c>
      <c r="F5469" s="56">
        <v>5401010100</v>
      </c>
      <c r="G5469" s="56" t="s">
        <v>11428</v>
      </c>
      <c r="H5469" s="56">
        <v>400300</v>
      </c>
      <c r="I5469" s="56" t="s">
        <v>11815</v>
      </c>
      <c r="J5469" s="56" t="s">
        <v>10789</v>
      </c>
      <c r="K5469" s="56" t="s">
        <v>8610</v>
      </c>
      <c r="L5469" s="56" t="s">
        <v>7138</v>
      </c>
      <c r="M5469" s="73">
        <v>43120</v>
      </c>
      <c r="N5469" s="56" t="s">
        <v>8611</v>
      </c>
      <c r="O5469" s="56"/>
      <c r="P5469" s="56" t="s">
        <v>259</v>
      </c>
      <c r="Q5469" s="56"/>
      <c r="R5469" s="56" t="s">
        <v>70</v>
      </c>
      <c r="S5469" s="56" t="s">
        <v>11415</v>
      </c>
      <c r="T5469" s="56" t="s">
        <v>7140</v>
      </c>
      <c r="U5469" s="57">
        <v>39836.75</v>
      </c>
      <c r="V5469" s="57">
        <v>-37844.910000000003</v>
      </c>
      <c r="W5469" s="57">
        <v>1991.84</v>
      </c>
      <c r="X5469" s="57">
        <v>0</v>
      </c>
      <c r="Y5469" s="73">
        <v>43120</v>
      </c>
      <c r="Z5469" s="57">
        <v>0</v>
      </c>
      <c r="AA5469" s="57">
        <v>0</v>
      </c>
      <c r="AB5469" s="57">
        <v>1991.84</v>
      </c>
      <c r="AC5469" s="57">
        <v>0</v>
      </c>
      <c r="AD5469" s="56" t="s">
        <v>9255</v>
      </c>
      <c r="AE5469" s="57">
        <v>0</v>
      </c>
      <c r="AF5469" s="57">
        <v>0</v>
      </c>
      <c r="AG5469" s="57">
        <v>0</v>
      </c>
      <c r="AI5469"/>
      <c r="AJ5469"/>
    </row>
    <row r="5470" spans="1:36">
      <c r="A5470" s="56" t="s">
        <v>50</v>
      </c>
      <c r="B5470" s="56" t="s">
        <v>11416</v>
      </c>
      <c r="C5470" s="56">
        <v>2101010100</v>
      </c>
      <c r="D5470" s="56" t="s">
        <v>39</v>
      </c>
      <c r="E5470" s="56">
        <v>2101020100</v>
      </c>
      <c r="F5470" s="56">
        <v>5401010100</v>
      </c>
      <c r="G5470" s="56" t="s">
        <v>11431</v>
      </c>
      <c r="H5470" s="56">
        <v>400210</v>
      </c>
      <c r="I5470" s="56" t="s">
        <v>11440</v>
      </c>
      <c r="J5470" s="56" t="s">
        <v>10790</v>
      </c>
      <c r="K5470" s="56" t="s">
        <v>9039</v>
      </c>
      <c r="L5470" s="56" t="s">
        <v>7138</v>
      </c>
      <c r="M5470" s="73">
        <v>42916</v>
      </c>
      <c r="N5470" s="56" t="s">
        <v>9040</v>
      </c>
      <c r="O5470" s="56" t="s">
        <v>9041</v>
      </c>
      <c r="P5470" s="56" t="s">
        <v>259</v>
      </c>
      <c r="Q5470" s="56"/>
      <c r="R5470" s="56" t="s">
        <v>18</v>
      </c>
      <c r="S5470" s="56" t="s">
        <v>11415</v>
      </c>
      <c r="T5470" s="56" t="s">
        <v>7140</v>
      </c>
      <c r="U5470" s="57">
        <v>557660.5</v>
      </c>
      <c r="V5470" s="57">
        <v>-529777.47</v>
      </c>
      <c r="W5470" s="57">
        <v>27883.03</v>
      </c>
      <c r="X5470" s="57">
        <v>0</v>
      </c>
      <c r="Y5470" s="73">
        <v>42887</v>
      </c>
      <c r="Z5470" s="57">
        <v>0</v>
      </c>
      <c r="AA5470" s="57">
        <v>0</v>
      </c>
      <c r="AB5470" s="57">
        <v>27883.03</v>
      </c>
      <c r="AC5470" s="57">
        <v>0</v>
      </c>
      <c r="AD5470" s="56" t="s">
        <v>9255</v>
      </c>
      <c r="AE5470" s="57">
        <v>0</v>
      </c>
      <c r="AF5470" s="57">
        <v>0</v>
      </c>
      <c r="AG5470" s="57">
        <v>0</v>
      </c>
      <c r="AI5470"/>
      <c r="AJ5470"/>
    </row>
    <row r="5471" spans="1:36">
      <c r="A5471" s="56" t="s">
        <v>48</v>
      </c>
      <c r="B5471" s="56" t="s">
        <v>11631</v>
      </c>
      <c r="C5471" s="56">
        <v>2101030010</v>
      </c>
      <c r="D5471" s="56" t="s">
        <v>44</v>
      </c>
      <c r="E5471" s="56">
        <v>2101040010</v>
      </c>
      <c r="F5471" s="56">
        <v>5401010100</v>
      </c>
      <c r="G5471" s="56" t="s">
        <v>11428</v>
      </c>
      <c r="H5471" s="56">
        <v>400300</v>
      </c>
      <c r="I5471" s="56" t="s">
        <v>11496</v>
      </c>
      <c r="J5471" s="56" t="s">
        <v>10791</v>
      </c>
      <c r="K5471" s="56" t="s">
        <v>8522</v>
      </c>
      <c r="L5471" s="56" t="s">
        <v>7138</v>
      </c>
      <c r="M5471" s="73">
        <v>42004</v>
      </c>
      <c r="N5471" s="56" t="s">
        <v>8471</v>
      </c>
      <c r="O5471" s="56"/>
      <c r="P5471" s="56" t="s">
        <v>259</v>
      </c>
      <c r="Q5471" s="56"/>
      <c r="R5471" s="56" t="s">
        <v>70</v>
      </c>
      <c r="S5471" s="56" t="s">
        <v>11415</v>
      </c>
      <c r="T5471" s="56" t="s">
        <v>7908</v>
      </c>
      <c r="U5471" s="57">
        <v>4911792.6900000004</v>
      </c>
      <c r="V5471" s="57">
        <v>-4911792.6900000004</v>
      </c>
      <c r="W5471" s="57">
        <v>0</v>
      </c>
      <c r="X5471" s="57">
        <v>0</v>
      </c>
      <c r="Y5471" s="73">
        <v>41974</v>
      </c>
      <c r="Z5471" s="57">
        <v>0</v>
      </c>
      <c r="AA5471" s="57">
        <v>0</v>
      </c>
      <c r="AB5471" s="57">
        <v>0</v>
      </c>
      <c r="AC5471" s="57">
        <v>0</v>
      </c>
      <c r="AD5471" s="56" t="s">
        <v>9255</v>
      </c>
      <c r="AE5471" s="57">
        <v>0</v>
      </c>
      <c r="AF5471" s="57">
        <v>0</v>
      </c>
      <c r="AG5471" s="57">
        <v>0</v>
      </c>
      <c r="AI5471"/>
      <c r="AJ5471"/>
    </row>
    <row r="5472" spans="1:36">
      <c r="A5472" s="56" t="s">
        <v>48</v>
      </c>
      <c r="B5472" s="56" t="s">
        <v>11631</v>
      </c>
      <c r="C5472" s="56">
        <v>2101030010</v>
      </c>
      <c r="D5472" s="56" t="s">
        <v>44</v>
      </c>
      <c r="E5472" s="56">
        <v>2101040010</v>
      </c>
      <c r="F5472" s="56">
        <v>5401010100</v>
      </c>
      <c r="G5472" s="56" t="s">
        <v>11428</v>
      </c>
      <c r="H5472" s="56">
        <v>400300</v>
      </c>
      <c r="I5472" s="56" t="s">
        <v>11458</v>
      </c>
      <c r="J5472" s="56" t="s">
        <v>10792</v>
      </c>
      <c r="K5472" s="56" t="s">
        <v>8523</v>
      </c>
      <c r="L5472" s="56" t="s">
        <v>7138</v>
      </c>
      <c r="M5472" s="73">
        <v>42572</v>
      </c>
      <c r="N5472" s="56" t="s">
        <v>8524</v>
      </c>
      <c r="O5472" s="56"/>
      <c r="P5472" s="56" t="s">
        <v>259</v>
      </c>
      <c r="Q5472" s="56"/>
      <c r="R5472" s="56" t="s">
        <v>70</v>
      </c>
      <c r="S5472" s="56" t="s">
        <v>11415</v>
      </c>
      <c r="T5472" s="56" t="s">
        <v>7908</v>
      </c>
      <c r="U5472" s="57">
        <v>279299.75</v>
      </c>
      <c r="V5472" s="57">
        <v>-279299.75</v>
      </c>
      <c r="W5472" s="57">
        <v>0</v>
      </c>
      <c r="X5472" s="57">
        <v>0</v>
      </c>
      <c r="Y5472" s="73">
        <v>42572</v>
      </c>
      <c r="Z5472" s="57">
        <v>0</v>
      </c>
      <c r="AA5472" s="57">
        <v>0</v>
      </c>
      <c r="AB5472" s="57">
        <v>0</v>
      </c>
      <c r="AC5472" s="57">
        <v>0</v>
      </c>
      <c r="AD5472" s="56" t="s">
        <v>9255</v>
      </c>
      <c r="AE5472" s="57">
        <v>0</v>
      </c>
      <c r="AF5472" s="57">
        <v>0</v>
      </c>
      <c r="AG5472" s="57">
        <v>0</v>
      </c>
      <c r="AI5472"/>
      <c r="AJ5472"/>
    </row>
    <row r="5473" spans="1:36">
      <c r="A5473" s="56" t="s">
        <v>49</v>
      </c>
      <c r="B5473" s="56" t="s">
        <v>11631</v>
      </c>
      <c r="C5473" s="56">
        <v>2101030010</v>
      </c>
      <c r="D5473" s="56" t="s">
        <v>44</v>
      </c>
      <c r="E5473" s="56">
        <v>2101040010</v>
      </c>
      <c r="F5473" s="56">
        <v>5401010100</v>
      </c>
      <c r="G5473" s="56" t="s">
        <v>11431</v>
      </c>
      <c r="H5473" s="56">
        <v>400211</v>
      </c>
      <c r="I5473" s="56" t="s">
        <v>11444</v>
      </c>
      <c r="J5473" s="56" t="s">
        <v>10793</v>
      </c>
      <c r="K5473" s="56" t="s">
        <v>8525</v>
      </c>
      <c r="L5473" s="56" t="s">
        <v>7138</v>
      </c>
      <c r="M5473" s="73">
        <v>42643</v>
      </c>
      <c r="N5473" s="56" t="s">
        <v>8526</v>
      </c>
      <c r="O5473" s="56"/>
      <c r="P5473" s="56" t="s">
        <v>259</v>
      </c>
      <c r="Q5473" s="56"/>
      <c r="R5473" s="56" t="s">
        <v>70</v>
      </c>
      <c r="S5473" s="56" t="s">
        <v>11415</v>
      </c>
      <c r="T5473" s="56" t="s">
        <v>7908</v>
      </c>
      <c r="U5473" s="57">
        <v>12036632.5</v>
      </c>
      <c r="V5473" s="57">
        <v>-12036632.5</v>
      </c>
      <c r="W5473" s="57">
        <v>0</v>
      </c>
      <c r="X5473" s="57">
        <v>0</v>
      </c>
      <c r="Y5473" s="73">
        <v>42643</v>
      </c>
      <c r="Z5473" s="57">
        <v>0</v>
      </c>
      <c r="AA5473" s="57">
        <v>0</v>
      </c>
      <c r="AB5473" s="57">
        <v>0</v>
      </c>
      <c r="AC5473" s="57">
        <v>0</v>
      </c>
      <c r="AD5473" s="56" t="s">
        <v>9255</v>
      </c>
      <c r="AE5473" s="57">
        <v>0</v>
      </c>
      <c r="AF5473" s="57">
        <v>0</v>
      </c>
      <c r="AG5473" s="57">
        <v>0</v>
      </c>
      <c r="AI5473"/>
      <c r="AJ5473"/>
    </row>
    <row r="5474" spans="1:36">
      <c r="A5474" s="56" t="s">
        <v>48</v>
      </c>
      <c r="B5474" s="56" t="s">
        <v>11412</v>
      </c>
      <c r="C5474" s="56">
        <v>2101010090</v>
      </c>
      <c r="D5474" s="56" t="s">
        <v>42</v>
      </c>
      <c r="E5474" s="56">
        <v>2101020090</v>
      </c>
      <c r="F5474" s="56">
        <v>5401010090</v>
      </c>
      <c r="G5474" s="56" t="s">
        <v>11428</v>
      </c>
      <c r="H5474" s="56">
        <v>400300</v>
      </c>
      <c r="I5474" s="56" t="s">
        <v>11439</v>
      </c>
      <c r="J5474" s="56" t="s">
        <v>10794</v>
      </c>
      <c r="K5474" s="56" t="s">
        <v>8669</v>
      </c>
      <c r="L5474" s="56" t="s">
        <v>7138</v>
      </c>
      <c r="M5474" s="73">
        <v>42238</v>
      </c>
      <c r="N5474" s="56" t="s">
        <v>8611</v>
      </c>
      <c r="O5474" s="56"/>
      <c r="P5474" s="56" t="s">
        <v>167</v>
      </c>
      <c r="Q5474" s="56"/>
      <c r="R5474" s="56" t="s">
        <v>70</v>
      </c>
      <c r="S5474" s="56" t="s">
        <v>11415</v>
      </c>
      <c r="T5474" s="56" t="s">
        <v>7140</v>
      </c>
      <c r="U5474" s="57">
        <v>15387.42</v>
      </c>
      <c r="V5474" s="57">
        <v>-14618.05</v>
      </c>
      <c r="W5474" s="57">
        <v>769.37</v>
      </c>
      <c r="X5474" s="57">
        <v>0</v>
      </c>
      <c r="Y5474" s="73">
        <v>42238</v>
      </c>
      <c r="Z5474" s="57">
        <v>0</v>
      </c>
      <c r="AA5474" s="57">
        <v>0</v>
      </c>
      <c r="AB5474" s="57">
        <v>769.37</v>
      </c>
      <c r="AC5474" s="57">
        <v>0</v>
      </c>
      <c r="AD5474" s="56" t="s">
        <v>9255</v>
      </c>
      <c r="AE5474" s="57">
        <v>0</v>
      </c>
      <c r="AF5474" s="57">
        <v>0</v>
      </c>
      <c r="AG5474" s="57">
        <v>0</v>
      </c>
      <c r="AI5474"/>
      <c r="AJ5474"/>
    </row>
    <row r="5475" spans="1:36">
      <c r="A5475" s="56" t="s">
        <v>48</v>
      </c>
      <c r="B5475" s="56" t="s">
        <v>11412</v>
      </c>
      <c r="C5475" s="56">
        <v>2101010090</v>
      </c>
      <c r="D5475" s="56" t="s">
        <v>42</v>
      </c>
      <c r="E5475" s="56">
        <v>2101020090</v>
      </c>
      <c r="F5475" s="56">
        <v>5401010090</v>
      </c>
      <c r="G5475" s="56" t="s">
        <v>11428</v>
      </c>
      <c r="H5475" s="56">
        <v>400300</v>
      </c>
      <c r="I5475" s="56" t="s">
        <v>11439</v>
      </c>
      <c r="J5475" s="56" t="s">
        <v>10795</v>
      </c>
      <c r="K5475" s="56" t="s">
        <v>8670</v>
      </c>
      <c r="L5475" s="56" t="s">
        <v>7138</v>
      </c>
      <c r="M5475" s="73">
        <v>42238</v>
      </c>
      <c r="N5475" s="56" t="s">
        <v>8611</v>
      </c>
      <c r="O5475" s="56"/>
      <c r="P5475" s="56" t="s">
        <v>167</v>
      </c>
      <c r="Q5475" s="56"/>
      <c r="R5475" s="56" t="s">
        <v>70</v>
      </c>
      <c r="S5475" s="56" t="s">
        <v>11415</v>
      </c>
      <c r="T5475" s="56" t="s">
        <v>7140</v>
      </c>
      <c r="U5475" s="57">
        <v>16349.14</v>
      </c>
      <c r="V5475" s="57">
        <v>-15531.68</v>
      </c>
      <c r="W5475" s="57">
        <v>817.46</v>
      </c>
      <c r="X5475" s="57">
        <v>0</v>
      </c>
      <c r="Y5475" s="73">
        <v>42238</v>
      </c>
      <c r="Z5475" s="57">
        <v>0</v>
      </c>
      <c r="AA5475" s="57">
        <v>0</v>
      </c>
      <c r="AB5475" s="57">
        <v>817.46</v>
      </c>
      <c r="AC5475" s="57">
        <v>0</v>
      </c>
      <c r="AD5475" s="56" t="s">
        <v>9255</v>
      </c>
      <c r="AE5475" s="57">
        <v>0</v>
      </c>
      <c r="AF5475" s="57">
        <v>0</v>
      </c>
      <c r="AG5475" s="57">
        <v>0</v>
      </c>
      <c r="AI5475"/>
      <c r="AJ5475"/>
    </row>
    <row r="5476" spans="1:36">
      <c r="A5476" s="56" t="s">
        <v>48</v>
      </c>
      <c r="B5476" s="56" t="s">
        <v>11416</v>
      </c>
      <c r="C5476" s="56">
        <v>2101010100</v>
      </c>
      <c r="D5476" s="56" t="s">
        <v>39</v>
      </c>
      <c r="E5476" s="56">
        <v>2101020100</v>
      </c>
      <c r="F5476" s="56">
        <v>5401010100</v>
      </c>
      <c r="G5476" s="56" t="s">
        <v>11428</v>
      </c>
      <c r="H5476" s="56">
        <v>400300</v>
      </c>
      <c r="I5476" s="56" t="s">
        <v>11439</v>
      </c>
      <c r="J5476" s="56" t="s">
        <v>10796</v>
      </c>
      <c r="K5476" s="56" t="s">
        <v>8671</v>
      </c>
      <c r="L5476" s="56" t="s">
        <v>7138</v>
      </c>
      <c r="M5476" s="73">
        <v>41970</v>
      </c>
      <c r="N5476" s="56" t="s">
        <v>8609</v>
      </c>
      <c r="O5476" s="56"/>
      <c r="P5476" s="56" t="s">
        <v>259</v>
      </c>
      <c r="Q5476" s="56"/>
      <c r="R5476" s="56" t="s">
        <v>70</v>
      </c>
      <c r="S5476" s="56" t="s">
        <v>11415</v>
      </c>
      <c r="T5476" s="56" t="s">
        <v>7140</v>
      </c>
      <c r="U5476" s="57">
        <v>631130.5</v>
      </c>
      <c r="V5476" s="57">
        <v>-599573.97</v>
      </c>
      <c r="W5476" s="57">
        <v>31556.53</v>
      </c>
      <c r="X5476" s="57">
        <v>0</v>
      </c>
      <c r="Y5476" s="73">
        <v>41970</v>
      </c>
      <c r="Z5476" s="57">
        <v>0</v>
      </c>
      <c r="AA5476" s="57">
        <v>0</v>
      </c>
      <c r="AB5476" s="57">
        <v>31556.53</v>
      </c>
      <c r="AC5476" s="57">
        <v>0</v>
      </c>
      <c r="AD5476" s="56" t="s">
        <v>9255</v>
      </c>
      <c r="AE5476" s="57">
        <v>0</v>
      </c>
      <c r="AF5476" s="57">
        <v>0</v>
      </c>
      <c r="AG5476" s="57">
        <v>0</v>
      </c>
      <c r="AI5476"/>
      <c r="AJ5476"/>
    </row>
    <row r="5477" spans="1:36">
      <c r="A5477" s="56" t="s">
        <v>48</v>
      </c>
      <c r="B5477" s="56" t="s">
        <v>11416</v>
      </c>
      <c r="C5477" s="56">
        <v>2101010100</v>
      </c>
      <c r="D5477" s="56" t="s">
        <v>39</v>
      </c>
      <c r="E5477" s="56">
        <v>2101020100</v>
      </c>
      <c r="F5477" s="56">
        <v>5401010100</v>
      </c>
      <c r="G5477" s="56" t="s">
        <v>11428</v>
      </c>
      <c r="H5477" s="56">
        <v>400300</v>
      </c>
      <c r="I5477" s="56" t="s">
        <v>11439</v>
      </c>
      <c r="J5477" s="56" t="s">
        <v>10797</v>
      </c>
      <c r="K5477" s="56" t="s">
        <v>8672</v>
      </c>
      <c r="L5477" s="56" t="s">
        <v>7138</v>
      </c>
      <c r="M5477" s="73">
        <v>41974</v>
      </c>
      <c r="N5477" s="56" t="s">
        <v>8673</v>
      </c>
      <c r="O5477" s="56"/>
      <c r="P5477" s="56" t="s">
        <v>259</v>
      </c>
      <c r="Q5477" s="56"/>
      <c r="R5477" s="56" t="s">
        <v>70</v>
      </c>
      <c r="S5477" s="56" t="s">
        <v>11415</v>
      </c>
      <c r="T5477" s="56" t="s">
        <v>7140</v>
      </c>
      <c r="U5477" s="57">
        <v>394570</v>
      </c>
      <c r="V5477" s="57">
        <v>-374841.5</v>
      </c>
      <c r="W5477" s="57">
        <v>19728.5</v>
      </c>
      <c r="X5477" s="57">
        <v>0</v>
      </c>
      <c r="Y5477" s="73">
        <v>41974</v>
      </c>
      <c r="Z5477" s="57">
        <v>0</v>
      </c>
      <c r="AA5477" s="57">
        <v>0</v>
      </c>
      <c r="AB5477" s="57">
        <v>19728.5</v>
      </c>
      <c r="AC5477" s="57">
        <v>0</v>
      </c>
      <c r="AD5477" s="56" t="s">
        <v>9255</v>
      </c>
      <c r="AE5477" s="57">
        <v>0</v>
      </c>
      <c r="AF5477" s="57">
        <v>0</v>
      </c>
      <c r="AG5477" s="57">
        <v>0</v>
      </c>
      <c r="AI5477"/>
      <c r="AJ5477"/>
    </row>
    <row r="5478" spans="1:36">
      <c r="A5478" s="56" t="s">
        <v>48</v>
      </c>
      <c r="B5478" s="56" t="s">
        <v>11416</v>
      </c>
      <c r="C5478" s="56">
        <v>2101010100</v>
      </c>
      <c r="D5478" s="56" t="s">
        <v>39</v>
      </c>
      <c r="E5478" s="56">
        <v>2101020100</v>
      </c>
      <c r="F5478" s="56">
        <v>5401010100</v>
      </c>
      <c r="G5478" s="56" t="s">
        <v>11428</v>
      </c>
      <c r="H5478" s="56">
        <v>400300</v>
      </c>
      <c r="I5478" s="56" t="s">
        <v>11439</v>
      </c>
      <c r="J5478" s="56" t="s">
        <v>10798</v>
      </c>
      <c r="K5478" s="56" t="s">
        <v>8678</v>
      </c>
      <c r="L5478" s="56" t="s">
        <v>7138</v>
      </c>
      <c r="M5478" s="73">
        <v>42063</v>
      </c>
      <c r="N5478" s="56" t="s">
        <v>8467</v>
      </c>
      <c r="O5478" s="56"/>
      <c r="P5478" s="56" t="s">
        <v>259</v>
      </c>
      <c r="Q5478" s="56"/>
      <c r="R5478" s="56" t="s">
        <v>70</v>
      </c>
      <c r="S5478" s="56" t="s">
        <v>11415</v>
      </c>
      <c r="T5478" s="56" t="s">
        <v>7140</v>
      </c>
      <c r="U5478" s="57">
        <v>36337</v>
      </c>
      <c r="V5478" s="57">
        <v>-34520.15</v>
      </c>
      <c r="W5478" s="57">
        <v>1816.85</v>
      </c>
      <c r="X5478" s="57">
        <v>0</v>
      </c>
      <c r="Y5478" s="73">
        <v>42063</v>
      </c>
      <c r="Z5478" s="57">
        <v>0</v>
      </c>
      <c r="AA5478" s="57">
        <v>0</v>
      </c>
      <c r="AB5478" s="57">
        <v>1816.85</v>
      </c>
      <c r="AC5478" s="57">
        <v>0</v>
      </c>
      <c r="AD5478" s="56" t="s">
        <v>9255</v>
      </c>
      <c r="AE5478" s="57">
        <v>0</v>
      </c>
      <c r="AF5478" s="57">
        <v>0</v>
      </c>
      <c r="AG5478" s="57">
        <v>0</v>
      </c>
      <c r="AI5478"/>
      <c r="AJ5478"/>
    </row>
    <row r="5479" spans="1:36">
      <c r="A5479" s="56" t="s">
        <v>48</v>
      </c>
      <c r="B5479" s="56" t="s">
        <v>11416</v>
      </c>
      <c r="C5479" s="56">
        <v>2101010100</v>
      </c>
      <c r="D5479" s="56" t="s">
        <v>39</v>
      </c>
      <c r="E5479" s="56">
        <v>2101020100</v>
      </c>
      <c r="F5479" s="56">
        <v>5401010100</v>
      </c>
      <c r="G5479" s="56" t="s">
        <v>11428</v>
      </c>
      <c r="H5479" s="56">
        <v>400300</v>
      </c>
      <c r="I5479" s="56" t="s">
        <v>11439</v>
      </c>
      <c r="J5479" s="56" t="s">
        <v>10799</v>
      </c>
      <c r="K5479" s="56" t="s">
        <v>8678</v>
      </c>
      <c r="L5479" s="56" t="s">
        <v>7138</v>
      </c>
      <c r="M5479" s="73">
        <v>42063</v>
      </c>
      <c r="N5479" s="56" t="s">
        <v>8467</v>
      </c>
      <c r="O5479" s="56"/>
      <c r="P5479" s="56" t="s">
        <v>259</v>
      </c>
      <c r="Q5479" s="56"/>
      <c r="R5479" s="56" t="s">
        <v>70</v>
      </c>
      <c r="S5479" s="56" t="s">
        <v>11415</v>
      </c>
      <c r="T5479" s="56" t="s">
        <v>7140</v>
      </c>
      <c r="U5479" s="57">
        <v>36337</v>
      </c>
      <c r="V5479" s="57">
        <v>-34520.15</v>
      </c>
      <c r="W5479" s="57">
        <v>1816.85</v>
      </c>
      <c r="X5479" s="57">
        <v>0</v>
      </c>
      <c r="Y5479" s="73">
        <v>42063</v>
      </c>
      <c r="Z5479" s="57">
        <v>0</v>
      </c>
      <c r="AA5479" s="57">
        <v>0</v>
      </c>
      <c r="AB5479" s="57">
        <v>1816.85</v>
      </c>
      <c r="AC5479" s="57">
        <v>0</v>
      </c>
      <c r="AD5479" s="56" t="s">
        <v>9255</v>
      </c>
      <c r="AE5479" s="57">
        <v>0</v>
      </c>
      <c r="AF5479" s="57">
        <v>0</v>
      </c>
      <c r="AG5479" s="57">
        <v>0</v>
      </c>
      <c r="AI5479"/>
      <c r="AJ5479"/>
    </row>
    <row r="5480" spans="1:36">
      <c r="A5480" s="56" t="s">
        <v>48</v>
      </c>
      <c r="B5480" s="56" t="s">
        <v>11416</v>
      </c>
      <c r="C5480" s="56">
        <v>2101010100</v>
      </c>
      <c r="D5480" s="56" t="s">
        <v>39</v>
      </c>
      <c r="E5480" s="56">
        <v>2101020100</v>
      </c>
      <c r="F5480" s="56">
        <v>5401010100</v>
      </c>
      <c r="G5480" s="56" t="s">
        <v>11428</v>
      </c>
      <c r="H5480" s="56">
        <v>400300</v>
      </c>
      <c r="I5480" s="56" t="s">
        <v>11439</v>
      </c>
      <c r="J5480" s="56" t="s">
        <v>10800</v>
      </c>
      <c r="K5480" s="56" t="s">
        <v>8678</v>
      </c>
      <c r="L5480" s="56" t="s">
        <v>7138</v>
      </c>
      <c r="M5480" s="73">
        <v>42063</v>
      </c>
      <c r="N5480" s="56" t="s">
        <v>8467</v>
      </c>
      <c r="O5480" s="56"/>
      <c r="P5480" s="56" t="s">
        <v>259</v>
      </c>
      <c r="Q5480" s="56"/>
      <c r="R5480" s="56" t="s">
        <v>70</v>
      </c>
      <c r="S5480" s="56" t="s">
        <v>11415</v>
      </c>
      <c r="T5480" s="56" t="s">
        <v>7140</v>
      </c>
      <c r="U5480" s="57">
        <v>36337</v>
      </c>
      <c r="V5480" s="57">
        <v>-34520.15</v>
      </c>
      <c r="W5480" s="57">
        <v>1816.85</v>
      </c>
      <c r="X5480" s="57">
        <v>0</v>
      </c>
      <c r="Y5480" s="73">
        <v>42063</v>
      </c>
      <c r="Z5480" s="57">
        <v>0</v>
      </c>
      <c r="AA5480" s="57">
        <v>0</v>
      </c>
      <c r="AB5480" s="57">
        <v>1816.85</v>
      </c>
      <c r="AC5480" s="57">
        <v>0</v>
      </c>
      <c r="AD5480" s="56" t="s">
        <v>9255</v>
      </c>
      <c r="AE5480" s="57">
        <v>0</v>
      </c>
      <c r="AF5480" s="57">
        <v>0</v>
      </c>
      <c r="AG5480" s="57">
        <v>0</v>
      </c>
      <c r="AI5480"/>
      <c r="AJ5480"/>
    </row>
    <row r="5481" spans="1:36">
      <c r="A5481" s="56" t="s">
        <v>48</v>
      </c>
      <c r="B5481" s="56" t="s">
        <v>11416</v>
      </c>
      <c r="C5481" s="56">
        <v>2101010100</v>
      </c>
      <c r="D5481" s="56" t="s">
        <v>39</v>
      </c>
      <c r="E5481" s="56">
        <v>2101020100</v>
      </c>
      <c r="F5481" s="56">
        <v>5401010100</v>
      </c>
      <c r="G5481" s="56" t="s">
        <v>11428</v>
      </c>
      <c r="H5481" s="56">
        <v>400300</v>
      </c>
      <c r="I5481" s="56" t="s">
        <v>11439</v>
      </c>
      <c r="J5481" s="56" t="s">
        <v>10801</v>
      </c>
      <c r="K5481" s="56" t="s">
        <v>8678</v>
      </c>
      <c r="L5481" s="56" t="s">
        <v>7138</v>
      </c>
      <c r="M5481" s="73">
        <v>42063</v>
      </c>
      <c r="N5481" s="56" t="s">
        <v>8467</v>
      </c>
      <c r="O5481" s="56"/>
      <c r="P5481" s="56" t="s">
        <v>259</v>
      </c>
      <c r="Q5481" s="56"/>
      <c r="R5481" s="56" t="s">
        <v>70</v>
      </c>
      <c r="S5481" s="56" t="s">
        <v>11415</v>
      </c>
      <c r="T5481" s="56" t="s">
        <v>7140</v>
      </c>
      <c r="U5481" s="57">
        <v>36337</v>
      </c>
      <c r="V5481" s="57">
        <v>-34520.15</v>
      </c>
      <c r="W5481" s="57">
        <v>1816.85</v>
      </c>
      <c r="X5481" s="57">
        <v>0</v>
      </c>
      <c r="Y5481" s="73">
        <v>42063</v>
      </c>
      <c r="Z5481" s="57">
        <v>0</v>
      </c>
      <c r="AA5481" s="57">
        <v>0</v>
      </c>
      <c r="AB5481" s="57">
        <v>1816.85</v>
      </c>
      <c r="AC5481" s="57">
        <v>0</v>
      </c>
      <c r="AD5481" s="56" t="s">
        <v>9255</v>
      </c>
      <c r="AE5481" s="57">
        <v>0</v>
      </c>
      <c r="AF5481" s="57">
        <v>0</v>
      </c>
      <c r="AG5481" s="57">
        <v>0</v>
      </c>
      <c r="AI5481"/>
      <c r="AJ5481"/>
    </row>
    <row r="5482" spans="1:36">
      <c r="A5482" s="56" t="s">
        <v>48</v>
      </c>
      <c r="B5482" s="56" t="s">
        <v>11416</v>
      </c>
      <c r="C5482" s="56">
        <v>2101010100</v>
      </c>
      <c r="D5482" s="56" t="s">
        <v>39</v>
      </c>
      <c r="E5482" s="56">
        <v>2101020100</v>
      </c>
      <c r="F5482" s="56">
        <v>5401010100</v>
      </c>
      <c r="G5482" s="56" t="s">
        <v>11428</v>
      </c>
      <c r="H5482" s="56">
        <v>400300</v>
      </c>
      <c r="I5482" s="56" t="s">
        <v>11439</v>
      </c>
      <c r="J5482" s="56" t="s">
        <v>10802</v>
      </c>
      <c r="K5482" s="56" t="s">
        <v>8678</v>
      </c>
      <c r="L5482" s="56" t="s">
        <v>7138</v>
      </c>
      <c r="M5482" s="73">
        <v>42063</v>
      </c>
      <c r="N5482" s="56" t="s">
        <v>8467</v>
      </c>
      <c r="O5482" s="56"/>
      <c r="P5482" s="56" t="s">
        <v>259</v>
      </c>
      <c r="Q5482" s="56"/>
      <c r="R5482" s="56" t="s">
        <v>70</v>
      </c>
      <c r="S5482" s="56" t="s">
        <v>11415</v>
      </c>
      <c r="T5482" s="56" t="s">
        <v>7140</v>
      </c>
      <c r="U5482" s="57">
        <v>36337</v>
      </c>
      <c r="V5482" s="57">
        <v>-34520.15</v>
      </c>
      <c r="W5482" s="57">
        <v>1816.85</v>
      </c>
      <c r="X5482" s="57">
        <v>0</v>
      </c>
      <c r="Y5482" s="73">
        <v>42063</v>
      </c>
      <c r="Z5482" s="57">
        <v>0</v>
      </c>
      <c r="AA5482" s="57">
        <v>0</v>
      </c>
      <c r="AB5482" s="57">
        <v>1816.85</v>
      </c>
      <c r="AC5482" s="57">
        <v>0</v>
      </c>
      <c r="AD5482" s="56" t="s">
        <v>9255</v>
      </c>
      <c r="AE5482" s="57">
        <v>0</v>
      </c>
      <c r="AF5482" s="57">
        <v>0</v>
      </c>
      <c r="AG5482" s="57">
        <v>0</v>
      </c>
      <c r="AI5482"/>
      <c r="AJ5482"/>
    </row>
    <row r="5483" spans="1:36">
      <c r="A5483" s="56" t="s">
        <v>48</v>
      </c>
      <c r="B5483" s="56" t="s">
        <v>11416</v>
      </c>
      <c r="C5483" s="56">
        <v>2101010100</v>
      </c>
      <c r="D5483" s="56" t="s">
        <v>39</v>
      </c>
      <c r="E5483" s="56">
        <v>2101020100</v>
      </c>
      <c r="F5483" s="56">
        <v>5401010100</v>
      </c>
      <c r="G5483" s="56" t="s">
        <v>11428</v>
      </c>
      <c r="H5483" s="56">
        <v>400300</v>
      </c>
      <c r="I5483" s="56" t="s">
        <v>11439</v>
      </c>
      <c r="J5483" s="56" t="s">
        <v>10803</v>
      </c>
      <c r="K5483" s="56" t="s">
        <v>8678</v>
      </c>
      <c r="L5483" s="56" t="s">
        <v>7138</v>
      </c>
      <c r="M5483" s="73">
        <v>42063</v>
      </c>
      <c r="N5483" s="56" t="s">
        <v>8467</v>
      </c>
      <c r="O5483" s="56"/>
      <c r="P5483" s="56" t="s">
        <v>259</v>
      </c>
      <c r="Q5483" s="56"/>
      <c r="R5483" s="56" t="s">
        <v>70</v>
      </c>
      <c r="S5483" s="56" t="s">
        <v>11415</v>
      </c>
      <c r="T5483" s="56" t="s">
        <v>7140</v>
      </c>
      <c r="U5483" s="57">
        <v>36337</v>
      </c>
      <c r="V5483" s="57">
        <v>-34520.15</v>
      </c>
      <c r="W5483" s="57">
        <v>1816.85</v>
      </c>
      <c r="X5483" s="57">
        <v>0</v>
      </c>
      <c r="Y5483" s="73">
        <v>42063</v>
      </c>
      <c r="Z5483" s="57">
        <v>0</v>
      </c>
      <c r="AA5483" s="57">
        <v>0</v>
      </c>
      <c r="AB5483" s="57">
        <v>1816.85</v>
      </c>
      <c r="AC5483" s="57">
        <v>0</v>
      </c>
      <c r="AD5483" s="56" t="s">
        <v>9255</v>
      </c>
      <c r="AE5483" s="57">
        <v>0</v>
      </c>
      <c r="AF5483" s="57">
        <v>0</v>
      </c>
      <c r="AG5483" s="57">
        <v>0</v>
      </c>
      <c r="AI5483"/>
      <c r="AJ5483"/>
    </row>
    <row r="5484" spans="1:36">
      <c r="A5484" s="56" t="s">
        <v>48</v>
      </c>
      <c r="B5484" s="56" t="s">
        <v>11416</v>
      </c>
      <c r="C5484" s="56">
        <v>2101010100</v>
      </c>
      <c r="D5484" s="56" t="s">
        <v>39</v>
      </c>
      <c r="E5484" s="56">
        <v>2101020100</v>
      </c>
      <c r="F5484" s="56">
        <v>5401010100</v>
      </c>
      <c r="G5484" s="56" t="s">
        <v>11428</v>
      </c>
      <c r="H5484" s="56">
        <v>400300</v>
      </c>
      <c r="I5484" s="56" t="s">
        <v>11439</v>
      </c>
      <c r="J5484" s="56" t="s">
        <v>10804</v>
      </c>
      <c r="K5484" s="56" t="s">
        <v>8678</v>
      </c>
      <c r="L5484" s="56" t="s">
        <v>7138</v>
      </c>
      <c r="M5484" s="73">
        <v>42063</v>
      </c>
      <c r="N5484" s="56" t="s">
        <v>8467</v>
      </c>
      <c r="O5484" s="56"/>
      <c r="P5484" s="56" t="s">
        <v>259</v>
      </c>
      <c r="Q5484" s="56"/>
      <c r="R5484" s="56" t="s">
        <v>70</v>
      </c>
      <c r="S5484" s="56" t="s">
        <v>11415</v>
      </c>
      <c r="T5484" s="56" t="s">
        <v>7140</v>
      </c>
      <c r="U5484" s="57">
        <v>36337</v>
      </c>
      <c r="V5484" s="57">
        <v>-34520.15</v>
      </c>
      <c r="W5484" s="57">
        <v>1816.85</v>
      </c>
      <c r="X5484" s="57">
        <v>0</v>
      </c>
      <c r="Y5484" s="73">
        <v>42063</v>
      </c>
      <c r="Z5484" s="57">
        <v>0</v>
      </c>
      <c r="AA5484" s="57">
        <v>0</v>
      </c>
      <c r="AB5484" s="57">
        <v>1816.85</v>
      </c>
      <c r="AC5484" s="57">
        <v>0</v>
      </c>
      <c r="AD5484" s="56" t="s">
        <v>9255</v>
      </c>
      <c r="AE5484" s="57">
        <v>0</v>
      </c>
      <c r="AF5484" s="57">
        <v>0</v>
      </c>
      <c r="AG5484" s="57">
        <v>0</v>
      </c>
      <c r="AI5484"/>
      <c r="AJ5484"/>
    </row>
    <row r="5485" spans="1:36">
      <c r="A5485" s="56" t="s">
        <v>48</v>
      </c>
      <c r="B5485" s="56" t="s">
        <v>11416</v>
      </c>
      <c r="C5485" s="56">
        <v>2101010100</v>
      </c>
      <c r="D5485" s="56" t="s">
        <v>39</v>
      </c>
      <c r="E5485" s="56">
        <v>2101020100</v>
      </c>
      <c r="F5485" s="56">
        <v>5401010100</v>
      </c>
      <c r="G5485" s="56" t="s">
        <v>11428</v>
      </c>
      <c r="H5485" s="56">
        <v>400300</v>
      </c>
      <c r="I5485" s="56" t="s">
        <v>11439</v>
      </c>
      <c r="J5485" s="56" t="s">
        <v>10805</v>
      </c>
      <c r="K5485" s="56" t="s">
        <v>8678</v>
      </c>
      <c r="L5485" s="56" t="s">
        <v>7138</v>
      </c>
      <c r="M5485" s="73">
        <v>42063</v>
      </c>
      <c r="N5485" s="56" t="s">
        <v>8467</v>
      </c>
      <c r="O5485" s="56"/>
      <c r="P5485" s="56" t="s">
        <v>259</v>
      </c>
      <c r="Q5485" s="56"/>
      <c r="R5485" s="56" t="s">
        <v>70</v>
      </c>
      <c r="S5485" s="56" t="s">
        <v>11415</v>
      </c>
      <c r="T5485" s="56" t="s">
        <v>7140</v>
      </c>
      <c r="U5485" s="57">
        <v>36337</v>
      </c>
      <c r="V5485" s="57">
        <v>-34520.15</v>
      </c>
      <c r="W5485" s="57">
        <v>1816.85</v>
      </c>
      <c r="X5485" s="57">
        <v>0</v>
      </c>
      <c r="Y5485" s="73">
        <v>42063</v>
      </c>
      <c r="Z5485" s="57">
        <v>0</v>
      </c>
      <c r="AA5485" s="57">
        <v>0</v>
      </c>
      <c r="AB5485" s="57">
        <v>1816.85</v>
      </c>
      <c r="AC5485" s="57">
        <v>0</v>
      </c>
      <c r="AD5485" s="56" t="s">
        <v>9255</v>
      </c>
      <c r="AE5485" s="57">
        <v>0</v>
      </c>
      <c r="AF5485" s="57">
        <v>0</v>
      </c>
      <c r="AG5485" s="57">
        <v>0</v>
      </c>
      <c r="AI5485"/>
      <c r="AJ5485"/>
    </row>
    <row r="5486" spans="1:36">
      <c r="A5486" s="56" t="s">
        <v>48</v>
      </c>
      <c r="B5486" s="56" t="s">
        <v>11416</v>
      </c>
      <c r="C5486" s="56">
        <v>2101010100</v>
      </c>
      <c r="D5486" s="56" t="s">
        <v>39</v>
      </c>
      <c r="E5486" s="56">
        <v>2101020100</v>
      </c>
      <c r="F5486" s="56">
        <v>5401010100</v>
      </c>
      <c r="G5486" s="56" t="s">
        <v>11428</v>
      </c>
      <c r="H5486" s="56">
        <v>400300</v>
      </c>
      <c r="I5486" s="56" t="s">
        <v>11439</v>
      </c>
      <c r="J5486" s="56" t="s">
        <v>10806</v>
      </c>
      <c r="K5486" s="56" t="s">
        <v>8678</v>
      </c>
      <c r="L5486" s="56" t="s">
        <v>7138</v>
      </c>
      <c r="M5486" s="73">
        <v>42063</v>
      </c>
      <c r="N5486" s="56" t="s">
        <v>8467</v>
      </c>
      <c r="O5486" s="56"/>
      <c r="P5486" s="56" t="s">
        <v>259</v>
      </c>
      <c r="Q5486" s="56"/>
      <c r="R5486" s="56" t="s">
        <v>70</v>
      </c>
      <c r="S5486" s="56" t="s">
        <v>11415</v>
      </c>
      <c r="T5486" s="56" t="s">
        <v>7140</v>
      </c>
      <c r="U5486" s="57">
        <v>36337</v>
      </c>
      <c r="V5486" s="57">
        <v>-34520.15</v>
      </c>
      <c r="W5486" s="57">
        <v>1816.85</v>
      </c>
      <c r="X5486" s="57">
        <v>0</v>
      </c>
      <c r="Y5486" s="73">
        <v>42063</v>
      </c>
      <c r="Z5486" s="57">
        <v>0</v>
      </c>
      <c r="AA5486" s="57">
        <v>0</v>
      </c>
      <c r="AB5486" s="57">
        <v>1816.85</v>
      </c>
      <c r="AC5486" s="57">
        <v>0</v>
      </c>
      <c r="AD5486" s="56" t="s">
        <v>9255</v>
      </c>
      <c r="AE5486" s="57">
        <v>0</v>
      </c>
      <c r="AF5486" s="57">
        <v>0</v>
      </c>
      <c r="AG5486" s="57">
        <v>0</v>
      </c>
      <c r="AI5486"/>
      <c r="AJ5486"/>
    </row>
    <row r="5487" spans="1:36">
      <c r="A5487" s="56" t="s">
        <v>48</v>
      </c>
      <c r="B5487" s="56" t="s">
        <v>11416</v>
      </c>
      <c r="C5487" s="56">
        <v>2101010100</v>
      </c>
      <c r="D5487" s="56" t="s">
        <v>39</v>
      </c>
      <c r="E5487" s="56">
        <v>2101020100</v>
      </c>
      <c r="F5487" s="56">
        <v>5401010100</v>
      </c>
      <c r="G5487" s="56" t="s">
        <v>11428</v>
      </c>
      <c r="H5487" s="56">
        <v>400300</v>
      </c>
      <c r="I5487" s="56" t="s">
        <v>11439</v>
      </c>
      <c r="J5487" s="56" t="s">
        <v>10807</v>
      </c>
      <c r="K5487" s="56" t="s">
        <v>8678</v>
      </c>
      <c r="L5487" s="56" t="s">
        <v>7138</v>
      </c>
      <c r="M5487" s="73">
        <v>42063</v>
      </c>
      <c r="N5487" s="56" t="s">
        <v>8467</v>
      </c>
      <c r="O5487" s="56"/>
      <c r="P5487" s="56" t="s">
        <v>259</v>
      </c>
      <c r="Q5487" s="56"/>
      <c r="R5487" s="56" t="s">
        <v>70</v>
      </c>
      <c r="S5487" s="56" t="s">
        <v>11415</v>
      </c>
      <c r="T5487" s="56" t="s">
        <v>7140</v>
      </c>
      <c r="U5487" s="57">
        <v>36337</v>
      </c>
      <c r="V5487" s="57">
        <v>-34520.15</v>
      </c>
      <c r="W5487" s="57">
        <v>1816.85</v>
      </c>
      <c r="X5487" s="57">
        <v>0</v>
      </c>
      <c r="Y5487" s="73">
        <v>42063</v>
      </c>
      <c r="Z5487" s="57">
        <v>0</v>
      </c>
      <c r="AA5487" s="57">
        <v>0</v>
      </c>
      <c r="AB5487" s="57">
        <v>1816.85</v>
      </c>
      <c r="AC5487" s="57">
        <v>0</v>
      </c>
      <c r="AD5487" s="56" t="s">
        <v>9255</v>
      </c>
      <c r="AE5487" s="57">
        <v>0</v>
      </c>
      <c r="AF5487" s="57">
        <v>0</v>
      </c>
      <c r="AG5487" s="57">
        <v>0</v>
      </c>
      <c r="AI5487"/>
      <c r="AJ5487"/>
    </row>
    <row r="5488" spans="1:36">
      <c r="A5488" s="56" t="s">
        <v>48</v>
      </c>
      <c r="B5488" s="56" t="s">
        <v>11416</v>
      </c>
      <c r="C5488" s="56">
        <v>2101010100</v>
      </c>
      <c r="D5488" s="56" t="s">
        <v>39</v>
      </c>
      <c r="E5488" s="56">
        <v>2101020100</v>
      </c>
      <c r="F5488" s="56">
        <v>5401010100</v>
      </c>
      <c r="G5488" s="56" t="s">
        <v>11428</v>
      </c>
      <c r="H5488" s="56">
        <v>400300</v>
      </c>
      <c r="I5488" s="56" t="s">
        <v>11439</v>
      </c>
      <c r="J5488" s="56" t="s">
        <v>10808</v>
      </c>
      <c r="K5488" s="56" t="s">
        <v>8678</v>
      </c>
      <c r="L5488" s="56" t="s">
        <v>7138</v>
      </c>
      <c r="M5488" s="73">
        <v>42063</v>
      </c>
      <c r="N5488" s="56" t="s">
        <v>8467</v>
      </c>
      <c r="O5488" s="56"/>
      <c r="P5488" s="56" t="s">
        <v>259</v>
      </c>
      <c r="Q5488" s="56"/>
      <c r="R5488" s="56" t="s">
        <v>70</v>
      </c>
      <c r="S5488" s="56" t="s">
        <v>11415</v>
      </c>
      <c r="T5488" s="56" t="s">
        <v>7140</v>
      </c>
      <c r="U5488" s="57">
        <v>36337</v>
      </c>
      <c r="V5488" s="57">
        <v>-34520.15</v>
      </c>
      <c r="W5488" s="57">
        <v>1816.85</v>
      </c>
      <c r="X5488" s="57">
        <v>0</v>
      </c>
      <c r="Y5488" s="73">
        <v>42063</v>
      </c>
      <c r="Z5488" s="57">
        <v>0</v>
      </c>
      <c r="AA5488" s="57">
        <v>0</v>
      </c>
      <c r="AB5488" s="57">
        <v>1816.85</v>
      </c>
      <c r="AC5488" s="57">
        <v>0</v>
      </c>
      <c r="AD5488" s="56" t="s">
        <v>9255</v>
      </c>
      <c r="AE5488" s="57">
        <v>0</v>
      </c>
      <c r="AF5488" s="57">
        <v>0</v>
      </c>
      <c r="AG5488" s="57">
        <v>0</v>
      </c>
      <c r="AI5488"/>
      <c r="AJ5488"/>
    </row>
    <row r="5489" spans="1:36">
      <c r="A5489" s="56" t="s">
        <v>48</v>
      </c>
      <c r="B5489" s="56" t="s">
        <v>11416</v>
      </c>
      <c r="C5489" s="56">
        <v>2101010100</v>
      </c>
      <c r="D5489" s="56" t="s">
        <v>39</v>
      </c>
      <c r="E5489" s="56">
        <v>2101020100</v>
      </c>
      <c r="F5489" s="56">
        <v>5401010100</v>
      </c>
      <c r="G5489" s="56" t="s">
        <v>11428</v>
      </c>
      <c r="H5489" s="56">
        <v>400300</v>
      </c>
      <c r="I5489" s="56" t="s">
        <v>11439</v>
      </c>
      <c r="J5489" s="56" t="s">
        <v>10809</v>
      </c>
      <c r="K5489" s="56" t="s">
        <v>8678</v>
      </c>
      <c r="L5489" s="56" t="s">
        <v>7138</v>
      </c>
      <c r="M5489" s="73">
        <v>42063</v>
      </c>
      <c r="N5489" s="56" t="s">
        <v>8467</v>
      </c>
      <c r="O5489" s="56"/>
      <c r="P5489" s="56" t="s">
        <v>259</v>
      </c>
      <c r="Q5489" s="56"/>
      <c r="R5489" s="56" t="s">
        <v>70</v>
      </c>
      <c r="S5489" s="56" t="s">
        <v>11415</v>
      </c>
      <c r="T5489" s="56" t="s">
        <v>7140</v>
      </c>
      <c r="U5489" s="57">
        <v>36337</v>
      </c>
      <c r="V5489" s="57">
        <v>-34520.15</v>
      </c>
      <c r="W5489" s="57">
        <v>1816.85</v>
      </c>
      <c r="X5489" s="57">
        <v>0</v>
      </c>
      <c r="Y5489" s="73">
        <v>42063</v>
      </c>
      <c r="Z5489" s="57">
        <v>0</v>
      </c>
      <c r="AA5489" s="57">
        <v>0</v>
      </c>
      <c r="AB5489" s="57">
        <v>1816.85</v>
      </c>
      <c r="AC5489" s="57">
        <v>0</v>
      </c>
      <c r="AD5489" s="56" t="s">
        <v>9255</v>
      </c>
      <c r="AE5489" s="57">
        <v>0</v>
      </c>
      <c r="AF5489" s="57">
        <v>0</v>
      </c>
      <c r="AG5489" s="57">
        <v>0</v>
      </c>
      <c r="AI5489"/>
      <c r="AJ5489"/>
    </row>
    <row r="5490" spans="1:36">
      <c r="A5490" s="56" t="s">
        <v>48</v>
      </c>
      <c r="B5490" s="56" t="s">
        <v>11416</v>
      </c>
      <c r="C5490" s="56">
        <v>2101010100</v>
      </c>
      <c r="D5490" s="56" t="s">
        <v>39</v>
      </c>
      <c r="E5490" s="56">
        <v>2101020100</v>
      </c>
      <c r="F5490" s="56">
        <v>5401010100</v>
      </c>
      <c r="G5490" s="56" t="s">
        <v>11428</v>
      </c>
      <c r="H5490" s="56">
        <v>400300</v>
      </c>
      <c r="I5490" s="56" t="s">
        <v>11439</v>
      </c>
      <c r="J5490" s="56" t="s">
        <v>10810</v>
      </c>
      <c r="K5490" s="56" t="s">
        <v>8678</v>
      </c>
      <c r="L5490" s="56" t="s">
        <v>7138</v>
      </c>
      <c r="M5490" s="73">
        <v>42063</v>
      </c>
      <c r="N5490" s="56" t="s">
        <v>8467</v>
      </c>
      <c r="O5490" s="56"/>
      <c r="P5490" s="56" t="s">
        <v>259</v>
      </c>
      <c r="Q5490" s="56"/>
      <c r="R5490" s="56" t="s">
        <v>70</v>
      </c>
      <c r="S5490" s="56" t="s">
        <v>11415</v>
      </c>
      <c r="T5490" s="56" t="s">
        <v>7140</v>
      </c>
      <c r="U5490" s="57">
        <v>36337</v>
      </c>
      <c r="V5490" s="57">
        <v>-34520.15</v>
      </c>
      <c r="W5490" s="57">
        <v>1816.85</v>
      </c>
      <c r="X5490" s="57">
        <v>0</v>
      </c>
      <c r="Y5490" s="73">
        <v>42063</v>
      </c>
      <c r="Z5490" s="57">
        <v>0</v>
      </c>
      <c r="AA5490" s="57">
        <v>0</v>
      </c>
      <c r="AB5490" s="57">
        <v>1816.85</v>
      </c>
      <c r="AC5490" s="57">
        <v>0</v>
      </c>
      <c r="AD5490" s="56" t="s">
        <v>9255</v>
      </c>
      <c r="AE5490" s="57">
        <v>0</v>
      </c>
      <c r="AF5490" s="57">
        <v>0</v>
      </c>
      <c r="AG5490" s="57">
        <v>0</v>
      </c>
      <c r="AI5490"/>
      <c r="AJ5490"/>
    </row>
    <row r="5491" spans="1:36">
      <c r="A5491" s="56" t="s">
        <v>48</v>
      </c>
      <c r="B5491" s="56" t="s">
        <v>11416</v>
      </c>
      <c r="C5491" s="56">
        <v>2101010100</v>
      </c>
      <c r="D5491" s="56" t="s">
        <v>39</v>
      </c>
      <c r="E5491" s="56">
        <v>2101020100</v>
      </c>
      <c r="F5491" s="56">
        <v>5401010100</v>
      </c>
      <c r="G5491" s="56" t="s">
        <v>11428</v>
      </c>
      <c r="H5491" s="56">
        <v>400300</v>
      </c>
      <c r="I5491" s="56" t="s">
        <v>11439</v>
      </c>
      <c r="J5491" s="56" t="s">
        <v>10811</v>
      </c>
      <c r="K5491" s="56" t="s">
        <v>8678</v>
      </c>
      <c r="L5491" s="56" t="s">
        <v>7138</v>
      </c>
      <c r="M5491" s="73">
        <v>42063</v>
      </c>
      <c r="N5491" s="56" t="s">
        <v>8467</v>
      </c>
      <c r="O5491" s="56"/>
      <c r="P5491" s="56" t="s">
        <v>259</v>
      </c>
      <c r="Q5491" s="56"/>
      <c r="R5491" s="56" t="s">
        <v>70</v>
      </c>
      <c r="S5491" s="56" t="s">
        <v>11415</v>
      </c>
      <c r="T5491" s="56" t="s">
        <v>7140</v>
      </c>
      <c r="U5491" s="57">
        <v>36337</v>
      </c>
      <c r="V5491" s="57">
        <v>-34520.15</v>
      </c>
      <c r="W5491" s="57">
        <v>1816.85</v>
      </c>
      <c r="X5491" s="57">
        <v>0</v>
      </c>
      <c r="Y5491" s="73">
        <v>42063</v>
      </c>
      <c r="Z5491" s="57">
        <v>0</v>
      </c>
      <c r="AA5491" s="57">
        <v>0</v>
      </c>
      <c r="AB5491" s="57">
        <v>1816.85</v>
      </c>
      <c r="AC5491" s="57">
        <v>0</v>
      </c>
      <c r="AD5491" s="56" t="s">
        <v>9255</v>
      </c>
      <c r="AE5491" s="57">
        <v>0</v>
      </c>
      <c r="AF5491" s="57">
        <v>0</v>
      </c>
      <c r="AG5491" s="57">
        <v>0</v>
      </c>
      <c r="AI5491"/>
      <c r="AJ5491"/>
    </row>
    <row r="5492" spans="1:36">
      <c r="A5492" s="56" t="s">
        <v>48</v>
      </c>
      <c r="B5492" s="56" t="s">
        <v>11416</v>
      </c>
      <c r="C5492" s="56">
        <v>2101010100</v>
      </c>
      <c r="D5492" s="56" t="s">
        <v>39</v>
      </c>
      <c r="E5492" s="56">
        <v>2101020100</v>
      </c>
      <c r="F5492" s="56">
        <v>5401010100</v>
      </c>
      <c r="G5492" s="56" t="s">
        <v>11428</v>
      </c>
      <c r="H5492" s="56">
        <v>400300</v>
      </c>
      <c r="I5492" s="56" t="s">
        <v>11439</v>
      </c>
      <c r="J5492" s="56" t="s">
        <v>10812</v>
      </c>
      <c r="K5492" s="56" t="s">
        <v>8678</v>
      </c>
      <c r="L5492" s="56" t="s">
        <v>7138</v>
      </c>
      <c r="M5492" s="73">
        <v>42063</v>
      </c>
      <c r="N5492" s="56" t="s">
        <v>8467</v>
      </c>
      <c r="O5492" s="56"/>
      <c r="P5492" s="56" t="s">
        <v>259</v>
      </c>
      <c r="Q5492" s="56"/>
      <c r="R5492" s="56" t="s">
        <v>70</v>
      </c>
      <c r="S5492" s="56" t="s">
        <v>11415</v>
      </c>
      <c r="T5492" s="56" t="s">
        <v>7140</v>
      </c>
      <c r="U5492" s="57">
        <v>36337</v>
      </c>
      <c r="V5492" s="57">
        <v>-34520.15</v>
      </c>
      <c r="W5492" s="57">
        <v>1816.85</v>
      </c>
      <c r="X5492" s="57">
        <v>0</v>
      </c>
      <c r="Y5492" s="73">
        <v>42063</v>
      </c>
      <c r="Z5492" s="57">
        <v>0</v>
      </c>
      <c r="AA5492" s="57">
        <v>0</v>
      </c>
      <c r="AB5492" s="57">
        <v>1816.85</v>
      </c>
      <c r="AC5492" s="57">
        <v>0</v>
      </c>
      <c r="AD5492" s="56" t="s">
        <v>9255</v>
      </c>
      <c r="AE5492" s="57">
        <v>0</v>
      </c>
      <c r="AF5492" s="57">
        <v>0</v>
      </c>
      <c r="AG5492" s="57">
        <v>0</v>
      </c>
      <c r="AI5492"/>
      <c r="AJ5492"/>
    </row>
    <row r="5493" spans="1:36">
      <c r="A5493" s="56" t="s">
        <v>48</v>
      </c>
      <c r="B5493" s="56" t="s">
        <v>11416</v>
      </c>
      <c r="C5493" s="56">
        <v>2101010100</v>
      </c>
      <c r="D5493" s="56" t="s">
        <v>39</v>
      </c>
      <c r="E5493" s="56">
        <v>2101020100</v>
      </c>
      <c r="F5493" s="56">
        <v>5401010100</v>
      </c>
      <c r="G5493" s="56" t="s">
        <v>11428</v>
      </c>
      <c r="H5493" s="56">
        <v>400300</v>
      </c>
      <c r="I5493" s="56" t="s">
        <v>11439</v>
      </c>
      <c r="J5493" s="56" t="s">
        <v>10813</v>
      </c>
      <c r="K5493" s="56" t="s">
        <v>8678</v>
      </c>
      <c r="L5493" s="56" t="s">
        <v>7138</v>
      </c>
      <c r="M5493" s="73">
        <v>42063</v>
      </c>
      <c r="N5493" s="56" t="s">
        <v>8467</v>
      </c>
      <c r="O5493" s="56"/>
      <c r="P5493" s="56" t="s">
        <v>259</v>
      </c>
      <c r="Q5493" s="56"/>
      <c r="R5493" s="56" t="s">
        <v>70</v>
      </c>
      <c r="S5493" s="56" t="s">
        <v>11415</v>
      </c>
      <c r="T5493" s="56" t="s">
        <v>7140</v>
      </c>
      <c r="U5493" s="57">
        <v>36337</v>
      </c>
      <c r="V5493" s="57">
        <v>-34520.15</v>
      </c>
      <c r="W5493" s="57">
        <v>1816.85</v>
      </c>
      <c r="X5493" s="57">
        <v>0</v>
      </c>
      <c r="Y5493" s="73">
        <v>42063</v>
      </c>
      <c r="Z5493" s="57">
        <v>0</v>
      </c>
      <c r="AA5493" s="57">
        <v>0</v>
      </c>
      <c r="AB5493" s="57">
        <v>1816.85</v>
      </c>
      <c r="AC5493" s="57">
        <v>0</v>
      </c>
      <c r="AD5493" s="56" t="s">
        <v>9255</v>
      </c>
      <c r="AE5493" s="57">
        <v>0</v>
      </c>
      <c r="AF5493" s="57">
        <v>0</v>
      </c>
      <c r="AG5493" s="57">
        <v>0</v>
      </c>
      <c r="AI5493"/>
      <c r="AJ5493"/>
    </row>
    <row r="5494" spans="1:36">
      <c r="A5494" s="56" t="s">
        <v>48</v>
      </c>
      <c r="B5494" s="56" t="s">
        <v>11416</v>
      </c>
      <c r="C5494" s="56">
        <v>2101010100</v>
      </c>
      <c r="D5494" s="56" t="s">
        <v>39</v>
      </c>
      <c r="E5494" s="56">
        <v>2101020100</v>
      </c>
      <c r="F5494" s="56">
        <v>5401010100</v>
      </c>
      <c r="G5494" s="56" t="s">
        <v>11428</v>
      </c>
      <c r="H5494" s="56">
        <v>400300</v>
      </c>
      <c r="I5494" s="56" t="s">
        <v>11439</v>
      </c>
      <c r="J5494" s="56" t="s">
        <v>10814</v>
      </c>
      <c r="K5494" s="56" t="s">
        <v>8678</v>
      </c>
      <c r="L5494" s="56" t="s">
        <v>7138</v>
      </c>
      <c r="M5494" s="73">
        <v>42063</v>
      </c>
      <c r="N5494" s="56" t="s">
        <v>8467</v>
      </c>
      <c r="O5494" s="56"/>
      <c r="P5494" s="56" t="s">
        <v>259</v>
      </c>
      <c r="Q5494" s="56"/>
      <c r="R5494" s="56" t="s">
        <v>70</v>
      </c>
      <c r="S5494" s="56" t="s">
        <v>11415</v>
      </c>
      <c r="T5494" s="56" t="s">
        <v>7140</v>
      </c>
      <c r="U5494" s="57">
        <v>36337</v>
      </c>
      <c r="V5494" s="57">
        <v>-34520.15</v>
      </c>
      <c r="W5494" s="57">
        <v>1816.85</v>
      </c>
      <c r="X5494" s="57">
        <v>0</v>
      </c>
      <c r="Y5494" s="73">
        <v>42063</v>
      </c>
      <c r="Z5494" s="57">
        <v>0</v>
      </c>
      <c r="AA5494" s="57">
        <v>0</v>
      </c>
      <c r="AB5494" s="57">
        <v>1816.85</v>
      </c>
      <c r="AC5494" s="57">
        <v>0</v>
      </c>
      <c r="AD5494" s="56" t="s">
        <v>9255</v>
      </c>
      <c r="AE5494" s="57">
        <v>0</v>
      </c>
      <c r="AF5494" s="57">
        <v>0</v>
      </c>
      <c r="AG5494" s="57">
        <v>0</v>
      </c>
      <c r="AI5494"/>
      <c r="AJ5494"/>
    </row>
    <row r="5495" spans="1:36">
      <c r="A5495" s="56" t="s">
        <v>48</v>
      </c>
      <c r="B5495" s="56" t="s">
        <v>11416</v>
      </c>
      <c r="C5495" s="56">
        <v>2101010100</v>
      </c>
      <c r="D5495" s="56" t="s">
        <v>39</v>
      </c>
      <c r="E5495" s="56">
        <v>2101020100</v>
      </c>
      <c r="F5495" s="56">
        <v>5401010100</v>
      </c>
      <c r="G5495" s="56" t="s">
        <v>11428</v>
      </c>
      <c r="H5495" s="56">
        <v>400300</v>
      </c>
      <c r="I5495" s="56" t="s">
        <v>11439</v>
      </c>
      <c r="J5495" s="56" t="s">
        <v>10815</v>
      </c>
      <c r="K5495" s="56" t="s">
        <v>8678</v>
      </c>
      <c r="L5495" s="56" t="s">
        <v>7138</v>
      </c>
      <c r="M5495" s="73">
        <v>42063</v>
      </c>
      <c r="N5495" s="56" t="s">
        <v>8467</v>
      </c>
      <c r="O5495" s="56"/>
      <c r="P5495" s="56" t="s">
        <v>259</v>
      </c>
      <c r="Q5495" s="56"/>
      <c r="R5495" s="56" t="s">
        <v>70</v>
      </c>
      <c r="S5495" s="56" t="s">
        <v>11415</v>
      </c>
      <c r="T5495" s="56" t="s">
        <v>7140</v>
      </c>
      <c r="U5495" s="57">
        <v>36337</v>
      </c>
      <c r="V5495" s="57">
        <v>-34520.15</v>
      </c>
      <c r="W5495" s="57">
        <v>1816.85</v>
      </c>
      <c r="X5495" s="57">
        <v>0</v>
      </c>
      <c r="Y5495" s="73">
        <v>42063</v>
      </c>
      <c r="Z5495" s="57">
        <v>0</v>
      </c>
      <c r="AA5495" s="57">
        <v>0</v>
      </c>
      <c r="AB5495" s="57">
        <v>1816.85</v>
      </c>
      <c r="AC5495" s="57">
        <v>0</v>
      </c>
      <c r="AD5495" s="56" t="s">
        <v>9255</v>
      </c>
      <c r="AE5495" s="57">
        <v>0</v>
      </c>
      <c r="AF5495" s="57">
        <v>0</v>
      </c>
      <c r="AG5495" s="57">
        <v>0</v>
      </c>
      <c r="AI5495"/>
      <c r="AJ5495"/>
    </row>
    <row r="5496" spans="1:36">
      <c r="A5496" s="56" t="s">
        <v>48</v>
      </c>
      <c r="B5496" s="56" t="s">
        <v>11416</v>
      </c>
      <c r="C5496" s="56">
        <v>2101010100</v>
      </c>
      <c r="D5496" s="56" t="s">
        <v>39</v>
      </c>
      <c r="E5496" s="56">
        <v>2101020100</v>
      </c>
      <c r="F5496" s="56">
        <v>5401010100</v>
      </c>
      <c r="G5496" s="56" t="s">
        <v>11428</v>
      </c>
      <c r="H5496" s="56">
        <v>400300</v>
      </c>
      <c r="I5496" s="56" t="s">
        <v>11439</v>
      </c>
      <c r="J5496" s="56" t="s">
        <v>10816</v>
      </c>
      <c r="K5496" s="56" t="s">
        <v>8678</v>
      </c>
      <c r="L5496" s="56" t="s">
        <v>7138</v>
      </c>
      <c r="M5496" s="73">
        <v>42063</v>
      </c>
      <c r="N5496" s="56" t="s">
        <v>8467</v>
      </c>
      <c r="O5496" s="56"/>
      <c r="P5496" s="56" t="s">
        <v>259</v>
      </c>
      <c r="Q5496" s="56"/>
      <c r="R5496" s="56" t="s">
        <v>70</v>
      </c>
      <c r="S5496" s="56" t="s">
        <v>11415</v>
      </c>
      <c r="T5496" s="56" t="s">
        <v>7140</v>
      </c>
      <c r="U5496" s="57">
        <v>36337</v>
      </c>
      <c r="V5496" s="57">
        <v>-34520.15</v>
      </c>
      <c r="W5496" s="57">
        <v>1816.85</v>
      </c>
      <c r="X5496" s="57">
        <v>0</v>
      </c>
      <c r="Y5496" s="73">
        <v>42063</v>
      </c>
      <c r="Z5496" s="57">
        <v>0</v>
      </c>
      <c r="AA5496" s="57">
        <v>0</v>
      </c>
      <c r="AB5496" s="57">
        <v>1816.85</v>
      </c>
      <c r="AC5496" s="57">
        <v>0</v>
      </c>
      <c r="AD5496" s="56" t="s">
        <v>9255</v>
      </c>
      <c r="AE5496" s="57">
        <v>0</v>
      </c>
      <c r="AF5496" s="57">
        <v>0</v>
      </c>
      <c r="AG5496" s="57">
        <v>0</v>
      </c>
      <c r="AI5496"/>
      <c r="AJ5496"/>
    </row>
    <row r="5497" spans="1:36">
      <c r="A5497" s="56" t="s">
        <v>48</v>
      </c>
      <c r="B5497" s="56" t="s">
        <v>11416</v>
      </c>
      <c r="C5497" s="56">
        <v>2101010100</v>
      </c>
      <c r="D5497" s="56" t="s">
        <v>39</v>
      </c>
      <c r="E5497" s="56">
        <v>2101020100</v>
      </c>
      <c r="F5497" s="56">
        <v>5401010100</v>
      </c>
      <c r="G5497" s="56" t="s">
        <v>11428</v>
      </c>
      <c r="H5497" s="56">
        <v>400300</v>
      </c>
      <c r="I5497" s="56" t="s">
        <v>11439</v>
      </c>
      <c r="J5497" s="56" t="s">
        <v>10817</v>
      </c>
      <c r="K5497" s="56" t="s">
        <v>8678</v>
      </c>
      <c r="L5497" s="56" t="s">
        <v>7138</v>
      </c>
      <c r="M5497" s="73">
        <v>42063</v>
      </c>
      <c r="N5497" s="56" t="s">
        <v>8467</v>
      </c>
      <c r="O5497" s="56"/>
      <c r="P5497" s="56" t="s">
        <v>259</v>
      </c>
      <c r="Q5497" s="56"/>
      <c r="R5497" s="56" t="s">
        <v>70</v>
      </c>
      <c r="S5497" s="56" t="s">
        <v>11415</v>
      </c>
      <c r="T5497" s="56" t="s">
        <v>7140</v>
      </c>
      <c r="U5497" s="57">
        <v>36337</v>
      </c>
      <c r="V5497" s="57">
        <v>-34520.15</v>
      </c>
      <c r="W5497" s="57">
        <v>1816.85</v>
      </c>
      <c r="X5497" s="57">
        <v>0</v>
      </c>
      <c r="Y5497" s="73">
        <v>42063</v>
      </c>
      <c r="Z5497" s="57">
        <v>0</v>
      </c>
      <c r="AA5497" s="57">
        <v>0</v>
      </c>
      <c r="AB5497" s="57">
        <v>1816.85</v>
      </c>
      <c r="AC5497" s="57">
        <v>0</v>
      </c>
      <c r="AD5497" s="56" t="s">
        <v>9255</v>
      </c>
      <c r="AE5497" s="57">
        <v>0</v>
      </c>
      <c r="AF5497" s="57">
        <v>0</v>
      </c>
      <c r="AG5497" s="57">
        <v>0</v>
      </c>
      <c r="AI5497"/>
      <c r="AJ5497"/>
    </row>
    <row r="5498" spans="1:36">
      <c r="A5498" s="56" t="s">
        <v>48</v>
      </c>
      <c r="B5498" s="56" t="s">
        <v>11416</v>
      </c>
      <c r="C5498" s="56">
        <v>2101010100</v>
      </c>
      <c r="D5498" s="56" t="s">
        <v>39</v>
      </c>
      <c r="E5498" s="56">
        <v>2101020100</v>
      </c>
      <c r="F5498" s="56">
        <v>5401010100</v>
      </c>
      <c r="G5498" s="56" t="s">
        <v>11428</v>
      </c>
      <c r="H5498" s="56">
        <v>400300</v>
      </c>
      <c r="I5498" s="56" t="s">
        <v>11439</v>
      </c>
      <c r="J5498" s="56" t="s">
        <v>10818</v>
      </c>
      <c r="K5498" s="56" t="s">
        <v>8678</v>
      </c>
      <c r="L5498" s="56" t="s">
        <v>7138</v>
      </c>
      <c r="M5498" s="73">
        <v>42063</v>
      </c>
      <c r="N5498" s="56" t="s">
        <v>8467</v>
      </c>
      <c r="O5498" s="56"/>
      <c r="P5498" s="56" t="s">
        <v>259</v>
      </c>
      <c r="Q5498" s="56"/>
      <c r="R5498" s="56" t="s">
        <v>70</v>
      </c>
      <c r="S5498" s="56" t="s">
        <v>11415</v>
      </c>
      <c r="T5498" s="56" t="s">
        <v>7140</v>
      </c>
      <c r="U5498" s="57">
        <v>36337</v>
      </c>
      <c r="V5498" s="57">
        <v>-34520.15</v>
      </c>
      <c r="W5498" s="57">
        <v>1816.85</v>
      </c>
      <c r="X5498" s="57">
        <v>0</v>
      </c>
      <c r="Y5498" s="73">
        <v>42063</v>
      </c>
      <c r="Z5498" s="57">
        <v>0</v>
      </c>
      <c r="AA5498" s="57">
        <v>0</v>
      </c>
      <c r="AB5498" s="57">
        <v>1816.85</v>
      </c>
      <c r="AC5498" s="57">
        <v>0</v>
      </c>
      <c r="AD5498" s="56" t="s">
        <v>9255</v>
      </c>
      <c r="AE5498" s="57">
        <v>0</v>
      </c>
      <c r="AF5498" s="57">
        <v>0</v>
      </c>
      <c r="AG5498" s="57">
        <v>0</v>
      </c>
      <c r="AI5498"/>
      <c r="AJ5498"/>
    </row>
    <row r="5499" spans="1:36">
      <c r="A5499" s="56" t="s">
        <v>48</v>
      </c>
      <c r="B5499" s="56" t="s">
        <v>11416</v>
      </c>
      <c r="C5499" s="56">
        <v>2101010100</v>
      </c>
      <c r="D5499" s="56" t="s">
        <v>39</v>
      </c>
      <c r="E5499" s="56">
        <v>2101020100</v>
      </c>
      <c r="F5499" s="56">
        <v>5401010100</v>
      </c>
      <c r="G5499" s="56" t="s">
        <v>11428</v>
      </c>
      <c r="H5499" s="56">
        <v>400300</v>
      </c>
      <c r="I5499" s="56" t="s">
        <v>11439</v>
      </c>
      <c r="J5499" s="56" t="s">
        <v>10819</v>
      </c>
      <c r="K5499" s="56" t="s">
        <v>8678</v>
      </c>
      <c r="L5499" s="56" t="s">
        <v>7138</v>
      </c>
      <c r="M5499" s="73">
        <v>42063</v>
      </c>
      <c r="N5499" s="56" t="s">
        <v>8467</v>
      </c>
      <c r="O5499" s="56"/>
      <c r="P5499" s="56" t="s">
        <v>259</v>
      </c>
      <c r="Q5499" s="56"/>
      <c r="R5499" s="56" t="s">
        <v>70</v>
      </c>
      <c r="S5499" s="56" t="s">
        <v>11415</v>
      </c>
      <c r="T5499" s="56" t="s">
        <v>7140</v>
      </c>
      <c r="U5499" s="57">
        <v>36337</v>
      </c>
      <c r="V5499" s="57">
        <v>-34520.15</v>
      </c>
      <c r="W5499" s="57">
        <v>1816.85</v>
      </c>
      <c r="X5499" s="57">
        <v>0</v>
      </c>
      <c r="Y5499" s="73">
        <v>42063</v>
      </c>
      <c r="Z5499" s="57">
        <v>0</v>
      </c>
      <c r="AA5499" s="57">
        <v>0</v>
      </c>
      <c r="AB5499" s="57">
        <v>1816.85</v>
      </c>
      <c r="AC5499" s="57">
        <v>0</v>
      </c>
      <c r="AD5499" s="56" t="s">
        <v>9255</v>
      </c>
      <c r="AE5499" s="57">
        <v>0</v>
      </c>
      <c r="AF5499" s="57">
        <v>0</v>
      </c>
      <c r="AG5499" s="57">
        <v>0</v>
      </c>
      <c r="AI5499"/>
      <c r="AJ5499"/>
    </row>
    <row r="5500" spans="1:36">
      <c r="A5500" s="56" t="s">
        <v>48</v>
      </c>
      <c r="B5500" s="56" t="s">
        <v>11416</v>
      </c>
      <c r="C5500" s="56">
        <v>2101010100</v>
      </c>
      <c r="D5500" s="56" t="s">
        <v>39</v>
      </c>
      <c r="E5500" s="56">
        <v>2101020100</v>
      </c>
      <c r="F5500" s="56">
        <v>5401010100</v>
      </c>
      <c r="G5500" s="56" t="s">
        <v>11428</v>
      </c>
      <c r="H5500" s="56">
        <v>400300</v>
      </c>
      <c r="I5500" s="56" t="s">
        <v>11439</v>
      </c>
      <c r="J5500" s="56" t="s">
        <v>10820</v>
      </c>
      <c r="K5500" s="56" t="s">
        <v>8678</v>
      </c>
      <c r="L5500" s="56" t="s">
        <v>7138</v>
      </c>
      <c r="M5500" s="73">
        <v>42063</v>
      </c>
      <c r="N5500" s="56" t="s">
        <v>8467</v>
      </c>
      <c r="O5500" s="56"/>
      <c r="P5500" s="56" t="s">
        <v>259</v>
      </c>
      <c r="Q5500" s="56"/>
      <c r="R5500" s="56" t="s">
        <v>70</v>
      </c>
      <c r="S5500" s="56" t="s">
        <v>11415</v>
      </c>
      <c r="T5500" s="56" t="s">
        <v>7140</v>
      </c>
      <c r="U5500" s="57">
        <v>36337</v>
      </c>
      <c r="V5500" s="57">
        <v>-34520.15</v>
      </c>
      <c r="W5500" s="57">
        <v>1816.85</v>
      </c>
      <c r="X5500" s="57">
        <v>0</v>
      </c>
      <c r="Y5500" s="73">
        <v>42063</v>
      </c>
      <c r="Z5500" s="57">
        <v>0</v>
      </c>
      <c r="AA5500" s="57">
        <v>0</v>
      </c>
      <c r="AB5500" s="57">
        <v>1816.85</v>
      </c>
      <c r="AC5500" s="57">
        <v>0</v>
      </c>
      <c r="AD5500" s="56" t="s">
        <v>9255</v>
      </c>
      <c r="AE5500" s="57">
        <v>0</v>
      </c>
      <c r="AF5500" s="57">
        <v>0</v>
      </c>
      <c r="AG5500" s="57">
        <v>0</v>
      </c>
      <c r="AI5500"/>
      <c r="AJ5500"/>
    </row>
    <row r="5501" spans="1:36">
      <c r="A5501" s="56" t="s">
        <v>48</v>
      </c>
      <c r="B5501" s="56" t="s">
        <v>11416</v>
      </c>
      <c r="C5501" s="56">
        <v>2101010100</v>
      </c>
      <c r="D5501" s="56" t="s">
        <v>39</v>
      </c>
      <c r="E5501" s="56">
        <v>2101020100</v>
      </c>
      <c r="F5501" s="56">
        <v>5401010100</v>
      </c>
      <c r="G5501" s="56" t="s">
        <v>11428</v>
      </c>
      <c r="H5501" s="56">
        <v>400300</v>
      </c>
      <c r="I5501" s="56" t="s">
        <v>11439</v>
      </c>
      <c r="J5501" s="56" t="s">
        <v>10821</v>
      </c>
      <c r="K5501" s="56" t="s">
        <v>8678</v>
      </c>
      <c r="L5501" s="56" t="s">
        <v>7138</v>
      </c>
      <c r="M5501" s="73">
        <v>42063</v>
      </c>
      <c r="N5501" s="56" t="s">
        <v>8467</v>
      </c>
      <c r="O5501" s="56"/>
      <c r="P5501" s="56" t="s">
        <v>259</v>
      </c>
      <c r="Q5501" s="56"/>
      <c r="R5501" s="56" t="s">
        <v>70</v>
      </c>
      <c r="S5501" s="56" t="s">
        <v>11415</v>
      </c>
      <c r="T5501" s="56" t="s">
        <v>7140</v>
      </c>
      <c r="U5501" s="57">
        <v>36337</v>
      </c>
      <c r="V5501" s="57">
        <v>-34520.15</v>
      </c>
      <c r="W5501" s="57">
        <v>1816.85</v>
      </c>
      <c r="X5501" s="57">
        <v>0</v>
      </c>
      <c r="Y5501" s="73">
        <v>42063</v>
      </c>
      <c r="Z5501" s="57">
        <v>0</v>
      </c>
      <c r="AA5501" s="57">
        <v>0</v>
      </c>
      <c r="AB5501" s="57">
        <v>1816.85</v>
      </c>
      <c r="AC5501" s="57">
        <v>0</v>
      </c>
      <c r="AD5501" s="56" t="s">
        <v>9255</v>
      </c>
      <c r="AE5501" s="57">
        <v>0</v>
      </c>
      <c r="AF5501" s="57">
        <v>0</v>
      </c>
      <c r="AG5501" s="57">
        <v>0</v>
      </c>
      <c r="AI5501"/>
      <c r="AJ5501"/>
    </row>
    <row r="5502" spans="1:36">
      <c r="A5502" s="56" t="s">
        <v>48</v>
      </c>
      <c r="B5502" s="56" t="s">
        <v>11416</v>
      </c>
      <c r="C5502" s="56">
        <v>2101010100</v>
      </c>
      <c r="D5502" s="56" t="s">
        <v>39</v>
      </c>
      <c r="E5502" s="56">
        <v>2101020100</v>
      </c>
      <c r="F5502" s="56">
        <v>5401010100</v>
      </c>
      <c r="G5502" s="56" t="s">
        <v>11428</v>
      </c>
      <c r="H5502" s="56">
        <v>400300</v>
      </c>
      <c r="I5502" s="56" t="s">
        <v>11439</v>
      </c>
      <c r="J5502" s="56" t="s">
        <v>10822</v>
      </c>
      <c r="K5502" s="56" t="s">
        <v>8678</v>
      </c>
      <c r="L5502" s="56" t="s">
        <v>7138</v>
      </c>
      <c r="M5502" s="73">
        <v>42063</v>
      </c>
      <c r="N5502" s="56" t="s">
        <v>8467</v>
      </c>
      <c r="O5502" s="56"/>
      <c r="P5502" s="56" t="s">
        <v>259</v>
      </c>
      <c r="Q5502" s="56"/>
      <c r="R5502" s="56" t="s">
        <v>70</v>
      </c>
      <c r="S5502" s="56" t="s">
        <v>11415</v>
      </c>
      <c r="T5502" s="56" t="s">
        <v>7140</v>
      </c>
      <c r="U5502" s="57">
        <v>36337</v>
      </c>
      <c r="V5502" s="57">
        <v>-34520.15</v>
      </c>
      <c r="W5502" s="57">
        <v>1816.85</v>
      </c>
      <c r="X5502" s="57">
        <v>0</v>
      </c>
      <c r="Y5502" s="73">
        <v>42063</v>
      </c>
      <c r="Z5502" s="57">
        <v>0</v>
      </c>
      <c r="AA5502" s="57">
        <v>0</v>
      </c>
      <c r="AB5502" s="57">
        <v>1816.85</v>
      </c>
      <c r="AC5502" s="57">
        <v>0</v>
      </c>
      <c r="AD5502" s="56" t="s">
        <v>9255</v>
      </c>
      <c r="AE5502" s="57">
        <v>0</v>
      </c>
      <c r="AF5502" s="57">
        <v>0</v>
      </c>
      <c r="AG5502" s="57">
        <v>0</v>
      </c>
      <c r="AI5502"/>
      <c r="AJ5502"/>
    </row>
    <row r="5503" spans="1:36">
      <c r="A5503" s="56" t="s">
        <v>48</v>
      </c>
      <c r="B5503" s="56" t="s">
        <v>11416</v>
      </c>
      <c r="C5503" s="56">
        <v>2101010100</v>
      </c>
      <c r="D5503" s="56" t="s">
        <v>39</v>
      </c>
      <c r="E5503" s="56">
        <v>2101020100</v>
      </c>
      <c r="F5503" s="56">
        <v>5401010100</v>
      </c>
      <c r="G5503" s="56" t="s">
        <v>11428</v>
      </c>
      <c r="H5503" s="56">
        <v>400300</v>
      </c>
      <c r="I5503" s="56" t="s">
        <v>11439</v>
      </c>
      <c r="J5503" s="56" t="s">
        <v>10823</v>
      </c>
      <c r="K5503" s="56" t="s">
        <v>8678</v>
      </c>
      <c r="L5503" s="56" t="s">
        <v>7138</v>
      </c>
      <c r="M5503" s="73">
        <v>42063</v>
      </c>
      <c r="N5503" s="56" t="s">
        <v>8467</v>
      </c>
      <c r="O5503" s="56"/>
      <c r="P5503" s="56" t="s">
        <v>259</v>
      </c>
      <c r="Q5503" s="56"/>
      <c r="R5503" s="56" t="s">
        <v>70</v>
      </c>
      <c r="S5503" s="56" t="s">
        <v>11415</v>
      </c>
      <c r="T5503" s="56" t="s">
        <v>7140</v>
      </c>
      <c r="U5503" s="57">
        <v>36337</v>
      </c>
      <c r="V5503" s="57">
        <v>-34520.15</v>
      </c>
      <c r="W5503" s="57">
        <v>1816.85</v>
      </c>
      <c r="X5503" s="57">
        <v>0</v>
      </c>
      <c r="Y5503" s="73">
        <v>42063</v>
      </c>
      <c r="Z5503" s="57">
        <v>0</v>
      </c>
      <c r="AA5503" s="57">
        <v>0</v>
      </c>
      <c r="AB5503" s="57">
        <v>1816.85</v>
      </c>
      <c r="AC5503" s="57">
        <v>0</v>
      </c>
      <c r="AD5503" s="56" t="s">
        <v>9255</v>
      </c>
      <c r="AE5503" s="57">
        <v>0</v>
      </c>
      <c r="AF5503" s="57">
        <v>0</v>
      </c>
      <c r="AG5503" s="57">
        <v>0</v>
      </c>
      <c r="AI5503"/>
      <c r="AJ5503"/>
    </row>
    <row r="5504" spans="1:36">
      <c r="A5504" s="56" t="s">
        <v>48</v>
      </c>
      <c r="B5504" s="56" t="s">
        <v>11416</v>
      </c>
      <c r="C5504" s="56">
        <v>2101010100</v>
      </c>
      <c r="D5504" s="56" t="s">
        <v>39</v>
      </c>
      <c r="E5504" s="56">
        <v>2101020100</v>
      </c>
      <c r="F5504" s="56">
        <v>5401010100</v>
      </c>
      <c r="G5504" s="56" t="s">
        <v>11428</v>
      </c>
      <c r="H5504" s="56">
        <v>400300</v>
      </c>
      <c r="I5504" s="56" t="s">
        <v>11439</v>
      </c>
      <c r="J5504" s="56" t="s">
        <v>10824</v>
      </c>
      <c r="K5504" s="56" t="s">
        <v>8678</v>
      </c>
      <c r="L5504" s="56" t="s">
        <v>7138</v>
      </c>
      <c r="M5504" s="73">
        <v>42063</v>
      </c>
      <c r="N5504" s="56" t="s">
        <v>8467</v>
      </c>
      <c r="O5504" s="56"/>
      <c r="P5504" s="56" t="s">
        <v>259</v>
      </c>
      <c r="Q5504" s="56"/>
      <c r="R5504" s="56" t="s">
        <v>70</v>
      </c>
      <c r="S5504" s="56" t="s">
        <v>11415</v>
      </c>
      <c r="T5504" s="56" t="s">
        <v>7140</v>
      </c>
      <c r="U5504" s="57">
        <v>36337</v>
      </c>
      <c r="V5504" s="57">
        <v>-34520.15</v>
      </c>
      <c r="W5504" s="57">
        <v>1816.85</v>
      </c>
      <c r="X5504" s="57">
        <v>0</v>
      </c>
      <c r="Y5504" s="73">
        <v>42063</v>
      </c>
      <c r="Z5504" s="57">
        <v>0</v>
      </c>
      <c r="AA5504" s="57">
        <v>0</v>
      </c>
      <c r="AB5504" s="57">
        <v>1816.85</v>
      </c>
      <c r="AC5504" s="57">
        <v>0</v>
      </c>
      <c r="AD5504" s="56" t="s">
        <v>9255</v>
      </c>
      <c r="AE5504" s="57">
        <v>0</v>
      </c>
      <c r="AF5504" s="57">
        <v>0</v>
      </c>
      <c r="AG5504" s="57">
        <v>0</v>
      </c>
      <c r="AI5504"/>
      <c r="AJ5504"/>
    </row>
    <row r="5505" spans="1:36">
      <c r="A5505" s="56" t="s">
        <v>48</v>
      </c>
      <c r="B5505" s="56" t="s">
        <v>11416</v>
      </c>
      <c r="C5505" s="56">
        <v>2101010100</v>
      </c>
      <c r="D5505" s="56" t="s">
        <v>39</v>
      </c>
      <c r="E5505" s="56">
        <v>2101020100</v>
      </c>
      <c r="F5505" s="56">
        <v>5401010100</v>
      </c>
      <c r="G5505" s="56" t="s">
        <v>11428</v>
      </c>
      <c r="H5505" s="56">
        <v>400300</v>
      </c>
      <c r="I5505" s="56" t="s">
        <v>11439</v>
      </c>
      <c r="J5505" s="56" t="s">
        <v>10825</v>
      </c>
      <c r="K5505" s="56" t="s">
        <v>8678</v>
      </c>
      <c r="L5505" s="56" t="s">
        <v>7138</v>
      </c>
      <c r="M5505" s="73">
        <v>42063</v>
      </c>
      <c r="N5505" s="56" t="s">
        <v>8467</v>
      </c>
      <c r="O5505" s="56"/>
      <c r="P5505" s="56" t="s">
        <v>259</v>
      </c>
      <c r="Q5505" s="56"/>
      <c r="R5505" s="56" t="s">
        <v>70</v>
      </c>
      <c r="S5505" s="56" t="s">
        <v>11415</v>
      </c>
      <c r="T5505" s="56" t="s">
        <v>7140</v>
      </c>
      <c r="U5505" s="57">
        <v>36337</v>
      </c>
      <c r="V5505" s="57">
        <v>-34520.15</v>
      </c>
      <c r="W5505" s="57">
        <v>1816.85</v>
      </c>
      <c r="X5505" s="57">
        <v>0</v>
      </c>
      <c r="Y5505" s="73">
        <v>42063</v>
      </c>
      <c r="Z5505" s="57">
        <v>0</v>
      </c>
      <c r="AA5505" s="57">
        <v>0</v>
      </c>
      <c r="AB5505" s="57">
        <v>1816.85</v>
      </c>
      <c r="AC5505" s="57">
        <v>0</v>
      </c>
      <c r="AD5505" s="56" t="s">
        <v>9255</v>
      </c>
      <c r="AE5505" s="57">
        <v>0</v>
      </c>
      <c r="AF5505" s="57">
        <v>0</v>
      </c>
      <c r="AG5505" s="57">
        <v>0</v>
      </c>
      <c r="AI5505"/>
      <c r="AJ5505"/>
    </row>
    <row r="5506" spans="1:36">
      <c r="A5506" s="56" t="s">
        <v>48</v>
      </c>
      <c r="B5506" s="56" t="s">
        <v>11416</v>
      </c>
      <c r="C5506" s="56">
        <v>2101010100</v>
      </c>
      <c r="D5506" s="56" t="s">
        <v>39</v>
      </c>
      <c r="E5506" s="56">
        <v>2101020100</v>
      </c>
      <c r="F5506" s="56">
        <v>5401010100</v>
      </c>
      <c r="G5506" s="56" t="s">
        <v>11428</v>
      </c>
      <c r="H5506" s="56">
        <v>400300</v>
      </c>
      <c r="I5506" s="56" t="s">
        <v>11439</v>
      </c>
      <c r="J5506" s="56" t="s">
        <v>10826</v>
      </c>
      <c r="K5506" s="56" t="s">
        <v>8678</v>
      </c>
      <c r="L5506" s="56" t="s">
        <v>7138</v>
      </c>
      <c r="M5506" s="73">
        <v>42063</v>
      </c>
      <c r="N5506" s="56" t="s">
        <v>8467</v>
      </c>
      <c r="O5506" s="56"/>
      <c r="P5506" s="56" t="s">
        <v>259</v>
      </c>
      <c r="Q5506" s="56"/>
      <c r="R5506" s="56" t="s">
        <v>70</v>
      </c>
      <c r="S5506" s="56" t="s">
        <v>11415</v>
      </c>
      <c r="T5506" s="56" t="s">
        <v>7140</v>
      </c>
      <c r="U5506" s="57">
        <v>36337</v>
      </c>
      <c r="V5506" s="57">
        <v>-34520.15</v>
      </c>
      <c r="W5506" s="57">
        <v>1816.85</v>
      </c>
      <c r="X5506" s="57">
        <v>0</v>
      </c>
      <c r="Y5506" s="73">
        <v>42063</v>
      </c>
      <c r="Z5506" s="57">
        <v>0</v>
      </c>
      <c r="AA5506" s="57">
        <v>0</v>
      </c>
      <c r="AB5506" s="57">
        <v>1816.85</v>
      </c>
      <c r="AC5506" s="57">
        <v>0</v>
      </c>
      <c r="AD5506" s="56" t="s">
        <v>9255</v>
      </c>
      <c r="AE5506" s="57">
        <v>0</v>
      </c>
      <c r="AF5506" s="57">
        <v>0</v>
      </c>
      <c r="AG5506" s="57">
        <v>0</v>
      </c>
      <c r="AI5506"/>
      <c r="AJ5506"/>
    </row>
    <row r="5507" spans="1:36">
      <c r="A5507" s="56" t="s">
        <v>48</v>
      </c>
      <c r="B5507" s="56" t="s">
        <v>11416</v>
      </c>
      <c r="C5507" s="56">
        <v>2101010100</v>
      </c>
      <c r="D5507" s="56" t="s">
        <v>39</v>
      </c>
      <c r="E5507" s="56">
        <v>2101020100</v>
      </c>
      <c r="F5507" s="56">
        <v>5401010100</v>
      </c>
      <c r="G5507" s="56" t="s">
        <v>11428</v>
      </c>
      <c r="H5507" s="56">
        <v>400300</v>
      </c>
      <c r="I5507" s="56" t="s">
        <v>11439</v>
      </c>
      <c r="J5507" s="56" t="s">
        <v>10827</v>
      </c>
      <c r="K5507" s="56" t="s">
        <v>8678</v>
      </c>
      <c r="L5507" s="56" t="s">
        <v>7138</v>
      </c>
      <c r="M5507" s="73">
        <v>42063</v>
      </c>
      <c r="N5507" s="56" t="s">
        <v>8467</v>
      </c>
      <c r="O5507" s="56"/>
      <c r="P5507" s="56" t="s">
        <v>259</v>
      </c>
      <c r="Q5507" s="56"/>
      <c r="R5507" s="56" t="s">
        <v>70</v>
      </c>
      <c r="S5507" s="56" t="s">
        <v>11415</v>
      </c>
      <c r="T5507" s="56" t="s">
        <v>7140</v>
      </c>
      <c r="U5507" s="57">
        <v>36337</v>
      </c>
      <c r="V5507" s="57">
        <v>-34520.15</v>
      </c>
      <c r="W5507" s="57">
        <v>1816.85</v>
      </c>
      <c r="X5507" s="57">
        <v>0</v>
      </c>
      <c r="Y5507" s="73">
        <v>42063</v>
      </c>
      <c r="Z5507" s="57">
        <v>0</v>
      </c>
      <c r="AA5507" s="57">
        <v>0</v>
      </c>
      <c r="AB5507" s="57">
        <v>1816.85</v>
      </c>
      <c r="AC5507" s="57">
        <v>0</v>
      </c>
      <c r="AD5507" s="56" t="s">
        <v>9255</v>
      </c>
      <c r="AE5507" s="57">
        <v>0</v>
      </c>
      <c r="AF5507" s="57">
        <v>0</v>
      </c>
      <c r="AG5507" s="57">
        <v>0</v>
      </c>
      <c r="AI5507"/>
      <c r="AJ5507"/>
    </row>
    <row r="5508" spans="1:36">
      <c r="A5508" s="56" t="s">
        <v>48</v>
      </c>
      <c r="B5508" s="56" t="s">
        <v>11416</v>
      </c>
      <c r="C5508" s="56">
        <v>2101010100</v>
      </c>
      <c r="D5508" s="56" t="s">
        <v>39</v>
      </c>
      <c r="E5508" s="56">
        <v>2101020100</v>
      </c>
      <c r="F5508" s="56">
        <v>5401010100</v>
      </c>
      <c r="G5508" s="56" t="s">
        <v>11428</v>
      </c>
      <c r="H5508" s="56">
        <v>400300</v>
      </c>
      <c r="I5508" s="56" t="s">
        <v>11439</v>
      </c>
      <c r="J5508" s="56" t="s">
        <v>10828</v>
      </c>
      <c r="K5508" s="56" t="s">
        <v>8678</v>
      </c>
      <c r="L5508" s="56" t="s">
        <v>7138</v>
      </c>
      <c r="M5508" s="73">
        <v>42063</v>
      </c>
      <c r="N5508" s="56" t="s">
        <v>8467</v>
      </c>
      <c r="O5508" s="56"/>
      <c r="P5508" s="56" t="s">
        <v>259</v>
      </c>
      <c r="Q5508" s="56"/>
      <c r="R5508" s="56" t="s">
        <v>70</v>
      </c>
      <c r="S5508" s="56" t="s">
        <v>11415</v>
      </c>
      <c r="T5508" s="56" t="s">
        <v>7140</v>
      </c>
      <c r="U5508" s="57">
        <v>36337</v>
      </c>
      <c r="V5508" s="57">
        <v>-34520.15</v>
      </c>
      <c r="W5508" s="57">
        <v>1816.85</v>
      </c>
      <c r="X5508" s="57">
        <v>0</v>
      </c>
      <c r="Y5508" s="73">
        <v>42063</v>
      </c>
      <c r="Z5508" s="57">
        <v>0</v>
      </c>
      <c r="AA5508" s="57">
        <v>0</v>
      </c>
      <c r="AB5508" s="57">
        <v>1816.85</v>
      </c>
      <c r="AC5508" s="57">
        <v>0</v>
      </c>
      <c r="AD5508" s="56" t="s">
        <v>9255</v>
      </c>
      <c r="AE5508" s="57">
        <v>0</v>
      </c>
      <c r="AF5508" s="57">
        <v>0</v>
      </c>
      <c r="AG5508" s="57">
        <v>0</v>
      </c>
      <c r="AI5508"/>
      <c r="AJ5508"/>
    </row>
    <row r="5509" spans="1:36">
      <c r="A5509" s="56" t="s">
        <v>48</v>
      </c>
      <c r="B5509" s="56" t="s">
        <v>11416</v>
      </c>
      <c r="C5509" s="56">
        <v>2101010100</v>
      </c>
      <c r="D5509" s="56" t="s">
        <v>39</v>
      </c>
      <c r="E5509" s="56">
        <v>2101020100</v>
      </c>
      <c r="F5509" s="56">
        <v>5401010100</v>
      </c>
      <c r="G5509" s="56" t="s">
        <v>11428</v>
      </c>
      <c r="H5509" s="56">
        <v>400300</v>
      </c>
      <c r="I5509" s="56" t="s">
        <v>11439</v>
      </c>
      <c r="J5509" s="56" t="s">
        <v>10829</v>
      </c>
      <c r="K5509" s="56" t="s">
        <v>8678</v>
      </c>
      <c r="L5509" s="56" t="s">
        <v>7138</v>
      </c>
      <c r="M5509" s="73">
        <v>42063</v>
      </c>
      <c r="N5509" s="56" t="s">
        <v>8467</v>
      </c>
      <c r="O5509" s="56"/>
      <c r="P5509" s="56" t="s">
        <v>259</v>
      </c>
      <c r="Q5509" s="56"/>
      <c r="R5509" s="56" t="s">
        <v>70</v>
      </c>
      <c r="S5509" s="56" t="s">
        <v>11415</v>
      </c>
      <c r="T5509" s="56" t="s">
        <v>7140</v>
      </c>
      <c r="U5509" s="57">
        <v>36337</v>
      </c>
      <c r="V5509" s="57">
        <v>-34520.15</v>
      </c>
      <c r="W5509" s="57">
        <v>1816.85</v>
      </c>
      <c r="X5509" s="57">
        <v>0</v>
      </c>
      <c r="Y5509" s="73">
        <v>42063</v>
      </c>
      <c r="Z5509" s="57">
        <v>0</v>
      </c>
      <c r="AA5509" s="57">
        <v>0</v>
      </c>
      <c r="AB5509" s="57">
        <v>1816.85</v>
      </c>
      <c r="AC5509" s="57">
        <v>0</v>
      </c>
      <c r="AD5509" s="56" t="s">
        <v>9255</v>
      </c>
      <c r="AE5509" s="57">
        <v>0</v>
      </c>
      <c r="AF5509" s="57">
        <v>0</v>
      </c>
      <c r="AG5509" s="57">
        <v>0</v>
      </c>
      <c r="AI5509"/>
      <c r="AJ5509"/>
    </row>
    <row r="5510" spans="1:36">
      <c r="A5510" s="56" t="s">
        <v>48</v>
      </c>
      <c r="B5510" s="56" t="s">
        <v>11416</v>
      </c>
      <c r="C5510" s="56">
        <v>2101010100</v>
      </c>
      <c r="D5510" s="56" t="s">
        <v>39</v>
      </c>
      <c r="E5510" s="56">
        <v>2101020100</v>
      </c>
      <c r="F5510" s="56">
        <v>5401010100</v>
      </c>
      <c r="G5510" s="56" t="s">
        <v>11428</v>
      </c>
      <c r="H5510" s="56">
        <v>400300</v>
      </c>
      <c r="I5510" s="56" t="s">
        <v>11439</v>
      </c>
      <c r="J5510" s="56" t="s">
        <v>10830</v>
      </c>
      <c r="K5510" s="56" t="s">
        <v>8678</v>
      </c>
      <c r="L5510" s="56" t="s">
        <v>7138</v>
      </c>
      <c r="M5510" s="73">
        <v>42063</v>
      </c>
      <c r="N5510" s="56" t="s">
        <v>8467</v>
      </c>
      <c r="O5510" s="56"/>
      <c r="P5510" s="56" t="s">
        <v>259</v>
      </c>
      <c r="Q5510" s="56"/>
      <c r="R5510" s="56" t="s">
        <v>70</v>
      </c>
      <c r="S5510" s="56" t="s">
        <v>11415</v>
      </c>
      <c r="T5510" s="56" t="s">
        <v>7140</v>
      </c>
      <c r="U5510" s="57">
        <v>36337</v>
      </c>
      <c r="V5510" s="57">
        <v>-34520.15</v>
      </c>
      <c r="W5510" s="57">
        <v>1816.85</v>
      </c>
      <c r="X5510" s="57">
        <v>0</v>
      </c>
      <c r="Y5510" s="73">
        <v>42063</v>
      </c>
      <c r="Z5510" s="57">
        <v>0</v>
      </c>
      <c r="AA5510" s="57">
        <v>0</v>
      </c>
      <c r="AB5510" s="57">
        <v>1816.85</v>
      </c>
      <c r="AC5510" s="57">
        <v>0</v>
      </c>
      <c r="AD5510" s="56" t="s">
        <v>9255</v>
      </c>
      <c r="AE5510" s="57">
        <v>0</v>
      </c>
      <c r="AF5510" s="57">
        <v>0</v>
      </c>
      <c r="AG5510" s="57">
        <v>0</v>
      </c>
      <c r="AI5510"/>
      <c r="AJ5510"/>
    </row>
    <row r="5511" spans="1:36">
      <c r="A5511" s="56" t="s">
        <v>48</v>
      </c>
      <c r="B5511" s="56" t="s">
        <v>11416</v>
      </c>
      <c r="C5511" s="56">
        <v>2101010100</v>
      </c>
      <c r="D5511" s="56" t="s">
        <v>39</v>
      </c>
      <c r="E5511" s="56">
        <v>2101020100</v>
      </c>
      <c r="F5511" s="56">
        <v>5401010100</v>
      </c>
      <c r="G5511" s="56" t="s">
        <v>11428</v>
      </c>
      <c r="H5511" s="56">
        <v>400300</v>
      </c>
      <c r="I5511" s="56" t="s">
        <v>11439</v>
      </c>
      <c r="J5511" s="56" t="s">
        <v>10831</v>
      </c>
      <c r="K5511" s="56" t="s">
        <v>8678</v>
      </c>
      <c r="L5511" s="56" t="s">
        <v>7138</v>
      </c>
      <c r="M5511" s="73">
        <v>42063</v>
      </c>
      <c r="N5511" s="56" t="s">
        <v>8467</v>
      </c>
      <c r="O5511" s="56"/>
      <c r="P5511" s="56" t="s">
        <v>259</v>
      </c>
      <c r="Q5511" s="56"/>
      <c r="R5511" s="56" t="s">
        <v>70</v>
      </c>
      <c r="S5511" s="56" t="s">
        <v>11415</v>
      </c>
      <c r="T5511" s="56" t="s">
        <v>7140</v>
      </c>
      <c r="U5511" s="57">
        <v>36337</v>
      </c>
      <c r="V5511" s="57">
        <v>-34520.15</v>
      </c>
      <c r="W5511" s="57">
        <v>1816.85</v>
      </c>
      <c r="X5511" s="57">
        <v>0</v>
      </c>
      <c r="Y5511" s="73">
        <v>42063</v>
      </c>
      <c r="Z5511" s="57">
        <v>0</v>
      </c>
      <c r="AA5511" s="57">
        <v>0</v>
      </c>
      <c r="AB5511" s="57">
        <v>1816.85</v>
      </c>
      <c r="AC5511" s="57">
        <v>0</v>
      </c>
      <c r="AD5511" s="56" t="s">
        <v>9255</v>
      </c>
      <c r="AE5511" s="57">
        <v>0</v>
      </c>
      <c r="AF5511" s="57">
        <v>0</v>
      </c>
      <c r="AG5511" s="57">
        <v>0</v>
      </c>
      <c r="AI5511"/>
      <c r="AJ5511"/>
    </row>
    <row r="5512" spans="1:36">
      <c r="A5512" s="56" t="s">
        <v>48</v>
      </c>
      <c r="B5512" s="56" t="s">
        <v>11416</v>
      </c>
      <c r="C5512" s="56">
        <v>2101010100</v>
      </c>
      <c r="D5512" s="56" t="s">
        <v>39</v>
      </c>
      <c r="E5512" s="56">
        <v>2101020100</v>
      </c>
      <c r="F5512" s="56">
        <v>5401010100</v>
      </c>
      <c r="G5512" s="56" t="s">
        <v>11428</v>
      </c>
      <c r="H5512" s="56">
        <v>400300</v>
      </c>
      <c r="I5512" s="56" t="s">
        <v>11439</v>
      </c>
      <c r="J5512" s="56" t="s">
        <v>10832</v>
      </c>
      <c r="K5512" s="56" t="s">
        <v>8678</v>
      </c>
      <c r="L5512" s="56" t="s">
        <v>7138</v>
      </c>
      <c r="M5512" s="73">
        <v>42063</v>
      </c>
      <c r="N5512" s="56" t="s">
        <v>8467</v>
      </c>
      <c r="O5512" s="56"/>
      <c r="P5512" s="56" t="s">
        <v>259</v>
      </c>
      <c r="Q5512" s="56"/>
      <c r="R5512" s="56" t="s">
        <v>70</v>
      </c>
      <c r="S5512" s="56" t="s">
        <v>11415</v>
      </c>
      <c r="T5512" s="56" t="s">
        <v>7140</v>
      </c>
      <c r="U5512" s="57">
        <v>36345</v>
      </c>
      <c r="V5512" s="57">
        <v>-34527.75</v>
      </c>
      <c r="W5512" s="57">
        <v>1817.25</v>
      </c>
      <c r="X5512" s="57">
        <v>0</v>
      </c>
      <c r="Y5512" s="73">
        <v>42063</v>
      </c>
      <c r="Z5512" s="57">
        <v>0</v>
      </c>
      <c r="AA5512" s="57">
        <v>0</v>
      </c>
      <c r="AB5512" s="57">
        <v>1817.25</v>
      </c>
      <c r="AC5512" s="57">
        <v>0</v>
      </c>
      <c r="AD5512" s="56" t="s">
        <v>9255</v>
      </c>
      <c r="AE5512" s="57">
        <v>0</v>
      </c>
      <c r="AF5512" s="57">
        <v>0</v>
      </c>
      <c r="AG5512" s="57">
        <v>0</v>
      </c>
      <c r="AI5512"/>
      <c r="AJ5512"/>
    </row>
    <row r="5513" spans="1:36">
      <c r="A5513" s="56" t="s">
        <v>48</v>
      </c>
      <c r="B5513" s="56" t="s">
        <v>11416</v>
      </c>
      <c r="C5513" s="56">
        <v>2101010100</v>
      </c>
      <c r="D5513" s="56" t="s">
        <v>39</v>
      </c>
      <c r="E5513" s="56">
        <v>2101020100</v>
      </c>
      <c r="F5513" s="56">
        <v>5401010100</v>
      </c>
      <c r="G5513" s="56" t="s">
        <v>11428</v>
      </c>
      <c r="H5513" s="56">
        <v>400300</v>
      </c>
      <c r="I5513" s="56" t="s">
        <v>11439</v>
      </c>
      <c r="J5513" s="56" t="s">
        <v>10833</v>
      </c>
      <c r="K5513" s="56" t="s">
        <v>8674</v>
      </c>
      <c r="L5513" s="56" t="s">
        <v>7138</v>
      </c>
      <c r="M5513" s="73">
        <v>42429</v>
      </c>
      <c r="N5513" s="56" t="s">
        <v>8439</v>
      </c>
      <c r="O5513" s="56"/>
      <c r="P5513" s="56" t="s">
        <v>259</v>
      </c>
      <c r="Q5513" s="56"/>
      <c r="R5513" s="56" t="s">
        <v>70</v>
      </c>
      <c r="S5513" s="56" t="s">
        <v>11415</v>
      </c>
      <c r="T5513" s="56" t="s">
        <v>7140</v>
      </c>
      <c r="U5513" s="57">
        <v>60690</v>
      </c>
      <c r="V5513" s="57">
        <v>-57655.5</v>
      </c>
      <c r="W5513" s="57">
        <v>3034.5</v>
      </c>
      <c r="X5513" s="57">
        <v>0</v>
      </c>
      <c r="Y5513" s="73">
        <v>42429</v>
      </c>
      <c r="Z5513" s="57">
        <v>0</v>
      </c>
      <c r="AA5513" s="57">
        <v>0</v>
      </c>
      <c r="AB5513" s="57">
        <v>3034.5</v>
      </c>
      <c r="AC5513" s="57">
        <v>0</v>
      </c>
      <c r="AD5513" s="56" t="s">
        <v>9255</v>
      </c>
      <c r="AE5513" s="57">
        <v>0</v>
      </c>
      <c r="AF5513" s="57">
        <v>0</v>
      </c>
      <c r="AG5513" s="57">
        <v>0</v>
      </c>
      <c r="AI5513"/>
      <c r="AJ5513"/>
    </row>
    <row r="5514" spans="1:36">
      <c r="A5514" s="56" t="s">
        <v>48</v>
      </c>
      <c r="B5514" s="56" t="s">
        <v>11416</v>
      </c>
      <c r="C5514" s="56">
        <v>2101010100</v>
      </c>
      <c r="D5514" s="56" t="s">
        <v>39</v>
      </c>
      <c r="E5514" s="56">
        <v>2101020100</v>
      </c>
      <c r="F5514" s="56">
        <v>5401010100</v>
      </c>
      <c r="G5514" s="56" t="s">
        <v>11428</v>
      </c>
      <c r="H5514" s="56">
        <v>400300</v>
      </c>
      <c r="I5514" s="56" t="s">
        <v>11439</v>
      </c>
      <c r="J5514" s="56" t="s">
        <v>10834</v>
      </c>
      <c r="K5514" s="56" t="s">
        <v>8534</v>
      </c>
      <c r="L5514" s="56" t="s">
        <v>7138</v>
      </c>
      <c r="M5514" s="73">
        <v>42489</v>
      </c>
      <c r="N5514" s="56" t="s">
        <v>8535</v>
      </c>
      <c r="O5514" s="56"/>
      <c r="P5514" s="56" t="s">
        <v>259</v>
      </c>
      <c r="Q5514" s="56"/>
      <c r="R5514" s="56" t="s">
        <v>70</v>
      </c>
      <c r="S5514" s="56" t="s">
        <v>11415</v>
      </c>
      <c r="T5514" s="56" t="s">
        <v>7140</v>
      </c>
      <c r="U5514" s="57">
        <v>15886.5</v>
      </c>
      <c r="V5514" s="57">
        <v>-15092.17</v>
      </c>
      <c r="W5514" s="57">
        <v>794.33</v>
      </c>
      <c r="X5514" s="57">
        <v>0</v>
      </c>
      <c r="Y5514" s="73">
        <v>42489</v>
      </c>
      <c r="Z5514" s="57">
        <v>0</v>
      </c>
      <c r="AA5514" s="57">
        <v>0</v>
      </c>
      <c r="AB5514" s="57">
        <v>794.33</v>
      </c>
      <c r="AC5514" s="57">
        <v>0</v>
      </c>
      <c r="AD5514" s="56" t="s">
        <v>9255</v>
      </c>
      <c r="AE5514" s="57">
        <v>0</v>
      </c>
      <c r="AF5514" s="57">
        <v>0</v>
      </c>
      <c r="AG5514" s="57">
        <v>0</v>
      </c>
      <c r="AI5514"/>
      <c r="AJ5514"/>
    </row>
    <row r="5515" spans="1:36">
      <c r="A5515" s="56" t="s">
        <v>48</v>
      </c>
      <c r="B5515" s="56" t="s">
        <v>11416</v>
      </c>
      <c r="C5515" s="56">
        <v>2101010100</v>
      </c>
      <c r="D5515" s="56" t="s">
        <v>39</v>
      </c>
      <c r="E5515" s="56">
        <v>2101020100</v>
      </c>
      <c r="F5515" s="56">
        <v>5401010100</v>
      </c>
      <c r="G5515" s="56" t="s">
        <v>11428</v>
      </c>
      <c r="H5515" s="56">
        <v>400300</v>
      </c>
      <c r="I5515" s="56" t="s">
        <v>11439</v>
      </c>
      <c r="J5515" s="56" t="s">
        <v>10835</v>
      </c>
      <c r="K5515" s="56" t="s">
        <v>8675</v>
      </c>
      <c r="L5515" s="56" t="s">
        <v>7138</v>
      </c>
      <c r="M5515" s="73">
        <v>42485</v>
      </c>
      <c r="N5515" s="56" t="s">
        <v>8439</v>
      </c>
      <c r="O5515" s="56"/>
      <c r="P5515" s="56" t="s">
        <v>259</v>
      </c>
      <c r="Q5515" s="56"/>
      <c r="R5515" s="56" t="s">
        <v>70</v>
      </c>
      <c r="S5515" s="56" t="s">
        <v>11415</v>
      </c>
      <c r="T5515" s="56" t="s">
        <v>7140</v>
      </c>
      <c r="U5515" s="57">
        <v>939800</v>
      </c>
      <c r="V5515" s="57">
        <v>-892810</v>
      </c>
      <c r="W5515" s="57">
        <v>46990</v>
      </c>
      <c r="X5515" s="57">
        <v>0</v>
      </c>
      <c r="Y5515" s="73">
        <v>42485</v>
      </c>
      <c r="Z5515" s="57">
        <v>0</v>
      </c>
      <c r="AA5515" s="57">
        <v>0</v>
      </c>
      <c r="AB5515" s="57">
        <v>46990</v>
      </c>
      <c r="AC5515" s="57">
        <v>0</v>
      </c>
      <c r="AD5515" s="56" t="s">
        <v>9255</v>
      </c>
      <c r="AE5515" s="57">
        <v>0</v>
      </c>
      <c r="AF5515" s="57">
        <v>0</v>
      </c>
      <c r="AG5515" s="57">
        <v>0</v>
      </c>
      <c r="AI5515"/>
      <c r="AJ5515"/>
    </row>
    <row r="5516" spans="1:36">
      <c r="A5516" s="56" t="s">
        <v>48</v>
      </c>
      <c r="B5516" s="56" t="s">
        <v>11416</v>
      </c>
      <c r="C5516" s="56">
        <v>2101010100</v>
      </c>
      <c r="D5516" s="56" t="s">
        <v>39</v>
      </c>
      <c r="E5516" s="56">
        <v>2101020100</v>
      </c>
      <c r="F5516" s="56">
        <v>5401010100</v>
      </c>
      <c r="G5516" s="56" t="s">
        <v>11428</v>
      </c>
      <c r="H5516" s="56">
        <v>400300</v>
      </c>
      <c r="I5516" s="56" t="s">
        <v>11439</v>
      </c>
      <c r="J5516" s="56" t="s">
        <v>10836</v>
      </c>
      <c r="K5516" s="56" t="s">
        <v>8507</v>
      </c>
      <c r="L5516" s="56" t="s">
        <v>7138</v>
      </c>
      <c r="M5516" s="73">
        <v>42525</v>
      </c>
      <c r="N5516" s="56" t="s">
        <v>8464</v>
      </c>
      <c r="O5516" s="56"/>
      <c r="P5516" s="56" t="s">
        <v>259</v>
      </c>
      <c r="Q5516" s="56"/>
      <c r="R5516" s="56" t="s">
        <v>70</v>
      </c>
      <c r="S5516" s="56" t="s">
        <v>11415</v>
      </c>
      <c r="T5516" s="56" t="s">
        <v>7140</v>
      </c>
      <c r="U5516" s="57">
        <v>38934</v>
      </c>
      <c r="V5516" s="57">
        <v>-36987.300000000003</v>
      </c>
      <c r="W5516" s="57">
        <v>1946.7</v>
      </c>
      <c r="X5516" s="57">
        <v>0</v>
      </c>
      <c r="Y5516" s="73">
        <v>42525</v>
      </c>
      <c r="Z5516" s="57">
        <v>0</v>
      </c>
      <c r="AA5516" s="57">
        <v>0</v>
      </c>
      <c r="AB5516" s="57">
        <v>1946.7</v>
      </c>
      <c r="AC5516" s="57">
        <v>0</v>
      </c>
      <c r="AD5516" s="56" t="s">
        <v>9255</v>
      </c>
      <c r="AE5516" s="57">
        <v>0</v>
      </c>
      <c r="AF5516" s="57">
        <v>0</v>
      </c>
      <c r="AG5516" s="57">
        <v>0</v>
      </c>
      <c r="AI5516"/>
      <c r="AJ5516"/>
    </row>
    <row r="5517" spans="1:36">
      <c r="A5517" s="56" t="s">
        <v>48</v>
      </c>
      <c r="B5517" s="56" t="s">
        <v>11416</v>
      </c>
      <c r="C5517" s="56">
        <v>2101010100</v>
      </c>
      <c r="D5517" s="56" t="s">
        <v>39</v>
      </c>
      <c r="E5517" s="56">
        <v>2101020100</v>
      </c>
      <c r="F5517" s="56">
        <v>5401010100</v>
      </c>
      <c r="G5517" s="56" t="s">
        <v>11428</v>
      </c>
      <c r="H5517" s="56">
        <v>400300</v>
      </c>
      <c r="I5517" s="56" t="s">
        <v>11439</v>
      </c>
      <c r="J5517" s="56" t="s">
        <v>10837</v>
      </c>
      <c r="K5517" s="56" t="s">
        <v>8507</v>
      </c>
      <c r="L5517" s="56" t="s">
        <v>7138</v>
      </c>
      <c r="M5517" s="73">
        <v>42525</v>
      </c>
      <c r="N5517" s="56" t="s">
        <v>8464</v>
      </c>
      <c r="O5517" s="56"/>
      <c r="P5517" s="56" t="s">
        <v>259</v>
      </c>
      <c r="Q5517" s="56"/>
      <c r="R5517" s="56" t="s">
        <v>70</v>
      </c>
      <c r="S5517" s="56" t="s">
        <v>11415</v>
      </c>
      <c r="T5517" s="56" t="s">
        <v>7140</v>
      </c>
      <c r="U5517" s="57">
        <v>38934</v>
      </c>
      <c r="V5517" s="57">
        <v>-36987.300000000003</v>
      </c>
      <c r="W5517" s="57">
        <v>1946.7</v>
      </c>
      <c r="X5517" s="57">
        <v>0</v>
      </c>
      <c r="Y5517" s="73">
        <v>42525</v>
      </c>
      <c r="Z5517" s="57">
        <v>0</v>
      </c>
      <c r="AA5517" s="57">
        <v>0</v>
      </c>
      <c r="AB5517" s="57">
        <v>1946.7</v>
      </c>
      <c r="AC5517" s="57">
        <v>0</v>
      </c>
      <c r="AD5517" s="56" t="s">
        <v>9255</v>
      </c>
      <c r="AE5517" s="57">
        <v>0</v>
      </c>
      <c r="AF5517" s="57">
        <v>0</v>
      </c>
      <c r="AG5517" s="57">
        <v>0</v>
      </c>
      <c r="AI5517"/>
      <c r="AJ5517"/>
    </row>
    <row r="5518" spans="1:36">
      <c r="A5518" s="56" t="s">
        <v>48</v>
      </c>
      <c r="B5518" s="56" t="s">
        <v>11416</v>
      </c>
      <c r="C5518" s="56">
        <v>2101010100</v>
      </c>
      <c r="D5518" s="56" t="s">
        <v>39</v>
      </c>
      <c r="E5518" s="56">
        <v>2101020100</v>
      </c>
      <c r="F5518" s="56">
        <v>5401010100</v>
      </c>
      <c r="G5518" s="56" t="s">
        <v>11428</v>
      </c>
      <c r="H5518" s="56">
        <v>400300</v>
      </c>
      <c r="I5518" s="56" t="s">
        <v>11439</v>
      </c>
      <c r="J5518" s="56" t="s">
        <v>10838</v>
      </c>
      <c r="K5518" s="56" t="s">
        <v>8507</v>
      </c>
      <c r="L5518" s="56" t="s">
        <v>7138</v>
      </c>
      <c r="M5518" s="73">
        <v>42525</v>
      </c>
      <c r="N5518" s="56" t="s">
        <v>8464</v>
      </c>
      <c r="O5518" s="56"/>
      <c r="P5518" s="56" t="s">
        <v>259</v>
      </c>
      <c r="Q5518" s="56"/>
      <c r="R5518" s="56" t="s">
        <v>70</v>
      </c>
      <c r="S5518" s="56" t="s">
        <v>11415</v>
      </c>
      <c r="T5518" s="56" t="s">
        <v>7140</v>
      </c>
      <c r="U5518" s="57">
        <v>38934</v>
      </c>
      <c r="V5518" s="57">
        <v>-36987.300000000003</v>
      </c>
      <c r="W5518" s="57">
        <v>1946.7</v>
      </c>
      <c r="X5518" s="57">
        <v>0</v>
      </c>
      <c r="Y5518" s="73">
        <v>42525</v>
      </c>
      <c r="Z5518" s="57">
        <v>0</v>
      </c>
      <c r="AA5518" s="57">
        <v>0</v>
      </c>
      <c r="AB5518" s="57">
        <v>1946.7</v>
      </c>
      <c r="AC5518" s="57">
        <v>0</v>
      </c>
      <c r="AD5518" s="56" t="s">
        <v>9255</v>
      </c>
      <c r="AE5518" s="57">
        <v>0</v>
      </c>
      <c r="AF5518" s="57">
        <v>0</v>
      </c>
      <c r="AG5518" s="57">
        <v>0</v>
      </c>
      <c r="AI5518"/>
      <c r="AJ5518"/>
    </row>
    <row r="5519" spans="1:36">
      <c r="A5519" s="56" t="s">
        <v>48</v>
      </c>
      <c r="B5519" s="56" t="s">
        <v>11416</v>
      </c>
      <c r="C5519" s="56">
        <v>2101010100</v>
      </c>
      <c r="D5519" s="56" t="s">
        <v>39</v>
      </c>
      <c r="E5519" s="56">
        <v>2101020100</v>
      </c>
      <c r="F5519" s="56">
        <v>5401010100</v>
      </c>
      <c r="G5519" s="56" t="s">
        <v>11428</v>
      </c>
      <c r="H5519" s="56">
        <v>400300</v>
      </c>
      <c r="I5519" s="56" t="s">
        <v>11439</v>
      </c>
      <c r="J5519" s="56" t="s">
        <v>10839</v>
      </c>
      <c r="K5519" s="56" t="s">
        <v>8507</v>
      </c>
      <c r="L5519" s="56" t="s">
        <v>7138</v>
      </c>
      <c r="M5519" s="73">
        <v>42525</v>
      </c>
      <c r="N5519" s="56" t="s">
        <v>8464</v>
      </c>
      <c r="O5519" s="56"/>
      <c r="P5519" s="56" t="s">
        <v>259</v>
      </c>
      <c r="Q5519" s="56"/>
      <c r="R5519" s="56" t="s">
        <v>70</v>
      </c>
      <c r="S5519" s="56" t="s">
        <v>11415</v>
      </c>
      <c r="T5519" s="56" t="s">
        <v>7140</v>
      </c>
      <c r="U5519" s="57">
        <v>38934</v>
      </c>
      <c r="V5519" s="57">
        <v>-36987.300000000003</v>
      </c>
      <c r="W5519" s="57">
        <v>1946.7</v>
      </c>
      <c r="X5519" s="57">
        <v>0</v>
      </c>
      <c r="Y5519" s="73">
        <v>42525</v>
      </c>
      <c r="Z5519" s="57">
        <v>0</v>
      </c>
      <c r="AA5519" s="57">
        <v>0</v>
      </c>
      <c r="AB5519" s="57">
        <v>1946.7</v>
      </c>
      <c r="AC5519" s="57">
        <v>0</v>
      </c>
      <c r="AD5519" s="56" t="s">
        <v>9255</v>
      </c>
      <c r="AE5519" s="57">
        <v>0</v>
      </c>
      <c r="AF5519" s="57">
        <v>0</v>
      </c>
      <c r="AG5519" s="57">
        <v>0</v>
      </c>
      <c r="AI5519"/>
      <c r="AJ5519"/>
    </row>
    <row r="5520" spans="1:36">
      <c r="A5520" s="56" t="s">
        <v>48</v>
      </c>
      <c r="B5520" s="56" t="s">
        <v>11416</v>
      </c>
      <c r="C5520" s="56">
        <v>2101010100</v>
      </c>
      <c r="D5520" s="56" t="s">
        <v>39</v>
      </c>
      <c r="E5520" s="56">
        <v>2101020100</v>
      </c>
      <c r="F5520" s="56">
        <v>5401010100</v>
      </c>
      <c r="G5520" s="56" t="s">
        <v>11428</v>
      </c>
      <c r="H5520" s="56">
        <v>400300</v>
      </c>
      <c r="I5520" s="56" t="s">
        <v>11439</v>
      </c>
      <c r="J5520" s="56" t="s">
        <v>10840</v>
      </c>
      <c r="K5520" s="56" t="s">
        <v>8507</v>
      </c>
      <c r="L5520" s="56" t="s">
        <v>7138</v>
      </c>
      <c r="M5520" s="73">
        <v>42525</v>
      </c>
      <c r="N5520" s="56" t="s">
        <v>8464</v>
      </c>
      <c r="O5520" s="56"/>
      <c r="P5520" s="56" t="s">
        <v>259</v>
      </c>
      <c r="Q5520" s="56"/>
      <c r="R5520" s="56" t="s">
        <v>70</v>
      </c>
      <c r="S5520" s="56" t="s">
        <v>11415</v>
      </c>
      <c r="T5520" s="56" t="s">
        <v>7140</v>
      </c>
      <c r="U5520" s="57">
        <v>38934</v>
      </c>
      <c r="V5520" s="57">
        <v>-36987.300000000003</v>
      </c>
      <c r="W5520" s="57">
        <v>1946.7</v>
      </c>
      <c r="X5520" s="57">
        <v>0</v>
      </c>
      <c r="Y5520" s="73">
        <v>42525</v>
      </c>
      <c r="Z5520" s="57">
        <v>0</v>
      </c>
      <c r="AA5520" s="57">
        <v>0</v>
      </c>
      <c r="AB5520" s="57">
        <v>1946.7</v>
      </c>
      <c r="AC5520" s="57">
        <v>0</v>
      </c>
      <c r="AD5520" s="56" t="s">
        <v>9255</v>
      </c>
      <c r="AE5520" s="57">
        <v>0</v>
      </c>
      <c r="AF5520" s="57">
        <v>0</v>
      </c>
      <c r="AG5520" s="57">
        <v>0</v>
      </c>
      <c r="AI5520"/>
      <c r="AJ5520"/>
    </row>
    <row r="5521" spans="1:36">
      <c r="A5521" s="56" t="s">
        <v>48</v>
      </c>
      <c r="B5521" s="56" t="s">
        <v>11416</v>
      </c>
      <c r="C5521" s="56">
        <v>2101010100</v>
      </c>
      <c r="D5521" s="56" t="s">
        <v>39</v>
      </c>
      <c r="E5521" s="56">
        <v>2101020100</v>
      </c>
      <c r="F5521" s="56">
        <v>5401010100</v>
      </c>
      <c r="G5521" s="56" t="s">
        <v>11428</v>
      </c>
      <c r="H5521" s="56">
        <v>400300</v>
      </c>
      <c r="I5521" s="56" t="s">
        <v>11439</v>
      </c>
      <c r="J5521" s="56" t="s">
        <v>10841</v>
      </c>
      <c r="K5521" s="56" t="s">
        <v>8507</v>
      </c>
      <c r="L5521" s="56" t="s">
        <v>7138</v>
      </c>
      <c r="M5521" s="73">
        <v>42525</v>
      </c>
      <c r="N5521" s="56" t="s">
        <v>8464</v>
      </c>
      <c r="O5521" s="56"/>
      <c r="P5521" s="56" t="s">
        <v>259</v>
      </c>
      <c r="Q5521" s="56"/>
      <c r="R5521" s="56" t="s">
        <v>70</v>
      </c>
      <c r="S5521" s="56" t="s">
        <v>11415</v>
      </c>
      <c r="T5521" s="56" t="s">
        <v>7140</v>
      </c>
      <c r="U5521" s="57">
        <v>38934</v>
      </c>
      <c r="V5521" s="57">
        <v>-36987.300000000003</v>
      </c>
      <c r="W5521" s="57">
        <v>1946.7</v>
      </c>
      <c r="X5521" s="57">
        <v>0</v>
      </c>
      <c r="Y5521" s="73">
        <v>42525</v>
      </c>
      <c r="Z5521" s="57">
        <v>0</v>
      </c>
      <c r="AA5521" s="57">
        <v>0</v>
      </c>
      <c r="AB5521" s="57">
        <v>1946.7</v>
      </c>
      <c r="AC5521" s="57">
        <v>0</v>
      </c>
      <c r="AD5521" s="56" t="s">
        <v>9255</v>
      </c>
      <c r="AE5521" s="57">
        <v>0</v>
      </c>
      <c r="AF5521" s="57">
        <v>0</v>
      </c>
      <c r="AG5521" s="57">
        <v>0</v>
      </c>
      <c r="AI5521"/>
      <c r="AJ5521"/>
    </row>
    <row r="5522" spans="1:36">
      <c r="A5522" s="56" t="s">
        <v>48</v>
      </c>
      <c r="B5522" s="56" t="s">
        <v>11416</v>
      </c>
      <c r="C5522" s="56">
        <v>2101010100</v>
      </c>
      <c r="D5522" s="56" t="s">
        <v>39</v>
      </c>
      <c r="E5522" s="56">
        <v>2101020100</v>
      </c>
      <c r="F5522" s="56">
        <v>5401010100</v>
      </c>
      <c r="G5522" s="56" t="s">
        <v>11428</v>
      </c>
      <c r="H5522" s="56">
        <v>400300</v>
      </c>
      <c r="I5522" s="56" t="s">
        <v>11439</v>
      </c>
      <c r="J5522" s="56" t="s">
        <v>10842</v>
      </c>
      <c r="K5522" s="56" t="s">
        <v>8507</v>
      </c>
      <c r="L5522" s="56" t="s">
        <v>7138</v>
      </c>
      <c r="M5522" s="73">
        <v>42525</v>
      </c>
      <c r="N5522" s="56" t="s">
        <v>8464</v>
      </c>
      <c r="O5522" s="56"/>
      <c r="P5522" s="56" t="s">
        <v>259</v>
      </c>
      <c r="Q5522" s="56"/>
      <c r="R5522" s="56" t="s">
        <v>70</v>
      </c>
      <c r="S5522" s="56" t="s">
        <v>11415</v>
      </c>
      <c r="T5522" s="56" t="s">
        <v>7140</v>
      </c>
      <c r="U5522" s="57">
        <v>38934</v>
      </c>
      <c r="V5522" s="57">
        <v>-36987.300000000003</v>
      </c>
      <c r="W5522" s="57">
        <v>1946.7</v>
      </c>
      <c r="X5522" s="57">
        <v>0</v>
      </c>
      <c r="Y5522" s="73">
        <v>42525</v>
      </c>
      <c r="Z5522" s="57">
        <v>0</v>
      </c>
      <c r="AA5522" s="57">
        <v>0</v>
      </c>
      <c r="AB5522" s="57">
        <v>1946.7</v>
      </c>
      <c r="AC5522" s="57">
        <v>0</v>
      </c>
      <c r="AD5522" s="56" t="s">
        <v>9255</v>
      </c>
      <c r="AE5522" s="57">
        <v>0</v>
      </c>
      <c r="AF5522" s="57">
        <v>0</v>
      </c>
      <c r="AG5522" s="57">
        <v>0</v>
      </c>
      <c r="AI5522"/>
      <c r="AJ5522"/>
    </row>
    <row r="5523" spans="1:36">
      <c r="A5523" s="56" t="s">
        <v>48</v>
      </c>
      <c r="B5523" s="56" t="s">
        <v>11416</v>
      </c>
      <c r="C5523" s="56">
        <v>2101010100</v>
      </c>
      <c r="D5523" s="56" t="s">
        <v>39</v>
      </c>
      <c r="E5523" s="56">
        <v>2101020100</v>
      </c>
      <c r="F5523" s="56">
        <v>5401010100</v>
      </c>
      <c r="G5523" s="56" t="s">
        <v>11428</v>
      </c>
      <c r="H5523" s="56">
        <v>400300</v>
      </c>
      <c r="I5523" s="56" t="s">
        <v>11439</v>
      </c>
      <c r="J5523" s="56" t="s">
        <v>10843</v>
      </c>
      <c r="K5523" s="56" t="s">
        <v>8507</v>
      </c>
      <c r="L5523" s="56" t="s">
        <v>7138</v>
      </c>
      <c r="M5523" s="73">
        <v>42525</v>
      </c>
      <c r="N5523" s="56" t="s">
        <v>8464</v>
      </c>
      <c r="O5523" s="56"/>
      <c r="P5523" s="56" t="s">
        <v>259</v>
      </c>
      <c r="Q5523" s="56"/>
      <c r="R5523" s="56" t="s">
        <v>70</v>
      </c>
      <c r="S5523" s="56" t="s">
        <v>11415</v>
      </c>
      <c r="T5523" s="56" t="s">
        <v>7140</v>
      </c>
      <c r="U5523" s="57">
        <v>38934</v>
      </c>
      <c r="V5523" s="57">
        <v>-36987.300000000003</v>
      </c>
      <c r="W5523" s="57">
        <v>1946.7</v>
      </c>
      <c r="X5523" s="57">
        <v>0</v>
      </c>
      <c r="Y5523" s="73">
        <v>42525</v>
      </c>
      <c r="Z5523" s="57">
        <v>0</v>
      </c>
      <c r="AA5523" s="57">
        <v>0</v>
      </c>
      <c r="AB5523" s="57">
        <v>1946.7</v>
      </c>
      <c r="AC5523" s="57">
        <v>0</v>
      </c>
      <c r="AD5523" s="56" t="s">
        <v>9255</v>
      </c>
      <c r="AE5523" s="57">
        <v>0</v>
      </c>
      <c r="AF5523" s="57">
        <v>0</v>
      </c>
      <c r="AG5523" s="57">
        <v>0</v>
      </c>
      <c r="AI5523"/>
      <c r="AJ5523"/>
    </row>
    <row r="5524" spans="1:36">
      <c r="A5524" s="56" t="s">
        <v>48</v>
      </c>
      <c r="B5524" s="56" t="s">
        <v>11416</v>
      </c>
      <c r="C5524" s="56">
        <v>2101010100</v>
      </c>
      <c r="D5524" s="56" t="s">
        <v>39</v>
      </c>
      <c r="E5524" s="56">
        <v>2101020100</v>
      </c>
      <c r="F5524" s="56">
        <v>5401010100</v>
      </c>
      <c r="G5524" s="56" t="s">
        <v>11428</v>
      </c>
      <c r="H5524" s="56">
        <v>400300</v>
      </c>
      <c r="I5524" s="56" t="s">
        <v>11439</v>
      </c>
      <c r="J5524" s="56" t="s">
        <v>10844</v>
      </c>
      <c r="K5524" s="56" t="s">
        <v>8507</v>
      </c>
      <c r="L5524" s="56" t="s">
        <v>7138</v>
      </c>
      <c r="M5524" s="73">
        <v>42525</v>
      </c>
      <c r="N5524" s="56" t="s">
        <v>8464</v>
      </c>
      <c r="O5524" s="56"/>
      <c r="P5524" s="56" t="s">
        <v>259</v>
      </c>
      <c r="Q5524" s="56"/>
      <c r="R5524" s="56" t="s">
        <v>70</v>
      </c>
      <c r="S5524" s="56" t="s">
        <v>11415</v>
      </c>
      <c r="T5524" s="56" t="s">
        <v>7140</v>
      </c>
      <c r="U5524" s="57">
        <v>38934</v>
      </c>
      <c r="V5524" s="57">
        <v>-36987.300000000003</v>
      </c>
      <c r="W5524" s="57">
        <v>1946.7</v>
      </c>
      <c r="X5524" s="57">
        <v>0</v>
      </c>
      <c r="Y5524" s="73">
        <v>42525</v>
      </c>
      <c r="Z5524" s="57">
        <v>0</v>
      </c>
      <c r="AA5524" s="57">
        <v>0</v>
      </c>
      <c r="AB5524" s="57">
        <v>1946.7</v>
      </c>
      <c r="AC5524" s="57">
        <v>0</v>
      </c>
      <c r="AD5524" s="56" t="s">
        <v>9255</v>
      </c>
      <c r="AE5524" s="57">
        <v>0</v>
      </c>
      <c r="AF5524" s="57">
        <v>0</v>
      </c>
      <c r="AG5524" s="57">
        <v>0</v>
      </c>
      <c r="AI5524"/>
      <c r="AJ5524"/>
    </row>
    <row r="5525" spans="1:36">
      <c r="A5525" s="56" t="s">
        <v>48</v>
      </c>
      <c r="B5525" s="56" t="s">
        <v>11416</v>
      </c>
      <c r="C5525" s="56">
        <v>2101010100</v>
      </c>
      <c r="D5525" s="56" t="s">
        <v>39</v>
      </c>
      <c r="E5525" s="56">
        <v>2101020100</v>
      </c>
      <c r="F5525" s="56">
        <v>5401010100</v>
      </c>
      <c r="G5525" s="56" t="s">
        <v>11428</v>
      </c>
      <c r="H5525" s="56">
        <v>400300</v>
      </c>
      <c r="I5525" s="56" t="s">
        <v>11439</v>
      </c>
      <c r="J5525" s="56" t="s">
        <v>10845</v>
      </c>
      <c r="K5525" s="56" t="s">
        <v>8507</v>
      </c>
      <c r="L5525" s="56" t="s">
        <v>7138</v>
      </c>
      <c r="M5525" s="73">
        <v>42525</v>
      </c>
      <c r="N5525" s="56" t="s">
        <v>8464</v>
      </c>
      <c r="O5525" s="56"/>
      <c r="P5525" s="56" t="s">
        <v>259</v>
      </c>
      <c r="Q5525" s="56"/>
      <c r="R5525" s="56" t="s">
        <v>70</v>
      </c>
      <c r="S5525" s="56" t="s">
        <v>11415</v>
      </c>
      <c r="T5525" s="56" t="s">
        <v>7140</v>
      </c>
      <c r="U5525" s="57">
        <v>38934</v>
      </c>
      <c r="V5525" s="57">
        <v>-36987.300000000003</v>
      </c>
      <c r="W5525" s="57">
        <v>1946.7</v>
      </c>
      <c r="X5525" s="57">
        <v>0</v>
      </c>
      <c r="Y5525" s="73">
        <v>42525</v>
      </c>
      <c r="Z5525" s="57">
        <v>0</v>
      </c>
      <c r="AA5525" s="57">
        <v>0</v>
      </c>
      <c r="AB5525" s="57">
        <v>1946.7</v>
      </c>
      <c r="AC5525" s="57">
        <v>0</v>
      </c>
      <c r="AD5525" s="56" t="s">
        <v>9255</v>
      </c>
      <c r="AE5525" s="57">
        <v>0</v>
      </c>
      <c r="AF5525" s="57">
        <v>0</v>
      </c>
      <c r="AG5525" s="57">
        <v>0</v>
      </c>
      <c r="AI5525"/>
      <c r="AJ5525"/>
    </row>
    <row r="5526" spans="1:36">
      <c r="A5526" s="56" t="s">
        <v>48</v>
      </c>
      <c r="B5526" s="56" t="s">
        <v>11416</v>
      </c>
      <c r="C5526" s="56">
        <v>2101010100</v>
      </c>
      <c r="D5526" s="56" t="s">
        <v>39</v>
      </c>
      <c r="E5526" s="56">
        <v>2101020100</v>
      </c>
      <c r="F5526" s="56">
        <v>5401010100</v>
      </c>
      <c r="G5526" s="56" t="s">
        <v>11428</v>
      </c>
      <c r="H5526" s="56">
        <v>400300</v>
      </c>
      <c r="I5526" s="56" t="s">
        <v>11439</v>
      </c>
      <c r="J5526" s="56" t="s">
        <v>10846</v>
      </c>
      <c r="K5526" s="56" t="s">
        <v>8507</v>
      </c>
      <c r="L5526" s="56" t="s">
        <v>7138</v>
      </c>
      <c r="M5526" s="73">
        <v>42525</v>
      </c>
      <c r="N5526" s="56" t="s">
        <v>8464</v>
      </c>
      <c r="O5526" s="56"/>
      <c r="P5526" s="56" t="s">
        <v>259</v>
      </c>
      <c r="Q5526" s="56"/>
      <c r="R5526" s="56" t="s">
        <v>70</v>
      </c>
      <c r="S5526" s="56" t="s">
        <v>11415</v>
      </c>
      <c r="T5526" s="56" t="s">
        <v>7140</v>
      </c>
      <c r="U5526" s="57">
        <v>38934</v>
      </c>
      <c r="V5526" s="57">
        <v>-36987.300000000003</v>
      </c>
      <c r="W5526" s="57">
        <v>1946.7</v>
      </c>
      <c r="X5526" s="57">
        <v>0</v>
      </c>
      <c r="Y5526" s="73">
        <v>42525</v>
      </c>
      <c r="Z5526" s="57">
        <v>0</v>
      </c>
      <c r="AA5526" s="57">
        <v>0</v>
      </c>
      <c r="AB5526" s="57">
        <v>1946.7</v>
      </c>
      <c r="AC5526" s="57">
        <v>0</v>
      </c>
      <c r="AD5526" s="56" t="s">
        <v>9255</v>
      </c>
      <c r="AE5526" s="57">
        <v>0</v>
      </c>
      <c r="AF5526" s="57">
        <v>0</v>
      </c>
      <c r="AG5526" s="57">
        <v>0</v>
      </c>
      <c r="AI5526"/>
      <c r="AJ5526"/>
    </row>
    <row r="5527" spans="1:36">
      <c r="A5527" s="56" t="s">
        <v>48</v>
      </c>
      <c r="B5527" s="56" t="s">
        <v>11416</v>
      </c>
      <c r="C5527" s="56">
        <v>2101010100</v>
      </c>
      <c r="D5527" s="56" t="s">
        <v>39</v>
      </c>
      <c r="E5527" s="56">
        <v>2101020100</v>
      </c>
      <c r="F5527" s="56">
        <v>5401010100</v>
      </c>
      <c r="G5527" s="56" t="s">
        <v>11428</v>
      </c>
      <c r="H5527" s="56">
        <v>400300</v>
      </c>
      <c r="I5527" s="56" t="s">
        <v>11439</v>
      </c>
      <c r="J5527" s="56" t="s">
        <v>10847</v>
      </c>
      <c r="K5527" s="56" t="s">
        <v>8507</v>
      </c>
      <c r="L5527" s="56" t="s">
        <v>7138</v>
      </c>
      <c r="M5527" s="73">
        <v>42525</v>
      </c>
      <c r="N5527" s="56" t="s">
        <v>8464</v>
      </c>
      <c r="O5527" s="56"/>
      <c r="P5527" s="56" t="s">
        <v>259</v>
      </c>
      <c r="Q5527" s="56"/>
      <c r="R5527" s="56" t="s">
        <v>70</v>
      </c>
      <c r="S5527" s="56" t="s">
        <v>11415</v>
      </c>
      <c r="T5527" s="56" t="s">
        <v>7140</v>
      </c>
      <c r="U5527" s="57">
        <v>38934</v>
      </c>
      <c r="V5527" s="57">
        <v>-36987.300000000003</v>
      </c>
      <c r="W5527" s="57">
        <v>1946.7</v>
      </c>
      <c r="X5527" s="57">
        <v>0</v>
      </c>
      <c r="Y5527" s="73">
        <v>42525</v>
      </c>
      <c r="Z5527" s="57">
        <v>0</v>
      </c>
      <c r="AA5527" s="57">
        <v>0</v>
      </c>
      <c r="AB5527" s="57">
        <v>1946.7</v>
      </c>
      <c r="AC5527" s="57">
        <v>0</v>
      </c>
      <c r="AD5527" s="56" t="s">
        <v>9255</v>
      </c>
      <c r="AE5527" s="57">
        <v>0</v>
      </c>
      <c r="AF5527" s="57">
        <v>0</v>
      </c>
      <c r="AG5527" s="57">
        <v>0</v>
      </c>
      <c r="AI5527"/>
      <c r="AJ5527"/>
    </row>
    <row r="5528" spans="1:36">
      <c r="A5528" s="56" t="s">
        <v>48</v>
      </c>
      <c r="B5528" s="56" t="s">
        <v>11416</v>
      </c>
      <c r="C5528" s="56">
        <v>2101010100</v>
      </c>
      <c r="D5528" s="56" t="s">
        <v>39</v>
      </c>
      <c r="E5528" s="56">
        <v>2101020100</v>
      </c>
      <c r="F5528" s="56">
        <v>5401010100</v>
      </c>
      <c r="G5528" s="56" t="s">
        <v>11428</v>
      </c>
      <c r="H5528" s="56">
        <v>400300</v>
      </c>
      <c r="I5528" s="56" t="s">
        <v>11439</v>
      </c>
      <c r="J5528" s="56" t="s">
        <v>10848</v>
      </c>
      <c r="K5528" s="56" t="s">
        <v>8507</v>
      </c>
      <c r="L5528" s="56" t="s">
        <v>7138</v>
      </c>
      <c r="M5528" s="73">
        <v>42525</v>
      </c>
      <c r="N5528" s="56" t="s">
        <v>8464</v>
      </c>
      <c r="O5528" s="56"/>
      <c r="P5528" s="56" t="s">
        <v>259</v>
      </c>
      <c r="Q5528" s="56"/>
      <c r="R5528" s="56" t="s">
        <v>70</v>
      </c>
      <c r="S5528" s="56" t="s">
        <v>11415</v>
      </c>
      <c r="T5528" s="56" t="s">
        <v>7140</v>
      </c>
      <c r="U5528" s="57">
        <v>38934</v>
      </c>
      <c r="V5528" s="57">
        <v>-36987.300000000003</v>
      </c>
      <c r="W5528" s="57">
        <v>1946.7</v>
      </c>
      <c r="X5528" s="57">
        <v>0</v>
      </c>
      <c r="Y5528" s="73">
        <v>42525</v>
      </c>
      <c r="Z5528" s="57">
        <v>0</v>
      </c>
      <c r="AA5528" s="57">
        <v>0</v>
      </c>
      <c r="AB5528" s="57">
        <v>1946.7</v>
      </c>
      <c r="AC5528" s="57">
        <v>0</v>
      </c>
      <c r="AD5528" s="56" t="s">
        <v>9255</v>
      </c>
      <c r="AE5528" s="57">
        <v>0</v>
      </c>
      <c r="AF5528" s="57">
        <v>0</v>
      </c>
      <c r="AG5528" s="57">
        <v>0</v>
      </c>
      <c r="AI5528"/>
      <c r="AJ5528"/>
    </row>
    <row r="5529" spans="1:36">
      <c r="A5529" s="56" t="s">
        <v>48</v>
      </c>
      <c r="B5529" s="56" t="s">
        <v>11416</v>
      </c>
      <c r="C5529" s="56">
        <v>2101010100</v>
      </c>
      <c r="D5529" s="56" t="s">
        <v>39</v>
      </c>
      <c r="E5529" s="56">
        <v>2101020100</v>
      </c>
      <c r="F5529" s="56">
        <v>5401010100</v>
      </c>
      <c r="G5529" s="56" t="s">
        <v>11428</v>
      </c>
      <c r="H5529" s="56">
        <v>400300</v>
      </c>
      <c r="I5529" s="56" t="s">
        <v>11439</v>
      </c>
      <c r="J5529" s="56" t="s">
        <v>10849</v>
      </c>
      <c r="K5529" s="56" t="s">
        <v>8507</v>
      </c>
      <c r="L5529" s="56" t="s">
        <v>7138</v>
      </c>
      <c r="M5529" s="73">
        <v>42525</v>
      </c>
      <c r="N5529" s="56" t="s">
        <v>8464</v>
      </c>
      <c r="O5529" s="56"/>
      <c r="P5529" s="56" t="s">
        <v>259</v>
      </c>
      <c r="Q5529" s="56"/>
      <c r="R5529" s="56" t="s">
        <v>70</v>
      </c>
      <c r="S5529" s="56" t="s">
        <v>11415</v>
      </c>
      <c r="T5529" s="56" t="s">
        <v>7140</v>
      </c>
      <c r="U5529" s="57">
        <v>38934</v>
      </c>
      <c r="V5529" s="57">
        <v>-36987.300000000003</v>
      </c>
      <c r="W5529" s="57">
        <v>1946.7</v>
      </c>
      <c r="X5529" s="57">
        <v>0</v>
      </c>
      <c r="Y5529" s="73">
        <v>42525</v>
      </c>
      <c r="Z5529" s="57">
        <v>0</v>
      </c>
      <c r="AA5529" s="57">
        <v>0</v>
      </c>
      <c r="AB5529" s="57">
        <v>1946.7</v>
      </c>
      <c r="AC5529" s="57">
        <v>0</v>
      </c>
      <c r="AD5529" s="56" t="s">
        <v>9255</v>
      </c>
      <c r="AE5529" s="57">
        <v>0</v>
      </c>
      <c r="AF5529" s="57">
        <v>0</v>
      </c>
      <c r="AG5529" s="57">
        <v>0</v>
      </c>
      <c r="AI5529"/>
      <c r="AJ5529"/>
    </row>
    <row r="5530" spans="1:36">
      <c r="A5530" s="56" t="s">
        <v>48</v>
      </c>
      <c r="B5530" s="56" t="s">
        <v>11416</v>
      </c>
      <c r="C5530" s="56">
        <v>2101010100</v>
      </c>
      <c r="D5530" s="56" t="s">
        <v>39</v>
      </c>
      <c r="E5530" s="56">
        <v>2101020100</v>
      </c>
      <c r="F5530" s="56">
        <v>5401010100</v>
      </c>
      <c r="G5530" s="56" t="s">
        <v>11428</v>
      </c>
      <c r="H5530" s="56">
        <v>400300</v>
      </c>
      <c r="I5530" s="56" t="s">
        <v>11439</v>
      </c>
      <c r="J5530" s="56" t="s">
        <v>10850</v>
      </c>
      <c r="K5530" s="56" t="s">
        <v>8507</v>
      </c>
      <c r="L5530" s="56" t="s">
        <v>7138</v>
      </c>
      <c r="M5530" s="73">
        <v>42525</v>
      </c>
      <c r="N5530" s="56" t="s">
        <v>8464</v>
      </c>
      <c r="O5530" s="56"/>
      <c r="P5530" s="56" t="s">
        <v>259</v>
      </c>
      <c r="Q5530" s="56"/>
      <c r="R5530" s="56" t="s">
        <v>70</v>
      </c>
      <c r="S5530" s="56" t="s">
        <v>11415</v>
      </c>
      <c r="T5530" s="56" t="s">
        <v>7140</v>
      </c>
      <c r="U5530" s="57">
        <v>38934</v>
      </c>
      <c r="V5530" s="57">
        <v>-36987.300000000003</v>
      </c>
      <c r="W5530" s="57">
        <v>1946.7</v>
      </c>
      <c r="X5530" s="57">
        <v>0</v>
      </c>
      <c r="Y5530" s="73">
        <v>42525</v>
      </c>
      <c r="Z5530" s="57">
        <v>0</v>
      </c>
      <c r="AA5530" s="57">
        <v>0</v>
      </c>
      <c r="AB5530" s="57">
        <v>1946.7</v>
      </c>
      <c r="AC5530" s="57">
        <v>0</v>
      </c>
      <c r="AD5530" s="56" t="s">
        <v>9255</v>
      </c>
      <c r="AE5530" s="57">
        <v>0</v>
      </c>
      <c r="AF5530" s="57">
        <v>0</v>
      </c>
      <c r="AG5530" s="57">
        <v>0</v>
      </c>
      <c r="AI5530"/>
      <c r="AJ5530"/>
    </row>
    <row r="5531" spans="1:36">
      <c r="A5531" s="56" t="s">
        <v>48</v>
      </c>
      <c r="B5531" s="56" t="s">
        <v>11416</v>
      </c>
      <c r="C5531" s="56">
        <v>2101010100</v>
      </c>
      <c r="D5531" s="56" t="s">
        <v>39</v>
      </c>
      <c r="E5531" s="56">
        <v>2101020100</v>
      </c>
      <c r="F5531" s="56">
        <v>5401010100</v>
      </c>
      <c r="G5531" s="56" t="s">
        <v>11428</v>
      </c>
      <c r="H5531" s="56">
        <v>400300</v>
      </c>
      <c r="I5531" s="56" t="s">
        <v>11439</v>
      </c>
      <c r="J5531" s="56" t="s">
        <v>10851</v>
      </c>
      <c r="K5531" s="56" t="s">
        <v>8507</v>
      </c>
      <c r="L5531" s="56" t="s">
        <v>7138</v>
      </c>
      <c r="M5531" s="73">
        <v>42525</v>
      </c>
      <c r="N5531" s="56" t="s">
        <v>8464</v>
      </c>
      <c r="O5531" s="56"/>
      <c r="P5531" s="56" t="s">
        <v>259</v>
      </c>
      <c r="Q5531" s="56"/>
      <c r="R5531" s="56" t="s">
        <v>70</v>
      </c>
      <c r="S5531" s="56" t="s">
        <v>11415</v>
      </c>
      <c r="T5531" s="56" t="s">
        <v>7140</v>
      </c>
      <c r="U5531" s="57">
        <v>38934</v>
      </c>
      <c r="V5531" s="57">
        <v>-36987.300000000003</v>
      </c>
      <c r="W5531" s="57">
        <v>1946.7</v>
      </c>
      <c r="X5531" s="57">
        <v>0</v>
      </c>
      <c r="Y5531" s="73">
        <v>42525</v>
      </c>
      <c r="Z5531" s="57">
        <v>0</v>
      </c>
      <c r="AA5531" s="57">
        <v>0</v>
      </c>
      <c r="AB5531" s="57">
        <v>1946.7</v>
      </c>
      <c r="AC5531" s="57">
        <v>0</v>
      </c>
      <c r="AD5531" s="56" t="s">
        <v>9255</v>
      </c>
      <c r="AE5531" s="57">
        <v>0</v>
      </c>
      <c r="AF5531" s="57">
        <v>0</v>
      </c>
      <c r="AG5531" s="57">
        <v>0</v>
      </c>
      <c r="AI5531"/>
      <c r="AJ5531"/>
    </row>
    <row r="5532" spans="1:36">
      <c r="A5532" s="56" t="s">
        <v>48</v>
      </c>
      <c r="B5532" s="56" t="s">
        <v>11416</v>
      </c>
      <c r="C5532" s="56">
        <v>2101010100</v>
      </c>
      <c r="D5532" s="56" t="s">
        <v>39</v>
      </c>
      <c r="E5532" s="56">
        <v>2101020100</v>
      </c>
      <c r="F5532" s="56">
        <v>5401010100</v>
      </c>
      <c r="G5532" s="56" t="s">
        <v>11428</v>
      </c>
      <c r="H5532" s="56">
        <v>400300</v>
      </c>
      <c r="I5532" s="56" t="s">
        <v>11439</v>
      </c>
      <c r="J5532" s="56" t="s">
        <v>10852</v>
      </c>
      <c r="K5532" s="56" t="s">
        <v>8507</v>
      </c>
      <c r="L5532" s="56" t="s">
        <v>7138</v>
      </c>
      <c r="M5532" s="73">
        <v>42525</v>
      </c>
      <c r="N5532" s="56" t="s">
        <v>8464</v>
      </c>
      <c r="O5532" s="56"/>
      <c r="P5532" s="56" t="s">
        <v>259</v>
      </c>
      <c r="Q5532" s="56"/>
      <c r="R5532" s="56" t="s">
        <v>70</v>
      </c>
      <c r="S5532" s="56" t="s">
        <v>11415</v>
      </c>
      <c r="T5532" s="56" t="s">
        <v>7140</v>
      </c>
      <c r="U5532" s="57">
        <v>38934</v>
      </c>
      <c r="V5532" s="57">
        <v>-36987.300000000003</v>
      </c>
      <c r="W5532" s="57">
        <v>1946.7</v>
      </c>
      <c r="X5532" s="57">
        <v>0</v>
      </c>
      <c r="Y5532" s="73">
        <v>42525</v>
      </c>
      <c r="Z5532" s="57">
        <v>0</v>
      </c>
      <c r="AA5532" s="57">
        <v>0</v>
      </c>
      <c r="AB5532" s="57">
        <v>1946.7</v>
      </c>
      <c r="AC5532" s="57">
        <v>0</v>
      </c>
      <c r="AD5532" s="56" t="s">
        <v>9255</v>
      </c>
      <c r="AE5532" s="57">
        <v>0</v>
      </c>
      <c r="AF5532" s="57">
        <v>0</v>
      </c>
      <c r="AG5532" s="57">
        <v>0</v>
      </c>
      <c r="AI5532"/>
      <c r="AJ5532"/>
    </row>
    <row r="5533" spans="1:36">
      <c r="A5533" s="56" t="s">
        <v>48</v>
      </c>
      <c r="B5533" s="56" t="s">
        <v>11416</v>
      </c>
      <c r="C5533" s="56">
        <v>2101010100</v>
      </c>
      <c r="D5533" s="56" t="s">
        <v>39</v>
      </c>
      <c r="E5533" s="56">
        <v>2101020100</v>
      </c>
      <c r="F5533" s="56">
        <v>5401010100</v>
      </c>
      <c r="G5533" s="56" t="s">
        <v>11428</v>
      </c>
      <c r="H5533" s="56">
        <v>400300</v>
      </c>
      <c r="I5533" s="56" t="s">
        <v>11439</v>
      </c>
      <c r="J5533" s="56" t="s">
        <v>10853</v>
      </c>
      <c r="K5533" s="56" t="s">
        <v>8507</v>
      </c>
      <c r="L5533" s="56" t="s">
        <v>7138</v>
      </c>
      <c r="M5533" s="73">
        <v>42525</v>
      </c>
      <c r="N5533" s="56" t="s">
        <v>8464</v>
      </c>
      <c r="O5533" s="56"/>
      <c r="P5533" s="56" t="s">
        <v>259</v>
      </c>
      <c r="Q5533" s="56"/>
      <c r="R5533" s="56" t="s">
        <v>70</v>
      </c>
      <c r="S5533" s="56" t="s">
        <v>11415</v>
      </c>
      <c r="T5533" s="56" t="s">
        <v>7140</v>
      </c>
      <c r="U5533" s="57">
        <v>38934</v>
      </c>
      <c r="V5533" s="57">
        <v>-36987.300000000003</v>
      </c>
      <c r="W5533" s="57">
        <v>1946.7</v>
      </c>
      <c r="X5533" s="57">
        <v>0</v>
      </c>
      <c r="Y5533" s="73">
        <v>42525</v>
      </c>
      <c r="Z5533" s="57">
        <v>0</v>
      </c>
      <c r="AA5533" s="57">
        <v>0</v>
      </c>
      <c r="AB5533" s="57">
        <v>1946.7</v>
      </c>
      <c r="AC5533" s="57">
        <v>0</v>
      </c>
      <c r="AD5533" s="56" t="s">
        <v>9255</v>
      </c>
      <c r="AE5533" s="57">
        <v>0</v>
      </c>
      <c r="AF5533" s="57">
        <v>0</v>
      </c>
      <c r="AG5533" s="57">
        <v>0</v>
      </c>
      <c r="AI5533"/>
      <c r="AJ5533"/>
    </row>
    <row r="5534" spans="1:36">
      <c r="A5534" s="56" t="s">
        <v>48</v>
      </c>
      <c r="B5534" s="56" t="s">
        <v>11416</v>
      </c>
      <c r="C5534" s="56">
        <v>2101010100</v>
      </c>
      <c r="D5534" s="56" t="s">
        <v>39</v>
      </c>
      <c r="E5534" s="56">
        <v>2101020100</v>
      </c>
      <c r="F5534" s="56">
        <v>5401010100</v>
      </c>
      <c r="G5534" s="56" t="s">
        <v>11428</v>
      </c>
      <c r="H5534" s="56">
        <v>400300</v>
      </c>
      <c r="I5534" s="56" t="s">
        <v>11439</v>
      </c>
      <c r="J5534" s="56" t="s">
        <v>10854</v>
      </c>
      <c r="K5534" s="56" t="s">
        <v>8507</v>
      </c>
      <c r="L5534" s="56" t="s">
        <v>7138</v>
      </c>
      <c r="M5534" s="73">
        <v>42525</v>
      </c>
      <c r="N5534" s="56" t="s">
        <v>8464</v>
      </c>
      <c r="O5534" s="56"/>
      <c r="P5534" s="56" t="s">
        <v>259</v>
      </c>
      <c r="Q5534" s="56"/>
      <c r="R5534" s="56" t="s">
        <v>70</v>
      </c>
      <c r="S5534" s="56" t="s">
        <v>11415</v>
      </c>
      <c r="T5534" s="56" t="s">
        <v>7140</v>
      </c>
      <c r="U5534" s="57">
        <v>38934</v>
      </c>
      <c r="V5534" s="57">
        <v>-36987.300000000003</v>
      </c>
      <c r="W5534" s="57">
        <v>1946.7</v>
      </c>
      <c r="X5534" s="57">
        <v>0</v>
      </c>
      <c r="Y5534" s="73">
        <v>42525</v>
      </c>
      <c r="Z5534" s="57">
        <v>0</v>
      </c>
      <c r="AA5534" s="57">
        <v>0</v>
      </c>
      <c r="AB5534" s="57">
        <v>1946.7</v>
      </c>
      <c r="AC5534" s="57">
        <v>0</v>
      </c>
      <c r="AD5534" s="56" t="s">
        <v>9255</v>
      </c>
      <c r="AE5534" s="57">
        <v>0</v>
      </c>
      <c r="AF5534" s="57">
        <v>0</v>
      </c>
      <c r="AG5534" s="57">
        <v>0</v>
      </c>
      <c r="AI5534"/>
      <c r="AJ5534"/>
    </row>
    <row r="5535" spans="1:36">
      <c r="A5535" s="56" t="s">
        <v>48</v>
      </c>
      <c r="B5535" s="56" t="s">
        <v>11416</v>
      </c>
      <c r="C5535" s="56">
        <v>2101010100</v>
      </c>
      <c r="D5535" s="56" t="s">
        <v>39</v>
      </c>
      <c r="E5535" s="56">
        <v>2101020100</v>
      </c>
      <c r="F5535" s="56">
        <v>5401010100</v>
      </c>
      <c r="G5535" s="56" t="s">
        <v>11428</v>
      </c>
      <c r="H5535" s="56">
        <v>400300</v>
      </c>
      <c r="I5535" s="56" t="s">
        <v>11439</v>
      </c>
      <c r="J5535" s="56" t="s">
        <v>10855</v>
      </c>
      <c r="K5535" s="56" t="s">
        <v>8507</v>
      </c>
      <c r="L5535" s="56" t="s">
        <v>7138</v>
      </c>
      <c r="M5535" s="73">
        <v>42525</v>
      </c>
      <c r="N5535" s="56" t="s">
        <v>8464</v>
      </c>
      <c r="O5535" s="56"/>
      <c r="P5535" s="56" t="s">
        <v>259</v>
      </c>
      <c r="Q5535" s="56"/>
      <c r="R5535" s="56" t="s">
        <v>70</v>
      </c>
      <c r="S5535" s="56" t="s">
        <v>11415</v>
      </c>
      <c r="T5535" s="56" t="s">
        <v>7140</v>
      </c>
      <c r="U5535" s="57">
        <v>38934</v>
      </c>
      <c r="V5535" s="57">
        <v>-36987.300000000003</v>
      </c>
      <c r="W5535" s="57">
        <v>1946.7</v>
      </c>
      <c r="X5535" s="57">
        <v>0</v>
      </c>
      <c r="Y5535" s="73">
        <v>42525</v>
      </c>
      <c r="Z5535" s="57">
        <v>0</v>
      </c>
      <c r="AA5535" s="57">
        <v>0</v>
      </c>
      <c r="AB5535" s="57">
        <v>1946.7</v>
      </c>
      <c r="AC5535" s="57">
        <v>0</v>
      </c>
      <c r="AD5535" s="56" t="s">
        <v>9255</v>
      </c>
      <c r="AE5535" s="57">
        <v>0</v>
      </c>
      <c r="AF5535" s="57">
        <v>0</v>
      </c>
      <c r="AG5535" s="57">
        <v>0</v>
      </c>
      <c r="AI5535"/>
      <c r="AJ5535"/>
    </row>
    <row r="5536" spans="1:36">
      <c r="A5536" s="56" t="s">
        <v>48</v>
      </c>
      <c r="B5536" s="56" t="s">
        <v>11416</v>
      </c>
      <c r="C5536" s="56">
        <v>2101010100</v>
      </c>
      <c r="D5536" s="56" t="s">
        <v>39</v>
      </c>
      <c r="E5536" s="56">
        <v>2101020100</v>
      </c>
      <c r="F5536" s="56">
        <v>5401010100</v>
      </c>
      <c r="G5536" s="56" t="s">
        <v>11428</v>
      </c>
      <c r="H5536" s="56">
        <v>400300</v>
      </c>
      <c r="I5536" s="56" t="s">
        <v>11439</v>
      </c>
      <c r="J5536" s="56" t="s">
        <v>10856</v>
      </c>
      <c r="K5536" s="56" t="s">
        <v>8507</v>
      </c>
      <c r="L5536" s="56" t="s">
        <v>7138</v>
      </c>
      <c r="M5536" s="73">
        <v>42525</v>
      </c>
      <c r="N5536" s="56" t="s">
        <v>8464</v>
      </c>
      <c r="O5536" s="56"/>
      <c r="P5536" s="56" t="s">
        <v>259</v>
      </c>
      <c r="Q5536" s="56"/>
      <c r="R5536" s="56" t="s">
        <v>70</v>
      </c>
      <c r="S5536" s="56" t="s">
        <v>11415</v>
      </c>
      <c r="T5536" s="56" t="s">
        <v>7140</v>
      </c>
      <c r="U5536" s="57">
        <v>38934</v>
      </c>
      <c r="V5536" s="57">
        <v>-36987.300000000003</v>
      </c>
      <c r="W5536" s="57">
        <v>1946.7</v>
      </c>
      <c r="X5536" s="57">
        <v>0</v>
      </c>
      <c r="Y5536" s="73">
        <v>42525</v>
      </c>
      <c r="Z5536" s="57">
        <v>0</v>
      </c>
      <c r="AA5536" s="57">
        <v>0</v>
      </c>
      <c r="AB5536" s="57">
        <v>1946.7</v>
      </c>
      <c r="AC5536" s="57">
        <v>0</v>
      </c>
      <c r="AD5536" s="56" t="s">
        <v>9255</v>
      </c>
      <c r="AE5536" s="57">
        <v>0</v>
      </c>
      <c r="AF5536" s="57">
        <v>0</v>
      </c>
      <c r="AG5536" s="57">
        <v>0</v>
      </c>
      <c r="AI5536"/>
      <c r="AJ5536"/>
    </row>
    <row r="5537" spans="1:36">
      <c r="A5537" s="56" t="s">
        <v>48</v>
      </c>
      <c r="B5537" s="56" t="s">
        <v>11416</v>
      </c>
      <c r="C5537" s="56">
        <v>2101010100</v>
      </c>
      <c r="D5537" s="56" t="s">
        <v>39</v>
      </c>
      <c r="E5537" s="56">
        <v>2101020100</v>
      </c>
      <c r="F5537" s="56">
        <v>5401010100</v>
      </c>
      <c r="G5537" s="56" t="s">
        <v>11428</v>
      </c>
      <c r="H5537" s="56">
        <v>400300</v>
      </c>
      <c r="I5537" s="56" t="s">
        <v>11439</v>
      </c>
      <c r="J5537" s="56" t="s">
        <v>10857</v>
      </c>
      <c r="K5537" s="56" t="s">
        <v>8507</v>
      </c>
      <c r="L5537" s="56" t="s">
        <v>7138</v>
      </c>
      <c r="M5537" s="73">
        <v>42525</v>
      </c>
      <c r="N5537" s="56" t="s">
        <v>8464</v>
      </c>
      <c r="O5537" s="56"/>
      <c r="P5537" s="56" t="s">
        <v>259</v>
      </c>
      <c r="Q5537" s="56"/>
      <c r="R5537" s="56" t="s">
        <v>70</v>
      </c>
      <c r="S5537" s="56" t="s">
        <v>11415</v>
      </c>
      <c r="T5537" s="56" t="s">
        <v>7140</v>
      </c>
      <c r="U5537" s="57">
        <v>38934</v>
      </c>
      <c r="V5537" s="57">
        <v>-36987.300000000003</v>
      </c>
      <c r="W5537" s="57">
        <v>1946.7</v>
      </c>
      <c r="X5537" s="57">
        <v>0</v>
      </c>
      <c r="Y5537" s="73">
        <v>42525</v>
      </c>
      <c r="Z5537" s="57">
        <v>0</v>
      </c>
      <c r="AA5537" s="57">
        <v>0</v>
      </c>
      <c r="AB5537" s="57">
        <v>1946.7</v>
      </c>
      <c r="AC5537" s="57">
        <v>0</v>
      </c>
      <c r="AD5537" s="56" t="s">
        <v>9255</v>
      </c>
      <c r="AE5537" s="57">
        <v>0</v>
      </c>
      <c r="AF5537" s="57">
        <v>0</v>
      </c>
      <c r="AG5537" s="57">
        <v>0</v>
      </c>
      <c r="AI5537"/>
      <c r="AJ5537"/>
    </row>
    <row r="5538" spans="1:36">
      <c r="A5538" s="56" t="s">
        <v>48</v>
      </c>
      <c r="B5538" s="56" t="s">
        <v>11416</v>
      </c>
      <c r="C5538" s="56">
        <v>2101010100</v>
      </c>
      <c r="D5538" s="56" t="s">
        <v>39</v>
      </c>
      <c r="E5538" s="56">
        <v>2101020100</v>
      </c>
      <c r="F5538" s="56">
        <v>5401010100</v>
      </c>
      <c r="G5538" s="56" t="s">
        <v>11428</v>
      </c>
      <c r="H5538" s="56">
        <v>400300</v>
      </c>
      <c r="I5538" s="56" t="s">
        <v>11439</v>
      </c>
      <c r="J5538" s="56" t="s">
        <v>10858</v>
      </c>
      <c r="K5538" s="56" t="s">
        <v>8507</v>
      </c>
      <c r="L5538" s="56" t="s">
        <v>7138</v>
      </c>
      <c r="M5538" s="73">
        <v>42525</v>
      </c>
      <c r="N5538" s="56" t="s">
        <v>8464</v>
      </c>
      <c r="O5538" s="56"/>
      <c r="P5538" s="56" t="s">
        <v>259</v>
      </c>
      <c r="Q5538" s="56"/>
      <c r="R5538" s="56" t="s">
        <v>70</v>
      </c>
      <c r="S5538" s="56" t="s">
        <v>11415</v>
      </c>
      <c r="T5538" s="56" t="s">
        <v>7140</v>
      </c>
      <c r="U5538" s="57">
        <v>38934</v>
      </c>
      <c r="V5538" s="57">
        <v>-36987.300000000003</v>
      </c>
      <c r="W5538" s="57">
        <v>1946.7</v>
      </c>
      <c r="X5538" s="57">
        <v>0</v>
      </c>
      <c r="Y5538" s="73">
        <v>42525</v>
      </c>
      <c r="Z5538" s="57">
        <v>0</v>
      </c>
      <c r="AA5538" s="57">
        <v>0</v>
      </c>
      <c r="AB5538" s="57">
        <v>1946.7</v>
      </c>
      <c r="AC5538" s="57">
        <v>0</v>
      </c>
      <c r="AD5538" s="56" t="s">
        <v>9255</v>
      </c>
      <c r="AE5538" s="57">
        <v>0</v>
      </c>
      <c r="AF5538" s="57">
        <v>0</v>
      </c>
      <c r="AG5538" s="57">
        <v>0</v>
      </c>
      <c r="AI5538"/>
      <c r="AJ5538"/>
    </row>
    <row r="5539" spans="1:36">
      <c r="A5539" s="56" t="s">
        <v>48</v>
      </c>
      <c r="B5539" s="56" t="s">
        <v>11416</v>
      </c>
      <c r="C5539" s="56">
        <v>2101010100</v>
      </c>
      <c r="D5539" s="56" t="s">
        <v>39</v>
      </c>
      <c r="E5539" s="56">
        <v>2101020100</v>
      </c>
      <c r="F5539" s="56">
        <v>5401010100</v>
      </c>
      <c r="G5539" s="56" t="s">
        <v>11428</v>
      </c>
      <c r="H5539" s="56">
        <v>400300</v>
      </c>
      <c r="I5539" s="56" t="s">
        <v>11439</v>
      </c>
      <c r="J5539" s="56" t="s">
        <v>10859</v>
      </c>
      <c r="K5539" s="56" t="s">
        <v>8507</v>
      </c>
      <c r="L5539" s="56" t="s">
        <v>7138</v>
      </c>
      <c r="M5539" s="73">
        <v>42525</v>
      </c>
      <c r="N5539" s="56" t="s">
        <v>8464</v>
      </c>
      <c r="O5539" s="56"/>
      <c r="P5539" s="56" t="s">
        <v>259</v>
      </c>
      <c r="Q5539" s="56"/>
      <c r="R5539" s="56" t="s">
        <v>70</v>
      </c>
      <c r="S5539" s="56" t="s">
        <v>11415</v>
      </c>
      <c r="T5539" s="56" t="s">
        <v>7140</v>
      </c>
      <c r="U5539" s="57">
        <v>38934</v>
      </c>
      <c r="V5539" s="57">
        <v>-36987.300000000003</v>
      </c>
      <c r="W5539" s="57">
        <v>1946.7</v>
      </c>
      <c r="X5539" s="57">
        <v>0</v>
      </c>
      <c r="Y5539" s="73">
        <v>42525</v>
      </c>
      <c r="Z5539" s="57">
        <v>0</v>
      </c>
      <c r="AA5539" s="57">
        <v>0</v>
      </c>
      <c r="AB5539" s="57">
        <v>1946.7</v>
      </c>
      <c r="AC5539" s="57">
        <v>0</v>
      </c>
      <c r="AD5539" s="56" t="s">
        <v>9255</v>
      </c>
      <c r="AE5539" s="57">
        <v>0</v>
      </c>
      <c r="AF5539" s="57">
        <v>0</v>
      </c>
      <c r="AG5539" s="57">
        <v>0</v>
      </c>
      <c r="AI5539"/>
      <c r="AJ5539"/>
    </row>
    <row r="5540" spans="1:36">
      <c r="A5540" s="56" t="s">
        <v>48</v>
      </c>
      <c r="B5540" s="56" t="s">
        <v>11416</v>
      </c>
      <c r="C5540" s="56">
        <v>2101010100</v>
      </c>
      <c r="D5540" s="56" t="s">
        <v>39</v>
      </c>
      <c r="E5540" s="56">
        <v>2101020100</v>
      </c>
      <c r="F5540" s="56">
        <v>5401010100</v>
      </c>
      <c r="G5540" s="56" t="s">
        <v>11428</v>
      </c>
      <c r="H5540" s="56">
        <v>400300</v>
      </c>
      <c r="I5540" s="56" t="s">
        <v>11439</v>
      </c>
      <c r="J5540" s="56" t="s">
        <v>10860</v>
      </c>
      <c r="K5540" s="56" t="s">
        <v>8507</v>
      </c>
      <c r="L5540" s="56" t="s">
        <v>7138</v>
      </c>
      <c r="M5540" s="73">
        <v>42525</v>
      </c>
      <c r="N5540" s="56" t="s">
        <v>8464</v>
      </c>
      <c r="O5540" s="56"/>
      <c r="P5540" s="56" t="s">
        <v>259</v>
      </c>
      <c r="Q5540" s="56"/>
      <c r="R5540" s="56" t="s">
        <v>70</v>
      </c>
      <c r="S5540" s="56" t="s">
        <v>11415</v>
      </c>
      <c r="T5540" s="56" t="s">
        <v>7140</v>
      </c>
      <c r="U5540" s="57">
        <v>38934</v>
      </c>
      <c r="V5540" s="57">
        <v>-36987.300000000003</v>
      </c>
      <c r="W5540" s="57">
        <v>1946.7</v>
      </c>
      <c r="X5540" s="57">
        <v>0</v>
      </c>
      <c r="Y5540" s="73">
        <v>42525</v>
      </c>
      <c r="Z5540" s="57">
        <v>0</v>
      </c>
      <c r="AA5540" s="57">
        <v>0</v>
      </c>
      <c r="AB5540" s="57">
        <v>1946.7</v>
      </c>
      <c r="AC5540" s="57">
        <v>0</v>
      </c>
      <c r="AD5540" s="56" t="s">
        <v>9255</v>
      </c>
      <c r="AE5540" s="57">
        <v>0</v>
      </c>
      <c r="AF5540" s="57">
        <v>0</v>
      </c>
      <c r="AG5540" s="57">
        <v>0</v>
      </c>
      <c r="AI5540"/>
      <c r="AJ5540"/>
    </row>
    <row r="5541" spans="1:36">
      <c r="A5541" s="56" t="s">
        <v>48</v>
      </c>
      <c r="B5541" s="56" t="s">
        <v>11416</v>
      </c>
      <c r="C5541" s="56">
        <v>2101010100</v>
      </c>
      <c r="D5541" s="56" t="s">
        <v>39</v>
      </c>
      <c r="E5541" s="56">
        <v>2101020100</v>
      </c>
      <c r="F5541" s="56">
        <v>5401010100</v>
      </c>
      <c r="G5541" s="56" t="s">
        <v>11428</v>
      </c>
      <c r="H5541" s="56">
        <v>400300</v>
      </c>
      <c r="I5541" s="56" t="s">
        <v>11439</v>
      </c>
      <c r="J5541" s="56" t="s">
        <v>10861</v>
      </c>
      <c r="K5541" s="56" t="s">
        <v>8507</v>
      </c>
      <c r="L5541" s="56" t="s">
        <v>7138</v>
      </c>
      <c r="M5541" s="73">
        <v>42525</v>
      </c>
      <c r="N5541" s="56" t="s">
        <v>8464</v>
      </c>
      <c r="O5541" s="56"/>
      <c r="P5541" s="56" t="s">
        <v>259</v>
      </c>
      <c r="Q5541" s="56"/>
      <c r="R5541" s="56" t="s">
        <v>70</v>
      </c>
      <c r="S5541" s="56" t="s">
        <v>11415</v>
      </c>
      <c r="T5541" s="56" t="s">
        <v>7140</v>
      </c>
      <c r="U5541" s="57">
        <v>38934</v>
      </c>
      <c r="V5541" s="57">
        <v>-36987.300000000003</v>
      </c>
      <c r="W5541" s="57">
        <v>1946.7</v>
      </c>
      <c r="X5541" s="57">
        <v>0</v>
      </c>
      <c r="Y5541" s="73">
        <v>42525</v>
      </c>
      <c r="Z5541" s="57">
        <v>0</v>
      </c>
      <c r="AA5541" s="57">
        <v>0</v>
      </c>
      <c r="AB5541" s="57">
        <v>1946.7</v>
      </c>
      <c r="AC5541" s="57">
        <v>0</v>
      </c>
      <c r="AD5541" s="56" t="s">
        <v>9255</v>
      </c>
      <c r="AE5541" s="57">
        <v>0</v>
      </c>
      <c r="AF5541" s="57">
        <v>0</v>
      </c>
      <c r="AG5541" s="57">
        <v>0</v>
      </c>
      <c r="AI5541"/>
      <c r="AJ5541"/>
    </row>
    <row r="5542" spans="1:36">
      <c r="A5542" s="56" t="s">
        <v>48</v>
      </c>
      <c r="B5542" s="56" t="s">
        <v>11416</v>
      </c>
      <c r="C5542" s="56">
        <v>2101010100</v>
      </c>
      <c r="D5542" s="56" t="s">
        <v>39</v>
      </c>
      <c r="E5542" s="56">
        <v>2101020100</v>
      </c>
      <c r="F5542" s="56">
        <v>5401010100</v>
      </c>
      <c r="G5542" s="56" t="s">
        <v>11428</v>
      </c>
      <c r="H5542" s="56">
        <v>400300</v>
      </c>
      <c r="I5542" s="56" t="s">
        <v>11439</v>
      </c>
      <c r="J5542" s="56" t="s">
        <v>10862</v>
      </c>
      <c r="K5542" s="56" t="s">
        <v>8507</v>
      </c>
      <c r="L5542" s="56" t="s">
        <v>7138</v>
      </c>
      <c r="M5542" s="73">
        <v>42525</v>
      </c>
      <c r="N5542" s="56" t="s">
        <v>8464</v>
      </c>
      <c r="O5542" s="56"/>
      <c r="P5542" s="56" t="s">
        <v>259</v>
      </c>
      <c r="Q5542" s="56"/>
      <c r="R5542" s="56" t="s">
        <v>70</v>
      </c>
      <c r="S5542" s="56" t="s">
        <v>11415</v>
      </c>
      <c r="T5542" s="56" t="s">
        <v>7140</v>
      </c>
      <c r="U5542" s="57">
        <v>38934</v>
      </c>
      <c r="V5542" s="57">
        <v>-36987.300000000003</v>
      </c>
      <c r="W5542" s="57">
        <v>1946.7</v>
      </c>
      <c r="X5542" s="57">
        <v>0</v>
      </c>
      <c r="Y5542" s="73">
        <v>42525</v>
      </c>
      <c r="Z5542" s="57">
        <v>0</v>
      </c>
      <c r="AA5542" s="57">
        <v>0</v>
      </c>
      <c r="AB5542" s="57">
        <v>1946.7</v>
      </c>
      <c r="AC5542" s="57">
        <v>0</v>
      </c>
      <c r="AD5542" s="56" t="s">
        <v>9255</v>
      </c>
      <c r="AE5542" s="57">
        <v>0</v>
      </c>
      <c r="AF5542" s="57">
        <v>0</v>
      </c>
      <c r="AG5542" s="57">
        <v>0</v>
      </c>
      <c r="AI5542"/>
      <c r="AJ5542"/>
    </row>
    <row r="5543" spans="1:36">
      <c r="A5543" s="56" t="s">
        <v>48</v>
      </c>
      <c r="B5543" s="56" t="s">
        <v>11416</v>
      </c>
      <c r="C5543" s="56">
        <v>2101010100</v>
      </c>
      <c r="D5543" s="56" t="s">
        <v>39</v>
      </c>
      <c r="E5543" s="56">
        <v>2101020100</v>
      </c>
      <c r="F5543" s="56">
        <v>5401010100</v>
      </c>
      <c r="G5543" s="56" t="s">
        <v>11428</v>
      </c>
      <c r="H5543" s="56">
        <v>400300</v>
      </c>
      <c r="I5543" s="56" t="s">
        <v>11439</v>
      </c>
      <c r="J5543" s="56" t="s">
        <v>10863</v>
      </c>
      <c r="K5543" s="56" t="s">
        <v>8507</v>
      </c>
      <c r="L5543" s="56" t="s">
        <v>7138</v>
      </c>
      <c r="M5543" s="73">
        <v>42525</v>
      </c>
      <c r="N5543" s="56" t="s">
        <v>8464</v>
      </c>
      <c r="O5543" s="56"/>
      <c r="P5543" s="56" t="s">
        <v>259</v>
      </c>
      <c r="Q5543" s="56"/>
      <c r="R5543" s="56" t="s">
        <v>70</v>
      </c>
      <c r="S5543" s="56" t="s">
        <v>11415</v>
      </c>
      <c r="T5543" s="56" t="s">
        <v>7140</v>
      </c>
      <c r="U5543" s="57">
        <v>38934</v>
      </c>
      <c r="V5543" s="57">
        <v>-36987.300000000003</v>
      </c>
      <c r="W5543" s="57">
        <v>1946.7</v>
      </c>
      <c r="X5543" s="57">
        <v>0</v>
      </c>
      <c r="Y5543" s="73">
        <v>42525</v>
      </c>
      <c r="Z5543" s="57">
        <v>0</v>
      </c>
      <c r="AA5543" s="57">
        <v>0</v>
      </c>
      <c r="AB5543" s="57">
        <v>1946.7</v>
      </c>
      <c r="AC5543" s="57">
        <v>0</v>
      </c>
      <c r="AD5543" s="56" t="s">
        <v>9255</v>
      </c>
      <c r="AE5543" s="57">
        <v>0</v>
      </c>
      <c r="AF5543" s="57">
        <v>0</v>
      </c>
      <c r="AG5543" s="57">
        <v>0</v>
      </c>
      <c r="AI5543"/>
      <c r="AJ5543"/>
    </row>
    <row r="5544" spans="1:36">
      <c r="A5544" s="56" t="s">
        <v>48</v>
      </c>
      <c r="B5544" s="56" t="s">
        <v>11416</v>
      </c>
      <c r="C5544" s="56">
        <v>2101010100</v>
      </c>
      <c r="D5544" s="56" t="s">
        <v>39</v>
      </c>
      <c r="E5544" s="56">
        <v>2101020100</v>
      </c>
      <c r="F5544" s="56">
        <v>5401010100</v>
      </c>
      <c r="G5544" s="56" t="s">
        <v>11428</v>
      </c>
      <c r="H5544" s="56">
        <v>400300</v>
      </c>
      <c r="I5544" s="56" t="s">
        <v>11439</v>
      </c>
      <c r="J5544" s="56" t="s">
        <v>10864</v>
      </c>
      <c r="K5544" s="56" t="s">
        <v>8676</v>
      </c>
      <c r="L5544" s="56" t="s">
        <v>7138</v>
      </c>
      <c r="M5544" s="73">
        <v>42779</v>
      </c>
      <c r="N5544" s="56" t="s">
        <v>8677</v>
      </c>
      <c r="O5544" s="56"/>
      <c r="P5544" s="56" t="s">
        <v>259</v>
      </c>
      <c r="Q5544" s="56"/>
      <c r="R5544" s="56" t="s">
        <v>70</v>
      </c>
      <c r="S5544" s="56" t="s">
        <v>11415</v>
      </c>
      <c r="T5544" s="56" t="s">
        <v>7140</v>
      </c>
      <c r="U5544" s="57">
        <v>62547.42</v>
      </c>
      <c r="V5544" s="57">
        <v>-59420.05</v>
      </c>
      <c r="W5544" s="57">
        <v>3127.37</v>
      </c>
      <c r="X5544" s="57">
        <v>0</v>
      </c>
      <c r="Y5544" s="73">
        <v>42779</v>
      </c>
      <c r="Z5544" s="57">
        <v>0</v>
      </c>
      <c r="AA5544" s="57">
        <v>0</v>
      </c>
      <c r="AB5544" s="57">
        <v>3127.37</v>
      </c>
      <c r="AC5544" s="57">
        <v>0</v>
      </c>
      <c r="AD5544" s="56" t="s">
        <v>9255</v>
      </c>
      <c r="AE5544" s="57">
        <v>0</v>
      </c>
      <c r="AF5544" s="57">
        <v>0</v>
      </c>
      <c r="AG5544" s="57">
        <v>0</v>
      </c>
      <c r="AI5544"/>
      <c r="AJ5544"/>
    </row>
    <row r="5545" spans="1:36">
      <c r="A5545" s="56" t="s">
        <v>48</v>
      </c>
      <c r="B5545" s="56" t="s">
        <v>11416</v>
      </c>
      <c r="C5545" s="56">
        <v>2101010100</v>
      </c>
      <c r="D5545" s="56" t="s">
        <v>39</v>
      </c>
      <c r="E5545" s="56">
        <v>2101020100</v>
      </c>
      <c r="F5545" s="56">
        <v>5401010100</v>
      </c>
      <c r="G5545" s="56" t="s">
        <v>11428</v>
      </c>
      <c r="H5545" s="56">
        <v>400300</v>
      </c>
      <c r="I5545" s="56" t="s">
        <v>11439</v>
      </c>
      <c r="J5545" s="56" t="s">
        <v>10865</v>
      </c>
      <c r="K5545" s="56" t="s">
        <v>8507</v>
      </c>
      <c r="L5545" s="56" t="s">
        <v>7138</v>
      </c>
      <c r="M5545" s="73">
        <v>43130</v>
      </c>
      <c r="N5545" s="56" t="s">
        <v>8467</v>
      </c>
      <c r="O5545" s="56"/>
      <c r="P5545" s="56" t="s">
        <v>259</v>
      </c>
      <c r="Q5545" s="56"/>
      <c r="R5545" s="56" t="s">
        <v>70</v>
      </c>
      <c r="S5545" s="56" t="s">
        <v>11415</v>
      </c>
      <c r="T5545" s="56" t="s">
        <v>7140</v>
      </c>
      <c r="U5545" s="57">
        <v>36712.160000000003</v>
      </c>
      <c r="V5545" s="57">
        <v>-34876.550000000003</v>
      </c>
      <c r="W5545" s="57">
        <v>1835.61</v>
      </c>
      <c r="X5545" s="57">
        <v>0</v>
      </c>
      <c r="Y5545" s="73">
        <v>43130</v>
      </c>
      <c r="Z5545" s="57">
        <v>0</v>
      </c>
      <c r="AA5545" s="57">
        <v>0</v>
      </c>
      <c r="AB5545" s="57">
        <v>1835.61</v>
      </c>
      <c r="AC5545" s="57">
        <v>0</v>
      </c>
      <c r="AD5545" s="56" t="s">
        <v>9255</v>
      </c>
      <c r="AE5545" s="57">
        <v>0</v>
      </c>
      <c r="AF5545" s="57">
        <v>0</v>
      </c>
      <c r="AG5545" s="57">
        <v>0</v>
      </c>
      <c r="AI5545"/>
      <c r="AJ5545"/>
    </row>
    <row r="5546" spans="1:36">
      <c r="A5546" s="56" t="s">
        <v>48</v>
      </c>
      <c r="B5546" s="56" t="s">
        <v>11416</v>
      </c>
      <c r="C5546" s="56">
        <v>2101010100</v>
      </c>
      <c r="D5546" s="56" t="s">
        <v>39</v>
      </c>
      <c r="E5546" s="56">
        <v>2101020100</v>
      </c>
      <c r="F5546" s="56">
        <v>5401010100</v>
      </c>
      <c r="G5546" s="56" t="s">
        <v>11428</v>
      </c>
      <c r="H5546" s="56">
        <v>400300</v>
      </c>
      <c r="I5546" s="56" t="s">
        <v>11439</v>
      </c>
      <c r="J5546" s="56" t="s">
        <v>10866</v>
      </c>
      <c r="K5546" s="56" t="s">
        <v>8507</v>
      </c>
      <c r="L5546" s="56" t="s">
        <v>7138</v>
      </c>
      <c r="M5546" s="73">
        <v>43130</v>
      </c>
      <c r="N5546" s="56" t="s">
        <v>8467</v>
      </c>
      <c r="O5546" s="56"/>
      <c r="P5546" s="56" t="s">
        <v>259</v>
      </c>
      <c r="Q5546" s="56"/>
      <c r="R5546" s="56" t="s">
        <v>70</v>
      </c>
      <c r="S5546" s="56" t="s">
        <v>11415</v>
      </c>
      <c r="T5546" s="56" t="s">
        <v>7140</v>
      </c>
      <c r="U5546" s="57">
        <v>36712.160000000003</v>
      </c>
      <c r="V5546" s="57">
        <v>-34876.550000000003</v>
      </c>
      <c r="W5546" s="57">
        <v>1835.61</v>
      </c>
      <c r="X5546" s="57">
        <v>0</v>
      </c>
      <c r="Y5546" s="73">
        <v>43130</v>
      </c>
      <c r="Z5546" s="57">
        <v>0</v>
      </c>
      <c r="AA5546" s="57">
        <v>0</v>
      </c>
      <c r="AB5546" s="57">
        <v>1835.61</v>
      </c>
      <c r="AC5546" s="57">
        <v>0</v>
      </c>
      <c r="AD5546" s="56" t="s">
        <v>9255</v>
      </c>
      <c r="AE5546" s="57">
        <v>0</v>
      </c>
      <c r="AF5546" s="57">
        <v>0</v>
      </c>
      <c r="AG5546" s="57">
        <v>0</v>
      </c>
      <c r="AI5546"/>
      <c r="AJ5546"/>
    </row>
    <row r="5547" spans="1:36">
      <c r="A5547" s="56" t="s">
        <v>48</v>
      </c>
      <c r="B5547" s="56" t="s">
        <v>11416</v>
      </c>
      <c r="C5547" s="56">
        <v>2101010100</v>
      </c>
      <c r="D5547" s="56" t="s">
        <v>39</v>
      </c>
      <c r="E5547" s="56">
        <v>2101020100</v>
      </c>
      <c r="F5547" s="56">
        <v>5401010100</v>
      </c>
      <c r="G5547" s="56" t="s">
        <v>11428</v>
      </c>
      <c r="H5547" s="56">
        <v>400300</v>
      </c>
      <c r="I5547" s="56" t="s">
        <v>11439</v>
      </c>
      <c r="J5547" s="56" t="s">
        <v>10867</v>
      </c>
      <c r="K5547" s="56" t="s">
        <v>8507</v>
      </c>
      <c r="L5547" s="56" t="s">
        <v>7138</v>
      </c>
      <c r="M5547" s="73">
        <v>43130</v>
      </c>
      <c r="N5547" s="56" t="s">
        <v>8467</v>
      </c>
      <c r="O5547" s="56"/>
      <c r="P5547" s="56" t="s">
        <v>259</v>
      </c>
      <c r="Q5547" s="56"/>
      <c r="R5547" s="56" t="s">
        <v>70</v>
      </c>
      <c r="S5547" s="56" t="s">
        <v>11415</v>
      </c>
      <c r="T5547" s="56" t="s">
        <v>7140</v>
      </c>
      <c r="U5547" s="57">
        <v>36712.160000000003</v>
      </c>
      <c r="V5547" s="57">
        <v>-34876.550000000003</v>
      </c>
      <c r="W5547" s="57">
        <v>1835.61</v>
      </c>
      <c r="X5547" s="57">
        <v>0</v>
      </c>
      <c r="Y5547" s="73">
        <v>43130</v>
      </c>
      <c r="Z5547" s="57">
        <v>0</v>
      </c>
      <c r="AA5547" s="57">
        <v>0</v>
      </c>
      <c r="AB5547" s="57">
        <v>1835.61</v>
      </c>
      <c r="AC5547" s="57">
        <v>0</v>
      </c>
      <c r="AD5547" s="56" t="s">
        <v>9255</v>
      </c>
      <c r="AE5547" s="57">
        <v>0</v>
      </c>
      <c r="AF5547" s="57">
        <v>0</v>
      </c>
      <c r="AG5547" s="57">
        <v>0</v>
      </c>
      <c r="AI5547"/>
      <c r="AJ5547"/>
    </row>
    <row r="5548" spans="1:36">
      <c r="A5548" s="56" t="s">
        <v>48</v>
      </c>
      <c r="B5548" s="56" t="s">
        <v>11416</v>
      </c>
      <c r="C5548" s="56">
        <v>2101010100</v>
      </c>
      <c r="D5548" s="56" t="s">
        <v>39</v>
      </c>
      <c r="E5548" s="56">
        <v>2101020100</v>
      </c>
      <c r="F5548" s="56">
        <v>5401010100</v>
      </c>
      <c r="G5548" s="56" t="s">
        <v>11428</v>
      </c>
      <c r="H5548" s="56">
        <v>400300</v>
      </c>
      <c r="I5548" s="56" t="s">
        <v>11439</v>
      </c>
      <c r="J5548" s="56" t="s">
        <v>10868</v>
      </c>
      <c r="K5548" s="56" t="s">
        <v>8507</v>
      </c>
      <c r="L5548" s="56" t="s">
        <v>7138</v>
      </c>
      <c r="M5548" s="73">
        <v>43130</v>
      </c>
      <c r="N5548" s="56" t="s">
        <v>8467</v>
      </c>
      <c r="O5548" s="56"/>
      <c r="P5548" s="56" t="s">
        <v>259</v>
      </c>
      <c r="Q5548" s="56"/>
      <c r="R5548" s="56" t="s">
        <v>70</v>
      </c>
      <c r="S5548" s="56" t="s">
        <v>11415</v>
      </c>
      <c r="T5548" s="56" t="s">
        <v>7140</v>
      </c>
      <c r="U5548" s="57">
        <v>36712.160000000003</v>
      </c>
      <c r="V5548" s="57">
        <v>-34876.550000000003</v>
      </c>
      <c r="W5548" s="57">
        <v>1835.61</v>
      </c>
      <c r="X5548" s="57">
        <v>0</v>
      </c>
      <c r="Y5548" s="73">
        <v>43130</v>
      </c>
      <c r="Z5548" s="57">
        <v>0</v>
      </c>
      <c r="AA5548" s="57">
        <v>0</v>
      </c>
      <c r="AB5548" s="57">
        <v>1835.61</v>
      </c>
      <c r="AC5548" s="57">
        <v>0</v>
      </c>
      <c r="AD5548" s="56" t="s">
        <v>9255</v>
      </c>
      <c r="AE5548" s="57">
        <v>0</v>
      </c>
      <c r="AF5548" s="57">
        <v>0</v>
      </c>
      <c r="AG5548" s="57">
        <v>0</v>
      </c>
      <c r="AI5548"/>
      <c r="AJ5548"/>
    </row>
    <row r="5549" spans="1:36">
      <c r="A5549" s="56" t="s">
        <v>48</v>
      </c>
      <c r="B5549" s="56" t="s">
        <v>11416</v>
      </c>
      <c r="C5549" s="56">
        <v>2101010100</v>
      </c>
      <c r="D5549" s="56" t="s">
        <v>39</v>
      </c>
      <c r="E5549" s="56">
        <v>2101020100</v>
      </c>
      <c r="F5549" s="56">
        <v>5401010100</v>
      </c>
      <c r="G5549" s="56" t="s">
        <v>11428</v>
      </c>
      <c r="H5549" s="56">
        <v>400300</v>
      </c>
      <c r="I5549" s="56" t="s">
        <v>11439</v>
      </c>
      <c r="J5549" s="56" t="s">
        <v>10869</v>
      </c>
      <c r="K5549" s="56" t="s">
        <v>8507</v>
      </c>
      <c r="L5549" s="56" t="s">
        <v>7138</v>
      </c>
      <c r="M5549" s="73">
        <v>43130</v>
      </c>
      <c r="N5549" s="56" t="s">
        <v>8467</v>
      </c>
      <c r="O5549" s="56"/>
      <c r="P5549" s="56" t="s">
        <v>259</v>
      </c>
      <c r="Q5549" s="56"/>
      <c r="R5549" s="56" t="s">
        <v>70</v>
      </c>
      <c r="S5549" s="56" t="s">
        <v>11415</v>
      </c>
      <c r="T5549" s="56" t="s">
        <v>7140</v>
      </c>
      <c r="U5549" s="57">
        <v>36712.160000000003</v>
      </c>
      <c r="V5549" s="57">
        <v>-34876.550000000003</v>
      </c>
      <c r="W5549" s="57">
        <v>1835.61</v>
      </c>
      <c r="X5549" s="57">
        <v>0</v>
      </c>
      <c r="Y5549" s="73">
        <v>43130</v>
      </c>
      <c r="Z5549" s="57">
        <v>0</v>
      </c>
      <c r="AA5549" s="57">
        <v>0</v>
      </c>
      <c r="AB5549" s="57">
        <v>1835.61</v>
      </c>
      <c r="AC5549" s="57">
        <v>0</v>
      </c>
      <c r="AD5549" s="56" t="s">
        <v>9255</v>
      </c>
      <c r="AE5549" s="57">
        <v>0</v>
      </c>
      <c r="AF5549" s="57">
        <v>0</v>
      </c>
      <c r="AG5549" s="57">
        <v>0</v>
      </c>
      <c r="AI5549"/>
      <c r="AJ5549"/>
    </row>
    <row r="5550" spans="1:36">
      <c r="A5550" s="56" t="s">
        <v>48</v>
      </c>
      <c r="B5550" s="56" t="s">
        <v>11416</v>
      </c>
      <c r="C5550" s="56">
        <v>2101010100</v>
      </c>
      <c r="D5550" s="56" t="s">
        <v>39</v>
      </c>
      <c r="E5550" s="56">
        <v>2101020100</v>
      </c>
      <c r="F5550" s="56">
        <v>5401010100</v>
      </c>
      <c r="G5550" s="56" t="s">
        <v>11428</v>
      </c>
      <c r="H5550" s="56">
        <v>400300</v>
      </c>
      <c r="I5550" s="56" t="s">
        <v>11439</v>
      </c>
      <c r="J5550" s="56" t="s">
        <v>10870</v>
      </c>
      <c r="K5550" s="56" t="s">
        <v>8507</v>
      </c>
      <c r="L5550" s="56" t="s">
        <v>7138</v>
      </c>
      <c r="M5550" s="73">
        <v>43130</v>
      </c>
      <c r="N5550" s="56" t="s">
        <v>8467</v>
      </c>
      <c r="O5550" s="56"/>
      <c r="P5550" s="56" t="s">
        <v>259</v>
      </c>
      <c r="Q5550" s="56"/>
      <c r="R5550" s="56" t="s">
        <v>70</v>
      </c>
      <c r="S5550" s="56" t="s">
        <v>11415</v>
      </c>
      <c r="T5550" s="56" t="s">
        <v>7140</v>
      </c>
      <c r="U5550" s="57">
        <v>36712.160000000003</v>
      </c>
      <c r="V5550" s="57">
        <v>-34876.550000000003</v>
      </c>
      <c r="W5550" s="57">
        <v>1835.61</v>
      </c>
      <c r="X5550" s="57">
        <v>0</v>
      </c>
      <c r="Y5550" s="73">
        <v>43130</v>
      </c>
      <c r="Z5550" s="57">
        <v>0</v>
      </c>
      <c r="AA5550" s="57">
        <v>0</v>
      </c>
      <c r="AB5550" s="57">
        <v>1835.61</v>
      </c>
      <c r="AC5550" s="57">
        <v>0</v>
      </c>
      <c r="AD5550" s="56" t="s">
        <v>9255</v>
      </c>
      <c r="AE5550" s="57">
        <v>0</v>
      </c>
      <c r="AF5550" s="57">
        <v>0</v>
      </c>
      <c r="AG5550" s="57">
        <v>0</v>
      </c>
      <c r="AI5550"/>
      <c r="AJ5550"/>
    </row>
    <row r="5551" spans="1:36">
      <c r="A5551" s="56" t="s">
        <v>48</v>
      </c>
      <c r="B5551" s="56" t="s">
        <v>11416</v>
      </c>
      <c r="C5551" s="56">
        <v>2101010100</v>
      </c>
      <c r="D5551" s="56" t="s">
        <v>39</v>
      </c>
      <c r="E5551" s="56">
        <v>2101020100</v>
      </c>
      <c r="F5551" s="56">
        <v>5401010100</v>
      </c>
      <c r="G5551" s="56" t="s">
        <v>11428</v>
      </c>
      <c r="H5551" s="56">
        <v>400300</v>
      </c>
      <c r="I5551" s="56" t="s">
        <v>11439</v>
      </c>
      <c r="J5551" s="56" t="s">
        <v>10871</v>
      </c>
      <c r="K5551" s="56" t="s">
        <v>8507</v>
      </c>
      <c r="L5551" s="56" t="s">
        <v>7138</v>
      </c>
      <c r="M5551" s="73">
        <v>43130</v>
      </c>
      <c r="N5551" s="56" t="s">
        <v>8467</v>
      </c>
      <c r="O5551" s="56"/>
      <c r="P5551" s="56" t="s">
        <v>259</v>
      </c>
      <c r="Q5551" s="56"/>
      <c r="R5551" s="56" t="s">
        <v>70</v>
      </c>
      <c r="S5551" s="56" t="s">
        <v>11415</v>
      </c>
      <c r="T5551" s="56" t="s">
        <v>7140</v>
      </c>
      <c r="U5551" s="57">
        <v>36712.160000000003</v>
      </c>
      <c r="V5551" s="57">
        <v>-34876.550000000003</v>
      </c>
      <c r="W5551" s="57">
        <v>1835.61</v>
      </c>
      <c r="X5551" s="57">
        <v>0</v>
      </c>
      <c r="Y5551" s="73">
        <v>43130</v>
      </c>
      <c r="Z5551" s="57">
        <v>0</v>
      </c>
      <c r="AA5551" s="57">
        <v>0</v>
      </c>
      <c r="AB5551" s="57">
        <v>1835.61</v>
      </c>
      <c r="AC5551" s="57">
        <v>0</v>
      </c>
      <c r="AD5551" s="56" t="s">
        <v>9255</v>
      </c>
      <c r="AE5551" s="57">
        <v>0</v>
      </c>
      <c r="AF5551" s="57">
        <v>0</v>
      </c>
      <c r="AG5551" s="57">
        <v>0</v>
      </c>
      <c r="AI5551"/>
      <c r="AJ5551"/>
    </row>
    <row r="5552" spans="1:36">
      <c r="A5552" s="56" t="s">
        <v>48</v>
      </c>
      <c r="B5552" s="56" t="s">
        <v>11416</v>
      </c>
      <c r="C5552" s="56">
        <v>2101010100</v>
      </c>
      <c r="D5552" s="56" t="s">
        <v>39</v>
      </c>
      <c r="E5552" s="56">
        <v>2101020100</v>
      </c>
      <c r="F5552" s="56">
        <v>5401010100</v>
      </c>
      <c r="G5552" s="56" t="s">
        <v>11428</v>
      </c>
      <c r="H5552" s="56">
        <v>400300</v>
      </c>
      <c r="I5552" s="56" t="s">
        <v>11439</v>
      </c>
      <c r="J5552" s="56" t="s">
        <v>10872</v>
      </c>
      <c r="K5552" s="56" t="s">
        <v>8507</v>
      </c>
      <c r="L5552" s="56" t="s">
        <v>7138</v>
      </c>
      <c r="M5552" s="73">
        <v>43130</v>
      </c>
      <c r="N5552" s="56" t="s">
        <v>8467</v>
      </c>
      <c r="O5552" s="56"/>
      <c r="P5552" s="56" t="s">
        <v>259</v>
      </c>
      <c r="Q5552" s="56"/>
      <c r="R5552" s="56" t="s">
        <v>70</v>
      </c>
      <c r="S5552" s="56" t="s">
        <v>11415</v>
      </c>
      <c r="T5552" s="56" t="s">
        <v>7140</v>
      </c>
      <c r="U5552" s="57">
        <v>36712.160000000003</v>
      </c>
      <c r="V5552" s="57">
        <v>-34876.550000000003</v>
      </c>
      <c r="W5552" s="57">
        <v>1835.61</v>
      </c>
      <c r="X5552" s="57">
        <v>0</v>
      </c>
      <c r="Y5552" s="73">
        <v>43130</v>
      </c>
      <c r="Z5552" s="57">
        <v>0</v>
      </c>
      <c r="AA5552" s="57">
        <v>0</v>
      </c>
      <c r="AB5552" s="57">
        <v>1835.61</v>
      </c>
      <c r="AC5552" s="57">
        <v>0</v>
      </c>
      <c r="AD5552" s="56" t="s">
        <v>9255</v>
      </c>
      <c r="AE5552" s="57">
        <v>0</v>
      </c>
      <c r="AF5552" s="57">
        <v>0</v>
      </c>
      <c r="AG5552" s="57">
        <v>0</v>
      </c>
      <c r="AI5552"/>
      <c r="AJ5552"/>
    </row>
    <row r="5553" spans="1:36">
      <c r="A5553" s="56" t="s">
        <v>48</v>
      </c>
      <c r="B5553" s="56" t="s">
        <v>11416</v>
      </c>
      <c r="C5553" s="56">
        <v>2101010100</v>
      </c>
      <c r="D5553" s="56" t="s">
        <v>39</v>
      </c>
      <c r="E5553" s="56">
        <v>2101020100</v>
      </c>
      <c r="F5553" s="56">
        <v>5401010100</v>
      </c>
      <c r="G5553" s="56" t="s">
        <v>11428</v>
      </c>
      <c r="H5553" s="56">
        <v>400300</v>
      </c>
      <c r="I5553" s="56" t="s">
        <v>11439</v>
      </c>
      <c r="J5553" s="56" t="s">
        <v>10873</v>
      </c>
      <c r="K5553" s="56" t="s">
        <v>8507</v>
      </c>
      <c r="L5553" s="56" t="s">
        <v>7138</v>
      </c>
      <c r="M5553" s="73">
        <v>43130</v>
      </c>
      <c r="N5553" s="56" t="s">
        <v>8467</v>
      </c>
      <c r="O5553" s="56"/>
      <c r="P5553" s="56" t="s">
        <v>259</v>
      </c>
      <c r="Q5553" s="56"/>
      <c r="R5553" s="56" t="s">
        <v>70</v>
      </c>
      <c r="S5553" s="56" t="s">
        <v>11415</v>
      </c>
      <c r="T5553" s="56" t="s">
        <v>7140</v>
      </c>
      <c r="U5553" s="57">
        <v>36712.160000000003</v>
      </c>
      <c r="V5553" s="57">
        <v>-34876.550000000003</v>
      </c>
      <c r="W5553" s="57">
        <v>1835.61</v>
      </c>
      <c r="X5553" s="57">
        <v>0</v>
      </c>
      <c r="Y5553" s="73">
        <v>43130</v>
      </c>
      <c r="Z5553" s="57">
        <v>0</v>
      </c>
      <c r="AA5553" s="57">
        <v>0</v>
      </c>
      <c r="AB5553" s="57">
        <v>1835.61</v>
      </c>
      <c r="AC5553" s="57">
        <v>0</v>
      </c>
      <c r="AD5553" s="56" t="s">
        <v>9255</v>
      </c>
      <c r="AE5553" s="57">
        <v>0</v>
      </c>
      <c r="AF5553" s="57">
        <v>0</v>
      </c>
      <c r="AG5553" s="57">
        <v>0</v>
      </c>
      <c r="AI5553"/>
      <c r="AJ5553"/>
    </row>
    <row r="5554" spans="1:36">
      <c r="A5554" s="56" t="s">
        <v>48</v>
      </c>
      <c r="B5554" s="56" t="s">
        <v>11416</v>
      </c>
      <c r="C5554" s="56">
        <v>2101010100</v>
      </c>
      <c r="D5554" s="56" t="s">
        <v>39</v>
      </c>
      <c r="E5554" s="56">
        <v>2101020100</v>
      </c>
      <c r="F5554" s="56">
        <v>5401010100</v>
      </c>
      <c r="G5554" s="56" t="s">
        <v>11428</v>
      </c>
      <c r="H5554" s="56">
        <v>400300</v>
      </c>
      <c r="I5554" s="56" t="s">
        <v>11439</v>
      </c>
      <c r="J5554" s="56" t="s">
        <v>10874</v>
      </c>
      <c r="K5554" s="56" t="s">
        <v>8507</v>
      </c>
      <c r="L5554" s="56" t="s">
        <v>7138</v>
      </c>
      <c r="M5554" s="73">
        <v>43130</v>
      </c>
      <c r="N5554" s="56" t="s">
        <v>8467</v>
      </c>
      <c r="O5554" s="56"/>
      <c r="P5554" s="56" t="s">
        <v>259</v>
      </c>
      <c r="Q5554" s="56"/>
      <c r="R5554" s="56" t="s">
        <v>70</v>
      </c>
      <c r="S5554" s="56" t="s">
        <v>11415</v>
      </c>
      <c r="T5554" s="56" t="s">
        <v>7140</v>
      </c>
      <c r="U5554" s="57">
        <v>36712.160000000003</v>
      </c>
      <c r="V5554" s="57">
        <v>-34876.550000000003</v>
      </c>
      <c r="W5554" s="57">
        <v>1835.61</v>
      </c>
      <c r="X5554" s="57">
        <v>0</v>
      </c>
      <c r="Y5554" s="73">
        <v>43130</v>
      </c>
      <c r="Z5554" s="57">
        <v>0</v>
      </c>
      <c r="AA5554" s="57">
        <v>0</v>
      </c>
      <c r="AB5554" s="57">
        <v>1835.61</v>
      </c>
      <c r="AC5554" s="57">
        <v>0</v>
      </c>
      <c r="AD5554" s="56" t="s">
        <v>9255</v>
      </c>
      <c r="AE5554" s="57">
        <v>0</v>
      </c>
      <c r="AF5554" s="57">
        <v>0</v>
      </c>
      <c r="AG5554" s="57">
        <v>0</v>
      </c>
      <c r="AI5554"/>
      <c r="AJ5554"/>
    </row>
    <row r="5555" spans="1:36">
      <c r="A5555" s="56" t="s">
        <v>48</v>
      </c>
      <c r="B5555" s="56" t="s">
        <v>11416</v>
      </c>
      <c r="C5555" s="56">
        <v>2101010100</v>
      </c>
      <c r="D5555" s="56" t="s">
        <v>39</v>
      </c>
      <c r="E5555" s="56">
        <v>2101020100</v>
      </c>
      <c r="F5555" s="56">
        <v>5401010100</v>
      </c>
      <c r="G5555" s="56" t="s">
        <v>11428</v>
      </c>
      <c r="H5555" s="56">
        <v>400300</v>
      </c>
      <c r="I5555" s="56" t="s">
        <v>11439</v>
      </c>
      <c r="J5555" s="56" t="s">
        <v>10875</v>
      </c>
      <c r="K5555" s="56" t="s">
        <v>8507</v>
      </c>
      <c r="L5555" s="56" t="s">
        <v>7138</v>
      </c>
      <c r="M5555" s="73">
        <v>43130</v>
      </c>
      <c r="N5555" s="56" t="s">
        <v>8467</v>
      </c>
      <c r="O5555" s="56"/>
      <c r="P5555" s="56" t="s">
        <v>259</v>
      </c>
      <c r="Q5555" s="56"/>
      <c r="R5555" s="56" t="s">
        <v>70</v>
      </c>
      <c r="S5555" s="56" t="s">
        <v>11415</v>
      </c>
      <c r="T5555" s="56" t="s">
        <v>7140</v>
      </c>
      <c r="U5555" s="57">
        <v>36712.160000000003</v>
      </c>
      <c r="V5555" s="57">
        <v>-34876.550000000003</v>
      </c>
      <c r="W5555" s="57">
        <v>1835.61</v>
      </c>
      <c r="X5555" s="57">
        <v>0</v>
      </c>
      <c r="Y5555" s="73">
        <v>43130</v>
      </c>
      <c r="Z5555" s="57">
        <v>0</v>
      </c>
      <c r="AA5555" s="57">
        <v>0</v>
      </c>
      <c r="AB5555" s="57">
        <v>1835.61</v>
      </c>
      <c r="AC5555" s="57">
        <v>0</v>
      </c>
      <c r="AD5555" s="56" t="s">
        <v>9255</v>
      </c>
      <c r="AE5555" s="57">
        <v>0</v>
      </c>
      <c r="AF5555" s="57">
        <v>0</v>
      </c>
      <c r="AG5555" s="57">
        <v>0</v>
      </c>
      <c r="AI5555"/>
      <c r="AJ5555"/>
    </row>
    <row r="5556" spans="1:36">
      <c r="A5556" s="56" t="s">
        <v>48</v>
      </c>
      <c r="B5556" s="56" t="s">
        <v>11416</v>
      </c>
      <c r="C5556" s="56">
        <v>2101010100</v>
      </c>
      <c r="D5556" s="56" t="s">
        <v>39</v>
      </c>
      <c r="E5556" s="56">
        <v>2101020100</v>
      </c>
      <c r="F5556" s="56">
        <v>5401010100</v>
      </c>
      <c r="G5556" s="56" t="s">
        <v>11428</v>
      </c>
      <c r="H5556" s="56">
        <v>400300</v>
      </c>
      <c r="I5556" s="56" t="s">
        <v>11439</v>
      </c>
      <c r="J5556" s="56" t="s">
        <v>10876</v>
      </c>
      <c r="K5556" s="56" t="s">
        <v>8507</v>
      </c>
      <c r="L5556" s="56" t="s">
        <v>7138</v>
      </c>
      <c r="M5556" s="73">
        <v>43130</v>
      </c>
      <c r="N5556" s="56" t="s">
        <v>8467</v>
      </c>
      <c r="O5556" s="56"/>
      <c r="P5556" s="56" t="s">
        <v>259</v>
      </c>
      <c r="Q5556" s="56"/>
      <c r="R5556" s="56" t="s">
        <v>70</v>
      </c>
      <c r="S5556" s="56" t="s">
        <v>11415</v>
      </c>
      <c r="T5556" s="56" t="s">
        <v>7140</v>
      </c>
      <c r="U5556" s="57">
        <v>36712.160000000003</v>
      </c>
      <c r="V5556" s="57">
        <v>-34876.550000000003</v>
      </c>
      <c r="W5556" s="57">
        <v>1835.61</v>
      </c>
      <c r="X5556" s="57">
        <v>0</v>
      </c>
      <c r="Y5556" s="73">
        <v>43130</v>
      </c>
      <c r="Z5556" s="57">
        <v>0</v>
      </c>
      <c r="AA5556" s="57">
        <v>0</v>
      </c>
      <c r="AB5556" s="57">
        <v>1835.61</v>
      </c>
      <c r="AC5556" s="57">
        <v>0</v>
      </c>
      <c r="AD5556" s="56" t="s">
        <v>9255</v>
      </c>
      <c r="AE5556" s="57">
        <v>0</v>
      </c>
      <c r="AF5556" s="57">
        <v>0</v>
      </c>
      <c r="AG5556" s="57">
        <v>0</v>
      </c>
      <c r="AI5556"/>
      <c r="AJ5556"/>
    </row>
    <row r="5557" spans="1:36">
      <c r="A5557" s="56" t="s">
        <v>48</v>
      </c>
      <c r="B5557" s="56" t="s">
        <v>11416</v>
      </c>
      <c r="C5557" s="56">
        <v>2101010100</v>
      </c>
      <c r="D5557" s="56" t="s">
        <v>39</v>
      </c>
      <c r="E5557" s="56">
        <v>2101020100</v>
      </c>
      <c r="F5557" s="56">
        <v>5401010100</v>
      </c>
      <c r="G5557" s="56" t="s">
        <v>11428</v>
      </c>
      <c r="H5557" s="56">
        <v>400300</v>
      </c>
      <c r="I5557" s="56" t="s">
        <v>11439</v>
      </c>
      <c r="J5557" s="56" t="s">
        <v>10877</v>
      </c>
      <c r="K5557" s="56" t="s">
        <v>8507</v>
      </c>
      <c r="L5557" s="56" t="s">
        <v>7138</v>
      </c>
      <c r="M5557" s="73">
        <v>43130</v>
      </c>
      <c r="N5557" s="56" t="s">
        <v>8467</v>
      </c>
      <c r="O5557" s="56"/>
      <c r="P5557" s="56" t="s">
        <v>259</v>
      </c>
      <c r="Q5557" s="56"/>
      <c r="R5557" s="56" t="s">
        <v>70</v>
      </c>
      <c r="S5557" s="56" t="s">
        <v>11415</v>
      </c>
      <c r="T5557" s="56" t="s">
        <v>7140</v>
      </c>
      <c r="U5557" s="57">
        <v>36712.160000000003</v>
      </c>
      <c r="V5557" s="57">
        <v>-34876.550000000003</v>
      </c>
      <c r="W5557" s="57">
        <v>1835.61</v>
      </c>
      <c r="X5557" s="57">
        <v>0</v>
      </c>
      <c r="Y5557" s="73">
        <v>43130</v>
      </c>
      <c r="Z5557" s="57">
        <v>0</v>
      </c>
      <c r="AA5557" s="57">
        <v>0</v>
      </c>
      <c r="AB5557" s="57">
        <v>1835.61</v>
      </c>
      <c r="AC5557" s="57">
        <v>0</v>
      </c>
      <c r="AD5557" s="56" t="s">
        <v>9255</v>
      </c>
      <c r="AE5557" s="57">
        <v>0</v>
      </c>
      <c r="AF5557" s="57">
        <v>0</v>
      </c>
      <c r="AG5557" s="57">
        <v>0</v>
      </c>
      <c r="AI5557"/>
      <c r="AJ5557"/>
    </row>
    <row r="5558" spans="1:36">
      <c r="A5558" s="56" t="s">
        <v>48</v>
      </c>
      <c r="B5558" s="56" t="s">
        <v>11416</v>
      </c>
      <c r="C5558" s="56">
        <v>2101010100</v>
      </c>
      <c r="D5558" s="56" t="s">
        <v>39</v>
      </c>
      <c r="E5558" s="56">
        <v>2101020100</v>
      </c>
      <c r="F5558" s="56">
        <v>5401010100</v>
      </c>
      <c r="G5558" s="56" t="s">
        <v>11428</v>
      </c>
      <c r="H5558" s="56">
        <v>400300</v>
      </c>
      <c r="I5558" s="56" t="s">
        <v>11439</v>
      </c>
      <c r="J5558" s="56" t="s">
        <v>10878</v>
      </c>
      <c r="K5558" s="56" t="s">
        <v>8507</v>
      </c>
      <c r="L5558" s="56" t="s">
        <v>7138</v>
      </c>
      <c r="M5558" s="73">
        <v>43130</v>
      </c>
      <c r="N5558" s="56" t="s">
        <v>8467</v>
      </c>
      <c r="O5558" s="56"/>
      <c r="P5558" s="56" t="s">
        <v>259</v>
      </c>
      <c r="Q5558" s="56"/>
      <c r="R5558" s="56" t="s">
        <v>70</v>
      </c>
      <c r="S5558" s="56" t="s">
        <v>11415</v>
      </c>
      <c r="T5558" s="56" t="s">
        <v>7140</v>
      </c>
      <c r="U5558" s="57">
        <v>36712.160000000003</v>
      </c>
      <c r="V5558" s="57">
        <v>-34876.550000000003</v>
      </c>
      <c r="W5558" s="57">
        <v>1835.61</v>
      </c>
      <c r="X5558" s="57">
        <v>0</v>
      </c>
      <c r="Y5558" s="73">
        <v>43130</v>
      </c>
      <c r="Z5558" s="57">
        <v>0</v>
      </c>
      <c r="AA5558" s="57">
        <v>0</v>
      </c>
      <c r="AB5558" s="57">
        <v>1835.61</v>
      </c>
      <c r="AC5558" s="57">
        <v>0</v>
      </c>
      <c r="AD5558" s="56" t="s">
        <v>9255</v>
      </c>
      <c r="AE5558" s="57">
        <v>0</v>
      </c>
      <c r="AF5558" s="57">
        <v>0</v>
      </c>
      <c r="AG5558" s="57">
        <v>0</v>
      </c>
      <c r="AI5558"/>
      <c r="AJ5558"/>
    </row>
    <row r="5559" spans="1:36">
      <c r="A5559" s="56" t="s">
        <v>48</v>
      </c>
      <c r="B5559" s="56" t="s">
        <v>11416</v>
      </c>
      <c r="C5559" s="56">
        <v>2101010100</v>
      </c>
      <c r="D5559" s="56" t="s">
        <v>39</v>
      </c>
      <c r="E5559" s="56">
        <v>2101020100</v>
      </c>
      <c r="F5559" s="56">
        <v>5401010100</v>
      </c>
      <c r="G5559" s="56" t="s">
        <v>11428</v>
      </c>
      <c r="H5559" s="56">
        <v>400300</v>
      </c>
      <c r="I5559" s="56" t="s">
        <v>11439</v>
      </c>
      <c r="J5559" s="56" t="s">
        <v>10879</v>
      </c>
      <c r="K5559" s="56" t="s">
        <v>8507</v>
      </c>
      <c r="L5559" s="56" t="s">
        <v>7138</v>
      </c>
      <c r="M5559" s="73">
        <v>43130</v>
      </c>
      <c r="N5559" s="56" t="s">
        <v>8467</v>
      </c>
      <c r="O5559" s="56"/>
      <c r="P5559" s="56" t="s">
        <v>259</v>
      </c>
      <c r="Q5559" s="56"/>
      <c r="R5559" s="56" t="s">
        <v>70</v>
      </c>
      <c r="S5559" s="56" t="s">
        <v>11415</v>
      </c>
      <c r="T5559" s="56" t="s">
        <v>7140</v>
      </c>
      <c r="U5559" s="57">
        <v>36712.160000000003</v>
      </c>
      <c r="V5559" s="57">
        <v>-34876.550000000003</v>
      </c>
      <c r="W5559" s="57">
        <v>1835.61</v>
      </c>
      <c r="X5559" s="57">
        <v>0</v>
      </c>
      <c r="Y5559" s="73">
        <v>43130</v>
      </c>
      <c r="Z5559" s="57">
        <v>0</v>
      </c>
      <c r="AA5559" s="57">
        <v>0</v>
      </c>
      <c r="AB5559" s="57">
        <v>1835.61</v>
      </c>
      <c r="AC5559" s="57">
        <v>0</v>
      </c>
      <c r="AD5559" s="56" t="s">
        <v>9255</v>
      </c>
      <c r="AE5559" s="57">
        <v>0</v>
      </c>
      <c r="AF5559" s="57">
        <v>0</v>
      </c>
      <c r="AG5559" s="57">
        <v>0</v>
      </c>
      <c r="AI5559"/>
      <c r="AJ5559"/>
    </row>
    <row r="5560" spans="1:36">
      <c r="A5560" s="56" t="s">
        <v>48</v>
      </c>
      <c r="B5560" s="56" t="s">
        <v>11416</v>
      </c>
      <c r="C5560" s="56">
        <v>2101010100</v>
      </c>
      <c r="D5560" s="56" t="s">
        <v>39</v>
      </c>
      <c r="E5560" s="56">
        <v>2101020100</v>
      </c>
      <c r="F5560" s="56">
        <v>5401010100</v>
      </c>
      <c r="G5560" s="56" t="s">
        <v>11428</v>
      </c>
      <c r="H5560" s="56">
        <v>400300</v>
      </c>
      <c r="I5560" s="56" t="s">
        <v>11439</v>
      </c>
      <c r="J5560" s="56" t="s">
        <v>10880</v>
      </c>
      <c r="K5560" s="56" t="s">
        <v>8507</v>
      </c>
      <c r="L5560" s="56" t="s">
        <v>7138</v>
      </c>
      <c r="M5560" s="73">
        <v>43130</v>
      </c>
      <c r="N5560" s="56" t="s">
        <v>8467</v>
      </c>
      <c r="O5560" s="56"/>
      <c r="P5560" s="56" t="s">
        <v>259</v>
      </c>
      <c r="Q5560" s="56"/>
      <c r="R5560" s="56" t="s">
        <v>70</v>
      </c>
      <c r="S5560" s="56" t="s">
        <v>11415</v>
      </c>
      <c r="T5560" s="56" t="s">
        <v>7140</v>
      </c>
      <c r="U5560" s="57">
        <v>36712.160000000003</v>
      </c>
      <c r="V5560" s="57">
        <v>-34876.550000000003</v>
      </c>
      <c r="W5560" s="57">
        <v>1835.61</v>
      </c>
      <c r="X5560" s="57">
        <v>0</v>
      </c>
      <c r="Y5560" s="73">
        <v>43130</v>
      </c>
      <c r="Z5560" s="57">
        <v>0</v>
      </c>
      <c r="AA5560" s="57">
        <v>0</v>
      </c>
      <c r="AB5560" s="57">
        <v>1835.61</v>
      </c>
      <c r="AC5560" s="57">
        <v>0</v>
      </c>
      <c r="AD5560" s="56" t="s">
        <v>9255</v>
      </c>
      <c r="AE5560" s="57">
        <v>0</v>
      </c>
      <c r="AF5560" s="57">
        <v>0</v>
      </c>
      <c r="AG5560" s="57">
        <v>0</v>
      </c>
      <c r="AI5560"/>
      <c r="AJ5560"/>
    </row>
    <row r="5561" spans="1:36">
      <c r="A5561" s="56" t="s">
        <v>48</v>
      </c>
      <c r="B5561" s="56" t="s">
        <v>11416</v>
      </c>
      <c r="C5561" s="56">
        <v>2101010100</v>
      </c>
      <c r="D5561" s="56" t="s">
        <v>39</v>
      </c>
      <c r="E5561" s="56">
        <v>2101020100</v>
      </c>
      <c r="F5561" s="56">
        <v>5401010100</v>
      </c>
      <c r="G5561" s="56" t="s">
        <v>11428</v>
      </c>
      <c r="H5561" s="56">
        <v>400300</v>
      </c>
      <c r="I5561" s="56" t="s">
        <v>11439</v>
      </c>
      <c r="J5561" s="56" t="s">
        <v>10881</v>
      </c>
      <c r="K5561" s="56" t="s">
        <v>8507</v>
      </c>
      <c r="L5561" s="56" t="s">
        <v>7138</v>
      </c>
      <c r="M5561" s="73">
        <v>43130</v>
      </c>
      <c r="N5561" s="56" t="s">
        <v>8467</v>
      </c>
      <c r="O5561" s="56"/>
      <c r="P5561" s="56" t="s">
        <v>259</v>
      </c>
      <c r="Q5561" s="56"/>
      <c r="R5561" s="56" t="s">
        <v>70</v>
      </c>
      <c r="S5561" s="56" t="s">
        <v>11415</v>
      </c>
      <c r="T5561" s="56" t="s">
        <v>7140</v>
      </c>
      <c r="U5561" s="57">
        <v>36712.160000000003</v>
      </c>
      <c r="V5561" s="57">
        <v>-34876.550000000003</v>
      </c>
      <c r="W5561" s="57">
        <v>1835.61</v>
      </c>
      <c r="X5561" s="57">
        <v>0</v>
      </c>
      <c r="Y5561" s="73">
        <v>43130</v>
      </c>
      <c r="Z5561" s="57">
        <v>0</v>
      </c>
      <c r="AA5561" s="57">
        <v>0</v>
      </c>
      <c r="AB5561" s="57">
        <v>1835.61</v>
      </c>
      <c r="AC5561" s="57">
        <v>0</v>
      </c>
      <c r="AD5561" s="56" t="s">
        <v>9255</v>
      </c>
      <c r="AE5561" s="57">
        <v>0</v>
      </c>
      <c r="AF5561" s="57">
        <v>0</v>
      </c>
      <c r="AG5561" s="57">
        <v>0</v>
      </c>
      <c r="AI5561"/>
      <c r="AJ5561"/>
    </row>
    <row r="5562" spans="1:36">
      <c r="A5562" s="56" t="s">
        <v>48</v>
      </c>
      <c r="B5562" s="56" t="s">
        <v>11416</v>
      </c>
      <c r="C5562" s="56">
        <v>2101010100</v>
      </c>
      <c r="D5562" s="56" t="s">
        <v>39</v>
      </c>
      <c r="E5562" s="56">
        <v>2101020100</v>
      </c>
      <c r="F5562" s="56">
        <v>5401010100</v>
      </c>
      <c r="G5562" s="56" t="s">
        <v>11428</v>
      </c>
      <c r="H5562" s="56">
        <v>400300</v>
      </c>
      <c r="I5562" s="56" t="s">
        <v>11439</v>
      </c>
      <c r="J5562" s="56" t="s">
        <v>10882</v>
      </c>
      <c r="K5562" s="56" t="s">
        <v>8507</v>
      </c>
      <c r="L5562" s="56" t="s">
        <v>7138</v>
      </c>
      <c r="M5562" s="73">
        <v>43130</v>
      </c>
      <c r="N5562" s="56" t="s">
        <v>8467</v>
      </c>
      <c r="O5562" s="56"/>
      <c r="P5562" s="56" t="s">
        <v>259</v>
      </c>
      <c r="Q5562" s="56"/>
      <c r="R5562" s="56" t="s">
        <v>70</v>
      </c>
      <c r="S5562" s="56" t="s">
        <v>11415</v>
      </c>
      <c r="T5562" s="56" t="s">
        <v>7140</v>
      </c>
      <c r="U5562" s="57">
        <v>36712.160000000003</v>
      </c>
      <c r="V5562" s="57">
        <v>-34876.550000000003</v>
      </c>
      <c r="W5562" s="57">
        <v>1835.61</v>
      </c>
      <c r="X5562" s="57">
        <v>0</v>
      </c>
      <c r="Y5562" s="73">
        <v>43130</v>
      </c>
      <c r="Z5562" s="57">
        <v>0</v>
      </c>
      <c r="AA5562" s="57">
        <v>0</v>
      </c>
      <c r="AB5562" s="57">
        <v>1835.61</v>
      </c>
      <c r="AC5562" s="57">
        <v>0</v>
      </c>
      <c r="AD5562" s="56" t="s">
        <v>9255</v>
      </c>
      <c r="AE5562" s="57">
        <v>0</v>
      </c>
      <c r="AF5562" s="57">
        <v>0</v>
      </c>
      <c r="AG5562" s="57">
        <v>0</v>
      </c>
      <c r="AI5562"/>
      <c r="AJ5562"/>
    </row>
    <row r="5563" spans="1:36">
      <c r="A5563" s="56" t="s">
        <v>48</v>
      </c>
      <c r="B5563" s="56" t="s">
        <v>11416</v>
      </c>
      <c r="C5563" s="56">
        <v>2101010100</v>
      </c>
      <c r="D5563" s="56" t="s">
        <v>39</v>
      </c>
      <c r="E5563" s="56">
        <v>2101020100</v>
      </c>
      <c r="F5563" s="56">
        <v>5401010100</v>
      </c>
      <c r="G5563" s="56" t="s">
        <v>11428</v>
      </c>
      <c r="H5563" s="56">
        <v>400300</v>
      </c>
      <c r="I5563" s="56" t="s">
        <v>11439</v>
      </c>
      <c r="J5563" s="56" t="s">
        <v>10883</v>
      </c>
      <c r="K5563" s="56" t="s">
        <v>8507</v>
      </c>
      <c r="L5563" s="56" t="s">
        <v>7138</v>
      </c>
      <c r="M5563" s="73">
        <v>43130</v>
      </c>
      <c r="N5563" s="56" t="s">
        <v>8467</v>
      </c>
      <c r="O5563" s="56"/>
      <c r="P5563" s="56" t="s">
        <v>259</v>
      </c>
      <c r="Q5563" s="56"/>
      <c r="R5563" s="56" t="s">
        <v>70</v>
      </c>
      <c r="S5563" s="56" t="s">
        <v>11415</v>
      </c>
      <c r="T5563" s="56" t="s">
        <v>7140</v>
      </c>
      <c r="U5563" s="57">
        <v>36712.160000000003</v>
      </c>
      <c r="V5563" s="57">
        <v>-34876.550000000003</v>
      </c>
      <c r="W5563" s="57">
        <v>1835.61</v>
      </c>
      <c r="X5563" s="57">
        <v>0</v>
      </c>
      <c r="Y5563" s="73">
        <v>43130</v>
      </c>
      <c r="Z5563" s="57">
        <v>0</v>
      </c>
      <c r="AA5563" s="57">
        <v>0</v>
      </c>
      <c r="AB5563" s="57">
        <v>1835.61</v>
      </c>
      <c r="AC5563" s="57">
        <v>0</v>
      </c>
      <c r="AD5563" s="56" t="s">
        <v>9255</v>
      </c>
      <c r="AE5563" s="57">
        <v>0</v>
      </c>
      <c r="AF5563" s="57">
        <v>0</v>
      </c>
      <c r="AG5563" s="57">
        <v>0</v>
      </c>
      <c r="AI5563"/>
      <c r="AJ5563"/>
    </row>
    <row r="5564" spans="1:36">
      <c r="A5564" s="56" t="s">
        <v>48</v>
      </c>
      <c r="B5564" s="56" t="s">
        <v>11416</v>
      </c>
      <c r="C5564" s="56">
        <v>2101010100</v>
      </c>
      <c r="D5564" s="56" t="s">
        <v>39</v>
      </c>
      <c r="E5564" s="56">
        <v>2101020100</v>
      </c>
      <c r="F5564" s="56">
        <v>5401010100</v>
      </c>
      <c r="G5564" s="56" t="s">
        <v>11428</v>
      </c>
      <c r="H5564" s="56">
        <v>400300</v>
      </c>
      <c r="I5564" s="56" t="s">
        <v>11439</v>
      </c>
      <c r="J5564" s="56" t="s">
        <v>10884</v>
      </c>
      <c r="K5564" s="56" t="s">
        <v>8507</v>
      </c>
      <c r="L5564" s="56" t="s">
        <v>7138</v>
      </c>
      <c r="M5564" s="73">
        <v>43130</v>
      </c>
      <c r="N5564" s="56" t="s">
        <v>8467</v>
      </c>
      <c r="O5564" s="56"/>
      <c r="P5564" s="56" t="s">
        <v>259</v>
      </c>
      <c r="Q5564" s="56"/>
      <c r="R5564" s="56" t="s">
        <v>70</v>
      </c>
      <c r="S5564" s="56" t="s">
        <v>11415</v>
      </c>
      <c r="T5564" s="56" t="s">
        <v>7140</v>
      </c>
      <c r="U5564" s="57">
        <v>36712.160000000003</v>
      </c>
      <c r="V5564" s="57">
        <v>-34876.550000000003</v>
      </c>
      <c r="W5564" s="57">
        <v>1835.61</v>
      </c>
      <c r="X5564" s="57">
        <v>0</v>
      </c>
      <c r="Y5564" s="73">
        <v>43130</v>
      </c>
      <c r="Z5564" s="57">
        <v>0</v>
      </c>
      <c r="AA5564" s="57">
        <v>0</v>
      </c>
      <c r="AB5564" s="57">
        <v>1835.61</v>
      </c>
      <c r="AC5564" s="57">
        <v>0</v>
      </c>
      <c r="AD5564" s="56" t="s">
        <v>9255</v>
      </c>
      <c r="AE5564" s="57">
        <v>0</v>
      </c>
      <c r="AF5564" s="57">
        <v>0</v>
      </c>
      <c r="AG5564" s="57">
        <v>0</v>
      </c>
      <c r="AI5564"/>
      <c r="AJ5564"/>
    </row>
    <row r="5565" spans="1:36">
      <c r="A5565" s="56" t="s">
        <v>48</v>
      </c>
      <c r="B5565" s="56" t="s">
        <v>11416</v>
      </c>
      <c r="C5565" s="56">
        <v>2101010100</v>
      </c>
      <c r="D5565" s="56" t="s">
        <v>39</v>
      </c>
      <c r="E5565" s="56">
        <v>2101020100</v>
      </c>
      <c r="F5565" s="56">
        <v>5401010100</v>
      </c>
      <c r="G5565" s="56" t="s">
        <v>11428</v>
      </c>
      <c r="H5565" s="56">
        <v>400300</v>
      </c>
      <c r="I5565" s="56" t="s">
        <v>11439</v>
      </c>
      <c r="J5565" s="56" t="s">
        <v>10885</v>
      </c>
      <c r="K5565" s="56" t="s">
        <v>8507</v>
      </c>
      <c r="L5565" s="56" t="s">
        <v>7138</v>
      </c>
      <c r="M5565" s="73">
        <v>43130</v>
      </c>
      <c r="N5565" s="56" t="s">
        <v>8467</v>
      </c>
      <c r="O5565" s="56"/>
      <c r="P5565" s="56" t="s">
        <v>259</v>
      </c>
      <c r="Q5565" s="56"/>
      <c r="R5565" s="56" t="s">
        <v>70</v>
      </c>
      <c r="S5565" s="56" t="s">
        <v>11415</v>
      </c>
      <c r="T5565" s="56" t="s">
        <v>7140</v>
      </c>
      <c r="U5565" s="57">
        <v>36712.160000000003</v>
      </c>
      <c r="V5565" s="57">
        <v>-34876.550000000003</v>
      </c>
      <c r="W5565" s="57">
        <v>1835.61</v>
      </c>
      <c r="X5565" s="57">
        <v>0</v>
      </c>
      <c r="Y5565" s="73">
        <v>43130</v>
      </c>
      <c r="Z5565" s="57">
        <v>0</v>
      </c>
      <c r="AA5565" s="57">
        <v>0</v>
      </c>
      <c r="AB5565" s="57">
        <v>1835.61</v>
      </c>
      <c r="AC5565" s="57">
        <v>0</v>
      </c>
      <c r="AD5565" s="56" t="s">
        <v>9255</v>
      </c>
      <c r="AE5565" s="57">
        <v>0</v>
      </c>
      <c r="AF5565" s="57">
        <v>0</v>
      </c>
      <c r="AG5565" s="57">
        <v>0</v>
      </c>
      <c r="AI5565"/>
      <c r="AJ5565"/>
    </row>
    <row r="5566" spans="1:36">
      <c r="A5566" s="56" t="s">
        <v>48</v>
      </c>
      <c r="B5566" s="56" t="s">
        <v>11416</v>
      </c>
      <c r="C5566" s="56">
        <v>2101010100</v>
      </c>
      <c r="D5566" s="56" t="s">
        <v>39</v>
      </c>
      <c r="E5566" s="56">
        <v>2101020100</v>
      </c>
      <c r="F5566" s="56">
        <v>5401010100</v>
      </c>
      <c r="G5566" s="56" t="s">
        <v>11428</v>
      </c>
      <c r="H5566" s="56">
        <v>400300</v>
      </c>
      <c r="I5566" s="56" t="s">
        <v>11439</v>
      </c>
      <c r="J5566" s="56" t="s">
        <v>10886</v>
      </c>
      <c r="K5566" s="56" t="s">
        <v>8507</v>
      </c>
      <c r="L5566" s="56" t="s">
        <v>7138</v>
      </c>
      <c r="M5566" s="73">
        <v>43130</v>
      </c>
      <c r="N5566" s="56" t="s">
        <v>8467</v>
      </c>
      <c r="O5566" s="56"/>
      <c r="P5566" s="56" t="s">
        <v>259</v>
      </c>
      <c r="Q5566" s="56"/>
      <c r="R5566" s="56" t="s">
        <v>70</v>
      </c>
      <c r="S5566" s="56" t="s">
        <v>11415</v>
      </c>
      <c r="T5566" s="56" t="s">
        <v>7140</v>
      </c>
      <c r="U5566" s="57">
        <v>36712.160000000003</v>
      </c>
      <c r="V5566" s="57">
        <v>-34876.550000000003</v>
      </c>
      <c r="W5566" s="57">
        <v>1835.61</v>
      </c>
      <c r="X5566" s="57">
        <v>0</v>
      </c>
      <c r="Y5566" s="73">
        <v>43130</v>
      </c>
      <c r="Z5566" s="57">
        <v>0</v>
      </c>
      <c r="AA5566" s="57">
        <v>0</v>
      </c>
      <c r="AB5566" s="57">
        <v>1835.61</v>
      </c>
      <c r="AC5566" s="57">
        <v>0</v>
      </c>
      <c r="AD5566" s="56" t="s">
        <v>9255</v>
      </c>
      <c r="AE5566" s="57">
        <v>0</v>
      </c>
      <c r="AF5566" s="57">
        <v>0</v>
      </c>
      <c r="AG5566" s="57">
        <v>0</v>
      </c>
      <c r="AI5566"/>
      <c r="AJ5566"/>
    </row>
    <row r="5567" spans="1:36">
      <c r="A5567" s="56" t="s">
        <v>48</v>
      </c>
      <c r="B5567" s="56" t="s">
        <v>11416</v>
      </c>
      <c r="C5567" s="56">
        <v>2101010100</v>
      </c>
      <c r="D5567" s="56" t="s">
        <v>39</v>
      </c>
      <c r="E5567" s="56">
        <v>2101020100</v>
      </c>
      <c r="F5567" s="56">
        <v>5401010100</v>
      </c>
      <c r="G5567" s="56" t="s">
        <v>11428</v>
      </c>
      <c r="H5567" s="56">
        <v>400300</v>
      </c>
      <c r="I5567" s="56" t="s">
        <v>11439</v>
      </c>
      <c r="J5567" s="56" t="s">
        <v>10887</v>
      </c>
      <c r="K5567" s="56" t="s">
        <v>8507</v>
      </c>
      <c r="L5567" s="56" t="s">
        <v>7138</v>
      </c>
      <c r="M5567" s="73">
        <v>43130</v>
      </c>
      <c r="N5567" s="56" t="s">
        <v>8467</v>
      </c>
      <c r="O5567" s="56"/>
      <c r="P5567" s="56" t="s">
        <v>259</v>
      </c>
      <c r="Q5567" s="56"/>
      <c r="R5567" s="56" t="s">
        <v>70</v>
      </c>
      <c r="S5567" s="56" t="s">
        <v>11415</v>
      </c>
      <c r="T5567" s="56" t="s">
        <v>7140</v>
      </c>
      <c r="U5567" s="57">
        <v>36712.160000000003</v>
      </c>
      <c r="V5567" s="57">
        <v>-34876.550000000003</v>
      </c>
      <c r="W5567" s="57">
        <v>1835.61</v>
      </c>
      <c r="X5567" s="57">
        <v>0</v>
      </c>
      <c r="Y5567" s="73">
        <v>43130</v>
      </c>
      <c r="Z5567" s="57">
        <v>0</v>
      </c>
      <c r="AA5567" s="57">
        <v>0</v>
      </c>
      <c r="AB5567" s="57">
        <v>1835.61</v>
      </c>
      <c r="AC5567" s="57">
        <v>0</v>
      </c>
      <c r="AD5567" s="56" t="s">
        <v>9255</v>
      </c>
      <c r="AE5567" s="57">
        <v>0</v>
      </c>
      <c r="AF5567" s="57">
        <v>0</v>
      </c>
      <c r="AG5567" s="57">
        <v>0</v>
      </c>
      <c r="AI5567"/>
      <c r="AJ5567"/>
    </row>
    <row r="5568" spans="1:36">
      <c r="A5568" s="56" t="s">
        <v>48</v>
      </c>
      <c r="B5568" s="56" t="s">
        <v>11416</v>
      </c>
      <c r="C5568" s="56">
        <v>2101010100</v>
      </c>
      <c r="D5568" s="56" t="s">
        <v>39</v>
      </c>
      <c r="E5568" s="56">
        <v>2101020100</v>
      </c>
      <c r="F5568" s="56">
        <v>5401010100</v>
      </c>
      <c r="G5568" s="56" t="s">
        <v>11428</v>
      </c>
      <c r="H5568" s="56">
        <v>400300</v>
      </c>
      <c r="I5568" s="56" t="s">
        <v>11439</v>
      </c>
      <c r="J5568" s="56" t="s">
        <v>10888</v>
      </c>
      <c r="K5568" s="56" t="s">
        <v>8507</v>
      </c>
      <c r="L5568" s="56" t="s">
        <v>7138</v>
      </c>
      <c r="M5568" s="73">
        <v>43130</v>
      </c>
      <c r="N5568" s="56" t="s">
        <v>8467</v>
      </c>
      <c r="O5568" s="56"/>
      <c r="P5568" s="56" t="s">
        <v>259</v>
      </c>
      <c r="Q5568" s="56"/>
      <c r="R5568" s="56" t="s">
        <v>70</v>
      </c>
      <c r="S5568" s="56" t="s">
        <v>11415</v>
      </c>
      <c r="T5568" s="56" t="s">
        <v>7140</v>
      </c>
      <c r="U5568" s="57">
        <v>36712.160000000003</v>
      </c>
      <c r="V5568" s="57">
        <v>-34876.550000000003</v>
      </c>
      <c r="W5568" s="57">
        <v>1835.61</v>
      </c>
      <c r="X5568" s="57">
        <v>0</v>
      </c>
      <c r="Y5568" s="73">
        <v>43130</v>
      </c>
      <c r="Z5568" s="57">
        <v>0</v>
      </c>
      <c r="AA5568" s="57">
        <v>0</v>
      </c>
      <c r="AB5568" s="57">
        <v>1835.61</v>
      </c>
      <c r="AC5568" s="57">
        <v>0</v>
      </c>
      <c r="AD5568" s="56" t="s">
        <v>9255</v>
      </c>
      <c r="AE5568" s="57">
        <v>0</v>
      </c>
      <c r="AF5568" s="57">
        <v>0</v>
      </c>
      <c r="AG5568" s="57">
        <v>0</v>
      </c>
      <c r="AI5568"/>
      <c r="AJ5568"/>
    </row>
    <row r="5569" spans="1:36">
      <c r="A5569" s="56" t="s">
        <v>48</v>
      </c>
      <c r="B5569" s="56" t="s">
        <v>11416</v>
      </c>
      <c r="C5569" s="56">
        <v>2101010100</v>
      </c>
      <c r="D5569" s="56" t="s">
        <v>39</v>
      </c>
      <c r="E5569" s="56">
        <v>2101020100</v>
      </c>
      <c r="F5569" s="56">
        <v>5401010100</v>
      </c>
      <c r="G5569" s="56" t="s">
        <v>11428</v>
      </c>
      <c r="H5569" s="56">
        <v>400300</v>
      </c>
      <c r="I5569" s="56" t="s">
        <v>11439</v>
      </c>
      <c r="J5569" s="56" t="s">
        <v>10889</v>
      </c>
      <c r="K5569" s="56" t="s">
        <v>8507</v>
      </c>
      <c r="L5569" s="56" t="s">
        <v>7138</v>
      </c>
      <c r="M5569" s="73">
        <v>43130</v>
      </c>
      <c r="N5569" s="56" t="s">
        <v>8467</v>
      </c>
      <c r="O5569" s="56"/>
      <c r="P5569" s="56" t="s">
        <v>259</v>
      </c>
      <c r="Q5569" s="56"/>
      <c r="R5569" s="56" t="s">
        <v>70</v>
      </c>
      <c r="S5569" s="56" t="s">
        <v>11415</v>
      </c>
      <c r="T5569" s="56" t="s">
        <v>7140</v>
      </c>
      <c r="U5569" s="57">
        <v>36712.160000000003</v>
      </c>
      <c r="V5569" s="57">
        <v>-34876.550000000003</v>
      </c>
      <c r="W5569" s="57">
        <v>1835.61</v>
      </c>
      <c r="X5569" s="57">
        <v>0</v>
      </c>
      <c r="Y5569" s="73">
        <v>43130</v>
      </c>
      <c r="Z5569" s="57">
        <v>0</v>
      </c>
      <c r="AA5569" s="57">
        <v>0</v>
      </c>
      <c r="AB5569" s="57">
        <v>1835.61</v>
      </c>
      <c r="AC5569" s="57">
        <v>0</v>
      </c>
      <c r="AD5569" s="56" t="s">
        <v>9255</v>
      </c>
      <c r="AE5569" s="57">
        <v>0</v>
      </c>
      <c r="AF5569" s="57">
        <v>0</v>
      </c>
      <c r="AG5569" s="57">
        <v>0</v>
      </c>
      <c r="AI5569"/>
      <c r="AJ5569"/>
    </row>
    <row r="5570" spans="1:36">
      <c r="A5570" s="56" t="s">
        <v>48</v>
      </c>
      <c r="B5570" s="56" t="s">
        <v>11416</v>
      </c>
      <c r="C5570" s="56">
        <v>2101010100</v>
      </c>
      <c r="D5570" s="56" t="s">
        <v>39</v>
      </c>
      <c r="E5570" s="56">
        <v>2101020100</v>
      </c>
      <c r="F5570" s="56">
        <v>5401010100</v>
      </c>
      <c r="G5570" s="56" t="s">
        <v>11428</v>
      </c>
      <c r="H5570" s="56">
        <v>400300</v>
      </c>
      <c r="I5570" s="56" t="s">
        <v>11439</v>
      </c>
      <c r="J5570" s="56" t="s">
        <v>10890</v>
      </c>
      <c r="K5570" s="56" t="s">
        <v>8507</v>
      </c>
      <c r="L5570" s="56" t="s">
        <v>7138</v>
      </c>
      <c r="M5570" s="73">
        <v>43130</v>
      </c>
      <c r="N5570" s="56" t="s">
        <v>8467</v>
      </c>
      <c r="O5570" s="56"/>
      <c r="P5570" s="56" t="s">
        <v>259</v>
      </c>
      <c r="Q5570" s="56"/>
      <c r="R5570" s="56" t="s">
        <v>70</v>
      </c>
      <c r="S5570" s="56" t="s">
        <v>11415</v>
      </c>
      <c r="T5570" s="56" t="s">
        <v>7140</v>
      </c>
      <c r="U5570" s="57">
        <v>36712.160000000003</v>
      </c>
      <c r="V5570" s="57">
        <v>-34876.550000000003</v>
      </c>
      <c r="W5570" s="57">
        <v>1835.61</v>
      </c>
      <c r="X5570" s="57">
        <v>0</v>
      </c>
      <c r="Y5570" s="73">
        <v>43130</v>
      </c>
      <c r="Z5570" s="57">
        <v>0</v>
      </c>
      <c r="AA5570" s="57">
        <v>0</v>
      </c>
      <c r="AB5570" s="57">
        <v>1835.61</v>
      </c>
      <c r="AC5570" s="57">
        <v>0</v>
      </c>
      <c r="AD5570" s="56" t="s">
        <v>9255</v>
      </c>
      <c r="AE5570" s="57">
        <v>0</v>
      </c>
      <c r="AF5570" s="57">
        <v>0</v>
      </c>
      <c r="AG5570" s="57">
        <v>0</v>
      </c>
      <c r="AI5570"/>
      <c r="AJ5570"/>
    </row>
    <row r="5571" spans="1:36">
      <c r="A5571" s="56" t="s">
        <v>48</v>
      </c>
      <c r="B5571" s="56" t="s">
        <v>11416</v>
      </c>
      <c r="C5571" s="56">
        <v>2101010100</v>
      </c>
      <c r="D5571" s="56" t="s">
        <v>39</v>
      </c>
      <c r="E5571" s="56">
        <v>2101020100</v>
      </c>
      <c r="F5571" s="56">
        <v>5401010100</v>
      </c>
      <c r="G5571" s="56" t="s">
        <v>11428</v>
      </c>
      <c r="H5571" s="56">
        <v>400300</v>
      </c>
      <c r="I5571" s="56" t="s">
        <v>11439</v>
      </c>
      <c r="J5571" s="56" t="s">
        <v>10891</v>
      </c>
      <c r="K5571" s="56" t="s">
        <v>8507</v>
      </c>
      <c r="L5571" s="56" t="s">
        <v>7138</v>
      </c>
      <c r="M5571" s="73">
        <v>43130</v>
      </c>
      <c r="N5571" s="56" t="s">
        <v>8467</v>
      </c>
      <c r="O5571" s="56"/>
      <c r="P5571" s="56" t="s">
        <v>259</v>
      </c>
      <c r="Q5571" s="56"/>
      <c r="R5571" s="56" t="s">
        <v>70</v>
      </c>
      <c r="S5571" s="56" t="s">
        <v>11415</v>
      </c>
      <c r="T5571" s="56" t="s">
        <v>7140</v>
      </c>
      <c r="U5571" s="57">
        <v>36712.160000000003</v>
      </c>
      <c r="V5571" s="57">
        <v>-34876.550000000003</v>
      </c>
      <c r="W5571" s="57">
        <v>1835.61</v>
      </c>
      <c r="X5571" s="57">
        <v>0</v>
      </c>
      <c r="Y5571" s="73">
        <v>43130</v>
      </c>
      <c r="Z5571" s="57">
        <v>0</v>
      </c>
      <c r="AA5571" s="57">
        <v>0</v>
      </c>
      <c r="AB5571" s="57">
        <v>1835.61</v>
      </c>
      <c r="AC5571" s="57">
        <v>0</v>
      </c>
      <c r="AD5571" s="56" t="s">
        <v>9255</v>
      </c>
      <c r="AE5571" s="57">
        <v>0</v>
      </c>
      <c r="AF5571" s="57">
        <v>0</v>
      </c>
      <c r="AG5571" s="57">
        <v>0</v>
      </c>
      <c r="AI5571"/>
      <c r="AJ5571"/>
    </row>
    <row r="5572" spans="1:36">
      <c r="A5572" s="56" t="s">
        <v>48</v>
      </c>
      <c r="B5572" s="56" t="s">
        <v>11416</v>
      </c>
      <c r="C5572" s="56">
        <v>2101010100</v>
      </c>
      <c r="D5572" s="56" t="s">
        <v>39</v>
      </c>
      <c r="E5572" s="56">
        <v>2101020100</v>
      </c>
      <c r="F5572" s="56">
        <v>5401010100</v>
      </c>
      <c r="G5572" s="56" t="s">
        <v>11428</v>
      </c>
      <c r="H5572" s="56">
        <v>400300</v>
      </c>
      <c r="I5572" s="56" t="s">
        <v>11439</v>
      </c>
      <c r="J5572" s="56" t="s">
        <v>10892</v>
      </c>
      <c r="K5572" s="56" t="s">
        <v>8507</v>
      </c>
      <c r="L5572" s="56" t="s">
        <v>7138</v>
      </c>
      <c r="M5572" s="73">
        <v>43130</v>
      </c>
      <c r="N5572" s="56" t="s">
        <v>8467</v>
      </c>
      <c r="O5572" s="56"/>
      <c r="P5572" s="56" t="s">
        <v>259</v>
      </c>
      <c r="Q5572" s="56"/>
      <c r="R5572" s="56" t="s">
        <v>70</v>
      </c>
      <c r="S5572" s="56" t="s">
        <v>11415</v>
      </c>
      <c r="T5572" s="56" t="s">
        <v>7140</v>
      </c>
      <c r="U5572" s="57">
        <v>36712.160000000003</v>
      </c>
      <c r="V5572" s="57">
        <v>-34876.550000000003</v>
      </c>
      <c r="W5572" s="57">
        <v>1835.61</v>
      </c>
      <c r="X5572" s="57">
        <v>0</v>
      </c>
      <c r="Y5572" s="73">
        <v>43130</v>
      </c>
      <c r="Z5572" s="57">
        <v>0</v>
      </c>
      <c r="AA5572" s="57">
        <v>0</v>
      </c>
      <c r="AB5572" s="57">
        <v>1835.61</v>
      </c>
      <c r="AC5572" s="57">
        <v>0</v>
      </c>
      <c r="AD5572" s="56" t="s">
        <v>9255</v>
      </c>
      <c r="AE5572" s="57">
        <v>0</v>
      </c>
      <c r="AF5572" s="57">
        <v>0</v>
      </c>
      <c r="AG5572" s="57">
        <v>0</v>
      </c>
      <c r="AI5572"/>
      <c r="AJ5572"/>
    </row>
    <row r="5573" spans="1:36">
      <c r="A5573" s="56" t="s">
        <v>48</v>
      </c>
      <c r="B5573" s="56" t="s">
        <v>11416</v>
      </c>
      <c r="C5573" s="56">
        <v>2101010100</v>
      </c>
      <c r="D5573" s="56" t="s">
        <v>39</v>
      </c>
      <c r="E5573" s="56">
        <v>2101020100</v>
      </c>
      <c r="F5573" s="56">
        <v>5401010100</v>
      </c>
      <c r="G5573" s="56" t="s">
        <v>11428</v>
      </c>
      <c r="H5573" s="56">
        <v>400300</v>
      </c>
      <c r="I5573" s="56" t="s">
        <v>11439</v>
      </c>
      <c r="J5573" s="56" t="s">
        <v>10893</v>
      </c>
      <c r="K5573" s="56" t="s">
        <v>8507</v>
      </c>
      <c r="L5573" s="56" t="s">
        <v>7138</v>
      </c>
      <c r="M5573" s="73">
        <v>43130</v>
      </c>
      <c r="N5573" s="56" t="s">
        <v>8467</v>
      </c>
      <c r="O5573" s="56"/>
      <c r="P5573" s="56" t="s">
        <v>259</v>
      </c>
      <c r="Q5573" s="56"/>
      <c r="R5573" s="56" t="s">
        <v>70</v>
      </c>
      <c r="S5573" s="56" t="s">
        <v>11415</v>
      </c>
      <c r="T5573" s="56" t="s">
        <v>7140</v>
      </c>
      <c r="U5573" s="57">
        <v>36712.160000000003</v>
      </c>
      <c r="V5573" s="57">
        <v>-34876.550000000003</v>
      </c>
      <c r="W5573" s="57">
        <v>1835.61</v>
      </c>
      <c r="X5573" s="57">
        <v>0</v>
      </c>
      <c r="Y5573" s="73">
        <v>43130</v>
      </c>
      <c r="Z5573" s="57">
        <v>0</v>
      </c>
      <c r="AA5573" s="57">
        <v>0</v>
      </c>
      <c r="AB5573" s="57">
        <v>1835.61</v>
      </c>
      <c r="AC5573" s="57">
        <v>0</v>
      </c>
      <c r="AD5573" s="56" t="s">
        <v>9255</v>
      </c>
      <c r="AE5573" s="57">
        <v>0</v>
      </c>
      <c r="AF5573" s="57">
        <v>0</v>
      </c>
      <c r="AG5573" s="57">
        <v>0</v>
      </c>
      <c r="AI5573"/>
      <c r="AJ5573"/>
    </row>
    <row r="5574" spans="1:36">
      <c r="A5574" s="56" t="s">
        <v>48</v>
      </c>
      <c r="B5574" s="56" t="s">
        <v>11416</v>
      </c>
      <c r="C5574" s="56">
        <v>2101010100</v>
      </c>
      <c r="D5574" s="56" t="s">
        <v>39</v>
      </c>
      <c r="E5574" s="56">
        <v>2101020100</v>
      </c>
      <c r="F5574" s="56">
        <v>5401010100</v>
      </c>
      <c r="G5574" s="56" t="s">
        <v>11428</v>
      </c>
      <c r="H5574" s="56">
        <v>400300</v>
      </c>
      <c r="I5574" s="56" t="s">
        <v>11439</v>
      </c>
      <c r="J5574" s="56" t="s">
        <v>10894</v>
      </c>
      <c r="K5574" s="56" t="s">
        <v>8507</v>
      </c>
      <c r="L5574" s="56" t="s">
        <v>7138</v>
      </c>
      <c r="M5574" s="73">
        <v>43130</v>
      </c>
      <c r="N5574" s="56" t="s">
        <v>8467</v>
      </c>
      <c r="O5574" s="56"/>
      <c r="P5574" s="56" t="s">
        <v>259</v>
      </c>
      <c r="Q5574" s="56"/>
      <c r="R5574" s="56" t="s">
        <v>70</v>
      </c>
      <c r="S5574" s="56" t="s">
        <v>11415</v>
      </c>
      <c r="T5574" s="56" t="s">
        <v>7140</v>
      </c>
      <c r="U5574" s="57">
        <v>36712.160000000003</v>
      </c>
      <c r="V5574" s="57">
        <v>-34876.550000000003</v>
      </c>
      <c r="W5574" s="57">
        <v>1835.61</v>
      </c>
      <c r="X5574" s="57">
        <v>0</v>
      </c>
      <c r="Y5574" s="73">
        <v>43130</v>
      </c>
      <c r="Z5574" s="57">
        <v>0</v>
      </c>
      <c r="AA5574" s="57">
        <v>0</v>
      </c>
      <c r="AB5574" s="57">
        <v>1835.61</v>
      </c>
      <c r="AC5574" s="57">
        <v>0</v>
      </c>
      <c r="AD5574" s="56" t="s">
        <v>9255</v>
      </c>
      <c r="AE5574" s="57">
        <v>0</v>
      </c>
      <c r="AF5574" s="57">
        <v>0</v>
      </c>
      <c r="AG5574" s="57">
        <v>0</v>
      </c>
      <c r="AI5574"/>
      <c r="AJ5574"/>
    </row>
    <row r="5575" spans="1:36">
      <c r="A5575" s="56" t="s">
        <v>48</v>
      </c>
      <c r="B5575" s="56" t="s">
        <v>11416</v>
      </c>
      <c r="C5575" s="56">
        <v>2101010100</v>
      </c>
      <c r="D5575" s="56" t="s">
        <v>39</v>
      </c>
      <c r="E5575" s="56">
        <v>2101020100</v>
      </c>
      <c r="F5575" s="56">
        <v>5401010100</v>
      </c>
      <c r="G5575" s="56" t="s">
        <v>11428</v>
      </c>
      <c r="H5575" s="56">
        <v>400300</v>
      </c>
      <c r="I5575" s="56" t="s">
        <v>11439</v>
      </c>
      <c r="J5575" s="56" t="s">
        <v>10895</v>
      </c>
      <c r="K5575" s="56" t="s">
        <v>8507</v>
      </c>
      <c r="L5575" s="56" t="s">
        <v>7138</v>
      </c>
      <c r="M5575" s="73">
        <v>43130</v>
      </c>
      <c r="N5575" s="56" t="s">
        <v>8467</v>
      </c>
      <c r="O5575" s="56"/>
      <c r="P5575" s="56" t="s">
        <v>259</v>
      </c>
      <c r="Q5575" s="56"/>
      <c r="R5575" s="56" t="s">
        <v>70</v>
      </c>
      <c r="S5575" s="56" t="s">
        <v>11415</v>
      </c>
      <c r="T5575" s="56" t="s">
        <v>7140</v>
      </c>
      <c r="U5575" s="57">
        <v>36712.160000000003</v>
      </c>
      <c r="V5575" s="57">
        <v>-34876.550000000003</v>
      </c>
      <c r="W5575" s="57">
        <v>1835.61</v>
      </c>
      <c r="X5575" s="57">
        <v>0</v>
      </c>
      <c r="Y5575" s="73">
        <v>43130</v>
      </c>
      <c r="Z5575" s="57">
        <v>0</v>
      </c>
      <c r="AA5575" s="57">
        <v>0</v>
      </c>
      <c r="AB5575" s="57">
        <v>1835.61</v>
      </c>
      <c r="AC5575" s="57">
        <v>0</v>
      </c>
      <c r="AD5575" s="56" t="s">
        <v>9255</v>
      </c>
      <c r="AE5575" s="57">
        <v>0</v>
      </c>
      <c r="AF5575" s="57">
        <v>0</v>
      </c>
      <c r="AG5575" s="57">
        <v>0</v>
      </c>
      <c r="AI5575"/>
      <c r="AJ5575"/>
    </row>
    <row r="5576" spans="1:36">
      <c r="A5576" s="56" t="s">
        <v>48</v>
      </c>
      <c r="B5576" s="56" t="s">
        <v>11416</v>
      </c>
      <c r="C5576" s="56">
        <v>2101010100</v>
      </c>
      <c r="D5576" s="56" t="s">
        <v>39</v>
      </c>
      <c r="E5576" s="56">
        <v>2101020100</v>
      </c>
      <c r="F5576" s="56">
        <v>5401010100</v>
      </c>
      <c r="G5576" s="56" t="s">
        <v>11428</v>
      </c>
      <c r="H5576" s="56">
        <v>400300</v>
      </c>
      <c r="I5576" s="56" t="s">
        <v>11439</v>
      </c>
      <c r="J5576" s="56" t="s">
        <v>10896</v>
      </c>
      <c r="K5576" s="56" t="s">
        <v>8507</v>
      </c>
      <c r="L5576" s="56" t="s">
        <v>7138</v>
      </c>
      <c r="M5576" s="73">
        <v>43130</v>
      </c>
      <c r="N5576" s="56" t="s">
        <v>8467</v>
      </c>
      <c r="O5576" s="56"/>
      <c r="P5576" s="56" t="s">
        <v>259</v>
      </c>
      <c r="Q5576" s="56"/>
      <c r="R5576" s="56" t="s">
        <v>70</v>
      </c>
      <c r="S5576" s="56" t="s">
        <v>11415</v>
      </c>
      <c r="T5576" s="56" t="s">
        <v>7140</v>
      </c>
      <c r="U5576" s="57">
        <v>36712.160000000003</v>
      </c>
      <c r="V5576" s="57">
        <v>-34876.550000000003</v>
      </c>
      <c r="W5576" s="57">
        <v>1835.61</v>
      </c>
      <c r="X5576" s="57">
        <v>0</v>
      </c>
      <c r="Y5576" s="73">
        <v>43130</v>
      </c>
      <c r="Z5576" s="57">
        <v>0</v>
      </c>
      <c r="AA5576" s="57">
        <v>0</v>
      </c>
      <c r="AB5576" s="57">
        <v>1835.61</v>
      </c>
      <c r="AC5576" s="57">
        <v>0</v>
      </c>
      <c r="AD5576" s="56" t="s">
        <v>9255</v>
      </c>
      <c r="AE5576" s="57">
        <v>0</v>
      </c>
      <c r="AF5576" s="57">
        <v>0</v>
      </c>
      <c r="AG5576" s="57">
        <v>0</v>
      </c>
      <c r="AI5576"/>
      <c r="AJ5576"/>
    </row>
    <row r="5577" spans="1:36">
      <c r="A5577" s="56" t="s">
        <v>48</v>
      </c>
      <c r="B5577" s="56" t="s">
        <v>11416</v>
      </c>
      <c r="C5577" s="56">
        <v>2101010100</v>
      </c>
      <c r="D5577" s="56" t="s">
        <v>39</v>
      </c>
      <c r="E5577" s="56">
        <v>2101020100</v>
      </c>
      <c r="F5577" s="56">
        <v>5401010100</v>
      </c>
      <c r="G5577" s="56" t="s">
        <v>11428</v>
      </c>
      <c r="H5577" s="56">
        <v>400300</v>
      </c>
      <c r="I5577" s="56" t="s">
        <v>11439</v>
      </c>
      <c r="J5577" s="56" t="s">
        <v>10897</v>
      </c>
      <c r="K5577" s="56" t="s">
        <v>8507</v>
      </c>
      <c r="L5577" s="56" t="s">
        <v>7138</v>
      </c>
      <c r="M5577" s="73">
        <v>43130</v>
      </c>
      <c r="N5577" s="56" t="s">
        <v>8467</v>
      </c>
      <c r="O5577" s="56"/>
      <c r="P5577" s="56" t="s">
        <v>259</v>
      </c>
      <c r="Q5577" s="56"/>
      <c r="R5577" s="56" t="s">
        <v>70</v>
      </c>
      <c r="S5577" s="56" t="s">
        <v>11415</v>
      </c>
      <c r="T5577" s="56" t="s">
        <v>7140</v>
      </c>
      <c r="U5577" s="57">
        <v>36712.160000000003</v>
      </c>
      <c r="V5577" s="57">
        <v>-34876.550000000003</v>
      </c>
      <c r="W5577" s="57">
        <v>1835.61</v>
      </c>
      <c r="X5577" s="57">
        <v>0</v>
      </c>
      <c r="Y5577" s="73">
        <v>43130</v>
      </c>
      <c r="Z5577" s="57">
        <v>0</v>
      </c>
      <c r="AA5577" s="57">
        <v>0</v>
      </c>
      <c r="AB5577" s="57">
        <v>1835.61</v>
      </c>
      <c r="AC5577" s="57">
        <v>0</v>
      </c>
      <c r="AD5577" s="56" t="s">
        <v>9255</v>
      </c>
      <c r="AE5577" s="57">
        <v>0</v>
      </c>
      <c r="AF5577" s="57">
        <v>0</v>
      </c>
      <c r="AG5577" s="57">
        <v>0</v>
      </c>
      <c r="AI5577"/>
      <c r="AJ5577"/>
    </row>
    <row r="5578" spans="1:36">
      <c r="A5578" s="56" t="s">
        <v>48</v>
      </c>
      <c r="B5578" s="56" t="s">
        <v>11416</v>
      </c>
      <c r="C5578" s="56">
        <v>2101010100</v>
      </c>
      <c r="D5578" s="56" t="s">
        <v>39</v>
      </c>
      <c r="E5578" s="56">
        <v>2101020100</v>
      </c>
      <c r="F5578" s="56">
        <v>5401010100</v>
      </c>
      <c r="G5578" s="56" t="s">
        <v>11428</v>
      </c>
      <c r="H5578" s="56">
        <v>400300</v>
      </c>
      <c r="I5578" s="56" t="s">
        <v>11439</v>
      </c>
      <c r="J5578" s="56" t="s">
        <v>10898</v>
      </c>
      <c r="K5578" s="56" t="s">
        <v>8507</v>
      </c>
      <c r="L5578" s="56" t="s">
        <v>7138</v>
      </c>
      <c r="M5578" s="73">
        <v>43130</v>
      </c>
      <c r="N5578" s="56" t="s">
        <v>8467</v>
      </c>
      <c r="O5578" s="56"/>
      <c r="P5578" s="56" t="s">
        <v>259</v>
      </c>
      <c r="Q5578" s="56"/>
      <c r="R5578" s="56" t="s">
        <v>70</v>
      </c>
      <c r="S5578" s="56" t="s">
        <v>11415</v>
      </c>
      <c r="T5578" s="56" t="s">
        <v>7140</v>
      </c>
      <c r="U5578" s="57">
        <v>36712.160000000003</v>
      </c>
      <c r="V5578" s="57">
        <v>-34876.550000000003</v>
      </c>
      <c r="W5578" s="57">
        <v>1835.61</v>
      </c>
      <c r="X5578" s="57">
        <v>0</v>
      </c>
      <c r="Y5578" s="73">
        <v>43130</v>
      </c>
      <c r="Z5578" s="57">
        <v>0</v>
      </c>
      <c r="AA5578" s="57">
        <v>0</v>
      </c>
      <c r="AB5578" s="57">
        <v>1835.61</v>
      </c>
      <c r="AC5578" s="57">
        <v>0</v>
      </c>
      <c r="AD5578" s="56" t="s">
        <v>9255</v>
      </c>
      <c r="AE5578" s="57">
        <v>0</v>
      </c>
      <c r="AF5578" s="57">
        <v>0</v>
      </c>
      <c r="AG5578" s="57">
        <v>0</v>
      </c>
      <c r="AI5578"/>
      <c r="AJ5578"/>
    </row>
    <row r="5579" spans="1:36">
      <c r="A5579" s="56" t="s">
        <v>48</v>
      </c>
      <c r="B5579" s="56" t="s">
        <v>11416</v>
      </c>
      <c r="C5579" s="56">
        <v>2101010100</v>
      </c>
      <c r="D5579" s="56" t="s">
        <v>39</v>
      </c>
      <c r="E5579" s="56">
        <v>2101020100</v>
      </c>
      <c r="F5579" s="56">
        <v>5401010100</v>
      </c>
      <c r="G5579" s="56" t="s">
        <v>11428</v>
      </c>
      <c r="H5579" s="56">
        <v>400300</v>
      </c>
      <c r="I5579" s="56" t="s">
        <v>11439</v>
      </c>
      <c r="J5579" s="56" t="s">
        <v>10899</v>
      </c>
      <c r="K5579" s="56" t="s">
        <v>8507</v>
      </c>
      <c r="L5579" s="56" t="s">
        <v>7138</v>
      </c>
      <c r="M5579" s="73">
        <v>43130</v>
      </c>
      <c r="N5579" s="56" t="s">
        <v>8467</v>
      </c>
      <c r="O5579" s="56"/>
      <c r="P5579" s="56" t="s">
        <v>259</v>
      </c>
      <c r="Q5579" s="56"/>
      <c r="R5579" s="56" t="s">
        <v>70</v>
      </c>
      <c r="S5579" s="56" t="s">
        <v>11415</v>
      </c>
      <c r="T5579" s="56" t="s">
        <v>7140</v>
      </c>
      <c r="U5579" s="57">
        <v>36712.160000000003</v>
      </c>
      <c r="V5579" s="57">
        <v>-34876.550000000003</v>
      </c>
      <c r="W5579" s="57">
        <v>1835.61</v>
      </c>
      <c r="X5579" s="57">
        <v>0</v>
      </c>
      <c r="Y5579" s="73">
        <v>43130</v>
      </c>
      <c r="Z5579" s="57">
        <v>0</v>
      </c>
      <c r="AA5579" s="57">
        <v>0</v>
      </c>
      <c r="AB5579" s="57">
        <v>1835.61</v>
      </c>
      <c r="AC5579" s="57">
        <v>0</v>
      </c>
      <c r="AD5579" s="56" t="s">
        <v>9255</v>
      </c>
      <c r="AE5579" s="57">
        <v>0</v>
      </c>
      <c r="AF5579" s="57">
        <v>0</v>
      </c>
      <c r="AG5579" s="57">
        <v>0</v>
      </c>
      <c r="AI5579"/>
      <c r="AJ5579"/>
    </row>
    <row r="5580" spans="1:36">
      <c r="A5580" s="56" t="s">
        <v>48</v>
      </c>
      <c r="B5580" s="56" t="s">
        <v>11416</v>
      </c>
      <c r="C5580" s="56">
        <v>2101010100</v>
      </c>
      <c r="D5580" s="56" t="s">
        <v>39</v>
      </c>
      <c r="E5580" s="56">
        <v>2101020100</v>
      </c>
      <c r="F5580" s="56">
        <v>5401010100</v>
      </c>
      <c r="G5580" s="56" t="s">
        <v>11428</v>
      </c>
      <c r="H5580" s="56">
        <v>400300</v>
      </c>
      <c r="I5580" s="56" t="s">
        <v>11439</v>
      </c>
      <c r="J5580" s="56" t="s">
        <v>10900</v>
      </c>
      <c r="K5580" s="56" t="s">
        <v>8507</v>
      </c>
      <c r="L5580" s="56" t="s">
        <v>7138</v>
      </c>
      <c r="M5580" s="73">
        <v>43130</v>
      </c>
      <c r="N5580" s="56" t="s">
        <v>8467</v>
      </c>
      <c r="O5580" s="56"/>
      <c r="P5580" s="56" t="s">
        <v>259</v>
      </c>
      <c r="Q5580" s="56"/>
      <c r="R5580" s="56" t="s">
        <v>70</v>
      </c>
      <c r="S5580" s="56" t="s">
        <v>11415</v>
      </c>
      <c r="T5580" s="56" t="s">
        <v>7140</v>
      </c>
      <c r="U5580" s="57">
        <v>36712.160000000003</v>
      </c>
      <c r="V5580" s="57">
        <v>-34876.550000000003</v>
      </c>
      <c r="W5580" s="57">
        <v>1835.61</v>
      </c>
      <c r="X5580" s="57">
        <v>0</v>
      </c>
      <c r="Y5580" s="73">
        <v>43130</v>
      </c>
      <c r="Z5580" s="57">
        <v>0</v>
      </c>
      <c r="AA5580" s="57">
        <v>0</v>
      </c>
      <c r="AB5580" s="57">
        <v>1835.61</v>
      </c>
      <c r="AC5580" s="57">
        <v>0</v>
      </c>
      <c r="AD5580" s="56" t="s">
        <v>9255</v>
      </c>
      <c r="AE5580" s="57">
        <v>0</v>
      </c>
      <c r="AF5580" s="57">
        <v>0</v>
      </c>
      <c r="AG5580" s="57">
        <v>0</v>
      </c>
      <c r="AI5580"/>
      <c r="AJ5580"/>
    </row>
    <row r="5581" spans="1:36">
      <c r="A5581" s="56" t="s">
        <v>48</v>
      </c>
      <c r="B5581" s="56" t="s">
        <v>11416</v>
      </c>
      <c r="C5581" s="56">
        <v>2101010100</v>
      </c>
      <c r="D5581" s="56" t="s">
        <v>39</v>
      </c>
      <c r="E5581" s="56">
        <v>2101020100</v>
      </c>
      <c r="F5581" s="56">
        <v>5401010100</v>
      </c>
      <c r="G5581" s="56" t="s">
        <v>11428</v>
      </c>
      <c r="H5581" s="56">
        <v>400300</v>
      </c>
      <c r="I5581" s="56" t="s">
        <v>11439</v>
      </c>
      <c r="J5581" s="56" t="s">
        <v>10901</v>
      </c>
      <c r="K5581" s="56" t="s">
        <v>8507</v>
      </c>
      <c r="L5581" s="56" t="s">
        <v>7138</v>
      </c>
      <c r="M5581" s="73">
        <v>43130</v>
      </c>
      <c r="N5581" s="56" t="s">
        <v>8467</v>
      </c>
      <c r="O5581" s="56"/>
      <c r="P5581" s="56" t="s">
        <v>259</v>
      </c>
      <c r="Q5581" s="56"/>
      <c r="R5581" s="56" t="s">
        <v>70</v>
      </c>
      <c r="S5581" s="56" t="s">
        <v>11415</v>
      </c>
      <c r="T5581" s="56" t="s">
        <v>7140</v>
      </c>
      <c r="U5581" s="57">
        <v>36712.160000000003</v>
      </c>
      <c r="V5581" s="57">
        <v>-34876.550000000003</v>
      </c>
      <c r="W5581" s="57">
        <v>1835.61</v>
      </c>
      <c r="X5581" s="57">
        <v>0</v>
      </c>
      <c r="Y5581" s="73">
        <v>43130</v>
      </c>
      <c r="Z5581" s="57">
        <v>0</v>
      </c>
      <c r="AA5581" s="57">
        <v>0</v>
      </c>
      <c r="AB5581" s="57">
        <v>1835.61</v>
      </c>
      <c r="AC5581" s="57">
        <v>0</v>
      </c>
      <c r="AD5581" s="56" t="s">
        <v>9255</v>
      </c>
      <c r="AE5581" s="57">
        <v>0</v>
      </c>
      <c r="AF5581" s="57">
        <v>0</v>
      </c>
      <c r="AG5581" s="57">
        <v>0</v>
      </c>
      <c r="AI5581"/>
      <c r="AJ5581"/>
    </row>
    <row r="5582" spans="1:36">
      <c r="A5582" s="56" t="s">
        <v>48</v>
      </c>
      <c r="B5582" s="56" t="s">
        <v>11416</v>
      </c>
      <c r="C5582" s="56">
        <v>2101010100</v>
      </c>
      <c r="D5582" s="56" t="s">
        <v>39</v>
      </c>
      <c r="E5582" s="56">
        <v>2101020100</v>
      </c>
      <c r="F5582" s="56">
        <v>5401010100</v>
      </c>
      <c r="G5582" s="56" t="s">
        <v>11428</v>
      </c>
      <c r="H5582" s="56">
        <v>400300</v>
      </c>
      <c r="I5582" s="56" t="s">
        <v>11439</v>
      </c>
      <c r="J5582" s="56" t="s">
        <v>10902</v>
      </c>
      <c r="K5582" s="56" t="s">
        <v>8507</v>
      </c>
      <c r="L5582" s="56" t="s">
        <v>7138</v>
      </c>
      <c r="M5582" s="73">
        <v>43130</v>
      </c>
      <c r="N5582" s="56" t="s">
        <v>8467</v>
      </c>
      <c r="O5582" s="56"/>
      <c r="P5582" s="56" t="s">
        <v>259</v>
      </c>
      <c r="Q5582" s="56"/>
      <c r="R5582" s="56" t="s">
        <v>70</v>
      </c>
      <c r="S5582" s="56" t="s">
        <v>11415</v>
      </c>
      <c r="T5582" s="56" t="s">
        <v>7140</v>
      </c>
      <c r="U5582" s="57">
        <v>36712.160000000003</v>
      </c>
      <c r="V5582" s="57">
        <v>-34876.550000000003</v>
      </c>
      <c r="W5582" s="57">
        <v>1835.61</v>
      </c>
      <c r="X5582" s="57">
        <v>0</v>
      </c>
      <c r="Y5582" s="73">
        <v>43130</v>
      </c>
      <c r="Z5582" s="57">
        <v>0</v>
      </c>
      <c r="AA5582" s="57">
        <v>0</v>
      </c>
      <c r="AB5582" s="57">
        <v>1835.61</v>
      </c>
      <c r="AC5582" s="57">
        <v>0</v>
      </c>
      <c r="AD5582" s="56" t="s">
        <v>9255</v>
      </c>
      <c r="AE5582" s="57">
        <v>0</v>
      </c>
      <c r="AF5582" s="57">
        <v>0</v>
      </c>
      <c r="AG5582" s="57">
        <v>0</v>
      </c>
      <c r="AI5582"/>
      <c r="AJ5582"/>
    </row>
    <row r="5583" spans="1:36">
      <c r="A5583" s="56" t="s">
        <v>48</v>
      </c>
      <c r="B5583" s="56" t="s">
        <v>11631</v>
      </c>
      <c r="C5583" s="56">
        <v>2101030010</v>
      </c>
      <c r="D5583" s="56" t="s">
        <v>44</v>
      </c>
      <c r="E5583" s="56">
        <v>2101040010</v>
      </c>
      <c r="F5583" s="56">
        <v>5401010100</v>
      </c>
      <c r="G5583" s="56" t="s">
        <v>11428</v>
      </c>
      <c r="H5583" s="56">
        <v>400300</v>
      </c>
      <c r="I5583" s="56" t="s">
        <v>11439</v>
      </c>
      <c r="J5583" s="56" t="s">
        <v>10903</v>
      </c>
      <c r="K5583" s="56" t="s">
        <v>8438</v>
      </c>
      <c r="L5583" s="56" t="s">
        <v>7138</v>
      </c>
      <c r="M5583" s="73">
        <v>42496</v>
      </c>
      <c r="N5583" s="56" t="s">
        <v>8439</v>
      </c>
      <c r="O5583" s="56"/>
      <c r="P5583" s="56" t="s">
        <v>259</v>
      </c>
      <c r="Q5583" s="56"/>
      <c r="R5583" s="56" t="s">
        <v>70</v>
      </c>
      <c r="S5583" s="56" t="s">
        <v>11415</v>
      </c>
      <c r="T5583" s="56" t="s">
        <v>7908</v>
      </c>
      <c r="U5583" s="57">
        <v>0</v>
      </c>
      <c r="V5583" s="57">
        <v>0</v>
      </c>
      <c r="W5583" s="57">
        <v>0</v>
      </c>
      <c r="X5583" s="57">
        <v>0</v>
      </c>
      <c r="Y5583" s="73">
        <v>42496</v>
      </c>
      <c r="Z5583" s="57">
        <v>0</v>
      </c>
      <c r="AA5583" s="57">
        <v>0</v>
      </c>
      <c r="AB5583" s="57">
        <v>0</v>
      </c>
      <c r="AC5583" s="57">
        <v>0</v>
      </c>
      <c r="AD5583" s="56" t="s">
        <v>9255</v>
      </c>
      <c r="AE5583" s="57">
        <v>0</v>
      </c>
      <c r="AF5583" s="57">
        <v>0</v>
      </c>
      <c r="AG5583" s="57">
        <v>0</v>
      </c>
      <c r="AI5583"/>
      <c r="AJ5583"/>
    </row>
    <row r="5584" spans="1:36">
      <c r="A5584" s="56" t="s">
        <v>48</v>
      </c>
      <c r="B5584" s="56" t="s">
        <v>11416</v>
      </c>
      <c r="C5584" s="56">
        <v>2101010100</v>
      </c>
      <c r="D5584" s="56" t="s">
        <v>39</v>
      </c>
      <c r="E5584" s="56">
        <v>2101020100</v>
      </c>
      <c r="F5584" s="56">
        <v>5401010100</v>
      </c>
      <c r="G5584" s="56" t="s">
        <v>11428</v>
      </c>
      <c r="H5584" s="56">
        <v>400300</v>
      </c>
      <c r="I5584" s="56" t="s">
        <v>11439</v>
      </c>
      <c r="J5584" s="56" t="s">
        <v>10834</v>
      </c>
      <c r="K5584" s="56" t="s">
        <v>8534</v>
      </c>
      <c r="L5584" s="56" t="s">
        <v>11415</v>
      </c>
      <c r="M5584" s="73">
        <v>42489</v>
      </c>
      <c r="N5584" s="56" t="s">
        <v>8535</v>
      </c>
      <c r="O5584" s="56"/>
      <c r="P5584" s="56" t="s">
        <v>259</v>
      </c>
      <c r="Q5584" s="56"/>
      <c r="R5584" s="56" t="s">
        <v>70</v>
      </c>
      <c r="S5584" s="56" t="s">
        <v>11415</v>
      </c>
      <c r="T5584" s="56" t="s">
        <v>7140</v>
      </c>
      <c r="U5584" s="57">
        <v>15886.5</v>
      </c>
      <c r="V5584" s="57">
        <v>-15092.17</v>
      </c>
      <c r="W5584" s="57">
        <v>794.33</v>
      </c>
      <c r="X5584" s="57">
        <v>0</v>
      </c>
      <c r="Y5584" s="73">
        <v>42489</v>
      </c>
      <c r="Z5584" s="57">
        <v>0</v>
      </c>
      <c r="AA5584" s="57">
        <v>0</v>
      </c>
      <c r="AB5584" s="57">
        <v>794.33</v>
      </c>
      <c r="AC5584" s="57">
        <v>0</v>
      </c>
      <c r="AD5584" s="56" t="s">
        <v>9255</v>
      </c>
      <c r="AE5584" s="57">
        <v>0</v>
      </c>
      <c r="AF5584" s="57">
        <v>0</v>
      </c>
      <c r="AG5584" s="57">
        <v>0</v>
      </c>
      <c r="AI5584"/>
      <c r="AJ5584"/>
    </row>
    <row r="5585" spans="1:36">
      <c r="A5585" s="56" t="s">
        <v>48</v>
      </c>
      <c r="B5585" s="56" t="s">
        <v>11416</v>
      </c>
      <c r="C5585" s="56">
        <v>2101010100</v>
      </c>
      <c r="D5585" s="56" t="s">
        <v>39</v>
      </c>
      <c r="E5585" s="56">
        <v>2101020100</v>
      </c>
      <c r="F5585" s="56">
        <v>5401010100</v>
      </c>
      <c r="G5585" s="56" t="s">
        <v>11428</v>
      </c>
      <c r="H5585" s="56">
        <v>400300</v>
      </c>
      <c r="I5585" s="56" t="s">
        <v>11439</v>
      </c>
      <c r="J5585" s="56" t="s">
        <v>10834</v>
      </c>
      <c r="K5585" s="56" t="s">
        <v>8534</v>
      </c>
      <c r="L5585" s="56" t="s">
        <v>11659</v>
      </c>
      <c r="M5585" s="73">
        <v>42489</v>
      </c>
      <c r="N5585" s="56" t="s">
        <v>8535</v>
      </c>
      <c r="O5585" s="56"/>
      <c r="P5585" s="56" t="s">
        <v>259</v>
      </c>
      <c r="Q5585" s="56"/>
      <c r="R5585" s="56" t="s">
        <v>70</v>
      </c>
      <c r="S5585" s="56" t="s">
        <v>11415</v>
      </c>
      <c r="T5585" s="56" t="s">
        <v>7140</v>
      </c>
      <c r="U5585" s="57">
        <v>15886.5</v>
      </c>
      <c r="V5585" s="57">
        <v>-15092.17</v>
      </c>
      <c r="W5585" s="57">
        <v>794.33</v>
      </c>
      <c r="X5585" s="57">
        <v>0</v>
      </c>
      <c r="Y5585" s="73">
        <v>42489</v>
      </c>
      <c r="Z5585" s="57">
        <v>0</v>
      </c>
      <c r="AA5585" s="57">
        <v>0</v>
      </c>
      <c r="AB5585" s="57">
        <v>794.33</v>
      </c>
      <c r="AC5585" s="57">
        <v>0</v>
      </c>
      <c r="AD5585" s="56" t="s">
        <v>9255</v>
      </c>
      <c r="AE5585" s="57">
        <v>0</v>
      </c>
      <c r="AF5585" s="57">
        <v>0</v>
      </c>
      <c r="AG5585" s="57">
        <v>0</v>
      </c>
      <c r="AI5585"/>
      <c r="AJ5585"/>
    </row>
    <row r="5586" spans="1:36">
      <c r="A5586" s="56" t="s">
        <v>48</v>
      </c>
      <c r="B5586" s="56" t="s">
        <v>11416</v>
      </c>
      <c r="C5586" s="56">
        <v>2101010100</v>
      </c>
      <c r="D5586" s="56" t="s">
        <v>39</v>
      </c>
      <c r="E5586" s="56">
        <v>2101020100</v>
      </c>
      <c r="F5586" s="56">
        <v>5401010100</v>
      </c>
      <c r="G5586" s="56" t="s">
        <v>11428</v>
      </c>
      <c r="H5586" s="56">
        <v>400300</v>
      </c>
      <c r="I5586" s="56" t="s">
        <v>11439</v>
      </c>
      <c r="J5586" s="56" t="s">
        <v>10834</v>
      </c>
      <c r="K5586" s="56" t="s">
        <v>8534</v>
      </c>
      <c r="L5586" s="56" t="s">
        <v>11657</v>
      </c>
      <c r="M5586" s="73">
        <v>42489</v>
      </c>
      <c r="N5586" s="56" t="s">
        <v>8535</v>
      </c>
      <c r="O5586" s="56"/>
      <c r="P5586" s="56" t="s">
        <v>259</v>
      </c>
      <c r="Q5586" s="56"/>
      <c r="R5586" s="56" t="s">
        <v>70</v>
      </c>
      <c r="S5586" s="56" t="s">
        <v>11415</v>
      </c>
      <c r="T5586" s="56" t="s">
        <v>7140</v>
      </c>
      <c r="U5586" s="57">
        <v>15886.5</v>
      </c>
      <c r="V5586" s="57">
        <v>-15092.17</v>
      </c>
      <c r="W5586" s="57">
        <v>794.33</v>
      </c>
      <c r="X5586" s="57">
        <v>0</v>
      </c>
      <c r="Y5586" s="73">
        <v>42489</v>
      </c>
      <c r="Z5586" s="57">
        <v>0</v>
      </c>
      <c r="AA5586" s="57">
        <v>0</v>
      </c>
      <c r="AB5586" s="57">
        <v>794.33</v>
      </c>
      <c r="AC5586" s="57">
        <v>0</v>
      </c>
      <c r="AD5586" s="56" t="s">
        <v>9255</v>
      </c>
      <c r="AE5586" s="57">
        <v>0</v>
      </c>
      <c r="AF5586" s="57">
        <v>0</v>
      </c>
      <c r="AG5586" s="57">
        <v>0</v>
      </c>
      <c r="AI5586"/>
      <c r="AJ5586"/>
    </row>
    <row r="5587" spans="1:36">
      <c r="A5587" s="56" t="s">
        <v>48</v>
      </c>
      <c r="B5587" s="56" t="s">
        <v>11416</v>
      </c>
      <c r="C5587" s="56">
        <v>2101010100</v>
      </c>
      <c r="D5587" s="56" t="s">
        <v>39</v>
      </c>
      <c r="E5587" s="56">
        <v>2101020100</v>
      </c>
      <c r="F5587" s="56">
        <v>5401010100</v>
      </c>
      <c r="G5587" s="56" t="s">
        <v>11428</v>
      </c>
      <c r="H5587" s="56">
        <v>400300</v>
      </c>
      <c r="I5587" s="56" t="s">
        <v>11439</v>
      </c>
      <c r="J5587" s="56" t="s">
        <v>10834</v>
      </c>
      <c r="K5587" s="56" t="s">
        <v>8534</v>
      </c>
      <c r="L5587" s="56" t="s">
        <v>11660</v>
      </c>
      <c r="M5587" s="73">
        <v>42489</v>
      </c>
      <c r="N5587" s="56" t="s">
        <v>8535</v>
      </c>
      <c r="O5587" s="56"/>
      <c r="P5587" s="56" t="s">
        <v>259</v>
      </c>
      <c r="Q5587" s="56"/>
      <c r="R5587" s="56" t="s">
        <v>70</v>
      </c>
      <c r="S5587" s="56" t="s">
        <v>11415</v>
      </c>
      <c r="T5587" s="56" t="s">
        <v>7140</v>
      </c>
      <c r="U5587" s="57">
        <v>15886.5</v>
      </c>
      <c r="V5587" s="57">
        <v>-15092.17</v>
      </c>
      <c r="W5587" s="57">
        <v>794.33</v>
      </c>
      <c r="X5587" s="57">
        <v>0</v>
      </c>
      <c r="Y5587" s="73">
        <v>42489</v>
      </c>
      <c r="Z5587" s="57">
        <v>0</v>
      </c>
      <c r="AA5587" s="57">
        <v>0</v>
      </c>
      <c r="AB5587" s="57">
        <v>794.33</v>
      </c>
      <c r="AC5587" s="57">
        <v>0</v>
      </c>
      <c r="AD5587" s="56" t="s">
        <v>9255</v>
      </c>
      <c r="AE5587" s="57">
        <v>0</v>
      </c>
      <c r="AF5587" s="57">
        <v>0</v>
      </c>
      <c r="AG5587" s="57">
        <v>0</v>
      </c>
      <c r="AI5587"/>
      <c r="AJ5587"/>
    </row>
    <row r="5588" spans="1:36">
      <c r="A5588" s="56" t="s">
        <v>48</v>
      </c>
      <c r="B5588" s="56" t="s">
        <v>11416</v>
      </c>
      <c r="C5588" s="56">
        <v>2101010100</v>
      </c>
      <c r="D5588" s="56" t="s">
        <v>39</v>
      </c>
      <c r="E5588" s="56">
        <v>2101020100</v>
      </c>
      <c r="F5588" s="56">
        <v>5401010100</v>
      </c>
      <c r="G5588" s="56" t="s">
        <v>11428</v>
      </c>
      <c r="H5588" s="56">
        <v>400300</v>
      </c>
      <c r="I5588" s="56" t="s">
        <v>11439</v>
      </c>
      <c r="J5588" s="56" t="s">
        <v>10834</v>
      </c>
      <c r="K5588" s="56" t="s">
        <v>8534</v>
      </c>
      <c r="L5588" s="56" t="s">
        <v>11661</v>
      </c>
      <c r="M5588" s="73">
        <v>42489</v>
      </c>
      <c r="N5588" s="56" t="s">
        <v>8535</v>
      </c>
      <c r="O5588" s="56"/>
      <c r="P5588" s="56" t="s">
        <v>259</v>
      </c>
      <c r="Q5588" s="56"/>
      <c r="R5588" s="56" t="s">
        <v>70</v>
      </c>
      <c r="S5588" s="56" t="s">
        <v>11415</v>
      </c>
      <c r="T5588" s="56" t="s">
        <v>7140</v>
      </c>
      <c r="U5588" s="57">
        <v>15886.5</v>
      </c>
      <c r="V5588" s="57">
        <v>-15092.17</v>
      </c>
      <c r="W5588" s="57">
        <v>794.33</v>
      </c>
      <c r="X5588" s="57">
        <v>0</v>
      </c>
      <c r="Y5588" s="73">
        <v>42489</v>
      </c>
      <c r="Z5588" s="57">
        <v>0</v>
      </c>
      <c r="AA5588" s="57">
        <v>0</v>
      </c>
      <c r="AB5588" s="57">
        <v>794.33</v>
      </c>
      <c r="AC5588" s="57">
        <v>0</v>
      </c>
      <c r="AD5588" s="56" t="s">
        <v>9255</v>
      </c>
      <c r="AE5588" s="57">
        <v>0</v>
      </c>
      <c r="AF5588" s="57">
        <v>0</v>
      </c>
      <c r="AG5588" s="57">
        <v>0</v>
      </c>
      <c r="AI5588"/>
      <c r="AJ5588"/>
    </row>
    <row r="5589" spans="1:36">
      <c r="A5589" s="56" t="s">
        <v>48</v>
      </c>
      <c r="B5589" s="56" t="s">
        <v>11416</v>
      </c>
      <c r="C5589" s="56">
        <v>2101010100</v>
      </c>
      <c r="D5589" s="56" t="s">
        <v>39</v>
      </c>
      <c r="E5589" s="56">
        <v>2101020100</v>
      </c>
      <c r="F5589" s="56">
        <v>5401010100</v>
      </c>
      <c r="G5589" s="56" t="s">
        <v>11428</v>
      </c>
      <c r="H5589" s="56">
        <v>400300</v>
      </c>
      <c r="I5589" s="56" t="s">
        <v>11439</v>
      </c>
      <c r="J5589" s="56" t="s">
        <v>10834</v>
      </c>
      <c r="K5589" s="56" t="s">
        <v>8534</v>
      </c>
      <c r="L5589" s="56" t="s">
        <v>11679</v>
      </c>
      <c r="M5589" s="73">
        <v>42489</v>
      </c>
      <c r="N5589" s="56" t="s">
        <v>8535</v>
      </c>
      <c r="O5589" s="56"/>
      <c r="P5589" s="56" t="s">
        <v>259</v>
      </c>
      <c r="Q5589" s="56"/>
      <c r="R5589" s="56" t="s">
        <v>70</v>
      </c>
      <c r="S5589" s="56" t="s">
        <v>11415</v>
      </c>
      <c r="T5589" s="56" t="s">
        <v>7140</v>
      </c>
      <c r="U5589" s="57">
        <v>15886.5</v>
      </c>
      <c r="V5589" s="57">
        <v>-15092.17</v>
      </c>
      <c r="W5589" s="57">
        <v>794.33</v>
      </c>
      <c r="X5589" s="57">
        <v>0</v>
      </c>
      <c r="Y5589" s="73">
        <v>42489</v>
      </c>
      <c r="Z5589" s="57">
        <v>0</v>
      </c>
      <c r="AA5589" s="57">
        <v>0</v>
      </c>
      <c r="AB5589" s="57">
        <v>794.33</v>
      </c>
      <c r="AC5589" s="57">
        <v>0</v>
      </c>
      <c r="AD5589" s="56" t="s">
        <v>9255</v>
      </c>
      <c r="AE5589" s="57">
        <v>0</v>
      </c>
      <c r="AF5589" s="57">
        <v>0</v>
      </c>
      <c r="AG5589" s="57">
        <v>0</v>
      </c>
      <c r="AI5589"/>
      <c r="AJ5589"/>
    </row>
    <row r="5590" spans="1:36">
      <c r="A5590" s="56" t="s">
        <v>48</v>
      </c>
      <c r="B5590" s="56" t="s">
        <v>11416</v>
      </c>
      <c r="C5590" s="56">
        <v>2101010100</v>
      </c>
      <c r="D5590" s="56" t="s">
        <v>39</v>
      </c>
      <c r="E5590" s="56">
        <v>2101020100</v>
      </c>
      <c r="F5590" s="56">
        <v>5401010100</v>
      </c>
      <c r="G5590" s="56" t="s">
        <v>11428</v>
      </c>
      <c r="H5590" s="56">
        <v>400300</v>
      </c>
      <c r="I5590" s="56" t="s">
        <v>11439</v>
      </c>
      <c r="J5590" s="56" t="s">
        <v>10834</v>
      </c>
      <c r="K5590" s="56" t="s">
        <v>8534</v>
      </c>
      <c r="L5590" s="56" t="s">
        <v>11675</v>
      </c>
      <c r="M5590" s="73">
        <v>42489</v>
      </c>
      <c r="N5590" s="56" t="s">
        <v>8535</v>
      </c>
      <c r="O5590" s="56"/>
      <c r="P5590" s="56" t="s">
        <v>259</v>
      </c>
      <c r="Q5590" s="56"/>
      <c r="R5590" s="56" t="s">
        <v>70</v>
      </c>
      <c r="S5590" s="56" t="s">
        <v>11415</v>
      </c>
      <c r="T5590" s="56" t="s">
        <v>7140</v>
      </c>
      <c r="U5590" s="57">
        <v>15886.5</v>
      </c>
      <c r="V5590" s="57">
        <v>-15092.17</v>
      </c>
      <c r="W5590" s="57">
        <v>794.33</v>
      </c>
      <c r="X5590" s="57">
        <v>0</v>
      </c>
      <c r="Y5590" s="73">
        <v>42489</v>
      </c>
      <c r="Z5590" s="57">
        <v>0</v>
      </c>
      <c r="AA5590" s="57">
        <v>0</v>
      </c>
      <c r="AB5590" s="57">
        <v>794.33</v>
      </c>
      <c r="AC5590" s="57">
        <v>0</v>
      </c>
      <c r="AD5590" s="56" t="s">
        <v>9255</v>
      </c>
      <c r="AE5590" s="57">
        <v>0</v>
      </c>
      <c r="AF5590" s="57">
        <v>0</v>
      </c>
      <c r="AG5590" s="57">
        <v>0</v>
      </c>
      <c r="AI5590"/>
      <c r="AJ5590"/>
    </row>
    <row r="5591" spans="1:36">
      <c r="A5591" s="56" t="s">
        <v>48</v>
      </c>
      <c r="B5591" s="56" t="s">
        <v>11416</v>
      </c>
      <c r="C5591" s="56">
        <v>2101010100</v>
      </c>
      <c r="D5591" s="56" t="s">
        <v>39</v>
      </c>
      <c r="E5591" s="56">
        <v>2101020100</v>
      </c>
      <c r="F5591" s="56">
        <v>5401010100</v>
      </c>
      <c r="G5591" s="56" t="s">
        <v>11428</v>
      </c>
      <c r="H5591" s="56">
        <v>400300</v>
      </c>
      <c r="I5591" s="56" t="s">
        <v>11439</v>
      </c>
      <c r="J5591" s="56" t="s">
        <v>10834</v>
      </c>
      <c r="K5591" s="56" t="s">
        <v>8534</v>
      </c>
      <c r="L5591" s="56" t="s">
        <v>11689</v>
      </c>
      <c r="M5591" s="73">
        <v>42489</v>
      </c>
      <c r="N5591" s="56" t="s">
        <v>8535</v>
      </c>
      <c r="O5591" s="56"/>
      <c r="P5591" s="56" t="s">
        <v>259</v>
      </c>
      <c r="Q5591" s="56"/>
      <c r="R5591" s="56" t="s">
        <v>70</v>
      </c>
      <c r="S5591" s="56" t="s">
        <v>11415</v>
      </c>
      <c r="T5591" s="56" t="s">
        <v>7140</v>
      </c>
      <c r="U5591" s="57">
        <v>15886.5</v>
      </c>
      <c r="V5591" s="57">
        <v>-15092.17</v>
      </c>
      <c r="W5591" s="57">
        <v>794.33</v>
      </c>
      <c r="X5591" s="57">
        <v>0</v>
      </c>
      <c r="Y5591" s="73">
        <v>42489</v>
      </c>
      <c r="Z5591" s="57">
        <v>0</v>
      </c>
      <c r="AA5591" s="57">
        <v>0</v>
      </c>
      <c r="AB5591" s="57">
        <v>794.33</v>
      </c>
      <c r="AC5591" s="57">
        <v>0</v>
      </c>
      <c r="AD5591" s="56" t="s">
        <v>9255</v>
      </c>
      <c r="AE5591" s="57">
        <v>0</v>
      </c>
      <c r="AF5591" s="57">
        <v>0</v>
      </c>
      <c r="AG5591" s="57">
        <v>0</v>
      </c>
      <c r="AI5591"/>
      <c r="AJ5591"/>
    </row>
    <row r="5592" spans="1:36">
      <c r="A5592" s="56" t="s">
        <v>48</v>
      </c>
      <c r="B5592" s="56" t="s">
        <v>11416</v>
      </c>
      <c r="C5592" s="56">
        <v>2101010100</v>
      </c>
      <c r="D5592" s="56" t="s">
        <v>39</v>
      </c>
      <c r="E5592" s="56">
        <v>2101020100</v>
      </c>
      <c r="F5592" s="56">
        <v>5401010100</v>
      </c>
      <c r="G5592" s="56" t="s">
        <v>11428</v>
      </c>
      <c r="H5592" s="56">
        <v>400300</v>
      </c>
      <c r="I5592" s="56" t="s">
        <v>11439</v>
      </c>
      <c r="J5592" s="56" t="s">
        <v>10834</v>
      </c>
      <c r="K5592" s="56" t="s">
        <v>8534</v>
      </c>
      <c r="L5592" s="56" t="s">
        <v>11684</v>
      </c>
      <c r="M5592" s="73">
        <v>42489</v>
      </c>
      <c r="N5592" s="56" t="s">
        <v>8535</v>
      </c>
      <c r="O5592" s="56"/>
      <c r="P5592" s="56" t="s">
        <v>259</v>
      </c>
      <c r="Q5592" s="56"/>
      <c r="R5592" s="56" t="s">
        <v>70</v>
      </c>
      <c r="S5592" s="56" t="s">
        <v>11415</v>
      </c>
      <c r="T5592" s="56" t="s">
        <v>7140</v>
      </c>
      <c r="U5592" s="57">
        <v>15886.5</v>
      </c>
      <c r="V5592" s="57">
        <v>-15092.17</v>
      </c>
      <c r="W5592" s="57">
        <v>794.33</v>
      </c>
      <c r="X5592" s="57">
        <v>0</v>
      </c>
      <c r="Y5592" s="73">
        <v>42489</v>
      </c>
      <c r="Z5592" s="57">
        <v>0</v>
      </c>
      <c r="AA5592" s="57">
        <v>0</v>
      </c>
      <c r="AB5592" s="57">
        <v>794.33</v>
      </c>
      <c r="AC5592" s="57">
        <v>0</v>
      </c>
      <c r="AD5592" s="56" t="s">
        <v>9255</v>
      </c>
      <c r="AE5592" s="57">
        <v>0</v>
      </c>
      <c r="AF5592" s="57">
        <v>0</v>
      </c>
      <c r="AG5592" s="57">
        <v>0</v>
      </c>
      <c r="AI5592"/>
      <c r="AJ5592"/>
    </row>
    <row r="5593" spans="1:36">
      <c r="A5593" s="56" t="s">
        <v>48</v>
      </c>
      <c r="B5593" s="56" t="s">
        <v>11459</v>
      </c>
      <c r="C5593" s="56">
        <v>2101010020</v>
      </c>
      <c r="D5593" s="56" t="s">
        <v>38</v>
      </c>
      <c r="E5593" s="56">
        <v>2101020020</v>
      </c>
      <c r="F5593" s="56">
        <v>5401010020</v>
      </c>
      <c r="G5593" s="56" t="s">
        <v>11428</v>
      </c>
      <c r="H5593" s="56">
        <v>400300</v>
      </c>
      <c r="I5593" s="56" t="s">
        <v>11430</v>
      </c>
      <c r="J5593" s="56" t="s">
        <v>3655</v>
      </c>
      <c r="K5593" s="56" t="s">
        <v>3656</v>
      </c>
      <c r="L5593" s="56" t="s">
        <v>7138</v>
      </c>
      <c r="M5593" s="73">
        <v>42064</v>
      </c>
      <c r="N5593" s="56" t="s">
        <v>8679</v>
      </c>
      <c r="O5593" s="56"/>
      <c r="P5593" s="56" t="s">
        <v>8680</v>
      </c>
      <c r="Q5593" s="56" t="s">
        <v>8681</v>
      </c>
      <c r="R5593" s="56" t="s">
        <v>70</v>
      </c>
      <c r="S5593" s="56" t="s">
        <v>11415</v>
      </c>
      <c r="T5593" s="56" t="s">
        <v>7140</v>
      </c>
      <c r="U5593" s="57">
        <v>71042483.030000001</v>
      </c>
      <c r="V5593" s="57">
        <v>-13728772.539999999</v>
      </c>
      <c r="W5593" s="57">
        <v>57313710.490000002</v>
      </c>
      <c r="X5593" s="57">
        <v>0</v>
      </c>
      <c r="Y5593" s="73">
        <v>42009</v>
      </c>
      <c r="Z5593" s="57">
        <v>-1928097.27</v>
      </c>
      <c r="AA5593" s="57">
        <v>0</v>
      </c>
      <c r="AB5593" s="57">
        <v>55385613.219999999</v>
      </c>
      <c r="AC5593" s="57">
        <v>0</v>
      </c>
      <c r="AD5593" s="56" t="s">
        <v>9255</v>
      </c>
      <c r="AE5593" s="57">
        <v>0</v>
      </c>
      <c r="AF5593" s="57">
        <v>0</v>
      </c>
      <c r="AG5593" s="57">
        <v>0</v>
      </c>
      <c r="AI5593"/>
      <c r="AJ5593"/>
    </row>
    <row r="5594" spans="1:36">
      <c r="A5594" s="56" t="s">
        <v>48</v>
      </c>
      <c r="B5594" s="56" t="s">
        <v>11459</v>
      </c>
      <c r="C5594" s="56">
        <v>2101010020</v>
      </c>
      <c r="D5594" s="56" t="s">
        <v>38</v>
      </c>
      <c r="E5594" s="56">
        <v>2101020020</v>
      </c>
      <c r="F5594" s="56">
        <v>5401010020</v>
      </c>
      <c r="G5594" s="56" t="s">
        <v>11428</v>
      </c>
      <c r="H5594" s="56">
        <v>400300</v>
      </c>
      <c r="I5594" s="56" t="s">
        <v>11816</v>
      </c>
      <c r="J5594" s="56" t="s">
        <v>3952</v>
      </c>
      <c r="K5594" s="56" t="s">
        <v>3953</v>
      </c>
      <c r="L5594" s="56" t="s">
        <v>7138</v>
      </c>
      <c r="M5594" s="73">
        <v>42064</v>
      </c>
      <c r="N5594" s="56" t="s">
        <v>8679</v>
      </c>
      <c r="O5594" s="56"/>
      <c r="P5594" s="56" t="s">
        <v>8682</v>
      </c>
      <c r="Q5594" s="56" t="s">
        <v>8683</v>
      </c>
      <c r="R5594" s="56" t="s">
        <v>70</v>
      </c>
      <c r="S5594" s="56" t="s">
        <v>11415</v>
      </c>
      <c r="T5594" s="56" t="s">
        <v>7140</v>
      </c>
      <c r="U5594" s="57">
        <v>16937878.329999998</v>
      </c>
      <c r="V5594" s="57">
        <v>-3380017.07</v>
      </c>
      <c r="W5594" s="57">
        <v>13557861.26</v>
      </c>
      <c r="X5594" s="57">
        <v>0</v>
      </c>
      <c r="Y5594" s="73">
        <v>41923</v>
      </c>
      <c r="Z5594" s="57">
        <v>-455619.56</v>
      </c>
      <c r="AA5594" s="57">
        <v>0</v>
      </c>
      <c r="AB5594" s="57">
        <v>13102241.699999999</v>
      </c>
      <c r="AC5594" s="57">
        <v>0</v>
      </c>
      <c r="AD5594" s="56" t="s">
        <v>9255</v>
      </c>
      <c r="AE5594" s="57">
        <v>0</v>
      </c>
      <c r="AF5594" s="57">
        <v>0</v>
      </c>
      <c r="AG5594" s="57">
        <v>0</v>
      </c>
      <c r="AI5594"/>
      <c r="AJ5594"/>
    </row>
    <row r="5595" spans="1:36">
      <c r="A5595" s="56" t="s">
        <v>48</v>
      </c>
      <c r="B5595" s="56" t="s">
        <v>11459</v>
      </c>
      <c r="C5595" s="56">
        <v>2101010020</v>
      </c>
      <c r="D5595" s="56" t="s">
        <v>38</v>
      </c>
      <c r="E5595" s="56">
        <v>2101020020</v>
      </c>
      <c r="F5595" s="56">
        <v>5401010020</v>
      </c>
      <c r="G5595" s="56" t="s">
        <v>11428</v>
      </c>
      <c r="H5595" s="56">
        <v>400300</v>
      </c>
      <c r="I5595" s="56" t="s">
        <v>11447</v>
      </c>
      <c r="J5595" s="56" t="s">
        <v>3607</v>
      </c>
      <c r="K5595" s="56" t="s">
        <v>3608</v>
      </c>
      <c r="L5595" s="56" t="s">
        <v>7138</v>
      </c>
      <c r="M5595" s="73">
        <v>42064</v>
      </c>
      <c r="N5595" s="56" t="s">
        <v>8531</v>
      </c>
      <c r="O5595" s="56"/>
      <c r="P5595" s="56" t="s">
        <v>8684</v>
      </c>
      <c r="Q5595" s="56" t="s">
        <v>8685</v>
      </c>
      <c r="R5595" s="56" t="s">
        <v>70</v>
      </c>
      <c r="S5595" s="56" t="s">
        <v>11415</v>
      </c>
      <c r="T5595" s="56" t="s">
        <v>7140</v>
      </c>
      <c r="U5595" s="57">
        <v>991823.8</v>
      </c>
      <c r="V5595" s="57">
        <v>-189016.95</v>
      </c>
      <c r="W5595" s="57">
        <v>802806.85</v>
      </c>
      <c r="X5595" s="57">
        <v>0</v>
      </c>
      <c r="Y5595" s="73">
        <v>42043</v>
      </c>
      <c r="Z5595" s="57">
        <v>-27004.51</v>
      </c>
      <c r="AA5595" s="57">
        <v>0</v>
      </c>
      <c r="AB5595" s="57">
        <v>775802.34</v>
      </c>
      <c r="AC5595" s="57">
        <v>0</v>
      </c>
      <c r="AD5595" s="56" t="s">
        <v>9255</v>
      </c>
      <c r="AE5595" s="57">
        <v>0</v>
      </c>
      <c r="AF5595" s="57">
        <v>0</v>
      </c>
      <c r="AG5595" s="57">
        <v>0</v>
      </c>
      <c r="AI5595"/>
      <c r="AJ5595"/>
    </row>
    <row r="5596" spans="1:36">
      <c r="A5596" s="56" t="s">
        <v>48</v>
      </c>
      <c r="B5596" s="56" t="s">
        <v>11459</v>
      </c>
      <c r="C5596" s="56">
        <v>2101010020</v>
      </c>
      <c r="D5596" s="56" t="s">
        <v>38</v>
      </c>
      <c r="E5596" s="56">
        <v>2101020020</v>
      </c>
      <c r="F5596" s="56">
        <v>5401010020</v>
      </c>
      <c r="G5596" s="56" t="s">
        <v>11428</v>
      </c>
      <c r="H5596" s="56">
        <v>400300</v>
      </c>
      <c r="I5596" s="56" t="s">
        <v>11817</v>
      </c>
      <c r="J5596" s="56" t="s">
        <v>10904</v>
      </c>
      <c r="K5596" s="56" t="s">
        <v>8686</v>
      </c>
      <c r="L5596" s="56" t="s">
        <v>7138</v>
      </c>
      <c r="M5596" s="73">
        <v>42094</v>
      </c>
      <c r="N5596" s="56" t="s">
        <v>8687</v>
      </c>
      <c r="O5596" s="56"/>
      <c r="P5596" s="56" t="s">
        <v>8582</v>
      </c>
      <c r="Q5596" s="56" t="s">
        <v>8688</v>
      </c>
      <c r="R5596" s="56" t="s">
        <v>70</v>
      </c>
      <c r="S5596" s="56" t="s">
        <v>11415</v>
      </c>
      <c r="T5596" s="56" t="s">
        <v>7140</v>
      </c>
      <c r="U5596" s="57">
        <v>1</v>
      </c>
      <c r="V5596" s="57">
        <v>-0.18</v>
      </c>
      <c r="W5596" s="57">
        <v>0.82</v>
      </c>
      <c r="X5596" s="57">
        <v>0</v>
      </c>
      <c r="Y5596" s="73">
        <v>42093</v>
      </c>
      <c r="Z5596" s="57">
        <v>-0.03</v>
      </c>
      <c r="AA5596" s="57">
        <v>0</v>
      </c>
      <c r="AB5596" s="57">
        <v>0.79</v>
      </c>
      <c r="AC5596" s="57">
        <v>0</v>
      </c>
      <c r="AD5596" s="56" t="s">
        <v>9255</v>
      </c>
      <c r="AE5596" s="57">
        <v>0</v>
      </c>
      <c r="AF5596" s="57">
        <v>0</v>
      </c>
      <c r="AG5596" s="57">
        <v>0</v>
      </c>
      <c r="AI5596"/>
      <c r="AJ5596"/>
    </row>
    <row r="5597" spans="1:36">
      <c r="A5597" s="56" t="s">
        <v>48</v>
      </c>
      <c r="B5597" s="56" t="s">
        <v>11459</v>
      </c>
      <c r="C5597" s="56">
        <v>2101010020</v>
      </c>
      <c r="D5597" s="56" t="s">
        <v>38</v>
      </c>
      <c r="E5597" s="56">
        <v>2101020020</v>
      </c>
      <c r="F5597" s="56">
        <v>5401010020</v>
      </c>
      <c r="G5597" s="56" t="s">
        <v>11428</v>
      </c>
      <c r="H5597" s="56">
        <v>400300</v>
      </c>
      <c r="I5597" s="56" t="s">
        <v>11447</v>
      </c>
      <c r="J5597" s="56" t="s">
        <v>3625</v>
      </c>
      <c r="K5597" s="56" t="s">
        <v>3626</v>
      </c>
      <c r="L5597" s="56" t="s">
        <v>7138</v>
      </c>
      <c r="M5597" s="73">
        <v>42369</v>
      </c>
      <c r="N5597" s="56" t="s">
        <v>8689</v>
      </c>
      <c r="O5597" s="56"/>
      <c r="P5597" s="56" t="s">
        <v>7458</v>
      </c>
      <c r="Q5597" s="56" t="s">
        <v>8690</v>
      </c>
      <c r="R5597" s="56" t="s">
        <v>70</v>
      </c>
      <c r="S5597" s="56" t="s">
        <v>11415</v>
      </c>
      <c r="T5597" s="56" t="s">
        <v>7140</v>
      </c>
      <c r="U5597" s="57">
        <v>1448015</v>
      </c>
      <c r="V5597" s="57">
        <v>-239631.46</v>
      </c>
      <c r="W5597" s="57">
        <v>1208383.54</v>
      </c>
      <c r="X5597" s="57">
        <v>0</v>
      </c>
      <c r="Y5597" s="73">
        <v>42363</v>
      </c>
      <c r="Z5597" s="57">
        <v>-40793.279999999999</v>
      </c>
      <c r="AA5597" s="57">
        <v>0</v>
      </c>
      <c r="AB5597" s="57">
        <v>1167590.26</v>
      </c>
      <c r="AC5597" s="57">
        <v>0</v>
      </c>
      <c r="AD5597" s="56" t="s">
        <v>9255</v>
      </c>
      <c r="AE5597" s="57">
        <v>0</v>
      </c>
      <c r="AF5597" s="57">
        <v>0</v>
      </c>
      <c r="AG5597" s="57">
        <v>0</v>
      </c>
      <c r="AI5597"/>
      <c r="AJ5597"/>
    </row>
    <row r="5598" spans="1:36">
      <c r="A5598" s="56" t="s">
        <v>48</v>
      </c>
      <c r="B5598" s="56" t="s">
        <v>11459</v>
      </c>
      <c r="C5598" s="56">
        <v>2101010020</v>
      </c>
      <c r="D5598" s="56" t="s">
        <v>38</v>
      </c>
      <c r="E5598" s="56">
        <v>2101020020</v>
      </c>
      <c r="F5598" s="56">
        <v>5401010020</v>
      </c>
      <c r="G5598" s="56" t="s">
        <v>11428</v>
      </c>
      <c r="H5598" s="56">
        <v>400300</v>
      </c>
      <c r="I5598" s="56" t="s">
        <v>11447</v>
      </c>
      <c r="J5598" s="56" t="s">
        <v>3629</v>
      </c>
      <c r="K5598" s="56" t="s">
        <v>3630</v>
      </c>
      <c r="L5598" s="56" t="s">
        <v>7138</v>
      </c>
      <c r="M5598" s="73">
        <v>42339</v>
      </c>
      <c r="N5598" s="56" t="s">
        <v>8691</v>
      </c>
      <c r="O5598" s="56"/>
      <c r="P5598" s="56" t="s">
        <v>8692</v>
      </c>
      <c r="Q5598" s="56" t="s">
        <v>8690</v>
      </c>
      <c r="R5598" s="56" t="s">
        <v>70</v>
      </c>
      <c r="S5598" s="56" t="s">
        <v>11415</v>
      </c>
      <c r="T5598" s="56" t="s">
        <v>7140</v>
      </c>
      <c r="U5598" s="57">
        <v>398051.7</v>
      </c>
      <c r="V5598" s="57">
        <v>-66312.17</v>
      </c>
      <c r="W5598" s="57">
        <v>331739.53000000003</v>
      </c>
      <c r="X5598" s="57">
        <v>0</v>
      </c>
      <c r="Y5598" s="73">
        <v>42347</v>
      </c>
      <c r="Z5598" s="57">
        <v>-11181.27</v>
      </c>
      <c r="AA5598" s="57">
        <v>0</v>
      </c>
      <c r="AB5598" s="57">
        <v>320558.26</v>
      </c>
      <c r="AC5598" s="57">
        <v>0</v>
      </c>
      <c r="AD5598" s="56" t="s">
        <v>9255</v>
      </c>
      <c r="AE5598" s="57">
        <v>0</v>
      </c>
      <c r="AF5598" s="57">
        <v>0</v>
      </c>
      <c r="AG5598" s="57">
        <v>0</v>
      </c>
      <c r="AI5598"/>
      <c r="AJ5598"/>
    </row>
    <row r="5599" spans="1:36">
      <c r="A5599" s="56" t="s">
        <v>48</v>
      </c>
      <c r="B5599" s="56" t="s">
        <v>11459</v>
      </c>
      <c r="C5599" s="56">
        <v>2101010020</v>
      </c>
      <c r="D5599" s="56" t="s">
        <v>38</v>
      </c>
      <c r="E5599" s="56">
        <v>2101020020</v>
      </c>
      <c r="F5599" s="56">
        <v>5401010020</v>
      </c>
      <c r="G5599" s="56" t="s">
        <v>11428</v>
      </c>
      <c r="H5599" s="56">
        <v>400300</v>
      </c>
      <c r="I5599" s="56" t="s">
        <v>11451</v>
      </c>
      <c r="J5599" s="56" t="s">
        <v>4486</v>
      </c>
      <c r="K5599" s="56" t="s">
        <v>4487</v>
      </c>
      <c r="L5599" s="56" t="s">
        <v>7138</v>
      </c>
      <c r="M5599" s="73">
        <v>42339</v>
      </c>
      <c r="N5599" s="56" t="s">
        <v>8581</v>
      </c>
      <c r="O5599" s="56"/>
      <c r="P5599" s="56" t="s">
        <v>7451</v>
      </c>
      <c r="Q5599" s="56" t="s">
        <v>8693</v>
      </c>
      <c r="R5599" s="56" t="s">
        <v>70</v>
      </c>
      <c r="S5599" s="56" t="s">
        <v>11415</v>
      </c>
      <c r="T5599" s="56" t="s">
        <v>7140</v>
      </c>
      <c r="U5599" s="57">
        <v>922976.43</v>
      </c>
      <c r="V5599" s="57">
        <v>-158118.82999999999</v>
      </c>
      <c r="W5599" s="57">
        <v>764857.6</v>
      </c>
      <c r="X5599" s="57">
        <v>0</v>
      </c>
      <c r="Y5599" s="73">
        <v>42287</v>
      </c>
      <c r="Z5599" s="57">
        <v>-25767.360000000001</v>
      </c>
      <c r="AA5599" s="57">
        <v>0</v>
      </c>
      <c r="AB5599" s="57">
        <v>739090.24</v>
      </c>
      <c r="AC5599" s="57">
        <v>0</v>
      </c>
      <c r="AD5599" s="56" t="s">
        <v>9255</v>
      </c>
      <c r="AE5599" s="57">
        <v>0</v>
      </c>
      <c r="AF5599" s="57">
        <v>0</v>
      </c>
      <c r="AG5599" s="57">
        <v>0</v>
      </c>
      <c r="AI5599"/>
      <c r="AJ5599"/>
    </row>
    <row r="5600" spans="1:36">
      <c r="A5600" s="56" t="s">
        <v>48</v>
      </c>
      <c r="B5600" s="56" t="s">
        <v>11459</v>
      </c>
      <c r="C5600" s="56">
        <v>2101010020</v>
      </c>
      <c r="D5600" s="56" t="s">
        <v>38</v>
      </c>
      <c r="E5600" s="56">
        <v>2101020020</v>
      </c>
      <c r="F5600" s="56">
        <v>5401010020</v>
      </c>
      <c r="G5600" s="56" t="s">
        <v>11428</v>
      </c>
      <c r="H5600" s="56">
        <v>400300</v>
      </c>
      <c r="I5600" s="56" t="s">
        <v>11447</v>
      </c>
      <c r="J5600" s="56" t="s">
        <v>3631</v>
      </c>
      <c r="K5600" s="56" t="s">
        <v>3632</v>
      </c>
      <c r="L5600" s="56" t="s">
        <v>7138</v>
      </c>
      <c r="M5600" s="73">
        <v>42339</v>
      </c>
      <c r="N5600" s="56" t="s">
        <v>8694</v>
      </c>
      <c r="O5600" s="56"/>
      <c r="P5600" s="56" t="s">
        <v>7207</v>
      </c>
      <c r="Q5600" s="56" t="s">
        <v>8690</v>
      </c>
      <c r="R5600" s="56" t="s">
        <v>70</v>
      </c>
      <c r="S5600" s="56" t="s">
        <v>11415</v>
      </c>
      <c r="T5600" s="56" t="s">
        <v>7140</v>
      </c>
      <c r="U5600" s="57">
        <v>267728</v>
      </c>
      <c r="V5600" s="57">
        <v>-49045.31</v>
      </c>
      <c r="W5600" s="57">
        <v>218682.69</v>
      </c>
      <c r="X5600" s="57">
        <v>0</v>
      </c>
      <c r="Y5600" s="73">
        <v>42140</v>
      </c>
      <c r="Z5600" s="57">
        <v>-7380.15</v>
      </c>
      <c r="AA5600" s="57">
        <v>0</v>
      </c>
      <c r="AB5600" s="57">
        <v>211302.54</v>
      </c>
      <c r="AC5600" s="57">
        <v>0</v>
      </c>
      <c r="AD5600" s="56" t="s">
        <v>9255</v>
      </c>
      <c r="AE5600" s="57">
        <v>0</v>
      </c>
      <c r="AF5600" s="57">
        <v>0</v>
      </c>
      <c r="AG5600" s="57">
        <v>0</v>
      </c>
      <c r="AI5600"/>
      <c r="AJ5600"/>
    </row>
    <row r="5601" spans="1:36">
      <c r="A5601" s="56" t="s">
        <v>48</v>
      </c>
      <c r="B5601" s="56" t="s">
        <v>11427</v>
      </c>
      <c r="C5601" s="56">
        <v>2101010050</v>
      </c>
      <c r="D5601" s="56" t="s">
        <v>43</v>
      </c>
      <c r="E5601" s="56">
        <v>2101020050</v>
      </c>
      <c r="F5601" s="56">
        <v>5401010050</v>
      </c>
      <c r="G5601" s="56" t="s">
        <v>11428</v>
      </c>
      <c r="H5601" s="56">
        <v>400300</v>
      </c>
      <c r="I5601" s="56" t="s">
        <v>11816</v>
      </c>
      <c r="J5601" s="56" t="s">
        <v>10905</v>
      </c>
      <c r="K5601" s="56" t="s">
        <v>8695</v>
      </c>
      <c r="L5601" s="56" t="s">
        <v>7138</v>
      </c>
      <c r="M5601" s="73">
        <v>42064</v>
      </c>
      <c r="N5601" s="56" t="s">
        <v>8696</v>
      </c>
      <c r="O5601" s="56"/>
      <c r="P5601" s="56" t="s">
        <v>1476</v>
      </c>
      <c r="Q5601" s="56" t="s">
        <v>8683</v>
      </c>
      <c r="R5601" s="56" t="s">
        <v>70</v>
      </c>
      <c r="S5601" s="56" t="s">
        <v>11415</v>
      </c>
      <c r="T5601" s="56" t="s">
        <v>7140</v>
      </c>
      <c r="U5601" s="57">
        <v>1</v>
      </c>
      <c r="V5601" s="57">
        <v>-0.46</v>
      </c>
      <c r="W5601" s="57">
        <v>0.54</v>
      </c>
      <c r="X5601" s="57">
        <v>0</v>
      </c>
      <c r="Y5601" s="73">
        <v>42017</v>
      </c>
      <c r="Z5601" s="57">
        <v>-0.08</v>
      </c>
      <c r="AA5601" s="57">
        <v>0</v>
      </c>
      <c r="AB5601" s="57">
        <v>0.46</v>
      </c>
      <c r="AC5601" s="57">
        <v>0</v>
      </c>
      <c r="AD5601" s="56" t="s">
        <v>9255</v>
      </c>
      <c r="AE5601" s="57">
        <v>0</v>
      </c>
      <c r="AF5601" s="57">
        <v>0</v>
      </c>
      <c r="AG5601" s="57">
        <v>0</v>
      </c>
      <c r="AI5601"/>
      <c r="AJ5601"/>
    </row>
    <row r="5602" spans="1:36">
      <c r="A5602" s="56" t="s">
        <v>48</v>
      </c>
      <c r="B5602" s="56" t="s">
        <v>11427</v>
      </c>
      <c r="C5602" s="56">
        <v>2101010050</v>
      </c>
      <c r="D5602" s="56" t="s">
        <v>43</v>
      </c>
      <c r="E5602" s="56">
        <v>2101020050</v>
      </c>
      <c r="F5602" s="56">
        <v>5401010050</v>
      </c>
      <c r="G5602" s="56" t="s">
        <v>11428</v>
      </c>
      <c r="H5602" s="56">
        <v>400300</v>
      </c>
      <c r="I5602" s="56" t="s">
        <v>11530</v>
      </c>
      <c r="J5602" s="56" t="s">
        <v>4008</v>
      </c>
      <c r="K5602" s="56" t="s">
        <v>4009</v>
      </c>
      <c r="L5602" s="56" t="s">
        <v>7138</v>
      </c>
      <c r="M5602" s="73">
        <v>42447</v>
      </c>
      <c r="N5602" s="56" t="s">
        <v>8697</v>
      </c>
      <c r="O5602" s="56"/>
      <c r="P5602" s="56" t="s">
        <v>1476</v>
      </c>
      <c r="Q5602" s="56" t="s">
        <v>8698</v>
      </c>
      <c r="R5602" s="56" t="s">
        <v>70</v>
      </c>
      <c r="S5602" s="56" t="s">
        <v>11415</v>
      </c>
      <c r="T5602" s="56" t="s">
        <v>7140</v>
      </c>
      <c r="U5602" s="57">
        <v>1677233.34</v>
      </c>
      <c r="V5602" s="57">
        <v>-640119.62</v>
      </c>
      <c r="W5602" s="57">
        <v>1037113.72</v>
      </c>
      <c r="X5602" s="57">
        <v>0</v>
      </c>
      <c r="Y5602" s="73">
        <v>42446</v>
      </c>
      <c r="Z5602" s="57">
        <v>-125348.89</v>
      </c>
      <c r="AA5602" s="57">
        <v>0</v>
      </c>
      <c r="AB5602" s="57">
        <v>911764.83</v>
      </c>
      <c r="AC5602" s="57">
        <v>0</v>
      </c>
      <c r="AD5602" s="56" t="s">
        <v>9255</v>
      </c>
      <c r="AE5602" s="57">
        <v>0</v>
      </c>
      <c r="AF5602" s="57">
        <v>0</v>
      </c>
      <c r="AG5602" s="57">
        <v>0</v>
      </c>
      <c r="AI5602"/>
      <c r="AJ5602"/>
    </row>
    <row r="5603" spans="1:36">
      <c r="A5603" s="56" t="s">
        <v>48</v>
      </c>
      <c r="B5603" s="56" t="s">
        <v>11427</v>
      </c>
      <c r="C5603" s="56">
        <v>2101010050</v>
      </c>
      <c r="D5603" s="56" t="s">
        <v>43</v>
      </c>
      <c r="E5603" s="56">
        <v>2101020050</v>
      </c>
      <c r="F5603" s="56">
        <v>5401010050</v>
      </c>
      <c r="G5603" s="56" t="s">
        <v>11428</v>
      </c>
      <c r="H5603" s="56">
        <v>400300</v>
      </c>
      <c r="I5603" s="56" t="s">
        <v>11596</v>
      </c>
      <c r="J5603" s="56" t="s">
        <v>4271</v>
      </c>
      <c r="K5603" s="56" t="s">
        <v>4272</v>
      </c>
      <c r="L5603" s="56" t="s">
        <v>7138</v>
      </c>
      <c r="M5603" s="73">
        <v>42339</v>
      </c>
      <c r="N5603" s="56" t="s">
        <v>8759</v>
      </c>
      <c r="O5603" s="56"/>
      <c r="P5603" s="56" t="s">
        <v>1304</v>
      </c>
      <c r="Q5603" s="56" t="s">
        <v>8690</v>
      </c>
      <c r="R5603" s="56" t="s">
        <v>70</v>
      </c>
      <c r="S5603" s="56" t="s">
        <v>11671</v>
      </c>
      <c r="T5603" s="56" t="s">
        <v>7140</v>
      </c>
      <c r="U5603" s="57">
        <v>794288.4</v>
      </c>
      <c r="V5603" s="57">
        <v>-223604.55</v>
      </c>
      <c r="W5603" s="57">
        <v>570683.85</v>
      </c>
      <c r="X5603" s="57">
        <v>0</v>
      </c>
      <c r="Y5603" s="73">
        <v>42339</v>
      </c>
      <c r="Z5603" s="57">
        <v>-38361.19</v>
      </c>
      <c r="AA5603" s="57">
        <v>0</v>
      </c>
      <c r="AB5603" s="57">
        <v>532322.66</v>
      </c>
      <c r="AC5603" s="57">
        <v>0</v>
      </c>
      <c r="AD5603" s="56" t="s">
        <v>9255</v>
      </c>
      <c r="AE5603" s="57">
        <v>0</v>
      </c>
      <c r="AF5603" s="57">
        <v>0</v>
      </c>
      <c r="AG5603" s="57">
        <v>0</v>
      </c>
      <c r="AI5603"/>
      <c r="AJ5603"/>
    </row>
    <row r="5604" spans="1:36">
      <c r="A5604" s="56" t="s">
        <v>49</v>
      </c>
      <c r="B5604" s="56" t="s">
        <v>11427</v>
      </c>
      <c r="C5604" s="56">
        <v>2101010050</v>
      </c>
      <c r="D5604" s="56" t="s">
        <v>43</v>
      </c>
      <c r="E5604" s="56">
        <v>2101020050</v>
      </c>
      <c r="F5604" s="56">
        <v>5401010050</v>
      </c>
      <c r="G5604" s="56" t="s">
        <v>11431</v>
      </c>
      <c r="H5604" s="56">
        <v>400211</v>
      </c>
      <c r="I5604" s="56" t="s">
        <v>11437</v>
      </c>
      <c r="J5604" s="56" t="s">
        <v>3405</v>
      </c>
      <c r="K5604" s="56" t="s">
        <v>3406</v>
      </c>
      <c r="L5604" s="56" t="s">
        <v>7138</v>
      </c>
      <c r="M5604" s="73">
        <v>42521</v>
      </c>
      <c r="N5604" s="56" t="s">
        <v>8699</v>
      </c>
      <c r="O5604" s="56"/>
      <c r="P5604" s="56" t="s">
        <v>7139</v>
      </c>
      <c r="Q5604" s="56" t="s">
        <v>8700</v>
      </c>
      <c r="R5604" s="56" t="s">
        <v>70</v>
      </c>
      <c r="S5604" s="56" t="s">
        <v>11415</v>
      </c>
      <c r="T5604" s="56" t="s">
        <v>7140</v>
      </c>
      <c r="U5604" s="57">
        <v>1030500</v>
      </c>
      <c r="V5604" s="57">
        <v>-181649.54</v>
      </c>
      <c r="W5604" s="57">
        <v>848850.46</v>
      </c>
      <c r="X5604" s="57">
        <v>0</v>
      </c>
      <c r="Y5604" s="73">
        <v>42521</v>
      </c>
      <c r="Z5604" s="57">
        <v>-31154.27</v>
      </c>
      <c r="AA5604" s="57">
        <v>0</v>
      </c>
      <c r="AB5604" s="57">
        <v>817696.19</v>
      </c>
      <c r="AC5604" s="57">
        <v>0</v>
      </c>
      <c r="AD5604" s="56" t="s">
        <v>9255</v>
      </c>
      <c r="AE5604" s="57">
        <v>0</v>
      </c>
      <c r="AF5604" s="57">
        <v>0</v>
      </c>
      <c r="AG5604" s="57">
        <v>0</v>
      </c>
      <c r="AI5604"/>
      <c r="AJ5604"/>
    </row>
    <row r="5605" spans="1:36">
      <c r="A5605" s="56" t="s">
        <v>48</v>
      </c>
      <c r="B5605" s="56" t="s">
        <v>11427</v>
      </c>
      <c r="C5605" s="56">
        <v>2101010050</v>
      </c>
      <c r="D5605" s="56" t="s">
        <v>43</v>
      </c>
      <c r="E5605" s="56">
        <v>2101020050</v>
      </c>
      <c r="F5605" s="56">
        <v>5401010050</v>
      </c>
      <c r="G5605" s="56" t="s">
        <v>11428</v>
      </c>
      <c r="H5605" s="56">
        <v>400300</v>
      </c>
      <c r="I5605" s="56" t="s">
        <v>11487</v>
      </c>
      <c r="J5605" s="56" t="s">
        <v>4389</v>
      </c>
      <c r="K5605" s="56" t="s">
        <v>4390</v>
      </c>
      <c r="L5605" s="56" t="s">
        <v>7138</v>
      </c>
      <c r="M5605" s="73">
        <v>42643</v>
      </c>
      <c r="N5605" s="56" t="s">
        <v>8543</v>
      </c>
      <c r="O5605" s="56"/>
      <c r="P5605" s="56" t="s">
        <v>1476</v>
      </c>
      <c r="Q5605" s="56" t="s">
        <v>8770</v>
      </c>
      <c r="R5605" s="56" t="s">
        <v>70</v>
      </c>
      <c r="S5605" s="56" t="s">
        <v>11661</v>
      </c>
      <c r="T5605" s="56" t="s">
        <v>7140</v>
      </c>
      <c r="U5605" s="57">
        <v>92901.32</v>
      </c>
      <c r="V5605" s="57">
        <v>-33770.81</v>
      </c>
      <c r="W5605" s="57">
        <v>59130.51</v>
      </c>
      <c r="X5605" s="57">
        <v>0</v>
      </c>
      <c r="Y5605" s="73">
        <v>42551</v>
      </c>
      <c r="Z5605" s="57">
        <v>-6880.2</v>
      </c>
      <c r="AA5605" s="57">
        <v>0</v>
      </c>
      <c r="AB5605" s="57">
        <v>52250.31</v>
      </c>
      <c r="AC5605" s="57">
        <v>0</v>
      </c>
      <c r="AD5605" s="56" t="s">
        <v>9255</v>
      </c>
      <c r="AE5605" s="57">
        <v>0</v>
      </c>
      <c r="AF5605" s="57">
        <v>0</v>
      </c>
      <c r="AG5605" s="57">
        <v>0</v>
      </c>
      <c r="AI5605"/>
      <c r="AJ5605"/>
    </row>
    <row r="5606" spans="1:36">
      <c r="A5606" s="56" t="s">
        <v>49</v>
      </c>
      <c r="B5606" s="56" t="s">
        <v>11427</v>
      </c>
      <c r="C5606" s="56">
        <v>2101010050</v>
      </c>
      <c r="D5606" s="56" t="s">
        <v>43</v>
      </c>
      <c r="E5606" s="56">
        <v>2101020050</v>
      </c>
      <c r="F5606" s="56">
        <v>5401010050</v>
      </c>
      <c r="G5606" s="56" t="s">
        <v>11431</v>
      </c>
      <c r="H5606" s="56">
        <v>400211</v>
      </c>
      <c r="I5606" s="56" t="s">
        <v>11509</v>
      </c>
      <c r="J5606" s="56" t="s">
        <v>3298</v>
      </c>
      <c r="K5606" s="56" t="s">
        <v>3299</v>
      </c>
      <c r="L5606" s="56" t="s">
        <v>7138</v>
      </c>
      <c r="M5606" s="73">
        <v>43100</v>
      </c>
      <c r="N5606" s="56" t="s">
        <v>8701</v>
      </c>
      <c r="O5606" s="56"/>
      <c r="P5606" s="56" t="s">
        <v>1304</v>
      </c>
      <c r="Q5606" s="56" t="s">
        <v>8702</v>
      </c>
      <c r="R5606" s="56" t="s">
        <v>7144</v>
      </c>
      <c r="S5606" s="56" t="s">
        <v>11415</v>
      </c>
      <c r="T5606" s="56" t="s">
        <v>7140</v>
      </c>
      <c r="U5606" s="57">
        <v>1072808.8</v>
      </c>
      <c r="V5606" s="57">
        <v>-183977.72</v>
      </c>
      <c r="W5606" s="57">
        <v>888831.08</v>
      </c>
      <c r="X5606" s="57">
        <v>0</v>
      </c>
      <c r="Y5606" s="73">
        <v>43100</v>
      </c>
      <c r="Z5606" s="57">
        <v>-51811.6</v>
      </c>
      <c r="AA5606" s="57">
        <v>0</v>
      </c>
      <c r="AB5606" s="57">
        <v>837019.48</v>
      </c>
      <c r="AC5606" s="57">
        <v>0</v>
      </c>
      <c r="AD5606" s="56" t="s">
        <v>9255</v>
      </c>
      <c r="AE5606" s="57">
        <v>0</v>
      </c>
      <c r="AF5606" s="57">
        <v>0</v>
      </c>
      <c r="AG5606" s="57">
        <v>0</v>
      </c>
      <c r="AI5606"/>
      <c r="AJ5606"/>
    </row>
    <row r="5607" spans="1:36">
      <c r="A5607" s="56" t="s">
        <v>50</v>
      </c>
      <c r="B5607" s="56" t="s">
        <v>11427</v>
      </c>
      <c r="C5607" s="56">
        <v>2101010050</v>
      </c>
      <c r="D5607" s="56" t="s">
        <v>43</v>
      </c>
      <c r="E5607" s="56">
        <v>2101020050</v>
      </c>
      <c r="F5607" s="56">
        <v>5401010050</v>
      </c>
      <c r="G5607" s="56" t="s">
        <v>11431</v>
      </c>
      <c r="H5607" s="56">
        <v>400210</v>
      </c>
      <c r="I5607" s="56" t="s">
        <v>11432</v>
      </c>
      <c r="J5607" s="56" t="s">
        <v>2723</v>
      </c>
      <c r="K5607" s="56" t="s">
        <v>2724</v>
      </c>
      <c r="L5607" s="56" t="s">
        <v>7138</v>
      </c>
      <c r="M5607" s="73">
        <v>43190</v>
      </c>
      <c r="N5607" s="56" t="s">
        <v>8703</v>
      </c>
      <c r="O5607" s="56"/>
      <c r="P5607" s="56" t="s">
        <v>1304</v>
      </c>
      <c r="Q5607" s="56" t="s">
        <v>8704</v>
      </c>
      <c r="R5607" s="56" t="s">
        <v>7144</v>
      </c>
      <c r="S5607" s="56" t="s">
        <v>11415</v>
      </c>
      <c r="T5607" s="56" t="s">
        <v>7140</v>
      </c>
      <c r="U5607" s="57">
        <v>4970819.9400000004</v>
      </c>
      <c r="V5607" s="57">
        <v>-835922.44</v>
      </c>
      <c r="W5607" s="57">
        <v>4134897.5</v>
      </c>
      <c r="X5607" s="57">
        <v>0</v>
      </c>
      <c r="Y5607" s="73">
        <v>43123</v>
      </c>
      <c r="Z5607" s="57">
        <v>-240067.15</v>
      </c>
      <c r="AA5607" s="57">
        <v>0</v>
      </c>
      <c r="AB5607" s="57">
        <v>3894830.35</v>
      </c>
      <c r="AC5607" s="57">
        <v>0</v>
      </c>
      <c r="AD5607" s="56" t="s">
        <v>9255</v>
      </c>
      <c r="AE5607" s="57">
        <v>0</v>
      </c>
      <c r="AF5607" s="57">
        <v>0</v>
      </c>
      <c r="AG5607" s="57">
        <v>0</v>
      </c>
      <c r="AI5607"/>
      <c r="AJ5607"/>
    </row>
    <row r="5608" spans="1:36">
      <c r="A5608" s="56" t="s">
        <v>50</v>
      </c>
      <c r="B5608" s="56" t="s">
        <v>11427</v>
      </c>
      <c r="C5608" s="56">
        <v>2101010050</v>
      </c>
      <c r="D5608" s="56" t="s">
        <v>43</v>
      </c>
      <c r="E5608" s="56">
        <v>2101020050</v>
      </c>
      <c r="F5608" s="56">
        <v>5401010050</v>
      </c>
      <c r="G5608" s="56" t="s">
        <v>11431</v>
      </c>
      <c r="H5608" s="56">
        <v>400210</v>
      </c>
      <c r="I5608" s="56" t="s">
        <v>11662</v>
      </c>
      <c r="J5608" s="56" t="s">
        <v>2370</v>
      </c>
      <c r="K5608" s="56" t="s">
        <v>2371</v>
      </c>
      <c r="L5608" s="56" t="s">
        <v>7138</v>
      </c>
      <c r="M5608" s="73">
        <v>43190</v>
      </c>
      <c r="N5608" s="56" t="s">
        <v>8705</v>
      </c>
      <c r="O5608" s="56"/>
      <c r="P5608" s="56" t="s">
        <v>1304</v>
      </c>
      <c r="Q5608" s="56" t="s">
        <v>8706</v>
      </c>
      <c r="R5608" s="56" t="s">
        <v>7144</v>
      </c>
      <c r="S5608" s="56" t="s">
        <v>11415</v>
      </c>
      <c r="T5608" s="56" t="s">
        <v>7140</v>
      </c>
      <c r="U5608" s="57">
        <v>5519913.9100000001</v>
      </c>
      <c r="V5608" s="57">
        <v>-921077.87</v>
      </c>
      <c r="W5608" s="57">
        <v>4598836.04</v>
      </c>
      <c r="X5608" s="57">
        <v>0</v>
      </c>
      <c r="Y5608" s="73">
        <v>43132</v>
      </c>
      <c r="Z5608" s="57">
        <v>-266585.8</v>
      </c>
      <c r="AA5608" s="57">
        <v>0</v>
      </c>
      <c r="AB5608" s="57">
        <v>4332250.24</v>
      </c>
      <c r="AC5608" s="57">
        <v>0</v>
      </c>
      <c r="AD5608" s="56" t="s">
        <v>9255</v>
      </c>
      <c r="AE5608" s="57">
        <v>0</v>
      </c>
      <c r="AF5608" s="57">
        <v>0</v>
      </c>
      <c r="AG5608" s="57">
        <v>0</v>
      </c>
      <c r="AI5608"/>
      <c r="AJ5608"/>
    </row>
    <row r="5609" spans="1:36">
      <c r="A5609" s="56" t="s">
        <v>50</v>
      </c>
      <c r="B5609" s="56" t="s">
        <v>11412</v>
      </c>
      <c r="C5609" s="56">
        <v>2101010090</v>
      </c>
      <c r="D5609" s="56" t="s">
        <v>42</v>
      </c>
      <c r="E5609" s="56">
        <v>2101020090</v>
      </c>
      <c r="F5609" s="56">
        <v>5401010090</v>
      </c>
      <c r="G5609" s="56" t="s">
        <v>11431</v>
      </c>
      <c r="H5609" s="56">
        <v>400210</v>
      </c>
      <c r="I5609" s="56" t="s">
        <v>11440</v>
      </c>
      <c r="J5609" s="56" t="s">
        <v>1868</v>
      </c>
      <c r="K5609" s="56" t="s">
        <v>1869</v>
      </c>
      <c r="L5609" s="56" t="s">
        <v>7138</v>
      </c>
      <c r="M5609" s="73">
        <v>43190</v>
      </c>
      <c r="N5609" s="56" t="s">
        <v>8742</v>
      </c>
      <c r="O5609" s="56"/>
      <c r="P5609" s="56" t="s">
        <v>167</v>
      </c>
      <c r="Q5609" s="56" t="s">
        <v>8743</v>
      </c>
      <c r="R5609" s="56" t="s">
        <v>7144</v>
      </c>
      <c r="S5609" s="56" t="s">
        <v>11415</v>
      </c>
      <c r="T5609" s="56" t="s">
        <v>7140</v>
      </c>
      <c r="U5609" s="57">
        <v>86700</v>
      </c>
      <c r="V5609" s="57">
        <v>-49960.58</v>
      </c>
      <c r="W5609" s="57">
        <v>36739.42</v>
      </c>
      <c r="X5609" s="57">
        <v>0</v>
      </c>
      <c r="Y5609" s="73">
        <v>43179</v>
      </c>
      <c r="Z5609" s="57">
        <v>-15073.92</v>
      </c>
      <c r="AA5609" s="57">
        <v>0</v>
      </c>
      <c r="AB5609" s="57">
        <v>21665.5</v>
      </c>
      <c r="AC5609" s="57">
        <v>0</v>
      </c>
      <c r="AD5609" s="56" t="s">
        <v>9255</v>
      </c>
      <c r="AE5609" s="57">
        <v>0</v>
      </c>
      <c r="AF5609" s="57">
        <v>0</v>
      </c>
      <c r="AG5609" s="57">
        <v>0</v>
      </c>
      <c r="AI5609"/>
      <c r="AJ5609"/>
    </row>
    <row r="5610" spans="1:36">
      <c r="A5610" s="56" t="s">
        <v>48</v>
      </c>
      <c r="B5610" s="56" t="s">
        <v>11417</v>
      </c>
      <c r="C5610" s="56">
        <v>2101010130</v>
      </c>
      <c r="D5610" s="56" t="s">
        <v>40</v>
      </c>
      <c r="E5610" s="56">
        <v>2101020140</v>
      </c>
      <c r="F5610" s="56">
        <v>5401010140</v>
      </c>
      <c r="G5610" s="56" t="s">
        <v>11428</v>
      </c>
      <c r="H5610" s="56">
        <v>400300</v>
      </c>
      <c r="I5610" s="56" t="s">
        <v>11816</v>
      </c>
      <c r="J5610" s="56" t="s">
        <v>3954</v>
      </c>
      <c r="K5610" s="56" t="s">
        <v>3955</v>
      </c>
      <c r="L5610" s="56" t="s">
        <v>7138</v>
      </c>
      <c r="M5610" s="73">
        <v>42035</v>
      </c>
      <c r="N5610" s="56" t="s">
        <v>8750</v>
      </c>
      <c r="O5610" s="56"/>
      <c r="P5610" s="56" t="s">
        <v>295</v>
      </c>
      <c r="Q5610" s="56" t="s">
        <v>8736</v>
      </c>
      <c r="R5610" s="56" t="s">
        <v>70</v>
      </c>
      <c r="S5610" s="56" t="s">
        <v>11679</v>
      </c>
      <c r="T5610" s="56" t="s">
        <v>7140</v>
      </c>
      <c r="U5610" s="57">
        <v>0.19</v>
      </c>
      <c r="V5610" s="57">
        <v>-0.11</v>
      </c>
      <c r="W5610" s="57">
        <v>0.08</v>
      </c>
      <c r="X5610" s="57">
        <v>0</v>
      </c>
      <c r="Y5610" s="73">
        <v>41926</v>
      </c>
      <c r="Z5610" s="57">
        <v>-0.02</v>
      </c>
      <c r="AA5610" s="57">
        <v>0</v>
      </c>
      <c r="AB5610" s="57">
        <v>0.06</v>
      </c>
      <c r="AC5610" s="57">
        <v>0</v>
      </c>
      <c r="AD5610" s="56" t="s">
        <v>9255</v>
      </c>
      <c r="AE5610" s="57">
        <v>0</v>
      </c>
      <c r="AF5610" s="57">
        <v>0</v>
      </c>
      <c r="AG5610" s="57">
        <v>0</v>
      </c>
      <c r="AI5610"/>
      <c r="AJ5610"/>
    </row>
    <row r="5611" spans="1:36">
      <c r="A5611" s="56" t="s">
        <v>48</v>
      </c>
      <c r="B5611" s="56" t="s">
        <v>11417</v>
      </c>
      <c r="C5611" s="56">
        <v>2101010130</v>
      </c>
      <c r="D5611" s="56" t="s">
        <v>40</v>
      </c>
      <c r="E5611" s="56">
        <v>2101020140</v>
      </c>
      <c r="F5611" s="56">
        <v>5401010140</v>
      </c>
      <c r="G5611" s="56" t="s">
        <v>11428</v>
      </c>
      <c r="H5611" s="56">
        <v>400300</v>
      </c>
      <c r="I5611" s="56" t="s">
        <v>11816</v>
      </c>
      <c r="J5611" s="56" t="s">
        <v>3956</v>
      </c>
      <c r="K5611" s="56" t="s">
        <v>3957</v>
      </c>
      <c r="L5611" s="56" t="s">
        <v>7138</v>
      </c>
      <c r="M5611" s="73">
        <v>42035</v>
      </c>
      <c r="N5611" s="56" t="s">
        <v>8518</v>
      </c>
      <c r="O5611" s="56"/>
      <c r="P5611" s="56" t="s">
        <v>295</v>
      </c>
      <c r="Q5611" s="56" t="s">
        <v>8776</v>
      </c>
      <c r="R5611" s="56" t="s">
        <v>70</v>
      </c>
      <c r="S5611" s="56" t="s">
        <v>11676</v>
      </c>
      <c r="T5611" s="56" t="s">
        <v>7140</v>
      </c>
      <c r="U5611" s="57">
        <v>0.5</v>
      </c>
      <c r="V5611" s="57">
        <v>-0.28000000000000003</v>
      </c>
      <c r="W5611" s="57">
        <v>0.22</v>
      </c>
      <c r="X5611" s="57">
        <v>0</v>
      </c>
      <c r="Y5611" s="73">
        <v>41926</v>
      </c>
      <c r="Z5611" s="57">
        <v>-0.05</v>
      </c>
      <c r="AA5611" s="57">
        <v>0</v>
      </c>
      <c r="AB5611" s="57">
        <v>0.17</v>
      </c>
      <c r="AC5611" s="57">
        <v>0</v>
      </c>
      <c r="AD5611" s="56" t="s">
        <v>9255</v>
      </c>
      <c r="AE5611" s="57">
        <v>0</v>
      </c>
      <c r="AF5611" s="57">
        <v>0</v>
      </c>
      <c r="AG5611" s="57">
        <v>0</v>
      </c>
      <c r="AI5611"/>
      <c r="AJ5611"/>
    </row>
    <row r="5612" spans="1:36">
      <c r="A5612" s="56" t="s">
        <v>48</v>
      </c>
      <c r="B5612" s="56" t="s">
        <v>11417</v>
      </c>
      <c r="C5612" s="56">
        <v>2101010130</v>
      </c>
      <c r="D5612" s="56" t="s">
        <v>40</v>
      </c>
      <c r="E5612" s="56">
        <v>2101020140</v>
      </c>
      <c r="F5612" s="56">
        <v>5401010140</v>
      </c>
      <c r="G5612" s="56" t="s">
        <v>11428</v>
      </c>
      <c r="H5612" s="56">
        <v>400300</v>
      </c>
      <c r="I5612" s="56" t="s">
        <v>11816</v>
      </c>
      <c r="J5612" s="56" t="s">
        <v>3958</v>
      </c>
      <c r="K5612" s="56" t="s">
        <v>3959</v>
      </c>
      <c r="L5612" s="56" t="s">
        <v>7138</v>
      </c>
      <c r="M5612" s="73">
        <v>42035</v>
      </c>
      <c r="N5612" s="56" t="s">
        <v>8518</v>
      </c>
      <c r="O5612" s="56"/>
      <c r="P5612" s="56" t="s">
        <v>295</v>
      </c>
      <c r="Q5612" s="56" t="s">
        <v>8726</v>
      </c>
      <c r="R5612" s="56" t="s">
        <v>70</v>
      </c>
      <c r="S5612" s="56" t="s">
        <v>11679</v>
      </c>
      <c r="T5612" s="56" t="s">
        <v>7140</v>
      </c>
      <c r="U5612" s="57">
        <v>1</v>
      </c>
      <c r="V5612" s="57">
        <v>-0.57999999999999996</v>
      </c>
      <c r="W5612" s="57">
        <v>0.42</v>
      </c>
      <c r="X5612" s="57">
        <v>0</v>
      </c>
      <c r="Y5612" s="73">
        <v>41926</v>
      </c>
      <c r="Z5612" s="57">
        <v>-0.1</v>
      </c>
      <c r="AA5612" s="57">
        <v>0</v>
      </c>
      <c r="AB5612" s="57">
        <v>0.32</v>
      </c>
      <c r="AC5612" s="57">
        <v>0</v>
      </c>
      <c r="AD5612" s="56" t="s">
        <v>9255</v>
      </c>
      <c r="AE5612" s="57">
        <v>0</v>
      </c>
      <c r="AF5612" s="57">
        <v>0</v>
      </c>
      <c r="AG5612" s="57">
        <v>0</v>
      </c>
      <c r="AI5612"/>
      <c r="AJ5612"/>
    </row>
    <row r="5613" spans="1:36">
      <c r="A5613" s="56" t="s">
        <v>48</v>
      </c>
      <c r="B5613" s="56" t="s">
        <v>11417</v>
      </c>
      <c r="C5613" s="56">
        <v>2101010130</v>
      </c>
      <c r="D5613" s="56" t="s">
        <v>40</v>
      </c>
      <c r="E5613" s="56">
        <v>2101020140</v>
      </c>
      <c r="F5613" s="56">
        <v>5401010140</v>
      </c>
      <c r="G5613" s="56" t="s">
        <v>11428</v>
      </c>
      <c r="H5613" s="56">
        <v>400300</v>
      </c>
      <c r="I5613" s="56" t="s">
        <v>11816</v>
      </c>
      <c r="J5613" s="56" t="s">
        <v>3960</v>
      </c>
      <c r="K5613" s="56" t="s">
        <v>3961</v>
      </c>
      <c r="L5613" s="56" t="s">
        <v>7138</v>
      </c>
      <c r="M5613" s="73">
        <v>42094</v>
      </c>
      <c r="N5613" s="56" t="s">
        <v>8518</v>
      </c>
      <c r="O5613" s="56"/>
      <c r="P5613" s="56" t="s">
        <v>295</v>
      </c>
      <c r="Q5613" s="56" t="s">
        <v>9173</v>
      </c>
      <c r="R5613" s="56" t="s">
        <v>70</v>
      </c>
      <c r="S5613" s="56" t="s">
        <v>11683</v>
      </c>
      <c r="T5613" s="56" t="s">
        <v>7140</v>
      </c>
      <c r="U5613" s="57">
        <v>0.92</v>
      </c>
      <c r="V5613" s="57">
        <v>-0.53</v>
      </c>
      <c r="W5613" s="57">
        <v>0.39</v>
      </c>
      <c r="X5613" s="57">
        <v>0</v>
      </c>
      <c r="Y5613" s="73">
        <v>41926</v>
      </c>
      <c r="Z5613" s="57">
        <v>-0.09</v>
      </c>
      <c r="AA5613" s="57">
        <v>0</v>
      </c>
      <c r="AB5613" s="57">
        <v>0.3</v>
      </c>
      <c r="AC5613" s="57">
        <v>0</v>
      </c>
      <c r="AD5613" s="56" t="s">
        <v>9255</v>
      </c>
      <c r="AE5613" s="57">
        <v>0</v>
      </c>
      <c r="AF5613" s="57">
        <v>0</v>
      </c>
      <c r="AG5613" s="57">
        <v>0</v>
      </c>
      <c r="AI5613"/>
      <c r="AJ5613"/>
    </row>
    <row r="5614" spans="1:36">
      <c r="A5614" s="56" t="s">
        <v>48</v>
      </c>
      <c r="B5614" s="56" t="s">
        <v>11417</v>
      </c>
      <c r="C5614" s="56">
        <v>2101010130</v>
      </c>
      <c r="D5614" s="56" t="s">
        <v>40</v>
      </c>
      <c r="E5614" s="56">
        <v>2101020140</v>
      </c>
      <c r="F5614" s="56">
        <v>5401010140</v>
      </c>
      <c r="G5614" s="56" t="s">
        <v>11428</v>
      </c>
      <c r="H5614" s="56">
        <v>400300</v>
      </c>
      <c r="I5614" s="56" t="s">
        <v>11816</v>
      </c>
      <c r="J5614" s="56" t="s">
        <v>3962</v>
      </c>
      <c r="K5614" s="56" t="s">
        <v>3963</v>
      </c>
      <c r="L5614" s="56" t="s">
        <v>7138</v>
      </c>
      <c r="M5614" s="73">
        <v>42064</v>
      </c>
      <c r="N5614" s="56" t="s">
        <v>8518</v>
      </c>
      <c r="O5614" s="56"/>
      <c r="P5614" s="56" t="s">
        <v>295</v>
      </c>
      <c r="Q5614" s="56" t="s">
        <v>8730</v>
      </c>
      <c r="R5614" s="56" t="s">
        <v>70</v>
      </c>
      <c r="S5614" s="56" t="s">
        <v>11415</v>
      </c>
      <c r="T5614" s="56" t="s">
        <v>7140</v>
      </c>
      <c r="U5614" s="57">
        <v>1</v>
      </c>
      <c r="V5614" s="57">
        <v>-0.57999999999999996</v>
      </c>
      <c r="W5614" s="57">
        <v>0.42</v>
      </c>
      <c r="X5614" s="57">
        <v>0</v>
      </c>
      <c r="Y5614" s="73">
        <v>41926</v>
      </c>
      <c r="Z5614" s="57">
        <v>-0.1</v>
      </c>
      <c r="AA5614" s="57">
        <v>0</v>
      </c>
      <c r="AB5614" s="57">
        <v>0.32</v>
      </c>
      <c r="AC5614" s="57">
        <v>0</v>
      </c>
      <c r="AD5614" s="56" t="s">
        <v>9255</v>
      </c>
      <c r="AE5614" s="57">
        <v>0</v>
      </c>
      <c r="AF5614" s="57">
        <v>0</v>
      </c>
      <c r="AG5614" s="57">
        <v>0</v>
      </c>
      <c r="AI5614"/>
      <c r="AJ5614"/>
    </row>
    <row r="5615" spans="1:36">
      <c r="A5615" s="56" t="s">
        <v>48</v>
      </c>
      <c r="B5615" s="56" t="s">
        <v>11417</v>
      </c>
      <c r="C5615" s="56">
        <v>2101010130</v>
      </c>
      <c r="D5615" s="56" t="s">
        <v>40</v>
      </c>
      <c r="E5615" s="56">
        <v>2101020140</v>
      </c>
      <c r="F5615" s="56">
        <v>5401010140</v>
      </c>
      <c r="G5615" s="56" t="s">
        <v>11428</v>
      </c>
      <c r="H5615" s="56">
        <v>400300</v>
      </c>
      <c r="I5615" s="56" t="s">
        <v>11466</v>
      </c>
      <c r="J5615" s="56" t="s">
        <v>3990</v>
      </c>
      <c r="K5615" s="56" t="s">
        <v>3991</v>
      </c>
      <c r="L5615" s="56" t="s">
        <v>7138</v>
      </c>
      <c r="M5615" s="73">
        <v>42094</v>
      </c>
      <c r="N5615" s="56" t="s">
        <v>8747</v>
      </c>
      <c r="O5615" s="56"/>
      <c r="P5615" s="56" t="s">
        <v>295</v>
      </c>
      <c r="Q5615" s="56" t="s">
        <v>8748</v>
      </c>
      <c r="R5615" s="56" t="s">
        <v>70</v>
      </c>
      <c r="S5615" s="56" t="s">
        <v>11415</v>
      </c>
      <c r="T5615" s="56" t="s">
        <v>7140</v>
      </c>
      <c r="U5615" s="57">
        <v>1507730</v>
      </c>
      <c r="V5615" s="57">
        <v>-811954.81</v>
      </c>
      <c r="W5615" s="57">
        <v>695775.19</v>
      </c>
      <c r="X5615" s="57">
        <v>0</v>
      </c>
      <c r="Y5615" s="73">
        <v>42094</v>
      </c>
      <c r="Z5615" s="57">
        <v>-142021.81</v>
      </c>
      <c r="AA5615" s="57">
        <v>0</v>
      </c>
      <c r="AB5615" s="57">
        <v>553753.38</v>
      </c>
      <c r="AC5615" s="57">
        <v>0</v>
      </c>
      <c r="AD5615" s="56" t="s">
        <v>9255</v>
      </c>
      <c r="AE5615" s="57">
        <v>0</v>
      </c>
      <c r="AF5615" s="57">
        <v>0</v>
      </c>
      <c r="AG5615" s="57">
        <v>0</v>
      </c>
      <c r="AI5615"/>
      <c r="AJ5615"/>
    </row>
    <row r="5616" spans="1:36">
      <c r="A5616" s="56" t="s">
        <v>48</v>
      </c>
      <c r="B5616" s="56" t="s">
        <v>11417</v>
      </c>
      <c r="C5616" s="56">
        <v>2101010130</v>
      </c>
      <c r="D5616" s="56" t="s">
        <v>40</v>
      </c>
      <c r="E5616" s="56">
        <v>2101020140</v>
      </c>
      <c r="F5616" s="56">
        <v>5401010140</v>
      </c>
      <c r="G5616" s="56" t="s">
        <v>11428</v>
      </c>
      <c r="H5616" s="56">
        <v>400300</v>
      </c>
      <c r="I5616" s="56" t="s">
        <v>11430</v>
      </c>
      <c r="J5616" s="56" t="s">
        <v>3769</v>
      </c>
      <c r="K5616" s="56" t="s">
        <v>3747</v>
      </c>
      <c r="L5616" s="56" t="s">
        <v>7138</v>
      </c>
      <c r="M5616" s="73">
        <v>42845</v>
      </c>
      <c r="N5616" s="56" t="s">
        <v>8512</v>
      </c>
      <c r="O5616" s="56"/>
      <c r="P5616" s="56" t="s">
        <v>295</v>
      </c>
      <c r="Q5616" s="56" t="s">
        <v>8698</v>
      </c>
      <c r="R5616" s="56" t="s">
        <v>70</v>
      </c>
      <c r="S5616" s="56" t="s">
        <v>11699</v>
      </c>
      <c r="T5616" s="56" t="s">
        <v>7140</v>
      </c>
      <c r="U5616" s="57">
        <v>232466</v>
      </c>
      <c r="V5616" s="57">
        <v>-87187.49</v>
      </c>
      <c r="W5616" s="57">
        <v>145278.51</v>
      </c>
      <c r="X5616" s="57">
        <v>0</v>
      </c>
      <c r="Y5616" s="73">
        <v>42845</v>
      </c>
      <c r="Z5616" s="57">
        <v>-20208.62</v>
      </c>
      <c r="AA5616" s="57">
        <v>0</v>
      </c>
      <c r="AB5616" s="57">
        <v>125069.89</v>
      </c>
      <c r="AC5616" s="57">
        <v>0</v>
      </c>
      <c r="AD5616" s="56" t="s">
        <v>9255</v>
      </c>
      <c r="AE5616" s="57">
        <v>0</v>
      </c>
      <c r="AF5616" s="57">
        <v>0</v>
      </c>
      <c r="AG5616" s="57">
        <v>0</v>
      </c>
      <c r="AI5616"/>
      <c r="AJ5616"/>
    </row>
    <row r="5617" spans="1:36">
      <c r="A5617" s="56" t="s">
        <v>48</v>
      </c>
      <c r="B5617" s="56" t="s">
        <v>11417</v>
      </c>
      <c r="C5617" s="56">
        <v>2101010130</v>
      </c>
      <c r="D5617" s="56" t="s">
        <v>40</v>
      </c>
      <c r="E5617" s="56">
        <v>2101020140</v>
      </c>
      <c r="F5617" s="56">
        <v>5401010140</v>
      </c>
      <c r="G5617" s="56" t="s">
        <v>11428</v>
      </c>
      <c r="H5617" s="56">
        <v>400300</v>
      </c>
      <c r="I5617" s="56" t="s">
        <v>11430</v>
      </c>
      <c r="J5617" s="56" t="s">
        <v>3770</v>
      </c>
      <c r="K5617" s="56" t="s">
        <v>3771</v>
      </c>
      <c r="L5617" s="56" t="s">
        <v>7138</v>
      </c>
      <c r="M5617" s="73">
        <v>42825</v>
      </c>
      <c r="N5617" s="56" t="s">
        <v>8518</v>
      </c>
      <c r="O5617" s="56"/>
      <c r="P5617" s="56" t="s">
        <v>295</v>
      </c>
      <c r="Q5617" s="56" t="s">
        <v>8698</v>
      </c>
      <c r="R5617" s="56" t="s">
        <v>70</v>
      </c>
      <c r="S5617" s="56" t="s">
        <v>11710</v>
      </c>
      <c r="T5617" s="56" t="s">
        <v>7140</v>
      </c>
      <c r="U5617" s="57">
        <v>25197</v>
      </c>
      <c r="V5617" s="57">
        <v>-9580.1</v>
      </c>
      <c r="W5617" s="57">
        <v>15616.9</v>
      </c>
      <c r="X5617" s="57">
        <v>0</v>
      </c>
      <c r="Y5617" s="73">
        <v>42825</v>
      </c>
      <c r="Z5617" s="57">
        <v>-2190.61</v>
      </c>
      <c r="AA5617" s="57">
        <v>0</v>
      </c>
      <c r="AB5617" s="57">
        <v>13426.29</v>
      </c>
      <c r="AC5617" s="57">
        <v>0</v>
      </c>
      <c r="AD5617" s="56" t="s">
        <v>9255</v>
      </c>
      <c r="AE5617" s="57">
        <v>0</v>
      </c>
      <c r="AF5617" s="57">
        <v>0</v>
      </c>
      <c r="AG5617" s="57">
        <v>0</v>
      </c>
      <c r="AI5617"/>
      <c r="AJ5617"/>
    </row>
    <row r="5618" spans="1:36">
      <c r="A5618" s="56" t="s">
        <v>48</v>
      </c>
      <c r="B5618" s="56" t="s">
        <v>11417</v>
      </c>
      <c r="C5618" s="56">
        <v>2101010130</v>
      </c>
      <c r="D5618" s="56" t="s">
        <v>40</v>
      </c>
      <c r="E5618" s="56">
        <v>2101020140</v>
      </c>
      <c r="F5618" s="56">
        <v>5401010140</v>
      </c>
      <c r="G5618" s="56" t="s">
        <v>11428</v>
      </c>
      <c r="H5618" s="56">
        <v>400300</v>
      </c>
      <c r="I5618" s="56" t="s">
        <v>11430</v>
      </c>
      <c r="J5618" s="56" t="s">
        <v>3772</v>
      </c>
      <c r="K5618" s="56" t="s">
        <v>3773</v>
      </c>
      <c r="L5618" s="56" t="s">
        <v>7138</v>
      </c>
      <c r="M5618" s="73">
        <v>42825</v>
      </c>
      <c r="N5618" s="56" t="s">
        <v>8518</v>
      </c>
      <c r="O5618" s="56"/>
      <c r="P5618" s="56" t="s">
        <v>295</v>
      </c>
      <c r="Q5618" s="56" t="s">
        <v>8698</v>
      </c>
      <c r="R5618" s="56" t="s">
        <v>70</v>
      </c>
      <c r="S5618" s="56" t="s">
        <v>11653</v>
      </c>
      <c r="T5618" s="56" t="s">
        <v>7140</v>
      </c>
      <c r="U5618" s="57">
        <v>61290</v>
      </c>
      <c r="V5618" s="57">
        <v>-23302.95</v>
      </c>
      <c r="W5618" s="57">
        <v>37987.050000000003</v>
      </c>
      <c r="X5618" s="57">
        <v>0</v>
      </c>
      <c r="Y5618" s="73">
        <v>42825</v>
      </c>
      <c r="Z5618" s="57">
        <v>-5328.52</v>
      </c>
      <c r="AA5618" s="57">
        <v>0</v>
      </c>
      <c r="AB5618" s="57">
        <v>32658.53</v>
      </c>
      <c r="AC5618" s="57">
        <v>0</v>
      </c>
      <c r="AD5618" s="56" t="s">
        <v>9255</v>
      </c>
      <c r="AE5618" s="57">
        <v>0</v>
      </c>
      <c r="AF5618" s="57">
        <v>0</v>
      </c>
      <c r="AG5618" s="57">
        <v>0</v>
      </c>
      <c r="AI5618"/>
      <c r="AJ5618"/>
    </row>
    <row r="5619" spans="1:36">
      <c r="A5619" s="56" t="s">
        <v>48</v>
      </c>
      <c r="B5619" s="56" t="s">
        <v>11446</v>
      </c>
      <c r="C5619" s="56">
        <v>2101010140</v>
      </c>
      <c r="D5619" s="56" t="s">
        <v>66</v>
      </c>
      <c r="E5619" s="56">
        <v>2101020140</v>
      </c>
      <c r="F5619" s="56">
        <v>5401010140</v>
      </c>
      <c r="G5619" s="56" t="s">
        <v>11428</v>
      </c>
      <c r="H5619" s="56">
        <v>400300</v>
      </c>
      <c r="I5619" s="56" t="s">
        <v>11430</v>
      </c>
      <c r="J5619" s="56" t="s">
        <v>3930</v>
      </c>
      <c r="K5619" s="56" t="s">
        <v>3931</v>
      </c>
      <c r="L5619" s="56" t="s">
        <v>7138</v>
      </c>
      <c r="M5619" s="73">
        <v>41974</v>
      </c>
      <c r="N5619" s="56" t="s">
        <v>8518</v>
      </c>
      <c r="O5619" s="56"/>
      <c r="P5619" s="56" t="s">
        <v>295</v>
      </c>
      <c r="Q5619" s="56" t="s">
        <v>8777</v>
      </c>
      <c r="R5619" s="56" t="s">
        <v>70</v>
      </c>
      <c r="S5619" s="56" t="s">
        <v>11685</v>
      </c>
      <c r="T5619" s="56" t="s">
        <v>7140</v>
      </c>
      <c r="U5619" s="57">
        <v>36281</v>
      </c>
      <c r="V5619" s="57">
        <v>-20539.990000000002</v>
      </c>
      <c r="W5619" s="57">
        <v>15741.01</v>
      </c>
      <c r="X5619" s="57">
        <v>0</v>
      </c>
      <c r="Y5619" s="73">
        <v>41974</v>
      </c>
      <c r="Z5619" s="57">
        <v>-3473.94</v>
      </c>
      <c r="AA5619" s="57">
        <v>0</v>
      </c>
      <c r="AB5619" s="57">
        <v>12267.07</v>
      </c>
      <c r="AC5619" s="57">
        <v>0</v>
      </c>
      <c r="AD5619" s="56" t="s">
        <v>9255</v>
      </c>
      <c r="AE5619" s="57">
        <v>0</v>
      </c>
      <c r="AF5619" s="57">
        <v>0</v>
      </c>
      <c r="AG5619" s="57">
        <v>0</v>
      </c>
      <c r="AI5619"/>
      <c r="AJ5619"/>
    </row>
    <row r="5620" spans="1:36">
      <c r="A5620" s="56" t="s">
        <v>48</v>
      </c>
      <c r="B5620" s="56" t="s">
        <v>11446</v>
      </c>
      <c r="C5620" s="56">
        <v>2101010140</v>
      </c>
      <c r="D5620" s="56" t="s">
        <v>66</v>
      </c>
      <c r="E5620" s="56">
        <v>2101020140</v>
      </c>
      <c r="F5620" s="56">
        <v>5401010140</v>
      </c>
      <c r="G5620" s="56" t="s">
        <v>11428</v>
      </c>
      <c r="H5620" s="56">
        <v>400300</v>
      </c>
      <c r="I5620" s="56" t="s">
        <v>11430</v>
      </c>
      <c r="J5620" s="56" t="s">
        <v>3932</v>
      </c>
      <c r="K5620" s="56" t="s">
        <v>3933</v>
      </c>
      <c r="L5620" s="56" t="s">
        <v>7138</v>
      </c>
      <c r="M5620" s="73">
        <v>41974</v>
      </c>
      <c r="N5620" s="56" t="s">
        <v>8518</v>
      </c>
      <c r="O5620" s="56"/>
      <c r="P5620" s="56" t="s">
        <v>295</v>
      </c>
      <c r="Q5620" s="56" t="s">
        <v>8710</v>
      </c>
      <c r="R5620" s="56" t="s">
        <v>70</v>
      </c>
      <c r="S5620" s="56" t="s">
        <v>11415</v>
      </c>
      <c r="T5620" s="56" t="s">
        <v>7140</v>
      </c>
      <c r="U5620" s="57">
        <v>12712.5</v>
      </c>
      <c r="V5620" s="57">
        <v>-7658.91</v>
      </c>
      <c r="W5620" s="57">
        <v>5053.59</v>
      </c>
      <c r="X5620" s="57">
        <v>0</v>
      </c>
      <c r="Y5620" s="73">
        <v>41820</v>
      </c>
      <c r="Z5620" s="57">
        <v>-1245.23</v>
      </c>
      <c r="AA5620" s="57">
        <v>0</v>
      </c>
      <c r="AB5620" s="57">
        <v>3808.36</v>
      </c>
      <c r="AC5620" s="57">
        <v>0</v>
      </c>
      <c r="AD5620" s="56" t="s">
        <v>9255</v>
      </c>
      <c r="AE5620" s="57">
        <v>0</v>
      </c>
      <c r="AF5620" s="57">
        <v>0</v>
      </c>
      <c r="AG5620" s="57">
        <v>0</v>
      </c>
      <c r="AI5620"/>
      <c r="AJ5620"/>
    </row>
    <row r="5621" spans="1:36">
      <c r="A5621" s="56" t="s">
        <v>48</v>
      </c>
      <c r="B5621" s="56" t="s">
        <v>11446</v>
      </c>
      <c r="C5621" s="56">
        <v>2101010140</v>
      </c>
      <c r="D5621" s="56" t="s">
        <v>66</v>
      </c>
      <c r="E5621" s="56">
        <v>2101020140</v>
      </c>
      <c r="F5621" s="56">
        <v>5401010140</v>
      </c>
      <c r="G5621" s="56" t="s">
        <v>11428</v>
      </c>
      <c r="H5621" s="56">
        <v>400300</v>
      </c>
      <c r="I5621" s="56" t="s">
        <v>11430</v>
      </c>
      <c r="J5621" s="56" t="s">
        <v>3934</v>
      </c>
      <c r="K5621" s="56" t="s">
        <v>3933</v>
      </c>
      <c r="L5621" s="56" t="s">
        <v>7138</v>
      </c>
      <c r="M5621" s="73">
        <v>41974</v>
      </c>
      <c r="N5621" s="56" t="s">
        <v>8518</v>
      </c>
      <c r="O5621" s="56"/>
      <c r="P5621" s="56" t="s">
        <v>295</v>
      </c>
      <c r="Q5621" s="56" t="s">
        <v>8710</v>
      </c>
      <c r="R5621" s="56" t="s">
        <v>70</v>
      </c>
      <c r="S5621" s="56" t="s">
        <v>11415</v>
      </c>
      <c r="T5621" s="56" t="s">
        <v>7140</v>
      </c>
      <c r="U5621" s="57">
        <v>12712.5</v>
      </c>
      <c r="V5621" s="57">
        <v>-7658.91</v>
      </c>
      <c r="W5621" s="57">
        <v>5053.59</v>
      </c>
      <c r="X5621" s="57">
        <v>0</v>
      </c>
      <c r="Y5621" s="73">
        <v>41820</v>
      </c>
      <c r="Z5621" s="57">
        <v>-1245.23</v>
      </c>
      <c r="AA5621" s="57">
        <v>0</v>
      </c>
      <c r="AB5621" s="57">
        <v>3808.36</v>
      </c>
      <c r="AC5621" s="57">
        <v>0</v>
      </c>
      <c r="AD5621" s="56" t="s">
        <v>9255</v>
      </c>
      <c r="AE5621" s="57">
        <v>0</v>
      </c>
      <c r="AF5621" s="57">
        <v>0</v>
      </c>
      <c r="AG5621" s="57">
        <v>0</v>
      </c>
      <c r="AI5621"/>
      <c r="AJ5621"/>
    </row>
    <row r="5622" spans="1:36">
      <c r="A5622" s="56" t="s">
        <v>48</v>
      </c>
      <c r="B5622" s="56" t="s">
        <v>11446</v>
      </c>
      <c r="C5622" s="56">
        <v>2101010140</v>
      </c>
      <c r="D5622" s="56" t="s">
        <v>66</v>
      </c>
      <c r="E5622" s="56">
        <v>2101020140</v>
      </c>
      <c r="F5622" s="56">
        <v>5401010140</v>
      </c>
      <c r="G5622" s="56" t="s">
        <v>11428</v>
      </c>
      <c r="H5622" s="56">
        <v>400300</v>
      </c>
      <c r="I5622" s="56" t="s">
        <v>11430</v>
      </c>
      <c r="J5622" s="56" t="s">
        <v>3935</v>
      </c>
      <c r="K5622" s="56" t="s">
        <v>3931</v>
      </c>
      <c r="L5622" s="56" t="s">
        <v>7138</v>
      </c>
      <c r="M5622" s="73">
        <v>41974</v>
      </c>
      <c r="N5622" s="56" t="s">
        <v>8518</v>
      </c>
      <c r="O5622" s="56"/>
      <c r="P5622" s="56" t="s">
        <v>295</v>
      </c>
      <c r="Q5622" s="56" t="s">
        <v>8779</v>
      </c>
      <c r="R5622" s="56" t="s">
        <v>70</v>
      </c>
      <c r="S5622" s="56" t="s">
        <v>11679</v>
      </c>
      <c r="T5622" s="56" t="s">
        <v>7140</v>
      </c>
      <c r="U5622" s="57">
        <v>14513</v>
      </c>
      <c r="V5622" s="57">
        <v>-8581.0400000000009</v>
      </c>
      <c r="W5622" s="57">
        <v>5931.96</v>
      </c>
      <c r="X5622" s="57">
        <v>0</v>
      </c>
      <c r="Y5622" s="73">
        <v>41867</v>
      </c>
      <c r="Z5622" s="57">
        <v>-1411.45</v>
      </c>
      <c r="AA5622" s="57">
        <v>0</v>
      </c>
      <c r="AB5622" s="57">
        <v>4520.51</v>
      </c>
      <c r="AC5622" s="57">
        <v>0</v>
      </c>
      <c r="AD5622" s="56" t="s">
        <v>9255</v>
      </c>
      <c r="AE5622" s="57">
        <v>0</v>
      </c>
      <c r="AF5622" s="57">
        <v>0</v>
      </c>
      <c r="AG5622" s="57">
        <v>0</v>
      </c>
      <c r="AI5622"/>
      <c r="AJ5622"/>
    </row>
    <row r="5623" spans="1:36">
      <c r="A5623" s="56" t="s">
        <v>48</v>
      </c>
      <c r="B5623" s="56" t="s">
        <v>11446</v>
      </c>
      <c r="C5623" s="56">
        <v>2101010140</v>
      </c>
      <c r="D5623" s="56" t="s">
        <v>66</v>
      </c>
      <c r="E5623" s="56">
        <v>2101020140</v>
      </c>
      <c r="F5623" s="56">
        <v>5401010140</v>
      </c>
      <c r="G5623" s="56" t="s">
        <v>11428</v>
      </c>
      <c r="H5623" s="56">
        <v>400300</v>
      </c>
      <c r="I5623" s="56" t="s">
        <v>11430</v>
      </c>
      <c r="J5623" s="56" t="s">
        <v>3936</v>
      </c>
      <c r="K5623" s="56" t="s">
        <v>3937</v>
      </c>
      <c r="L5623" s="56" t="s">
        <v>7138</v>
      </c>
      <c r="M5623" s="73">
        <v>42064</v>
      </c>
      <c r="N5623" s="56" t="s">
        <v>8679</v>
      </c>
      <c r="O5623" s="56"/>
      <c r="P5623" s="56" t="s">
        <v>295</v>
      </c>
      <c r="Q5623" s="56" t="s">
        <v>8748</v>
      </c>
      <c r="R5623" s="56" t="s">
        <v>70</v>
      </c>
      <c r="S5623" s="56" t="s">
        <v>11415</v>
      </c>
      <c r="T5623" s="56" t="s">
        <v>7140</v>
      </c>
      <c r="U5623" s="57">
        <v>6531937.5599999996</v>
      </c>
      <c r="V5623" s="57">
        <v>-3643791.11</v>
      </c>
      <c r="W5623" s="57">
        <v>2888146.45</v>
      </c>
      <c r="X5623" s="57">
        <v>0</v>
      </c>
      <c r="Y5623" s="73">
        <v>42009</v>
      </c>
      <c r="Z5623" s="57">
        <v>-622676.53</v>
      </c>
      <c r="AA5623" s="57">
        <v>0</v>
      </c>
      <c r="AB5623" s="57">
        <v>2265469.92</v>
      </c>
      <c r="AC5623" s="57">
        <v>0</v>
      </c>
      <c r="AD5623" s="56" t="s">
        <v>9255</v>
      </c>
      <c r="AE5623" s="57">
        <v>0</v>
      </c>
      <c r="AF5623" s="57">
        <v>0</v>
      </c>
      <c r="AG5623" s="57">
        <v>0</v>
      </c>
      <c r="AI5623"/>
      <c r="AJ5623"/>
    </row>
    <row r="5624" spans="1:36">
      <c r="A5624" s="56" t="s">
        <v>48</v>
      </c>
      <c r="B5624" s="56" t="s">
        <v>11459</v>
      </c>
      <c r="C5624" s="56">
        <v>2101010020</v>
      </c>
      <c r="D5624" s="56" t="s">
        <v>38</v>
      </c>
      <c r="E5624" s="56">
        <v>2101020020</v>
      </c>
      <c r="F5624" s="56">
        <v>5401010020</v>
      </c>
      <c r="G5624" s="56" t="s">
        <v>11428</v>
      </c>
      <c r="H5624" s="56">
        <v>400300</v>
      </c>
      <c r="I5624" s="56" t="s">
        <v>11430</v>
      </c>
      <c r="J5624" s="56" t="s">
        <v>3655</v>
      </c>
      <c r="K5624" s="56" t="s">
        <v>3656</v>
      </c>
      <c r="L5624" s="56" t="s">
        <v>11415</v>
      </c>
      <c r="M5624" s="73">
        <v>42064</v>
      </c>
      <c r="N5624" s="56" t="s">
        <v>8755</v>
      </c>
      <c r="O5624" s="56"/>
      <c r="P5624" s="56" t="s">
        <v>8680</v>
      </c>
      <c r="Q5624" s="56" t="s">
        <v>8681</v>
      </c>
      <c r="R5624" s="56" t="s">
        <v>70</v>
      </c>
      <c r="S5624" s="56" t="s">
        <v>11415</v>
      </c>
      <c r="T5624" s="56" t="s">
        <v>7140</v>
      </c>
      <c r="U5624" s="57">
        <v>94485.57</v>
      </c>
      <c r="V5624" s="57">
        <v>-15773.27</v>
      </c>
      <c r="W5624" s="57">
        <v>78712.3</v>
      </c>
      <c r="X5624" s="57">
        <v>0</v>
      </c>
      <c r="Y5624" s="73">
        <v>42302</v>
      </c>
      <c r="Z5624" s="57">
        <v>-2572.83</v>
      </c>
      <c r="AA5624" s="57">
        <v>0</v>
      </c>
      <c r="AB5624" s="57">
        <v>76139.47</v>
      </c>
      <c r="AC5624" s="57">
        <v>0</v>
      </c>
      <c r="AD5624" s="56" t="s">
        <v>9255</v>
      </c>
      <c r="AE5624" s="57">
        <v>0</v>
      </c>
      <c r="AF5624" s="57">
        <v>0</v>
      </c>
      <c r="AG5624" s="57">
        <v>0</v>
      </c>
      <c r="AI5624"/>
      <c r="AJ5624"/>
    </row>
    <row r="5625" spans="1:36">
      <c r="A5625" s="56" t="s">
        <v>48</v>
      </c>
      <c r="B5625" s="56" t="s">
        <v>11459</v>
      </c>
      <c r="C5625" s="56">
        <v>2101010020</v>
      </c>
      <c r="D5625" s="56" t="s">
        <v>38</v>
      </c>
      <c r="E5625" s="56">
        <v>2101020020</v>
      </c>
      <c r="F5625" s="56">
        <v>5401010020</v>
      </c>
      <c r="G5625" s="56" t="s">
        <v>11428</v>
      </c>
      <c r="H5625" s="56">
        <v>400300</v>
      </c>
      <c r="I5625" s="56" t="s">
        <v>11447</v>
      </c>
      <c r="J5625" s="56" t="s">
        <v>3627</v>
      </c>
      <c r="K5625" s="56" t="s">
        <v>8756</v>
      </c>
      <c r="L5625" s="56" t="s">
        <v>11415</v>
      </c>
      <c r="M5625" s="73">
        <v>42339</v>
      </c>
      <c r="N5625" s="56" t="s">
        <v>8587</v>
      </c>
      <c r="O5625" s="56"/>
      <c r="P5625" s="56" t="s">
        <v>8623</v>
      </c>
      <c r="Q5625" s="56" t="s">
        <v>8690</v>
      </c>
      <c r="R5625" s="56" t="s">
        <v>70</v>
      </c>
      <c r="S5625" s="56" t="s">
        <v>11415</v>
      </c>
      <c r="T5625" s="56" t="s">
        <v>7140</v>
      </c>
      <c r="U5625" s="57">
        <v>239400</v>
      </c>
      <c r="V5625" s="57">
        <v>-37982.57</v>
      </c>
      <c r="W5625" s="57">
        <v>201417.43</v>
      </c>
      <c r="X5625" s="57">
        <v>0</v>
      </c>
      <c r="Y5625" s="73">
        <v>42431</v>
      </c>
      <c r="Z5625" s="57">
        <v>-6710.02</v>
      </c>
      <c r="AA5625" s="57">
        <v>0</v>
      </c>
      <c r="AB5625" s="57">
        <v>194707.41</v>
      </c>
      <c r="AC5625" s="57">
        <v>0</v>
      </c>
      <c r="AD5625" s="56" t="s">
        <v>9255</v>
      </c>
      <c r="AE5625" s="57">
        <v>0</v>
      </c>
      <c r="AF5625" s="57">
        <v>0</v>
      </c>
      <c r="AG5625" s="57">
        <v>0</v>
      </c>
      <c r="AI5625"/>
      <c r="AJ5625"/>
    </row>
    <row r="5626" spans="1:36">
      <c r="A5626" s="56" t="s">
        <v>48</v>
      </c>
      <c r="B5626" s="56" t="s">
        <v>11459</v>
      </c>
      <c r="C5626" s="56">
        <v>2101010020</v>
      </c>
      <c r="D5626" s="56" t="s">
        <v>38</v>
      </c>
      <c r="E5626" s="56">
        <v>2101020020</v>
      </c>
      <c r="F5626" s="56">
        <v>5401010020</v>
      </c>
      <c r="G5626" s="56" t="s">
        <v>11428</v>
      </c>
      <c r="H5626" s="56">
        <v>400300</v>
      </c>
      <c r="I5626" s="56" t="s">
        <v>11447</v>
      </c>
      <c r="J5626" s="56" t="s">
        <v>3629</v>
      </c>
      <c r="K5626" s="56" t="s">
        <v>8757</v>
      </c>
      <c r="L5626" s="56" t="s">
        <v>11415</v>
      </c>
      <c r="M5626" s="73">
        <v>42339</v>
      </c>
      <c r="N5626" s="56" t="s">
        <v>8758</v>
      </c>
      <c r="O5626" s="56"/>
      <c r="P5626" s="56" t="s">
        <v>8692</v>
      </c>
      <c r="Q5626" s="56" t="s">
        <v>8690</v>
      </c>
      <c r="R5626" s="56" t="s">
        <v>70</v>
      </c>
      <c r="S5626" s="56" t="s">
        <v>11415</v>
      </c>
      <c r="T5626" s="56" t="s">
        <v>7140</v>
      </c>
      <c r="U5626" s="57">
        <v>82669</v>
      </c>
      <c r="V5626" s="57">
        <v>-13630.15</v>
      </c>
      <c r="W5626" s="57">
        <v>69038.850000000006</v>
      </c>
      <c r="X5626" s="57">
        <v>0</v>
      </c>
      <c r="Y5626" s="73">
        <v>42366</v>
      </c>
      <c r="Z5626" s="57">
        <v>-2322.52</v>
      </c>
      <c r="AA5626" s="57">
        <v>0</v>
      </c>
      <c r="AB5626" s="57">
        <v>66716.33</v>
      </c>
      <c r="AC5626" s="57">
        <v>0</v>
      </c>
      <c r="AD5626" s="56" t="s">
        <v>9255</v>
      </c>
      <c r="AE5626" s="57">
        <v>0</v>
      </c>
      <c r="AF5626" s="57">
        <v>0</v>
      </c>
      <c r="AG5626" s="57">
        <v>0</v>
      </c>
      <c r="AI5626"/>
      <c r="AJ5626"/>
    </row>
    <row r="5627" spans="1:36">
      <c r="A5627" s="56" t="s">
        <v>48</v>
      </c>
      <c r="B5627" s="56" t="s">
        <v>11459</v>
      </c>
      <c r="C5627" s="56">
        <v>2101010020</v>
      </c>
      <c r="D5627" s="56" t="s">
        <v>38</v>
      </c>
      <c r="E5627" s="56">
        <v>2101020020</v>
      </c>
      <c r="F5627" s="56">
        <v>5401010020</v>
      </c>
      <c r="G5627" s="56" t="s">
        <v>11428</v>
      </c>
      <c r="H5627" s="56">
        <v>400300</v>
      </c>
      <c r="I5627" s="56" t="s">
        <v>11447</v>
      </c>
      <c r="J5627" s="56" t="s">
        <v>3631</v>
      </c>
      <c r="K5627" s="56" t="s">
        <v>3632</v>
      </c>
      <c r="L5627" s="56" t="s">
        <v>11415</v>
      </c>
      <c r="M5627" s="73">
        <v>42339</v>
      </c>
      <c r="N5627" s="56" t="s">
        <v>8759</v>
      </c>
      <c r="O5627" s="56"/>
      <c r="P5627" s="56" t="s">
        <v>7207</v>
      </c>
      <c r="Q5627" s="56" t="s">
        <v>8690</v>
      </c>
      <c r="R5627" s="56" t="s">
        <v>70</v>
      </c>
      <c r="S5627" s="56" t="s">
        <v>11415</v>
      </c>
      <c r="T5627" s="56" t="s">
        <v>7140</v>
      </c>
      <c r="U5627" s="57">
        <v>291652</v>
      </c>
      <c r="V5627" s="57">
        <v>-49775.87</v>
      </c>
      <c r="W5627" s="57">
        <v>241876.13</v>
      </c>
      <c r="X5627" s="57">
        <v>0</v>
      </c>
      <c r="Y5627" s="73">
        <v>42279</v>
      </c>
      <c r="Z5627" s="57">
        <v>-8050.48</v>
      </c>
      <c r="AA5627" s="57">
        <v>0</v>
      </c>
      <c r="AB5627" s="57">
        <v>233825.65</v>
      </c>
      <c r="AC5627" s="57">
        <v>0</v>
      </c>
      <c r="AD5627" s="56" t="s">
        <v>9255</v>
      </c>
      <c r="AE5627" s="57">
        <v>0</v>
      </c>
      <c r="AF5627" s="57">
        <v>0</v>
      </c>
      <c r="AG5627" s="57">
        <v>0</v>
      </c>
      <c r="AI5627"/>
      <c r="AJ5627"/>
    </row>
    <row r="5628" spans="1:36">
      <c r="A5628" s="56" t="s">
        <v>48</v>
      </c>
      <c r="B5628" s="56" t="s">
        <v>11427</v>
      </c>
      <c r="C5628" s="56">
        <v>2101010050</v>
      </c>
      <c r="D5628" s="56" t="s">
        <v>43</v>
      </c>
      <c r="E5628" s="56">
        <v>2101020050</v>
      </c>
      <c r="F5628" s="56">
        <v>5401010050</v>
      </c>
      <c r="G5628" s="56" t="s">
        <v>11428</v>
      </c>
      <c r="H5628" s="56">
        <v>400300</v>
      </c>
      <c r="I5628" s="56" t="s">
        <v>11618</v>
      </c>
      <c r="J5628" s="56" t="s">
        <v>4379</v>
      </c>
      <c r="K5628" s="56" t="s">
        <v>8760</v>
      </c>
      <c r="L5628" s="56" t="s">
        <v>11415</v>
      </c>
      <c r="M5628" s="73">
        <v>41212</v>
      </c>
      <c r="N5628" s="56" t="s">
        <v>8761</v>
      </c>
      <c r="O5628" s="56"/>
      <c r="P5628" s="56" t="s">
        <v>7169</v>
      </c>
      <c r="Q5628" s="56" t="s">
        <v>8685</v>
      </c>
      <c r="R5628" s="56" t="s">
        <v>18</v>
      </c>
      <c r="S5628" s="56" t="s">
        <v>11415</v>
      </c>
      <c r="T5628" s="56" t="s">
        <v>7140</v>
      </c>
      <c r="U5628" s="57">
        <v>131723.25</v>
      </c>
      <c r="V5628" s="57">
        <v>-28599.24</v>
      </c>
      <c r="W5628" s="57">
        <v>103124.01</v>
      </c>
      <c r="X5628" s="57">
        <v>0</v>
      </c>
      <c r="Y5628" s="73">
        <v>42053</v>
      </c>
      <c r="Z5628" s="57">
        <v>-3177.34</v>
      </c>
      <c r="AA5628" s="57">
        <v>0</v>
      </c>
      <c r="AB5628" s="57">
        <v>99946.67</v>
      </c>
      <c r="AC5628" s="57">
        <v>0</v>
      </c>
      <c r="AD5628" s="56" t="s">
        <v>9255</v>
      </c>
      <c r="AE5628" s="57">
        <v>0</v>
      </c>
      <c r="AF5628" s="57">
        <v>0</v>
      </c>
      <c r="AG5628" s="57">
        <v>0</v>
      </c>
      <c r="AI5628"/>
      <c r="AJ5628"/>
    </row>
    <row r="5629" spans="1:36">
      <c r="A5629" s="56" t="s">
        <v>48</v>
      </c>
      <c r="B5629" s="56" t="s">
        <v>11446</v>
      </c>
      <c r="C5629" s="56">
        <v>2101010140</v>
      </c>
      <c r="D5629" s="56" t="s">
        <v>66</v>
      </c>
      <c r="E5629" s="56">
        <v>2101020140</v>
      </c>
      <c r="F5629" s="56">
        <v>5401010140</v>
      </c>
      <c r="G5629" s="56" t="s">
        <v>11428</v>
      </c>
      <c r="H5629" s="56">
        <v>400300</v>
      </c>
      <c r="I5629" s="56" t="s">
        <v>11430</v>
      </c>
      <c r="J5629" s="56" t="s">
        <v>3936</v>
      </c>
      <c r="K5629" s="56" t="s">
        <v>3937</v>
      </c>
      <c r="L5629" s="56" t="s">
        <v>11415</v>
      </c>
      <c r="M5629" s="73">
        <v>42064</v>
      </c>
      <c r="N5629" s="56" t="s">
        <v>8762</v>
      </c>
      <c r="O5629" s="56"/>
      <c r="P5629" s="56" t="s">
        <v>295</v>
      </c>
      <c r="Q5629" s="56" t="s">
        <v>8748</v>
      </c>
      <c r="R5629" s="56" t="s">
        <v>70</v>
      </c>
      <c r="S5629" s="56" t="s">
        <v>11415</v>
      </c>
      <c r="T5629" s="56" t="s">
        <v>7140</v>
      </c>
      <c r="U5629" s="57">
        <v>678000</v>
      </c>
      <c r="V5629" s="57">
        <v>-364967.4</v>
      </c>
      <c r="W5629" s="57">
        <v>313032.59999999998</v>
      </c>
      <c r="X5629" s="57">
        <v>0</v>
      </c>
      <c r="Y5629" s="73">
        <v>42095</v>
      </c>
      <c r="Z5629" s="57">
        <v>-63856.36</v>
      </c>
      <c r="AA5629" s="57">
        <v>0</v>
      </c>
      <c r="AB5629" s="57">
        <v>249176.24</v>
      </c>
      <c r="AC5629" s="57">
        <v>0</v>
      </c>
      <c r="AD5629" s="56" t="s">
        <v>9255</v>
      </c>
      <c r="AE5629" s="57">
        <v>0</v>
      </c>
      <c r="AF5629" s="57">
        <v>0</v>
      </c>
      <c r="AG5629" s="57">
        <v>0</v>
      </c>
      <c r="AI5629"/>
      <c r="AJ5629"/>
    </row>
    <row r="5630" spans="1:36">
      <c r="A5630" s="56" t="s">
        <v>48</v>
      </c>
      <c r="B5630" s="56" t="s">
        <v>11459</v>
      </c>
      <c r="C5630" s="56">
        <v>2101010020</v>
      </c>
      <c r="D5630" s="56" t="s">
        <v>38</v>
      </c>
      <c r="E5630" s="56">
        <v>2101020020</v>
      </c>
      <c r="F5630" s="56">
        <v>5401010020</v>
      </c>
      <c r="G5630" s="56" t="s">
        <v>11428</v>
      </c>
      <c r="H5630" s="56">
        <v>400300</v>
      </c>
      <c r="I5630" s="56" t="s">
        <v>11430</v>
      </c>
      <c r="J5630" s="56" t="s">
        <v>3655</v>
      </c>
      <c r="K5630" s="56" t="s">
        <v>8763</v>
      </c>
      <c r="L5630" s="56" t="s">
        <v>11659</v>
      </c>
      <c r="M5630" s="73">
        <v>42064</v>
      </c>
      <c r="N5630" s="56" t="s">
        <v>8679</v>
      </c>
      <c r="O5630" s="56"/>
      <c r="P5630" s="56" t="s">
        <v>8680</v>
      </c>
      <c r="Q5630" s="56" t="s">
        <v>8681</v>
      </c>
      <c r="R5630" s="56" t="s">
        <v>70</v>
      </c>
      <c r="S5630" s="56" t="s">
        <v>11415</v>
      </c>
      <c r="T5630" s="56" t="s">
        <v>7140</v>
      </c>
      <c r="U5630" s="57">
        <v>130414.87</v>
      </c>
      <c r="V5630" s="57">
        <v>-21395.759999999998</v>
      </c>
      <c r="W5630" s="57">
        <v>109019.11</v>
      </c>
      <c r="X5630" s="57">
        <v>0</v>
      </c>
      <c r="Y5630" s="73">
        <v>42334</v>
      </c>
      <c r="Z5630" s="57">
        <v>-3552.4</v>
      </c>
      <c r="AA5630" s="57">
        <v>0</v>
      </c>
      <c r="AB5630" s="57">
        <v>105466.71</v>
      </c>
      <c r="AC5630" s="57">
        <v>0</v>
      </c>
      <c r="AD5630" s="56" t="s">
        <v>9255</v>
      </c>
      <c r="AE5630" s="57">
        <v>0</v>
      </c>
      <c r="AF5630" s="57">
        <v>0</v>
      </c>
      <c r="AG5630" s="57">
        <v>0</v>
      </c>
      <c r="AI5630"/>
      <c r="AJ5630"/>
    </row>
    <row r="5631" spans="1:36">
      <c r="A5631" s="56" t="s">
        <v>48</v>
      </c>
      <c r="B5631" s="56" t="s">
        <v>11459</v>
      </c>
      <c r="C5631" s="56">
        <v>2101010020</v>
      </c>
      <c r="D5631" s="56" t="s">
        <v>38</v>
      </c>
      <c r="E5631" s="56">
        <v>2101020020</v>
      </c>
      <c r="F5631" s="56">
        <v>5401010020</v>
      </c>
      <c r="G5631" s="56" t="s">
        <v>11428</v>
      </c>
      <c r="H5631" s="56">
        <v>400300</v>
      </c>
      <c r="I5631" s="56" t="s">
        <v>11447</v>
      </c>
      <c r="J5631" s="56" t="s">
        <v>3627</v>
      </c>
      <c r="K5631" s="56" t="s">
        <v>8764</v>
      </c>
      <c r="L5631" s="56" t="s">
        <v>11659</v>
      </c>
      <c r="M5631" s="73">
        <v>42339</v>
      </c>
      <c r="N5631" s="56" t="s">
        <v>8765</v>
      </c>
      <c r="O5631" s="56"/>
      <c r="P5631" s="56" t="s">
        <v>8623</v>
      </c>
      <c r="Q5631" s="56" t="s">
        <v>8690</v>
      </c>
      <c r="R5631" s="56" t="s">
        <v>70</v>
      </c>
      <c r="S5631" s="56" t="s">
        <v>11415</v>
      </c>
      <c r="T5631" s="56" t="s">
        <v>7140</v>
      </c>
      <c r="U5631" s="57">
        <v>147705</v>
      </c>
      <c r="V5631" s="57">
        <v>-23834.5</v>
      </c>
      <c r="W5631" s="57">
        <v>123870.5</v>
      </c>
      <c r="X5631" s="57">
        <v>0</v>
      </c>
      <c r="Y5631" s="73">
        <v>42401</v>
      </c>
      <c r="Z5631" s="57">
        <v>-4138.9399999999996</v>
      </c>
      <c r="AA5631" s="57">
        <v>0</v>
      </c>
      <c r="AB5631" s="57">
        <v>119731.56</v>
      </c>
      <c r="AC5631" s="57">
        <v>0</v>
      </c>
      <c r="AD5631" s="56" t="s">
        <v>9255</v>
      </c>
      <c r="AE5631" s="57">
        <v>0</v>
      </c>
      <c r="AF5631" s="57">
        <v>0</v>
      </c>
      <c r="AG5631" s="57">
        <v>0</v>
      </c>
      <c r="AI5631"/>
      <c r="AJ5631"/>
    </row>
    <row r="5632" spans="1:36">
      <c r="A5632" s="56" t="s">
        <v>48</v>
      </c>
      <c r="B5632" s="56" t="s">
        <v>11459</v>
      </c>
      <c r="C5632" s="56">
        <v>2101010020</v>
      </c>
      <c r="D5632" s="56" t="s">
        <v>38</v>
      </c>
      <c r="E5632" s="56">
        <v>2101020020</v>
      </c>
      <c r="F5632" s="56">
        <v>5401010020</v>
      </c>
      <c r="G5632" s="56" t="s">
        <v>11428</v>
      </c>
      <c r="H5632" s="56">
        <v>400300</v>
      </c>
      <c r="I5632" s="56" t="s">
        <v>11447</v>
      </c>
      <c r="J5632" s="56" t="s">
        <v>3629</v>
      </c>
      <c r="K5632" s="56" t="s">
        <v>8766</v>
      </c>
      <c r="L5632" s="56" t="s">
        <v>11659</v>
      </c>
      <c r="M5632" s="73">
        <v>42339</v>
      </c>
      <c r="N5632" s="56" t="s">
        <v>8691</v>
      </c>
      <c r="O5632" s="56"/>
      <c r="P5632" s="56" t="s">
        <v>8692</v>
      </c>
      <c r="Q5632" s="56" t="s">
        <v>8690</v>
      </c>
      <c r="R5632" s="56" t="s">
        <v>70</v>
      </c>
      <c r="S5632" s="56" t="s">
        <v>11415</v>
      </c>
      <c r="T5632" s="56" t="s">
        <v>7140</v>
      </c>
      <c r="U5632" s="57">
        <v>93485</v>
      </c>
      <c r="V5632" s="57">
        <v>-16865.060000000001</v>
      </c>
      <c r="W5632" s="57">
        <v>76619.94</v>
      </c>
      <c r="X5632" s="57">
        <v>0</v>
      </c>
      <c r="Y5632" s="73">
        <v>42194</v>
      </c>
      <c r="Z5632" s="57">
        <v>-2622.77</v>
      </c>
      <c r="AA5632" s="57">
        <v>0</v>
      </c>
      <c r="AB5632" s="57">
        <v>73997.17</v>
      </c>
      <c r="AC5632" s="57">
        <v>0</v>
      </c>
      <c r="AD5632" s="56" t="s">
        <v>9255</v>
      </c>
      <c r="AE5632" s="57">
        <v>0</v>
      </c>
      <c r="AF5632" s="57">
        <v>0</v>
      </c>
      <c r="AG5632" s="57">
        <v>0</v>
      </c>
      <c r="AI5632"/>
      <c r="AJ5632"/>
    </row>
    <row r="5633" spans="1:36">
      <c r="A5633" s="56" t="s">
        <v>48</v>
      </c>
      <c r="B5633" s="56" t="s">
        <v>11459</v>
      </c>
      <c r="C5633" s="56">
        <v>2101010020</v>
      </c>
      <c r="D5633" s="56" t="s">
        <v>38</v>
      </c>
      <c r="E5633" s="56">
        <v>2101020020</v>
      </c>
      <c r="F5633" s="56">
        <v>5401010020</v>
      </c>
      <c r="G5633" s="56" t="s">
        <v>11428</v>
      </c>
      <c r="H5633" s="56">
        <v>400300</v>
      </c>
      <c r="I5633" s="56" t="s">
        <v>11430</v>
      </c>
      <c r="J5633" s="56" t="s">
        <v>3655</v>
      </c>
      <c r="K5633" s="56" t="s">
        <v>3656</v>
      </c>
      <c r="L5633" s="56" t="s">
        <v>11657</v>
      </c>
      <c r="M5633" s="73">
        <v>42064</v>
      </c>
      <c r="N5633" s="56" t="s">
        <v>8679</v>
      </c>
      <c r="O5633" s="56"/>
      <c r="P5633" s="56" t="s">
        <v>8680</v>
      </c>
      <c r="Q5633" s="56" t="s">
        <v>8681</v>
      </c>
      <c r="R5633" s="56" t="s">
        <v>70</v>
      </c>
      <c r="S5633" s="56" t="s">
        <v>11415</v>
      </c>
      <c r="T5633" s="56" t="s">
        <v>7140</v>
      </c>
      <c r="U5633" s="57">
        <v>2648529</v>
      </c>
      <c r="V5633" s="57">
        <v>-491426.22</v>
      </c>
      <c r="W5633" s="57">
        <v>2157102.7799999998</v>
      </c>
      <c r="X5633" s="57">
        <v>0</v>
      </c>
      <c r="Y5633" s="73">
        <v>42095</v>
      </c>
      <c r="Z5633" s="57">
        <v>-71948.28</v>
      </c>
      <c r="AA5633" s="57">
        <v>0</v>
      </c>
      <c r="AB5633" s="57">
        <v>2085154.5</v>
      </c>
      <c r="AC5633" s="57">
        <v>0</v>
      </c>
      <c r="AD5633" s="56" t="s">
        <v>9255</v>
      </c>
      <c r="AE5633" s="57">
        <v>0</v>
      </c>
      <c r="AF5633" s="57">
        <v>0</v>
      </c>
      <c r="AG5633" s="57">
        <v>0</v>
      </c>
      <c r="AI5633"/>
      <c r="AJ5633"/>
    </row>
    <row r="5634" spans="1:36">
      <c r="A5634" s="56" t="s">
        <v>48</v>
      </c>
      <c r="B5634" s="56" t="s">
        <v>11459</v>
      </c>
      <c r="C5634" s="56">
        <v>2101010020</v>
      </c>
      <c r="D5634" s="56" t="s">
        <v>38</v>
      </c>
      <c r="E5634" s="56">
        <v>2101020020</v>
      </c>
      <c r="F5634" s="56">
        <v>5401010020</v>
      </c>
      <c r="G5634" s="56" t="s">
        <v>11428</v>
      </c>
      <c r="H5634" s="56">
        <v>400300</v>
      </c>
      <c r="I5634" s="56" t="s">
        <v>11447</v>
      </c>
      <c r="J5634" s="56" t="s">
        <v>3627</v>
      </c>
      <c r="K5634" s="56" t="s">
        <v>8767</v>
      </c>
      <c r="L5634" s="56" t="s">
        <v>11657</v>
      </c>
      <c r="M5634" s="73">
        <v>42339</v>
      </c>
      <c r="N5634" s="56" t="s">
        <v>8581</v>
      </c>
      <c r="O5634" s="56"/>
      <c r="P5634" s="56" t="s">
        <v>8623</v>
      </c>
      <c r="Q5634" s="56" t="s">
        <v>8690</v>
      </c>
      <c r="R5634" s="56" t="s">
        <v>70</v>
      </c>
      <c r="S5634" s="56" t="s">
        <v>11415</v>
      </c>
      <c r="T5634" s="56" t="s">
        <v>7140</v>
      </c>
      <c r="U5634" s="57">
        <v>77099.34</v>
      </c>
      <c r="V5634" s="57">
        <v>-11563.04</v>
      </c>
      <c r="W5634" s="57">
        <v>65536.3</v>
      </c>
      <c r="X5634" s="57">
        <v>0</v>
      </c>
      <c r="Y5634" s="73">
        <v>42527</v>
      </c>
      <c r="Z5634" s="57">
        <v>-2162.67</v>
      </c>
      <c r="AA5634" s="57">
        <v>0</v>
      </c>
      <c r="AB5634" s="57">
        <v>63373.63</v>
      </c>
      <c r="AC5634" s="57">
        <v>0</v>
      </c>
      <c r="AD5634" s="56" t="s">
        <v>9255</v>
      </c>
      <c r="AE5634" s="57">
        <v>0</v>
      </c>
      <c r="AF5634" s="57">
        <v>0</v>
      </c>
      <c r="AG5634" s="57">
        <v>0</v>
      </c>
      <c r="AI5634"/>
      <c r="AJ5634"/>
    </row>
    <row r="5635" spans="1:36">
      <c r="A5635" s="56" t="s">
        <v>48</v>
      </c>
      <c r="B5635" s="56" t="s">
        <v>11459</v>
      </c>
      <c r="C5635" s="56">
        <v>2101010020</v>
      </c>
      <c r="D5635" s="56" t="s">
        <v>38</v>
      </c>
      <c r="E5635" s="56">
        <v>2101020020</v>
      </c>
      <c r="F5635" s="56">
        <v>5401010020</v>
      </c>
      <c r="G5635" s="56" t="s">
        <v>11428</v>
      </c>
      <c r="H5635" s="56">
        <v>400300</v>
      </c>
      <c r="I5635" s="56" t="s">
        <v>11447</v>
      </c>
      <c r="J5635" s="56" t="s">
        <v>3629</v>
      </c>
      <c r="K5635" s="56" t="s">
        <v>8768</v>
      </c>
      <c r="L5635" s="56" t="s">
        <v>11657</v>
      </c>
      <c r="M5635" s="73">
        <v>42339</v>
      </c>
      <c r="N5635" s="56" t="s">
        <v>8691</v>
      </c>
      <c r="O5635" s="56"/>
      <c r="P5635" s="56" t="s">
        <v>8692</v>
      </c>
      <c r="Q5635" s="56" t="s">
        <v>8690</v>
      </c>
      <c r="R5635" s="56" t="s">
        <v>70</v>
      </c>
      <c r="S5635" s="56" t="s">
        <v>11415</v>
      </c>
      <c r="T5635" s="56" t="s">
        <v>7140</v>
      </c>
      <c r="U5635" s="57">
        <v>193173.72</v>
      </c>
      <c r="V5635" s="57">
        <v>-30384.55</v>
      </c>
      <c r="W5635" s="57">
        <v>162789.17000000001</v>
      </c>
      <c r="X5635" s="57">
        <v>0</v>
      </c>
      <c r="Y5635" s="73">
        <v>42450</v>
      </c>
      <c r="Z5635" s="57">
        <v>-5430.62</v>
      </c>
      <c r="AA5635" s="57">
        <v>0</v>
      </c>
      <c r="AB5635" s="57">
        <v>157358.54999999999</v>
      </c>
      <c r="AC5635" s="57">
        <v>0</v>
      </c>
      <c r="AD5635" s="56" t="s">
        <v>9255</v>
      </c>
      <c r="AE5635" s="57">
        <v>0</v>
      </c>
      <c r="AF5635" s="57">
        <v>0</v>
      </c>
      <c r="AG5635" s="57">
        <v>0</v>
      </c>
      <c r="AI5635"/>
      <c r="AJ5635"/>
    </row>
    <row r="5636" spans="1:36">
      <c r="A5636" s="56" t="s">
        <v>48</v>
      </c>
      <c r="B5636" s="56" t="s">
        <v>11459</v>
      </c>
      <c r="C5636" s="56">
        <v>2101010020</v>
      </c>
      <c r="D5636" s="56" t="s">
        <v>38</v>
      </c>
      <c r="E5636" s="56">
        <v>2101020020</v>
      </c>
      <c r="F5636" s="56">
        <v>5401010020</v>
      </c>
      <c r="G5636" s="56" t="s">
        <v>11428</v>
      </c>
      <c r="H5636" s="56">
        <v>400300</v>
      </c>
      <c r="I5636" s="56" t="s">
        <v>11447</v>
      </c>
      <c r="J5636" s="56" t="s">
        <v>3627</v>
      </c>
      <c r="K5636" s="56" t="s">
        <v>8769</v>
      </c>
      <c r="L5636" s="56" t="s">
        <v>11660</v>
      </c>
      <c r="M5636" s="73">
        <v>42339</v>
      </c>
      <c r="N5636" s="56" t="s">
        <v>8765</v>
      </c>
      <c r="O5636" s="56"/>
      <c r="P5636" s="56" t="s">
        <v>8623</v>
      </c>
      <c r="Q5636" s="56" t="s">
        <v>8690</v>
      </c>
      <c r="R5636" s="56" t="s">
        <v>70</v>
      </c>
      <c r="S5636" s="56" t="s">
        <v>11415</v>
      </c>
      <c r="T5636" s="56" t="s">
        <v>7140</v>
      </c>
      <c r="U5636" s="57">
        <v>691895.38</v>
      </c>
      <c r="V5636" s="57">
        <v>-103204.13</v>
      </c>
      <c r="W5636" s="57">
        <v>588691.25</v>
      </c>
      <c r="X5636" s="57">
        <v>0</v>
      </c>
      <c r="Y5636" s="73">
        <v>42536</v>
      </c>
      <c r="Z5636" s="57">
        <v>-19409.36</v>
      </c>
      <c r="AA5636" s="57">
        <v>0</v>
      </c>
      <c r="AB5636" s="57">
        <v>569281.89</v>
      </c>
      <c r="AC5636" s="57">
        <v>0</v>
      </c>
      <c r="AD5636" s="56" t="s">
        <v>9255</v>
      </c>
      <c r="AE5636" s="57">
        <v>0</v>
      </c>
      <c r="AF5636" s="57">
        <v>0</v>
      </c>
      <c r="AG5636" s="57">
        <v>0</v>
      </c>
      <c r="AI5636"/>
      <c r="AJ5636"/>
    </row>
    <row r="5637" spans="1:36">
      <c r="A5637" s="56" t="s">
        <v>48</v>
      </c>
      <c r="B5637" s="56" t="s">
        <v>11459</v>
      </c>
      <c r="C5637" s="56">
        <v>2101010020</v>
      </c>
      <c r="D5637" s="56" t="s">
        <v>38</v>
      </c>
      <c r="E5637" s="56">
        <v>2101020020</v>
      </c>
      <c r="F5637" s="56">
        <v>5401010020</v>
      </c>
      <c r="G5637" s="56" t="s">
        <v>11428</v>
      </c>
      <c r="H5637" s="56">
        <v>400300</v>
      </c>
      <c r="I5637" s="56" t="s">
        <v>11447</v>
      </c>
      <c r="J5637" s="56" t="s">
        <v>3617</v>
      </c>
      <c r="K5637" s="56" t="s">
        <v>3618</v>
      </c>
      <c r="L5637" s="56" t="s">
        <v>7138</v>
      </c>
      <c r="M5637" s="73">
        <v>42248</v>
      </c>
      <c r="N5637" s="56"/>
      <c r="O5637" s="56"/>
      <c r="P5637" s="56" t="s">
        <v>7464</v>
      </c>
      <c r="Q5637" s="56" t="s">
        <v>8780</v>
      </c>
      <c r="R5637" s="56" t="s">
        <v>70</v>
      </c>
      <c r="S5637" s="56" t="s">
        <v>11415</v>
      </c>
      <c r="T5637" s="56" t="s">
        <v>7140</v>
      </c>
      <c r="U5637" s="57">
        <v>47250</v>
      </c>
      <c r="V5637" s="57">
        <v>-8484.9</v>
      </c>
      <c r="W5637" s="57">
        <v>38765.1</v>
      </c>
      <c r="X5637" s="57">
        <v>0</v>
      </c>
      <c r="Y5637" s="73">
        <v>42184</v>
      </c>
      <c r="Z5637" s="57">
        <v>-1306.8</v>
      </c>
      <c r="AA5637" s="57">
        <v>0</v>
      </c>
      <c r="AB5637" s="57">
        <v>37458.300000000003</v>
      </c>
      <c r="AC5637" s="57">
        <v>0</v>
      </c>
      <c r="AD5637" s="56" t="s">
        <v>9255</v>
      </c>
      <c r="AE5637" s="57">
        <v>0</v>
      </c>
      <c r="AF5637" s="57">
        <v>0</v>
      </c>
      <c r="AG5637" s="57">
        <v>0</v>
      </c>
      <c r="AI5637"/>
      <c r="AJ5637"/>
    </row>
    <row r="5638" spans="1:36">
      <c r="A5638" s="56" t="s">
        <v>48</v>
      </c>
      <c r="B5638" s="56" t="s">
        <v>11459</v>
      </c>
      <c r="C5638" s="56">
        <v>2101010020</v>
      </c>
      <c r="D5638" s="56" t="s">
        <v>38</v>
      </c>
      <c r="E5638" s="56">
        <v>2101020020</v>
      </c>
      <c r="F5638" s="56">
        <v>5401010020</v>
      </c>
      <c r="G5638" s="56" t="s">
        <v>11428</v>
      </c>
      <c r="H5638" s="56">
        <v>400300</v>
      </c>
      <c r="I5638" s="56" t="s">
        <v>11447</v>
      </c>
      <c r="J5638" s="56" t="s">
        <v>3619</v>
      </c>
      <c r="K5638" s="56" t="s">
        <v>3620</v>
      </c>
      <c r="L5638" s="56" t="s">
        <v>7138</v>
      </c>
      <c r="M5638" s="73">
        <v>42248</v>
      </c>
      <c r="N5638" s="56"/>
      <c r="O5638" s="56"/>
      <c r="P5638" s="56" t="s">
        <v>7464</v>
      </c>
      <c r="Q5638" s="56" t="s">
        <v>8690</v>
      </c>
      <c r="R5638" s="56" t="s">
        <v>70</v>
      </c>
      <c r="S5638" s="56" t="s">
        <v>11415</v>
      </c>
      <c r="T5638" s="56" t="s">
        <v>7140</v>
      </c>
      <c r="U5638" s="57">
        <v>101665.61</v>
      </c>
      <c r="V5638" s="57">
        <v>-18256.55</v>
      </c>
      <c r="W5638" s="57">
        <v>83409.06</v>
      </c>
      <c r="X5638" s="57">
        <v>0</v>
      </c>
      <c r="Y5638" s="73">
        <v>42184</v>
      </c>
      <c r="Z5638" s="57">
        <v>-2811.78</v>
      </c>
      <c r="AA5638" s="57">
        <v>0</v>
      </c>
      <c r="AB5638" s="57">
        <v>80597.279999999999</v>
      </c>
      <c r="AC5638" s="57">
        <v>0</v>
      </c>
      <c r="AD5638" s="56" t="s">
        <v>9255</v>
      </c>
      <c r="AE5638" s="57">
        <v>0</v>
      </c>
      <c r="AF5638" s="57">
        <v>0</v>
      </c>
      <c r="AG5638" s="57">
        <v>0</v>
      </c>
      <c r="AI5638"/>
      <c r="AJ5638"/>
    </row>
    <row r="5639" spans="1:36">
      <c r="A5639" s="56" t="s">
        <v>48</v>
      </c>
      <c r="B5639" s="56" t="s">
        <v>11459</v>
      </c>
      <c r="C5639" s="56">
        <v>2101010020</v>
      </c>
      <c r="D5639" s="56" t="s">
        <v>38</v>
      </c>
      <c r="E5639" s="56">
        <v>2101020020</v>
      </c>
      <c r="F5639" s="56">
        <v>5401010020</v>
      </c>
      <c r="G5639" s="56" t="s">
        <v>11428</v>
      </c>
      <c r="H5639" s="56">
        <v>400300</v>
      </c>
      <c r="I5639" s="56" t="s">
        <v>11447</v>
      </c>
      <c r="J5639" s="56" t="s">
        <v>3621</v>
      </c>
      <c r="K5639" s="56" t="s">
        <v>3622</v>
      </c>
      <c r="L5639" s="56" t="s">
        <v>7138</v>
      </c>
      <c r="M5639" s="73">
        <v>42248</v>
      </c>
      <c r="N5639" s="56"/>
      <c r="O5639" s="56"/>
      <c r="P5639" s="56" t="s">
        <v>7207</v>
      </c>
      <c r="Q5639" s="56" t="s">
        <v>8690</v>
      </c>
      <c r="R5639" s="56" t="s">
        <v>70</v>
      </c>
      <c r="S5639" s="56" t="s">
        <v>11415</v>
      </c>
      <c r="T5639" s="56" t="s">
        <v>7140</v>
      </c>
      <c r="U5639" s="57">
        <v>1958711</v>
      </c>
      <c r="V5639" s="57">
        <v>-354407.17</v>
      </c>
      <c r="W5639" s="57">
        <v>1604303.83</v>
      </c>
      <c r="X5639" s="57">
        <v>0</v>
      </c>
      <c r="Y5639" s="73">
        <v>42165</v>
      </c>
      <c r="Z5639" s="57">
        <v>-54006.76</v>
      </c>
      <c r="AA5639" s="57">
        <v>0</v>
      </c>
      <c r="AB5639" s="57">
        <v>1550297.07</v>
      </c>
      <c r="AC5639" s="57">
        <v>0</v>
      </c>
      <c r="AD5639" s="56" t="s">
        <v>9255</v>
      </c>
      <c r="AE5639" s="57">
        <v>0</v>
      </c>
      <c r="AF5639" s="57">
        <v>0</v>
      </c>
      <c r="AG5639" s="57">
        <v>0</v>
      </c>
      <c r="AI5639"/>
      <c r="AJ5639"/>
    </row>
    <row r="5640" spans="1:36">
      <c r="A5640" s="56" t="s">
        <v>48</v>
      </c>
      <c r="B5640" s="56" t="s">
        <v>11459</v>
      </c>
      <c r="C5640" s="56">
        <v>2101010020</v>
      </c>
      <c r="D5640" s="56" t="s">
        <v>38</v>
      </c>
      <c r="E5640" s="56">
        <v>2101020020</v>
      </c>
      <c r="F5640" s="56">
        <v>5401010020</v>
      </c>
      <c r="G5640" s="56" t="s">
        <v>11428</v>
      </c>
      <c r="H5640" s="56">
        <v>400300</v>
      </c>
      <c r="I5640" s="56" t="s">
        <v>11447</v>
      </c>
      <c r="J5640" s="56" t="s">
        <v>3623</v>
      </c>
      <c r="K5640" s="56" t="s">
        <v>3624</v>
      </c>
      <c r="L5640" s="56" t="s">
        <v>7138</v>
      </c>
      <c r="M5640" s="73">
        <v>42248</v>
      </c>
      <c r="N5640" s="56"/>
      <c r="O5640" s="56"/>
      <c r="P5640" s="56" t="s">
        <v>7207</v>
      </c>
      <c r="Q5640" s="56" t="s">
        <v>8690</v>
      </c>
      <c r="R5640" s="56" t="s">
        <v>70</v>
      </c>
      <c r="S5640" s="56" t="s">
        <v>11415</v>
      </c>
      <c r="T5640" s="56" t="s">
        <v>7140</v>
      </c>
      <c r="U5640" s="57">
        <v>1928945.5</v>
      </c>
      <c r="V5640" s="57">
        <v>-349021.42</v>
      </c>
      <c r="W5640" s="57">
        <v>1579924.08</v>
      </c>
      <c r="X5640" s="57">
        <v>0</v>
      </c>
      <c r="Y5640" s="73">
        <v>42165</v>
      </c>
      <c r="Z5640" s="57">
        <v>-53186.05</v>
      </c>
      <c r="AA5640" s="57">
        <v>0</v>
      </c>
      <c r="AB5640" s="57">
        <v>1526738.03</v>
      </c>
      <c r="AC5640" s="57">
        <v>0</v>
      </c>
      <c r="AD5640" s="56" t="s">
        <v>9255</v>
      </c>
      <c r="AE5640" s="57">
        <v>0</v>
      </c>
      <c r="AF5640" s="57">
        <v>0</v>
      </c>
      <c r="AG5640" s="57">
        <v>0</v>
      </c>
      <c r="AI5640"/>
      <c r="AJ5640"/>
    </row>
    <row r="5641" spans="1:36">
      <c r="A5641" s="56" t="s">
        <v>48</v>
      </c>
      <c r="B5641" s="56" t="s">
        <v>11459</v>
      </c>
      <c r="C5641" s="56">
        <v>2101010020</v>
      </c>
      <c r="D5641" s="56" t="s">
        <v>38</v>
      </c>
      <c r="E5641" s="56">
        <v>2101020020</v>
      </c>
      <c r="F5641" s="56">
        <v>5401010020</v>
      </c>
      <c r="G5641" s="56" t="s">
        <v>11428</v>
      </c>
      <c r="H5641" s="56">
        <v>400300</v>
      </c>
      <c r="I5641" s="56" t="s">
        <v>11451</v>
      </c>
      <c r="J5641" s="56" t="s">
        <v>4484</v>
      </c>
      <c r="K5641" s="56" t="s">
        <v>4485</v>
      </c>
      <c r="L5641" s="56" t="s">
        <v>7138</v>
      </c>
      <c r="M5641" s="73">
        <v>42339</v>
      </c>
      <c r="N5641" s="56"/>
      <c r="O5641" s="56"/>
      <c r="P5641" s="56" t="s">
        <v>8623</v>
      </c>
      <c r="Q5641" s="56" t="s">
        <v>8690</v>
      </c>
      <c r="R5641" s="56" t="s">
        <v>70</v>
      </c>
      <c r="S5641" s="56" t="s">
        <v>11415</v>
      </c>
      <c r="T5641" s="56" t="s">
        <v>7140</v>
      </c>
      <c r="U5641" s="57">
        <v>178889</v>
      </c>
      <c r="V5641" s="57">
        <v>-30303.53</v>
      </c>
      <c r="W5641" s="57">
        <v>148585.47</v>
      </c>
      <c r="X5641" s="57">
        <v>0</v>
      </c>
      <c r="Y5641" s="73">
        <v>42312</v>
      </c>
      <c r="Z5641" s="57">
        <v>-5009.1400000000003</v>
      </c>
      <c r="AA5641" s="57">
        <v>0</v>
      </c>
      <c r="AB5641" s="57">
        <v>143576.32999999999</v>
      </c>
      <c r="AC5641" s="57">
        <v>0</v>
      </c>
      <c r="AD5641" s="56" t="s">
        <v>9255</v>
      </c>
      <c r="AE5641" s="57">
        <v>0</v>
      </c>
      <c r="AF5641" s="57">
        <v>0</v>
      </c>
      <c r="AG5641" s="57">
        <v>0</v>
      </c>
      <c r="AI5641"/>
      <c r="AJ5641"/>
    </row>
    <row r="5642" spans="1:36">
      <c r="A5642" s="56" t="s">
        <v>48</v>
      </c>
      <c r="B5642" s="56" t="s">
        <v>11459</v>
      </c>
      <c r="C5642" s="56">
        <v>2101010020</v>
      </c>
      <c r="D5642" s="56" t="s">
        <v>38</v>
      </c>
      <c r="E5642" s="56">
        <v>2101020020</v>
      </c>
      <c r="F5642" s="56">
        <v>5401010020</v>
      </c>
      <c r="G5642" s="56" t="s">
        <v>11428</v>
      </c>
      <c r="H5642" s="56">
        <v>400300</v>
      </c>
      <c r="I5642" s="56" t="s">
        <v>11447</v>
      </c>
      <c r="J5642" s="56" t="s">
        <v>3627</v>
      </c>
      <c r="K5642" s="56" t="s">
        <v>3628</v>
      </c>
      <c r="L5642" s="56" t="s">
        <v>7138</v>
      </c>
      <c r="M5642" s="73">
        <v>42339</v>
      </c>
      <c r="N5642" s="56"/>
      <c r="O5642" s="56"/>
      <c r="P5642" s="56" t="s">
        <v>8623</v>
      </c>
      <c r="Q5642" s="56" t="s">
        <v>8690</v>
      </c>
      <c r="R5642" s="56" t="s">
        <v>70</v>
      </c>
      <c r="S5642" s="56" t="s">
        <v>11415</v>
      </c>
      <c r="T5642" s="56" t="s">
        <v>7140</v>
      </c>
      <c r="U5642" s="57">
        <v>1072313.69</v>
      </c>
      <c r="V5642" s="57">
        <v>-181841.93</v>
      </c>
      <c r="W5642" s="57">
        <v>890471.76</v>
      </c>
      <c r="X5642" s="57">
        <v>0</v>
      </c>
      <c r="Y5642" s="73">
        <v>42310</v>
      </c>
      <c r="Z5642" s="57">
        <v>-30025.77</v>
      </c>
      <c r="AA5642" s="57">
        <v>0</v>
      </c>
      <c r="AB5642" s="57">
        <v>860445.99</v>
      </c>
      <c r="AC5642" s="57">
        <v>0</v>
      </c>
      <c r="AD5642" s="56" t="s">
        <v>9255</v>
      </c>
      <c r="AE5642" s="57">
        <v>0</v>
      </c>
      <c r="AF5642" s="57">
        <v>0</v>
      </c>
      <c r="AG5642" s="57">
        <v>0</v>
      </c>
      <c r="AI5642"/>
      <c r="AJ5642"/>
    </row>
    <row r="5643" spans="1:36">
      <c r="A5643" s="56" t="s">
        <v>48</v>
      </c>
      <c r="B5643" s="56" t="s">
        <v>11427</v>
      </c>
      <c r="C5643" s="56">
        <v>2101010050</v>
      </c>
      <c r="D5643" s="56" t="s">
        <v>43</v>
      </c>
      <c r="E5643" s="56">
        <v>2101020050</v>
      </c>
      <c r="F5643" s="56">
        <v>5401010050</v>
      </c>
      <c r="G5643" s="56" t="s">
        <v>11428</v>
      </c>
      <c r="H5643" s="56">
        <v>400300</v>
      </c>
      <c r="I5643" s="56" t="s">
        <v>11530</v>
      </c>
      <c r="J5643" s="56" t="s">
        <v>4010</v>
      </c>
      <c r="K5643" s="56" t="s">
        <v>4011</v>
      </c>
      <c r="L5643" s="56" t="s">
        <v>7138</v>
      </c>
      <c r="M5643" s="73">
        <v>42216</v>
      </c>
      <c r="N5643" s="56"/>
      <c r="O5643" s="56"/>
      <c r="P5643" s="56" t="s">
        <v>1304</v>
      </c>
      <c r="Q5643" s="56" t="s">
        <v>8772</v>
      </c>
      <c r="R5643" s="56" t="s">
        <v>70</v>
      </c>
      <c r="S5643" s="56" t="s">
        <v>11415</v>
      </c>
      <c r="T5643" s="56" t="s">
        <v>7140</v>
      </c>
      <c r="U5643" s="57">
        <v>559780</v>
      </c>
      <c r="V5643" s="57">
        <v>-170272.64000000001</v>
      </c>
      <c r="W5643" s="57">
        <v>389507.36</v>
      </c>
      <c r="X5643" s="57">
        <v>0</v>
      </c>
      <c r="Y5643" s="73">
        <v>42182</v>
      </c>
      <c r="Z5643" s="57">
        <v>-27036.98</v>
      </c>
      <c r="AA5643" s="57">
        <v>0</v>
      </c>
      <c r="AB5643" s="57">
        <v>362470.38</v>
      </c>
      <c r="AC5643" s="57">
        <v>0</v>
      </c>
      <c r="AD5643" s="56" t="s">
        <v>9255</v>
      </c>
      <c r="AE5643" s="57">
        <v>0</v>
      </c>
      <c r="AF5643" s="57">
        <v>0</v>
      </c>
      <c r="AG5643" s="57">
        <v>0</v>
      </c>
      <c r="AI5643"/>
      <c r="AJ5643"/>
    </row>
    <row r="5644" spans="1:36">
      <c r="A5644" s="56" t="s">
        <v>48</v>
      </c>
      <c r="B5644" s="56" t="s">
        <v>11427</v>
      </c>
      <c r="C5644" s="56">
        <v>2101010050</v>
      </c>
      <c r="D5644" s="56" t="s">
        <v>43</v>
      </c>
      <c r="E5644" s="56">
        <v>2101020050</v>
      </c>
      <c r="F5644" s="56">
        <v>5401010050</v>
      </c>
      <c r="G5644" s="56" t="s">
        <v>11428</v>
      </c>
      <c r="H5644" s="56">
        <v>400300</v>
      </c>
      <c r="I5644" s="56" t="s">
        <v>11487</v>
      </c>
      <c r="J5644" s="56" t="s">
        <v>4383</v>
      </c>
      <c r="K5644" s="56" t="s">
        <v>4384</v>
      </c>
      <c r="L5644" s="56" t="s">
        <v>7138</v>
      </c>
      <c r="M5644" s="73">
        <v>42248</v>
      </c>
      <c r="N5644" s="56"/>
      <c r="O5644" s="56"/>
      <c r="P5644" s="56" t="s">
        <v>1304</v>
      </c>
      <c r="Q5644" s="56" t="s">
        <v>8781</v>
      </c>
      <c r="R5644" s="56" t="s">
        <v>70</v>
      </c>
      <c r="S5644" s="56" t="s">
        <v>11415</v>
      </c>
      <c r="T5644" s="56" t="s">
        <v>7140</v>
      </c>
      <c r="U5644" s="57">
        <v>1661454.4</v>
      </c>
      <c r="V5644" s="57">
        <v>-492187.12</v>
      </c>
      <c r="W5644" s="57">
        <v>1169267.28</v>
      </c>
      <c r="X5644" s="57">
        <v>0</v>
      </c>
      <c r="Y5644" s="73">
        <v>42237</v>
      </c>
      <c r="Z5644" s="57">
        <v>-80245.3</v>
      </c>
      <c r="AA5644" s="57">
        <v>0</v>
      </c>
      <c r="AB5644" s="57">
        <v>1089021.98</v>
      </c>
      <c r="AC5644" s="57">
        <v>0</v>
      </c>
      <c r="AD5644" s="56" t="s">
        <v>9255</v>
      </c>
      <c r="AE5644" s="57">
        <v>0</v>
      </c>
      <c r="AF5644" s="57">
        <v>0</v>
      </c>
      <c r="AG5644" s="57">
        <v>0</v>
      </c>
      <c r="AI5644"/>
      <c r="AJ5644"/>
    </row>
    <row r="5645" spans="1:36">
      <c r="A5645" s="56" t="s">
        <v>48</v>
      </c>
      <c r="B5645" s="56" t="s">
        <v>11427</v>
      </c>
      <c r="C5645" s="56">
        <v>2101010050</v>
      </c>
      <c r="D5645" s="56" t="s">
        <v>43</v>
      </c>
      <c r="E5645" s="56">
        <v>2101020050</v>
      </c>
      <c r="F5645" s="56">
        <v>5401010050</v>
      </c>
      <c r="G5645" s="56" t="s">
        <v>11428</v>
      </c>
      <c r="H5645" s="56">
        <v>400300</v>
      </c>
      <c r="I5645" s="56" t="s">
        <v>11451</v>
      </c>
      <c r="J5645" s="56" t="s">
        <v>4538</v>
      </c>
      <c r="K5645" s="56" t="s">
        <v>4539</v>
      </c>
      <c r="L5645" s="56" t="s">
        <v>7138</v>
      </c>
      <c r="M5645" s="73">
        <v>42339</v>
      </c>
      <c r="N5645" s="56"/>
      <c r="O5645" s="56"/>
      <c r="P5645" s="56" t="s">
        <v>1304</v>
      </c>
      <c r="Q5645" s="56" t="s">
        <v>8748</v>
      </c>
      <c r="R5645" s="56" t="s">
        <v>70</v>
      </c>
      <c r="S5645" s="56" t="s">
        <v>11415</v>
      </c>
      <c r="T5645" s="56" t="s">
        <v>7140</v>
      </c>
      <c r="U5645" s="57">
        <v>1479000</v>
      </c>
      <c r="V5645" s="57">
        <v>-416575</v>
      </c>
      <c r="W5645" s="57">
        <v>1062425</v>
      </c>
      <c r="X5645" s="57">
        <v>0</v>
      </c>
      <c r="Y5645" s="73">
        <v>42338</v>
      </c>
      <c r="Z5645" s="57">
        <v>-71430.259999999995</v>
      </c>
      <c r="AA5645" s="57">
        <v>0</v>
      </c>
      <c r="AB5645" s="57">
        <v>990994.74</v>
      </c>
      <c r="AC5645" s="57">
        <v>0</v>
      </c>
      <c r="AD5645" s="56" t="s">
        <v>9255</v>
      </c>
      <c r="AE5645" s="57">
        <v>0</v>
      </c>
      <c r="AF5645" s="57">
        <v>0</v>
      </c>
      <c r="AG5645" s="57">
        <v>0</v>
      </c>
      <c r="AI5645"/>
      <c r="AJ5645"/>
    </row>
    <row r="5646" spans="1:36">
      <c r="A5646" s="56" t="s">
        <v>48</v>
      </c>
      <c r="B5646" s="56" t="s">
        <v>11427</v>
      </c>
      <c r="C5646" s="56">
        <v>2101010050</v>
      </c>
      <c r="D5646" s="56" t="s">
        <v>43</v>
      </c>
      <c r="E5646" s="56">
        <v>2101020050</v>
      </c>
      <c r="F5646" s="56">
        <v>5401010050</v>
      </c>
      <c r="G5646" s="56" t="s">
        <v>11428</v>
      </c>
      <c r="H5646" s="56">
        <v>400300</v>
      </c>
      <c r="I5646" s="56" t="s">
        <v>11530</v>
      </c>
      <c r="J5646" s="56" t="s">
        <v>4012</v>
      </c>
      <c r="K5646" s="56" t="s">
        <v>4013</v>
      </c>
      <c r="L5646" s="56" t="s">
        <v>7138</v>
      </c>
      <c r="M5646" s="73">
        <v>43008</v>
      </c>
      <c r="N5646" s="56"/>
      <c r="O5646" s="56"/>
      <c r="P5646" s="56" t="s">
        <v>1476</v>
      </c>
      <c r="Q5646" s="56" t="s">
        <v>8782</v>
      </c>
      <c r="R5646" s="56" t="s">
        <v>70</v>
      </c>
      <c r="S5646" s="56" t="s">
        <v>11415</v>
      </c>
      <c r="T5646" s="56" t="s">
        <v>7140</v>
      </c>
      <c r="U5646" s="57">
        <v>91800</v>
      </c>
      <c r="V5646" s="57">
        <v>-26640.86</v>
      </c>
      <c r="W5646" s="57">
        <v>65159.14</v>
      </c>
      <c r="X5646" s="57">
        <v>0</v>
      </c>
      <c r="Y5646" s="73">
        <v>42948</v>
      </c>
      <c r="Z5646" s="57">
        <v>-6650.26</v>
      </c>
      <c r="AA5646" s="57">
        <v>0</v>
      </c>
      <c r="AB5646" s="57">
        <v>58508.88</v>
      </c>
      <c r="AC5646" s="57">
        <v>0</v>
      </c>
      <c r="AD5646" s="56" t="s">
        <v>9255</v>
      </c>
      <c r="AE5646" s="57">
        <v>0</v>
      </c>
      <c r="AF5646" s="57">
        <v>0</v>
      </c>
      <c r="AG5646" s="57">
        <v>0</v>
      </c>
      <c r="AI5646"/>
      <c r="AJ5646"/>
    </row>
    <row r="5647" spans="1:36">
      <c r="A5647" s="56" t="s">
        <v>48</v>
      </c>
      <c r="B5647" s="56" t="s">
        <v>11446</v>
      </c>
      <c r="C5647" s="56">
        <v>2101010140</v>
      </c>
      <c r="D5647" s="56" t="s">
        <v>66</v>
      </c>
      <c r="E5647" s="56">
        <v>2101020140</v>
      </c>
      <c r="F5647" s="56">
        <v>5401010140</v>
      </c>
      <c r="G5647" s="56" t="s">
        <v>11428</v>
      </c>
      <c r="H5647" s="56">
        <v>400300</v>
      </c>
      <c r="I5647" s="56" t="s">
        <v>11447</v>
      </c>
      <c r="J5647" s="56" t="s">
        <v>3646</v>
      </c>
      <c r="K5647" s="56" t="s">
        <v>3647</v>
      </c>
      <c r="L5647" s="56" t="s">
        <v>7138</v>
      </c>
      <c r="M5647" s="73">
        <v>41576</v>
      </c>
      <c r="N5647" s="56"/>
      <c r="O5647" s="56"/>
      <c r="P5647" s="56" t="s">
        <v>295</v>
      </c>
      <c r="Q5647" s="56" t="s">
        <v>8810</v>
      </c>
      <c r="R5647" s="56" t="s">
        <v>70</v>
      </c>
      <c r="S5647" s="56" t="s">
        <v>11657</v>
      </c>
      <c r="T5647" s="56" t="s">
        <v>7140</v>
      </c>
      <c r="U5647" s="57">
        <v>18944</v>
      </c>
      <c r="V5647" s="57">
        <v>-12551.34</v>
      </c>
      <c r="W5647" s="57">
        <v>6392.66</v>
      </c>
      <c r="X5647" s="57">
        <v>0</v>
      </c>
      <c r="Y5647" s="73">
        <v>41576</v>
      </c>
      <c r="Z5647" s="57">
        <v>-1932.82</v>
      </c>
      <c r="AA5647" s="57">
        <v>0</v>
      </c>
      <c r="AB5647" s="57">
        <v>4459.84</v>
      </c>
      <c r="AC5647" s="57">
        <v>0</v>
      </c>
      <c r="AD5647" s="56" t="s">
        <v>9255</v>
      </c>
      <c r="AE5647" s="57">
        <v>0</v>
      </c>
      <c r="AF5647" s="57">
        <v>0</v>
      </c>
      <c r="AG5647" s="57">
        <v>0</v>
      </c>
      <c r="AI5647"/>
      <c r="AJ5647"/>
    </row>
    <row r="5648" spans="1:36">
      <c r="A5648" s="56" t="s">
        <v>48</v>
      </c>
      <c r="B5648" s="56" t="s">
        <v>11446</v>
      </c>
      <c r="C5648" s="56">
        <v>2101010140</v>
      </c>
      <c r="D5648" s="56" t="s">
        <v>66</v>
      </c>
      <c r="E5648" s="56">
        <v>2101020140</v>
      </c>
      <c r="F5648" s="56">
        <v>5401010140</v>
      </c>
      <c r="G5648" s="56" t="s">
        <v>11428</v>
      </c>
      <c r="H5648" s="56">
        <v>400300</v>
      </c>
      <c r="I5648" s="56" t="s">
        <v>11447</v>
      </c>
      <c r="J5648" s="56" t="s">
        <v>3648</v>
      </c>
      <c r="K5648" s="56" t="s">
        <v>3649</v>
      </c>
      <c r="L5648" s="56" t="s">
        <v>7138</v>
      </c>
      <c r="M5648" s="73">
        <v>41664</v>
      </c>
      <c r="N5648" s="56"/>
      <c r="O5648" s="56"/>
      <c r="P5648" s="56" t="s">
        <v>295</v>
      </c>
      <c r="Q5648" s="56" t="s">
        <v>8820</v>
      </c>
      <c r="R5648" s="56" t="s">
        <v>70</v>
      </c>
      <c r="S5648" s="56" t="s">
        <v>11415</v>
      </c>
      <c r="T5648" s="56" t="s">
        <v>7140</v>
      </c>
      <c r="U5648" s="57">
        <v>8179</v>
      </c>
      <c r="V5648" s="57">
        <v>-5238.33</v>
      </c>
      <c r="W5648" s="57">
        <v>2940.67</v>
      </c>
      <c r="X5648" s="57">
        <v>0</v>
      </c>
      <c r="Y5648" s="73">
        <v>41664</v>
      </c>
      <c r="Z5648" s="57">
        <v>-821.76</v>
      </c>
      <c r="AA5648" s="57">
        <v>0</v>
      </c>
      <c r="AB5648" s="57">
        <v>2118.91</v>
      </c>
      <c r="AC5648" s="57">
        <v>0</v>
      </c>
      <c r="AD5648" s="56" t="s">
        <v>9255</v>
      </c>
      <c r="AE5648" s="57">
        <v>0</v>
      </c>
      <c r="AF5648" s="57">
        <v>0</v>
      </c>
      <c r="AG5648" s="57">
        <v>0</v>
      </c>
      <c r="AI5648"/>
      <c r="AJ5648"/>
    </row>
    <row r="5649" spans="1:36">
      <c r="A5649" s="56" t="s">
        <v>48</v>
      </c>
      <c r="B5649" s="56" t="s">
        <v>11459</v>
      </c>
      <c r="C5649" s="56">
        <v>2101010020</v>
      </c>
      <c r="D5649" s="56" t="s">
        <v>38</v>
      </c>
      <c r="E5649" s="56">
        <v>2101020020</v>
      </c>
      <c r="F5649" s="56">
        <v>5401010020</v>
      </c>
      <c r="G5649" s="56" t="s">
        <v>11428</v>
      </c>
      <c r="H5649" s="56">
        <v>400300</v>
      </c>
      <c r="I5649" s="56" t="s">
        <v>11451</v>
      </c>
      <c r="J5649" s="56" t="s">
        <v>4456</v>
      </c>
      <c r="K5649" s="56" t="s">
        <v>8821</v>
      </c>
      <c r="L5649" s="56" t="s">
        <v>11659</v>
      </c>
      <c r="M5649" s="73">
        <v>41557</v>
      </c>
      <c r="N5649" s="56"/>
      <c r="O5649" s="56"/>
      <c r="P5649" s="56" t="s">
        <v>7456</v>
      </c>
      <c r="Q5649" s="56" t="s">
        <v>4457</v>
      </c>
      <c r="R5649" s="56" t="s">
        <v>70</v>
      </c>
      <c r="S5649" s="56" t="s">
        <v>11415</v>
      </c>
      <c r="T5649" s="56" t="s">
        <v>7140</v>
      </c>
      <c r="U5649" s="57">
        <v>1340213.78</v>
      </c>
      <c r="V5649" s="57">
        <v>-231948.93</v>
      </c>
      <c r="W5649" s="57">
        <v>1108264.8500000001</v>
      </c>
      <c r="X5649" s="57">
        <v>0</v>
      </c>
      <c r="Y5649" s="73">
        <v>42181</v>
      </c>
      <c r="Z5649" s="57">
        <v>-34987.82</v>
      </c>
      <c r="AA5649" s="57">
        <v>0</v>
      </c>
      <c r="AB5649" s="57">
        <v>1073277.03</v>
      </c>
      <c r="AC5649" s="57">
        <v>0</v>
      </c>
      <c r="AD5649" s="56" t="s">
        <v>9255</v>
      </c>
      <c r="AE5649" s="57">
        <v>0</v>
      </c>
      <c r="AF5649" s="57">
        <v>0</v>
      </c>
      <c r="AG5649" s="57">
        <v>0</v>
      </c>
      <c r="AI5649"/>
      <c r="AJ5649"/>
    </row>
    <row r="5650" spans="1:36">
      <c r="A5650" s="56" t="s">
        <v>48</v>
      </c>
      <c r="B5650" s="56" t="s">
        <v>11459</v>
      </c>
      <c r="C5650" s="56">
        <v>2101010020</v>
      </c>
      <c r="D5650" s="56" t="s">
        <v>38</v>
      </c>
      <c r="E5650" s="56">
        <v>2101020020</v>
      </c>
      <c r="F5650" s="56">
        <v>5401010020</v>
      </c>
      <c r="G5650" s="56" t="s">
        <v>11428</v>
      </c>
      <c r="H5650" s="56">
        <v>400300</v>
      </c>
      <c r="I5650" s="56" t="s">
        <v>11447</v>
      </c>
      <c r="J5650" s="56" t="s">
        <v>3595</v>
      </c>
      <c r="K5650" s="56" t="s">
        <v>8822</v>
      </c>
      <c r="L5650" s="56" t="s">
        <v>11657</v>
      </c>
      <c r="M5650" s="73">
        <v>41318</v>
      </c>
      <c r="N5650" s="56"/>
      <c r="O5650" s="56"/>
      <c r="P5650" s="56" t="s">
        <v>7462</v>
      </c>
      <c r="Q5650" s="56" t="s">
        <v>8823</v>
      </c>
      <c r="R5650" s="56" t="s">
        <v>70</v>
      </c>
      <c r="S5650" s="56" t="s">
        <v>11415</v>
      </c>
      <c r="T5650" s="56" t="s">
        <v>7140</v>
      </c>
      <c r="U5650" s="57">
        <v>624147</v>
      </c>
      <c r="V5650" s="57">
        <v>-103364.44</v>
      </c>
      <c r="W5650" s="57">
        <v>520782.56</v>
      </c>
      <c r="X5650" s="57">
        <v>0</v>
      </c>
      <c r="Y5650" s="73">
        <v>42241</v>
      </c>
      <c r="Z5650" s="57">
        <v>-16010.78</v>
      </c>
      <c r="AA5650" s="57">
        <v>0</v>
      </c>
      <c r="AB5650" s="57">
        <v>504771.78</v>
      </c>
      <c r="AC5650" s="57">
        <v>0</v>
      </c>
      <c r="AD5650" s="56" t="s">
        <v>9255</v>
      </c>
      <c r="AE5650" s="57">
        <v>0</v>
      </c>
      <c r="AF5650" s="57">
        <v>0</v>
      </c>
      <c r="AG5650" s="57">
        <v>0</v>
      </c>
      <c r="AI5650"/>
      <c r="AJ5650"/>
    </row>
    <row r="5651" spans="1:36">
      <c r="A5651" s="56" t="s">
        <v>48</v>
      </c>
      <c r="B5651" s="56" t="s">
        <v>11459</v>
      </c>
      <c r="C5651" s="56">
        <v>2101010020</v>
      </c>
      <c r="D5651" s="56" t="s">
        <v>38</v>
      </c>
      <c r="E5651" s="56">
        <v>2101020020</v>
      </c>
      <c r="F5651" s="56">
        <v>5401010020</v>
      </c>
      <c r="G5651" s="56" t="s">
        <v>11428</v>
      </c>
      <c r="H5651" s="56">
        <v>400300</v>
      </c>
      <c r="I5651" s="56" t="s">
        <v>11430</v>
      </c>
      <c r="J5651" s="56" t="s">
        <v>3663</v>
      </c>
      <c r="K5651" s="56" t="s">
        <v>3664</v>
      </c>
      <c r="L5651" s="56" t="s">
        <v>7138</v>
      </c>
      <c r="M5651" s="73">
        <v>42449</v>
      </c>
      <c r="N5651" s="56"/>
      <c r="O5651" s="56"/>
      <c r="P5651" s="56" t="s">
        <v>8826</v>
      </c>
      <c r="Q5651" s="56" t="s">
        <v>8827</v>
      </c>
      <c r="R5651" s="56" t="s">
        <v>70</v>
      </c>
      <c r="S5651" s="56" t="s">
        <v>11415</v>
      </c>
      <c r="T5651" s="56" t="s">
        <v>7140</v>
      </c>
      <c r="U5651" s="57">
        <v>2207563.11</v>
      </c>
      <c r="V5651" s="57">
        <v>-350481.7</v>
      </c>
      <c r="W5651" s="57">
        <v>1857081.41</v>
      </c>
      <c r="X5651" s="57">
        <v>0</v>
      </c>
      <c r="Y5651" s="73">
        <v>42449</v>
      </c>
      <c r="Z5651" s="57">
        <v>-62758.06</v>
      </c>
      <c r="AA5651" s="57">
        <v>0</v>
      </c>
      <c r="AB5651" s="57">
        <v>1794323.35</v>
      </c>
      <c r="AC5651" s="57">
        <v>0</v>
      </c>
      <c r="AD5651" s="56" t="s">
        <v>9255</v>
      </c>
      <c r="AE5651" s="57">
        <v>0</v>
      </c>
      <c r="AF5651" s="57">
        <v>0</v>
      </c>
      <c r="AG5651" s="57">
        <v>0</v>
      </c>
      <c r="AI5651"/>
      <c r="AJ5651"/>
    </row>
    <row r="5652" spans="1:36">
      <c r="A5652" s="56" t="s">
        <v>48</v>
      </c>
      <c r="B5652" s="56" t="s">
        <v>11459</v>
      </c>
      <c r="C5652" s="56">
        <v>2101010020</v>
      </c>
      <c r="D5652" s="56" t="s">
        <v>38</v>
      </c>
      <c r="E5652" s="56">
        <v>2101020020</v>
      </c>
      <c r="F5652" s="56">
        <v>5401010020</v>
      </c>
      <c r="G5652" s="56" t="s">
        <v>11428</v>
      </c>
      <c r="H5652" s="56">
        <v>400300</v>
      </c>
      <c r="I5652" s="56" t="s">
        <v>11430</v>
      </c>
      <c r="J5652" s="56" t="s">
        <v>3665</v>
      </c>
      <c r="K5652" s="56" t="s">
        <v>3664</v>
      </c>
      <c r="L5652" s="56" t="s">
        <v>7138</v>
      </c>
      <c r="M5652" s="73">
        <v>42449</v>
      </c>
      <c r="N5652" s="56"/>
      <c r="O5652" s="56"/>
      <c r="P5652" s="56" t="s">
        <v>8826</v>
      </c>
      <c r="Q5652" s="56" t="s">
        <v>8827</v>
      </c>
      <c r="R5652" s="56" t="s">
        <v>70</v>
      </c>
      <c r="S5652" s="56" t="s">
        <v>11415</v>
      </c>
      <c r="T5652" s="56" t="s">
        <v>7140</v>
      </c>
      <c r="U5652" s="57">
        <v>2207563.08</v>
      </c>
      <c r="V5652" s="57">
        <v>-350481.68</v>
      </c>
      <c r="W5652" s="57">
        <v>1857081.4</v>
      </c>
      <c r="X5652" s="57">
        <v>0</v>
      </c>
      <c r="Y5652" s="73">
        <v>42449</v>
      </c>
      <c r="Z5652" s="57">
        <v>-62758.06</v>
      </c>
      <c r="AA5652" s="57">
        <v>0</v>
      </c>
      <c r="AB5652" s="57">
        <v>1794323.34</v>
      </c>
      <c r="AC5652" s="57">
        <v>0</v>
      </c>
      <c r="AD5652" s="56" t="s">
        <v>9255</v>
      </c>
      <c r="AE5652" s="57">
        <v>0</v>
      </c>
      <c r="AF5652" s="57">
        <v>0</v>
      </c>
      <c r="AG5652" s="57">
        <v>0</v>
      </c>
      <c r="AI5652"/>
      <c r="AJ5652"/>
    </row>
    <row r="5653" spans="1:36">
      <c r="A5653" s="56" t="s">
        <v>48</v>
      </c>
      <c r="B5653" s="56" t="s">
        <v>11417</v>
      </c>
      <c r="C5653" s="56">
        <v>2101010130</v>
      </c>
      <c r="D5653" s="56" t="s">
        <v>40</v>
      </c>
      <c r="E5653" s="56">
        <v>2101020140</v>
      </c>
      <c r="F5653" s="56">
        <v>5401010140</v>
      </c>
      <c r="G5653" s="56" t="s">
        <v>11428</v>
      </c>
      <c r="H5653" s="56">
        <v>400300</v>
      </c>
      <c r="I5653" s="56" t="s">
        <v>11430</v>
      </c>
      <c r="J5653" s="56" t="s">
        <v>3691</v>
      </c>
      <c r="K5653" s="56" t="s">
        <v>3692</v>
      </c>
      <c r="L5653" s="56" t="s">
        <v>7138</v>
      </c>
      <c r="M5653" s="73">
        <v>40914</v>
      </c>
      <c r="N5653" s="56"/>
      <c r="O5653" s="56"/>
      <c r="P5653" s="56" t="s">
        <v>295</v>
      </c>
      <c r="Q5653" s="56" t="s">
        <v>8748</v>
      </c>
      <c r="R5653" s="56" t="s">
        <v>70</v>
      </c>
      <c r="S5653" s="56" t="s">
        <v>11415</v>
      </c>
      <c r="T5653" s="56" t="s">
        <v>7140</v>
      </c>
      <c r="U5653" s="57">
        <v>4599932</v>
      </c>
      <c r="V5653" s="57">
        <v>-3913389.31</v>
      </c>
      <c r="W5653" s="57">
        <v>686542.69</v>
      </c>
      <c r="X5653" s="57">
        <v>0</v>
      </c>
      <c r="Y5653" s="73">
        <v>40914</v>
      </c>
      <c r="Z5653" s="57">
        <v>-456546.09</v>
      </c>
      <c r="AA5653" s="57">
        <v>0</v>
      </c>
      <c r="AB5653" s="57">
        <v>229996.6</v>
      </c>
      <c r="AC5653" s="57">
        <v>0</v>
      </c>
      <c r="AD5653" s="56" t="s">
        <v>9255</v>
      </c>
      <c r="AE5653" s="57">
        <v>0</v>
      </c>
      <c r="AF5653" s="57">
        <v>0</v>
      </c>
      <c r="AG5653" s="57">
        <v>0</v>
      </c>
      <c r="AI5653"/>
      <c r="AJ5653"/>
    </row>
    <row r="5654" spans="1:36">
      <c r="A5654" s="56" t="s">
        <v>48</v>
      </c>
      <c r="B5654" s="56" t="s">
        <v>11417</v>
      </c>
      <c r="C5654" s="56">
        <v>2101010130</v>
      </c>
      <c r="D5654" s="56" t="s">
        <v>40</v>
      </c>
      <c r="E5654" s="56">
        <v>2101020140</v>
      </c>
      <c r="F5654" s="56">
        <v>5401010140</v>
      </c>
      <c r="G5654" s="56" t="s">
        <v>11428</v>
      </c>
      <c r="H5654" s="56">
        <v>400300</v>
      </c>
      <c r="I5654" s="56" t="s">
        <v>11430</v>
      </c>
      <c r="J5654" s="56" t="s">
        <v>3695</v>
      </c>
      <c r="K5654" s="56" t="s">
        <v>3696</v>
      </c>
      <c r="L5654" s="56" t="s">
        <v>7138</v>
      </c>
      <c r="M5654" s="73">
        <v>41153</v>
      </c>
      <c r="N5654" s="56"/>
      <c r="O5654" s="56"/>
      <c r="P5654" s="56" t="s">
        <v>295</v>
      </c>
      <c r="Q5654" s="56" t="s">
        <v>8748</v>
      </c>
      <c r="R5654" s="56" t="s">
        <v>70</v>
      </c>
      <c r="S5654" s="56" t="s">
        <v>11660</v>
      </c>
      <c r="T5654" s="56" t="s">
        <v>7140</v>
      </c>
      <c r="U5654" s="57">
        <v>92942</v>
      </c>
      <c r="V5654" s="57">
        <v>-72229.77</v>
      </c>
      <c r="W5654" s="57">
        <v>20712.23</v>
      </c>
      <c r="X5654" s="57">
        <v>0</v>
      </c>
      <c r="Y5654" s="73">
        <v>41153</v>
      </c>
      <c r="Z5654" s="57">
        <v>-10358.6</v>
      </c>
      <c r="AA5654" s="57">
        <v>0</v>
      </c>
      <c r="AB5654" s="57">
        <v>10353.629999999999</v>
      </c>
      <c r="AC5654" s="57">
        <v>0</v>
      </c>
      <c r="AD5654" s="56" t="s">
        <v>9255</v>
      </c>
      <c r="AE5654" s="57">
        <v>0</v>
      </c>
      <c r="AF5654" s="57">
        <v>0</v>
      </c>
      <c r="AG5654" s="57">
        <v>0</v>
      </c>
      <c r="AI5654"/>
      <c r="AJ5654"/>
    </row>
    <row r="5655" spans="1:36">
      <c r="A5655" s="56" t="s">
        <v>48</v>
      </c>
      <c r="B5655" s="56" t="s">
        <v>11417</v>
      </c>
      <c r="C5655" s="56">
        <v>2101010130</v>
      </c>
      <c r="D5655" s="56" t="s">
        <v>40</v>
      </c>
      <c r="E5655" s="56">
        <v>2101020140</v>
      </c>
      <c r="F5655" s="56">
        <v>5401010140</v>
      </c>
      <c r="G5655" s="56" t="s">
        <v>11428</v>
      </c>
      <c r="H5655" s="56">
        <v>400300</v>
      </c>
      <c r="I5655" s="56" t="s">
        <v>11430</v>
      </c>
      <c r="J5655" s="56" t="s">
        <v>3697</v>
      </c>
      <c r="K5655" s="56" t="s">
        <v>3698</v>
      </c>
      <c r="L5655" s="56" t="s">
        <v>7138</v>
      </c>
      <c r="M5655" s="73">
        <v>41078</v>
      </c>
      <c r="N5655" s="56"/>
      <c r="O5655" s="56"/>
      <c r="P5655" s="56" t="s">
        <v>295</v>
      </c>
      <c r="Q5655" s="56" t="s">
        <v>8748</v>
      </c>
      <c r="R5655" s="56" t="s">
        <v>70</v>
      </c>
      <c r="S5655" s="56" t="s">
        <v>11415</v>
      </c>
      <c r="T5655" s="56" t="s">
        <v>7140</v>
      </c>
      <c r="U5655" s="57">
        <v>1140727</v>
      </c>
      <c r="V5655" s="57">
        <v>-911872.39</v>
      </c>
      <c r="W5655" s="57">
        <v>228854.61</v>
      </c>
      <c r="X5655" s="57">
        <v>0</v>
      </c>
      <c r="Y5655" s="73">
        <v>41078</v>
      </c>
      <c r="Z5655" s="57">
        <v>-129542.44</v>
      </c>
      <c r="AA5655" s="57">
        <v>0</v>
      </c>
      <c r="AB5655" s="57">
        <v>99312.17</v>
      </c>
      <c r="AC5655" s="57">
        <v>0</v>
      </c>
      <c r="AD5655" s="56" t="s">
        <v>9255</v>
      </c>
      <c r="AE5655" s="57">
        <v>0</v>
      </c>
      <c r="AF5655" s="57">
        <v>0</v>
      </c>
      <c r="AG5655" s="57">
        <v>0</v>
      </c>
      <c r="AI5655"/>
      <c r="AJ5655"/>
    </row>
    <row r="5656" spans="1:36">
      <c r="A5656" s="56" t="s">
        <v>48</v>
      </c>
      <c r="B5656" s="56" t="s">
        <v>11417</v>
      </c>
      <c r="C5656" s="56">
        <v>2101010130</v>
      </c>
      <c r="D5656" s="56" t="s">
        <v>40</v>
      </c>
      <c r="E5656" s="56">
        <v>2101020140</v>
      </c>
      <c r="F5656" s="56">
        <v>5401010140</v>
      </c>
      <c r="G5656" s="56" t="s">
        <v>11428</v>
      </c>
      <c r="H5656" s="56">
        <v>400300</v>
      </c>
      <c r="I5656" s="56" t="s">
        <v>11430</v>
      </c>
      <c r="J5656" s="56" t="s">
        <v>3699</v>
      </c>
      <c r="K5656" s="56" t="s">
        <v>3700</v>
      </c>
      <c r="L5656" s="56" t="s">
        <v>7138</v>
      </c>
      <c r="M5656" s="73">
        <v>41152</v>
      </c>
      <c r="N5656" s="56"/>
      <c r="O5656" s="56"/>
      <c r="P5656" s="56" t="s">
        <v>295</v>
      </c>
      <c r="Q5656" s="56" t="s">
        <v>8748</v>
      </c>
      <c r="R5656" s="56" t="s">
        <v>70</v>
      </c>
      <c r="S5656" s="56" t="s">
        <v>11415</v>
      </c>
      <c r="T5656" s="56" t="s">
        <v>7140</v>
      </c>
      <c r="U5656" s="57">
        <v>18135</v>
      </c>
      <c r="V5656" s="57">
        <v>-14098.42</v>
      </c>
      <c r="W5656" s="57">
        <v>4036.58</v>
      </c>
      <c r="X5656" s="57">
        <v>0</v>
      </c>
      <c r="Y5656" s="73">
        <v>41152</v>
      </c>
      <c r="Z5656" s="57">
        <v>-2021.98</v>
      </c>
      <c r="AA5656" s="57">
        <v>0</v>
      </c>
      <c r="AB5656" s="57">
        <v>2014.6</v>
      </c>
      <c r="AC5656" s="57">
        <v>0</v>
      </c>
      <c r="AD5656" s="56" t="s">
        <v>9255</v>
      </c>
      <c r="AE5656" s="57">
        <v>0</v>
      </c>
      <c r="AF5656" s="57">
        <v>0</v>
      </c>
      <c r="AG5656" s="57">
        <v>0</v>
      </c>
      <c r="AI5656"/>
      <c r="AJ5656"/>
    </row>
    <row r="5657" spans="1:36">
      <c r="A5657" s="56" t="s">
        <v>48</v>
      </c>
      <c r="B5657" s="56" t="s">
        <v>11417</v>
      </c>
      <c r="C5657" s="56">
        <v>2101010130</v>
      </c>
      <c r="D5657" s="56" t="s">
        <v>40</v>
      </c>
      <c r="E5657" s="56">
        <v>2101020140</v>
      </c>
      <c r="F5657" s="56">
        <v>5401010140</v>
      </c>
      <c r="G5657" s="56" t="s">
        <v>11428</v>
      </c>
      <c r="H5657" s="56">
        <v>400300</v>
      </c>
      <c r="I5657" s="56" t="s">
        <v>11430</v>
      </c>
      <c r="J5657" s="56" t="s">
        <v>3701</v>
      </c>
      <c r="K5657" s="56" t="s">
        <v>3702</v>
      </c>
      <c r="L5657" s="56" t="s">
        <v>7138</v>
      </c>
      <c r="M5657" s="73">
        <v>41182</v>
      </c>
      <c r="N5657" s="56"/>
      <c r="O5657" s="56"/>
      <c r="P5657" s="56" t="s">
        <v>295</v>
      </c>
      <c r="Q5657" s="56" t="s">
        <v>8748</v>
      </c>
      <c r="R5657" s="56" t="s">
        <v>70</v>
      </c>
      <c r="S5657" s="56" t="s">
        <v>11415</v>
      </c>
      <c r="T5657" s="56" t="s">
        <v>7140</v>
      </c>
      <c r="U5657" s="57">
        <v>74838</v>
      </c>
      <c r="V5657" s="57">
        <v>-57530.84</v>
      </c>
      <c r="W5657" s="57">
        <v>17307.16</v>
      </c>
      <c r="X5657" s="57">
        <v>0</v>
      </c>
      <c r="Y5657" s="73">
        <v>41182</v>
      </c>
      <c r="Z5657" s="57">
        <v>-8282.99</v>
      </c>
      <c r="AA5657" s="57">
        <v>0</v>
      </c>
      <c r="AB5657" s="57">
        <v>9024.17</v>
      </c>
      <c r="AC5657" s="57">
        <v>0</v>
      </c>
      <c r="AD5657" s="56" t="s">
        <v>9255</v>
      </c>
      <c r="AE5657" s="57">
        <v>0</v>
      </c>
      <c r="AF5657" s="57">
        <v>0</v>
      </c>
      <c r="AG5657" s="57">
        <v>0</v>
      </c>
      <c r="AI5657"/>
      <c r="AJ5657"/>
    </row>
    <row r="5658" spans="1:36">
      <c r="A5658" s="56" t="s">
        <v>48</v>
      </c>
      <c r="B5658" s="56" t="s">
        <v>11417</v>
      </c>
      <c r="C5658" s="56">
        <v>2101010130</v>
      </c>
      <c r="D5658" s="56" t="s">
        <v>40</v>
      </c>
      <c r="E5658" s="56">
        <v>2101020140</v>
      </c>
      <c r="F5658" s="56">
        <v>5401010140</v>
      </c>
      <c r="G5658" s="56" t="s">
        <v>11428</v>
      </c>
      <c r="H5658" s="56">
        <v>400300</v>
      </c>
      <c r="I5658" s="56" t="s">
        <v>11430</v>
      </c>
      <c r="J5658" s="56" t="s">
        <v>3703</v>
      </c>
      <c r="K5658" s="56" t="s">
        <v>3698</v>
      </c>
      <c r="L5658" s="56" t="s">
        <v>7138</v>
      </c>
      <c r="M5658" s="73">
        <v>41106</v>
      </c>
      <c r="N5658" s="56"/>
      <c r="O5658" s="56"/>
      <c r="P5658" s="56" t="s">
        <v>295</v>
      </c>
      <c r="Q5658" s="56" t="s">
        <v>8778</v>
      </c>
      <c r="R5658" s="56" t="s">
        <v>70</v>
      </c>
      <c r="S5658" s="56" t="s">
        <v>11415</v>
      </c>
      <c r="T5658" s="56" t="s">
        <v>7140</v>
      </c>
      <c r="U5658" s="57">
        <v>277802</v>
      </c>
      <c r="V5658" s="57">
        <v>-219740</v>
      </c>
      <c r="W5658" s="57">
        <v>58062</v>
      </c>
      <c r="X5658" s="57">
        <v>0</v>
      </c>
      <c r="Y5658" s="73">
        <v>41106</v>
      </c>
      <c r="Z5658" s="57">
        <v>-31323.599999999999</v>
      </c>
      <c r="AA5658" s="57">
        <v>0</v>
      </c>
      <c r="AB5658" s="57">
        <v>26738.400000000001</v>
      </c>
      <c r="AC5658" s="57">
        <v>0</v>
      </c>
      <c r="AD5658" s="56" t="s">
        <v>9255</v>
      </c>
      <c r="AE5658" s="57">
        <v>0</v>
      </c>
      <c r="AF5658" s="57">
        <v>0</v>
      </c>
      <c r="AG5658" s="57">
        <v>0</v>
      </c>
      <c r="AI5658"/>
      <c r="AJ5658"/>
    </row>
    <row r="5659" spans="1:36">
      <c r="A5659" s="56" t="s">
        <v>48</v>
      </c>
      <c r="B5659" s="56" t="s">
        <v>11417</v>
      </c>
      <c r="C5659" s="56">
        <v>2101010130</v>
      </c>
      <c r="D5659" s="56" t="s">
        <v>40</v>
      </c>
      <c r="E5659" s="56">
        <v>2101020140</v>
      </c>
      <c r="F5659" s="56">
        <v>5401010140</v>
      </c>
      <c r="G5659" s="56" t="s">
        <v>11428</v>
      </c>
      <c r="H5659" s="56">
        <v>400300</v>
      </c>
      <c r="I5659" s="56" t="s">
        <v>11430</v>
      </c>
      <c r="J5659" s="56" t="s">
        <v>3704</v>
      </c>
      <c r="K5659" s="56" t="s">
        <v>3705</v>
      </c>
      <c r="L5659" s="56" t="s">
        <v>7138</v>
      </c>
      <c r="M5659" s="73">
        <v>41217</v>
      </c>
      <c r="N5659" s="56"/>
      <c r="O5659" s="56"/>
      <c r="P5659" s="56" t="s">
        <v>295</v>
      </c>
      <c r="Q5659" s="56" t="s">
        <v>8778</v>
      </c>
      <c r="R5659" s="56" t="s">
        <v>70</v>
      </c>
      <c r="S5659" s="56" t="s">
        <v>11415</v>
      </c>
      <c r="T5659" s="56" t="s">
        <v>7140</v>
      </c>
      <c r="U5659" s="57">
        <v>14652</v>
      </c>
      <c r="V5659" s="57">
        <v>-11116.57</v>
      </c>
      <c r="W5659" s="57">
        <v>3535.43</v>
      </c>
      <c r="X5659" s="57">
        <v>0</v>
      </c>
      <c r="Y5659" s="73">
        <v>41217</v>
      </c>
      <c r="Z5659" s="57">
        <v>-1608.5</v>
      </c>
      <c r="AA5659" s="57">
        <v>0</v>
      </c>
      <c r="AB5659" s="57">
        <v>1926.93</v>
      </c>
      <c r="AC5659" s="57">
        <v>0</v>
      </c>
      <c r="AD5659" s="56" t="s">
        <v>9255</v>
      </c>
      <c r="AE5659" s="57">
        <v>0</v>
      </c>
      <c r="AF5659" s="57">
        <v>0</v>
      </c>
      <c r="AG5659" s="57">
        <v>0</v>
      </c>
      <c r="AI5659"/>
      <c r="AJ5659"/>
    </row>
    <row r="5660" spans="1:36">
      <c r="A5660" s="56" t="s">
        <v>48</v>
      </c>
      <c r="B5660" s="56" t="s">
        <v>11417</v>
      </c>
      <c r="C5660" s="56">
        <v>2101010130</v>
      </c>
      <c r="D5660" s="56" t="s">
        <v>40</v>
      </c>
      <c r="E5660" s="56">
        <v>2101020140</v>
      </c>
      <c r="F5660" s="56">
        <v>5401010140</v>
      </c>
      <c r="G5660" s="56" t="s">
        <v>11428</v>
      </c>
      <c r="H5660" s="56">
        <v>400300</v>
      </c>
      <c r="I5660" s="56" t="s">
        <v>11430</v>
      </c>
      <c r="J5660" s="56" t="s">
        <v>3706</v>
      </c>
      <c r="K5660" s="56" t="s">
        <v>3707</v>
      </c>
      <c r="L5660" s="56" t="s">
        <v>7138</v>
      </c>
      <c r="M5660" s="73">
        <v>41223</v>
      </c>
      <c r="N5660" s="56"/>
      <c r="O5660" s="56"/>
      <c r="P5660" s="56" t="s">
        <v>295</v>
      </c>
      <c r="Q5660" s="56" t="s">
        <v>8844</v>
      </c>
      <c r="R5660" s="56" t="s">
        <v>70</v>
      </c>
      <c r="S5660" s="56" t="s">
        <v>11661</v>
      </c>
      <c r="T5660" s="56" t="s">
        <v>7140</v>
      </c>
      <c r="U5660" s="57">
        <v>74236</v>
      </c>
      <c r="V5660" s="57">
        <v>-56197.5</v>
      </c>
      <c r="W5660" s="57">
        <v>18038.5</v>
      </c>
      <c r="X5660" s="57">
        <v>0</v>
      </c>
      <c r="Y5660" s="73">
        <v>41223</v>
      </c>
      <c r="Z5660" s="57">
        <v>-8137.96</v>
      </c>
      <c r="AA5660" s="57">
        <v>0</v>
      </c>
      <c r="AB5660" s="57">
        <v>9900.5400000000009</v>
      </c>
      <c r="AC5660" s="57">
        <v>0</v>
      </c>
      <c r="AD5660" s="56" t="s">
        <v>9255</v>
      </c>
      <c r="AE5660" s="57">
        <v>0</v>
      </c>
      <c r="AF5660" s="57">
        <v>0</v>
      </c>
      <c r="AG5660" s="57">
        <v>0</v>
      </c>
      <c r="AI5660"/>
      <c r="AJ5660"/>
    </row>
    <row r="5661" spans="1:36">
      <c r="A5661" s="56" t="s">
        <v>48</v>
      </c>
      <c r="B5661" s="56" t="s">
        <v>11417</v>
      </c>
      <c r="C5661" s="56">
        <v>2101010130</v>
      </c>
      <c r="D5661" s="56" t="s">
        <v>40</v>
      </c>
      <c r="E5661" s="56">
        <v>2101020140</v>
      </c>
      <c r="F5661" s="56">
        <v>5401010140</v>
      </c>
      <c r="G5661" s="56" t="s">
        <v>11428</v>
      </c>
      <c r="H5661" s="56">
        <v>400300</v>
      </c>
      <c r="I5661" s="56" t="s">
        <v>11430</v>
      </c>
      <c r="J5661" s="56" t="s">
        <v>3708</v>
      </c>
      <c r="K5661" s="56" t="s">
        <v>3707</v>
      </c>
      <c r="L5661" s="56" t="s">
        <v>7138</v>
      </c>
      <c r="M5661" s="73">
        <v>41217</v>
      </c>
      <c r="N5661" s="56"/>
      <c r="O5661" s="56"/>
      <c r="P5661" s="56" t="s">
        <v>295</v>
      </c>
      <c r="Q5661" s="56" t="s">
        <v>8825</v>
      </c>
      <c r="R5661" s="56" t="s">
        <v>70</v>
      </c>
      <c r="S5661" s="56" t="s">
        <v>11657</v>
      </c>
      <c r="T5661" s="56" t="s">
        <v>7140</v>
      </c>
      <c r="U5661" s="57">
        <v>44543</v>
      </c>
      <c r="V5661" s="57">
        <v>-33795.300000000003</v>
      </c>
      <c r="W5661" s="57">
        <v>10747.7</v>
      </c>
      <c r="X5661" s="57">
        <v>0</v>
      </c>
      <c r="Y5661" s="73">
        <v>41217</v>
      </c>
      <c r="Z5661" s="57">
        <v>-4889.8</v>
      </c>
      <c r="AA5661" s="57">
        <v>0</v>
      </c>
      <c r="AB5661" s="57">
        <v>5857.9</v>
      </c>
      <c r="AC5661" s="57">
        <v>0</v>
      </c>
      <c r="AD5661" s="56" t="s">
        <v>9255</v>
      </c>
      <c r="AE5661" s="57">
        <v>0</v>
      </c>
      <c r="AF5661" s="57">
        <v>0</v>
      </c>
      <c r="AG5661" s="57">
        <v>0</v>
      </c>
      <c r="AI5661"/>
      <c r="AJ5661"/>
    </row>
    <row r="5662" spans="1:36">
      <c r="A5662" s="56" t="s">
        <v>48</v>
      </c>
      <c r="B5662" s="56" t="s">
        <v>11417</v>
      </c>
      <c r="C5662" s="56">
        <v>2101010130</v>
      </c>
      <c r="D5662" s="56" t="s">
        <v>40</v>
      </c>
      <c r="E5662" s="56">
        <v>2101020140</v>
      </c>
      <c r="F5662" s="56">
        <v>5401010140</v>
      </c>
      <c r="G5662" s="56" t="s">
        <v>11428</v>
      </c>
      <c r="H5662" s="56">
        <v>400300</v>
      </c>
      <c r="I5662" s="56" t="s">
        <v>11430</v>
      </c>
      <c r="J5662" s="56" t="s">
        <v>3709</v>
      </c>
      <c r="K5662" s="56" t="s">
        <v>3710</v>
      </c>
      <c r="L5662" s="56" t="s">
        <v>7138</v>
      </c>
      <c r="M5662" s="73">
        <v>41169</v>
      </c>
      <c r="N5662" s="56"/>
      <c r="O5662" s="56"/>
      <c r="P5662" s="56" t="s">
        <v>295</v>
      </c>
      <c r="Q5662" s="56" t="s">
        <v>8748</v>
      </c>
      <c r="R5662" s="56" t="s">
        <v>70</v>
      </c>
      <c r="S5662" s="56" t="s">
        <v>11415</v>
      </c>
      <c r="T5662" s="56" t="s">
        <v>7140</v>
      </c>
      <c r="U5662" s="57">
        <v>9873610</v>
      </c>
      <c r="V5662" s="57">
        <v>-7401838.1799999997</v>
      </c>
      <c r="W5662" s="57">
        <v>2471771.8199999998</v>
      </c>
      <c r="X5662" s="57">
        <v>0</v>
      </c>
      <c r="Y5662" s="73">
        <v>41169</v>
      </c>
      <c r="Z5662" s="57">
        <v>-1237233.1499999999</v>
      </c>
      <c r="AA5662" s="57">
        <v>0</v>
      </c>
      <c r="AB5662" s="57">
        <v>1234538.67</v>
      </c>
      <c r="AC5662" s="57">
        <v>0</v>
      </c>
      <c r="AD5662" s="56" t="s">
        <v>9255</v>
      </c>
      <c r="AE5662" s="57">
        <v>0</v>
      </c>
      <c r="AF5662" s="57">
        <v>0</v>
      </c>
      <c r="AG5662" s="57">
        <v>0</v>
      </c>
      <c r="AI5662"/>
      <c r="AJ5662"/>
    </row>
    <row r="5663" spans="1:36">
      <c r="A5663" s="56" t="s">
        <v>48</v>
      </c>
      <c r="B5663" s="56" t="s">
        <v>11417</v>
      </c>
      <c r="C5663" s="56">
        <v>2101010130</v>
      </c>
      <c r="D5663" s="56" t="s">
        <v>40</v>
      </c>
      <c r="E5663" s="56">
        <v>2101020140</v>
      </c>
      <c r="F5663" s="56">
        <v>5401010140</v>
      </c>
      <c r="G5663" s="56" t="s">
        <v>11428</v>
      </c>
      <c r="H5663" s="56">
        <v>400300</v>
      </c>
      <c r="I5663" s="56" t="s">
        <v>11430</v>
      </c>
      <c r="J5663" s="56" t="s">
        <v>3711</v>
      </c>
      <c r="K5663" s="56" t="s">
        <v>3712</v>
      </c>
      <c r="L5663" s="56" t="s">
        <v>7138</v>
      </c>
      <c r="M5663" s="73">
        <v>41262</v>
      </c>
      <c r="N5663" s="56"/>
      <c r="O5663" s="56"/>
      <c r="P5663" s="56" t="s">
        <v>295</v>
      </c>
      <c r="Q5663" s="56" t="s">
        <v>8748</v>
      </c>
      <c r="R5663" s="56" t="s">
        <v>70</v>
      </c>
      <c r="S5663" s="56" t="s">
        <v>11415</v>
      </c>
      <c r="T5663" s="56" t="s">
        <v>7140</v>
      </c>
      <c r="U5663" s="57">
        <v>975895</v>
      </c>
      <c r="V5663" s="57">
        <v>-728042.98</v>
      </c>
      <c r="W5663" s="57">
        <v>247852.02</v>
      </c>
      <c r="X5663" s="57">
        <v>0</v>
      </c>
      <c r="Y5663" s="73">
        <v>41262</v>
      </c>
      <c r="Z5663" s="57">
        <v>-106036.89</v>
      </c>
      <c r="AA5663" s="57">
        <v>0</v>
      </c>
      <c r="AB5663" s="57">
        <v>141815.13</v>
      </c>
      <c r="AC5663" s="57">
        <v>0</v>
      </c>
      <c r="AD5663" s="56" t="s">
        <v>9255</v>
      </c>
      <c r="AE5663" s="57">
        <v>0</v>
      </c>
      <c r="AF5663" s="57">
        <v>0</v>
      </c>
      <c r="AG5663" s="57">
        <v>0</v>
      </c>
      <c r="AI5663"/>
      <c r="AJ5663"/>
    </row>
    <row r="5664" spans="1:36">
      <c r="A5664" s="56" t="s">
        <v>48</v>
      </c>
      <c r="B5664" s="56" t="s">
        <v>11417</v>
      </c>
      <c r="C5664" s="56">
        <v>2101010130</v>
      </c>
      <c r="D5664" s="56" t="s">
        <v>40</v>
      </c>
      <c r="E5664" s="56">
        <v>2101020140</v>
      </c>
      <c r="F5664" s="56">
        <v>5401010140</v>
      </c>
      <c r="G5664" s="56" t="s">
        <v>11428</v>
      </c>
      <c r="H5664" s="56">
        <v>400300</v>
      </c>
      <c r="I5664" s="56" t="s">
        <v>11430</v>
      </c>
      <c r="J5664" s="56" t="s">
        <v>3713</v>
      </c>
      <c r="K5664" s="56" t="s">
        <v>3714</v>
      </c>
      <c r="L5664" s="56" t="s">
        <v>7138</v>
      </c>
      <c r="M5664" s="73">
        <v>41074</v>
      </c>
      <c r="N5664" s="56"/>
      <c r="O5664" s="56"/>
      <c r="P5664" s="56" t="s">
        <v>295</v>
      </c>
      <c r="Q5664" s="56" t="s">
        <v>8748</v>
      </c>
      <c r="R5664" s="56" t="s">
        <v>70</v>
      </c>
      <c r="S5664" s="56" t="s">
        <v>11818</v>
      </c>
      <c r="T5664" s="56" t="s">
        <v>7140</v>
      </c>
      <c r="U5664" s="57">
        <v>41003</v>
      </c>
      <c r="V5664" s="57">
        <v>-32826.18</v>
      </c>
      <c r="W5664" s="57">
        <v>8176.82</v>
      </c>
      <c r="X5664" s="57">
        <v>0</v>
      </c>
      <c r="Y5664" s="73">
        <v>41074</v>
      </c>
      <c r="Z5664" s="57">
        <v>-4661.29</v>
      </c>
      <c r="AA5664" s="57">
        <v>0</v>
      </c>
      <c r="AB5664" s="57">
        <v>3515.53</v>
      </c>
      <c r="AC5664" s="57">
        <v>0</v>
      </c>
      <c r="AD5664" s="56" t="s">
        <v>9255</v>
      </c>
      <c r="AE5664" s="57">
        <v>0</v>
      </c>
      <c r="AF5664" s="57">
        <v>0</v>
      </c>
      <c r="AG5664" s="57">
        <v>0</v>
      </c>
      <c r="AI5664"/>
      <c r="AJ5664"/>
    </row>
    <row r="5665" spans="1:36">
      <c r="A5665" s="56" t="s">
        <v>48</v>
      </c>
      <c r="B5665" s="56" t="s">
        <v>11417</v>
      </c>
      <c r="C5665" s="56">
        <v>2101010130</v>
      </c>
      <c r="D5665" s="56" t="s">
        <v>40</v>
      </c>
      <c r="E5665" s="56">
        <v>2101020140</v>
      </c>
      <c r="F5665" s="56">
        <v>5401010140</v>
      </c>
      <c r="G5665" s="56" t="s">
        <v>11428</v>
      </c>
      <c r="H5665" s="56">
        <v>400300</v>
      </c>
      <c r="I5665" s="56" t="s">
        <v>11430</v>
      </c>
      <c r="J5665" s="56" t="s">
        <v>3715</v>
      </c>
      <c r="K5665" s="56" t="s">
        <v>3716</v>
      </c>
      <c r="L5665" s="56" t="s">
        <v>7138</v>
      </c>
      <c r="M5665" s="73">
        <v>41349</v>
      </c>
      <c r="N5665" s="56"/>
      <c r="O5665" s="56"/>
      <c r="P5665" s="56" t="s">
        <v>295</v>
      </c>
      <c r="Q5665" s="56" t="s">
        <v>8984</v>
      </c>
      <c r="R5665" s="56" t="s">
        <v>70</v>
      </c>
      <c r="S5665" s="56" t="s">
        <v>11659</v>
      </c>
      <c r="T5665" s="56" t="s">
        <v>7140</v>
      </c>
      <c r="U5665" s="57">
        <v>15980</v>
      </c>
      <c r="V5665" s="57">
        <v>-11538.28</v>
      </c>
      <c r="W5665" s="57">
        <v>4441.72</v>
      </c>
      <c r="X5665" s="57">
        <v>0</v>
      </c>
      <c r="Y5665" s="73">
        <v>41349</v>
      </c>
      <c r="Z5665" s="57">
        <v>-1704.02</v>
      </c>
      <c r="AA5665" s="57">
        <v>0</v>
      </c>
      <c r="AB5665" s="57">
        <v>2737.7</v>
      </c>
      <c r="AC5665" s="57">
        <v>0</v>
      </c>
      <c r="AD5665" s="56" t="s">
        <v>9255</v>
      </c>
      <c r="AE5665" s="57">
        <v>0</v>
      </c>
      <c r="AF5665" s="57">
        <v>0</v>
      </c>
      <c r="AG5665" s="57">
        <v>0</v>
      </c>
      <c r="AI5665"/>
      <c r="AJ5665"/>
    </row>
    <row r="5666" spans="1:36">
      <c r="A5666" s="56" t="s">
        <v>48</v>
      </c>
      <c r="B5666" s="56" t="s">
        <v>11417</v>
      </c>
      <c r="C5666" s="56">
        <v>2101010130</v>
      </c>
      <c r="D5666" s="56" t="s">
        <v>40</v>
      </c>
      <c r="E5666" s="56">
        <v>2101020140</v>
      </c>
      <c r="F5666" s="56">
        <v>5401010140</v>
      </c>
      <c r="G5666" s="56" t="s">
        <v>11428</v>
      </c>
      <c r="H5666" s="56">
        <v>400300</v>
      </c>
      <c r="I5666" s="56" t="s">
        <v>11430</v>
      </c>
      <c r="J5666" s="56" t="s">
        <v>3717</v>
      </c>
      <c r="K5666" s="56" t="s">
        <v>11819</v>
      </c>
      <c r="L5666" s="56" t="s">
        <v>7138</v>
      </c>
      <c r="M5666" s="73">
        <v>41405</v>
      </c>
      <c r="N5666" s="56"/>
      <c r="O5666" s="56"/>
      <c r="P5666" s="56" t="s">
        <v>295</v>
      </c>
      <c r="Q5666" s="56" t="s">
        <v>8778</v>
      </c>
      <c r="R5666" s="56" t="s">
        <v>70</v>
      </c>
      <c r="S5666" s="56" t="s">
        <v>11415</v>
      </c>
      <c r="T5666" s="56" t="s">
        <v>7140</v>
      </c>
      <c r="U5666" s="57">
        <v>41895</v>
      </c>
      <c r="V5666" s="57">
        <v>-29619.89</v>
      </c>
      <c r="W5666" s="57">
        <v>12275.11</v>
      </c>
      <c r="X5666" s="57">
        <v>0</v>
      </c>
      <c r="Y5666" s="73">
        <v>41405</v>
      </c>
      <c r="Z5666" s="57">
        <v>-4415.8999999999996</v>
      </c>
      <c r="AA5666" s="57">
        <v>0</v>
      </c>
      <c r="AB5666" s="57">
        <v>7859.21</v>
      </c>
      <c r="AC5666" s="57">
        <v>0</v>
      </c>
      <c r="AD5666" s="56" t="s">
        <v>9255</v>
      </c>
      <c r="AE5666" s="57">
        <v>0</v>
      </c>
      <c r="AF5666" s="57">
        <v>0</v>
      </c>
      <c r="AG5666" s="57">
        <v>0</v>
      </c>
      <c r="AI5666"/>
      <c r="AJ5666"/>
    </row>
    <row r="5667" spans="1:36">
      <c r="A5667" s="56" t="s">
        <v>48</v>
      </c>
      <c r="B5667" s="56" t="s">
        <v>11417</v>
      </c>
      <c r="C5667" s="56">
        <v>2101010130</v>
      </c>
      <c r="D5667" s="56" t="s">
        <v>40</v>
      </c>
      <c r="E5667" s="56">
        <v>2101020140</v>
      </c>
      <c r="F5667" s="56">
        <v>5401010140</v>
      </c>
      <c r="G5667" s="56" t="s">
        <v>11428</v>
      </c>
      <c r="H5667" s="56">
        <v>400300</v>
      </c>
      <c r="I5667" s="56" t="s">
        <v>11430</v>
      </c>
      <c r="J5667" s="56" t="s">
        <v>3718</v>
      </c>
      <c r="K5667" s="56" t="s">
        <v>2888</v>
      </c>
      <c r="L5667" s="56" t="s">
        <v>7138</v>
      </c>
      <c r="M5667" s="73">
        <v>41485</v>
      </c>
      <c r="N5667" s="56"/>
      <c r="O5667" s="56"/>
      <c r="P5667" s="56" t="s">
        <v>295</v>
      </c>
      <c r="Q5667" s="56" t="s">
        <v>8820</v>
      </c>
      <c r="R5667" s="56" t="s">
        <v>70</v>
      </c>
      <c r="S5667" s="56" t="s">
        <v>11679</v>
      </c>
      <c r="T5667" s="56" t="s">
        <v>7140</v>
      </c>
      <c r="U5667" s="57">
        <v>60472</v>
      </c>
      <c r="V5667" s="57">
        <v>-41480.269999999997</v>
      </c>
      <c r="W5667" s="57">
        <v>18991.73</v>
      </c>
      <c r="X5667" s="57">
        <v>0</v>
      </c>
      <c r="Y5667" s="73">
        <v>41485</v>
      </c>
      <c r="Z5667" s="57">
        <v>-6274.54</v>
      </c>
      <c r="AA5667" s="57">
        <v>0</v>
      </c>
      <c r="AB5667" s="57">
        <v>12717.19</v>
      </c>
      <c r="AC5667" s="57">
        <v>0</v>
      </c>
      <c r="AD5667" s="56" t="s">
        <v>9255</v>
      </c>
      <c r="AE5667" s="57">
        <v>0</v>
      </c>
      <c r="AF5667" s="57">
        <v>0</v>
      </c>
      <c r="AG5667" s="57">
        <v>0</v>
      </c>
      <c r="AI5667"/>
      <c r="AJ5667"/>
    </row>
    <row r="5668" spans="1:36">
      <c r="A5668" s="56" t="s">
        <v>48</v>
      </c>
      <c r="B5668" s="56" t="s">
        <v>11417</v>
      </c>
      <c r="C5668" s="56">
        <v>2101010130</v>
      </c>
      <c r="D5668" s="56" t="s">
        <v>40</v>
      </c>
      <c r="E5668" s="56">
        <v>2101020140</v>
      </c>
      <c r="F5668" s="56">
        <v>5401010140</v>
      </c>
      <c r="G5668" s="56" t="s">
        <v>11428</v>
      </c>
      <c r="H5668" s="56">
        <v>400300</v>
      </c>
      <c r="I5668" s="56" t="s">
        <v>11430</v>
      </c>
      <c r="J5668" s="56" t="s">
        <v>3719</v>
      </c>
      <c r="K5668" s="56" t="s">
        <v>3720</v>
      </c>
      <c r="L5668" s="56" t="s">
        <v>7138</v>
      </c>
      <c r="M5668" s="73">
        <v>41394</v>
      </c>
      <c r="N5668" s="56"/>
      <c r="O5668" s="56"/>
      <c r="P5668" s="56" t="s">
        <v>295</v>
      </c>
      <c r="Q5668" s="56" t="s">
        <v>8754</v>
      </c>
      <c r="R5668" s="56" t="s">
        <v>70</v>
      </c>
      <c r="S5668" s="56" t="s">
        <v>11415</v>
      </c>
      <c r="T5668" s="56" t="s">
        <v>7140</v>
      </c>
      <c r="U5668" s="57">
        <v>15277</v>
      </c>
      <c r="V5668" s="57">
        <v>-10845.71</v>
      </c>
      <c r="W5668" s="57">
        <v>4431.29</v>
      </c>
      <c r="X5668" s="57">
        <v>0</v>
      </c>
      <c r="Y5668" s="73">
        <v>41394</v>
      </c>
      <c r="Z5668" s="57">
        <v>-1613.87</v>
      </c>
      <c r="AA5668" s="57">
        <v>0</v>
      </c>
      <c r="AB5668" s="57">
        <v>2817.42</v>
      </c>
      <c r="AC5668" s="57">
        <v>0</v>
      </c>
      <c r="AD5668" s="56" t="s">
        <v>9255</v>
      </c>
      <c r="AE5668" s="57">
        <v>0</v>
      </c>
      <c r="AF5668" s="57">
        <v>0</v>
      </c>
      <c r="AG5668" s="57">
        <v>0</v>
      </c>
      <c r="AI5668"/>
      <c r="AJ5668"/>
    </row>
    <row r="5669" spans="1:36">
      <c r="A5669" s="56" t="s">
        <v>48</v>
      </c>
      <c r="B5669" s="56" t="s">
        <v>11417</v>
      </c>
      <c r="C5669" s="56">
        <v>2101010130</v>
      </c>
      <c r="D5669" s="56" t="s">
        <v>40</v>
      </c>
      <c r="E5669" s="56">
        <v>2101020140</v>
      </c>
      <c r="F5669" s="56">
        <v>5401010140</v>
      </c>
      <c r="G5669" s="56" t="s">
        <v>11428</v>
      </c>
      <c r="H5669" s="56">
        <v>400300</v>
      </c>
      <c r="I5669" s="56" t="s">
        <v>11430</v>
      </c>
      <c r="J5669" s="56" t="s">
        <v>3721</v>
      </c>
      <c r="K5669" s="56" t="s">
        <v>7238</v>
      </c>
      <c r="L5669" s="56" t="s">
        <v>7138</v>
      </c>
      <c r="M5669" s="73">
        <v>41394</v>
      </c>
      <c r="N5669" s="56"/>
      <c r="O5669" s="56"/>
      <c r="P5669" s="56" t="s">
        <v>295</v>
      </c>
      <c r="Q5669" s="56" t="s">
        <v>8986</v>
      </c>
      <c r="R5669" s="56" t="s">
        <v>70</v>
      </c>
      <c r="S5669" s="56" t="s">
        <v>11684</v>
      </c>
      <c r="T5669" s="56" t="s">
        <v>7140</v>
      </c>
      <c r="U5669" s="57">
        <v>27000</v>
      </c>
      <c r="V5669" s="57">
        <v>-19168.34</v>
      </c>
      <c r="W5669" s="57">
        <v>7831.66</v>
      </c>
      <c r="X5669" s="57">
        <v>0</v>
      </c>
      <c r="Y5669" s="73">
        <v>41394</v>
      </c>
      <c r="Z5669" s="57">
        <v>-2852.27</v>
      </c>
      <c r="AA5669" s="57">
        <v>0</v>
      </c>
      <c r="AB5669" s="57">
        <v>4979.3900000000003</v>
      </c>
      <c r="AC5669" s="57">
        <v>0</v>
      </c>
      <c r="AD5669" s="56" t="s">
        <v>9255</v>
      </c>
      <c r="AE5669" s="57">
        <v>0</v>
      </c>
      <c r="AF5669" s="57">
        <v>0</v>
      </c>
      <c r="AG5669" s="57">
        <v>0</v>
      </c>
      <c r="AI5669"/>
      <c r="AJ5669"/>
    </row>
    <row r="5670" spans="1:36">
      <c r="A5670" s="56" t="s">
        <v>48</v>
      </c>
      <c r="B5670" s="56" t="s">
        <v>11417</v>
      </c>
      <c r="C5670" s="56">
        <v>2101010130</v>
      </c>
      <c r="D5670" s="56" t="s">
        <v>40</v>
      </c>
      <c r="E5670" s="56">
        <v>2101020140</v>
      </c>
      <c r="F5670" s="56">
        <v>5401010140</v>
      </c>
      <c r="G5670" s="56" t="s">
        <v>11428</v>
      </c>
      <c r="H5670" s="56">
        <v>400300</v>
      </c>
      <c r="I5670" s="56" t="s">
        <v>11430</v>
      </c>
      <c r="J5670" s="56" t="s">
        <v>3722</v>
      </c>
      <c r="K5670" s="56" t="s">
        <v>3723</v>
      </c>
      <c r="L5670" s="56" t="s">
        <v>7138</v>
      </c>
      <c r="M5670" s="73">
        <v>41394</v>
      </c>
      <c r="N5670" s="56"/>
      <c r="O5670" s="56"/>
      <c r="P5670" s="56" t="s">
        <v>295</v>
      </c>
      <c r="Q5670" s="56" t="s">
        <v>8831</v>
      </c>
      <c r="R5670" s="56" t="s">
        <v>70</v>
      </c>
      <c r="S5670" s="56" t="s">
        <v>11659</v>
      </c>
      <c r="T5670" s="56" t="s">
        <v>7140</v>
      </c>
      <c r="U5670" s="57">
        <v>6000</v>
      </c>
      <c r="V5670" s="57">
        <v>-4259.4399999999996</v>
      </c>
      <c r="W5670" s="57">
        <v>1740.56</v>
      </c>
      <c r="X5670" s="57">
        <v>0</v>
      </c>
      <c r="Y5670" s="73">
        <v>41394</v>
      </c>
      <c r="Z5670" s="57">
        <v>-633.91999999999996</v>
      </c>
      <c r="AA5670" s="57">
        <v>0</v>
      </c>
      <c r="AB5670" s="57">
        <v>1106.6400000000001</v>
      </c>
      <c r="AC5670" s="57">
        <v>0</v>
      </c>
      <c r="AD5670" s="56" t="s">
        <v>9255</v>
      </c>
      <c r="AE5670" s="57">
        <v>0</v>
      </c>
      <c r="AF5670" s="57">
        <v>0</v>
      </c>
      <c r="AG5670" s="57">
        <v>0</v>
      </c>
      <c r="AI5670"/>
      <c r="AJ5670"/>
    </row>
    <row r="5671" spans="1:36">
      <c r="A5671" s="56" t="s">
        <v>48</v>
      </c>
      <c r="B5671" s="56" t="s">
        <v>11417</v>
      </c>
      <c r="C5671" s="56">
        <v>2101010130</v>
      </c>
      <c r="D5671" s="56" t="s">
        <v>40</v>
      </c>
      <c r="E5671" s="56">
        <v>2101020140</v>
      </c>
      <c r="F5671" s="56">
        <v>5401010140</v>
      </c>
      <c r="G5671" s="56" t="s">
        <v>11428</v>
      </c>
      <c r="H5671" s="56">
        <v>400300</v>
      </c>
      <c r="I5671" s="56" t="s">
        <v>11430</v>
      </c>
      <c r="J5671" s="56" t="s">
        <v>3724</v>
      </c>
      <c r="K5671" s="56" t="s">
        <v>3725</v>
      </c>
      <c r="L5671" s="56" t="s">
        <v>7138</v>
      </c>
      <c r="M5671" s="73">
        <v>41528</v>
      </c>
      <c r="N5671" s="56"/>
      <c r="O5671" s="56"/>
      <c r="P5671" s="56" t="s">
        <v>295</v>
      </c>
      <c r="Q5671" s="56" t="s">
        <v>9018</v>
      </c>
      <c r="R5671" s="56" t="s">
        <v>70</v>
      </c>
      <c r="S5671" s="56" t="s">
        <v>11415</v>
      </c>
      <c r="T5671" s="56" t="s">
        <v>7140</v>
      </c>
      <c r="U5671" s="57">
        <v>57000</v>
      </c>
      <c r="V5671" s="57">
        <v>-38464.74</v>
      </c>
      <c r="W5671" s="57">
        <v>18535.259999999998</v>
      </c>
      <c r="X5671" s="57">
        <v>0</v>
      </c>
      <c r="Y5671" s="73">
        <v>41528</v>
      </c>
      <c r="Z5671" s="57">
        <v>-5866.6</v>
      </c>
      <c r="AA5671" s="57">
        <v>0</v>
      </c>
      <c r="AB5671" s="57">
        <v>12668.66</v>
      </c>
      <c r="AC5671" s="57">
        <v>0</v>
      </c>
      <c r="AD5671" s="56" t="s">
        <v>9255</v>
      </c>
      <c r="AE5671" s="57">
        <v>0</v>
      </c>
      <c r="AF5671" s="57">
        <v>0</v>
      </c>
      <c r="AG5671" s="57">
        <v>0</v>
      </c>
      <c r="AI5671"/>
      <c r="AJ5671"/>
    </row>
    <row r="5672" spans="1:36">
      <c r="A5672" s="56" t="s">
        <v>48</v>
      </c>
      <c r="B5672" s="56" t="s">
        <v>11417</v>
      </c>
      <c r="C5672" s="56">
        <v>2101010130</v>
      </c>
      <c r="D5672" s="56" t="s">
        <v>40</v>
      </c>
      <c r="E5672" s="56">
        <v>2101020140</v>
      </c>
      <c r="F5672" s="56">
        <v>5401010140</v>
      </c>
      <c r="G5672" s="56" t="s">
        <v>11428</v>
      </c>
      <c r="H5672" s="56">
        <v>400300</v>
      </c>
      <c r="I5672" s="56" t="s">
        <v>11430</v>
      </c>
      <c r="J5672" s="56" t="s">
        <v>3726</v>
      </c>
      <c r="K5672" s="56" t="s">
        <v>3687</v>
      </c>
      <c r="L5672" s="56" t="s">
        <v>7138</v>
      </c>
      <c r="M5672" s="73">
        <v>41485</v>
      </c>
      <c r="N5672" s="56"/>
      <c r="O5672" s="56"/>
      <c r="P5672" s="56" t="s">
        <v>295</v>
      </c>
      <c r="Q5672" s="56" t="s">
        <v>8813</v>
      </c>
      <c r="R5672" s="56" t="s">
        <v>70</v>
      </c>
      <c r="S5672" s="56" t="s">
        <v>11661</v>
      </c>
      <c r="T5672" s="56" t="s">
        <v>7140</v>
      </c>
      <c r="U5672" s="57">
        <v>74954</v>
      </c>
      <c r="V5672" s="57">
        <v>-51413.98</v>
      </c>
      <c r="W5672" s="57">
        <v>23540.02</v>
      </c>
      <c r="X5672" s="57">
        <v>0</v>
      </c>
      <c r="Y5672" s="73">
        <v>41485</v>
      </c>
      <c r="Z5672" s="57">
        <v>-7777.22</v>
      </c>
      <c r="AA5672" s="57">
        <v>0</v>
      </c>
      <c r="AB5672" s="57">
        <v>15762.8</v>
      </c>
      <c r="AC5672" s="57">
        <v>0</v>
      </c>
      <c r="AD5672" s="56" t="s">
        <v>9255</v>
      </c>
      <c r="AE5672" s="57">
        <v>0</v>
      </c>
      <c r="AF5672" s="57">
        <v>0</v>
      </c>
      <c r="AG5672" s="57">
        <v>0</v>
      </c>
      <c r="AI5672"/>
      <c r="AJ5672"/>
    </row>
    <row r="5673" spans="1:36">
      <c r="A5673" s="56" t="s">
        <v>48</v>
      </c>
      <c r="B5673" s="56" t="s">
        <v>11417</v>
      </c>
      <c r="C5673" s="56">
        <v>2101010130</v>
      </c>
      <c r="D5673" s="56" t="s">
        <v>40</v>
      </c>
      <c r="E5673" s="56">
        <v>2101020140</v>
      </c>
      <c r="F5673" s="56">
        <v>5401010140</v>
      </c>
      <c r="G5673" s="56" t="s">
        <v>11428</v>
      </c>
      <c r="H5673" s="56">
        <v>400300</v>
      </c>
      <c r="I5673" s="56" t="s">
        <v>11430</v>
      </c>
      <c r="J5673" s="56" t="s">
        <v>3727</v>
      </c>
      <c r="K5673" s="56" t="s">
        <v>3728</v>
      </c>
      <c r="L5673" s="56" t="s">
        <v>7138</v>
      </c>
      <c r="M5673" s="73">
        <v>41647</v>
      </c>
      <c r="N5673" s="56"/>
      <c r="O5673" s="56"/>
      <c r="P5673" s="56" t="s">
        <v>295</v>
      </c>
      <c r="Q5673" s="56" t="s">
        <v>8813</v>
      </c>
      <c r="R5673" s="56" t="s">
        <v>70</v>
      </c>
      <c r="S5673" s="56" t="s">
        <v>11676</v>
      </c>
      <c r="T5673" s="56" t="s">
        <v>7140</v>
      </c>
      <c r="U5673" s="57">
        <v>73440</v>
      </c>
      <c r="V5673" s="57">
        <v>-47348.13</v>
      </c>
      <c r="W5673" s="57">
        <v>26091.87</v>
      </c>
      <c r="X5673" s="57">
        <v>0</v>
      </c>
      <c r="Y5673" s="73">
        <v>41647</v>
      </c>
      <c r="Z5673" s="57">
        <v>-7399.44</v>
      </c>
      <c r="AA5673" s="57">
        <v>0</v>
      </c>
      <c r="AB5673" s="57">
        <v>18692.43</v>
      </c>
      <c r="AC5673" s="57">
        <v>0</v>
      </c>
      <c r="AD5673" s="56" t="s">
        <v>9255</v>
      </c>
      <c r="AE5673" s="57">
        <v>0</v>
      </c>
      <c r="AF5673" s="57">
        <v>0</v>
      </c>
      <c r="AG5673" s="57">
        <v>0</v>
      </c>
      <c r="AI5673"/>
      <c r="AJ5673"/>
    </row>
    <row r="5674" spans="1:36">
      <c r="A5674" s="56" t="s">
        <v>48</v>
      </c>
      <c r="B5674" s="56" t="s">
        <v>11417</v>
      </c>
      <c r="C5674" s="56">
        <v>2101010130</v>
      </c>
      <c r="D5674" s="56" t="s">
        <v>40</v>
      </c>
      <c r="E5674" s="56">
        <v>2101020140</v>
      </c>
      <c r="F5674" s="56">
        <v>5401010140</v>
      </c>
      <c r="G5674" s="56" t="s">
        <v>11428</v>
      </c>
      <c r="H5674" s="56">
        <v>400300</v>
      </c>
      <c r="I5674" s="56" t="s">
        <v>11430</v>
      </c>
      <c r="J5674" s="56" t="s">
        <v>3729</v>
      </c>
      <c r="K5674" s="56" t="s">
        <v>3730</v>
      </c>
      <c r="L5674" s="56" t="s">
        <v>7138</v>
      </c>
      <c r="M5674" s="73">
        <v>41647</v>
      </c>
      <c r="N5674" s="56"/>
      <c r="O5674" s="56"/>
      <c r="P5674" s="56" t="s">
        <v>295</v>
      </c>
      <c r="Q5674" s="56" t="s">
        <v>9020</v>
      </c>
      <c r="R5674" s="56" t="s">
        <v>70</v>
      </c>
      <c r="S5674" s="56" t="s">
        <v>11682</v>
      </c>
      <c r="T5674" s="56" t="s">
        <v>7140</v>
      </c>
      <c r="U5674" s="57">
        <v>204751</v>
      </c>
      <c r="V5674" s="57">
        <v>-132006.79999999999</v>
      </c>
      <c r="W5674" s="57">
        <v>72744.2</v>
      </c>
      <c r="X5674" s="57">
        <v>0</v>
      </c>
      <c r="Y5674" s="73">
        <v>41647</v>
      </c>
      <c r="Z5674" s="57">
        <v>-20629.669999999998</v>
      </c>
      <c r="AA5674" s="57">
        <v>0</v>
      </c>
      <c r="AB5674" s="57">
        <v>52114.53</v>
      </c>
      <c r="AC5674" s="57">
        <v>0</v>
      </c>
      <c r="AD5674" s="56" t="s">
        <v>9255</v>
      </c>
      <c r="AE5674" s="57">
        <v>0</v>
      </c>
      <c r="AF5674" s="57">
        <v>0</v>
      </c>
      <c r="AG5674" s="57">
        <v>0</v>
      </c>
      <c r="AI5674"/>
      <c r="AJ5674"/>
    </row>
    <row r="5675" spans="1:36">
      <c r="A5675" s="56" t="s">
        <v>48</v>
      </c>
      <c r="B5675" s="56" t="s">
        <v>11417</v>
      </c>
      <c r="C5675" s="56">
        <v>2101010130</v>
      </c>
      <c r="D5675" s="56" t="s">
        <v>40</v>
      </c>
      <c r="E5675" s="56">
        <v>2101020140</v>
      </c>
      <c r="F5675" s="56">
        <v>5401010140</v>
      </c>
      <c r="G5675" s="56" t="s">
        <v>11428</v>
      </c>
      <c r="H5675" s="56">
        <v>400300</v>
      </c>
      <c r="I5675" s="56" t="s">
        <v>11430</v>
      </c>
      <c r="J5675" s="56" t="s">
        <v>3731</v>
      </c>
      <c r="K5675" s="56" t="s">
        <v>3732</v>
      </c>
      <c r="L5675" s="56" t="s">
        <v>7138</v>
      </c>
      <c r="M5675" s="73">
        <v>41639</v>
      </c>
      <c r="N5675" s="56"/>
      <c r="O5675" s="56"/>
      <c r="P5675" s="56" t="s">
        <v>295</v>
      </c>
      <c r="Q5675" s="56" t="s">
        <v>8748</v>
      </c>
      <c r="R5675" s="56" t="s">
        <v>70</v>
      </c>
      <c r="S5675" s="56" t="s">
        <v>11676</v>
      </c>
      <c r="T5675" s="56" t="s">
        <v>7140</v>
      </c>
      <c r="U5675" s="57">
        <v>47654</v>
      </c>
      <c r="V5675" s="57">
        <v>-30818.5</v>
      </c>
      <c r="W5675" s="57">
        <v>16835.5</v>
      </c>
      <c r="X5675" s="57">
        <v>0</v>
      </c>
      <c r="Y5675" s="73">
        <v>41639</v>
      </c>
      <c r="Z5675" s="57">
        <v>-4808</v>
      </c>
      <c r="AA5675" s="57">
        <v>0</v>
      </c>
      <c r="AB5675" s="57">
        <v>12027.5</v>
      </c>
      <c r="AC5675" s="57">
        <v>0</v>
      </c>
      <c r="AD5675" s="56" t="s">
        <v>9255</v>
      </c>
      <c r="AE5675" s="57">
        <v>0</v>
      </c>
      <c r="AF5675" s="57">
        <v>0</v>
      </c>
      <c r="AG5675" s="57">
        <v>0</v>
      </c>
      <c r="AI5675"/>
      <c r="AJ5675"/>
    </row>
    <row r="5676" spans="1:36">
      <c r="A5676" s="56" t="s">
        <v>48</v>
      </c>
      <c r="B5676" s="56" t="s">
        <v>11417</v>
      </c>
      <c r="C5676" s="56">
        <v>2101010130</v>
      </c>
      <c r="D5676" s="56" t="s">
        <v>40</v>
      </c>
      <c r="E5676" s="56">
        <v>2101020140</v>
      </c>
      <c r="F5676" s="56">
        <v>5401010140</v>
      </c>
      <c r="G5676" s="56" t="s">
        <v>11428</v>
      </c>
      <c r="H5676" s="56">
        <v>400300</v>
      </c>
      <c r="I5676" s="56" t="s">
        <v>11430</v>
      </c>
      <c r="J5676" s="56" t="s">
        <v>3733</v>
      </c>
      <c r="K5676" s="56" t="s">
        <v>8839</v>
      </c>
      <c r="L5676" s="56" t="s">
        <v>7138</v>
      </c>
      <c r="M5676" s="73">
        <v>41759</v>
      </c>
      <c r="N5676" s="56"/>
      <c r="O5676" s="56"/>
      <c r="P5676" s="56" t="s">
        <v>295</v>
      </c>
      <c r="Q5676" s="56" t="s">
        <v>8844</v>
      </c>
      <c r="R5676" s="56" t="s">
        <v>70</v>
      </c>
      <c r="S5676" s="56" t="s">
        <v>11725</v>
      </c>
      <c r="T5676" s="56" t="s">
        <v>7140</v>
      </c>
      <c r="U5676" s="57">
        <v>113602.5</v>
      </c>
      <c r="V5676" s="57">
        <v>-70113.259999999995</v>
      </c>
      <c r="W5676" s="57">
        <v>43489.24</v>
      </c>
      <c r="X5676" s="57">
        <v>0</v>
      </c>
      <c r="Y5676" s="73">
        <v>41759</v>
      </c>
      <c r="Z5676" s="57">
        <v>-11235.09</v>
      </c>
      <c r="AA5676" s="57">
        <v>0</v>
      </c>
      <c r="AB5676" s="57">
        <v>32254.15</v>
      </c>
      <c r="AC5676" s="57">
        <v>0</v>
      </c>
      <c r="AD5676" s="56" t="s">
        <v>9255</v>
      </c>
      <c r="AE5676" s="57">
        <v>0</v>
      </c>
      <c r="AF5676" s="57">
        <v>0</v>
      </c>
      <c r="AG5676" s="57">
        <v>0</v>
      </c>
      <c r="AI5676"/>
      <c r="AJ5676"/>
    </row>
    <row r="5677" spans="1:36">
      <c r="A5677" s="56" t="s">
        <v>48</v>
      </c>
      <c r="B5677" s="56" t="s">
        <v>11417</v>
      </c>
      <c r="C5677" s="56">
        <v>2101010130</v>
      </c>
      <c r="D5677" s="56" t="s">
        <v>40</v>
      </c>
      <c r="E5677" s="56">
        <v>2101020140</v>
      </c>
      <c r="F5677" s="56">
        <v>5401010140</v>
      </c>
      <c r="G5677" s="56" t="s">
        <v>11428</v>
      </c>
      <c r="H5677" s="56">
        <v>400300</v>
      </c>
      <c r="I5677" s="56" t="s">
        <v>11430</v>
      </c>
      <c r="J5677" s="56" t="s">
        <v>3735</v>
      </c>
      <c r="K5677" s="56" t="s">
        <v>3736</v>
      </c>
      <c r="L5677" s="56" t="s">
        <v>7138</v>
      </c>
      <c r="M5677" s="73">
        <v>41753</v>
      </c>
      <c r="N5677" s="56"/>
      <c r="O5677" s="56"/>
      <c r="P5677" s="56" t="s">
        <v>295</v>
      </c>
      <c r="Q5677" s="56" t="s">
        <v>8864</v>
      </c>
      <c r="R5677" s="56" t="s">
        <v>70</v>
      </c>
      <c r="S5677" s="56" t="s">
        <v>11671</v>
      </c>
      <c r="T5677" s="56" t="s">
        <v>7140</v>
      </c>
      <c r="U5677" s="57">
        <v>11880</v>
      </c>
      <c r="V5677" s="57">
        <v>-7349.43</v>
      </c>
      <c r="W5677" s="57">
        <v>4530.57</v>
      </c>
      <c r="X5677" s="57">
        <v>0</v>
      </c>
      <c r="Y5677" s="73">
        <v>41753</v>
      </c>
      <c r="Z5677" s="57">
        <v>-1176.04</v>
      </c>
      <c r="AA5677" s="57">
        <v>0</v>
      </c>
      <c r="AB5677" s="57">
        <v>3354.53</v>
      </c>
      <c r="AC5677" s="57">
        <v>0</v>
      </c>
      <c r="AD5677" s="56" t="s">
        <v>9255</v>
      </c>
      <c r="AE5677" s="57">
        <v>0</v>
      </c>
      <c r="AF5677" s="57">
        <v>0</v>
      </c>
      <c r="AG5677" s="57">
        <v>0</v>
      </c>
      <c r="AI5677"/>
      <c r="AJ5677"/>
    </row>
    <row r="5678" spans="1:36">
      <c r="A5678" s="56" t="s">
        <v>48</v>
      </c>
      <c r="B5678" s="56" t="s">
        <v>11417</v>
      </c>
      <c r="C5678" s="56">
        <v>2101010130</v>
      </c>
      <c r="D5678" s="56" t="s">
        <v>40</v>
      </c>
      <c r="E5678" s="56">
        <v>2101020140</v>
      </c>
      <c r="F5678" s="56">
        <v>5401010140</v>
      </c>
      <c r="G5678" s="56" t="s">
        <v>11428</v>
      </c>
      <c r="H5678" s="56">
        <v>400300</v>
      </c>
      <c r="I5678" s="56" t="s">
        <v>11430</v>
      </c>
      <c r="J5678" s="56" t="s">
        <v>3737</v>
      </c>
      <c r="K5678" s="56" t="s">
        <v>3686</v>
      </c>
      <c r="L5678" s="56" t="s">
        <v>7138</v>
      </c>
      <c r="M5678" s="73">
        <v>41744</v>
      </c>
      <c r="N5678" s="56"/>
      <c r="O5678" s="56"/>
      <c r="P5678" s="56" t="s">
        <v>295</v>
      </c>
      <c r="Q5678" s="56" t="s">
        <v>8814</v>
      </c>
      <c r="R5678" s="56" t="s">
        <v>70</v>
      </c>
      <c r="S5678" s="56" t="s">
        <v>11676</v>
      </c>
      <c r="T5678" s="56" t="s">
        <v>7140</v>
      </c>
      <c r="U5678" s="57">
        <v>36750</v>
      </c>
      <c r="V5678" s="57">
        <v>-22815.42</v>
      </c>
      <c r="W5678" s="57">
        <v>13934.58</v>
      </c>
      <c r="X5678" s="57">
        <v>0</v>
      </c>
      <c r="Y5678" s="73">
        <v>41744</v>
      </c>
      <c r="Z5678" s="57">
        <v>-3643.3</v>
      </c>
      <c r="AA5678" s="57">
        <v>0</v>
      </c>
      <c r="AB5678" s="57">
        <v>10291.280000000001</v>
      </c>
      <c r="AC5678" s="57">
        <v>0</v>
      </c>
      <c r="AD5678" s="56" t="s">
        <v>9255</v>
      </c>
      <c r="AE5678" s="57">
        <v>0</v>
      </c>
      <c r="AF5678" s="57">
        <v>0</v>
      </c>
      <c r="AG5678" s="57">
        <v>0</v>
      </c>
      <c r="AI5678"/>
      <c r="AJ5678"/>
    </row>
    <row r="5679" spans="1:36">
      <c r="A5679" s="56" t="s">
        <v>48</v>
      </c>
      <c r="B5679" s="56" t="s">
        <v>11417</v>
      </c>
      <c r="C5679" s="56">
        <v>2101010130</v>
      </c>
      <c r="D5679" s="56" t="s">
        <v>40</v>
      </c>
      <c r="E5679" s="56">
        <v>2101020140</v>
      </c>
      <c r="F5679" s="56">
        <v>5401010140</v>
      </c>
      <c r="G5679" s="56" t="s">
        <v>11428</v>
      </c>
      <c r="H5679" s="56">
        <v>400300</v>
      </c>
      <c r="I5679" s="56" t="s">
        <v>11430</v>
      </c>
      <c r="J5679" s="56" t="s">
        <v>3738</v>
      </c>
      <c r="K5679" s="56" t="s">
        <v>11820</v>
      </c>
      <c r="L5679" s="56" t="s">
        <v>7138</v>
      </c>
      <c r="M5679" s="73">
        <v>41856</v>
      </c>
      <c r="N5679" s="56"/>
      <c r="O5679" s="56"/>
      <c r="P5679" s="56" t="s">
        <v>295</v>
      </c>
      <c r="Q5679" s="56" t="s">
        <v>8754</v>
      </c>
      <c r="R5679" s="56" t="s">
        <v>70</v>
      </c>
      <c r="S5679" s="56" t="s">
        <v>11672</v>
      </c>
      <c r="T5679" s="56" t="s">
        <v>7140</v>
      </c>
      <c r="U5679" s="57">
        <v>58050</v>
      </c>
      <c r="V5679" s="57">
        <v>-34474.629999999997</v>
      </c>
      <c r="W5679" s="57">
        <v>23575.37</v>
      </c>
      <c r="X5679" s="57">
        <v>0</v>
      </c>
      <c r="Y5679" s="73">
        <v>41856</v>
      </c>
      <c r="Z5679" s="57">
        <v>-5654.99</v>
      </c>
      <c r="AA5679" s="57">
        <v>0</v>
      </c>
      <c r="AB5679" s="57">
        <v>17920.38</v>
      </c>
      <c r="AC5679" s="57">
        <v>0</v>
      </c>
      <c r="AD5679" s="56" t="s">
        <v>9255</v>
      </c>
      <c r="AE5679" s="57">
        <v>0</v>
      </c>
      <c r="AF5679" s="57">
        <v>0</v>
      </c>
      <c r="AG5679" s="57">
        <v>0</v>
      </c>
      <c r="AI5679"/>
      <c r="AJ5679"/>
    </row>
    <row r="5680" spans="1:36">
      <c r="A5680" s="56" t="s">
        <v>48</v>
      </c>
      <c r="B5680" s="56" t="s">
        <v>11417</v>
      </c>
      <c r="C5680" s="56">
        <v>2101010130</v>
      </c>
      <c r="D5680" s="56" t="s">
        <v>40</v>
      </c>
      <c r="E5680" s="56">
        <v>2101020140</v>
      </c>
      <c r="F5680" s="56">
        <v>5401010140</v>
      </c>
      <c r="G5680" s="56" t="s">
        <v>11428</v>
      </c>
      <c r="H5680" s="56">
        <v>400300</v>
      </c>
      <c r="I5680" s="56" t="s">
        <v>11430</v>
      </c>
      <c r="J5680" s="56" t="s">
        <v>3739</v>
      </c>
      <c r="K5680" s="56" t="s">
        <v>3740</v>
      </c>
      <c r="L5680" s="56" t="s">
        <v>7138</v>
      </c>
      <c r="M5680" s="73">
        <v>41817</v>
      </c>
      <c r="N5680" s="56"/>
      <c r="O5680" s="56"/>
      <c r="P5680" s="56" t="s">
        <v>295</v>
      </c>
      <c r="Q5680" s="56" t="s">
        <v>8753</v>
      </c>
      <c r="R5680" s="56" t="s">
        <v>70</v>
      </c>
      <c r="S5680" s="56" t="s">
        <v>11675</v>
      </c>
      <c r="T5680" s="56" t="s">
        <v>7140</v>
      </c>
      <c r="U5680" s="57">
        <v>33862.5</v>
      </c>
      <c r="V5680" s="57">
        <v>-20425.52</v>
      </c>
      <c r="W5680" s="57">
        <v>13436.98</v>
      </c>
      <c r="X5680" s="57">
        <v>0</v>
      </c>
      <c r="Y5680" s="73">
        <v>41817</v>
      </c>
      <c r="Z5680" s="57">
        <v>-3318.48</v>
      </c>
      <c r="AA5680" s="57">
        <v>0</v>
      </c>
      <c r="AB5680" s="57">
        <v>10118.5</v>
      </c>
      <c r="AC5680" s="57">
        <v>0</v>
      </c>
      <c r="AD5680" s="56" t="s">
        <v>9255</v>
      </c>
      <c r="AE5680" s="57">
        <v>0</v>
      </c>
      <c r="AF5680" s="57">
        <v>0</v>
      </c>
      <c r="AG5680" s="57">
        <v>0</v>
      </c>
      <c r="AI5680"/>
      <c r="AJ5680"/>
    </row>
    <row r="5681" spans="1:36">
      <c r="A5681" s="56" t="s">
        <v>48</v>
      </c>
      <c r="B5681" s="56" t="s">
        <v>11417</v>
      </c>
      <c r="C5681" s="56">
        <v>2101010130</v>
      </c>
      <c r="D5681" s="56" t="s">
        <v>40</v>
      </c>
      <c r="E5681" s="56">
        <v>2101020140</v>
      </c>
      <c r="F5681" s="56">
        <v>5401010140</v>
      </c>
      <c r="G5681" s="56" t="s">
        <v>11428</v>
      </c>
      <c r="H5681" s="56">
        <v>400300</v>
      </c>
      <c r="I5681" s="56" t="s">
        <v>11430</v>
      </c>
      <c r="J5681" s="56" t="s">
        <v>3741</v>
      </c>
      <c r="K5681" s="56" t="s">
        <v>3742</v>
      </c>
      <c r="L5681" s="56" t="s">
        <v>7138</v>
      </c>
      <c r="M5681" s="73">
        <v>41822</v>
      </c>
      <c r="N5681" s="56"/>
      <c r="O5681" s="56"/>
      <c r="P5681" s="56" t="s">
        <v>295</v>
      </c>
      <c r="Q5681" s="56" t="s">
        <v>8825</v>
      </c>
      <c r="R5681" s="56" t="s">
        <v>70</v>
      </c>
      <c r="S5681" s="56" t="s">
        <v>11659</v>
      </c>
      <c r="T5681" s="56" t="s">
        <v>7140</v>
      </c>
      <c r="U5681" s="57">
        <v>15300</v>
      </c>
      <c r="V5681" s="57">
        <v>-9210.48</v>
      </c>
      <c r="W5681" s="57">
        <v>6089.52</v>
      </c>
      <c r="X5681" s="57">
        <v>0</v>
      </c>
      <c r="Y5681" s="73">
        <v>41822</v>
      </c>
      <c r="Z5681" s="57">
        <v>-1498.22</v>
      </c>
      <c r="AA5681" s="57">
        <v>0</v>
      </c>
      <c r="AB5681" s="57">
        <v>4591.3</v>
      </c>
      <c r="AC5681" s="57">
        <v>0</v>
      </c>
      <c r="AD5681" s="56" t="s">
        <v>9255</v>
      </c>
      <c r="AE5681" s="57">
        <v>0</v>
      </c>
      <c r="AF5681" s="57">
        <v>0</v>
      </c>
      <c r="AG5681" s="57">
        <v>0</v>
      </c>
      <c r="AI5681"/>
      <c r="AJ5681"/>
    </row>
    <row r="5682" spans="1:36">
      <c r="A5682" s="56" t="s">
        <v>48</v>
      </c>
      <c r="B5682" s="56" t="s">
        <v>11417</v>
      </c>
      <c r="C5682" s="56">
        <v>2101010130</v>
      </c>
      <c r="D5682" s="56" t="s">
        <v>40</v>
      </c>
      <c r="E5682" s="56">
        <v>2101020140</v>
      </c>
      <c r="F5682" s="56">
        <v>5401010140</v>
      </c>
      <c r="G5682" s="56" t="s">
        <v>11428</v>
      </c>
      <c r="H5682" s="56">
        <v>400300</v>
      </c>
      <c r="I5682" s="56" t="s">
        <v>11430</v>
      </c>
      <c r="J5682" s="56" t="s">
        <v>3743</v>
      </c>
      <c r="K5682" s="56" t="s">
        <v>3686</v>
      </c>
      <c r="L5682" s="56" t="s">
        <v>7138</v>
      </c>
      <c r="M5682" s="73">
        <v>41822</v>
      </c>
      <c r="N5682" s="56"/>
      <c r="O5682" s="56"/>
      <c r="P5682" s="56" t="s">
        <v>295</v>
      </c>
      <c r="Q5682" s="56" t="s">
        <v>8748</v>
      </c>
      <c r="R5682" s="56" t="s">
        <v>70</v>
      </c>
      <c r="S5682" s="56" t="s">
        <v>11657</v>
      </c>
      <c r="T5682" s="56" t="s">
        <v>7140</v>
      </c>
      <c r="U5682" s="57">
        <v>13163</v>
      </c>
      <c r="V5682" s="57">
        <v>-7924.02</v>
      </c>
      <c r="W5682" s="57">
        <v>5238.9799999999996</v>
      </c>
      <c r="X5682" s="57">
        <v>0</v>
      </c>
      <c r="Y5682" s="73">
        <v>41822</v>
      </c>
      <c r="Z5682" s="57">
        <v>-1288.96</v>
      </c>
      <c r="AA5682" s="57">
        <v>0</v>
      </c>
      <c r="AB5682" s="57">
        <v>3950.02</v>
      </c>
      <c r="AC5682" s="57">
        <v>0</v>
      </c>
      <c r="AD5682" s="56" t="s">
        <v>9255</v>
      </c>
      <c r="AE5682" s="57">
        <v>0</v>
      </c>
      <c r="AF5682" s="57">
        <v>0</v>
      </c>
      <c r="AG5682" s="57">
        <v>0</v>
      </c>
      <c r="AI5682"/>
      <c r="AJ5682"/>
    </row>
    <row r="5683" spans="1:36">
      <c r="A5683" s="56" t="s">
        <v>48</v>
      </c>
      <c r="B5683" s="56" t="s">
        <v>11417</v>
      </c>
      <c r="C5683" s="56">
        <v>2101010130</v>
      </c>
      <c r="D5683" s="56" t="s">
        <v>40</v>
      </c>
      <c r="E5683" s="56">
        <v>2101020140</v>
      </c>
      <c r="F5683" s="56">
        <v>5401010140</v>
      </c>
      <c r="G5683" s="56" t="s">
        <v>11428</v>
      </c>
      <c r="H5683" s="56">
        <v>400300</v>
      </c>
      <c r="I5683" s="56" t="s">
        <v>11430</v>
      </c>
      <c r="J5683" s="56" t="s">
        <v>3746</v>
      </c>
      <c r="K5683" s="56" t="s">
        <v>3747</v>
      </c>
      <c r="L5683" s="56" t="s">
        <v>7138</v>
      </c>
      <c r="M5683" s="73">
        <v>42248</v>
      </c>
      <c r="N5683" s="56"/>
      <c r="O5683" s="56"/>
      <c r="P5683" s="56" t="s">
        <v>295</v>
      </c>
      <c r="Q5683" s="56" t="s">
        <v>9020</v>
      </c>
      <c r="R5683" s="56" t="s">
        <v>70</v>
      </c>
      <c r="S5683" s="56" t="s">
        <v>11415</v>
      </c>
      <c r="T5683" s="56" t="s">
        <v>7140</v>
      </c>
      <c r="U5683" s="57">
        <v>12138</v>
      </c>
      <c r="V5683" s="57">
        <v>-6099.22</v>
      </c>
      <c r="W5683" s="57">
        <v>6038.78</v>
      </c>
      <c r="X5683" s="57">
        <v>0</v>
      </c>
      <c r="Y5683" s="73">
        <v>42255</v>
      </c>
      <c r="Z5683" s="57">
        <v>-1120.5999999999999</v>
      </c>
      <c r="AA5683" s="57">
        <v>0</v>
      </c>
      <c r="AB5683" s="57">
        <v>4918.18</v>
      </c>
      <c r="AC5683" s="57">
        <v>0</v>
      </c>
      <c r="AD5683" s="56" t="s">
        <v>9255</v>
      </c>
      <c r="AE5683" s="57">
        <v>0</v>
      </c>
      <c r="AF5683" s="57">
        <v>0</v>
      </c>
      <c r="AG5683" s="57">
        <v>0</v>
      </c>
      <c r="AI5683"/>
      <c r="AJ5683"/>
    </row>
    <row r="5684" spans="1:36">
      <c r="A5684" s="56" t="s">
        <v>48</v>
      </c>
      <c r="B5684" s="56" t="s">
        <v>11417</v>
      </c>
      <c r="C5684" s="56">
        <v>2101010130</v>
      </c>
      <c r="D5684" s="56" t="s">
        <v>40</v>
      </c>
      <c r="E5684" s="56">
        <v>2101020140</v>
      </c>
      <c r="F5684" s="56">
        <v>5401010140</v>
      </c>
      <c r="G5684" s="56" t="s">
        <v>11428</v>
      </c>
      <c r="H5684" s="56">
        <v>400300</v>
      </c>
      <c r="I5684" s="56" t="s">
        <v>11430</v>
      </c>
      <c r="J5684" s="56" t="s">
        <v>3748</v>
      </c>
      <c r="K5684" s="56" t="s">
        <v>3747</v>
      </c>
      <c r="L5684" s="56" t="s">
        <v>7138</v>
      </c>
      <c r="M5684" s="73">
        <v>42248</v>
      </c>
      <c r="N5684" s="56"/>
      <c r="O5684" s="56"/>
      <c r="P5684" s="56" t="s">
        <v>295</v>
      </c>
      <c r="Q5684" s="56" t="s">
        <v>9020</v>
      </c>
      <c r="R5684" s="56" t="s">
        <v>70</v>
      </c>
      <c r="S5684" s="56" t="s">
        <v>11415</v>
      </c>
      <c r="T5684" s="56" t="s">
        <v>7140</v>
      </c>
      <c r="U5684" s="57">
        <v>12138</v>
      </c>
      <c r="V5684" s="57">
        <v>-6099.22</v>
      </c>
      <c r="W5684" s="57">
        <v>6038.78</v>
      </c>
      <c r="X5684" s="57">
        <v>0</v>
      </c>
      <c r="Y5684" s="73">
        <v>42255</v>
      </c>
      <c r="Z5684" s="57">
        <v>-1120.5999999999999</v>
      </c>
      <c r="AA5684" s="57">
        <v>0</v>
      </c>
      <c r="AB5684" s="57">
        <v>4918.18</v>
      </c>
      <c r="AC5684" s="57">
        <v>0</v>
      </c>
      <c r="AD5684" s="56" t="s">
        <v>9255</v>
      </c>
      <c r="AE5684" s="57">
        <v>0</v>
      </c>
      <c r="AF5684" s="57">
        <v>0</v>
      </c>
      <c r="AG5684" s="57">
        <v>0</v>
      </c>
      <c r="AI5684"/>
      <c r="AJ5684"/>
    </row>
    <row r="5685" spans="1:36">
      <c r="A5685" s="56" t="s">
        <v>48</v>
      </c>
      <c r="B5685" s="56" t="s">
        <v>11417</v>
      </c>
      <c r="C5685" s="56">
        <v>2101010130</v>
      </c>
      <c r="D5685" s="56" t="s">
        <v>40</v>
      </c>
      <c r="E5685" s="56">
        <v>2101020140</v>
      </c>
      <c r="F5685" s="56">
        <v>5401010140</v>
      </c>
      <c r="G5685" s="56" t="s">
        <v>11428</v>
      </c>
      <c r="H5685" s="56">
        <v>400300</v>
      </c>
      <c r="I5685" s="56" t="s">
        <v>11430</v>
      </c>
      <c r="J5685" s="56" t="s">
        <v>3749</v>
      </c>
      <c r="K5685" s="56" t="s">
        <v>3747</v>
      </c>
      <c r="L5685" s="56" t="s">
        <v>7138</v>
      </c>
      <c r="M5685" s="73">
        <v>42248</v>
      </c>
      <c r="N5685" s="56"/>
      <c r="O5685" s="56"/>
      <c r="P5685" s="56" t="s">
        <v>295</v>
      </c>
      <c r="Q5685" s="56" t="s">
        <v>9020</v>
      </c>
      <c r="R5685" s="56" t="s">
        <v>70</v>
      </c>
      <c r="S5685" s="56" t="s">
        <v>11415</v>
      </c>
      <c r="T5685" s="56" t="s">
        <v>7140</v>
      </c>
      <c r="U5685" s="57">
        <v>12138</v>
      </c>
      <c r="V5685" s="57">
        <v>-6099.22</v>
      </c>
      <c r="W5685" s="57">
        <v>6038.78</v>
      </c>
      <c r="X5685" s="57">
        <v>0</v>
      </c>
      <c r="Y5685" s="73">
        <v>42255</v>
      </c>
      <c r="Z5685" s="57">
        <v>-1120.5999999999999</v>
      </c>
      <c r="AA5685" s="57">
        <v>0</v>
      </c>
      <c r="AB5685" s="57">
        <v>4918.18</v>
      </c>
      <c r="AC5685" s="57">
        <v>0</v>
      </c>
      <c r="AD5685" s="56" t="s">
        <v>9255</v>
      </c>
      <c r="AE5685" s="57">
        <v>0</v>
      </c>
      <c r="AF5685" s="57">
        <v>0</v>
      </c>
      <c r="AG5685" s="57">
        <v>0</v>
      </c>
      <c r="AI5685"/>
      <c r="AJ5685"/>
    </row>
    <row r="5686" spans="1:36">
      <c r="A5686" s="56" t="s">
        <v>48</v>
      </c>
      <c r="B5686" s="56" t="s">
        <v>11417</v>
      </c>
      <c r="C5686" s="56">
        <v>2101010130</v>
      </c>
      <c r="D5686" s="56" t="s">
        <v>40</v>
      </c>
      <c r="E5686" s="56">
        <v>2101020140</v>
      </c>
      <c r="F5686" s="56">
        <v>5401010140</v>
      </c>
      <c r="G5686" s="56" t="s">
        <v>11428</v>
      </c>
      <c r="H5686" s="56">
        <v>400300</v>
      </c>
      <c r="I5686" s="56" t="s">
        <v>11430</v>
      </c>
      <c r="J5686" s="56" t="s">
        <v>3750</v>
      </c>
      <c r="K5686" s="56" t="s">
        <v>3747</v>
      </c>
      <c r="L5686" s="56" t="s">
        <v>7138</v>
      </c>
      <c r="M5686" s="73">
        <v>42248</v>
      </c>
      <c r="N5686" s="56"/>
      <c r="O5686" s="56"/>
      <c r="P5686" s="56" t="s">
        <v>295</v>
      </c>
      <c r="Q5686" s="56" t="s">
        <v>9020</v>
      </c>
      <c r="R5686" s="56" t="s">
        <v>70</v>
      </c>
      <c r="S5686" s="56" t="s">
        <v>11415</v>
      </c>
      <c r="T5686" s="56" t="s">
        <v>7140</v>
      </c>
      <c r="U5686" s="57">
        <v>12138</v>
      </c>
      <c r="V5686" s="57">
        <v>-6099.22</v>
      </c>
      <c r="W5686" s="57">
        <v>6038.78</v>
      </c>
      <c r="X5686" s="57">
        <v>0</v>
      </c>
      <c r="Y5686" s="73">
        <v>42255</v>
      </c>
      <c r="Z5686" s="57">
        <v>-1120.5999999999999</v>
      </c>
      <c r="AA5686" s="57">
        <v>0</v>
      </c>
      <c r="AB5686" s="57">
        <v>4918.18</v>
      </c>
      <c r="AC5686" s="57">
        <v>0</v>
      </c>
      <c r="AD5686" s="56" t="s">
        <v>9255</v>
      </c>
      <c r="AE5686" s="57">
        <v>0</v>
      </c>
      <c r="AF5686" s="57">
        <v>0</v>
      </c>
      <c r="AG5686" s="57">
        <v>0</v>
      </c>
      <c r="AI5686"/>
      <c r="AJ5686"/>
    </row>
    <row r="5687" spans="1:36">
      <c r="A5687" s="56" t="s">
        <v>48</v>
      </c>
      <c r="B5687" s="56" t="s">
        <v>11417</v>
      </c>
      <c r="C5687" s="56">
        <v>2101010130</v>
      </c>
      <c r="D5687" s="56" t="s">
        <v>40</v>
      </c>
      <c r="E5687" s="56">
        <v>2101020140</v>
      </c>
      <c r="F5687" s="56">
        <v>5401010140</v>
      </c>
      <c r="G5687" s="56" t="s">
        <v>11428</v>
      </c>
      <c r="H5687" s="56">
        <v>400300</v>
      </c>
      <c r="I5687" s="56" t="s">
        <v>11430</v>
      </c>
      <c r="J5687" s="56" t="s">
        <v>3751</v>
      </c>
      <c r="K5687" s="56" t="s">
        <v>3747</v>
      </c>
      <c r="L5687" s="56" t="s">
        <v>7138</v>
      </c>
      <c r="M5687" s="73">
        <v>42248</v>
      </c>
      <c r="N5687" s="56"/>
      <c r="O5687" s="56"/>
      <c r="P5687" s="56" t="s">
        <v>295</v>
      </c>
      <c r="Q5687" s="56" t="s">
        <v>9020</v>
      </c>
      <c r="R5687" s="56" t="s">
        <v>70</v>
      </c>
      <c r="S5687" s="56" t="s">
        <v>11415</v>
      </c>
      <c r="T5687" s="56" t="s">
        <v>7140</v>
      </c>
      <c r="U5687" s="57">
        <v>12138</v>
      </c>
      <c r="V5687" s="57">
        <v>-6099.22</v>
      </c>
      <c r="W5687" s="57">
        <v>6038.78</v>
      </c>
      <c r="X5687" s="57">
        <v>0</v>
      </c>
      <c r="Y5687" s="73">
        <v>42255</v>
      </c>
      <c r="Z5687" s="57">
        <v>-1120.5999999999999</v>
      </c>
      <c r="AA5687" s="57">
        <v>0</v>
      </c>
      <c r="AB5687" s="57">
        <v>4918.18</v>
      </c>
      <c r="AC5687" s="57">
        <v>0</v>
      </c>
      <c r="AD5687" s="56" t="s">
        <v>9255</v>
      </c>
      <c r="AE5687" s="57">
        <v>0</v>
      </c>
      <c r="AF5687" s="57">
        <v>0</v>
      </c>
      <c r="AG5687" s="57">
        <v>0</v>
      </c>
      <c r="AI5687"/>
      <c r="AJ5687"/>
    </row>
    <row r="5688" spans="1:36">
      <c r="A5688" s="56" t="s">
        <v>48</v>
      </c>
      <c r="B5688" s="56" t="s">
        <v>11417</v>
      </c>
      <c r="C5688" s="56">
        <v>2101010130</v>
      </c>
      <c r="D5688" s="56" t="s">
        <v>40</v>
      </c>
      <c r="E5688" s="56">
        <v>2101020140</v>
      </c>
      <c r="F5688" s="56">
        <v>5401010140</v>
      </c>
      <c r="G5688" s="56" t="s">
        <v>11428</v>
      </c>
      <c r="H5688" s="56">
        <v>400300</v>
      </c>
      <c r="I5688" s="56" t="s">
        <v>11430</v>
      </c>
      <c r="J5688" s="56" t="s">
        <v>3752</v>
      </c>
      <c r="K5688" s="56" t="s">
        <v>3747</v>
      </c>
      <c r="L5688" s="56" t="s">
        <v>7138</v>
      </c>
      <c r="M5688" s="73">
        <v>42248</v>
      </c>
      <c r="N5688" s="56"/>
      <c r="O5688" s="56"/>
      <c r="P5688" s="56" t="s">
        <v>295</v>
      </c>
      <c r="Q5688" s="56" t="s">
        <v>9020</v>
      </c>
      <c r="R5688" s="56" t="s">
        <v>70</v>
      </c>
      <c r="S5688" s="56" t="s">
        <v>11415</v>
      </c>
      <c r="T5688" s="56" t="s">
        <v>7140</v>
      </c>
      <c r="U5688" s="57">
        <v>12138</v>
      </c>
      <c r="V5688" s="57">
        <v>-6099.22</v>
      </c>
      <c r="W5688" s="57">
        <v>6038.78</v>
      </c>
      <c r="X5688" s="57">
        <v>0</v>
      </c>
      <c r="Y5688" s="73">
        <v>42255</v>
      </c>
      <c r="Z5688" s="57">
        <v>-1120.5999999999999</v>
      </c>
      <c r="AA5688" s="57">
        <v>0</v>
      </c>
      <c r="AB5688" s="57">
        <v>4918.18</v>
      </c>
      <c r="AC5688" s="57">
        <v>0</v>
      </c>
      <c r="AD5688" s="56" t="s">
        <v>9255</v>
      </c>
      <c r="AE5688" s="57">
        <v>0</v>
      </c>
      <c r="AF5688" s="57">
        <v>0</v>
      </c>
      <c r="AG5688" s="57">
        <v>0</v>
      </c>
      <c r="AI5688"/>
      <c r="AJ5688"/>
    </row>
    <row r="5689" spans="1:36">
      <c r="A5689" s="56" t="s">
        <v>48</v>
      </c>
      <c r="B5689" s="56" t="s">
        <v>11417</v>
      </c>
      <c r="C5689" s="56">
        <v>2101010130</v>
      </c>
      <c r="D5689" s="56" t="s">
        <v>40</v>
      </c>
      <c r="E5689" s="56">
        <v>2101020140</v>
      </c>
      <c r="F5689" s="56">
        <v>5401010140</v>
      </c>
      <c r="G5689" s="56" t="s">
        <v>11428</v>
      </c>
      <c r="H5689" s="56">
        <v>400300</v>
      </c>
      <c r="I5689" s="56" t="s">
        <v>11430</v>
      </c>
      <c r="J5689" s="56" t="s">
        <v>3753</v>
      </c>
      <c r="K5689" s="56" t="s">
        <v>3747</v>
      </c>
      <c r="L5689" s="56" t="s">
        <v>7138</v>
      </c>
      <c r="M5689" s="73">
        <v>42248</v>
      </c>
      <c r="N5689" s="56"/>
      <c r="O5689" s="56"/>
      <c r="P5689" s="56" t="s">
        <v>295</v>
      </c>
      <c r="Q5689" s="56" t="s">
        <v>9020</v>
      </c>
      <c r="R5689" s="56" t="s">
        <v>70</v>
      </c>
      <c r="S5689" s="56" t="s">
        <v>11415</v>
      </c>
      <c r="T5689" s="56" t="s">
        <v>7140</v>
      </c>
      <c r="U5689" s="57">
        <v>12138</v>
      </c>
      <c r="V5689" s="57">
        <v>-6099.22</v>
      </c>
      <c r="W5689" s="57">
        <v>6038.78</v>
      </c>
      <c r="X5689" s="57">
        <v>0</v>
      </c>
      <c r="Y5689" s="73">
        <v>42255</v>
      </c>
      <c r="Z5689" s="57">
        <v>-1120.5999999999999</v>
      </c>
      <c r="AA5689" s="57">
        <v>0</v>
      </c>
      <c r="AB5689" s="57">
        <v>4918.18</v>
      </c>
      <c r="AC5689" s="57">
        <v>0</v>
      </c>
      <c r="AD5689" s="56" t="s">
        <v>9255</v>
      </c>
      <c r="AE5689" s="57">
        <v>0</v>
      </c>
      <c r="AF5689" s="57">
        <v>0</v>
      </c>
      <c r="AG5689" s="57">
        <v>0</v>
      </c>
      <c r="AI5689"/>
      <c r="AJ5689"/>
    </row>
    <row r="5690" spans="1:36">
      <c r="A5690" s="56" t="s">
        <v>48</v>
      </c>
      <c r="B5690" s="56" t="s">
        <v>11417</v>
      </c>
      <c r="C5690" s="56">
        <v>2101010130</v>
      </c>
      <c r="D5690" s="56" t="s">
        <v>40</v>
      </c>
      <c r="E5690" s="56">
        <v>2101020140</v>
      </c>
      <c r="F5690" s="56">
        <v>5401010140</v>
      </c>
      <c r="G5690" s="56" t="s">
        <v>11428</v>
      </c>
      <c r="H5690" s="56">
        <v>400300</v>
      </c>
      <c r="I5690" s="56" t="s">
        <v>11430</v>
      </c>
      <c r="J5690" s="56" t="s">
        <v>3754</v>
      </c>
      <c r="K5690" s="56" t="s">
        <v>3747</v>
      </c>
      <c r="L5690" s="56" t="s">
        <v>7138</v>
      </c>
      <c r="M5690" s="73">
        <v>42248</v>
      </c>
      <c r="N5690" s="56"/>
      <c r="O5690" s="56"/>
      <c r="P5690" s="56" t="s">
        <v>295</v>
      </c>
      <c r="Q5690" s="56" t="s">
        <v>9020</v>
      </c>
      <c r="R5690" s="56" t="s">
        <v>70</v>
      </c>
      <c r="S5690" s="56" t="s">
        <v>11415</v>
      </c>
      <c r="T5690" s="56" t="s">
        <v>7140</v>
      </c>
      <c r="U5690" s="57">
        <v>12138</v>
      </c>
      <c r="V5690" s="57">
        <v>-6099.22</v>
      </c>
      <c r="W5690" s="57">
        <v>6038.78</v>
      </c>
      <c r="X5690" s="57">
        <v>0</v>
      </c>
      <c r="Y5690" s="73">
        <v>42255</v>
      </c>
      <c r="Z5690" s="57">
        <v>-1120.5999999999999</v>
      </c>
      <c r="AA5690" s="57">
        <v>0</v>
      </c>
      <c r="AB5690" s="57">
        <v>4918.18</v>
      </c>
      <c r="AC5690" s="57">
        <v>0</v>
      </c>
      <c r="AD5690" s="56" t="s">
        <v>9255</v>
      </c>
      <c r="AE5690" s="57">
        <v>0</v>
      </c>
      <c r="AF5690" s="57">
        <v>0</v>
      </c>
      <c r="AG5690" s="57">
        <v>0</v>
      </c>
      <c r="AI5690"/>
      <c r="AJ5690"/>
    </row>
    <row r="5691" spans="1:36">
      <c r="A5691" s="56" t="s">
        <v>48</v>
      </c>
      <c r="B5691" s="56" t="s">
        <v>11417</v>
      </c>
      <c r="C5691" s="56">
        <v>2101010130</v>
      </c>
      <c r="D5691" s="56" t="s">
        <v>40</v>
      </c>
      <c r="E5691" s="56">
        <v>2101020140</v>
      </c>
      <c r="F5691" s="56">
        <v>5401010140</v>
      </c>
      <c r="G5691" s="56" t="s">
        <v>11428</v>
      </c>
      <c r="H5691" s="56">
        <v>400300</v>
      </c>
      <c r="I5691" s="56" t="s">
        <v>11430</v>
      </c>
      <c r="J5691" s="56" t="s">
        <v>3755</v>
      </c>
      <c r="K5691" s="56" t="s">
        <v>3747</v>
      </c>
      <c r="L5691" s="56" t="s">
        <v>7138</v>
      </c>
      <c r="M5691" s="73">
        <v>42248</v>
      </c>
      <c r="N5691" s="56"/>
      <c r="O5691" s="56"/>
      <c r="P5691" s="56" t="s">
        <v>295</v>
      </c>
      <c r="Q5691" s="56" t="s">
        <v>9020</v>
      </c>
      <c r="R5691" s="56" t="s">
        <v>70</v>
      </c>
      <c r="S5691" s="56" t="s">
        <v>11415</v>
      </c>
      <c r="T5691" s="56" t="s">
        <v>7140</v>
      </c>
      <c r="U5691" s="57">
        <v>12138</v>
      </c>
      <c r="V5691" s="57">
        <v>-6099.22</v>
      </c>
      <c r="W5691" s="57">
        <v>6038.78</v>
      </c>
      <c r="X5691" s="57">
        <v>0</v>
      </c>
      <c r="Y5691" s="73">
        <v>42255</v>
      </c>
      <c r="Z5691" s="57">
        <v>-1120.5999999999999</v>
      </c>
      <c r="AA5691" s="57">
        <v>0</v>
      </c>
      <c r="AB5691" s="57">
        <v>4918.18</v>
      </c>
      <c r="AC5691" s="57">
        <v>0</v>
      </c>
      <c r="AD5691" s="56" t="s">
        <v>9255</v>
      </c>
      <c r="AE5691" s="57">
        <v>0</v>
      </c>
      <c r="AF5691" s="57">
        <v>0</v>
      </c>
      <c r="AG5691" s="57">
        <v>0</v>
      </c>
      <c r="AI5691"/>
      <c r="AJ5691"/>
    </row>
    <row r="5692" spans="1:36">
      <c r="A5692" s="56" t="s">
        <v>48</v>
      </c>
      <c r="B5692" s="56" t="s">
        <v>11417</v>
      </c>
      <c r="C5692" s="56">
        <v>2101010130</v>
      </c>
      <c r="D5692" s="56" t="s">
        <v>40</v>
      </c>
      <c r="E5692" s="56">
        <v>2101020140</v>
      </c>
      <c r="F5692" s="56">
        <v>5401010140</v>
      </c>
      <c r="G5692" s="56" t="s">
        <v>11428</v>
      </c>
      <c r="H5692" s="56">
        <v>400300</v>
      </c>
      <c r="I5692" s="56" t="s">
        <v>11430</v>
      </c>
      <c r="J5692" s="56" t="s">
        <v>3756</v>
      </c>
      <c r="K5692" s="56" t="s">
        <v>3747</v>
      </c>
      <c r="L5692" s="56" t="s">
        <v>7138</v>
      </c>
      <c r="M5692" s="73">
        <v>42248</v>
      </c>
      <c r="N5692" s="56"/>
      <c r="O5692" s="56"/>
      <c r="P5692" s="56" t="s">
        <v>295</v>
      </c>
      <c r="Q5692" s="56" t="s">
        <v>9020</v>
      </c>
      <c r="R5692" s="56" t="s">
        <v>70</v>
      </c>
      <c r="S5692" s="56" t="s">
        <v>11415</v>
      </c>
      <c r="T5692" s="56" t="s">
        <v>7140</v>
      </c>
      <c r="U5692" s="57">
        <v>12138</v>
      </c>
      <c r="V5692" s="57">
        <v>-6099.22</v>
      </c>
      <c r="W5692" s="57">
        <v>6038.78</v>
      </c>
      <c r="X5692" s="57">
        <v>0</v>
      </c>
      <c r="Y5692" s="73">
        <v>42255</v>
      </c>
      <c r="Z5692" s="57">
        <v>-1120.5999999999999</v>
      </c>
      <c r="AA5692" s="57">
        <v>0</v>
      </c>
      <c r="AB5692" s="57">
        <v>4918.18</v>
      </c>
      <c r="AC5692" s="57">
        <v>0</v>
      </c>
      <c r="AD5692" s="56" t="s">
        <v>9255</v>
      </c>
      <c r="AE5692" s="57">
        <v>0</v>
      </c>
      <c r="AF5692" s="57">
        <v>0</v>
      </c>
      <c r="AG5692" s="57">
        <v>0</v>
      </c>
      <c r="AI5692"/>
      <c r="AJ5692"/>
    </row>
    <row r="5693" spans="1:36">
      <c r="A5693" s="56" t="s">
        <v>48</v>
      </c>
      <c r="B5693" s="56" t="s">
        <v>11417</v>
      </c>
      <c r="C5693" s="56">
        <v>2101010130</v>
      </c>
      <c r="D5693" s="56" t="s">
        <v>40</v>
      </c>
      <c r="E5693" s="56">
        <v>2101020140</v>
      </c>
      <c r="F5693" s="56">
        <v>5401010140</v>
      </c>
      <c r="G5693" s="56" t="s">
        <v>11428</v>
      </c>
      <c r="H5693" s="56">
        <v>400300</v>
      </c>
      <c r="I5693" s="56" t="s">
        <v>11430</v>
      </c>
      <c r="J5693" s="56" t="s">
        <v>3757</v>
      </c>
      <c r="K5693" s="56" t="s">
        <v>3747</v>
      </c>
      <c r="L5693" s="56" t="s">
        <v>7138</v>
      </c>
      <c r="M5693" s="73">
        <v>42248</v>
      </c>
      <c r="N5693" s="56"/>
      <c r="O5693" s="56"/>
      <c r="P5693" s="56" t="s">
        <v>295</v>
      </c>
      <c r="Q5693" s="56" t="s">
        <v>9020</v>
      </c>
      <c r="R5693" s="56" t="s">
        <v>70</v>
      </c>
      <c r="S5693" s="56" t="s">
        <v>11415</v>
      </c>
      <c r="T5693" s="56" t="s">
        <v>7140</v>
      </c>
      <c r="U5693" s="57">
        <v>12138</v>
      </c>
      <c r="V5693" s="57">
        <v>-6099.22</v>
      </c>
      <c r="W5693" s="57">
        <v>6038.78</v>
      </c>
      <c r="X5693" s="57">
        <v>0</v>
      </c>
      <c r="Y5693" s="73">
        <v>42255</v>
      </c>
      <c r="Z5693" s="57">
        <v>-1120.5999999999999</v>
      </c>
      <c r="AA5693" s="57">
        <v>0</v>
      </c>
      <c r="AB5693" s="57">
        <v>4918.18</v>
      </c>
      <c r="AC5693" s="57">
        <v>0</v>
      </c>
      <c r="AD5693" s="56" t="s">
        <v>9255</v>
      </c>
      <c r="AE5693" s="57">
        <v>0</v>
      </c>
      <c r="AF5693" s="57">
        <v>0</v>
      </c>
      <c r="AG5693" s="57">
        <v>0</v>
      </c>
      <c r="AI5693"/>
      <c r="AJ5693"/>
    </row>
    <row r="5694" spans="1:36">
      <c r="A5694" s="56" t="s">
        <v>48</v>
      </c>
      <c r="B5694" s="56" t="s">
        <v>11417</v>
      </c>
      <c r="C5694" s="56">
        <v>2101010130</v>
      </c>
      <c r="D5694" s="56" t="s">
        <v>40</v>
      </c>
      <c r="E5694" s="56">
        <v>2101020140</v>
      </c>
      <c r="F5694" s="56">
        <v>5401010140</v>
      </c>
      <c r="G5694" s="56" t="s">
        <v>11428</v>
      </c>
      <c r="H5694" s="56">
        <v>400300</v>
      </c>
      <c r="I5694" s="56" t="s">
        <v>11430</v>
      </c>
      <c r="J5694" s="56" t="s">
        <v>3758</v>
      </c>
      <c r="K5694" s="56" t="s">
        <v>3747</v>
      </c>
      <c r="L5694" s="56" t="s">
        <v>7138</v>
      </c>
      <c r="M5694" s="73">
        <v>42248</v>
      </c>
      <c r="N5694" s="56"/>
      <c r="O5694" s="56"/>
      <c r="P5694" s="56" t="s">
        <v>295</v>
      </c>
      <c r="Q5694" s="56" t="s">
        <v>9020</v>
      </c>
      <c r="R5694" s="56" t="s">
        <v>70</v>
      </c>
      <c r="S5694" s="56" t="s">
        <v>11415</v>
      </c>
      <c r="T5694" s="56" t="s">
        <v>7140</v>
      </c>
      <c r="U5694" s="57">
        <v>12138</v>
      </c>
      <c r="V5694" s="57">
        <v>-6099.22</v>
      </c>
      <c r="W5694" s="57">
        <v>6038.78</v>
      </c>
      <c r="X5694" s="57">
        <v>0</v>
      </c>
      <c r="Y5694" s="73">
        <v>42255</v>
      </c>
      <c r="Z5694" s="57">
        <v>-1120.5999999999999</v>
      </c>
      <c r="AA5694" s="57">
        <v>0</v>
      </c>
      <c r="AB5694" s="57">
        <v>4918.18</v>
      </c>
      <c r="AC5694" s="57">
        <v>0</v>
      </c>
      <c r="AD5694" s="56" t="s">
        <v>9255</v>
      </c>
      <c r="AE5694" s="57">
        <v>0</v>
      </c>
      <c r="AF5694" s="57">
        <v>0</v>
      </c>
      <c r="AG5694" s="57">
        <v>0</v>
      </c>
      <c r="AI5694"/>
      <c r="AJ5694"/>
    </row>
    <row r="5695" spans="1:36">
      <c r="A5695" s="56" t="s">
        <v>48</v>
      </c>
      <c r="B5695" s="56" t="s">
        <v>11417</v>
      </c>
      <c r="C5695" s="56">
        <v>2101010130</v>
      </c>
      <c r="D5695" s="56" t="s">
        <v>40</v>
      </c>
      <c r="E5695" s="56">
        <v>2101020140</v>
      </c>
      <c r="F5695" s="56">
        <v>5401010140</v>
      </c>
      <c r="G5695" s="56" t="s">
        <v>11428</v>
      </c>
      <c r="H5695" s="56">
        <v>400300</v>
      </c>
      <c r="I5695" s="56" t="s">
        <v>11430</v>
      </c>
      <c r="J5695" s="56" t="s">
        <v>3759</v>
      </c>
      <c r="K5695" s="56" t="s">
        <v>3747</v>
      </c>
      <c r="L5695" s="56" t="s">
        <v>7138</v>
      </c>
      <c r="M5695" s="73">
        <v>42248</v>
      </c>
      <c r="N5695" s="56"/>
      <c r="O5695" s="56"/>
      <c r="P5695" s="56" t="s">
        <v>295</v>
      </c>
      <c r="Q5695" s="56" t="s">
        <v>9020</v>
      </c>
      <c r="R5695" s="56" t="s">
        <v>70</v>
      </c>
      <c r="S5695" s="56" t="s">
        <v>11415</v>
      </c>
      <c r="T5695" s="56" t="s">
        <v>7140</v>
      </c>
      <c r="U5695" s="57">
        <v>12138</v>
      </c>
      <c r="V5695" s="57">
        <v>-6099.22</v>
      </c>
      <c r="W5695" s="57">
        <v>6038.78</v>
      </c>
      <c r="X5695" s="57">
        <v>0</v>
      </c>
      <c r="Y5695" s="73">
        <v>42255</v>
      </c>
      <c r="Z5695" s="57">
        <v>-1120.5999999999999</v>
      </c>
      <c r="AA5695" s="57">
        <v>0</v>
      </c>
      <c r="AB5695" s="57">
        <v>4918.18</v>
      </c>
      <c r="AC5695" s="57">
        <v>0</v>
      </c>
      <c r="AD5695" s="56" t="s">
        <v>9255</v>
      </c>
      <c r="AE5695" s="57">
        <v>0</v>
      </c>
      <c r="AF5695" s="57">
        <v>0</v>
      </c>
      <c r="AG5695" s="57">
        <v>0</v>
      </c>
      <c r="AI5695"/>
      <c r="AJ5695"/>
    </row>
    <row r="5696" spans="1:36">
      <c r="A5696" s="56" t="s">
        <v>48</v>
      </c>
      <c r="B5696" s="56" t="s">
        <v>11417</v>
      </c>
      <c r="C5696" s="56">
        <v>2101010130</v>
      </c>
      <c r="D5696" s="56" t="s">
        <v>40</v>
      </c>
      <c r="E5696" s="56">
        <v>2101020140</v>
      </c>
      <c r="F5696" s="56">
        <v>5401010140</v>
      </c>
      <c r="G5696" s="56" t="s">
        <v>11428</v>
      </c>
      <c r="H5696" s="56">
        <v>400300</v>
      </c>
      <c r="I5696" s="56" t="s">
        <v>11430</v>
      </c>
      <c r="J5696" s="56" t="s">
        <v>3760</v>
      </c>
      <c r="K5696" s="56" t="s">
        <v>3747</v>
      </c>
      <c r="L5696" s="56" t="s">
        <v>7138</v>
      </c>
      <c r="M5696" s="73">
        <v>42248</v>
      </c>
      <c r="N5696" s="56"/>
      <c r="O5696" s="56"/>
      <c r="P5696" s="56" t="s">
        <v>295</v>
      </c>
      <c r="Q5696" s="56" t="s">
        <v>9020</v>
      </c>
      <c r="R5696" s="56" t="s">
        <v>70</v>
      </c>
      <c r="S5696" s="56" t="s">
        <v>11415</v>
      </c>
      <c r="T5696" s="56" t="s">
        <v>7140</v>
      </c>
      <c r="U5696" s="57">
        <v>12138</v>
      </c>
      <c r="V5696" s="57">
        <v>-6099.22</v>
      </c>
      <c r="W5696" s="57">
        <v>6038.78</v>
      </c>
      <c r="X5696" s="57">
        <v>0</v>
      </c>
      <c r="Y5696" s="73">
        <v>42255</v>
      </c>
      <c r="Z5696" s="57">
        <v>-1120.5999999999999</v>
      </c>
      <c r="AA5696" s="57">
        <v>0</v>
      </c>
      <c r="AB5696" s="57">
        <v>4918.18</v>
      </c>
      <c r="AC5696" s="57">
        <v>0</v>
      </c>
      <c r="AD5696" s="56" t="s">
        <v>9255</v>
      </c>
      <c r="AE5696" s="57">
        <v>0</v>
      </c>
      <c r="AF5696" s="57">
        <v>0</v>
      </c>
      <c r="AG5696" s="57">
        <v>0</v>
      </c>
      <c r="AI5696"/>
      <c r="AJ5696"/>
    </row>
    <row r="5697" spans="1:36">
      <c r="A5697" s="56" t="s">
        <v>48</v>
      </c>
      <c r="B5697" s="56" t="s">
        <v>11417</v>
      </c>
      <c r="C5697" s="56">
        <v>2101010130</v>
      </c>
      <c r="D5697" s="56" t="s">
        <v>40</v>
      </c>
      <c r="E5697" s="56">
        <v>2101020140</v>
      </c>
      <c r="F5697" s="56">
        <v>5401010140</v>
      </c>
      <c r="G5697" s="56" t="s">
        <v>11428</v>
      </c>
      <c r="H5697" s="56">
        <v>400300</v>
      </c>
      <c r="I5697" s="56" t="s">
        <v>11430</v>
      </c>
      <c r="J5697" s="56" t="s">
        <v>3761</v>
      </c>
      <c r="K5697" s="56" t="s">
        <v>3747</v>
      </c>
      <c r="L5697" s="56" t="s">
        <v>7138</v>
      </c>
      <c r="M5697" s="73">
        <v>42248</v>
      </c>
      <c r="N5697" s="56"/>
      <c r="O5697" s="56"/>
      <c r="P5697" s="56" t="s">
        <v>295</v>
      </c>
      <c r="Q5697" s="56" t="s">
        <v>9020</v>
      </c>
      <c r="R5697" s="56" t="s">
        <v>70</v>
      </c>
      <c r="S5697" s="56" t="s">
        <v>11415</v>
      </c>
      <c r="T5697" s="56" t="s">
        <v>7140</v>
      </c>
      <c r="U5697" s="57">
        <v>12138</v>
      </c>
      <c r="V5697" s="57">
        <v>-6099.22</v>
      </c>
      <c r="W5697" s="57">
        <v>6038.78</v>
      </c>
      <c r="X5697" s="57">
        <v>0</v>
      </c>
      <c r="Y5697" s="73">
        <v>42255</v>
      </c>
      <c r="Z5697" s="57">
        <v>-1120.5999999999999</v>
      </c>
      <c r="AA5697" s="57">
        <v>0</v>
      </c>
      <c r="AB5697" s="57">
        <v>4918.18</v>
      </c>
      <c r="AC5697" s="57">
        <v>0</v>
      </c>
      <c r="AD5697" s="56" t="s">
        <v>9255</v>
      </c>
      <c r="AE5697" s="57">
        <v>0</v>
      </c>
      <c r="AF5697" s="57">
        <v>0</v>
      </c>
      <c r="AG5697" s="57">
        <v>0</v>
      </c>
      <c r="AI5697"/>
      <c r="AJ5697"/>
    </row>
    <row r="5698" spans="1:36">
      <c r="A5698" s="56" t="s">
        <v>48</v>
      </c>
      <c r="B5698" s="56" t="s">
        <v>11417</v>
      </c>
      <c r="C5698" s="56">
        <v>2101010130</v>
      </c>
      <c r="D5698" s="56" t="s">
        <v>40</v>
      </c>
      <c r="E5698" s="56">
        <v>2101020140</v>
      </c>
      <c r="F5698" s="56">
        <v>5401010140</v>
      </c>
      <c r="G5698" s="56" t="s">
        <v>11428</v>
      </c>
      <c r="H5698" s="56">
        <v>400300</v>
      </c>
      <c r="I5698" s="56" t="s">
        <v>11430</v>
      </c>
      <c r="J5698" s="56" t="s">
        <v>3762</v>
      </c>
      <c r="K5698" s="56" t="s">
        <v>3747</v>
      </c>
      <c r="L5698" s="56" t="s">
        <v>7138</v>
      </c>
      <c r="M5698" s="73">
        <v>42248</v>
      </c>
      <c r="N5698" s="56"/>
      <c r="O5698" s="56"/>
      <c r="P5698" s="56" t="s">
        <v>295</v>
      </c>
      <c r="Q5698" s="56" t="s">
        <v>9020</v>
      </c>
      <c r="R5698" s="56" t="s">
        <v>70</v>
      </c>
      <c r="S5698" s="56" t="s">
        <v>11415</v>
      </c>
      <c r="T5698" s="56" t="s">
        <v>7140</v>
      </c>
      <c r="U5698" s="57">
        <v>12138</v>
      </c>
      <c r="V5698" s="57">
        <v>-6099.22</v>
      </c>
      <c r="W5698" s="57">
        <v>6038.78</v>
      </c>
      <c r="X5698" s="57">
        <v>0</v>
      </c>
      <c r="Y5698" s="73">
        <v>42255</v>
      </c>
      <c r="Z5698" s="57">
        <v>-1120.5999999999999</v>
      </c>
      <c r="AA5698" s="57">
        <v>0</v>
      </c>
      <c r="AB5698" s="57">
        <v>4918.18</v>
      </c>
      <c r="AC5698" s="57">
        <v>0</v>
      </c>
      <c r="AD5698" s="56" t="s">
        <v>9255</v>
      </c>
      <c r="AE5698" s="57">
        <v>0</v>
      </c>
      <c r="AF5698" s="57">
        <v>0</v>
      </c>
      <c r="AG5698" s="57">
        <v>0</v>
      </c>
      <c r="AI5698"/>
      <c r="AJ5698"/>
    </row>
    <row r="5699" spans="1:36">
      <c r="A5699" s="56" t="s">
        <v>48</v>
      </c>
      <c r="B5699" s="56" t="s">
        <v>11417</v>
      </c>
      <c r="C5699" s="56">
        <v>2101010130</v>
      </c>
      <c r="D5699" s="56" t="s">
        <v>40</v>
      </c>
      <c r="E5699" s="56">
        <v>2101020140</v>
      </c>
      <c r="F5699" s="56">
        <v>5401010140</v>
      </c>
      <c r="G5699" s="56" t="s">
        <v>11428</v>
      </c>
      <c r="H5699" s="56">
        <v>400300</v>
      </c>
      <c r="I5699" s="56" t="s">
        <v>11430</v>
      </c>
      <c r="J5699" s="56" t="s">
        <v>3763</v>
      </c>
      <c r="K5699" s="56" t="s">
        <v>3747</v>
      </c>
      <c r="L5699" s="56" t="s">
        <v>7138</v>
      </c>
      <c r="M5699" s="73">
        <v>42248</v>
      </c>
      <c r="N5699" s="56"/>
      <c r="O5699" s="56"/>
      <c r="P5699" s="56" t="s">
        <v>295</v>
      </c>
      <c r="Q5699" s="56" t="s">
        <v>9020</v>
      </c>
      <c r="R5699" s="56" t="s">
        <v>70</v>
      </c>
      <c r="S5699" s="56" t="s">
        <v>11415</v>
      </c>
      <c r="T5699" s="56" t="s">
        <v>7140</v>
      </c>
      <c r="U5699" s="57">
        <v>12138</v>
      </c>
      <c r="V5699" s="57">
        <v>-6099.22</v>
      </c>
      <c r="W5699" s="57">
        <v>6038.78</v>
      </c>
      <c r="X5699" s="57">
        <v>0</v>
      </c>
      <c r="Y5699" s="73">
        <v>42255</v>
      </c>
      <c r="Z5699" s="57">
        <v>-1120.5999999999999</v>
      </c>
      <c r="AA5699" s="57">
        <v>0</v>
      </c>
      <c r="AB5699" s="57">
        <v>4918.18</v>
      </c>
      <c r="AC5699" s="57">
        <v>0</v>
      </c>
      <c r="AD5699" s="56" t="s">
        <v>9255</v>
      </c>
      <c r="AE5699" s="57">
        <v>0</v>
      </c>
      <c r="AF5699" s="57">
        <v>0</v>
      </c>
      <c r="AG5699" s="57">
        <v>0</v>
      </c>
      <c r="AI5699"/>
      <c r="AJ5699"/>
    </row>
    <row r="5700" spans="1:36">
      <c r="A5700" s="56" t="s">
        <v>48</v>
      </c>
      <c r="B5700" s="56" t="s">
        <v>11417</v>
      </c>
      <c r="C5700" s="56">
        <v>2101010130</v>
      </c>
      <c r="D5700" s="56" t="s">
        <v>40</v>
      </c>
      <c r="E5700" s="56">
        <v>2101020140</v>
      </c>
      <c r="F5700" s="56">
        <v>5401010140</v>
      </c>
      <c r="G5700" s="56" t="s">
        <v>11428</v>
      </c>
      <c r="H5700" s="56">
        <v>400300</v>
      </c>
      <c r="I5700" s="56" t="s">
        <v>11430</v>
      </c>
      <c r="J5700" s="56" t="s">
        <v>3764</v>
      </c>
      <c r="K5700" s="56" t="s">
        <v>3747</v>
      </c>
      <c r="L5700" s="56" t="s">
        <v>7138</v>
      </c>
      <c r="M5700" s="73">
        <v>42248</v>
      </c>
      <c r="N5700" s="56"/>
      <c r="O5700" s="56"/>
      <c r="P5700" s="56" t="s">
        <v>295</v>
      </c>
      <c r="Q5700" s="56" t="s">
        <v>9020</v>
      </c>
      <c r="R5700" s="56" t="s">
        <v>70</v>
      </c>
      <c r="S5700" s="56" t="s">
        <v>11415</v>
      </c>
      <c r="T5700" s="56" t="s">
        <v>7140</v>
      </c>
      <c r="U5700" s="57">
        <v>12138</v>
      </c>
      <c r="V5700" s="57">
        <v>-6099.22</v>
      </c>
      <c r="W5700" s="57">
        <v>6038.78</v>
      </c>
      <c r="X5700" s="57">
        <v>0</v>
      </c>
      <c r="Y5700" s="73">
        <v>42255</v>
      </c>
      <c r="Z5700" s="57">
        <v>-1120.5999999999999</v>
      </c>
      <c r="AA5700" s="57">
        <v>0</v>
      </c>
      <c r="AB5700" s="57">
        <v>4918.18</v>
      </c>
      <c r="AC5700" s="57">
        <v>0</v>
      </c>
      <c r="AD5700" s="56" t="s">
        <v>9255</v>
      </c>
      <c r="AE5700" s="57">
        <v>0</v>
      </c>
      <c r="AF5700" s="57">
        <v>0</v>
      </c>
      <c r="AG5700" s="57">
        <v>0</v>
      </c>
      <c r="AI5700"/>
      <c r="AJ5700"/>
    </row>
    <row r="5701" spans="1:36">
      <c r="A5701" s="56" t="s">
        <v>48</v>
      </c>
      <c r="B5701" s="56" t="s">
        <v>11417</v>
      </c>
      <c r="C5701" s="56">
        <v>2101010130</v>
      </c>
      <c r="D5701" s="56" t="s">
        <v>40</v>
      </c>
      <c r="E5701" s="56">
        <v>2101020140</v>
      </c>
      <c r="F5701" s="56">
        <v>5401010140</v>
      </c>
      <c r="G5701" s="56" t="s">
        <v>11428</v>
      </c>
      <c r="H5701" s="56">
        <v>400300</v>
      </c>
      <c r="I5701" s="56" t="s">
        <v>11430</v>
      </c>
      <c r="J5701" s="56" t="s">
        <v>3765</v>
      </c>
      <c r="K5701" s="56" t="s">
        <v>3747</v>
      </c>
      <c r="L5701" s="56" t="s">
        <v>7138</v>
      </c>
      <c r="M5701" s="73">
        <v>42248</v>
      </c>
      <c r="N5701" s="56"/>
      <c r="O5701" s="56"/>
      <c r="P5701" s="56" t="s">
        <v>295</v>
      </c>
      <c r="Q5701" s="56" t="s">
        <v>9020</v>
      </c>
      <c r="R5701" s="56" t="s">
        <v>70</v>
      </c>
      <c r="S5701" s="56" t="s">
        <v>11415</v>
      </c>
      <c r="T5701" s="56" t="s">
        <v>7140</v>
      </c>
      <c r="U5701" s="57">
        <v>12138</v>
      </c>
      <c r="V5701" s="57">
        <v>-6099.22</v>
      </c>
      <c r="W5701" s="57">
        <v>6038.78</v>
      </c>
      <c r="X5701" s="57">
        <v>0</v>
      </c>
      <c r="Y5701" s="73">
        <v>42255</v>
      </c>
      <c r="Z5701" s="57">
        <v>-1120.5999999999999</v>
      </c>
      <c r="AA5701" s="57">
        <v>0</v>
      </c>
      <c r="AB5701" s="57">
        <v>4918.18</v>
      </c>
      <c r="AC5701" s="57">
        <v>0</v>
      </c>
      <c r="AD5701" s="56" t="s">
        <v>9255</v>
      </c>
      <c r="AE5701" s="57">
        <v>0</v>
      </c>
      <c r="AF5701" s="57">
        <v>0</v>
      </c>
      <c r="AG5701" s="57">
        <v>0</v>
      </c>
      <c r="AI5701"/>
      <c r="AJ5701"/>
    </row>
    <row r="5702" spans="1:36">
      <c r="A5702" s="56" t="s">
        <v>48</v>
      </c>
      <c r="B5702" s="56" t="s">
        <v>11417</v>
      </c>
      <c r="C5702" s="56">
        <v>2101010130</v>
      </c>
      <c r="D5702" s="56" t="s">
        <v>40</v>
      </c>
      <c r="E5702" s="56">
        <v>2101020140</v>
      </c>
      <c r="F5702" s="56">
        <v>5401010140</v>
      </c>
      <c r="G5702" s="56" t="s">
        <v>11428</v>
      </c>
      <c r="H5702" s="56">
        <v>400300</v>
      </c>
      <c r="I5702" s="56" t="s">
        <v>11430</v>
      </c>
      <c r="J5702" s="56" t="s">
        <v>3766</v>
      </c>
      <c r="K5702" s="56" t="s">
        <v>3747</v>
      </c>
      <c r="L5702" s="56" t="s">
        <v>7138</v>
      </c>
      <c r="M5702" s="73">
        <v>42248</v>
      </c>
      <c r="N5702" s="56"/>
      <c r="O5702" s="56"/>
      <c r="P5702" s="56" t="s">
        <v>295</v>
      </c>
      <c r="Q5702" s="56" t="s">
        <v>9020</v>
      </c>
      <c r="R5702" s="56" t="s">
        <v>70</v>
      </c>
      <c r="S5702" s="56" t="s">
        <v>11415</v>
      </c>
      <c r="T5702" s="56" t="s">
        <v>7140</v>
      </c>
      <c r="U5702" s="57">
        <v>12138</v>
      </c>
      <c r="V5702" s="57">
        <v>-6099.22</v>
      </c>
      <c r="W5702" s="57">
        <v>6038.78</v>
      </c>
      <c r="X5702" s="57">
        <v>0</v>
      </c>
      <c r="Y5702" s="73">
        <v>42255</v>
      </c>
      <c r="Z5702" s="57">
        <v>-1120.5999999999999</v>
      </c>
      <c r="AA5702" s="57">
        <v>0</v>
      </c>
      <c r="AB5702" s="57">
        <v>4918.18</v>
      </c>
      <c r="AC5702" s="57">
        <v>0</v>
      </c>
      <c r="AD5702" s="56" t="s">
        <v>9255</v>
      </c>
      <c r="AE5702" s="57">
        <v>0</v>
      </c>
      <c r="AF5702" s="57">
        <v>0</v>
      </c>
      <c r="AG5702" s="57">
        <v>0</v>
      </c>
      <c r="AI5702"/>
      <c r="AJ5702"/>
    </row>
    <row r="5703" spans="1:36">
      <c r="A5703" s="56" t="s">
        <v>48</v>
      </c>
      <c r="B5703" s="56" t="s">
        <v>11417</v>
      </c>
      <c r="C5703" s="56">
        <v>2101010130</v>
      </c>
      <c r="D5703" s="56" t="s">
        <v>40</v>
      </c>
      <c r="E5703" s="56">
        <v>2101020140</v>
      </c>
      <c r="F5703" s="56">
        <v>5401010140</v>
      </c>
      <c r="G5703" s="56" t="s">
        <v>11428</v>
      </c>
      <c r="H5703" s="56">
        <v>400300</v>
      </c>
      <c r="I5703" s="56" t="s">
        <v>11430</v>
      </c>
      <c r="J5703" s="56" t="s">
        <v>3767</v>
      </c>
      <c r="K5703" s="56" t="s">
        <v>3768</v>
      </c>
      <c r="L5703" s="56" t="s">
        <v>7138</v>
      </c>
      <c r="M5703" s="73">
        <v>42339</v>
      </c>
      <c r="N5703" s="56"/>
      <c r="O5703" s="56"/>
      <c r="P5703" s="56" t="s">
        <v>295</v>
      </c>
      <c r="Q5703" s="56" t="s">
        <v>8690</v>
      </c>
      <c r="R5703" s="56" t="s">
        <v>70</v>
      </c>
      <c r="S5703" s="56" t="s">
        <v>11415</v>
      </c>
      <c r="T5703" s="56" t="s">
        <v>7140</v>
      </c>
      <c r="U5703" s="57">
        <v>8550</v>
      </c>
      <c r="V5703" s="57">
        <v>-4381.9799999999996</v>
      </c>
      <c r="W5703" s="57">
        <v>4168.0200000000004</v>
      </c>
      <c r="X5703" s="57">
        <v>0</v>
      </c>
      <c r="Y5703" s="73">
        <v>42210</v>
      </c>
      <c r="Z5703" s="57">
        <v>-793.73</v>
      </c>
      <c r="AA5703" s="57">
        <v>0</v>
      </c>
      <c r="AB5703" s="57">
        <v>3374.29</v>
      </c>
      <c r="AC5703" s="57">
        <v>0</v>
      </c>
      <c r="AD5703" s="56" t="s">
        <v>9255</v>
      </c>
      <c r="AE5703" s="57">
        <v>0</v>
      </c>
      <c r="AF5703" s="57">
        <v>0</v>
      </c>
      <c r="AG5703" s="57">
        <v>0</v>
      </c>
      <c r="AI5703"/>
      <c r="AJ5703"/>
    </row>
    <row r="5704" spans="1:36">
      <c r="A5704" s="56" t="s">
        <v>48</v>
      </c>
      <c r="B5704" s="56" t="s">
        <v>11446</v>
      </c>
      <c r="C5704" s="56">
        <v>2101010140</v>
      </c>
      <c r="D5704" s="56" t="s">
        <v>66</v>
      </c>
      <c r="E5704" s="56">
        <v>2101020140</v>
      </c>
      <c r="F5704" s="56">
        <v>5401010140</v>
      </c>
      <c r="G5704" s="56" t="s">
        <v>11428</v>
      </c>
      <c r="H5704" s="56">
        <v>400300</v>
      </c>
      <c r="I5704" s="56" t="s">
        <v>11430</v>
      </c>
      <c r="J5704" s="56" t="s">
        <v>3788</v>
      </c>
      <c r="K5704" s="56" t="s">
        <v>3789</v>
      </c>
      <c r="L5704" s="56" t="s">
        <v>7138</v>
      </c>
      <c r="M5704" s="73">
        <v>41169</v>
      </c>
      <c r="N5704" s="56"/>
      <c r="O5704" s="56"/>
      <c r="P5704" s="56" t="s">
        <v>295</v>
      </c>
      <c r="Q5704" s="56" t="s">
        <v>8748</v>
      </c>
      <c r="R5704" s="56" t="s">
        <v>70</v>
      </c>
      <c r="S5704" s="56" t="s">
        <v>11415</v>
      </c>
      <c r="T5704" s="56" t="s">
        <v>7140</v>
      </c>
      <c r="U5704" s="57">
        <v>13085</v>
      </c>
      <c r="V5704" s="57">
        <v>-10107.84</v>
      </c>
      <c r="W5704" s="57">
        <v>2977.16</v>
      </c>
      <c r="X5704" s="57">
        <v>0</v>
      </c>
      <c r="Y5704" s="73">
        <v>41169</v>
      </c>
      <c r="Z5704" s="57">
        <v>-1452.91</v>
      </c>
      <c r="AA5704" s="57">
        <v>0</v>
      </c>
      <c r="AB5704" s="57">
        <v>1524.25</v>
      </c>
      <c r="AC5704" s="57">
        <v>0</v>
      </c>
      <c r="AD5704" s="56" t="s">
        <v>9255</v>
      </c>
      <c r="AE5704" s="57">
        <v>0</v>
      </c>
      <c r="AF5704" s="57">
        <v>0</v>
      </c>
      <c r="AG5704" s="57">
        <v>0</v>
      </c>
      <c r="AI5704"/>
      <c r="AJ5704"/>
    </row>
    <row r="5705" spans="1:36">
      <c r="A5705" s="56" t="s">
        <v>48</v>
      </c>
      <c r="B5705" s="56" t="s">
        <v>11446</v>
      </c>
      <c r="C5705" s="56">
        <v>2101010140</v>
      </c>
      <c r="D5705" s="56" t="s">
        <v>66</v>
      </c>
      <c r="E5705" s="56">
        <v>2101020140</v>
      </c>
      <c r="F5705" s="56">
        <v>5401010140</v>
      </c>
      <c r="G5705" s="56" t="s">
        <v>11428</v>
      </c>
      <c r="H5705" s="56">
        <v>400300</v>
      </c>
      <c r="I5705" s="56" t="s">
        <v>11430</v>
      </c>
      <c r="J5705" s="56" t="s">
        <v>3792</v>
      </c>
      <c r="K5705" s="56" t="s">
        <v>3793</v>
      </c>
      <c r="L5705" s="56" t="s">
        <v>7138</v>
      </c>
      <c r="M5705" s="73">
        <v>41081</v>
      </c>
      <c r="N5705" s="56"/>
      <c r="O5705" s="56"/>
      <c r="P5705" s="56" t="s">
        <v>295</v>
      </c>
      <c r="Q5705" s="56" t="s">
        <v>8908</v>
      </c>
      <c r="R5705" s="56" t="s">
        <v>70</v>
      </c>
      <c r="S5705" s="56" t="s">
        <v>11679</v>
      </c>
      <c r="T5705" s="56" t="s">
        <v>7140</v>
      </c>
      <c r="U5705" s="57">
        <v>250169</v>
      </c>
      <c r="V5705" s="57">
        <v>-199753.49</v>
      </c>
      <c r="W5705" s="57">
        <v>50415.51</v>
      </c>
      <c r="X5705" s="57">
        <v>0</v>
      </c>
      <c r="Y5705" s="73">
        <v>41081</v>
      </c>
      <c r="Z5705" s="57">
        <v>-28387.8</v>
      </c>
      <c r="AA5705" s="57">
        <v>0</v>
      </c>
      <c r="AB5705" s="57">
        <v>22027.71</v>
      </c>
      <c r="AC5705" s="57">
        <v>0</v>
      </c>
      <c r="AD5705" s="56" t="s">
        <v>9255</v>
      </c>
      <c r="AE5705" s="57">
        <v>0</v>
      </c>
      <c r="AF5705" s="57">
        <v>0</v>
      </c>
      <c r="AG5705" s="57">
        <v>0</v>
      </c>
      <c r="AI5705"/>
      <c r="AJ5705"/>
    </row>
    <row r="5706" spans="1:36">
      <c r="A5706" s="56" t="s">
        <v>48</v>
      </c>
      <c r="B5706" s="56" t="s">
        <v>11446</v>
      </c>
      <c r="C5706" s="56">
        <v>2101010140</v>
      </c>
      <c r="D5706" s="56" t="s">
        <v>66</v>
      </c>
      <c r="E5706" s="56">
        <v>2101020140</v>
      </c>
      <c r="F5706" s="56">
        <v>5401010140</v>
      </c>
      <c r="G5706" s="56" t="s">
        <v>11428</v>
      </c>
      <c r="H5706" s="56">
        <v>400300</v>
      </c>
      <c r="I5706" s="56" t="s">
        <v>11430</v>
      </c>
      <c r="J5706" s="56" t="s">
        <v>3794</v>
      </c>
      <c r="K5706" s="56" t="s">
        <v>3795</v>
      </c>
      <c r="L5706" s="56" t="s">
        <v>7138</v>
      </c>
      <c r="M5706" s="73">
        <v>41081</v>
      </c>
      <c r="N5706" s="56"/>
      <c r="O5706" s="56"/>
      <c r="P5706" s="56" t="s">
        <v>295</v>
      </c>
      <c r="Q5706" s="56" t="s">
        <v>8820</v>
      </c>
      <c r="R5706" s="56" t="s">
        <v>70</v>
      </c>
      <c r="S5706" s="56" t="s">
        <v>11659</v>
      </c>
      <c r="T5706" s="56" t="s">
        <v>7140</v>
      </c>
      <c r="U5706" s="57">
        <v>42086</v>
      </c>
      <c r="V5706" s="57">
        <v>-33604.42</v>
      </c>
      <c r="W5706" s="57">
        <v>8481.58</v>
      </c>
      <c r="X5706" s="57">
        <v>0</v>
      </c>
      <c r="Y5706" s="73">
        <v>41081</v>
      </c>
      <c r="Z5706" s="57">
        <v>-4775.8100000000004</v>
      </c>
      <c r="AA5706" s="57">
        <v>0</v>
      </c>
      <c r="AB5706" s="57">
        <v>3705.77</v>
      </c>
      <c r="AC5706" s="57">
        <v>0</v>
      </c>
      <c r="AD5706" s="56" t="s">
        <v>9255</v>
      </c>
      <c r="AE5706" s="57">
        <v>0</v>
      </c>
      <c r="AF5706" s="57">
        <v>0</v>
      </c>
      <c r="AG5706" s="57">
        <v>0</v>
      </c>
      <c r="AI5706"/>
      <c r="AJ5706"/>
    </row>
    <row r="5707" spans="1:36">
      <c r="A5707" s="56" t="s">
        <v>48</v>
      </c>
      <c r="B5707" s="56" t="s">
        <v>11446</v>
      </c>
      <c r="C5707" s="56">
        <v>2101010140</v>
      </c>
      <c r="D5707" s="56" t="s">
        <v>66</v>
      </c>
      <c r="E5707" s="56">
        <v>2101020140</v>
      </c>
      <c r="F5707" s="56">
        <v>5401010140</v>
      </c>
      <c r="G5707" s="56" t="s">
        <v>11428</v>
      </c>
      <c r="H5707" s="56">
        <v>400300</v>
      </c>
      <c r="I5707" s="56" t="s">
        <v>11430</v>
      </c>
      <c r="J5707" s="56" t="s">
        <v>3798</v>
      </c>
      <c r="K5707" s="56" t="s">
        <v>7661</v>
      </c>
      <c r="L5707" s="56" t="s">
        <v>7138</v>
      </c>
      <c r="M5707" s="73">
        <v>41081</v>
      </c>
      <c r="N5707" s="56"/>
      <c r="O5707" s="56"/>
      <c r="P5707" s="56" t="s">
        <v>295</v>
      </c>
      <c r="Q5707" s="56" t="s">
        <v>8778</v>
      </c>
      <c r="R5707" s="56" t="s">
        <v>70</v>
      </c>
      <c r="S5707" s="56" t="s">
        <v>11672</v>
      </c>
      <c r="T5707" s="56" t="s">
        <v>7140</v>
      </c>
      <c r="U5707" s="57">
        <v>69296</v>
      </c>
      <c r="V5707" s="57">
        <v>-55331.040000000001</v>
      </c>
      <c r="W5707" s="57">
        <v>13964.96</v>
      </c>
      <c r="X5707" s="57">
        <v>0</v>
      </c>
      <c r="Y5707" s="73">
        <v>41081</v>
      </c>
      <c r="Z5707" s="57">
        <v>-7863.35</v>
      </c>
      <c r="AA5707" s="57">
        <v>0</v>
      </c>
      <c r="AB5707" s="57">
        <v>6101.61</v>
      </c>
      <c r="AC5707" s="57">
        <v>0</v>
      </c>
      <c r="AD5707" s="56" t="s">
        <v>9255</v>
      </c>
      <c r="AE5707" s="57">
        <v>0</v>
      </c>
      <c r="AF5707" s="57">
        <v>0</v>
      </c>
      <c r="AG5707" s="57">
        <v>0</v>
      </c>
      <c r="AI5707"/>
      <c r="AJ5707"/>
    </row>
    <row r="5708" spans="1:36">
      <c r="A5708" s="56" t="s">
        <v>48</v>
      </c>
      <c r="B5708" s="56" t="s">
        <v>11446</v>
      </c>
      <c r="C5708" s="56">
        <v>2101010140</v>
      </c>
      <c r="D5708" s="56" t="s">
        <v>66</v>
      </c>
      <c r="E5708" s="56">
        <v>2101020140</v>
      </c>
      <c r="F5708" s="56">
        <v>5401010140</v>
      </c>
      <c r="G5708" s="56" t="s">
        <v>11428</v>
      </c>
      <c r="H5708" s="56">
        <v>400300</v>
      </c>
      <c r="I5708" s="56" t="s">
        <v>11430</v>
      </c>
      <c r="J5708" s="56" t="s">
        <v>3800</v>
      </c>
      <c r="K5708" s="56" t="s">
        <v>3801</v>
      </c>
      <c r="L5708" s="56" t="s">
        <v>7138</v>
      </c>
      <c r="M5708" s="73">
        <v>41081</v>
      </c>
      <c r="N5708" s="56"/>
      <c r="O5708" s="56"/>
      <c r="P5708" s="56" t="s">
        <v>295</v>
      </c>
      <c r="Q5708" s="56" t="s">
        <v>8908</v>
      </c>
      <c r="R5708" s="56" t="s">
        <v>70</v>
      </c>
      <c r="S5708" s="56" t="s">
        <v>11679</v>
      </c>
      <c r="T5708" s="56" t="s">
        <v>7140</v>
      </c>
      <c r="U5708" s="57">
        <v>109229</v>
      </c>
      <c r="V5708" s="57">
        <v>-87216.42</v>
      </c>
      <c r="W5708" s="57">
        <v>22012.58</v>
      </c>
      <c r="X5708" s="57">
        <v>0</v>
      </c>
      <c r="Y5708" s="73">
        <v>41081</v>
      </c>
      <c r="Z5708" s="57">
        <v>-12394.79</v>
      </c>
      <c r="AA5708" s="57">
        <v>0</v>
      </c>
      <c r="AB5708" s="57">
        <v>9617.7900000000009</v>
      </c>
      <c r="AC5708" s="57">
        <v>0</v>
      </c>
      <c r="AD5708" s="56" t="s">
        <v>9255</v>
      </c>
      <c r="AE5708" s="57">
        <v>0</v>
      </c>
      <c r="AF5708" s="57">
        <v>0</v>
      </c>
      <c r="AG5708" s="57">
        <v>0</v>
      </c>
      <c r="AI5708"/>
      <c r="AJ5708"/>
    </row>
    <row r="5709" spans="1:36">
      <c r="A5709" s="56" t="s">
        <v>48</v>
      </c>
      <c r="B5709" s="56" t="s">
        <v>11446</v>
      </c>
      <c r="C5709" s="56">
        <v>2101010140</v>
      </c>
      <c r="D5709" s="56" t="s">
        <v>66</v>
      </c>
      <c r="E5709" s="56">
        <v>2101020140</v>
      </c>
      <c r="F5709" s="56">
        <v>5401010140</v>
      </c>
      <c r="G5709" s="56" t="s">
        <v>11428</v>
      </c>
      <c r="H5709" s="56">
        <v>400300</v>
      </c>
      <c r="I5709" s="56" t="s">
        <v>11430</v>
      </c>
      <c r="J5709" s="56" t="s">
        <v>3802</v>
      </c>
      <c r="K5709" s="56" t="s">
        <v>3803</v>
      </c>
      <c r="L5709" s="56" t="s">
        <v>7138</v>
      </c>
      <c r="M5709" s="73">
        <v>41081</v>
      </c>
      <c r="N5709" s="56"/>
      <c r="O5709" s="56"/>
      <c r="P5709" s="56" t="s">
        <v>295</v>
      </c>
      <c r="Q5709" s="56" t="s">
        <v>8843</v>
      </c>
      <c r="R5709" s="56" t="s">
        <v>70</v>
      </c>
      <c r="S5709" s="56" t="s">
        <v>11659</v>
      </c>
      <c r="T5709" s="56" t="s">
        <v>7140</v>
      </c>
      <c r="U5709" s="57">
        <v>43848</v>
      </c>
      <c r="V5709" s="57">
        <v>-35011.26</v>
      </c>
      <c r="W5709" s="57">
        <v>8836.74</v>
      </c>
      <c r="X5709" s="57">
        <v>0</v>
      </c>
      <c r="Y5709" s="73">
        <v>41081</v>
      </c>
      <c r="Z5709" s="57">
        <v>-4975.8100000000004</v>
      </c>
      <c r="AA5709" s="57">
        <v>0</v>
      </c>
      <c r="AB5709" s="57">
        <v>3860.93</v>
      </c>
      <c r="AC5709" s="57">
        <v>0</v>
      </c>
      <c r="AD5709" s="56" t="s">
        <v>9255</v>
      </c>
      <c r="AE5709" s="57">
        <v>0</v>
      </c>
      <c r="AF5709" s="57">
        <v>0</v>
      </c>
      <c r="AG5709" s="57">
        <v>0</v>
      </c>
      <c r="AI5709"/>
      <c r="AJ5709"/>
    </row>
    <row r="5710" spans="1:36">
      <c r="A5710" s="56" t="s">
        <v>48</v>
      </c>
      <c r="B5710" s="56" t="s">
        <v>11446</v>
      </c>
      <c r="C5710" s="56">
        <v>2101010140</v>
      </c>
      <c r="D5710" s="56" t="s">
        <v>66</v>
      </c>
      <c r="E5710" s="56">
        <v>2101020140</v>
      </c>
      <c r="F5710" s="56">
        <v>5401010140</v>
      </c>
      <c r="G5710" s="56" t="s">
        <v>11428</v>
      </c>
      <c r="H5710" s="56">
        <v>400300</v>
      </c>
      <c r="I5710" s="56" t="s">
        <v>11430</v>
      </c>
      <c r="J5710" s="56" t="s">
        <v>3806</v>
      </c>
      <c r="K5710" s="56" t="s">
        <v>3807</v>
      </c>
      <c r="L5710" s="56" t="s">
        <v>7138</v>
      </c>
      <c r="M5710" s="73">
        <v>41081</v>
      </c>
      <c r="N5710" s="56"/>
      <c r="O5710" s="56"/>
      <c r="P5710" s="56" t="s">
        <v>295</v>
      </c>
      <c r="Q5710" s="56" t="s">
        <v>8753</v>
      </c>
      <c r="R5710" s="56" t="s">
        <v>70</v>
      </c>
      <c r="S5710" s="56" t="s">
        <v>11659</v>
      </c>
      <c r="T5710" s="56" t="s">
        <v>7140</v>
      </c>
      <c r="U5710" s="57">
        <v>53636</v>
      </c>
      <c r="V5710" s="57">
        <v>-42826.82</v>
      </c>
      <c r="W5710" s="57">
        <v>10809.18</v>
      </c>
      <c r="X5710" s="57">
        <v>0</v>
      </c>
      <c r="Y5710" s="73">
        <v>41081</v>
      </c>
      <c r="Z5710" s="57">
        <v>-6086.42</v>
      </c>
      <c r="AA5710" s="57">
        <v>0</v>
      </c>
      <c r="AB5710" s="57">
        <v>4722.76</v>
      </c>
      <c r="AC5710" s="57">
        <v>0</v>
      </c>
      <c r="AD5710" s="56" t="s">
        <v>9255</v>
      </c>
      <c r="AE5710" s="57">
        <v>0</v>
      </c>
      <c r="AF5710" s="57">
        <v>0</v>
      </c>
      <c r="AG5710" s="57">
        <v>0</v>
      </c>
      <c r="AI5710"/>
      <c r="AJ5710"/>
    </row>
    <row r="5711" spans="1:36">
      <c r="A5711" s="56" t="s">
        <v>48</v>
      </c>
      <c r="B5711" s="56" t="s">
        <v>11446</v>
      </c>
      <c r="C5711" s="56">
        <v>2101010140</v>
      </c>
      <c r="D5711" s="56" t="s">
        <v>66</v>
      </c>
      <c r="E5711" s="56">
        <v>2101020140</v>
      </c>
      <c r="F5711" s="56">
        <v>5401010140</v>
      </c>
      <c r="G5711" s="56" t="s">
        <v>11428</v>
      </c>
      <c r="H5711" s="56">
        <v>400300</v>
      </c>
      <c r="I5711" s="56" t="s">
        <v>11430</v>
      </c>
      <c r="J5711" s="56" t="s">
        <v>3814</v>
      </c>
      <c r="K5711" s="56" t="s">
        <v>3795</v>
      </c>
      <c r="L5711" s="56" t="s">
        <v>7138</v>
      </c>
      <c r="M5711" s="73">
        <v>41129</v>
      </c>
      <c r="N5711" s="56"/>
      <c r="O5711" s="56"/>
      <c r="P5711" s="56" t="s">
        <v>295</v>
      </c>
      <c r="Q5711" s="56" t="s">
        <v>8908</v>
      </c>
      <c r="R5711" s="56" t="s">
        <v>70</v>
      </c>
      <c r="S5711" s="56" t="s">
        <v>11657</v>
      </c>
      <c r="T5711" s="56" t="s">
        <v>7140</v>
      </c>
      <c r="U5711" s="57">
        <v>63129</v>
      </c>
      <c r="V5711" s="57">
        <v>-49504.67</v>
      </c>
      <c r="W5711" s="57">
        <v>13624.33</v>
      </c>
      <c r="X5711" s="57">
        <v>0</v>
      </c>
      <c r="Y5711" s="73">
        <v>41129</v>
      </c>
      <c r="Z5711" s="57">
        <v>-7077.47</v>
      </c>
      <c r="AA5711" s="57">
        <v>0</v>
      </c>
      <c r="AB5711" s="57">
        <v>6546.86</v>
      </c>
      <c r="AC5711" s="57">
        <v>0</v>
      </c>
      <c r="AD5711" s="56" t="s">
        <v>9255</v>
      </c>
      <c r="AE5711" s="57">
        <v>0</v>
      </c>
      <c r="AF5711" s="57">
        <v>0</v>
      </c>
      <c r="AG5711" s="57">
        <v>0</v>
      </c>
      <c r="AI5711"/>
      <c r="AJ5711"/>
    </row>
    <row r="5712" spans="1:36">
      <c r="A5712" s="56" t="s">
        <v>48</v>
      </c>
      <c r="B5712" s="56" t="s">
        <v>11446</v>
      </c>
      <c r="C5712" s="56">
        <v>2101010140</v>
      </c>
      <c r="D5712" s="56" t="s">
        <v>66</v>
      </c>
      <c r="E5712" s="56">
        <v>2101020140</v>
      </c>
      <c r="F5712" s="56">
        <v>5401010140</v>
      </c>
      <c r="G5712" s="56" t="s">
        <v>11428</v>
      </c>
      <c r="H5712" s="56">
        <v>400300</v>
      </c>
      <c r="I5712" s="56" t="s">
        <v>11430</v>
      </c>
      <c r="J5712" s="56" t="s">
        <v>3816</v>
      </c>
      <c r="K5712" s="56" t="s">
        <v>3803</v>
      </c>
      <c r="L5712" s="56" t="s">
        <v>7138</v>
      </c>
      <c r="M5712" s="73">
        <v>41129</v>
      </c>
      <c r="N5712" s="56"/>
      <c r="O5712" s="56"/>
      <c r="P5712" s="56" t="s">
        <v>295</v>
      </c>
      <c r="Q5712" s="56" t="s">
        <v>8805</v>
      </c>
      <c r="R5712" s="56" t="s">
        <v>70</v>
      </c>
      <c r="S5712" s="56" t="s">
        <v>11657</v>
      </c>
      <c r="T5712" s="56" t="s">
        <v>7140</v>
      </c>
      <c r="U5712" s="57">
        <v>65772</v>
      </c>
      <c r="V5712" s="57">
        <v>-51577.15</v>
      </c>
      <c r="W5712" s="57">
        <v>14194.85</v>
      </c>
      <c r="X5712" s="57">
        <v>0</v>
      </c>
      <c r="Y5712" s="73">
        <v>41129</v>
      </c>
      <c r="Z5712" s="57">
        <v>-7373.86</v>
      </c>
      <c r="AA5712" s="57">
        <v>0</v>
      </c>
      <c r="AB5712" s="57">
        <v>6820.99</v>
      </c>
      <c r="AC5712" s="57">
        <v>0</v>
      </c>
      <c r="AD5712" s="56" t="s">
        <v>9255</v>
      </c>
      <c r="AE5712" s="57">
        <v>0</v>
      </c>
      <c r="AF5712" s="57">
        <v>0</v>
      </c>
      <c r="AG5712" s="57">
        <v>0</v>
      </c>
      <c r="AI5712"/>
      <c r="AJ5712"/>
    </row>
    <row r="5713" spans="1:36">
      <c r="A5713" s="56" t="s">
        <v>48</v>
      </c>
      <c r="B5713" s="56" t="s">
        <v>11446</v>
      </c>
      <c r="C5713" s="56">
        <v>2101010140</v>
      </c>
      <c r="D5713" s="56" t="s">
        <v>66</v>
      </c>
      <c r="E5713" s="56">
        <v>2101020140</v>
      </c>
      <c r="F5713" s="56">
        <v>5401010140</v>
      </c>
      <c r="G5713" s="56" t="s">
        <v>11428</v>
      </c>
      <c r="H5713" s="56">
        <v>400300</v>
      </c>
      <c r="I5713" s="56" t="s">
        <v>11430</v>
      </c>
      <c r="J5713" s="56" t="s">
        <v>3817</v>
      </c>
      <c r="K5713" s="56" t="s">
        <v>3818</v>
      </c>
      <c r="L5713" s="56" t="s">
        <v>7138</v>
      </c>
      <c r="M5713" s="73">
        <v>41129</v>
      </c>
      <c r="N5713" s="56"/>
      <c r="O5713" s="56"/>
      <c r="P5713" s="56" t="s">
        <v>295</v>
      </c>
      <c r="Q5713" s="56" t="s">
        <v>8843</v>
      </c>
      <c r="R5713" s="56" t="s">
        <v>70</v>
      </c>
      <c r="S5713" s="56" t="s">
        <v>11661</v>
      </c>
      <c r="T5713" s="56" t="s">
        <v>7140</v>
      </c>
      <c r="U5713" s="57">
        <v>90045</v>
      </c>
      <c r="V5713" s="57">
        <v>-70611.710000000006</v>
      </c>
      <c r="W5713" s="57">
        <v>19433.29</v>
      </c>
      <c r="X5713" s="57">
        <v>0</v>
      </c>
      <c r="Y5713" s="73">
        <v>41129</v>
      </c>
      <c r="Z5713" s="57">
        <v>-10095.08</v>
      </c>
      <c r="AA5713" s="57">
        <v>0</v>
      </c>
      <c r="AB5713" s="57">
        <v>9338.2099999999991</v>
      </c>
      <c r="AC5713" s="57">
        <v>0</v>
      </c>
      <c r="AD5713" s="56" t="s">
        <v>9255</v>
      </c>
      <c r="AE5713" s="57">
        <v>0</v>
      </c>
      <c r="AF5713" s="57">
        <v>0</v>
      </c>
      <c r="AG5713" s="57">
        <v>0</v>
      </c>
      <c r="AI5713"/>
      <c r="AJ5713"/>
    </row>
    <row r="5714" spans="1:36">
      <c r="A5714" s="56" t="s">
        <v>48</v>
      </c>
      <c r="B5714" s="56" t="s">
        <v>11446</v>
      </c>
      <c r="C5714" s="56">
        <v>2101010140</v>
      </c>
      <c r="D5714" s="56" t="s">
        <v>66</v>
      </c>
      <c r="E5714" s="56">
        <v>2101020140</v>
      </c>
      <c r="F5714" s="56">
        <v>5401010140</v>
      </c>
      <c r="G5714" s="56" t="s">
        <v>11428</v>
      </c>
      <c r="H5714" s="56">
        <v>400300</v>
      </c>
      <c r="I5714" s="56" t="s">
        <v>11430</v>
      </c>
      <c r="J5714" s="56" t="s">
        <v>3822</v>
      </c>
      <c r="K5714" s="56" t="s">
        <v>3823</v>
      </c>
      <c r="L5714" s="56" t="s">
        <v>7138</v>
      </c>
      <c r="M5714" s="73">
        <v>41129</v>
      </c>
      <c r="N5714" s="56"/>
      <c r="O5714" s="56"/>
      <c r="P5714" s="56" t="s">
        <v>295</v>
      </c>
      <c r="Q5714" s="56" t="s">
        <v>8990</v>
      </c>
      <c r="R5714" s="56" t="s">
        <v>70</v>
      </c>
      <c r="S5714" s="56" t="s">
        <v>11657</v>
      </c>
      <c r="T5714" s="56" t="s">
        <v>7140</v>
      </c>
      <c r="U5714" s="57">
        <v>32079</v>
      </c>
      <c r="V5714" s="57">
        <v>-25155.52</v>
      </c>
      <c r="W5714" s="57">
        <v>6923.48</v>
      </c>
      <c r="X5714" s="57">
        <v>0</v>
      </c>
      <c r="Y5714" s="73">
        <v>41129</v>
      </c>
      <c r="Z5714" s="57">
        <v>-3596.61</v>
      </c>
      <c r="AA5714" s="57">
        <v>0</v>
      </c>
      <c r="AB5714" s="57">
        <v>3326.87</v>
      </c>
      <c r="AC5714" s="57">
        <v>0</v>
      </c>
      <c r="AD5714" s="56" t="s">
        <v>9255</v>
      </c>
      <c r="AE5714" s="57">
        <v>0</v>
      </c>
      <c r="AF5714" s="57">
        <v>0</v>
      </c>
      <c r="AG5714" s="57">
        <v>0</v>
      </c>
      <c r="AI5714"/>
      <c r="AJ5714"/>
    </row>
    <row r="5715" spans="1:36">
      <c r="A5715" s="56" t="s">
        <v>48</v>
      </c>
      <c r="B5715" s="56" t="s">
        <v>11446</v>
      </c>
      <c r="C5715" s="56">
        <v>2101010140</v>
      </c>
      <c r="D5715" s="56" t="s">
        <v>66</v>
      </c>
      <c r="E5715" s="56">
        <v>2101020140</v>
      </c>
      <c r="F5715" s="56">
        <v>5401010140</v>
      </c>
      <c r="G5715" s="56" t="s">
        <v>11428</v>
      </c>
      <c r="H5715" s="56">
        <v>400300</v>
      </c>
      <c r="I5715" s="56" t="s">
        <v>11430</v>
      </c>
      <c r="J5715" s="56" t="s">
        <v>3831</v>
      </c>
      <c r="K5715" s="56" t="s">
        <v>3832</v>
      </c>
      <c r="L5715" s="56" t="s">
        <v>7138</v>
      </c>
      <c r="M5715" s="73">
        <v>41170</v>
      </c>
      <c r="N5715" s="56"/>
      <c r="O5715" s="56"/>
      <c r="P5715" s="56" t="s">
        <v>295</v>
      </c>
      <c r="Q5715" s="56" t="s">
        <v>8991</v>
      </c>
      <c r="R5715" s="56" t="s">
        <v>70</v>
      </c>
      <c r="S5715" s="56" t="s">
        <v>11685</v>
      </c>
      <c r="T5715" s="56" t="s">
        <v>7140</v>
      </c>
      <c r="U5715" s="57">
        <v>141821</v>
      </c>
      <c r="V5715" s="57">
        <v>-109515.19</v>
      </c>
      <c r="W5715" s="57">
        <v>32305.81</v>
      </c>
      <c r="X5715" s="57">
        <v>0</v>
      </c>
      <c r="Y5715" s="73">
        <v>41170</v>
      </c>
      <c r="Z5715" s="57">
        <v>-15741.55</v>
      </c>
      <c r="AA5715" s="57">
        <v>0</v>
      </c>
      <c r="AB5715" s="57">
        <v>16564.259999999998</v>
      </c>
      <c r="AC5715" s="57">
        <v>0</v>
      </c>
      <c r="AD5715" s="56" t="s">
        <v>9255</v>
      </c>
      <c r="AE5715" s="57">
        <v>0</v>
      </c>
      <c r="AF5715" s="57">
        <v>0</v>
      </c>
      <c r="AG5715" s="57">
        <v>0</v>
      </c>
      <c r="AI5715"/>
      <c r="AJ5715"/>
    </row>
    <row r="5716" spans="1:36">
      <c r="A5716" s="56" t="s">
        <v>48</v>
      </c>
      <c r="B5716" s="56" t="s">
        <v>11446</v>
      </c>
      <c r="C5716" s="56">
        <v>2101010140</v>
      </c>
      <c r="D5716" s="56" t="s">
        <v>66</v>
      </c>
      <c r="E5716" s="56">
        <v>2101020140</v>
      </c>
      <c r="F5716" s="56">
        <v>5401010140</v>
      </c>
      <c r="G5716" s="56" t="s">
        <v>11428</v>
      </c>
      <c r="H5716" s="56">
        <v>400300</v>
      </c>
      <c r="I5716" s="56" t="s">
        <v>11430</v>
      </c>
      <c r="J5716" s="56" t="s">
        <v>3835</v>
      </c>
      <c r="K5716" s="56" t="s">
        <v>3836</v>
      </c>
      <c r="L5716" s="56" t="s">
        <v>7138</v>
      </c>
      <c r="M5716" s="73">
        <v>41170</v>
      </c>
      <c r="N5716" s="56"/>
      <c r="O5716" s="56"/>
      <c r="P5716" s="56" t="s">
        <v>295</v>
      </c>
      <c r="Q5716" s="56" t="s">
        <v>8848</v>
      </c>
      <c r="R5716" s="56" t="s">
        <v>70</v>
      </c>
      <c r="S5716" s="56" t="s">
        <v>11659</v>
      </c>
      <c r="T5716" s="56" t="s">
        <v>7140</v>
      </c>
      <c r="U5716" s="57">
        <v>19967</v>
      </c>
      <c r="V5716" s="57">
        <v>-15418.37</v>
      </c>
      <c r="W5716" s="57">
        <v>4548.63</v>
      </c>
      <c r="X5716" s="57">
        <v>0</v>
      </c>
      <c r="Y5716" s="73">
        <v>41170</v>
      </c>
      <c r="Z5716" s="57">
        <v>-2216.44</v>
      </c>
      <c r="AA5716" s="57">
        <v>0</v>
      </c>
      <c r="AB5716" s="57">
        <v>2332.19</v>
      </c>
      <c r="AC5716" s="57">
        <v>0</v>
      </c>
      <c r="AD5716" s="56" t="s">
        <v>9255</v>
      </c>
      <c r="AE5716" s="57">
        <v>0</v>
      </c>
      <c r="AF5716" s="57">
        <v>0</v>
      </c>
      <c r="AG5716" s="57">
        <v>0</v>
      </c>
      <c r="AI5716"/>
      <c r="AJ5716"/>
    </row>
    <row r="5717" spans="1:36">
      <c r="A5717" s="56" t="s">
        <v>48</v>
      </c>
      <c r="B5717" s="56" t="s">
        <v>11446</v>
      </c>
      <c r="C5717" s="56">
        <v>2101010140</v>
      </c>
      <c r="D5717" s="56" t="s">
        <v>66</v>
      </c>
      <c r="E5717" s="56">
        <v>2101020140</v>
      </c>
      <c r="F5717" s="56">
        <v>5401010140</v>
      </c>
      <c r="G5717" s="56" t="s">
        <v>11428</v>
      </c>
      <c r="H5717" s="56">
        <v>400300</v>
      </c>
      <c r="I5717" s="56" t="s">
        <v>11430</v>
      </c>
      <c r="J5717" s="56" t="s">
        <v>3843</v>
      </c>
      <c r="K5717" s="56" t="s">
        <v>3844</v>
      </c>
      <c r="L5717" s="56" t="s">
        <v>7138</v>
      </c>
      <c r="M5717" s="73">
        <v>41170</v>
      </c>
      <c r="N5717" s="56"/>
      <c r="O5717" s="56"/>
      <c r="P5717" s="56" t="s">
        <v>295</v>
      </c>
      <c r="Q5717" s="56" t="s">
        <v>8805</v>
      </c>
      <c r="R5717" s="56" t="s">
        <v>70</v>
      </c>
      <c r="S5717" s="56" t="s">
        <v>11698</v>
      </c>
      <c r="T5717" s="56" t="s">
        <v>7140</v>
      </c>
      <c r="U5717" s="57">
        <v>254475</v>
      </c>
      <c r="V5717" s="57">
        <v>-196507.29</v>
      </c>
      <c r="W5717" s="57">
        <v>57967.71</v>
      </c>
      <c r="X5717" s="57">
        <v>0</v>
      </c>
      <c r="Y5717" s="73">
        <v>41170</v>
      </c>
      <c r="Z5717" s="57">
        <v>-28245.759999999998</v>
      </c>
      <c r="AA5717" s="57">
        <v>0</v>
      </c>
      <c r="AB5717" s="57">
        <v>29721.95</v>
      </c>
      <c r="AC5717" s="57">
        <v>0</v>
      </c>
      <c r="AD5717" s="56" t="s">
        <v>9255</v>
      </c>
      <c r="AE5717" s="57">
        <v>0</v>
      </c>
      <c r="AF5717" s="57">
        <v>0</v>
      </c>
      <c r="AG5717" s="57">
        <v>0</v>
      </c>
      <c r="AI5717"/>
      <c r="AJ5717"/>
    </row>
    <row r="5718" spans="1:36">
      <c r="A5718" s="56" t="s">
        <v>48</v>
      </c>
      <c r="B5718" s="56" t="s">
        <v>11446</v>
      </c>
      <c r="C5718" s="56">
        <v>2101010140</v>
      </c>
      <c r="D5718" s="56" t="s">
        <v>66</v>
      </c>
      <c r="E5718" s="56">
        <v>2101020140</v>
      </c>
      <c r="F5718" s="56">
        <v>5401010140</v>
      </c>
      <c r="G5718" s="56" t="s">
        <v>11428</v>
      </c>
      <c r="H5718" s="56">
        <v>400300</v>
      </c>
      <c r="I5718" s="56" t="s">
        <v>11430</v>
      </c>
      <c r="J5718" s="56" t="s">
        <v>3845</v>
      </c>
      <c r="K5718" s="56" t="s">
        <v>3846</v>
      </c>
      <c r="L5718" s="56" t="s">
        <v>7138</v>
      </c>
      <c r="M5718" s="73">
        <v>41170</v>
      </c>
      <c r="N5718" s="56"/>
      <c r="O5718" s="56"/>
      <c r="P5718" s="56" t="s">
        <v>295</v>
      </c>
      <c r="Q5718" s="56" t="s">
        <v>8843</v>
      </c>
      <c r="R5718" s="56" t="s">
        <v>70</v>
      </c>
      <c r="S5718" s="56" t="s">
        <v>11682</v>
      </c>
      <c r="T5718" s="56" t="s">
        <v>7140</v>
      </c>
      <c r="U5718" s="57">
        <v>296561</v>
      </c>
      <c r="V5718" s="57">
        <v>-229006.61</v>
      </c>
      <c r="W5718" s="57">
        <v>67554.39</v>
      </c>
      <c r="X5718" s="57">
        <v>0</v>
      </c>
      <c r="Y5718" s="73">
        <v>41170</v>
      </c>
      <c r="Z5718" s="57">
        <v>-32917</v>
      </c>
      <c r="AA5718" s="57">
        <v>0</v>
      </c>
      <c r="AB5718" s="57">
        <v>34637.39</v>
      </c>
      <c r="AC5718" s="57">
        <v>0</v>
      </c>
      <c r="AD5718" s="56" t="s">
        <v>9255</v>
      </c>
      <c r="AE5718" s="57">
        <v>0</v>
      </c>
      <c r="AF5718" s="57">
        <v>0</v>
      </c>
      <c r="AG5718" s="57">
        <v>0</v>
      </c>
      <c r="AI5718"/>
      <c r="AJ5718"/>
    </row>
    <row r="5719" spans="1:36">
      <c r="A5719" s="56" t="s">
        <v>48</v>
      </c>
      <c r="B5719" s="56" t="s">
        <v>11446</v>
      </c>
      <c r="C5719" s="56">
        <v>2101010140</v>
      </c>
      <c r="D5719" s="56" t="s">
        <v>66</v>
      </c>
      <c r="E5719" s="56">
        <v>2101020140</v>
      </c>
      <c r="F5719" s="56">
        <v>5401010140</v>
      </c>
      <c r="G5719" s="56" t="s">
        <v>11428</v>
      </c>
      <c r="H5719" s="56">
        <v>400300</v>
      </c>
      <c r="I5719" s="56" t="s">
        <v>11430</v>
      </c>
      <c r="J5719" s="56" t="s">
        <v>3847</v>
      </c>
      <c r="K5719" s="56" t="s">
        <v>3848</v>
      </c>
      <c r="L5719" s="56" t="s">
        <v>7138</v>
      </c>
      <c r="M5719" s="73">
        <v>41170</v>
      </c>
      <c r="N5719" s="56"/>
      <c r="O5719" s="56"/>
      <c r="P5719" s="56" t="s">
        <v>295</v>
      </c>
      <c r="Q5719" s="56" t="s">
        <v>8774</v>
      </c>
      <c r="R5719" s="56" t="s">
        <v>70</v>
      </c>
      <c r="S5719" s="56" t="s">
        <v>11415</v>
      </c>
      <c r="T5719" s="56" t="s">
        <v>7140</v>
      </c>
      <c r="U5719" s="57">
        <v>7341</v>
      </c>
      <c r="V5719" s="57">
        <v>-5668.53</v>
      </c>
      <c r="W5719" s="57">
        <v>1672.47</v>
      </c>
      <c r="X5719" s="57">
        <v>0</v>
      </c>
      <c r="Y5719" s="73">
        <v>41170</v>
      </c>
      <c r="Z5719" s="57">
        <v>-814.97</v>
      </c>
      <c r="AA5719" s="57">
        <v>0</v>
      </c>
      <c r="AB5719" s="57">
        <v>857.5</v>
      </c>
      <c r="AC5719" s="57">
        <v>0</v>
      </c>
      <c r="AD5719" s="56" t="s">
        <v>9255</v>
      </c>
      <c r="AE5719" s="57">
        <v>0</v>
      </c>
      <c r="AF5719" s="57">
        <v>0</v>
      </c>
      <c r="AG5719" s="57">
        <v>0</v>
      </c>
      <c r="AI5719"/>
      <c r="AJ5719"/>
    </row>
    <row r="5720" spans="1:36">
      <c r="A5720" s="56" t="s">
        <v>48</v>
      </c>
      <c r="B5720" s="56" t="s">
        <v>11446</v>
      </c>
      <c r="C5720" s="56">
        <v>2101010140</v>
      </c>
      <c r="D5720" s="56" t="s">
        <v>66</v>
      </c>
      <c r="E5720" s="56">
        <v>2101020140</v>
      </c>
      <c r="F5720" s="56">
        <v>5401010140</v>
      </c>
      <c r="G5720" s="56" t="s">
        <v>11428</v>
      </c>
      <c r="H5720" s="56">
        <v>400300</v>
      </c>
      <c r="I5720" s="56" t="s">
        <v>11430</v>
      </c>
      <c r="J5720" s="56" t="s">
        <v>3849</v>
      </c>
      <c r="K5720" s="56" t="s">
        <v>3850</v>
      </c>
      <c r="L5720" s="56" t="s">
        <v>7138</v>
      </c>
      <c r="M5720" s="73">
        <v>41170</v>
      </c>
      <c r="N5720" s="56"/>
      <c r="O5720" s="56"/>
      <c r="P5720" s="56" t="s">
        <v>295</v>
      </c>
      <c r="Q5720" s="56" t="s">
        <v>8831</v>
      </c>
      <c r="R5720" s="56" t="s">
        <v>70</v>
      </c>
      <c r="S5720" s="56" t="s">
        <v>11660</v>
      </c>
      <c r="T5720" s="56" t="s">
        <v>7140</v>
      </c>
      <c r="U5720" s="57">
        <v>78300</v>
      </c>
      <c r="V5720" s="57">
        <v>-60463.519999999997</v>
      </c>
      <c r="W5720" s="57">
        <v>17836.48</v>
      </c>
      <c r="X5720" s="57">
        <v>0</v>
      </c>
      <c r="Y5720" s="73">
        <v>41170</v>
      </c>
      <c r="Z5720" s="57">
        <v>-8691.17</v>
      </c>
      <c r="AA5720" s="57">
        <v>0</v>
      </c>
      <c r="AB5720" s="57">
        <v>9145.31</v>
      </c>
      <c r="AC5720" s="57">
        <v>0</v>
      </c>
      <c r="AD5720" s="56" t="s">
        <v>9255</v>
      </c>
      <c r="AE5720" s="57">
        <v>0</v>
      </c>
      <c r="AF5720" s="57">
        <v>0</v>
      </c>
      <c r="AG5720" s="57">
        <v>0</v>
      </c>
      <c r="AI5720"/>
      <c r="AJ5720"/>
    </row>
    <row r="5721" spans="1:36">
      <c r="A5721" s="56" t="s">
        <v>48</v>
      </c>
      <c r="B5721" s="56" t="s">
        <v>11446</v>
      </c>
      <c r="C5721" s="56">
        <v>2101010140</v>
      </c>
      <c r="D5721" s="56" t="s">
        <v>66</v>
      </c>
      <c r="E5721" s="56">
        <v>2101020140</v>
      </c>
      <c r="F5721" s="56">
        <v>5401010140</v>
      </c>
      <c r="G5721" s="56" t="s">
        <v>11428</v>
      </c>
      <c r="H5721" s="56">
        <v>400300</v>
      </c>
      <c r="I5721" s="56" t="s">
        <v>11430</v>
      </c>
      <c r="J5721" s="56" t="s">
        <v>3851</v>
      </c>
      <c r="K5721" s="56" t="s">
        <v>3852</v>
      </c>
      <c r="L5721" s="56" t="s">
        <v>7138</v>
      </c>
      <c r="M5721" s="73">
        <v>41170</v>
      </c>
      <c r="N5721" s="56"/>
      <c r="O5721" s="56"/>
      <c r="P5721" s="56" t="s">
        <v>295</v>
      </c>
      <c r="Q5721" s="56" t="s">
        <v>8992</v>
      </c>
      <c r="R5721" s="56" t="s">
        <v>70</v>
      </c>
      <c r="S5721" s="56" t="s">
        <v>11661</v>
      </c>
      <c r="T5721" s="56" t="s">
        <v>7140</v>
      </c>
      <c r="U5721" s="57">
        <v>33278</v>
      </c>
      <c r="V5721" s="57">
        <v>-25697.3</v>
      </c>
      <c r="W5721" s="57">
        <v>7580.7</v>
      </c>
      <c r="X5721" s="57">
        <v>0</v>
      </c>
      <c r="Y5721" s="73">
        <v>41170</v>
      </c>
      <c r="Z5721" s="57">
        <v>-3693.85</v>
      </c>
      <c r="AA5721" s="57">
        <v>0</v>
      </c>
      <c r="AB5721" s="57">
        <v>3886.85</v>
      </c>
      <c r="AC5721" s="57">
        <v>0</v>
      </c>
      <c r="AD5721" s="56" t="s">
        <v>9255</v>
      </c>
      <c r="AE5721" s="57">
        <v>0</v>
      </c>
      <c r="AF5721" s="57">
        <v>0</v>
      </c>
      <c r="AG5721" s="57">
        <v>0</v>
      </c>
      <c r="AI5721"/>
      <c r="AJ5721"/>
    </row>
    <row r="5722" spans="1:36">
      <c r="A5722" s="56" t="s">
        <v>48</v>
      </c>
      <c r="B5722" s="56" t="s">
        <v>11446</v>
      </c>
      <c r="C5722" s="56">
        <v>2101010140</v>
      </c>
      <c r="D5722" s="56" t="s">
        <v>66</v>
      </c>
      <c r="E5722" s="56">
        <v>2101020140</v>
      </c>
      <c r="F5722" s="56">
        <v>5401010140</v>
      </c>
      <c r="G5722" s="56" t="s">
        <v>11428</v>
      </c>
      <c r="H5722" s="56">
        <v>400300</v>
      </c>
      <c r="I5722" s="56" t="s">
        <v>11430</v>
      </c>
      <c r="J5722" s="56" t="s">
        <v>3855</v>
      </c>
      <c r="K5722" s="56" t="s">
        <v>3797</v>
      </c>
      <c r="L5722" s="56" t="s">
        <v>7138</v>
      </c>
      <c r="M5722" s="73">
        <v>41170</v>
      </c>
      <c r="N5722" s="56"/>
      <c r="O5722" s="56"/>
      <c r="P5722" s="56" t="s">
        <v>295</v>
      </c>
      <c r="Q5722" s="56" t="s">
        <v>8748</v>
      </c>
      <c r="R5722" s="56" t="s">
        <v>70</v>
      </c>
      <c r="S5722" s="56" t="s">
        <v>11684</v>
      </c>
      <c r="T5722" s="56" t="s">
        <v>7140</v>
      </c>
      <c r="U5722" s="57">
        <v>133893</v>
      </c>
      <c r="V5722" s="57">
        <v>-103392.85</v>
      </c>
      <c r="W5722" s="57">
        <v>30500.15</v>
      </c>
      <c r="X5722" s="57">
        <v>0</v>
      </c>
      <c r="Y5722" s="73">
        <v>41170</v>
      </c>
      <c r="Z5722" s="57">
        <v>-14861.75</v>
      </c>
      <c r="AA5722" s="57">
        <v>0</v>
      </c>
      <c r="AB5722" s="57">
        <v>15638.4</v>
      </c>
      <c r="AC5722" s="57">
        <v>0</v>
      </c>
      <c r="AD5722" s="56" t="s">
        <v>9255</v>
      </c>
      <c r="AE5722" s="57">
        <v>0</v>
      </c>
      <c r="AF5722" s="57">
        <v>0</v>
      </c>
      <c r="AG5722" s="57">
        <v>0</v>
      </c>
      <c r="AI5722"/>
      <c r="AJ5722"/>
    </row>
    <row r="5723" spans="1:36">
      <c r="A5723" s="56" t="s">
        <v>48</v>
      </c>
      <c r="B5723" s="56" t="s">
        <v>11446</v>
      </c>
      <c r="C5723" s="56">
        <v>2101010140</v>
      </c>
      <c r="D5723" s="56" t="s">
        <v>66</v>
      </c>
      <c r="E5723" s="56">
        <v>2101020140</v>
      </c>
      <c r="F5723" s="56">
        <v>5401010140</v>
      </c>
      <c r="G5723" s="56" t="s">
        <v>11428</v>
      </c>
      <c r="H5723" s="56">
        <v>400300</v>
      </c>
      <c r="I5723" s="56" t="s">
        <v>11430</v>
      </c>
      <c r="J5723" s="56" t="s">
        <v>3856</v>
      </c>
      <c r="K5723" s="56" t="s">
        <v>3857</v>
      </c>
      <c r="L5723" s="56" t="s">
        <v>7138</v>
      </c>
      <c r="M5723" s="73">
        <v>41170</v>
      </c>
      <c r="N5723" s="56"/>
      <c r="O5723" s="56"/>
      <c r="P5723" s="56" t="s">
        <v>295</v>
      </c>
      <c r="Q5723" s="56" t="s">
        <v>8820</v>
      </c>
      <c r="R5723" s="56" t="s">
        <v>70</v>
      </c>
      <c r="S5723" s="56" t="s">
        <v>11415</v>
      </c>
      <c r="T5723" s="56" t="s">
        <v>7140</v>
      </c>
      <c r="U5723" s="57">
        <v>17422</v>
      </c>
      <c r="V5723" s="57">
        <v>-13453.14</v>
      </c>
      <c r="W5723" s="57">
        <v>3968.86</v>
      </c>
      <c r="X5723" s="57">
        <v>0</v>
      </c>
      <c r="Y5723" s="73">
        <v>41170</v>
      </c>
      <c r="Z5723" s="57">
        <v>-1933.93</v>
      </c>
      <c r="AA5723" s="57">
        <v>0</v>
      </c>
      <c r="AB5723" s="57">
        <v>2034.93</v>
      </c>
      <c r="AC5723" s="57">
        <v>0</v>
      </c>
      <c r="AD5723" s="56" t="s">
        <v>9255</v>
      </c>
      <c r="AE5723" s="57">
        <v>0</v>
      </c>
      <c r="AF5723" s="57">
        <v>0</v>
      </c>
      <c r="AG5723" s="57">
        <v>0</v>
      </c>
      <c r="AI5723"/>
      <c r="AJ5723"/>
    </row>
    <row r="5724" spans="1:36">
      <c r="A5724" s="56" t="s">
        <v>48</v>
      </c>
      <c r="B5724" s="56" t="s">
        <v>11446</v>
      </c>
      <c r="C5724" s="56">
        <v>2101010140</v>
      </c>
      <c r="D5724" s="56" t="s">
        <v>66</v>
      </c>
      <c r="E5724" s="56">
        <v>2101020140</v>
      </c>
      <c r="F5724" s="56">
        <v>5401010140</v>
      </c>
      <c r="G5724" s="56" t="s">
        <v>11428</v>
      </c>
      <c r="H5724" s="56">
        <v>400300</v>
      </c>
      <c r="I5724" s="56" t="s">
        <v>11430</v>
      </c>
      <c r="J5724" s="56" t="s">
        <v>3858</v>
      </c>
      <c r="K5724" s="56" t="s">
        <v>3859</v>
      </c>
      <c r="L5724" s="56" t="s">
        <v>7138</v>
      </c>
      <c r="M5724" s="73">
        <v>41170</v>
      </c>
      <c r="N5724" s="56"/>
      <c r="O5724" s="56"/>
      <c r="P5724" s="56" t="s">
        <v>295</v>
      </c>
      <c r="Q5724" s="56" t="s">
        <v>8820</v>
      </c>
      <c r="R5724" s="56" t="s">
        <v>70</v>
      </c>
      <c r="S5724" s="56" t="s">
        <v>11415</v>
      </c>
      <c r="T5724" s="56" t="s">
        <v>7140</v>
      </c>
      <c r="U5724" s="57">
        <v>15171</v>
      </c>
      <c r="V5724" s="57">
        <v>-11715.06</v>
      </c>
      <c r="W5724" s="57">
        <v>3455.94</v>
      </c>
      <c r="X5724" s="57">
        <v>0</v>
      </c>
      <c r="Y5724" s="73">
        <v>41170</v>
      </c>
      <c r="Z5724" s="57">
        <v>-1683.98</v>
      </c>
      <c r="AA5724" s="57">
        <v>0</v>
      </c>
      <c r="AB5724" s="57">
        <v>1771.96</v>
      </c>
      <c r="AC5724" s="57">
        <v>0</v>
      </c>
      <c r="AD5724" s="56" t="s">
        <v>9255</v>
      </c>
      <c r="AE5724" s="57">
        <v>0</v>
      </c>
      <c r="AF5724" s="57">
        <v>0</v>
      </c>
      <c r="AG5724" s="57">
        <v>0</v>
      </c>
      <c r="AI5724"/>
      <c r="AJ5724"/>
    </row>
    <row r="5725" spans="1:36">
      <c r="A5725" s="56" t="s">
        <v>48</v>
      </c>
      <c r="B5725" s="56" t="s">
        <v>11446</v>
      </c>
      <c r="C5725" s="56">
        <v>2101010140</v>
      </c>
      <c r="D5725" s="56" t="s">
        <v>66</v>
      </c>
      <c r="E5725" s="56">
        <v>2101020140</v>
      </c>
      <c r="F5725" s="56">
        <v>5401010140</v>
      </c>
      <c r="G5725" s="56" t="s">
        <v>11428</v>
      </c>
      <c r="H5725" s="56">
        <v>400300</v>
      </c>
      <c r="I5725" s="56" t="s">
        <v>11430</v>
      </c>
      <c r="J5725" s="56" t="s">
        <v>3860</v>
      </c>
      <c r="K5725" s="56" t="s">
        <v>3861</v>
      </c>
      <c r="L5725" s="56" t="s">
        <v>7138</v>
      </c>
      <c r="M5725" s="73">
        <v>41194</v>
      </c>
      <c r="N5725" s="56"/>
      <c r="O5725" s="56"/>
      <c r="P5725" s="56" t="s">
        <v>295</v>
      </c>
      <c r="Q5725" s="56" t="s">
        <v>8908</v>
      </c>
      <c r="R5725" s="56" t="s">
        <v>70</v>
      </c>
      <c r="S5725" s="56" t="s">
        <v>11676</v>
      </c>
      <c r="T5725" s="56" t="s">
        <v>7140</v>
      </c>
      <c r="U5725" s="57">
        <v>308306</v>
      </c>
      <c r="V5725" s="57">
        <v>-235942.64</v>
      </c>
      <c r="W5725" s="57">
        <v>72363.360000000001</v>
      </c>
      <c r="X5725" s="57">
        <v>0</v>
      </c>
      <c r="Y5725" s="73">
        <v>41194</v>
      </c>
      <c r="Z5725" s="57">
        <v>-34026.21</v>
      </c>
      <c r="AA5725" s="57">
        <v>0</v>
      </c>
      <c r="AB5725" s="57">
        <v>38337.15</v>
      </c>
      <c r="AC5725" s="57">
        <v>0</v>
      </c>
      <c r="AD5725" s="56" t="s">
        <v>9255</v>
      </c>
      <c r="AE5725" s="57">
        <v>0</v>
      </c>
      <c r="AF5725" s="57">
        <v>0</v>
      </c>
      <c r="AG5725" s="57">
        <v>0</v>
      </c>
      <c r="AI5725"/>
      <c r="AJ5725"/>
    </row>
    <row r="5726" spans="1:36">
      <c r="A5726" s="56" t="s">
        <v>48</v>
      </c>
      <c r="B5726" s="56" t="s">
        <v>11446</v>
      </c>
      <c r="C5726" s="56">
        <v>2101010140</v>
      </c>
      <c r="D5726" s="56" t="s">
        <v>66</v>
      </c>
      <c r="E5726" s="56">
        <v>2101020140</v>
      </c>
      <c r="F5726" s="56">
        <v>5401010140</v>
      </c>
      <c r="G5726" s="56" t="s">
        <v>11428</v>
      </c>
      <c r="H5726" s="56">
        <v>400300</v>
      </c>
      <c r="I5726" s="56" t="s">
        <v>11430</v>
      </c>
      <c r="J5726" s="56" t="s">
        <v>3862</v>
      </c>
      <c r="K5726" s="56" t="s">
        <v>3861</v>
      </c>
      <c r="L5726" s="56" t="s">
        <v>7138</v>
      </c>
      <c r="M5726" s="73">
        <v>41194</v>
      </c>
      <c r="N5726" s="56"/>
      <c r="O5726" s="56"/>
      <c r="P5726" s="56" t="s">
        <v>295</v>
      </c>
      <c r="Q5726" s="56" t="s">
        <v>8993</v>
      </c>
      <c r="R5726" s="56" t="s">
        <v>70</v>
      </c>
      <c r="S5726" s="56" t="s">
        <v>11661</v>
      </c>
      <c r="T5726" s="56" t="s">
        <v>7140</v>
      </c>
      <c r="U5726" s="57">
        <v>246645</v>
      </c>
      <c r="V5726" s="57">
        <v>-188754.15</v>
      </c>
      <c r="W5726" s="57">
        <v>57890.85</v>
      </c>
      <c r="X5726" s="57">
        <v>0</v>
      </c>
      <c r="Y5726" s="73">
        <v>41194</v>
      </c>
      <c r="Z5726" s="57">
        <v>-27221.06</v>
      </c>
      <c r="AA5726" s="57">
        <v>0</v>
      </c>
      <c r="AB5726" s="57">
        <v>30669.79</v>
      </c>
      <c r="AC5726" s="57">
        <v>0</v>
      </c>
      <c r="AD5726" s="56" t="s">
        <v>9255</v>
      </c>
      <c r="AE5726" s="57">
        <v>0</v>
      </c>
      <c r="AF5726" s="57">
        <v>0</v>
      </c>
      <c r="AG5726" s="57">
        <v>0</v>
      </c>
      <c r="AI5726"/>
      <c r="AJ5726"/>
    </row>
    <row r="5727" spans="1:36">
      <c r="A5727" s="56" t="s">
        <v>48</v>
      </c>
      <c r="B5727" s="56" t="s">
        <v>11446</v>
      </c>
      <c r="C5727" s="56">
        <v>2101010140</v>
      </c>
      <c r="D5727" s="56" t="s">
        <v>66</v>
      </c>
      <c r="E5727" s="56">
        <v>2101020140</v>
      </c>
      <c r="F5727" s="56">
        <v>5401010140</v>
      </c>
      <c r="G5727" s="56" t="s">
        <v>11428</v>
      </c>
      <c r="H5727" s="56">
        <v>400300</v>
      </c>
      <c r="I5727" s="56" t="s">
        <v>11430</v>
      </c>
      <c r="J5727" s="56" t="s">
        <v>3863</v>
      </c>
      <c r="K5727" s="56" t="s">
        <v>3686</v>
      </c>
      <c r="L5727" s="56" t="s">
        <v>7138</v>
      </c>
      <c r="M5727" s="73">
        <v>41194</v>
      </c>
      <c r="N5727" s="56"/>
      <c r="O5727" s="56"/>
      <c r="P5727" s="56" t="s">
        <v>295</v>
      </c>
      <c r="Q5727" s="56" t="s">
        <v>8843</v>
      </c>
      <c r="R5727" s="56" t="s">
        <v>70</v>
      </c>
      <c r="S5727" s="56" t="s">
        <v>11415</v>
      </c>
      <c r="T5727" s="56" t="s">
        <v>7140</v>
      </c>
      <c r="U5727" s="57">
        <v>18890</v>
      </c>
      <c r="V5727" s="57">
        <v>-14456.03</v>
      </c>
      <c r="W5727" s="57">
        <v>4433.97</v>
      </c>
      <c r="X5727" s="57">
        <v>0</v>
      </c>
      <c r="Y5727" s="73">
        <v>41194</v>
      </c>
      <c r="Z5727" s="57">
        <v>-2084.94</v>
      </c>
      <c r="AA5727" s="57">
        <v>0</v>
      </c>
      <c r="AB5727" s="57">
        <v>2349.0300000000002</v>
      </c>
      <c r="AC5727" s="57">
        <v>0</v>
      </c>
      <c r="AD5727" s="56" t="s">
        <v>9255</v>
      </c>
      <c r="AE5727" s="57">
        <v>0</v>
      </c>
      <c r="AF5727" s="57">
        <v>0</v>
      </c>
      <c r="AG5727" s="57">
        <v>0</v>
      </c>
      <c r="AI5727"/>
      <c r="AJ5727"/>
    </row>
    <row r="5728" spans="1:36">
      <c r="A5728" s="56" t="s">
        <v>48</v>
      </c>
      <c r="B5728" s="56" t="s">
        <v>11446</v>
      </c>
      <c r="C5728" s="56">
        <v>2101010140</v>
      </c>
      <c r="D5728" s="56" t="s">
        <v>66</v>
      </c>
      <c r="E5728" s="56">
        <v>2101020140</v>
      </c>
      <c r="F5728" s="56">
        <v>5401010140</v>
      </c>
      <c r="G5728" s="56" t="s">
        <v>11428</v>
      </c>
      <c r="H5728" s="56">
        <v>400300</v>
      </c>
      <c r="I5728" s="56" t="s">
        <v>11430</v>
      </c>
      <c r="J5728" s="56" t="s">
        <v>3864</v>
      </c>
      <c r="K5728" s="56" t="s">
        <v>3865</v>
      </c>
      <c r="L5728" s="56" t="s">
        <v>7138</v>
      </c>
      <c r="M5728" s="73">
        <v>41194</v>
      </c>
      <c r="N5728" s="56"/>
      <c r="O5728" s="56"/>
      <c r="P5728" s="56" t="s">
        <v>295</v>
      </c>
      <c r="Q5728" s="56" t="s">
        <v>8929</v>
      </c>
      <c r="R5728" s="56" t="s">
        <v>70</v>
      </c>
      <c r="S5728" s="56" t="s">
        <v>11821</v>
      </c>
      <c r="T5728" s="56" t="s">
        <v>7140</v>
      </c>
      <c r="U5728" s="57">
        <v>8175</v>
      </c>
      <c r="V5728" s="57">
        <v>-6255.98</v>
      </c>
      <c r="W5728" s="57">
        <v>1919.02</v>
      </c>
      <c r="X5728" s="57">
        <v>0</v>
      </c>
      <c r="Y5728" s="73">
        <v>41194</v>
      </c>
      <c r="Z5728" s="57">
        <v>-902.38</v>
      </c>
      <c r="AA5728" s="57">
        <v>0</v>
      </c>
      <c r="AB5728" s="57">
        <v>1016.64</v>
      </c>
      <c r="AC5728" s="57">
        <v>0</v>
      </c>
      <c r="AD5728" s="56" t="s">
        <v>9255</v>
      </c>
      <c r="AE5728" s="57">
        <v>0</v>
      </c>
      <c r="AF5728" s="57">
        <v>0</v>
      </c>
      <c r="AG5728" s="57">
        <v>0</v>
      </c>
      <c r="AI5728"/>
      <c r="AJ5728"/>
    </row>
    <row r="5729" spans="1:36">
      <c r="A5729" s="56" t="s">
        <v>48</v>
      </c>
      <c r="B5729" s="56" t="s">
        <v>11446</v>
      </c>
      <c r="C5729" s="56">
        <v>2101010140</v>
      </c>
      <c r="D5729" s="56" t="s">
        <v>66</v>
      </c>
      <c r="E5729" s="56">
        <v>2101020140</v>
      </c>
      <c r="F5729" s="56">
        <v>5401010140</v>
      </c>
      <c r="G5729" s="56" t="s">
        <v>11428</v>
      </c>
      <c r="H5729" s="56">
        <v>400300</v>
      </c>
      <c r="I5729" s="56" t="s">
        <v>11430</v>
      </c>
      <c r="J5729" s="56" t="s">
        <v>3866</v>
      </c>
      <c r="K5729" s="56" t="s">
        <v>3867</v>
      </c>
      <c r="L5729" s="56" t="s">
        <v>7138</v>
      </c>
      <c r="M5729" s="73">
        <v>41194</v>
      </c>
      <c r="N5729" s="56"/>
      <c r="O5729" s="56"/>
      <c r="P5729" s="56" t="s">
        <v>295</v>
      </c>
      <c r="Q5729" s="56" t="s">
        <v>8748</v>
      </c>
      <c r="R5729" s="56" t="s">
        <v>70</v>
      </c>
      <c r="S5729" s="56" t="s">
        <v>11822</v>
      </c>
      <c r="T5729" s="56" t="s">
        <v>7140</v>
      </c>
      <c r="U5729" s="57">
        <v>19967</v>
      </c>
      <c r="V5729" s="57">
        <v>-15280.21</v>
      </c>
      <c r="W5729" s="57">
        <v>4686.79</v>
      </c>
      <c r="X5729" s="57">
        <v>0</v>
      </c>
      <c r="Y5729" s="73">
        <v>41194</v>
      </c>
      <c r="Z5729" s="57">
        <v>-2203.83</v>
      </c>
      <c r="AA5729" s="57">
        <v>0</v>
      </c>
      <c r="AB5729" s="57">
        <v>2482.96</v>
      </c>
      <c r="AC5729" s="57">
        <v>0</v>
      </c>
      <c r="AD5729" s="56" t="s">
        <v>9255</v>
      </c>
      <c r="AE5729" s="57">
        <v>0</v>
      </c>
      <c r="AF5729" s="57">
        <v>0</v>
      </c>
      <c r="AG5729" s="57">
        <v>0</v>
      </c>
      <c r="AI5729"/>
      <c r="AJ5729"/>
    </row>
    <row r="5730" spans="1:36">
      <c r="A5730" s="56" t="s">
        <v>48</v>
      </c>
      <c r="B5730" s="56" t="s">
        <v>11446</v>
      </c>
      <c r="C5730" s="56">
        <v>2101010140</v>
      </c>
      <c r="D5730" s="56" t="s">
        <v>66</v>
      </c>
      <c r="E5730" s="56">
        <v>2101020140</v>
      </c>
      <c r="F5730" s="56">
        <v>5401010140</v>
      </c>
      <c r="G5730" s="56" t="s">
        <v>11428</v>
      </c>
      <c r="H5730" s="56">
        <v>400300</v>
      </c>
      <c r="I5730" s="56" t="s">
        <v>11430</v>
      </c>
      <c r="J5730" s="56" t="s">
        <v>3869</v>
      </c>
      <c r="K5730" s="56" t="s">
        <v>3801</v>
      </c>
      <c r="L5730" s="56" t="s">
        <v>7138</v>
      </c>
      <c r="M5730" s="73">
        <v>41257</v>
      </c>
      <c r="N5730" s="56"/>
      <c r="O5730" s="56"/>
      <c r="P5730" s="56" t="s">
        <v>295</v>
      </c>
      <c r="Q5730" s="56" t="s">
        <v>8994</v>
      </c>
      <c r="R5730" s="56" t="s">
        <v>70</v>
      </c>
      <c r="S5730" s="56" t="s">
        <v>11684</v>
      </c>
      <c r="T5730" s="56" t="s">
        <v>7140</v>
      </c>
      <c r="U5730" s="57">
        <v>163843</v>
      </c>
      <c r="V5730" s="57">
        <v>-122460.17</v>
      </c>
      <c r="W5730" s="57">
        <v>41382.83</v>
      </c>
      <c r="X5730" s="57">
        <v>0</v>
      </c>
      <c r="Y5730" s="73">
        <v>41257</v>
      </c>
      <c r="Z5730" s="57">
        <v>-17822.650000000001</v>
      </c>
      <c r="AA5730" s="57">
        <v>0</v>
      </c>
      <c r="AB5730" s="57">
        <v>23560.18</v>
      </c>
      <c r="AC5730" s="57">
        <v>0</v>
      </c>
      <c r="AD5730" s="56" t="s">
        <v>9255</v>
      </c>
      <c r="AE5730" s="57">
        <v>0</v>
      </c>
      <c r="AF5730" s="57">
        <v>0</v>
      </c>
      <c r="AG5730" s="57">
        <v>0</v>
      </c>
      <c r="AI5730"/>
      <c r="AJ5730"/>
    </row>
    <row r="5731" spans="1:36">
      <c r="A5731" s="56" t="s">
        <v>48</v>
      </c>
      <c r="B5731" s="56" t="s">
        <v>11446</v>
      </c>
      <c r="C5731" s="56">
        <v>2101010140</v>
      </c>
      <c r="D5731" s="56" t="s">
        <v>66</v>
      </c>
      <c r="E5731" s="56">
        <v>2101020140</v>
      </c>
      <c r="F5731" s="56">
        <v>5401010140</v>
      </c>
      <c r="G5731" s="56" t="s">
        <v>11428</v>
      </c>
      <c r="H5731" s="56">
        <v>400300</v>
      </c>
      <c r="I5731" s="56" t="s">
        <v>11430</v>
      </c>
      <c r="J5731" s="56" t="s">
        <v>3870</v>
      </c>
      <c r="K5731" s="56" t="s">
        <v>3871</v>
      </c>
      <c r="L5731" s="56" t="s">
        <v>7138</v>
      </c>
      <c r="M5731" s="73">
        <v>41257</v>
      </c>
      <c r="N5731" s="56"/>
      <c r="O5731" s="56"/>
      <c r="P5731" s="56" t="s">
        <v>295</v>
      </c>
      <c r="Q5731" s="56" t="s">
        <v>8748</v>
      </c>
      <c r="R5731" s="56" t="s">
        <v>70</v>
      </c>
      <c r="S5731" s="56" t="s">
        <v>11823</v>
      </c>
      <c r="T5731" s="56" t="s">
        <v>7140</v>
      </c>
      <c r="U5731" s="57">
        <v>34941</v>
      </c>
      <c r="V5731" s="57">
        <v>-26115.45</v>
      </c>
      <c r="W5731" s="57">
        <v>8825.5499999999993</v>
      </c>
      <c r="X5731" s="57">
        <v>0</v>
      </c>
      <c r="Y5731" s="73">
        <v>41257</v>
      </c>
      <c r="Z5731" s="57">
        <v>-3801</v>
      </c>
      <c r="AA5731" s="57">
        <v>0</v>
      </c>
      <c r="AB5731" s="57">
        <v>5024.55</v>
      </c>
      <c r="AC5731" s="57">
        <v>0</v>
      </c>
      <c r="AD5731" s="56" t="s">
        <v>9255</v>
      </c>
      <c r="AE5731" s="57">
        <v>0</v>
      </c>
      <c r="AF5731" s="57">
        <v>0</v>
      </c>
      <c r="AG5731" s="57">
        <v>0</v>
      </c>
      <c r="AI5731"/>
      <c r="AJ5731"/>
    </row>
    <row r="5732" spans="1:36">
      <c r="A5732" s="56" t="s">
        <v>48</v>
      </c>
      <c r="B5732" s="56" t="s">
        <v>11446</v>
      </c>
      <c r="C5732" s="56">
        <v>2101010140</v>
      </c>
      <c r="D5732" s="56" t="s">
        <v>66</v>
      </c>
      <c r="E5732" s="56">
        <v>2101020140</v>
      </c>
      <c r="F5732" s="56">
        <v>5401010140</v>
      </c>
      <c r="G5732" s="56" t="s">
        <v>11428</v>
      </c>
      <c r="H5732" s="56">
        <v>400300</v>
      </c>
      <c r="I5732" s="56" t="s">
        <v>11430</v>
      </c>
      <c r="J5732" s="56" t="s">
        <v>3872</v>
      </c>
      <c r="K5732" s="56" t="s">
        <v>3873</v>
      </c>
      <c r="L5732" s="56" t="s">
        <v>7138</v>
      </c>
      <c r="M5732" s="73">
        <v>41257</v>
      </c>
      <c r="N5732" s="56"/>
      <c r="O5732" s="56"/>
      <c r="P5732" s="56" t="s">
        <v>295</v>
      </c>
      <c r="Q5732" s="56" t="s">
        <v>8748</v>
      </c>
      <c r="R5732" s="56" t="s">
        <v>70</v>
      </c>
      <c r="S5732" s="56" t="s">
        <v>11824</v>
      </c>
      <c r="T5732" s="56" t="s">
        <v>7140</v>
      </c>
      <c r="U5732" s="57">
        <v>160319</v>
      </c>
      <c r="V5732" s="57">
        <v>-119826.26</v>
      </c>
      <c r="W5732" s="57">
        <v>40492.74</v>
      </c>
      <c r="X5732" s="57">
        <v>0</v>
      </c>
      <c r="Y5732" s="73">
        <v>41257</v>
      </c>
      <c r="Z5732" s="57">
        <v>-17439.310000000001</v>
      </c>
      <c r="AA5732" s="57">
        <v>0</v>
      </c>
      <c r="AB5732" s="57">
        <v>23053.43</v>
      </c>
      <c r="AC5732" s="57">
        <v>0</v>
      </c>
      <c r="AD5732" s="56" t="s">
        <v>9255</v>
      </c>
      <c r="AE5732" s="57">
        <v>0</v>
      </c>
      <c r="AF5732" s="57">
        <v>0</v>
      </c>
      <c r="AG5732" s="57">
        <v>0</v>
      </c>
      <c r="AI5732"/>
      <c r="AJ5732"/>
    </row>
    <row r="5733" spans="1:36">
      <c r="A5733" s="56" t="s">
        <v>48</v>
      </c>
      <c r="B5733" s="56" t="s">
        <v>11446</v>
      </c>
      <c r="C5733" s="56">
        <v>2101010140</v>
      </c>
      <c r="D5733" s="56" t="s">
        <v>66</v>
      </c>
      <c r="E5733" s="56">
        <v>2101020140</v>
      </c>
      <c r="F5733" s="56">
        <v>5401010140</v>
      </c>
      <c r="G5733" s="56" t="s">
        <v>11428</v>
      </c>
      <c r="H5733" s="56">
        <v>400300</v>
      </c>
      <c r="I5733" s="56" t="s">
        <v>11430</v>
      </c>
      <c r="J5733" s="56" t="s">
        <v>3874</v>
      </c>
      <c r="K5733" s="56" t="s">
        <v>3875</v>
      </c>
      <c r="L5733" s="56" t="s">
        <v>7138</v>
      </c>
      <c r="M5733" s="73">
        <v>41257</v>
      </c>
      <c r="N5733" s="56"/>
      <c r="O5733" s="56"/>
      <c r="P5733" s="56" t="s">
        <v>295</v>
      </c>
      <c r="Q5733" s="56" t="s">
        <v>8929</v>
      </c>
      <c r="R5733" s="56" t="s">
        <v>70</v>
      </c>
      <c r="S5733" s="56" t="s">
        <v>11825</v>
      </c>
      <c r="T5733" s="56" t="s">
        <v>7140</v>
      </c>
      <c r="U5733" s="57">
        <v>10688</v>
      </c>
      <c r="V5733" s="57">
        <v>-7988.26</v>
      </c>
      <c r="W5733" s="57">
        <v>2699.74</v>
      </c>
      <c r="X5733" s="57">
        <v>0</v>
      </c>
      <c r="Y5733" s="73">
        <v>41257</v>
      </c>
      <c r="Z5733" s="57">
        <v>-1162.74</v>
      </c>
      <c r="AA5733" s="57">
        <v>0</v>
      </c>
      <c r="AB5733" s="57">
        <v>1537</v>
      </c>
      <c r="AC5733" s="57">
        <v>0</v>
      </c>
      <c r="AD5733" s="56" t="s">
        <v>9255</v>
      </c>
      <c r="AE5733" s="57">
        <v>0</v>
      </c>
      <c r="AF5733" s="57">
        <v>0</v>
      </c>
      <c r="AG5733" s="57">
        <v>0</v>
      </c>
      <c r="AI5733"/>
      <c r="AJ5733"/>
    </row>
    <row r="5734" spans="1:36">
      <c r="A5734" s="56" t="s">
        <v>48</v>
      </c>
      <c r="B5734" s="56" t="s">
        <v>11446</v>
      </c>
      <c r="C5734" s="56">
        <v>2101010140</v>
      </c>
      <c r="D5734" s="56" t="s">
        <v>66</v>
      </c>
      <c r="E5734" s="56">
        <v>2101020140</v>
      </c>
      <c r="F5734" s="56">
        <v>5401010140</v>
      </c>
      <c r="G5734" s="56" t="s">
        <v>11428</v>
      </c>
      <c r="H5734" s="56">
        <v>400300</v>
      </c>
      <c r="I5734" s="56" t="s">
        <v>11430</v>
      </c>
      <c r="J5734" s="56" t="s">
        <v>3876</v>
      </c>
      <c r="K5734" s="56" t="s">
        <v>3854</v>
      </c>
      <c r="L5734" s="56" t="s">
        <v>7138</v>
      </c>
      <c r="M5734" s="73">
        <v>41257</v>
      </c>
      <c r="N5734" s="56"/>
      <c r="O5734" s="56"/>
      <c r="P5734" s="56" t="s">
        <v>295</v>
      </c>
      <c r="Q5734" s="56" t="s">
        <v>8831</v>
      </c>
      <c r="R5734" s="56" t="s">
        <v>70</v>
      </c>
      <c r="S5734" s="56" t="s">
        <v>11415</v>
      </c>
      <c r="T5734" s="56" t="s">
        <v>7140</v>
      </c>
      <c r="U5734" s="57">
        <v>23490</v>
      </c>
      <c r="V5734" s="57">
        <v>-17556.48</v>
      </c>
      <c r="W5734" s="57">
        <v>5933.52</v>
      </c>
      <c r="X5734" s="57">
        <v>0</v>
      </c>
      <c r="Y5734" s="73">
        <v>41257</v>
      </c>
      <c r="Z5734" s="57">
        <v>-2555.4899999999998</v>
      </c>
      <c r="AA5734" s="57">
        <v>0</v>
      </c>
      <c r="AB5734" s="57">
        <v>3378.03</v>
      </c>
      <c r="AC5734" s="57">
        <v>0</v>
      </c>
      <c r="AD5734" s="56" t="s">
        <v>9255</v>
      </c>
      <c r="AE5734" s="57">
        <v>0</v>
      </c>
      <c r="AF5734" s="57">
        <v>0</v>
      </c>
      <c r="AG5734" s="57">
        <v>0</v>
      </c>
      <c r="AI5734"/>
      <c r="AJ5734"/>
    </row>
    <row r="5735" spans="1:36">
      <c r="A5735" s="56" t="s">
        <v>48</v>
      </c>
      <c r="B5735" s="56" t="s">
        <v>11446</v>
      </c>
      <c r="C5735" s="56">
        <v>2101010140</v>
      </c>
      <c r="D5735" s="56" t="s">
        <v>66</v>
      </c>
      <c r="E5735" s="56">
        <v>2101020140</v>
      </c>
      <c r="F5735" s="56">
        <v>5401010140</v>
      </c>
      <c r="G5735" s="56" t="s">
        <v>11428</v>
      </c>
      <c r="H5735" s="56">
        <v>400300</v>
      </c>
      <c r="I5735" s="56" t="s">
        <v>11430</v>
      </c>
      <c r="J5735" s="56" t="s">
        <v>3877</v>
      </c>
      <c r="K5735" s="56" t="s">
        <v>3878</v>
      </c>
      <c r="L5735" s="56" t="s">
        <v>7138</v>
      </c>
      <c r="M5735" s="73">
        <v>41257</v>
      </c>
      <c r="N5735" s="56"/>
      <c r="O5735" s="56"/>
      <c r="P5735" s="56" t="s">
        <v>295</v>
      </c>
      <c r="Q5735" s="56" t="s">
        <v>8908</v>
      </c>
      <c r="R5735" s="56" t="s">
        <v>70</v>
      </c>
      <c r="S5735" s="56" t="s">
        <v>11826</v>
      </c>
      <c r="T5735" s="56" t="s">
        <v>7140</v>
      </c>
      <c r="U5735" s="57">
        <v>15151</v>
      </c>
      <c r="V5735" s="57">
        <v>-11324</v>
      </c>
      <c r="W5735" s="57">
        <v>3827</v>
      </c>
      <c r="X5735" s="57">
        <v>0</v>
      </c>
      <c r="Y5735" s="73">
        <v>41257</v>
      </c>
      <c r="Z5735" s="57">
        <v>-1648.23</v>
      </c>
      <c r="AA5735" s="57">
        <v>0</v>
      </c>
      <c r="AB5735" s="57">
        <v>2178.77</v>
      </c>
      <c r="AC5735" s="57">
        <v>0</v>
      </c>
      <c r="AD5735" s="56" t="s">
        <v>9255</v>
      </c>
      <c r="AE5735" s="57">
        <v>0</v>
      </c>
      <c r="AF5735" s="57">
        <v>0</v>
      </c>
      <c r="AG5735" s="57">
        <v>0</v>
      </c>
      <c r="AI5735"/>
      <c r="AJ5735"/>
    </row>
    <row r="5736" spans="1:36">
      <c r="A5736" s="56" t="s">
        <v>48</v>
      </c>
      <c r="B5736" s="56" t="s">
        <v>11446</v>
      </c>
      <c r="C5736" s="56">
        <v>2101010140</v>
      </c>
      <c r="D5736" s="56" t="s">
        <v>66</v>
      </c>
      <c r="E5736" s="56">
        <v>2101020140</v>
      </c>
      <c r="F5736" s="56">
        <v>5401010140</v>
      </c>
      <c r="G5736" s="56" t="s">
        <v>11428</v>
      </c>
      <c r="H5736" s="56">
        <v>400300</v>
      </c>
      <c r="I5736" s="56" t="s">
        <v>11430</v>
      </c>
      <c r="J5736" s="56" t="s">
        <v>3879</v>
      </c>
      <c r="K5736" s="56" t="s">
        <v>3880</v>
      </c>
      <c r="L5736" s="56" t="s">
        <v>7138</v>
      </c>
      <c r="M5736" s="73">
        <v>41257</v>
      </c>
      <c r="N5736" s="56"/>
      <c r="O5736" s="56"/>
      <c r="P5736" s="56" t="s">
        <v>295</v>
      </c>
      <c r="Q5736" s="56" t="s">
        <v>8908</v>
      </c>
      <c r="R5736" s="56" t="s">
        <v>70</v>
      </c>
      <c r="S5736" s="56" t="s">
        <v>11415</v>
      </c>
      <c r="T5736" s="56" t="s">
        <v>7140</v>
      </c>
      <c r="U5736" s="57">
        <v>27307</v>
      </c>
      <c r="V5736" s="57">
        <v>-20409.66</v>
      </c>
      <c r="W5736" s="57">
        <v>6897.34</v>
      </c>
      <c r="X5736" s="57">
        <v>0</v>
      </c>
      <c r="Y5736" s="73">
        <v>41257</v>
      </c>
      <c r="Z5736" s="57">
        <v>-2970.55</v>
      </c>
      <c r="AA5736" s="57">
        <v>0</v>
      </c>
      <c r="AB5736" s="57">
        <v>3926.79</v>
      </c>
      <c r="AC5736" s="57">
        <v>0</v>
      </c>
      <c r="AD5736" s="56" t="s">
        <v>9255</v>
      </c>
      <c r="AE5736" s="57">
        <v>0</v>
      </c>
      <c r="AF5736" s="57">
        <v>0</v>
      </c>
      <c r="AG5736" s="57">
        <v>0</v>
      </c>
      <c r="AI5736"/>
      <c r="AJ5736"/>
    </row>
    <row r="5737" spans="1:36">
      <c r="A5737" s="56" t="s">
        <v>48</v>
      </c>
      <c r="B5737" s="56" t="s">
        <v>11446</v>
      </c>
      <c r="C5737" s="56">
        <v>2101010140</v>
      </c>
      <c r="D5737" s="56" t="s">
        <v>66</v>
      </c>
      <c r="E5737" s="56">
        <v>2101020140</v>
      </c>
      <c r="F5737" s="56">
        <v>5401010140</v>
      </c>
      <c r="G5737" s="56" t="s">
        <v>11428</v>
      </c>
      <c r="H5737" s="56">
        <v>400300</v>
      </c>
      <c r="I5737" s="56" t="s">
        <v>11430</v>
      </c>
      <c r="J5737" s="56" t="s">
        <v>3881</v>
      </c>
      <c r="K5737" s="56" t="s">
        <v>3882</v>
      </c>
      <c r="L5737" s="56" t="s">
        <v>7138</v>
      </c>
      <c r="M5737" s="73">
        <v>41257</v>
      </c>
      <c r="N5737" s="56"/>
      <c r="O5737" s="56"/>
      <c r="P5737" s="56" t="s">
        <v>295</v>
      </c>
      <c r="Q5737" s="56" t="s">
        <v>8908</v>
      </c>
      <c r="R5737" s="56" t="s">
        <v>70</v>
      </c>
      <c r="S5737" s="56" t="s">
        <v>11827</v>
      </c>
      <c r="T5737" s="56" t="s">
        <v>7140</v>
      </c>
      <c r="U5737" s="57">
        <v>39698</v>
      </c>
      <c r="V5737" s="57">
        <v>-29670.880000000001</v>
      </c>
      <c r="W5737" s="57">
        <v>10027.120000000001</v>
      </c>
      <c r="X5737" s="57">
        <v>0</v>
      </c>
      <c r="Y5737" s="73">
        <v>41257</v>
      </c>
      <c r="Z5737" s="57">
        <v>-4318.49</v>
      </c>
      <c r="AA5737" s="57">
        <v>0</v>
      </c>
      <c r="AB5737" s="57">
        <v>5708.63</v>
      </c>
      <c r="AC5737" s="57">
        <v>0</v>
      </c>
      <c r="AD5737" s="56" t="s">
        <v>9255</v>
      </c>
      <c r="AE5737" s="57">
        <v>0</v>
      </c>
      <c r="AF5737" s="57">
        <v>0</v>
      </c>
      <c r="AG5737" s="57">
        <v>0</v>
      </c>
      <c r="AI5737"/>
      <c r="AJ5737"/>
    </row>
    <row r="5738" spans="1:36">
      <c r="A5738" s="56" t="s">
        <v>48</v>
      </c>
      <c r="B5738" s="56" t="s">
        <v>11446</v>
      </c>
      <c r="C5738" s="56">
        <v>2101010140</v>
      </c>
      <c r="D5738" s="56" t="s">
        <v>66</v>
      </c>
      <c r="E5738" s="56">
        <v>2101020140</v>
      </c>
      <c r="F5738" s="56">
        <v>5401010140</v>
      </c>
      <c r="G5738" s="56" t="s">
        <v>11428</v>
      </c>
      <c r="H5738" s="56">
        <v>400300</v>
      </c>
      <c r="I5738" s="56" t="s">
        <v>11430</v>
      </c>
      <c r="J5738" s="56" t="s">
        <v>3883</v>
      </c>
      <c r="K5738" s="56" t="s">
        <v>3795</v>
      </c>
      <c r="L5738" s="56" t="s">
        <v>7138</v>
      </c>
      <c r="M5738" s="73">
        <v>41257</v>
      </c>
      <c r="N5738" s="56"/>
      <c r="O5738" s="56"/>
      <c r="P5738" s="56" t="s">
        <v>295</v>
      </c>
      <c r="Q5738" s="56" t="s">
        <v>8995</v>
      </c>
      <c r="R5738" s="56" t="s">
        <v>70</v>
      </c>
      <c r="S5738" s="56" t="s">
        <v>11660</v>
      </c>
      <c r="T5738" s="56" t="s">
        <v>7140</v>
      </c>
      <c r="U5738" s="57">
        <v>96797</v>
      </c>
      <c r="V5738" s="57">
        <v>-72348.19</v>
      </c>
      <c r="W5738" s="57">
        <v>24448.81</v>
      </c>
      <c r="X5738" s="57">
        <v>0</v>
      </c>
      <c r="Y5738" s="73">
        <v>41257</v>
      </c>
      <c r="Z5738" s="57">
        <v>-10529.57</v>
      </c>
      <c r="AA5738" s="57">
        <v>0</v>
      </c>
      <c r="AB5738" s="57">
        <v>13919.24</v>
      </c>
      <c r="AC5738" s="57">
        <v>0</v>
      </c>
      <c r="AD5738" s="56" t="s">
        <v>9255</v>
      </c>
      <c r="AE5738" s="57">
        <v>0</v>
      </c>
      <c r="AF5738" s="57">
        <v>0</v>
      </c>
      <c r="AG5738" s="57">
        <v>0</v>
      </c>
      <c r="AI5738"/>
      <c r="AJ5738"/>
    </row>
    <row r="5739" spans="1:36">
      <c r="A5739" s="56" t="s">
        <v>48</v>
      </c>
      <c r="B5739" s="56" t="s">
        <v>11446</v>
      </c>
      <c r="C5739" s="56">
        <v>2101010140</v>
      </c>
      <c r="D5739" s="56" t="s">
        <v>66</v>
      </c>
      <c r="E5739" s="56">
        <v>2101020140</v>
      </c>
      <c r="F5739" s="56">
        <v>5401010140</v>
      </c>
      <c r="G5739" s="56" t="s">
        <v>11428</v>
      </c>
      <c r="H5739" s="56">
        <v>400300</v>
      </c>
      <c r="I5739" s="56" t="s">
        <v>11430</v>
      </c>
      <c r="J5739" s="56" t="s">
        <v>3885</v>
      </c>
      <c r="K5739" s="56" t="s">
        <v>3886</v>
      </c>
      <c r="L5739" s="56" t="s">
        <v>7138</v>
      </c>
      <c r="M5739" s="73">
        <v>41254</v>
      </c>
      <c r="N5739" s="56"/>
      <c r="O5739" s="56"/>
      <c r="P5739" s="56" t="s">
        <v>295</v>
      </c>
      <c r="Q5739" s="56" t="s">
        <v>8690</v>
      </c>
      <c r="R5739" s="56" t="s">
        <v>70</v>
      </c>
      <c r="S5739" s="56" t="s">
        <v>11415</v>
      </c>
      <c r="T5739" s="56" t="s">
        <v>7140</v>
      </c>
      <c r="U5739" s="57">
        <v>60178</v>
      </c>
      <c r="V5739" s="57">
        <v>-45028.99</v>
      </c>
      <c r="W5739" s="57">
        <v>15149.01</v>
      </c>
      <c r="X5739" s="57">
        <v>0</v>
      </c>
      <c r="Y5739" s="73">
        <v>41254</v>
      </c>
      <c r="Z5739" s="57">
        <v>-6550.56</v>
      </c>
      <c r="AA5739" s="57">
        <v>0</v>
      </c>
      <c r="AB5739" s="57">
        <v>8598.4500000000007</v>
      </c>
      <c r="AC5739" s="57">
        <v>0</v>
      </c>
      <c r="AD5739" s="56" t="s">
        <v>9255</v>
      </c>
      <c r="AE5739" s="57">
        <v>0</v>
      </c>
      <c r="AF5739" s="57">
        <v>0</v>
      </c>
      <c r="AG5739" s="57">
        <v>0</v>
      </c>
      <c r="AI5739"/>
      <c r="AJ5739"/>
    </row>
    <row r="5740" spans="1:36">
      <c r="A5740" s="56" t="s">
        <v>48</v>
      </c>
      <c r="B5740" s="56" t="s">
        <v>11446</v>
      </c>
      <c r="C5740" s="56">
        <v>2101010140</v>
      </c>
      <c r="D5740" s="56" t="s">
        <v>66</v>
      </c>
      <c r="E5740" s="56">
        <v>2101020140</v>
      </c>
      <c r="F5740" s="56">
        <v>5401010140</v>
      </c>
      <c r="G5740" s="56" t="s">
        <v>11428</v>
      </c>
      <c r="H5740" s="56">
        <v>400300</v>
      </c>
      <c r="I5740" s="56" t="s">
        <v>11430</v>
      </c>
      <c r="J5740" s="56" t="s">
        <v>3900</v>
      </c>
      <c r="K5740" s="56" t="s">
        <v>3901</v>
      </c>
      <c r="L5740" s="56" t="s">
        <v>7138</v>
      </c>
      <c r="M5740" s="73">
        <v>41078</v>
      </c>
      <c r="N5740" s="56"/>
      <c r="O5740" s="56"/>
      <c r="P5740" s="56" t="s">
        <v>295</v>
      </c>
      <c r="Q5740" s="56" t="s">
        <v>8820</v>
      </c>
      <c r="R5740" s="56" t="s">
        <v>70</v>
      </c>
      <c r="S5740" s="56" t="s">
        <v>11415</v>
      </c>
      <c r="T5740" s="56" t="s">
        <v>7140</v>
      </c>
      <c r="U5740" s="57">
        <v>12322</v>
      </c>
      <c r="V5740" s="57">
        <v>-9849.64</v>
      </c>
      <c r="W5740" s="57">
        <v>2472.36</v>
      </c>
      <c r="X5740" s="57">
        <v>0</v>
      </c>
      <c r="Y5740" s="73">
        <v>41078</v>
      </c>
      <c r="Z5740" s="57">
        <v>-1399.53</v>
      </c>
      <c r="AA5740" s="57">
        <v>0</v>
      </c>
      <c r="AB5740" s="57">
        <v>1072.83</v>
      </c>
      <c r="AC5740" s="57">
        <v>0</v>
      </c>
      <c r="AD5740" s="56" t="s">
        <v>9255</v>
      </c>
      <c r="AE5740" s="57">
        <v>0</v>
      </c>
      <c r="AF5740" s="57">
        <v>0</v>
      </c>
      <c r="AG5740" s="57">
        <v>0</v>
      </c>
      <c r="AI5740"/>
      <c r="AJ5740"/>
    </row>
    <row r="5741" spans="1:36">
      <c r="A5741" s="56" t="s">
        <v>48</v>
      </c>
      <c r="B5741" s="56" t="s">
        <v>11446</v>
      </c>
      <c r="C5741" s="56">
        <v>2101010140</v>
      </c>
      <c r="D5741" s="56" t="s">
        <v>66</v>
      </c>
      <c r="E5741" s="56">
        <v>2101020140</v>
      </c>
      <c r="F5741" s="56">
        <v>5401010140</v>
      </c>
      <c r="G5741" s="56" t="s">
        <v>11428</v>
      </c>
      <c r="H5741" s="56">
        <v>400300</v>
      </c>
      <c r="I5741" s="56" t="s">
        <v>11430</v>
      </c>
      <c r="J5741" s="56" t="s">
        <v>3907</v>
      </c>
      <c r="K5741" s="56" t="s">
        <v>3908</v>
      </c>
      <c r="L5741" s="56" t="s">
        <v>7138</v>
      </c>
      <c r="M5741" s="73">
        <v>41078</v>
      </c>
      <c r="N5741" s="56"/>
      <c r="O5741" s="56"/>
      <c r="P5741" s="56" t="s">
        <v>295</v>
      </c>
      <c r="Q5741" s="56" t="s">
        <v>8690</v>
      </c>
      <c r="R5741" s="56" t="s">
        <v>70</v>
      </c>
      <c r="S5741" s="56" t="s">
        <v>11660</v>
      </c>
      <c r="T5741" s="56" t="s">
        <v>7140</v>
      </c>
      <c r="U5741" s="57">
        <v>75398</v>
      </c>
      <c r="V5741" s="57">
        <v>-60271.19</v>
      </c>
      <c r="W5741" s="57">
        <v>15126.81</v>
      </c>
      <c r="X5741" s="57">
        <v>0</v>
      </c>
      <c r="Y5741" s="73">
        <v>41078</v>
      </c>
      <c r="Z5741" s="57">
        <v>-8562.5499999999993</v>
      </c>
      <c r="AA5741" s="57">
        <v>0</v>
      </c>
      <c r="AB5741" s="57">
        <v>6564.26</v>
      </c>
      <c r="AC5741" s="57">
        <v>0</v>
      </c>
      <c r="AD5741" s="56" t="s">
        <v>9255</v>
      </c>
      <c r="AE5741" s="57">
        <v>0</v>
      </c>
      <c r="AF5741" s="57">
        <v>0</v>
      </c>
      <c r="AG5741" s="57">
        <v>0</v>
      </c>
      <c r="AI5741"/>
      <c r="AJ5741"/>
    </row>
    <row r="5742" spans="1:36">
      <c r="A5742" s="56" t="s">
        <v>48</v>
      </c>
      <c r="B5742" s="56" t="s">
        <v>11446</v>
      </c>
      <c r="C5742" s="56">
        <v>2101010140</v>
      </c>
      <c r="D5742" s="56" t="s">
        <v>66</v>
      </c>
      <c r="E5742" s="56">
        <v>2101020140</v>
      </c>
      <c r="F5742" s="56">
        <v>5401010140</v>
      </c>
      <c r="G5742" s="56" t="s">
        <v>11428</v>
      </c>
      <c r="H5742" s="56">
        <v>400300</v>
      </c>
      <c r="I5742" s="56" t="s">
        <v>11430</v>
      </c>
      <c r="J5742" s="56" t="s">
        <v>3915</v>
      </c>
      <c r="K5742" s="56" t="s">
        <v>3916</v>
      </c>
      <c r="L5742" s="56" t="s">
        <v>7138</v>
      </c>
      <c r="M5742" s="73">
        <v>41069</v>
      </c>
      <c r="N5742" s="56"/>
      <c r="O5742" s="56"/>
      <c r="P5742" s="56" t="s">
        <v>295</v>
      </c>
      <c r="Q5742" s="56" t="s">
        <v>8690</v>
      </c>
      <c r="R5742" s="56" t="s">
        <v>70</v>
      </c>
      <c r="S5742" s="56" t="s">
        <v>11415</v>
      </c>
      <c r="T5742" s="56" t="s">
        <v>7140</v>
      </c>
      <c r="U5742" s="57">
        <v>68544</v>
      </c>
      <c r="V5742" s="57">
        <v>-54978.46</v>
      </c>
      <c r="W5742" s="57">
        <v>13565.54</v>
      </c>
      <c r="X5742" s="57">
        <v>0</v>
      </c>
      <c r="Y5742" s="73">
        <v>41069</v>
      </c>
      <c r="Z5742" s="57">
        <v>-7802.32</v>
      </c>
      <c r="AA5742" s="57">
        <v>0</v>
      </c>
      <c r="AB5742" s="57">
        <v>5763.22</v>
      </c>
      <c r="AC5742" s="57">
        <v>0</v>
      </c>
      <c r="AD5742" s="56" t="s">
        <v>9255</v>
      </c>
      <c r="AE5742" s="57">
        <v>0</v>
      </c>
      <c r="AF5742" s="57">
        <v>0</v>
      </c>
      <c r="AG5742" s="57">
        <v>0</v>
      </c>
      <c r="AI5742"/>
      <c r="AJ5742"/>
    </row>
    <row r="5743" spans="1:36">
      <c r="A5743" s="56" t="s">
        <v>48</v>
      </c>
      <c r="B5743" s="56" t="s">
        <v>11446</v>
      </c>
      <c r="C5743" s="56">
        <v>2101010140</v>
      </c>
      <c r="D5743" s="56" t="s">
        <v>66</v>
      </c>
      <c r="E5743" s="56">
        <v>2101020140</v>
      </c>
      <c r="F5743" s="56">
        <v>5401010140</v>
      </c>
      <c r="G5743" s="56" t="s">
        <v>11428</v>
      </c>
      <c r="H5743" s="56">
        <v>400300</v>
      </c>
      <c r="I5743" s="56" t="s">
        <v>11430</v>
      </c>
      <c r="J5743" s="56" t="s">
        <v>3917</v>
      </c>
      <c r="K5743" s="56" t="s">
        <v>3916</v>
      </c>
      <c r="L5743" s="56" t="s">
        <v>7138</v>
      </c>
      <c r="M5743" s="73">
        <v>41069</v>
      </c>
      <c r="N5743" s="56"/>
      <c r="O5743" s="56"/>
      <c r="P5743" s="56" t="s">
        <v>295</v>
      </c>
      <c r="Q5743" s="56" t="s">
        <v>8690</v>
      </c>
      <c r="R5743" s="56" t="s">
        <v>70</v>
      </c>
      <c r="S5743" s="56" t="s">
        <v>11415</v>
      </c>
      <c r="T5743" s="56" t="s">
        <v>7140</v>
      </c>
      <c r="U5743" s="57">
        <v>26112</v>
      </c>
      <c r="V5743" s="57">
        <v>-20944</v>
      </c>
      <c r="W5743" s="57">
        <v>5168</v>
      </c>
      <c r="X5743" s="57">
        <v>0</v>
      </c>
      <c r="Y5743" s="73">
        <v>41069</v>
      </c>
      <c r="Z5743" s="57">
        <v>-2972.45</v>
      </c>
      <c r="AA5743" s="57">
        <v>0</v>
      </c>
      <c r="AB5743" s="57">
        <v>2195.5500000000002</v>
      </c>
      <c r="AC5743" s="57">
        <v>0</v>
      </c>
      <c r="AD5743" s="56" t="s">
        <v>9255</v>
      </c>
      <c r="AE5743" s="57">
        <v>0</v>
      </c>
      <c r="AF5743" s="57">
        <v>0</v>
      </c>
      <c r="AG5743" s="57">
        <v>0</v>
      </c>
      <c r="AI5743"/>
      <c r="AJ5743"/>
    </row>
    <row r="5744" spans="1:36">
      <c r="A5744" s="56" t="s">
        <v>48</v>
      </c>
      <c r="B5744" s="56" t="s">
        <v>11446</v>
      </c>
      <c r="C5744" s="56">
        <v>2101010140</v>
      </c>
      <c r="D5744" s="56" t="s">
        <v>66</v>
      </c>
      <c r="E5744" s="56">
        <v>2101020140</v>
      </c>
      <c r="F5744" s="56">
        <v>5401010140</v>
      </c>
      <c r="G5744" s="56" t="s">
        <v>11428</v>
      </c>
      <c r="H5744" s="56">
        <v>400300</v>
      </c>
      <c r="I5744" s="56" t="s">
        <v>11430</v>
      </c>
      <c r="J5744" s="56" t="s">
        <v>3918</v>
      </c>
      <c r="K5744" s="56" t="s">
        <v>3919</v>
      </c>
      <c r="L5744" s="56" t="s">
        <v>7138</v>
      </c>
      <c r="M5744" s="73">
        <v>41213</v>
      </c>
      <c r="N5744" s="56"/>
      <c r="O5744" s="56"/>
      <c r="P5744" s="56" t="s">
        <v>295</v>
      </c>
      <c r="Q5744" s="56" t="s">
        <v>8690</v>
      </c>
      <c r="R5744" s="56" t="s">
        <v>70</v>
      </c>
      <c r="S5744" s="56" t="s">
        <v>11415</v>
      </c>
      <c r="T5744" s="56" t="s">
        <v>7140</v>
      </c>
      <c r="U5744" s="57">
        <v>196821</v>
      </c>
      <c r="V5744" s="57">
        <v>-149555.26999999999</v>
      </c>
      <c r="W5744" s="57">
        <v>47265.73</v>
      </c>
      <c r="X5744" s="57">
        <v>0</v>
      </c>
      <c r="Y5744" s="73">
        <v>41213</v>
      </c>
      <c r="Z5744" s="57">
        <v>-21626.03</v>
      </c>
      <c r="AA5744" s="57">
        <v>0</v>
      </c>
      <c r="AB5744" s="57">
        <v>25639.7</v>
      </c>
      <c r="AC5744" s="57">
        <v>0</v>
      </c>
      <c r="AD5744" s="56" t="s">
        <v>9255</v>
      </c>
      <c r="AE5744" s="57">
        <v>0</v>
      </c>
      <c r="AF5744" s="57">
        <v>0</v>
      </c>
      <c r="AG5744" s="57">
        <v>0</v>
      </c>
      <c r="AI5744"/>
      <c r="AJ5744"/>
    </row>
    <row r="5745" spans="1:36">
      <c r="A5745" s="56" t="s">
        <v>48</v>
      </c>
      <c r="B5745" s="56" t="s">
        <v>11446</v>
      </c>
      <c r="C5745" s="56">
        <v>2101010140</v>
      </c>
      <c r="D5745" s="56" t="s">
        <v>66</v>
      </c>
      <c r="E5745" s="56">
        <v>2101020140</v>
      </c>
      <c r="F5745" s="56">
        <v>5401010140</v>
      </c>
      <c r="G5745" s="56" t="s">
        <v>11428</v>
      </c>
      <c r="H5745" s="56">
        <v>400300</v>
      </c>
      <c r="I5745" s="56" t="s">
        <v>11430</v>
      </c>
      <c r="J5745" s="56" t="s">
        <v>3920</v>
      </c>
      <c r="K5745" s="56" t="s">
        <v>3921</v>
      </c>
      <c r="L5745" s="56" t="s">
        <v>7138</v>
      </c>
      <c r="M5745" s="73">
        <v>41129</v>
      </c>
      <c r="N5745" s="56"/>
      <c r="O5745" s="56"/>
      <c r="P5745" s="56" t="s">
        <v>295</v>
      </c>
      <c r="Q5745" s="56" t="s">
        <v>8908</v>
      </c>
      <c r="R5745" s="56" t="s">
        <v>70</v>
      </c>
      <c r="S5745" s="56" t="s">
        <v>11661</v>
      </c>
      <c r="T5745" s="56" t="s">
        <v>7140</v>
      </c>
      <c r="U5745" s="57">
        <v>49182</v>
      </c>
      <c r="V5745" s="57">
        <v>-38567.54</v>
      </c>
      <c r="W5745" s="57">
        <v>10614.46</v>
      </c>
      <c r="X5745" s="57">
        <v>0</v>
      </c>
      <c r="Y5745" s="73">
        <v>41129</v>
      </c>
      <c r="Z5745" s="57">
        <v>-5513.95</v>
      </c>
      <c r="AA5745" s="57">
        <v>0</v>
      </c>
      <c r="AB5745" s="57">
        <v>5100.51</v>
      </c>
      <c r="AC5745" s="57">
        <v>0</v>
      </c>
      <c r="AD5745" s="56" t="s">
        <v>9255</v>
      </c>
      <c r="AE5745" s="57">
        <v>0</v>
      </c>
      <c r="AF5745" s="57">
        <v>0</v>
      </c>
      <c r="AG5745" s="57">
        <v>0</v>
      </c>
      <c r="AI5745"/>
      <c r="AJ5745"/>
    </row>
    <row r="5746" spans="1:36">
      <c r="A5746" s="56" t="s">
        <v>48</v>
      </c>
      <c r="B5746" s="56" t="s">
        <v>11446</v>
      </c>
      <c r="C5746" s="56">
        <v>2101010140</v>
      </c>
      <c r="D5746" s="56" t="s">
        <v>66</v>
      </c>
      <c r="E5746" s="56">
        <v>2101020140</v>
      </c>
      <c r="F5746" s="56">
        <v>5401010140</v>
      </c>
      <c r="G5746" s="56" t="s">
        <v>11428</v>
      </c>
      <c r="H5746" s="56">
        <v>400300</v>
      </c>
      <c r="I5746" s="56" t="s">
        <v>11430</v>
      </c>
      <c r="J5746" s="56" t="s">
        <v>3922</v>
      </c>
      <c r="K5746" s="56" t="s">
        <v>3923</v>
      </c>
      <c r="L5746" s="56" t="s">
        <v>7138</v>
      </c>
      <c r="M5746" s="73">
        <v>41272</v>
      </c>
      <c r="N5746" s="56"/>
      <c r="O5746" s="56"/>
      <c r="P5746" s="56" t="s">
        <v>295</v>
      </c>
      <c r="Q5746" s="56" t="s">
        <v>8996</v>
      </c>
      <c r="R5746" s="56" t="s">
        <v>70</v>
      </c>
      <c r="S5746" s="56" t="s">
        <v>11659</v>
      </c>
      <c r="T5746" s="56" t="s">
        <v>7140</v>
      </c>
      <c r="U5746" s="57">
        <v>147656</v>
      </c>
      <c r="V5746" s="57">
        <v>-109742.66</v>
      </c>
      <c r="W5746" s="57">
        <v>37913.339999999997</v>
      </c>
      <c r="X5746" s="57">
        <v>0</v>
      </c>
      <c r="Y5746" s="73">
        <v>41272</v>
      </c>
      <c r="Z5746" s="57">
        <v>-16008.16</v>
      </c>
      <c r="AA5746" s="57">
        <v>0</v>
      </c>
      <c r="AB5746" s="57">
        <v>21905.18</v>
      </c>
      <c r="AC5746" s="57">
        <v>0</v>
      </c>
      <c r="AD5746" s="56" t="s">
        <v>9255</v>
      </c>
      <c r="AE5746" s="57">
        <v>0</v>
      </c>
      <c r="AF5746" s="57">
        <v>0</v>
      </c>
      <c r="AG5746" s="57">
        <v>0</v>
      </c>
      <c r="AI5746"/>
      <c r="AJ5746"/>
    </row>
    <row r="5747" spans="1:36">
      <c r="A5747" s="56" t="s">
        <v>48</v>
      </c>
      <c r="B5747" s="56" t="s">
        <v>11446</v>
      </c>
      <c r="C5747" s="56">
        <v>2101010140</v>
      </c>
      <c r="D5747" s="56" t="s">
        <v>66</v>
      </c>
      <c r="E5747" s="56">
        <v>2101020140</v>
      </c>
      <c r="F5747" s="56">
        <v>5401010140</v>
      </c>
      <c r="G5747" s="56" t="s">
        <v>11428</v>
      </c>
      <c r="H5747" s="56">
        <v>400300</v>
      </c>
      <c r="I5747" s="56" t="s">
        <v>11430</v>
      </c>
      <c r="J5747" s="56" t="s">
        <v>3924</v>
      </c>
      <c r="K5747" s="56" t="s">
        <v>3925</v>
      </c>
      <c r="L5747" s="56" t="s">
        <v>7138</v>
      </c>
      <c r="M5747" s="73">
        <v>41272</v>
      </c>
      <c r="N5747" s="56"/>
      <c r="O5747" s="56"/>
      <c r="P5747" s="56" t="s">
        <v>295</v>
      </c>
      <c r="Q5747" s="56" t="s">
        <v>8748</v>
      </c>
      <c r="R5747" s="56" t="s">
        <v>70</v>
      </c>
      <c r="S5747" s="56" t="s">
        <v>11660</v>
      </c>
      <c r="T5747" s="56" t="s">
        <v>7140</v>
      </c>
      <c r="U5747" s="57">
        <v>97337</v>
      </c>
      <c r="V5747" s="57">
        <v>-72343.789999999994</v>
      </c>
      <c r="W5747" s="57">
        <v>24993.21</v>
      </c>
      <c r="X5747" s="57">
        <v>0</v>
      </c>
      <c r="Y5747" s="73">
        <v>41272</v>
      </c>
      <c r="Z5747" s="57">
        <v>-10552.91</v>
      </c>
      <c r="AA5747" s="57">
        <v>0</v>
      </c>
      <c r="AB5747" s="57">
        <v>14440.3</v>
      </c>
      <c r="AC5747" s="57">
        <v>0</v>
      </c>
      <c r="AD5747" s="56" t="s">
        <v>9255</v>
      </c>
      <c r="AE5747" s="57">
        <v>0</v>
      </c>
      <c r="AF5747" s="57">
        <v>0</v>
      </c>
      <c r="AG5747" s="57">
        <v>0</v>
      </c>
      <c r="AI5747"/>
      <c r="AJ5747"/>
    </row>
    <row r="5748" spans="1:36">
      <c r="A5748" s="56" t="s">
        <v>48</v>
      </c>
      <c r="B5748" s="56" t="s">
        <v>11446</v>
      </c>
      <c r="C5748" s="56">
        <v>2101010140</v>
      </c>
      <c r="D5748" s="56" t="s">
        <v>66</v>
      </c>
      <c r="E5748" s="56">
        <v>2101020140</v>
      </c>
      <c r="F5748" s="56">
        <v>5401010140</v>
      </c>
      <c r="G5748" s="56" t="s">
        <v>11428</v>
      </c>
      <c r="H5748" s="56">
        <v>400300</v>
      </c>
      <c r="I5748" s="56" t="s">
        <v>11430</v>
      </c>
      <c r="J5748" s="56" t="s">
        <v>3926</v>
      </c>
      <c r="K5748" s="56" t="s">
        <v>3927</v>
      </c>
      <c r="L5748" s="56" t="s">
        <v>7138</v>
      </c>
      <c r="M5748" s="73">
        <v>41746</v>
      </c>
      <c r="N5748" s="56"/>
      <c r="O5748" s="56"/>
      <c r="P5748" s="56" t="s">
        <v>295</v>
      </c>
      <c r="Q5748" s="56" t="s">
        <v>8997</v>
      </c>
      <c r="R5748" s="56" t="s">
        <v>70</v>
      </c>
      <c r="S5748" s="56" t="s">
        <v>11672</v>
      </c>
      <c r="T5748" s="56" t="s">
        <v>7140</v>
      </c>
      <c r="U5748" s="57">
        <v>58050</v>
      </c>
      <c r="V5748" s="57">
        <v>-36010.78</v>
      </c>
      <c r="W5748" s="57">
        <v>22039.22</v>
      </c>
      <c r="X5748" s="57">
        <v>0</v>
      </c>
      <c r="Y5748" s="73">
        <v>41746</v>
      </c>
      <c r="Z5748" s="57">
        <v>-5753.07</v>
      </c>
      <c r="AA5748" s="57">
        <v>0</v>
      </c>
      <c r="AB5748" s="57">
        <v>16286.15</v>
      </c>
      <c r="AC5748" s="57">
        <v>0</v>
      </c>
      <c r="AD5748" s="56" t="s">
        <v>9255</v>
      </c>
      <c r="AE5748" s="57">
        <v>0</v>
      </c>
      <c r="AF5748" s="57">
        <v>0</v>
      </c>
      <c r="AG5748" s="57">
        <v>0</v>
      </c>
      <c r="AI5748"/>
      <c r="AJ5748"/>
    </row>
    <row r="5749" spans="1:36">
      <c r="A5749" s="56" t="s">
        <v>48</v>
      </c>
      <c r="B5749" s="56" t="s">
        <v>11446</v>
      </c>
      <c r="C5749" s="56">
        <v>2101010140</v>
      </c>
      <c r="D5749" s="56" t="s">
        <v>66</v>
      </c>
      <c r="E5749" s="56">
        <v>2101020140</v>
      </c>
      <c r="F5749" s="56">
        <v>5401010140</v>
      </c>
      <c r="G5749" s="56" t="s">
        <v>11428</v>
      </c>
      <c r="H5749" s="56">
        <v>400300</v>
      </c>
      <c r="I5749" s="56" t="s">
        <v>11430</v>
      </c>
      <c r="J5749" s="56" t="s">
        <v>3928</v>
      </c>
      <c r="K5749" s="56" t="s">
        <v>3929</v>
      </c>
      <c r="L5749" s="56" t="s">
        <v>7138</v>
      </c>
      <c r="M5749" s="73">
        <v>41773</v>
      </c>
      <c r="N5749" s="56"/>
      <c r="O5749" s="56"/>
      <c r="P5749" s="56" t="s">
        <v>295</v>
      </c>
      <c r="Q5749" s="56" t="s">
        <v>8805</v>
      </c>
      <c r="R5749" s="56" t="s">
        <v>70</v>
      </c>
      <c r="S5749" s="56" t="s">
        <v>11675</v>
      </c>
      <c r="T5749" s="56" t="s">
        <v>7140</v>
      </c>
      <c r="U5749" s="57">
        <v>88988</v>
      </c>
      <c r="V5749" s="57">
        <v>-54619.72</v>
      </c>
      <c r="W5749" s="57">
        <v>34368.28</v>
      </c>
      <c r="X5749" s="57">
        <v>0</v>
      </c>
      <c r="Y5749" s="73">
        <v>41773</v>
      </c>
      <c r="Z5749" s="57">
        <v>-8781.11</v>
      </c>
      <c r="AA5749" s="57">
        <v>0</v>
      </c>
      <c r="AB5749" s="57">
        <v>25587.17</v>
      </c>
      <c r="AC5749" s="57">
        <v>0</v>
      </c>
      <c r="AD5749" s="56" t="s">
        <v>9255</v>
      </c>
      <c r="AE5749" s="57">
        <v>0</v>
      </c>
      <c r="AF5749" s="57">
        <v>0</v>
      </c>
      <c r="AG5749" s="57">
        <v>0</v>
      </c>
      <c r="AI5749"/>
      <c r="AJ5749"/>
    </row>
    <row r="5750" spans="1:36">
      <c r="A5750" s="56" t="s">
        <v>48</v>
      </c>
      <c r="B5750" s="56" t="s">
        <v>11446</v>
      </c>
      <c r="C5750" s="56">
        <v>2101010140</v>
      </c>
      <c r="D5750" s="56" t="s">
        <v>66</v>
      </c>
      <c r="E5750" s="56">
        <v>2101020140</v>
      </c>
      <c r="F5750" s="56">
        <v>5401010140</v>
      </c>
      <c r="G5750" s="56" t="s">
        <v>11428</v>
      </c>
      <c r="H5750" s="56">
        <v>400300</v>
      </c>
      <c r="I5750" s="56" t="s">
        <v>11430</v>
      </c>
      <c r="J5750" s="56" t="s">
        <v>3942</v>
      </c>
      <c r="K5750" s="56" t="s">
        <v>3943</v>
      </c>
      <c r="L5750" s="56" t="s">
        <v>7138</v>
      </c>
      <c r="M5750" s="73">
        <v>42248</v>
      </c>
      <c r="N5750" s="56"/>
      <c r="O5750" s="56"/>
      <c r="P5750" s="56" t="s">
        <v>295</v>
      </c>
      <c r="Q5750" s="56" t="s">
        <v>8690</v>
      </c>
      <c r="R5750" s="56" t="s">
        <v>70</v>
      </c>
      <c r="S5750" s="56" t="s">
        <v>11700</v>
      </c>
      <c r="T5750" s="56" t="s">
        <v>7140</v>
      </c>
      <c r="U5750" s="57">
        <v>43679.519999999997</v>
      </c>
      <c r="V5750" s="57">
        <v>-22210.82</v>
      </c>
      <c r="W5750" s="57">
        <v>21468.7</v>
      </c>
      <c r="X5750" s="57">
        <v>0</v>
      </c>
      <c r="Y5750" s="73">
        <v>42228</v>
      </c>
      <c r="Z5750" s="57">
        <v>-4045.91</v>
      </c>
      <c r="AA5750" s="57">
        <v>0</v>
      </c>
      <c r="AB5750" s="57">
        <v>17422.79</v>
      </c>
      <c r="AC5750" s="57">
        <v>0</v>
      </c>
      <c r="AD5750" s="56" t="s">
        <v>9255</v>
      </c>
      <c r="AE5750" s="57">
        <v>0</v>
      </c>
      <c r="AF5750" s="57">
        <v>0</v>
      </c>
      <c r="AG5750" s="57">
        <v>0</v>
      </c>
      <c r="AI5750"/>
      <c r="AJ5750"/>
    </row>
    <row r="5751" spans="1:36">
      <c r="A5751" s="56" t="s">
        <v>48</v>
      </c>
      <c r="B5751" s="56" t="s">
        <v>11446</v>
      </c>
      <c r="C5751" s="56">
        <v>2101010140</v>
      </c>
      <c r="D5751" s="56" t="s">
        <v>66</v>
      </c>
      <c r="E5751" s="56">
        <v>2101020140</v>
      </c>
      <c r="F5751" s="56">
        <v>5401010140</v>
      </c>
      <c r="G5751" s="56" t="s">
        <v>11428</v>
      </c>
      <c r="H5751" s="56">
        <v>400300</v>
      </c>
      <c r="I5751" s="56" t="s">
        <v>11430</v>
      </c>
      <c r="J5751" s="56" t="s">
        <v>3944</v>
      </c>
      <c r="K5751" s="56" t="s">
        <v>3945</v>
      </c>
      <c r="L5751" s="56" t="s">
        <v>7138</v>
      </c>
      <c r="M5751" s="73">
        <v>42248</v>
      </c>
      <c r="N5751" s="56"/>
      <c r="O5751" s="56"/>
      <c r="P5751" s="56" t="s">
        <v>295</v>
      </c>
      <c r="Q5751" s="56" t="s">
        <v>8690</v>
      </c>
      <c r="R5751" s="56" t="s">
        <v>70</v>
      </c>
      <c r="S5751" s="56" t="s">
        <v>11710</v>
      </c>
      <c r="T5751" s="56" t="s">
        <v>7140</v>
      </c>
      <c r="U5751" s="57">
        <v>43750.13</v>
      </c>
      <c r="V5751" s="57">
        <v>-22246.720000000001</v>
      </c>
      <c r="W5751" s="57">
        <v>21503.41</v>
      </c>
      <c r="X5751" s="57">
        <v>0</v>
      </c>
      <c r="Y5751" s="73">
        <v>42228</v>
      </c>
      <c r="Z5751" s="57">
        <v>-4052.46</v>
      </c>
      <c r="AA5751" s="57">
        <v>0</v>
      </c>
      <c r="AB5751" s="57">
        <v>17450.95</v>
      </c>
      <c r="AC5751" s="57">
        <v>0</v>
      </c>
      <c r="AD5751" s="56" t="s">
        <v>9255</v>
      </c>
      <c r="AE5751" s="57">
        <v>0</v>
      </c>
      <c r="AF5751" s="57">
        <v>0</v>
      </c>
      <c r="AG5751" s="57">
        <v>0</v>
      </c>
      <c r="AI5751"/>
      <c r="AJ5751"/>
    </row>
    <row r="5752" spans="1:36">
      <c r="A5752" s="56" t="s">
        <v>48</v>
      </c>
      <c r="B5752" s="56" t="s">
        <v>11446</v>
      </c>
      <c r="C5752" s="56">
        <v>2101010140</v>
      </c>
      <c r="D5752" s="56" t="s">
        <v>66</v>
      </c>
      <c r="E5752" s="56">
        <v>2101020140</v>
      </c>
      <c r="F5752" s="56">
        <v>5401010140</v>
      </c>
      <c r="G5752" s="56" t="s">
        <v>11428</v>
      </c>
      <c r="H5752" s="56">
        <v>400300</v>
      </c>
      <c r="I5752" s="56" t="s">
        <v>11430</v>
      </c>
      <c r="J5752" s="56" t="s">
        <v>3946</v>
      </c>
      <c r="K5752" s="56" t="s">
        <v>3947</v>
      </c>
      <c r="L5752" s="56" t="s">
        <v>7138</v>
      </c>
      <c r="M5752" s="73">
        <v>42369</v>
      </c>
      <c r="N5752" s="56"/>
      <c r="O5752" s="56"/>
      <c r="P5752" s="56" t="s">
        <v>295</v>
      </c>
      <c r="Q5752" s="56" t="s">
        <v>8823</v>
      </c>
      <c r="R5752" s="56" t="s">
        <v>70</v>
      </c>
      <c r="S5752" s="56" t="s">
        <v>11415</v>
      </c>
      <c r="T5752" s="56" t="s">
        <v>7140</v>
      </c>
      <c r="U5752" s="57">
        <v>7500</v>
      </c>
      <c r="V5752" s="57">
        <v>-3604.96</v>
      </c>
      <c r="W5752" s="57">
        <v>3895.04</v>
      </c>
      <c r="X5752" s="57">
        <v>0</v>
      </c>
      <c r="Y5752" s="73">
        <v>42354</v>
      </c>
      <c r="Z5752" s="57">
        <v>-684.34</v>
      </c>
      <c r="AA5752" s="57">
        <v>0</v>
      </c>
      <c r="AB5752" s="57">
        <v>3210.7</v>
      </c>
      <c r="AC5752" s="57">
        <v>0</v>
      </c>
      <c r="AD5752" s="56" t="s">
        <v>9255</v>
      </c>
      <c r="AE5752" s="57">
        <v>0</v>
      </c>
      <c r="AF5752" s="57">
        <v>0</v>
      </c>
      <c r="AG5752" s="57">
        <v>0</v>
      </c>
      <c r="AI5752"/>
      <c r="AJ5752"/>
    </row>
    <row r="5753" spans="1:36">
      <c r="A5753" s="56" t="s">
        <v>48</v>
      </c>
      <c r="B5753" s="56" t="s">
        <v>11420</v>
      </c>
      <c r="C5753" s="56">
        <v>2101010150</v>
      </c>
      <c r="D5753" s="56" t="s">
        <v>45</v>
      </c>
      <c r="E5753" s="56">
        <v>2101020150</v>
      </c>
      <c r="F5753" s="56">
        <v>5401010150</v>
      </c>
      <c r="G5753" s="56" t="s">
        <v>11428</v>
      </c>
      <c r="H5753" s="56">
        <v>400300</v>
      </c>
      <c r="I5753" s="56" t="s">
        <v>11430</v>
      </c>
      <c r="J5753" s="56" t="s">
        <v>3950</v>
      </c>
      <c r="K5753" s="56" t="s">
        <v>3951</v>
      </c>
      <c r="L5753" s="56" t="s">
        <v>7138</v>
      </c>
      <c r="M5753" s="73">
        <v>41670</v>
      </c>
      <c r="N5753" s="56"/>
      <c r="O5753" s="56"/>
      <c r="P5753" s="56" t="s">
        <v>295</v>
      </c>
      <c r="Q5753" s="56" t="s">
        <v>8748</v>
      </c>
      <c r="R5753" s="56" t="s">
        <v>70</v>
      </c>
      <c r="S5753" s="56" t="s">
        <v>11415</v>
      </c>
      <c r="T5753" s="56" t="s">
        <v>7140</v>
      </c>
      <c r="U5753" s="57">
        <v>1792186</v>
      </c>
      <c r="V5753" s="57">
        <v>-1219791.01</v>
      </c>
      <c r="W5753" s="57">
        <v>572394.99</v>
      </c>
      <c r="X5753" s="57">
        <v>0</v>
      </c>
      <c r="Y5753" s="73">
        <v>41670</v>
      </c>
      <c r="Z5753" s="57">
        <v>-155797.51</v>
      </c>
      <c r="AA5753" s="57">
        <v>0</v>
      </c>
      <c r="AB5753" s="57">
        <v>416597.48</v>
      </c>
      <c r="AC5753" s="57">
        <v>0</v>
      </c>
      <c r="AD5753" s="56" t="s">
        <v>9255</v>
      </c>
      <c r="AE5753" s="57">
        <v>0</v>
      </c>
      <c r="AF5753" s="57">
        <v>0</v>
      </c>
      <c r="AG5753" s="57">
        <v>0</v>
      </c>
      <c r="AI5753"/>
      <c r="AJ5753"/>
    </row>
    <row r="5754" spans="1:36">
      <c r="A5754" s="56" t="s">
        <v>48</v>
      </c>
      <c r="B5754" s="56" t="s">
        <v>11412</v>
      </c>
      <c r="C5754" s="56">
        <v>2101010090</v>
      </c>
      <c r="D5754" s="56" t="s">
        <v>42</v>
      </c>
      <c r="E5754" s="56">
        <v>2101020090</v>
      </c>
      <c r="F5754" s="56">
        <v>5401010090</v>
      </c>
      <c r="G5754" s="56" t="s">
        <v>11428</v>
      </c>
      <c r="H5754" s="56">
        <v>400300</v>
      </c>
      <c r="I5754" s="56" t="s">
        <v>11430</v>
      </c>
      <c r="J5754" s="56" t="s">
        <v>10906</v>
      </c>
      <c r="K5754" s="56" t="s">
        <v>9174</v>
      </c>
      <c r="L5754" s="56" t="s">
        <v>7138</v>
      </c>
      <c r="M5754" s="73">
        <v>41974</v>
      </c>
      <c r="N5754" s="56" t="s">
        <v>8708</v>
      </c>
      <c r="O5754" s="56"/>
      <c r="P5754" s="56" t="s">
        <v>167</v>
      </c>
      <c r="Q5754" s="56" t="s">
        <v>8754</v>
      </c>
      <c r="R5754" s="56" t="s">
        <v>70</v>
      </c>
      <c r="S5754" s="56" t="s">
        <v>11659</v>
      </c>
      <c r="T5754" s="56" t="s">
        <v>7140</v>
      </c>
      <c r="U5754" s="57">
        <v>24500</v>
      </c>
      <c r="V5754" s="57">
        <v>-23275</v>
      </c>
      <c r="W5754" s="57">
        <v>1225</v>
      </c>
      <c r="X5754" s="57">
        <v>0</v>
      </c>
      <c r="Y5754" s="73">
        <v>41830</v>
      </c>
      <c r="Z5754" s="57">
        <v>0</v>
      </c>
      <c r="AA5754" s="57">
        <v>0</v>
      </c>
      <c r="AB5754" s="57">
        <v>1225</v>
      </c>
      <c r="AC5754" s="57">
        <v>0</v>
      </c>
      <c r="AD5754" s="56" t="s">
        <v>9255</v>
      </c>
      <c r="AE5754" s="57">
        <v>0</v>
      </c>
      <c r="AF5754" s="57">
        <v>0</v>
      </c>
      <c r="AG5754" s="57">
        <v>0</v>
      </c>
      <c r="AI5754"/>
      <c r="AJ5754"/>
    </row>
    <row r="5755" spans="1:36">
      <c r="A5755" s="56" t="s">
        <v>48</v>
      </c>
      <c r="B5755" s="56" t="s">
        <v>11412</v>
      </c>
      <c r="C5755" s="56">
        <v>2101010090</v>
      </c>
      <c r="D5755" s="56" t="s">
        <v>42</v>
      </c>
      <c r="E5755" s="56">
        <v>2101020090</v>
      </c>
      <c r="F5755" s="56">
        <v>5401010090</v>
      </c>
      <c r="G5755" s="56" t="s">
        <v>11428</v>
      </c>
      <c r="H5755" s="56">
        <v>400300</v>
      </c>
      <c r="I5755" s="56" t="s">
        <v>11487</v>
      </c>
      <c r="J5755" s="56" t="s">
        <v>10907</v>
      </c>
      <c r="K5755" s="56" t="s">
        <v>8771</v>
      </c>
      <c r="L5755" s="56" t="s">
        <v>7138</v>
      </c>
      <c r="M5755" s="73">
        <v>42094</v>
      </c>
      <c r="N5755" s="56" t="s">
        <v>8439</v>
      </c>
      <c r="O5755" s="56"/>
      <c r="P5755" s="56" t="s">
        <v>167</v>
      </c>
      <c r="Q5755" s="56" t="s">
        <v>8772</v>
      </c>
      <c r="R5755" s="56" t="s">
        <v>70</v>
      </c>
      <c r="S5755" s="56" t="s">
        <v>11689</v>
      </c>
      <c r="T5755" s="56" t="s">
        <v>7140</v>
      </c>
      <c r="U5755" s="57">
        <v>1737513.78</v>
      </c>
      <c r="V5755" s="57">
        <v>-1650638.09</v>
      </c>
      <c r="W5755" s="57">
        <v>86875.69</v>
      </c>
      <c r="X5755" s="57">
        <v>0</v>
      </c>
      <c r="Y5755" s="73">
        <v>41728</v>
      </c>
      <c r="Z5755" s="57">
        <v>0</v>
      </c>
      <c r="AA5755" s="57">
        <v>0</v>
      </c>
      <c r="AB5755" s="57">
        <v>86875.69</v>
      </c>
      <c r="AC5755" s="57">
        <v>0</v>
      </c>
      <c r="AD5755" s="56" t="s">
        <v>9255</v>
      </c>
      <c r="AE5755" s="57">
        <v>0</v>
      </c>
      <c r="AF5755" s="57">
        <v>0</v>
      </c>
      <c r="AG5755" s="57">
        <v>0</v>
      </c>
      <c r="AI5755"/>
      <c r="AJ5755"/>
    </row>
    <row r="5756" spans="1:36">
      <c r="A5756" s="56" t="s">
        <v>48</v>
      </c>
      <c r="B5756" s="56" t="s">
        <v>11416</v>
      </c>
      <c r="C5756" s="56">
        <v>2101010100</v>
      </c>
      <c r="D5756" s="56" t="s">
        <v>39</v>
      </c>
      <c r="E5756" s="56">
        <v>2101020100</v>
      </c>
      <c r="F5756" s="56">
        <v>5401010100</v>
      </c>
      <c r="G5756" s="56" t="s">
        <v>11428</v>
      </c>
      <c r="H5756" s="56">
        <v>400300</v>
      </c>
      <c r="I5756" s="56" t="s">
        <v>11439</v>
      </c>
      <c r="J5756" s="56" t="s">
        <v>10908</v>
      </c>
      <c r="K5756" s="56" t="s">
        <v>11828</v>
      </c>
      <c r="L5756" s="56" t="s">
        <v>7138</v>
      </c>
      <c r="M5756" s="73">
        <v>41974</v>
      </c>
      <c r="N5756" s="56" t="s">
        <v>8773</v>
      </c>
      <c r="O5756" s="56"/>
      <c r="P5756" s="56" t="s">
        <v>259</v>
      </c>
      <c r="Q5756" s="56" t="s">
        <v>8774</v>
      </c>
      <c r="R5756" s="56" t="s">
        <v>70</v>
      </c>
      <c r="S5756" s="56" t="s">
        <v>11657</v>
      </c>
      <c r="T5756" s="56" t="s">
        <v>7140</v>
      </c>
      <c r="U5756" s="57">
        <v>5850</v>
      </c>
      <c r="V5756" s="57">
        <v>-5557.5</v>
      </c>
      <c r="W5756" s="57">
        <v>292.5</v>
      </c>
      <c r="X5756" s="57">
        <v>0</v>
      </c>
      <c r="Y5756" s="73">
        <v>41755</v>
      </c>
      <c r="Z5756" s="57">
        <v>0</v>
      </c>
      <c r="AA5756" s="57">
        <v>0</v>
      </c>
      <c r="AB5756" s="57">
        <v>292.5</v>
      </c>
      <c r="AC5756" s="57">
        <v>0</v>
      </c>
      <c r="AD5756" s="56" t="s">
        <v>9255</v>
      </c>
      <c r="AE5756" s="57">
        <v>0</v>
      </c>
      <c r="AF5756" s="57">
        <v>0</v>
      </c>
      <c r="AG5756" s="57">
        <v>0</v>
      </c>
      <c r="AI5756"/>
      <c r="AJ5756"/>
    </row>
    <row r="5757" spans="1:36">
      <c r="A5757" s="56" t="s">
        <v>50</v>
      </c>
      <c r="B5757" s="56" t="s">
        <v>11416</v>
      </c>
      <c r="C5757" s="56">
        <v>2101010100</v>
      </c>
      <c r="D5757" s="56" t="s">
        <v>39</v>
      </c>
      <c r="E5757" s="56">
        <v>2101020100</v>
      </c>
      <c r="F5757" s="56">
        <v>5401010100</v>
      </c>
      <c r="G5757" s="56" t="s">
        <v>11431</v>
      </c>
      <c r="H5757" s="56">
        <v>400210</v>
      </c>
      <c r="I5757" s="56" t="s">
        <v>11440</v>
      </c>
      <c r="J5757" s="56" t="s">
        <v>10909</v>
      </c>
      <c r="K5757" s="56" t="s">
        <v>8775</v>
      </c>
      <c r="L5757" s="56" t="s">
        <v>7138</v>
      </c>
      <c r="M5757" s="73">
        <v>42247</v>
      </c>
      <c r="N5757" s="56" t="s">
        <v>8467</v>
      </c>
      <c r="O5757" s="56"/>
      <c r="P5757" s="56" t="s">
        <v>259</v>
      </c>
      <c r="Q5757" s="56" t="s">
        <v>8743</v>
      </c>
      <c r="R5757" s="56" t="s">
        <v>70</v>
      </c>
      <c r="S5757" s="56" t="s">
        <v>11679</v>
      </c>
      <c r="T5757" s="56" t="s">
        <v>7140</v>
      </c>
      <c r="U5757" s="57">
        <v>237349.68</v>
      </c>
      <c r="V5757" s="57">
        <v>-225482.2</v>
      </c>
      <c r="W5757" s="57">
        <v>11867.48</v>
      </c>
      <c r="X5757" s="57">
        <v>0</v>
      </c>
      <c r="Y5757" s="73">
        <v>42188</v>
      </c>
      <c r="Z5757" s="57">
        <v>0</v>
      </c>
      <c r="AA5757" s="57">
        <v>0</v>
      </c>
      <c r="AB5757" s="57">
        <v>11867.48</v>
      </c>
      <c r="AC5757" s="57">
        <v>0</v>
      </c>
      <c r="AD5757" s="56" t="s">
        <v>9255</v>
      </c>
      <c r="AE5757" s="57">
        <v>0</v>
      </c>
      <c r="AF5757" s="57">
        <v>0</v>
      </c>
      <c r="AG5757" s="57">
        <v>0</v>
      </c>
      <c r="AI5757"/>
      <c r="AJ5757"/>
    </row>
    <row r="5758" spans="1:36">
      <c r="A5758" s="56" t="s">
        <v>48</v>
      </c>
      <c r="B5758" s="56" t="s">
        <v>11446</v>
      </c>
      <c r="C5758" s="56">
        <v>2101010140</v>
      </c>
      <c r="D5758" s="56" t="s">
        <v>66</v>
      </c>
      <c r="E5758" s="56">
        <v>2101020140</v>
      </c>
      <c r="F5758" s="56">
        <v>5401010140</v>
      </c>
      <c r="G5758" s="56" t="s">
        <v>11428</v>
      </c>
      <c r="H5758" s="56">
        <v>400300</v>
      </c>
      <c r="I5758" s="56" t="s">
        <v>11430</v>
      </c>
      <c r="J5758" s="56" t="s">
        <v>10910</v>
      </c>
      <c r="K5758" s="56" t="s">
        <v>3931</v>
      </c>
      <c r="L5758" s="56" t="s">
        <v>7138</v>
      </c>
      <c r="M5758" s="73">
        <v>41974</v>
      </c>
      <c r="N5758" s="56" t="s">
        <v>8518</v>
      </c>
      <c r="O5758" s="56"/>
      <c r="P5758" s="56" t="s">
        <v>295</v>
      </c>
      <c r="Q5758" s="56" t="s">
        <v>8778</v>
      </c>
      <c r="R5758" s="56" t="s">
        <v>70</v>
      </c>
      <c r="S5758" s="56" t="s">
        <v>11659</v>
      </c>
      <c r="T5758" s="56" t="s">
        <v>7140</v>
      </c>
      <c r="U5758" s="57">
        <v>4837.5</v>
      </c>
      <c r="V5758" s="57">
        <v>-4595.62</v>
      </c>
      <c r="W5758" s="57">
        <v>241.88</v>
      </c>
      <c r="X5758" s="57">
        <v>0</v>
      </c>
      <c r="Y5758" s="73">
        <v>41820</v>
      </c>
      <c r="Z5758" s="57">
        <v>0</v>
      </c>
      <c r="AA5758" s="57">
        <v>0</v>
      </c>
      <c r="AB5758" s="57">
        <v>241.88</v>
      </c>
      <c r="AC5758" s="57">
        <v>0</v>
      </c>
      <c r="AD5758" s="56" t="s">
        <v>9255</v>
      </c>
      <c r="AE5758" s="57">
        <v>0</v>
      </c>
      <c r="AF5758" s="57">
        <v>0</v>
      </c>
      <c r="AG5758" s="57">
        <v>0</v>
      </c>
      <c r="AI5758"/>
      <c r="AJ5758"/>
    </row>
    <row r="5759" spans="1:36">
      <c r="A5759" s="56" t="s">
        <v>48</v>
      </c>
      <c r="B5759" s="56" t="s">
        <v>11446</v>
      </c>
      <c r="C5759" s="56">
        <v>2101010140</v>
      </c>
      <c r="D5759" s="56" t="s">
        <v>66</v>
      </c>
      <c r="E5759" s="56">
        <v>2101020140</v>
      </c>
      <c r="F5759" s="56">
        <v>5401010140</v>
      </c>
      <c r="G5759" s="56" t="s">
        <v>11428</v>
      </c>
      <c r="H5759" s="56">
        <v>400300</v>
      </c>
      <c r="I5759" s="56" t="s">
        <v>11430</v>
      </c>
      <c r="J5759" s="56" t="s">
        <v>10911</v>
      </c>
      <c r="K5759" s="56" t="s">
        <v>3931</v>
      </c>
      <c r="L5759" s="56" t="s">
        <v>7138</v>
      </c>
      <c r="M5759" s="73">
        <v>41974</v>
      </c>
      <c r="N5759" s="56" t="s">
        <v>8518</v>
      </c>
      <c r="O5759" s="56"/>
      <c r="P5759" s="56" t="s">
        <v>295</v>
      </c>
      <c r="Q5759" s="56" t="s">
        <v>8778</v>
      </c>
      <c r="R5759" s="56" t="s">
        <v>70</v>
      </c>
      <c r="S5759" s="56" t="s">
        <v>11659</v>
      </c>
      <c r="T5759" s="56" t="s">
        <v>7140</v>
      </c>
      <c r="U5759" s="57">
        <v>4837.5</v>
      </c>
      <c r="V5759" s="57">
        <v>-4595.62</v>
      </c>
      <c r="W5759" s="57">
        <v>241.88</v>
      </c>
      <c r="X5759" s="57">
        <v>0</v>
      </c>
      <c r="Y5759" s="73">
        <v>41820</v>
      </c>
      <c r="Z5759" s="57">
        <v>0</v>
      </c>
      <c r="AA5759" s="57">
        <v>0</v>
      </c>
      <c r="AB5759" s="57">
        <v>241.88</v>
      </c>
      <c r="AC5759" s="57">
        <v>0</v>
      </c>
      <c r="AD5759" s="56" t="s">
        <v>9255</v>
      </c>
      <c r="AE5759" s="57">
        <v>0</v>
      </c>
      <c r="AF5759" s="57">
        <v>0</v>
      </c>
      <c r="AG5759" s="57">
        <v>0</v>
      </c>
      <c r="AI5759"/>
      <c r="AJ5759"/>
    </row>
    <row r="5760" spans="1:36">
      <c r="A5760" s="56" t="s">
        <v>50</v>
      </c>
      <c r="B5760" s="56" t="s">
        <v>11412</v>
      </c>
      <c r="C5760" s="56">
        <v>2101010090</v>
      </c>
      <c r="D5760" s="56" t="s">
        <v>42</v>
      </c>
      <c r="E5760" s="56">
        <v>2101020090</v>
      </c>
      <c r="F5760" s="56">
        <v>5401010090</v>
      </c>
      <c r="G5760" s="56" t="s">
        <v>11431</v>
      </c>
      <c r="H5760" s="56">
        <v>400210</v>
      </c>
      <c r="I5760" s="56" t="s">
        <v>11829</v>
      </c>
      <c r="J5760" s="56" t="s">
        <v>10937</v>
      </c>
      <c r="K5760" s="56" t="s">
        <v>8739</v>
      </c>
      <c r="L5760" s="56" t="s">
        <v>7138</v>
      </c>
      <c r="M5760" s="73">
        <v>43100</v>
      </c>
      <c r="N5760" s="56" t="s">
        <v>8740</v>
      </c>
      <c r="O5760" s="56"/>
      <c r="P5760" s="56" t="s">
        <v>167</v>
      </c>
      <c r="Q5760" s="56" t="s">
        <v>8741</v>
      </c>
      <c r="R5760" s="56" t="s">
        <v>70</v>
      </c>
      <c r="S5760" s="56" t="s">
        <v>11415</v>
      </c>
      <c r="T5760" s="56" t="s">
        <v>7140</v>
      </c>
      <c r="U5760" s="57">
        <v>44800</v>
      </c>
      <c r="V5760" s="57">
        <v>-42560</v>
      </c>
      <c r="W5760" s="57">
        <v>2240</v>
      </c>
      <c r="X5760" s="57">
        <v>0</v>
      </c>
      <c r="Y5760" s="73">
        <v>42223</v>
      </c>
      <c r="Z5760" s="57">
        <v>0</v>
      </c>
      <c r="AA5760" s="57">
        <v>0</v>
      </c>
      <c r="AB5760" s="57">
        <v>2240</v>
      </c>
      <c r="AC5760" s="57">
        <v>0</v>
      </c>
      <c r="AD5760" s="56" t="s">
        <v>9255</v>
      </c>
      <c r="AE5760" s="57">
        <v>0</v>
      </c>
      <c r="AF5760" s="57">
        <v>0</v>
      </c>
      <c r="AG5760" s="57">
        <v>0</v>
      </c>
      <c r="AI5760"/>
      <c r="AJ5760"/>
    </row>
    <row r="5761" spans="1:36">
      <c r="A5761" s="56" t="s">
        <v>50</v>
      </c>
      <c r="B5761" s="56" t="s">
        <v>11416</v>
      </c>
      <c r="C5761" s="56">
        <v>2101010100</v>
      </c>
      <c r="D5761" s="56" t="s">
        <v>39</v>
      </c>
      <c r="E5761" s="56">
        <v>2101020100</v>
      </c>
      <c r="F5761" s="56">
        <v>5401010100</v>
      </c>
      <c r="G5761" s="56" t="s">
        <v>11431</v>
      </c>
      <c r="H5761" s="56">
        <v>400210</v>
      </c>
      <c r="I5761" s="56" t="s">
        <v>11440</v>
      </c>
      <c r="J5761" s="56" t="s">
        <v>11003</v>
      </c>
      <c r="K5761" s="56" t="s">
        <v>8405</v>
      </c>
      <c r="L5761" s="56" t="s">
        <v>7138</v>
      </c>
      <c r="M5761" s="73">
        <v>42094</v>
      </c>
      <c r="N5761" s="56" t="s">
        <v>8746</v>
      </c>
      <c r="O5761" s="56"/>
      <c r="P5761" s="56" t="s">
        <v>259</v>
      </c>
      <c r="Q5761" s="56" t="s">
        <v>8743</v>
      </c>
      <c r="R5761" s="56" t="s">
        <v>7236</v>
      </c>
      <c r="S5761" s="56" t="s">
        <v>11415</v>
      </c>
      <c r="T5761" s="56" t="s">
        <v>7140</v>
      </c>
      <c r="U5761" s="57">
        <v>77542.5</v>
      </c>
      <c r="V5761" s="57">
        <v>-73665.37</v>
      </c>
      <c r="W5761" s="57">
        <v>3877.13</v>
      </c>
      <c r="X5761" s="57">
        <v>0</v>
      </c>
      <c r="Y5761" s="73">
        <v>42082</v>
      </c>
      <c r="Z5761" s="57">
        <v>0</v>
      </c>
      <c r="AA5761" s="57">
        <v>0</v>
      </c>
      <c r="AB5761" s="57">
        <v>3877.13</v>
      </c>
      <c r="AC5761" s="57">
        <v>0</v>
      </c>
      <c r="AD5761" s="56" t="s">
        <v>9255</v>
      </c>
      <c r="AE5761" s="57">
        <v>0</v>
      </c>
      <c r="AF5761" s="57">
        <v>0</v>
      </c>
      <c r="AG5761" s="57">
        <v>0</v>
      </c>
      <c r="AI5761"/>
      <c r="AJ5761"/>
    </row>
    <row r="5762" spans="1:36">
      <c r="A5762" s="56" t="s">
        <v>48</v>
      </c>
      <c r="B5762" s="56" t="s">
        <v>11412</v>
      </c>
      <c r="C5762" s="56">
        <v>2101010090</v>
      </c>
      <c r="D5762" s="56" t="s">
        <v>42</v>
      </c>
      <c r="E5762" s="56">
        <v>2101020090</v>
      </c>
      <c r="F5762" s="56">
        <v>5401010090</v>
      </c>
      <c r="G5762" s="56" t="s">
        <v>11428</v>
      </c>
      <c r="H5762" s="56">
        <v>400300</v>
      </c>
      <c r="I5762" s="56" t="s">
        <v>11430</v>
      </c>
      <c r="J5762" s="56" t="s">
        <v>10912</v>
      </c>
      <c r="K5762" s="56" t="s">
        <v>9174</v>
      </c>
      <c r="L5762" s="56" t="s">
        <v>7138</v>
      </c>
      <c r="M5762" s="73">
        <v>41974</v>
      </c>
      <c r="N5762" s="56" t="s">
        <v>8708</v>
      </c>
      <c r="O5762" s="56"/>
      <c r="P5762" s="56" t="s">
        <v>167</v>
      </c>
      <c r="Q5762" s="56" t="s">
        <v>8710</v>
      </c>
      <c r="R5762" s="56" t="s">
        <v>70</v>
      </c>
      <c r="S5762" s="56" t="s">
        <v>11415</v>
      </c>
      <c r="T5762" s="56" t="s">
        <v>7140</v>
      </c>
      <c r="U5762" s="57">
        <v>12250</v>
      </c>
      <c r="V5762" s="57">
        <v>-11637.5</v>
      </c>
      <c r="W5762" s="57">
        <v>612.5</v>
      </c>
      <c r="X5762" s="57">
        <v>0</v>
      </c>
      <c r="Y5762" s="73">
        <v>41830</v>
      </c>
      <c r="Z5762" s="57">
        <v>0</v>
      </c>
      <c r="AA5762" s="57">
        <v>0</v>
      </c>
      <c r="AB5762" s="57">
        <v>612.5</v>
      </c>
      <c r="AC5762" s="57">
        <v>0</v>
      </c>
      <c r="AD5762" s="56" t="s">
        <v>9255</v>
      </c>
      <c r="AE5762" s="57">
        <v>0</v>
      </c>
      <c r="AF5762" s="57">
        <v>0</v>
      </c>
      <c r="AG5762" s="57">
        <v>0</v>
      </c>
      <c r="AI5762"/>
      <c r="AJ5762"/>
    </row>
    <row r="5763" spans="1:36">
      <c r="A5763" s="56" t="s">
        <v>48</v>
      </c>
      <c r="B5763" s="56" t="s">
        <v>11412</v>
      </c>
      <c r="C5763" s="56">
        <v>2101010090</v>
      </c>
      <c r="D5763" s="56" t="s">
        <v>42</v>
      </c>
      <c r="E5763" s="56">
        <v>2101020090</v>
      </c>
      <c r="F5763" s="56">
        <v>5401010090</v>
      </c>
      <c r="G5763" s="56" t="s">
        <v>11428</v>
      </c>
      <c r="H5763" s="56">
        <v>400300</v>
      </c>
      <c r="I5763" s="56" t="s">
        <v>11430</v>
      </c>
      <c r="J5763" s="56" t="s">
        <v>10913</v>
      </c>
      <c r="K5763" s="56" t="s">
        <v>8707</v>
      </c>
      <c r="L5763" s="56" t="s">
        <v>7138</v>
      </c>
      <c r="M5763" s="73">
        <v>41974</v>
      </c>
      <c r="N5763" s="56" t="s">
        <v>8708</v>
      </c>
      <c r="O5763" s="56"/>
      <c r="P5763" s="56" t="s">
        <v>167</v>
      </c>
      <c r="Q5763" s="56" t="s">
        <v>8709</v>
      </c>
      <c r="R5763" s="56" t="s">
        <v>70</v>
      </c>
      <c r="S5763" s="56" t="s">
        <v>11415</v>
      </c>
      <c r="T5763" s="56" t="s">
        <v>7140</v>
      </c>
      <c r="U5763" s="57">
        <v>24990</v>
      </c>
      <c r="V5763" s="57">
        <v>-23740.5</v>
      </c>
      <c r="W5763" s="57">
        <v>1249.5</v>
      </c>
      <c r="X5763" s="57">
        <v>0</v>
      </c>
      <c r="Y5763" s="73">
        <v>41830</v>
      </c>
      <c r="Z5763" s="57">
        <v>0</v>
      </c>
      <c r="AA5763" s="57">
        <v>0</v>
      </c>
      <c r="AB5763" s="57">
        <v>1249.5</v>
      </c>
      <c r="AC5763" s="57">
        <v>0</v>
      </c>
      <c r="AD5763" s="56" t="s">
        <v>9255</v>
      </c>
      <c r="AE5763" s="57">
        <v>0</v>
      </c>
      <c r="AF5763" s="57">
        <v>0</v>
      </c>
      <c r="AG5763" s="57">
        <v>0</v>
      </c>
      <c r="AI5763"/>
      <c r="AJ5763"/>
    </row>
    <row r="5764" spans="1:36">
      <c r="A5764" s="56" t="s">
        <v>48</v>
      </c>
      <c r="B5764" s="56" t="s">
        <v>11412</v>
      </c>
      <c r="C5764" s="56">
        <v>2101010090</v>
      </c>
      <c r="D5764" s="56" t="s">
        <v>42</v>
      </c>
      <c r="E5764" s="56">
        <v>2101020090</v>
      </c>
      <c r="F5764" s="56">
        <v>5401010090</v>
      </c>
      <c r="G5764" s="56" t="s">
        <v>11428</v>
      </c>
      <c r="H5764" s="56">
        <v>400300</v>
      </c>
      <c r="I5764" s="56" t="s">
        <v>11430</v>
      </c>
      <c r="J5764" s="56" t="s">
        <v>10914</v>
      </c>
      <c r="K5764" s="56" t="s">
        <v>8707</v>
      </c>
      <c r="L5764" s="56" t="s">
        <v>7138</v>
      </c>
      <c r="M5764" s="73">
        <v>41974</v>
      </c>
      <c r="N5764" s="56" t="s">
        <v>8708</v>
      </c>
      <c r="O5764" s="56"/>
      <c r="P5764" s="56" t="s">
        <v>167</v>
      </c>
      <c r="Q5764" s="56" t="s">
        <v>8710</v>
      </c>
      <c r="R5764" s="56" t="s">
        <v>70</v>
      </c>
      <c r="S5764" s="56" t="s">
        <v>11415</v>
      </c>
      <c r="T5764" s="56" t="s">
        <v>7140</v>
      </c>
      <c r="U5764" s="57">
        <v>24990</v>
      </c>
      <c r="V5764" s="57">
        <v>-23740.5</v>
      </c>
      <c r="W5764" s="57">
        <v>1249.5</v>
      </c>
      <c r="X5764" s="57">
        <v>0</v>
      </c>
      <c r="Y5764" s="73">
        <v>41830</v>
      </c>
      <c r="Z5764" s="57">
        <v>0</v>
      </c>
      <c r="AA5764" s="57">
        <v>0</v>
      </c>
      <c r="AB5764" s="57">
        <v>1249.5</v>
      </c>
      <c r="AC5764" s="57">
        <v>0</v>
      </c>
      <c r="AD5764" s="56" t="s">
        <v>9255</v>
      </c>
      <c r="AE5764" s="57">
        <v>0</v>
      </c>
      <c r="AF5764" s="57">
        <v>0</v>
      </c>
      <c r="AG5764" s="57">
        <v>0</v>
      </c>
      <c r="AI5764"/>
      <c r="AJ5764"/>
    </row>
    <row r="5765" spans="1:36">
      <c r="A5765" s="56" t="s">
        <v>48</v>
      </c>
      <c r="B5765" s="56" t="s">
        <v>11412</v>
      </c>
      <c r="C5765" s="56">
        <v>2101010090</v>
      </c>
      <c r="D5765" s="56" t="s">
        <v>42</v>
      </c>
      <c r="E5765" s="56">
        <v>2101020090</v>
      </c>
      <c r="F5765" s="56">
        <v>5401010090</v>
      </c>
      <c r="G5765" s="56" t="s">
        <v>11428</v>
      </c>
      <c r="H5765" s="56">
        <v>400300</v>
      </c>
      <c r="I5765" s="56" t="s">
        <v>11430</v>
      </c>
      <c r="J5765" s="56" t="s">
        <v>10915</v>
      </c>
      <c r="K5765" s="56" t="s">
        <v>8707</v>
      </c>
      <c r="L5765" s="56" t="s">
        <v>7138</v>
      </c>
      <c r="M5765" s="73">
        <v>41974</v>
      </c>
      <c r="N5765" s="56" t="s">
        <v>8708</v>
      </c>
      <c r="O5765" s="56"/>
      <c r="P5765" s="56" t="s">
        <v>167</v>
      </c>
      <c r="Q5765" s="56" t="s">
        <v>8709</v>
      </c>
      <c r="R5765" s="56" t="s">
        <v>70</v>
      </c>
      <c r="S5765" s="56" t="s">
        <v>11415</v>
      </c>
      <c r="T5765" s="56" t="s">
        <v>7140</v>
      </c>
      <c r="U5765" s="57">
        <v>24990</v>
      </c>
      <c r="V5765" s="57">
        <v>-23740.5</v>
      </c>
      <c r="W5765" s="57">
        <v>1249.5</v>
      </c>
      <c r="X5765" s="57">
        <v>0</v>
      </c>
      <c r="Y5765" s="73">
        <v>41830</v>
      </c>
      <c r="Z5765" s="57">
        <v>0</v>
      </c>
      <c r="AA5765" s="57">
        <v>0</v>
      </c>
      <c r="AB5765" s="57">
        <v>1249.5</v>
      </c>
      <c r="AC5765" s="57">
        <v>0</v>
      </c>
      <c r="AD5765" s="56" t="s">
        <v>9255</v>
      </c>
      <c r="AE5765" s="57">
        <v>0</v>
      </c>
      <c r="AF5765" s="57">
        <v>0</v>
      </c>
      <c r="AG5765" s="57">
        <v>0</v>
      </c>
      <c r="AI5765"/>
      <c r="AJ5765"/>
    </row>
    <row r="5766" spans="1:36">
      <c r="A5766" s="56" t="s">
        <v>48</v>
      </c>
      <c r="B5766" s="56" t="s">
        <v>11412</v>
      </c>
      <c r="C5766" s="56">
        <v>2101010090</v>
      </c>
      <c r="D5766" s="56" t="s">
        <v>42</v>
      </c>
      <c r="E5766" s="56">
        <v>2101020090</v>
      </c>
      <c r="F5766" s="56">
        <v>5401010090</v>
      </c>
      <c r="G5766" s="56" t="s">
        <v>11428</v>
      </c>
      <c r="H5766" s="56">
        <v>400300</v>
      </c>
      <c r="I5766" s="56" t="s">
        <v>11430</v>
      </c>
      <c r="J5766" s="56" t="s">
        <v>10916</v>
      </c>
      <c r="K5766" s="56" t="s">
        <v>8707</v>
      </c>
      <c r="L5766" s="56" t="s">
        <v>7138</v>
      </c>
      <c r="M5766" s="73">
        <v>41974</v>
      </c>
      <c r="N5766" s="56" t="s">
        <v>8708</v>
      </c>
      <c r="O5766" s="56"/>
      <c r="P5766" s="56" t="s">
        <v>167</v>
      </c>
      <c r="Q5766" s="56" t="s">
        <v>8711</v>
      </c>
      <c r="R5766" s="56" t="s">
        <v>70</v>
      </c>
      <c r="S5766" s="56" t="s">
        <v>11415</v>
      </c>
      <c r="T5766" s="56" t="s">
        <v>7140</v>
      </c>
      <c r="U5766" s="57">
        <v>24990</v>
      </c>
      <c r="V5766" s="57">
        <v>-23740.5</v>
      </c>
      <c r="W5766" s="57">
        <v>1249.5</v>
      </c>
      <c r="X5766" s="57">
        <v>0</v>
      </c>
      <c r="Y5766" s="73">
        <v>41830</v>
      </c>
      <c r="Z5766" s="57">
        <v>0</v>
      </c>
      <c r="AA5766" s="57">
        <v>0</v>
      </c>
      <c r="AB5766" s="57">
        <v>1249.5</v>
      </c>
      <c r="AC5766" s="57">
        <v>0</v>
      </c>
      <c r="AD5766" s="56" t="s">
        <v>9255</v>
      </c>
      <c r="AE5766" s="57">
        <v>0</v>
      </c>
      <c r="AF5766" s="57">
        <v>0</v>
      </c>
      <c r="AG5766" s="57">
        <v>0</v>
      </c>
      <c r="AI5766"/>
      <c r="AJ5766"/>
    </row>
    <row r="5767" spans="1:36">
      <c r="A5767" s="56" t="s">
        <v>48</v>
      </c>
      <c r="B5767" s="56" t="s">
        <v>11412</v>
      </c>
      <c r="C5767" s="56">
        <v>2101010090</v>
      </c>
      <c r="D5767" s="56" t="s">
        <v>42</v>
      </c>
      <c r="E5767" s="56">
        <v>2101020090</v>
      </c>
      <c r="F5767" s="56">
        <v>5401010090</v>
      </c>
      <c r="G5767" s="56" t="s">
        <v>11428</v>
      </c>
      <c r="H5767" s="56">
        <v>400300</v>
      </c>
      <c r="I5767" s="56" t="s">
        <v>11430</v>
      </c>
      <c r="J5767" s="56" t="s">
        <v>10917</v>
      </c>
      <c r="K5767" s="56" t="s">
        <v>9174</v>
      </c>
      <c r="L5767" s="56" t="s">
        <v>7138</v>
      </c>
      <c r="M5767" s="73">
        <v>41974</v>
      </c>
      <c r="N5767" s="56" t="s">
        <v>9175</v>
      </c>
      <c r="O5767" s="56"/>
      <c r="P5767" s="56" t="s">
        <v>167</v>
      </c>
      <c r="Q5767" s="56" t="s">
        <v>8934</v>
      </c>
      <c r="R5767" s="56" t="s">
        <v>70</v>
      </c>
      <c r="S5767" s="56" t="s">
        <v>11415</v>
      </c>
      <c r="T5767" s="56" t="s">
        <v>7140</v>
      </c>
      <c r="U5767" s="57">
        <v>24500</v>
      </c>
      <c r="V5767" s="57">
        <v>-23275</v>
      </c>
      <c r="W5767" s="57">
        <v>1225</v>
      </c>
      <c r="X5767" s="57">
        <v>0</v>
      </c>
      <c r="Y5767" s="73">
        <v>41867</v>
      </c>
      <c r="Z5767" s="57">
        <v>0</v>
      </c>
      <c r="AA5767" s="57">
        <v>0</v>
      </c>
      <c r="AB5767" s="57">
        <v>1225</v>
      </c>
      <c r="AC5767" s="57">
        <v>0</v>
      </c>
      <c r="AD5767" s="56" t="s">
        <v>9255</v>
      </c>
      <c r="AE5767" s="57">
        <v>0</v>
      </c>
      <c r="AF5767" s="57">
        <v>0</v>
      </c>
      <c r="AG5767" s="57">
        <v>0</v>
      </c>
      <c r="AI5767"/>
      <c r="AJ5767"/>
    </row>
    <row r="5768" spans="1:36">
      <c r="A5768" s="56" t="s">
        <v>48</v>
      </c>
      <c r="B5768" s="56" t="s">
        <v>11412</v>
      </c>
      <c r="C5768" s="56">
        <v>2101010090</v>
      </c>
      <c r="D5768" s="56" t="s">
        <v>42</v>
      </c>
      <c r="E5768" s="56">
        <v>2101020090</v>
      </c>
      <c r="F5768" s="56">
        <v>5401010090</v>
      </c>
      <c r="G5768" s="56" t="s">
        <v>11428</v>
      </c>
      <c r="H5768" s="56">
        <v>400300</v>
      </c>
      <c r="I5768" s="56" t="s">
        <v>11430</v>
      </c>
      <c r="J5768" s="56" t="s">
        <v>10918</v>
      </c>
      <c r="K5768" s="56" t="s">
        <v>9174</v>
      </c>
      <c r="L5768" s="56" t="s">
        <v>7138</v>
      </c>
      <c r="M5768" s="73">
        <v>41974</v>
      </c>
      <c r="N5768" s="56" t="s">
        <v>9175</v>
      </c>
      <c r="O5768" s="56"/>
      <c r="P5768" s="56" t="s">
        <v>167</v>
      </c>
      <c r="Q5768" s="56" t="s">
        <v>8753</v>
      </c>
      <c r="R5768" s="56" t="s">
        <v>70</v>
      </c>
      <c r="S5768" s="56" t="s">
        <v>11415</v>
      </c>
      <c r="T5768" s="56" t="s">
        <v>7140</v>
      </c>
      <c r="U5768" s="57">
        <v>24500</v>
      </c>
      <c r="V5768" s="57">
        <v>-23275</v>
      </c>
      <c r="W5768" s="57">
        <v>1225</v>
      </c>
      <c r="X5768" s="57">
        <v>0</v>
      </c>
      <c r="Y5768" s="73">
        <v>41867</v>
      </c>
      <c r="Z5768" s="57">
        <v>0</v>
      </c>
      <c r="AA5768" s="57">
        <v>0</v>
      </c>
      <c r="AB5768" s="57">
        <v>1225</v>
      </c>
      <c r="AC5768" s="57">
        <v>0</v>
      </c>
      <c r="AD5768" s="56" t="s">
        <v>9255</v>
      </c>
      <c r="AE5768" s="57">
        <v>0</v>
      </c>
      <c r="AF5768" s="57">
        <v>0</v>
      </c>
      <c r="AG5768" s="57">
        <v>0</v>
      </c>
      <c r="AI5768"/>
      <c r="AJ5768"/>
    </row>
    <row r="5769" spans="1:36">
      <c r="A5769" s="56" t="s">
        <v>48</v>
      </c>
      <c r="B5769" s="56" t="s">
        <v>11412</v>
      </c>
      <c r="C5769" s="56">
        <v>2101010090</v>
      </c>
      <c r="D5769" s="56" t="s">
        <v>42</v>
      </c>
      <c r="E5769" s="56">
        <v>2101020090</v>
      </c>
      <c r="F5769" s="56">
        <v>5401010090</v>
      </c>
      <c r="G5769" s="56" t="s">
        <v>11428</v>
      </c>
      <c r="H5769" s="56">
        <v>400300</v>
      </c>
      <c r="I5769" s="56" t="s">
        <v>11430</v>
      </c>
      <c r="J5769" s="56" t="s">
        <v>10919</v>
      </c>
      <c r="K5769" s="56" t="s">
        <v>8712</v>
      </c>
      <c r="L5769" s="56" t="s">
        <v>7138</v>
      </c>
      <c r="M5769" s="73">
        <v>41974</v>
      </c>
      <c r="N5769" s="56" t="s">
        <v>8708</v>
      </c>
      <c r="O5769" s="56"/>
      <c r="P5769" s="56" t="s">
        <v>167</v>
      </c>
      <c r="Q5769" s="56" t="s">
        <v>8711</v>
      </c>
      <c r="R5769" s="56" t="s">
        <v>70</v>
      </c>
      <c r="S5769" s="56" t="s">
        <v>11415</v>
      </c>
      <c r="T5769" s="56" t="s">
        <v>7140</v>
      </c>
      <c r="U5769" s="57">
        <v>24990</v>
      </c>
      <c r="V5769" s="57">
        <v>-23740.5</v>
      </c>
      <c r="W5769" s="57">
        <v>1249.5</v>
      </c>
      <c r="X5769" s="57">
        <v>0</v>
      </c>
      <c r="Y5769" s="73">
        <v>41887</v>
      </c>
      <c r="Z5769" s="57">
        <v>0</v>
      </c>
      <c r="AA5769" s="57">
        <v>0</v>
      </c>
      <c r="AB5769" s="57">
        <v>1249.5</v>
      </c>
      <c r="AC5769" s="57">
        <v>0</v>
      </c>
      <c r="AD5769" s="56" t="s">
        <v>9255</v>
      </c>
      <c r="AE5769" s="57">
        <v>0</v>
      </c>
      <c r="AF5769" s="57">
        <v>0</v>
      </c>
      <c r="AG5769" s="57">
        <v>0</v>
      </c>
      <c r="AI5769"/>
      <c r="AJ5769"/>
    </row>
    <row r="5770" spans="1:36">
      <c r="A5770" s="56" t="s">
        <v>48</v>
      </c>
      <c r="B5770" s="56" t="s">
        <v>11412</v>
      </c>
      <c r="C5770" s="56">
        <v>2101010090</v>
      </c>
      <c r="D5770" s="56" t="s">
        <v>42</v>
      </c>
      <c r="E5770" s="56">
        <v>2101020090</v>
      </c>
      <c r="F5770" s="56">
        <v>5401010090</v>
      </c>
      <c r="G5770" s="56" t="s">
        <v>11428</v>
      </c>
      <c r="H5770" s="56">
        <v>400300</v>
      </c>
      <c r="I5770" s="56" t="s">
        <v>11430</v>
      </c>
      <c r="J5770" s="56" t="s">
        <v>10920</v>
      </c>
      <c r="K5770" s="56" t="s">
        <v>8712</v>
      </c>
      <c r="L5770" s="56" t="s">
        <v>7138</v>
      </c>
      <c r="M5770" s="73">
        <v>41974</v>
      </c>
      <c r="N5770" s="56" t="s">
        <v>8708</v>
      </c>
      <c r="O5770" s="56"/>
      <c r="P5770" s="56" t="s">
        <v>167</v>
      </c>
      <c r="Q5770" s="56" t="s">
        <v>8711</v>
      </c>
      <c r="R5770" s="56" t="s">
        <v>70</v>
      </c>
      <c r="S5770" s="56" t="s">
        <v>11415</v>
      </c>
      <c r="T5770" s="56" t="s">
        <v>7140</v>
      </c>
      <c r="U5770" s="57">
        <v>24990</v>
      </c>
      <c r="V5770" s="57">
        <v>-23740.5</v>
      </c>
      <c r="W5770" s="57">
        <v>1249.5</v>
      </c>
      <c r="X5770" s="57">
        <v>0</v>
      </c>
      <c r="Y5770" s="73">
        <v>41887</v>
      </c>
      <c r="Z5770" s="57">
        <v>0</v>
      </c>
      <c r="AA5770" s="57">
        <v>0</v>
      </c>
      <c r="AB5770" s="57">
        <v>1249.5</v>
      </c>
      <c r="AC5770" s="57">
        <v>0</v>
      </c>
      <c r="AD5770" s="56" t="s">
        <v>9255</v>
      </c>
      <c r="AE5770" s="57">
        <v>0</v>
      </c>
      <c r="AF5770" s="57">
        <v>0</v>
      </c>
      <c r="AG5770" s="57">
        <v>0</v>
      </c>
      <c r="AI5770"/>
      <c r="AJ5770"/>
    </row>
    <row r="5771" spans="1:36">
      <c r="A5771" s="56" t="s">
        <v>48</v>
      </c>
      <c r="B5771" s="56" t="s">
        <v>11412</v>
      </c>
      <c r="C5771" s="56">
        <v>2101010090</v>
      </c>
      <c r="D5771" s="56" t="s">
        <v>42</v>
      </c>
      <c r="E5771" s="56">
        <v>2101020090</v>
      </c>
      <c r="F5771" s="56">
        <v>5401010090</v>
      </c>
      <c r="G5771" s="56" t="s">
        <v>11428</v>
      </c>
      <c r="H5771" s="56">
        <v>400300</v>
      </c>
      <c r="I5771" s="56" t="s">
        <v>11430</v>
      </c>
      <c r="J5771" s="56" t="s">
        <v>10921</v>
      </c>
      <c r="K5771" s="56" t="s">
        <v>8712</v>
      </c>
      <c r="L5771" s="56" t="s">
        <v>7138</v>
      </c>
      <c r="M5771" s="73">
        <v>41974</v>
      </c>
      <c r="N5771" s="56" t="s">
        <v>8708</v>
      </c>
      <c r="O5771" s="56"/>
      <c r="P5771" s="56" t="s">
        <v>167</v>
      </c>
      <c r="Q5771" s="56" t="s">
        <v>8713</v>
      </c>
      <c r="R5771" s="56" t="s">
        <v>70</v>
      </c>
      <c r="S5771" s="56" t="s">
        <v>11415</v>
      </c>
      <c r="T5771" s="56" t="s">
        <v>7140</v>
      </c>
      <c r="U5771" s="57">
        <v>24990</v>
      </c>
      <c r="V5771" s="57">
        <v>-23740.5</v>
      </c>
      <c r="W5771" s="57">
        <v>1249.5</v>
      </c>
      <c r="X5771" s="57">
        <v>0</v>
      </c>
      <c r="Y5771" s="73">
        <v>41887</v>
      </c>
      <c r="Z5771" s="57">
        <v>0</v>
      </c>
      <c r="AA5771" s="57">
        <v>0</v>
      </c>
      <c r="AB5771" s="57">
        <v>1249.5</v>
      </c>
      <c r="AC5771" s="57">
        <v>0</v>
      </c>
      <c r="AD5771" s="56" t="s">
        <v>9255</v>
      </c>
      <c r="AE5771" s="57">
        <v>0</v>
      </c>
      <c r="AF5771" s="57">
        <v>0</v>
      </c>
      <c r="AG5771" s="57">
        <v>0</v>
      </c>
      <c r="AI5771"/>
      <c r="AJ5771"/>
    </row>
    <row r="5772" spans="1:36">
      <c r="A5772" s="56" t="s">
        <v>48</v>
      </c>
      <c r="B5772" s="56" t="s">
        <v>11412</v>
      </c>
      <c r="C5772" s="56">
        <v>2101010090</v>
      </c>
      <c r="D5772" s="56" t="s">
        <v>42</v>
      </c>
      <c r="E5772" s="56">
        <v>2101020090</v>
      </c>
      <c r="F5772" s="56">
        <v>5401010090</v>
      </c>
      <c r="G5772" s="56" t="s">
        <v>11428</v>
      </c>
      <c r="H5772" s="56">
        <v>400300</v>
      </c>
      <c r="I5772" s="56" t="s">
        <v>11430</v>
      </c>
      <c r="J5772" s="56" t="s">
        <v>10922</v>
      </c>
      <c r="K5772" s="56" t="s">
        <v>8712</v>
      </c>
      <c r="L5772" s="56" t="s">
        <v>7138</v>
      </c>
      <c r="M5772" s="73">
        <v>41974</v>
      </c>
      <c r="N5772" s="56" t="s">
        <v>8708</v>
      </c>
      <c r="O5772" s="56"/>
      <c r="P5772" s="56" t="s">
        <v>167</v>
      </c>
      <c r="Q5772" s="56" t="s">
        <v>8713</v>
      </c>
      <c r="R5772" s="56" t="s">
        <v>70</v>
      </c>
      <c r="S5772" s="56" t="s">
        <v>11415</v>
      </c>
      <c r="T5772" s="56" t="s">
        <v>7140</v>
      </c>
      <c r="U5772" s="57">
        <v>24990</v>
      </c>
      <c r="V5772" s="57">
        <v>-23740.5</v>
      </c>
      <c r="W5772" s="57">
        <v>1249.5</v>
      </c>
      <c r="X5772" s="57">
        <v>0</v>
      </c>
      <c r="Y5772" s="73">
        <v>41887</v>
      </c>
      <c r="Z5772" s="57">
        <v>0</v>
      </c>
      <c r="AA5772" s="57">
        <v>0</v>
      </c>
      <c r="AB5772" s="57">
        <v>1249.5</v>
      </c>
      <c r="AC5772" s="57">
        <v>0</v>
      </c>
      <c r="AD5772" s="56" t="s">
        <v>9255</v>
      </c>
      <c r="AE5772" s="57">
        <v>0</v>
      </c>
      <c r="AF5772" s="57">
        <v>0</v>
      </c>
      <c r="AG5772" s="57">
        <v>0</v>
      </c>
      <c r="AI5772"/>
      <c r="AJ5772"/>
    </row>
    <row r="5773" spans="1:36">
      <c r="A5773" s="56" t="s">
        <v>48</v>
      </c>
      <c r="B5773" s="56" t="s">
        <v>11412</v>
      </c>
      <c r="C5773" s="56">
        <v>2101010090</v>
      </c>
      <c r="D5773" s="56" t="s">
        <v>42</v>
      </c>
      <c r="E5773" s="56">
        <v>2101020090</v>
      </c>
      <c r="F5773" s="56">
        <v>5401010090</v>
      </c>
      <c r="G5773" s="56" t="s">
        <v>11428</v>
      </c>
      <c r="H5773" s="56">
        <v>400300</v>
      </c>
      <c r="I5773" s="56" t="s">
        <v>11430</v>
      </c>
      <c r="J5773" s="56" t="s">
        <v>10923</v>
      </c>
      <c r="K5773" s="56" t="s">
        <v>8712</v>
      </c>
      <c r="L5773" s="56" t="s">
        <v>7138</v>
      </c>
      <c r="M5773" s="73">
        <v>41974</v>
      </c>
      <c r="N5773" s="56" t="s">
        <v>8708</v>
      </c>
      <c r="O5773" s="56"/>
      <c r="P5773" s="56" t="s">
        <v>167</v>
      </c>
      <c r="Q5773" s="56" t="s">
        <v>8714</v>
      </c>
      <c r="R5773" s="56" t="s">
        <v>70</v>
      </c>
      <c r="S5773" s="56" t="s">
        <v>11415</v>
      </c>
      <c r="T5773" s="56" t="s">
        <v>7140</v>
      </c>
      <c r="U5773" s="57">
        <v>24990</v>
      </c>
      <c r="V5773" s="57">
        <v>-23740.5</v>
      </c>
      <c r="W5773" s="57">
        <v>1249.5</v>
      </c>
      <c r="X5773" s="57">
        <v>0</v>
      </c>
      <c r="Y5773" s="73">
        <v>41887</v>
      </c>
      <c r="Z5773" s="57">
        <v>0</v>
      </c>
      <c r="AA5773" s="57">
        <v>0</v>
      </c>
      <c r="AB5773" s="57">
        <v>1249.5</v>
      </c>
      <c r="AC5773" s="57">
        <v>0</v>
      </c>
      <c r="AD5773" s="56" t="s">
        <v>9255</v>
      </c>
      <c r="AE5773" s="57">
        <v>0</v>
      </c>
      <c r="AF5773" s="57">
        <v>0</v>
      </c>
      <c r="AG5773" s="57">
        <v>0</v>
      </c>
      <c r="AI5773"/>
      <c r="AJ5773"/>
    </row>
    <row r="5774" spans="1:36">
      <c r="A5774" s="56" t="s">
        <v>48</v>
      </c>
      <c r="B5774" s="56" t="s">
        <v>11412</v>
      </c>
      <c r="C5774" s="56">
        <v>2101010090</v>
      </c>
      <c r="D5774" s="56" t="s">
        <v>42</v>
      </c>
      <c r="E5774" s="56">
        <v>2101020090</v>
      </c>
      <c r="F5774" s="56">
        <v>5401010090</v>
      </c>
      <c r="G5774" s="56" t="s">
        <v>11428</v>
      </c>
      <c r="H5774" s="56">
        <v>400300</v>
      </c>
      <c r="I5774" s="56" t="s">
        <v>11430</v>
      </c>
      <c r="J5774" s="56" t="s">
        <v>10924</v>
      </c>
      <c r="K5774" s="56" t="s">
        <v>8712</v>
      </c>
      <c r="L5774" s="56" t="s">
        <v>7138</v>
      </c>
      <c r="M5774" s="73">
        <v>41974</v>
      </c>
      <c r="N5774" s="56" t="s">
        <v>8708</v>
      </c>
      <c r="O5774" s="56"/>
      <c r="P5774" s="56" t="s">
        <v>167</v>
      </c>
      <c r="Q5774" s="56" t="s">
        <v>8714</v>
      </c>
      <c r="R5774" s="56" t="s">
        <v>70</v>
      </c>
      <c r="S5774" s="56" t="s">
        <v>11415</v>
      </c>
      <c r="T5774" s="56" t="s">
        <v>7140</v>
      </c>
      <c r="U5774" s="57">
        <v>24990</v>
      </c>
      <c r="V5774" s="57">
        <v>-23740.5</v>
      </c>
      <c r="W5774" s="57">
        <v>1249.5</v>
      </c>
      <c r="X5774" s="57">
        <v>0</v>
      </c>
      <c r="Y5774" s="73">
        <v>41887</v>
      </c>
      <c r="Z5774" s="57">
        <v>0</v>
      </c>
      <c r="AA5774" s="57">
        <v>0</v>
      </c>
      <c r="AB5774" s="57">
        <v>1249.5</v>
      </c>
      <c r="AC5774" s="57">
        <v>0</v>
      </c>
      <c r="AD5774" s="56" t="s">
        <v>9255</v>
      </c>
      <c r="AE5774" s="57">
        <v>0</v>
      </c>
      <c r="AF5774" s="57">
        <v>0</v>
      </c>
      <c r="AG5774" s="57">
        <v>0</v>
      </c>
      <c r="AI5774"/>
      <c r="AJ5774"/>
    </row>
    <row r="5775" spans="1:36">
      <c r="A5775" s="56" t="s">
        <v>48</v>
      </c>
      <c r="B5775" s="56" t="s">
        <v>11412</v>
      </c>
      <c r="C5775" s="56">
        <v>2101010090</v>
      </c>
      <c r="D5775" s="56" t="s">
        <v>42</v>
      </c>
      <c r="E5775" s="56">
        <v>2101020090</v>
      </c>
      <c r="F5775" s="56">
        <v>5401010090</v>
      </c>
      <c r="G5775" s="56" t="s">
        <v>11428</v>
      </c>
      <c r="H5775" s="56">
        <v>400300</v>
      </c>
      <c r="I5775" s="56" t="s">
        <v>11817</v>
      </c>
      <c r="J5775" s="56" t="s">
        <v>10925</v>
      </c>
      <c r="K5775" s="56" t="s">
        <v>8715</v>
      </c>
      <c r="L5775" s="56" t="s">
        <v>7138</v>
      </c>
      <c r="M5775" s="73">
        <v>42088</v>
      </c>
      <c r="N5775" s="56" t="s">
        <v>8716</v>
      </c>
      <c r="O5775" s="56"/>
      <c r="P5775" s="56" t="s">
        <v>167</v>
      </c>
      <c r="Q5775" s="56" t="s">
        <v>8717</v>
      </c>
      <c r="R5775" s="56" t="s">
        <v>8718</v>
      </c>
      <c r="S5775" s="56" t="s">
        <v>11415</v>
      </c>
      <c r="T5775" s="56" t="s">
        <v>7140</v>
      </c>
      <c r="U5775" s="57">
        <v>1</v>
      </c>
      <c r="V5775" s="57">
        <v>-0.95</v>
      </c>
      <c r="W5775" s="57">
        <v>0.05</v>
      </c>
      <c r="X5775" s="57">
        <v>0</v>
      </c>
      <c r="Y5775" s="73">
        <v>42088</v>
      </c>
      <c r="Z5775" s="57">
        <v>0</v>
      </c>
      <c r="AA5775" s="57">
        <v>0</v>
      </c>
      <c r="AB5775" s="57">
        <v>0.05</v>
      </c>
      <c r="AC5775" s="57">
        <v>0</v>
      </c>
      <c r="AD5775" s="56" t="s">
        <v>9255</v>
      </c>
      <c r="AE5775" s="57">
        <v>0</v>
      </c>
      <c r="AF5775" s="57">
        <v>0</v>
      </c>
      <c r="AG5775" s="57">
        <v>0</v>
      </c>
      <c r="AI5775"/>
      <c r="AJ5775"/>
    </row>
    <row r="5776" spans="1:36">
      <c r="A5776" s="56" t="s">
        <v>48</v>
      </c>
      <c r="B5776" s="56" t="s">
        <v>11412</v>
      </c>
      <c r="C5776" s="56">
        <v>2101010090</v>
      </c>
      <c r="D5776" s="56" t="s">
        <v>42</v>
      </c>
      <c r="E5776" s="56">
        <v>2101020090</v>
      </c>
      <c r="F5776" s="56">
        <v>5401010090</v>
      </c>
      <c r="G5776" s="56" t="s">
        <v>11428</v>
      </c>
      <c r="H5776" s="56">
        <v>400300</v>
      </c>
      <c r="I5776" s="56" t="s">
        <v>11817</v>
      </c>
      <c r="J5776" s="56" t="s">
        <v>10926</v>
      </c>
      <c r="K5776" s="56" t="s">
        <v>8719</v>
      </c>
      <c r="L5776" s="56" t="s">
        <v>7138</v>
      </c>
      <c r="M5776" s="73">
        <v>42089</v>
      </c>
      <c r="N5776" s="56" t="s">
        <v>8720</v>
      </c>
      <c r="O5776" s="56"/>
      <c r="P5776" s="56" t="s">
        <v>167</v>
      </c>
      <c r="Q5776" s="56" t="s">
        <v>8721</v>
      </c>
      <c r="R5776" s="56" t="s">
        <v>8718</v>
      </c>
      <c r="S5776" s="56" t="s">
        <v>11415</v>
      </c>
      <c r="T5776" s="56" t="s">
        <v>7140</v>
      </c>
      <c r="U5776" s="57">
        <v>1</v>
      </c>
      <c r="V5776" s="57">
        <v>-0.95</v>
      </c>
      <c r="W5776" s="57">
        <v>0.05</v>
      </c>
      <c r="X5776" s="57">
        <v>0</v>
      </c>
      <c r="Y5776" s="73">
        <v>42089</v>
      </c>
      <c r="Z5776" s="57">
        <v>0</v>
      </c>
      <c r="AA5776" s="57">
        <v>0</v>
      </c>
      <c r="AB5776" s="57">
        <v>0.05</v>
      </c>
      <c r="AC5776" s="57">
        <v>0</v>
      </c>
      <c r="AD5776" s="56" t="s">
        <v>9255</v>
      </c>
      <c r="AE5776" s="57">
        <v>0</v>
      </c>
      <c r="AF5776" s="57">
        <v>0</v>
      </c>
      <c r="AG5776" s="57">
        <v>0</v>
      </c>
      <c r="AI5776"/>
      <c r="AJ5776"/>
    </row>
    <row r="5777" spans="1:36">
      <c r="A5777" s="56" t="s">
        <v>48</v>
      </c>
      <c r="B5777" s="56" t="s">
        <v>11412</v>
      </c>
      <c r="C5777" s="56">
        <v>2101010090</v>
      </c>
      <c r="D5777" s="56" t="s">
        <v>42</v>
      </c>
      <c r="E5777" s="56">
        <v>2101020090</v>
      </c>
      <c r="F5777" s="56">
        <v>5401010090</v>
      </c>
      <c r="G5777" s="56" t="s">
        <v>11428</v>
      </c>
      <c r="H5777" s="56">
        <v>400300</v>
      </c>
      <c r="I5777" s="56" t="s">
        <v>11817</v>
      </c>
      <c r="J5777" s="56" t="s">
        <v>10927</v>
      </c>
      <c r="K5777" s="56" t="s">
        <v>8722</v>
      </c>
      <c r="L5777" s="56" t="s">
        <v>7138</v>
      </c>
      <c r="M5777" s="73">
        <v>42088</v>
      </c>
      <c r="N5777" s="56" t="s">
        <v>8723</v>
      </c>
      <c r="O5777" s="56"/>
      <c r="P5777" s="56" t="s">
        <v>167</v>
      </c>
      <c r="Q5777" s="56" t="s">
        <v>8721</v>
      </c>
      <c r="R5777" s="56" t="s">
        <v>8718</v>
      </c>
      <c r="S5777" s="56" t="s">
        <v>11415</v>
      </c>
      <c r="T5777" s="56" t="s">
        <v>7140</v>
      </c>
      <c r="U5777" s="57">
        <v>1</v>
      </c>
      <c r="V5777" s="57">
        <v>-0.95</v>
      </c>
      <c r="W5777" s="57">
        <v>0.05</v>
      </c>
      <c r="X5777" s="57">
        <v>0</v>
      </c>
      <c r="Y5777" s="73">
        <v>42086</v>
      </c>
      <c r="Z5777" s="57">
        <v>0</v>
      </c>
      <c r="AA5777" s="57">
        <v>0</v>
      </c>
      <c r="AB5777" s="57">
        <v>0.05</v>
      </c>
      <c r="AC5777" s="57">
        <v>0</v>
      </c>
      <c r="AD5777" s="56" t="s">
        <v>9255</v>
      </c>
      <c r="AE5777" s="57">
        <v>0</v>
      </c>
      <c r="AF5777" s="57">
        <v>0</v>
      </c>
      <c r="AG5777" s="57">
        <v>0</v>
      </c>
      <c r="AI5777"/>
      <c r="AJ5777"/>
    </row>
    <row r="5778" spans="1:36">
      <c r="A5778" s="56" t="s">
        <v>48</v>
      </c>
      <c r="B5778" s="56" t="s">
        <v>11412</v>
      </c>
      <c r="C5778" s="56">
        <v>2101010090</v>
      </c>
      <c r="D5778" s="56" t="s">
        <v>42</v>
      </c>
      <c r="E5778" s="56">
        <v>2101020090</v>
      </c>
      <c r="F5778" s="56">
        <v>5401010090</v>
      </c>
      <c r="G5778" s="56" t="s">
        <v>11428</v>
      </c>
      <c r="H5778" s="56">
        <v>400300</v>
      </c>
      <c r="I5778" s="56" t="s">
        <v>11816</v>
      </c>
      <c r="J5778" s="56" t="s">
        <v>10928</v>
      </c>
      <c r="K5778" s="56" t="s">
        <v>8724</v>
      </c>
      <c r="L5778" s="56" t="s">
        <v>7138</v>
      </c>
      <c r="M5778" s="73">
        <v>42036</v>
      </c>
      <c r="N5778" s="56" t="s">
        <v>8725</v>
      </c>
      <c r="O5778" s="56"/>
      <c r="P5778" s="56" t="s">
        <v>167</v>
      </c>
      <c r="Q5778" s="56" t="s">
        <v>8726</v>
      </c>
      <c r="R5778" s="56" t="s">
        <v>70</v>
      </c>
      <c r="S5778" s="56" t="s">
        <v>11415</v>
      </c>
      <c r="T5778" s="56" t="s">
        <v>7140</v>
      </c>
      <c r="U5778" s="57">
        <v>1</v>
      </c>
      <c r="V5778" s="57">
        <v>-0.95</v>
      </c>
      <c r="W5778" s="57">
        <v>0.05</v>
      </c>
      <c r="X5778" s="57">
        <v>0</v>
      </c>
      <c r="Y5778" s="73">
        <v>41955</v>
      </c>
      <c r="Z5778" s="57">
        <v>0</v>
      </c>
      <c r="AA5778" s="57">
        <v>0</v>
      </c>
      <c r="AB5778" s="57">
        <v>0.05</v>
      </c>
      <c r="AC5778" s="57">
        <v>0</v>
      </c>
      <c r="AD5778" s="56" t="s">
        <v>9255</v>
      </c>
      <c r="AE5778" s="57">
        <v>0</v>
      </c>
      <c r="AF5778" s="57">
        <v>0</v>
      </c>
      <c r="AG5778" s="57">
        <v>0</v>
      </c>
      <c r="AI5778"/>
      <c r="AJ5778"/>
    </row>
    <row r="5779" spans="1:36">
      <c r="A5779" s="56" t="s">
        <v>48</v>
      </c>
      <c r="B5779" s="56" t="s">
        <v>11412</v>
      </c>
      <c r="C5779" s="56">
        <v>2101010090</v>
      </c>
      <c r="D5779" s="56" t="s">
        <v>42</v>
      </c>
      <c r="E5779" s="56">
        <v>2101020090</v>
      </c>
      <c r="F5779" s="56">
        <v>5401010090</v>
      </c>
      <c r="G5779" s="56" t="s">
        <v>11428</v>
      </c>
      <c r="H5779" s="56">
        <v>400300</v>
      </c>
      <c r="I5779" s="56" t="s">
        <v>11816</v>
      </c>
      <c r="J5779" s="56" t="s">
        <v>10929</v>
      </c>
      <c r="K5779" s="56" t="s">
        <v>8727</v>
      </c>
      <c r="L5779" s="56" t="s">
        <v>7138</v>
      </c>
      <c r="M5779" s="73">
        <v>42064</v>
      </c>
      <c r="N5779" s="56" t="s">
        <v>8708</v>
      </c>
      <c r="O5779" s="56"/>
      <c r="P5779" s="56" t="s">
        <v>167</v>
      </c>
      <c r="Q5779" s="56" t="s">
        <v>8728</v>
      </c>
      <c r="R5779" s="56" t="s">
        <v>70</v>
      </c>
      <c r="S5779" s="56" t="s">
        <v>11415</v>
      </c>
      <c r="T5779" s="56" t="s">
        <v>7140</v>
      </c>
      <c r="U5779" s="57">
        <v>1</v>
      </c>
      <c r="V5779" s="57">
        <v>-0.95</v>
      </c>
      <c r="W5779" s="57">
        <v>0.05</v>
      </c>
      <c r="X5779" s="57">
        <v>0</v>
      </c>
      <c r="Y5779" s="73">
        <v>41926</v>
      </c>
      <c r="Z5779" s="57">
        <v>0</v>
      </c>
      <c r="AA5779" s="57">
        <v>0</v>
      </c>
      <c r="AB5779" s="57">
        <v>0.05</v>
      </c>
      <c r="AC5779" s="57">
        <v>0</v>
      </c>
      <c r="AD5779" s="56" t="s">
        <v>9255</v>
      </c>
      <c r="AE5779" s="57">
        <v>0</v>
      </c>
      <c r="AF5779" s="57">
        <v>0</v>
      </c>
      <c r="AG5779" s="57">
        <v>0</v>
      </c>
      <c r="AI5779"/>
      <c r="AJ5779"/>
    </row>
    <row r="5780" spans="1:36">
      <c r="A5780" s="56" t="s">
        <v>48</v>
      </c>
      <c r="B5780" s="56" t="s">
        <v>11412</v>
      </c>
      <c r="C5780" s="56">
        <v>2101010090</v>
      </c>
      <c r="D5780" s="56" t="s">
        <v>42</v>
      </c>
      <c r="E5780" s="56">
        <v>2101020090</v>
      </c>
      <c r="F5780" s="56">
        <v>5401010090</v>
      </c>
      <c r="G5780" s="56" t="s">
        <v>11428</v>
      </c>
      <c r="H5780" s="56">
        <v>400300</v>
      </c>
      <c r="I5780" s="56" t="s">
        <v>11816</v>
      </c>
      <c r="J5780" s="56" t="s">
        <v>10930</v>
      </c>
      <c r="K5780" s="56" t="s">
        <v>8729</v>
      </c>
      <c r="L5780" s="56" t="s">
        <v>7138</v>
      </c>
      <c r="M5780" s="73">
        <v>42064</v>
      </c>
      <c r="N5780" s="56" t="s">
        <v>8708</v>
      </c>
      <c r="O5780" s="56"/>
      <c r="P5780" s="56" t="s">
        <v>167</v>
      </c>
      <c r="Q5780" s="56" t="s">
        <v>8730</v>
      </c>
      <c r="R5780" s="56" t="s">
        <v>70</v>
      </c>
      <c r="S5780" s="56" t="s">
        <v>11415</v>
      </c>
      <c r="T5780" s="56" t="s">
        <v>7140</v>
      </c>
      <c r="U5780" s="57">
        <v>1</v>
      </c>
      <c r="V5780" s="57">
        <v>-0.95</v>
      </c>
      <c r="W5780" s="57">
        <v>0.05</v>
      </c>
      <c r="X5780" s="57">
        <v>0</v>
      </c>
      <c r="Y5780" s="73">
        <v>41927</v>
      </c>
      <c r="Z5780" s="57">
        <v>0</v>
      </c>
      <c r="AA5780" s="57">
        <v>0</v>
      </c>
      <c r="AB5780" s="57">
        <v>0.05</v>
      </c>
      <c r="AC5780" s="57">
        <v>0</v>
      </c>
      <c r="AD5780" s="56" t="s">
        <v>9255</v>
      </c>
      <c r="AE5780" s="57">
        <v>0</v>
      </c>
      <c r="AF5780" s="57">
        <v>0</v>
      </c>
      <c r="AG5780" s="57">
        <v>0</v>
      </c>
      <c r="AI5780"/>
      <c r="AJ5780"/>
    </row>
    <row r="5781" spans="1:36">
      <c r="A5781" s="56" t="s">
        <v>48</v>
      </c>
      <c r="B5781" s="56" t="s">
        <v>11412</v>
      </c>
      <c r="C5781" s="56">
        <v>2101010090</v>
      </c>
      <c r="D5781" s="56" t="s">
        <v>42</v>
      </c>
      <c r="E5781" s="56">
        <v>2101020090</v>
      </c>
      <c r="F5781" s="56">
        <v>5401010090</v>
      </c>
      <c r="G5781" s="56" t="s">
        <v>11428</v>
      </c>
      <c r="H5781" s="56">
        <v>400300</v>
      </c>
      <c r="I5781" s="56" t="s">
        <v>11816</v>
      </c>
      <c r="J5781" s="56" t="s">
        <v>10931</v>
      </c>
      <c r="K5781" s="56" t="s">
        <v>8729</v>
      </c>
      <c r="L5781" s="56" t="s">
        <v>7138</v>
      </c>
      <c r="M5781" s="73">
        <v>42064</v>
      </c>
      <c r="N5781" s="56" t="s">
        <v>8708</v>
      </c>
      <c r="O5781" s="56"/>
      <c r="P5781" s="56" t="s">
        <v>167</v>
      </c>
      <c r="Q5781" s="56" t="s">
        <v>8731</v>
      </c>
      <c r="R5781" s="56" t="s">
        <v>70</v>
      </c>
      <c r="S5781" s="56" t="s">
        <v>11415</v>
      </c>
      <c r="T5781" s="56" t="s">
        <v>7140</v>
      </c>
      <c r="U5781" s="57">
        <v>1</v>
      </c>
      <c r="V5781" s="57">
        <v>-0.95</v>
      </c>
      <c r="W5781" s="57">
        <v>0.05</v>
      </c>
      <c r="X5781" s="57">
        <v>0</v>
      </c>
      <c r="Y5781" s="73">
        <v>41927</v>
      </c>
      <c r="Z5781" s="57">
        <v>0</v>
      </c>
      <c r="AA5781" s="57">
        <v>0</v>
      </c>
      <c r="AB5781" s="57">
        <v>0.05</v>
      </c>
      <c r="AC5781" s="57">
        <v>0</v>
      </c>
      <c r="AD5781" s="56" t="s">
        <v>9255</v>
      </c>
      <c r="AE5781" s="57">
        <v>0</v>
      </c>
      <c r="AF5781" s="57">
        <v>0</v>
      </c>
      <c r="AG5781" s="57">
        <v>0</v>
      </c>
      <c r="AI5781"/>
      <c r="AJ5781"/>
    </row>
    <row r="5782" spans="1:36">
      <c r="A5782" s="56" t="s">
        <v>48</v>
      </c>
      <c r="B5782" s="56" t="s">
        <v>11412</v>
      </c>
      <c r="C5782" s="56">
        <v>2101010090</v>
      </c>
      <c r="D5782" s="56" t="s">
        <v>42</v>
      </c>
      <c r="E5782" s="56">
        <v>2101020090</v>
      </c>
      <c r="F5782" s="56">
        <v>5401010090</v>
      </c>
      <c r="G5782" s="56" t="s">
        <v>11428</v>
      </c>
      <c r="H5782" s="56">
        <v>400300</v>
      </c>
      <c r="I5782" s="56" t="s">
        <v>11830</v>
      </c>
      <c r="J5782" s="56" t="s">
        <v>10932</v>
      </c>
      <c r="K5782" s="56" t="s">
        <v>8732</v>
      </c>
      <c r="L5782" s="56" t="s">
        <v>7138</v>
      </c>
      <c r="M5782" s="73">
        <v>42064</v>
      </c>
      <c r="N5782" s="56" t="s">
        <v>8505</v>
      </c>
      <c r="O5782" s="56"/>
      <c r="P5782" s="56" t="s">
        <v>167</v>
      </c>
      <c r="Q5782" s="56" t="s">
        <v>8728</v>
      </c>
      <c r="R5782" s="56" t="s">
        <v>70</v>
      </c>
      <c r="S5782" s="56" t="s">
        <v>11415</v>
      </c>
      <c r="T5782" s="56" t="s">
        <v>7140</v>
      </c>
      <c r="U5782" s="57">
        <v>1</v>
      </c>
      <c r="V5782" s="57">
        <v>-0.95</v>
      </c>
      <c r="W5782" s="57">
        <v>0.05</v>
      </c>
      <c r="X5782" s="57">
        <v>0</v>
      </c>
      <c r="Y5782" s="73">
        <v>41919</v>
      </c>
      <c r="Z5782" s="57">
        <v>0</v>
      </c>
      <c r="AA5782" s="57">
        <v>0</v>
      </c>
      <c r="AB5782" s="57">
        <v>0.05</v>
      </c>
      <c r="AC5782" s="57">
        <v>0</v>
      </c>
      <c r="AD5782" s="56" t="s">
        <v>9255</v>
      </c>
      <c r="AE5782" s="57">
        <v>0</v>
      </c>
      <c r="AF5782" s="57">
        <v>0</v>
      </c>
      <c r="AG5782" s="57">
        <v>0</v>
      </c>
      <c r="AI5782"/>
      <c r="AJ5782"/>
    </row>
    <row r="5783" spans="1:36">
      <c r="A5783" s="56" t="s">
        <v>48</v>
      </c>
      <c r="B5783" s="56" t="s">
        <v>11412</v>
      </c>
      <c r="C5783" s="56">
        <v>2101010090</v>
      </c>
      <c r="D5783" s="56" t="s">
        <v>42</v>
      </c>
      <c r="E5783" s="56">
        <v>2101020090</v>
      </c>
      <c r="F5783" s="56">
        <v>5401010090</v>
      </c>
      <c r="G5783" s="56" t="s">
        <v>11428</v>
      </c>
      <c r="H5783" s="56">
        <v>400300</v>
      </c>
      <c r="I5783" s="56" t="s">
        <v>11830</v>
      </c>
      <c r="J5783" s="56" t="s">
        <v>10933</v>
      </c>
      <c r="K5783" s="56" t="s">
        <v>8733</v>
      </c>
      <c r="L5783" s="56" t="s">
        <v>7138</v>
      </c>
      <c r="M5783" s="73">
        <v>42094</v>
      </c>
      <c r="N5783" s="56" t="s">
        <v>8734</v>
      </c>
      <c r="O5783" s="56"/>
      <c r="P5783" s="56" t="s">
        <v>167</v>
      </c>
      <c r="Q5783" s="56" t="s">
        <v>8731</v>
      </c>
      <c r="R5783" s="56" t="s">
        <v>70</v>
      </c>
      <c r="S5783" s="56" t="s">
        <v>11415</v>
      </c>
      <c r="T5783" s="56" t="s">
        <v>7140</v>
      </c>
      <c r="U5783" s="57">
        <v>1</v>
      </c>
      <c r="V5783" s="57">
        <v>-0.95</v>
      </c>
      <c r="W5783" s="57">
        <v>0.05</v>
      </c>
      <c r="X5783" s="57">
        <v>0</v>
      </c>
      <c r="Y5783" s="73">
        <v>42066</v>
      </c>
      <c r="Z5783" s="57">
        <v>0</v>
      </c>
      <c r="AA5783" s="57">
        <v>0</v>
      </c>
      <c r="AB5783" s="57">
        <v>0.05</v>
      </c>
      <c r="AC5783" s="57">
        <v>0</v>
      </c>
      <c r="AD5783" s="56" t="s">
        <v>9255</v>
      </c>
      <c r="AE5783" s="57">
        <v>0</v>
      </c>
      <c r="AF5783" s="57">
        <v>0</v>
      </c>
      <c r="AG5783" s="57">
        <v>0</v>
      </c>
      <c r="AI5783"/>
      <c r="AJ5783"/>
    </row>
    <row r="5784" spans="1:36">
      <c r="A5784" s="56" t="s">
        <v>48</v>
      </c>
      <c r="B5784" s="56" t="s">
        <v>11412</v>
      </c>
      <c r="C5784" s="56">
        <v>2101010090</v>
      </c>
      <c r="D5784" s="56" t="s">
        <v>42</v>
      </c>
      <c r="E5784" s="56">
        <v>2101020090</v>
      </c>
      <c r="F5784" s="56">
        <v>5401010090</v>
      </c>
      <c r="G5784" s="56" t="s">
        <v>11428</v>
      </c>
      <c r="H5784" s="56">
        <v>400300</v>
      </c>
      <c r="I5784" s="56" t="s">
        <v>11830</v>
      </c>
      <c r="J5784" s="56" t="s">
        <v>10934</v>
      </c>
      <c r="K5784" s="56" t="s">
        <v>8735</v>
      </c>
      <c r="L5784" s="56" t="s">
        <v>7138</v>
      </c>
      <c r="M5784" s="73">
        <v>42094</v>
      </c>
      <c r="N5784" s="56" t="s">
        <v>8708</v>
      </c>
      <c r="O5784" s="56"/>
      <c r="P5784" s="56" t="s">
        <v>167</v>
      </c>
      <c r="Q5784" s="56" t="s">
        <v>8736</v>
      </c>
      <c r="R5784" s="56" t="s">
        <v>70</v>
      </c>
      <c r="S5784" s="56" t="s">
        <v>11415</v>
      </c>
      <c r="T5784" s="56" t="s">
        <v>7140</v>
      </c>
      <c r="U5784" s="57">
        <v>0.5</v>
      </c>
      <c r="V5784" s="57">
        <v>-0.47</v>
      </c>
      <c r="W5784" s="57">
        <v>0.03</v>
      </c>
      <c r="X5784" s="57">
        <v>0</v>
      </c>
      <c r="Y5784" s="73">
        <v>42094</v>
      </c>
      <c r="Z5784" s="57">
        <v>0</v>
      </c>
      <c r="AA5784" s="57">
        <v>0</v>
      </c>
      <c r="AB5784" s="57">
        <v>0.03</v>
      </c>
      <c r="AC5784" s="57">
        <v>0</v>
      </c>
      <c r="AD5784" s="56" t="s">
        <v>9255</v>
      </c>
      <c r="AE5784" s="57">
        <v>0</v>
      </c>
      <c r="AF5784" s="57">
        <v>0</v>
      </c>
      <c r="AG5784" s="57">
        <v>0</v>
      </c>
      <c r="AI5784"/>
      <c r="AJ5784"/>
    </row>
    <row r="5785" spans="1:36">
      <c r="A5785" s="56" t="s">
        <v>48</v>
      </c>
      <c r="B5785" s="56" t="s">
        <v>11412</v>
      </c>
      <c r="C5785" s="56">
        <v>2101010090</v>
      </c>
      <c r="D5785" s="56" t="s">
        <v>42</v>
      </c>
      <c r="E5785" s="56">
        <v>2101020090</v>
      </c>
      <c r="F5785" s="56">
        <v>5401010090</v>
      </c>
      <c r="G5785" s="56" t="s">
        <v>11428</v>
      </c>
      <c r="H5785" s="56">
        <v>400300</v>
      </c>
      <c r="I5785" s="56" t="s">
        <v>11830</v>
      </c>
      <c r="J5785" s="56" t="s">
        <v>10935</v>
      </c>
      <c r="K5785" s="56" t="s">
        <v>8735</v>
      </c>
      <c r="L5785" s="56" t="s">
        <v>7138</v>
      </c>
      <c r="M5785" s="73">
        <v>42094</v>
      </c>
      <c r="N5785" s="56" t="s">
        <v>8708</v>
      </c>
      <c r="O5785" s="56"/>
      <c r="P5785" s="56" t="s">
        <v>167</v>
      </c>
      <c r="Q5785" s="56" t="s">
        <v>8736</v>
      </c>
      <c r="R5785" s="56" t="s">
        <v>70</v>
      </c>
      <c r="S5785" s="56" t="s">
        <v>11415</v>
      </c>
      <c r="T5785" s="56" t="s">
        <v>7140</v>
      </c>
      <c r="U5785" s="57">
        <v>0.5</v>
      </c>
      <c r="V5785" s="57">
        <v>-0.47</v>
      </c>
      <c r="W5785" s="57">
        <v>0.03</v>
      </c>
      <c r="X5785" s="57">
        <v>0</v>
      </c>
      <c r="Y5785" s="73">
        <v>42094</v>
      </c>
      <c r="Z5785" s="57">
        <v>0</v>
      </c>
      <c r="AA5785" s="57">
        <v>0</v>
      </c>
      <c r="AB5785" s="57">
        <v>0.03</v>
      </c>
      <c r="AC5785" s="57">
        <v>0</v>
      </c>
      <c r="AD5785" s="56" t="s">
        <v>9255</v>
      </c>
      <c r="AE5785" s="57">
        <v>0</v>
      </c>
      <c r="AF5785" s="57">
        <v>0</v>
      </c>
      <c r="AG5785" s="57">
        <v>0</v>
      </c>
      <c r="AI5785"/>
      <c r="AJ5785"/>
    </row>
    <row r="5786" spans="1:36">
      <c r="A5786" s="56" t="s">
        <v>48</v>
      </c>
      <c r="B5786" s="56" t="s">
        <v>11412</v>
      </c>
      <c r="C5786" s="56">
        <v>2101010090</v>
      </c>
      <c r="D5786" s="56" t="s">
        <v>42</v>
      </c>
      <c r="E5786" s="56">
        <v>2101020090</v>
      </c>
      <c r="F5786" s="56">
        <v>5401010090</v>
      </c>
      <c r="G5786" s="56" t="s">
        <v>11428</v>
      </c>
      <c r="H5786" s="56">
        <v>400300</v>
      </c>
      <c r="I5786" s="56" t="s">
        <v>11453</v>
      </c>
      <c r="J5786" s="56" t="s">
        <v>10936</v>
      </c>
      <c r="K5786" s="56" t="s">
        <v>8737</v>
      </c>
      <c r="L5786" s="56" t="s">
        <v>7138</v>
      </c>
      <c r="M5786" s="73">
        <v>42191</v>
      </c>
      <c r="N5786" s="56" t="s">
        <v>8611</v>
      </c>
      <c r="O5786" s="56"/>
      <c r="P5786" s="56" t="s">
        <v>167</v>
      </c>
      <c r="Q5786" s="56" t="s">
        <v>8738</v>
      </c>
      <c r="R5786" s="56" t="s">
        <v>70</v>
      </c>
      <c r="S5786" s="56" t="s">
        <v>11415</v>
      </c>
      <c r="T5786" s="56" t="s">
        <v>7140</v>
      </c>
      <c r="U5786" s="57">
        <v>14800.01</v>
      </c>
      <c r="V5786" s="57">
        <v>-14060.01</v>
      </c>
      <c r="W5786" s="57">
        <v>740</v>
      </c>
      <c r="X5786" s="57">
        <v>0</v>
      </c>
      <c r="Y5786" s="73">
        <v>42188</v>
      </c>
      <c r="Z5786" s="57">
        <v>0</v>
      </c>
      <c r="AA5786" s="57">
        <v>0</v>
      </c>
      <c r="AB5786" s="57">
        <v>740</v>
      </c>
      <c r="AC5786" s="57">
        <v>0</v>
      </c>
      <c r="AD5786" s="56" t="s">
        <v>9255</v>
      </c>
      <c r="AE5786" s="57">
        <v>0</v>
      </c>
      <c r="AF5786" s="57">
        <v>0</v>
      </c>
      <c r="AG5786" s="57">
        <v>0</v>
      </c>
      <c r="AI5786"/>
      <c r="AJ5786"/>
    </row>
    <row r="5787" spans="1:36">
      <c r="A5787" s="56" t="s">
        <v>48</v>
      </c>
      <c r="B5787" s="56" t="s">
        <v>11416</v>
      </c>
      <c r="C5787" s="56">
        <v>2101010100</v>
      </c>
      <c r="D5787" s="56" t="s">
        <v>39</v>
      </c>
      <c r="E5787" s="56">
        <v>2101020100</v>
      </c>
      <c r="F5787" s="56">
        <v>5401010100</v>
      </c>
      <c r="G5787" s="56" t="s">
        <v>11428</v>
      </c>
      <c r="H5787" s="56">
        <v>400300</v>
      </c>
      <c r="I5787" s="56" t="s">
        <v>11816</v>
      </c>
      <c r="J5787" s="56" t="s">
        <v>10938</v>
      </c>
      <c r="K5787" s="56" t="s">
        <v>9176</v>
      </c>
      <c r="L5787" s="56" t="s">
        <v>7138</v>
      </c>
      <c r="M5787" s="73">
        <v>42036</v>
      </c>
      <c r="N5787" s="56" t="s">
        <v>8673</v>
      </c>
      <c r="O5787" s="56"/>
      <c r="P5787" s="56" t="s">
        <v>259</v>
      </c>
      <c r="Q5787" s="56" t="s">
        <v>8776</v>
      </c>
      <c r="R5787" s="56" t="s">
        <v>70</v>
      </c>
      <c r="S5787" s="56" t="s">
        <v>11415</v>
      </c>
      <c r="T5787" s="56" t="s">
        <v>7140</v>
      </c>
      <c r="U5787" s="57">
        <v>1</v>
      </c>
      <c r="V5787" s="57">
        <v>-0.95</v>
      </c>
      <c r="W5787" s="57">
        <v>0.05</v>
      </c>
      <c r="X5787" s="57">
        <v>0</v>
      </c>
      <c r="Y5787" s="73">
        <v>41944</v>
      </c>
      <c r="Z5787" s="57">
        <v>0</v>
      </c>
      <c r="AA5787" s="57">
        <v>0</v>
      </c>
      <c r="AB5787" s="57">
        <v>0.05</v>
      </c>
      <c r="AC5787" s="57">
        <v>0</v>
      </c>
      <c r="AD5787" s="56" t="s">
        <v>9255</v>
      </c>
      <c r="AE5787" s="57">
        <v>0</v>
      </c>
      <c r="AF5787" s="57">
        <v>0</v>
      </c>
      <c r="AG5787" s="57">
        <v>0</v>
      </c>
      <c r="AI5787"/>
      <c r="AJ5787"/>
    </row>
    <row r="5788" spans="1:36">
      <c r="A5788" s="56" t="s">
        <v>48</v>
      </c>
      <c r="B5788" s="56" t="s">
        <v>11416</v>
      </c>
      <c r="C5788" s="56">
        <v>2101010100</v>
      </c>
      <c r="D5788" s="56" t="s">
        <v>39</v>
      </c>
      <c r="E5788" s="56">
        <v>2101020100</v>
      </c>
      <c r="F5788" s="56">
        <v>5401010100</v>
      </c>
      <c r="G5788" s="56" t="s">
        <v>11428</v>
      </c>
      <c r="H5788" s="56">
        <v>400300</v>
      </c>
      <c r="I5788" s="56" t="s">
        <v>11816</v>
      </c>
      <c r="J5788" s="56" t="s">
        <v>10939</v>
      </c>
      <c r="K5788" s="56" t="s">
        <v>9176</v>
      </c>
      <c r="L5788" s="56" t="s">
        <v>7138</v>
      </c>
      <c r="M5788" s="73">
        <v>42036</v>
      </c>
      <c r="N5788" s="56" t="s">
        <v>8673</v>
      </c>
      <c r="O5788" s="56"/>
      <c r="P5788" s="56" t="s">
        <v>259</v>
      </c>
      <c r="Q5788" s="56" t="s">
        <v>8776</v>
      </c>
      <c r="R5788" s="56" t="s">
        <v>70</v>
      </c>
      <c r="S5788" s="56" t="s">
        <v>11415</v>
      </c>
      <c r="T5788" s="56" t="s">
        <v>7140</v>
      </c>
      <c r="U5788" s="57">
        <v>1</v>
      </c>
      <c r="V5788" s="57">
        <v>-0.95</v>
      </c>
      <c r="W5788" s="57">
        <v>0.05</v>
      </c>
      <c r="X5788" s="57">
        <v>0</v>
      </c>
      <c r="Y5788" s="73">
        <v>41944</v>
      </c>
      <c r="Z5788" s="57">
        <v>0</v>
      </c>
      <c r="AA5788" s="57">
        <v>0</v>
      </c>
      <c r="AB5788" s="57">
        <v>0.05</v>
      </c>
      <c r="AC5788" s="57">
        <v>0</v>
      </c>
      <c r="AD5788" s="56" t="s">
        <v>9255</v>
      </c>
      <c r="AE5788" s="57">
        <v>0</v>
      </c>
      <c r="AF5788" s="57">
        <v>0</v>
      </c>
      <c r="AG5788" s="57">
        <v>0</v>
      </c>
      <c r="AI5788"/>
      <c r="AJ5788"/>
    </row>
    <row r="5789" spans="1:36">
      <c r="A5789" s="56" t="s">
        <v>48</v>
      </c>
      <c r="B5789" s="56" t="s">
        <v>11416</v>
      </c>
      <c r="C5789" s="56">
        <v>2101010100</v>
      </c>
      <c r="D5789" s="56" t="s">
        <v>39</v>
      </c>
      <c r="E5789" s="56">
        <v>2101020100</v>
      </c>
      <c r="F5789" s="56">
        <v>5401010100</v>
      </c>
      <c r="G5789" s="56" t="s">
        <v>11428</v>
      </c>
      <c r="H5789" s="56">
        <v>400300</v>
      </c>
      <c r="I5789" s="56" t="s">
        <v>11816</v>
      </c>
      <c r="J5789" s="56" t="s">
        <v>10940</v>
      </c>
      <c r="K5789" s="56" t="s">
        <v>9176</v>
      </c>
      <c r="L5789" s="56" t="s">
        <v>7138</v>
      </c>
      <c r="M5789" s="73">
        <v>42036</v>
      </c>
      <c r="N5789" s="56" t="s">
        <v>8673</v>
      </c>
      <c r="O5789" s="56"/>
      <c r="P5789" s="56" t="s">
        <v>259</v>
      </c>
      <c r="Q5789" s="56" t="s">
        <v>8748</v>
      </c>
      <c r="R5789" s="56" t="s">
        <v>70</v>
      </c>
      <c r="S5789" s="56" t="s">
        <v>11415</v>
      </c>
      <c r="T5789" s="56" t="s">
        <v>7140</v>
      </c>
      <c r="U5789" s="57">
        <v>1</v>
      </c>
      <c r="V5789" s="57">
        <v>-0.95</v>
      </c>
      <c r="W5789" s="57">
        <v>0.05</v>
      </c>
      <c r="X5789" s="57">
        <v>0</v>
      </c>
      <c r="Y5789" s="73">
        <v>41944</v>
      </c>
      <c r="Z5789" s="57">
        <v>0</v>
      </c>
      <c r="AA5789" s="57">
        <v>0</v>
      </c>
      <c r="AB5789" s="57">
        <v>0.05</v>
      </c>
      <c r="AC5789" s="57">
        <v>0</v>
      </c>
      <c r="AD5789" s="56" t="s">
        <v>9255</v>
      </c>
      <c r="AE5789" s="57">
        <v>0</v>
      </c>
      <c r="AF5789" s="57">
        <v>0</v>
      </c>
      <c r="AG5789" s="57">
        <v>0</v>
      </c>
      <c r="AI5789"/>
      <c r="AJ5789"/>
    </row>
    <row r="5790" spans="1:36">
      <c r="A5790" s="56" t="s">
        <v>48</v>
      </c>
      <c r="B5790" s="56" t="s">
        <v>11416</v>
      </c>
      <c r="C5790" s="56">
        <v>2101010100</v>
      </c>
      <c r="D5790" s="56" t="s">
        <v>39</v>
      </c>
      <c r="E5790" s="56">
        <v>2101020100</v>
      </c>
      <c r="F5790" s="56">
        <v>5401010100</v>
      </c>
      <c r="G5790" s="56" t="s">
        <v>11428</v>
      </c>
      <c r="H5790" s="56">
        <v>400300</v>
      </c>
      <c r="I5790" s="56" t="s">
        <v>11816</v>
      </c>
      <c r="J5790" s="56" t="s">
        <v>10941</v>
      </c>
      <c r="K5790" s="56" t="s">
        <v>9176</v>
      </c>
      <c r="L5790" s="56" t="s">
        <v>7138</v>
      </c>
      <c r="M5790" s="73">
        <v>42036</v>
      </c>
      <c r="N5790" s="56" t="s">
        <v>8673</v>
      </c>
      <c r="O5790" s="56"/>
      <c r="P5790" s="56" t="s">
        <v>259</v>
      </c>
      <c r="Q5790" s="56" t="s">
        <v>8736</v>
      </c>
      <c r="R5790" s="56" t="s">
        <v>70</v>
      </c>
      <c r="S5790" s="56" t="s">
        <v>11415</v>
      </c>
      <c r="T5790" s="56" t="s">
        <v>7140</v>
      </c>
      <c r="U5790" s="57">
        <v>1</v>
      </c>
      <c r="V5790" s="57">
        <v>-0.95</v>
      </c>
      <c r="W5790" s="57">
        <v>0.05</v>
      </c>
      <c r="X5790" s="57">
        <v>0</v>
      </c>
      <c r="Y5790" s="73">
        <v>41944</v>
      </c>
      <c r="Z5790" s="57">
        <v>0</v>
      </c>
      <c r="AA5790" s="57">
        <v>0</v>
      </c>
      <c r="AB5790" s="57">
        <v>0.05</v>
      </c>
      <c r="AC5790" s="57">
        <v>0</v>
      </c>
      <c r="AD5790" s="56" t="s">
        <v>9255</v>
      </c>
      <c r="AE5790" s="57">
        <v>0</v>
      </c>
      <c r="AF5790" s="57">
        <v>0</v>
      </c>
      <c r="AG5790" s="57">
        <v>0</v>
      </c>
      <c r="AI5790"/>
      <c r="AJ5790"/>
    </row>
    <row r="5791" spans="1:36">
      <c r="A5791" s="56" t="s">
        <v>48</v>
      </c>
      <c r="B5791" s="56" t="s">
        <v>11416</v>
      </c>
      <c r="C5791" s="56">
        <v>2101010100</v>
      </c>
      <c r="D5791" s="56" t="s">
        <v>39</v>
      </c>
      <c r="E5791" s="56">
        <v>2101020100</v>
      </c>
      <c r="F5791" s="56">
        <v>5401010100</v>
      </c>
      <c r="G5791" s="56" t="s">
        <v>11428</v>
      </c>
      <c r="H5791" s="56">
        <v>400300</v>
      </c>
      <c r="I5791" s="56" t="s">
        <v>11816</v>
      </c>
      <c r="J5791" s="56" t="s">
        <v>10942</v>
      </c>
      <c r="K5791" s="56" t="s">
        <v>9176</v>
      </c>
      <c r="L5791" s="56" t="s">
        <v>7138</v>
      </c>
      <c r="M5791" s="73">
        <v>42036</v>
      </c>
      <c r="N5791" s="56" t="s">
        <v>8673</v>
      </c>
      <c r="O5791" s="56"/>
      <c r="P5791" s="56" t="s">
        <v>259</v>
      </c>
      <c r="Q5791" s="56" t="s">
        <v>8776</v>
      </c>
      <c r="R5791" s="56" t="s">
        <v>70</v>
      </c>
      <c r="S5791" s="56" t="s">
        <v>11415</v>
      </c>
      <c r="T5791" s="56" t="s">
        <v>7140</v>
      </c>
      <c r="U5791" s="57">
        <v>1</v>
      </c>
      <c r="V5791" s="57">
        <v>-0.95</v>
      </c>
      <c r="W5791" s="57">
        <v>0.05</v>
      </c>
      <c r="X5791" s="57">
        <v>0</v>
      </c>
      <c r="Y5791" s="73">
        <v>41944</v>
      </c>
      <c r="Z5791" s="57">
        <v>0</v>
      </c>
      <c r="AA5791" s="57">
        <v>0</v>
      </c>
      <c r="AB5791" s="57">
        <v>0.05</v>
      </c>
      <c r="AC5791" s="57">
        <v>0</v>
      </c>
      <c r="AD5791" s="56" t="s">
        <v>9255</v>
      </c>
      <c r="AE5791" s="57">
        <v>0</v>
      </c>
      <c r="AF5791" s="57">
        <v>0</v>
      </c>
      <c r="AG5791" s="57">
        <v>0</v>
      </c>
      <c r="AI5791"/>
      <c r="AJ5791"/>
    </row>
    <row r="5792" spans="1:36">
      <c r="A5792" s="56" t="s">
        <v>48</v>
      </c>
      <c r="B5792" s="56" t="s">
        <v>11416</v>
      </c>
      <c r="C5792" s="56">
        <v>2101010100</v>
      </c>
      <c r="D5792" s="56" t="s">
        <v>39</v>
      </c>
      <c r="E5792" s="56">
        <v>2101020100</v>
      </c>
      <c r="F5792" s="56">
        <v>5401010100</v>
      </c>
      <c r="G5792" s="56" t="s">
        <v>11428</v>
      </c>
      <c r="H5792" s="56">
        <v>400300</v>
      </c>
      <c r="I5792" s="56" t="s">
        <v>11816</v>
      </c>
      <c r="J5792" s="56" t="s">
        <v>10943</v>
      </c>
      <c r="K5792" s="56" t="s">
        <v>9176</v>
      </c>
      <c r="L5792" s="56" t="s">
        <v>7138</v>
      </c>
      <c r="M5792" s="73">
        <v>42036</v>
      </c>
      <c r="N5792" s="56" t="s">
        <v>8673</v>
      </c>
      <c r="O5792" s="56"/>
      <c r="P5792" s="56" t="s">
        <v>259</v>
      </c>
      <c r="Q5792" s="56" t="s">
        <v>8736</v>
      </c>
      <c r="R5792" s="56" t="s">
        <v>70</v>
      </c>
      <c r="S5792" s="56" t="s">
        <v>11415</v>
      </c>
      <c r="T5792" s="56" t="s">
        <v>7140</v>
      </c>
      <c r="U5792" s="57">
        <v>1</v>
      </c>
      <c r="V5792" s="57">
        <v>-0.95</v>
      </c>
      <c r="W5792" s="57">
        <v>0.05</v>
      </c>
      <c r="X5792" s="57">
        <v>0</v>
      </c>
      <c r="Y5792" s="73">
        <v>41944</v>
      </c>
      <c r="Z5792" s="57">
        <v>0</v>
      </c>
      <c r="AA5792" s="57">
        <v>0</v>
      </c>
      <c r="AB5792" s="57">
        <v>0.05</v>
      </c>
      <c r="AC5792" s="57">
        <v>0</v>
      </c>
      <c r="AD5792" s="56" t="s">
        <v>9255</v>
      </c>
      <c r="AE5792" s="57">
        <v>0</v>
      </c>
      <c r="AF5792" s="57">
        <v>0</v>
      </c>
      <c r="AG5792" s="57">
        <v>0</v>
      </c>
      <c r="AI5792"/>
      <c r="AJ5792"/>
    </row>
    <row r="5793" spans="1:36">
      <c r="A5793" s="56" t="s">
        <v>48</v>
      </c>
      <c r="B5793" s="56" t="s">
        <v>11416</v>
      </c>
      <c r="C5793" s="56">
        <v>2101010100</v>
      </c>
      <c r="D5793" s="56" t="s">
        <v>39</v>
      </c>
      <c r="E5793" s="56">
        <v>2101020100</v>
      </c>
      <c r="F5793" s="56">
        <v>5401010100</v>
      </c>
      <c r="G5793" s="56" t="s">
        <v>11428</v>
      </c>
      <c r="H5793" s="56">
        <v>400300</v>
      </c>
      <c r="I5793" s="56" t="s">
        <v>11816</v>
      </c>
      <c r="J5793" s="56" t="s">
        <v>10944</v>
      </c>
      <c r="K5793" s="56" t="s">
        <v>9176</v>
      </c>
      <c r="L5793" s="56" t="s">
        <v>7138</v>
      </c>
      <c r="M5793" s="73">
        <v>42036</v>
      </c>
      <c r="N5793" s="56" t="s">
        <v>8673</v>
      </c>
      <c r="O5793" s="56"/>
      <c r="P5793" s="56" t="s">
        <v>259</v>
      </c>
      <c r="Q5793" s="56" t="s">
        <v>8730</v>
      </c>
      <c r="R5793" s="56" t="s">
        <v>70</v>
      </c>
      <c r="S5793" s="56" t="s">
        <v>11415</v>
      </c>
      <c r="T5793" s="56" t="s">
        <v>7140</v>
      </c>
      <c r="U5793" s="57">
        <v>1</v>
      </c>
      <c r="V5793" s="57">
        <v>-0.95</v>
      </c>
      <c r="W5793" s="57">
        <v>0.05</v>
      </c>
      <c r="X5793" s="57">
        <v>0</v>
      </c>
      <c r="Y5793" s="73">
        <v>41944</v>
      </c>
      <c r="Z5793" s="57">
        <v>0</v>
      </c>
      <c r="AA5793" s="57">
        <v>0</v>
      </c>
      <c r="AB5793" s="57">
        <v>0.05</v>
      </c>
      <c r="AC5793" s="57">
        <v>0</v>
      </c>
      <c r="AD5793" s="56" t="s">
        <v>9255</v>
      </c>
      <c r="AE5793" s="57">
        <v>0</v>
      </c>
      <c r="AF5793" s="57">
        <v>0</v>
      </c>
      <c r="AG5793" s="57">
        <v>0</v>
      </c>
      <c r="AI5793"/>
      <c r="AJ5793"/>
    </row>
    <row r="5794" spans="1:36">
      <c r="A5794" s="56" t="s">
        <v>48</v>
      </c>
      <c r="B5794" s="56" t="s">
        <v>11416</v>
      </c>
      <c r="C5794" s="56">
        <v>2101010100</v>
      </c>
      <c r="D5794" s="56" t="s">
        <v>39</v>
      </c>
      <c r="E5794" s="56">
        <v>2101020100</v>
      </c>
      <c r="F5794" s="56">
        <v>5401010100</v>
      </c>
      <c r="G5794" s="56" t="s">
        <v>11428</v>
      </c>
      <c r="H5794" s="56">
        <v>400300</v>
      </c>
      <c r="I5794" s="56" t="s">
        <v>11816</v>
      </c>
      <c r="J5794" s="56" t="s">
        <v>10945</v>
      </c>
      <c r="K5794" s="56" t="s">
        <v>9176</v>
      </c>
      <c r="L5794" s="56" t="s">
        <v>7138</v>
      </c>
      <c r="M5794" s="73">
        <v>42036</v>
      </c>
      <c r="N5794" s="56" t="s">
        <v>8673</v>
      </c>
      <c r="O5794" s="56"/>
      <c r="P5794" s="56" t="s">
        <v>259</v>
      </c>
      <c r="Q5794" s="56" t="s">
        <v>8736</v>
      </c>
      <c r="R5794" s="56" t="s">
        <v>70</v>
      </c>
      <c r="S5794" s="56" t="s">
        <v>11415</v>
      </c>
      <c r="T5794" s="56" t="s">
        <v>7140</v>
      </c>
      <c r="U5794" s="57">
        <v>1</v>
      </c>
      <c r="V5794" s="57">
        <v>-0.95</v>
      </c>
      <c r="W5794" s="57">
        <v>0.05</v>
      </c>
      <c r="X5794" s="57">
        <v>0</v>
      </c>
      <c r="Y5794" s="73">
        <v>41944</v>
      </c>
      <c r="Z5794" s="57">
        <v>0</v>
      </c>
      <c r="AA5794" s="57">
        <v>0</v>
      </c>
      <c r="AB5794" s="57">
        <v>0.05</v>
      </c>
      <c r="AC5794" s="57">
        <v>0</v>
      </c>
      <c r="AD5794" s="56" t="s">
        <v>9255</v>
      </c>
      <c r="AE5794" s="57">
        <v>0</v>
      </c>
      <c r="AF5794" s="57">
        <v>0</v>
      </c>
      <c r="AG5794" s="57">
        <v>0</v>
      </c>
      <c r="AI5794"/>
      <c r="AJ5794"/>
    </row>
    <row r="5795" spans="1:36">
      <c r="A5795" s="56" t="s">
        <v>48</v>
      </c>
      <c r="B5795" s="56" t="s">
        <v>11416</v>
      </c>
      <c r="C5795" s="56">
        <v>2101010100</v>
      </c>
      <c r="D5795" s="56" t="s">
        <v>39</v>
      </c>
      <c r="E5795" s="56">
        <v>2101020100</v>
      </c>
      <c r="F5795" s="56">
        <v>5401010100</v>
      </c>
      <c r="G5795" s="56" t="s">
        <v>11428</v>
      </c>
      <c r="H5795" s="56">
        <v>400300</v>
      </c>
      <c r="I5795" s="56" t="s">
        <v>11816</v>
      </c>
      <c r="J5795" s="56" t="s">
        <v>10946</v>
      </c>
      <c r="K5795" s="56" t="s">
        <v>9176</v>
      </c>
      <c r="L5795" s="56" t="s">
        <v>7138</v>
      </c>
      <c r="M5795" s="73">
        <v>42036</v>
      </c>
      <c r="N5795" s="56" t="s">
        <v>8673</v>
      </c>
      <c r="O5795" s="56"/>
      <c r="P5795" s="56" t="s">
        <v>259</v>
      </c>
      <c r="Q5795" s="56" t="s">
        <v>8776</v>
      </c>
      <c r="R5795" s="56" t="s">
        <v>70</v>
      </c>
      <c r="S5795" s="56" t="s">
        <v>11415</v>
      </c>
      <c r="T5795" s="56" t="s">
        <v>7140</v>
      </c>
      <c r="U5795" s="57">
        <v>1</v>
      </c>
      <c r="V5795" s="57">
        <v>-0.95</v>
      </c>
      <c r="W5795" s="57">
        <v>0.05</v>
      </c>
      <c r="X5795" s="57">
        <v>0</v>
      </c>
      <c r="Y5795" s="73">
        <v>41944</v>
      </c>
      <c r="Z5795" s="57">
        <v>0</v>
      </c>
      <c r="AA5795" s="57">
        <v>0</v>
      </c>
      <c r="AB5795" s="57">
        <v>0.05</v>
      </c>
      <c r="AC5795" s="57">
        <v>0</v>
      </c>
      <c r="AD5795" s="56" t="s">
        <v>9255</v>
      </c>
      <c r="AE5795" s="57">
        <v>0</v>
      </c>
      <c r="AF5795" s="57">
        <v>0</v>
      </c>
      <c r="AG5795" s="57">
        <v>0</v>
      </c>
      <c r="AI5795"/>
      <c r="AJ5795"/>
    </row>
    <row r="5796" spans="1:36">
      <c r="A5796" s="56" t="s">
        <v>48</v>
      </c>
      <c r="B5796" s="56" t="s">
        <v>11416</v>
      </c>
      <c r="C5796" s="56">
        <v>2101010100</v>
      </c>
      <c r="D5796" s="56" t="s">
        <v>39</v>
      </c>
      <c r="E5796" s="56">
        <v>2101020100</v>
      </c>
      <c r="F5796" s="56">
        <v>5401010100</v>
      </c>
      <c r="G5796" s="56" t="s">
        <v>11428</v>
      </c>
      <c r="H5796" s="56">
        <v>400300</v>
      </c>
      <c r="I5796" s="56" t="s">
        <v>11816</v>
      </c>
      <c r="J5796" s="56" t="s">
        <v>10947</v>
      </c>
      <c r="K5796" s="56" t="s">
        <v>9176</v>
      </c>
      <c r="L5796" s="56" t="s">
        <v>7138</v>
      </c>
      <c r="M5796" s="73">
        <v>42036</v>
      </c>
      <c r="N5796" s="56" t="s">
        <v>8673</v>
      </c>
      <c r="O5796" s="56"/>
      <c r="P5796" s="56" t="s">
        <v>259</v>
      </c>
      <c r="Q5796" s="56" t="s">
        <v>8736</v>
      </c>
      <c r="R5796" s="56" t="s">
        <v>70</v>
      </c>
      <c r="S5796" s="56" t="s">
        <v>11415</v>
      </c>
      <c r="T5796" s="56" t="s">
        <v>7140</v>
      </c>
      <c r="U5796" s="57">
        <v>1</v>
      </c>
      <c r="V5796" s="57">
        <v>-0.95</v>
      </c>
      <c r="W5796" s="57">
        <v>0.05</v>
      </c>
      <c r="X5796" s="57">
        <v>0</v>
      </c>
      <c r="Y5796" s="73">
        <v>41944</v>
      </c>
      <c r="Z5796" s="57">
        <v>0</v>
      </c>
      <c r="AA5796" s="57">
        <v>0</v>
      </c>
      <c r="AB5796" s="57">
        <v>0.05</v>
      </c>
      <c r="AC5796" s="57">
        <v>0</v>
      </c>
      <c r="AD5796" s="56" t="s">
        <v>9255</v>
      </c>
      <c r="AE5796" s="57">
        <v>0</v>
      </c>
      <c r="AF5796" s="57">
        <v>0</v>
      </c>
      <c r="AG5796" s="57">
        <v>0</v>
      </c>
      <c r="AI5796"/>
      <c r="AJ5796"/>
    </row>
    <row r="5797" spans="1:36">
      <c r="A5797" s="56" t="s">
        <v>48</v>
      </c>
      <c r="B5797" s="56" t="s">
        <v>11416</v>
      </c>
      <c r="C5797" s="56">
        <v>2101010100</v>
      </c>
      <c r="D5797" s="56" t="s">
        <v>39</v>
      </c>
      <c r="E5797" s="56">
        <v>2101020100</v>
      </c>
      <c r="F5797" s="56">
        <v>5401010100</v>
      </c>
      <c r="G5797" s="56" t="s">
        <v>11428</v>
      </c>
      <c r="H5797" s="56">
        <v>400300</v>
      </c>
      <c r="I5797" s="56" t="s">
        <v>11816</v>
      </c>
      <c r="J5797" s="56" t="s">
        <v>10948</v>
      </c>
      <c r="K5797" s="56" t="s">
        <v>9176</v>
      </c>
      <c r="L5797" s="56" t="s">
        <v>7138</v>
      </c>
      <c r="M5797" s="73">
        <v>42036</v>
      </c>
      <c r="N5797" s="56" t="s">
        <v>8673</v>
      </c>
      <c r="O5797" s="56"/>
      <c r="P5797" s="56" t="s">
        <v>259</v>
      </c>
      <c r="Q5797" s="56" t="s">
        <v>8776</v>
      </c>
      <c r="R5797" s="56" t="s">
        <v>70</v>
      </c>
      <c r="S5797" s="56" t="s">
        <v>11415</v>
      </c>
      <c r="T5797" s="56" t="s">
        <v>7140</v>
      </c>
      <c r="U5797" s="57">
        <v>1</v>
      </c>
      <c r="V5797" s="57">
        <v>-0.95</v>
      </c>
      <c r="W5797" s="57">
        <v>0.05</v>
      </c>
      <c r="X5797" s="57">
        <v>0</v>
      </c>
      <c r="Y5797" s="73">
        <v>41944</v>
      </c>
      <c r="Z5797" s="57">
        <v>0</v>
      </c>
      <c r="AA5797" s="57">
        <v>0</v>
      </c>
      <c r="AB5797" s="57">
        <v>0.05</v>
      </c>
      <c r="AC5797" s="57">
        <v>0</v>
      </c>
      <c r="AD5797" s="56" t="s">
        <v>9255</v>
      </c>
      <c r="AE5797" s="57">
        <v>0</v>
      </c>
      <c r="AF5797" s="57">
        <v>0</v>
      </c>
      <c r="AG5797" s="57">
        <v>0</v>
      </c>
      <c r="AI5797"/>
      <c r="AJ5797"/>
    </row>
    <row r="5798" spans="1:36">
      <c r="A5798" s="56" t="s">
        <v>48</v>
      </c>
      <c r="B5798" s="56" t="s">
        <v>11416</v>
      </c>
      <c r="C5798" s="56">
        <v>2101010100</v>
      </c>
      <c r="D5798" s="56" t="s">
        <v>39</v>
      </c>
      <c r="E5798" s="56">
        <v>2101020100</v>
      </c>
      <c r="F5798" s="56">
        <v>5401010100</v>
      </c>
      <c r="G5798" s="56" t="s">
        <v>11428</v>
      </c>
      <c r="H5798" s="56">
        <v>400300</v>
      </c>
      <c r="I5798" s="56" t="s">
        <v>11816</v>
      </c>
      <c r="J5798" s="56" t="s">
        <v>10949</v>
      </c>
      <c r="K5798" s="56" t="s">
        <v>9176</v>
      </c>
      <c r="L5798" s="56" t="s">
        <v>7138</v>
      </c>
      <c r="M5798" s="73">
        <v>42036</v>
      </c>
      <c r="N5798" s="56" t="s">
        <v>8673</v>
      </c>
      <c r="O5798" s="56"/>
      <c r="P5798" s="56" t="s">
        <v>259</v>
      </c>
      <c r="Q5798" s="56" t="s">
        <v>8776</v>
      </c>
      <c r="R5798" s="56" t="s">
        <v>70</v>
      </c>
      <c r="S5798" s="56" t="s">
        <v>11415</v>
      </c>
      <c r="T5798" s="56" t="s">
        <v>7140</v>
      </c>
      <c r="U5798" s="57">
        <v>1</v>
      </c>
      <c r="V5798" s="57">
        <v>-0.95</v>
      </c>
      <c r="W5798" s="57">
        <v>0.05</v>
      </c>
      <c r="X5798" s="57">
        <v>0</v>
      </c>
      <c r="Y5798" s="73">
        <v>41944</v>
      </c>
      <c r="Z5798" s="57">
        <v>0</v>
      </c>
      <c r="AA5798" s="57">
        <v>0</v>
      </c>
      <c r="AB5798" s="57">
        <v>0.05</v>
      </c>
      <c r="AC5798" s="57">
        <v>0</v>
      </c>
      <c r="AD5798" s="56" t="s">
        <v>9255</v>
      </c>
      <c r="AE5798" s="57">
        <v>0</v>
      </c>
      <c r="AF5798" s="57">
        <v>0</v>
      </c>
      <c r="AG5798" s="57">
        <v>0</v>
      </c>
      <c r="AI5798"/>
      <c r="AJ5798"/>
    </row>
    <row r="5799" spans="1:36">
      <c r="A5799" s="56" t="s">
        <v>48</v>
      </c>
      <c r="B5799" s="56" t="s">
        <v>11416</v>
      </c>
      <c r="C5799" s="56">
        <v>2101010100</v>
      </c>
      <c r="D5799" s="56" t="s">
        <v>39</v>
      </c>
      <c r="E5799" s="56">
        <v>2101020100</v>
      </c>
      <c r="F5799" s="56">
        <v>5401010100</v>
      </c>
      <c r="G5799" s="56" t="s">
        <v>11428</v>
      </c>
      <c r="H5799" s="56">
        <v>400300</v>
      </c>
      <c r="I5799" s="56" t="s">
        <v>11816</v>
      </c>
      <c r="J5799" s="56" t="s">
        <v>10950</v>
      </c>
      <c r="K5799" s="56" t="s">
        <v>9176</v>
      </c>
      <c r="L5799" s="56" t="s">
        <v>7138</v>
      </c>
      <c r="M5799" s="73">
        <v>42036</v>
      </c>
      <c r="N5799" s="56" t="s">
        <v>8673</v>
      </c>
      <c r="O5799" s="56"/>
      <c r="P5799" s="56" t="s">
        <v>259</v>
      </c>
      <c r="Q5799" s="56" t="s">
        <v>8776</v>
      </c>
      <c r="R5799" s="56" t="s">
        <v>70</v>
      </c>
      <c r="S5799" s="56" t="s">
        <v>11415</v>
      </c>
      <c r="T5799" s="56" t="s">
        <v>7140</v>
      </c>
      <c r="U5799" s="57">
        <v>1</v>
      </c>
      <c r="V5799" s="57">
        <v>-0.95</v>
      </c>
      <c r="W5799" s="57">
        <v>0.05</v>
      </c>
      <c r="X5799" s="57">
        <v>0</v>
      </c>
      <c r="Y5799" s="73">
        <v>41944</v>
      </c>
      <c r="Z5799" s="57">
        <v>0</v>
      </c>
      <c r="AA5799" s="57">
        <v>0</v>
      </c>
      <c r="AB5799" s="57">
        <v>0.05</v>
      </c>
      <c r="AC5799" s="57">
        <v>0</v>
      </c>
      <c r="AD5799" s="56" t="s">
        <v>9255</v>
      </c>
      <c r="AE5799" s="57">
        <v>0</v>
      </c>
      <c r="AF5799" s="57">
        <v>0</v>
      </c>
      <c r="AG5799" s="57">
        <v>0</v>
      </c>
      <c r="AI5799"/>
      <c r="AJ5799"/>
    </row>
    <row r="5800" spans="1:36">
      <c r="A5800" s="56" t="s">
        <v>48</v>
      </c>
      <c r="B5800" s="56" t="s">
        <v>11416</v>
      </c>
      <c r="C5800" s="56">
        <v>2101010100</v>
      </c>
      <c r="D5800" s="56" t="s">
        <v>39</v>
      </c>
      <c r="E5800" s="56">
        <v>2101020100</v>
      </c>
      <c r="F5800" s="56">
        <v>5401010100</v>
      </c>
      <c r="G5800" s="56" t="s">
        <v>11428</v>
      </c>
      <c r="H5800" s="56">
        <v>400300</v>
      </c>
      <c r="I5800" s="56" t="s">
        <v>11816</v>
      </c>
      <c r="J5800" s="56" t="s">
        <v>10951</v>
      </c>
      <c r="K5800" s="56" t="s">
        <v>9176</v>
      </c>
      <c r="L5800" s="56" t="s">
        <v>7138</v>
      </c>
      <c r="M5800" s="73">
        <v>42036</v>
      </c>
      <c r="N5800" s="56" t="s">
        <v>8673</v>
      </c>
      <c r="O5800" s="56"/>
      <c r="P5800" s="56" t="s">
        <v>259</v>
      </c>
      <c r="Q5800" s="56" t="s">
        <v>8776</v>
      </c>
      <c r="R5800" s="56" t="s">
        <v>70</v>
      </c>
      <c r="S5800" s="56" t="s">
        <v>11415</v>
      </c>
      <c r="T5800" s="56" t="s">
        <v>7140</v>
      </c>
      <c r="U5800" s="57">
        <v>1</v>
      </c>
      <c r="V5800" s="57">
        <v>-0.95</v>
      </c>
      <c r="W5800" s="57">
        <v>0.05</v>
      </c>
      <c r="X5800" s="57">
        <v>0</v>
      </c>
      <c r="Y5800" s="73">
        <v>41944</v>
      </c>
      <c r="Z5800" s="57">
        <v>0</v>
      </c>
      <c r="AA5800" s="57">
        <v>0</v>
      </c>
      <c r="AB5800" s="57">
        <v>0.05</v>
      </c>
      <c r="AC5800" s="57">
        <v>0</v>
      </c>
      <c r="AD5800" s="56" t="s">
        <v>9255</v>
      </c>
      <c r="AE5800" s="57">
        <v>0</v>
      </c>
      <c r="AF5800" s="57">
        <v>0</v>
      </c>
      <c r="AG5800" s="57">
        <v>0</v>
      </c>
      <c r="AI5800"/>
      <c r="AJ5800"/>
    </row>
    <row r="5801" spans="1:36">
      <c r="A5801" s="56" t="s">
        <v>48</v>
      </c>
      <c r="B5801" s="56" t="s">
        <v>11416</v>
      </c>
      <c r="C5801" s="56">
        <v>2101010100</v>
      </c>
      <c r="D5801" s="56" t="s">
        <v>39</v>
      </c>
      <c r="E5801" s="56">
        <v>2101020100</v>
      </c>
      <c r="F5801" s="56">
        <v>5401010100</v>
      </c>
      <c r="G5801" s="56" t="s">
        <v>11428</v>
      </c>
      <c r="H5801" s="56">
        <v>400300</v>
      </c>
      <c r="I5801" s="56" t="s">
        <v>11816</v>
      </c>
      <c r="J5801" s="56" t="s">
        <v>10952</v>
      </c>
      <c r="K5801" s="56" t="s">
        <v>9176</v>
      </c>
      <c r="L5801" s="56" t="s">
        <v>7138</v>
      </c>
      <c r="M5801" s="73">
        <v>42036</v>
      </c>
      <c r="N5801" s="56" t="s">
        <v>8673</v>
      </c>
      <c r="O5801" s="56"/>
      <c r="P5801" s="56" t="s">
        <v>259</v>
      </c>
      <c r="Q5801" s="56" t="s">
        <v>8776</v>
      </c>
      <c r="R5801" s="56" t="s">
        <v>70</v>
      </c>
      <c r="S5801" s="56" t="s">
        <v>11415</v>
      </c>
      <c r="T5801" s="56" t="s">
        <v>7140</v>
      </c>
      <c r="U5801" s="57">
        <v>1</v>
      </c>
      <c r="V5801" s="57">
        <v>-0.95</v>
      </c>
      <c r="W5801" s="57">
        <v>0.05</v>
      </c>
      <c r="X5801" s="57">
        <v>0</v>
      </c>
      <c r="Y5801" s="73">
        <v>41944</v>
      </c>
      <c r="Z5801" s="57">
        <v>0</v>
      </c>
      <c r="AA5801" s="57">
        <v>0</v>
      </c>
      <c r="AB5801" s="57">
        <v>0.05</v>
      </c>
      <c r="AC5801" s="57">
        <v>0</v>
      </c>
      <c r="AD5801" s="56" t="s">
        <v>9255</v>
      </c>
      <c r="AE5801" s="57">
        <v>0</v>
      </c>
      <c r="AF5801" s="57">
        <v>0</v>
      </c>
      <c r="AG5801" s="57">
        <v>0</v>
      </c>
      <c r="AI5801"/>
      <c r="AJ5801"/>
    </row>
    <row r="5802" spans="1:36">
      <c r="A5802" s="56" t="s">
        <v>48</v>
      </c>
      <c r="B5802" s="56" t="s">
        <v>11416</v>
      </c>
      <c r="C5802" s="56">
        <v>2101010100</v>
      </c>
      <c r="D5802" s="56" t="s">
        <v>39</v>
      </c>
      <c r="E5802" s="56">
        <v>2101020100</v>
      </c>
      <c r="F5802" s="56">
        <v>5401010100</v>
      </c>
      <c r="G5802" s="56" t="s">
        <v>11428</v>
      </c>
      <c r="H5802" s="56">
        <v>400300</v>
      </c>
      <c r="I5802" s="56" t="s">
        <v>11816</v>
      </c>
      <c r="J5802" s="56" t="s">
        <v>10953</v>
      </c>
      <c r="K5802" s="56" t="s">
        <v>9176</v>
      </c>
      <c r="L5802" s="56" t="s">
        <v>7138</v>
      </c>
      <c r="M5802" s="73">
        <v>42036</v>
      </c>
      <c r="N5802" s="56" t="s">
        <v>8673</v>
      </c>
      <c r="O5802" s="56"/>
      <c r="P5802" s="56" t="s">
        <v>259</v>
      </c>
      <c r="Q5802" s="56" t="s">
        <v>8776</v>
      </c>
      <c r="R5802" s="56" t="s">
        <v>70</v>
      </c>
      <c r="S5802" s="56" t="s">
        <v>11415</v>
      </c>
      <c r="T5802" s="56" t="s">
        <v>7140</v>
      </c>
      <c r="U5802" s="57">
        <v>1</v>
      </c>
      <c r="V5802" s="57">
        <v>-0.95</v>
      </c>
      <c r="W5802" s="57">
        <v>0.05</v>
      </c>
      <c r="X5802" s="57">
        <v>0</v>
      </c>
      <c r="Y5802" s="73">
        <v>41944</v>
      </c>
      <c r="Z5802" s="57">
        <v>0</v>
      </c>
      <c r="AA5802" s="57">
        <v>0</v>
      </c>
      <c r="AB5802" s="57">
        <v>0.05</v>
      </c>
      <c r="AC5802" s="57">
        <v>0</v>
      </c>
      <c r="AD5802" s="56" t="s">
        <v>9255</v>
      </c>
      <c r="AE5802" s="57">
        <v>0</v>
      </c>
      <c r="AF5802" s="57">
        <v>0</v>
      </c>
      <c r="AG5802" s="57">
        <v>0</v>
      </c>
      <c r="AI5802"/>
      <c r="AJ5802"/>
    </row>
    <row r="5803" spans="1:36">
      <c r="A5803" s="56" t="s">
        <v>48</v>
      </c>
      <c r="B5803" s="56" t="s">
        <v>11416</v>
      </c>
      <c r="C5803" s="56">
        <v>2101010100</v>
      </c>
      <c r="D5803" s="56" t="s">
        <v>39</v>
      </c>
      <c r="E5803" s="56">
        <v>2101020100</v>
      </c>
      <c r="F5803" s="56">
        <v>5401010100</v>
      </c>
      <c r="G5803" s="56" t="s">
        <v>11428</v>
      </c>
      <c r="H5803" s="56">
        <v>400300</v>
      </c>
      <c r="I5803" s="56" t="s">
        <v>11816</v>
      </c>
      <c r="J5803" s="56" t="s">
        <v>10954</v>
      </c>
      <c r="K5803" s="56" t="s">
        <v>9176</v>
      </c>
      <c r="L5803" s="56" t="s">
        <v>7138</v>
      </c>
      <c r="M5803" s="73">
        <v>42036</v>
      </c>
      <c r="N5803" s="56" t="s">
        <v>8673</v>
      </c>
      <c r="O5803" s="56"/>
      <c r="P5803" s="56" t="s">
        <v>259</v>
      </c>
      <c r="Q5803" s="56" t="s">
        <v>8776</v>
      </c>
      <c r="R5803" s="56" t="s">
        <v>70</v>
      </c>
      <c r="S5803" s="56" t="s">
        <v>11415</v>
      </c>
      <c r="T5803" s="56" t="s">
        <v>7140</v>
      </c>
      <c r="U5803" s="57">
        <v>1</v>
      </c>
      <c r="V5803" s="57">
        <v>-0.95</v>
      </c>
      <c r="W5803" s="57">
        <v>0.05</v>
      </c>
      <c r="X5803" s="57">
        <v>0</v>
      </c>
      <c r="Y5803" s="73">
        <v>41944</v>
      </c>
      <c r="Z5803" s="57">
        <v>0</v>
      </c>
      <c r="AA5803" s="57">
        <v>0</v>
      </c>
      <c r="AB5803" s="57">
        <v>0.05</v>
      </c>
      <c r="AC5803" s="57">
        <v>0</v>
      </c>
      <c r="AD5803" s="56" t="s">
        <v>9255</v>
      </c>
      <c r="AE5803" s="57">
        <v>0</v>
      </c>
      <c r="AF5803" s="57">
        <v>0</v>
      </c>
      <c r="AG5803" s="57">
        <v>0</v>
      </c>
      <c r="AI5803"/>
      <c r="AJ5803"/>
    </row>
    <row r="5804" spans="1:36">
      <c r="A5804" s="56" t="s">
        <v>48</v>
      </c>
      <c r="B5804" s="56" t="s">
        <v>11416</v>
      </c>
      <c r="C5804" s="56">
        <v>2101010100</v>
      </c>
      <c r="D5804" s="56" t="s">
        <v>39</v>
      </c>
      <c r="E5804" s="56">
        <v>2101020100</v>
      </c>
      <c r="F5804" s="56">
        <v>5401010100</v>
      </c>
      <c r="G5804" s="56" t="s">
        <v>11428</v>
      </c>
      <c r="H5804" s="56">
        <v>400300</v>
      </c>
      <c r="I5804" s="56" t="s">
        <v>11816</v>
      </c>
      <c r="J5804" s="56" t="s">
        <v>10955</v>
      </c>
      <c r="K5804" s="56" t="s">
        <v>9176</v>
      </c>
      <c r="L5804" s="56" t="s">
        <v>7138</v>
      </c>
      <c r="M5804" s="73">
        <v>42036</v>
      </c>
      <c r="N5804" s="56" t="s">
        <v>8673</v>
      </c>
      <c r="O5804" s="56"/>
      <c r="P5804" s="56" t="s">
        <v>259</v>
      </c>
      <c r="Q5804" s="56" t="s">
        <v>8776</v>
      </c>
      <c r="R5804" s="56" t="s">
        <v>70</v>
      </c>
      <c r="S5804" s="56" t="s">
        <v>11415</v>
      </c>
      <c r="T5804" s="56" t="s">
        <v>7140</v>
      </c>
      <c r="U5804" s="57">
        <v>1</v>
      </c>
      <c r="V5804" s="57">
        <v>-0.95</v>
      </c>
      <c r="W5804" s="57">
        <v>0.05</v>
      </c>
      <c r="X5804" s="57">
        <v>0</v>
      </c>
      <c r="Y5804" s="73">
        <v>41944</v>
      </c>
      <c r="Z5804" s="57">
        <v>0</v>
      </c>
      <c r="AA5804" s="57">
        <v>0</v>
      </c>
      <c r="AB5804" s="57">
        <v>0.05</v>
      </c>
      <c r="AC5804" s="57">
        <v>0</v>
      </c>
      <c r="AD5804" s="56" t="s">
        <v>9255</v>
      </c>
      <c r="AE5804" s="57">
        <v>0</v>
      </c>
      <c r="AF5804" s="57">
        <v>0</v>
      </c>
      <c r="AG5804" s="57">
        <v>0</v>
      </c>
      <c r="AI5804"/>
      <c r="AJ5804"/>
    </row>
    <row r="5805" spans="1:36">
      <c r="A5805" s="56" t="s">
        <v>48</v>
      </c>
      <c r="B5805" s="56" t="s">
        <v>11416</v>
      </c>
      <c r="C5805" s="56">
        <v>2101010100</v>
      </c>
      <c r="D5805" s="56" t="s">
        <v>39</v>
      </c>
      <c r="E5805" s="56">
        <v>2101020100</v>
      </c>
      <c r="F5805" s="56">
        <v>5401010100</v>
      </c>
      <c r="G5805" s="56" t="s">
        <v>11428</v>
      </c>
      <c r="H5805" s="56">
        <v>400300</v>
      </c>
      <c r="I5805" s="56" t="s">
        <v>11816</v>
      </c>
      <c r="J5805" s="56" t="s">
        <v>10956</v>
      </c>
      <c r="K5805" s="56" t="s">
        <v>9176</v>
      </c>
      <c r="L5805" s="56" t="s">
        <v>7138</v>
      </c>
      <c r="M5805" s="73">
        <v>42036</v>
      </c>
      <c r="N5805" s="56" t="s">
        <v>8673</v>
      </c>
      <c r="O5805" s="56"/>
      <c r="P5805" s="56" t="s">
        <v>259</v>
      </c>
      <c r="Q5805" s="56" t="s">
        <v>8776</v>
      </c>
      <c r="R5805" s="56" t="s">
        <v>70</v>
      </c>
      <c r="S5805" s="56" t="s">
        <v>11415</v>
      </c>
      <c r="T5805" s="56" t="s">
        <v>7140</v>
      </c>
      <c r="U5805" s="57">
        <v>1</v>
      </c>
      <c r="V5805" s="57">
        <v>-0.95</v>
      </c>
      <c r="W5805" s="57">
        <v>0.05</v>
      </c>
      <c r="X5805" s="57">
        <v>0</v>
      </c>
      <c r="Y5805" s="73">
        <v>41944</v>
      </c>
      <c r="Z5805" s="57">
        <v>0</v>
      </c>
      <c r="AA5805" s="57">
        <v>0</v>
      </c>
      <c r="AB5805" s="57">
        <v>0.05</v>
      </c>
      <c r="AC5805" s="57">
        <v>0</v>
      </c>
      <c r="AD5805" s="56" t="s">
        <v>9255</v>
      </c>
      <c r="AE5805" s="57">
        <v>0</v>
      </c>
      <c r="AF5805" s="57">
        <v>0</v>
      </c>
      <c r="AG5805" s="57">
        <v>0</v>
      </c>
      <c r="AI5805"/>
      <c r="AJ5805"/>
    </row>
    <row r="5806" spans="1:36">
      <c r="A5806" s="56" t="s">
        <v>48</v>
      </c>
      <c r="B5806" s="56" t="s">
        <v>11416</v>
      </c>
      <c r="C5806" s="56">
        <v>2101010100</v>
      </c>
      <c r="D5806" s="56" t="s">
        <v>39</v>
      </c>
      <c r="E5806" s="56">
        <v>2101020100</v>
      </c>
      <c r="F5806" s="56">
        <v>5401010100</v>
      </c>
      <c r="G5806" s="56" t="s">
        <v>11428</v>
      </c>
      <c r="H5806" s="56">
        <v>400300</v>
      </c>
      <c r="I5806" s="56" t="s">
        <v>11816</v>
      </c>
      <c r="J5806" s="56" t="s">
        <v>10957</v>
      </c>
      <c r="K5806" s="56" t="s">
        <v>9176</v>
      </c>
      <c r="L5806" s="56" t="s">
        <v>7138</v>
      </c>
      <c r="M5806" s="73">
        <v>42036</v>
      </c>
      <c r="N5806" s="56" t="s">
        <v>8673</v>
      </c>
      <c r="O5806" s="56"/>
      <c r="P5806" s="56" t="s">
        <v>259</v>
      </c>
      <c r="Q5806" s="56" t="s">
        <v>8736</v>
      </c>
      <c r="R5806" s="56" t="s">
        <v>70</v>
      </c>
      <c r="S5806" s="56" t="s">
        <v>11415</v>
      </c>
      <c r="T5806" s="56" t="s">
        <v>7140</v>
      </c>
      <c r="U5806" s="57">
        <v>1</v>
      </c>
      <c r="V5806" s="57">
        <v>-0.95</v>
      </c>
      <c r="W5806" s="57">
        <v>0.05</v>
      </c>
      <c r="X5806" s="57">
        <v>0</v>
      </c>
      <c r="Y5806" s="73">
        <v>41944</v>
      </c>
      <c r="Z5806" s="57">
        <v>0</v>
      </c>
      <c r="AA5806" s="57">
        <v>0</v>
      </c>
      <c r="AB5806" s="57">
        <v>0.05</v>
      </c>
      <c r="AC5806" s="57">
        <v>0</v>
      </c>
      <c r="AD5806" s="56" t="s">
        <v>9255</v>
      </c>
      <c r="AE5806" s="57">
        <v>0</v>
      </c>
      <c r="AF5806" s="57">
        <v>0</v>
      </c>
      <c r="AG5806" s="57">
        <v>0</v>
      </c>
      <c r="AI5806"/>
      <c r="AJ5806"/>
    </row>
    <row r="5807" spans="1:36">
      <c r="A5807" s="56" t="s">
        <v>48</v>
      </c>
      <c r="B5807" s="56" t="s">
        <v>11416</v>
      </c>
      <c r="C5807" s="56">
        <v>2101010100</v>
      </c>
      <c r="D5807" s="56" t="s">
        <v>39</v>
      </c>
      <c r="E5807" s="56">
        <v>2101020100</v>
      </c>
      <c r="F5807" s="56">
        <v>5401010100</v>
      </c>
      <c r="G5807" s="56" t="s">
        <v>11428</v>
      </c>
      <c r="H5807" s="56">
        <v>400300</v>
      </c>
      <c r="I5807" s="56" t="s">
        <v>11816</v>
      </c>
      <c r="J5807" s="56" t="s">
        <v>10958</v>
      </c>
      <c r="K5807" s="56" t="s">
        <v>9176</v>
      </c>
      <c r="L5807" s="56" t="s">
        <v>7138</v>
      </c>
      <c r="M5807" s="73">
        <v>42036</v>
      </c>
      <c r="N5807" s="56" t="s">
        <v>8673</v>
      </c>
      <c r="O5807" s="56"/>
      <c r="P5807" s="56" t="s">
        <v>259</v>
      </c>
      <c r="Q5807" s="56" t="s">
        <v>8776</v>
      </c>
      <c r="R5807" s="56" t="s">
        <v>70</v>
      </c>
      <c r="S5807" s="56" t="s">
        <v>11415</v>
      </c>
      <c r="T5807" s="56" t="s">
        <v>7140</v>
      </c>
      <c r="U5807" s="57">
        <v>1</v>
      </c>
      <c r="V5807" s="57">
        <v>-0.95</v>
      </c>
      <c r="W5807" s="57">
        <v>0.05</v>
      </c>
      <c r="X5807" s="57">
        <v>0</v>
      </c>
      <c r="Y5807" s="73">
        <v>41944</v>
      </c>
      <c r="Z5807" s="57">
        <v>0</v>
      </c>
      <c r="AA5807" s="57">
        <v>0</v>
      </c>
      <c r="AB5807" s="57">
        <v>0.05</v>
      </c>
      <c r="AC5807" s="57">
        <v>0</v>
      </c>
      <c r="AD5807" s="56" t="s">
        <v>9255</v>
      </c>
      <c r="AE5807" s="57">
        <v>0</v>
      </c>
      <c r="AF5807" s="57">
        <v>0</v>
      </c>
      <c r="AG5807" s="57">
        <v>0</v>
      </c>
      <c r="AI5807"/>
      <c r="AJ5807"/>
    </row>
    <row r="5808" spans="1:36">
      <c r="A5808" s="56" t="s">
        <v>48</v>
      </c>
      <c r="B5808" s="56" t="s">
        <v>11416</v>
      </c>
      <c r="C5808" s="56">
        <v>2101010100</v>
      </c>
      <c r="D5808" s="56" t="s">
        <v>39</v>
      </c>
      <c r="E5808" s="56">
        <v>2101020100</v>
      </c>
      <c r="F5808" s="56">
        <v>5401010100</v>
      </c>
      <c r="G5808" s="56" t="s">
        <v>11428</v>
      </c>
      <c r="H5808" s="56">
        <v>400300</v>
      </c>
      <c r="I5808" s="56" t="s">
        <v>11816</v>
      </c>
      <c r="J5808" s="56" t="s">
        <v>10959</v>
      </c>
      <c r="K5808" s="56" t="s">
        <v>9176</v>
      </c>
      <c r="L5808" s="56" t="s">
        <v>7138</v>
      </c>
      <c r="M5808" s="73">
        <v>42036</v>
      </c>
      <c r="N5808" s="56" t="s">
        <v>8673</v>
      </c>
      <c r="O5808" s="56"/>
      <c r="P5808" s="56" t="s">
        <v>259</v>
      </c>
      <c r="Q5808" s="56" t="s">
        <v>8776</v>
      </c>
      <c r="R5808" s="56" t="s">
        <v>70</v>
      </c>
      <c r="S5808" s="56" t="s">
        <v>11415</v>
      </c>
      <c r="T5808" s="56" t="s">
        <v>7140</v>
      </c>
      <c r="U5808" s="57">
        <v>1</v>
      </c>
      <c r="V5808" s="57">
        <v>-0.95</v>
      </c>
      <c r="W5808" s="57">
        <v>0.05</v>
      </c>
      <c r="X5808" s="57">
        <v>0</v>
      </c>
      <c r="Y5808" s="73">
        <v>41944</v>
      </c>
      <c r="Z5808" s="57">
        <v>0</v>
      </c>
      <c r="AA5808" s="57">
        <v>0</v>
      </c>
      <c r="AB5808" s="57">
        <v>0.05</v>
      </c>
      <c r="AC5808" s="57">
        <v>0</v>
      </c>
      <c r="AD5808" s="56" t="s">
        <v>9255</v>
      </c>
      <c r="AE5808" s="57">
        <v>0</v>
      </c>
      <c r="AF5808" s="57">
        <v>0</v>
      </c>
      <c r="AG5808" s="57">
        <v>0</v>
      </c>
      <c r="AI5808"/>
      <c r="AJ5808"/>
    </row>
    <row r="5809" spans="1:36">
      <c r="A5809" s="56" t="s">
        <v>48</v>
      </c>
      <c r="B5809" s="56" t="s">
        <v>11416</v>
      </c>
      <c r="C5809" s="56">
        <v>2101010100</v>
      </c>
      <c r="D5809" s="56" t="s">
        <v>39</v>
      </c>
      <c r="E5809" s="56">
        <v>2101020100</v>
      </c>
      <c r="F5809" s="56">
        <v>5401010100</v>
      </c>
      <c r="G5809" s="56" t="s">
        <v>11428</v>
      </c>
      <c r="H5809" s="56">
        <v>400300</v>
      </c>
      <c r="I5809" s="56" t="s">
        <v>11816</v>
      </c>
      <c r="J5809" s="56" t="s">
        <v>10960</v>
      </c>
      <c r="K5809" s="56" t="s">
        <v>9176</v>
      </c>
      <c r="L5809" s="56" t="s">
        <v>7138</v>
      </c>
      <c r="M5809" s="73">
        <v>42036</v>
      </c>
      <c r="N5809" s="56" t="s">
        <v>8673</v>
      </c>
      <c r="O5809" s="56"/>
      <c r="P5809" s="56" t="s">
        <v>259</v>
      </c>
      <c r="Q5809" s="56" t="s">
        <v>8730</v>
      </c>
      <c r="R5809" s="56" t="s">
        <v>70</v>
      </c>
      <c r="S5809" s="56" t="s">
        <v>11415</v>
      </c>
      <c r="T5809" s="56" t="s">
        <v>7140</v>
      </c>
      <c r="U5809" s="57">
        <v>1</v>
      </c>
      <c r="V5809" s="57">
        <v>-0.95</v>
      </c>
      <c r="W5809" s="57">
        <v>0.05</v>
      </c>
      <c r="X5809" s="57">
        <v>0</v>
      </c>
      <c r="Y5809" s="73">
        <v>41944</v>
      </c>
      <c r="Z5809" s="57">
        <v>0</v>
      </c>
      <c r="AA5809" s="57">
        <v>0</v>
      </c>
      <c r="AB5809" s="57">
        <v>0.05</v>
      </c>
      <c r="AC5809" s="57">
        <v>0</v>
      </c>
      <c r="AD5809" s="56" t="s">
        <v>9255</v>
      </c>
      <c r="AE5809" s="57">
        <v>0</v>
      </c>
      <c r="AF5809" s="57">
        <v>0</v>
      </c>
      <c r="AG5809" s="57">
        <v>0</v>
      </c>
      <c r="AI5809"/>
      <c r="AJ5809"/>
    </row>
    <row r="5810" spans="1:36">
      <c r="A5810" s="56" t="s">
        <v>48</v>
      </c>
      <c r="B5810" s="56" t="s">
        <v>11416</v>
      </c>
      <c r="C5810" s="56">
        <v>2101010100</v>
      </c>
      <c r="D5810" s="56" t="s">
        <v>39</v>
      </c>
      <c r="E5810" s="56">
        <v>2101020100</v>
      </c>
      <c r="F5810" s="56">
        <v>5401010100</v>
      </c>
      <c r="G5810" s="56" t="s">
        <v>11428</v>
      </c>
      <c r="H5810" s="56">
        <v>400300</v>
      </c>
      <c r="I5810" s="56" t="s">
        <v>11816</v>
      </c>
      <c r="J5810" s="56" t="s">
        <v>10961</v>
      </c>
      <c r="K5810" s="56" t="s">
        <v>9176</v>
      </c>
      <c r="L5810" s="56" t="s">
        <v>7138</v>
      </c>
      <c r="M5810" s="73">
        <v>42036</v>
      </c>
      <c r="N5810" s="56" t="s">
        <v>8673</v>
      </c>
      <c r="O5810" s="56"/>
      <c r="P5810" s="56" t="s">
        <v>259</v>
      </c>
      <c r="Q5810" s="56" t="s">
        <v>8776</v>
      </c>
      <c r="R5810" s="56" t="s">
        <v>70</v>
      </c>
      <c r="S5810" s="56" t="s">
        <v>11415</v>
      </c>
      <c r="T5810" s="56" t="s">
        <v>7140</v>
      </c>
      <c r="U5810" s="57">
        <v>1</v>
      </c>
      <c r="V5810" s="57">
        <v>-0.95</v>
      </c>
      <c r="W5810" s="57">
        <v>0.05</v>
      </c>
      <c r="X5810" s="57">
        <v>0</v>
      </c>
      <c r="Y5810" s="73">
        <v>41944</v>
      </c>
      <c r="Z5810" s="57">
        <v>0</v>
      </c>
      <c r="AA5810" s="57">
        <v>0</v>
      </c>
      <c r="AB5810" s="57">
        <v>0.05</v>
      </c>
      <c r="AC5810" s="57">
        <v>0</v>
      </c>
      <c r="AD5810" s="56" t="s">
        <v>9255</v>
      </c>
      <c r="AE5810" s="57">
        <v>0</v>
      </c>
      <c r="AF5810" s="57">
        <v>0</v>
      </c>
      <c r="AG5810" s="57">
        <v>0</v>
      </c>
      <c r="AI5810"/>
      <c r="AJ5810"/>
    </row>
    <row r="5811" spans="1:36">
      <c r="A5811" s="56" t="s">
        <v>48</v>
      </c>
      <c r="B5811" s="56" t="s">
        <v>11416</v>
      </c>
      <c r="C5811" s="56">
        <v>2101010100</v>
      </c>
      <c r="D5811" s="56" t="s">
        <v>39</v>
      </c>
      <c r="E5811" s="56">
        <v>2101020100</v>
      </c>
      <c r="F5811" s="56">
        <v>5401010100</v>
      </c>
      <c r="G5811" s="56" t="s">
        <v>11428</v>
      </c>
      <c r="H5811" s="56">
        <v>400300</v>
      </c>
      <c r="I5811" s="56" t="s">
        <v>11816</v>
      </c>
      <c r="J5811" s="56" t="s">
        <v>10962</v>
      </c>
      <c r="K5811" s="56" t="s">
        <v>9176</v>
      </c>
      <c r="L5811" s="56" t="s">
        <v>7138</v>
      </c>
      <c r="M5811" s="73">
        <v>42036</v>
      </c>
      <c r="N5811" s="56" t="s">
        <v>8673</v>
      </c>
      <c r="O5811" s="56"/>
      <c r="P5811" s="56" t="s">
        <v>259</v>
      </c>
      <c r="Q5811" s="56" t="s">
        <v>8776</v>
      </c>
      <c r="R5811" s="56" t="s">
        <v>70</v>
      </c>
      <c r="S5811" s="56" t="s">
        <v>11415</v>
      </c>
      <c r="T5811" s="56" t="s">
        <v>7140</v>
      </c>
      <c r="U5811" s="57">
        <v>1</v>
      </c>
      <c r="V5811" s="57">
        <v>-0.95</v>
      </c>
      <c r="W5811" s="57">
        <v>0.05</v>
      </c>
      <c r="X5811" s="57">
        <v>0</v>
      </c>
      <c r="Y5811" s="73">
        <v>41944</v>
      </c>
      <c r="Z5811" s="57">
        <v>0</v>
      </c>
      <c r="AA5811" s="57">
        <v>0</v>
      </c>
      <c r="AB5811" s="57">
        <v>0.05</v>
      </c>
      <c r="AC5811" s="57">
        <v>0</v>
      </c>
      <c r="AD5811" s="56" t="s">
        <v>9255</v>
      </c>
      <c r="AE5811" s="57">
        <v>0</v>
      </c>
      <c r="AF5811" s="57">
        <v>0</v>
      </c>
      <c r="AG5811" s="57">
        <v>0</v>
      </c>
      <c r="AI5811"/>
      <c r="AJ5811"/>
    </row>
    <row r="5812" spans="1:36">
      <c r="A5812" s="56" t="s">
        <v>48</v>
      </c>
      <c r="B5812" s="56" t="s">
        <v>11416</v>
      </c>
      <c r="C5812" s="56">
        <v>2101010100</v>
      </c>
      <c r="D5812" s="56" t="s">
        <v>39</v>
      </c>
      <c r="E5812" s="56">
        <v>2101020100</v>
      </c>
      <c r="F5812" s="56">
        <v>5401010100</v>
      </c>
      <c r="G5812" s="56" t="s">
        <v>11428</v>
      </c>
      <c r="H5812" s="56">
        <v>400300</v>
      </c>
      <c r="I5812" s="56" t="s">
        <v>11816</v>
      </c>
      <c r="J5812" s="56" t="s">
        <v>10963</v>
      </c>
      <c r="K5812" s="56" t="s">
        <v>9176</v>
      </c>
      <c r="L5812" s="56" t="s">
        <v>7138</v>
      </c>
      <c r="M5812" s="73">
        <v>42036</v>
      </c>
      <c r="N5812" s="56" t="s">
        <v>8673</v>
      </c>
      <c r="O5812" s="56"/>
      <c r="P5812" s="56" t="s">
        <v>259</v>
      </c>
      <c r="Q5812" s="56" t="s">
        <v>8776</v>
      </c>
      <c r="R5812" s="56" t="s">
        <v>70</v>
      </c>
      <c r="S5812" s="56" t="s">
        <v>11415</v>
      </c>
      <c r="T5812" s="56" t="s">
        <v>7140</v>
      </c>
      <c r="U5812" s="57">
        <v>1</v>
      </c>
      <c r="V5812" s="57">
        <v>-0.95</v>
      </c>
      <c r="W5812" s="57">
        <v>0.05</v>
      </c>
      <c r="X5812" s="57">
        <v>0</v>
      </c>
      <c r="Y5812" s="73">
        <v>41944</v>
      </c>
      <c r="Z5812" s="57">
        <v>0</v>
      </c>
      <c r="AA5812" s="57">
        <v>0</v>
      </c>
      <c r="AB5812" s="57">
        <v>0.05</v>
      </c>
      <c r="AC5812" s="57">
        <v>0</v>
      </c>
      <c r="AD5812" s="56" t="s">
        <v>9255</v>
      </c>
      <c r="AE5812" s="57">
        <v>0</v>
      </c>
      <c r="AF5812" s="57">
        <v>0</v>
      </c>
      <c r="AG5812" s="57">
        <v>0</v>
      </c>
      <c r="AI5812"/>
      <c r="AJ5812"/>
    </row>
    <row r="5813" spans="1:36">
      <c r="A5813" s="56" t="s">
        <v>48</v>
      </c>
      <c r="B5813" s="56" t="s">
        <v>11416</v>
      </c>
      <c r="C5813" s="56">
        <v>2101010100</v>
      </c>
      <c r="D5813" s="56" t="s">
        <v>39</v>
      </c>
      <c r="E5813" s="56">
        <v>2101020100</v>
      </c>
      <c r="F5813" s="56">
        <v>5401010100</v>
      </c>
      <c r="G5813" s="56" t="s">
        <v>11428</v>
      </c>
      <c r="H5813" s="56">
        <v>400300</v>
      </c>
      <c r="I5813" s="56" t="s">
        <v>11816</v>
      </c>
      <c r="J5813" s="56" t="s">
        <v>10964</v>
      </c>
      <c r="K5813" s="56" t="s">
        <v>9176</v>
      </c>
      <c r="L5813" s="56" t="s">
        <v>7138</v>
      </c>
      <c r="M5813" s="73">
        <v>42036</v>
      </c>
      <c r="N5813" s="56" t="s">
        <v>8673</v>
      </c>
      <c r="O5813" s="56"/>
      <c r="P5813" s="56" t="s">
        <v>259</v>
      </c>
      <c r="Q5813" s="56" t="s">
        <v>8776</v>
      </c>
      <c r="R5813" s="56" t="s">
        <v>70</v>
      </c>
      <c r="S5813" s="56" t="s">
        <v>11415</v>
      </c>
      <c r="T5813" s="56" t="s">
        <v>7140</v>
      </c>
      <c r="U5813" s="57">
        <v>1</v>
      </c>
      <c r="V5813" s="57">
        <v>-0.95</v>
      </c>
      <c r="W5813" s="57">
        <v>0.05</v>
      </c>
      <c r="X5813" s="57">
        <v>0</v>
      </c>
      <c r="Y5813" s="73">
        <v>41944</v>
      </c>
      <c r="Z5813" s="57">
        <v>0</v>
      </c>
      <c r="AA5813" s="57">
        <v>0</v>
      </c>
      <c r="AB5813" s="57">
        <v>0.05</v>
      </c>
      <c r="AC5813" s="57">
        <v>0</v>
      </c>
      <c r="AD5813" s="56" t="s">
        <v>9255</v>
      </c>
      <c r="AE5813" s="57">
        <v>0</v>
      </c>
      <c r="AF5813" s="57">
        <v>0</v>
      </c>
      <c r="AG5813" s="57">
        <v>0</v>
      </c>
      <c r="AI5813"/>
      <c r="AJ5813"/>
    </row>
    <row r="5814" spans="1:36">
      <c r="A5814" s="56" t="s">
        <v>48</v>
      </c>
      <c r="B5814" s="56" t="s">
        <v>11416</v>
      </c>
      <c r="C5814" s="56">
        <v>2101010100</v>
      </c>
      <c r="D5814" s="56" t="s">
        <v>39</v>
      </c>
      <c r="E5814" s="56">
        <v>2101020100</v>
      </c>
      <c r="F5814" s="56">
        <v>5401010100</v>
      </c>
      <c r="G5814" s="56" t="s">
        <v>11428</v>
      </c>
      <c r="H5814" s="56">
        <v>400300</v>
      </c>
      <c r="I5814" s="56" t="s">
        <v>11816</v>
      </c>
      <c r="J5814" s="56" t="s">
        <v>10965</v>
      </c>
      <c r="K5814" s="56" t="s">
        <v>9176</v>
      </c>
      <c r="L5814" s="56" t="s">
        <v>7138</v>
      </c>
      <c r="M5814" s="73">
        <v>42036</v>
      </c>
      <c r="N5814" s="56" t="s">
        <v>8673</v>
      </c>
      <c r="O5814" s="56"/>
      <c r="P5814" s="56" t="s">
        <v>259</v>
      </c>
      <c r="Q5814" s="56" t="s">
        <v>8776</v>
      </c>
      <c r="R5814" s="56" t="s">
        <v>70</v>
      </c>
      <c r="S5814" s="56" t="s">
        <v>11415</v>
      </c>
      <c r="T5814" s="56" t="s">
        <v>7140</v>
      </c>
      <c r="U5814" s="57">
        <v>0.75</v>
      </c>
      <c r="V5814" s="57">
        <v>-0.71</v>
      </c>
      <c r="W5814" s="57">
        <v>0.04</v>
      </c>
      <c r="X5814" s="57">
        <v>0</v>
      </c>
      <c r="Y5814" s="73">
        <v>41944</v>
      </c>
      <c r="Z5814" s="57">
        <v>0</v>
      </c>
      <c r="AA5814" s="57">
        <v>0</v>
      </c>
      <c r="AB5814" s="57">
        <v>0.04</v>
      </c>
      <c r="AC5814" s="57">
        <v>0</v>
      </c>
      <c r="AD5814" s="56" t="s">
        <v>9255</v>
      </c>
      <c r="AE5814" s="57">
        <v>0</v>
      </c>
      <c r="AF5814" s="57">
        <v>0</v>
      </c>
      <c r="AG5814" s="57">
        <v>0</v>
      </c>
      <c r="AI5814"/>
      <c r="AJ5814"/>
    </row>
    <row r="5815" spans="1:36">
      <c r="A5815" s="56" t="s">
        <v>48</v>
      </c>
      <c r="B5815" s="56" t="s">
        <v>11416</v>
      </c>
      <c r="C5815" s="56">
        <v>2101010100</v>
      </c>
      <c r="D5815" s="56" t="s">
        <v>39</v>
      </c>
      <c r="E5815" s="56">
        <v>2101020100</v>
      </c>
      <c r="F5815" s="56">
        <v>5401010100</v>
      </c>
      <c r="G5815" s="56" t="s">
        <v>11428</v>
      </c>
      <c r="H5815" s="56">
        <v>400300</v>
      </c>
      <c r="I5815" s="56" t="s">
        <v>11816</v>
      </c>
      <c r="J5815" s="56" t="s">
        <v>10966</v>
      </c>
      <c r="K5815" s="56" t="s">
        <v>8744</v>
      </c>
      <c r="L5815" s="56" t="s">
        <v>7138</v>
      </c>
      <c r="M5815" s="73">
        <v>42064</v>
      </c>
      <c r="N5815" s="56" t="s">
        <v>8673</v>
      </c>
      <c r="O5815" s="56"/>
      <c r="P5815" s="56" t="s">
        <v>259</v>
      </c>
      <c r="Q5815" s="56" t="s">
        <v>8731</v>
      </c>
      <c r="R5815" s="56" t="s">
        <v>70</v>
      </c>
      <c r="S5815" s="56" t="s">
        <v>11415</v>
      </c>
      <c r="T5815" s="56" t="s">
        <v>7140</v>
      </c>
      <c r="U5815" s="57">
        <v>1</v>
      </c>
      <c r="V5815" s="57">
        <v>-0.95</v>
      </c>
      <c r="W5815" s="57">
        <v>0.05</v>
      </c>
      <c r="X5815" s="57">
        <v>0</v>
      </c>
      <c r="Y5815" s="73">
        <v>41974</v>
      </c>
      <c r="Z5815" s="57">
        <v>0</v>
      </c>
      <c r="AA5815" s="57">
        <v>0</v>
      </c>
      <c r="AB5815" s="57">
        <v>0.05</v>
      </c>
      <c r="AC5815" s="57">
        <v>0</v>
      </c>
      <c r="AD5815" s="56" t="s">
        <v>9255</v>
      </c>
      <c r="AE5815" s="57">
        <v>0</v>
      </c>
      <c r="AF5815" s="57">
        <v>0</v>
      </c>
      <c r="AG5815" s="57">
        <v>0</v>
      </c>
      <c r="AI5815"/>
      <c r="AJ5815"/>
    </row>
    <row r="5816" spans="1:36">
      <c r="A5816" s="56" t="s">
        <v>48</v>
      </c>
      <c r="B5816" s="56" t="s">
        <v>11416</v>
      </c>
      <c r="C5816" s="56">
        <v>2101010100</v>
      </c>
      <c r="D5816" s="56" t="s">
        <v>39</v>
      </c>
      <c r="E5816" s="56">
        <v>2101020100</v>
      </c>
      <c r="F5816" s="56">
        <v>5401010100</v>
      </c>
      <c r="G5816" s="56" t="s">
        <v>11428</v>
      </c>
      <c r="H5816" s="56">
        <v>400300</v>
      </c>
      <c r="I5816" s="56" t="s">
        <v>11816</v>
      </c>
      <c r="J5816" s="56" t="s">
        <v>10967</v>
      </c>
      <c r="K5816" s="56" t="s">
        <v>9176</v>
      </c>
      <c r="L5816" s="56" t="s">
        <v>7138</v>
      </c>
      <c r="M5816" s="73">
        <v>42064</v>
      </c>
      <c r="N5816" s="56" t="s">
        <v>8467</v>
      </c>
      <c r="O5816" s="56"/>
      <c r="P5816" s="56" t="s">
        <v>259</v>
      </c>
      <c r="Q5816" s="56" t="s">
        <v>8736</v>
      </c>
      <c r="R5816" s="56" t="s">
        <v>70</v>
      </c>
      <c r="S5816" s="56" t="s">
        <v>11415</v>
      </c>
      <c r="T5816" s="56" t="s">
        <v>7140</v>
      </c>
      <c r="U5816" s="57">
        <v>1</v>
      </c>
      <c r="V5816" s="57">
        <v>-0.95</v>
      </c>
      <c r="W5816" s="57">
        <v>0.05</v>
      </c>
      <c r="X5816" s="57">
        <v>0</v>
      </c>
      <c r="Y5816" s="73">
        <v>42005</v>
      </c>
      <c r="Z5816" s="57">
        <v>0</v>
      </c>
      <c r="AA5816" s="57">
        <v>0</v>
      </c>
      <c r="AB5816" s="57">
        <v>0.05</v>
      </c>
      <c r="AC5816" s="57">
        <v>0</v>
      </c>
      <c r="AD5816" s="56" t="s">
        <v>9255</v>
      </c>
      <c r="AE5816" s="57">
        <v>0</v>
      </c>
      <c r="AF5816" s="57">
        <v>0</v>
      </c>
      <c r="AG5816" s="57">
        <v>0</v>
      </c>
      <c r="AI5816"/>
      <c r="AJ5816"/>
    </row>
    <row r="5817" spans="1:36">
      <c r="A5817" s="56" t="s">
        <v>48</v>
      </c>
      <c r="B5817" s="56" t="s">
        <v>11416</v>
      </c>
      <c r="C5817" s="56">
        <v>2101010100</v>
      </c>
      <c r="D5817" s="56" t="s">
        <v>39</v>
      </c>
      <c r="E5817" s="56">
        <v>2101020100</v>
      </c>
      <c r="F5817" s="56">
        <v>5401010100</v>
      </c>
      <c r="G5817" s="56" t="s">
        <v>11428</v>
      </c>
      <c r="H5817" s="56">
        <v>400300</v>
      </c>
      <c r="I5817" s="56" t="s">
        <v>11816</v>
      </c>
      <c r="J5817" s="56" t="s">
        <v>10968</v>
      </c>
      <c r="K5817" s="56" t="s">
        <v>9176</v>
      </c>
      <c r="L5817" s="56" t="s">
        <v>7138</v>
      </c>
      <c r="M5817" s="73">
        <v>42064</v>
      </c>
      <c r="N5817" s="56" t="s">
        <v>8467</v>
      </c>
      <c r="O5817" s="56"/>
      <c r="P5817" s="56" t="s">
        <v>259</v>
      </c>
      <c r="Q5817" s="56" t="s">
        <v>8736</v>
      </c>
      <c r="R5817" s="56" t="s">
        <v>70</v>
      </c>
      <c r="S5817" s="56" t="s">
        <v>11415</v>
      </c>
      <c r="T5817" s="56" t="s">
        <v>7140</v>
      </c>
      <c r="U5817" s="57">
        <v>1</v>
      </c>
      <c r="V5817" s="57">
        <v>-0.95</v>
      </c>
      <c r="W5817" s="57">
        <v>0.05</v>
      </c>
      <c r="X5817" s="57">
        <v>0</v>
      </c>
      <c r="Y5817" s="73">
        <v>42005</v>
      </c>
      <c r="Z5817" s="57">
        <v>0</v>
      </c>
      <c r="AA5817" s="57">
        <v>0</v>
      </c>
      <c r="AB5817" s="57">
        <v>0.05</v>
      </c>
      <c r="AC5817" s="57">
        <v>0</v>
      </c>
      <c r="AD5817" s="56" t="s">
        <v>9255</v>
      </c>
      <c r="AE5817" s="57">
        <v>0</v>
      </c>
      <c r="AF5817" s="57">
        <v>0</v>
      </c>
      <c r="AG5817" s="57">
        <v>0</v>
      </c>
      <c r="AI5817"/>
      <c r="AJ5817"/>
    </row>
    <row r="5818" spans="1:36">
      <c r="A5818" s="56" t="s">
        <v>48</v>
      </c>
      <c r="B5818" s="56" t="s">
        <v>11416</v>
      </c>
      <c r="C5818" s="56">
        <v>2101010100</v>
      </c>
      <c r="D5818" s="56" t="s">
        <v>39</v>
      </c>
      <c r="E5818" s="56">
        <v>2101020100</v>
      </c>
      <c r="F5818" s="56">
        <v>5401010100</v>
      </c>
      <c r="G5818" s="56" t="s">
        <v>11428</v>
      </c>
      <c r="H5818" s="56">
        <v>400300</v>
      </c>
      <c r="I5818" s="56" t="s">
        <v>11816</v>
      </c>
      <c r="J5818" s="56" t="s">
        <v>10969</v>
      </c>
      <c r="K5818" s="56" t="s">
        <v>9176</v>
      </c>
      <c r="L5818" s="56" t="s">
        <v>7138</v>
      </c>
      <c r="M5818" s="73">
        <v>42064</v>
      </c>
      <c r="N5818" s="56" t="s">
        <v>8467</v>
      </c>
      <c r="O5818" s="56"/>
      <c r="P5818" s="56" t="s">
        <v>259</v>
      </c>
      <c r="Q5818" s="56" t="s">
        <v>8736</v>
      </c>
      <c r="R5818" s="56" t="s">
        <v>70</v>
      </c>
      <c r="S5818" s="56" t="s">
        <v>11415</v>
      </c>
      <c r="T5818" s="56" t="s">
        <v>7140</v>
      </c>
      <c r="U5818" s="57">
        <v>1</v>
      </c>
      <c r="V5818" s="57">
        <v>-0.95</v>
      </c>
      <c r="W5818" s="57">
        <v>0.05</v>
      </c>
      <c r="X5818" s="57">
        <v>0</v>
      </c>
      <c r="Y5818" s="73">
        <v>42005</v>
      </c>
      <c r="Z5818" s="57">
        <v>0</v>
      </c>
      <c r="AA5818" s="57">
        <v>0</v>
      </c>
      <c r="AB5818" s="57">
        <v>0.05</v>
      </c>
      <c r="AC5818" s="57">
        <v>0</v>
      </c>
      <c r="AD5818" s="56" t="s">
        <v>9255</v>
      </c>
      <c r="AE5818" s="57">
        <v>0</v>
      </c>
      <c r="AF5818" s="57">
        <v>0</v>
      </c>
      <c r="AG5818" s="57">
        <v>0</v>
      </c>
      <c r="AI5818"/>
      <c r="AJ5818"/>
    </row>
    <row r="5819" spans="1:36">
      <c r="A5819" s="56" t="s">
        <v>48</v>
      </c>
      <c r="B5819" s="56" t="s">
        <v>11416</v>
      </c>
      <c r="C5819" s="56">
        <v>2101010100</v>
      </c>
      <c r="D5819" s="56" t="s">
        <v>39</v>
      </c>
      <c r="E5819" s="56">
        <v>2101020100</v>
      </c>
      <c r="F5819" s="56">
        <v>5401010100</v>
      </c>
      <c r="G5819" s="56" t="s">
        <v>11428</v>
      </c>
      <c r="H5819" s="56">
        <v>400300</v>
      </c>
      <c r="I5819" s="56" t="s">
        <v>11816</v>
      </c>
      <c r="J5819" s="56" t="s">
        <v>10970</v>
      </c>
      <c r="K5819" s="56" t="s">
        <v>9176</v>
      </c>
      <c r="L5819" s="56" t="s">
        <v>7138</v>
      </c>
      <c r="M5819" s="73">
        <v>42064</v>
      </c>
      <c r="N5819" s="56" t="s">
        <v>8467</v>
      </c>
      <c r="O5819" s="56"/>
      <c r="P5819" s="56" t="s">
        <v>259</v>
      </c>
      <c r="Q5819" s="56" t="s">
        <v>8736</v>
      </c>
      <c r="R5819" s="56" t="s">
        <v>70</v>
      </c>
      <c r="S5819" s="56" t="s">
        <v>11415</v>
      </c>
      <c r="T5819" s="56" t="s">
        <v>7140</v>
      </c>
      <c r="U5819" s="57">
        <v>1</v>
      </c>
      <c r="V5819" s="57">
        <v>-0.95</v>
      </c>
      <c r="W5819" s="57">
        <v>0.05</v>
      </c>
      <c r="X5819" s="57">
        <v>0</v>
      </c>
      <c r="Y5819" s="73">
        <v>42005</v>
      </c>
      <c r="Z5819" s="57">
        <v>0</v>
      </c>
      <c r="AA5819" s="57">
        <v>0</v>
      </c>
      <c r="AB5819" s="57">
        <v>0.05</v>
      </c>
      <c r="AC5819" s="57">
        <v>0</v>
      </c>
      <c r="AD5819" s="56" t="s">
        <v>9255</v>
      </c>
      <c r="AE5819" s="57">
        <v>0</v>
      </c>
      <c r="AF5819" s="57">
        <v>0</v>
      </c>
      <c r="AG5819" s="57">
        <v>0</v>
      </c>
      <c r="AI5819"/>
      <c r="AJ5819"/>
    </row>
    <row r="5820" spans="1:36">
      <c r="A5820" s="56" t="s">
        <v>48</v>
      </c>
      <c r="B5820" s="56" t="s">
        <v>11416</v>
      </c>
      <c r="C5820" s="56">
        <v>2101010100</v>
      </c>
      <c r="D5820" s="56" t="s">
        <v>39</v>
      </c>
      <c r="E5820" s="56">
        <v>2101020100</v>
      </c>
      <c r="F5820" s="56">
        <v>5401010100</v>
      </c>
      <c r="G5820" s="56" t="s">
        <v>11428</v>
      </c>
      <c r="H5820" s="56">
        <v>400300</v>
      </c>
      <c r="I5820" s="56" t="s">
        <v>11816</v>
      </c>
      <c r="J5820" s="56" t="s">
        <v>10971</v>
      </c>
      <c r="K5820" s="56" t="s">
        <v>9176</v>
      </c>
      <c r="L5820" s="56" t="s">
        <v>7138</v>
      </c>
      <c r="M5820" s="73">
        <v>42064</v>
      </c>
      <c r="N5820" s="56" t="s">
        <v>8467</v>
      </c>
      <c r="O5820" s="56"/>
      <c r="P5820" s="56" t="s">
        <v>259</v>
      </c>
      <c r="Q5820" s="56" t="s">
        <v>8736</v>
      </c>
      <c r="R5820" s="56" t="s">
        <v>70</v>
      </c>
      <c r="S5820" s="56" t="s">
        <v>11415</v>
      </c>
      <c r="T5820" s="56" t="s">
        <v>7140</v>
      </c>
      <c r="U5820" s="57">
        <v>1</v>
      </c>
      <c r="V5820" s="57">
        <v>-0.95</v>
      </c>
      <c r="W5820" s="57">
        <v>0.05</v>
      </c>
      <c r="X5820" s="57">
        <v>0</v>
      </c>
      <c r="Y5820" s="73">
        <v>42005</v>
      </c>
      <c r="Z5820" s="57">
        <v>0</v>
      </c>
      <c r="AA5820" s="57">
        <v>0</v>
      </c>
      <c r="AB5820" s="57">
        <v>0.05</v>
      </c>
      <c r="AC5820" s="57">
        <v>0</v>
      </c>
      <c r="AD5820" s="56" t="s">
        <v>9255</v>
      </c>
      <c r="AE5820" s="57">
        <v>0</v>
      </c>
      <c r="AF5820" s="57">
        <v>0</v>
      </c>
      <c r="AG5820" s="57">
        <v>0</v>
      </c>
      <c r="AI5820"/>
      <c r="AJ5820"/>
    </row>
    <row r="5821" spans="1:36">
      <c r="A5821" s="56" t="s">
        <v>48</v>
      </c>
      <c r="B5821" s="56" t="s">
        <v>11416</v>
      </c>
      <c r="C5821" s="56">
        <v>2101010100</v>
      </c>
      <c r="D5821" s="56" t="s">
        <v>39</v>
      </c>
      <c r="E5821" s="56">
        <v>2101020100</v>
      </c>
      <c r="F5821" s="56">
        <v>5401010100</v>
      </c>
      <c r="G5821" s="56" t="s">
        <v>11428</v>
      </c>
      <c r="H5821" s="56">
        <v>400300</v>
      </c>
      <c r="I5821" s="56" t="s">
        <v>11816</v>
      </c>
      <c r="J5821" s="56" t="s">
        <v>10972</v>
      </c>
      <c r="K5821" s="56" t="s">
        <v>9176</v>
      </c>
      <c r="L5821" s="56" t="s">
        <v>7138</v>
      </c>
      <c r="M5821" s="73">
        <v>42064</v>
      </c>
      <c r="N5821" s="56" t="s">
        <v>8467</v>
      </c>
      <c r="O5821" s="56"/>
      <c r="P5821" s="56" t="s">
        <v>259</v>
      </c>
      <c r="Q5821" s="56" t="s">
        <v>8736</v>
      </c>
      <c r="R5821" s="56" t="s">
        <v>70</v>
      </c>
      <c r="S5821" s="56" t="s">
        <v>11415</v>
      </c>
      <c r="T5821" s="56" t="s">
        <v>7140</v>
      </c>
      <c r="U5821" s="57">
        <v>1</v>
      </c>
      <c r="V5821" s="57">
        <v>-0.95</v>
      </c>
      <c r="W5821" s="57">
        <v>0.05</v>
      </c>
      <c r="X5821" s="57">
        <v>0</v>
      </c>
      <c r="Y5821" s="73">
        <v>42005</v>
      </c>
      <c r="Z5821" s="57">
        <v>0</v>
      </c>
      <c r="AA5821" s="57">
        <v>0</v>
      </c>
      <c r="AB5821" s="57">
        <v>0.05</v>
      </c>
      <c r="AC5821" s="57">
        <v>0</v>
      </c>
      <c r="AD5821" s="56" t="s">
        <v>9255</v>
      </c>
      <c r="AE5821" s="57">
        <v>0</v>
      </c>
      <c r="AF5821" s="57">
        <v>0</v>
      </c>
      <c r="AG5821" s="57">
        <v>0</v>
      </c>
      <c r="AI5821"/>
      <c r="AJ5821"/>
    </row>
    <row r="5822" spans="1:36">
      <c r="A5822" s="56" t="s">
        <v>48</v>
      </c>
      <c r="B5822" s="56" t="s">
        <v>11416</v>
      </c>
      <c r="C5822" s="56">
        <v>2101010100</v>
      </c>
      <c r="D5822" s="56" t="s">
        <v>39</v>
      </c>
      <c r="E5822" s="56">
        <v>2101020100</v>
      </c>
      <c r="F5822" s="56">
        <v>5401010100</v>
      </c>
      <c r="G5822" s="56" t="s">
        <v>11428</v>
      </c>
      <c r="H5822" s="56">
        <v>400300</v>
      </c>
      <c r="I5822" s="56" t="s">
        <v>11816</v>
      </c>
      <c r="J5822" s="56" t="s">
        <v>10973</v>
      </c>
      <c r="K5822" s="56" t="s">
        <v>9176</v>
      </c>
      <c r="L5822" s="56" t="s">
        <v>7138</v>
      </c>
      <c r="M5822" s="73">
        <v>42064</v>
      </c>
      <c r="N5822" s="56" t="s">
        <v>8467</v>
      </c>
      <c r="O5822" s="56"/>
      <c r="P5822" s="56" t="s">
        <v>259</v>
      </c>
      <c r="Q5822" s="56" t="s">
        <v>8736</v>
      </c>
      <c r="R5822" s="56" t="s">
        <v>70</v>
      </c>
      <c r="S5822" s="56" t="s">
        <v>11415</v>
      </c>
      <c r="T5822" s="56" t="s">
        <v>7140</v>
      </c>
      <c r="U5822" s="57">
        <v>1</v>
      </c>
      <c r="V5822" s="57">
        <v>-0.95</v>
      </c>
      <c r="W5822" s="57">
        <v>0.05</v>
      </c>
      <c r="X5822" s="57">
        <v>0</v>
      </c>
      <c r="Y5822" s="73">
        <v>42005</v>
      </c>
      <c r="Z5822" s="57">
        <v>0</v>
      </c>
      <c r="AA5822" s="57">
        <v>0</v>
      </c>
      <c r="AB5822" s="57">
        <v>0.05</v>
      </c>
      <c r="AC5822" s="57">
        <v>0</v>
      </c>
      <c r="AD5822" s="56" t="s">
        <v>9255</v>
      </c>
      <c r="AE5822" s="57">
        <v>0</v>
      </c>
      <c r="AF5822" s="57">
        <v>0</v>
      </c>
      <c r="AG5822" s="57">
        <v>0</v>
      </c>
      <c r="AI5822"/>
      <c r="AJ5822"/>
    </row>
    <row r="5823" spans="1:36">
      <c r="A5823" s="56" t="s">
        <v>48</v>
      </c>
      <c r="B5823" s="56" t="s">
        <v>11416</v>
      </c>
      <c r="C5823" s="56">
        <v>2101010100</v>
      </c>
      <c r="D5823" s="56" t="s">
        <v>39</v>
      </c>
      <c r="E5823" s="56">
        <v>2101020100</v>
      </c>
      <c r="F5823" s="56">
        <v>5401010100</v>
      </c>
      <c r="G5823" s="56" t="s">
        <v>11428</v>
      </c>
      <c r="H5823" s="56">
        <v>400300</v>
      </c>
      <c r="I5823" s="56" t="s">
        <v>11816</v>
      </c>
      <c r="J5823" s="56" t="s">
        <v>10974</v>
      </c>
      <c r="K5823" s="56" t="s">
        <v>9176</v>
      </c>
      <c r="L5823" s="56" t="s">
        <v>7138</v>
      </c>
      <c r="M5823" s="73">
        <v>42064</v>
      </c>
      <c r="N5823" s="56" t="s">
        <v>8467</v>
      </c>
      <c r="O5823" s="56"/>
      <c r="P5823" s="56" t="s">
        <v>259</v>
      </c>
      <c r="Q5823" s="56" t="s">
        <v>8736</v>
      </c>
      <c r="R5823" s="56" t="s">
        <v>70</v>
      </c>
      <c r="S5823" s="56" t="s">
        <v>11415</v>
      </c>
      <c r="T5823" s="56" t="s">
        <v>7140</v>
      </c>
      <c r="U5823" s="57">
        <v>1</v>
      </c>
      <c r="V5823" s="57">
        <v>-0.95</v>
      </c>
      <c r="W5823" s="57">
        <v>0.05</v>
      </c>
      <c r="X5823" s="57">
        <v>0</v>
      </c>
      <c r="Y5823" s="73">
        <v>42005</v>
      </c>
      <c r="Z5823" s="57">
        <v>0</v>
      </c>
      <c r="AA5823" s="57">
        <v>0</v>
      </c>
      <c r="AB5823" s="57">
        <v>0.05</v>
      </c>
      <c r="AC5823" s="57">
        <v>0</v>
      </c>
      <c r="AD5823" s="56" t="s">
        <v>9255</v>
      </c>
      <c r="AE5823" s="57">
        <v>0</v>
      </c>
      <c r="AF5823" s="57">
        <v>0</v>
      </c>
      <c r="AG5823" s="57">
        <v>0</v>
      </c>
      <c r="AI5823"/>
      <c r="AJ5823"/>
    </row>
    <row r="5824" spans="1:36">
      <c r="A5824" s="56" t="s">
        <v>48</v>
      </c>
      <c r="B5824" s="56" t="s">
        <v>11416</v>
      </c>
      <c r="C5824" s="56">
        <v>2101010100</v>
      </c>
      <c r="D5824" s="56" t="s">
        <v>39</v>
      </c>
      <c r="E5824" s="56">
        <v>2101020100</v>
      </c>
      <c r="F5824" s="56">
        <v>5401010100</v>
      </c>
      <c r="G5824" s="56" t="s">
        <v>11428</v>
      </c>
      <c r="H5824" s="56">
        <v>400300</v>
      </c>
      <c r="I5824" s="56" t="s">
        <v>11816</v>
      </c>
      <c r="J5824" s="56" t="s">
        <v>10975</v>
      </c>
      <c r="K5824" s="56" t="s">
        <v>9176</v>
      </c>
      <c r="L5824" s="56" t="s">
        <v>7138</v>
      </c>
      <c r="M5824" s="73">
        <v>42064</v>
      </c>
      <c r="N5824" s="56" t="s">
        <v>8467</v>
      </c>
      <c r="O5824" s="56"/>
      <c r="P5824" s="56" t="s">
        <v>259</v>
      </c>
      <c r="Q5824" s="56" t="s">
        <v>8736</v>
      </c>
      <c r="R5824" s="56" t="s">
        <v>70</v>
      </c>
      <c r="S5824" s="56" t="s">
        <v>11415</v>
      </c>
      <c r="T5824" s="56" t="s">
        <v>7140</v>
      </c>
      <c r="U5824" s="57">
        <v>1</v>
      </c>
      <c r="V5824" s="57">
        <v>-0.95</v>
      </c>
      <c r="W5824" s="57">
        <v>0.05</v>
      </c>
      <c r="X5824" s="57">
        <v>0</v>
      </c>
      <c r="Y5824" s="73">
        <v>42005</v>
      </c>
      <c r="Z5824" s="57">
        <v>0</v>
      </c>
      <c r="AA5824" s="57">
        <v>0</v>
      </c>
      <c r="AB5824" s="57">
        <v>0.05</v>
      </c>
      <c r="AC5824" s="57">
        <v>0</v>
      </c>
      <c r="AD5824" s="56" t="s">
        <v>9255</v>
      </c>
      <c r="AE5824" s="57">
        <v>0</v>
      </c>
      <c r="AF5824" s="57">
        <v>0</v>
      </c>
      <c r="AG5824" s="57">
        <v>0</v>
      </c>
      <c r="AI5824"/>
      <c r="AJ5824"/>
    </row>
    <row r="5825" spans="1:36">
      <c r="A5825" s="56" t="s">
        <v>48</v>
      </c>
      <c r="B5825" s="56" t="s">
        <v>11416</v>
      </c>
      <c r="C5825" s="56">
        <v>2101010100</v>
      </c>
      <c r="D5825" s="56" t="s">
        <v>39</v>
      </c>
      <c r="E5825" s="56">
        <v>2101020100</v>
      </c>
      <c r="F5825" s="56">
        <v>5401010100</v>
      </c>
      <c r="G5825" s="56" t="s">
        <v>11428</v>
      </c>
      <c r="H5825" s="56">
        <v>400300</v>
      </c>
      <c r="I5825" s="56" t="s">
        <v>11816</v>
      </c>
      <c r="J5825" s="56" t="s">
        <v>10976</v>
      </c>
      <c r="K5825" s="56" t="s">
        <v>9176</v>
      </c>
      <c r="L5825" s="56" t="s">
        <v>7138</v>
      </c>
      <c r="M5825" s="73">
        <v>42064</v>
      </c>
      <c r="N5825" s="56" t="s">
        <v>8467</v>
      </c>
      <c r="O5825" s="56"/>
      <c r="P5825" s="56" t="s">
        <v>259</v>
      </c>
      <c r="Q5825" s="56" t="s">
        <v>8736</v>
      </c>
      <c r="R5825" s="56" t="s">
        <v>70</v>
      </c>
      <c r="S5825" s="56" t="s">
        <v>11415</v>
      </c>
      <c r="T5825" s="56" t="s">
        <v>7140</v>
      </c>
      <c r="U5825" s="57">
        <v>1</v>
      </c>
      <c r="V5825" s="57">
        <v>-0.95</v>
      </c>
      <c r="W5825" s="57">
        <v>0.05</v>
      </c>
      <c r="X5825" s="57">
        <v>0</v>
      </c>
      <c r="Y5825" s="73">
        <v>42005</v>
      </c>
      <c r="Z5825" s="57">
        <v>0</v>
      </c>
      <c r="AA5825" s="57">
        <v>0</v>
      </c>
      <c r="AB5825" s="57">
        <v>0.05</v>
      </c>
      <c r="AC5825" s="57">
        <v>0</v>
      </c>
      <c r="AD5825" s="56" t="s">
        <v>9255</v>
      </c>
      <c r="AE5825" s="57">
        <v>0</v>
      </c>
      <c r="AF5825" s="57">
        <v>0</v>
      </c>
      <c r="AG5825" s="57">
        <v>0</v>
      </c>
      <c r="AI5825"/>
      <c r="AJ5825"/>
    </row>
    <row r="5826" spans="1:36">
      <c r="A5826" s="56" t="s">
        <v>48</v>
      </c>
      <c r="B5826" s="56" t="s">
        <v>11416</v>
      </c>
      <c r="C5826" s="56">
        <v>2101010100</v>
      </c>
      <c r="D5826" s="56" t="s">
        <v>39</v>
      </c>
      <c r="E5826" s="56">
        <v>2101020100</v>
      </c>
      <c r="F5826" s="56">
        <v>5401010100</v>
      </c>
      <c r="G5826" s="56" t="s">
        <v>11428</v>
      </c>
      <c r="H5826" s="56">
        <v>400300</v>
      </c>
      <c r="I5826" s="56" t="s">
        <v>11816</v>
      </c>
      <c r="J5826" s="56" t="s">
        <v>10977</v>
      </c>
      <c r="K5826" s="56" t="s">
        <v>9176</v>
      </c>
      <c r="L5826" s="56" t="s">
        <v>7138</v>
      </c>
      <c r="M5826" s="73">
        <v>42064</v>
      </c>
      <c r="N5826" s="56" t="s">
        <v>8467</v>
      </c>
      <c r="O5826" s="56"/>
      <c r="P5826" s="56" t="s">
        <v>259</v>
      </c>
      <c r="Q5826" s="56" t="s">
        <v>8736</v>
      </c>
      <c r="R5826" s="56" t="s">
        <v>70</v>
      </c>
      <c r="S5826" s="56" t="s">
        <v>11415</v>
      </c>
      <c r="T5826" s="56" t="s">
        <v>7140</v>
      </c>
      <c r="U5826" s="57">
        <v>1</v>
      </c>
      <c r="V5826" s="57">
        <v>-0.95</v>
      </c>
      <c r="W5826" s="57">
        <v>0.05</v>
      </c>
      <c r="X5826" s="57">
        <v>0</v>
      </c>
      <c r="Y5826" s="73">
        <v>42005</v>
      </c>
      <c r="Z5826" s="57">
        <v>0</v>
      </c>
      <c r="AA5826" s="57">
        <v>0</v>
      </c>
      <c r="AB5826" s="57">
        <v>0.05</v>
      </c>
      <c r="AC5826" s="57">
        <v>0</v>
      </c>
      <c r="AD5826" s="56" t="s">
        <v>9255</v>
      </c>
      <c r="AE5826" s="57">
        <v>0</v>
      </c>
      <c r="AF5826" s="57">
        <v>0</v>
      </c>
      <c r="AG5826" s="57">
        <v>0</v>
      </c>
      <c r="AI5826"/>
      <c r="AJ5826"/>
    </row>
    <row r="5827" spans="1:36">
      <c r="A5827" s="56" t="s">
        <v>48</v>
      </c>
      <c r="B5827" s="56" t="s">
        <v>11416</v>
      </c>
      <c r="C5827" s="56">
        <v>2101010100</v>
      </c>
      <c r="D5827" s="56" t="s">
        <v>39</v>
      </c>
      <c r="E5827" s="56">
        <v>2101020100</v>
      </c>
      <c r="F5827" s="56">
        <v>5401010100</v>
      </c>
      <c r="G5827" s="56" t="s">
        <v>11428</v>
      </c>
      <c r="H5827" s="56">
        <v>400300</v>
      </c>
      <c r="I5827" s="56" t="s">
        <v>11816</v>
      </c>
      <c r="J5827" s="56" t="s">
        <v>10978</v>
      </c>
      <c r="K5827" s="56" t="s">
        <v>9176</v>
      </c>
      <c r="L5827" s="56" t="s">
        <v>7138</v>
      </c>
      <c r="M5827" s="73">
        <v>42064</v>
      </c>
      <c r="N5827" s="56" t="s">
        <v>8467</v>
      </c>
      <c r="O5827" s="56"/>
      <c r="P5827" s="56" t="s">
        <v>259</v>
      </c>
      <c r="Q5827" s="56" t="s">
        <v>8736</v>
      </c>
      <c r="R5827" s="56" t="s">
        <v>70</v>
      </c>
      <c r="S5827" s="56" t="s">
        <v>11415</v>
      </c>
      <c r="T5827" s="56" t="s">
        <v>7140</v>
      </c>
      <c r="U5827" s="57">
        <v>1</v>
      </c>
      <c r="V5827" s="57">
        <v>-0.95</v>
      </c>
      <c r="W5827" s="57">
        <v>0.05</v>
      </c>
      <c r="X5827" s="57">
        <v>0</v>
      </c>
      <c r="Y5827" s="73">
        <v>42005</v>
      </c>
      <c r="Z5827" s="57">
        <v>0</v>
      </c>
      <c r="AA5827" s="57">
        <v>0</v>
      </c>
      <c r="AB5827" s="57">
        <v>0.05</v>
      </c>
      <c r="AC5827" s="57">
        <v>0</v>
      </c>
      <c r="AD5827" s="56" t="s">
        <v>9255</v>
      </c>
      <c r="AE5827" s="57">
        <v>0</v>
      </c>
      <c r="AF5827" s="57">
        <v>0</v>
      </c>
      <c r="AG5827" s="57">
        <v>0</v>
      </c>
      <c r="AI5827"/>
      <c r="AJ5827"/>
    </row>
    <row r="5828" spans="1:36">
      <c r="A5828" s="56" t="s">
        <v>48</v>
      </c>
      <c r="B5828" s="56" t="s">
        <v>11416</v>
      </c>
      <c r="C5828" s="56">
        <v>2101010100</v>
      </c>
      <c r="D5828" s="56" t="s">
        <v>39</v>
      </c>
      <c r="E5828" s="56">
        <v>2101020100</v>
      </c>
      <c r="F5828" s="56">
        <v>5401010100</v>
      </c>
      <c r="G5828" s="56" t="s">
        <v>11428</v>
      </c>
      <c r="H5828" s="56">
        <v>400300</v>
      </c>
      <c r="I5828" s="56" t="s">
        <v>11816</v>
      </c>
      <c r="J5828" s="56" t="s">
        <v>10979</v>
      </c>
      <c r="K5828" s="56" t="s">
        <v>9176</v>
      </c>
      <c r="L5828" s="56" t="s">
        <v>7138</v>
      </c>
      <c r="M5828" s="73">
        <v>42064</v>
      </c>
      <c r="N5828" s="56" t="s">
        <v>8467</v>
      </c>
      <c r="O5828" s="56"/>
      <c r="P5828" s="56" t="s">
        <v>259</v>
      </c>
      <c r="Q5828" s="56" t="s">
        <v>8736</v>
      </c>
      <c r="R5828" s="56" t="s">
        <v>70</v>
      </c>
      <c r="S5828" s="56" t="s">
        <v>11415</v>
      </c>
      <c r="T5828" s="56" t="s">
        <v>7140</v>
      </c>
      <c r="U5828" s="57">
        <v>1</v>
      </c>
      <c r="V5828" s="57">
        <v>-0.95</v>
      </c>
      <c r="W5828" s="57">
        <v>0.05</v>
      </c>
      <c r="X5828" s="57">
        <v>0</v>
      </c>
      <c r="Y5828" s="73">
        <v>42005</v>
      </c>
      <c r="Z5828" s="57">
        <v>0</v>
      </c>
      <c r="AA5828" s="57">
        <v>0</v>
      </c>
      <c r="AB5828" s="57">
        <v>0.05</v>
      </c>
      <c r="AC5828" s="57">
        <v>0</v>
      </c>
      <c r="AD5828" s="56" t="s">
        <v>9255</v>
      </c>
      <c r="AE5828" s="57">
        <v>0</v>
      </c>
      <c r="AF5828" s="57">
        <v>0</v>
      </c>
      <c r="AG5828" s="57">
        <v>0</v>
      </c>
      <c r="AI5828"/>
      <c r="AJ5828"/>
    </row>
    <row r="5829" spans="1:36">
      <c r="A5829" s="56" t="s">
        <v>48</v>
      </c>
      <c r="B5829" s="56" t="s">
        <v>11416</v>
      </c>
      <c r="C5829" s="56">
        <v>2101010100</v>
      </c>
      <c r="D5829" s="56" t="s">
        <v>39</v>
      </c>
      <c r="E5829" s="56">
        <v>2101020100</v>
      </c>
      <c r="F5829" s="56">
        <v>5401010100</v>
      </c>
      <c r="G5829" s="56" t="s">
        <v>11428</v>
      </c>
      <c r="H5829" s="56">
        <v>400300</v>
      </c>
      <c r="I5829" s="56" t="s">
        <v>11816</v>
      </c>
      <c r="J5829" s="56" t="s">
        <v>10980</v>
      </c>
      <c r="K5829" s="56" t="s">
        <v>9176</v>
      </c>
      <c r="L5829" s="56" t="s">
        <v>7138</v>
      </c>
      <c r="M5829" s="73">
        <v>42064</v>
      </c>
      <c r="N5829" s="56" t="s">
        <v>8467</v>
      </c>
      <c r="O5829" s="56"/>
      <c r="P5829" s="56" t="s">
        <v>259</v>
      </c>
      <c r="Q5829" s="56" t="s">
        <v>8736</v>
      </c>
      <c r="R5829" s="56" t="s">
        <v>70</v>
      </c>
      <c r="S5829" s="56" t="s">
        <v>11415</v>
      </c>
      <c r="T5829" s="56" t="s">
        <v>7140</v>
      </c>
      <c r="U5829" s="57">
        <v>1</v>
      </c>
      <c r="V5829" s="57">
        <v>-0.95</v>
      </c>
      <c r="W5829" s="57">
        <v>0.05</v>
      </c>
      <c r="X5829" s="57">
        <v>0</v>
      </c>
      <c r="Y5829" s="73">
        <v>42005</v>
      </c>
      <c r="Z5829" s="57">
        <v>0</v>
      </c>
      <c r="AA5829" s="57">
        <v>0</v>
      </c>
      <c r="AB5829" s="57">
        <v>0.05</v>
      </c>
      <c r="AC5829" s="57">
        <v>0</v>
      </c>
      <c r="AD5829" s="56" t="s">
        <v>9255</v>
      </c>
      <c r="AE5829" s="57">
        <v>0</v>
      </c>
      <c r="AF5829" s="57">
        <v>0</v>
      </c>
      <c r="AG5829" s="57">
        <v>0</v>
      </c>
      <c r="AI5829"/>
      <c r="AJ5829"/>
    </row>
    <row r="5830" spans="1:36">
      <c r="A5830" s="56" t="s">
        <v>48</v>
      </c>
      <c r="B5830" s="56" t="s">
        <v>11416</v>
      </c>
      <c r="C5830" s="56">
        <v>2101010100</v>
      </c>
      <c r="D5830" s="56" t="s">
        <v>39</v>
      </c>
      <c r="E5830" s="56">
        <v>2101020100</v>
      </c>
      <c r="F5830" s="56">
        <v>5401010100</v>
      </c>
      <c r="G5830" s="56" t="s">
        <v>11428</v>
      </c>
      <c r="H5830" s="56">
        <v>400300</v>
      </c>
      <c r="I5830" s="56" t="s">
        <v>11816</v>
      </c>
      <c r="J5830" s="56" t="s">
        <v>10981</v>
      </c>
      <c r="K5830" s="56" t="s">
        <v>9176</v>
      </c>
      <c r="L5830" s="56" t="s">
        <v>7138</v>
      </c>
      <c r="M5830" s="73">
        <v>42064</v>
      </c>
      <c r="N5830" s="56" t="s">
        <v>8467</v>
      </c>
      <c r="O5830" s="56"/>
      <c r="P5830" s="56" t="s">
        <v>259</v>
      </c>
      <c r="Q5830" s="56" t="s">
        <v>8736</v>
      </c>
      <c r="R5830" s="56" t="s">
        <v>70</v>
      </c>
      <c r="S5830" s="56" t="s">
        <v>11415</v>
      </c>
      <c r="T5830" s="56" t="s">
        <v>7140</v>
      </c>
      <c r="U5830" s="57">
        <v>1</v>
      </c>
      <c r="V5830" s="57">
        <v>-0.95</v>
      </c>
      <c r="W5830" s="57">
        <v>0.05</v>
      </c>
      <c r="X5830" s="57">
        <v>0</v>
      </c>
      <c r="Y5830" s="73">
        <v>42005</v>
      </c>
      <c r="Z5830" s="57">
        <v>0</v>
      </c>
      <c r="AA5830" s="57">
        <v>0</v>
      </c>
      <c r="AB5830" s="57">
        <v>0.05</v>
      </c>
      <c r="AC5830" s="57">
        <v>0</v>
      </c>
      <c r="AD5830" s="56" t="s">
        <v>9255</v>
      </c>
      <c r="AE5830" s="57">
        <v>0</v>
      </c>
      <c r="AF5830" s="57">
        <v>0</v>
      </c>
      <c r="AG5830" s="57">
        <v>0</v>
      </c>
      <c r="AI5830"/>
      <c r="AJ5830"/>
    </row>
    <row r="5831" spans="1:36">
      <c r="A5831" s="56" t="s">
        <v>48</v>
      </c>
      <c r="B5831" s="56" t="s">
        <v>11416</v>
      </c>
      <c r="C5831" s="56">
        <v>2101010100</v>
      </c>
      <c r="D5831" s="56" t="s">
        <v>39</v>
      </c>
      <c r="E5831" s="56">
        <v>2101020100</v>
      </c>
      <c r="F5831" s="56">
        <v>5401010100</v>
      </c>
      <c r="G5831" s="56" t="s">
        <v>11428</v>
      </c>
      <c r="H5831" s="56">
        <v>400300</v>
      </c>
      <c r="I5831" s="56" t="s">
        <v>11816</v>
      </c>
      <c r="J5831" s="56" t="s">
        <v>10982</v>
      </c>
      <c r="K5831" s="56" t="s">
        <v>9176</v>
      </c>
      <c r="L5831" s="56" t="s">
        <v>7138</v>
      </c>
      <c r="M5831" s="73">
        <v>42064</v>
      </c>
      <c r="N5831" s="56" t="s">
        <v>8467</v>
      </c>
      <c r="O5831" s="56"/>
      <c r="P5831" s="56" t="s">
        <v>259</v>
      </c>
      <c r="Q5831" s="56" t="s">
        <v>8736</v>
      </c>
      <c r="R5831" s="56" t="s">
        <v>70</v>
      </c>
      <c r="S5831" s="56" t="s">
        <v>11415</v>
      </c>
      <c r="T5831" s="56" t="s">
        <v>7140</v>
      </c>
      <c r="U5831" s="57">
        <v>1</v>
      </c>
      <c r="V5831" s="57">
        <v>-0.95</v>
      </c>
      <c r="W5831" s="57">
        <v>0.05</v>
      </c>
      <c r="X5831" s="57">
        <v>0</v>
      </c>
      <c r="Y5831" s="73">
        <v>42005</v>
      </c>
      <c r="Z5831" s="57">
        <v>0</v>
      </c>
      <c r="AA5831" s="57">
        <v>0</v>
      </c>
      <c r="AB5831" s="57">
        <v>0.05</v>
      </c>
      <c r="AC5831" s="57">
        <v>0</v>
      </c>
      <c r="AD5831" s="56" t="s">
        <v>9255</v>
      </c>
      <c r="AE5831" s="57">
        <v>0</v>
      </c>
      <c r="AF5831" s="57">
        <v>0</v>
      </c>
      <c r="AG5831" s="57">
        <v>0</v>
      </c>
      <c r="AI5831"/>
      <c r="AJ5831"/>
    </row>
    <row r="5832" spans="1:36">
      <c r="A5832" s="56" t="s">
        <v>48</v>
      </c>
      <c r="B5832" s="56" t="s">
        <v>11416</v>
      </c>
      <c r="C5832" s="56">
        <v>2101010100</v>
      </c>
      <c r="D5832" s="56" t="s">
        <v>39</v>
      </c>
      <c r="E5832" s="56">
        <v>2101020100</v>
      </c>
      <c r="F5832" s="56">
        <v>5401010100</v>
      </c>
      <c r="G5832" s="56" t="s">
        <v>11428</v>
      </c>
      <c r="H5832" s="56">
        <v>400300</v>
      </c>
      <c r="I5832" s="56" t="s">
        <v>11816</v>
      </c>
      <c r="J5832" s="56" t="s">
        <v>10983</v>
      </c>
      <c r="K5832" s="56" t="s">
        <v>9176</v>
      </c>
      <c r="L5832" s="56" t="s">
        <v>7138</v>
      </c>
      <c r="M5832" s="73">
        <v>42064</v>
      </c>
      <c r="N5832" s="56" t="s">
        <v>8467</v>
      </c>
      <c r="O5832" s="56"/>
      <c r="P5832" s="56" t="s">
        <v>259</v>
      </c>
      <c r="Q5832" s="56" t="s">
        <v>8736</v>
      </c>
      <c r="R5832" s="56" t="s">
        <v>70</v>
      </c>
      <c r="S5832" s="56" t="s">
        <v>11415</v>
      </c>
      <c r="T5832" s="56" t="s">
        <v>7140</v>
      </c>
      <c r="U5832" s="57">
        <v>1</v>
      </c>
      <c r="V5832" s="57">
        <v>-0.95</v>
      </c>
      <c r="W5832" s="57">
        <v>0.05</v>
      </c>
      <c r="X5832" s="57">
        <v>0</v>
      </c>
      <c r="Y5832" s="73">
        <v>42005</v>
      </c>
      <c r="Z5832" s="57">
        <v>0</v>
      </c>
      <c r="AA5832" s="57">
        <v>0</v>
      </c>
      <c r="AB5832" s="57">
        <v>0.05</v>
      </c>
      <c r="AC5832" s="57">
        <v>0</v>
      </c>
      <c r="AD5832" s="56" t="s">
        <v>9255</v>
      </c>
      <c r="AE5832" s="57">
        <v>0</v>
      </c>
      <c r="AF5832" s="57">
        <v>0</v>
      </c>
      <c r="AG5832" s="57">
        <v>0</v>
      </c>
      <c r="AI5832"/>
      <c r="AJ5832"/>
    </row>
    <row r="5833" spans="1:36">
      <c r="A5833" s="56" t="s">
        <v>48</v>
      </c>
      <c r="B5833" s="56" t="s">
        <v>11416</v>
      </c>
      <c r="C5833" s="56">
        <v>2101010100</v>
      </c>
      <c r="D5833" s="56" t="s">
        <v>39</v>
      </c>
      <c r="E5833" s="56">
        <v>2101020100</v>
      </c>
      <c r="F5833" s="56">
        <v>5401010100</v>
      </c>
      <c r="G5833" s="56" t="s">
        <v>11428</v>
      </c>
      <c r="H5833" s="56">
        <v>400300</v>
      </c>
      <c r="I5833" s="56" t="s">
        <v>11816</v>
      </c>
      <c r="J5833" s="56" t="s">
        <v>10984</v>
      </c>
      <c r="K5833" s="56" t="s">
        <v>9176</v>
      </c>
      <c r="L5833" s="56" t="s">
        <v>7138</v>
      </c>
      <c r="M5833" s="73">
        <v>42064</v>
      </c>
      <c r="N5833" s="56" t="s">
        <v>8467</v>
      </c>
      <c r="O5833" s="56"/>
      <c r="P5833" s="56" t="s">
        <v>259</v>
      </c>
      <c r="Q5833" s="56" t="s">
        <v>8736</v>
      </c>
      <c r="R5833" s="56" t="s">
        <v>70</v>
      </c>
      <c r="S5833" s="56" t="s">
        <v>11415</v>
      </c>
      <c r="T5833" s="56" t="s">
        <v>7140</v>
      </c>
      <c r="U5833" s="57">
        <v>1</v>
      </c>
      <c r="V5833" s="57">
        <v>-0.95</v>
      </c>
      <c r="W5833" s="57">
        <v>0.05</v>
      </c>
      <c r="X5833" s="57">
        <v>0</v>
      </c>
      <c r="Y5833" s="73">
        <v>42005</v>
      </c>
      <c r="Z5833" s="57">
        <v>0</v>
      </c>
      <c r="AA5833" s="57">
        <v>0</v>
      </c>
      <c r="AB5833" s="57">
        <v>0.05</v>
      </c>
      <c r="AC5833" s="57">
        <v>0</v>
      </c>
      <c r="AD5833" s="56" t="s">
        <v>9255</v>
      </c>
      <c r="AE5833" s="57">
        <v>0</v>
      </c>
      <c r="AF5833" s="57">
        <v>0</v>
      </c>
      <c r="AG5833" s="57">
        <v>0</v>
      </c>
      <c r="AI5833"/>
      <c r="AJ5833"/>
    </row>
    <row r="5834" spans="1:36">
      <c r="A5834" s="56" t="s">
        <v>48</v>
      </c>
      <c r="B5834" s="56" t="s">
        <v>11416</v>
      </c>
      <c r="C5834" s="56">
        <v>2101010100</v>
      </c>
      <c r="D5834" s="56" t="s">
        <v>39</v>
      </c>
      <c r="E5834" s="56">
        <v>2101020100</v>
      </c>
      <c r="F5834" s="56">
        <v>5401010100</v>
      </c>
      <c r="G5834" s="56" t="s">
        <v>11428</v>
      </c>
      <c r="H5834" s="56">
        <v>400300</v>
      </c>
      <c r="I5834" s="56" t="s">
        <v>11816</v>
      </c>
      <c r="J5834" s="56" t="s">
        <v>10985</v>
      </c>
      <c r="K5834" s="56" t="s">
        <v>9176</v>
      </c>
      <c r="L5834" s="56" t="s">
        <v>7138</v>
      </c>
      <c r="M5834" s="73">
        <v>42064</v>
      </c>
      <c r="N5834" s="56" t="s">
        <v>8467</v>
      </c>
      <c r="O5834" s="56"/>
      <c r="P5834" s="56" t="s">
        <v>259</v>
      </c>
      <c r="Q5834" s="56" t="s">
        <v>8736</v>
      </c>
      <c r="R5834" s="56" t="s">
        <v>70</v>
      </c>
      <c r="S5834" s="56" t="s">
        <v>11415</v>
      </c>
      <c r="T5834" s="56" t="s">
        <v>7140</v>
      </c>
      <c r="U5834" s="57">
        <v>1</v>
      </c>
      <c r="V5834" s="57">
        <v>-0.95</v>
      </c>
      <c r="W5834" s="57">
        <v>0.05</v>
      </c>
      <c r="X5834" s="57">
        <v>0</v>
      </c>
      <c r="Y5834" s="73">
        <v>42005</v>
      </c>
      <c r="Z5834" s="57">
        <v>0</v>
      </c>
      <c r="AA5834" s="57">
        <v>0</v>
      </c>
      <c r="AB5834" s="57">
        <v>0.05</v>
      </c>
      <c r="AC5834" s="57">
        <v>0</v>
      </c>
      <c r="AD5834" s="56" t="s">
        <v>9255</v>
      </c>
      <c r="AE5834" s="57">
        <v>0</v>
      </c>
      <c r="AF5834" s="57">
        <v>0</v>
      </c>
      <c r="AG5834" s="57">
        <v>0</v>
      </c>
      <c r="AI5834"/>
      <c r="AJ5834"/>
    </row>
    <row r="5835" spans="1:36">
      <c r="A5835" s="56" t="s">
        <v>48</v>
      </c>
      <c r="B5835" s="56" t="s">
        <v>11416</v>
      </c>
      <c r="C5835" s="56">
        <v>2101010100</v>
      </c>
      <c r="D5835" s="56" t="s">
        <v>39</v>
      </c>
      <c r="E5835" s="56">
        <v>2101020100</v>
      </c>
      <c r="F5835" s="56">
        <v>5401010100</v>
      </c>
      <c r="G5835" s="56" t="s">
        <v>11428</v>
      </c>
      <c r="H5835" s="56">
        <v>400300</v>
      </c>
      <c r="I5835" s="56" t="s">
        <v>11816</v>
      </c>
      <c r="J5835" s="56" t="s">
        <v>10986</v>
      </c>
      <c r="K5835" s="56" t="s">
        <v>9176</v>
      </c>
      <c r="L5835" s="56" t="s">
        <v>7138</v>
      </c>
      <c r="M5835" s="73">
        <v>42064</v>
      </c>
      <c r="N5835" s="56" t="s">
        <v>8467</v>
      </c>
      <c r="O5835" s="56"/>
      <c r="P5835" s="56" t="s">
        <v>259</v>
      </c>
      <c r="Q5835" s="56" t="s">
        <v>8736</v>
      </c>
      <c r="R5835" s="56" t="s">
        <v>70</v>
      </c>
      <c r="S5835" s="56" t="s">
        <v>11415</v>
      </c>
      <c r="T5835" s="56" t="s">
        <v>7140</v>
      </c>
      <c r="U5835" s="57">
        <v>1</v>
      </c>
      <c r="V5835" s="57">
        <v>-0.95</v>
      </c>
      <c r="W5835" s="57">
        <v>0.05</v>
      </c>
      <c r="X5835" s="57">
        <v>0</v>
      </c>
      <c r="Y5835" s="73">
        <v>42005</v>
      </c>
      <c r="Z5835" s="57">
        <v>0</v>
      </c>
      <c r="AA5835" s="57">
        <v>0</v>
      </c>
      <c r="AB5835" s="57">
        <v>0.05</v>
      </c>
      <c r="AC5835" s="57">
        <v>0</v>
      </c>
      <c r="AD5835" s="56" t="s">
        <v>9255</v>
      </c>
      <c r="AE5835" s="57">
        <v>0</v>
      </c>
      <c r="AF5835" s="57">
        <v>0</v>
      </c>
      <c r="AG5835" s="57">
        <v>0</v>
      </c>
      <c r="AI5835"/>
      <c r="AJ5835"/>
    </row>
    <row r="5836" spans="1:36">
      <c r="A5836" s="56" t="s">
        <v>48</v>
      </c>
      <c r="B5836" s="56" t="s">
        <v>11416</v>
      </c>
      <c r="C5836" s="56">
        <v>2101010100</v>
      </c>
      <c r="D5836" s="56" t="s">
        <v>39</v>
      </c>
      <c r="E5836" s="56">
        <v>2101020100</v>
      </c>
      <c r="F5836" s="56">
        <v>5401010100</v>
      </c>
      <c r="G5836" s="56" t="s">
        <v>11428</v>
      </c>
      <c r="H5836" s="56">
        <v>400300</v>
      </c>
      <c r="I5836" s="56" t="s">
        <v>11816</v>
      </c>
      <c r="J5836" s="56" t="s">
        <v>10987</v>
      </c>
      <c r="K5836" s="56" t="s">
        <v>9176</v>
      </c>
      <c r="L5836" s="56" t="s">
        <v>7138</v>
      </c>
      <c r="M5836" s="73">
        <v>42064</v>
      </c>
      <c r="N5836" s="56" t="s">
        <v>8467</v>
      </c>
      <c r="O5836" s="56"/>
      <c r="P5836" s="56" t="s">
        <v>259</v>
      </c>
      <c r="Q5836" s="56" t="s">
        <v>8736</v>
      </c>
      <c r="R5836" s="56" t="s">
        <v>70</v>
      </c>
      <c r="S5836" s="56" t="s">
        <v>11415</v>
      </c>
      <c r="T5836" s="56" t="s">
        <v>7140</v>
      </c>
      <c r="U5836" s="57">
        <v>1</v>
      </c>
      <c r="V5836" s="57">
        <v>-0.95</v>
      </c>
      <c r="W5836" s="57">
        <v>0.05</v>
      </c>
      <c r="X5836" s="57">
        <v>0</v>
      </c>
      <c r="Y5836" s="73">
        <v>42005</v>
      </c>
      <c r="Z5836" s="57">
        <v>0</v>
      </c>
      <c r="AA5836" s="57">
        <v>0</v>
      </c>
      <c r="AB5836" s="57">
        <v>0.05</v>
      </c>
      <c r="AC5836" s="57">
        <v>0</v>
      </c>
      <c r="AD5836" s="56" t="s">
        <v>9255</v>
      </c>
      <c r="AE5836" s="57">
        <v>0</v>
      </c>
      <c r="AF5836" s="57">
        <v>0</v>
      </c>
      <c r="AG5836" s="57">
        <v>0</v>
      </c>
      <c r="AI5836"/>
      <c r="AJ5836"/>
    </row>
    <row r="5837" spans="1:36">
      <c r="A5837" s="56" t="s">
        <v>48</v>
      </c>
      <c r="B5837" s="56" t="s">
        <v>11416</v>
      </c>
      <c r="C5837" s="56">
        <v>2101010100</v>
      </c>
      <c r="D5837" s="56" t="s">
        <v>39</v>
      </c>
      <c r="E5837" s="56">
        <v>2101020100</v>
      </c>
      <c r="F5837" s="56">
        <v>5401010100</v>
      </c>
      <c r="G5837" s="56" t="s">
        <v>11428</v>
      </c>
      <c r="H5837" s="56">
        <v>400300</v>
      </c>
      <c r="I5837" s="56" t="s">
        <v>11816</v>
      </c>
      <c r="J5837" s="56" t="s">
        <v>10988</v>
      </c>
      <c r="K5837" s="56" t="s">
        <v>9176</v>
      </c>
      <c r="L5837" s="56" t="s">
        <v>7138</v>
      </c>
      <c r="M5837" s="73">
        <v>42064</v>
      </c>
      <c r="N5837" s="56" t="s">
        <v>8467</v>
      </c>
      <c r="O5837" s="56"/>
      <c r="P5837" s="56" t="s">
        <v>259</v>
      </c>
      <c r="Q5837" s="56" t="s">
        <v>8736</v>
      </c>
      <c r="R5837" s="56" t="s">
        <v>70</v>
      </c>
      <c r="S5837" s="56" t="s">
        <v>11415</v>
      </c>
      <c r="T5837" s="56" t="s">
        <v>7140</v>
      </c>
      <c r="U5837" s="57">
        <v>1</v>
      </c>
      <c r="V5837" s="57">
        <v>-0.95</v>
      </c>
      <c r="W5837" s="57">
        <v>0.05</v>
      </c>
      <c r="X5837" s="57">
        <v>0</v>
      </c>
      <c r="Y5837" s="73">
        <v>42005</v>
      </c>
      <c r="Z5837" s="57">
        <v>0</v>
      </c>
      <c r="AA5837" s="57">
        <v>0</v>
      </c>
      <c r="AB5837" s="57">
        <v>0.05</v>
      </c>
      <c r="AC5837" s="57">
        <v>0</v>
      </c>
      <c r="AD5837" s="56" t="s">
        <v>9255</v>
      </c>
      <c r="AE5837" s="57">
        <v>0</v>
      </c>
      <c r="AF5837" s="57">
        <v>0</v>
      </c>
      <c r="AG5837" s="57">
        <v>0</v>
      </c>
      <c r="AI5837"/>
      <c r="AJ5837"/>
    </row>
    <row r="5838" spans="1:36">
      <c r="A5838" s="56" t="s">
        <v>48</v>
      </c>
      <c r="B5838" s="56" t="s">
        <v>11416</v>
      </c>
      <c r="C5838" s="56">
        <v>2101010100</v>
      </c>
      <c r="D5838" s="56" t="s">
        <v>39</v>
      </c>
      <c r="E5838" s="56">
        <v>2101020100</v>
      </c>
      <c r="F5838" s="56">
        <v>5401010100</v>
      </c>
      <c r="G5838" s="56" t="s">
        <v>11428</v>
      </c>
      <c r="H5838" s="56">
        <v>400300</v>
      </c>
      <c r="I5838" s="56" t="s">
        <v>11816</v>
      </c>
      <c r="J5838" s="56" t="s">
        <v>10989</v>
      </c>
      <c r="K5838" s="56" t="s">
        <v>9176</v>
      </c>
      <c r="L5838" s="56" t="s">
        <v>7138</v>
      </c>
      <c r="M5838" s="73">
        <v>42064</v>
      </c>
      <c r="N5838" s="56" t="s">
        <v>8467</v>
      </c>
      <c r="O5838" s="56"/>
      <c r="P5838" s="56" t="s">
        <v>259</v>
      </c>
      <c r="Q5838" s="56" t="s">
        <v>8736</v>
      </c>
      <c r="R5838" s="56" t="s">
        <v>70</v>
      </c>
      <c r="S5838" s="56" t="s">
        <v>11415</v>
      </c>
      <c r="T5838" s="56" t="s">
        <v>7140</v>
      </c>
      <c r="U5838" s="57">
        <v>1</v>
      </c>
      <c r="V5838" s="57">
        <v>-0.95</v>
      </c>
      <c r="W5838" s="57">
        <v>0.05</v>
      </c>
      <c r="X5838" s="57">
        <v>0</v>
      </c>
      <c r="Y5838" s="73">
        <v>42005</v>
      </c>
      <c r="Z5838" s="57">
        <v>0</v>
      </c>
      <c r="AA5838" s="57">
        <v>0</v>
      </c>
      <c r="AB5838" s="57">
        <v>0.05</v>
      </c>
      <c r="AC5838" s="57">
        <v>0</v>
      </c>
      <c r="AD5838" s="56" t="s">
        <v>9255</v>
      </c>
      <c r="AE5838" s="57">
        <v>0</v>
      </c>
      <c r="AF5838" s="57">
        <v>0</v>
      </c>
      <c r="AG5838" s="57">
        <v>0</v>
      </c>
      <c r="AI5838"/>
      <c r="AJ5838"/>
    </row>
    <row r="5839" spans="1:36">
      <c r="A5839" s="56" t="s">
        <v>48</v>
      </c>
      <c r="B5839" s="56" t="s">
        <v>11416</v>
      </c>
      <c r="C5839" s="56">
        <v>2101010100</v>
      </c>
      <c r="D5839" s="56" t="s">
        <v>39</v>
      </c>
      <c r="E5839" s="56">
        <v>2101020100</v>
      </c>
      <c r="F5839" s="56">
        <v>5401010100</v>
      </c>
      <c r="G5839" s="56" t="s">
        <v>11428</v>
      </c>
      <c r="H5839" s="56">
        <v>400300</v>
      </c>
      <c r="I5839" s="56" t="s">
        <v>11816</v>
      </c>
      <c r="J5839" s="56" t="s">
        <v>10990</v>
      </c>
      <c r="K5839" s="56" t="s">
        <v>9176</v>
      </c>
      <c r="L5839" s="56" t="s">
        <v>7138</v>
      </c>
      <c r="M5839" s="73">
        <v>42064</v>
      </c>
      <c r="N5839" s="56" t="s">
        <v>8467</v>
      </c>
      <c r="O5839" s="56"/>
      <c r="P5839" s="56" t="s">
        <v>259</v>
      </c>
      <c r="Q5839" s="56" t="s">
        <v>8736</v>
      </c>
      <c r="R5839" s="56" t="s">
        <v>70</v>
      </c>
      <c r="S5839" s="56" t="s">
        <v>11415</v>
      </c>
      <c r="T5839" s="56" t="s">
        <v>7140</v>
      </c>
      <c r="U5839" s="57">
        <v>1</v>
      </c>
      <c r="V5839" s="57">
        <v>-0.95</v>
      </c>
      <c r="W5839" s="57">
        <v>0.05</v>
      </c>
      <c r="X5839" s="57">
        <v>0</v>
      </c>
      <c r="Y5839" s="73">
        <v>42005</v>
      </c>
      <c r="Z5839" s="57">
        <v>0</v>
      </c>
      <c r="AA5839" s="57">
        <v>0</v>
      </c>
      <c r="AB5839" s="57">
        <v>0.05</v>
      </c>
      <c r="AC5839" s="57">
        <v>0</v>
      </c>
      <c r="AD5839" s="56" t="s">
        <v>9255</v>
      </c>
      <c r="AE5839" s="57">
        <v>0</v>
      </c>
      <c r="AF5839" s="57">
        <v>0</v>
      </c>
      <c r="AG5839" s="57">
        <v>0</v>
      </c>
      <c r="AI5839"/>
      <c r="AJ5839"/>
    </row>
    <row r="5840" spans="1:36">
      <c r="A5840" s="56" t="s">
        <v>48</v>
      </c>
      <c r="B5840" s="56" t="s">
        <v>11416</v>
      </c>
      <c r="C5840" s="56">
        <v>2101010100</v>
      </c>
      <c r="D5840" s="56" t="s">
        <v>39</v>
      </c>
      <c r="E5840" s="56">
        <v>2101020100</v>
      </c>
      <c r="F5840" s="56">
        <v>5401010100</v>
      </c>
      <c r="G5840" s="56" t="s">
        <v>11428</v>
      </c>
      <c r="H5840" s="56">
        <v>400300</v>
      </c>
      <c r="I5840" s="56" t="s">
        <v>11816</v>
      </c>
      <c r="J5840" s="56" t="s">
        <v>10991</v>
      </c>
      <c r="K5840" s="56" t="s">
        <v>9176</v>
      </c>
      <c r="L5840" s="56" t="s">
        <v>7138</v>
      </c>
      <c r="M5840" s="73">
        <v>42064</v>
      </c>
      <c r="N5840" s="56" t="s">
        <v>8467</v>
      </c>
      <c r="O5840" s="56"/>
      <c r="P5840" s="56" t="s">
        <v>259</v>
      </c>
      <c r="Q5840" s="56" t="s">
        <v>8736</v>
      </c>
      <c r="R5840" s="56" t="s">
        <v>70</v>
      </c>
      <c r="S5840" s="56" t="s">
        <v>11415</v>
      </c>
      <c r="T5840" s="56" t="s">
        <v>7140</v>
      </c>
      <c r="U5840" s="57">
        <v>1</v>
      </c>
      <c r="V5840" s="57">
        <v>-0.95</v>
      </c>
      <c r="W5840" s="57">
        <v>0.05</v>
      </c>
      <c r="X5840" s="57">
        <v>0</v>
      </c>
      <c r="Y5840" s="73">
        <v>42005</v>
      </c>
      <c r="Z5840" s="57">
        <v>0</v>
      </c>
      <c r="AA5840" s="57">
        <v>0</v>
      </c>
      <c r="AB5840" s="57">
        <v>0.05</v>
      </c>
      <c r="AC5840" s="57">
        <v>0</v>
      </c>
      <c r="AD5840" s="56" t="s">
        <v>9255</v>
      </c>
      <c r="AE5840" s="57">
        <v>0</v>
      </c>
      <c r="AF5840" s="57">
        <v>0</v>
      </c>
      <c r="AG5840" s="57">
        <v>0</v>
      </c>
      <c r="AI5840"/>
      <c r="AJ5840"/>
    </row>
    <row r="5841" spans="1:36">
      <c r="A5841" s="56" t="s">
        <v>48</v>
      </c>
      <c r="B5841" s="56" t="s">
        <v>11416</v>
      </c>
      <c r="C5841" s="56">
        <v>2101010100</v>
      </c>
      <c r="D5841" s="56" t="s">
        <v>39</v>
      </c>
      <c r="E5841" s="56">
        <v>2101020100</v>
      </c>
      <c r="F5841" s="56">
        <v>5401010100</v>
      </c>
      <c r="G5841" s="56" t="s">
        <v>11428</v>
      </c>
      <c r="H5841" s="56">
        <v>400300</v>
      </c>
      <c r="I5841" s="56" t="s">
        <v>11816</v>
      </c>
      <c r="J5841" s="56" t="s">
        <v>10992</v>
      </c>
      <c r="K5841" s="56" t="s">
        <v>9176</v>
      </c>
      <c r="L5841" s="56" t="s">
        <v>7138</v>
      </c>
      <c r="M5841" s="73">
        <v>42064</v>
      </c>
      <c r="N5841" s="56" t="s">
        <v>8467</v>
      </c>
      <c r="O5841" s="56"/>
      <c r="P5841" s="56" t="s">
        <v>259</v>
      </c>
      <c r="Q5841" s="56" t="s">
        <v>8736</v>
      </c>
      <c r="R5841" s="56" t="s">
        <v>70</v>
      </c>
      <c r="S5841" s="56" t="s">
        <v>11415</v>
      </c>
      <c r="T5841" s="56" t="s">
        <v>7140</v>
      </c>
      <c r="U5841" s="57">
        <v>1</v>
      </c>
      <c r="V5841" s="57">
        <v>-0.95</v>
      </c>
      <c r="W5841" s="57">
        <v>0.05</v>
      </c>
      <c r="X5841" s="57">
        <v>0</v>
      </c>
      <c r="Y5841" s="73">
        <v>42005</v>
      </c>
      <c r="Z5841" s="57">
        <v>0</v>
      </c>
      <c r="AA5841" s="57">
        <v>0</v>
      </c>
      <c r="AB5841" s="57">
        <v>0.05</v>
      </c>
      <c r="AC5841" s="57">
        <v>0</v>
      </c>
      <c r="AD5841" s="56" t="s">
        <v>9255</v>
      </c>
      <c r="AE5841" s="57">
        <v>0</v>
      </c>
      <c r="AF5841" s="57">
        <v>0</v>
      </c>
      <c r="AG5841" s="57">
        <v>0</v>
      </c>
      <c r="AI5841"/>
      <c r="AJ5841"/>
    </row>
    <row r="5842" spans="1:36">
      <c r="A5842" s="56" t="s">
        <v>48</v>
      </c>
      <c r="B5842" s="56" t="s">
        <v>11416</v>
      </c>
      <c r="C5842" s="56">
        <v>2101010100</v>
      </c>
      <c r="D5842" s="56" t="s">
        <v>39</v>
      </c>
      <c r="E5842" s="56">
        <v>2101020100</v>
      </c>
      <c r="F5842" s="56">
        <v>5401010100</v>
      </c>
      <c r="G5842" s="56" t="s">
        <v>11428</v>
      </c>
      <c r="H5842" s="56">
        <v>400300</v>
      </c>
      <c r="I5842" s="56" t="s">
        <v>11816</v>
      </c>
      <c r="J5842" s="56" t="s">
        <v>10993</v>
      </c>
      <c r="K5842" s="56" t="s">
        <v>9176</v>
      </c>
      <c r="L5842" s="56" t="s">
        <v>7138</v>
      </c>
      <c r="M5842" s="73">
        <v>42064</v>
      </c>
      <c r="N5842" s="56" t="s">
        <v>8467</v>
      </c>
      <c r="O5842" s="56"/>
      <c r="P5842" s="56" t="s">
        <v>259</v>
      </c>
      <c r="Q5842" s="56" t="s">
        <v>8736</v>
      </c>
      <c r="R5842" s="56" t="s">
        <v>70</v>
      </c>
      <c r="S5842" s="56" t="s">
        <v>11415</v>
      </c>
      <c r="T5842" s="56" t="s">
        <v>7140</v>
      </c>
      <c r="U5842" s="57">
        <v>1</v>
      </c>
      <c r="V5842" s="57">
        <v>-0.95</v>
      </c>
      <c r="W5842" s="57">
        <v>0.05</v>
      </c>
      <c r="X5842" s="57">
        <v>0</v>
      </c>
      <c r="Y5842" s="73">
        <v>42005</v>
      </c>
      <c r="Z5842" s="57">
        <v>0</v>
      </c>
      <c r="AA5842" s="57">
        <v>0</v>
      </c>
      <c r="AB5842" s="57">
        <v>0.05</v>
      </c>
      <c r="AC5842" s="57">
        <v>0</v>
      </c>
      <c r="AD5842" s="56" t="s">
        <v>9255</v>
      </c>
      <c r="AE5842" s="57">
        <v>0</v>
      </c>
      <c r="AF5842" s="57">
        <v>0</v>
      </c>
      <c r="AG5842" s="57">
        <v>0</v>
      </c>
      <c r="AI5842"/>
      <c r="AJ5842"/>
    </row>
    <row r="5843" spans="1:36">
      <c r="A5843" s="56" t="s">
        <v>48</v>
      </c>
      <c r="B5843" s="56" t="s">
        <v>11416</v>
      </c>
      <c r="C5843" s="56">
        <v>2101010100</v>
      </c>
      <c r="D5843" s="56" t="s">
        <v>39</v>
      </c>
      <c r="E5843" s="56">
        <v>2101020100</v>
      </c>
      <c r="F5843" s="56">
        <v>5401010100</v>
      </c>
      <c r="G5843" s="56" t="s">
        <v>11428</v>
      </c>
      <c r="H5843" s="56">
        <v>400300</v>
      </c>
      <c r="I5843" s="56" t="s">
        <v>11816</v>
      </c>
      <c r="J5843" s="56" t="s">
        <v>10994</v>
      </c>
      <c r="K5843" s="56" t="s">
        <v>9176</v>
      </c>
      <c r="L5843" s="56" t="s">
        <v>7138</v>
      </c>
      <c r="M5843" s="73">
        <v>42064</v>
      </c>
      <c r="N5843" s="56" t="s">
        <v>8467</v>
      </c>
      <c r="O5843" s="56"/>
      <c r="P5843" s="56" t="s">
        <v>259</v>
      </c>
      <c r="Q5843" s="56" t="s">
        <v>8736</v>
      </c>
      <c r="R5843" s="56" t="s">
        <v>70</v>
      </c>
      <c r="S5843" s="56" t="s">
        <v>11415</v>
      </c>
      <c r="T5843" s="56" t="s">
        <v>7140</v>
      </c>
      <c r="U5843" s="57">
        <v>1</v>
      </c>
      <c r="V5843" s="57">
        <v>-0.95</v>
      </c>
      <c r="W5843" s="57">
        <v>0.05</v>
      </c>
      <c r="X5843" s="57">
        <v>0</v>
      </c>
      <c r="Y5843" s="73">
        <v>42005</v>
      </c>
      <c r="Z5843" s="57">
        <v>0</v>
      </c>
      <c r="AA5843" s="57">
        <v>0</v>
      </c>
      <c r="AB5843" s="57">
        <v>0.05</v>
      </c>
      <c r="AC5843" s="57">
        <v>0</v>
      </c>
      <c r="AD5843" s="56" t="s">
        <v>9255</v>
      </c>
      <c r="AE5843" s="57">
        <v>0</v>
      </c>
      <c r="AF5843" s="57">
        <v>0</v>
      </c>
      <c r="AG5843" s="57">
        <v>0</v>
      </c>
      <c r="AI5843"/>
      <c r="AJ5843"/>
    </row>
    <row r="5844" spans="1:36">
      <c r="A5844" s="56" t="s">
        <v>48</v>
      </c>
      <c r="B5844" s="56" t="s">
        <v>11416</v>
      </c>
      <c r="C5844" s="56">
        <v>2101010100</v>
      </c>
      <c r="D5844" s="56" t="s">
        <v>39</v>
      </c>
      <c r="E5844" s="56">
        <v>2101020100</v>
      </c>
      <c r="F5844" s="56">
        <v>5401010100</v>
      </c>
      <c r="G5844" s="56" t="s">
        <v>11428</v>
      </c>
      <c r="H5844" s="56">
        <v>400300</v>
      </c>
      <c r="I5844" s="56" t="s">
        <v>11816</v>
      </c>
      <c r="J5844" s="56" t="s">
        <v>10995</v>
      </c>
      <c r="K5844" s="56" t="s">
        <v>9176</v>
      </c>
      <c r="L5844" s="56" t="s">
        <v>7138</v>
      </c>
      <c r="M5844" s="73">
        <v>42064</v>
      </c>
      <c r="N5844" s="56" t="s">
        <v>8467</v>
      </c>
      <c r="O5844" s="56"/>
      <c r="P5844" s="56" t="s">
        <v>259</v>
      </c>
      <c r="Q5844" s="56" t="s">
        <v>8736</v>
      </c>
      <c r="R5844" s="56" t="s">
        <v>70</v>
      </c>
      <c r="S5844" s="56" t="s">
        <v>11415</v>
      </c>
      <c r="T5844" s="56" t="s">
        <v>7140</v>
      </c>
      <c r="U5844" s="57">
        <v>1</v>
      </c>
      <c r="V5844" s="57">
        <v>-0.95</v>
      </c>
      <c r="W5844" s="57">
        <v>0.05</v>
      </c>
      <c r="X5844" s="57">
        <v>0</v>
      </c>
      <c r="Y5844" s="73">
        <v>42005</v>
      </c>
      <c r="Z5844" s="57">
        <v>0</v>
      </c>
      <c r="AA5844" s="57">
        <v>0</v>
      </c>
      <c r="AB5844" s="57">
        <v>0.05</v>
      </c>
      <c r="AC5844" s="57">
        <v>0</v>
      </c>
      <c r="AD5844" s="56" t="s">
        <v>9255</v>
      </c>
      <c r="AE5844" s="57">
        <v>0</v>
      </c>
      <c r="AF5844" s="57">
        <v>0</v>
      </c>
      <c r="AG5844" s="57">
        <v>0</v>
      </c>
      <c r="AI5844"/>
      <c r="AJ5844"/>
    </row>
    <row r="5845" spans="1:36">
      <c r="A5845" s="56" t="s">
        <v>48</v>
      </c>
      <c r="B5845" s="56" t="s">
        <v>11416</v>
      </c>
      <c r="C5845" s="56">
        <v>2101010100</v>
      </c>
      <c r="D5845" s="56" t="s">
        <v>39</v>
      </c>
      <c r="E5845" s="56">
        <v>2101020100</v>
      </c>
      <c r="F5845" s="56">
        <v>5401010100</v>
      </c>
      <c r="G5845" s="56" t="s">
        <v>11428</v>
      </c>
      <c r="H5845" s="56">
        <v>400300</v>
      </c>
      <c r="I5845" s="56" t="s">
        <v>11816</v>
      </c>
      <c r="J5845" s="56" t="s">
        <v>10996</v>
      </c>
      <c r="K5845" s="56" t="s">
        <v>9176</v>
      </c>
      <c r="L5845" s="56" t="s">
        <v>7138</v>
      </c>
      <c r="M5845" s="73">
        <v>42064</v>
      </c>
      <c r="N5845" s="56" t="s">
        <v>8467</v>
      </c>
      <c r="O5845" s="56"/>
      <c r="P5845" s="56" t="s">
        <v>259</v>
      </c>
      <c r="Q5845" s="56" t="s">
        <v>8736</v>
      </c>
      <c r="R5845" s="56" t="s">
        <v>70</v>
      </c>
      <c r="S5845" s="56" t="s">
        <v>11415</v>
      </c>
      <c r="T5845" s="56" t="s">
        <v>7140</v>
      </c>
      <c r="U5845" s="57">
        <v>1</v>
      </c>
      <c r="V5845" s="57">
        <v>-0.95</v>
      </c>
      <c r="W5845" s="57">
        <v>0.05</v>
      </c>
      <c r="X5845" s="57">
        <v>0</v>
      </c>
      <c r="Y5845" s="73">
        <v>42005</v>
      </c>
      <c r="Z5845" s="57">
        <v>0</v>
      </c>
      <c r="AA5845" s="57">
        <v>0</v>
      </c>
      <c r="AB5845" s="57">
        <v>0.05</v>
      </c>
      <c r="AC5845" s="57">
        <v>0</v>
      </c>
      <c r="AD5845" s="56" t="s">
        <v>9255</v>
      </c>
      <c r="AE5845" s="57">
        <v>0</v>
      </c>
      <c r="AF5845" s="57">
        <v>0</v>
      </c>
      <c r="AG5845" s="57">
        <v>0</v>
      </c>
      <c r="AI5845"/>
      <c r="AJ5845"/>
    </row>
    <row r="5846" spans="1:36">
      <c r="A5846" s="56" t="s">
        <v>48</v>
      </c>
      <c r="B5846" s="56" t="s">
        <v>11416</v>
      </c>
      <c r="C5846" s="56">
        <v>2101010100</v>
      </c>
      <c r="D5846" s="56" t="s">
        <v>39</v>
      </c>
      <c r="E5846" s="56">
        <v>2101020100</v>
      </c>
      <c r="F5846" s="56">
        <v>5401010100</v>
      </c>
      <c r="G5846" s="56" t="s">
        <v>11428</v>
      </c>
      <c r="H5846" s="56">
        <v>400300</v>
      </c>
      <c r="I5846" s="56" t="s">
        <v>11816</v>
      </c>
      <c r="J5846" s="56" t="s">
        <v>10997</v>
      </c>
      <c r="K5846" s="56" t="s">
        <v>9176</v>
      </c>
      <c r="L5846" s="56" t="s">
        <v>7138</v>
      </c>
      <c r="M5846" s="73">
        <v>42064</v>
      </c>
      <c r="N5846" s="56" t="s">
        <v>8467</v>
      </c>
      <c r="O5846" s="56"/>
      <c r="P5846" s="56" t="s">
        <v>259</v>
      </c>
      <c r="Q5846" s="56" t="s">
        <v>8736</v>
      </c>
      <c r="R5846" s="56" t="s">
        <v>70</v>
      </c>
      <c r="S5846" s="56" t="s">
        <v>11415</v>
      </c>
      <c r="T5846" s="56" t="s">
        <v>7140</v>
      </c>
      <c r="U5846" s="57">
        <v>1</v>
      </c>
      <c r="V5846" s="57">
        <v>-0.95</v>
      </c>
      <c r="W5846" s="57">
        <v>0.05</v>
      </c>
      <c r="X5846" s="57">
        <v>0</v>
      </c>
      <c r="Y5846" s="73">
        <v>42005</v>
      </c>
      <c r="Z5846" s="57">
        <v>0</v>
      </c>
      <c r="AA5846" s="57">
        <v>0</v>
      </c>
      <c r="AB5846" s="57">
        <v>0.05</v>
      </c>
      <c r="AC5846" s="57">
        <v>0</v>
      </c>
      <c r="AD5846" s="56" t="s">
        <v>9255</v>
      </c>
      <c r="AE5846" s="57">
        <v>0</v>
      </c>
      <c r="AF5846" s="57">
        <v>0</v>
      </c>
      <c r="AG5846" s="57">
        <v>0</v>
      </c>
      <c r="AI5846"/>
      <c r="AJ5846"/>
    </row>
    <row r="5847" spans="1:36">
      <c r="A5847" s="56" t="s">
        <v>48</v>
      </c>
      <c r="B5847" s="56" t="s">
        <v>11416</v>
      </c>
      <c r="C5847" s="56">
        <v>2101010100</v>
      </c>
      <c r="D5847" s="56" t="s">
        <v>39</v>
      </c>
      <c r="E5847" s="56">
        <v>2101020100</v>
      </c>
      <c r="F5847" s="56">
        <v>5401010100</v>
      </c>
      <c r="G5847" s="56" t="s">
        <v>11428</v>
      </c>
      <c r="H5847" s="56">
        <v>400300</v>
      </c>
      <c r="I5847" s="56" t="s">
        <v>11816</v>
      </c>
      <c r="J5847" s="56" t="s">
        <v>10998</v>
      </c>
      <c r="K5847" s="56" t="s">
        <v>9176</v>
      </c>
      <c r="L5847" s="56" t="s">
        <v>7138</v>
      </c>
      <c r="M5847" s="73">
        <v>42064</v>
      </c>
      <c r="N5847" s="56" t="s">
        <v>8467</v>
      </c>
      <c r="O5847" s="56"/>
      <c r="P5847" s="56" t="s">
        <v>259</v>
      </c>
      <c r="Q5847" s="56" t="s">
        <v>8736</v>
      </c>
      <c r="R5847" s="56" t="s">
        <v>70</v>
      </c>
      <c r="S5847" s="56" t="s">
        <v>11415</v>
      </c>
      <c r="T5847" s="56" t="s">
        <v>7140</v>
      </c>
      <c r="U5847" s="57">
        <v>1</v>
      </c>
      <c r="V5847" s="57">
        <v>-0.95</v>
      </c>
      <c r="W5847" s="57">
        <v>0.05</v>
      </c>
      <c r="X5847" s="57">
        <v>0</v>
      </c>
      <c r="Y5847" s="73">
        <v>42005</v>
      </c>
      <c r="Z5847" s="57">
        <v>0</v>
      </c>
      <c r="AA5847" s="57">
        <v>0</v>
      </c>
      <c r="AB5847" s="57">
        <v>0.05</v>
      </c>
      <c r="AC5847" s="57">
        <v>0</v>
      </c>
      <c r="AD5847" s="56" t="s">
        <v>9255</v>
      </c>
      <c r="AE5847" s="57">
        <v>0</v>
      </c>
      <c r="AF5847" s="57">
        <v>0</v>
      </c>
      <c r="AG5847" s="57">
        <v>0</v>
      </c>
      <c r="AI5847"/>
      <c r="AJ5847"/>
    </row>
    <row r="5848" spans="1:36">
      <c r="A5848" s="56" t="s">
        <v>48</v>
      </c>
      <c r="B5848" s="56" t="s">
        <v>11416</v>
      </c>
      <c r="C5848" s="56">
        <v>2101010100</v>
      </c>
      <c r="D5848" s="56" t="s">
        <v>39</v>
      </c>
      <c r="E5848" s="56">
        <v>2101020100</v>
      </c>
      <c r="F5848" s="56">
        <v>5401010100</v>
      </c>
      <c r="G5848" s="56" t="s">
        <v>11428</v>
      </c>
      <c r="H5848" s="56">
        <v>400300</v>
      </c>
      <c r="I5848" s="56" t="s">
        <v>11816</v>
      </c>
      <c r="J5848" s="56" t="s">
        <v>10999</v>
      </c>
      <c r="K5848" s="56" t="s">
        <v>9176</v>
      </c>
      <c r="L5848" s="56" t="s">
        <v>7138</v>
      </c>
      <c r="M5848" s="73">
        <v>42064</v>
      </c>
      <c r="N5848" s="56" t="s">
        <v>8467</v>
      </c>
      <c r="O5848" s="56"/>
      <c r="P5848" s="56" t="s">
        <v>259</v>
      </c>
      <c r="Q5848" s="56" t="s">
        <v>8736</v>
      </c>
      <c r="R5848" s="56" t="s">
        <v>70</v>
      </c>
      <c r="S5848" s="56" t="s">
        <v>11415</v>
      </c>
      <c r="T5848" s="56" t="s">
        <v>7140</v>
      </c>
      <c r="U5848" s="57">
        <v>1</v>
      </c>
      <c r="V5848" s="57">
        <v>-0.95</v>
      </c>
      <c r="W5848" s="57">
        <v>0.05</v>
      </c>
      <c r="X5848" s="57">
        <v>0</v>
      </c>
      <c r="Y5848" s="73">
        <v>42005</v>
      </c>
      <c r="Z5848" s="57">
        <v>0</v>
      </c>
      <c r="AA5848" s="57">
        <v>0</v>
      </c>
      <c r="AB5848" s="57">
        <v>0.05</v>
      </c>
      <c r="AC5848" s="57">
        <v>0</v>
      </c>
      <c r="AD5848" s="56" t="s">
        <v>9255</v>
      </c>
      <c r="AE5848" s="57">
        <v>0</v>
      </c>
      <c r="AF5848" s="57">
        <v>0</v>
      </c>
      <c r="AG5848" s="57">
        <v>0</v>
      </c>
      <c r="AI5848"/>
      <c r="AJ5848"/>
    </row>
    <row r="5849" spans="1:36">
      <c r="A5849" s="56" t="s">
        <v>48</v>
      </c>
      <c r="B5849" s="56" t="s">
        <v>11416</v>
      </c>
      <c r="C5849" s="56">
        <v>2101010100</v>
      </c>
      <c r="D5849" s="56" t="s">
        <v>39</v>
      </c>
      <c r="E5849" s="56">
        <v>2101020100</v>
      </c>
      <c r="F5849" s="56">
        <v>5401010100</v>
      </c>
      <c r="G5849" s="56" t="s">
        <v>11428</v>
      </c>
      <c r="H5849" s="56">
        <v>400300</v>
      </c>
      <c r="I5849" s="56" t="s">
        <v>11816</v>
      </c>
      <c r="J5849" s="56" t="s">
        <v>11000</v>
      </c>
      <c r="K5849" s="56" t="s">
        <v>9176</v>
      </c>
      <c r="L5849" s="56" t="s">
        <v>7138</v>
      </c>
      <c r="M5849" s="73">
        <v>42064</v>
      </c>
      <c r="N5849" s="56" t="s">
        <v>8467</v>
      </c>
      <c r="O5849" s="56"/>
      <c r="P5849" s="56" t="s">
        <v>259</v>
      </c>
      <c r="Q5849" s="56" t="s">
        <v>8736</v>
      </c>
      <c r="R5849" s="56" t="s">
        <v>70</v>
      </c>
      <c r="S5849" s="56" t="s">
        <v>11415</v>
      </c>
      <c r="T5849" s="56" t="s">
        <v>7140</v>
      </c>
      <c r="U5849" s="57">
        <v>1</v>
      </c>
      <c r="V5849" s="57">
        <v>-0.95</v>
      </c>
      <c r="W5849" s="57">
        <v>0.05</v>
      </c>
      <c r="X5849" s="57">
        <v>0</v>
      </c>
      <c r="Y5849" s="73">
        <v>42005</v>
      </c>
      <c r="Z5849" s="57">
        <v>0</v>
      </c>
      <c r="AA5849" s="57">
        <v>0</v>
      </c>
      <c r="AB5849" s="57">
        <v>0.05</v>
      </c>
      <c r="AC5849" s="57">
        <v>0</v>
      </c>
      <c r="AD5849" s="56" t="s">
        <v>9255</v>
      </c>
      <c r="AE5849" s="57">
        <v>0</v>
      </c>
      <c r="AF5849" s="57">
        <v>0</v>
      </c>
      <c r="AG5849" s="57">
        <v>0</v>
      </c>
      <c r="AI5849"/>
      <c r="AJ5849"/>
    </row>
    <row r="5850" spans="1:36">
      <c r="A5850" s="56" t="s">
        <v>48</v>
      </c>
      <c r="B5850" s="56" t="s">
        <v>11416</v>
      </c>
      <c r="C5850" s="56">
        <v>2101010100</v>
      </c>
      <c r="D5850" s="56" t="s">
        <v>39</v>
      </c>
      <c r="E5850" s="56">
        <v>2101020100</v>
      </c>
      <c r="F5850" s="56">
        <v>5401010100</v>
      </c>
      <c r="G5850" s="56" t="s">
        <v>11428</v>
      </c>
      <c r="H5850" s="56">
        <v>400300</v>
      </c>
      <c r="I5850" s="56" t="s">
        <v>11816</v>
      </c>
      <c r="J5850" s="56" t="s">
        <v>11001</v>
      </c>
      <c r="K5850" s="56" t="s">
        <v>9176</v>
      </c>
      <c r="L5850" s="56" t="s">
        <v>7138</v>
      </c>
      <c r="M5850" s="73">
        <v>42064</v>
      </c>
      <c r="N5850" s="56" t="s">
        <v>8467</v>
      </c>
      <c r="O5850" s="56"/>
      <c r="P5850" s="56" t="s">
        <v>259</v>
      </c>
      <c r="Q5850" s="56" t="s">
        <v>8736</v>
      </c>
      <c r="R5850" s="56" t="s">
        <v>70</v>
      </c>
      <c r="S5850" s="56" t="s">
        <v>11415</v>
      </c>
      <c r="T5850" s="56" t="s">
        <v>7140</v>
      </c>
      <c r="U5850" s="57">
        <v>1.27</v>
      </c>
      <c r="V5850" s="57">
        <v>-1.21</v>
      </c>
      <c r="W5850" s="57">
        <v>0.06</v>
      </c>
      <c r="X5850" s="57">
        <v>0</v>
      </c>
      <c r="Y5850" s="73">
        <v>42005</v>
      </c>
      <c r="Z5850" s="57">
        <v>0</v>
      </c>
      <c r="AA5850" s="57">
        <v>0</v>
      </c>
      <c r="AB5850" s="57">
        <v>0.06</v>
      </c>
      <c r="AC5850" s="57">
        <v>0</v>
      </c>
      <c r="AD5850" s="56" t="s">
        <v>9255</v>
      </c>
      <c r="AE5850" s="57">
        <v>0</v>
      </c>
      <c r="AF5850" s="57">
        <v>0</v>
      </c>
      <c r="AG5850" s="57">
        <v>0</v>
      </c>
      <c r="AI5850"/>
      <c r="AJ5850"/>
    </row>
    <row r="5851" spans="1:36">
      <c r="A5851" s="56" t="s">
        <v>48</v>
      </c>
      <c r="B5851" s="56" t="s">
        <v>11416</v>
      </c>
      <c r="C5851" s="56">
        <v>2101010100</v>
      </c>
      <c r="D5851" s="56" t="s">
        <v>39</v>
      </c>
      <c r="E5851" s="56">
        <v>2101020100</v>
      </c>
      <c r="F5851" s="56">
        <v>5401010100</v>
      </c>
      <c r="G5851" s="56" t="s">
        <v>11428</v>
      </c>
      <c r="H5851" s="56">
        <v>400300</v>
      </c>
      <c r="I5851" s="56" t="s">
        <v>11830</v>
      </c>
      <c r="J5851" s="56" t="s">
        <v>11002</v>
      </c>
      <c r="K5851" s="56" t="s">
        <v>8745</v>
      </c>
      <c r="L5851" s="56" t="s">
        <v>7138</v>
      </c>
      <c r="M5851" s="73">
        <v>42064</v>
      </c>
      <c r="N5851" s="56" t="s">
        <v>8439</v>
      </c>
      <c r="O5851" s="56"/>
      <c r="P5851" s="56" t="s">
        <v>259</v>
      </c>
      <c r="Q5851" s="56" t="s">
        <v>8731</v>
      </c>
      <c r="R5851" s="56" t="s">
        <v>70</v>
      </c>
      <c r="S5851" s="56" t="s">
        <v>11415</v>
      </c>
      <c r="T5851" s="56" t="s">
        <v>7140</v>
      </c>
      <c r="U5851" s="57">
        <v>1</v>
      </c>
      <c r="V5851" s="57">
        <v>-0.95</v>
      </c>
      <c r="W5851" s="57">
        <v>0.05</v>
      </c>
      <c r="X5851" s="57">
        <v>0</v>
      </c>
      <c r="Y5851" s="73">
        <v>41964</v>
      </c>
      <c r="Z5851" s="57">
        <v>0</v>
      </c>
      <c r="AA5851" s="57">
        <v>0</v>
      </c>
      <c r="AB5851" s="57">
        <v>0.05</v>
      </c>
      <c r="AC5851" s="57">
        <v>0</v>
      </c>
      <c r="AD5851" s="56" t="s">
        <v>9255</v>
      </c>
      <c r="AE5851" s="57">
        <v>0</v>
      </c>
      <c r="AF5851" s="57">
        <v>0</v>
      </c>
      <c r="AG5851" s="57">
        <v>0</v>
      </c>
      <c r="AI5851"/>
      <c r="AJ5851"/>
    </row>
    <row r="5852" spans="1:36">
      <c r="A5852" s="56" t="s">
        <v>48</v>
      </c>
      <c r="B5852" s="56" t="s">
        <v>11446</v>
      </c>
      <c r="C5852" s="56">
        <v>2101010140</v>
      </c>
      <c r="D5852" s="56" t="s">
        <v>66</v>
      </c>
      <c r="E5852" s="56">
        <v>2101020140</v>
      </c>
      <c r="F5852" s="56">
        <v>5401010140</v>
      </c>
      <c r="G5852" s="56" t="s">
        <v>11428</v>
      </c>
      <c r="H5852" s="56">
        <v>400300</v>
      </c>
      <c r="I5852" s="56" t="s">
        <v>11430</v>
      </c>
      <c r="J5852" s="56" t="s">
        <v>11004</v>
      </c>
      <c r="K5852" s="56" t="s">
        <v>8749</v>
      </c>
      <c r="L5852" s="56" t="s">
        <v>7138</v>
      </c>
      <c r="M5852" s="73">
        <v>41974</v>
      </c>
      <c r="N5852" s="56" t="s">
        <v>8750</v>
      </c>
      <c r="O5852" s="56"/>
      <c r="P5852" s="56" t="s">
        <v>295</v>
      </c>
      <c r="Q5852" s="56" t="s">
        <v>8710</v>
      </c>
      <c r="R5852" s="56" t="s">
        <v>70</v>
      </c>
      <c r="S5852" s="56" t="s">
        <v>11415</v>
      </c>
      <c r="T5852" s="56" t="s">
        <v>7140</v>
      </c>
      <c r="U5852" s="57">
        <v>1710</v>
      </c>
      <c r="V5852" s="57">
        <v>-1624.5</v>
      </c>
      <c r="W5852" s="57">
        <v>85.5</v>
      </c>
      <c r="X5852" s="57">
        <v>0</v>
      </c>
      <c r="Y5852" s="73">
        <v>41773</v>
      </c>
      <c r="Z5852" s="57">
        <v>0</v>
      </c>
      <c r="AA5852" s="57">
        <v>0</v>
      </c>
      <c r="AB5852" s="57">
        <v>85.5</v>
      </c>
      <c r="AC5852" s="57">
        <v>0</v>
      </c>
      <c r="AD5852" s="56" t="s">
        <v>9255</v>
      </c>
      <c r="AE5852" s="57">
        <v>0</v>
      </c>
      <c r="AF5852" s="57">
        <v>0</v>
      </c>
      <c r="AG5852" s="57">
        <v>0</v>
      </c>
      <c r="AI5852"/>
      <c r="AJ5852"/>
    </row>
    <row r="5853" spans="1:36">
      <c r="A5853" s="56" t="s">
        <v>48</v>
      </c>
      <c r="B5853" s="56" t="s">
        <v>11446</v>
      </c>
      <c r="C5853" s="56">
        <v>2101010140</v>
      </c>
      <c r="D5853" s="56" t="s">
        <v>66</v>
      </c>
      <c r="E5853" s="56">
        <v>2101020140</v>
      </c>
      <c r="F5853" s="56">
        <v>5401010140</v>
      </c>
      <c r="G5853" s="56" t="s">
        <v>11428</v>
      </c>
      <c r="H5853" s="56">
        <v>400300</v>
      </c>
      <c r="I5853" s="56" t="s">
        <v>11430</v>
      </c>
      <c r="J5853" s="56" t="s">
        <v>11005</v>
      </c>
      <c r="K5853" s="56" t="s">
        <v>8749</v>
      </c>
      <c r="L5853" s="56" t="s">
        <v>7138</v>
      </c>
      <c r="M5853" s="73">
        <v>41974</v>
      </c>
      <c r="N5853" s="56" t="s">
        <v>8750</v>
      </c>
      <c r="O5853" s="56"/>
      <c r="P5853" s="56" t="s">
        <v>295</v>
      </c>
      <c r="Q5853" s="56" t="s">
        <v>8751</v>
      </c>
      <c r="R5853" s="56" t="s">
        <v>70</v>
      </c>
      <c r="S5853" s="56" t="s">
        <v>11415</v>
      </c>
      <c r="T5853" s="56" t="s">
        <v>7140</v>
      </c>
      <c r="U5853" s="57">
        <v>1710</v>
      </c>
      <c r="V5853" s="57">
        <v>-1624.5</v>
      </c>
      <c r="W5853" s="57">
        <v>85.5</v>
      </c>
      <c r="X5853" s="57">
        <v>0</v>
      </c>
      <c r="Y5853" s="73">
        <v>41773</v>
      </c>
      <c r="Z5853" s="57">
        <v>0</v>
      </c>
      <c r="AA5853" s="57">
        <v>0</v>
      </c>
      <c r="AB5853" s="57">
        <v>85.5</v>
      </c>
      <c r="AC5853" s="57">
        <v>0</v>
      </c>
      <c r="AD5853" s="56" t="s">
        <v>9255</v>
      </c>
      <c r="AE5853" s="57">
        <v>0</v>
      </c>
      <c r="AF5853" s="57">
        <v>0</v>
      </c>
      <c r="AG5853" s="57">
        <v>0</v>
      </c>
      <c r="AI5853"/>
      <c r="AJ5853"/>
    </row>
    <row r="5854" spans="1:36">
      <c r="A5854" s="56" t="s">
        <v>48</v>
      </c>
      <c r="B5854" s="56" t="s">
        <v>11446</v>
      </c>
      <c r="C5854" s="56">
        <v>2101010140</v>
      </c>
      <c r="D5854" s="56" t="s">
        <v>66</v>
      </c>
      <c r="E5854" s="56">
        <v>2101020140</v>
      </c>
      <c r="F5854" s="56">
        <v>5401010140</v>
      </c>
      <c r="G5854" s="56" t="s">
        <v>11428</v>
      </c>
      <c r="H5854" s="56">
        <v>400300</v>
      </c>
      <c r="I5854" s="56" t="s">
        <v>11430</v>
      </c>
      <c r="J5854" s="56" t="s">
        <v>11006</v>
      </c>
      <c r="K5854" s="56" t="s">
        <v>8749</v>
      </c>
      <c r="L5854" s="56" t="s">
        <v>7138</v>
      </c>
      <c r="M5854" s="73">
        <v>41974</v>
      </c>
      <c r="N5854" s="56" t="s">
        <v>8750</v>
      </c>
      <c r="O5854" s="56"/>
      <c r="P5854" s="56" t="s">
        <v>295</v>
      </c>
      <c r="Q5854" s="56" t="s">
        <v>8752</v>
      </c>
      <c r="R5854" s="56" t="s">
        <v>70</v>
      </c>
      <c r="S5854" s="56" t="s">
        <v>11415</v>
      </c>
      <c r="T5854" s="56" t="s">
        <v>7140</v>
      </c>
      <c r="U5854" s="57">
        <v>1710</v>
      </c>
      <c r="V5854" s="57">
        <v>-1624.5</v>
      </c>
      <c r="W5854" s="57">
        <v>85.5</v>
      </c>
      <c r="X5854" s="57">
        <v>0</v>
      </c>
      <c r="Y5854" s="73">
        <v>41773</v>
      </c>
      <c r="Z5854" s="57">
        <v>0</v>
      </c>
      <c r="AA5854" s="57">
        <v>0</v>
      </c>
      <c r="AB5854" s="57">
        <v>85.5</v>
      </c>
      <c r="AC5854" s="57">
        <v>0</v>
      </c>
      <c r="AD5854" s="56" t="s">
        <v>9255</v>
      </c>
      <c r="AE5854" s="57">
        <v>0</v>
      </c>
      <c r="AF5854" s="57">
        <v>0</v>
      </c>
      <c r="AG5854" s="57">
        <v>0</v>
      </c>
      <c r="AI5854"/>
      <c r="AJ5854"/>
    </row>
    <row r="5855" spans="1:36">
      <c r="A5855" s="56" t="s">
        <v>48</v>
      </c>
      <c r="B5855" s="56" t="s">
        <v>11446</v>
      </c>
      <c r="C5855" s="56">
        <v>2101010140</v>
      </c>
      <c r="D5855" s="56" t="s">
        <v>66</v>
      </c>
      <c r="E5855" s="56">
        <v>2101020140</v>
      </c>
      <c r="F5855" s="56">
        <v>5401010140</v>
      </c>
      <c r="G5855" s="56" t="s">
        <v>11428</v>
      </c>
      <c r="H5855" s="56">
        <v>400300</v>
      </c>
      <c r="I5855" s="56" t="s">
        <v>11430</v>
      </c>
      <c r="J5855" s="56" t="s">
        <v>11007</v>
      </c>
      <c r="K5855" s="56" t="s">
        <v>8749</v>
      </c>
      <c r="L5855" s="56" t="s">
        <v>7138</v>
      </c>
      <c r="M5855" s="73">
        <v>41974</v>
      </c>
      <c r="N5855" s="56" t="s">
        <v>8750</v>
      </c>
      <c r="O5855" s="56"/>
      <c r="P5855" s="56" t="s">
        <v>295</v>
      </c>
      <c r="Q5855" s="56" t="s">
        <v>8752</v>
      </c>
      <c r="R5855" s="56" t="s">
        <v>70</v>
      </c>
      <c r="S5855" s="56" t="s">
        <v>11415</v>
      </c>
      <c r="T5855" s="56" t="s">
        <v>7140</v>
      </c>
      <c r="U5855" s="57">
        <v>1710</v>
      </c>
      <c r="V5855" s="57">
        <v>-1624.5</v>
      </c>
      <c r="W5855" s="57">
        <v>85.5</v>
      </c>
      <c r="X5855" s="57">
        <v>0</v>
      </c>
      <c r="Y5855" s="73">
        <v>41773</v>
      </c>
      <c r="Z5855" s="57">
        <v>0</v>
      </c>
      <c r="AA5855" s="57">
        <v>0</v>
      </c>
      <c r="AB5855" s="57">
        <v>85.5</v>
      </c>
      <c r="AC5855" s="57">
        <v>0</v>
      </c>
      <c r="AD5855" s="56" t="s">
        <v>9255</v>
      </c>
      <c r="AE5855" s="57">
        <v>0</v>
      </c>
      <c r="AF5855" s="57">
        <v>0</v>
      </c>
      <c r="AG5855" s="57">
        <v>0</v>
      </c>
      <c r="AI5855"/>
      <c r="AJ5855"/>
    </row>
    <row r="5856" spans="1:36">
      <c r="A5856" s="56" t="s">
        <v>48</v>
      </c>
      <c r="B5856" s="56" t="s">
        <v>11446</v>
      </c>
      <c r="C5856" s="56">
        <v>2101010140</v>
      </c>
      <c r="D5856" s="56" t="s">
        <v>66</v>
      </c>
      <c r="E5856" s="56">
        <v>2101020140</v>
      </c>
      <c r="F5856" s="56">
        <v>5401010140</v>
      </c>
      <c r="G5856" s="56" t="s">
        <v>11428</v>
      </c>
      <c r="H5856" s="56">
        <v>400300</v>
      </c>
      <c r="I5856" s="56" t="s">
        <v>11430</v>
      </c>
      <c r="J5856" s="56" t="s">
        <v>11008</v>
      </c>
      <c r="K5856" s="56" t="s">
        <v>8749</v>
      </c>
      <c r="L5856" s="56" t="s">
        <v>7138</v>
      </c>
      <c r="M5856" s="73">
        <v>41974</v>
      </c>
      <c r="N5856" s="56" t="s">
        <v>8750</v>
      </c>
      <c r="O5856" s="56"/>
      <c r="P5856" s="56" t="s">
        <v>295</v>
      </c>
      <c r="Q5856" s="56" t="s">
        <v>8753</v>
      </c>
      <c r="R5856" s="56" t="s">
        <v>70</v>
      </c>
      <c r="S5856" s="56" t="s">
        <v>11415</v>
      </c>
      <c r="T5856" s="56" t="s">
        <v>7140</v>
      </c>
      <c r="U5856" s="57">
        <v>1710</v>
      </c>
      <c r="V5856" s="57">
        <v>-1624.5</v>
      </c>
      <c r="W5856" s="57">
        <v>85.5</v>
      </c>
      <c r="X5856" s="57">
        <v>0</v>
      </c>
      <c r="Y5856" s="73">
        <v>41773</v>
      </c>
      <c r="Z5856" s="57">
        <v>0</v>
      </c>
      <c r="AA5856" s="57">
        <v>0</v>
      </c>
      <c r="AB5856" s="57">
        <v>85.5</v>
      </c>
      <c r="AC5856" s="57">
        <v>0</v>
      </c>
      <c r="AD5856" s="56" t="s">
        <v>9255</v>
      </c>
      <c r="AE5856" s="57">
        <v>0</v>
      </c>
      <c r="AF5856" s="57">
        <v>0</v>
      </c>
      <c r="AG5856" s="57">
        <v>0</v>
      </c>
      <c r="AI5856"/>
      <c r="AJ5856"/>
    </row>
    <row r="5857" spans="1:36">
      <c r="A5857" s="56" t="s">
        <v>48</v>
      </c>
      <c r="B5857" s="56" t="s">
        <v>11446</v>
      </c>
      <c r="C5857" s="56">
        <v>2101010140</v>
      </c>
      <c r="D5857" s="56" t="s">
        <v>66</v>
      </c>
      <c r="E5857" s="56">
        <v>2101020140</v>
      </c>
      <c r="F5857" s="56">
        <v>5401010140</v>
      </c>
      <c r="G5857" s="56" t="s">
        <v>11428</v>
      </c>
      <c r="H5857" s="56">
        <v>400300</v>
      </c>
      <c r="I5857" s="56" t="s">
        <v>11430</v>
      </c>
      <c r="J5857" s="56" t="s">
        <v>11009</v>
      </c>
      <c r="K5857" s="56" t="s">
        <v>8749</v>
      </c>
      <c r="L5857" s="56" t="s">
        <v>7138</v>
      </c>
      <c r="M5857" s="73">
        <v>41974</v>
      </c>
      <c r="N5857" s="56" t="s">
        <v>8750</v>
      </c>
      <c r="O5857" s="56"/>
      <c r="P5857" s="56" t="s">
        <v>295</v>
      </c>
      <c r="Q5857" s="56" t="s">
        <v>8753</v>
      </c>
      <c r="R5857" s="56" t="s">
        <v>70</v>
      </c>
      <c r="S5857" s="56" t="s">
        <v>11415</v>
      </c>
      <c r="T5857" s="56" t="s">
        <v>7140</v>
      </c>
      <c r="U5857" s="57">
        <v>1710</v>
      </c>
      <c r="V5857" s="57">
        <v>-1624.5</v>
      </c>
      <c r="W5857" s="57">
        <v>85.5</v>
      </c>
      <c r="X5857" s="57">
        <v>0</v>
      </c>
      <c r="Y5857" s="73">
        <v>41773</v>
      </c>
      <c r="Z5857" s="57">
        <v>0</v>
      </c>
      <c r="AA5857" s="57">
        <v>0</v>
      </c>
      <c r="AB5857" s="57">
        <v>85.5</v>
      </c>
      <c r="AC5857" s="57">
        <v>0</v>
      </c>
      <c r="AD5857" s="56" t="s">
        <v>9255</v>
      </c>
      <c r="AE5857" s="57">
        <v>0</v>
      </c>
      <c r="AF5857" s="57">
        <v>0</v>
      </c>
      <c r="AG5857" s="57">
        <v>0</v>
      </c>
      <c r="AI5857"/>
      <c r="AJ5857"/>
    </row>
    <row r="5858" spans="1:36">
      <c r="A5858" s="56" t="s">
        <v>48</v>
      </c>
      <c r="B5858" s="56" t="s">
        <v>11446</v>
      </c>
      <c r="C5858" s="56">
        <v>2101010140</v>
      </c>
      <c r="D5858" s="56" t="s">
        <v>66</v>
      </c>
      <c r="E5858" s="56">
        <v>2101020140</v>
      </c>
      <c r="F5858" s="56">
        <v>5401010140</v>
      </c>
      <c r="G5858" s="56" t="s">
        <v>11428</v>
      </c>
      <c r="H5858" s="56">
        <v>400300</v>
      </c>
      <c r="I5858" s="56" t="s">
        <v>11430</v>
      </c>
      <c r="J5858" s="56" t="s">
        <v>11010</v>
      </c>
      <c r="K5858" s="56" t="s">
        <v>8749</v>
      </c>
      <c r="L5858" s="56" t="s">
        <v>7138</v>
      </c>
      <c r="M5858" s="73">
        <v>41974</v>
      </c>
      <c r="N5858" s="56" t="s">
        <v>8750</v>
      </c>
      <c r="O5858" s="56"/>
      <c r="P5858" s="56" t="s">
        <v>295</v>
      </c>
      <c r="Q5858" s="56" t="s">
        <v>8754</v>
      </c>
      <c r="R5858" s="56" t="s">
        <v>70</v>
      </c>
      <c r="S5858" s="56" t="s">
        <v>11415</v>
      </c>
      <c r="T5858" s="56" t="s">
        <v>7140</v>
      </c>
      <c r="U5858" s="57">
        <v>1710</v>
      </c>
      <c r="V5858" s="57">
        <v>-1624.5</v>
      </c>
      <c r="W5858" s="57">
        <v>85.5</v>
      </c>
      <c r="X5858" s="57">
        <v>0</v>
      </c>
      <c r="Y5858" s="73">
        <v>41773</v>
      </c>
      <c r="Z5858" s="57">
        <v>0</v>
      </c>
      <c r="AA5858" s="57">
        <v>0</v>
      </c>
      <c r="AB5858" s="57">
        <v>85.5</v>
      </c>
      <c r="AC5858" s="57">
        <v>0</v>
      </c>
      <c r="AD5858" s="56" t="s">
        <v>9255</v>
      </c>
      <c r="AE5858" s="57">
        <v>0</v>
      </c>
      <c r="AF5858" s="57">
        <v>0</v>
      </c>
      <c r="AG5858" s="57">
        <v>0</v>
      </c>
      <c r="AI5858"/>
      <c r="AJ5858"/>
    </row>
    <row r="5859" spans="1:36">
      <c r="A5859" s="56" t="s">
        <v>48</v>
      </c>
      <c r="B5859" s="56" t="s">
        <v>11412</v>
      </c>
      <c r="C5859" s="56">
        <v>2101010090</v>
      </c>
      <c r="D5859" s="56" t="s">
        <v>42</v>
      </c>
      <c r="E5859" s="56">
        <v>2101020090</v>
      </c>
      <c r="F5859" s="56">
        <v>5401010090</v>
      </c>
      <c r="G5859" s="56" t="s">
        <v>11428</v>
      </c>
      <c r="H5859" s="56">
        <v>400300</v>
      </c>
      <c r="I5859" s="56" t="s">
        <v>11830</v>
      </c>
      <c r="J5859" s="56" t="s">
        <v>11011</v>
      </c>
      <c r="K5859" s="56" t="s">
        <v>8783</v>
      </c>
      <c r="L5859" s="56" t="s">
        <v>7138</v>
      </c>
      <c r="M5859" s="73">
        <v>42185</v>
      </c>
      <c r="N5859" s="56"/>
      <c r="O5859" s="56"/>
      <c r="P5859" s="56" t="s">
        <v>167</v>
      </c>
      <c r="Q5859" s="56" t="s">
        <v>8784</v>
      </c>
      <c r="R5859" s="56" t="s">
        <v>70</v>
      </c>
      <c r="S5859" s="56" t="s">
        <v>11415</v>
      </c>
      <c r="T5859" s="56" t="s">
        <v>7140</v>
      </c>
      <c r="U5859" s="57">
        <v>1</v>
      </c>
      <c r="V5859" s="57">
        <v>-0.95</v>
      </c>
      <c r="W5859" s="57">
        <v>0.05</v>
      </c>
      <c r="X5859" s="57">
        <v>0</v>
      </c>
      <c r="Y5859" s="73">
        <v>42122</v>
      </c>
      <c r="Z5859" s="57">
        <v>0</v>
      </c>
      <c r="AA5859" s="57">
        <v>0</v>
      </c>
      <c r="AB5859" s="57">
        <v>0.05</v>
      </c>
      <c r="AC5859" s="57">
        <v>0</v>
      </c>
      <c r="AD5859" s="56" t="s">
        <v>9255</v>
      </c>
      <c r="AE5859" s="57">
        <v>0</v>
      </c>
      <c r="AF5859" s="57">
        <v>0</v>
      </c>
      <c r="AG5859" s="57">
        <v>0</v>
      </c>
      <c r="AI5859"/>
      <c r="AJ5859"/>
    </row>
    <row r="5860" spans="1:36">
      <c r="A5860" s="56" t="s">
        <v>48</v>
      </c>
      <c r="B5860" s="56" t="s">
        <v>11412</v>
      </c>
      <c r="C5860" s="56">
        <v>2101010090</v>
      </c>
      <c r="D5860" s="56" t="s">
        <v>42</v>
      </c>
      <c r="E5860" s="56">
        <v>2101020090</v>
      </c>
      <c r="F5860" s="56">
        <v>5401010090</v>
      </c>
      <c r="G5860" s="56" t="s">
        <v>11428</v>
      </c>
      <c r="H5860" s="56">
        <v>400300</v>
      </c>
      <c r="I5860" s="56" t="s">
        <v>11830</v>
      </c>
      <c r="J5860" s="56" t="s">
        <v>11012</v>
      </c>
      <c r="K5860" s="56" t="s">
        <v>8785</v>
      </c>
      <c r="L5860" s="56" t="s">
        <v>7138</v>
      </c>
      <c r="M5860" s="73">
        <v>42185</v>
      </c>
      <c r="N5860" s="56"/>
      <c r="O5860" s="56"/>
      <c r="P5860" s="56" t="s">
        <v>167</v>
      </c>
      <c r="Q5860" s="56" t="s">
        <v>8784</v>
      </c>
      <c r="R5860" s="56" t="s">
        <v>70</v>
      </c>
      <c r="S5860" s="56" t="s">
        <v>11415</v>
      </c>
      <c r="T5860" s="56" t="s">
        <v>7140</v>
      </c>
      <c r="U5860" s="57">
        <v>1</v>
      </c>
      <c r="V5860" s="57">
        <v>-0.95</v>
      </c>
      <c r="W5860" s="57">
        <v>0.05</v>
      </c>
      <c r="X5860" s="57">
        <v>0</v>
      </c>
      <c r="Y5860" s="73">
        <v>42122</v>
      </c>
      <c r="Z5860" s="57">
        <v>0</v>
      </c>
      <c r="AA5860" s="57">
        <v>0</v>
      </c>
      <c r="AB5860" s="57">
        <v>0.05</v>
      </c>
      <c r="AC5860" s="57">
        <v>0</v>
      </c>
      <c r="AD5860" s="56" t="s">
        <v>9255</v>
      </c>
      <c r="AE5860" s="57">
        <v>0</v>
      </c>
      <c r="AF5860" s="57">
        <v>0</v>
      </c>
      <c r="AG5860" s="57">
        <v>0</v>
      </c>
      <c r="AI5860"/>
      <c r="AJ5860"/>
    </row>
    <row r="5861" spans="1:36">
      <c r="A5861" s="56" t="s">
        <v>48</v>
      </c>
      <c r="B5861" s="56" t="s">
        <v>11412</v>
      </c>
      <c r="C5861" s="56">
        <v>2101010090</v>
      </c>
      <c r="D5861" s="56" t="s">
        <v>42</v>
      </c>
      <c r="E5861" s="56">
        <v>2101020090</v>
      </c>
      <c r="F5861" s="56">
        <v>5401010090</v>
      </c>
      <c r="G5861" s="56" t="s">
        <v>11428</v>
      </c>
      <c r="H5861" s="56">
        <v>400300</v>
      </c>
      <c r="I5861" s="56" t="s">
        <v>11830</v>
      </c>
      <c r="J5861" s="56" t="s">
        <v>11013</v>
      </c>
      <c r="K5861" s="56" t="s">
        <v>8786</v>
      </c>
      <c r="L5861" s="56" t="s">
        <v>7138</v>
      </c>
      <c r="M5861" s="73">
        <v>42185</v>
      </c>
      <c r="N5861" s="56"/>
      <c r="O5861" s="56"/>
      <c r="P5861" s="56" t="s">
        <v>167</v>
      </c>
      <c r="Q5861" s="56" t="s">
        <v>8784</v>
      </c>
      <c r="R5861" s="56" t="s">
        <v>70</v>
      </c>
      <c r="S5861" s="56" t="s">
        <v>11676</v>
      </c>
      <c r="T5861" s="56" t="s">
        <v>7140</v>
      </c>
      <c r="U5861" s="57">
        <v>1.01</v>
      </c>
      <c r="V5861" s="57">
        <v>-0.96</v>
      </c>
      <c r="W5861" s="57">
        <v>0.05</v>
      </c>
      <c r="X5861" s="57">
        <v>0</v>
      </c>
      <c r="Y5861" s="73">
        <v>42122</v>
      </c>
      <c r="Z5861" s="57">
        <v>0</v>
      </c>
      <c r="AA5861" s="57">
        <v>0</v>
      </c>
      <c r="AB5861" s="57">
        <v>0.05</v>
      </c>
      <c r="AC5861" s="57">
        <v>0</v>
      </c>
      <c r="AD5861" s="56" t="s">
        <v>9255</v>
      </c>
      <c r="AE5861" s="57">
        <v>0</v>
      </c>
      <c r="AF5861" s="57">
        <v>0</v>
      </c>
      <c r="AG5861" s="57">
        <v>0</v>
      </c>
      <c r="AI5861"/>
      <c r="AJ5861"/>
    </row>
    <row r="5862" spans="1:36">
      <c r="A5862" s="56" t="s">
        <v>48</v>
      </c>
      <c r="B5862" s="56" t="s">
        <v>11412</v>
      </c>
      <c r="C5862" s="56">
        <v>2101010090</v>
      </c>
      <c r="D5862" s="56" t="s">
        <v>42</v>
      </c>
      <c r="E5862" s="56">
        <v>2101020090</v>
      </c>
      <c r="F5862" s="56">
        <v>5401010090</v>
      </c>
      <c r="G5862" s="56" t="s">
        <v>11428</v>
      </c>
      <c r="H5862" s="56">
        <v>400300</v>
      </c>
      <c r="I5862" s="56" t="s">
        <v>11830</v>
      </c>
      <c r="J5862" s="56" t="s">
        <v>11014</v>
      </c>
      <c r="K5862" s="56" t="s">
        <v>8786</v>
      </c>
      <c r="L5862" s="56" t="s">
        <v>7138</v>
      </c>
      <c r="M5862" s="73">
        <v>42185</v>
      </c>
      <c r="N5862" s="56"/>
      <c r="O5862" s="56"/>
      <c r="P5862" s="56" t="s">
        <v>167</v>
      </c>
      <c r="Q5862" s="56" t="s">
        <v>8784</v>
      </c>
      <c r="R5862" s="56" t="s">
        <v>70</v>
      </c>
      <c r="S5862" s="56" t="s">
        <v>11676</v>
      </c>
      <c r="T5862" s="56" t="s">
        <v>7140</v>
      </c>
      <c r="U5862" s="57">
        <v>1.01</v>
      </c>
      <c r="V5862" s="57">
        <v>-0.96</v>
      </c>
      <c r="W5862" s="57">
        <v>0.05</v>
      </c>
      <c r="X5862" s="57">
        <v>0</v>
      </c>
      <c r="Y5862" s="73">
        <v>42122</v>
      </c>
      <c r="Z5862" s="57">
        <v>0</v>
      </c>
      <c r="AA5862" s="57">
        <v>0</v>
      </c>
      <c r="AB5862" s="57">
        <v>0.05</v>
      </c>
      <c r="AC5862" s="57">
        <v>0</v>
      </c>
      <c r="AD5862" s="56" t="s">
        <v>9255</v>
      </c>
      <c r="AE5862" s="57">
        <v>0</v>
      </c>
      <c r="AF5862" s="57">
        <v>0</v>
      </c>
      <c r="AG5862" s="57">
        <v>0</v>
      </c>
      <c r="AI5862"/>
      <c r="AJ5862"/>
    </row>
    <row r="5863" spans="1:36">
      <c r="A5863" s="56" t="s">
        <v>48</v>
      </c>
      <c r="B5863" s="56" t="s">
        <v>11412</v>
      </c>
      <c r="C5863" s="56">
        <v>2101010090</v>
      </c>
      <c r="D5863" s="56" t="s">
        <v>42</v>
      </c>
      <c r="E5863" s="56">
        <v>2101020090</v>
      </c>
      <c r="F5863" s="56">
        <v>5401010090</v>
      </c>
      <c r="G5863" s="56" t="s">
        <v>11428</v>
      </c>
      <c r="H5863" s="56">
        <v>400300</v>
      </c>
      <c r="I5863" s="56" t="s">
        <v>11830</v>
      </c>
      <c r="J5863" s="56" t="s">
        <v>11015</v>
      </c>
      <c r="K5863" s="56" t="s">
        <v>8786</v>
      </c>
      <c r="L5863" s="56" t="s">
        <v>7138</v>
      </c>
      <c r="M5863" s="73">
        <v>42185</v>
      </c>
      <c r="N5863" s="56"/>
      <c r="O5863" s="56"/>
      <c r="P5863" s="56" t="s">
        <v>167</v>
      </c>
      <c r="Q5863" s="56" t="s">
        <v>8784</v>
      </c>
      <c r="R5863" s="56" t="s">
        <v>70</v>
      </c>
      <c r="S5863" s="56" t="s">
        <v>11676</v>
      </c>
      <c r="T5863" s="56" t="s">
        <v>7140</v>
      </c>
      <c r="U5863" s="57">
        <v>1.01</v>
      </c>
      <c r="V5863" s="57">
        <v>-0.96</v>
      </c>
      <c r="W5863" s="57">
        <v>0.05</v>
      </c>
      <c r="X5863" s="57">
        <v>0</v>
      </c>
      <c r="Y5863" s="73">
        <v>42122</v>
      </c>
      <c r="Z5863" s="57">
        <v>0</v>
      </c>
      <c r="AA5863" s="57">
        <v>0</v>
      </c>
      <c r="AB5863" s="57">
        <v>0.05</v>
      </c>
      <c r="AC5863" s="57">
        <v>0</v>
      </c>
      <c r="AD5863" s="56" t="s">
        <v>9255</v>
      </c>
      <c r="AE5863" s="57">
        <v>0</v>
      </c>
      <c r="AF5863" s="57">
        <v>0</v>
      </c>
      <c r="AG5863" s="57">
        <v>0</v>
      </c>
      <c r="AI5863"/>
      <c r="AJ5863"/>
    </row>
    <row r="5864" spans="1:36">
      <c r="A5864" s="56" t="s">
        <v>48</v>
      </c>
      <c r="B5864" s="56" t="s">
        <v>11412</v>
      </c>
      <c r="C5864" s="56">
        <v>2101010090</v>
      </c>
      <c r="D5864" s="56" t="s">
        <v>42</v>
      </c>
      <c r="E5864" s="56">
        <v>2101020090</v>
      </c>
      <c r="F5864" s="56">
        <v>5401010090</v>
      </c>
      <c r="G5864" s="56" t="s">
        <v>11428</v>
      </c>
      <c r="H5864" s="56">
        <v>400300</v>
      </c>
      <c r="I5864" s="56" t="s">
        <v>11830</v>
      </c>
      <c r="J5864" s="56" t="s">
        <v>11016</v>
      </c>
      <c r="K5864" s="56" t="s">
        <v>8786</v>
      </c>
      <c r="L5864" s="56" t="s">
        <v>7138</v>
      </c>
      <c r="M5864" s="73">
        <v>42185</v>
      </c>
      <c r="N5864" s="56"/>
      <c r="O5864" s="56"/>
      <c r="P5864" s="56" t="s">
        <v>167</v>
      </c>
      <c r="Q5864" s="56" t="s">
        <v>8784</v>
      </c>
      <c r="R5864" s="56" t="s">
        <v>70</v>
      </c>
      <c r="S5864" s="56" t="s">
        <v>11676</v>
      </c>
      <c r="T5864" s="56" t="s">
        <v>7140</v>
      </c>
      <c r="U5864" s="57">
        <v>1.01</v>
      </c>
      <c r="V5864" s="57">
        <v>-0.96</v>
      </c>
      <c r="W5864" s="57">
        <v>0.05</v>
      </c>
      <c r="X5864" s="57">
        <v>0</v>
      </c>
      <c r="Y5864" s="73">
        <v>42122</v>
      </c>
      <c r="Z5864" s="57">
        <v>0</v>
      </c>
      <c r="AA5864" s="57">
        <v>0</v>
      </c>
      <c r="AB5864" s="57">
        <v>0.05</v>
      </c>
      <c r="AC5864" s="57">
        <v>0</v>
      </c>
      <c r="AD5864" s="56" t="s">
        <v>9255</v>
      </c>
      <c r="AE5864" s="57">
        <v>0</v>
      </c>
      <c r="AF5864" s="57">
        <v>0</v>
      </c>
      <c r="AG5864" s="57">
        <v>0</v>
      </c>
      <c r="AI5864"/>
      <c r="AJ5864"/>
    </row>
    <row r="5865" spans="1:36">
      <c r="A5865" s="56" t="s">
        <v>48</v>
      </c>
      <c r="B5865" s="56" t="s">
        <v>11412</v>
      </c>
      <c r="C5865" s="56">
        <v>2101010090</v>
      </c>
      <c r="D5865" s="56" t="s">
        <v>42</v>
      </c>
      <c r="E5865" s="56">
        <v>2101020090</v>
      </c>
      <c r="F5865" s="56">
        <v>5401010090</v>
      </c>
      <c r="G5865" s="56" t="s">
        <v>11428</v>
      </c>
      <c r="H5865" s="56">
        <v>400300</v>
      </c>
      <c r="I5865" s="56" t="s">
        <v>11830</v>
      </c>
      <c r="J5865" s="56" t="s">
        <v>11017</v>
      </c>
      <c r="K5865" s="56" t="s">
        <v>8786</v>
      </c>
      <c r="L5865" s="56" t="s">
        <v>7138</v>
      </c>
      <c r="M5865" s="73">
        <v>42185</v>
      </c>
      <c r="N5865" s="56"/>
      <c r="O5865" s="56"/>
      <c r="P5865" s="56" t="s">
        <v>167</v>
      </c>
      <c r="Q5865" s="56" t="s">
        <v>8784</v>
      </c>
      <c r="R5865" s="56" t="s">
        <v>70</v>
      </c>
      <c r="S5865" s="56" t="s">
        <v>11676</v>
      </c>
      <c r="T5865" s="56" t="s">
        <v>7140</v>
      </c>
      <c r="U5865" s="57">
        <v>1.01</v>
      </c>
      <c r="V5865" s="57">
        <v>-0.96</v>
      </c>
      <c r="W5865" s="57">
        <v>0.05</v>
      </c>
      <c r="X5865" s="57">
        <v>0</v>
      </c>
      <c r="Y5865" s="73">
        <v>42122</v>
      </c>
      <c r="Z5865" s="57">
        <v>0</v>
      </c>
      <c r="AA5865" s="57">
        <v>0</v>
      </c>
      <c r="AB5865" s="57">
        <v>0.05</v>
      </c>
      <c r="AC5865" s="57">
        <v>0</v>
      </c>
      <c r="AD5865" s="56" t="s">
        <v>9255</v>
      </c>
      <c r="AE5865" s="57">
        <v>0</v>
      </c>
      <c r="AF5865" s="57">
        <v>0</v>
      </c>
      <c r="AG5865" s="57">
        <v>0</v>
      </c>
      <c r="AI5865"/>
      <c r="AJ5865"/>
    </row>
    <row r="5866" spans="1:36">
      <c r="A5866" s="56" t="s">
        <v>48</v>
      </c>
      <c r="B5866" s="56" t="s">
        <v>11412</v>
      </c>
      <c r="C5866" s="56">
        <v>2101010090</v>
      </c>
      <c r="D5866" s="56" t="s">
        <v>42</v>
      </c>
      <c r="E5866" s="56">
        <v>2101020090</v>
      </c>
      <c r="F5866" s="56">
        <v>5401010090</v>
      </c>
      <c r="G5866" s="56" t="s">
        <v>11428</v>
      </c>
      <c r="H5866" s="56">
        <v>400300</v>
      </c>
      <c r="I5866" s="56" t="s">
        <v>11830</v>
      </c>
      <c r="J5866" s="56" t="s">
        <v>11018</v>
      </c>
      <c r="K5866" s="56" t="s">
        <v>8786</v>
      </c>
      <c r="L5866" s="56" t="s">
        <v>7138</v>
      </c>
      <c r="M5866" s="73">
        <v>42185</v>
      </c>
      <c r="N5866" s="56"/>
      <c r="O5866" s="56"/>
      <c r="P5866" s="56" t="s">
        <v>167</v>
      </c>
      <c r="Q5866" s="56" t="s">
        <v>8784</v>
      </c>
      <c r="R5866" s="56" t="s">
        <v>70</v>
      </c>
      <c r="S5866" s="56" t="s">
        <v>11676</v>
      </c>
      <c r="T5866" s="56" t="s">
        <v>7140</v>
      </c>
      <c r="U5866" s="57">
        <v>1.01</v>
      </c>
      <c r="V5866" s="57">
        <v>-0.96</v>
      </c>
      <c r="W5866" s="57">
        <v>0.05</v>
      </c>
      <c r="X5866" s="57">
        <v>0</v>
      </c>
      <c r="Y5866" s="73">
        <v>42122</v>
      </c>
      <c r="Z5866" s="57">
        <v>0</v>
      </c>
      <c r="AA5866" s="57">
        <v>0</v>
      </c>
      <c r="AB5866" s="57">
        <v>0.05</v>
      </c>
      <c r="AC5866" s="57">
        <v>0</v>
      </c>
      <c r="AD5866" s="56" t="s">
        <v>9255</v>
      </c>
      <c r="AE5866" s="57">
        <v>0</v>
      </c>
      <c r="AF5866" s="57">
        <v>0</v>
      </c>
      <c r="AG5866" s="57">
        <v>0</v>
      </c>
      <c r="AI5866"/>
      <c r="AJ5866"/>
    </row>
    <row r="5867" spans="1:36">
      <c r="A5867" s="56" t="s">
        <v>48</v>
      </c>
      <c r="B5867" s="56" t="s">
        <v>11412</v>
      </c>
      <c r="C5867" s="56">
        <v>2101010090</v>
      </c>
      <c r="D5867" s="56" t="s">
        <v>42</v>
      </c>
      <c r="E5867" s="56">
        <v>2101020090</v>
      </c>
      <c r="F5867" s="56">
        <v>5401010090</v>
      </c>
      <c r="G5867" s="56" t="s">
        <v>11428</v>
      </c>
      <c r="H5867" s="56">
        <v>400300</v>
      </c>
      <c r="I5867" s="56" t="s">
        <v>11830</v>
      </c>
      <c r="J5867" s="56" t="s">
        <v>11019</v>
      </c>
      <c r="K5867" s="56" t="s">
        <v>8786</v>
      </c>
      <c r="L5867" s="56" t="s">
        <v>7138</v>
      </c>
      <c r="M5867" s="73">
        <v>42185</v>
      </c>
      <c r="N5867" s="56"/>
      <c r="O5867" s="56"/>
      <c r="P5867" s="56" t="s">
        <v>167</v>
      </c>
      <c r="Q5867" s="56" t="s">
        <v>8784</v>
      </c>
      <c r="R5867" s="56" t="s">
        <v>70</v>
      </c>
      <c r="S5867" s="56" t="s">
        <v>11676</v>
      </c>
      <c r="T5867" s="56" t="s">
        <v>7140</v>
      </c>
      <c r="U5867" s="57">
        <v>1.01</v>
      </c>
      <c r="V5867" s="57">
        <v>-0.96</v>
      </c>
      <c r="W5867" s="57">
        <v>0.05</v>
      </c>
      <c r="X5867" s="57">
        <v>0</v>
      </c>
      <c r="Y5867" s="73">
        <v>42122</v>
      </c>
      <c r="Z5867" s="57">
        <v>0</v>
      </c>
      <c r="AA5867" s="57">
        <v>0</v>
      </c>
      <c r="AB5867" s="57">
        <v>0.05</v>
      </c>
      <c r="AC5867" s="57">
        <v>0</v>
      </c>
      <c r="AD5867" s="56" t="s">
        <v>9255</v>
      </c>
      <c r="AE5867" s="57">
        <v>0</v>
      </c>
      <c r="AF5867" s="57">
        <v>0</v>
      </c>
      <c r="AG5867" s="57">
        <v>0</v>
      </c>
      <c r="AI5867"/>
      <c r="AJ5867"/>
    </row>
    <row r="5868" spans="1:36">
      <c r="A5868" s="56" t="s">
        <v>48</v>
      </c>
      <c r="B5868" s="56" t="s">
        <v>11412</v>
      </c>
      <c r="C5868" s="56">
        <v>2101010090</v>
      </c>
      <c r="D5868" s="56" t="s">
        <v>42</v>
      </c>
      <c r="E5868" s="56">
        <v>2101020090</v>
      </c>
      <c r="F5868" s="56">
        <v>5401010090</v>
      </c>
      <c r="G5868" s="56" t="s">
        <v>11428</v>
      </c>
      <c r="H5868" s="56">
        <v>400300</v>
      </c>
      <c r="I5868" s="56" t="s">
        <v>11830</v>
      </c>
      <c r="J5868" s="56" t="s">
        <v>11020</v>
      </c>
      <c r="K5868" s="56" t="s">
        <v>8786</v>
      </c>
      <c r="L5868" s="56" t="s">
        <v>7138</v>
      </c>
      <c r="M5868" s="73">
        <v>42185</v>
      </c>
      <c r="N5868" s="56"/>
      <c r="O5868" s="56"/>
      <c r="P5868" s="56" t="s">
        <v>167</v>
      </c>
      <c r="Q5868" s="56" t="s">
        <v>8784</v>
      </c>
      <c r="R5868" s="56" t="s">
        <v>70</v>
      </c>
      <c r="S5868" s="56" t="s">
        <v>11676</v>
      </c>
      <c r="T5868" s="56" t="s">
        <v>7140</v>
      </c>
      <c r="U5868" s="57">
        <v>1.01</v>
      </c>
      <c r="V5868" s="57">
        <v>-0.96</v>
      </c>
      <c r="W5868" s="57">
        <v>0.05</v>
      </c>
      <c r="X5868" s="57">
        <v>0</v>
      </c>
      <c r="Y5868" s="73">
        <v>42122</v>
      </c>
      <c r="Z5868" s="57">
        <v>0</v>
      </c>
      <c r="AA5868" s="57">
        <v>0</v>
      </c>
      <c r="AB5868" s="57">
        <v>0.05</v>
      </c>
      <c r="AC5868" s="57">
        <v>0</v>
      </c>
      <c r="AD5868" s="56" t="s">
        <v>9255</v>
      </c>
      <c r="AE5868" s="57">
        <v>0</v>
      </c>
      <c r="AF5868" s="57">
        <v>0</v>
      </c>
      <c r="AG5868" s="57">
        <v>0</v>
      </c>
      <c r="AI5868"/>
      <c r="AJ5868"/>
    </row>
    <row r="5869" spans="1:36">
      <c r="A5869" s="56" t="s">
        <v>48</v>
      </c>
      <c r="B5869" s="56" t="s">
        <v>11412</v>
      </c>
      <c r="C5869" s="56">
        <v>2101010090</v>
      </c>
      <c r="D5869" s="56" t="s">
        <v>42</v>
      </c>
      <c r="E5869" s="56">
        <v>2101020090</v>
      </c>
      <c r="F5869" s="56">
        <v>5401010090</v>
      </c>
      <c r="G5869" s="56" t="s">
        <v>11428</v>
      </c>
      <c r="H5869" s="56">
        <v>400300</v>
      </c>
      <c r="I5869" s="56" t="s">
        <v>11830</v>
      </c>
      <c r="J5869" s="56" t="s">
        <v>11021</v>
      </c>
      <c r="K5869" s="56" t="s">
        <v>8786</v>
      </c>
      <c r="L5869" s="56" t="s">
        <v>7138</v>
      </c>
      <c r="M5869" s="73">
        <v>42185</v>
      </c>
      <c r="N5869" s="56"/>
      <c r="O5869" s="56"/>
      <c r="P5869" s="56" t="s">
        <v>167</v>
      </c>
      <c r="Q5869" s="56" t="s">
        <v>8784</v>
      </c>
      <c r="R5869" s="56" t="s">
        <v>70</v>
      </c>
      <c r="S5869" s="56" t="s">
        <v>11676</v>
      </c>
      <c r="T5869" s="56" t="s">
        <v>7140</v>
      </c>
      <c r="U5869" s="57">
        <v>0.96</v>
      </c>
      <c r="V5869" s="57">
        <v>-0.91</v>
      </c>
      <c r="W5869" s="57">
        <v>0.05</v>
      </c>
      <c r="X5869" s="57">
        <v>0</v>
      </c>
      <c r="Y5869" s="73">
        <v>42122</v>
      </c>
      <c r="Z5869" s="57">
        <v>0</v>
      </c>
      <c r="AA5869" s="57">
        <v>0</v>
      </c>
      <c r="AB5869" s="57">
        <v>0.05</v>
      </c>
      <c r="AC5869" s="57">
        <v>0</v>
      </c>
      <c r="AD5869" s="56" t="s">
        <v>9255</v>
      </c>
      <c r="AE5869" s="57">
        <v>0</v>
      </c>
      <c r="AF5869" s="57">
        <v>0</v>
      </c>
      <c r="AG5869" s="57">
        <v>0</v>
      </c>
      <c r="AI5869"/>
      <c r="AJ5869"/>
    </row>
    <row r="5870" spans="1:36">
      <c r="A5870" s="56" t="s">
        <v>48</v>
      </c>
      <c r="B5870" s="56" t="s">
        <v>11412</v>
      </c>
      <c r="C5870" s="56">
        <v>2101010090</v>
      </c>
      <c r="D5870" s="56" t="s">
        <v>42</v>
      </c>
      <c r="E5870" s="56">
        <v>2101020090</v>
      </c>
      <c r="F5870" s="56">
        <v>5401010090</v>
      </c>
      <c r="G5870" s="56" t="s">
        <v>11428</v>
      </c>
      <c r="H5870" s="56">
        <v>400300</v>
      </c>
      <c r="I5870" s="56" t="s">
        <v>11816</v>
      </c>
      <c r="J5870" s="56" t="s">
        <v>11022</v>
      </c>
      <c r="K5870" s="56" t="s">
        <v>8787</v>
      </c>
      <c r="L5870" s="56" t="s">
        <v>7138</v>
      </c>
      <c r="M5870" s="73">
        <v>42223</v>
      </c>
      <c r="N5870" s="56"/>
      <c r="O5870" s="56"/>
      <c r="P5870" s="56" t="s">
        <v>167</v>
      </c>
      <c r="Q5870" s="56" t="s">
        <v>8788</v>
      </c>
      <c r="R5870" s="56" t="s">
        <v>70</v>
      </c>
      <c r="S5870" s="56" t="s">
        <v>11415</v>
      </c>
      <c r="T5870" s="56" t="s">
        <v>7140</v>
      </c>
      <c r="U5870" s="57">
        <v>101250</v>
      </c>
      <c r="V5870" s="57">
        <v>-96187.5</v>
      </c>
      <c r="W5870" s="57">
        <v>5062.5</v>
      </c>
      <c r="X5870" s="57">
        <v>0</v>
      </c>
      <c r="Y5870" s="73">
        <v>42223</v>
      </c>
      <c r="Z5870" s="57">
        <v>0</v>
      </c>
      <c r="AA5870" s="57">
        <v>0</v>
      </c>
      <c r="AB5870" s="57">
        <v>5062.5</v>
      </c>
      <c r="AC5870" s="57">
        <v>0</v>
      </c>
      <c r="AD5870" s="56" t="s">
        <v>9255</v>
      </c>
      <c r="AE5870" s="57">
        <v>0</v>
      </c>
      <c r="AF5870" s="57">
        <v>0</v>
      </c>
      <c r="AG5870" s="57">
        <v>0</v>
      </c>
      <c r="AI5870"/>
      <c r="AJ5870"/>
    </row>
    <row r="5871" spans="1:36">
      <c r="A5871" s="56" t="s">
        <v>48</v>
      </c>
      <c r="B5871" s="56" t="s">
        <v>11416</v>
      </c>
      <c r="C5871" s="56">
        <v>2101010100</v>
      </c>
      <c r="D5871" s="56" t="s">
        <v>39</v>
      </c>
      <c r="E5871" s="56">
        <v>2101020100</v>
      </c>
      <c r="F5871" s="56">
        <v>5401010100</v>
      </c>
      <c r="G5871" s="56" t="s">
        <v>11428</v>
      </c>
      <c r="H5871" s="56">
        <v>400300</v>
      </c>
      <c r="I5871" s="56" t="s">
        <v>11439</v>
      </c>
      <c r="J5871" s="56" t="s">
        <v>11023</v>
      </c>
      <c r="K5871" s="56" t="s">
        <v>8789</v>
      </c>
      <c r="L5871" s="56" t="s">
        <v>7138</v>
      </c>
      <c r="M5871" s="73">
        <v>39522</v>
      </c>
      <c r="N5871" s="56"/>
      <c r="O5871" s="56"/>
      <c r="P5871" s="56" t="s">
        <v>7177</v>
      </c>
      <c r="Q5871" s="56" t="s">
        <v>8790</v>
      </c>
      <c r="R5871" s="56" t="s">
        <v>70</v>
      </c>
      <c r="S5871" s="56" t="s">
        <v>11660</v>
      </c>
      <c r="T5871" s="56" t="s">
        <v>7830</v>
      </c>
      <c r="U5871" s="57">
        <v>75272.73</v>
      </c>
      <c r="V5871" s="57">
        <v>-75272.73</v>
      </c>
      <c r="W5871" s="57">
        <v>0</v>
      </c>
      <c r="X5871" s="57">
        <v>0</v>
      </c>
      <c r="Y5871" s="73">
        <v>39508</v>
      </c>
      <c r="Z5871" s="57">
        <v>0</v>
      </c>
      <c r="AA5871" s="57">
        <v>0</v>
      </c>
      <c r="AB5871" s="57">
        <v>0</v>
      </c>
      <c r="AC5871" s="57">
        <v>0</v>
      </c>
      <c r="AD5871" s="56" t="s">
        <v>9255</v>
      </c>
      <c r="AE5871" s="57">
        <v>0</v>
      </c>
      <c r="AF5871" s="57">
        <v>0</v>
      </c>
      <c r="AG5871" s="57">
        <v>0</v>
      </c>
      <c r="AI5871"/>
      <c r="AJ5871"/>
    </row>
    <row r="5872" spans="1:36">
      <c r="A5872" s="56" t="s">
        <v>48</v>
      </c>
      <c r="B5872" s="56" t="s">
        <v>11416</v>
      </c>
      <c r="C5872" s="56">
        <v>2101010100</v>
      </c>
      <c r="D5872" s="56" t="s">
        <v>39</v>
      </c>
      <c r="E5872" s="56">
        <v>2101020100</v>
      </c>
      <c r="F5872" s="56">
        <v>5401010100</v>
      </c>
      <c r="G5872" s="56" t="s">
        <v>11428</v>
      </c>
      <c r="H5872" s="56">
        <v>400300</v>
      </c>
      <c r="I5872" s="56" t="s">
        <v>11439</v>
      </c>
      <c r="J5872" s="56" t="s">
        <v>11024</v>
      </c>
      <c r="K5872" s="56" t="s">
        <v>8791</v>
      </c>
      <c r="L5872" s="56" t="s">
        <v>7138</v>
      </c>
      <c r="M5872" s="73">
        <v>39728</v>
      </c>
      <c r="N5872" s="56"/>
      <c r="O5872" s="56"/>
      <c r="P5872" s="56" t="s">
        <v>7177</v>
      </c>
      <c r="Q5872" s="56" t="s">
        <v>8792</v>
      </c>
      <c r="R5872" s="56" t="s">
        <v>70</v>
      </c>
      <c r="S5872" s="56" t="s">
        <v>11415</v>
      </c>
      <c r="T5872" s="56" t="s">
        <v>7830</v>
      </c>
      <c r="U5872" s="57">
        <v>5850</v>
      </c>
      <c r="V5872" s="57">
        <v>-5850</v>
      </c>
      <c r="W5872" s="57">
        <v>0</v>
      </c>
      <c r="X5872" s="57">
        <v>0</v>
      </c>
      <c r="Y5872" s="73">
        <v>39722</v>
      </c>
      <c r="Z5872" s="57">
        <v>0</v>
      </c>
      <c r="AA5872" s="57">
        <v>0</v>
      </c>
      <c r="AB5872" s="57">
        <v>0</v>
      </c>
      <c r="AC5872" s="57">
        <v>0</v>
      </c>
      <c r="AD5872" s="56" t="s">
        <v>9255</v>
      </c>
      <c r="AE5872" s="57">
        <v>0</v>
      </c>
      <c r="AF5872" s="57">
        <v>0</v>
      </c>
      <c r="AG5872" s="57">
        <v>0</v>
      </c>
      <c r="AI5872"/>
      <c r="AJ5872"/>
    </row>
    <row r="5873" spans="1:36">
      <c r="A5873" s="56" t="s">
        <v>48</v>
      </c>
      <c r="B5873" s="56" t="s">
        <v>11416</v>
      </c>
      <c r="C5873" s="56">
        <v>2101010100</v>
      </c>
      <c r="D5873" s="56" t="s">
        <v>39</v>
      </c>
      <c r="E5873" s="56">
        <v>2101020100</v>
      </c>
      <c r="F5873" s="56">
        <v>5401010100</v>
      </c>
      <c r="G5873" s="56" t="s">
        <v>11428</v>
      </c>
      <c r="H5873" s="56">
        <v>400300</v>
      </c>
      <c r="I5873" s="56" t="s">
        <v>11439</v>
      </c>
      <c r="J5873" s="56" t="s">
        <v>11025</v>
      </c>
      <c r="K5873" s="56" t="s">
        <v>9177</v>
      </c>
      <c r="L5873" s="56" t="s">
        <v>7138</v>
      </c>
      <c r="M5873" s="73">
        <v>40094</v>
      </c>
      <c r="N5873" s="56"/>
      <c r="O5873" s="56"/>
      <c r="P5873" s="56" t="s">
        <v>259</v>
      </c>
      <c r="Q5873" s="56" t="s">
        <v>9178</v>
      </c>
      <c r="R5873" s="56" t="s">
        <v>70</v>
      </c>
      <c r="S5873" s="56" t="s">
        <v>11415</v>
      </c>
      <c r="T5873" s="56" t="s">
        <v>7864</v>
      </c>
      <c r="U5873" s="57">
        <v>20908</v>
      </c>
      <c r="V5873" s="57">
        <v>-19862.599999999999</v>
      </c>
      <c r="W5873" s="57">
        <v>1045.4000000000001</v>
      </c>
      <c r="X5873" s="57">
        <v>0</v>
      </c>
      <c r="Y5873" s="73">
        <v>40094</v>
      </c>
      <c r="Z5873" s="57">
        <v>0</v>
      </c>
      <c r="AA5873" s="57">
        <v>0</v>
      </c>
      <c r="AB5873" s="57">
        <v>1045.4000000000001</v>
      </c>
      <c r="AC5873" s="57">
        <v>0</v>
      </c>
      <c r="AD5873" s="56" t="s">
        <v>9255</v>
      </c>
      <c r="AE5873" s="57">
        <v>0</v>
      </c>
      <c r="AF5873" s="57">
        <v>0</v>
      </c>
      <c r="AG5873" s="57">
        <v>0</v>
      </c>
      <c r="AI5873"/>
      <c r="AJ5873"/>
    </row>
    <row r="5874" spans="1:36">
      <c r="A5874" s="56" t="s">
        <v>48</v>
      </c>
      <c r="B5874" s="56" t="s">
        <v>11416</v>
      </c>
      <c r="C5874" s="56">
        <v>2101010100</v>
      </c>
      <c r="D5874" s="56" t="s">
        <v>39</v>
      </c>
      <c r="E5874" s="56">
        <v>2101020100</v>
      </c>
      <c r="F5874" s="56">
        <v>5401010100</v>
      </c>
      <c r="G5874" s="56" t="s">
        <v>11428</v>
      </c>
      <c r="H5874" s="56">
        <v>400300</v>
      </c>
      <c r="I5874" s="56" t="s">
        <v>11439</v>
      </c>
      <c r="J5874" s="56" t="s">
        <v>11026</v>
      </c>
      <c r="K5874" s="56" t="s">
        <v>8335</v>
      </c>
      <c r="L5874" s="56" t="s">
        <v>7138</v>
      </c>
      <c r="M5874" s="73">
        <v>40302</v>
      </c>
      <c r="N5874" s="56"/>
      <c r="O5874" s="56"/>
      <c r="P5874" s="56" t="s">
        <v>259</v>
      </c>
      <c r="Q5874" s="56" t="s">
        <v>8790</v>
      </c>
      <c r="R5874" s="56" t="s">
        <v>70</v>
      </c>
      <c r="S5874" s="56" t="s">
        <v>11660</v>
      </c>
      <c r="T5874" s="56" t="s">
        <v>7864</v>
      </c>
      <c r="U5874" s="57">
        <v>110922.86</v>
      </c>
      <c r="V5874" s="57">
        <v>-105376.72</v>
      </c>
      <c r="W5874" s="57">
        <v>5546.14</v>
      </c>
      <c r="X5874" s="57">
        <v>0</v>
      </c>
      <c r="Y5874" s="73">
        <v>40302</v>
      </c>
      <c r="Z5874" s="57">
        <v>0</v>
      </c>
      <c r="AA5874" s="57">
        <v>0</v>
      </c>
      <c r="AB5874" s="57">
        <v>5546.14</v>
      </c>
      <c r="AC5874" s="57">
        <v>0</v>
      </c>
      <c r="AD5874" s="56" t="s">
        <v>9255</v>
      </c>
      <c r="AE5874" s="57">
        <v>0</v>
      </c>
      <c r="AF5874" s="57">
        <v>0</v>
      </c>
      <c r="AG5874" s="57">
        <v>0</v>
      </c>
      <c r="AI5874"/>
      <c r="AJ5874"/>
    </row>
    <row r="5875" spans="1:36">
      <c r="A5875" s="56" t="s">
        <v>48</v>
      </c>
      <c r="B5875" s="56" t="s">
        <v>11416</v>
      </c>
      <c r="C5875" s="56">
        <v>2101010100</v>
      </c>
      <c r="D5875" s="56" t="s">
        <v>39</v>
      </c>
      <c r="E5875" s="56">
        <v>2101020100</v>
      </c>
      <c r="F5875" s="56">
        <v>5401010100</v>
      </c>
      <c r="G5875" s="56" t="s">
        <v>11428</v>
      </c>
      <c r="H5875" s="56">
        <v>400300</v>
      </c>
      <c r="I5875" s="56" t="s">
        <v>11439</v>
      </c>
      <c r="J5875" s="56" t="s">
        <v>11027</v>
      </c>
      <c r="K5875" s="56" t="s">
        <v>9179</v>
      </c>
      <c r="L5875" s="56" t="s">
        <v>7138</v>
      </c>
      <c r="M5875" s="73">
        <v>40585</v>
      </c>
      <c r="N5875" s="56"/>
      <c r="O5875" s="56"/>
      <c r="P5875" s="56" t="s">
        <v>259</v>
      </c>
      <c r="Q5875" s="56" t="s">
        <v>9180</v>
      </c>
      <c r="R5875" s="56" t="s">
        <v>70</v>
      </c>
      <c r="S5875" s="56" t="s">
        <v>11415</v>
      </c>
      <c r="T5875" s="56" t="s">
        <v>7864</v>
      </c>
      <c r="U5875" s="57">
        <v>5794</v>
      </c>
      <c r="V5875" s="57">
        <v>-5504.3</v>
      </c>
      <c r="W5875" s="57">
        <v>289.7</v>
      </c>
      <c r="X5875" s="57">
        <v>0</v>
      </c>
      <c r="Y5875" s="73">
        <v>40585</v>
      </c>
      <c r="Z5875" s="57">
        <v>0</v>
      </c>
      <c r="AA5875" s="57">
        <v>0</v>
      </c>
      <c r="AB5875" s="57">
        <v>289.7</v>
      </c>
      <c r="AC5875" s="57">
        <v>0</v>
      </c>
      <c r="AD5875" s="56" t="s">
        <v>9255</v>
      </c>
      <c r="AE5875" s="57">
        <v>0</v>
      </c>
      <c r="AF5875" s="57">
        <v>0</v>
      </c>
      <c r="AG5875" s="57">
        <v>0</v>
      </c>
      <c r="AI5875"/>
      <c r="AJ5875"/>
    </row>
    <row r="5876" spans="1:36">
      <c r="A5876" s="56" t="s">
        <v>48</v>
      </c>
      <c r="B5876" s="56" t="s">
        <v>11416</v>
      </c>
      <c r="C5876" s="56">
        <v>2101010100</v>
      </c>
      <c r="D5876" s="56" t="s">
        <v>39</v>
      </c>
      <c r="E5876" s="56">
        <v>2101020100</v>
      </c>
      <c r="F5876" s="56">
        <v>5401010100</v>
      </c>
      <c r="G5876" s="56" t="s">
        <v>11428</v>
      </c>
      <c r="H5876" s="56">
        <v>400300</v>
      </c>
      <c r="I5876" s="56" t="s">
        <v>11439</v>
      </c>
      <c r="J5876" s="56" t="s">
        <v>11028</v>
      </c>
      <c r="K5876" s="56" t="s">
        <v>9181</v>
      </c>
      <c r="L5876" s="56" t="s">
        <v>7138</v>
      </c>
      <c r="M5876" s="73">
        <v>40595</v>
      </c>
      <c r="N5876" s="56"/>
      <c r="O5876" s="56"/>
      <c r="P5876" s="56" t="s">
        <v>259</v>
      </c>
      <c r="Q5876" s="56" t="s">
        <v>8690</v>
      </c>
      <c r="R5876" s="56" t="s">
        <v>70</v>
      </c>
      <c r="S5876" s="56" t="s">
        <v>11415</v>
      </c>
      <c r="T5876" s="56" t="s">
        <v>7864</v>
      </c>
      <c r="U5876" s="57">
        <v>630257</v>
      </c>
      <c r="V5876" s="57">
        <v>-598744.15</v>
      </c>
      <c r="W5876" s="57">
        <v>31512.85</v>
      </c>
      <c r="X5876" s="57">
        <v>0</v>
      </c>
      <c r="Y5876" s="73">
        <v>40595</v>
      </c>
      <c r="Z5876" s="57">
        <v>0</v>
      </c>
      <c r="AA5876" s="57">
        <v>0</v>
      </c>
      <c r="AB5876" s="57">
        <v>31512.85</v>
      </c>
      <c r="AC5876" s="57">
        <v>0</v>
      </c>
      <c r="AD5876" s="56" t="s">
        <v>9255</v>
      </c>
      <c r="AE5876" s="57">
        <v>0</v>
      </c>
      <c r="AF5876" s="57">
        <v>0</v>
      </c>
      <c r="AG5876" s="57">
        <v>0</v>
      </c>
      <c r="AI5876"/>
      <c r="AJ5876"/>
    </row>
    <row r="5877" spans="1:36">
      <c r="A5877" s="56" t="s">
        <v>48</v>
      </c>
      <c r="B5877" s="56" t="s">
        <v>11416</v>
      </c>
      <c r="C5877" s="56">
        <v>2101010100</v>
      </c>
      <c r="D5877" s="56" t="s">
        <v>39</v>
      </c>
      <c r="E5877" s="56">
        <v>2101020100</v>
      </c>
      <c r="F5877" s="56">
        <v>5401010100</v>
      </c>
      <c r="G5877" s="56" t="s">
        <v>11428</v>
      </c>
      <c r="H5877" s="56">
        <v>400300</v>
      </c>
      <c r="I5877" s="56" t="s">
        <v>11439</v>
      </c>
      <c r="J5877" s="56" t="s">
        <v>11029</v>
      </c>
      <c r="K5877" s="56" t="s">
        <v>8793</v>
      </c>
      <c r="L5877" s="56" t="s">
        <v>7138</v>
      </c>
      <c r="M5877" s="73">
        <v>41054</v>
      </c>
      <c r="N5877" s="56"/>
      <c r="O5877" s="56"/>
      <c r="P5877" s="56" t="s">
        <v>259</v>
      </c>
      <c r="Q5877" s="56" t="s">
        <v>8794</v>
      </c>
      <c r="R5877" s="56" t="s">
        <v>70</v>
      </c>
      <c r="S5877" s="56" t="s">
        <v>11415</v>
      </c>
      <c r="T5877" s="56" t="s">
        <v>7864</v>
      </c>
      <c r="U5877" s="57">
        <v>762622</v>
      </c>
      <c r="V5877" s="57">
        <v>-724490.9</v>
      </c>
      <c r="W5877" s="57">
        <v>38131.1</v>
      </c>
      <c r="X5877" s="57">
        <v>0</v>
      </c>
      <c r="Y5877" s="73">
        <v>41054</v>
      </c>
      <c r="Z5877" s="57">
        <v>0</v>
      </c>
      <c r="AA5877" s="57">
        <v>0</v>
      </c>
      <c r="AB5877" s="57">
        <v>38131.1</v>
      </c>
      <c r="AC5877" s="57">
        <v>0</v>
      </c>
      <c r="AD5877" s="56" t="s">
        <v>9255</v>
      </c>
      <c r="AE5877" s="57">
        <v>0</v>
      </c>
      <c r="AF5877" s="57">
        <v>0</v>
      </c>
      <c r="AG5877" s="57">
        <v>0</v>
      </c>
      <c r="AI5877"/>
      <c r="AJ5877"/>
    </row>
    <row r="5878" spans="1:36">
      <c r="A5878" s="56" t="s">
        <v>48</v>
      </c>
      <c r="B5878" s="56" t="s">
        <v>11416</v>
      </c>
      <c r="C5878" s="56">
        <v>2101010100</v>
      </c>
      <c r="D5878" s="56" t="s">
        <v>39</v>
      </c>
      <c r="E5878" s="56">
        <v>2101020100</v>
      </c>
      <c r="F5878" s="56">
        <v>5401010100</v>
      </c>
      <c r="G5878" s="56" t="s">
        <v>11428</v>
      </c>
      <c r="H5878" s="56">
        <v>400300</v>
      </c>
      <c r="I5878" s="56" t="s">
        <v>11439</v>
      </c>
      <c r="J5878" s="56" t="s">
        <v>11030</v>
      </c>
      <c r="K5878" s="56" t="s">
        <v>9182</v>
      </c>
      <c r="L5878" s="56" t="s">
        <v>7138</v>
      </c>
      <c r="M5878" s="73">
        <v>41078</v>
      </c>
      <c r="N5878" s="56"/>
      <c r="O5878" s="56"/>
      <c r="P5878" s="56" t="s">
        <v>259</v>
      </c>
      <c r="Q5878" s="56" t="s">
        <v>8748</v>
      </c>
      <c r="R5878" s="56" t="s">
        <v>70</v>
      </c>
      <c r="S5878" s="56" t="s">
        <v>11659</v>
      </c>
      <c r="T5878" s="56" t="s">
        <v>7864</v>
      </c>
      <c r="U5878" s="57">
        <v>7770</v>
      </c>
      <c r="V5878" s="57">
        <v>-7381.5</v>
      </c>
      <c r="W5878" s="57">
        <v>388.5</v>
      </c>
      <c r="X5878" s="57">
        <v>0</v>
      </c>
      <c r="Y5878" s="73">
        <v>41078</v>
      </c>
      <c r="Z5878" s="57">
        <v>0</v>
      </c>
      <c r="AA5878" s="57">
        <v>0</v>
      </c>
      <c r="AB5878" s="57">
        <v>388.5</v>
      </c>
      <c r="AC5878" s="57">
        <v>0</v>
      </c>
      <c r="AD5878" s="56" t="s">
        <v>9255</v>
      </c>
      <c r="AE5878" s="57">
        <v>0</v>
      </c>
      <c r="AF5878" s="57">
        <v>0</v>
      </c>
      <c r="AG5878" s="57">
        <v>0</v>
      </c>
      <c r="AI5878"/>
      <c r="AJ5878"/>
    </row>
    <row r="5879" spans="1:36">
      <c r="A5879" s="56" t="s">
        <v>48</v>
      </c>
      <c r="B5879" s="56" t="s">
        <v>11416</v>
      </c>
      <c r="C5879" s="56">
        <v>2101010100</v>
      </c>
      <c r="D5879" s="56" t="s">
        <v>39</v>
      </c>
      <c r="E5879" s="56">
        <v>2101020100</v>
      </c>
      <c r="F5879" s="56">
        <v>5401010100</v>
      </c>
      <c r="G5879" s="56" t="s">
        <v>11428</v>
      </c>
      <c r="H5879" s="56">
        <v>400300</v>
      </c>
      <c r="I5879" s="56" t="s">
        <v>11439</v>
      </c>
      <c r="J5879" s="56" t="s">
        <v>11031</v>
      </c>
      <c r="K5879" s="56" t="s">
        <v>8795</v>
      </c>
      <c r="L5879" s="56" t="s">
        <v>7138</v>
      </c>
      <c r="M5879" s="73">
        <v>41054</v>
      </c>
      <c r="N5879" s="56"/>
      <c r="O5879" s="56"/>
      <c r="P5879" s="56" t="s">
        <v>259</v>
      </c>
      <c r="Q5879" s="56" t="s">
        <v>8748</v>
      </c>
      <c r="R5879" s="56" t="s">
        <v>70</v>
      </c>
      <c r="S5879" s="56" t="s">
        <v>11415</v>
      </c>
      <c r="T5879" s="56" t="s">
        <v>7864</v>
      </c>
      <c r="U5879" s="57">
        <v>27026</v>
      </c>
      <c r="V5879" s="57">
        <v>-25674.7</v>
      </c>
      <c r="W5879" s="57">
        <v>1351.3</v>
      </c>
      <c r="X5879" s="57">
        <v>0</v>
      </c>
      <c r="Y5879" s="73">
        <v>41054</v>
      </c>
      <c r="Z5879" s="57">
        <v>0</v>
      </c>
      <c r="AA5879" s="57">
        <v>0</v>
      </c>
      <c r="AB5879" s="57">
        <v>1351.3</v>
      </c>
      <c r="AC5879" s="57">
        <v>0</v>
      </c>
      <c r="AD5879" s="56" t="s">
        <v>9255</v>
      </c>
      <c r="AE5879" s="57">
        <v>0</v>
      </c>
      <c r="AF5879" s="57">
        <v>0</v>
      </c>
      <c r="AG5879" s="57">
        <v>0</v>
      </c>
      <c r="AI5879"/>
      <c r="AJ5879"/>
    </row>
    <row r="5880" spans="1:36">
      <c r="A5880" s="56" t="s">
        <v>48</v>
      </c>
      <c r="B5880" s="56" t="s">
        <v>11416</v>
      </c>
      <c r="C5880" s="56">
        <v>2101010100</v>
      </c>
      <c r="D5880" s="56" t="s">
        <v>39</v>
      </c>
      <c r="E5880" s="56">
        <v>2101020100</v>
      </c>
      <c r="F5880" s="56">
        <v>5401010100</v>
      </c>
      <c r="G5880" s="56" t="s">
        <v>11428</v>
      </c>
      <c r="H5880" s="56">
        <v>400300</v>
      </c>
      <c r="I5880" s="56" t="s">
        <v>11439</v>
      </c>
      <c r="J5880" s="56" t="s">
        <v>11032</v>
      </c>
      <c r="K5880" s="56" t="s">
        <v>8796</v>
      </c>
      <c r="L5880" s="56" t="s">
        <v>7138</v>
      </c>
      <c r="M5880" s="73">
        <v>41093</v>
      </c>
      <c r="N5880" s="56"/>
      <c r="O5880" s="56"/>
      <c r="P5880" s="56" t="s">
        <v>259</v>
      </c>
      <c r="Q5880" s="56" t="s">
        <v>8794</v>
      </c>
      <c r="R5880" s="56" t="s">
        <v>70</v>
      </c>
      <c r="S5880" s="56" t="s">
        <v>11415</v>
      </c>
      <c r="T5880" s="56" t="s">
        <v>7864</v>
      </c>
      <c r="U5880" s="57">
        <v>216320</v>
      </c>
      <c r="V5880" s="57">
        <v>-205504</v>
      </c>
      <c r="W5880" s="57">
        <v>10816</v>
      </c>
      <c r="X5880" s="57">
        <v>0</v>
      </c>
      <c r="Y5880" s="73">
        <v>41093</v>
      </c>
      <c r="Z5880" s="57">
        <v>0</v>
      </c>
      <c r="AA5880" s="57">
        <v>0</v>
      </c>
      <c r="AB5880" s="57">
        <v>10816</v>
      </c>
      <c r="AC5880" s="57">
        <v>0</v>
      </c>
      <c r="AD5880" s="56" t="s">
        <v>9255</v>
      </c>
      <c r="AE5880" s="57">
        <v>0</v>
      </c>
      <c r="AF5880" s="57">
        <v>0</v>
      </c>
      <c r="AG5880" s="57">
        <v>0</v>
      </c>
      <c r="AI5880"/>
      <c r="AJ5880"/>
    </row>
    <row r="5881" spans="1:36">
      <c r="A5881" s="56" t="s">
        <v>48</v>
      </c>
      <c r="B5881" s="56" t="s">
        <v>11416</v>
      </c>
      <c r="C5881" s="56">
        <v>2101010100</v>
      </c>
      <c r="D5881" s="56" t="s">
        <v>39</v>
      </c>
      <c r="E5881" s="56">
        <v>2101020100</v>
      </c>
      <c r="F5881" s="56">
        <v>5401010100</v>
      </c>
      <c r="G5881" s="56" t="s">
        <v>11428</v>
      </c>
      <c r="H5881" s="56">
        <v>400300</v>
      </c>
      <c r="I5881" s="56" t="s">
        <v>11439</v>
      </c>
      <c r="J5881" s="56" t="s">
        <v>11033</v>
      </c>
      <c r="K5881" s="56" t="s">
        <v>8797</v>
      </c>
      <c r="L5881" s="56" t="s">
        <v>7138</v>
      </c>
      <c r="M5881" s="73">
        <v>41235</v>
      </c>
      <c r="N5881" s="56"/>
      <c r="O5881" s="56"/>
      <c r="P5881" s="56" t="s">
        <v>259</v>
      </c>
      <c r="Q5881" s="56" t="s">
        <v>8748</v>
      </c>
      <c r="R5881" s="56" t="s">
        <v>70</v>
      </c>
      <c r="S5881" s="56" t="s">
        <v>11653</v>
      </c>
      <c r="T5881" s="56" t="s">
        <v>7864</v>
      </c>
      <c r="U5881" s="57">
        <v>229527</v>
      </c>
      <c r="V5881" s="57">
        <v>-218050.65</v>
      </c>
      <c r="W5881" s="57">
        <v>11476.35</v>
      </c>
      <c r="X5881" s="57">
        <v>0</v>
      </c>
      <c r="Y5881" s="73">
        <v>41235</v>
      </c>
      <c r="Z5881" s="57">
        <v>0</v>
      </c>
      <c r="AA5881" s="57">
        <v>0</v>
      </c>
      <c r="AB5881" s="57">
        <v>11476.35</v>
      </c>
      <c r="AC5881" s="57">
        <v>0</v>
      </c>
      <c r="AD5881" s="56" t="s">
        <v>9255</v>
      </c>
      <c r="AE5881" s="57">
        <v>0</v>
      </c>
      <c r="AF5881" s="57">
        <v>0</v>
      </c>
      <c r="AG5881" s="57">
        <v>0</v>
      </c>
      <c r="AI5881"/>
      <c r="AJ5881"/>
    </row>
    <row r="5882" spans="1:36">
      <c r="A5882" s="56" t="s">
        <v>48</v>
      </c>
      <c r="B5882" s="56" t="s">
        <v>11416</v>
      </c>
      <c r="C5882" s="56">
        <v>2101010100</v>
      </c>
      <c r="D5882" s="56" t="s">
        <v>39</v>
      </c>
      <c r="E5882" s="56">
        <v>2101020100</v>
      </c>
      <c r="F5882" s="56">
        <v>5401010100</v>
      </c>
      <c r="G5882" s="56" t="s">
        <v>11428</v>
      </c>
      <c r="H5882" s="56">
        <v>400300</v>
      </c>
      <c r="I5882" s="56" t="s">
        <v>11439</v>
      </c>
      <c r="J5882" s="56" t="s">
        <v>11034</v>
      </c>
      <c r="K5882" s="56" t="s">
        <v>8798</v>
      </c>
      <c r="L5882" s="56" t="s">
        <v>7138</v>
      </c>
      <c r="M5882" s="73">
        <v>41235</v>
      </c>
      <c r="N5882" s="56"/>
      <c r="O5882" s="56"/>
      <c r="P5882" s="56" t="s">
        <v>259</v>
      </c>
      <c r="Q5882" s="56" t="s">
        <v>8748</v>
      </c>
      <c r="R5882" s="56" t="s">
        <v>70</v>
      </c>
      <c r="S5882" s="56" t="s">
        <v>11690</v>
      </c>
      <c r="T5882" s="56" t="s">
        <v>7864</v>
      </c>
      <c r="U5882" s="57">
        <v>58905</v>
      </c>
      <c r="V5882" s="57">
        <v>-55959.75</v>
      </c>
      <c r="W5882" s="57">
        <v>2945.25</v>
      </c>
      <c r="X5882" s="57">
        <v>0</v>
      </c>
      <c r="Y5882" s="73">
        <v>41235</v>
      </c>
      <c r="Z5882" s="57">
        <v>0</v>
      </c>
      <c r="AA5882" s="57">
        <v>0</v>
      </c>
      <c r="AB5882" s="57">
        <v>2945.25</v>
      </c>
      <c r="AC5882" s="57">
        <v>0</v>
      </c>
      <c r="AD5882" s="56" t="s">
        <v>9255</v>
      </c>
      <c r="AE5882" s="57">
        <v>0</v>
      </c>
      <c r="AF5882" s="57">
        <v>0</v>
      </c>
      <c r="AG5882" s="57">
        <v>0</v>
      </c>
      <c r="AI5882"/>
      <c r="AJ5882"/>
    </row>
    <row r="5883" spans="1:36">
      <c r="A5883" s="56" t="s">
        <v>48</v>
      </c>
      <c r="B5883" s="56" t="s">
        <v>11416</v>
      </c>
      <c r="C5883" s="56">
        <v>2101010100</v>
      </c>
      <c r="D5883" s="56" t="s">
        <v>39</v>
      </c>
      <c r="E5883" s="56">
        <v>2101020100</v>
      </c>
      <c r="F5883" s="56">
        <v>5401010100</v>
      </c>
      <c r="G5883" s="56" t="s">
        <v>11428</v>
      </c>
      <c r="H5883" s="56">
        <v>400300</v>
      </c>
      <c r="I5883" s="56" t="s">
        <v>11439</v>
      </c>
      <c r="J5883" s="56" t="s">
        <v>11035</v>
      </c>
      <c r="K5883" s="56" t="s">
        <v>8799</v>
      </c>
      <c r="L5883" s="56" t="s">
        <v>7138</v>
      </c>
      <c r="M5883" s="73">
        <v>41235</v>
      </c>
      <c r="N5883" s="56"/>
      <c r="O5883" s="56"/>
      <c r="P5883" s="56" t="s">
        <v>259</v>
      </c>
      <c r="Q5883" s="56" t="s">
        <v>8774</v>
      </c>
      <c r="R5883" s="56" t="s">
        <v>70</v>
      </c>
      <c r="S5883" s="56" t="s">
        <v>11659</v>
      </c>
      <c r="T5883" s="56" t="s">
        <v>7864</v>
      </c>
      <c r="U5883" s="57">
        <v>41957</v>
      </c>
      <c r="V5883" s="57">
        <v>-39859.15</v>
      </c>
      <c r="W5883" s="57">
        <v>2097.85</v>
      </c>
      <c r="X5883" s="57">
        <v>0</v>
      </c>
      <c r="Y5883" s="73">
        <v>41235</v>
      </c>
      <c r="Z5883" s="57">
        <v>0</v>
      </c>
      <c r="AA5883" s="57">
        <v>0</v>
      </c>
      <c r="AB5883" s="57">
        <v>2097.85</v>
      </c>
      <c r="AC5883" s="57">
        <v>0</v>
      </c>
      <c r="AD5883" s="56" t="s">
        <v>9255</v>
      </c>
      <c r="AE5883" s="57">
        <v>0</v>
      </c>
      <c r="AF5883" s="57">
        <v>0</v>
      </c>
      <c r="AG5883" s="57">
        <v>0</v>
      </c>
      <c r="AI5883"/>
      <c r="AJ5883"/>
    </row>
    <row r="5884" spans="1:36">
      <c r="A5884" s="56" t="s">
        <v>48</v>
      </c>
      <c r="B5884" s="56" t="s">
        <v>11416</v>
      </c>
      <c r="C5884" s="56">
        <v>2101010100</v>
      </c>
      <c r="D5884" s="56" t="s">
        <v>39</v>
      </c>
      <c r="E5884" s="56">
        <v>2101020100</v>
      </c>
      <c r="F5884" s="56">
        <v>5401010100</v>
      </c>
      <c r="G5884" s="56" t="s">
        <v>11428</v>
      </c>
      <c r="H5884" s="56">
        <v>400300</v>
      </c>
      <c r="I5884" s="56" t="s">
        <v>11439</v>
      </c>
      <c r="J5884" s="56" t="s">
        <v>11036</v>
      </c>
      <c r="K5884" s="56" t="s">
        <v>8800</v>
      </c>
      <c r="L5884" s="56" t="s">
        <v>7138</v>
      </c>
      <c r="M5884" s="73">
        <v>41284</v>
      </c>
      <c r="N5884" s="56"/>
      <c r="O5884" s="56"/>
      <c r="P5884" s="56" t="s">
        <v>259</v>
      </c>
      <c r="Q5884" s="56" t="s">
        <v>8690</v>
      </c>
      <c r="R5884" s="56" t="s">
        <v>70</v>
      </c>
      <c r="S5884" s="56" t="s">
        <v>11415</v>
      </c>
      <c r="T5884" s="56" t="s">
        <v>7864</v>
      </c>
      <c r="U5884" s="57">
        <v>57750</v>
      </c>
      <c r="V5884" s="57">
        <v>-54862.5</v>
      </c>
      <c r="W5884" s="57">
        <v>2887.5</v>
      </c>
      <c r="X5884" s="57">
        <v>0</v>
      </c>
      <c r="Y5884" s="73">
        <v>41284</v>
      </c>
      <c r="Z5884" s="57">
        <v>0</v>
      </c>
      <c r="AA5884" s="57">
        <v>0</v>
      </c>
      <c r="AB5884" s="57">
        <v>2887.5</v>
      </c>
      <c r="AC5884" s="57">
        <v>0</v>
      </c>
      <c r="AD5884" s="56" t="s">
        <v>9255</v>
      </c>
      <c r="AE5884" s="57">
        <v>0</v>
      </c>
      <c r="AF5884" s="57">
        <v>0</v>
      </c>
      <c r="AG5884" s="57">
        <v>0</v>
      </c>
      <c r="AI5884"/>
      <c r="AJ5884"/>
    </row>
    <row r="5885" spans="1:36">
      <c r="A5885" s="56" t="s">
        <v>48</v>
      </c>
      <c r="B5885" s="56" t="s">
        <v>11416</v>
      </c>
      <c r="C5885" s="56">
        <v>2101010100</v>
      </c>
      <c r="D5885" s="56" t="s">
        <v>39</v>
      </c>
      <c r="E5885" s="56">
        <v>2101020100</v>
      </c>
      <c r="F5885" s="56">
        <v>5401010100</v>
      </c>
      <c r="G5885" s="56" t="s">
        <v>11428</v>
      </c>
      <c r="H5885" s="56">
        <v>400300</v>
      </c>
      <c r="I5885" s="56" t="s">
        <v>11439</v>
      </c>
      <c r="J5885" s="56" t="s">
        <v>11037</v>
      </c>
      <c r="K5885" s="56" t="s">
        <v>8801</v>
      </c>
      <c r="L5885" s="56" t="s">
        <v>7138</v>
      </c>
      <c r="M5885" s="73">
        <v>41354</v>
      </c>
      <c r="N5885" s="56"/>
      <c r="O5885" s="56"/>
      <c r="P5885" s="56" t="s">
        <v>259</v>
      </c>
      <c r="Q5885" s="56" t="s">
        <v>8802</v>
      </c>
      <c r="R5885" s="56" t="s">
        <v>70</v>
      </c>
      <c r="S5885" s="56" t="s">
        <v>11661</v>
      </c>
      <c r="T5885" s="56" t="s">
        <v>7864</v>
      </c>
      <c r="U5885" s="57">
        <v>47500</v>
      </c>
      <c r="V5885" s="57">
        <v>-45125</v>
      </c>
      <c r="W5885" s="57">
        <v>2375</v>
      </c>
      <c r="X5885" s="57">
        <v>0</v>
      </c>
      <c r="Y5885" s="73">
        <v>41354</v>
      </c>
      <c r="Z5885" s="57">
        <v>0</v>
      </c>
      <c r="AA5885" s="57">
        <v>0</v>
      </c>
      <c r="AB5885" s="57">
        <v>2375</v>
      </c>
      <c r="AC5885" s="57">
        <v>0</v>
      </c>
      <c r="AD5885" s="56" t="s">
        <v>9255</v>
      </c>
      <c r="AE5885" s="57">
        <v>0</v>
      </c>
      <c r="AF5885" s="57">
        <v>0</v>
      </c>
      <c r="AG5885" s="57">
        <v>0</v>
      </c>
      <c r="AI5885"/>
      <c r="AJ5885"/>
    </row>
    <row r="5886" spans="1:36">
      <c r="A5886" s="56" t="s">
        <v>48</v>
      </c>
      <c r="B5886" s="56" t="s">
        <v>11416</v>
      </c>
      <c r="C5886" s="56">
        <v>2101010100</v>
      </c>
      <c r="D5886" s="56" t="s">
        <v>39</v>
      </c>
      <c r="E5886" s="56">
        <v>2101020100</v>
      </c>
      <c r="F5886" s="56">
        <v>5401010100</v>
      </c>
      <c r="G5886" s="56" t="s">
        <v>11428</v>
      </c>
      <c r="H5886" s="56">
        <v>400300</v>
      </c>
      <c r="I5886" s="56" t="s">
        <v>11830</v>
      </c>
      <c r="J5886" s="56" t="s">
        <v>11038</v>
      </c>
      <c r="K5886" s="56" t="s">
        <v>8803</v>
      </c>
      <c r="L5886" s="56" t="s">
        <v>7138</v>
      </c>
      <c r="M5886" s="73">
        <v>42248</v>
      </c>
      <c r="N5886" s="56"/>
      <c r="O5886" s="56"/>
      <c r="P5886" s="56" t="s">
        <v>259</v>
      </c>
      <c r="Q5886" s="56" t="s">
        <v>8784</v>
      </c>
      <c r="R5886" s="56" t="s">
        <v>70</v>
      </c>
      <c r="S5886" s="56" t="s">
        <v>11415</v>
      </c>
      <c r="T5886" s="56" t="s">
        <v>7140</v>
      </c>
      <c r="U5886" s="57">
        <v>0.5</v>
      </c>
      <c r="V5886" s="57">
        <v>-0.47</v>
      </c>
      <c r="W5886" s="57">
        <v>0.03</v>
      </c>
      <c r="X5886" s="57">
        <v>0</v>
      </c>
      <c r="Y5886" s="73">
        <v>42223</v>
      </c>
      <c r="Z5886" s="57">
        <v>0</v>
      </c>
      <c r="AA5886" s="57">
        <v>0</v>
      </c>
      <c r="AB5886" s="57">
        <v>0.03</v>
      </c>
      <c r="AC5886" s="57">
        <v>0</v>
      </c>
      <c r="AD5886" s="56" t="s">
        <v>9255</v>
      </c>
      <c r="AE5886" s="57">
        <v>0</v>
      </c>
      <c r="AF5886" s="57">
        <v>0</v>
      </c>
      <c r="AG5886" s="57">
        <v>0</v>
      </c>
      <c r="AI5886"/>
      <c r="AJ5886"/>
    </row>
    <row r="5887" spans="1:36">
      <c r="A5887" s="56" t="s">
        <v>48</v>
      </c>
      <c r="B5887" s="56" t="s">
        <v>11416</v>
      </c>
      <c r="C5887" s="56">
        <v>2101010100</v>
      </c>
      <c r="D5887" s="56" t="s">
        <v>39</v>
      </c>
      <c r="E5887" s="56">
        <v>2101020100</v>
      </c>
      <c r="F5887" s="56">
        <v>5401010100</v>
      </c>
      <c r="G5887" s="56" t="s">
        <v>11428</v>
      </c>
      <c r="H5887" s="56">
        <v>400300</v>
      </c>
      <c r="I5887" s="56" t="s">
        <v>11830</v>
      </c>
      <c r="J5887" s="56" t="s">
        <v>11039</v>
      </c>
      <c r="K5887" s="56" t="s">
        <v>8803</v>
      </c>
      <c r="L5887" s="56" t="s">
        <v>7138</v>
      </c>
      <c r="M5887" s="73">
        <v>42248</v>
      </c>
      <c r="N5887" s="56"/>
      <c r="O5887" s="56"/>
      <c r="P5887" s="56" t="s">
        <v>259</v>
      </c>
      <c r="Q5887" s="56" t="s">
        <v>8784</v>
      </c>
      <c r="R5887" s="56" t="s">
        <v>70</v>
      </c>
      <c r="S5887" s="56" t="s">
        <v>11415</v>
      </c>
      <c r="T5887" s="56" t="s">
        <v>7140</v>
      </c>
      <c r="U5887" s="57">
        <v>0.5</v>
      </c>
      <c r="V5887" s="57">
        <v>-0.47</v>
      </c>
      <c r="W5887" s="57">
        <v>0.03</v>
      </c>
      <c r="X5887" s="57">
        <v>0</v>
      </c>
      <c r="Y5887" s="73">
        <v>42223</v>
      </c>
      <c r="Z5887" s="57">
        <v>0</v>
      </c>
      <c r="AA5887" s="57">
        <v>0</v>
      </c>
      <c r="AB5887" s="57">
        <v>0.03</v>
      </c>
      <c r="AC5887" s="57">
        <v>0</v>
      </c>
      <c r="AD5887" s="56" t="s">
        <v>9255</v>
      </c>
      <c r="AE5887" s="57">
        <v>0</v>
      </c>
      <c r="AF5887" s="57">
        <v>0</v>
      </c>
      <c r="AG5887" s="57">
        <v>0</v>
      </c>
      <c r="AI5887"/>
      <c r="AJ5887"/>
    </row>
    <row r="5888" spans="1:36">
      <c r="A5888" s="56" t="s">
        <v>48</v>
      </c>
      <c r="B5888" s="56" t="s">
        <v>11416</v>
      </c>
      <c r="C5888" s="56">
        <v>2101010100</v>
      </c>
      <c r="D5888" s="56" t="s">
        <v>39</v>
      </c>
      <c r="E5888" s="56">
        <v>2101020100</v>
      </c>
      <c r="F5888" s="56">
        <v>5401010100</v>
      </c>
      <c r="G5888" s="56" t="s">
        <v>11428</v>
      </c>
      <c r="H5888" s="56">
        <v>400300</v>
      </c>
      <c r="I5888" s="56" t="s">
        <v>11439</v>
      </c>
      <c r="J5888" s="56" t="s">
        <v>11040</v>
      </c>
      <c r="K5888" s="56" t="s">
        <v>9183</v>
      </c>
      <c r="L5888" s="56" t="s">
        <v>7138</v>
      </c>
      <c r="M5888" s="73">
        <v>42248</v>
      </c>
      <c r="N5888" s="56"/>
      <c r="O5888" s="56"/>
      <c r="P5888" s="56" t="s">
        <v>259</v>
      </c>
      <c r="Q5888" s="56" t="s">
        <v>8698</v>
      </c>
      <c r="R5888" s="56" t="s">
        <v>70</v>
      </c>
      <c r="S5888" s="56" t="s">
        <v>11415</v>
      </c>
      <c r="T5888" s="56" t="s">
        <v>7140</v>
      </c>
      <c r="U5888" s="57">
        <v>39558.33</v>
      </c>
      <c r="V5888" s="57">
        <v>-37580.410000000003</v>
      </c>
      <c r="W5888" s="57">
        <v>1977.92</v>
      </c>
      <c r="X5888" s="57">
        <v>0</v>
      </c>
      <c r="Y5888" s="73">
        <v>42186</v>
      </c>
      <c r="Z5888" s="57">
        <v>0</v>
      </c>
      <c r="AA5888" s="57">
        <v>0</v>
      </c>
      <c r="AB5888" s="57">
        <v>1977.92</v>
      </c>
      <c r="AC5888" s="57">
        <v>0</v>
      </c>
      <c r="AD5888" s="56" t="s">
        <v>9255</v>
      </c>
      <c r="AE5888" s="57">
        <v>0</v>
      </c>
      <c r="AF5888" s="57">
        <v>0</v>
      </c>
      <c r="AG5888" s="57">
        <v>0</v>
      </c>
      <c r="AI5888"/>
      <c r="AJ5888"/>
    </row>
    <row r="5889" spans="1:36">
      <c r="A5889" s="56" t="s">
        <v>48</v>
      </c>
      <c r="B5889" s="56" t="s">
        <v>11416</v>
      </c>
      <c r="C5889" s="56">
        <v>2101010100</v>
      </c>
      <c r="D5889" s="56" t="s">
        <v>39</v>
      </c>
      <c r="E5889" s="56">
        <v>2101020100</v>
      </c>
      <c r="F5889" s="56">
        <v>5401010100</v>
      </c>
      <c r="G5889" s="56" t="s">
        <v>11428</v>
      </c>
      <c r="H5889" s="56">
        <v>400300</v>
      </c>
      <c r="I5889" s="56" t="s">
        <v>11439</v>
      </c>
      <c r="J5889" s="56" t="s">
        <v>11041</v>
      </c>
      <c r="K5889" s="56" t="s">
        <v>9183</v>
      </c>
      <c r="L5889" s="56" t="s">
        <v>7138</v>
      </c>
      <c r="M5889" s="73">
        <v>42248</v>
      </c>
      <c r="N5889" s="56"/>
      <c r="O5889" s="56"/>
      <c r="P5889" s="56" t="s">
        <v>259</v>
      </c>
      <c r="Q5889" s="56" t="s">
        <v>8698</v>
      </c>
      <c r="R5889" s="56" t="s">
        <v>70</v>
      </c>
      <c r="S5889" s="56" t="s">
        <v>11415</v>
      </c>
      <c r="T5889" s="56" t="s">
        <v>7140</v>
      </c>
      <c r="U5889" s="57">
        <v>39558.33</v>
      </c>
      <c r="V5889" s="57">
        <v>-37580.410000000003</v>
      </c>
      <c r="W5889" s="57">
        <v>1977.92</v>
      </c>
      <c r="X5889" s="57">
        <v>0</v>
      </c>
      <c r="Y5889" s="73">
        <v>42186</v>
      </c>
      <c r="Z5889" s="57">
        <v>0</v>
      </c>
      <c r="AA5889" s="57">
        <v>0</v>
      </c>
      <c r="AB5889" s="57">
        <v>1977.92</v>
      </c>
      <c r="AC5889" s="57">
        <v>0</v>
      </c>
      <c r="AD5889" s="56" t="s">
        <v>9255</v>
      </c>
      <c r="AE5889" s="57">
        <v>0</v>
      </c>
      <c r="AF5889" s="57">
        <v>0</v>
      </c>
      <c r="AG5889" s="57">
        <v>0</v>
      </c>
      <c r="AI5889"/>
      <c r="AJ5889"/>
    </row>
    <row r="5890" spans="1:36">
      <c r="A5890" s="56" t="s">
        <v>48</v>
      </c>
      <c r="B5890" s="56" t="s">
        <v>11416</v>
      </c>
      <c r="C5890" s="56">
        <v>2101010100</v>
      </c>
      <c r="D5890" s="56" t="s">
        <v>39</v>
      </c>
      <c r="E5890" s="56">
        <v>2101020100</v>
      </c>
      <c r="F5890" s="56">
        <v>5401010100</v>
      </c>
      <c r="G5890" s="56" t="s">
        <v>11428</v>
      </c>
      <c r="H5890" s="56">
        <v>400300</v>
      </c>
      <c r="I5890" s="56" t="s">
        <v>11439</v>
      </c>
      <c r="J5890" s="56" t="s">
        <v>11042</v>
      </c>
      <c r="K5890" s="56" t="s">
        <v>9183</v>
      </c>
      <c r="L5890" s="56" t="s">
        <v>7138</v>
      </c>
      <c r="M5890" s="73">
        <v>42248</v>
      </c>
      <c r="N5890" s="56"/>
      <c r="O5890" s="56"/>
      <c r="P5890" s="56" t="s">
        <v>259</v>
      </c>
      <c r="Q5890" s="56" t="s">
        <v>8698</v>
      </c>
      <c r="R5890" s="56" t="s">
        <v>70</v>
      </c>
      <c r="S5890" s="56" t="s">
        <v>11415</v>
      </c>
      <c r="T5890" s="56" t="s">
        <v>7140</v>
      </c>
      <c r="U5890" s="57">
        <v>39558.33</v>
      </c>
      <c r="V5890" s="57">
        <v>-37580.410000000003</v>
      </c>
      <c r="W5890" s="57">
        <v>1977.92</v>
      </c>
      <c r="X5890" s="57">
        <v>0</v>
      </c>
      <c r="Y5890" s="73">
        <v>42186</v>
      </c>
      <c r="Z5890" s="57">
        <v>0</v>
      </c>
      <c r="AA5890" s="57">
        <v>0</v>
      </c>
      <c r="AB5890" s="57">
        <v>1977.92</v>
      </c>
      <c r="AC5890" s="57">
        <v>0</v>
      </c>
      <c r="AD5890" s="56" t="s">
        <v>9255</v>
      </c>
      <c r="AE5890" s="57">
        <v>0</v>
      </c>
      <c r="AF5890" s="57">
        <v>0</v>
      </c>
      <c r="AG5890" s="57">
        <v>0</v>
      </c>
      <c r="AI5890"/>
      <c r="AJ5890"/>
    </row>
    <row r="5891" spans="1:36">
      <c r="A5891" s="56" t="s">
        <v>48</v>
      </c>
      <c r="B5891" s="56" t="s">
        <v>11416</v>
      </c>
      <c r="C5891" s="56">
        <v>2101010100</v>
      </c>
      <c r="D5891" s="56" t="s">
        <v>39</v>
      </c>
      <c r="E5891" s="56">
        <v>2101020100</v>
      </c>
      <c r="F5891" s="56">
        <v>5401010100</v>
      </c>
      <c r="G5891" s="56" t="s">
        <v>11428</v>
      </c>
      <c r="H5891" s="56">
        <v>400300</v>
      </c>
      <c r="I5891" s="56" t="s">
        <v>11439</v>
      </c>
      <c r="J5891" s="56" t="s">
        <v>11043</v>
      </c>
      <c r="K5891" s="56" t="s">
        <v>9183</v>
      </c>
      <c r="L5891" s="56" t="s">
        <v>7138</v>
      </c>
      <c r="M5891" s="73">
        <v>42248</v>
      </c>
      <c r="N5891" s="56"/>
      <c r="O5891" s="56"/>
      <c r="P5891" s="56" t="s">
        <v>259</v>
      </c>
      <c r="Q5891" s="56" t="s">
        <v>8698</v>
      </c>
      <c r="R5891" s="56" t="s">
        <v>70</v>
      </c>
      <c r="S5891" s="56" t="s">
        <v>11415</v>
      </c>
      <c r="T5891" s="56" t="s">
        <v>7140</v>
      </c>
      <c r="U5891" s="57">
        <v>39558.33</v>
      </c>
      <c r="V5891" s="57">
        <v>-37580.410000000003</v>
      </c>
      <c r="W5891" s="57">
        <v>1977.92</v>
      </c>
      <c r="X5891" s="57">
        <v>0</v>
      </c>
      <c r="Y5891" s="73">
        <v>42186</v>
      </c>
      <c r="Z5891" s="57">
        <v>0</v>
      </c>
      <c r="AA5891" s="57">
        <v>0</v>
      </c>
      <c r="AB5891" s="57">
        <v>1977.92</v>
      </c>
      <c r="AC5891" s="57">
        <v>0</v>
      </c>
      <c r="AD5891" s="56" t="s">
        <v>9255</v>
      </c>
      <c r="AE5891" s="57">
        <v>0</v>
      </c>
      <c r="AF5891" s="57">
        <v>0</v>
      </c>
      <c r="AG5891" s="57">
        <v>0</v>
      </c>
      <c r="AI5891"/>
      <c r="AJ5891"/>
    </row>
    <row r="5892" spans="1:36">
      <c r="A5892" s="56" t="s">
        <v>48</v>
      </c>
      <c r="B5892" s="56" t="s">
        <v>11416</v>
      </c>
      <c r="C5892" s="56">
        <v>2101010100</v>
      </c>
      <c r="D5892" s="56" t="s">
        <v>39</v>
      </c>
      <c r="E5892" s="56">
        <v>2101020100</v>
      </c>
      <c r="F5892" s="56">
        <v>5401010100</v>
      </c>
      <c r="G5892" s="56" t="s">
        <v>11428</v>
      </c>
      <c r="H5892" s="56">
        <v>400300</v>
      </c>
      <c r="I5892" s="56" t="s">
        <v>11439</v>
      </c>
      <c r="J5892" s="56" t="s">
        <v>11044</v>
      </c>
      <c r="K5892" s="56" t="s">
        <v>9183</v>
      </c>
      <c r="L5892" s="56" t="s">
        <v>7138</v>
      </c>
      <c r="M5892" s="73">
        <v>42248</v>
      </c>
      <c r="N5892" s="56"/>
      <c r="O5892" s="56"/>
      <c r="P5892" s="56" t="s">
        <v>259</v>
      </c>
      <c r="Q5892" s="56" t="s">
        <v>8698</v>
      </c>
      <c r="R5892" s="56" t="s">
        <v>70</v>
      </c>
      <c r="S5892" s="56" t="s">
        <v>11415</v>
      </c>
      <c r="T5892" s="56" t="s">
        <v>7140</v>
      </c>
      <c r="U5892" s="57">
        <v>39558.33</v>
      </c>
      <c r="V5892" s="57">
        <v>-37580.410000000003</v>
      </c>
      <c r="W5892" s="57">
        <v>1977.92</v>
      </c>
      <c r="X5892" s="57">
        <v>0</v>
      </c>
      <c r="Y5892" s="73">
        <v>42186</v>
      </c>
      <c r="Z5892" s="57">
        <v>0</v>
      </c>
      <c r="AA5892" s="57">
        <v>0</v>
      </c>
      <c r="AB5892" s="57">
        <v>1977.92</v>
      </c>
      <c r="AC5892" s="57">
        <v>0</v>
      </c>
      <c r="AD5892" s="56" t="s">
        <v>9255</v>
      </c>
      <c r="AE5892" s="57">
        <v>0</v>
      </c>
      <c r="AF5892" s="57">
        <v>0</v>
      </c>
      <c r="AG5892" s="57">
        <v>0</v>
      </c>
      <c r="AI5892"/>
      <c r="AJ5892"/>
    </row>
    <row r="5893" spans="1:36">
      <c r="A5893" s="56" t="s">
        <v>48</v>
      </c>
      <c r="B5893" s="56" t="s">
        <v>11416</v>
      </c>
      <c r="C5893" s="56">
        <v>2101010100</v>
      </c>
      <c r="D5893" s="56" t="s">
        <v>39</v>
      </c>
      <c r="E5893" s="56">
        <v>2101020100</v>
      </c>
      <c r="F5893" s="56">
        <v>5401010100</v>
      </c>
      <c r="G5893" s="56" t="s">
        <v>11428</v>
      </c>
      <c r="H5893" s="56">
        <v>400300</v>
      </c>
      <c r="I5893" s="56" t="s">
        <v>11439</v>
      </c>
      <c r="J5893" s="56" t="s">
        <v>11045</v>
      </c>
      <c r="K5893" s="56" t="s">
        <v>9183</v>
      </c>
      <c r="L5893" s="56" t="s">
        <v>7138</v>
      </c>
      <c r="M5893" s="73">
        <v>42248</v>
      </c>
      <c r="N5893" s="56"/>
      <c r="O5893" s="56"/>
      <c r="P5893" s="56" t="s">
        <v>259</v>
      </c>
      <c r="Q5893" s="56" t="s">
        <v>8698</v>
      </c>
      <c r="R5893" s="56" t="s">
        <v>70</v>
      </c>
      <c r="S5893" s="56" t="s">
        <v>11415</v>
      </c>
      <c r="T5893" s="56" t="s">
        <v>7140</v>
      </c>
      <c r="U5893" s="57">
        <v>39558.33</v>
      </c>
      <c r="V5893" s="57">
        <v>-37580.410000000003</v>
      </c>
      <c r="W5893" s="57">
        <v>1977.92</v>
      </c>
      <c r="X5893" s="57">
        <v>0</v>
      </c>
      <c r="Y5893" s="73">
        <v>42186</v>
      </c>
      <c r="Z5893" s="57">
        <v>0</v>
      </c>
      <c r="AA5893" s="57">
        <v>0</v>
      </c>
      <c r="AB5893" s="57">
        <v>1977.92</v>
      </c>
      <c r="AC5893" s="57">
        <v>0</v>
      </c>
      <c r="AD5893" s="56" t="s">
        <v>9255</v>
      </c>
      <c r="AE5893" s="57">
        <v>0</v>
      </c>
      <c r="AF5893" s="57">
        <v>0</v>
      </c>
      <c r="AG5893" s="57">
        <v>0</v>
      </c>
      <c r="AI5893"/>
      <c r="AJ5893"/>
    </row>
    <row r="5894" spans="1:36">
      <c r="A5894" s="56" t="s">
        <v>48</v>
      </c>
      <c r="B5894" s="56" t="s">
        <v>11416</v>
      </c>
      <c r="C5894" s="56">
        <v>2101010100</v>
      </c>
      <c r="D5894" s="56" t="s">
        <v>39</v>
      </c>
      <c r="E5894" s="56">
        <v>2101020100</v>
      </c>
      <c r="F5894" s="56">
        <v>5401010100</v>
      </c>
      <c r="G5894" s="56" t="s">
        <v>11428</v>
      </c>
      <c r="H5894" s="56">
        <v>400300</v>
      </c>
      <c r="I5894" s="56" t="s">
        <v>11439</v>
      </c>
      <c r="J5894" s="56" t="s">
        <v>11046</v>
      </c>
      <c r="K5894" s="56" t="s">
        <v>9183</v>
      </c>
      <c r="L5894" s="56" t="s">
        <v>7138</v>
      </c>
      <c r="M5894" s="73">
        <v>42248</v>
      </c>
      <c r="N5894" s="56"/>
      <c r="O5894" s="56"/>
      <c r="P5894" s="56" t="s">
        <v>259</v>
      </c>
      <c r="Q5894" s="56" t="s">
        <v>8698</v>
      </c>
      <c r="R5894" s="56" t="s">
        <v>70</v>
      </c>
      <c r="S5894" s="56" t="s">
        <v>11415</v>
      </c>
      <c r="T5894" s="56" t="s">
        <v>7140</v>
      </c>
      <c r="U5894" s="57">
        <v>39558.33</v>
      </c>
      <c r="V5894" s="57">
        <v>-37580.410000000003</v>
      </c>
      <c r="W5894" s="57">
        <v>1977.92</v>
      </c>
      <c r="X5894" s="57">
        <v>0</v>
      </c>
      <c r="Y5894" s="73">
        <v>42186</v>
      </c>
      <c r="Z5894" s="57">
        <v>0</v>
      </c>
      <c r="AA5894" s="57">
        <v>0</v>
      </c>
      <c r="AB5894" s="57">
        <v>1977.92</v>
      </c>
      <c r="AC5894" s="57">
        <v>0</v>
      </c>
      <c r="AD5894" s="56" t="s">
        <v>9255</v>
      </c>
      <c r="AE5894" s="57">
        <v>0</v>
      </c>
      <c r="AF5894" s="57">
        <v>0</v>
      </c>
      <c r="AG5894" s="57">
        <v>0</v>
      </c>
      <c r="AI5894"/>
      <c r="AJ5894"/>
    </row>
    <row r="5895" spans="1:36">
      <c r="A5895" s="56" t="s">
        <v>48</v>
      </c>
      <c r="B5895" s="56" t="s">
        <v>11416</v>
      </c>
      <c r="C5895" s="56">
        <v>2101010100</v>
      </c>
      <c r="D5895" s="56" t="s">
        <v>39</v>
      </c>
      <c r="E5895" s="56">
        <v>2101020100</v>
      </c>
      <c r="F5895" s="56">
        <v>5401010100</v>
      </c>
      <c r="G5895" s="56" t="s">
        <v>11428</v>
      </c>
      <c r="H5895" s="56">
        <v>400300</v>
      </c>
      <c r="I5895" s="56" t="s">
        <v>11439</v>
      </c>
      <c r="J5895" s="56" t="s">
        <v>11047</v>
      </c>
      <c r="K5895" s="56" t="s">
        <v>9183</v>
      </c>
      <c r="L5895" s="56" t="s">
        <v>7138</v>
      </c>
      <c r="M5895" s="73">
        <v>42248</v>
      </c>
      <c r="N5895" s="56"/>
      <c r="O5895" s="56"/>
      <c r="P5895" s="56" t="s">
        <v>259</v>
      </c>
      <c r="Q5895" s="56" t="s">
        <v>8698</v>
      </c>
      <c r="R5895" s="56" t="s">
        <v>70</v>
      </c>
      <c r="S5895" s="56" t="s">
        <v>11415</v>
      </c>
      <c r="T5895" s="56" t="s">
        <v>7140</v>
      </c>
      <c r="U5895" s="57">
        <v>39558.33</v>
      </c>
      <c r="V5895" s="57">
        <v>-37580.410000000003</v>
      </c>
      <c r="W5895" s="57">
        <v>1977.92</v>
      </c>
      <c r="X5895" s="57">
        <v>0</v>
      </c>
      <c r="Y5895" s="73">
        <v>42186</v>
      </c>
      <c r="Z5895" s="57">
        <v>0</v>
      </c>
      <c r="AA5895" s="57">
        <v>0</v>
      </c>
      <c r="AB5895" s="57">
        <v>1977.92</v>
      </c>
      <c r="AC5895" s="57">
        <v>0</v>
      </c>
      <c r="AD5895" s="56" t="s">
        <v>9255</v>
      </c>
      <c r="AE5895" s="57">
        <v>0</v>
      </c>
      <c r="AF5895" s="57">
        <v>0</v>
      </c>
      <c r="AG5895" s="57">
        <v>0</v>
      </c>
      <c r="AI5895"/>
      <c r="AJ5895"/>
    </row>
    <row r="5896" spans="1:36">
      <c r="A5896" s="56" t="s">
        <v>48</v>
      </c>
      <c r="B5896" s="56" t="s">
        <v>11416</v>
      </c>
      <c r="C5896" s="56">
        <v>2101010100</v>
      </c>
      <c r="D5896" s="56" t="s">
        <v>39</v>
      </c>
      <c r="E5896" s="56">
        <v>2101020100</v>
      </c>
      <c r="F5896" s="56">
        <v>5401010100</v>
      </c>
      <c r="G5896" s="56" t="s">
        <v>11428</v>
      </c>
      <c r="H5896" s="56">
        <v>400300</v>
      </c>
      <c r="I5896" s="56" t="s">
        <v>11439</v>
      </c>
      <c r="J5896" s="56" t="s">
        <v>11048</v>
      </c>
      <c r="K5896" s="56" t="s">
        <v>9183</v>
      </c>
      <c r="L5896" s="56" t="s">
        <v>7138</v>
      </c>
      <c r="M5896" s="73">
        <v>42248</v>
      </c>
      <c r="N5896" s="56"/>
      <c r="O5896" s="56"/>
      <c r="P5896" s="56" t="s">
        <v>259</v>
      </c>
      <c r="Q5896" s="56" t="s">
        <v>8698</v>
      </c>
      <c r="R5896" s="56" t="s">
        <v>70</v>
      </c>
      <c r="S5896" s="56" t="s">
        <v>11415</v>
      </c>
      <c r="T5896" s="56" t="s">
        <v>7140</v>
      </c>
      <c r="U5896" s="57">
        <v>39558.33</v>
      </c>
      <c r="V5896" s="57">
        <v>-37580.410000000003</v>
      </c>
      <c r="W5896" s="57">
        <v>1977.92</v>
      </c>
      <c r="X5896" s="57">
        <v>0</v>
      </c>
      <c r="Y5896" s="73">
        <v>42186</v>
      </c>
      <c r="Z5896" s="57">
        <v>0</v>
      </c>
      <c r="AA5896" s="57">
        <v>0</v>
      </c>
      <c r="AB5896" s="57">
        <v>1977.92</v>
      </c>
      <c r="AC5896" s="57">
        <v>0</v>
      </c>
      <c r="AD5896" s="56" t="s">
        <v>9255</v>
      </c>
      <c r="AE5896" s="57">
        <v>0</v>
      </c>
      <c r="AF5896" s="57">
        <v>0</v>
      </c>
      <c r="AG5896" s="57">
        <v>0</v>
      </c>
      <c r="AI5896"/>
      <c r="AJ5896"/>
    </row>
    <row r="5897" spans="1:36">
      <c r="A5897" s="56" t="s">
        <v>48</v>
      </c>
      <c r="B5897" s="56" t="s">
        <v>11416</v>
      </c>
      <c r="C5897" s="56">
        <v>2101010100</v>
      </c>
      <c r="D5897" s="56" t="s">
        <v>39</v>
      </c>
      <c r="E5897" s="56">
        <v>2101020100</v>
      </c>
      <c r="F5897" s="56">
        <v>5401010100</v>
      </c>
      <c r="G5897" s="56" t="s">
        <v>11428</v>
      </c>
      <c r="H5897" s="56">
        <v>400300</v>
      </c>
      <c r="I5897" s="56" t="s">
        <v>11439</v>
      </c>
      <c r="J5897" s="56" t="s">
        <v>11049</v>
      </c>
      <c r="K5897" s="56" t="s">
        <v>9183</v>
      </c>
      <c r="L5897" s="56" t="s">
        <v>7138</v>
      </c>
      <c r="M5897" s="73">
        <v>42248</v>
      </c>
      <c r="N5897" s="56"/>
      <c r="O5897" s="56"/>
      <c r="P5897" s="56" t="s">
        <v>259</v>
      </c>
      <c r="Q5897" s="56" t="s">
        <v>8698</v>
      </c>
      <c r="R5897" s="56" t="s">
        <v>70</v>
      </c>
      <c r="S5897" s="56" t="s">
        <v>11415</v>
      </c>
      <c r="T5897" s="56" t="s">
        <v>7140</v>
      </c>
      <c r="U5897" s="57">
        <v>39558.33</v>
      </c>
      <c r="V5897" s="57">
        <v>-37580.410000000003</v>
      </c>
      <c r="W5897" s="57">
        <v>1977.92</v>
      </c>
      <c r="X5897" s="57">
        <v>0</v>
      </c>
      <c r="Y5897" s="73">
        <v>42186</v>
      </c>
      <c r="Z5897" s="57">
        <v>0</v>
      </c>
      <c r="AA5897" s="57">
        <v>0</v>
      </c>
      <c r="AB5897" s="57">
        <v>1977.92</v>
      </c>
      <c r="AC5897" s="57">
        <v>0</v>
      </c>
      <c r="AD5897" s="56" t="s">
        <v>9255</v>
      </c>
      <c r="AE5897" s="57">
        <v>0</v>
      </c>
      <c r="AF5897" s="57">
        <v>0</v>
      </c>
      <c r="AG5897" s="57">
        <v>0</v>
      </c>
      <c r="AI5897"/>
      <c r="AJ5897"/>
    </row>
    <row r="5898" spans="1:36">
      <c r="A5898" s="56" t="s">
        <v>48</v>
      </c>
      <c r="B5898" s="56" t="s">
        <v>11416</v>
      </c>
      <c r="C5898" s="56">
        <v>2101010100</v>
      </c>
      <c r="D5898" s="56" t="s">
        <v>39</v>
      </c>
      <c r="E5898" s="56">
        <v>2101020100</v>
      </c>
      <c r="F5898" s="56">
        <v>5401010100</v>
      </c>
      <c r="G5898" s="56" t="s">
        <v>11428</v>
      </c>
      <c r="H5898" s="56">
        <v>400300</v>
      </c>
      <c r="I5898" s="56" t="s">
        <v>11439</v>
      </c>
      <c r="J5898" s="56" t="s">
        <v>11050</v>
      </c>
      <c r="K5898" s="56" t="s">
        <v>9183</v>
      </c>
      <c r="L5898" s="56" t="s">
        <v>7138</v>
      </c>
      <c r="M5898" s="73">
        <v>42248</v>
      </c>
      <c r="N5898" s="56"/>
      <c r="O5898" s="56"/>
      <c r="P5898" s="56" t="s">
        <v>259</v>
      </c>
      <c r="Q5898" s="56" t="s">
        <v>8698</v>
      </c>
      <c r="R5898" s="56" t="s">
        <v>70</v>
      </c>
      <c r="S5898" s="56" t="s">
        <v>11415</v>
      </c>
      <c r="T5898" s="56" t="s">
        <v>7140</v>
      </c>
      <c r="U5898" s="57">
        <v>39558.33</v>
      </c>
      <c r="V5898" s="57">
        <v>-37580.410000000003</v>
      </c>
      <c r="W5898" s="57">
        <v>1977.92</v>
      </c>
      <c r="X5898" s="57">
        <v>0</v>
      </c>
      <c r="Y5898" s="73">
        <v>42186</v>
      </c>
      <c r="Z5898" s="57">
        <v>0</v>
      </c>
      <c r="AA5898" s="57">
        <v>0</v>
      </c>
      <c r="AB5898" s="57">
        <v>1977.92</v>
      </c>
      <c r="AC5898" s="57">
        <v>0</v>
      </c>
      <c r="AD5898" s="56" t="s">
        <v>9255</v>
      </c>
      <c r="AE5898" s="57">
        <v>0</v>
      </c>
      <c r="AF5898" s="57">
        <v>0</v>
      </c>
      <c r="AG5898" s="57">
        <v>0</v>
      </c>
      <c r="AI5898"/>
      <c r="AJ5898"/>
    </row>
    <row r="5899" spans="1:36">
      <c r="A5899" s="56" t="s">
        <v>48</v>
      </c>
      <c r="B5899" s="56" t="s">
        <v>11416</v>
      </c>
      <c r="C5899" s="56">
        <v>2101010100</v>
      </c>
      <c r="D5899" s="56" t="s">
        <v>39</v>
      </c>
      <c r="E5899" s="56">
        <v>2101020100</v>
      </c>
      <c r="F5899" s="56">
        <v>5401010100</v>
      </c>
      <c r="G5899" s="56" t="s">
        <v>11428</v>
      </c>
      <c r="H5899" s="56">
        <v>400300</v>
      </c>
      <c r="I5899" s="56" t="s">
        <v>11439</v>
      </c>
      <c r="J5899" s="56" t="s">
        <v>11051</v>
      </c>
      <c r="K5899" s="56" t="s">
        <v>9183</v>
      </c>
      <c r="L5899" s="56" t="s">
        <v>7138</v>
      </c>
      <c r="M5899" s="73">
        <v>42248</v>
      </c>
      <c r="N5899" s="56"/>
      <c r="O5899" s="56"/>
      <c r="P5899" s="56" t="s">
        <v>259</v>
      </c>
      <c r="Q5899" s="56" t="s">
        <v>8698</v>
      </c>
      <c r="R5899" s="56" t="s">
        <v>70</v>
      </c>
      <c r="S5899" s="56" t="s">
        <v>11415</v>
      </c>
      <c r="T5899" s="56" t="s">
        <v>7140</v>
      </c>
      <c r="U5899" s="57">
        <v>39558.370000000003</v>
      </c>
      <c r="V5899" s="57">
        <v>-37580.449999999997</v>
      </c>
      <c r="W5899" s="57">
        <v>1977.92</v>
      </c>
      <c r="X5899" s="57">
        <v>0</v>
      </c>
      <c r="Y5899" s="73">
        <v>42186</v>
      </c>
      <c r="Z5899" s="57">
        <v>0</v>
      </c>
      <c r="AA5899" s="57">
        <v>0</v>
      </c>
      <c r="AB5899" s="57">
        <v>1977.92</v>
      </c>
      <c r="AC5899" s="57">
        <v>0</v>
      </c>
      <c r="AD5899" s="56" t="s">
        <v>9255</v>
      </c>
      <c r="AE5899" s="57">
        <v>0</v>
      </c>
      <c r="AF5899" s="57">
        <v>0</v>
      </c>
      <c r="AG5899" s="57">
        <v>0</v>
      </c>
      <c r="AI5899"/>
      <c r="AJ5899"/>
    </row>
    <row r="5900" spans="1:36">
      <c r="A5900" s="56" t="s">
        <v>48</v>
      </c>
      <c r="B5900" s="56" t="s">
        <v>11416</v>
      </c>
      <c r="C5900" s="56">
        <v>2101010100</v>
      </c>
      <c r="D5900" s="56" t="s">
        <v>39</v>
      </c>
      <c r="E5900" s="56">
        <v>2101020100</v>
      </c>
      <c r="F5900" s="56">
        <v>5401010100</v>
      </c>
      <c r="G5900" s="56" t="s">
        <v>11428</v>
      </c>
      <c r="H5900" s="56">
        <v>400300</v>
      </c>
      <c r="I5900" s="56" t="s">
        <v>11830</v>
      </c>
      <c r="J5900" s="56" t="s">
        <v>11052</v>
      </c>
      <c r="K5900" s="56" t="s">
        <v>8803</v>
      </c>
      <c r="L5900" s="56" t="s">
        <v>7138</v>
      </c>
      <c r="M5900" s="73">
        <v>42326</v>
      </c>
      <c r="N5900" s="56"/>
      <c r="O5900" s="56"/>
      <c r="P5900" s="56" t="s">
        <v>259</v>
      </c>
      <c r="Q5900" s="56" t="s">
        <v>8784</v>
      </c>
      <c r="R5900" s="56" t="s">
        <v>70</v>
      </c>
      <c r="S5900" s="56" t="s">
        <v>11415</v>
      </c>
      <c r="T5900" s="56" t="s">
        <v>7140</v>
      </c>
      <c r="U5900" s="57">
        <v>1</v>
      </c>
      <c r="V5900" s="57">
        <v>-0.95</v>
      </c>
      <c r="W5900" s="57">
        <v>0.05</v>
      </c>
      <c r="X5900" s="57">
        <v>0</v>
      </c>
      <c r="Y5900" s="73">
        <v>42326</v>
      </c>
      <c r="Z5900" s="57">
        <v>0</v>
      </c>
      <c r="AA5900" s="57">
        <v>0</v>
      </c>
      <c r="AB5900" s="57">
        <v>0.05</v>
      </c>
      <c r="AC5900" s="57">
        <v>0</v>
      </c>
      <c r="AD5900" s="56" t="s">
        <v>9255</v>
      </c>
      <c r="AE5900" s="57">
        <v>0</v>
      </c>
      <c r="AF5900" s="57">
        <v>0</v>
      </c>
      <c r="AG5900" s="57">
        <v>0</v>
      </c>
      <c r="AI5900"/>
      <c r="AJ5900"/>
    </row>
    <row r="5901" spans="1:36">
      <c r="A5901" s="56" t="s">
        <v>48</v>
      </c>
      <c r="B5901" s="56" t="s">
        <v>11416</v>
      </c>
      <c r="C5901" s="56">
        <v>2101010100</v>
      </c>
      <c r="D5901" s="56" t="s">
        <v>39</v>
      </c>
      <c r="E5901" s="56">
        <v>2101020100</v>
      </c>
      <c r="F5901" s="56">
        <v>5401010100</v>
      </c>
      <c r="G5901" s="56" t="s">
        <v>11428</v>
      </c>
      <c r="H5901" s="56">
        <v>400300</v>
      </c>
      <c r="I5901" s="56" t="s">
        <v>11830</v>
      </c>
      <c r="J5901" s="56" t="s">
        <v>11053</v>
      </c>
      <c r="K5901" s="56" t="s">
        <v>8803</v>
      </c>
      <c r="L5901" s="56" t="s">
        <v>7138</v>
      </c>
      <c r="M5901" s="73">
        <v>42326</v>
      </c>
      <c r="N5901" s="56"/>
      <c r="O5901" s="56"/>
      <c r="P5901" s="56" t="s">
        <v>259</v>
      </c>
      <c r="Q5901" s="56" t="s">
        <v>8784</v>
      </c>
      <c r="R5901" s="56" t="s">
        <v>70</v>
      </c>
      <c r="S5901" s="56" t="s">
        <v>11415</v>
      </c>
      <c r="T5901" s="56" t="s">
        <v>7140</v>
      </c>
      <c r="U5901" s="57">
        <v>1</v>
      </c>
      <c r="V5901" s="57">
        <v>-0.95</v>
      </c>
      <c r="W5901" s="57">
        <v>0.05</v>
      </c>
      <c r="X5901" s="57">
        <v>0</v>
      </c>
      <c r="Y5901" s="73">
        <v>42326</v>
      </c>
      <c r="Z5901" s="57">
        <v>0</v>
      </c>
      <c r="AA5901" s="57">
        <v>0</v>
      </c>
      <c r="AB5901" s="57">
        <v>0.05</v>
      </c>
      <c r="AC5901" s="57">
        <v>0</v>
      </c>
      <c r="AD5901" s="56" t="s">
        <v>9255</v>
      </c>
      <c r="AE5901" s="57">
        <v>0</v>
      </c>
      <c r="AF5901" s="57">
        <v>0</v>
      </c>
      <c r="AG5901" s="57">
        <v>0</v>
      </c>
      <c r="AI5901"/>
      <c r="AJ5901"/>
    </row>
    <row r="5902" spans="1:36">
      <c r="A5902" s="56" t="s">
        <v>48</v>
      </c>
      <c r="B5902" s="56" t="s">
        <v>11446</v>
      </c>
      <c r="C5902" s="56">
        <v>2101010140</v>
      </c>
      <c r="D5902" s="56" t="s">
        <v>66</v>
      </c>
      <c r="E5902" s="56">
        <v>2101020140</v>
      </c>
      <c r="F5902" s="56">
        <v>5401010140</v>
      </c>
      <c r="G5902" s="56" t="s">
        <v>11428</v>
      </c>
      <c r="H5902" s="56">
        <v>400300</v>
      </c>
      <c r="I5902" s="56" t="s">
        <v>11447</v>
      </c>
      <c r="J5902" s="56" t="s">
        <v>11054</v>
      </c>
      <c r="K5902" s="56" t="s">
        <v>9184</v>
      </c>
      <c r="L5902" s="56" t="s">
        <v>7138</v>
      </c>
      <c r="M5902" s="73">
        <v>39939</v>
      </c>
      <c r="N5902" s="56"/>
      <c r="O5902" s="56"/>
      <c r="P5902" s="56" t="s">
        <v>7177</v>
      </c>
      <c r="Q5902" s="56" t="s">
        <v>8790</v>
      </c>
      <c r="R5902" s="56" t="s">
        <v>70</v>
      </c>
      <c r="S5902" s="56" t="s">
        <v>11645</v>
      </c>
      <c r="T5902" s="56" t="s">
        <v>7830</v>
      </c>
      <c r="U5902" s="57">
        <v>71750</v>
      </c>
      <c r="V5902" s="57">
        <v>-71750</v>
      </c>
      <c r="W5902" s="57">
        <v>0</v>
      </c>
      <c r="X5902" s="57">
        <v>0</v>
      </c>
      <c r="Y5902" s="73">
        <v>39934</v>
      </c>
      <c r="Z5902" s="57">
        <v>0</v>
      </c>
      <c r="AA5902" s="57">
        <v>0</v>
      </c>
      <c r="AB5902" s="57">
        <v>0</v>
      </c>
      <c r="AC5902" s="57">
        <v>0</v>
      </c>
      <c r="AD5902" s="56" t="s">
        <v>9255</v>
      </c>
      <c r="AE5902" s="57">
        <v>0</v>
      </c>
      <c r="AF5902" s="57">
        <v>0</v>
      </c>
      <c r="AG5902" s="57">
        <v>0</v>
      </c>
      <c r="AI5902"/>
      <c r="AJ5902"/>
    </row>
    <row r="5903" spans="1:36">
      <c r="A5903" s="56" t="s">
        <v>48</v>
      </c>
      <c r="B5903" s="56" t="s">
        <v>11446</v>
      </c>
      <c r="C5903" s="56">
        <v>2101010140</v>
      </c>
      <c r="D5903" s="56" t="s">
        <v>66</v>
      </c>
      <c r="E5903" s="56">
        <v>2101020140</v>
      </c>
      <c r="F5903" s="56">
        <v>5401010140</v>
      </c>
      <c r="G5903" s="56" t="s">
        <v>11428</v>
      </c>
      <c r="H5903" s="56">
        <v>400300</v>
      </c>
      <c r="I5903" s="56" t="s">
        <v>11447</v>
      </c>
      <c r="J5903" s="56" t="s">
        <v>11055</v>
      </c>
      <c r="K5903" s="56" t="s">
        <v>9185</v>
      </c>
      <c r="L5903" s="56" t="s">
        <v>7138</v>
      </c>
      <c r="M5903" s="73">
        <v>39940</v>
      </c>
      <c r="N5903" s="56"/>
      <c r="O5903" s="56"/>
      <c r="P5903" s="56" t="s">
        <v>295</v>
      </c>
      <c r="Q5903" s="56" t="s">
        <v>9186</v>
      </c>
      <c r="R5903" s="56" t="s">
        <v>70</v>
      </c>
      <c r="S5903" s="56" t="s">
        <v>11415</v>
      </c>
      <c r="T5903" s="56" t="s">
        <v>7140</v>
      </c>
      <c r="U5903" s="57">
        <v>47895</v>
      </c>
      <c r="V5903" s="57">
        <v>-45500.25</v>
      </c>
      <c r="W5903" s="57">
        <v>2394.75</v>
      </c>
      <c r="X5903" s="57">
        <v>0</v>
      </c>
      <c r="Y5903" s="73">
        <v>39940</v>
      </c>
      <c r="Z5903" s="57">
        <v>0</v>
      </c>
      <c r="AA5903" s="57">
        <v>0</v>
      </c>
      <c r="AB5903" s="57">
        <v>2394.75</v>
      </c>
      <c r="AC5903" s="57">
        <v>0</v>
      </c>
      <c r="AD5903" s="56" t="s">
        <v>9255</v>
      </c>
      <c r="AE5903" s="57">
        <v>0</v>
      </c>
      <c r="AF5903" s="57">
        <v>0</v>
      </c>
      <c r="AG5903" s="57">
        <v>0</v>
      </c>
      <c r="AI5903"/>
      <c r="AJ5903"/>
    </row>
    <row r="5904" spans="1:36">
      <c r="A5904" s="56" t="s">
        <v>48</v>
      </c>
      <c r="B5904" s="56" t="s">
        <v>11446</v>
      </c>
      <c r="C5904" s="56">
        <v>2101010140</v>
      </c>
      <c r="D5904" s="56" t="s">
        <v>66</v>
      </c>
      <c r="E5904" s="56">
        <v>2101020140</v>
      </c>
      <c r="F5904" s="56">
        <v>5401010140</v>
      </c>
      <c r="G5904" s="56" t="s">
        <v>11428</v>
      </c>
      <c r="H5904" s="56">
        <v>400300</v>
      </c>
      <c r="I5904" s="56" t="s">
        <v>11447</v>
      </c>
      <c r="J5904" s="56" t="s">
        <v>11056</v>
      </c>
      <c r="K5904" s="56" t="s">
        <v>9187</v>
      </c>
      <c r="L5904" s="56" t="s">
        <v>7138</v>
      </c>
      <c r="M5904" s="73">
        <v>39939</v>
      </c>
      <c r="N5904" s="56"/>
      <c r="O5904" s="56"/>
      <c r="P5904" s="56" t="s">
        <v>295</v>
      </c>
      <c r="Q5904" s="56" t="s">
        <v>9188</v>
      </c>
      <c r="R5904" s="56" t="s">
        <v>70</v>
      </c>
      <c r="S5904" s="56" t="s">
        <v>11725</v>
      </c>
      <c r="T5904" s="56" t="s">
        <v>7140</v>
      </c>
      <c r="U5904" s="57">
        <v>507375</v>
      </c>
      <c r="V5904" s="57">
        <v>-482006.25</v>
      </c>
      <c r="W5904" s="57">
        <v>25368.75</v>
      </c>
      <c r="X5904" s="57">
        <v>0</v>
      </c>
      <c r="Y5904" s="73">
        <v>39939</v>
      </c>
      <c r="Z5904" s="57">
        <v>0</v>
      </c>
      <c r="AA5904" s="57">
        <v>0</v>
      </c>
      <c r="AB5904" s="57">
        <v>25368.75</v>
      </c>
      <c r="AC5904" s="57">
        <v>0</v>
      </c>
      <c r="AD5904" s="56" t="s">
        <v>9255</v>
      </c>
      <c r="AE5904" s="57">
        <v>0</v>
      </c>
      <c r="AF5904" s="57">
        <v>0</v>
      </c>
      <c r="AG5904" s="57">
        <v>0</v>
      </c>
      <c r="AI5904"/>
      <c r="AJ5904"/>
    </row>
    <row r="5905" spans="1:36">
      <c r="A5905" s="56" t="s">
        <v>48</v>
      </c>
      <c r="B5905" s="56" t="s">
        <v>11446</v>
      </c>
      <c r="C5905" s="56">
        <v>2101010140</v>
      </c>
      <c r="D5905" s="56" t="s">
        <v>66</v>
      </c>
      <c r="E5905" s="56">
        <v>2101020140</v>
      </c>
      <c r="F5905" s="56">
        <v>5401010140</v>
      </c>
      <c r="G5905" s="56" t="s">
        <v>11428</v>
      </c>
      <c r="H5905" s="56">
        <v>400300</v>
      </c>
      <c r="I5905" s="56" t="s">
        <v>11447</v>
      </c>
      <c r="J5905" s="56" t="s">
        <v>11057</v>
      </c>
      <c r="K5905" s="56" t="s">
        <v>9189</v>
      </c>
      <c r="L5905" s="56" t="s">
        <v>7138</v>
      </c>
      <c r="M5905" s="73">
        <v>39939</v>
      </c>
      <c r="N5905" s="56"/>
      <c r="O5905" s="56"/>
      <c r="P5905" s="56" t="s">
        <v>7177</v>
      </c>
      <c r="Q5905" s="56" t="s">
        <v>9188</v>
      </c>
      <c r="R5905" s="56" t="s">
        <v>70</v>
      </c>
      <c r="S5905" s="56" t="s">
        <v>11649</v>
      </c>
      <c r="T5905" s="56" t="s">
        <v>7830</v>
      </c>
      <c r="U5905" s="57">
        <v>474492.86</v>
      </c>
      <c r="V5905" s="57">
        <v>-474492.86</v>
      </c>
      <c r="W5905" s="57">
        <v>0</v>
      </c>
      <c r="X5905" s="57">
        <v>0</v>
      </c>
      <c r="Y5905" s="73">
        <v>39934</v>
      </c>
      <c r="Z5905" s="57">
        <v>0</v>
      </c>
      <c r="AA5905" s="57">
        <v>0</v>
      </c>
      <c r="AB5905" s="57">
        <v>0</v>
      </c>
      <c r="AC5905" s="57">
        <v>0</v>
      </c>
      <c r="AD5905" s="56" t="s">
        <v>9255</v>
      </c>
      <c r="AE5905" s="57">
        <v>0</v>
      </c>
      <c r="AF5905" s="57">
        <v>0</v>
      </c>
      <c r="AG5905" s="57">
        <v>0</v>
      </c>
      <c r="AI5905"/>
      <c r="AJ5905"/>
    </row>
    <row r="5906" spans="1:36">
      <c r="A5906" s="56" t="s">
        <v>48</v>
      </c>
      <c r="B5906" s="56" t="s">
        <v>11446</v>
      </c>
      <c r="C5906" s="56">
        <v>2101010140</v>
      </c>
      <c r="D5906" s="56" t="s">
        <v>66</v>
      </c>
      <c r="E5906" s="56">
        <v>2101020140</v>
      </c>
      <c r="F5906" s="56">
        <v>5401010140</v>
      </c>
      <c r="G5906" s="56" t="s">
        <v>11428</v>
      </c>
      <c r="H5906" s="56">
        <v>400300</v>
      </c>
      <c r="I5906" s="56" t="s">
        <v>11447</v>
      </c>
      <c r="J5906" s="56" t="s">
        <v>11058</v>
      </c>
      <c r="K5906" s="56" t="s">
        <v>9190</v>
      </c>
      <c r="L5906" s="56" t="s">
        <v>7138</v>
      </c>
      <c r="M5906" s="73">
        <v>39944</v>
      </c>
      <c r="N5906" s="56"/>
      <c r="O5906" s="56"/>
      <c r="P5906" s="56" t="s">
        <v>295</v>
      </c>
      <c r="Q5906" s="56" t="s">
        <v>9191</v>
      </c>
      <c r="R5906" s="56" t="s">
        <v>70</v>
      </c>
      <c r="S5906" s="56" t="s">
        <v>11415</v>
      </c>
      <c r="T5906" s="56" t="s">
        <v>7140</v>
      </c>
      <c r="U5906" s="57">
        <v>34200</v>
      </c>
      <c r="V5906" s="57">
        <v>-32490</v>
      </c>
      <c r="W5906" s="57">
        <v>1710</v>
      </c>
      <c r="X5906" s="57">
        <v>0</v>
      </c>
      <c r="Y5906" s="73">
        <v>39944</v>
      </c>
      <c r="Z5906" s="57">
        <v>0</v>
      </c>
      <c r="AA5906" s="57">
        <v>0</v>
      </c>
      <c r="AB5906" s="57">
        <v>1710</v>
      </c>
      <c r="AC5906" s="57">
        <v>0</v>
      </c>
      <c r="AD5906" s="56" t="s">
        <v>9255</v>
      </c>
      <c r="AE5906" s="57">
        <v>0</v>
      </c>
      <c r="AF5906" s="57">
        <v>0</v>
      </c>
      <c r="AG5906" s="57">
        <v>0</v>
      </c>
      <c r="AI5906"/>
      <c r="AJ5906"/>
    </row>
    <row r="5907" spans="1:36">
      <c r="A5907" s="56" t="s">
        <v>48</v>
      </c>
      <c r="B5907" s="56" t="s">
        <v>11446</v>
      </c>
      <c r="C5907" s="56">
        <v>2101010140</v>
      </c>
      <c r="D5907" s="56" t="s">
        <v>66</v>
      </c>
      <c r="E5907" s="56">
        <v>2101020140</v>
      </c>
      <c r="F5907" s="56">
        <v>5401010140</v>
      </c>
      <c r="G5907" s="56" t="s">
        <v>11428</v>
      </c>
      <c r="H5907" s="56">
        <v>400300</v>
      </c>
      <c r="I5907" s="56" t="s">
        <v>11447</v>
      </c>
      <c r="J5907" s="56" t="s">
        <v>11059</v>
      </c>
      <c r="K5907" s="56" t="s">
        <v>9192</v>
      </c>
      <c r="L5907" s="56" t="s">
        <v>7138</v>
      </c>
      <c r="M5907" s="73">
        <v>39975</v>
      </c>
      <c r="N5907" s="56"/>
      <c r="O5907" s="56"/>
      <c r="P5907" s="56" t="s">
        <v>295</v>
      </c>
      <c r="Q5907" s="56" t="s">
        <v>8805</v>
      </c>
      <c r="R5907" s="56" t="s">
        <v>70</v>
      </c>
      <c r="S5907" s="56" t="s">
        <v>11684</v>
      </c>
      <c r="T5907" s="56" t="s">
        <v>7140</v>
      </c>
      <c r="U5907" s="57">
        <v>12532.5</v>
      </c>
      <c r="V5907" s="57">
        <v>-11905.87</v>
      </c>
      <c r="W5907" s="57">
        <v>626.63</v>
      </c>
      <c r="X5907" s="57">
        <v>0</v>
      </c>
      <c r="Y5907" s="73">
        <v>39975</v>
      </c>
      <c r="Z5907" s="57">
        <v>0</v>
      </c>
      <c r="AA5907" s="57">
        <v>0</v>
      </c>
      <c r="AB5907" s="57">
        <v>626.63</v>
      </c>
      <c r="AC5907" s="57">
        <v>0</v>
      </c>
      <c r="AD5907" s="56" t="s">
        <v>9255</v>
      </c>
      <c r="AE5907" s="57">
        <v>0</v>
      </c>
      <c r="AF5907" s="57">
        <v>0</v>
      </c>
      <c r="AG5907" s="57">
        <v>0</v>
      </c>
      <c r="AI5907"/>
      <c r="AJ5907"/>
    </row>
    <row r="5908" spans="1:36">
      <c r="A5908" s="56" t="s">
        <v>48</v>
      </c>
      <c r="B5908" s="56" t="s">
        <v>11446</v>
      </c>
      <c r="C5908" s="56">
        <v>2101010140</v>
      </c>
      <c r="D5908" s="56" t="s">
        <v>66</v>
      </c>
      <c r="E5908" s="56">
        <v>2101020140</v>
      </c>
      <c r="F5908" s="56">
        <v>5401010140</v>
      </c>
      <c r="G5908" s="56" t="s">
        <v>11428</v>
      </c>
      <c r="H5908" s="56">
        <v>400300</v>
      </c>
      <c r="I5908" s="56" t="s">
        <v>11447</v>
      </c>
      <c r="J5908" s="56" t="s">
        <v>11060</v>
      </c>
      <c r="K5908" s="56" t="s">
        <v>9193</v>
      </c>
      <c r="L5908" s="56" t="s">
        <v>7138</v>
      </c>
      <c r="M5908" s="73">
        <v>39929</v>
      </c>
      <c r="N5908" s="56"/>
      <c r="O5908" s="56"/>
      <c r="P5908" s="56" t="s">
        <v>295</v>
      </c>
      <c r="Q5908" s="56" t="s">
        <v>9194</v>
      </c>
      <c r="R5908" s="56" t="s">
        <v>70</v>
      </c>
      <c r="S5908" s="56" t="s">
        <v>11676</v>
      </c>
      <c r="T5908" s="56" t="s">
        <v>7140</v>
      </c>
      <c r="U5908" s="57">
        <v>181560</v>
      </c>
      <c r="V5908" s="57">
        <v>-172482</v>
      </c>
      <c r="W5908" s="57">
        <v>9078</v>
      </c>
      <c r="X5908" s="57">
        <v>0</v>
      </c>
      <c r="Y5908" s="73">
        <v>39929</v>
      </c>
      <c r="Z5908" s="57">
        <v>0</v>
      </c>
      <c r="AA5908" s="57">
        <v>0</v>
      </c>
      <c r="AB5908" s="57">
        <v>9078</v>
      </c>
      <c r="AC5908" s="57">
        <v>0</v>
      </c>
      <c r="AD5908" s="56" t="s">
        <v>9255</v>
      </c>
      <c r="AE5908" s="57">
        <v>0</v>
      </c>
      <c r="AF5908" s="57">
        <v>0</v>
      </c>
      <c r="AG5908" s="57">
        <v>0</v>
      </c>
      <c r="AI5908"/>
      <c r="AJ5908"/>
    </row>
    <row r="5909" spans="1:36">
      <c r="A5909" s="56" t="s">
        <v>48</v>
      </c>
      <c r="B5909" s="56" t="s">
        <v>11446</v>
      </c>
      <c r="C5909" s="56">
        <v>2101010140</v>
      </c>
      <c r="D5909" s="56" t="s">
        <v>66</v>
      </c>
      <c r="E5909" s="56">
        <v>2101020140</v>
      </c>
      <c r="F5909" s="56">
        <v>5401010140</v>
      </c>
      <c r="G5909" s="56" t="s">
        <v>11428</v>
      </c>
      <c r="H5909" s="56">
        <v>400300</v>
      </c>
      <c r="I5909" s="56" t="s">
        <v>11447</v>
      </c>
      <c r="J5909" s="56" t="s">
        <v>11061</v>
      </c>
      <c r="K5909" s="56" t="s">
        <v>8804</v>
      </c>
      <c r="L5909" s="56" t="s">
        <v>7138</v>
      </c>
      <c r="M5909" s="73">
        <v>39958</v>
      </c>
      <c r="N5909" s="56"/>
      <c r="O5909" s="56"/>
      <c r="P5909" s="56" t="s">
        <v>167</v>
      </c>
      <c r="Q5909" s="56" t="s">
        <v>8805</v>
      </c>
      <c r="R5909" s="56" t="s">
        <v>70</v>
      </c>
      <c r="S5909" s="56" t="s">
        <v>11756</v>
      </c>
      <c r="T5909" s="56" t="s">
        <v>7864</v>
      </c>
      <c r="U5909" s="57">
        <v>981374.94</v>
      </c>
      <c r="V5909" s="57">
        <v>-932306.19</v>
      </c>
      <c r="W5909" s="57">
        <v>49068.75</v>
      </c>
      <c r="X5909" s="57">
        <v>0</v>
      </c>
      <c r="Y5909" s="73">
        <v>39958</v>
      </c>
      <c r="Z5909" s="57">
        <v>0</v>
      </c>
      <c r="AA5909" s="57">
        <v>0</v>
      </c>
      <c r="AB5909" s="57">
        <v>49068.75</v>
      </c>
      <c r="AC5909" s="57">
        <v>0</v>
      </c>
      <c r="AD5909" s="56" t="s">
        <v>9255</v>
      </c>
      <c r="AE5909" s="57">
        <v>0</v>
      </c>
      <c r="AF5909" s="57">
        <v>0</v>
      </c>
      <c r="AG5909" s="57">
        <v>0</v>
      </c>
      <c r="AI5909"/>
      <c r="AJ5909"/>
    </row>
    <row r="5910" spans="1:36">
      <c r="A5910" s="56" t="s">
        <v>48</v>
      </c>
      <c r="B5910" s="56" t="s">
        <v>11446</v>
      </c>
      <c r="C5910" s="56">
        <v>2101010140</v>
      </c>
      <c r="D5910" s="56" t="s">
        <v>66</v>
      </c>
      <c r="E5910" s="56">
        <v>2101020140</v>
      </c>
      <c r="F5910" s="56">
        <v>5401010140</v>
      </c>
      <c r="G5910" s="56" t="s">
        <v>11428</v>
      </c>
      <c r="H5910" s="56">
        <v>400300</v>
      </c>
      <c r="I5910" s="56" t="s">
        <v>11447</v>
      </c>
      <c r="J5910" s="56" t="s">
        <v>11062</v>
      </c>
      <c r="K5910" s="56" t="s">
        <v>9195</v>
      </c>
      <c r="L5910" s="56" t="s">
        <v>7138</v>
      </c>
      <c r="M5910" s="73">
        <v>39967</v>
      </c>
      <c r="N5910" s="56"/>
      <c r="O5910" s="56"/>
      <c r="P5910" s="56" t="s">
        <v>7177</v>
      </c>
      <c r="Q5910" s="56" t="s">
        <v>8753</v>
      </c>
      <c r="R5910" s="56" t="s">
        <v>70</v>
      </c>
      <c r="S5910" s="56" t="s">
        <v>11831</v>
      </c>
      <c r="T5910" s="56" t="s">
        <v>7830</v>
      </c>
      <c r="U5910" s="57">
        <v>19860.46</v>
      </c>
      <c r="V5910" s="57">
        <v>-19860.46</v>
      </c>
      <c r="W5910" s="57">
        <v>0</v>
      </c>
      <c r="X5910" s="57">
        <v>0</v>
      </c>
      <c r="Y5910" s="73">
        <v>39965</v>
      </c>
      <c r="Z5910" s="57">
        <v>0</v>
      </c>
      <c r="AA5910" s="57">
        <v>0</v>
      </c>
      <c r="AB5910" s="57">
        <v>0</v>
      </c>
      <c r="AC5910" s="57">
        <v>0</v>
      </c>
      <c r="AD5910" s="56" t="s">
        <v>9255</v>
      </c>
      <c r="AE5910" s="57">
        <v>0</v>
      </c>
      <c r="AF5910" s="57">
        <v>0</v>
      </c>
      <c r="AG5910" s="57">
        <v>0</v>
      </c>
      <c r="AI5910"/>
      <c r="AJ5910"/>
    </row>
    <row r="5911" spans="1:36">
      <c r="A5911" s="56" t="s">
        <v>48</v>
      </c>
      <c r="B5911" s="56" t="s">
        <v>11446</v>
      </c>
      <c r="C5911" s="56">
        <v>2101010140</v>
      </c>
      <c r="D5911" s="56" t="s">
        <v>66</v>
      </c>
      <c r="E5911" s="56">
        <v>2101020140</v>
      </c>
      <c r="F5911" s="56">
        <v>5401010140</v>
      </c>
      <c r="G5911" s="56" t="s">
        <v>11428</v>
      </c>
      <c r="H5911" s="56">
        <v>400300</v>
      </c>
      <c r="I5911" s="56" t="s">
        <v>11447</v>
      </c>
      <c r="J5911" s="56" t="s">
        <v>11063</v>
      </c>
      <c r="K5911" s="56" t="s">
        <v>9195</v>
      </c>
      <c r="L5911" s="56" t="s">
        <v>7138</v>
      </c>
      <c r="M5911" s="73">
        <v>39967</v>
      </c>
      <c r="N5911" s="56"/>
      <c r="O5911" s="56"/>
      <c r="P5911" s="56" t="s">
        <v>7177</v>
      </c>
      <c r="Q5911" s="56" t="s">
        <v>8857</v>
      </c>
      <c r="R5911" s="56" t="s">
        <v>70</v>
      </c>
      <c r="S5911" s="56" t="s">
        <v>11832</v>
      </c>
      <c r="T5911" s="56" t="s">
        <v>7830</v>
      </c>
      <c r="U5911" s="57">
        <v>9533.1200000000008</v>
      </c>
      <c r="V5911" s="57">
        <v>-9533.1200000000008</v>
      </c>
      <c r="W5911" s="57">
        <v>0</v>
      </c>
      <c r="X5911" s="57">
        <v>0</v>
      </c>
      <c r="Y5911" s="73">
        <v>39965</v>
      </c>
      <c r="Z5911" s="57">
        <v>0</v>
      </c>
      <c r="AA5911" s="57">
        <v>0</v>
      </c>
      <c r="AB5911" s="57">
        <v>0</v>
      </c>
      <c r="AC5911" s="57">
        <v>0</v>
      </c>
      <c r="AD5911" s="56" t="s">
        <v>9255</v>
      </c>
      <c r="AE5911" s="57">
        <v>0</v>
      </c>
      <c r="AF5911" s="57">
        <v>0</v>
      </c>
      <c r="AG5911" s="57">
        <v>0</v>
      </c>
      <c r="AI5911"/>
      <c r="AJ5911"/>
    </row>
    <row r="5912" spans="1:36">
      <c r="A5912" s="56" t="s">
        <v>48</v>
      </c>
      <c r="B5912" s="56" t="s">
        <v>11446</v>
      </c>
      <c r="C5912" s="56">
        <v>2101010140</v>
      </c>
      <c r="D5912" s="56" t="s">
        <v>66</v>
      </c>
      <c r="E5912" s="56">
        <v>2101020140</v>
      </c>
      <c r="F5912" s="56">
        <v>5401010140</v>
      </c>
      <c r="G5912" s="56" t="s">
        <v>11428</v>
      </c>
      <c r="H5912" s="56">
        <v>400300</v>
      </c>
      <c r="I5912" s="56" t="s">
        <v>11447</v>
      </c>
      <c r="J5912" s="56" t="s">
        <v>11064</v>
      </c>
      <c r="K5912" s="56" t="s">
        <v>8806</v>
      </c>
      <c r="L5912" s="56" t="s">
        <v>7138</v>
      </c>
      <c r="M5912" s="73">
        <v>39975</v>
      </c>
      <c r="N5912" s="56"/>
      <c r="O5912" s="56"/>
      <c r="P5912" s="56" t="s">
        <v>7177</v>
      </c>
      <c r="Q5912" s="56" t="s">
        <v>8790</v>
      </c>
      <c r="R5912" s="56" t="s">
        <v>70</v>
      </c>
      <c r="S5912" s="56" t="s">
        <v>11692</v>
      </c>
      <c r="T5912" s="56" t="s">
        <v>7830</v>
      </c>
      <c r="U5912" s="57">
        <v>43846.92</v>
      </c>
      <c r="V5912" s="57">
        <v>-43846.92</v>
      </c>
      <c r="W5912" s="57">
        <v>0</v>
      </c>
      <c r="X5912" s="57">
        <v>0</v>
      </c>
      <c r="Y5912" s="73">
        <v>39965</v>
      </c>
      <c r="Z5912" s="57">
        <v>0</v>
      </c>
      <c r="AA5912" s="57">
        <v>0</v>
      </c>
      <c r="AB5912" s="57">
        <v>0</v>
      </c>
      <c r="AC5912" s="57">
        <v>0</v>
      </c>
      <c r="AD5912" s="56" t="s">
        <v>9255</v>
      </c>
      <c r="AE5912" s="57">
        <v>0</v>
      </c>
      <c r="AF5912" s="57">
        <v>0</v>
      </c>
      <c r="AG5912" s="57">
        <v>0</v>
      </c>
      <c r="AI5912"/>
      <c r="AJ5912"/>
    </row>
    <row r="5913" spans="1:36">
      <c r="A5913" s="56" t="s">
        <v>48</v>
      </c>
      <c r="B5913" s="56" t="s">
        <v>11446</v>
      </c>
      <c r="C5913" s="56">
        <v>2101010140</v>
      </c>
      <c r="D5913" s="56" t="s">
        <v>66</v>
      </c>
      <c r="E5913" s="56">
        <v>2101020140</v>
      </c>
      <c r="F5913" s="56">
        <v>5401010140</v>
      </c>
      <c r="G5913" s="56" t="s">
        <v>11428</v>
      </c>
      <c r="H5913" s="56">
        <v>400300</v>
      </c>
      <c r="I5913" s="56" t="s">
        <v>11447</v>
      </c>
      <c r="J5913" s="56" t="s">
        <v>11065</v>
      </c>
      <c r="K5913" s="56" t="s">
        <v>8807</v>
      </c>
      <c r="L5913" s="56" t="s">
        <v>7138</v>
      </c>
      <c r="M5913" s="73">
        <v>39981</v>
      </c>
      <c r="N5913" s="56"/>
      <c r="O5913" s="56"/>
      <c r="P5913" s="56" t="s">
        <v>295</v>
      </c>
      <c r="Q5913" s="56" t="s">
        <v>8808</v>
      </c>
      <c r="R5913" s="56" t="s">
        <v>70</v>
      </c>
      <c r="S5913" s="56" t="s">
        <v>11671</v>
      </c>
      <c r="T5913" s="56" t="s">
        <v>7140</v>
      </c>
      <c r="U5913" s="57">
        <v>239784</v>
      </c>
      <c r="V5913" s="57">
        <v>-227794.8</v>
      </c>
      <c r="W5913" s="57">
        <v>11989.2</v>
      </c>
      <c r="X5913" s="57">
        <v>0</v>
      </c>
      <c r="Y5913" s="73">
        <v>39981</v>
      </c>
      <c r="Z5913" s="57">
        <v>0</v>
      </c>
      <c r="AA5913" s="57">
        <v>0</v>
      </c>
      <c r="AB5913" s="57">
        <v>11989.2</v>
      </c>
      <c r="AC5913" s="57">
        <v>0</v>
      </c>
      <c r="AD5913" s="56" t="s">
        <v>9255</v>
      </c>
      <c r="AE5913" s="57">
        <v>0</v>
      </c>
      <c r="AF5913" s="57">
        <v>0</v>
      </c>
      <c r="AG5913" s="57">
        <v>0</v>
      </c>
      <c r="AI5913"/>
      <c r="AJ5913"/>
    </row>
    <row r="5914" spans="1:36">
      <c r="A5914" s="56" t="s">
        <v>48</v>
      </c>
      <c r="B5914" s="56" t="s">
        <v>11446</v>
      </c>
      <c r="C5914" s="56">
        <v>2101010140</v>
      </c>
      <c r="D5914" s="56" t="s">
        <v>66</v>
      </c>
      <c r="E5914" s="56">
        <v>2101020140</v>
      </c>
      <c r="F5914" s="56">
        <v>5401010140</v>
      </c>
      <c r="G5914" s="56" t="s">
        <v>11428</v>
      </c>
      <c r="H5914" s="56">
        <v>400300</v>
      </c>
      <c r="I5914" s="56" t="s">
        <v>11447</v>
      </c>
      <c r="J5914" s="56" t="s">
        <v>11066</v>
      </c>
      <c r="K5914" s="56" t="s">
        <v>8809</v>
      </c>
      <c r="L5914" s="56" t="s">
        <v>7138</v>
      </c>
      <c r="M5914" s="73">
        <v>40010</v>
      </c>
      <c r="N5914" s="56"/>
      <c r="O5914" s="56"/>
      <c r="P5914" s="56" t="s">
        <v>295</v>
      </c>
      <c r="Q5914" s="56" t="s">
        <v>8810</v>
      </c>
      <c r="R5914" s="56" t="s">
        <v>70</v>
      </c>
      <c r="S5914" s="56" t="s">
        <v>11415</v>
      </c>
      <c r="T5914" s="56" t="s">
        <v>7140</v>
      </c>
      <c r="U5914" s="57">
        <v>34584</v>
      </c>
      <c r="V5914" s="57">
        <v>-32854.800000000003</v>
      </c>
      <c r="W5914" s="57">
        <v>1729.2</v>
      </c>
      <c r="X5914" s="57">
        <v>0</v>
      </c>
      <c r="Y5914" s="73">
        <v>40010</v>
      </c>
      <c r="Z5914" s="57">
        <v>0</v>
      </c>
      <c r="AA5914" s="57">
        <v>0</v>
      </c>
      <c r="AB5914" s="57">
        <v>1729.2</v>
      </c>
      <c r="AC5914" s="57">
        <v>0</v>
      </c>
      <c r="AD5914" s="56" t="s">
        <v>9255</v>
      </c>
      <c r="AE5914" s="57">
        <v>0</v>
      </c>
      <c r="AF5914" s="57">
        <v>0</v>
      </c>
      <c r="AG5914" s="57">
        <v>0</v>
      </c>
      <c r="AI5914"/>
      <c r="AJ5914"/>
    </row>
    <row r="5915" spans="1:36">
      <c r="A5915" s="56" t="s">
        <v>48</v>
      </c>
      <c r="B5915" s="56" t="s">
        <v>11446</v>
      </c>
      <c r="C5915" s="56">
        <v>2101010140</v>
      </c>
      <c r="D5915" s="56" t="s">
        <v>66</v>
      </c>
      <c r="E5915" s="56">
        <v>2101020140</v>
      </c>
      <c r="F5915" s="56">
        <v>5401010140</v>
      </c>
      <c r="G5915" s="56" t="s">
        <v>11428</v>
      </c>
      <c r="H5915" s="56">
        <v>400300</v>
      </c>
      <c r="I5915" s="56" t="s">
        <v>11447</v>
      </c>
      <c r="J5915" s="56" t="s">
        <v>11067</v>
      </c>
      <c r="K5915" s="56" t="s">
        <v>9196</v>
      </c>
      <c r="L5915" s="56" t="s">
        <v>7138</v>
      </c>
      <c r="M5915" s="73">
        <v>40037</v>
      </c>
      <c r="N5915" s="56"/>
      <c r="O5915" s="56"/>
      <c r="P5915" s="56" t="s">
        <v>7177</v>
      </c>
      <c r="Q5915" s="56" t="s">
        <v>9197</v>
      </c>
      <c r="R5915" s="56" t="s">
        <v>70</v>
      </c>
      <c r="S5915" s="56" t="s">
        <v>11757</v>
      </c>
      <c r="T5915" s="56" t="s">
        <v>7830</v>
      </c>
      <c r="U5915" s="57">
        <v>167520.22</v>
      </c>
      <c r="V5915" s="57">
        <v>-167520.22</v>
      </c>
      <c r="W5915" s="57">
        <v>0</v>
      </c>
      <c r="X5915" s="57">
        <v>0</v>
      </c>
      <c r="Y5915" s="73">
        <v>40026</v>
      </c>
      <c r="Z5915" s="57">
        <v>0</v>
      </c>
      <c r="AA5915" s="57">
        <v>0</v>
      </c>
      <c r="AB5915" s="57">
        <v>0</v>
      </c>
      <c r="AC5915" s="57">
        <v>0</v>
      </c>
      <c r="AD5915" s="56" t="s">
        <v>9255</v>
      </c>
      <c r="AE5915" s="57">
        <v>0</v>
      </c>
      <c r="AF5915" s="57">
        <v>0</v>
      </c>
      <c r="AG5915" s="57">
        <v>0</v>
      </c>
      <c r="AI5915"/>
      <c r="AJ5915"/>
    </row>
    <row r="5916" spans="1:36">
      <c r="A5916" s="56" t="s">
        <v>48</v>
      </c>
      <c r="B5916" s="56" t="s">
        <v>11446</v>
      </c>
      <c r="C5916" s="56">
        <v>2101010140</v>
      </c>
      <c r="D5916" s="56" t="s">
        <v>66</v>
      </c>
      <c r="E5916" s="56">
        <v>2101020140</v>
      </c>
      <c r="F5916" s="56">
        <v>5401010140</v>
      </c>
      <c r="G5916" s="56" t="s">
        <v>11428</v>
      </c>
      <c r="H5916" s="56">
        <v>400300</v>
      </c>
      <c r="I5916" s="56" t="s">
        <v>11447</v>
      </c>
      <c r="J5916" s="56" t="s">
        <v>11068</v>
      </c>
      <c r="K5916" s="56" t="s">
        <v>9198</v>
      </c>
      <c r="L5916" s="56" t="s">
        <v>7138</v>
      </c>
      <c r="M5916" s="73">
        <v>40010</v>
      </c>
      <c r="N5916" s="56"/>
      <c r="O5916" s="56"/>
      <c r="P5916" s="56" t="s">
        <v>295</v>
      </c>
      <c r="Q5916" s="56" t="s">
        <v>8831</v>
      </c>
      <c r="R5916" s="56" t="s">
        <v>70</v>
      </c>
      <c r="S5916" s="56" t="s">
        <v>11415</v>
      </c>
      <c r="T5916" s="56" t="s">
        <v>7140</v>
      </c>
      <c r="U5916" s="57">
        <v>10567</v>
      </c>
      <c r="V5916" s="57">
        <v>-10038.65</v>
      </c>
      <c r="W5916" s="57">
        <v>528.35</v>
      </c>
      <c r="X5916" s="57">
        <v>0</v>
      </c>
      <c r="Y5916" s="73">
        <v>40010</v>
      </c>
      <c r="Z5916" s="57">
        <v>0</v>
      </c>
      <c r="AA5916" s="57">
        <v>0</v>
      </c>
      <c r="AB5916" s="57">
        <v>528.35</v>
      </c>
      <c r="AC5916" s="57">
        <v>0</v>
      </c>
      <c r="AD5916" s="56" t="s">
        <v>9255</v>
      </c>
      <c r="AE5916" s="57">
        <v>0</v>
      </c>
      <c r="AF5916" s="57">
        <v>0</v>
      </c>
      <c r="AG5916" s="57">
        <v>0</v>
      </c>
      <c r="AI5916"/>
      <c r="AJ5916"/>
    </row>
    <row r="5917" spans="1:36">
      <c r="A5917" s="56" t="s">
        <v>48</v>
      </c>
      <c r="B5917" s="56" t="s">
        <v>11446</v>
      </c>
      <c r="C5917" s="56">
        <v>2101010140</v>
      </c>
      <c r="D5917" s="56" t="s">
        <v>66</v>
      </c>
      <c r="E5917" s="56">
        <v>2101020140</v>
      </c>
      <c r="F5917" s="56">
        <v>5401010140</v>
      </c>
      <c r="G5917" s="56" t="s">
        <v>11428</v>
      </c>
      <c r="H5917" s="56">
        <v>400300</v>
      </c>
      <c r="I5917" s="56" t="s">
        <v>11447</v>
      </c>
      <c r="J5917" s="56" t="s">
        <v>11069</v>
      </c>
      <c r="K5917" s="56" t="s">
        <v>9199</v>
      </c>
      <c r="L5917" s="56" t="s">
        <v>7138</v>
      </c>
      <c r="M5917" s="73">
        <v>40158</v>
      </c>
      <c r="N5917" s="56"/>
      <c r="O5917" s="56"/>
      <c r="P5917" s="56" t="s">
        <v>7177</v>
      </c>
      <c r="Q5917" s="56" t="s">
        <v>9200</v>
      </c>
      <c r="R5917" s="56" t="s">
        <v>70</v>
      </c>
      <c r="S5917" s="56" t="s">
        <v>11739</v>
      </c>
      <c r="T5917" s="56" t="s">
        <v>7830</v>
      </c>
      <c r="U5917" s="57">
        <v>8638</v>
      </c>
      <c r="V5917" s="57">
        <v>-8638</v>
      </c>
      <c r="W5917" s="57">
        <v>0</v>
      </c>
      <c r="X5917" s="57">
        <v>0</v>
      </c>
      <c r="Y5917" s="73">
        <v>40148</v>
      </c>
      <c r="Z5917" s="57">
        <v>0</v>
      </c>
      <c r="AA5917" s="57">
        <v>0</v>
      </c>
      <c r="AB5917" s="57">
        <v>0</v>
      </c>
      <c r="AC5917" s="57">
        <v>0</v>
      </c>
      <c r="AD5917" s="56" t="s">
        <v>9255</v>
      </c>
      <c r="AE5917" s="57">
        <v>0</v>
      </c>
      <c r="AF5917" s="57">
        <v>0</v>
      </c>
      <c r="AG5917" s="57">
        <v>0</v>
      </c>
      <c r="AI5917"/>
      <c r="AJ5917"/>
    </row>
    <row r="5918" spans="1:36">
      <c r="A5918" s="56" t="s">
        <v>48</v>
      </c>
      <c r="B5918" s="56" t="s">
        <v>11446</v>
      </c>
      <c r="C5918" s="56">
        <v>2101010140</v>
      </c>
      <c r="D5918" s="56" t="s">
        <v>66</v>
      </c>
      <c r="E5918" s="56">
        <v>2101020140</v>
      </c>
      <c r="F5918" s="56">
        <v>5401010140</v>
      </c>
      <c r="G5918" s="56" t="s">
        <v>11428</v>
      </c>
      <c r="H5918" s="56">
        <v>400300</v>
      </c>
      <c r="I5918" s="56" t="s">
        <v>11447</v>
      </c>
      <c r="J5918" s="56" t="s">
        <v>11070</v>
      </c>
      <c r="K5918" s="56" t="s">
        <v>8811</v>
      </c>
      <c r="L5918" s="56" t="s">
        <v>7138</v>
      </c>
      <c r="M5918" s="73">
        <v>40143</v>
      </c>
      <c r="N5918" s="56"/>
      <c r="O5918" s="56"/>
      <c r="P5918" s="56" t="s">
        <v>295</v>
      </c>
      <c r="Q5918" s="56" t="s">
        <v>8812</v>
      </c>
      <c r="R5918" s="56" t="s">
        <v>70</v>
      </c>
      <c r="S5918" s="56" t="s">
        <v>11415</v>
      </c>
      <c r="T5918" s="56" t="s">
        <v>7140</v>
      </c>
      <c r="U5918" s="57">
        <v>184710</v>
      </c>
      <c r="V5918" s="57">
        <v>-175474.5</v>
      </c>
      <c r="W5918" s="57">
        <v>9235.5</v>
      </c>
      <c r="X5918" s="57">
        <v>0</v>
      </c>
      <c r="Y5918" s="73">
        <v>40143</v>
      </c>
      <c r="Z5918" s="57">
        <v>0</v>
      </c>
      <c r="AA5918" s="57">
        <v>0</v>
      </c>
      <c r="AB5918" s="57">
        <v>9235.5</v>
      </c>
      <c r="AC5918" s="57">
        <v>0</v>
      </c>
      <c r="AD5918" s="56" t="s">
        <v>9255</v>
      </c>
      <c r="AE5918" s="57">
        <v>0</v>
      </c>
      <c r="AF5918" s="57">
        <v>0</v>
      </c>
      <c r="AG5918" s="57">
        <v>0</v>
      </c>
      <c r="AI5918"/>
      <c r="AJ5918"/>
    </row>
    <row r="5919" spans="1:36">
      <c r="A5919" s="56" t="s">
        <v>48</v>
      </c>
      <c r="B5919" s="56" t="s">
        <v>11446</v>
      </c>
      <c r="C5919" s="56">
        <v>2101010140</v>
      </c>
      <c r="D5919" s="56" t="s">
        <v>66</v>
      </c>
      <c r="E5919" s="56">
        <v>2101020140</v>
      </c>
      <c r="F5919" s="56">
        <v>5401010140</v>
      </c>
      <c r="G5919" s="56" t="s">
        <v>11428</v>
      </c>
      <c r="H5919" s="56">
        <v>400300</v>
      </c>
      <c r="I5919" s="56" t="s">
        <v>11447</v>
      </c>
      <c r="J5919" s="56" t="s">
        <v>11071</v>
      </c>
      <c r="K5919" s="56" t="s">
        <v>8809</v>
      </c>
      <c r="L5919" s="56" t="s">
        <v>7138</v>
      </c>
      <c r="M5919" s="73">
        <v>40205</v>
      </c>
      <c r="N5919" s="56"/>
      <c r="O5919" s="56"/>
      <c r="P5919" s="56" t="s">
        <v>295</v>
      </c>
      <c r="Q5919" s="56" t="s">
        <v>8810</v>
      </c>
      <c r="R5919" s="56" t="s">
        <v>70</v>
      </c>
      <c r="S5919" s="56" t="s">
        <v>11659</v>
      </c>
      <c r="T5919" s="56" t="s">
        <v>7140</v>
      </c>
      <c r="U5919" s="57">
        <v>11482</v>
      </c>
      <c r="V5919" s="57">
        <v>-10907.9</v>
      </c>
      <c r="W5919" s="57">
        <v>574.1</v>
      </c>
      <c r="X5919" s="57">
        <v>0</v>
      </c>
      <c r="Y5919" s="73">
        <v>40205</v>
      </c>
      <c r="Z5919" s="57">
        <v>0</v>
      </c>
      <c r="AA5919" s="57">
        <v>0</v>
      </c>
      <c r="AB5919" s="57">
        <v>574.1</v>
      </c>
      <c r="AC5919" s="57">
        <v>0</v>
      </c>
      <c r="AD5919" s="56" t="s">
        <v>9255</v>
      </c>
      <c r="AE5919" s="57">
        <v>0</v>
      </c>
      <c r="AF5919" s="57">
        <v>0</v>
      </c>
      <c r="AG5919" s="57">
        <v>0</v>
      </c>
      <c r="AI5919"/>
      <c r="AJ5919"/>
    </row>
    <row r="5920" spans="1:36">
      <c r="A5920" s="56" t="s">
        <v>48</v>
      </c>
      <c r="B5920" s="56" t="s">
        <v>11446</v>
      </c>
      <c r="C5920" s="56">
        <v>2101010140</v>
      </c>
      <c r="D5920" s="56" t="s">
        <v>66</v>
      </c>
      <c r="E5920" s="56">
        <v>2101020140</v>
      </c>
      <c r="F5920" s="56">
        <v>5401010140</v>
      </c>
      <c r="G5920" s="56" t="s">
        <v>11428</v>
      </c>
      <c r="H5920" s="56">
        <v>400300</v>
      </c>
      <c r="I5920" s="56" t="s">
        <v>11447</v>
      </c>
      <c r="J5920" s="56" t="s">
        <v>11072</v>
      </c>
      <c r="K5920" s="56" t="s">
        <v>8193</v>
      </c>
      <c r="L5920" s="56" t="s">
        <v>7138</v>
      </c>
      <c r="M5920" s="73">
        <v>40182</v>
      </c>
      <c r="N5920" s="56"/>
      <c r="O5920" s="56"/>
      <c r="P5920" s="56" t="s">
        <v>295</v>
      </c>
      <c r="Q5920" s="56" t="s">
        <v>8813</v>
      </c>
      <c r="R5920" s="56" t="s">
        <v>70</v>
      </c>
      <c r="S5920" s="56" t="s">
        <v>11672</v>
      </c>
      <c r="T5920" s="56" t="s">
        <v>7140</v>
      </c>
      <c r="U5920" s="57">
        <v>101447.08</v>
      </c>
      <c r="V5920" s="57">
        <v>-96374.73</v>
      </c>
      <c r="W5920" s="57">
        <v>5072.3500000000004</v>
      </c>
      <c r="X5920" s="57">
        <v>0</v>
      </c>
      <c r="Y5920" s="73">
        <v>40182</v>
      </c>
      <c r="Z5920" s="57">
        <v>0</v>
      </c>
      <c r="AA5920" s="57">
        <v>0</v>
      </c>
      <c r="AB5920" s="57">
        <v>5072.3500000000004</v>
      </c>
      <c r="AC5920" s="57">
        <v>0</v>
      </c>
      <c r="AD5920" s="56" t="s">
        <v>9255</v>
      </c>
      <c r="AE5920" s="57">
        <v>0</v>
      </c>
      <c r="AF5920" s="57">
        <v>0</v>
      </c>
      <c r="AG5920" s="57">
        <v>0</v>
      </c>
      <c r="AI5920"/>
      <c r="AJ5920"/>
    </row>
    <row r="5921" spans="1:36">
      <c r="A5921" s="56" t="s">
        <v>48</v>
      </c>
      <c r="B5921" s="56" t="s">
        <v>11446</v>
      </c>
      <c r="C5921" s="56">
        <v>2101010140</v>
      </c>
      <c r="D5921" s="56" t="s">
        <v>66</v>
      </c>
      <c r="E5921" s="56">
        <v>2101020140</v>
      </c>
      <c r="F5921" s="56">
        <v>5401010140</v>
      </c>
      <c r="G5921" s="56" t="s">
        <v>11428</v>
      </c>
      <c r="H5921" s="56">
        <v>400300</v>
      </c>
      <c r="I5921" s="56" t="s">
        <v>11447</v>
      </c>
      <c r="J5921" s="56" t="s">
        <v>11073</v>
      </c>
      <c r="K5921" s="56" t="s">
        <v>8806</v>
      </c>
      <c r="L5921" s="56" t="s">
        <v>7138</v>
      </c>
      <c r="M5921" s="73">
        <v>40010</v>
      </c>
      <c r="N5921" s="56"/>
      <c r="O5921" s="56"/>
      <c r="P5921" s="56" t="s">
        <v>7177</v>
      </c>
      <c r="Q5921" s="56" t="s">
        <v>8814</v>
      </c>
      <c r="R5921" s="56" t="s">
        <v>70</v>
      </c>
      <c r="S5921" s="56" t="s">
        <v>11660</v>
      </c>
      <c r="T5921" s="56" t="s">
        <v>7830</v>
      </c>
      <c r="U5921" s="57">
        <v>15944</v>
      </c>
      <c r="V5921" s="57">
        <v>-15944</v>
      </c>
      <c r="W5921" s="57">
        <v>0</v>
      </c>
      <c r="X5921" s="57">
        <v>0</v>
      </c>
      <c r="Y5921" s="73">
        <v>39995</v>
      </c>
      <c r="Z5921" s="57">
        <v>0</v>
      </c>
      <c r="AA5921" s="57">
        <v>0</v>
      </c>
      <c r="AB5921" s="57">
        <v>0</v>
      </c>
      <c r="AC5921" s="57">
        <v>0</v>
      </c>
      <c r="AD5921" s="56" t="s">
        <v>9255</v>
      </c>
      <c r="AE5921" s="57">
        <v>0</v>
      </c>
      <c r="AF5921" s="57">
        <v>0</v>
      </c>
      <c r="AG5921" s="57">
        <v>0</v>
      </c>
      <c r="AI5921"/>
      <c r="AJ5921"/>
    </row>
    <row r="5922" spans="1:36">
      <c r="A5922" s="56" t="s">
        <v>48</v>
      </c>
      <c r="B5922" s="56" t="s">
        <v>11446</v>
      </c>
      <c r="C5922" s="56">
        <v>2101010140</v>
      </c>
      <c r="D5922" s="56" t="s">
        <v>66</v>
      </c>
      <c r="E5922" s="56">
        <v>2101020140</v>
      </c>
      <c r="F5922" s="56">
        <v>5401010140</v>
      </c>
      <c r="G5922" s="56" t="s">
        <v>11428</v>
      </c>
      <c r="H5922" s="56">
        <v>400300</v>
      </c>
      <c r="I5922" s="56" t="s">
        <v>11447</v>
      </c>
      <c r="J5922" s="56" t="s">
        <v>11074</v>
      </c>
      <c r="K5922" s="56" t="s">
        <v>9201</v>
      </c>
      <c r="L5922" s="56" t="s">
        <v>7138</v>
      </c>
      <c r="M5922" s="73">
        <v>40108</v>
      </c>
      <c r="N5922" s="56"/>
      <c r="O5922" s="56"/>
      <c r="P5922" s="56" t="s">
        <v>7177</v>
      </c>
      <c r="Q5922" s="56" t="s">
        <v>8808</v>
      </c>
      <c r="R5922" s="56" t="s">
        <v>70</v>
      </c>
      <c r="S5922" s="56" t="s">
        <v>11699</v>
      </c>
      <c r="T5922" s="56" t="s">
        <v>7830</v>
      </c>
      <c r="U5922" s="57">
        <v>60124.639999999999</v>
      </c>
      <c r="V5922" s="57">
        <v>-60124.639999999999</v>
      </c>
      <c r="W5922" s="57">
        <v>0</v>
      </c>
      <c r="X5922" s="57">
        <v>0</v>
      </c>
      <c r="Y5922" s="73">
        <v>40087</v>
      </c>
      <c r="Z5922" s="57">
        <v>0</v>
      </c>
      <c r="AA5922" s="57">
        <v>0</v>
      </c>
      <c r="AB5922" s="57">
        <v>0</v>
      </c>
      <c r="AC5922" s="57">
        <v>0</v>
      </c>
      <c r="AD5922" s="56" t="s">
        <v>9255</v>
      </c>
      <c r="AE5922" s="57">
        <v>0</v>
      </c>
      <c r="AF5922" s="57">
        <v>0</v>
      </c>
      <c r="AG5922" s="57">
        <v>0</v>
      </c>
      <c r="AI5922"/>
      <c r="AJ5922"/>
    </row>
    <row r="5923" spans="1:36">
      <c r="A5923" s="56" t="s">
        <v>48</v>
      </c>
      <c r="B5923" s="56" t="s">
        <v>11446</v>
      </c>
      <c r="C5923" s="56">
        <v>2101010140</v>
      </c>
      <c r="D5923" s="56" t="s">
        <v>66</v>
      </c>
      <c r="E5923" s="56">
        <v>2101020140</v>
      </c>
      <c r="F5923" s="56">
        <v>5401010140</v>
      </c>
      <c r="G5923" s="56" t="s">
        <v>11428</v>
      </c>
      <c r="H5923" s="56">
        <v>400300</v>
      </c>
      <c r="I5923" s="56" t="s">
        <v>11447</v>
      </c>
      <c r="J5923" s="56" t="s">
        <v>11075</v>
      </c>
      <c r="K5923" s="56" t="s">
        <v>8815</v>
      </c>
      <c r="L5923" s="56" t="s">
        <v>7138</v>
      </c>
      <c r="M5923" s="73">
        <v>40118</v>
      </c>
      <c r="N5923" s="56"/>
      <c r="O5923" s="56"/>
      <c r="P5923" s="56" t="s">
        <v>295</v>
      </c>
      <c r="Q5923" s="56" t="s">
        <v>8748</v>
      </c>
      <c r="R5923" s="56" t="s">
        <v>70</v>
      </c>
      <c r="S5923" s="56" t="s">
        <v>11415</v>
      </c>
      <c r="T5923" s="56" t="s">
        <v>7140</v>
      </c>
      <c r="U5923" s="57">
        <v>102981</v>
      </c>
      <c r="V5923" s="57">
        <v>-97831.95</v>
      </c>
      <c r="W5923" s="57">
        <v>5149.05</v>
      </c>
      <c r="X5923" s="57">
        <v>0</v>
      </c>
      <c r="Y5923" s="73">
        <v>40118</v>
      </c>
      <c r="Z5923" s="57">
        <v>0</v>
      </c>
      <c r="AA5923" s="57">
        <v>0</v>
      </c>
      <c r="AB5923" s="57">
        <v>5149.05</v>
      </c>
      <c r="AC5923" s="57">
        <v>0</v>
      </c>
      <c r="AD5923" s="56" t="s">
        <v>9255</v>
      </c>
      <c r="AE5923" s="57">
        <v>0</v>
      </c>
      <c r="AF5923" s="57">
        <v>0</v>
      </c>
      <c r="AG5923" s="57">
        <v>0</v>
      </c>
      <c r="AI5923"/>
      <c r="AJ5923"/>
    </row>
    <row r="5924" spans="1:36">
      <c r="A5924" s="56" t="s">
        <v>48</v>
      </c>
      <c r="B5924" s="56" t="s">
        <v>11446</v>
      </c>
      <c r="C5924" s="56">
        <v>2101010140</v>
      </c>
      <c r="D5924" s="56" t="s">
        <v>66</v>
      </c>
      <c r="E5924" s="56">
        <v>2101020140</v>
      </c>
      <c r="F5924" s="56">
        <v>5401010140</v>
      </c>
      <c r="G5924" s="56" t="s">
        <v>11428</v>
      </c>
      <c r="H5924" s="56">
        <v>400300</v>
      </c>
      <c r="I5924" s="56" t="s">
        <v>11447</v>
      </c>
      <c r="J5924" s="56" t="s">
        <v>11076</v>
      </c>
      <c r="K5924" s="56" t="s">
        <v>9196</v>
      </c>
      <c r="L5924" s="56" t="s">
        <v>7138</v>
      </c>
      <c r="M5924" s="73">
        <v>40166</v>
      </c>
      <c r="N5924" s="56"/>
      <c r="O5924" s="56"/>
      <c r="P5924" s="56" t="s">
        <v>295</v>
      </c>
      <c r="Q5924" s="56" t="s">
        <v>8777</v>
      </c>
      <c r="R5924" s="56" t="s">
        <v>70</v>
      </c>
      <c r="S5924" s="56" t="s">
        <v>11696</v>
      </c>
      <c r="T5924" s="56" t="s">
        <v>7140</v>
      </c>
      <c r="U5924" s="57">
        <v>311175</v>
      </c>
      <c r="V5924" s="57">
        <v>-295616.25</v>
      </c>
      <c r="W5924" s="57">
        <v>15558.75</v>
      </c>
      <c r="X5924" s="57">
        <v>0</v>
      </c>
      <c r="Y5924" s="73">
        <v>40166</v>
      </c>
      <c r="Z5924" s="57">
        <v>0</v>
      </c>
      <c r="AA5924" s="57">
        <v>0</v>
      </c>
      <c r="AB5924" s="57">
        <v>15558.75</v>
      </c>
      <c r="AC5924" s="57">
        <v>0</v>
      </c>
      <c r="AD5924" s="56" t="s">
        <v>9255</v>
      </c>
      <c r="AE5924" s="57">
        <v>0</v>
      </c>
      <c r="AF5924" s="57">
        <v>0</v>
      </c>
      <c r="AG5924" s="57">
        <v>0</v>
      </c>
      <c r="AI5924"/>
      <c r="AJ5924"/>
    </row>
    <row r="5925" spans="1:36">
      <c r="A5925" s="56" t="s">
        <v>48</v>
      </c>
      <c r="B5925" s="56" t="s">
        <v>11446</v>
      </c>
      <c r="C5925" s="56">
        <v>2101010140</v>
      </c>
      <c r="D5925" s="56" t="s">
        <v>66</v>
      </c>
      <c r="E5925" s="56">
        <v>2101020140</v>
      </c>
      <c r="F5925" s="56">
        <v>5401010140</v>
      </c>
      <c r="G5925" s="56" t="s">
        <v>11428</v>
      </c>
      <c r="H5925" s="56">
        <v>400300</v>
      </c>
      <c r="I5925" s="56" t="s">
        <v>11447</v>
      </c>
      <c r="J5925" s="56" t="s">
        <v>11077</v>
      </c>
      <c r="K5925" s="56" t="s">
        <v>9202</v>
      </c>
      <c r="L5925" s="56" t="s">
        <v>7138</v>
      </c>
      <c r="M5925" s="73">
        <v>40193</v>
      </c>
      <c r="N5925" s="56"/>
      <c r="O5925" s="56"/>
      <c r="P5925" s="56" t="s">
        <v>167</v>
      </c>
      <c r="Q5925" s="56" t="s">
        <v>8915</v>
      </c>
      <c r="R5925" s="56" t="s">
        <v>70</v>
      </c>
      <c r="S5925" s="56" t="s">
        <v>11659</v>
      </c>
      <c r="T5925" s="56" t="s">
        <v>7864</v>
      </c>
      <c r="U5925" s="57">
        <v>25987.33</v>
      </c>
      <c r="V5925" s="57">
        <v>-24687.96</v>
      </c>
      <c r="W5925" s="57">
        <v>1299.3699999999999</v>
      </c>
      <c r="X5925" s="57">
        <v>0</v>
      </c>
      <c r="Y5925" s="73">
        <v>40193</v>
      </c>
      <c r="Z5925" s="57">
        <v>0</v>
      </c>
      <c r="AA5925" s="57">
        <v>0</v>
      </c>
      <c r="AB5925" s="57">
        <v>1299.3699999999999</v>
      </c>
      <c r="AC5925" s="57">
        <v>0</v>
      </c>
      <c r="AD5925" s="56" t="s">
        <v>9255</v>
      </c>
      <c r="AE5925" s="57">
        <v>0</v>
      </c>
      <c r="AF5925" s="57">
        <v>0</v>
      </c>
      <c r="AG5925" s="57">
        <v>0</v>
      </c>
      <c r="AI5925"/>
      <c r="AJ5925"/>
    </row>
    <row r="5926" spans="1:36">
      <c r="A5926" s="56" t="s">
        <v>48</v>
      </c>
      <c r="B5926" s="56" t="s">
        <v>11446</v>
      </c>
      <c r="C5926" s="56">
        <v>2101010140</v>
      </c>
      <c r="D5926" s="56" t="s">
        <v>66</v>
      </c>
      <c r="E5926" s="56">
        <v>2101020140</v>
      </c>
      <c r="F5926" s="56">
        <v>5401010140</v>
      </c>
      <c r="G5926" s="56" t="s">
        <v>11428</v>
      </c>
      <c r="H5926" s="56">
        <v>400300</v>
      </c>
      <c r="I5926" s="56" t="s">
        <v>11447</v>
      </c>
      <c r="J5926" s="56" t="s">
        <v>11078</v>
      </c>
      <c r="K5926" s="56" t="s">
        <v>8816</v>
      </c>
      <c r="L5926" s="56" t="s">
        <v>7138</v>
      </c>
      <c r="M5926" s="73">
        <v>39916</v>
      </c>
      <c r="N5926" s="56"/>
      <c r="O5926" s="56"/>
      <c r="P5926" s="56" t="s">
        <v>7177</v>
      </c>
      <c r="Q5926" s="56" t="s">
        <v>8817</v>
      </c>
      <c r="R5926" s="56" t="s">
        <v>70</v>
      </c>
      <c r="S5926" s="56" t="s">
        <v>11685</v>
      </c>
      <c r="T5926" s="56" t="s">
        <v>7830</v>
      </c>
      <c r="U5926" s="57">
        <v>49920</v>
      </c>
      <c r="V5926" s="57">
        <v>-49920</v>
      </c>
      <c r="W5926" s="57">
        <v>0</v>
      </c>
      <c r="X5926" s="57">
        <v>0</v>
      </c>
      <c r="Y5926" s="73">
        <v>39904</v>
      </c>
      <c r="Z5926" s="57">
        <v>0</v>
      </c>
      <c r="AA5926" s="57">
        <v>0</v>
      </c>
      <c r="AB5926" s="57">
        <v>0</v>
      </c>
      <c r="AC5926" s="57">
        <v>0</v>
      </c>
      <c r="AD5926" s="56" t="s">
        <v>9255</v>
      </c>
      <c r="AE5926" s="57">
        <v>0</v>
      </c>
      <c r="AF5926" s="57">
        <v>0</v>
      </c>
      <c r="AG5926" s="57">
        <v>0</v>
      </c>
      <c r="AI5926"/>
      <c r="AJ5926"/>
    </row>
    <row r="5927" spans="1:36">
      <c r="A5927" s="56" t="s">
        <v>48</v>
      </c>
      <c r="B5927" s="56" t="s">
        <v>11446</v>
      </c>
      <c r="C5927" s="56">
        <v>2101010140</v>
      </c>
      <c r="D5927" s="56" t="s">
        <v>66</v>
      </c>
      <c r="E5927" s="56">
        <v>2101020140</v>
      </c>
      <c r="F5927" s="56">
        <v>5401010140</v>
      </c>
      <c r="G5927" s="56" t="s">
        <v>11428</v>
      </c>
      <c r="H5927" s="56">
        <v>400300</v>
      </c>
      <c r="I5927" s="56" t="s">
        <v>11447</v>
      </c>
      <c r="J5927" s="56" t="s">
        <v>11079</v>
      </c>
      <c r="K5927" s="56" t="s">
        <v>8818</v>
      </c>
      <c r="L5927" s="56" t="s">
        <v>7138</v>
      </c>
      <c r="M5927" s="73">
        <v>40241</v>
      </c>
      <c r="N5927" s="56"/>
      <c r="O5927" s="56"/>
      <c r="P5927" s="56" t="s">
        <v>295</v>
      </c>
      <c r="Q5927" s="56" t="s">
        <v>8819</v>
      </c>
      <c r="R5927" s="56" t="s">
        <v>70</v>
      </c>
      <c r="S5927" s="56" t="s">
        <v>11702</v>
      </c>
      <c r="T5927" s="56" t="s">
        <v>7140</v>
      </c>
      <c r="U5927" s="57">
        <v>196425</v>
      </c>
      <c r="V5927" s="57">
        <v>-186603.75</v>
      </c>
      <c r="W5927" s="57">
        <v>9821.25</v>
      </c>
      <c r="X5927" s="57">
        <v>0</v>
      </c>
      <c r="Y5927" s="73">
        <v>40241</v>
      </c>
      <c r="Z5927" s="57">
        <v>0</v>
      </c>
      <c r="AA5927" s="57">
        <v>0</v>
      </c>
      <c r="AB5927" s="57">
        <v>9821.25</v>
      </c>
      <c r="AC5927" s="57">
        <v>0</v>
      </c>
      <c r="AD5927" s="56" t="s">
        <v>9255</v>
      </c>
      <c r="AE5927" s="57">
        <v>0</v>
      </c>
      <c r="AF5927" s="57">
        <v>0</v>
      </c>
      <c r="AG5927" s="57">
        <v>0</v>
      </c>
      <c r="AI5927"/>
      <c r="AJ5927"/>
    </row>
    <row r="5928" spans="1:36">
      <c r="A5928" s="56" t="s">
        <v>48</v>
      </c>
      <c r="B5928" s="56" t="s">
        <v>11446</v>
      </c>
      <c r="C5928" s="56">
        <v>2101010140</v>
      </c>
      <c r="D5928" s="56" t="s">
        <v>66</v>
      </c>
      <c r="E5928" s="56">
        <v>2101020140</v>
      </c>
      <c r="F5928" s="56">
        <v>5401010140</v>
      </c>
      <c r="G5928" s="56" t="s">
        <v>11428</v>
      </c>
      <c r="H5928" s="56">
        <v>400300</v>
      </c>
      <c r="I5928" s="56" t="s">
        <v>11447</v>
      </c>
      <c r="J5928" s="56" t="s">
        <v>11080</v>
      </c>
      <c r="K5928" s="56" t="s">
        <v>9196</v>
      </c>
      <c r="L5928" s="56" t="s">
        <v>7138</v>
      </c>
      <c r="M5928" s="73">
        <v>40219</v>
      </c>
      <c r="N5928" s="56"/>
      <c r="O5928" s="56"/>
      <c r="P5928" s="56" t="s">
        <v>295</v>
      </c>
      <c r="Q5928" s="56" t="s">
        <v>9203</v>
      </c>
      <c r="R5928" s="56" t="s">
        <v>70</v>
      </c>
      <c r="S5928" s="56" t="s">
        <v>11755</v>
      </c>
      <c r="T5928" s="56" t="s">
        <v>7140</v>
      </c>
      <c r="U5928" s="57">
        <v>248940.48</v>
      </c>
      <c r="V5928" s="57">
        <v>-236493.46</v>
      </c>
      <c r="W5928" s="57">
        <v>12447.02</v>
      </c>
      <c r="X5928" s="57">
        <v>0</v>
      </c>
      <c r="Y5928" s="73">
        <v>40219</v>
      </c>
      <c r="Z5928" s="57">
        <v>0</v>
      </c>
      <c r="AA5928" s="57">
        <v>0</v>
      </c>
      <c r="AB5928" s="57">
        <v>12447.02</v>
      </c>
      <c r="AC5928" s="57">
        <v>0</v>
      </c>
      <c r="AD5928" s="56" t="s">
        <v>9255</v>
      </c>
      <c r="AE5928" s="57">
        <v>0</v>
      </c>
      <c r="AF5928" s="57">
        <v>0</v>
      </c>
      <c r="AG5928" s="57">
        <v>0</v>
      </c>
      <c r="AI5928"/>
      <c r="AJ5928"/>
    </row>
    <row r="5929" spans="1:36">
      <c r="A5929" s="56" t="s">
        <v>48</v>
      </c>
      <c r="B5929" s="56" t="s">
        <v>11446</v>
      </c>
      <c r="C5929" s="56">
        <v>2101010140</v>
      </c>
      <c r="D5929" s="56" t="s">
        <v>66</v>
      </c>
      <c r="E5929" s="56">
        <v>2101020140</v>
      </c>
      <c r="F5929" s="56">
        <v>5401010140</v>
      </c>
      <c r="G5929" s="56" t="s">
        <v>11428</v>
      </c>
      <c r="H5929" s="56">
        <v>400300</v>
      </c>
      <c r="I5929" s="56" t="s">
        <v>11447</v>
      </c>
      <c r="J5929" s="56" t="s">
        <v>11081</v>
      </c>
      <c r="K5929" s="56" t="s">
        <v>9204</v>
      </c>
      <c r="L5929" s="56" t="s">
        <v>7138</v>
      </c>
      <c r="M5929" s="73">
        <v>40263</v>
      </c>
      <c r="N5929" s="56"/>
      <c r="O5929" s="56"/>
      <c r="P5929" s="56" t="s">
        <v>295</v>
      </c>
      <c r="Q5929" s="56" t="s">
        <v>8808</v>
      </c>
      <c r="R5929" s="56" t="s">
        <v>70</v>
      </c>
      <c r="S5929" s="56" t="s">
        <v>11415</v>
      </c>
      <c r="T5929" s="56" t="s">
        <v>7140</v>
      </c>
      <c r="U5929" s="57">
        <v>24651</v>
      </c>
      <c r="V5929" s="57">
        <v>-23418.45</v>
      </c>
      <c r="W5929" s="57">
        <v>1232.55</v>
      </c>
      <c r="X5929" s="57">
        <v>0</v>
      </c>
      <c r="Y5929" s="73">
        <v>40263</v>
      </c>
      <c r="Z5929" s="57">
        <v>0</v>
      </c>
      <c r="AA5929" s="57">
        <v>0</v>
      </c>
      <c r="AB5929" s="57">
        <v>1232.55</v>
      </c>
      <c r="AC5929" s="57">
        <v>0</v>
      </c>
      <c r="AD5929" s="56" t="s">
        <v>9255</v>
      </c>
      <c r="AE5929" s="57">
        <v>0</v>
      </c>
      <c r="AF5929" s="57">
        <v>0</v>
      </c>
      <c r="AG5929" s="57">
        <v>0</v>
      </c>
      <c r="AI5929"/>
      <c r="AJ5929"/>
    </row>
    <row r="5930" spans="1:36">
      <c r="A5930" s="56" t="s">
        <v>48</v>
      </c>
      <c r="B5930" s="56" t="s">
        <v>11446</v>
      </c>
      <c r="C5930" s="56">
        <v>2101010140</v>
      </c>
      <c r="D5930" s="56" t="s">
        <v>66</v>
      </c>
      <c r="E5930" s="56">
        <v>2101020140</v>
      </c>
      <c r="F5930" s="56">
        <v>5401010140</v>
      </c>
      <c r="G5930" s="56" t="s">
        <v>11428</v>
      </c>
      <c r="H5930" s="56">
        <v>400300</v>
      </c>
      <c r="I5930" s="56" t="s">
        <v>11447</v>
      </c>
      <c r="J5930" s="56" t="s">
        <v>11082</v>
      </c>
      <c r="K5930" s="56" t="s">
        <v>9196</v>
      </c>
      <c r="L5930" s="56" t="s">
        <v>7138</v>
      </c>
      <c r="M5930" s="73">
        <v>40267</v>
      </c>
      <c r="N5930" s="56"/>
      <c r="O5930" s="56"/>
      <c r="P5930" s="56" t="s">
        <v>295</v>
      </c>
      <c r="Q5930" s="56" t="s">
        <v>9205</v>
      </c>
      <c r="R5930" s="56" t="s">
        <v>70</v>
      </c>
      <c r="S5930" s="56" t="s">
        <v>11671</v>
      </c>
      <c r="T5930" s="56" t="s">
        <v>7140</v>
      </c>
      <c r="U5930" s="57">
        <v>130707</v>
      </c>
      <c r="V5930" s="57">
        <v>-124171.65</v>
      </c>
      <c r="W5930" s="57">
        <v>6535.35</v>
      </c>
      <c r="X5930" s="57">
        <v>0</v>
      </c>
      <c r="Y5930" s="73">
        <v>40267</v>
      </c>
      <c r="Z5930" s="57">
        <v>0</v>
      </c>
      <c r="AA5930" s="57">
        <v>0</v>
      </c>
      <c r="AB5930" s="57">
        <v>6535.35</v>
      </c>
      <c r="AC5930" s="57">
        <v>0</v>
      </c>
      <c r="AD5930" s="56" t="s">
        <v>9255</v>
      </c>
      <c r="AE5930" s="57">
        <v>0</v>
      </c>
      <c r="AF5930" s="57">
        <v>0</v>
      </c>
      <c r="AG5930" s="57">
        <v>0</v>
      </c>
      <c r="AI5930"/>
      <c r="AJ5930"/>
    </row>
    <row r="5931" spans="1:36">
      <c r="A5931" s="56" t="s">
        <v>48</v>
      </c>
      <c r="B5931" s="56" t="s">
        <v>11446</v>
      </c>
      <c r="C5931" s="56">
        <v>2101010140</v>
      </c>
      <c r="D5931" s="56" t="s">
        <v>66</v>
      </c>
      <c r="E5931" s="56">
        <v>2101020140</v>
      </c>
      <c r="F5931" s="56">
        <v>5401010140</v>
      </c>
      <c r="G5931" s="56" t="s">
        <v>11428</v>
      </c>
      <c r="H5931" s="56">
        <v>400300</v>
      </c>
      <c r="I5931" s="56" t="s">
        <v>11447</v>
      </c>
      <c r="J5931" s="56" t="s">
        <v>11083</v>
      </c>
      <c r="K5931" s="56" t="s">
        <v>9206</v>
      </c>
      <c r="L5931" s="56" t="s">
        <v>7138</v>
      </c>
      <c r="M5931" s="73">
        <v>40275</v>
      </c>
      <c r="N5931" s="56"/>
      <c r="O5931" s="56"/>
      <c r="P5931" s="56" t="s">
        <v>295</v>
      </c>
      <c r="Q5931" s="56" t="s">
        <v>8997</v>
      </c>
      <c r="R5931" s="56" t="s">
        <v>70</v>
      </c>
      <c r="S5931" s="56" t="s">
        <v>11676</v>
      </c>
      <c r="T5931" s="56" t="s">
        <v>7140</v>
      </c>
      <c r="U5931" s="57">
        <v>108923</v>
      </c>
      <c r="V5931" s="57">
        <v>-103476.85</v>
      </c>
      <c r="W5931" s="57">
        <v>5446.15</v>
      </c>
      <c r="X5931" s="57">
        <v>0</v>
      </c>
      <c r="Y5931" s="73">
        <v>40275</v>
      </c>
      <c r="Z5931" s="57">
        <v>0</v>
      </c>
      <c r="AA5931" s="57">
        <v>0</v>
      </c>
      <c r="AB5931" s="57">
        <v>5446.15</v>
      </c>
      <c r="AC5931" s="57">
        <v>0</v>
      </c>
      <c r="AD5931" s="56" t="s">
        <v>9255</v>
      </c>
      <c r="AE5931" s="57">
        <v>0</v>
      </c>
      <c r="AF5931" s="57">
        <v>0</v>
      </c>
      <c r="AG5931" s="57">
        <v>0</v>
      </c>
      <c r="AI5931"/>
      <c r="AJ5931"/>
    </row>
    <row r="5932" spans="1:36">
      <c r="A5932" s="56" t="s">
        <v>48</v>
      </c>
      <c r="B5932" s="56" t="s">
        <v>11446</v>
      </c>
      <c r="C5932" s="56">
        <v>2101010140</v>
      </c>
      <c r="D5932" s="56" t="s">
        <v>66</v>
      </c>
      <c r="E5932" s="56">
        <v>2101020140</v>
      </c>
      <c r="F5932" s="56">
        <v>5401010140</v>
      </c>
      <c r="G5932" s="56" t="s">
        <v>11428</v>
      </c>
      <c r="H5932" s="56">
        <v>400300</v>
      </c>
      <c r="I5932" s="56" t="s">
        <v>11447</v>
      </c>
      <c r="J5932" s="56" t="s">
        <v>11084</v>
      </c>
      <c r="K5932" s="56" t="s">
        <v>9207</v>
      </c>
      <c r="L5932" s="56" t="s">
        <v>7138</v>
      </c>
      <c r="M5932" s="73">
        <v>40283</v>
      </c>
      <c r="N5932" s="56"/>
      <c r="O5932" s="56"/>
      <c r="P5932" s="56" t="s">
        <v>295</v>
      </c>
      <c r="Q5932" s="56" t="s">
        <v>9208</v>
      </c>
      <c r="R5932" s="56" t="s">
        <v>70</v>
      </c>
      <c r="S5932" s="56" t="s">
        <v>11659</v>
      </c>
      <c r="T5932" s="56" t="s">
        <v>7140</v>
      </c>
      <c r="U5932" s="57">
        <v>48998</v>
      </c>
      <c r="V5932" s="57">
        <v>-46548.1</v>
      </c>
      <c r="W5932" s="57">
        <v>2449.9</v>
      </c>
      <c r="X5932" s="57">
        <v>0</v>
      </c>
      <c r="Y5932" s="73">
        <v>40283</v>
      </c>
      <c r="Z5932" s="57">
        <v>0</v>
      </c>
      <c r="AA5932" s="57">
        <v>0</v>
      </c>
      <c r="AB5932" s="57">
        <v>2449.9</v>
      </c>
      <c r="AC5932" s="57">
        <v>0</v>
      </c>
      <c r="AD5932" s="56" t="s">
        <v>9255</v>
      </c>
      <c r="AE5932" s="57">
        <v>0</v>
      </c>
      <c r="AF5932" s="57">
        <v>0</v>
      </c>
      <c r="AG5932" s="57">
        <v>0</v>
      </c>
      <c r="AI5932"/>
      <c r="AJ5932"/>
    </row>
    <row r="5933" spans="1:36">
      <c r="A5933" s="56" t="s">
        <v>48</v>
      </c>
      <c r="B5933" s="56" t="s">
        <v>11420</v>
      </c>
      <c r="C5933" s="56">
        <v>2101010150</v>
      </c>
      <c r="D5933" s="56" t="s">
        <v>45</v>
      </c>
      <c r="E5933" s="56">
        <v>2101020150</v>
      </c>
      <c r="F5933" s="56">
        <v>5401010150</v>
      </c>
      <c r="G5933" s="56" t="s">
        <v>11428</v>
      </c>
      <c r="H5933" s="56">
        <v>400300</v>
      </c>
      <c r="I5933" s="56" t="s">
        <v>11430</v>
      </c>
      <c r="J5933" s="56" t="s">
        <v>9024</v>
      </c>
      <c r="K5933" s="56" t="s">
        <v>9025</v>
      </c>
      <c r="L5933" s="56" t="s">
        <v>7138</v>
      </c>
      <c r="M5933" s="73">
        <v>39524</v>
      </c>
      <c r="N5933" s="56"/>
      <c r="O5933" s="56"/>
      <c r="P5933" s="56" t="s">
        <v>295</v>
      </c>
      <c r="Q5933" s="56" t="s">
        <v>8748</v>
      </c>
      <c r="R5933" s="56" t="s">
        <v>70</v>
      </c>
      <c r="S5933" s="56" t="s">
        <v>11415</v>
      </c>
      <c r="T5933" s="56" t="s">
        <v>7140</v>
      </c>
      <c r="U5933" s="57">
        <v>640139</v>
      </c>
      <c r="V5933" s="57">
        <v>-608132.05000000005</v>
      </c>
      <c r="W5933" s="57">
        <v>32006.95</v>
      </c>
      <c r="X5933" s="57">
        <v>0</v>
      </c>
      <c r="Y5933" s="73">
        <v>39524</v>
      </c>
      <c r="Z5933" s="57">
        <v>0</v>
      </c>
      <c r="AA5933" s="57">
        <v>0</v>
      </c>
      <c r="AB5933" s="57">
        <v>32006.95</v>
      </c>
      <c r="AC5933" s="57">
        <v>0</v>
      </c>
      <c r="AD5933" s="56" t="s">
        <v>9255</v>
      </c>
      <c r="AE5933" s="57">
        <v>0</v>
      </c>
      <c r="AF5933" s="57">
        <v>0</v>
      </c>
      <c r="AG5933" s="57">
        <v>0</v>
      </c>
      <c r="AI5933"/>
      <c r="AJ5933"/>
    </row>
    <row r="5934" spans="1:36">
      <c r="A5934" s="56" t="s">
        <v>48</v>
      </c>
      <c r="B5934" s="56" t="s">
        <v>11420</v>
      </c>
      <c r="C5934" s="56">
        <v>2101010150</v>
      </c>
      <c r="D5934" s="56" t="s">
        <v>45</v>
      </c>
      <c r="E5934" s="56">
        <v>2101020150</v>
      </c>
      <c r="F5934" s="56">
        <v>5401010150</v>
      </c>
      <c r="G5934" s="56" t="s">
        <v>11428</v>
      </c>
      <c r="H5934" s="56">
        <v>400300</v>
      </c>
      <c r="I5934" s="56" t="s">
        <v>11430</v>
      </c>
      <c r="J5934" s="56" t="s">
        <v>11218</v>
      </c>
      <c r="K5934" s="56" t="s">
        <v>9025</v>
      </c>
      <c r="L5934" s="56" t="s">
        <v>7138</v>
      </c>
      <c r="M5934" s="73">
        <v>39660</v>
      </c>
      <c r="N5934" s="56"/>
      <c r="O5934" s="56"/>
      <c r="P5934" s="56" t="s">
        <v>295</v>
      </c>
      <c r="Q5934" s="56" t="s">
        <v>8748</v>
      </c>
      <c r="R5934" s="56" t="s">
        <v>70</v>
      </c>
      <c r="S5934" s="56" t="s">
        <v>11415</v>
      </c>
      <c r="T5934" s="56" t="s">
        <v>7140</v>
      </c>
      <c r="U5934" s="57">
        <v>5553</v>
      </c>
      <c r="V5934" s="57">
        <v>-5275.35</v>
      </c>
      <c r="W5934" s="57">
        <v>277.64999999999998</v>
      </c>
      <c r="X5934" s="57">
        <v>0</v>
      </c>
      <c r="Y5934" s="73">
        <v>39660</v>
      </c>
      <c r="Z5934" s="57">
        <v>0</v>
      </c>
      <c r="AA5934" s="57">
        <v>0</v>
      </c>
      <c r="AB5934" s="57">
        <v>277.64999999999998</v>
      </c>
      <c r="AC5934" s="57">
        <v>0</v>
      </c>
      <c r="AD5934" s="56" t="s">
        <v>9255</v>
      </c>
      <c r="AE5934" s="57">
        <v>0</v>
      </c>
      <c r="AF5934" s="57">
        <v>0</v>
      </c>
      <c r="AG5934" s="57">
        <v>0</v>
      </c>
      <c r="AI5934"/>
      <c r="AJ5934"/>
    </row>
    <row r="5935" spans="1:36">
      <c r="A5935" s="56" t="s">
        <v>48</v>
      </c>
      <c r="B5935" s="56" t="s">
        <v>11420</v>
      </c>
      <c r="C5935" s="56">
        <v>2101010150</v>
      </c>
      <c r="D5935" s="56" t="s">
        <v>45</v>
      </c>
      <c r="E5935" s="56">
        <v>2101020150</v>
      </c>
      <c r="F5935" s="56">
        <v>5401010150</v>
      </c>
      <c r="G5935" s="56" t="s">
        <v>11428</v>
      </c>
      <c r="H5935" s="56">
        <v>400300</v>
      </c>
      <c r="I5935" s="56" t="s">
        <v>11430</v>
      </c>
      <c r="J5935" s="56" t="s">
        <v>11219</v>
      </c>
      <c r="K5935" s="56" t="s">
        <v>9026</v>
      </c>
      <c r="L5935" s="56" t="s">
        <v>7138</v>
      </c>
      <c r="M5935" s="73">
        <v>39714</v>
      </c>
      <c r="N5935" s="56"/>
      <c r="O5935" s="56"/>
      <c r="P5935" s="56" t="s">
        <v>295</v>
      </c>
      <c r="Q5935" s="56" t="s">
        <v>8748</v>
      </c>
      <c r="R5935" s="56" t="s">
        <v>70</v>
      </c>
      <c r="S5935" s="56" t="s">
        <v>11415</v>
      </c>
      <c r="T5935" s="56" t="s">
        <v>7140</v>
      </c>
      <c r="U5935" s="57">
        <v>149144</v>
      </c>
      <c r="V5935" s="57">
        <v>-141686.79999999999</v>
      </c>
      <c r="W5935" s="57">
        <v>7457.2</v>
      </c>
      <c r="X5935" s="57">
        <v>0</v>
      </c>
      <c r="Y5935" s="73">
        <v>39714</v>
      </c>
      <c r="Z5935" s="57">
        <v>0</v>
      </c>
      <c r="AA5935" s="57">
        <v>0</v>
      </c>
      <c r="AB5935" s="57">
        <v>7457.2</v>
      </c>
      <c r="AC5935" s="57">
        <v>0</v>
      </c>
      <c r="AD5935" s="56" t="s">
        <v>9255</v>
      </c>
      <c r="AE5935" s="57">
        <v>0</v>
      </c>
      <c r="AF5935" s="57">
        <v>0</v>
      </c>
      <c r="AG5935" s="57">
        <v>0</v>
      </c>
      <c r="AI5935"/>
      <c r="AJ5935"/>
    </row>
    <row r="5936" spans="1:36">
      <c r="A5936" s="56" t="s">
        <v>48</v>
      </c>
      <c r="B5936" s="56" t="s">
        <v>11420</v>
      </c>
      <c r="C5936" s="56">
        <v>2101010150</v>
      </c>
      <c r="D5936" s="56" t="s">
        <v>45</v>
      </c>
      <c r="E5936" s="56">
        <v>2101020150</v>
      </c>
      <c r="F5936" s="56">
        <v>5401010150</v>
      </c>
      <c r="G5936" s="56" t="s">
        <v>11428</v>
      </c>
      <c r="H5936" s="56">
        <v>400300</v>
      </c>
      <c r="I5936" s="56" t="s">
        <v>11430</v>
      </c>
      <c r="J5936" s="56" t="s">
        <v>11220</v>
      </c>
      <c r="K5936" s="56" t="s">
        <v>9027</v>
      </c>
      <c r="L5936" s="56" t="s">
        <v>7138</v>
      </c>
      <c r="M5936" s="73">
        <v>39591</v>
      </c>
      <c r="N5936" s="56"/>
      <c r="O5936" s="56"/>
      <c r="P5936" s="56" t="s">
        <v>295</v>
      </c>
      <c r="Q5936" s="56" t="s">
        <v>8748</v>
      </c>
      <c r="R5936" s="56" t="s">
        <v>70</v>
      </c>
      <c r="S5936" s="56" t="s">
        <v>11415</v>
      </c>
      <c r="T5936" s="56" t="s">
        <v>7140</v>
      </c>
      <c r="U5936" s="57">
        <v>731000</v>
      </c>
      <c r="V5936" s="57">
        <v>-694450</v>
      </c>
      <c r="W5936" s="57">
        <v>36550</v>
      </c>
      <c r="X5936" s="57">
        <v>0</v>
      </c>
      <c r="Y5936" s="73">
        <v>39591</v>
      </c>
      <c r="Z5936" s="57">
        <v>0</v>
      </c>
      <c r="AA5936" s="57">
        <v>0</v>
      </c>
      <c r="AB5936" s="57">
        <v>36550</v>
      </c>
      <c r="AC5936" s="57">
        <v>0</v>
      </c>
      <c r="AD5936" s="56" t="s">
        <v>9255</v>
      </c>
      <c r="AE5936" s="57">
        <v>0</v>
      </c>
      <c r="AF5936" s="57">
        <v>0</v>
      </c>
      <c r="AG5936" s="57">
        <v>0</v>
      </c>
      <c r="AI5936"/>
      <c r="AJ5936"/>
    </row>
    <row r="5937" spans="1:36">
      <c r="A5937" s="56" t="s">
        <v>48</v>
      </c>
      <c r="B5937" s="56" t="s">
        <v>11420</v>
      </c>
      <c r="C5937" s="56">
        <v>2101010150</v>
      </c>
      <c r="D5937" s="56" t="s">
        <v>45</v>
      </c>
      <c r="E5937" s="56">
        <v>2101020150</v>
      </c>
      <c r="F5937" s="56">
        <v>5401010150</v>
      </c>
      <c r="G5937" s="56" t="s">
        <v>11428</v>
      </c>
      <c r="H5937" s="56">
        <v>400300</v>
      </c>
      <c r="I5937" s="56" t="s">
        <v>11430</v>
      </c>
      <c r="J5937" s="56" t="s">
        <v>11221</v>
      </c>
      <c r="K5937" s="56" t="s">
        <v>9248</v>
      </c>
      <c r="L5937" s="56" t="s">
        <v>7138</v>
      </c>
      <c r="M5937" s="73">
        <v>40005</v>
      </c>
      <c r="N5937" s="56"/>
      <c r="O5937" s="56"/>
      <c r="P5937" s="56" t="s">
        <v>295</v>
      </c>
      <c r="Q5937" s="56" t="s">
        <v>8831</v>
      </c>
      <c r="R5937" s="56" t="s">
        <v>70</v>
      </c>
      <c r="S5937" s="56" t="s">
        <v>11415</v>
      </c>
      <c r="T5937" s="56" t="s">
        <v>7140</v>
      </c>
      <c r="U5937" s="57">
        <v>52014</v>
      </c>
      <c r="V5937" s="57">
        <v>-49413.3</v>
      </c>
      <c r="W5937" s="57">
        <v>2600.6999999999998</v>
      </c>
      <c r="X5937" s="57">
        <v>0</v>
      </c>
      <c r="Y5937" s="73">
        <v>40005</v>
      </c>
      <c r="Z5937" s="57">
        <v>0</v>
      </c>
      <c r="AA5937" s="57">
        <v>0</v>
      </c>
      <c r="AB5937" s="57">
        <v>2600.6999999999998</v>
      </c>
      <c r="AC5937" s="57">
        <v>0</v>
      </c>
      <c r="AD5937" s="56" t="s">
        <v>9255</v>
      </c>
      <c r="AE5937" s="57">
        <v>0</v>
      </c>
      <c r="AF5937" s="57">
        <v>0</v>
      </c>
      <c r="AG5937" s="57">
        <v>0</v>
      </c>
      <c r="AI5937"/>
      <c r="AJ5937"/>
    </row>
    <row r="5938" spans="1:36">
      <c r="A5938" s="56" t="s">
        <v>48</v>
      </c>
      <c r="B5938" s="56" t="s">
        <v>11420</v>
      </c>
      <c r="C5938" s="56">
        <v>2101010150</v>
      </c>
      <c r="D5938" s="56" t="s">
        <v>45</v>
      </c>
      <c r="E5938" s="56">
        <v>2101020150</v>
      </c>
      <c r="F5938" s="56">
        <v>5401010150</v>
      </c>
      <c r="G5938" s="56" t="s">
        <v>11428</v>
      </c>
      <c r="H5938" s="56">
        <v>400300</v>
      </c>
      <c r="I5938" s="56" t="s">
        <v>11430</v>
      </c>
      <c r="J5938" s="56" t="s">
        <v>11222</v>
      </c>
      <c r="K5938" s="56" t="s">
        <v>9028</v>
      </c>
      <c r="L5938" s="56" t="s">
        <v>7138</v>
      </c>
      <c r="M5938" s="73">
        <v>40086</v>
      </c>
      <c r="N5938" s="56"/>
      <c r="O5938" s="56"/>
      <c r="P5938" s="56" t="s">
        <v>295</v>
      </c>
      <c r="Q5938" s="56" t="s">
        <v>9029</v>
      </c>
      <c r="R5938" s="56" t="s">
        <v>70</v>
      </c>
      <c r="S5938" s="56" t="s">
        <v>11415</v>
      </c>
      <c r="T5938" s="56" t="s">
        <v>7140</v>
      </c>
      <c r="U5938" s="57">
        <v>51726</v>
      </c>
      <c r="V5938" s="57">
        <v>-49139.7</v>
      </c>
      <c r="W5938" s="57">
        <v>2586.3000000000002</v>
      </c>
      <c r="X5938" s="57">
        <v>0</v>
      </c>
      <c r="Y5938" s="73">
        <v>40086</v>
      </c>
      <c r="Z5938" s="57">
        <v>0</v>
      </c>
      <c r="AA5938" s="57">
        <v>0</v>
      </c>
      <c r="AB5938" s="57">
        <v>2586.3000000000002</v>
      </c>
      <c r="AC5938" s="57">
        <v>0</v>
      </c>
      <c r="AD5938" s="56" t="s">
        <v>9255</v>
      </c>
      <c r="AE5938" s="57">
        <v>0</v>
      </c>
      <c r="AF5938" s="57">
        <v>0</v>
      </c>
      <c r="AG5938" s="57">
        <v>0</v>
      </c>
      <c r="AI5938"/>
      <c r="AJ5938"/>
    </row>
    <row r="5939" spans="1:36">
      <c r="A5939" s="56" t="s">
        <v>48</v>
      </c>
      <c r="B5939" s="56" t="s">
        <v>11420</v>
      </c>
      <c r="C5939" s="56">
        <v>2101010150</v>
      </c>
      <c r="D5939" s="56" t="s">
        <v>45</v>
      </c>
      <c r="E5939" s="56">
        <v>2101020150</v>
      </c>
      <c r="F5939" s="56">
        <v>5401010150</v>
      </c>
      <c r="G5939" s="56" t="s">
        <v>11428</v>
      </c>
      <c r="H5939" s="56">
        <v>400300</v>
      </c>
      <c r="I5939" s="56" t="s">
        <v>11430</v>
      </c>
      <c r="J5939" s="56" t="s">
        <v>11223</v>
      </c>
      <c r="K5939" s="56" t="s">
        <v>9030</v>
      </c>
      <c r="L5939" s="56" t="s">
        <v>7138</v>
      </c>
      <c r="M5939" s="73">
        <v>40102</v>
      </c>
      <c r="N5939" s="56"/>
      <c r="O5939" s="56"/>
      <c r="P5939" s="56" t="s">
        <v>295</v>
      </c>
      <c r="Q5939" s="56" t="s">
        <v>9031</v>
      </c>
      <c r="R5939" s="56" t="s">
        <v>70</v>
      </c>
      <c r="S5939" s="56" t="s">
        <v>11415</v>
      </c>
      <c r="T5939" s="56" t="s">
        <v>7140</v>
      </c>
      <c r="U5939" s="57">
        <v>51726</v>
      </c>
      <c r="V5939" s="57">
        <v>-49139.7</v>
      </c>
      <c r="W5939" s="57">
        <v>2586.3000000000002</v>
      </c>
      <c r="X5939" s="57">
        <v>0</v>
      </c>
      <c r="Y5939" s="73">
        <v>40102</v>
      </c>
      <c r="Z5939" s="57">
        <v>0</v>
      </c>
      <c r="AA5939" s="57">
        <v>0</v>
      </c>
      <c r="AB5939" s="57">
        <v>2586.3000000000002</v>
      </c>
      <c r="AC5939" s="57">
        <v>0</v>
      </c>
      <c r="AD5939" s="56" t="s">
        <v>9255</v>
      </c>
      <c r="AE5939" s="57">
        <v>0</v>
      </c>
      <c r="AF5939" s="57">
        <v>0</v>
      </c>
      <c r="AG5939" s="57">
        <v>0</v>
      </c>
      <c r="AI5939"/>
      <c r="AJ5939"/>
    </row>
    <row r="5940" spans="1:36">
      <c r="A5940" s="56" t="s">
        <v>48</v>
      </c>
      <c r="B5940" s="56" t="s">
        <v>11420</v>
      </c>
      <c r="C5940" s="56">
        <v>2101010150</v>
      </c>
      <c r="D5940" s="56" t="s">
        <v>45</v>
      </c>
      <c r="E5940" s="56">
        <v>2101020150</v>
      </c>
      <c r="F5940" s="56">
        <v>5401010150</v>
      </c>
      <c r="G5940" s="56" t="s">
        <v>11428</v>
      </c>
      <c r="H5940" s="56">
        <v>400300</v>
      </c>
      <c r="I5940" s="56" t="s">
        <v>11430</v>
      </c>
      <c r="J5940" s="56" t="s">
        <v>11224</v>
      </c>
      <c r="K5940" s="56" t="s">
        <v>9249</v>
      </c>
      <c r="L5940" s="56" t="s">
        <v>7138</v>
      </c>
      <c r="M5940" s="73">
        <v>40231</v>
      </c>
      <c r="N5940" s="56"/>
      <c r="O5940" s="56"/>
      <c r="P5940" s="56" t="s">
        <v>295</v>
      </c>
      <c r="Q5940" s="56" t="s">
        <v>8748</v>
      </c>
      <c r="R5940" s="56" t="s">
        <v>70</v>
      </c>
      <c r="S5940" s="56" t="s">
        <v>11415</v>
      </c>
      <c r="T5940" s="56" t="s">
        <v>7140</v>
      </c>
      <c r="U5940" s="57">
        <v>1366280</v>
      </c>
      <c r="V5940" s="57">
        <v>-1297966</v>
      </c>
      <c r="W5940" s="57">
        <v>68314</v>
      </c>
      <c r="X5940" s="57">
        <v>0</v>
      </c>
      <c r="Y5940" s="73">
        <v>40231</v>
      </c>
      <c r="Z5940" s="57">
        <v>0</v>
      </c>
      <c r="AA5940" s="57">
        <v>0</v>
      </c>
      <c r="AB5940" s="57">
        <v>68314</v>
      </c>
      <c r="AC5940" s="57">
        <v>0</v>
      </c>
      <c r="AD5940" s="56" t="s">
        <v>9255</v>
      </c>
      <c r="AE5940" s="57">
        <v>0</v>
      </c>
      <c r="AF5940" s="57">
        <v>0</v>
      </c>
      <c r="AG5940" s="57">
        <v>0</v>
      </c>
      <c r="AI5940"/>
      <c r="AJ5940"/>
    </row>
    <row r="5941" spans="1:36">
      <c r="A5941" s="56" t="s">
        <v>48</v>
      </c>
      <c r="B5941" s="56" t="s">
        <v>11420</v>
      </c>
      <c r="C5941" s="56">
        <v>2101010150</v>
      </c>
      <c r="D5941" s="56" t="s">
        <v>45</v>
      </c>
      <c r="E5941" s="56">
        <v>2101020150</v>
      </c>
      <c r="F5941" s="56">
        <v>5401010150</v>
      </c>
      <c r="G5941" s="56" t="s">
        <v>11428</v>
      </c>
      <c r="H5941" s="56">
        <v>400300</v>
      </c>
      <c r="I5941" s="56" t="s">
        <v>11430</v>
      </c>
      <c r="J5941" s="56" t="s">
        <v>11225</v>
      </c>
      <c r="K5941" s="56" t="s">
        <v>9249</v>
      </c>
      <c r="L5941" s="56" t="s">
        <v>7138</v>
      </c>
      <c r="M5941" s="73">
        <v>40518</v>
      </c>
      <c r="N5941" s="56"/>
      <c r="O5941" s="56"/>
      <c r="P5941" s="56" t="s">
        <v>295</v>
      </c>
      <c r="Q5941" s="56" t="s">
        <v>8748</v>
      </c>
      <c r="R5941" s="56" t="s">
        <v>70</v>
      </c>
      <c r="S5941" s="56" t="s">
        <v>11415</v>
      </c>
      <c r="T5941" s="56" t="s">
        <v>7140</v>
      </c>
      <c r="U5941" s="57">
        <v>4080000</v>
      </c>
      <c r="V5941" s="57">
        <v>-3876000</v>
      </c>
      <c r="W5941" s="57">
        <v>204000</v>
      </c>
      <c r="X5941" s="57">
        <v>0</v>
      </c>
      <c r="Y5941" s="73">
        <v>40518</v>
      </c>
      <c r="Z5941" s="57">
        <v>0</v>
      </c>
      <c r="AA5941" s="57">
        <v>0</v>
      </c>
      <c r="AB5941" s="57">
        <v>204000</v>
      </c>
      <c r="AC5941" s="57">
        <v>0</v>
      </c>
      <c r="AD5941" s="56" t="s">
        <v>9255</v>
      </c>
      <c r="AE5941" s="57">
        <v>0</v>
      </c>
      <c r="AF5941" s="57">
        <v>0</v>
      </c>
      <c r="AG5941" s="57">
        <v>0</v>
      </c>
      <c r="AI5941"/>
      <c r="AJ5941"/>
    </row>
    <row r="5942" spans="1:36">
      <c r="A5942" s="56" t="s">
        <v>48</v>
      </c>
      <c r="B5942" s="56" t="s">
        <v>11412</v>
      </c>
      <c r="C5942" s="56">
        <v>2101010090</v>
      </c>
      <c r="D5942" s="56" t="s">
        <v>42</v>
      </c>
      <c r="E5942" s="56">
        <v>2101020090</v>
      </c>
      <c r="F5942" s="56">
        <v>5401010090</v>
      </c>
      <c r="G5942" s="56" t="s">
        <v>11428</v>
      </c>
      <c r="H5942" s="56">
        <v>400300</v>
      </c>
      <c r="I5942" s="56" t="s">
        <v>11430</v>
      </c>
      <c r="J5942" s="56" t="s">
        <v>11085</v>
      </c>
      <c r="K5942" s="56" t="s">
        <v>8868</v>
      </c>
      <c r="L5942" s="56" t="s">
        <v>7138</v>
      </c>
      <c r="M5942" s="73">
        <v>39053</v>
      </c>
      <c r="N5942" s="56"/>
      <c r="O5942" s="56"/>
      <c r="P5942" s="56" t="s">
        <v>167</v>
      </c>
      <c r="Q5942" s="56" t="s">
        <v>8869</v>
      </c>
      <c r="R5942" s="56" t="s">
        <v>70</v>
      </c>
      <c r="S5942" s="56" t="s">
        <v>11415</v>
      </c>
      <c r="T5942" s="56" t="s">
        <v>7864</v>
      </c>
      <c r="U5942" s="57">
        <v>22030</v>
      </c>
      <c r="V5942" s="57">
        <v>-20928.5</v>
      </c>
      <c r="W5942" s="57">
        <v>1101.5</v>
      </c>
      <c r="X5942" s="57">
        <v>0</v>
      </c>
      <c r="Y5942" s="73">
        <v>39053</v>
      </c>
      <c r="Z5942" s="57">
        <v>0</v>
      </c>
      <c r="AA5942" s="57">
        <v>0</v>
      </c>
      <c r="AB5942" s="57">
        <v>1101.5</v>
      </c>
      <c r="AC5942" s="57">
        <v>0</v>
      </c>
      <c r="AD5942" s="56" t="s">
        <v>9255</v>
      </c>
      <c r="AE5942" s="57">
        <v>0</v>
      </c>
      <c r="AF5942" s="57">
        <v>0</v>
      </c>
      <c r="AG5942" s="57">
        <v>0</v>
      </c>
      <c r="AI5942"/>
      <c r="AJ5942"/>
    </row>
    <row r="5943" spans="1:36">
      <c r="A5943" s="56" t="s">
        <v>48</v>
      </c>
      <c r="B5943" s="56" t="s">
        <v>11412</v>
      </c>
      <c r="C5943" s="56">
        <v>2101010090</v>
      </c>
      <c r="D5943" s="56" t="s">
        <v>42</v>
      </c>
      <c r="E5943" s="56">
        <v>2101020090</v>
      </c>
      <c r="F5943" s="56">
        <v>5401010090</v>
      </c>
      <c r="G5943" s="56" t="s">
        <v>11428</v>
      </c>
      <c r="H5943" s="56">
        <v>400300</v>
      </c>
      <c r="I5943" s="56" t="s">
        <v>11430</v>
      </c>
      <c r="J5943" s="56" t="s">
        <v>11086</v>
      </c>
      <c r="K5943" s="56" t="s">
        <v>8870</v>
      </c>
      <c r="L5943" s="56" t="s">
        <v>7138</v>
      </c>
      <c r="M5943" s="73">
        <v>39142</v>
      </c>
      <c r="N5943" s="56"/>
      <c r="O5943" s="56"/>
      <c r="P5943" s="56" t="s">
        <v>167</v>
      </c>
      <c r="Q5943" s="56" t="s">
        <v>8777</v>
      </c>
      <c r="R5943" s="56" t="s">
        <v>70</v>
      </c>
      <c r="S5943" s="56" t="s">
        <v>11415</v>
      </c>
      <c r="T5943" s="56" t="s">
        <v>7864</v>
      </c>
      <c r="U5943" s="57">
        <v>29635</v>
      </c>
      <c r="V5943" s="57">
        <v>-28153.25</v>
      </c>
      <c r="W5943" s="57">
        <v>1481.75</v>
      </c>
      <c r="X5943" s="57">
        <v>0</v>
      </c>
      <c r="Y5943" s="73">
        <v>39142</v>
      </c>
      <c r="Z5943" s="57">
        <v>0</v>
      </c>
      <c r="AA5943" s="57">
        <v>0</v>
      </c>
      <c r="AB5943" s="57">
        <v>1481.75</v>
      </c>
      <c r="AC5943" s="57">
        <v>0</v>
      </c>
      <c r="AD5943" s="56" t="s">
        <v>9255</v>
      </c>
      <c r="AE5943" s="57">
        <v>0</v>
      </c>
      <c r="AF5943" s="57">
        <v>0</v>
      </c>
      <c r="AG5943" s="57">
        <v>0</v>
      </c>
      <c r="AI5943"/>
      <c r="AJ5943"/>
    </row>
    <row r="5944" spans="1:36">
      <c r="A5944" s="56" t="s">
        <v>48</v>
      </c>
      <c r="B5944" s="56" t="s">
        <v>11412</v>
      </c>
      <c r="C5944" s="56">
        <v>2101010090</v>
      </c>
      <c r="D5944" s="56" t="s">
        <v>42</v>
      </c>
      <c r="E5944" s="56">
        <v>2101020090</v>
      </c>
      <c r="F5944" s="56">
        <v>5401010090</v>
      </c>
      <c r="G5944" s="56" t="s">
        <v>11428</v>
      </c>
      <c r="H5944" s="56">
        <v>400300</v>
      </c>
      <c r="I5944" s="56" t="s">
        <v>11430</v>
      </c>
      <c r="J5944" s="56" t="s">
        <v>11087</v>
      </c>
      <c r="K5944" s="56" t="s">
        <v>8871</v>
      </c>
      <c r="L5944" s="56" t="s">
        <v>7138</v>
      </c>
      <c r="M5944" s="73">
        <v>39143</v>
      </c>
      <c r="N5944" s="56"/>
      <c r="O5944" s="56"/>
      <c r="P5944" s="56" t="s">
        <v>167</v>
      </c>
      <c r="Q5944" s="56" t="s">
        <v>8872</v>
      </c>
      <c r="R5944" s="56" t="s">
        <v>70</v>
      </c>
      <c r="S5944" s="56" t="s">
        <v>11657</v>
      </c>
      <c r="T5944" s="56" t="s">
        <v>7864</v>
      </c>
      <c r="U5944" s="57">
        <v>78570</v>
      </c>
      <c r="V5944" s="57">
        <v>-74641.5</v>
      </c>
      <c r="W5944" s="57">
        <v>3928.5</v>
      </c>
      <c r="X5944" s="57">
        <v>0</v>
      </c>
      <c r="Y5944" s="73">
        <v>39143</v>
      </c>
      <c r="Z5944" s="57">
        <v>0</v>
      </c>
      <c r="AA5944" s="57">
        <v>0</v>
      </c>
      <c r="AB5944" s="57">
        <v>3928.5</v>
      </c>
      <c r="AC5944" s="57">
        <v>0</v>
      </c>
      <c r="AD5944" s="56" t="s">
        <v>9255</v>
      </c>
      <c r="AE5944" s="57">
        <v>0</v>
      </c>
      <c r="AF5944" s="57">
        <v>0</v>
      </c>
      <c r="AG5944" s="57">
        <v>0</v>
      </c>
      <c r="AI5944"/>
      <c r="AJ5944"/>
    </row>
    <row r="5945" spans="1:36">
      <c r="A5945" s="56" t="s">
        <v>48</v>
      </c>
      <c r="B5945" s="56" t="s">
        <v>11412</v>
      </c>
      <c r="C5945" s="56">
        <v>2101010090</v>
      </c>
      <c r="D5945" s="56" t="s">
        <v>42</v>
      </c>
      <c r="E5945" s="56">
        <v>2101020090</v>
      </c>
      <c r="F5945" s="56">
        <v>5401010090</v>
      </c>
      <c r="G5945" s="56" t="s">
        <v>11428</v>
      </c>
      <c r="H5945" s="56">
        <v>400300</v>
      </c>
      <c r="I5945" s="56" t="s">
        <v>11430</v>
      </c>
      <c r="J5945" s="56" t="s">
        <v>11088</v>
      </c>
      <c r="K5945" s="56" t="s">
        <v>8873</v>
      </c>
      <c r="L5945" s="56" t="s">
        <v>7138</v>
      </c>
      <c r="M5945" s="73">
        <v>39319</v>
      </c>
      <c r="N5945" s="56"/>
      <c r="O5945" s="56"/>
      <c r="P5945" s="56" t="s">
        <v>167</v>
      </c>
      <c r="Q5945" s="56" t="s">
        <v>8874</v>
      </c>
      <c r="R5945" s="56" t="s">
        <v>70</v>
      </c>
      <c r="S5945" s="56" t="s">
        <v>11415</v>
      </c>
      <c r="T5945" s="56" t="s">
        <v>7864</v>
      </c>
      <c r="U5945" s="57">
        <v>12500</v>
      </c>
      <c r="V5945" s="57">
        <v>-11875</v>
      </c>
      <c r="W5945" s="57">
        <v>625</v>
      </c>
      <c r="X5945" s="57">
        <v>0</v>
      </c>
      <c r="Y5945" s="73">
        <v>39319</v>
      </c>
      <c r="Z5945" s="57">
        <v>0</v>
      </c>
      <c r="AA5945" s="57">
        <v>0</v>
      </c>
      <c r="AB5945" s="57">
        <v>625</v>
      </c>
      <c r="AC5945" s="57">
        <v>0</v>
      </c>
      <c r="AD5945" s="56" t="s">
        <v>9255</v>
      </c>
      <c r="AE5945" s="57">
        <v>0</v>
      </c>
      <c r="AF5945" s="57">
        <v>0</v>
      </c>
      <c r="AG5945" s="57">
        <v>0</v>
      </c>
      <c r="AI5945"/>
      <c r="AJ5945"/>
    </row>
    <row r="5946" spans="1:36">
      <c r="A5946" s="56" t="s">
        <v>48</v>
      </c>
      <c r="B5946" s="56" t="s">
        <v>11412</v>
      </c>
      <c r="C5946" s="56">
        <v>2101010090</v>
      </c>
      <c r="D5946" s="56" t="s">
        <v>42</v>
      </c>
      <c r="E5946" s="56">
        <v>2101020090</v>
      </c>
      <c r="F5946" s="56">
        <v>5401010090</v>
      </c>
      <c r="G5946" s="56" t="s">
        <v>11428</v>
      </c>
      <c r="H5946" s="56">
        <v>400300</v>
      </c>
      <c r="I5946" s="56" t="s">
        <v>11430</v>
      </c>
      <c r="J5946" s="56" t="s">
        <v>11089</v>
      </c>
      <c r="K5946" s="56" t="s">
        <v>8875</v>
      </c>
      <c r="L5946" s="56" t="s">
        <v>7138</v>
      </c>
      <c r="M5946" s="73">
        <v>39317</v>
      </c>
      <c r="N5946" s="56"/>
      <c r="O5946" s="56"/>
      <c r="P5946" s="56" t="s">
        <v>167</v>
      </c>
      <c r="Q5946" s="56" t="s">
        <v>8876</v>
      </c>
      <c r="R5946" s="56" t="s">
        <v>70</v>
      </c>
      <c r="S5946" s="56" t="s">
        <v>11660</v>
      </c>
      <c r="T5946" s="56" t="s">
        <v>7864</v>
      </c>
      <c r="U5946" s="57">
        <v>48288</v>
      </c>
      <c r="V5946" s="57">
        <v>-45873.599999999999</v>
      </c>
      <c r="W5946" s="57">
        <v>2414.4</v>
      </c>
      <c r="X5946" s="57">
        <v>0</v>
      </c>
      <c r="Y5946" s="73">
        <v>39317</v>
      </c>
      <c r="Z5946" s="57">
        <v>0</v>
      </c>
      <c r="AA5946" s="57">
        <v>0</v>
      </c>
      <c r="AB5946" s="57">
        <v>2414.4</v>
      </c>
      <c r="AC5946" s="57">
        <v>0</v>
      </c>
      <c r="AD5946" s="56" t="s">
        <v>9255</v>
      </c>
      <c r="AE5946" s="57">
        <v>0</v>
      </c>
      <c r="AF5946" s="57">
        <v>0</v>
      </c>
      <c r="AG5946" s="57">
        <v>0</v>
      </c>
      <c r="AI5946"/>
      <c r="AJ5946"/>
    </row>
    <row r="5947" spans="1:36">
      <c r="A5947" s="56" t="s">
        <v>48</v>
      </c>
      <c r="B5947" s="56" t="s">
        <v>11412</v>
      </c>
      <c r="C5947" s="56">
        <v>2101010090</v>
      </c>
      <c r="D5947" s="56" t="s">
        <v>42</v>
      </c>
      <c r="E5947" s="56">
        <v>2101020090</v>
      </c>
      <c r="F5947" s="56">
        <v>5401010090</v>
      </c>
      <c r="G5947" s="56" t="s">
        <v>11428</v>
      </c>
      <c r="H5947" s="56">
        <v>400300</v>
      </c>
      <c r="I5947" s="56" t="s">
        <v>11430</v>
      </c>
      <c r="J5947" s="56" t="s">
        <v>11090</v>
      </c>
      <c r="K5947" s="56" t="s">
        <v>8877</v>
      </c>
      <c r="L5947" s="56" t="s">
        <v>7138</v>
      </c>
      <c r="M5947" s="73">
        <v>39398</v>
      </c>
      <c r="N5947" s="56"/>
      <c r="O5947" s="56"/>
      <c r="P5947" s="56" t="s">
        <v>167</v>
      </c>
      <c r="Q5947" s="56" t="s">
        <v>8834</v>
      </c>
      <c r="R5947" s="56" t="s">
        <v>70</v>
      </c>
      <c r="S5947" s="56" t="s">
        <v>11675</v>
      </c>
      <c r="T5947" s="56" t="s">
        <v>7864</v>
      </c>
      <c r="U5947" s="57">
        <v>145867.31</v>
      </c>
      <c r="V5947" s="57">
        <v>-138573.94</v>
      </c>
      <c r="W5947" s="57">
        <v>7293.37</v>
      </c>
      <c r="X5947" s="57">
        <v>0</v>
      </c>
      <c r="Y5947" s="73">
        <v>39398</v>
      </c>
      <c r="Z5947" s="57">
        <v>0</v>
      </c>
      <c r="AA5947" s="57">
        <v>0</v>
      </c>
      <c r="AB5947" s="57">
        <v>7293.37</v>
      </c>
      <c r="AC5947" s="57">
        <v>0</v>
      </c>
      <c r="AD5947" s="56" t="s">
        <v>9255</v>
      </c>
      <c r="AE5947" s="57">
        <v>0</v>
      </c>
      <c r="AF5947" s="57">
        <v>0</v>
      </c>
      <c r="AG5947" s="57">
        <v>0</v>
      </c>
      <c r="AI5947"/>
      <c r="AJ5947"/>
    </row>
    <row r="5948" spans="1:36">
      <c r="A5948" s="56" t="s">
        <v>48</v>
      </c>
      <c r="B5948" s="56" t="s">
        <v>11412</v>
      </c>
      <c r="C5948" s="56">
        <v>2101010090</v>
      </c>
      <c r="D5948" s="56" t="s">
        <v>42</v>
      </c>
      <c r="E5948" s="56">
        <v>2101020090</v>
      </c>
      <c r="F5948" s="56">
        <v>5401010090</v>
      </c>
      <c r="G5948" s="56" t="s">
        <v>11428</v>
      </c>
      <c r="H5948" s="56">
        <v>400300</v>
      </c>
      <c r="I5948" s="56" t="s">
        <v>11430</v>
      </c>
      <c r="J5948" s="56" t="s">
        <v>11091</v>
      </c>
      <c r="K5948" s="56" t="s">
        <v>8878</v>
      </c>
      <c r="L5948" s="56" t="s">
        <v>7138</v>
      </c>
      <c r="M5948" s="73">
        <v>39512</v>
      </c>
      <c r="N5948" s="56"/>
      <c r="O5948" s="56"/>
      <c r="P5948" s="56" t="s">
        <v>167</v>
      </c>
      <c r="Q5948" s="56" t="s">
        <v>8861</v>
      </c>
      <c r="R5948" s="56" t="s">
        <v>70</v>
      </c>
      <c r="S5948" s="56" t="s">
        <v>11415</v>
      </c>
      <c r="T5948" s="56" t="s">
        <v>7864</v>
      </c>
      <c r="U5948" s="57">
        <v>19776</v>
      </c>
      <c r="V5948" s="57">
        <v>-18787.2</v>
      </c>
      <c r="W5948" s="57">
        <v>988.8</v>
      </c>
      <c r="X5948" s="57">
        <v>0</v>
      </c>
      <c r="Y5948" s="73">
        <v>39512</v>
      </c>
      <c r="Z5948" s="57">
        <v>0</v>
      </c>
      <c r="AA5948" s="57">
        <v>0</v>
      </c>
      <c r="AB5948" s="57">
        <v>988.8</v>
      </c>
      <c r="AC5948" s="57">
        <v>0</v>
      </c>
      <c r="AD5948" s="56" t="s">
        <v>9255</v>
      </c>
      <c r="AE5948" s="57">
        <v>0</v>
      </c>
      <c r="AF5948" s="57">
        <v>0</v>
      </c>
      <c r="AG5948" s="57">
        <v>0</v>
      </c>
      <c r="AI5948"/>
      <c r="AJ5948"/>
    </row>
    <row r="5949" spans="1:36">
      <c r="A5949" s="56" t="s">
        <v>48</v>
      </c>
      <c r="B5949" s="56" t="s">
        <v>11412</v>
      </c>
      <c r="C5949" s="56">
        <v>2101010090</v>
      </c>
      <c r="D5949" s="56" t="s">
        <v>42</v>
      </c>
      <c r="E5949" s="56">
        <v>2101020090</v>
      </c>
      <c r="F5949" s="56">
        <v>5401010090</v>
      </c>
      <c r="G5949" s="56" t="s">
        <v>11428</v>
      </c>
      <c r="H5949" s="56">
        <v>400300</v>
      </c>
      <c r="I5949" s="56" t="s">
        <v>11430</v>
      </c>
      <c r="J5949" s="56" t="s">
        <v>11092</v>
      </c>
      <c r="K5949" s="56" t="s">
        <v>8879</v>
      </c>
      <c r="L5949" s="56" t="s">
        <v>7138</v>
      </c>
      <c r="M5949" s="73">
        <v>39804</v>
      </c>
      <c r="N5949" s="56"/>
      <c r="O5949" s="56"/>
      <c r="P5949" s="56" t="s">
        <v>167</v>
      </c>
      <c r="Q5949" s="56" t="s">
        <v>8880</v>
      </c>
      <c r="R5949" s="56" t="s">
        <v>70</v>
      </c>
      <c r="S5949" s="56" t="s">
        <v>11660</v>
      </c>
      <c r="T5949" s="56" t="s">
        <v>7864</v>
      </c>
      <c r="U5949" s="57">
        <v>92000</v>
      </c>
      <c r="V5949" s="57">
        <v>-87400</v>
      </c>
      <c r="W5949" s="57">
        <v>4600</v>
      </c>
      <c r="X5949" s="57">
        <v>0</v>
      </c>
      <c r="Y5949" s="73">
        <v>39804</v>
      </c>
      <c r="Z5949" s="57">
        <v>0</v>
      </c>
      <c r="AA5949" s="57">
        <v>0</v>
      </c>
      <c r="AB5949" s="57">
        <v>4600</v>
      </c>
      <c r="AC5949" s="57">
        <v>0</v>
      </c>
      <c r="AD5949" s="56" t="s">
        <v>9255</v>
      </c>
      <c r="AE5949" s="57">
        <v>0</v>
      </c>
      <c r="AF5949" s="57">
        <v>0</v>
      </c>
      <c r="AG5949" s="57">
        <v>0</v>
      </c>
      <c r="AI5949"/>
      <c r="AJ5949"/>
    </row>
    <row r="5950" spans="1:36">
      <c r="A5950" s="56" t="s">
        <v>48</v>
      </c>
      <c r="B5950" s="56" t="s">
        <v>11412</v>
      </c>
      <c r="C5950" s="56">
        <v>2101010090</v>
      </c>
      <c r="D5950" s="56" t="s">
        <v>42</v>
      </c>
      <c r="E5950" s="56">
        <v>2101020090</v>
      </c>
      <c r="F5950" s="56">
        <v>5401010090</v>
      </c>
      <c r="G5950" s="56" t="s">
        <v>11428</v>
      </c>
      <c r="H5950" s="56">
        <v>400300</v>
      </c>
      <c r="I5950" s="56" t="s">
        <v>11430</v>
      </c>
      <c r="J5950" s="56" t="s">
        <v>11093</v>
      </c>
      <c r="K5950" s="56" t="s">
        <v>8881</v>
      </c>
      <c r="L5950" s="56" t="s">
        <v>7138</v>
      </c>
      <c r="M5950" s="73">
        <v>39566</v>
      </c>
      <c r="N5950" s="56"/>
      <c r="O5950" s="56"/>
      <c r="P5950" s="56" t="s">
        <v>167</v>
      </c>
      <c r="Q5950" s="56" t="s">
        <v>8825</v>
      </c>
      <c r="R5950" s="56" t="s">
        <v>70</v>
      </c>
      <c r="S5950" s="56" t="s">
        <v>11415</v>
      </c>
      <c r="T5950" s="56" t="s">
        <v>7864</v>
      </c>
      <c r="U5950" s="57">
        <v>46350</v>
      </c>
      <c r="V5950" s="57">
        <v>-44032.5</v>
      </c>
      <c r="W5950" s="57">
        <v>2317.5</v>
      </c>
      <c r="X5950" s="57">
        <v>0</v>
      </c>
      <c r="Y5950" s="73">
        <v>39566</v>
      </c>
      <c r="Z5950" s="57">
        <v>0</v>
      </c>
      <c r="AA5950" s="57">
        <v>0</v>
      </c>
      <c r="AB5950" s="57">
        <v>2317.5</v>
      </c>
      <c r="AC5950" s="57">
        <v>0</v>
      </c>
      <c r="AD5950" s="56" t="s">
        <v>9255</v>
      </c>
      <c r="AE5950" s="57">
        <v>0</v>
      </c>
      <c r="AF5950" s="57">
        <v>0</v>
      </c>
      <c r="AG5950" s="57">
        <v>0</v>
      </c>
      <c r="AI5950"/>
      <c r="AJ5950"/>
    </row>
    <row r="5951" spans="1:36">
      <c r="A5951" s="56" t="s">
        <v>48</v>
      </c>
      <c r="B5951" s="56" t="s">
        <v>11412</v>
      </c>
      <c r="C5951" s="56">
        <v>2101010090</v>
      </c>
      <c r="D5951" s="56" t="s">
        <v>42</v>
      </c>
      <c r="E5951" s="56">
        <v>2101020090</v>
      </c>
      <c r="F5951" s="56">
        <v>5401010090</v>
      </c>
      <c r="G5951" s="56" t="s">
        <v>11428</v>
      </c>
      <c r="H5951" s="56">
        <v>400300</v>
      </c>
      <c r="I5951" s="56" t="s">
        <v>11430</v>
      </c>
      <c r="J5951" s="56" t="s">
        <v>11094</v>
      </c>
      <c r="K5951" s="56" t="s">
        <v>9227</v>
      </c>
      <c r="L5951" s="56" t="s">
        <v>7138</v>
      </c>
      <c r="M5951" s="73">
        <v>39683</v>
      </c>
      <c r="N5951" s="56"/>
      <c r="O5951" s="56"/>
      <c r="P5951" s="56" t="s">
        <v>167</v>
      </c>
      <c r="Q5951" s="56" t="s">
        <v>8820</v>
      </c>
      <c r="R5951" s="56" t="s">
        <v>70</v>
      </c>
      <c r="S5951" s="56" t="s">
        <v>11415</v>
      </c>
      <c r="T5951" s="56" t="s">
        <v>7864</v>
      </c>
      <c r="U5951" s="57">
        <v>14063</v>
      </c>
      <c r="V5951" s="57">
        <v>-13359.85</v>
      </c>
      <c r="W5951" s="57">
        <v>703.15</v>
      </c>
      <c r="X5951" s="57">
        <v>0</v>
      </c>
      <c r="Y5951" s="73">
        <v>39683</v>
      </c>
      <c r="Z5951" s="57">
        <v>0</v>
      </c>
      <c r="AA5951" s="57">
        <v>0</v>
      </c>
      <c r="AB5951" s="57">
        <v>703.15</v>
      </c>
      <c r="AC5951" s="57">
        <v>0</v>
      </c>
      <c r="AD5951" s="56" t="s">
        <v>9255</v>
      </c>
      <c r="AE5951" s="57">
        <v>0</v>
      </c>
      <c r="AF5951" s="57">
        <v>0</v>
      </c>
      <c r="AG5951" s="57">
        <v>0</v>
      </c>
      <c r="AI5951"/>
      <c r="AJ5951"/>
    </row>
    <row r="5952" spans="1:36">
      <c r="A5952" s="56" t="s">
        <v>48</v>
      </c>
      <c r="B5952" s="56" t="s">
        <v>11412</v>
      </c>
      <c r="C5952" s="56">
        <v>2101010090</v>
      </c>
      <c r="D5952" s="56" t="s">
        <v>42</v>
      </c>
      <c r="E5952" s="56">
        <v>2101020090</v>
      </c>
      <c r="F5952" s="56">
        <v>5401010090</v>
      </c>
      <c r="G5952" s="56" t="s">
        <v>11428</v>
      </c>
      <c r="H5952" s="56">
        <v>400300</v>
      </c>
      <c r="I5952" s="56" t="s">
        <v>11430</v>
      </c>
      <c r="J5952" s="56" t="s">
        <v>11095</v>
      </c>
      <c r="K5952" s="56" t="s">
        <v>9228</v>
      </c>
      <c r="L5952" s="56" t="s">
        <v>7138</v>
      </c>
      <c r="M5952" s="73">
        <v>39746</v>
      </c>
      <c r="N5952" s="56"/>
      <c r="O5952" s="56"/>
      <c r="P5952" s="56" t="s">
        <v>167</v>
      </c>
      <c r="Q5952" s="56" t="s">
        <v>9229</v>
      </c>
      <c r="R5952" s="56" t="s">
        <v>70</v>
      </c>
      <c r="S5952" s="56" t="s">
        <v>11415</v>
      </c>
      <c r="T5952" s="56" t="s">
        <v>7864</v>
      </c>
      <c r="U5952" s="57">
        <v>9013</v>
      </c>
      <c r="V5952" s="57">
        <v>-8562.35</v>
      </c>
      <c r="W5952" s="57">
        <v>450.65</v>
      </c>
      <c r="X5952" s="57">
        <v>0</v>
      </c>
      <c r="Y5952" s="73">
        <v>39746</v>
      </c>
      <c r="Z5952" s="57">
        <v>0</v>
      </c>
      <c r="AA5952" s="57">
        <v>0</v>
      </c>
      <c r="AB5952" s="57">
        <v>450.65</v>
      </c>
      <c r="AC5952" s="57">
        <v>0</v>
      </c>
      <c r="AD5952" s="56" t="s">
        <v>9255</v>
      </c>
      <c r="AE5952" s="57">
        <v>0</v>
      </c>
      <c r="AF5952" s="57">
        <v>0</v>
      </c>
      <c r="AG5952" s="57">
        <v>0</v>
      </c>
      <c r="AI5952"/>
      <c r="AJ5952"/>
    </row>
    <row r="5953" spans="1:36">
      <c r="A5953" s="56" t="s">
        <v>48</v>
      </c>
      <c r="B5953" s="56" t="s">
        <v>11412</v>
      </c>
      <c r="C5953" s="56">
        <v>2101010090</v>
      </c>
      <c r="D5953" s="56" t="s">
        <v>42</v>
      </c>
      <c r="E5953" s="56">
        <v>2101020090</v>
      </c>
      <c r="F5953" s="56">
        <v>5401010090</v>
      </c>
      <c r="G5953" s="56" t="s">
        <v>11428</v>
      </c>
      <c r="H5953" s="56">
        <v>400300</v>
      </c>
      <c r="I5953" s="56" t="s">
        <v>11430</v>
      </c>
      <c r="J5953" s="56" t="s">
        <v>11096</v>
      </c>
      <c r="K5953" s="56" t="s">
        <v>7868</v>
      </c>
      <c r="L5953" s="56" t="s">
        <v>7138</v>
      </c>
      <c r="M5953" s="73">
        <v>39567</v>
      </c>
      <c r="N5953" s="56"/>
      <c r="O5953" s="56"/>
      <c r="P5953" s="56" t="s">
        <v>167</v>
      </c>
      <c r="Q5953" s="56" t="s">
        <v>8882</v>
      </c>
      <c r="R5953" s="56" t="s">
        <v>70</v>
      </c>
      <c r="S5953" s="56" t="s">
        <v>11415</v>
      </c>
      <c r="T5953" s="56" t="s">
        <v>7864</v>
      </c>
      <c r="U5953" s="57">
        <v>21125</v>
      </c>
      <c r="V5953" s="57">
        <v>-20068.75</v>
      </c>
      <c r="W5953" s="57">
        <v>1056.25</v>
      </c>
      <c r="X5953" s="57">
        <v>0</v>
      </c>
      <c r="Y5953" s="73">
        <v>39567</v>
      </c>
      <c r="Z5953" s="57">
        <v>0</v>
      </c>
      <c r="AA5953" s="57">
        <v>0</v>
      </c>
      <c r="AB5953" s="57">
        <v>1056.25</v>
      </c>
      <c r="AC5953" s="57">
        <v>0</v>
      </c>
      <c r="AD5953" s="56" t="s">
        <v>9255</v>
      </c>
      <c r="AE5953" s="57">
        <v>0</v>
      </c>
      <c r="AF5953" s="57">
        <v>0</v>
      </c>
      <c r="AG5953" s="57">
        <v>0</v>
      </c>
      <c r="AI5953"/>
      <c r="AJ5953"/>
    </row>
    <row r="5954" spans="1:36">
      <c r="A5954" s="56" t="s">
        <v>48</v>
      </c>
      <c r="B5954" s="56" t="s">
        <v>11412</v>
      </c>
      <c r="C5954" s="56">
        <v>2101010090</v>
      </c>
      <c r="D5954" s="56" t="s">
        <v>42</v>
      </c>
      <c r="E5954" s="56">
        <v>2101020090</v>
      </c>
      <c r="F5954" s="56">
        <v>5401010090</v>
      </c>
      <c r="G5954" s="56" t="s">
        <v>11428</v>
      </c>
      <c r="H5954" s="56">
        <v>400300</v>
      </c>
      <c r="I5954" s="56" t="s">
        <v>11430</v>
      </c>
      <c r="J5954" s="56" t="s">
        <v>11097</v>
      </c>
      <c r="K5954" s="56" t="s">
        <v>7868</v>
      </c>
      <c r="L5954" s="56" t="s">
        <v>7138</v>
      </c>
      <c r="M5954" s="73">
        <v>39630</v>
      </c>
      <c r="N5954" s="56"/>
      <c r="O5954" s="56"/>
      <c r="P5954" s="56" t="s">
        <v>167</v>
      </c>
      <c r="Q5954" s="56" t="s">
        <v>8772</v>
      </c>
      <c r="R5954" s="56" t="s">
        <v>70</v>
      </c>
      <c r="S5954" s="56" t="s">
        <v>11415</v>
      </c>
      <c r="T5954" s="56" t="s">
        <v>7864</v>
      </c>
      <c r="U5954" s="57">
        <v>22776.5</v>
      </c>
      <c r="V5954" s="57">
        <v>-21637.67</v>
      </c>
      <c r="W5954" s="57">
        <v>1138.83</v>
      </c>
      <c r="X5954" s="57">
        <v>0</v>
      </c>
      <c r="Y5954" s="73">
        <v>39630</v>
      </c>
      <c r="Z5954" s="57">
        <v>0</v>
      </c>
      <c r="AA5954" s="57">
        <v>0</v>
      </c>
      <c r="AB5954" s="57">
        <v>1138.83</v>
      </c>
      <c r="AC5954" s="57">
        <v>0</v>
      </c>
      <c r="AD5954" s="56" t="s">
        <v>9255</v>
      </c>
      <c r="AE5954" s="57">
        <v>0</v>
      </c>
      <c r="AF5954" s="57">
        <v>0</v>
      </c>
      <c r="AG5954" s="57">
        <v>0</v>
      </c>
      <c r="AI5954"/>
      <c r="AJ5954"/>
    </row>
    <row r="5955" spans="1:36">
      <c r="A5955" s="56" t="s">
        <v>48</v>
      </c>
      <c r="B5955" s="56" t="s">
        <v>11412</v>
      </c>
      <c r="C5955" s="56">
        <v>2101010090</v>
      </c>
      <c r="D5955" s="56" t="s">
        <v>42</v>
      </c>
      <c r="E5955" s="56">
        <v>2101020090</v>
      </c>
      <c r="F5955" s="56">
        <v>5401010090</v>
      </c>
      <c r="G5955" s="56" t="s">
        <v>11428</v>
      </c>
      <c r="H5955" s="56">
        <v>400300</v>
      </c>
      <c r="I5955" s="56" t="s">
        <v>11430</v>
      </c>
      <c r="J5955" s="56" t="s">
        <v>11098</v>
      </c>
      <c r="K5955" s="56" t="s">
        <v>7869</v>
      </c>
      <c r="L5955" s="56" t="s">
        <v>7138</v>
      </c>
      <c r="M5955" s="73">
        <v>39822</v>
      </c>
      <c r="N5955" s="56"/>
      <c r="O5955" s="56"/>
      <c r="P5955" s="56" t="s">
        <v>167</v>
      </c>
      <c r="Q5955" s="56" t="s">
        <v>8834</v>
      </c>
      <c r="R5955" s="56" t="s">
        <v>70</v>
      </c>
      <c r="S5955" s="56" t="s">
        <v>11415</v>
      </c>
      <c r="T5955" s="56" t="s">
        <v>7864</v>
      </c>
      <c r="U5955" s="57">
        <v>16500</v>
      </c>
      <c r="V5955" s="57">
        <v>-15675</v>
      </c>
      <c r="W5955" s="57">
        <v>825</v>
      </c>
      <c r="X5955" s="57">
        <v>0</v>
      </c>
      <c r="Y5955" s="73">
        <v>39822</v>
      </c>
      <c r="Z5955" s="57">
        <v>0</v>
      </c>
      <c r="AA5955" s="57">
        <v>0</v>
      </c>
      <c r="AB5955" s="57">
        <v>825</v>
      </c>
      <c r="AC5955" s="57">
        <v>0</v>
      </c>
      <c r="AD5955" s="56" t="s">
        <v>9255</v>
      </c>
      <c r="AE5955" s="57">
        <v>0</v>
      </c>
      <c r="AF5955" s="57">
        <v>0</v>
      </c>
      <c r="AG5955" s="57">
        <v>0</v>
      </c>
      <c r="AI5955"/>
      <c r="AJ5955"/>
    </row>
    <row r="5956" spans="1:36">
      <c r="A5956" s="56" t="s">
        <v>48</v>
      </c>
      <c r="B5956" s="56" t="s">
        <v>11412</v>
      </c>
      <c r="C5956" s="56">
        <v>2101010090</v>
      </c>
      <c r="D5956" s="56" t="s">
        <v>42</v>
      </c>
      <c r="E5956" s="56">
        <v>2101020090</v>
      </c>
      <c r="F5956" s="56">
        <v>5401010090</v>
      </c>
      <c r="G5956" s="56" t="s">
        <v>11428</v>
      </c>
      <c r="H5956" s="56">
        <v>400300</v>
      </c>
      <c r="I5956" s="56" t="s">
        <v>11430</v>
      </c>
      <c r="J5956" s="56" t="s">
        <v>11099</v>
      </c>
      <c r="K5956" s="56" t="s">
        <v>7306</v>
      </c>
      <c r="L5956" s="56" t="s">
        <v>7138</v>
      </c>
      <c r="M5956" s="73">
        <v>39800</v>
      </c>
      <c r="N5956" s="56"/>
      <c r="O5956" s="56"/>
      <c r="P5956" s="56" t="s">
        <v>167</v>
      </c>
      <c r="Q5956" s="56" t="s">
        <v>8883</v>
      </c>
      <c r="R5956" s="56" t="s">
        <v>70</v>
      </c>
      <c r="S5956" s="56" t="s">
        <v>11415</v>
      </c>
      <c r="T5956" s="56" t="s">
        <v>7864</v>
      </c>
      <c r="U5956" s="57">
        <v>22500</v>
      </c>
      <c r="V5956" s="57">
        <v>-21375</v>
      </c>
      <c r="W5956" s="57">
        <v>1125</v>
      </c>
      <c r="X5956" s="57">
        <v>0</v>
      </c>
      <c r="Y5956" s="73">
        <v>39800</v>
      </c>
      <c r="Z5956" s="57">
        <v>0</v>
      </c>
      <c r="AA5956" s="57">
        <v>0</v>
      </c>
      <c r="AB5956" s="57">
        <v>1125</v>
      </c>
      <c r="AC5956" s="57">
        <v>0</v>
      </c>
      <c r="AD5956" s="56" t="s">
        <v>9255</v>
      </c>
      <c r="AE5956" s="57">
        <v>0</v>
      </c>
      <c r="AF5956" s="57">
        <v>0</v>
      </c>
      <c r="AG5956" s="57">
        <v>0</v>
      </c>
      <c r="AI5956"/>
      <c r="AJ5956"/>
    </row>
    <row r="5957" spans="1:36">
      <c r="A5957" s="56" t="s">
        <v>48</v>
      </c>
      <c r="B5957" s="56" t="s">
        <v>11412</v>
      </c>
      <c r="C5957" s="56">
        <v>2101010090</v>
      </c>
      <c r="D5957" s="56" t="s">
        <v>42</v>
      </c>
      <c r="E5957" s="56">
        <v>2101020090</v>
      </c>
      <c r="F5957" s="56">
        <v>5401010090</v>
      </c>
      <c r="G5957" s="56" t="s">
        <v>11428</v>
      </c>
      <c r="H5957" s="56">
        <v>400300</v>
      </c>
      <c r="I5957" s="56" t="s">
        <v>11430</v>
      </c>
      <c r="J5957" s="56" t="s">
        <v>11100</v>
      </c>
      <c r="K5957" s="56" t="s">
        <v>8884</v>
      </c>
      <c r="L5957" s="56" t="s">
        <v>7138</v>
      </c>
      <c r="M5957" s="73">
        <v>39594</v>
      </c>
      <c r="N5957" s="56"/>
      <c r="O5957" s="56"/>
      <c r="P5957" s="56" t="s">
        <v>167</v>
      </c>
      <c r="Q5957" s="56" t="s">
        <v>8885</v>
      </c>
      <c r="R5957" s="56" t="s">
        <v>70</v>
      </c>
      <c r="S5957" s="56" t="s">
        <v>11415</v>
      </c>
      <c r="T5957" s="56" t="s">
        <v>7864</v>
      </c>
      <c r="U5957" s="57">
        <v>714000</v>
      </c>
      <c r="V5957" s="57">
        <v>-678300</v>
      </c>
      <c r="W5957" s="57">
        <v>35700</v>
      </c>
      <c r="X5957" s="57">
        <v>0</v>
      </c>
      <c r="Y5957" s="73">
        <v>39594</v>
      </c>
      <c r="Z5957" s="57">
        <v>0</v>
      </c>
      <c r="AA5957" s="57">
        <v>0</v>
      </c>
      <c r="AB5957" s="57">
        <v>35700</v>
      </c>
      <c r="AC5957" s="57">
        <v>0</v>
      </c>
      <c r="AD5957" s="56" t="s">
        <v>9255</v>
      </c>
      <c r="AE5957" s="57">
        <v>0</v>
      </c>
      <c r="AF5957" s="57">
        <v>0</v>
      </c>
      <c r="AG5957" s="57">
        <v>0</v>
      </c>
      <c r="AI5957"/>
      <c r="AJ5957"/>
    </row>
    <row r="5958" spans="1:36">
      <c r="A5958" s="56" t="s">
        <v>48</v>
      </c>
      <c r="B5958" s="56" t="s">
        <v>11412</v>
      </c>
      <c r="C5958" s="56">
        <v>2101010090</v>
      </c>
      <c r="D5958" s="56" t="s">
        <v>42</v>
      </c>
      <c r="E5958" s="56">
        <v>2101020090</v>
      </c>
      <c r="F5958" s="56">
        <v>5401010090</v>
      </c>
      <c r="G5958" s="56" t="s">
        <v>11428</v>
      </c>
      <c r="H5958" s="56">
        <v>400300</v>
      </c>
      <c r="I5958" s="56" t="s">
        <v>11430</v>
      </c>
      <c r="J5958" s="56" t="s">
        <v>11101</v>
      </c>
      <c r="K5958" s="56" t="s">
        <v>8886</v>
      </c>
      <c r="L5958" s="56" t="s">
        <v>7138</v>
      </c>
      <c r="M5958" s="73">
        <v>39662</v>
      </c>
      <c r="N5958" s="56"/>
      <c r="O5958" s="56"/>
      <c r="P5958" s="56" t="s">
        <v>167</v>
      </c>
      <c r="Q5958" s="56" t="s">
        <v>8738</v>
      </c>
      <c r="R5958" s="56" t="s">
        <v>70</v>
      </c>
      <c r="S5958" s="56" t="s">
        <v>11415</v>
      </c>
      <c r="T5958" s="56" t="s">
        <v>7864</v>
      </c>
      <c r="U5958" s="57">
        <v>13272</v>
      </c>
      <c r="V5958" s="57">
        <v>-12608.4</v>
      </c>
      <c r="W5958" s="57">
        <v>663.6</v>
      </c>
      <c r="X5958" s="57">
        <v>0</v>
      </c>
      <c r="Y5958" s="73">
        <v>39662</v>
      </c>
      <c r="Z5958" s="57">
        <v>0</v>
      </c>
      <c r="AA5958" s="57">
        <v>0</v>
      </c>
      <c r="AB5958" s="57">
        <v>663.6</v>
      </c>
      <c r="AC5958" s="57">
        <v>0</v>
      </c>
      <c r="AD5958" s="56" t="s">
        <v>9255</v>
      </c>
      <c r="AE5958" s="57">
        <v>0</v>
      </c>
      <c r="AF5958" s="57">
        <v>0</v>
      </c>
      <c r="AG5958" s="57">
        <v>0</v>
      </c>
      <c r="AI5958"/>
      <c r="AJ5958"/>
    </row>
    <row r="5959" spans="1:36">
      <c r="A5959" s="56" t="s">
        <v>48</v>
      </c>
      <c r="B5959" s="56" t="s">
        <v>11412</v>
      </c>
      <c r="C5959" s="56">
        <v>2101010090</v>
      </c>
      <c r="D5959" s="56" t="s">
        <v>42</v>
      </c>
      <c r="E5959" s="56">
        <v>2101020090</v>
      </c>
      <c r="F5959" s="56">
        <v>5401010090</v>
      </c>
      <c r="G5959" s="56" t="s">
        <v>11428</v>
      </c>
      <c r="H5959" s="56">
        <v>400300</v>
      </c>
      <c r="I5959" s="56" t="s">
        <v>11430</v>
      </c>
      <c r="J5959" s="56" t="s">
        <v>11102</v>
      </c>
      <c r="K5959" s="56" t="s">
        <v>9230</v>
      </c>
      <c r="L5959" s="56" t="s">
        <v>7138</v>
      </c>
      <c r="M5959" s="73">
        <v>39732</v>
      </c>
      <c r="N5959" s="56"/>
      <c r="O5959" s="56"/>
      <c r="P5959" s="56" t="s">
        <v>167</v>
      </c>
      <c r="Q5959" s="56" t="s">
        <v>9178</v>
      </c>
      <c r="R5959" s="56" t="s">
        <v>70</v>
      </c>
      <c r="S5959" s="56" t="s">
        <v>11415</v>
      </c>
      <c r="T5959" s="56" t="s">
        <v>7864</v>
      </c>
      <c r="U5959" s="57">
        <v>112476</v>
      </c>
      <c r="V5959" s="57">
        <v>-106852.2</v>
      </c>
      <c r="W5959" s="57">
        <v>5623.8</v>
      </c>
      <c r="X5959" s="57">
        <v>0</v>
      </c>
      <c r="Y5959" s="73">
        <v>39732</v>
      </c>
      <c r="Z5959" s="57">
        <v>0</v>
      </c>
      <c r="AA5959" s="57">
        <v>0</v>
      </c>
      <c r="AB5959" s="57">
        <v>5623.8</v>
      </c>
      <c r="AC5959" s="57">
        <v>0</v>
      </c>
      <c r="AD5959" s="56" t="s">
        <v>9255</v>
      </c>
      <c r="AE5959" s="57">
        <v>0</v>
      </c>
      <c r="AF5959" s="57">
        <v>0</v>
      </c>
      <c r="AG5959" s="57">
        <v>0</v>
      </c>
      <c r="AI5959"/>
      <c r="AJ5959"/>
    </row>
    <row r="5960" spans="1:36">
      <c r="A5960" s="56" t="s">
        <v>48</v>
      </c>
      <c r="B5960" s="56" t="s">
        <v>11412</v>
      </c>
      <c r="C5960" s="56">
        <v>2101010090</v>
      </c>
      <c r="D5960" s="56" t="s">
        <v>42</v>
      </c>
      <c r="E5960" s="56">
        <v>2101020090</v>
      </c>
      <c r="F5960" s="56">
        <v>5401010090</v>
      </c>
      <c r="G5960" s="56" t="s">
        <v>11428</v>
      </c>
      <c r="H5960" s="56">
        <v>400300</v>
      </c>
      <c r="I5960" s="56" t="s">
        <v>11430</v>
      </c>
      <c r="J5960" s="56" t="s">
        <v>11103</v>
      </c>
      <c r="K5960" s="56" t="s">
        <v>8887</v>
      </c>
      <c r="L5960" s="56" t="s">
        <v>7138</v>
      </c>
      <c r="M5960" s="73">
        <v>39539</v>
      </c>
      <c r="N5960" s="56"/>
      <c r="O5960" s="56"/>
      <c r="P5960" s="56" t="s">
        <v>167</v>
      </c>
      <c r="Q5960" s="56" t="s">
        <v>8738</v>
      </c>
      <c r="R5960" s="56" t="s">
        <v>70</v>
      </c>
      <c r="S5960" s="56" t="s">
        <v>11679</v>
      </c>
      <c r="T5960" s="56" t="s">
        <v>7864</v>
      </c>
      <c r="U5960" s="57">
        <v>52416</v>
      </c>
      <c r="V5960" s="57">
        <v>-49795.199999999997</v>
      </c>
      <c r="W5960" s="57">
        <v>2620.8000000000002</v>
      </c>
      <c r="X5960" s="57">
        <v>0</v>
      </c>
      <c r="Y5960" s="73">
        <v>39539</v>
      </c>
      <c r="Z5960" s="57">
        <v>0</v>
      </c>
      <c r="AA5960" s="57">
        <v>0</v>
      </c>
      <c r="AB5960" s="57">
        <v>2620.8000000000002</v>
      </c>
      <c r="AC5960" s="57">
        <v>0</v>
      </c>
      <c r="AD5960" s="56" t="s">
        <v>9255</v>
      </c>
      <c r="AE5960" s="57">
        <v>0</v>
      </c>
      <c r="AF5960" s="57">
        <v>0</v>
      </c>
      <c r="AG5960" s="57">
        <v>0</v>
      </c>
      <c r="AI5960"/>
      <c r="AJ5960"/>
    </row>
    <row r="5961" spans="1:36">
      <c r="A5961" s="56" t="s">
        <v>48</v>
      </c>
      <c r="B5961" s="56" t="s">
        <v>11412</v>
      </c>
      <c r="C5961" s="56">
        <v>2101010090</v>
      </c>
      <c r="D5961" s="56" t="s">
        <v>42</v>
      </c>
      <c r="E5961" s="56">
        <v>2101020090</v>
      </c>
      <c r="F5961" s="56">
        <v>5401010090</v>
      </c>
      <c r="G5961" s="56" t="s">
        <v>11428</v>
      </c>
      <c r="H5961" s="56">
        <v>400300</v>
      </c>
      <c r="I5961" s="56" t="s">
        <v>11430</v>
      </c>
      <c r="J5961" s="56" t="s">
        <v>11104</v>
      </c>
      <c r="K5961" s="56" t="s">
        <v>8888</v>
      </c>
      <c r="L5961" s="56" t="s">
        <v>7138</v>
      </c>
      <c r="M5961" s="73">
        <v>39539</v>
      </c>
      <c r="N5961" s="56"/>
      <c r="O5961" s="56"/>
      <c r="P5961" s="56" t="s">
        <v>167</v>
      </c>
      <c r="Q5961" s="56" t="s">
        <v>8889</v>
      </c>
      <c r="R5961" s="56" t="s">
        <v>70</v>
      </c>
      <c r="S5961" s="56" t="s">
        <v>11415</v>
      </c>
      <c r="T5961" s="56" t="s">
        <v>7864</v>
      </c>
      <c r="U5961" s="57">
        <v>332800</v>
      </c>
      <c r="V5961" s="57">
        <v>-316160</v>
      </c>
      <c r="W5961" s="57">
        <v>16640</v>
      </c>
      <c r="X5961" s="57">
        <v>0</v>
      </c>
      <c r="Y5961" s="73">
        <v>39539</v>
      </c>
      <c r="Z5961" s="57">
        <v>0</v>
      </c>
      <c r="AA5961" s="57">
        <v>0</v>
      </c>
      <c r="AB5961" s="57">
        <v>16640</v>
      </c>
      <c r="AC5961" s="57">
        <v>0</v>
      </c>
      <c r="AD5961" s="56" t="s">
        <v>9255</v>
      </c>
      <c r="AE5961" s="57">
        <v>0</v>
      </c>
      <c r="AF5961" s="57">
        <v>0</v>
      </c>
      <c r="AG5961" s="57">
        <v>0</v>
      </c>
      <c r="AI5961"/>
      <c r="AJ5961"/>
    </row>
    <row r="5962" spans="1:36">
      <c r="A5962" s="56" t="s">
        <v>48</v>
      </c>
      <c r="B5962" s="56" t="s">
        <v>11412</v>
      </c>
      <c r="C5962" s="56">
        <v>2101010090</v>
      </c>
      <c r="D5962" s="56" t="s">
        <v>42</v>
      </c>
      <c r="E5962" s="56">
        <v>2101020090</v>
      </c>
      <c r="F5962" s="56">
        <v>5401010090</v>
      </c>
      <c r="G5962" s="56" t="s">
        <v>11428</v>
      </c>
      <c r="H5962" s="56">
        <v>400300</v>
      </c>
      <c r="I5962" s="56" t="s">
        <v>11430</v>
      </c>
      <c r="J5962" s="56" t="s">
        <v>11105</v>
      </c>
      <c r="K5962" s="56" t="s">
        <v>8887</v>
      </c>
      <c r="L5962" s="56" t="s">
        <v>7138</v>
      </c>
      <c r="M5962" s="73">
        <v>39539</v>
      </c>
      <c r="N5962" s="56"/>
      <c r="O5962" s="56"/>
      <c r="P5962" s="56" t="s">
        <v>167</v>
      </c>
      <c r="Q5962" s="56" t="s">
        <v>8738</v>
      </c>
      <c r="R5962" s="56" t="s">
        <v>70</v>
      </c>
      <c r="S5962" s="56" t="s">
        <v>11679</v>
      </c>
      <c r="T5962" s="56" t="s">
        <v>7864</v>
      </c>
      <c r="U5962" s="57">
        <v>52416</v>
      </c>
      <c r="V5962" s="57">
        <v>-49795.199999999997</v>
      </c>
      <c r="W5962" s="57">
        <v>2620.8000000000002</v>
      </c>
      <c r="X5962" s="57">
        <v>0</v>
      </c>
      <c r="Y5962" s="73">
        <v>39539</v>
      </c>
      <c r="Z5962" s="57">
        <v>0</v>
      </c>
      <c r="AA5962" s="57">
        <v>0</v>
      </c>
      <c r="AB5962" s="57">
        <v>2620.8000000000002</v>
      </c>
      <c r="AC5962" s="57">
        <v>0</v>
      </c>
      <c r="AD5962" s="56" t="s">
        <v>9255</v>
      </c>
      <c r="AE5962" s="57">
        <v>0</v>
      </c>
      <c r="AF5962" s="57">
        <v>0</v>
      </c>
      <c r="AG5962" s="57">
        <v>0</v>
      </c>
      <c r="AI5962"/>
      <c r="AJ5962"/>
    </row>
    <row r="5963" spans="1:36">
      <c r="A5963" s="56" t="s">
        <v>48</v>
      </c>
      <c r="B5963" s="56" t="s">
        <v>11412</v>
      </c>
      <c r="C5963" s="56">
        <v>2101010090</v>
      </c>
      <c r="D5963" s="56" t="s">
        <v>42</v>
      </c>
      <c r="E5963" s="56">
        <v>2101020090</v>
      </c>
      <c r="F5963" s="56">
        <v>5401010090</v>
      </c>
      <c r="G5963" s="56" t="s">
        <v>11428</v>
      </c>
      <c r="H5963" s="56">
        <v>400300</v>
      </c>
      <c r="I5963" s="56" t="s">
        <v>11430</v>
      </c>
      <c r="J5963" s="56" t="s">
        <v>11106</v>
      </c>
      <c r="K5963" s="56" t="s">
        <v>8890</v>
      </c>
      <c r="L5963" s="56" t="s">
        <v>7138</v>
      </c>
      <c r="M5963" s="73">
        <v>39903</v>
      </c>
      <c r="N5963" s="56"/>
      <c r="O5963" s="56"/>
      <c r="P5963" s="56" t="s">
        <v>167</v>
      </c>
      <c r="Q5963" s="56" t="s">
        <v>8834</v>
      </c>
      <c r="R5963" s="56" t="s">
        <v>70</v>
      </c>
      <c r="S5963" s="56" t="s">
        <v>11415</v>
      </c>
      <c r="T5963" s="56" t="s">
        <v>7864</v>
      </c>
      <c r="U5963" s="57">
        <v>23100</v>
      </c>
      <c r="V5963" s="57">
        <v>-21945</v>
      </c>
      <c r="W5963" s="57">
        <v>1155</v>
      </c>
      <c r="X5963" s="57">
        <v>0</v>
      </c>
      <c r="Y5963" s="73">
        <v>39903</v>
      </c>
      <c r="Z5963" s="57">
        <v>0</v>
      </c>
      <c r="AA5963" s="57">
        <v>0</v>
      </c>
      <c r="AB5963" s="57">
        <v>1155</v>
      </c>
      <c r="AC5963" s="57">
        <v>0</v>
      </c>
      <c r="AD5963" s="56" t="s">
        <v>9255</v>
      </c>
      <c r="AE5963" s="57">
        <v>0</v>
      </c>
      <c r="AF5963" s="57">
        <v>0</v>
      </c>
      <c r="AG5963" s="57">
        <v>0</v>
      </c>
      <c r="AI5963"/>
      <c r="AJ5963"/>
    </row>
    <row r="5964" spans="1:36">
      <c r="A5964" s="56" t="s">
        <v>48</v>
      </c>
      <c r="B5964" s="56" t="s">
        <v>11412</v>
      </c>
      <c r="C5964" s="56">
        <v>2101010090</v>
      </c>
      <c r="D5964" s="56" t="s">
        <v>42</v>
      </c>
      <c r="E5964" s="56">
        <v>2101020090</v>
      </c>
      <c r="F5964" s="56">
        <v>5401010090</v>
      </c>
      <c r="G5964" s="56" t="s">
        <v>11428</v>
      </c>
      <c r="H5964" s="56">
        <v>400300</v>
      </c>
      <c r="I5964" s="56" t="s">
        <v>11430</v>
      </c>
      <c r="J5964" s="56" t="s">
        <v>11107</v>
      </c>
      <c r="K5964" s="56" t="s">
        <v>9149</v>
      </c>
      <c r="L5964" s="56" t="s">
        <v>7138</v>
      </c>
      <c r="M5964" s="73">
        <v>39926</v>
      </c>
      <c r="N5964" s="56"/>
      <c r="O5964" s="56"/>
      <c r="P5964" s="56" t="s">
        <v>167</v>
      </c>
      <c r="Q5964" s="56" t="s">
        <v>8834</v>
      </c>
      <c r="R5964" s="56" t="s">
        <v>70</v>
      </c>
      <c r="S5964" s="56" t="s">
        <v>11415</v>
      </c>
      <c r="T5964" s="56" t="s">
        <v>7864</v>
      </c>
      <c r="U5964" s="57">
        <v>18620</v>
      </c>
      <c r="V5964" s="57">
        <v>-17689</v>
      </c>
      <c r="W5964" s="57">
        <v>931</v>
      </c>
      <c r="X5964" s="57">
        <v>0</v>
      </c>
      <c r="Y5964" s="73">
        <v>39926</v>
      </c>
      <c r="Z5964" s="57">
        <v>0</v>
      </c>
      <c r="AA5964" s="57">
        <v>0</v>
      </c>
      <c r="AB5964" s="57">
        <v>931</v>
      </c>
      <c r="AC5964" s="57">
        <v>0</v>
      </c>
      <c r="AD5964" s="56" t="s">
        <v>9255</v>
      </c>
      <c r="AE5964" s="57">
        <v>0</v>
      </c>
      <c r="AF5964" s="57">
        <v>0</v>
      </c>
      <c r="AG5964" s="57">
        <v>0</v>
      </c>
      <c r="AI5964"/>
      <c r="AJ5964"/>
    </row>
    <row r="5965" spans="1:36">
      <c r="A5965" s="56" t="s">
        <v>48</v>
      </c>
      <c r="B5965" s="56" t="s">
        <v>11412</v>
      </c>
      <c r="C5965" s="56">
        <v>2101010090</v>
      </c>
      <c r="D5965" s="56" t="s">
        <v>42</v>
      </c>
      <c r="E5965" s="56">
        <v>2101020090</v>
      </c>
      <c r="F5965" s="56">
        <v>5401010090</v>
      </c>
      <c r="G5965" s="56" t="s">
        <v>11428</v>
      </c>
      <c r="H5965" s="56">
        <v>400300</v>
      </c>
      <c r="I5965" s="56" t="s">
        <v>11430</v>
      </c>
      <c r="J5965" s="56" t="s">
        <v>11108</v>
      </c>
      <c r="K5965" s="56" t="s">
        <v>9209</v>
      </c>
      <c r="L5965" s="56" t="s">
        <v>7138</v>
      </c>
      <c r="M5965" s="73">
        <v>39907</v>
      </c>
      <c r="N5965" s="56"/>
      <c r="O5965" s="56"/>
      <c r="P5965" s="56" t="s">
        <v>167</v>
      </c>
      <c r="Q5965" s="56" t="s">
        <v>9210</v>
      </c>
      <c r="R5965" s="56" t="s">
        <v>70</v>
      </c>
      <c r="S5965" s="56" t="s">
        <v>11659</v>
      </c>
      <c r="T5965" s="56" t="s">
        <v>7864</v>
      </c>
      <c r="U5965" s="57">
        <v>10100</v>
      </c>
      <c r="V5965" s="57">
        <v>-9595</v>
      </c>
      <c r="W5965" s="57">
        <v>505</v>
      </c>
      <c r="X5965" s="57">
        <v>0</v>
      </c>
      <c r="Y5965" s="73">
        <v>39907</v>
      </c>
      <c r="Z5965" s="57">
        <v>0</v>
      </c>
      <c r="AA5965" s="57">
        <v>0</v>
      </c>
      <c r="AB5965" s="57">
        <v>505</v>
      </c>
      <c r="AC5965" s="57">
        <v>0</v>
      </c>
      <c r="AD5965" s="56" t="s">
        <v>9255</v>
      </c>
      <c r="AE5965" s="57">
        <v>0</v>
      </c>
      <c r="AF5965" s="57">
        <v>0</v>
      </c>
      <c r="AG5965" s="57">
        <v>0</v>
      </c>
      <c r="AI5965"/>
      <c r="AJ5965"/>
    </row>
    <row r="5966" spans="1:36">
      <c r="A5966" s="56" t="s">
        <v>48</v>
      </c>
      <c r="B5966" s="56" t="s">
        <v>11412</v>
      </c>
      <c r="C5966" s="56">
        <v>2101010090</v>
      </c>
      <c r="D5966" s="56" t="s">
        <v>42</v>
      </c>
      <c r="E5966" s="56">
        <v>2101020090</v>
      </c>
      <c r="F5966" s="56">
        <v>5401010090</v>
      </c>
      <c r="G5966" s="56" t="s">
        <v>11428</v>
      </c>
      <c r="H5966" s="56">
        <v>400300</v>
      </c>
      <c r="I5966" s="56" t="s">
        <v>11430</v>
      </c>
      <c r="J5966" s="56" t="s">
        <v>11109</v>
      </c>
      <c r="K5966" s="56" t="s">
        <v>11833</v>
      </c>
      <c r="L5966" s="56" t="s">
        <v>7138</v>
      </c>
      <c r="M5966" s="73">
        <v>39939</v>
      </c>
      <c r="N5966" s="56"/>
      <c r="O5966" s="56"/>
      <c r="P5966" s="56" t="s">
        <v>167</v>
      </c>
      <c r="Q5966" s="56" t="s">
        <v>8891</v>
      </c>
      <c r="R5966" s="56" t="s">
        <v>70</v>
      </c>
      <c r="S5966" s="56" t="s">
        <v>11415</v>
      </c>
      <c r="T5966" s="56" t="s">
        <v>7864</v>
      </c>
      <c r="U5966" s="57">
        <v>28840</v>
      </c>
      <c r="V5966" s="57">
        <v>-27398</v>
      </c>
      <c r="W5966" s="57">
        <v>1442</v>
      </c>
      <c r="X5966" s="57">
        <v>0</v>
      </c>
      <c r="Y5966" s="73">
        <v>39939</v>
      </c>
      <c r="Z5966" s="57">
        <v>0</v>
      </c>
      <c r="AA5966" s="57">
        <v>0</v>
      </c>
      <c r="AB5966" s="57">
        <v>1442</v>
      </c>
      <c r="AC5966" s="57">
        <v>0</v>
      </c>
      <c r="AD5966" s="56" t="s">
        <v>9255</v>
      </c>
      <c r="AE5966" s="57">
        <v>0</v>
      </c>
      <c r="AF5966" s="57">
        <v>0</v>
      </c>
      <c r="AG5966" s="57">
        <v>0</v>
      </c>
      <c r="AI5966"/>
      <c r="AJ5966"/>
    </row>
    <row r="5967" spans="1:36">
      <c r="A5967" s="56" t="s">
        <v>48</v>
      </c>
      <c r="B5967" s="56" t="s">
        <v>11412</v>
      </c>
      <c r="C5967" s="56">
        <v>2101010090</v>
      </c>
      <c r="D5967" s="56" t="s">
        <v>42</v>
      </c>
      <c r="E5967" s="56">
        <v>2101020090</v>
      </c>
      <c r="F5967" s="56">
        <v>5401010090</v>
      </c>
      <c r="G5967" s="56" t="s">
        <v>11428</v>
      </c>
      <c r="H5967" s="56">
        <v>400300</v>
      </c>
      <c r="I5967" s="56" t="s">
        <v>11430</v>
      </c>
      <c r="J5967" s="56" t="s">
        <v>11110</v>
      </c>
      <c r="K5967" s="56" t="s">
        <v>9231</v>
      </c>
      <c r="L5967" s="56" t="s">
        <v>7138</v>
      </c>
      <c r="M5967" s="73">
        <v>39916</v>
      </c>
      <c r="N5967" s="56"/>
      <c r="O5967" s="56"/>
      <c r="P5967" s="56" t="s">
        <v>167</v>
      </c>
      <c r="Q5967" s="56" t="s">
        <v>9232</v>
      </c>
      <c r="R5967" s="56" t="s">
        <v>70</v>
      </c>
      <c r="S5967" s="56" t="s">
        <v>11415</v>
      </c>
      <c r="T5967" s="56" t="s">
        <v>7864</v>
      </c>
      <c r="U5967" s="57">
        <v>10101</v>
      </c>
      <c r="V5967" s="57">
        <v>-9595.9500000000007</v>
      </c>
      <c r="W5967" s="57">
        <v>505.05</v>
      </c>
      <c r="X5967" s="57">
        <v>0</v>
      </c>
      <c r="Y5967" s="73">
        <v>39916</v>
      </c>
      <c r="Z5967" s="57">
        <v>0</v>
      </c>
      <c r="AA5967" s="57">
        <v>0</v>
      </c>
      <c r="AB5967" s="57">
        <v>505.05</v>
      </c>
      <c r="AC5967" s="57">
        <v>0</v>
      </c>
      <c r="AD5967" s="56" t="s">
        <v>9255</v>
      </c>
      <c r="AE5967" s="57">
        <v>0</v>
      </c>
      <c r="AF5967" s="57">
        <v>0</v>
      </c>
      <c r="AG5967" s="57">
        <v>0</v>
      </c>
      <c r="AI5967"/>
      <c r="AJ5967"/>
    </row>
    <row r="5968" spans="1:36">
      <c r="A5968" s="56" t="s">
        <v>48</v>
      </c>
      <c r="B5968" s="56" t="s">
        <v>11412</v>
      </c>
      <c r="C5968" s="56">
        <v>2101010090</v>
      </c>
      <c r="D5968" s="56" t="s">
        <v>42</v>
      </c>
      <c r="E5968" s="56">
        <v>2101020090</v>
      </c>
      <c r="F5968" s="56">
        <v>5401010090</v>
      </c>
      <c r="G5968" s="56" t="s">
        <v>11428</v>
      </c>
      <c r="H5968" s="56">
        <v>400300</v>
      </c>
      <c r="I5968" s="56" t="s">
        <v>11430</v>
      </c>
      <c r="J5968" s="56" t="s">
        <v>11111</v>
      </c>
      <c r="K5968" s="56" t="s">
        <v>9211</v>
      </c>
      <c r="L5968" s="56" t="s">
        <v>7138</v>
      </c>
      <c r="M5968" s="73">
        <v>39913</v>
      </c>
      <c r="N5968" s="56"/>
      <c r="O5968" s="56"/>
      <c r="P5968" s="56" t="s">
        <v>167</v>
      </c>
      <c r="Q5968" s="56" t="s">
        <v>8894</v>
      </c>
      <c r="R5968" s="56" t="s">
        <v>70</v>
      </c>
      <c r="S5968" s="56" t="s">
        <v>11676</v>
      </c>
      <c r="T5968" s="56" t="s">
        <v>7864</v>
      </c>
      <c r="U5968" s="57">
        <v>97850</v>
      </c>
      <c r="V5968" s="57">
        <v>-92957.5</v>
      </c>
      <c r="W5968" s="57">
        <v>4892.5</v>
      </c>
      <c r="X5968" s="57">
        <v>0</v>
      </c>
      <c r="Y5968" s="73">
        <v>39913</v>
      </c>
      <c r="Z5968" s="57">
        <v>0</v>
      </c>
      <c r="AA5968" s="57">
        <v>0</v>
      </c>
      <c r="AB5968" s="57">
        <v>4892.5</v>
      </c>
      <c r="AC5968" s="57">
        <v>0</v>
      </c>
      <c r="AD5968" s="56" t="s">
        <v>9255</v>
      </c>
      <c r="AE5968" s="57">
        <v>0</v>
      </c>
      <c r="AF5968" s="57">
        <v>0</v>
      </c>
      <c r="AG5968" s="57">
        <v>0</v>
      </c>
      <c r="AI5968"/>
      <c r="AJ5968"/>
    </row>
    <row r="5969" spans="1:36">
      <c r="A5969" s="56" t="s">
        <v>48</v>
      </c>
      <c r="B5969" s="56" t="s">
        <v>11412</v>
      </c>
      <c r="C5969" s="56">
        <v>2101010090</v>
      </c>
      <c r="D5969" s="56" t="s">
        <v>42</v>
      </c>
      <c r="E5969" s="56">
        <v>2101020090</v>
      </c>
      <c r="F5969" s="56">
        <v>5401010090</v>
      </c>
      <c r="G5969" s="56" t="s">
        <v>11428</v>
      </c>
      <c r="H5969" s="56">
        <v>400300</v>
      </c>
      <c r="I5969" s="56" t="s">
        <v>11430</v>
      </c>
      <c r="J5969" s="56" t="s">
        <v>11112</v>
      </c>
      <c r="K5969" s="56" t="s">
        <v>8890</v>
      </c>
      <c r="L5969" s="56" t="s">
        <v>7138</v>
      </c>
      <c r="M5969" s="73">
        <v>40002</v>
      </c>
      <c r="N5969" s="56"/>
      <c r="O5969" s="56"/>
      <c r="P5969" s="56" t="s">
        <v>167</v>
      </c>
      <c r="Q5969" s="56" t="s">
        <v>8710</v>
      </c>
      <c r="R5969" s="56" t="s">
        <v>70</v>
      </c>
      <c r="S5969" s="56" t="s">
        <v>11661</v>
      </c>
      <c r="T5969" s="56" t="s">
        <v>7864</v>
      </c>
      <c r="U5969" s="57">
        <v>108000</v>
      </c>
      <c r="V5969" s="57">
        <v>-102600</v>
      </c>
      <c r="W5969" s="57">
        <v>5400</v>
      </c>
      <c r="X5969" s="57">
        <v>0</v>
      </c>
      <c r="Y5969" s="73">
        <v>40002</v>
      </c>
      <c r="Z5969" s="57">
        <v>0</v>
      </c>
      <c r="AA5969" s="57">
        <v>0</v>
      </c>
      <c r="AB5969" s="57">
        <v>5400</v>
      </c>
      <c r="AC5969" s="57">
        <v>0</v>
      </c>
      <c r="AD5969" s="56" t="s">
        <v>9255</v>
      </c>
      <c r="AE5969" s="57">
        <v>0</v>
      </c>
      <c r="AF5969" s="57">
        <v>0</v>
      </c>
      <c r="AG5969" s="57">
        <v>0</v>
      </c>
      <c r="AI5969"/>
      <c r="AJ5969"/>
    </row>
    <row r="5970" spans="1:36">
      <c r="A5970" s="56" t="s">
        <v>48</v>
      </c>
      <c r="B5970" s="56" t="s">
        <v>11412</v>
      </c>
      <c r="C5970" s="56">
        <v>2101010090</v>
      </c>
      <c r="D5970" s="56" t="s">
        <v>42</v>
      </c>
      <c r="E5970" s="56">
        <v>2101020090</v>
      </c>
      <c r="F5970" s="56">
        <v>5401010090</v>
      </c>
      <c r="G5970" s="56" t="s">
        <v>11428</v>
      </c>
      <c r="H5970" s="56">
        <v>400300</v>
      </c>
      <c r="I5970" s="56" t="s">
        <v>11430</v>
      </c>
      <c r="J5970" s="56" t="s">
        <v>11113</v>
      </c>
      <c r="K5970" s="56" t="s">
        <v>8892</v>
      </c>
      <c r="L5970" s="56" t="s">
        <v>7138</v>
      </c>
      <c r="M5970" s="73">
        <v>40094</v>
      </c>
      <c r="N5970" s="56"/>
      <c r="O5970" s="56"/>
      <c r="P5970" s="56" t="s">
        <v>167</v>
      </c>
      <c r="Q5970" s="56" t="s">
        <v>8869</v>
      </c>
      <c r="R5970" s="56" t="s">
        <v>70</v>
      </c>
      <c r="S5970" s="56" t="s">
        <v>11415</v>
      </c>
      <c r="T5970" s="56" t="s">
        <v>7864</v>
      </c>
      <c r="U5970" s="57">
        <v>24093</v>
      </c>
      <c r="V5970" s="57">
        <v>-22888.35</v>
      </c>
      <c r="W5970" s="57">
        <v>1204.6500000000001</v>
      </c>
      <c r="X5970" s="57">
        <v>0</v>
      </c>
      <c r="Y5970" s="73">
        <v>40094</v>
      </c>
      <c r="Z5970" s="57">
        <v>0</v>
      </c>
      <c r="AA5970" s="57">
        <v>0</v>
      </c>
      <c r="AB5970" s="57">
        <v>1204.6500000000001</v>
      </c>
      <c r="AC5970" s="57">
        <v>0</v>
      </c>
      <c r="AD5970" s="56" t="s">
        <v>9255</v>
      </c>
      <c r="AE5970" s="57">
        <v>0</v>
      </c>
      <c r="AF5970" s="57">
        <v>0</v>
      </c>
      <c r="AG5970" s="57">
        <v>0</v>
      </c>
      <c r="AI5970"/>
      <c r="AJ5970"/>
    </row>
    <row r="5971" spans="1:36">
      <c r="A5971" s="56" t="s">
        <v>48</v>
      </c>
      <c r="B5971" s="56" t="s">
        <v>11412</v>
      </c>
      <c r="C5971" s="56">
        <v>2101010090</v>
      </c>
      <c r="D5971" s="56" t="s">
        <v>42</v>
      </c>
      <c r="E5971" s="56">
        <v>2101020090</v>
      </c>
      <c r="F5971" s="56">
        <v>5401010090</v>
      </c>
      <c r="G5971" s="56" t="s">
        <v>11428</v>
      </c>
      <c r="H5971" s="56">
        <v>400300</v>
      </c>
      <c r="I5971" s="56" t="s">
        <v>11430</v>
      </c>
      <c r="J5971" s="56" t="s">
        <v>11114</v>
      </c>
      <c r="K5971" s="56" t="s">
        <v>9211</v>
      </c>
      <c r="L5971" s="56" t="s">
        <v>7138</v>
      </c>
      <c r="M5971" s="73">
        <v>40159</v>
      </c>
      <c r="N5971" s="56"/>
      <c r="O5971" s="56"/>
      <c r="P5971" s="56" t="s">
        <v>167</v>
      </c>
      <c r="Q5971" s="56" t="s">
        <v>8865</v>
      </c>
      <c r="R5971" s="56" t="s">
        <v>70</v>
      </c>
      <c r="S5971" s="56" t="s">
        <v>11661</v>
      </c>
      <c r="T5971" s="56" t="s">
        <v>7864</v>
      </c>
      <c r="U5971" s="57">
        <v>48410</v>
      </c>
      <c r="V5971" s="57">
        <v>-45989.5</v>
      </c>
      <c r="W5971" s="57">
        <v>2420.5</v>
      </c>
      <c r="X5971" s="57">
        <v>0</v>
      </c>
      <c r="Y5971" s="73">
        <v>40159</v>
      </c>
      <c r="Z5971" s="57">
        <v>0</v>
      </c>
      <c r="AA5971" s="57">
        <v>0</v>
      </c>
      <c r="AB5971" s="57">
        <v>2420.5</v>
      </c>
      <c r="AC5971" s="57">
        <v>0</v>
      </c>
      <c r="AD5971" s="56" t="s">
        <v>9255</v>
      </c>
      <c r="AE5971" s="57">
        <v>0</v>
      </c>
      <c r="AF5971" s="57">
        <v>0</v>
      </c>
      <c r="AG5971" s="57">
        <v>0</v>
      </c>
      <c r="AI5971"/>
      <c r="AJ5971"/>
    </row>
    <row r="5972" spans="1:36">
      <c r="A5972" s="56" t="s">
        <v>48</v>
      </c>
      <c r="B5972" s="56" t="s">
        <v>11412</v>
      </c>
      <c r="C5972" s="56">
        <v>2101010090</v>
      </c>
      <c r="D5972" s="56" t="s">
        <v>42</v>
      </c>
      <c r="E5972" s="56">
        <v>2101020090</v>
      </c>
      <c r="F5972" s="56">
        <v>5401010090</v>
      </c>
      <c r="G5972" s="56" t="s">
        <v>11428</v>
      </c>
      <c r="H5972" s="56">
        <v>400300</v>
      </c>
      <c r="I5972" s="56" t="s">
        <v>11430</v>
      </c>
      <c r="J5972" s="56" t="s">
        <v>11115</v>
      </c>
      <c r="K5972" s="56" t="s">
        <v>9211</v>
      </c>
      <c r="L5972" s="56" t="s">
        <v>7138</v>
      </c>
      <c r="M5972" s="73">
        <v>40124</v>
      </c>
      <c r="N5972" s="56"/>
      <c r="O5972" s="56"/>
      <c r="P5972" s="56" t="s">
        <v>167</v>
      </c>
      <c r="Q5972" s="56" t="s">
        <v>8894</v>
      </c>
      <c r="R5972" s="56" t="s">
        <v>70</v>
      </c>
      <c r="S5972" s="56" t="s">
        <v>11690</v>
      </c>
      <c r="T5972" s="56" t="s">
        <v>7864</v>
      </c>
      <c r="U5972" s="57">
        <v>164594</v>
      </c>
      <c r="V5972" s="57">
        <v>-156364.29999999999</v>
      </c>
      <c r="W5972" s="57">
        <v>8229.7000000000007</v>
      </c>
      <c r="X5972" s="57">
        <v>0</v>
      </c>
      <c r="Y5972" s="73">
        <v>40124</v>
      </c>
      <c r="Z5972" s="57">
        <v>0</v>
      </c>
      <c r="AA5972" s="57">
        <v>0</v>
      </c>
      <c r="AB5972" s="57">
        <v>8229.7000000000007</v>
      </c>
      <c r="AC5972" s="57">
        <v>0</v>
      </c>
      <c r="AD5972" s="56" t="s">
        <v>9255</v>
      </c>
      <c r="AE5972" s="57">
        <v>0</v>
      </c>
      <c r="AF5972" s="57">
        <v>0</v>
      </c>
      <c r="AG5972" s="57">
        <v>0</v>
      </c>
      <c r="AI5972"/>
      <c r="AJ5972"/>
    </row>
    <row r="5973" spans="1:36">
      <c r="A5973" s="56" t="s">
        <v>48</v>
      </c>
      <c r="B5973" s="56" t="s">
        <v>11412</v>
      </c>
      <c r="C5973" s="56">
        <v>2101010090</v>
      </c>
      <c r="D5973" s="56" t="s">
        <v>42</v>
      </c>
      <c r="E5973" s="56">
        <v>2101020090</v>
      </c>
      <c r="F5973" s="56">
        <v>5401010090</v>
      </c>
      <c r="G5973" s="56" t="s">
        <v>11428</v>
      </c>
      <c r="H5973" s="56">
        <v>400300</v>
      </c>
      <c r="I5973" s="56" t="s">
        <v>11430</v>
      </c>
      <c r="J5973" s="56" t="s">
        <v>11116</v>
      </c>
      <c r="K5973" s="56" t="s">
        <v>9233</v>
      </c>
      <c r="L5973" s="56" t="s">
        <v>7138</v>
      </c>
      <c r="M5973" s="73">
        <v>40122</v>
      </c>
      <c r="N5973" s="56"/>
      <c r="O5973" s="56"/>
      <c r="P5973" s="56" t="s">
        <v>167</v>
      </c>
      <c r="Q5973" s="56" t="s">
        <v>8748</v>
      </c>
      <c r="R5973" s="56" t="s">
        <v>70</v>
      </c>
      <c r="S5973" s="56" t="s">
        <v>11415</v>
      </c>
      <c r="T5973" s="56" t="s">
        <v>7864</v>
      </c>
      <c r="U5973" s="57">
        <v>6959.5</v>
      </c>
      <c r="V5973" s="57">
        <v>-6611.52</v>
      </c>
      <c r="W5973" s="57">
        <v>347.98</v>
      </c>
      <c r="X5973" s="57">
        <v>0</v>
      </c>
      <c r="Y5973" s="73">
        <v>40122</v>
      </c>
      <c r="Z5973" s="57">
        <v>0</v>
      </c>
      <c r="AA5973" s="57">
        <v>0</v>
      </c>
      <c r="AB5973" s="57">
        <v>347.98</v>
      </c>
      <c r="AC5973" s="57">
        <v>0</v>
      </c>
      <c r="AD5973" s="56" t="s">
        <v>9255</v>
      </c>
      <c r="AE5973" s="57">
        <v>0</v>
      </c>
      <c r="AF5973" s="57">
        <v>0</v>
      </c>
      <c r="AG5973" s="57">
        <v>0</v>
      </c>
      <c r="AI5973"/>
      <c r="AJ5973"/>
    </row>
    <row r="5974" spans="1:36">
      <c r="A5974" s="56" t="s">
        <v>48</v>
      </c>
      <c r="B5974" s="56" t="s">
        <v>11412</v>
      </c>
      <c r="C5974" s="56">
        <v>2101010090</v>
      </c>
      <c r="D5974" s="56" t="s">
        <v>42</v>
      </c>
      <c r="E5974" s="56">
        <v>2101020090</v>
      </c>
      <c r="F5974" s="56">
        <v>5401010090</v>
      </c>
      <c r="G5974" s="56" t="s">
        <v>11428</v>
      </c>
      <c r="H5974" s="56">
        <v>400300</v>
      </c>
      <c r="I5974" s="56" t="s">
        <v>11430</v>
      </c>
      <c r="J5974" s="56" t="s">
        <v>11117</v>
      </c>
      <c r="K5974" s="56" t="s">
        <v>8893</v>
      </c>
      <c r="L5974" s="56" t="s">
        <v>7138</v>
      </c>
      <c r="M5974" s="73">
        <v>40197</v>
      </c>
      <c r="N5974" s="56"/>
      <c r="O5974" s="56"/>
      <c r="P5974" s="56" t="s">
        <v>167</v>
      </c>
      <c r="Q5974" s="56" t="s">
        <v>8894</v>
      </c>
      <c r="R5974" s="56" t="s">
        <v>70</v>
      </c>
      <c r="S5974" s="56" t="s">
        <v>11660</v>
      </c>
      <c r="T5974" s="56" t="s">
        <v>7864</v>
      </c>
      <c r="U5974" s="57">
        <v>144768</v>
      </c>
      <c r="V5974" s="57">
        <v>-137529.60000000001</v>
      </c>
      <c r="W5974" s="57">
        <v>7238.4</v>
      </c>
      <c r="X5974" s="57">
        <v>0</v>
      </c>
      <c r="Y5974" s="73">
        <v>40197</v>
      </c>
      <c r="Z5974" s="57">
        <v>0</v>
      </c>
      <c r="AA5974" s="57">
        <v>0</v>
      </c>
      <c r="AB5974" s="57">
        <v>7238.4</v>
      </c>
      <c r="AC5974" s="57">
        <v>0</v>
      </c>
      <c r="AD5974" s="56" t="s">
        <v>9255</v>
      </c>
      <c r="AE5974" s="57">
        <v>0</v>
      </c>
      <c r="AF5974" s="57">
        <v>0</v>
      </c>
      <c r="AG5974" s="57">
        <v>0</v>
      </c>
      <c r="AI5974"/>
      <c r="AJ5974"/>
    </row>
    <row r="5975" spans="1:36">
      <c r="A5975" s="56" t="s">
        <v>48</v>
      </c>
      <c r="B5975" s="56" t="s">
        <v>11412</v>
      </c>
      <c r="C5975" s="56">
        <v>2101010090</v>
      </c>
      <c r="D5975" s="56" t="s">
        <v>42</v>
      </c>
      <c r="E5975" s="56">
        <v>2101020090</v>
      </c>
      <c r="F5975" s="56">
        <v>5401010090</v>
      </c>
      <c r="G5975" s="56" t="s">
        <v>11428</v>
      </c>
      <c r="H5975" s="56">
        <v>400300</v>
      </c>
      <c r="I5975" s="56" t="s">
        <v>11430</v>
      </c>
      <c r="J5975" s="56" t="s">
        <v>11118</v>
      </c>
      <c r="K5975" s="56" t="s">
        <v>9211</v>
      </c>
      <c r="L5975" s="56" t="s">
        <v>7138</v>
      </c>
      <c r="M5975" s="73">
        <v>40249</v>
      </c>
      <c r="N5975" s="56"/>
      <c r="O5975" s="56"/>
      <c r="P5975" s="56" t="s">
        <v>167</v>
      </c>
      <c r="Q5975" s="56" t="s">
        <v>8894</v>
      </c>
      <c r="R5975" s="56" t="s">
        <v>70</v>
      </c>
      <c r="S5975" s="56" t="s">
        <v>11679</v>
      </c>
      <c r="T5975" s="56" t="s">
        <v>7864</v>
      </c>
      <c r="U5975" s="57">
        <v>58656</v>
      </c>
      <c r="V5975" s="57">
        <v>-55723.199999999997</v>
      </c>
      <c r="W5975" s="57">
        <v>2932.8</v>
      </c>
      <c r="X5975" s="57">
        <v>0</v>
      </c>
      <c r="Y5975" s="73">
        <v>40249</v>
      </c>
      <c r="Z5975" s="57">
        <v>0</v>
      </c>
      <c r="AA5975" s="57">
        <v>0</v>
      </c>
      <c r="AB5975" s="57">
        <v>2932.8</v>
      </c>
      <c r="AC5975" s="57">
        <v>0</v>
      </c>
      <c r="AD5975" s="56" t="s">
        <v>9255</v>
      </c>
      <c r="AE5975" s="57">
        <v>0</v>
      </c>
      <c r="AF5975" s="57">
        <v>0</v>
      </c>
      <c r="AG5975" s="57">
        <v>0</v>
      </c>
      <c r="AI5975"/>
      <c r="AJ5975"/>
    </row>
    <row r="5976" spans="1:36">
      <c r="A5976" s="56" t="s">
        <v>48</v>
      </c>
      <c r="B5976" s="56" t="s">
        <v>11412</v>
      </c>
      <c r="C5976" s="56">
        <v>2101010090</v>
      </c>
      <c r="D5976" s="56" t="s">
        <v>42</v>
      </c>
      <c r="E5976" s="56">
        <v>2101020090</v>
      </c>
      <c r="F5976" s="56">
        <v>5401010090</v>
      </c>
      <c r="G5976" s="56" t="s">
        <v>11428</v>
      </c>
      <c r="H5976" s="56">
        <v>400300</v>
      </c>
      <c r="I5976" s="56" t="s">
        <v>11430</v>
      </c>
      <c r="J5976" s="56" t="s">
        <v>11119</v>
      </c>
      <c r="K5976" s="56" t="s">
        <v>8895</v>
      </c>
      <c r="L5976" s="56" t="s">
        <v>7138</v>
      </c>
      <c r="M5976" s="73">
        <v>40245</v>
      </c>
      <c r="N5976" s="56"/>
      <c r="O5976" s="56"/>
      <c r="P5976" s="56" t="s">
        <v>167</v>
      </c>
      <c r="Q5976" s="56" t="s">
        <v>8896</v>
      </c>
      <c r="R5976" s="56" t="s">
        <v>70</v>
      </c>
      <c r="S5976" s="56" t="s">
        <v>11659</v>
      </c>
      <c r="T5976" s="56" t="s">
        <v>7864</v>
      </c>
      <c r="U5976" s="57">
        <v>106080</v>
      </c>
      <c r="V5976" s="57">
        <v>-100776</v>
      </c>
      <c r="W5976" s="57">
        <v>5304</v>
      </c>
      <c r="X5976" s="57">
        <v>0</v>
      </c>
      <c r="Y5976" s="73">
        <v>40245</v>
      </c>
      <c r="Z5976" s="57">
        <v>0</v>
      </c>
      <c r="AA5976" s="57">
        <v>0</v>
      </c>
      <c r="AB5976" s="57">
        <v>5304</v>
      </c>
      <c r="AC5976" s="57">
        <v>0</v>
      </c>
      <c r="AD5976" s="56" t="s">
        <v>9255</v>
      </c>
      <c r="AE5976" s="57">
        <v>0</v>
      </c>
      <c r="AF5976" s="57">
        <v>0</v>
      </c>
      <c r="AG5976" s="57">
        <v>0</v>
      </c>
      <c r="AI5976"/>
      <c r="AJ5976"/>
    </row>
    <row r="5977" spans="1:36">
      <c r="A5977" s="56" t="s">
        <v>48</v>
      </c>
      <c r="B5977" s="56" t="s">
        <v>11412</v>
      </c>
      <c r="C5977" s="56">
        <v>2101010090</v>
      </c>
      <c r="D5977" s="56" t="s">
        <v>42</v>
      </c>
      <c r="E5977" s="56">
        <v>2101020090</v>
      </c>
      <c r="F5977" s="56">
        <v>5401010090</v>
      </c>
      <c r="G5977" s="56" t="s">
        <v>11428</v>
      </c>
      <c r="H5977" s="56">
        <v>400300</v>
      </c>
      <c r="I5977" s="56" t="s">
        <v>11430</v>
      </c>
      <c r="J5977" s="56" t="s">
        <v>11120</v>
      </c>
      <c r="K5977" s="56" t="s">
        <v>9110</v>
      </c>
      <c r="L5977" s="56" t="s">
        <v>7138</v>
      </c>
      <c r="M5977" s="73">
        <v>40304</v>
      </c>
      <c r="N5977" s="56"/>
      <c r="O5977" s="56"/>
      <c r="P5977" s="56" t="s">
        <v>167</v>
      </c>
      <c r="Q5977" s="56" t="s">
        <v>9212</v>
      </c>
      <c r="R5977" s="56" t="s">
        <v>70</v>
      </c>
      <c r="S5977" s="56" t="s">
        <v>11693</v>
      </c>
      <c r="T5977" s="56" t="s">
        <v>7864</v>
      </c>
      <c r="U5977" s="57">
        <v>697850.86</v>
      </c>
      <c r="V5977" s="57">
        <v>-662958.31999999995</v>
      </c>
      <c r="W5977" s="57">
        <v>34892.54</v>
      </c>
      <c r="X5977" s="57">
        <v>0</v>
      </c>
      <c r="Y5977" s="73">
        <v>40304</v>
      </c>
      <c r="Z5977" s="57">
        <v>0</v>
      </c>
      <c r="AA5977" s="57">
        <v>0</v>
      </c>
      <c r="AB5977" s="57">
        <v>34892.54</v>
      </c>
      <c r="AC5977" s="57">
        <v>0</v>
      </c>
      <c r="AD5977" s="56" t="s">
        <v>9255</v>
      </c>
      <c r="AE5977" s="57">
        <v>0</v>
      </c>
      <c r="AF5977" s="57">
        <v>0</v>
      </c>
      <c r="AG5977" s="57">
        <v>0</v>
      </c>
      <c r="AI5977"/>
      <c r="AJ5977"/>
    </row>
    <row r="5978" spans="1:36">
      <c r="A5978" s="56" t="s">
        <v>48</v>
      </c>
      <c r="B5978" s="56" t="s">
        <v>11412</v>
      </c>
      <c r="C5978" s="56">
        <v>2101010090</v>
      </c>
      <c r="D5978" s="56" t="s">
        <v>42</v>
      </c>
      <c r="E5978" s="56">
        <v>2101020090</v>
      </c>
      <c r="F5978" s="56">
        <v>5401010090</v>
      </c>
      <c r="G5978" s="56" t="s">
        <v>11428</v>
      </c>
      <c r="H5978" s="56">
        <v>400300</v>
      </c>
      <c r="I5978" s="56" t="s">
        <v>11430</v>
      </c>
      <c r="J5978" s="56" t="s">
        <v>11121</v>
      </c>
      <c r="K5978" s="56" t="s">
        <v>8897</v>
      </c>
      <c r="L5978" s="56" t="s">
        <v>7138</v>
      </c>
      <c r="M5978" s="73">
        <v>40340</v>
      </c>
      <c r="N5978" s="56"/>
      <c r="O5978" s="56"/>
      <c r="P5978" s="56" t="s">
        <v>167</v>
      </c>
      <c r="Q5978" s="56" t="s">
        <v>8898</v>
      </c>
      <c r="R5978" s="56" t="s">
        <v>70</v>
      </c>
      <c r="S5978" s="56" t="s">
        <v>11660</v>
      </c>
      <c r="T5978" s="56" t="s">
        <v>7864</v>
      </c>
      <c r="U5978" s="57">
        <v>23573</v>
      </c>
      <c r="V5978" s="57">
        <v>-22394.35</v>
      </c>
      <c r="W5978" s="57">
        <v>1178.6500000000001</v>
      </c>
      <c r="X5978" s="57">
        <v>0</v>
      </c>
      <c r="Y5978" s="73">
        <v>40340</v>
      </c>
      <c r="Z5978" s="57">
        <v>0</v>
      </c>
      <c r="AA5978" s="57">
        <v>0</v>
      </c>
      <c r="AB5978" s="57">
        <v>1178.6500000000001</v>
      </c>
      <c r="AC5978" s="57">
        <v>0</v>
      </c>
      <c r="AD5978" s="56" t="s">
        <v>9255</v>
      </c>
      <c r="AE5978" s="57">
        <v>0</v>
      </c>
      <c r="AF5978" s="57">
        <v>0</v>
      </c>
      <c r="AG5978" s="57">
        <v>0</v>
      </c>
      <c r="AI5978"/>
      <c r="AJ5978"/>
    </row>
    <row r="5979" spans="1:36">
      <c r="A5979" s="56" t="s">
        <v>48</v>
      </c>
      <c r="B5979" s="56" t="s">
        <v>11412</v>
      </c>
      <c r="C5979" s="56">
        <v>2101010090</v>
      </c>
      <c r="D5979" s="56" t="s">
        <v>42</v>
      </c>
      <c r="E5979" s="56">
        <v>2101020090</v>
      </c>
      <c r="F5979" s="56">
        <v>5401010090</v>
      </c>
      <c r="G5979" s="56" t="s">
        <v>11428</v>
      </c>
      <c r="H5979" s="56">
        <v>400300</v>
      </c>
      <c r="I5979" s="56" t="s">
        <v>11430</v>
      </c>
      <c r="J5979" s="56" t="s">
        <v>11122</v>
      </c>
      <c r="K5979" s="56" t="s">
        <v>8899</v>
      </c>
      <c r="L5979" s="56" t="s">
        <v>7138</v>
      </c>
      <c r="M5979" s="73">
        <v>40348</v>
      </c>
      <c r="N5979" s="56"/>
      <c r="O5979" s="56"/>
      <c r="P5979" s="56" t="s">
        <v>167</v>
      </c>
      <c r="Q5979" s="56" t="s">
        <v>8869</v>
      </c>
      <c r="R5979" s="56" t="s">
        <v>70</v>
      </c>
      <c r="S5979" s="56" t="s">
        <v>11415</v>
      </c>
      <c r="T5979" s="56" t="s">
        <v>7864</v>
      </c>
      <c r="U5979" s="57">
        <v>12585</v>
      </c>
      <c r="V5979" s="57">
        <v>-11955.75</v>
      </c>
      <c r="W5979" s="57">
        <v>629.25</v>
      </c>
      <c r="X5979" s="57">
        <v>0</v>
      </c>
      <c r="Y5979" s="73">
        <v>40348</v>
      </c>
      <c r="Z5979" s="57">
        <v>0</v>
      </c>
      <c r="AA5979" s="57">
        <v>0</v>
      </c>
      <c r="AB5979" s="57">
        <v>629.25</v>
      </c>
      <c r="AC5979" s="57">
        <v>0</v>
      </c>
      <c r="AD5979" s="56" t="s">
        <v>9255</v>
      </c>
      <c r="AE5979" s="57">
        <v>0</v>
      </c>
      <c r="AF5979" s="57">
        <v>0</v>
      </c>
      <c r="AG5979" s="57">
        <v>0</v>
      </c>
      <c r="AI5979"/>
      <c r="AJ5979"/>
    </row>
    <row r="5980" spans="1:36">
      <c r="A5980" s="56" t="s">
        <v>48</v>
      </c>
      <c r="B5980" s="56" t="s">
        <v>11412</v>
      </c>
      <c r="C5980" s="56">
        <v>2101010090</v>
      </c>
      <c r="D5980" s="56" t="s">
        <v>42</v>
      </c>
      <c r="E5980" s="56">
        <v>2101020090</v>
      </c>
      <c r="F5980" s="56">
        <v>5401010090</v>
      </c>
      <c r="G5980" s="56" t="s">
        <v>11428</v>
      </c>
      <c r="H5980" s="56">
        <v>400300</v>
      </c>
      <c r="I5980" s="56" t="s">
        <v>11430</v>
      </c>
      <c r="J5980" s="56" t="s">
        <v>11123</v>
      </c>
      <c r="K5980" s="56" t="s">
        <v>8900</v>
      </c>
      <c r="L5980" s="56" t="s">
        <v>7138</v>
      </c>
      <c r="M5980" s="73">
        <v>40320</v>
      </c>
      <c r="N5980" s="56"/>
      <c r="O5980" s="56"/>
      <c r="P5980" s="56" t="s">
        <v>167</v>
      </c>
      <c r="Q5980" s="56" t="s">
        <v>8774</v>
      </c>
      <c r="R5980" s="56" t="s">
        <v>70</v>
      </c>
      <c r="S5980" s="56" t="s">
        <v>11415</v>
      </c>
      <c r="T5980" s="56" t="s">
        <v>7864</v>
      </c>
      <c r="U5980" s="57">
        <v>11418.67</v>
      </c>
      <c r="V5980" s="57">
        <v>-10847.74</v>
      </c>
      <c r="W5980" s="57">
        <v>570.92999999999995</v>
      </c>
      <c r="X5980" s="57">
        <v>0</v>
      </c>
      <c r="Y5980" s="73">
        <v>40320</v>
      </c>
      <c r="Z5980" s="57">
        <v>0</v>
      </c>
      <c r="AA5980" s="57">
        <v>0</v>
      </c>
      <c r="AB5980" s="57">
        <v>570.92999999999995</v>
      </c>
      <c r="AC5980" s="57">
        <v>0</v>
      </c>
      <c r="AD5980" s="56" t="s">
        <v>9255</v>
      </c>
      <c r="AE5980" s="57">
        <v>0</v>
      </c>
      <c r="AF5980" s="57">
        <v>0</v>
      </c>
      <c r="AG5980" s="57">
        <v>0</v>
      </c>
      <c r="AI5980"/>
      <c r="AJ5980"/>
    </row>
    <row r="5981" spans="1:36">
      <c r="A5981" s="56" t="s">
        <v>48</v>
      </c>
      <c r="B5981" s="56" t="s">
        <v>11412</v>
      </c>
      <c r="C5981" s="56">
        <v>2101010090</v>
      </c>
      <c r="D5981" s="56" t="s">
        <v>42</v>
      </c>
      <c r="E5981" s="56">
        <v>2101020090</v>
      </c>
      <c r="F5981" s="56">
        <v>5401010090</v>
      </c>
      <c r="G5981" s="56" t="s">
        <v>11428</v>
      </c>
      <c r="H5981" s="56">
        <v>400300</v>
      </c>
      <c r="I5981" s="56" t="s">
        <v>11430</v>
      </c>
      <c r="J5981" s="56" t="s">
        <v>11124</v>
      </c>
      <c r="K5981" s="56" t="s">
        <v>9213</v>
      </c>
      <c r="L5981" s="56" t="s">
        <v>7138</v>
      </c>
      <c r="M5981" s="73">
        <v>40361</v>
      </c>
      <c r="N5981" s="56"/>
      <c r="O5981" s="56"/>
      <c r="P5981" s="56" t="s">
        <v>167</v>
      </c>
      <c r="Q5981" s="56" t="s">
        <v>8805</v>
      </c>
      <c r="R5981" s="56" t="s">
        <v>70</v>
      </c>
      <c r="S5981" s="56" t="s">
        <v>11657</v>
      </c>
      <c r="T5981" s="56" t="s">
        <v>7864</v>
      </c>
      <c r="U5981" s="57">
        <v>42000</v>
      </c>
      <c r="V5981" s="57">
        <v>-39900</v>
      </c>
      <c r="W5981" s="57">
        <v>2100</v>
      </c>
      <c r="X5981" s="57">
        <v>0</v>
      </c>
      <c r="Y5981" s="73">
        <v>40361</v>
      </c>
      <c r="Z5981" s="57">
        <v>0</v>
      </c>
      <c r="AA5981" s="57">
        <v>0</v>
      </c>
      <c r="AB5981" s="57">
        <v>2100</v>
      </c>
      <c r="AC5981" s="57">
        <v>0</v>
      </c>
      <c r="AD5981" s="56" t="s">
        <v>9255</v>
      </c>
      <c r="AE5981" s="57">
        <v>0</v>
      </c>
      <c r="AF5981" s="57">
        <v>0</v>
      </c>
      <c r="AG5981" s="57">
        <v>0</v>
      </c>
      <c r="AI5981"/>
      <c r="AJ5981"/>
    </row>
    <row r="5982" spans="1:36">
      <c r="A5982" s="56" t="s">
        <v>48</v>
      </c>
      <c r="B5982" s="56" t="s">
        <v>11412</v>
      </c>
      <c r="C5982" s="56">
        <v>2101010090</v>
      </c>
      <c r="D5982" s="56" t="s">
        <v>42</v>
      </c>
      <c r="E5982" s="56">
        <v>2101020090</v>
      </c>
      <c r="F5982" s="56">
        <v>5401010090</v>
      </c>
      <c r="G5982" s="56" t="s">
        <v>11428</v>
      </c>
      <c r="H5982" s="56">
        <v>400300</v>
      </c>
      <c r="I5982" s="56" t="s">
        <v>11430</v>
      </c>
      <c r="J5982" s="56" t="s">
        <v>11125</v>
      </c>
      <c r="K5982" s="56" t="s">
        <v>9234</v>
      </c>
      <c r="L5982" s="56" t="s">
        <v>7138</v>
      </c>
      <c r="M5982" s="73">
        <v>40400</v>
      </c>
      <c r="N5982" s="56"/>
      <c r="O5982" s="56"/>
      <c r="P5982" s="56" t="s">
        <v>167</v>
      </c>
      <c r="Q5982" s="56" t="s">
        <v>9235</v>
      </c>
      <c r="R5982" s="56" t="s">
        <v>70</v>
      </c>
      <c r="S5982" s="56" t="s">
        <v>11415</v>
      </c>
      <c r="T5982" s="56" t="s">
        <v>7864</v>
      </c>
      <c r="U5982" s="57">
        <v>16225.5</v>
      </c>
      <c r="V5982" s="57">
        <v>-15414.22</v>
      </c>
      <c r="W5982" s="57">
        <v>811.28</v>
      </c>
      <c r="X5982" s="57">
        <v>0</v>
      </c>
      <c r="Y5982" s="73">
        <v>40400</v>
      </c>
      <c r="Z5982" s="57">
        <v>0</v>
      </c>
      <c r="AA5982" s="57">
        <v>0</v>
      </c>
      <c r="AB5982" s="57">
        <v>811.28</v>
      </c>
      <c r="AC5982" s="57">
        <v>0</v>
      </c>
      <c r="AD5982" s="56" t="s">
        <v>9255</v>
      </c>
      <c r="AE5982" s="57">
        <v>0</v>
      </c>
      <c r="AF5982" s="57">
        <v>0</v>
      </c>
      <c r="AG5982" s="57">
        <v>0</v>
      </c>
      <c r="AI5982"/>
      <c r="AJ5982"/>
    </row>
    <row r="5983" spans="1:36">
      <c r="A5983" s="56" t="s">
        <v>48</v>
      </c>
      <c r="B5983" s="56" t="s">
        <v>11412</v>
      </c>
      <c r="C5983" s="56">
        <v>2101010090</v>
      </c>
      <c r="D5983" s="56" t="s">
        <v>42</v>
      </c>
      <c r="E5983" s="56">
        <v>2101020090</v>
      </c>
      <c r="F5983" s="56">
        <v>5401010090</v>
      </c>
      <c r="G5983" s="56" t="s">
        <v>11428</v>
      </c>
      <c r="H5983" s="56">
        <v>400300</v>
      </c>
      <c r="I5983" s="56" t="s">
        <v>11430</v>
      </c>
      <c r="J5983" s="56" t="s">
        <v>11126</v>
      </c>
      <c r="K5983" s="56" t="s">
        <v>8901</v>
      </c>
      <c r="L5983" s="56" t="s">
        <v>7138</v>
      </c>
      <c r="M5983" s="73">
        <v>40348</v>
      </c>
      <c r="N5983" s="56"/>
      <c r="O5983" s="56"/>
      <c r="P5983" s="56" t="s">
        <v>167</v>
      </c>
      <c r="Q5983" s="56" t="s">
        <v>8825</v>
      </c>
      <c r="R5983" s="56" t="s">
        <v>70</v>
      </c>
      <c r="S5983" s="56" t="s">
        <v>11415</v>
      </c>
      <c r="T5983" s="56" t="s">
        <v>7864</v>
      </c>
      <c r="U5983" s="57">
        <v>9384</v>
      </c>
      <c r="V5983" s="57">
        <v>-8914.7999999999993</v>
      </c>
      <c r="W5983" s="57">
        <v>469.2</v>
      </c>
      <c r="X5983" s="57">
        <v>0</v>
      </c>
      <c r="Y5983" s="73">
        <v>40348</v>
      </c>
      <c r="Z5983" s="57">
        <v>0</v>
      </c>
      <c r="AA5983" s="57">
        <v>0</v>
      </c>
      <c r="AB5983" s="57">
        <v>469.2</v>
      </c>
      <c r="AC5983" s="57">
        <v>0</v>
      </c>
      <c r="AD5983" s="56" t="s">
        <v>9255</v>
      </c>
      <c r="AE5983" s="57">
        <v>0</v>
      </c>
      <c r="AF5983" s="57">
        <v>0</v>
      </c>
      <c r="AG5983" s="57">
        <v>0</v>
      </c>
      <c r="AI5983"/>
      <c r="AJ5983"/>
    </row>
    <row r="5984" spans="1:36">
      <c r="A5984" s="56" t="s">
        <v>48</v>
      </c>
      <c r="B5984" s="56" t="s">
        <v>11412</v>
      </c>
      <c r="C5984" s="56">
        <v>2101010090</v>
      </c>
      <c r="D5984" s="56" t="s">
        <v>42</v>
      </c>
      <c r="E5984" s="56">
        <v>2101020090</v>
      </c>
      <c r="F5984" s="56">
        <v>5401010090</v>
      </c>
      <c r="G5984" s="56" t="s">
        <v>11428</v>
      </c>
      <c r="H5984" s="56">
        <v>400300</v>
      </c>
      <c r="I5984" s="56" t="s">
        <v>11430</v>
      </c>
      <c r="J5984" s="56" t="s">
        <v>11127</v>
      </c>
      <c r="K5984" s="56" t="s">
        <v>9211</v>
      </c>
      <c r="L5984" s="56" t="s">
        <v>7138</v>
      </c>
      <c r="M5984" s="73">
        <v>40583</v>
      </c>
      <c r="N5984" s="56"/>
      <c r="O5984" s="56"/>
      <c r="P5984" s="56" t="s">
        <v>167</v>
      </c>
      <c r="Q5984" s="56" t="s">
        <v>8894</v>
      </c>
      <c r="R5984" s="56" t="s">
        <v>70</v>
      </c>
      <c r="S5984" s="56" t="s">
        <v>11660</v>
      </c>
      <c r="T5984" s="56" t="s">
        <v>7864</v>
      </c>
      <c r="U5984" s="57">
        <v>38728</v>
      </c>
      <c r="V5984" s="57">
        <v>-36791.599999999999</v>
      </c>
      <c r="W5984" s="57">
        <v>1936.4</v>
      </c>
      <c r="X5984" s="57">
        <v>0</v>
      </c>
      <c r="Y5984" s="73">
        <v>40583</v>
      </c>
      <c r="Z5984" s="57">
        <v>0</v>
      </c>
      <c r="AA5984" s="57">
        <v>0</v>
      </c>
      <c r="AB5984" s="57">
        <v>1936.4</v>
      </c>
      <c r="AC5984" s="57">
        <v>0</v>
      </c>
      <c r="AD5984" s="56" t="s">
        <v>9255</v>
      </c>
      <c r="AE5984" s="57">
        <v>0</v>
      </c>
      <c r="AF5984" s="57">
        <v>0</v>
      </c>
      <c r="AG5984" s="57">
        <v>0</v>
      </c>
      <c r="AI5984"/>
      <c r="AJ5984"/>
    </row>
    <row r="5985" spans="1:36">
      <c r="A5985" s="56" t="s">
        <v>48</v>
      </c>
      <c r="B5985" s="56" t="s">
        <v>11412</v>
      </c>
      <c r="C5985" s="56">
        <v>2101010090</v>
      </c>
      <c r="D5985" s="56" t="s">
        <v>42</v>
      </c>
      <c r="E5985" s="56">
        <v>2101020090</v>
      </c>
      <c r="F5985" s="56">
        <v>5401010090</v>
      </c>
      <c r="G5985" s="56" t="s">
        <v>11428</v>
      </c>
      <c r="H5985" s="56">
        <v>400300</v>
      </c>
      <c r="I5985" s="56" t="s">
        <v>11430</v>
      </c>
      <c r="J5985" s="56" t="s">
        <v>11128</v>
      </c>
      <c r="K5985" s="56" t="s">
        <v>8902</v>
      </c>
      <c r="L5985" s="56" t="s">
        <v>7138</v>
      </c>
      <c r="M5985" s="73">
        <v>40542</v>
      </c>
      <c r="N5985" s="56"/>
      <c r="O5985" s="56"/>
      <c r="P5985" s="56" t="s">
        <v>167</v>
      </c>
      <c r="Q5985" s="56" t="s">
        <v>8903</v>
      </c>
      <c r="R5985" s="56" t="s">
        <v>70</v>
      </c>
      <c r="S5985" s="56" t="s">
        <v>11415</v>
      </c>
      <c r="T5985" s="56" t="s">
        <v>7864</v>
      </c>
      <c r="U5985" s="57">
        <v>7926</v>
      </c>
      <c r="V5985" s="57">
        <v>-7529.7</v>
      </c>
      <c r="W5985" s="57">
        <v>396.3</v>
      </c>
      <c r="X5985" s="57">
        <v>0</v>
      </c>
      <c r="Y5985" s="73">
        <v>40542</v>
      </c>
      <c r="Z5985" s="57">
        <v>0</v>
      </c>
      <c r="AA5985" s="57">
        <v>0</v>
      </c>
      <c r="AB5985" s="57">
        <v>396.3</v>
      </c>
      <c r="AC5985" s="57">
        <v>0</v>
      </c>
      <c r="AD5985" s="56" t="s">
        <v>9255</v>
      </c>
      <c r="AE5985" s="57">
        <v>0</v>
      </c>
      <c r="AF5985" s="57">
        <v>0</v>
      </c>
      <c r="AG5985" s="57">
        <v>0</v>
      </c>
      <c r="AI5985"/>
      <c r="AJ5985"/>
    </row>
    <row r="5986" spans="1:36">
      <c r="A5986" s="56" t="s">
        <v>48</v>
      </c>
      <c r="B5986" s="56" t="s">
        <v>11412</v>
      </c>
      <c r="C5986" s="56">
        <v>2101010090</v>
      </c>
      <c r="D5986" s="56" t="s">
        <v>42</v>
      </c>
      <c r="E5986" s="56">
        <v>2101020090</v>
      </c>
      <c r="F5986" s="56">
        <v>5401010090</v>
      </c>
      <c r="G5986" s="56" t="s">
        <v>11428</v>
      </c>
      <c r="H5986" s="56">
        <v>400300</v>
      </c>
      <c r="I5986" s="56" t="s">
        <v>11430</v>
      </c>
      <c r="J5986" s="56" t="s">
        <v>11129</v>
      </c>
      <c r="K5986" s="56" t="s">
        <v>9236</v>
      </c>
      <c r="L5986" s="56" t="s">
        <v>7138</v>
      </c>
      <c r="M5986" s="73">
        <v>40649</v>
      </c>
      <c r="N5986" s="56"/>
      <c r="O5986" s="56"/>
      <c r="P5986" s="56" t="s">
        <v>167</v>
      </c>
      <c r="Q5986" s="56" t="s">
        <v>9237</v>
      </c>
      <c r="R5986" s="56" t="s">
        <v>70</v>
      </c>
      <c r="S5986" s="56" t="s">
        <v>11415</v>
      </c>
      <c r="T5986" s="56" t="s">
        <v>7864</v>
      </c>
      <c r="U5986" s="57">
        <v>32000</v>
      </c>
      <c r="V5986" s="57">
        <v>-30400</v>
      </c>
      <c r="W5986" s="57">
        <v>1600</v>
      </c>
      <c r="X5986" s="57">
        <v>0</v>
      </c>
      <c r="Y5986" s="73">
        <v>40649</v>
      </c>
      <c r="Z5986" s="57">
        <v>0</v>
      </c>
      <c r="AA5986" s="57">
        <v>0</v>
      </c>
      <c r="AB5986" s="57">
        <v>1600</v>
      </c>
      <c r="AC5986" s="57">
        <v>0</v>
      </c>
      <c r="AD5986" s="56" t="s">
        <v>9255</v>
      </c>
      <c r="AE5986" s="57">
        <v>0</v>
      </c>
      <c r="AF5986" s="57">
        <v>0</v>
      </c>
      <c r="AG5986" s="57">
        <v>0</v>
      </c>
      <c r="AI5986"/>
      <c r="AJ5986"/>
    </row>
    <row r="5987" spans="1:36">
      <c r="A5987" s="56" t="s">
        <v>48</v>
      </c>
      <c r="B5987" s="56" t="s">
        <v>11412</v>
      </c>
      <c r="C5987" s="56">
        <v>2101010090</v>
      </c>
      <c r="D5987" s="56" t="s">
        <v>42</v>
      </c>
      <c r="E5987" s="56">
        <v>2101020090</v>
      </c>
      <c r="F5987" s="56">
        <v>5401010090</v>
      </c>
      <c r="G5987" s="56" t="s">
        <v>11428</v>
      </c>
      <c r="H5987" s="56">
        <v>400300</v>
      </c>
      <c r="I5987" s="56" t="s">
        <v>11430</v>
      </c>
      <c r="J5987" s="56" t="s">
        <v>11130</v>
      </c>
      <c r="K5987" s="56" t="s">
        <v>9214</v>
      </c>
      <c r="L5987" s="56" t="s">
        <v>7138</v>
      </c>
      <c r="M5987" s="73">
        <v>40799</v>
      </c>
      <c r="N5987" s="56"/>
      <c r="O5987" s="56"/>
      <c r="P5987" s="56" t="s">
        <v>167</v>
      </c>
      <c r="Q5987" s="56" t="s">
        <v>8915</v>
      </c>
      <c r="R5987" s="56" t="s">
        <v>70</v>
      </c>
      <c r="S5987" s="56" t="s">
        <v>11659</v>
      </c>
      <c r="T5987" s="56" t="s">
        <v>7864</v>
      </c>
      <c r="U5987" s="57">
        <v>26918</v>
      </c>
      <c r="V5987" s="57">
        <v>-25572.1</v>
      </c>
      <c r="W5987" s="57">
        <v>1345.9</v>
      </c>
      <c r="X5987" s="57">
        <v>0</v>
      </c>
      <c r="Y5987" s="73">
        <v>40799</v>
      </c>
      <c r="Z5987" s="57">
        <v>0</v>
      </c>
      <c r="AA5987" s="57">
        <v>0</v>
      </c>
      <c r="AB5987" s="57">
        <v>1345.9</v>
      </c>
      <c r="AC5987" s="57">
        <v>0</v>
      </c>
      <c r="AD5987" s="56" t="s">
        <v>9255</v>
      </c>
      <c r="AE5987" s="57">
        <v>0</v>
      </c>
      <c r="AF5987" s="57">
        <v>0</v>
      </c>
      <c r="AG5987" s="57">
        <v>0</v>
      </c>
      <c r="AI5987"/>
      <c r="AJ5987"/>
    </row>
    <row r="5988" spans="1:36">
      <c r="A5988" s="56" t="s">
        <v>48</v>
      </c>
      <c r="B5988" s="56" t="s">
        <v>11412</v>
      </c>
      <c r="C5988" s="56">
        <v>2101010090</v>
      </c>
      <c r="D5988" s="56" t="s">
        <v>42</v>
      </c>
      <c r="E5988" s="56">
        <v>2101020090</v>
      </c>
      <c r="F5988" s="56">
        <v>5401010090</v>
      </c>
      <c r="G5988" s="56" t="s">
        <v>11428</v>
      </c>
      <c r="H5988" s="56">
        <v>400300</v>
      </c>
      <c r="I5988" s="56" t="s">
        <v>11430</v>
      </c>
      <c r="J5988" s="56" t="s">
        <v>11131</v>
      </c>
      <c r="K5988" s="56" t="s">
        <v>8904</v>
      </c>
      <c r="L5988" s="56" t="s">
        <v>7138</v>
      </c>
      <c r="M5988" s="73">
        <v>40824</v>
      </c>
      <c r="N5988" s="56"/>
      <c r="O5988" s="56"/>
      <c r="P5988" s="56" t="s">
        <v>167</v>
      </c>
      <c r="Q5988" s="56" t="s">
        <v>8812</v>
      </c>
      <c r="R5988" s="56" t="s">
        <v>70</v>
      </c>
      <c r="S5988" s="56" t="s">
        <v>11415</v>
      </c>
      <c r="T5988" s="56" t="s">
        <v>7864</v>
      </c>
      <c r="U5988" s="57">
        <v>129937.5</v>
      </c>
      <c r="V5988" s="57">
        <v>-123440.62</v>
      </c>
      <c r="W5988" s="57">
        <v>6496.88</v>
      </c>
      <c r="X5988" s="57">
        <v>0</v>
      </c>
      <c r="Y5988" s="73">
        <v>40824</v>
      </c>
      <c r="Z5988" s="57">
        <v>0</v>
      </c>
      <c r="AA5988" s="57">
        <v>0</v>
      </c>
      <c r="AB5988" s="57">
        <v>6496.88</v>
      </c>
      <c r="AC5988" s="57">
        <v>0</v>
      </c>
      <c r="AD5988" s="56" t="s">
        <v>9255</v>
      </c>
      <c r="AE5988" s="57">
        <v>0</v>
      </c>
      <c r="AF5988" s="57">
        <v>0</v>
      </c>
      <c r="AG5988" s="57">
        <v>0</v>
      </c>
      <c r="AI5988"/>
      <c r="AJ5988"/>
    </row>
    <row r="5989" spans="1:36">
      <c r="A5989" s="56" t="s">
        <v>48</v>
      </c>
      <c r="B5989" s="56" t="s">
        <v>11412</v>
      </c>
      <c r="C5989" s="56">
        <v>2101010090</v>
      </c>
      <c r="D5989" s="56" t="s">
        <v>42</v>
      </c>
      <c r="E5989" s="56">
        <v>2101020090</v>
      </c>
      <c r="F5989" s="56">
        <v>5401010090</v>
      </c>
      <c r="G5989" s="56" t="s">
        <v>11428</v>
      </c>
      <c r="H5989" s="56">
        <v>400300</v>
      </c>
      <c r="I5989" s="56" t="s">
        <v>11430</v>
      </c>
      <c r="J5989" s="56" t="s">
        <v>11132</v>
      </c>
      <c r="K5989" s="56" t="s">
        <v>8905</v>
      </c>
      <c r="L5989" s="56" t="s">
        <v>7138</v>
      </c>
      <c r="M5989" s="73">
        <v>40880</v>
      </c>
      <c r="N5989" s="56"/>
      <c r="O5989" s="56"/>
      <c r="P5989" s="56" t="s">
        <v>167</v>
      </c>
      <c r="Q5989" s="56" t="s">
        <v>8813</v>
      </c>
      <c r="R5989" s="56" t="s">
        <v>70</v>
      </c>
      <c r="S5989" s="56" t="s">
        <v>11415</v>
      </c>
      <c r="T5989" s="56" t="s">
        <v>7864</v>
      </c>
      <c r="U5989" s="57">
        <v>9563</v>
      </c>
      <c r="V5989" s="57">
        <v>-9084.85</v>
      </c>
      <c r="W5989" s="57">
        <v>478.15</v>
      </c>
      <c r="X5989" s="57">
        <v>0</v>
      </c>
      <c r="Y5989" s="73">
        <v>40880</v>
      </c>
      <c r="Z5989" s="57">
        <v>0</v>
      </c>
      <c r="AA5989" s="57">
        <v>0</v>
      </c>
      <c r="AB5989" s="57">
        <v>478.15</v>
      </c>
      <c r="AC5989" s="57">
        <v>0</v>
      </c>
      <c r="AD5989" s="56" t="s">
        <v>9255</v>
      </c>
      <c r="AE5989" s="57">
        <v>0</v>
      </c>
      <c r="AF5989" s="57">
        <v>0</v>
      </c>
      <c r="AG5989" s="57">
        <v>0</v>
      </c>
      <c r="AI5989"/>
      <c r="AJ5989"/>
    </row>
    <row r="5990" spans="1:36">
      <c r="A5990" s="56" t="s">
        <v>48</v>
      </c>
      <c r="B5990" s="56" t="s">
        <v>11412</v>
      </c>
      <c r="C5990" s="56">
        <v>2101010090</v>
      </c>
      <c r="D5990" s="56" t="s">
        <v>42</v>
      </c>
      <c r="E5990" s="56">
        <v>2101020090</v>
      </c>
      <c r="F5990" s="56">
        <v>5401010090</v>
      </c>
      <c r="G5990" s="56" t="s">
        <v>11428</v>
      </c>
      <c r="H5990" s="56">
        <v>400300</v>
      </c>
      <c r="I5990" s="56" t="s">
        <v>11430</v>
      </c>
      <c r="J5990" s="56" t="s">
        <v>11133</v>
      </c>
      <c r="K5990" s="56" t="s">
        <v>9238</v>
      </c>
      <c r="L5990" s="56" t="s">
        <v>7138</v>
      </c>
      <c r="M5990" s="73">
        <v>40943</v>
      </c>
      <c r="N5990" s="56"/>
      <c r="O5990" s="56"/>
      <c r="P5990" s="56" t="s">
        <v>167</v>
      </c>
      <c r="Q5990" s="56" t="s">
        <v>9239</v>
      </c>
      <c r="R5990" s="56" t="s">
        <v>70</v>
      </c>
      <c r="S5990" s="56" t="s">
        <v>11415</v>
      </c>
      <c r="T5990" s="56" t="s">
        <v>7864</v>
      </c>
      <c r="U5990" s="57">
        <v>9995</v>
      </c>
      <c r="V5990" s="57">
        <v>-9495.25</v>
      </c>
      <c r="W5990" s="57">
        <v>499.75</v>
      </c>
      <c r="X5990" s="57">
        <v>0</v>
      </c>
      <c r="Y5990" s="73">
        <v>40943</v>
      </c>
      <c r="Z5990" s="57">
        <v>0</v>
      </c>
      <c r="AA5990" s="57">
        <v>0</v>
      </c>
      <c r="AB5990" s="57">
        <v>499.75</v>
      </c>
      <c r="AC5990" s="57">
        <v>0</v>
      </c>
      <c r="AD5990" s="56" t="s">
        <v>9255</v>
      </c>
      <c r="AE5990" s="57">
        <v>0</v>
      </c>
      <c r="AF5990" s="57">
        <v>0</v>
      </c>
      <c r="AG5990" s="57">
        <v>0</v>
      </c>
      <c r="AI5990"/>
      <c r="AJ5990"/>
    </row>
    <row r="5991" spans="1:36">
      <c r="A5991" s="56" t="s">
        <v>48</v>
      </c>
      <c r="B5991" s="56" t="s">
        <v>11412</v>
      </c>
      <c r="C5991" s="56">
        <v>2101010090</v>
      </c>
      <c r="D5991" s="56" t="s">
        <v>42</v>
      </c>
      <c r="E5991" s="56">
        <v>2101020090</v>
      </c>
      <c r="F5991" s="56">
        <v>5401010090</v>
      </c>
      <c r="G5991" s="56" t="s">
        <v>11428</v>
      </c>
      <c r="H5991" s="56">
        <v>400300</v>
      </c>
      <c r="I5991" s="56" t="s">
        <v>11430</v>
      </c>
      <c r="J5991" s="56" t="s">
        <v>11180</v>
      </c>
      <c r="K5991" s="56" t="s">
        <v>9238</v>
      </c>
      <c r="L5991" s="56" t="s">
        <v>7138</v>
      </c>
      <c r="M5991" s="73">
        <v>41026</v>
      </c>
      <c r="N5991" s="56"/>
      <c r="O5991" s="56"/>
      <c r="P5991" s="56" t="s">
        <v>167</v>
      </c>
      <c r="Q5991" s="56" t="s">
        <v>9240</v>
      </c>
      <c r="R5991" s="56" t="s">
        <v>70</v>
      </c>
      <c r="S5991" s="56" t="s">
        <v>11415</v>
      </c>
      <c r="T5991" s="56" t="s">
        <v>7140</v>
      </c>
      <c r="U5991" s="57">
        <v>9151</v>
      </c>
      <c r="V5991" s="57">
        <v>-8693.4500000000007</v>
      </c>
      <c r="W5991" s="57">
        <v>457.55</v>
      </c>
      <c r="X5991" s="57">
        <v>0</v>
      </c>
      <c r="Y5991" s="73">
        <v>41026</v>
      </c>
      <c r="Z5991" s="57">
        <v>0</v>
      </c>
      <c r="AA5991" s="57">
        <v>0</v>
      </c>
      <c r="AB5991" s="57">
        <v>457.55</v>
      </c>
      <c r="AC5991" s="57">
        <v>0</v>
      </c>
      <c r="AD5991" s="56" t="s">
        <v>9255</v>
      </c>
      <c r="AE5991" s="57">
        <v>0</v>
      </c>
      <c r="AF5991" s="57">
        <v>0</v>
      </c>
      <c r="AG5991" s="57">
        <v>0</v>
      </c>
      <c r="AI5991"/>
      <c r="AJ5991"/>
    </row>
    <row r="5992" spans="1:36">
      <c r="A5992" s="56" t="s">
        <v>48</v>
      </c>
      <c r="B5992" s="56" t="s">
        <v>11412</v>
      </c>
      <c r="C5992" s="56">
        <v>2101010090</v>
      </c>
      <c r="D5992" s="56" t="s">
        <v>42</v>
      </c>
      <c r="E5992" s="56">
        <v>2101020090</v>
      </c>
      <c r="F5992" s="56">
        <v>5401010090</v>
      </c>
      <c r="G5992" s="56" t="s">
        <v>11428</v>
      </c>
      <c r="H5992" s="56">
        <v>400300</v>
      </c>
      <c r="I5992" s="56" t="s">
        <v>11430</v>
      </c>
      <c r="J5992" s="56" t="s">
        <v>11181</v>
      </c>
      <c r="K5992" s="56" t="s">
        <v>11834</v>
      </c>
      <c r="L5992" s="56" t="s">
        <v>7138</v>
      </c>
      <c r="M5992" s="73">
        <v>41020</v>
      </c>
      <c r="N5992" s="56"/>
      <c r="O5992" s="56"/>
      <c r="P5992" s="56" t="s">
        <v>167</v>
      </c>
      <c r="Q5992" s="56" t="s">
        <v>8865</v>
      </c>
      <c r="R5992" s="56" t="s">
        <v>70</v>
      </c>
      <c r="S5992" s="56" t="s">
        <v>11659</v>
      </c>
      <c r="T5992" s="56" t="s">
        <v>7140</v>
      </c>
      <c r="U5992" s="57">
        <v>12444</v>
      </c>
      <c r="V5992" s="57">
        <v>-11821.8</v>
      </c>
      <c r="W5992" s="57">
        <v>622.20000000000005</v>
      </c>
      <c r="X5992" s="57">
        <v>0</v>
      </c>
      <c r="Y5992" s="73">
        <v>41020</v>
      </c>
      <c r="Z5992" s="57">
        <v>0</v>
      </c>
      <c r="AA5992" s="57">
        <v>0</v>
      </c>
      <c r="AB5992" s="57">
        <v>622.20000000000005</v>
      </c>
      <c r="AC5992" s="57">
        <v>0</v>
      </c>
      <c r="AD5992" s="56" t="s">
        <v>9255</v>
      </c>
      <c r="AE5992" s="57">
        <v>0</v>
      </c>
      <c r="AF5992" s="57">
        <v>0</v>
      </c>
      <c r="AG5992" s="57">
        <v>0</v>
      </c>
      <c r="AI5992"/>
      <c r="AJ5992"/>
    </row>
    <row r="5993" spans="1:36">
      <c r="A5993" s="56" t="s">
        <v>48</v>
      </c>
      <c r="B5993" s="56" t="s">
        <v>11412</v>
      </c>
      <c r="C5993" s="56">
        <v>2101010090</v>
      </c>
      <c r="D5993" s="56" t="s">
        <v>42</v>
      </c>
      <c r="E5993" s="56">
        <v>2101020090</v>
      </c>
      <c r="F5993" s="56">
        <v>5401010090</v>
      </c>
      <c r="G5993" s="56" t="s">
        <v>11428</v>
      </c>
      <c r="H5993" s="56">
        <v>400300</v>
      </c>
      <c r="I5993" s="56" t="s">
        <v>11430</v>
      </c>
      <c r="J5993" s="56" t="s">
        <v>11182</v>
      </c>
      <c r="K5993" s="56" t="s">
        <v>9241</v>
      </c>
      <c r="L5993" s="56" t="s">
        <v>7138</v>
      </c>
      <c r="M5993" s="73">
        <v>41150</v>
      </c>
      <c r="N5993" s="56"/>
      <c r="O5993" s="56"/>
      <c r="P5993" s="56" t="s">
        <v>167</v>
      </c>
      <c r="Q5993" s="56" t="s">
        <v>8825</v>
      </c>
      <c r="R5993" s="56" t="s">
        <v>70</v>
      </c>
      <c r="S5993" s="56" t="s">
        <v>11415</v>
      </c>
      <c r="T5993" s="56" t="s">
        <v>7140</v>
      </c>
      <c r="U5993" s="57">
        <v>10153</v>
      </c>
      <c r="V5993" s="57">
        <v>-9645.35</v>
      </c>
      <c r="W5993" s="57">
        <v>507.65</v>
      </c>
      <c r="X5993" s="57">
        <v>0</v>
      </c>
      <c r="Y5993" s="73">
        <v>41150</v>
      </c>
      <c r="Z5993" s="57">
        <v>0</v>
      </c>
      <c r="AA5993" s="57">
        <v>0</v>
      </c>
      <c r="AB5993" s="57">
        <v>507.65</v>
      </c>
      <c r="AC5993" s="57">
        <v>0</v>
      </c>
      <c r="AD5993" s="56" t="s">
        <v>9255</v>
      </c>
      <c r="AE5993" s="57">
        <v>0</v>
      </c>
      <c r="AF5993" s="57">
        <v>0</v>
      </c>
      <c r="AG5993" s="57">
        <v>0</v>
      </c>
      <c r="AI5993"/>
      <c r="AJ5993"/>
    </row>
    <row r="5994" spans="1:36">
      <c r="A5994" s="56" t="s">
        <v>48</v>
      </c>
      <c r="B5994" s="56" t="s">
        <v>11412</v>
      </c>
      <c r="C5994" s="56">
        <v>2101010090</v>
      </c>
      <c r="D5994" s="56" t="s">
        <v>42</v>
      </c>
      <c r="E5994" s="56">
        <v>2101020090</v>
      </c>
      <c r="F5994" s="56">
        <v>5401010090</v>
      </c>
      <c r="G5994" s="56" t="s">
        <v>11428</v>
      </c>
      <c r="H5994" s="56">
        <v>400300</v>
      </c>
      <c r="I5994" s="56" t="s">
        <v>11430</v>
      </c>
      <c r="J5994" s="56" t="s">
        <v>11183</v>
      </c>
      <c r="K5994" s="56" t="s">
        <v>8906</v>
      </c>
      <c r="L5994" s="56" t="s">
        <v>7138</v>
      </c>
      <c r="M5994" s="73">
        <v>41191</v>
      </c>
      <c r="N5994" s="56"/>
      <c r="O5994" s="56"/>
      <c r="P5994" s="56" t="s">
        <v>167</v>
      </c>
      <c r="Q5994" s="56" t="s">
        <v>8829</v>
      </c>
      <c r="R5994" s="56" t="s">
        <v>70</v>
      </c>
      <c r="S5994" s="56" t="s">
        <v>11415</v>
      </c>
      <c r="T5994" s="56" t="s">
        <v>7140</v>
      </c>
      <c r="U5994" s="57">
        <v>23310</v>
      </c>
      <c r="V5994" s="57">
        <v>-22144.5</v>
      </c>
      <c r="W5994" s="57">
        <v>1165.5</v>
      </c>
      <c r="X5994" s="57">
        <v>0</v>
      </c>
      <c r="Y5994" s="73">
        <v>41191</v>
      </c>
      <c r="Z5994" s="57">
        <v>0</v>
      </c>
      <c r="AA5994" s="57">
        <v>0</v>
      </c>
      <c r="AB5994" s="57">
        <v>1165.5</v>
      </c>
      <c r="AC5994" s="57">
        <v>0</v>
      </c>
      <c r="AD5994" s="56" t="s">
        <v>9255</v>
      </c>
      <c r="AE5994" s="57">
        <v>0</v>
      </c>
      <c r="AF5994" s="57">
        <v>0</v>
      </c>
      <c r="AG5994" s="57">
        <v>0</v>
      </c>
      <c r="AI5994"/>
      <c r="AJ5994"/>
    </row>
    <row r="5995" spans="1:36">
      <c r="A5995" s="56" t="s">
        <v>48</v>
      </c>
      <c r="B5995" s="56" t="s">
        <v>11412</v>
      </c>
      <c r="C5995" s="56">
        <v>2101010090</v>
      </c>
      <c r="D5995" s="56" t="s">
        <v>42</v>
      </c>
      <c r="E5995" s="56">
        <v>2101020090</v>
      </c>
      <c r="F5995" s="56">
        <v>5401010090</v>
      </c>
      <c r="G5995" s="56" t="s">
        <v>11428</v>
      </c>
      <c r="H5995" s="56">
        <v>400300</v>
      </c>
      <c r="I5995" s="56" t="s">
        <v>11430</v>
      </c>
      <c r="J5995" s="56" t="s">
        <v>11184</v>
      </c>
      <c r="K5995" s="56" t="s">
        <v>8907</v>
      </c>
      <c r="L5995" s="56" t="s">
        <v>7138</v>
      </c>
      <c r="M5995" s="73">
        <v>41248</v>
      </c>
      <c r="N5995" s="56"/>
      <c r="O5995" s="56"/>
      <c r="P5995" s="56" t="s">
        <v>167</v>
      </c>
      <c r="Q5995" s="56" t="s">
        <v>8908</v>
      </c>
      <c r="R5995" s="56" t="s">
        <v>70</v>
      </c>
      <c r="S5995" s="56" t="s">
        <v>11684</v>
      </c>
      <c r="T5995" s="56" t="s">
        <v>7140</v>
      </c>
      <c r="U5995" s="57">
        <v>268312.5</v>
      </c>
      <c r="V5995" s="57">
        <v>-254896.87</v>
      </c>
      <c r="W5995" s="57">
        <v>13415.63</v>
      </c>
      <c r="X5995" s="57">
        <v>0</v>
      </c>
      <c r="Y5995" s="73">
        <v>41248</v>
      </c>
      <c r="Z5995" s="57">
        <v>0</v>
      </c>
      <c r="AA5995" s="57">
        <v>0</v>
      </c>
      <c r="AB5995" s="57">
        <v>13415.63</v>
      </c>
      <c r="AC5995" s="57">
        <v>0</v>
      </c>
      <c r="AD5995" s="56" t="s">
        <v>9255</v>
      </c>
      <c r="AE5995" s="57">
        <v>0</v>
      </c>
      <c r="AF5995" s="57">
        <v>0</v>
      </c>
      <c r="AG5995" s="57">
        <v>0</v>
      </c>
      <c r="AI5995"/>
      <c r="AJ5995"/>
    </row>
    <row r="5996" spans="1:36">
      <c r="A5996" s="56" t="s">
        <v>48</v>
      </c>
      <c r="B5996" s="56" t="s">
        <v>11412</v>
      </c>
      <c r="C5996" s="56">
        <v>2101010090</v>
      </c>
      <c r="D5996" s="56" t="s">
        <v>42</v>
      </c>
      <c r="E5996" s="56">
        <v>2101020090</v>
      </c>
      <c r="F5996" s="56">
        <v>5401010090</v>
      </c>
      <c r="G5996" s="56" t="s">
        <v>11428</v>
      </c>
      <c r="H5996" s="56">
        <v>400300</v>
      </c>
      <c r="I5996" s="56" t="s">
        <v>11430</v>
      </c>
      <c r="J5996" s="56" t="s">
        <v>11185</v>
      </c>
      <c r="K5996" s="56" t="s">
        <v>8906</v>
      </c>
      <c r="L5996" s="56" t="s">
        <v>7138</v>
      </c>
      <c r="M5996" s="73">
        <v>41255</v>
      </c>
      <c r="N5996" s="56"/>
      <c r="O5996" s="56"/>
      <c r="P5996" s="56" t="s">
        <v>167</v>
      </c>
      <c r="Q5996" s="56" t="s">
        <v>8909</v>
      </c>
      <c r="R5996" s="56" t="s">
        <v>70</v>
      </c>
      <c r="S5996" s="56" t="s">
        <v>11415</v>
      </c>
      <c r="T5996" s="56" t="s">
        <v>7140</v>
      </c>
      <c r="U5996" s="57">
        <v>22440</v>
      </c>
      <c r="V5996" s="57">
        <v>-21318</v>
      </c>
      <c r="W5996" s="57">
        <v>1122</v>
      </c>
      <c r="X5996" s="57">
        <v>0</v>
      </c>
      <c r="Y5996" s="73">
        <v>41255</v>
      </c>
      <c r="Z5996" s="57">
        <v>0</v>
      </c>
      <c r="AA5996" s="57">
        <v>0</v>
      </c>
      <c r="AB5996" s="57">
        <v>1122</v>
      </c>
      <c r="AC5996" s="57">
        <v>0</v>
      </c>
      <c r="AD5996" s="56" t="s">
        <v>9255</v>
      </c>
      <c r="AE5996" s="57">
        <v>0</v>
      </c>
      <c r="AF5996" s="57">
        <v>0</v>
      </c>
      <c r="AG5996" s="57">
        <v>0</v>
      </c>
      <c r="AI5996"/>
      <c r="AJ5996"/>
    </row>
    <row r="5997" spans="1:36">
      <c r="A5997" s="56" t="s">
        <v>48</v>
      </c>
      <c r="B5997" s="56" t="s">
        <v>11412</v>
      </c>
      <c r="C5997" s="56">
        <v>2101010090</v>
      </c>
      <c r="D5997" s="56" t="s">
        <v>42</v>
      </c>
      <c r="E5997" s="56">
        <v>2101020090</v>
      </c>
      <c r="F5997" s="56">
        <v>5401010090</v>
      </c>
      <c r="G5997" s="56" t="s">
        <v>11428</v>
      </c>
      <c r="H5997" s="56">
        <v>400300</v>
      </c>
      <c r="I5997" s="56" t="s">
        <v>11430</v>
      </c>
      <c r="J5997" s="56" t="s">
        <v>11186</v>
      </c>
      <c r="K5997" s="56" t="s">
        <v>9242</v>
      </c>
      <c r="L5997" s="56" t="s">
        <v>7138</v>
      </c>
      <c r="M5997" s="73">
        <v>41257</v>
      </c>
      <c r="N5997" s="56"/>
      <c r="O5997" s="56"/>
      <c r="P5997" s="56" t="s">
        <v>167</v>
      </c>
      <c r="Q5997" s="56" t="s">
        <v>9243</v>
      </c>
      <c r="R5997" s="56" t="s">
        <v>70</v>
      </c>
      <c r="S5997" s="56" t="s">
        <v>11415</v>
      </c>
      <c r="T5997" s="56" t="s">
        <v>7140</v>
      </c>
      <c r="U5997" s="57">
        <v>21500</v>
      </c>
      <c r="V5997" s="57">
        <v>-20425</v>
      </c>
      <c r="W5997" s="57">
        <v>1075</v>
      </c>
      <c r="X5997" s="57">
        <v>0</v>
      </c>
      <c r="Y5997" s="73">
        <v>41257</v>
      </c>
      <c r="Z5997" s="57">
        <v>0</v>
      </c>
      <c r="AA5997" s="57">
        <v>0</v>
      </c>
      <c r="AB5997" s="57">
        <v>1075</v>
      </c>
      <c r="AC5997" s="57">
        <v>0</v>
      </c>
      <c r="AD5997" s="56" t="s">
        <v>9255</v>
      </c>
      <c r="AE5997" s="57">
        <v>0</v>
      </c>
      <c r="AF5997" s="57">
        <v>0</v>
      </c>
      <c r="AG5997" s="57">
        <v>0</v>
      </c>
      <c r="AI5997"/>
      <c r="AJ5997"/>
    </row>
    <row r="5998" spans="1:36">
      <c r="A5998" s="56" t="s">
        <v>48</v>
      </c>
      <c r="B5998" s="56" t="s">
        <v>11412</v>
      </c>
      <c r="C5998" s="56">
        <v>2101010090</v>
      </c>
      <c r="D5998" s="56" t="s">
        <v>42</v>
      </c>
      <c r="E5998" s="56">
        <v>2101020090</v>
      </c>
      <c r="F5998" s="56">
        <v>5401010090</v>
      </c>
      <c r="G5998" s="56" t="s">
        <v>11428</v>
      </c>
      <c r="H5998" s="56">
        <v>400300</v>
      </c>
      <c r="I5998" s="56" t="s">
        <v>11430</v>
      </c>
      <c r="J5998" s="56" t="s">
        <v>11187</v>
      </c>
      <c r="K5998" s="56" t="s">
        <v>8910</v>
      </c>
      <c r="L5998" s="56" t="s">
        <v>7138</v>
      </c>
      <c r="M5998" s="73">
        <v>41248</v>
      </c>
      <c r="N5998" s="56"/>
      <c r="O5998" s="56"/>
      <c r="P5998" s="56" t="s">
        <v>167</v>
      </c>
      <c r="Q5998" s="56" t="s">
        <v>8713</v>
      </c>
      <c r="R5998" s="56" t="s">
        <v>70</v>
      </c>
      <c r="S5998" s="56" t="s">
        <v>11657</v>
      </c>
      <c r="T5998" s="56" t="s">
        <v>7140</v>
      </c>
      <c r="U5998" s="57">
        <v>15750</v>
      </c>
      <c r="V5998" s="57">
        <v>-14962.5</v>
      </c>
      <c r="W5998" s="57">
        <v>787.5</v>
      </c>
      <c r="X5998" s="57">
        <v>0</v>
      </c>
      <c r="Y5998" s="73">
        <v>41248</v>
      </c>
      <c r="Z5998" s="57">
        <v>0</v>
      </c>
      <c r="AA5998" s="57">
        <v>0</v>
      </c>
      <c r="AB5998" s="57">
        <v>787.5</v>
      </c>
      <c r="AC5998" s="57">
        <v>0</v>
      </c>
      <c r="AD5998" s="56" t="s">
        <v>9255</v>
      </c>
      <c r="AE5998" s="57">
        <v>0</v>
      </c>
      <c r="AF5998" s="57">
        <v>0</v>
      </c>
      <c r="AG5998" s="57">
        <v>0</v>
      </c>
      <c r="AI5998"/>
      <c r="AJ5998"/>
    </row>
    <row r="5999" spans="1:36">
      <c r="A5999" s="56" t="s">
        <v>48</v>
      </c>
      <c r="B5999" s="56" t="s">
        <v>11412</v>
      </c>
      <c r="C5999" s="56">
        <v>2101010090</v>
      </c>
      <c r="D5999" s="56" t="s">
        <v>42</v>
      </c>
      <c r="E5999" s="56">
        <v>2101020090</v>
      </c>
      <c r="F5999" s="56">
        <v>5401010090</v>
      </c>
      <c r="G5999" s="56" t="s">
        <v>11428</v>
      </c>
      <c r="H5999" s="56">
        <v>400300</v>
      </c>
      <c r="I5999" s="56" t="s">
        <v>11430</v>
      </c>
      <c r="J5999" s="56" t="s">
        <v>11188</v>
      </c>
      <c r="K5999" s="56" t="s">
        <v>8911</v>
      </c>
      <c r="L5999" s="56" t="s">
        <v>7138</v>
      </c>
      <c r="M5999" s="73">
        <v>41286</v>
      </c>
      <c r="N5999" s="56"/>
      <c r="O5999" s="56"/>
      <c r="P5999" s="56" t="s">
        <v>167</v>
      </c>
      <c r="Q5999" s="56" t="s">
        <v>8912</v>
      </c>
      <c r="R5999" s="56" t="s">
        <v>70</v>
      </c>
      <c r="S5999" s="56" t="s">
        <v>11757</v>
      </c>
      <c r="T5999" s="56" t="s">
        <v>7140</v>
      </c>
      <c r="U5999" s="57">
        <v>2423259</v>
      </c>
      <c r="V5999" s="57">
        <v>-2302096.0499999998</v>
      </c>
      <c r="W5999" s="57">
        <v>121162.95</v>
      </c>
      <c r="X5999" s="57">
        <v>0</v>
      </c>
      <c r="Y5999" s="73">
        <v>41286</v>
      </c>
      <c r="Z5999" s="57">
        <v>0</v>
      </c>
      <c r="AA5999" s="57">
        <v>0</v>
      </c>
      <c r="AB5999" s="57">
        <v>121162.95</v>
      </c>
      <c r="AC5999" s="57">
        <v>0</v>
      </c>
      <c r="AD5999" s="56" t="s">
        <v>9255</v>
      </c>
      <c r="AE5999" s="57">
        <v>0</v>
      </c>
      <c r="AF5999" s="57">
        <v>0</v>
      </c>
      <c r="AG5999" s="57">
        <v>0</v>
      </c>
      <c r="AI5999"/>
      <c r="AJ5999"/>
    </row>
    <row r="6000" spans="1:36">
      <c r="A6000" s="56" t="s">
        <v>48</v>
      </c>
      <c r="B6000" s="56" t="s">
        <v>11412</v>
      </c>
      <c r="C6000" s="56">
        <v>2101010090</v>
      </c>
      <c r="D6000" s="56" t="s">
        <v>42</v>
      </c>
      <c r="E6000" s="56">
        <v>2101020090</v>
      </c>
      <c r="F6000" s="56">
        <v>5401010090</v>
      </c>
      <c r="G6000" s="56" t="s">
        <v>11428</v>
      </c>
      <c r="H6000" s="56">
        <v>400300</v>
      </c>
      <c r="I6000" s="56" t="s">
        <v>11430</v>
      </c>
      <c r="J6000" s="56" t="s">
        <v>11189</v>
      </c>
      <c r="K6000" s="56" t="s">
        <v>3211</v>
      </c>
      <c r="L6000" s="56" t="s">
        <v>7138</v>
      </c>
      <c r="M6000" s="73">
        <v>41268</v>
      </c>
      <c r="N6000" s="56"/>
      <c r="O6000" s="56"/>
      <c r="P6000" s="56" t="s">
        <v>167</v>
      </c>
      <c r="Q6000" s="56" t="s">
        <v>8913</v>
      </c>
      <c r="R6000" s="56" t="s">
        <v>70</v>
      </c>
      <c r="S6000" s="56" t="s">
        <v>11415</v>
      </c>
      <c r="T6000" s="56" t="s">
        <v>7140</v>
      </c>
      <c r="U6000" s="57">
        <v>48535</v>
      </c>
      <c r="V6000" s="57">
        <v>-46108.25</v>
      </c>
      <c r="W6000" s="57">
        <v>2426.75</v>
      </c>
      <c r="X6000" s="57">
        <v>0</v>
      </c>
      <c r="Y6000" s="73">
        <v>41268</v>
      </c>
      <c r="Z6000" s="57">
        <v>0</v>
      </c>
      <c r="AA6000" s="57">
        <v>0</v>
      </c>
      <c r="AB6000" s="57">
        <v>2426.75</v>
      </c>
      <c r="AC6000" s="57">
        <v>0</v>
      </c>
      <c r="AD6000" s="56" t="s">
        <v>9255</v>
      </c>
      <c r="AE6000" s="57">
        <v>0</v>
      </c>
      <c r="AF6000" s="57">
        <v>0</v>
      </c>
      <c r="AG6000" s="57">
        <v>0</v>
      </c>
      <c r="AI6000"/>
      <c r="AJ6000"/>
    </row>
    <row r="6001" spans="1:36">
      <c r="A6001" s="56" t="s">
        <v>48</v>
      </c>
      <c r="B6001" s="56" t="s">
        <v>11412</v>
      </c>
      <c r="C6001" s="56">
        <v>2101010090</v>
      </c>
      <c r="D6001" s="56" t="s">
        <v>42</v>
      </c>
      <c r="E6001" s="56">
        <v>2101020090</v>
      </c>
      <c r="F6001" s="56">
        <v>5401010090</v>
      </c>
      <c r="G6001" s="56" t="s">
        <v>11428</v>
      </c>
      <c r="H6001" s="56">
        <v>400300</v>
      </c>
      <c r="I6001" s="56" t="s">
        <v>11430</v>
      </c>
      <c r="J6001" s="56" t="s">
        <v>11190</v>
      </c>
      <c r="K6001" s="56" t="s">
        <v>8914</v>
      </c>
      <c r="L6001" s="56" t="s">
        <v>7138</v>
      </c>
      <c r="M6001" s="73">
        <v>41337</v>
      </c>
      <c r="N6001" s="56"/>
      <c r="O6001" s="56"/>
      <c r="P6001" s="56" t="s">
        <v>167</v>
      </c>
      <c r="Q6001" s="56" t="s">
        <v>8915</v>
      </c>
      <c r="R6001" s="56" t="s">
        <v>70</v>
      </c>
      <c r="S6001" s="56" t="s">
        <v>11660</v>
      </c>
      <c r="T6001" s="56" t="s">
        <v>7140</v>
      </c>
      <c r="U6001" s="57">
        <v>130666</v>
      </c>
      <c r="V6001" s="57">
        <v>-124132.7</v>
      </c>
      <c r="W6001" s="57">
        <v>6533.3</v>
      </c>
      <c r="X6001" s="57">
        <v>0</v>
      </c>
      <c r="Y6001" s="73">
        <v>41337</v>
      </c>
      <c r="Z6001" s="57">
        <v>0</v>
      </c>
      <c r="AA6001" s="57">
        <v>0</v>
      </c>
      <c r="AB6001" s="57">
        <v>6533.3</v>
      </c>
      <c r="AC6001" s="57">
        <v>0</v>
      </c>
      <c r="AD6001" s="56" t="s">
        <v>9255</v>
      </c>
      <c r="AE6001" s="57">
        <v>0</v>
      </c>
      <c r="AF6001" s="57">
        <v>0</v>
      </c>
      <c r="AG6001" s="57">
        <v>0</v>
      </c>
      <c r="AI6001"/>
      <c r="AJ6001"/>
    </row>
    <row r="6002" spans="1:36">
      <c r="A6002" s="56" t="s">
        <v>48</v>
      </c>
      <c r="B6002" s="56" t="s">
        <v>11412</v>
      </c>
      <c r="C6002" s="56">
        <v>2101010090</v>
      </c>
      <c r="D6002" s="56" t="s">
        <v>42</v>
      </c>
      <c r="E6002" s="56">
        <v>2101020090</v>
      </c>
      <c r="F6002" s="56">
        <v>5401010090</v>
      </c>
      <c r="G6002" s="56" t="s">
        <v>11428</v>
      </c>
      <c r="H6002" s="56">
        <v>400300</v>
      </c>
      <c r="I6002" s="56" t="s">
        <v>11430</v>
      </c>
      <c r="J6002" s="56" t="s">
        <v>11191</v>
      </c>
      <c r="K6002" s="56" t="s">
        <v>8916</v>
      </c>
      <c r="L6002" s="56" t="s">
        <v>7138</v>
      </c>
      <c r="M6002" s="73">
        <v>41379</v>
      </c>
      <c r="N6002" s="56"/>
      <c r="O6002" s="56"/>
      <c r="P6002" s="56" t="s">
        <v>167</v>
      </c>
      <c r="Q6002" s="56" t="s">
        <v>8823</v>
      </c>
      <c r="R6002" s="56" t="s">
        <v>70</v>
      </c>
      <c r="S6002" s="56" t="s">
        <v>11415</v>
      </c>
      <c r="T6002" s="56" t="s">
        <v>7140</v>
      </c>
      <c r="U6002" s="57">
        <v>1194</v>
      </c>
      <c r="V6002" s="57">
        <v>-1194</v>
      </c>
      <c r="W6002" s="57">
        <v>0</v>
      </c>
      <c r="X6002" s="57">
        <v>0</v>
      </c>
      <c r="Y6002" s="73">
        <v>41379</v>
      </c>
      <c r="Z6002" s="57">
        <v>0</v>
      </c>
      <c r="AA6002" s="57">
        <v>0</v>
      </c>
      <c r="AB6002" s="57">
        <v>0</v>
      </c>
      <c r="AC6002" s="57">
        <v>0</v>
      </c>
      <c r="AD6002" s="56" t="s">
        <v>9255</v>
      </c>
      <c r="AE6002" s="57">
        <v>0</v>
      </c>
      <c r="AF6002" s="57">
        <v>0</v>
      </c>
      <c r="AG6002" s="57">
        <v>0</v>
      </c>
      <c r="AI6002"/>
      <c r="AJ6002"/>
    </row>
    <row r="6003" spans="1:36">
      <c r="A6003" s="56" t="s">
        <v>48</v>
      </c>
      <c r="B6003" s="56" t="s">
        <v>11412</v>
      </c>
      <c r="C6003" s="56">
        <v>2101010090</v>
      </c>
      <c r="D6003" s="56" t="s">
        <v>42</v>
      </c>
      <c r="E6003" s="56">
        <v>2101020090</v>
      </c>
      <c r="F6003" s="56">
        <v>5401010090</v>
      </c>
      <c r="G6003" s="56" t="s">
        <v>11428</v>
      </c>
      <c r="H6003" s="56">
        <v>400300</v>
      </c>
      <c r="I6003" s="56" t="s">
        <v>11430</v>
      </c>
      <c r="J6003" s="56" t="s">
        <v>11192</v>
      </c>
      <c r="K6003" s="56" t="s">
        <v>8917</v>
      </c>
      <c r="L6003" s="56" t="s">
        <v>7138</v>
      </c>
      <c r="M6003" s="73">
        <v>41379</v>
      </c>
      <c r="N6003" s="56"/>
      <c r="O6003" s="56"/>
      <c r="P6003" s="56" t="s">
        <v>167</v>
      </c>
      <c r="Q6003" s="56" t="s">
        <v>8823</v>
      </c>
      <c r="R6003" s="56" t="s">
        <v>70</v>
      </c>
      <c r="S6003" s="56" t="s">
        <v>11415</v>
      </c>
      <c r="T6003" s="56" t="s">
        <v>7140</v>
      </c>
      <c r="U6003" s="57">
        <v>10650</v>
      </c>
      <c r="V6003" s="57">
        <v>-10117.5</v>
      </c>
      <c r="W6003" s="57">
        <v>532.5</v>
      </c>
      <c r="X6003" s="57">
        <v>0</v>
      </c>
      <c r="Y6003" s="73">
        <v>41379</v>
      </c>
      <c r="Z6003" s="57">
        <v>0</v>
      </c>
      <c r="AA6003" s="57">
        <v>0</v>
      </c>
      <c r="AB6003" s="57">
        <v>532.5</v>
      </c>
      <c r="AC6003" s="57">
        <v>0</v>
      </c>
      <c r="AD6003" s="56" t="s">
        <v>9255</v>
      </c>
      <c r="AE6003" s="57">
        <v>0</v>
      </c>
      <c r="AF6003" s="57">
        <v>0</v>
      </c>
      <c r="AG6003" s="57">
        <v>0</v>
      </c>
      <c r="AI6003"/>
      <c r="AJ6003"/>
    </row>
    <row r="6004" spans="1:36">
      <c r="A6004" s="56" t="s">
        <v>48</v>
      </c>
      <c r="B6004" s="56" t="s">
        <v>11412</v>
      </c>
      <c r="C6004" s="56">
        <v>2101010090</v>
      </c>
      <c r="D6004" s="56" t="s">
        <v>42</v>
      </c>
      <c r="E6004" s="56">
        <v>2101020090</v>
      </c>
      <c r="F6004" s="56">
        <v>5401010090</v>
      </c>
      <c r="G6004" s="56" t="s">
        <v>11428</v>
      </c>
      <c r="H6004" s="56">
        <v>400300</v>
      </c>
      <c r="I6004" s="56" t="s">
        <v>11430</v>
      </c>
      <c r="J6004" s="56" t="s">
        <v>11193</v>
      </c>
      <c r="K6004" s="56" t="s">
        <v>8918</v>
      </c>
      <c r="L6004" s="56" t="s">
        <v>7138</v>
      </c>
      <c r="M6004" s="73">
        <v>41379</v>
      </c>
      <c r="N6004" s="56"/>
      <c r="O6004" s="56"/>
      <c r="P6004" s="56" t="s">
        <v>167</v>
      </c>
      <c r="Q6004" s="56" t="s">
        <v>8823</v>
      </c>
      <c r="R6004" s="56" t="s">
        <v>70</v>
      </c>
      <c r="S6004" s="56" t="s">
        <v>11415</v>
      </c>
      <c r="T6004" s="56" t="s">
        <v>7140</v>
      </c>
      <c r="U6004" s="57">
        <v>22279</v>
      </c>
      <c r="V6004" s="57">
        <v>-21165.05</v>
      </c>
      <c r="W6004" s="57">
        <v>1113.95</v>
      </c>
      <c r="X6004" s="57">
        <v>0</v>
      </c>
      <c r="Y6004" s="73">
        <v>41379</v>
      </c>
      <c r="Z6004" s="57">
        <v>0</v>
      </c>
      <c r="AA6004" s="57">
        <v>0</v>
      </c>
      <c r="AB6004" s="57">
        <v>1113.95</v>
      </c>
      <c r="AC6004" s="57">
        <v>0</v>
      </c>
      <c r="AD6004" s="56" t="s">
        <v>9255</v>
      </c>
      <c r="AE6004" s="57">
        <v>0</v>
      </c>
      <c r="AF6004" s="57">
        <v>0</v>
      </c>
      <c r="AG6004" s="57">
        <v>0</v>
      </c>
      <c r="AI6004"/>
      <c r="AJ6004"/>
    </row>
    <row r="6005" spans="1:36">
      <c r="A6005" s="56" t="s">
        <v>48</v>
      </c>
      <c r="B6005" s="56" t="s">
        <v>11412</v>
      </c>
      <c r="C6005" s="56">
        <v>2101010090</v>
      </c>
      <c r="D6005" s="56" t="s">
        <v>42</v>
      </c>
      <c r="E6005" s="56">
        <v>2101020090</v>
      </c>
      <c r="F6005" s="56">
        <v>5401010090</v>
      </c>
      <c r="G6005" s="56" t="s">
        <v>11428</v>
      </c>
      <c r="H6005" s="56">
        <v>400300</v>
      </c>
      <c r="I6005" s="56" t="s">
        <v>11430</v>
      </c>
      <c r="J6005" s="56" t="s">
        <v>11194</v>
      </c>
      <c r="K6005" s="56" t="s">
        <v>8919</v>
      </c>
      <c r="L6005" s="56" t="s">
        <v>7138</v>
      </c>
      <c r="M6005" s="73">
        <v>41379</v>
      </c>
      <c r="N6005" s="56"/>
      <c r="O6005" s="56"/>
      <c r="P6005" s="56" t="s">
        <v>167</v>
      </c>
      <c r="Q6005" s="56" t="s">
        <v>8823</v>
      </c>
      <c r="R6005" s="56" t="s">
        <v>70</v>
      </c>
      <c r="S6005" s="56" t="s">
        <v>11415</v>
      </c>
      <c r="T6005" s="56" t="s">
        <v>7140</v>
      </c>
      <c r="U6005" s="57">
        <v>1982</v>
      </c>
      <c r="V6005" s="57">
        <v>-1982</v>
      </c>
      <c r="W6005" s="57">
        <v>0</v>
      </c>
      <c r="X6005" s="57">
        <v>0</v>
      </c>
      <c r="Y6005" s="73">
        <v>41379</v>
      </c>
      <c r="Z6005" s="57">
        <v>0</v>
      </c>
      <c r="AA6005" s="57">
        <v>0</v>
      </c>
      <c r="AB6005" s="57">
        <v>0</v>
      </c>
      <c r="AC6005" s="57">
        <v>0</v>
      </c>
      <c r="AD6005" s="56" t="s">
        <v>9255</v>
      </c>
      <c r="AE6005" s="57">
        <v>0</v>
      </c>
      <c r="AF6005" s="57">
        <v>0</v>
      </c>
      <c r="AG6005" s="57">
        <v>0</v>
      </c>
      <c r="AI6005"/>
      <c r="AJ6005"/>
    </row>
    <row r="6006" spans="1:36">
      <c r="A6006" s="56" t="s">
        <v>48</v>
      </c>
      <c r="B6006" s="56" t="s">
        <v>11412</v>
      </c>
      <c r="C6006" s="56">
        <v>2101010090</v>
      </c>
      <c r="D6006" s="56" t="s">
        <v>42</v>
      </c>
      <c r="E6006" s="56">
        <v>2101020090</v>
      </c>
      <c r="F6006" s="56">
        <v>5401010090</v>
      </c>
      <c r="G6006" s="56" t="s">
        <v>11428</v>
      </c>
      <c r="H6006" s="56">
        <v>400300</v>
      </c>
      <c r="I6006" s="56" t="s">
        <v>11430</v>
      </c>
      <c r="J6006" s="56" t="s">
        <v>11195</v>
      </c>
      <c r="K6006" s="56" t="s">
        <v>9215</v>
      </c>
      <c r="L6006" s="56" t="s">
        <v>7138</v>
      </c>
      <c r="M6006" s="73">
        <v>41379</v>
      </c>
      <c r="N6006" s="56"/>
      <c r="O6006" s="56"/>
      <c r="P6006" s="56" t="s">
        <v>167</v>
      </c>
      <c r="Q6006" s="56" t="s">
        <v>8823</v>
      </c>
      <c r="R6006" s="56" t="s">
        <v>70</v>
      </c>
      <c r="S6006" s="56" t="s">
        <v>11660</v>
      </c>
      <c r="T6006" s="56" t="s">
        <v>7140</v>
      </c>
      <c r="U6006" s="57">
        <v>5861</v>
      </c>
      <c r="V6006" s="57">
        <v>-5567.95</v>
      </c>
      <c r="W6006" s="57">
        <v>293.05</v>
      </c>
      <c r="X6006" s="57">
        <v>0</v>
      </c>
      <c r="Y6006" s="73">
        <v>41379</v>
      </c>
      <c r="Z6006" s="57">
        <v>0</v>
      </c>
      <c r="AA6006" s="57">
        <v>0</v>
      </c>
      <c r="AB6006" s="57">
        <v>293.05</v>
      </c>
      <c r="AC6006" s="57">
        <v>0</v>
      </c>
      <c r="AD6006" s="56" t="s">
        <v>9255</v>
      </c>
      <c r="AE6006" s="57">
        <v>0</v>
      </c>
      <c r="AF6006" s="57">
        <v>0</v>
      </c>
      <c r="AG6006" s="57">
        <v>0</v>
      </c>
      <c r="AI6006"/>
      <c r="AJ6006"/>
    </row>
    <row r="6007" spans="1:36">
      <c r="A6007" s="56" t="s">
        <v>48</v>
      </c>
      <c r="B6007" s="56" t="s">
        <v>11412</v>
      </c>
      <c r="C6007" s="56">
        <v>2101010090</v>
      </c>
      <c r="D6007" s="56" t="s">
        <v>42</v>
      </c>
      <c r="E6007" s="56">
        <v>2101020090</v>
      </c>
      <c r="F6007" s="56">
        <v>5401010090</v>
      </c>
      <c r="G6007" s="56" t="s">
        <v>11428</v>
      </c>
      <c r="H6007" s="56">
        <v>400300</v>
      </c>
      <c r="I6007" s="56" t="s">
        <v>11430</v>
      </c>
      <c r="J6007" s="56" t="s">
        <v>11196</v>
      </c>
      <c r="K6007" s="56" t="s">
        <v>8920</v>
      </c>
      <c r="L6007" s="56" t="s">
        <v>7138</v>
      </c>
      <c r="M6007" s="73">
        <v>41379</v>
      </c>
      <c r="N6007" s="56"/>
      <c r="O6007" s="56"/>
      <c r="P6007" s="56" t="s">
        <v>167</v>
      </c>
      <c r="Q6007" s="56" t="s">
        <v>8823</v>
      </c>
      <c r="R6007" s="56" t="s">
        <v>70</v>
      </c>
      <c r="S6007" s="56" t="s">
        <v>11415</v>
      </c>
      <c r="T6007" s="56" t="s">
        <v>7140</v>
      </c>
      <c r="U6007" s="57">
        <v>6449</v>
      </c>
      <c r="V6007" s="57">
        <v>-6126.55</v>
      </c>
      <c r="W6007" s="57">
        <v>322.45</v>
      </c>
      <c r="X6007" s="57">
        <v>0</v>
      </c>
      <c r="Y6007" s="73">
        <v>41379</v>
      </c>
      <c r="Z6007" s="57">
        <v>0</v>
      </c>
      <c r="AA6007" s="57">
        <v>0</v>
      </c>
      <c r="AB6007" s="57">
        <v>322.45</v>
      </c>
      <c r="AC6007" s="57">
        <v>0</v>
      </c>
      <c r="AD6007" s="56" t="s">
        <v>9255</v>
      </c>
      <c r="AE6007" s="57">
        <v>0</v>
      </c>
      <c r="AF6007" s="57">
        <v>0</v>
      </c>
      <c r="AG6007" s="57">
        <v>0</v>
      </c>
      <c r="AI6007"/>
      <c r="AJ6007"/>
    </row>
    <row r="6008" spans="1:36">
      <c r="A6008" s="56" t="s">
        <v>48</v>
      </c>
      <c r="B6008" s="56" t="s">
        <v>11412</v>
      </c>
      <c r="C6008" s="56">
        <v>2101010090</v>
      </c>
      <c r="D6008" s="56" t="s">
        <v>42</v>
      </c>
      <c r="E6008" s="56">
        <v>2101020090</v>
      </c>
      <c r="F6008" s="56">
        <v>5401010090</v>
      </c>
      <c r="G6008" s="56" t="s">
        <v>11428</v>
      </c>
      <c r="H6008" s="56">
        <v>400300</v>
      </c>
      <c r="I6008" s="56" t="s">
        <v>11430</v>
      </c>
      <c r="J6008" s="56" t="s">
        <v>11197</v>
      </c>
      <c r="K6008" s="56" t="s">
        <v>8921</v>
      </c>
      <c r="L6008" s="56" t="s">
        <v>7138</v>
      </c>
      <c r="M6008" s="73">
        <v>41379</v>
      </c>
      <c r="N6008" s="56"/>
      <c r="O6008" s="56"/>
      <c r="P6008" s="56" t="s">
        <v>167</v>
      </c>
      <c r="Q6008" s="56" t="s">
        <v>8823</v>
      </c>
      <c r="R6008" s="56" t="s">
        <v>70</v>
      </c>
      <c r="S6008" s="56" t="s">
        <v>11415</v>
      </c>
      <c r="T6008" s="56" t="s">
        <v>7140</v>
      </c>
      <c r="U6008" s="57">
        <v>4690</v>
      </c>
      <c r="V6008" s="57">
        <v>-4690</v>
      </c>
      <c r="W6008" s="57">
        <v>0</v>
      </c>
      <c r="X6008" s="57">
        <v>0</v>
      </c>
      <c r="Y6008" s="73">
        <v>41379</v>
      </c>
      <c r="Z6008" s="57">
        <v>0</v>
      </c>
      <c r="AA6008" s="57">
        <v>0</v>
      </c>
      <c r="AB6008" s="57">
        <v>0</v>
      </c>
      <c r="AC6008" s="57">
        <v>0</v>
      </c>
      <c r="AD6008" s="56" t="s">
        <v>9255</v>
      </c>
      <c r="AE6008" s="57">
        <v>0</v>
      </c>
      <c r="AF6008" s="57">
        <v>0</v>
      </c>
      <c r="AG6008" s="57">
        <v>0</v>
      </c>
      <c r="AI6008"/>
      <c r="AJ6008"/>
    </row>
    <row r="6009" spans="1:36">
      <c r="A6009" s="56" t="s">
        <v>48</v>
      </c>
      <c r="B6009" s="56" t="s">
        <v>11412</v>
      </c>
      <c r="C6009" s="56">
        <v>2101010090</v>
      </c>
      <c r="D6009" s="56" t="s">
        <v>42</v>
      </c>
      <c r="E6009" s="56">
        <v>2101020090</v>
      </c>
      <c r="F6009" s="56">
        <v>5401010090</v>
      </c>
      <c r="G6009" s="56" t="s">
        <v>11428</v>
      </c>
      <c r="H6009" s="56">
        <v>400300</v>
      </c>
      <c r="I6009" s="56" t="s">
        <v>11430</v>
      </c>
      <c r="J6009" s="56" t="s">
        <v>11198</v>
      </c>
      <c r="K6009" s="56" t="s">
        <v>8922</v>
      </c>
      <c r="L6009" s="56" t="s">
        <v>7138</v>
      </c>
      <c r="M6009" s="73">
        <v>41365</v>
      </c>
      <c r="N6009" s="56"/>
      <c r="O6009" s="56"/>
      <c r="P6009" s="56" t="s">
        <v>167</v>
      </c>
      <c r="Q6009" s="56" t="s">
        <v>8825</v>
      </c>
      <c r="R6009" s="56" t="s">
        <v>70</v>
      </c>
      <c r="S6009" s="56" t="s">
        <v>11415</v>
      </c>
      <c r="T6009" s="56" t="s">
        <v>7140</v>
      </c>
      <c r="U6009" s="57">
        <v>10990</v>
      </c>
      <c r="V6009" s="57">
        <v>-10440.5</v>
      </c>
      <c r="W6009" s="57">
        <v>549.5</v>
      </c>
      <c r="X6009" s="57">
        <v>0</v>
      </c>
      <c r="Y6009" s="73">
        <v>41365</v>
      </c>
      <c r="Z6009" s="57">
        <v>0</v>
      </c>
      <c r="AA6009" s="57">
        <v>0</v>
      </c>
      <c r="AB6009" s="57">
        <v>549.5</v>
      </c>
      <c r="AC6009" s="57">
        <v>0</v>
      </c>
      <c r="AD6009" s="56" t="s">
        <v>9255</v>
      </c>
      <c r="AE6009" s="57">
        <v>0</v>
      </c>
      <c r="AF6009" s="57">
        <v>0</v>
      </c>
      <c r="AG6009" s="57">
        <v>0</v>
      </c>
      <c r="AI6009"/>
      <c r="AJ6009"/>
    </row>
    <row r="6010" spans="1:36">
      <c r="A6010" s="56" t="s">
        <v>48</v>
      </c>
      <c r="B6010" s="56" t="s">
        <v>11412</v>
      </c>
      <c r="C6010" s="56">
        <v>2101010090</v>
      </c>
      <c r="D6010" s="56" t="s">
        <v>42</v>
      </c>
      <c r="E6010" s="56">
        <v>2101020090</v>
      </c>
      <c r="F6010" s="56">
        <v>5401010090</v>
      </c>
      <c r="G6010" s="56" t="s">
        <v>11428</v>
      </c>
      <c r="H6010" s="56">
        <v>400300</v>
      </c>
      <c r="I6010" s="56" t="s">
        <v>11430</v>
      </c>
      <c r="J6010" s="56" t="s">
        <v>11199</v>
      </c>
      <c r="K6010" s="56" t="s">
        <v>8923</v>
      </c>
      <c r="L6010" s="56" t="s">
        <v>7138</v>
      </c>
      <c r="M6010" s="73">
        <v>41394</v>
      </c>
      <c r="N6010" s="56"/>
      <c r="O6010" s="56"/>
      <c r="P6010" s="56" t="s">
        <v>167</v>
      </c>
      <c r="Q6010" s="56" t="s">
        <v>8880</v>
      </c>
      <c r="R6010" s="56" t="s">
        <v>70</v>
      </c>
      <c r="S6010" s="56" t="s">
        <v>11659</v>
      </c>
      <c r="T6010" s="56" t="s">
        <v>7140</v>
      </c>
      <c r="U6010" s="57">
        <v>62034</v>
      </c>
      <c r="V6010" s="57">
        <v>-58932.3</v>
      </c>
      <c r="W6010" s="57">
        <v>3101.7</v>
      </c>
      <c r="X6010" s="57">
        <v>0</v>
      </c>
      <c r="Y6010" s="73">
        <v>41394</v>
      </c>
      <c r="Z6010" s="57">
        <v>0</v>
      </c>
      <c r="AA6010" s="57">
        <v>0</v>
      </c>
      <c r="AB6010" s="57">
        <v>3101.7</v>
      </c>
      <c r="AC6010" s="57">
        <v>0</v>
      </c>
      <c r="AD6010" s="56" t="s">
        <v>9255</v>
      </c>
      <c r="AE6010" s="57">
        <v>0</v>
      </c>
      <c r="AF6010" s="57">
        <v>0</v>
      </c>
      <c r="AG6010" s="57">
        <v>0</v>
      </c>
      <c r="AI6010"/>
      <c r="AJ6010"/>
    </row>
    <row r="6011" spans="1:36">
      <c r="A6011" s="56" t="s">
        <v>48</v>
      </c>
      <c r="B6011" s="56" t="s">
        <v>11412</v>
      </c>
      <c r="C6011" s="56">
        <v>2101010090</v>
      </c>
      <c r="D6011" s="56" t="s">
        <v>42</v>
      </c>
      <c r="E6011" s="56">
        <v>2101020090</v>
      </c>
      <c r="F6011" s="56">
        <v>5401010090</v>
      </c>
      <c r="G6011" s="56" t="s">
        <v>11428</v>
      </c>
      <c r="H6011" s="56">
        <v>400300</v>
      </c>
      <c r="I6011" s="56" t="s">
        <v>11430</v>
      </c>
      <c r="J6011" s="56" t="s">
        <v>11200</v>
      </c>
      <c r="K6011" s="56" t="s">
        <v>8924</v>
      </c>
      <c r="L6011" s="56" t="s">
        <v>7138</v>
      </c>
      <c r="M6011" s="73">
        <v>41547</v>
      </c>
      <c r="N6011" s="56"/>
      <c r="O6011" s="56"/>
      <c r="P6011" s="56" t="s">
        <v>167</v>
      </c>
      <c r="Q6011" s="56" t="s">
        <v>8823</v>
      </c>
      <c r="R6011" s="56" t="s">
        <v>70</v>
      </c>
      <c r="S6011" s="56" t="s">
        <v>11415</v>
      </c>
      <c r="T6011" s="56" t="s">
        <v>7140</v>
      </c>
      <c r="U6011" s="57">
        <v>8790</v>
      </c>
      <c r="V6011" s="57">
        <v>-8350.5</v>
      </c>
      <c r="W6011" s="57">
        <v>439.5</v>
      </c>
      <c r="X6011" s="57">
        <v>0</v>
      </c>
      <c r="Y6011" s="73">
        <v>41547</v>
      </c>
      <c r="Z6011" s="57">
        <v>0</v>
      </c>
      <c r="AA6011" s="57">
        <v>0</v>
      </c>
      <c r="AB6011" s="57">
        <v>439.5</v>
      </c>
      <c r="AC6011" s="57">
        <v>0</v>
      </c>
      <c r="AD6011" s="56" t="s">
        <v>9255</v>
      </c>
      <c r="AE6011" s="57">
        <v>0</v>
      </c>
      <c r="AF6011" s="57">
        <v>0</v>
      </c>
      <c r="AG6011" s="57">
        <v>0</v>
      </c>
      <c r="AI6011"/>
      <c r="AJ6011"/>
    </row>
    <row r="6012" spans="1:36">
      <c r="A6012" s="56" t="s">
        <v>48</v>
      </c>
      <c r="B6012" s="56" t="s">
        <v>11412</v>
      </c>
      <c r="C6012" s="56">
        <v>2101010090</v>
      </c>
      <c r="D6012" s="56" t="s">
        <v>42</v>
      </c>
      <c r="E6012" s="56">
        <v>2101020090</v>
      </c>
      <c r="F6012" s="56">
        <v>5401010090</v>
      </c>
      <c r="G6012" s="56" t="s">
        <v>11428</v>
      </c>
      <c r="H6012" s="56">
        <v>400300</v>
      </c>
      <c r="I6012" s="56" t="s">
        <v>11430</v>
      </c>
      <c r="J6012" s="56" t="s">
        <v>11201</v>
      </c>
      <c r="K6012" s="56" t="s">
        <v>8925</v>
      </c>
      <c r="L6012" s="56" t="s">
        <v>7138</v>
      </c>
      <c r="M6012" s="73">
        <v>41555</v>
      </c>
      <c r="N6012" s="56"/>
      <c r="O6012" s="56"/>
      <c r="P6012" s="56" t="s">
        <v>167</v>
      </c>
      <c r="Q6012" s="56" t="s">
        <v>8823</v>
      </c>
      <c r="R6012" s="56" t="s">
        <v>70</v>
      </c>
      <c r="S6012" s="56" t="s">
        <v>11660</v>
      </c>
      <c r="T6012" s="56" t="s">
        <v>7140</v>
      </c>
      <c r="U6012" s="57">
        <v>26434</v>
      </c>
      <c r="V6012" s="57">
        <v>-25112.3</v>
      </c>
      <c r="W6012" s="57">
        <v>1321.7</v>
      </c>
      <c r="X6012" s="57">
        <v>0</v>
      </c>
      <c r="Y6012" s="73">
        <v>41555</v>
      </c>
      <c r="Z6012" s="57">
        <v>0</v>
      </c>
      <c r="AA6012" s="57">
        <v>0</v>
      </c>
      <c r="AB6012" s="57">
        <v>1321.7</v>
      </c>
      <c r="AC6012" s="57">
        <v>0</v>
      </c>
      <c r="AD6012" s="56" t="s">
        <v>9255</v>
      </c>
      <c r="AE6012" s="57">
        <v>0</v>
      </c>
      <c r="AF6012" s="57">
        <v>0</v>
      </c>
      <c r="AG6012" s="57">
        <v>0</v>
      </c>
      <c r="AI6012"/>
      <c r="AJ6012"/>
    </row>
    <row r="6013" spans="1:36">
      <c r="A6013" s="56" t="s">
        <v>48</v>
      </c>
      <c r="B6013" s="56" t="s">
        <v>11412</v>
      </c>
      <c r="C6013" s="56">
        <v>2101010090</v>
      </c>
      <c r="D6013" s="56" t="s">
        <v>42</v>
      </c>
      <c r="E6013" s="56">
        <v>2101020090</v>
      </c>
      <c r="F6013" s="56">
        <v>5401010090</v>
      </c>
      <c r="G6013" s="56" t="s">
        <v>11428</v>
      </c>
      <c r="H6013" s="56">
        <v>400300</v>
      </c>
      <c r="I6013" s="56" t="s">
        <v>11430</v>
      </c>
      <c r="J6013" s="56" t="s">
        <v>11202</v>
      </c>
      <c r="K6013" s="56" t="s">
        <v>8926</v>
      </c>
      <c r="L6013" s="56" t="s">
        <v>7138</v>
      </c>
      <c r="M6013" s="73">
        <v>41559</v>
      </c>
      <c r="N6013" s="56"/>
      <c r="O6013" s="56"/>
      <c r="P6013" s="56" t="s">
        <v>167</v>
      </c>
      <c r="Q6013" s="56" t="s">
        <v>8831</v>
      </c>
      <c r="R6013" s="56" t="s">
        <v>70</v>
      </c>
      <c r="S6013" s="56" t="s">
        <v>11415</v>
      </c>
      <c r="T6013" s="56" t="s">
        <v>7140</v>
      </c>
      <c r="U6013" s="57">
        <v>8231</v>
      </c>
      <c r="V6013" s="57">
        <v>-7819.45</v>
      </c>
      <c r="W6013" s="57">
        <v>411.55</v>
      </c>
      <c r="X6013" s="57">
        <v>0</v>
      </c>
      <c r="Y6013" s="73">
        <v>41559</v>
      </c>
      <c r="Z6013" s="57">
        <v>0</v>
      </c>
      <c r="AA6013" s="57">
        <v>0</v>
      </c>
      <c r="AB6013" s="57">
        <v>411.55</v>
      </c>
      <c r="AC6013" s="57">
        <v>0</v>
      </c>
      <c r="AD6013" s="56" t="s">
        <v>9255</v>
      </c>
      <c r="AE6013" s="57">
        <v>0</v>
      </c>
      <c r="AF6013" s="57">
        <v>0</v>
      </c>
      <c r="AG6013" s="57">
        <v>0</v>
      </c>
      <c r="AI6013"/>
      <c r="AJ6013"/>
    </row>
    <row r="6014" spans="1:36">
      <c r="A6014" s="56" t="s">
        <v>48</v>
      </c>
      <c r="B6014" s="56" t="s">
        <v>11412</v>
      </c>
      <c r="C6014" s="56">
        <v>2101010090</v>
      </c>
      <c r="D6014" s="56" t="s">
        <v>42</v>
      </c>
      <c r="E6014" s="56">
        <v>2101020090</v>
      </c>
      <c r="F6014" s="56">
        <v>5401010090</v>
      </c>
      <c r="G6014" s="56" t="s">
        <v>11428</v>
      </c>
      <c r="H6014" s="56">
        <v>400300</v>
      </c>
      <c r="I6014" s="56" t="s">
        <v>11430</v>
      </c>
      <c r="J6014" s="56" t="s">
        <v>11134</v>
      </c>
      <c r="K6014" s="56" t="s">
        <v>8927</v>
      </c>
      <c r="L6014" s="56" t="s">
        <v>7138</v>
      </c>
      <c r="M6014" s="73">
        <v>40946</v>
      </c>
      <c r="N6014" s="56"/>
      <c r="O6014" s="56"/>
      <c r="P6014" s="56" t="s">
        <v>167</v>
      </c>
      <c r="Q6014" s="56" t="s">
        <v>8709</v>
      </c>
      <c r="R6014" s="56" t="s">
        <v>70</v>
      </c>
      <c r="S6014" s="56" t="s">
        <v>11415</v>
      </c>
      <c r="T6014" s="56" t="s">
        <v>7864</v>
      </c>
      <c r="U6014" s="57">
        <v>30500</v>
      </c>
      <c r="V6014" s="57">
        <v>-28975</v>
      </c>
      <c r="W6014" s="57">
        <v>1525</v>
      </c>
      <c r="X6014" s="57">
        <v>0</v>
      </c>
      <c r="Y6014" s="73">
        <v>40946</v>
      </c>
      <c r="Z6014" s="57">
        <v>0</v>
      </c>
      <c r="AA6014" s="57">
        <v>0</v>
      </c>
      <c r="AB6014" s="57">
        <v>1525</v>
      </c>
      <c r="AC6014" s="57">
        <v>0</v>
      </c>
      <c r="AD6014" s="56" t="s">
        <v>9255</v>
      </c>
      <c r="AE6014" s="57">
        <v>0</v>
      </c>
      <c r="AF6014" s="57">
        <v>0</v>
      </c>
      <c r="AG6014" s="57">
        <v>0</v>
      </c>
      <c r="AI6014"/>
      <c r="AJ6014"/>
    </row>
    <row r="6015" spans="1:36">
      <c r="A6015" s="56" t="s">
        <v>48</v>
      </c>
      <c r="B6015" s="56" t="s">
        <v>11412</v>
      </c>
      <c r="C6015" s="56">
        <v>2101010090</v>
      </c>
      <c r="D6015" s="56" t="s">
        <v>42</v>
      </c>
      <c r="E6015" s="56">
        <v>2101020090</v>
      </c>
      <c r="F6015" s="56">
        <v>5401010090</v>
      </c>
      <c r="G6015" s="56" t="s">
        <v>11428</v>
      </c>
      <c r="H6015" s="56">
        <v>400300</v>
      </c>
      <c r="I6015" s="56" t="s">
        <v>11430</v>
      </c>
      <c r="J6015" s="56" t="s">
        <v>11203</v>
      </c>
      <c r="K6015" s="56" t="s">
        <v>8928</v>
      </c>
      <c r="L6015" s="56" t="s">
        <v>7138</v>
      </c>
      <c r="M6015" s="73">
        <v>41683</v>
      </c>
      <c r="N6015" s="56"/>
      <c r="O6015" s="56"/>
      <c r="P6015" s="56" t="s">
        <v>167</v>
      </c>
      <c r="Q6015" s="56" t="s">
        <v>8929</v>
      </c>
      <c r="R6015" s="56" t="s">
        <v>70</v>
      </c>
      <c r="S6015" s="56" t="s">
        <v>11659</v>
      </c>
      <c r="T6015" s="56" t="s">
        <v>7140</v>
      </c>
      <c r="U6015" s="57">
        <v>9375</v>
      </c>
      <c r="V6015" s="57">
        <v>-8906.25</v>
      </c>
      <c r="W6015" s="57">
        <v>468.75</v>
      </c>
      <c r="X6015" s="57">
        <v>0</v>
      </c>
      <c r="Y6015" s="73">
        <v>41683</v>
      </c>
      <c r="Z6015" s="57">
        <v>0</v>
      </c>
      <c r="AA6015" s="57">
        <v>0</v>
      </c>
      <c r="AB6015" s="57">
        <v>468.75</v>
      </c>
      <c r="AC6015" s="57">
        <v>0</v>
      </c>
      <c r="AD6015" s="56" t="s">
        <v>9255</v>
      </c>
      <c r="AE6015" s="57">
        <v>0</v>
      </c>
      <c r="AF6015" s="57">
        <v>0</v>
      </c>
      <c r="AG6015" s="57">
        <v>0</v>
      </c>
      <c r="AI6015"/>
      <c r="AJ6015"/>
    </row>
    <row r="6016" spans="1:36">
      <c r="A6016" s="56" t="s">
        <v>48</v>
      </c>
      <c r="B6016" s="56" t="s">
        <v>11412</v>
      </c>
      <c r="C6016" s="56">
        <v>2101010090</v>
      </c>
      <c r="D6016" s="56" t="s">
        <v>42</v>
      </c>
      <c r="E6016" s="56">
        <v>2101020090</v>
      </c>
      <c r="F6016" s="56">
        <v>5401010090</v>
      </c>
      <c r="G6016" s="56" t="s">
        <v>11428</v>
      </c>
      <c r="H6016" s="56">
        <v>400300</v>
      </c>
      <c r="I6016" s="56" t="s">
        <v>11430</v>
      </c>
      <c r="J6016" s="56" t="s">
        <v>11204</v>
      </c>
      <c r="K6016" s="56" t="s">
        <v>8930</v>
      </c>
      <c r="L6016" s="56" t="s">
        <v>7138</v>
      </c>
      <c r="M6016" s="73">
        <v>41664</v>
      </c>
      <c r="N6016" s="56"/>
      <c r="O6016" s="56"/>
      <c r="P6016" s="56" t="s">
        <v>167</v>
      </c>
      <c r="Q6016" s="56" t="s">
        <v>8814</v>
      </c>
      <c r="R6016" s="56" t="s">
        <v>70</v>
      </c>
      <c r="S6016" s="56" t="s">
        <v>11660</v>
      </c>
      <c r="T6016" s="56" t="s">
        <v>7140</v>
      </c>
      <c r="U6016" s="57">
        <v>32603</v>
      </c>
      <c r="V6016" s="57">
        <v>-30972.85</v>
      </c>
      <c r="W6016" s="57">
        <v>1630.15</v>
      </c>
      <c r="X6016" s="57">
        <v>0</v>
      </c>
      <c r="Y6016" s="73">
        <v>41664</v>
      </c>
      <c r="Z6016" s="57">
        <v>0</v>
      </c>
      <c r="AA6016" s="57">
        <v>0</v>
      </c>
      <c r="AB6016" s="57">
        <v>1630.15</v>
      </c>
      <c r="AC6016" s="57">
        <v>0</v>
      </c>
      <c r="AD6016" s="56" t="s">
        <v>9255</v>
      </c>
      <c r="AE6016" s="57">
        <v>0</v>
      </c>
      <c r="AF6016" s="57">
        <v>0</v>
      </c>
      <c r="AG6016" s="57">
        <v>0</v>
      </c>
      <c r="AI6016"/>
      <c r="AJ6016"/>
    </row>
    <row r="6017" spans="1:36">
      <c r="A6017" s="56" t="s">
        <v>48</v>
      </c>
      <c r="B6017" s="56" t="s">
        <v>11412</v>
      </c>
      <c r="C6017" s="56">
        <v>2101010090</v>
      </c>
      <c r="D6017" s="56" t="s">
        <v>42</v>
      </c>
      <c r="E6017" s="56">
        <v>2101020090</v>
      </c>
      <c r="F6017" s="56">
        <v>5401010090</v>
      </c>
      <c r="G6017" s="56" t="s">
        <v>11428</v>
      </c>
      <c r="H6017" s="56">
        <v>400300</v>
      </c>
      <c r="I6017" s="56" t="s">
        <v>11430</v>
      </c>
      <c r="J6017" s="56" t="s">
        <v>11205</v>
      </c>
      <c r="K6017" s="56" t="s">
        <v>8931</v>
      </c>
      <c r="L6017" s="56" t="s">
        <v>7138</v>
      </c>
      <c r="M6017" s="73">
        <v>41709</v>
      </c>
      <c r="N6017" s="56"/>
      <c r="O6017" s="56"/>
      <c r="P6017" s="56" t="s">
        <v>167</v>
      </c>
      <c r="Q6017" s="56" t="s">
        <v>8932</v>
      </c>
      <c r="R6017" s="56" t="s">
        <v>70</v>
      </c>
      <c r="S6017" s="56" t="s">
        <v>11659</v>
      </c>
      <c r="T6017" s="56" t="s">
        <v>7140</v>
      </c>
      <c r="U6017" s="57">
        <v>198628</v>
      </c>
      <c r="V6017" s="57">
        <v>-188696.6</v>
      </c>
      <c r="W6017" s="57">
        <v>9931.4</v>
      </c>
      <c r="X6017" s="57">
        <v>0</v>
      </c>
      <c r="Y6017" s="73">
        <v>41709</v>
      </c>
      <c r="Z6017" s="57">
        <v>0</v>
      </c>
      <c r="AA6017" s="57">
        <v>0</v>
      </c>
      <c r="AB6017" s="57">
        <v>9931.4</v>
      </c>
      <c r="AC6017" s="57">
        <v>0</v>
      </c>
      <c r="AD6017" s="56" t="s">
        <v>9255</v>
      </c>
      <c r="AE6017" s="57">
        <v>0</v>
      </c>
      <c r="AF6017" s="57">
        <v>0</v>
      </c>
      <c r="AG6017" s="57">
        <v>0</v>
      </c>
      <c r="AI6017"/>
      <c r="AJ6017"/>
    </row>
    <row r="6018" spans="1:36">
      <c r="A6018" s="56" t="s">
        <v>48</v>
      </c>
      <c r="B6018" s="56" t="s">
        <v>11412</v>
      </c>
      <c r="C6018" s="56">
        <v>2101010090</v>
      </c>
      <c r="D6018" s="56" t="s">
        <v>42</v>
      </c>
      <c r="E6018" s="56">
        <v>2101020090</v>
      </c>
      <c r="F6018" s="56">
        <v>5401010090</v>
      </c>
      <c r="G6018" s="56" t="s">
        <v>11428</v>
      </c>
      <c r="H6018" s="56">
        <v>400300</v>
      </c>
      <c r="I6018" s="56" t="s">
        <v>11430</v>
      </c>
      <c r="J6018" s="56" t="s">
        <v>11206</v>
      </c>
      <c r="K6018" s="56" t="s">
        <v>8933</v>
      </c>
      <c r="L6018" s="56" t="s">
        <v>7138</v>
      </c>
      <c r="M6018" s="73">
        <v>41727</v>
      </c>
      <c r="N6018" s="56"/>
      <c r="O6018" s="56"/>
      <c r="P6018" s="56" t="s">
        <v>167</v>
      </c>
      <c r="Q6018" s="56" t="s">
        <v>8934</v>
      </c>
      <c r="R6018" s="56" t="s">
        <v>70</v>
      </c>
      <c r="S6018" s="56" t="s">
        <v>11415</v>
      </c>
      <c r="T6018" s="56" t="s">
        <v>7140</v>
      </c>
      <c r="U6018" s="57">
        <v>7529</v>
      </c>
      <c r="V6018" s="57">
        <v>-7152.55</v>
      </c>
      <c r="W6018" s="57">
        <v>376.45</v>
      </c>
      <c r="X6018" s="57">
        <v>0</v>
      </c>
      <c r="Y6018" s="73">
        <v>41727</v>
      </c>
      <c r="Z6018" s="57">
        <v>0</v>
      </c>
      <c r="AA6018" s="57">
        <v>0</v>
      </c>
      <c r="AB6018" s="57">
        <v>376.45</v>
      </c>
      <c r="AC6018" s="57">
        <v>0</v>
      </c>
      <c r="AD6018" s="56" t="s">
        <v>9255</v>
      </c>
      <c r="AE6018" s="57">
        <v>0</v>
      </c>
      <c r="AF6018" s="57">
        <v>0</v>
      </c>
      <c r="AG6018" s="57">
        <v>0</v>
      </c>
      <c r="AI6018"/>
      <c r="AJ6018"/>
    </row>
    <row r="6019" spans="1:36">
      <c r="A6019" s="56" t="s">
        <v>48</v>
      </c>
      <c r="B6019" s="56" t="s">
        <v>11412</v>
      </c>
      <c r="C6019" s="56">
        <v>2101010090</v>
      </c>
      <c r="D6019" s="56" t="s">
        <v>42</v>
      </c>
      <c r="E6019" s="56">
        <v>2101020090</v>
      </c>
      <c r="F6019" s="56">
        <v>5401010090</v>
      </c>
      <c r="G6019" s="56" t="s">
        <v>11428</v>
      </c>
      <c r="H6019" s="56">
        <v>400300</v>
      </c>
      <c r="I6019" s="56" t="s">
        <v>11430</v>
      </c>
      <c r="J6019" s="56" t="s">
        <v>11207</v>
      </c>
      <c r="K6019" s="56" t="s">
        <v>8935</v>
      </c>
      <c r="L6019" s="56" t="s">
        <v>7138</v>
      </c>
      <c r="M6019" s="73">
        <v>41740</v>
      </c>
      <c r="N6019" s="56"/>
      <c r="O6019" s="56"/>
      <c r="P6019" s="56" t="s">
        <v>167</v>
      </c>
      <c r="Q6019" s="56" t="s">
        <v>8936</v>
      </c>
      <c r="R6019" s="56" t="s">
        <v>70</v>
      </c>
      <c r="S6019" s="56" t="s">
        <v>11415</v>
      </c>
      <c r="T6019" s="56" t="s">
        <v>7140</v>
      </c>
      <c r="U6019" s="57">
        <v>39278</v>
      </c>
      <c r="V6019" s="57">
        <v>-37314.1</v>
      </c>
      <c r="W6019" s="57">
        <v>1963.9</v>
      </c>
      <c r="X6019" s="57">
        <v>0</v>
      </c>
      <c r="Y6019" s="73">
        <v>41740</v>
      </c>
      <c r="Z6019" s="57">
        <v>0</v>
      </c>
      <c r="AA6019" s="57">
        <v>0</v>
      </c>
      <c r="AB6019" s="57">
        <v>1963.9</v>
      </c>
      <c r="AC6019" s="57">
        <v>0</v>
      </c>
      <c r="AD6019" s="56" t="s">
        <v>9255</v>
      </c>
      <c r="AE6019" s="57">
        <v>0</v>
      </c>
      <c r="AF6019" s="57">
        <v>0</v>
      </c>
      <c r="AG6019" s="57">
        <v>0</v>
      </c>
      <c r="AI6019"/>
      <c r="AJ6019"/>
    </row>
    <row r="6020" spans="1:36">
      <c r="A6020" s="56" t="s">
        <v>48</v>
      </c>
      <c r="B6020" s="56" t="s">
        <v>11412</v>
      </c>
      <c r="C6020" s="56">
        <v>2101010090</v>
      </c>
      <c r="D6020" s="56" t="s">
        <v>42</v>
      </c>
      <c r="E6020" s="56">
        <v>2101020090</v>
      </c>
      <c r="F6020" s="56">
        <v>5401010090</v>
      </c>
      <c r="G6020" s="56" t="s">
        <v>11428</v>
      </c>
      <c r="H6020" s="56">
        <v>400300</v>
      </c>
      <c r="I6020" s="56" t="s">
        <v>11430</v>
      </c>
      <c r="J6020" s="56" t="s">
        <v>11208</v>
      </c>
      <c r="K6020" s="56" t="s">
        <v>9216</v>
      </c>
      <c r="L6020" s="56" t="s">
        <v>7138</v>
      </c>
      <c r="M6020" s="73">
        <v>41753</v>
      </c>
      <c r="N6020" s="56"/>
      <c r="O6020" s="56"/>
      <c r="P6020" s="56" t="s">
        <v>167</v>
      </c>
      <c r="Q6020" s="56" t="s">
        <v>9217</v>
      </c>
      <c r="R6020" s="56" t="s">
        <v>70</v>
      </c>
      <c r="S6020" s="56" t="s">
        <v>11659</v>
      </c>
      <c r="T6020" s="56" t="s">
        <v>7140</v>
      </c>
      <c r="U6020" s="57">
        <v>26000</v>
      </c>
      <c r="V6020" s="57">
        <v>-24700</v>
      </c>
      <c r="W6020" s="57">
        <v>1300</v>
      </c>
      <c r="X6020" s="57">
        <v>0</v>
      </c>
      <c r="Y6020" s="73">
        <v>41753</v>
      </c>
      <c r="Z6020" s="57">
        <v>0</v>
      </c>
      <c r="AA6020" s="57">
        <v>0</v>
      </c>
      <c r="AB6020" s="57">
        <v>1300</v>
      </c>
      <c r="AC6020" s="57">
        <v>0</v>
      </c>
      <c r="AD6020" s="56" t="s">
        <v>9255</v>
      </c>
      <c r="AE6020" s="57">
        <v>0</v>
      </c>
      <c r="AF6020" s="57">
        <v>0</v>
      </c>
      <c r="AG6020" s="57">
        <v>0</v>
      </c>
      <c r="AI6020"/>
      <c r="AJ6020"/>
    </row>
    <row r="6021" spans="1:36">
      <c r="A6021" s="56" t="s">
        <v>48</v>
      </c>
      <c r="B6021" s="56" t="s">
        <v>11412</v>
      </c>
      <c r="C6021" s="56">
        <v>2101010090</v>
      </c>
      <c r="D6021" s="56" t="s">
        <v>42</v>
      </c>
      <c r="E6021" s="56">
        <v>2101020090</v>
      </c>
      <c r="F6021" s="56">
        <v>5401010090</v>
      </c>
      <c r="G6021" s="56" t="s">
        <v>11428</v>
      </c>
      <c r="H6021" s="56">
        <v>400300</v>
      </c>
      <c r="I6021" s="56" t="s">
        <v>11430</v>
      </c>
      <c r="J6021" s="56" t="s">
        <v>11209</v>
      </c>
      <c r="K6021" s="56" t="s">
        <v>8937</v>
      </c>
      <c r="L6021" s="56" t="s">
        <v>7138</v>
      </c>
      <c r="M6021" s="73">
        <v>41753</v>
      </c>
      <c r="N6021" s="56"/>
      <c r="O6021" s="56"/>
      <c r="P6021" s="56" t="s">
        <v>167</v>
      </c>
      <c r="Q6021" s="56" t="s">
        <v>8938</v>
      </c>
      <c r="R6021" s="56" t="s">
        <v>70</v>
      </c>
      <c r="S6021" s="56" t="s">
        <v>11660</v>
      </c>
      <c r="T6021" s="56" t="s">
        <v>7140</v>
      </c>
      <c r="U6021" s="57">
        <v>35600</v>
      </c>
      <c r="V6021" s="57">
        <v>-33820</v>
      </c>
      <c r="W6021" s="57">
        <v>1780</v>
      </c>
      <c r="X6021" s="57">
        <v>0</v>
      </c>
      <c r="Y6021" s="73">
        <v>41753</v>
      </c>
      <c r="Z6021" s="57">
        <v>0</v>
      </c>
      <c r="AA6021" s="57">
        <v>0</v>
      </c>
      <c r="AB6021" s="57">
        <v>1780</v>
      </c>
      <c r="AC6021" s="57">
        <v>0</v>
      </c>
      <c r="AD6021" s="56" t="s">
        <v>9255</v>
      </c>
      <c r="AE6021" s="57">
        <v>0</v>
      </c>
      <c r="AF6021" s="57">
        <v>0</v>
      </c>
      <c r="AG6021" s="57">
        <v>0</v>
      </c>
      <c r="AI6021"/>
      <c r="AJ6021"/>
    </row>
    <row r="6022" spans="1:36">
      <c r="A6022" s="56" t="s">
        <v>48</v>
      </c>
      <c r="B6022" s="56" t="s">
        <v>11412</v>
      </c>
      <c r="C6022" s="56">
        <v>2101010090</v>
      </c>
      <c r="D6022" s="56" t="s">
        <v>42</v>
      </c>
      <c r="E6022" s="56">
        <v>2101020090</v>
      </c>
      <c r="F6022" s="56">
        <v>5401010090</v>
      </c>
      <c r="G6022" s="56" t="s">
        <v>11428</v>
      </c>
      <c r="H6022" s="56">
        <v>400300</v>
      </c>
      <c r="I6022" s="56" t="s">
        <v>11430</v>
      </c>
      <c r="J6022" s="56" t="s">
        <v>11210</v>
      </c>
      <c r="K6022" s="56" t="s">
        <v>8939</v>
      </c>
      <c r="L6022" s="56" t="s">
        <v>7138</v>
      </c>
      <c r="M6022" s="73">
        <v>41774</v>
      </c>
      <c r="N6022" s="56"/>
      <c r="O6022" s="56"/>
      <c r="P6022" s="56" t="s">
        <v>167</v>
      </c>
      <c r="Q6022" s="56" t="s">
        <v>8754</v>
      </c>
      <c r="R6022" s="56" t="s">
        <v>70</v>
      </c>
      <c r="S6022" s="56" t="s">
        <v>11660</v>
      </c>
      <c r="T6022" s="56" t="s">
        <v>7140</v>
      </c>
      <c r="U6022" s="57">
        <v>115960</v>
      </c>
      <c r="V6022" s="57">
        <v>-110162</v>
      </c>
      <c r="W6022" s="57">
        <v>5798</v>
      </c>
      <c r="X6022" s="57">
        <v>0</v>
      </c>
      <c r="Y6022" s="73">
        <v>41774</v>
      </c>
      <c r="Z6022" s="57">
        <v>0</v>
      </c>
      <c r="AA6022" s="57">
        <v>0</v>
      </c>
      <c r="AB6022" s="57">
        <v>5798</v>
      </c>
      <c r="AC6022" s="57">
        <v>0</v>
      </c>
      <c r="AD6022" s="56" t="s">
        <v>9255</v>
      </c>
      <c r="AE6022" s="57">
        <v>0</v>
      </c>
      <c r="AF6022" s="57">
        <v>0</v>
      </c>
      <c r="AG6022" s="57">
        <v>0</v>
      </c>
      <c r="AI6022"/>
      <c r="AJ6022"/>
    </row>
    <row r="6023" spans="1:36">
      <c r="A6023" s="56" t="s">
        <v>48</v>
      </c>
      <c r="B6023" s="56" t="s">
        <v>11412</v>
      </c>
      <c r="C6023" s="56">
        <v>2101010090</v>
      </c>
      <c r="D6023" s="56" t="s">
        <v>42</v>
      </c>
      <c r="E6023" s="56">
        <v>2101020090</v>
      </c>
      <c r="F6023" s="56">
        <v>5401010090</v>
      </c>
      <c r="G6023" s="56" t="s">
        <v>11428</v>
      </c>
      <c r="H6023" s="56">
        <v>400300</v>
      </c>
      <c r="I6023" s="56" t="s">
        <v>11430</v>
      </c>
      <c r="J6023" s="56" t="s">
        <v>11211</v>
      </c>
      <c r="K6023" s="56" t="s">
        <v>8940</v>
      </c>
      <c r="L6023" s="56" t="s">
        <v>7138</v>
      </c>
      <c r="M6023" s="73">
        <v>41782</v>
      </c>
      <c r="N6023" s="56"/>
      <c r="O6023" s="56"/>
      <c r="P6023" s="56" t="s">
        <v>167</v>
      </c>
      <c r="Q6023" s="56" t="s">
        <v>8754</v>
      </c>
      <c r="R6023" s="56" t="s">
        <v>70</v>
      </c>
      <c r="S6023" s="56" t="s">
        <v>11675</v>
      </c>
      <c r="T6023" s="56" t="s">
        <v>7140</v>
      </c>
      <c r="U6023" s="57">
        <v>57817</v>
      </c>
      <c r="V6023" s="57">
        <v>-54926.15</v>
      </c>
      <c r="W6023" s="57">
        <v>2890.85</v>
      </c>
      <c r="X6023" s="57">
        <v>0</v>
      </c>
      <c r="Y6023" s="73">
        <v>41782</v>
      </c>
      <c r="Z6023" s="57">
        <v>0</v>
      </c>
      <c r="AA6023" s="57">
        <v>0</v>
      </c>
      <c r="AB6023" s="57">
        <v>2890.85</v>
      </c>
      <c r="AC6023" s="57">
        <v>0</v>
      </c>
      <c r="AD6023" s="56" t="s">
        <v>9255</v>
      </c>
      <c r="AE6023" s="57">
        <v>0</v>
      </c>
      <c r="AF6023" s="57">
        <v>0</v>
      </c>
      <c r="AG6023" s="57">
        <v>0</v>
      </c>
      <c r="AI6023"/>
      <c r="AJ6023"/>
    </row>
    <row r="6024" spans="1:36">
      <c r="A6024" s="56" t="s">
        <v>48</v>
      </c>
      <c r="B6024" s="56" t="s">
        <v>11412</v>
      </c>
      <c r="C6024" s="56">
        <v>2101010090</v>
      </c>
      <c r="D6024" s="56" t="s">
        <v>42</v>
      </c>
      <c r="E6024" s="56">
        <v>2101020090</v>
      </c>
      <c r="F6024" s="56">
        <v>5401010090</v>
      </c>
      <c r="G6024" s="56" t="s">
        <v>11428</v>
      </c>
      <c r="H6024" s="56">
        <v>400300</v>
      </c>
      <c r="I6024" s="56" t="s">
        <v>11430</v>
      </c>
      <c r="J6024" s="56" t="s">
        <v>11212</v>
      </c>
      <c r="K6024" s="56" t="s">
        <v>9244</v>
      </c>
      <c r="L6024" s="56" t="s">
        <v>7138</v>
      </c>
      <c r="M6024" s="73">
        <v>41805</v>
      </c>
      <c r="N6024" s="56"/>
      <c r="O6024" s="56"/>
      <c r="P6024" s="56" t="s">
        <v>167</v>
      </c>
      <c r="Q6024" s="56" t="s">
        <v>8778</v>
      </c>
      <c r="R6024" s="56" t="s">
        <v>70</v>
      </c>
      <c r="S6024" s="56" t="s">
        <v>11415</v>
      </c>
      <c r="T6024" s="56" t="s">
        <v>7140</v>
      </c>
      <c r="U6024" s="57">
        <v>70000</v>
      </c>
      <c r="V6024" s="57">
        <v>-66500</v>
      </c>
      <c r="W6024" s="57">
        <v>3500</v>
      </c>
      <c r="X6024" s="57">
        <v>0</v>
      </c>
      <c r="Y6024" s="73">
        <v>41805</v>
      </c>
      <c r="Z6024" s="57">
        <v>0</v>
      </c>
      <c r="AA6024" s="57">
        <v>0</v>
      </c>
      <c r="AB6024" s="57">
        <v>3500</v>
      </c>
      <c r="AC6024" s="57">
        <v>0</v>
      </c>
      <c r="AD6024" s="56" t="s">
        <v>9255</v>
      </c>
      <c r="AE6024" s="57">
        <v>0</v>
      </c>
      <c r="AF6024" s="57">
        <v>0</v>
      </c>
      <c r="AG6024" s="57">
        <v>0</v>
      </c>
      <c r="AI6024"/>
      <c r="AJ6024"/>
    </row>
    <row r="6025" spans="1:36">
      <c r="A6025" s="56" t="s">
        <v>48</v>
      </c>
      <c r="B6025" s="56" t="s">
        <v>11412</v>
      </c>
      <c r="C6025" s="56">
        <v>2101010090</v>
      </c>
      <c r="D6025" s="56" t="s">
        <v>42</v>
      </c>
      <c r="E6025" s="56">
        <v>2101020090</v>
      </c>
      <c r="F6025" s="56">
        <v>5401010090</v>
      </c>
      <c r="G6025" s="56" t="s">
        <v>11428</v>
      </c>
      <c r="H6025" s="56">
        <v>400300</v>
      </c>
      <c r="I6025" s="56" t="s">
        <v>11430</v>
      </c>
      <c r="J6025" s="56" t="s">
        <v>11213</v>
      </c>
      <c r="K6025" s="56" t="s">
        <v>9218</v>
      </c>
      <c r="L6025" s="56" t="s">
        <v>7138</v>
      </c>
      <c r="M6025" s="73">
        <v>41759</v>
      </c>
      <c r="N6025" s="56"/>
      <c r="O6025" s="56"/>
      <c r="P6025" s="56" t="s">
        <v>167</v>
      </c>
      <c r="Q6025" s="56" t="s">
        <v>8913</v>
      </c>
      <c r="R6025" s="56" t="s">
        <v>70</v>
      </c>
      <c r="S6025" s="56" t="s">
        <v>11657</v>
      </c>
      <c r="T6025" s="56" t="s">
        <v>7140</v>
      </c>
      <c r="U6025" s="57">
        <v>20318</v>
      </c>
      <c r="V6025" s="57">
        <v>-19302.099999999999</v>
      </c>
      <c r="W6025" s="57">
        <v>1015.9</v>
      </c>
      <c r="X6025" s="57">
        <v>0</v>
      </c>
      <c r="Y6025" s="73">
        <v>41759</v>
      </c>
      <c r="Z6025" s="57">
        <v>0</v>
      </c>
      <c r="AA6025" s="57">
        <v>0</v>
      </c>
      <c r="AB6025" s="57">
        <v>1015.9</v>
      </c>
      <c r="AC6025" s="57">
        <v>0</v>
      </c>
      <c r="AD6025" s="56" t="s">
        <v>9255</v>
      </c>
      <c r="AE6025" s="57">
        <v>0</v>
      </c>
      <c r="AF6025" s="57">
        <v>0</v>
      </c>
      <c r="AG6025" s="57">
        <v>0</v>
      </c>
      <c r="AI6025"/>
      <c r="AJ6025"/>
    </row>
    <row r="6026" spans="1:36">
      <c r="A6026" s="56" t="s">
        <v>48</v>
      </c>
      <c r="B6026" s="56" t="s">
        <v>11412</v>
      </c>
      <c r="C6026" s="56">
        <v>2101010090</v>
      </c>
      <c r="D6026" s="56" t="s">
        <v>42</v>
      </c>
      <c r="E6026" s="56">
        <v>2101020090</v>
      </c>
      <c r="F6026" s="56">
        <v>5401010090</v>
      </c>
      <c r="G6026" s="56" t="s">
        <v>11428</v>
      </c>
      <c r="H6026" s="56">
        <v>400300</v>
      </c>
      <c r="I6026" s="56" t="s">
        <v>11430</v>
      </c>
      <c r="J6026" s="56" t="s">
        <v>11214</v>
      </c>
      <c r="K6026" s="56" t="s">
        <v>8941</v>
      </c>
      <c r="L6026" s="56" t="s">
        <v>7138</v>
      </c>
      <c r="M6026" s="73">
        <v>41759</v>
      </c>
      <c r="N6026" s="56"/>
      <c r="O6026" s="56"/>
      <c r="P6026" s="56" t="s">
        <v>167</v>
      </c>
      <c r="Q6026" s="56" t="s">
        <v>8709</v>
      </c>
      <c r="R6026" s="56" t="s">
        <v>70</v>
      </c>
      <c r="S6026" s="56" t="s">
        <v>11679</v>
      </c>
      <c r="T6026" s="56" t="s">
        <v>7140</v>
      </c>
      <c r="U6026" s="57">
        <v>147000</v>
      </c>
      <c r="V6026" s="57">
        <v>-139650</v>
      </c>
      <c r="W6026" s="57">
        <v>7350</v>
      </c>
      <c r="X6026" s="57">
        <v>0</v>
      </c>
      <c r="Y6026" s="73">
        <v>41759</v>
      </c>
      <c r="Z6026" s="57">
        <v>0</v>
      </c>
      <c r="AA6026" s="57">
        <v>0</v>
      </c>
      <c r="AB6026" s="57">
        <v>7350</v>
      </c>
      <c r="AC6026" s="57">
        <v>0</v>
      </c>
      <c r="AD6026" s="56" t="s">
        <v>9255</v>
      </c>
      <c r="AE6026" s="57">
        <v>0</v>
      </c>
      <c r="AF6026" s="57">
        <v>0</v>
      </c>
      <c r="AG6026" s="57">
        <v>0</v>
      </c>
      <c r="AI6026"/>
      <c r="AJ6026"/>
    </row>
    <row r="6027" spans="1:36">
      <c r="A6027" s="56" t="s">
        <v>48</v>
      </c>
      <c r="B6027" s="56" t="s">
        <v>11412</v>
      </c>
      <c r="C6027" s="56">
        <v>2101010090</v>
      </c>
      <c r="D6027" s="56" t="s">
        <v>42</v>
      </c>
      <c r="E6027" s="56">
        <v>2101020090</v>
      </c>
      <c r="F6027" s="56">
        <v>5401010090</v>
      </c>
      <c r="G6027" s="56" t="s">
        <v>11428</v>
      </c>
      <c r="H6027" s="56">
        <v>400300</v>
      </c>
      <c r="I6027" s="56" t="s">
        <v>11430</v>
      </c>
      <c r="J6027" s="56" t="s">
        <v>11215</v>
      </c>
      <c r="K6027" s="56" t="s">
        <v>8942</v>
      </c>
      <c r="L6027" s="56" t="s">
        <v>7138</v>
      </c>
      <c r="M6027" s="73">
        <v>41759</v>
      </c>
      <c r="N6027" s="56"/>
      <c r="O6027" s="56"/>
      <c r="P6027" s="56" t="s">
        <v>167</v>
      </c>
      <c r="Q6027" s="56" t="s">
        <v>8943</v>
      </c>
      <c r="R6027" s="56" t="s">
        <v>70</v>
      </c>
      <c r="S6027" s="56" t="s">
        <v>11689</v>
      </c>
      <c r="T6027" s="56" t="s">
        <v>7140</v>
      </c>
      <c r="U6027" s="57">
        <v>199920</v>
      </c>
      <c r="V6027" s="57">
        <v>-189924</v>
      </c>
      <c r="W6027" s="57">
        <v>9996</v>
      </c>
      <c r="X6027" s="57">
        <v>0</v>
      </c>
      <c r="Y6027" s="73">
        <v>41759</v>
      </c>
      <c r="Z6027" s="57">
        <v>0</v>
      </c>
      <c r="AA6027" s="57">
        <v>0</v>
      </c>
      <c r="AB6027" s="57">
        <v>9996</v>
      </c>
      <c r="AC6027" s="57">
        <v>0</v>
      </c>
      <c r="AD6027" s="56" t="s">
        <v>9255</v>
      </c>
      <c r="AE6027" s="57">
        <v>0</v>
      </c>
      <c r="AF6027" s="57">
        <v>0</v>
      </c>
      <c r="AG6027" s="57">
        <v>0</v>
      </c>
      <c r="AI6027"/>
      <c r="AJ6027"/>
    </row>
    <row r="6028" spans="1:36">
      <c r="A6028" s="56" t="s">
        <v>48</v>
      </c>
      <c r="B6028" s="56" t="s">
        <v>11412</v>
      </c>
      <c r="C6028" s="56">
        <v>2101010090</v>
      </c>
      <c r="D6028" s="56" t="s">
        <v>42</v>
      </c>
      <c r="E6028" s="56">
        <v>2101020090</v>
      </c>
      <c r="F6028" s="56">
        <v>5401010090</v>
      </c>
      <c r="G6028" s="56" t="s">
        <v>11428</v>
      </c>
      <c r="H6028" s="56">
        <v>400300</v>
      </c>
      <c r="I6028" s="56" t="s">
        <v>11430</v>
      </c>
      <c r="J6028" s="56" t="s">
        <v>11216</v>
      </c>
      <c r="K6028" s="56" t="s">
        <v>8944</v>
      </c>
      <c r="L6028" s="56" t="s">
        <v>7138</v>
      </c>
      <c r="M6028" s="73">
        <v>41782</v>
      </c>
      <c r="N6028" s="56"/>
      <c r="O6028" s="56"/>
      <c r="P6028" s="56" t="s">
        <v>167</v>
      </c>
      <c r="Q6028" s="56" t="s">
        <v>8945</v>
      </c>
      <c r="R6028" s="56" t="s">
        <v>70</v>
      </c>
      <c r="S6028" s="56" t="s">
        <v>11661</v>
      </c>
      <c r="T6028" s="56" t="s">
        <v>7140</v>
      </c>
      <c r="U6028" s="57">
        <v>11000</v>
      </c>
      <c r="V6028" s="57">
        <v>-10450</v>
      </c>
      <c r="W6028" s="57">
        <v>550</v>
      </c>
      <c r="X6028" s="57">
        <v>0</v>
      </c>
      <c r="Y6028" s="73">
        <v>41782</v>
      </c>
      <c r="Z6028" s="57">
        <v>0</v>
      </c>
      <c r="AA6028" s="57">
        <v>0</v>
      </c>
      <c r="AB6028" s="57">
        <v>550</v>
      </c>
      <c r="AC6028" s="57">
        <v>0</v>
      </c>
      <c r="AD6028" s="56" t="s">
        <v>9255</v>
      </c>
      <c r="AE6028" s="57">
        <v>0</v>
      </c>
      <c r="AF6028" s="57">
        <v>0</v>
      </c>
      <c r="AG6028" s="57">
        <v>0</v>
      </c>
      <c r="AI6028"/>
      <c r="AJ6028"/>
    </row>
    <row r="6029" spans="1:36">
      <c r="A6029" s="56" t="s">
        <v>48</v>
      </c>
      <c r="B6029" s="56" t="s">
        <v>11412</v>
      </c>
      <c r="C6029" s="56">
        <v>2101010090</v>
      </c>
      <c r="D6029" s="56" t="s">
        <v>42</v>
      </c>
      <c r="E6029" s="56">
        <v>2101020090</v>
      </c>
      <c r="F6029" s="56">
        <v>5401010090</v>
      </c>
      <c r="G6029" s="56" t="s">
        <v>11428</v>
      </c>
      <c r="H6029" s="56">
        <v>400300</v>
      </c>
      <c r="I6029" s="56" t="s">
        <v>11430</v>
      </c>
      <c r="J6029" s="56" t="s">
        <v>11217</v>
      </c>
      <c r="K6029" s="56" t="s">
        <v>8737</v>
      </c>
      <c r="L6029" s="56" t="s">
        <v>7138</v>
      </c>
      <c r="M6029" s="73">
        <v>42188</v>
      </c>
      <c r="N6029" s="56"/>
      <c r="O6029" s="56"/>
      <c r="P6029" s="56" t="s">
        <v>167</v>
      </c>
      <c r="Q6029" s="56" t="s">
        <v>8698</v>
      </c>
      <c r="R6029" s="56" t="s">
        <v>70</v>
      </c>
      <c r="S6029" s="56" t="s">
        <v>11415</v>
      </c>
      <c r="T6029" s="56" t="s">
        <v>7140</v>
      </c>
      <c r="U6029" s="57">
        <v>14799.99</v>
      </c>
      <c r="V6029" s="57">
        <v>-14059.99</v>
      </c>
      <c r="W6029" s="57">
        <v>740</v>
      </c>
      <c r="X6029" s="57">
        <v>0</v>
      </c>
      <c r="Y6029" s="73">
        <v>42188</v>
      </c>
      <c r="Z6029" s="57">
        <v>0</v>
      </c>
      <c r="AA6029" s="57">
        <v>0</v>
      </c>
      <c r="AB6029" s="57">
        <v>740</v>
      </c>
      <c r="AC6029" s="57">
        <v>0</v>
      </c>
      <c r="AD6029" s="56" t="s">
        <v>9255</v>
      </c>
      <c r="AE6029" s="57">
        <v>0</v>
      </c>
      <c r="AF6029" s="57">
        <v>0</v>
      </c>
      <c r="AG6029" s="57">
        <v>0</v>
      </c>
      <c r="AI6029"/>
      <c r="AJ6029"/>
    </row>
    <row r="6030" spans="1:36">
      <c r="A6030" s="56" t="s">
        <v>48</v>
      </c>
      <c r="B6030" s="56" t="s">
        <v>11417</v>
      </c>
      <c r="C6030" s="56">
        <v>2101010130</v>
      </c>
      <c r="D6030" s="56" t="s">
        <v>40</v>
      </c>
      <c r="E6030" s="56">
        <v>2101020140</v>
      </c>
      <c r="F6030" s="56">
        <v>5401010140</v>
      </c>
      <c r="G6030" s="56" t="s">
        <v>11428</v>
      </c>
      <c r="H6030" s="56">
        <v>400300</v>
      </c>
      <c r="I6030" s="56" t="s">
        <v>11430</v>
      </c>
      <c r="J6030" s="56" t="s">
        <v>11135</v>
      </c>
      <c r="K6030" s="56" t="s">
        <v>8828</v>
      </c>
      <c r="L6030" s="56" t="s">
        <v>7138</v>
      </c>
      <c r="M6030" s="73">
        <v>39148</v>
      </c>
      <c r="N6030" s="56"/>
      <c r="O6030" s="56"/>
      <c r="P6030" s="56" t="s">
        <v>7177</v>
      </c>
      <c r="Q6030" s="56" t="s">
        <v>8829</v>
      </c>
      <c r="R6030" s="56" t="s">
        <v>70</v>
      </c>
      <c r="S6030" s="56" t="s">
        <v>11659</v>
      </c>
      <c r="T6030" s="56" t="s">
        <v>7830</v>
      </c>
      <c r="U6030" s="57">
        <v>8400</v>
      </c>
      <c r="V6030" s="57">
        <v>-8400</v>
      </c>
      <c r="W6030" s="57">
        <v>0</v>
      </c>
      <c r="X6030" s="57">
        <v>0</v>
      </c>
      <c r="Y6030" s="73">
        <v>39142</v>
      </c>
      <c r="Z6030" s="57">
        <v>0</v>
      </c>
      <c r="AA6030" s="57">
        <v>0</v>
      </c>
      <c r="AB6030" s="57">
        <v>0</v>
      </c>
      <c r="AC6030" s="57">
        <v>0</v>
      </c>
      <c r="AD6030" s="56" t="s">
        <v>9255</v>
      </c>
      <c r="AE6030" s="57">
        <v>0</v>
      </c>
      <c r="AF6030" s="57">
        <v>0</v>
      </c>
      <c r="AG6030" s="57">
        <v>0</v>
      </c>
      <c r="AI6030"/>
      <c r="AJ6030"/>
    </row>
    <row r="6031" spans="1:36">
      <c r="A6031" s="56" t="s">
        <v>48</v>
      </c>
      <c r="B6031" s="56" t="s">
        <v>11417</v>
      </c>
      <c r="C6031" s="56">
        <v>2101010130</v>
      </c>
      <c r="D6031" s="56" t="s">
        <v>40</v>
      </c>
      <c r="E6031" s="56">
        <v>2101020140</v>
      </c>
      <c r="F6031" s="56">
        <v>5401010140</v>
      </c>
      <c r="G6031" s="56" t="s">
        <v>11428</v>
      </c>
      <c r="H6031" s="56">
        <v>400300</v>
      </c>
      <c r="I6031" s="56" t="s">
        <v>11430</v>
      </c>
      <c r="J6031" s="56" t="s">
        <v>11136</v>
      </c>
      <c r="K6031" s="56" t="s">
        <v>8830</v>
      </c>
      <c r="L6031" s="56" t="s">
        <v>7138</v>
      </c>
      <c r="M6031" s="73">
        <v>39151</v>
      </c>
      <c r="N6031" s="56"/>
      <c r="O6031" s="56"/>
      <c r="P6031" s="56" t="s">
        <v>7177</v>
      </c>
      <c r="Q6031" s="56" t="s">
        <v>8831</v>
      </c>
      <c r="R6031" s="56" t="s">
        <v>70</v>
      </c>
      <c r="S6031" s="56" t="s">
        <v>11685</v>
      </c>
      <c r="T6031" s="56" t="s">
        <v>7830</v>
      </c>
      <c r="U6031" s="57">
        <v>57418</v>
      </c>
      <c r="V6031" s="57">
        <v>-57418</v>
      </c>
      <c r="W6031" s="57">
        <v>0</v>
      </c>
      <c r="X6031" s="57">
        <v>0</v>
      </c>
      <c r="Y6031" s="73">
        <v>39142</v>
      </c>
      <c r="Z6031" s="57">
        <v>0</v>
      </c>
      <c r="AA6031" s="57">
        <v>0</v>
      </c>
      <c r="AB6031" s="57">
        <v>0</v>
      </c>
      <c r="AC6031" s="57">
        <v>0</v>
      </c>
      <c r="AD6031" s="56" t="s">
        <v>9255</v>
      </c>
      <c r="AE6031" s="57">
        <v>0</v>
      </c>
      <c r="AF6031" s="57">
        <v>0</v>
      </c>
      <c r="AG6031" s="57">
        <v>0</v>
      </c>
      <c r="AI6031"/>
      <c r="AJ6031"/>
    </row>
    <row r="6032" spans="1:36">
      <c r="A6032" s="56" t="s">
        <v>48</v>
      </c>
      <c r="B6032" s="56" t="s">
        <v>11417</v>
      </c>
      <c r="C6032" s="56">
        <v>2101010130</v>
      </c>
      <c r="D6032" s="56" t="s">
        <v>40</v>
      </c>
      <c r="E6032" s="56">
        <v>2101020140</v>
      </c>
      <c r="F6032" s="56">
        <v>5401010140</v>
      </c>
      <c r="G6032" s="56" t="s">
        <v>11428</v>
      </c>
      <c r="H6032" s="56">
        <v>400300</v>
      </c>
      <c r="I6032" s="56" t="s">
        <v>11430</v>
      </c>
      <c r="J6032" s="56" t="s">
        <v>11137</v>
      </c>
      <c r="K6032" s="56" t="s">
        <v>8947</v>
      </c>
      <c r="L6032" s="56" t="s">
        <v>7138</v>
      </c>
      <c r="M6032" s="73">
        <v>39151</v>
      </c>
      <c r="N6032" s="56"/>
      <c r="O6032" s="56"/>
      <c r="P6032" s="56" t="s">
        <v>295</v>
      </c>
      <c r="Q6032" s="56" t="s">
        <v>8834</v>
      </c>
      <c r="R6032" s="56" t="s">
        <v>70</v>
      </c>
      <c r="S6032" s="56" t="s">
        <v>11415</v>
      </c>
      <c r="T6032" s="56" t="s">
        <v>7864</v>
      </c>
      <c r="U6032" s="57">
        <v>4808.33</v>
      </c>
      <c r="V6032" s="57">
        <v>-4567.91</v>
      </c>
      <c r="W6032" s="57">
        <v>240.42</v>
      </c>
      <c r="X6032" s="57">
        <v>0</v>
      </c>
      <c r="Y6032" s="73">
        <v>39151</v>
      </c>
      <c r="Z6032" s="57">
        <v>0</v>
      </c>
      <c r="AA6032" s="57">
        <v>0</v>
      </c>
      <c r="AB6032" s="57">
        <v>240.42</v>
      </c>
      <c r="AC6032" s="57">
        <v>0</v>
      </c>
      <c r="AD6032" s="56" t="s">
        <v>9255</v>
      </c>
      <c r="AE6032" s="57">
        <v>0</v>
      </c>
      <c r="AF6032" s="57">
        <v>0</v>
      </c>
      <c r="AG6032" s="57">
        <v>0</v>
      </c>
      <c r="AI6032"/>
      <c r="AJ6032"/>
    </row>
    <row r="6033" spans="1:36">
      <c r="A6033" s="56" t="s">
        <v>48</v>
      </c>
      <c r="B6033" s="56" t="s">
        <v>11417</v>
      </c>
      <c r="C6033" s="56">
        <v>2101010130</v>
      </c>
      <c r="D6033" s="56" t="s">
        <v>40</v>
      </c>
      <c r="E6033" s="56">
        <v>2101020140</v>
      </c>
      <c r="F6033" s="56">
        <v>5401010140</v>
      </c>
      <c r="G6033" s="56" t="s">
        <v>11428</v>
      </c>
      <c r="H6033" s="56">
        <v>400300</v>
      </c>
      <c r="I6033" s="56" t="s">
        <v>11430</v>
      </c>
      <c r="J6033" s="56" t="s">
        <v>11138</v>
      </c>
      <c r="K6033" s="56" t="s">
        <v>8832</v>
      </c>
      <c r="L6033" s="56" t="s">
        <v>7138</v>
      </c>
      <c r="M6033" s="73">
        <v>39151</v>
      </c>
      <c r="N6033" s="56"/>
      <c r="O6033" s="56"/>
      <c r="P6033" s="56" t="s">
        <v>7177</v>
      </c>
      <c r="Q6033" s="56" t="s">
        <v>8831</v>
      </c>
      <c r="R6033" s="56" t="s">
        <v>70</v>
      </c>
      <c r="S6033" s="56" t="s">
        <v>11689</v>
      </c>
      <c r="T6033" s="56" t="s">
        <v>7830</v>
      </c>
      <c r="U6033" s="57">
        <v>28800</v>
      </c>
      <c r="V6033" s="57">
        <v>-28800</v>
      </c>
      <c r="W6033" s="57">
        <v>0</v>
      </c>
      <c r="X6033" s="57">
        <v>0</v>
      </c>
      <c r="Y6033" s="73">
        <v>39142</v>
      </c>
      <c r="Z6033" s="57">
        <v>0</v>
      </c>
      <c r="AA6033" s="57">
        <v>0</v>
      </c>
      <c r="AB6033" s="57">
        <v>0</v>
      </c>
      <c r="AC6033" s="57">
        <v>0</v>
      </c>
      <c r="AD6033" s="56" t="s">
        <v>9255</v>
      </c>
      <c r="AE6033" s="57">
        <v>0</v>
      </c>
      <c r="AF6033" s="57">
        <v>0</v>
      </c>
      <c r="AG6033" s="57">
        <v>0</v>
      </c>
      <c r="AI6033"/>
      <c r="AJ6033"/>
    </row>
    <row r="6034" spans="1:36">
      <c r="A6034" s="56" t="s">
        <v>48</v>
      </c>
      <c r="B6034" s="56" t="s">
        <v>11417</v>
      </c>
      <c r="C6034" s="56">
        <v>2101010130</v>
      </c>
      <c r="D6034" s="56" t="s">
        <v>40</v>
      </c>
      <c r="E6034" s="56">
        <v>2101020140</v>
      </c>
      <c r="F6034" s="56">
        <v>5401010140</v>
      </c>
      <c r="G6034" s="56" t="s">
        <v>11428</v>
      </c>
      <c r="H6034" s="56">
        <v>400300</v>
      </c>
      <c r="I6034" s="56" t="s">
        <v>11430</v>
      </c>
      <c r="J6034" s="56" t="s">
        <v>11139</v>
      </c>
      <c r="K6034" s="56" t="s">
        <v>8833</v>
      </c>
      <c r="L6034" s="56" t="s">
        <v>7138</v>
      </c>
      <c r="M6034" s="73">
        <v>39151</v>
      </c>
      <c r="N6034" s="56"/>
      <c r="O6034" s="56"/>
      <c r="P6034" s="56" t="s">
        <v>7177</v>
      </c>
      <c r="Q6034" s="56" t="s">
        <v>8834</v>
      </c>
      <c r="R6034" s="56" t="s">
        <v>70</v>
      </c>
      <c r="S6034" s="56" t="s">
        <v>11676</v>
      </c>
      <c r="T6034" s="56" t="s">
        <v>7830</v>
      </c>
      <c r="U6034" s="57">
        <v>40365</v>
      </c>
      <c r="V6034" s="57">
        <v>-40365</v>
      </c>
      <c r="W6034" s="57">
        <v>0</v>
      </c>
      <c r="X6034" s="57">
        <v>0</v>
      </c>
      <c r="Y6034" s="73">
        <v>39142</v>
      </c>
      <c r="Z6034" s="57">
        <v>0</v>
      </c>
      <c r="AA6034" s="57">
        <v>0</v>
      </c>
      <c r="AB6034" s="57">
        <v>0</v>
      </c>
      <c r="AC6034" s="57">
        <v>0</v>
      </c>
      <c r="AD6034" s="56" t="s">
        <v>9255</v>
      </c>
      <c r="AE6034" s="57">
        <v>0</v>
      </c>
      <c r="AF6034" s="57">
        <v>0</v>
      </c>
      <c r="AG6034" s="57">
        <v>0</v>
      </c>
      <c r="AI6034"/>
      <c r="AJ6034"/>
    </row>
    <row r="6035" spans="1:36">
      <c r="A6035" s="56" t="s">
        <v>48</v>
      </c>
      <c r="B6035" s="56" t="s">
        <v>11417</v>
      </c>
      <c r="C6035" s="56">
        <v>2101010130</v>
      </c>
      <c r="D6035" s="56" t="s">
        <v>40</v>
      </c>
      <c r="E6035" s="56">
        <v>2101020140</v>
      </c>
      <c r="F6035" s="56">
        <v>5401010140</v>
      </c>
      <c r="G6035" s="56" t="s">
        <v>11428</v>
      </c>
      <c r="H6035" s="56">
        <v>400300</v>
      </c>
      <c r="I6035" s="56" t="s">
        <v>11430</v>
      </c>
      <c r="J6035" s="56" t="s">
        <v>11140</v>
      </c>
      <c r="K6035" s="56" t="s">
        <v>8835</v>
      </c>
      <c r="L6035" s="56" t="s">
        <v>7138</v>
      </c>
      <c r="M6035" s="73">
        <v>39208</v>
      </c>
      <c r="N6035" s="56"/>
      <c r="O6035" s="56"/>
      <c r="P6035" s="56" t="s">
        <v>7177</v>
      </c>
      <c r="Q6035" s="56" t="s">
        <v>8814</v>
      </c>
      <c r="R6035" s="56" t="s">
        <v>70</v>
      </c>
      <c r="S6035" s="56" t="s">
        <v>11659</v>
      </c>
      <c r="T6035" s="56" t="s">
        <v>7830</v>
      </c>
      <c r="U6035" s="57">
        <v>6900</v>
      </c>
      <c r="V6035" s="57">
        <v>-6900</v>
      </c>
      <c r="W6035" s="57">
        <v>0</v>
      </c>
      <c r="X6035" s="57">
        <v>0</v>
      </c>
      <c r="Y6035" s="73">
        <v>39203</v>
      </c>
      <c r="Z6035" s="57">
        <v>0</v>
      </c>
      <c r="AA6035" s="57">
        <v>0</v>
      </c>
      <c r="AB6035" s="57">
        <v>0</v>
      </c>
      <c r="AC6035" s="57">
        <v>0</v>
      </c>
      <c r="AD6035" s="56" t="s">
        <v>9255</v>
      </c>
      <c r="AE6035" s="57">
        <v>0</v>
      </c>
      <c r="AF6035" s="57">
        <v>0</v>
      </c>
      <c r="AG6035" s="57">
        <v>0</v>
      </c>
      <c r="AI6035"/>
      <c r="AJ6035"/>
    </row>
    <row r="6036" spans="1:36">
      <c r="A6036" s="56" t="s">
        <v>48</v>
      </c>
      <c r="B6036" s="56" t="s">
        <v>11417</v>
      </c>
      <c r="C6036" s="56">
        <v>2101010130</v>
      </c>
      <c r="D6036" s="56" t="s">
        <v>40</v>
      </c>
      <c r="E6036" s="56">
        <v>2101020140</v>
      </c>
      <c r="F6036" s="56">
        <v>5401010140</v>
      </c>
      <c r="G6036" s="56" t="s">
        <v>11428</v>
      </c>
      <c r="H6036" s="56">
        <v>400300</v>
      </c>
      <c r="I6036" s="56" t="s">
        <v>11430</v>
      </c>
      <c r="J6036" s="56" t="s">
        <v>11226</v>
      </c>
      <c r="K6036" s="56" t="s">
        <v>8954</v>
      </c>
      <c r="L6036" s="56" t="s">
        <v>7138</v>
      </c>
      <c r="M6036" s="73">
        <v>39208</v>
      </c>
      <c r="N6036" s="56"/>
      <c r="O6036" s="56"/>
      <c r="P6036" s="56" t="s">
        <v>295</v>
      </c>
      <c r="Q6036" s="56" t="s">
        <v>8774</v>
      </c>
      <c r="R6036" s="56" t="s">
        <v>70</v>
      </c>
      <c r="S6036" s="56" t="s">
        <v>11659</v>
      </c>
      <c r="T6036" s="56" t="s">
        <v>7140</v>
      </c>
      <c r="U6036" s="57">
        <v>15100</v>
      </c>
      <c r="V6036" s="57">
        <v>-14345</v>
      </c>
      <c r="W6036" s="57">
        <v>755</v>
      </c>
      <c r="X6036" s="57">
        <v>0</v>
      </c>
      <c r="Y6036" s="73">
        <v>39208</v>
      </c>
      <c r="Z6036" s="57">
        <v>0</v>
      </c>
      <c r="AA6036" s="57">
        <v>0</v>
      </c>
      <c r="AB6036" s="57">
        <v>755</v>
      </c>
      <c r="AC6036" s="57">
        <v>0</v>
      </c>
      <c r="AD6036" s="56" t="s">
        <v>9255</v>
      </c>
      <c r="AE6036" s="57">
        <v>0</v>
      </c>
      <c r="AF6036" s="57">
        <v>0</v>
      </c>
      <c r="AG6036" s="57">
        <v>0</v>
      </c>
      <c r="AI6036"/>
      <c r="AJ6036"/>
    </row>
    <row r="6037" spans="1:36">
      <c r="A6037" s="56" t="s">
        <v>48</v>
      </c>
      <c r="B6037" s="56" t="s">
        <v>11417</v>
      </c>
      <c r="C6037" s="56">
        <v>2101010130</v>
      </c>
      <c r="D6037" s="56" t="s">
        <v>40</v>
      </c>
      <c r="E6037" s="56">
        <v>2101020140</v>
      </c>
      <c r="F6037" s="56">
        <v>5401010140</v>
      </c>
      <c r="G6037" s="56" t="s">
        <v>11428</v>
      </c>
      <c r="H6037" s="56">
        <v>400300</v>
      </c>
      <c r="I6037" s="56" t="s">
        <v>11430</v>
      </c>
      <c r="J6037" s="56" t="s">
        <v>11227</v>
      </c>
      <c r="K6037" s="56" t="s">
        <v>8955</v>
      </c>
      <c r="L6037" s="56" t="s">
        <v>7138</v>
      </c>
      <c r="M6037" s="73">
        <v>39208</v>
      </c>
      <c r="N6037" s="56"/>
      <c r="O6037" s="56"/>
      <c r="P6037" s="56" t="s">
        <v>295</v>
      </c>
      <c r="Q6037" s="56" t="s">
        <v>8956</v>
      </c>
      <c r="R6037" s="56" t="s">
        <v>70</v>
      </c>
      <c r="S6037" s="56" t="s">
        <v>11660</v>
      </c>
      <c r="T6037" s="56" t="s">
        <v>7140</v>
      </c>
      <c r="U6037" s="57">
        <v>23422.400000000001</v>
      </c>
      <c r="V6037" s="57">
        <v>-22251.279999999999</v>
      </c>
      <c r="W6037" s="57">
        <v>1171.1199999999999</v>
      </c>
      <c r="X6037" s="57">
        <v>0</v>
      </c>
      <c r="Y6037" s="73">
        <v>39208</v>
      </c>
      <c r="Z6037" s="57">
        <v>0</v>
      </c>
      <c r="AA6037" s="57">
        <v>0</v>
      </c>
      <c r="AB6037" s="57">
        <v>1171.1199999999999</v>
      </c>
      <c r="AC6037" s="57">
        <v>0</v>
      </c>
      <c r="AD6037" s="56" t="s">
        <v>9255</v>
      </c>
      <c r="AE6037" s="57">
        <v>0</v>
      </c>
      <c r="AF6037" s="57">
        <v>0</v>
      </c>
      <c r="AG6037" s="57">
        <v>0</v>
      </c>
      <c r="AI6037"/>
      <c r="AJ6037"/>
    </row>
    <row r="6038" spans="1:36">
      <c r="A6038" s="56" t="s">
        <v>48</v>
      </c>
      <c r="B6038" s="56" t="s">
        <v>11417</v>
      </c>
      <c r="C6038" s="56">
        <v>2101010130</v>
      </c>
      <c r="D6038" s="56" t="s">
        <v>40</v>
      </c>
      <c r="E6038" s="56">
        <v>2101020140</v>
      </c>
      <c r="F6038" s="56">
        <v>5401010140</v>
      </c>
      <c r="G6038" s="56" t="s">
        <v>11428</v>
      </c>
      <c r="H6038" s="56">
        <v>400300</v>
      </c>
      <c r="I6038" s="56" t="s">
        <v>11430</v>
      </c>
      <c r="J6038" s="56" t="s">
        <v>11141</v>
      </c>
      <c r="K6038" s="56" t="s">
        <v>8824</v>
      </c>
      <c r="L6038" s="56" t="s">
        <v>7138</v>
      </c>
      <c r="M6038" s="73">
        <v>39208</v>
      </c>
      <c r="N6038" s="56"/>
      <c r="O6038" s="56"/>
      <c r="P6038" s="56" t="s">
        <v>7177</v>
      </c>
      <c r="Q6038" s="56" t="s">
        <v>8825</v>
      </c>
      <c r="R6038" s="56" t="s">
        <v>70</v>
      </c>
      <c r="S6038" s="56" t="s">
        <v>11657</v>
      </c>
      <c r="T6038" s="56" t="s">
        <v>7830</v>
      </c>
      <c r="U6038" s="57">
        <v>710</v>
      </c>
      <c r="V6038" s="57">
        <v>-710</v>
      </c>
      <c r="W6038" s="57">
        <v>0</v>
      </c>
      <c r="X6038" s="57">
        <v>0</v>
      </c>
      <c r="Y6038" s="73">
        <v>39203</v>
      </c>
      <c r="Z6038" s="57">
        <v>0</v>
      </c>
      <c r="AA6038" s="57">
        <v>0</v>
      </c>
      <c r="AB6038" s="57">
        <v>0</v>
      </c>
      <c r="AC6038" s="57">
        <v>0</v>
      </c>
      <c r="AD6038" s="56" t="s">
        <v>9255</v>
      </c>
      <c r="AE6038" s="57">
        <v>0</v>
      </c>
      <c r="AF6038" s="57">
        <v>0</v>
      </c>
      <c r="AG6038" s="57">
        <v>0</v>
      </c>
      <c r="AI6038"/>
      <c r="AJ6038"/>
    </row>
    <row r="6039" spans="1:36">
      <c r="A6039" s="56" t="s">
        <v>48</v>
      </c>
      <c r="B6039" s="56" t="s">
        <v>11417</v>
      </c>
      <c r="C6039" s="56">
        <v>2101010130</v>
      </c>
      <c r="D6039" s="56" t="s">
        <v>40</v>
      </c>
      <c r="E6039" s="56">
        <v>2101020140</v>
      </c>
      <c r="F6039" s="56">
        <v>5401010140</v>
      </c>
      <c r="G6039" s="56" t="s">
        <v>11428</v>
      </c>
      <c r="H6039" s="56">
        <v>400300</v>
      </c>
      <c r="I6039" s="56" t="s">
        <v>11430</v>
      </c>
      <c r="J6039" s="56" t="s">
        <v>11228</v>
      </c>
      <c r="K6039" s="56" t="s">
        <v>8957</v>
      </c>
      <c r="L6039" s="56" t="s">
        <v>7138</v>
      </c>
      <c r="M6039" s="73">
        <v>39249</v>
      </c>
      <c r="N6039" s="56"/>
      <c r="O6039" s="56"/>
      <c r="P6039" s="56" t="s">
        <v>295</v>
      </c>
      <c r="Q6039" s="56" t="s">
        <v>8813</v>
      </c>
      <c r="R6039" s="56" t="s">
        <v>70</v>
      </c>
      <c r="S6039" s="56" t="s">
        <v>11660</v>
      </c>
      <c r="T6039" s="56" t="s">
        <v>7140</v>
      </c>
      <c r="U6039" s="57">
        <v>32080</v>
      </c>
      <c r="V6039" s="57">
        <v>-30476</v>
      </c>
      <c r="W6039" s="57">
        <v>1604</v>
      </c>
      <c r="X6039" s="57">
        <v>0</v>
      </c>
      <c r="Y6039" s="73">
        <v>39249</v>
      </c>
      <c r="Z6039" s="57">
        <v>0</v>
      </c>
      <c r="AA6039" s="57">
        <v>0</v>
      </c>
      <c r="AB6039" s="57">
        <v>1604</v>
      </c>
      <c r="AC6039" s="57">
        <v>0</v>
      </c>
      <c r="AD6039" s="56" t="s">
        <v>9255</v>
      </c>
      <c r="AE6039" s="57">
        <v>0</v>
      </c>
      <c r="AF6039" s="57">
        <v>0</v>
      </c>
      <c r="AG6039" s="57">
        <v>0</v>
      </c>
      <c r="AI6039"/>
      <c r="AJ6039"/>
    </row>
    <row r="6040" spans="1:36">
      <c r="A6040" s="56" t="s">
        <v>48</v>
      </c>
      <c r="B6040" s="56" t="s">
        <v>11417</v>
      </c>
      <c r="C6040" s="56">
        <v>2101010130</v>
      </c>
      <c r="D6040" s="56" t="s">
        <v>40</v>
      </c>
      <c r="E6040" s="56">
        <v>2101020140</v>
      </c>
      <c r="F6040" s="56">
        <v>5401010140</v>
      </c>
      <c r="G6040" s="56" t="s">
        <v>11428</v>
      </c>
      <c r="H6040" s="56">
        <v>400300</v>
      </c>
      <c r="I6040" s="56" t="s">
        <v>11430</v>
      </c>
      <c r="J6040" s="56" t="s">
        <v>11142</v>
      </c>
      <c r="K6040" s="56" t="s">
        <v>8836</v>
      </c>
      <c r="L6040" s="56" t="s">
        <v>7138</v>
      </c>
      <c r="M6040" s="73">
        <v>39337</v>
      </c>
      <c r="N6040" s="56"/>
      <c r="O6040" s="56"/>
      <c r="P6040" s="56" t="s">
        <v>7177</v>
      </c>
      <c r="Q6040" s="56" t="s">
        <v>8814</v>
      </c>
      <c r="R6040" s="56" t="s">
        <v>70</v>
      </c>
      <c r="S6040" s="56" t="s">
        <v>11676</v>
      </c>
      <c r="T6040" s="56" t="s">
        <v>7830</v>
      </c>
      <c r="U6040" s="57">
        <v>40365</v>
      </c>
      <c r="V6040" s="57">
        <v>-40365</v>
      </c>
      <c r="W6040" s="57">
        <v>0</v>
      </c>
      <c r="X6040" s="57">
        <v>0</v>
      </c>
      <c r="Y6040" s="73">
        <v>39326</v>
      </c>
      <c r="Z6040" s="57">
        <v>0</v>
      </c>
      <c r="AA6040" s="57">
        <v>0</v>
      </c>
      <c r="AB6040" s="57">
        <v>0</v>
      </c>
      <c r="AC6040" s="57">
        <v>0</v>
      </c>
      <c r="AD6040" s="56" t="s">
        <v>9255</v>
      </c>
      <c r="AE6040" s="57">
        <v>0</v>
      </c>
      <c r="AF6040" s="57">
        <v>0</v>
      </c>
      <c r="AG6040" s="57">
        <v>0</v>
      </c>
      <c r="AI6040"/>
      <c r="AJ6040"/>
    </row>
    <row r="6041" spans="1:36">
      <c r="A6041" s="56" t="s">
        <v>48</v>
      </c>
      <c r="B6041" s="56" t="s">
        <v>11417</v>
      </c>
      <c r="C6041" s="56">
        <v>2101010130</v>
      </c>
      <c r="D6041" s="56" t="s">
        <v>40</v>
      </c>
      <c r="E6041" s="56">
        <v>2101020140</v>
      </c>
      <c r="F6041" s="56">
        <v>5401010140</v>
      </c>
      <c r="G6041" s="56" t="s">
        <v>11428</v>
      </c>
      <c r="H6041" s="56">
        <v>400300</v>
      </c>
      <c r="I6041" s="56" t="s">
        <v>11430</v>
      </c>
      <c r="J6041" s="56" t="s">
        <v>11229</v>
      </c>
      <c r="K6041" s="56" t="s">
        <v>3686</v>
      </c>
      <c r="L6041" s="56" t="s">
        <v>7138</v>
      </c>
      <c r="M6041" s="73">
        <v>39337</v>
      </c>
      <c r="N6041" s="56"/>
      <c r="O6041" s="56"/>
      <c r="P6041" s="56" t="s">
        <v>295</v>
      </c>
      <c r="Q6041" s="56" t="s">
        <v>8834</v>
      </c>
      <c r="R6041" s="56" t="s">
        <v>70</v>
      </c>
      <c r="S6041" s="56" t="s">
        <v>11660</v>
      </c>
      <c r="T6041" s="56" t="s">
        <v>7140</v>
      </c>
      <c r="U6041" s="57">
        <v>22500</v>
      </c>
      <c r="V6041" s="57">
        <v>-21375</v>
      </c>
      <c r="W6041" s="57">
        <v>1125</v>
      </c>
      <c r="X6041" s="57">
        <v>0</v>
      </c>
      <c r="Y6041" s="73">
        <v>39337</v>
      </c>
      <c r="Z6041" s="57">
        <v>0</v>
      </c>
      <c r="AA6041" s="57">
        <v>0</v>
      </c>
      <c r="AB6041" s="57">
        <v>1125</v>
      </c>
      <c r="AC6041" s="57">
        <v>0</v>
      </c>
      <c r="AD6041" s="56" t="s">
        <v>9255</v>
      </c>
      <c r="AE6041" s="57">
        <v>0</v>
      </c>
      <c r="AF6041" s="57">
        <v>0</v>
      </c>
      <c r="AG6041" s="57">
        <v>0</v>
      </c>
      <c r="AI6041"/>
      <c r="AJ6041"/>
    </row>
    <row r="6042" spans="1:36">
      <c r="A6042" s="56" t="s">
        <v>48</v>
      </c>
      <c r="B6042" s="56" t="s">
        <v>11417</v>
      </c>
      <c r="C6042" s="56">
        <v>2101010130</v>
      </c>
      <c r="D6042" s="56" t="s">
        <v>40</v>
      </c>
      <c r="E6042" s="56">
        <v>2101020140</v>
      </c>
      <c r="F6042" s="56">
        <v>5401010140</v>
      </c>
      <c r="G6042" s="56" t="s">
        <v>11428</v>
      </c>
      <c r="H6042" s="56">
        <v>400300</v>
      </c>
      <c r="I6042" s="56" t="s">
        <v>11430</v>
      </c>
      <c r="J6042" s="56" t="s">
        <v>11143</v>
      </c>
      <c r="K6042" s="56" t="s">
        <v>8836</v>
      </c>
      <c r="L6042" s="56" t="s">
        <v>7138</v>
      </c>
      <c r="M6042" s="73">
        <v>39409</v>
      </c>
      <c r="N6042" s="56"/>
      <c r="O6042" s="56"/>
      <c r="P6042" s="56" t="s">
        <v>7177</v>
      </c>
      <c r="Q6042" s="56" t="s">
        <v>8837</v>
      </c>
      <c r="R6042" s="56" t="s">
        <v>70</v>
      </c>
      <c r="S6042" s="56" t="s">
        <v>11661</v>
      </c>
      <c r="T6042" s="56" t="s">
        <v>7830</v>
      </c>
      <c r="U6042" s="57">
        <v>20183</v>
      </c>
      <c r="V6042" s="57">
        <v>-20183</v>
      </c>
      <c r="W6042" s="57">
        <v>0</v>
      </c>
      <c r="X6042" s="57">
        <v>0</v>
      </c>
      <c r="Y6042" s="73">
        <v>39387</v>
      </c>
      <c r="Z6042" s="57">
        <v>0</v>
      </c>
      <c r="AA6042" s="57">
        <v>0</v>
      </c>
      <c r="AB6042" s="57">
        <v>0</v>
      </c>
      <c r="AC6042" s="57">
        <v>0</v>
      </c>
      <c r="AD6042" s="56" t="s">
        <v>9255</v>
      </c>
      <c r="AE6042" s="57">
        <v>0</v>
      </c>
      <c r="AF6042" s="57">
        <v>0</v>
      </c>
      <c r="AG6042" s="57">
        <v>0</v>
      </c>
      <c r="AI6042"/>
      <c r="AJ6042"/>
    </row>
    <row r="6043" spans="1:36">
      <c r="A6043" s="56" t="s">
        <v>48</v>
      </c>
      <c r="B6043" s="56" t="s">
        <v>11417</v>
      </c>
      <c r="C6043" s="56">
        <v>2101010130</v>
      </c>
      <c r="D6043" s="56" t="s">
        <v>40</v>
      </c>
      <c r="E6043" s="56">
        <v>2101020140</v>
      </c>
      <c r="F6043" s="56">
        <v>5401010140</v>
      </c>
      <c r="G6043" s="56" t="s">
        <v>11428</v>
      </c>
      <c r="H6043" s="56">
        <v>400300</v>
      </c>
      <c r="I6043" s="56" t="s">
        <v>11430</v>
      </c>
      <c r="J6043" s="56" t="s">
        <v>11144</v>
      </c>
      <c r="K6043" s="56" t="s">
        <v>8838</v>
      </c>
      <c r="L6043" s="56" t="s">
        <v>7138</v>
      </c>
      <c r="M6043" s="73">
        <v>39409</v>
      </c>
      <c r="N6043" s="56"/>
      <c r="O6043" s="56"/>
      <c r="P6043" s="56" t="s">
        <v>7177</v>
      </c>
      <c r="Q6043" s="56" t="s">
        <v>8730</v>
      </c>
      <c r="R6043" s="56" t="s">
        <v>70</v>
      </c>
      <c r="S6043" s="56" t="s">
        <v>11684</v>
      </c>
      <c r="T6043" s="56" t="s">
        <v>7830</v>
      </c>
      <c r="U6043" s="57">
        <v>43476.3</v>
      </c>
      <c r="V6043" s="57">
        <v>-43476.3</v>
      </c>
      <c r="W6043" s="57">
        <v>0</v>
      </c>
      <c r="X6043" s="57">
        <v>0</v>
      </c>
      <c r="Y6043" s="73">
        <v>39387</v>
      </c>
      <c r="Z6043" s="57">
        <v>0</v>
      </c>
      <c r="AA6043" s="57">
        <v>0</v>
      </c>
      <c r="AB6043" s="57">
        <v>0</v>
      </c>
      <c r="AC6043" s="57">
        <v>0</v>
      </c>
      <c r="AD6043" s="56" t="s">
        <v>9255</v>
      </c>
      <c r="AE6043" s="57">
        <v>0</v>
      </c>
      <c r="AF6043" s="57">
        <v>0</v>
      </c>
      <c r="AG6043" s="57">
        <v>0</v>
      </c>
      <c r="AI6043"/>
      <c r="AJ6043"/>
    </row>
    <row r="6044" spans="1:36">
      <c r="A6044" s="56" t="s">
        <v>48</v>
      </c>
      <c r="B6044" s="56" t="s">
        <v>11417</v>
      </c>
      <c r="C6044" s="56">
        <v>2101010130</v>
      </c>
      <c r="D6044" s="56" t="s">
        <v>40</v>
      </c>
      <c r="E6044" s="56">
        <v>2101020140</v>
      </c>
      <c r="F6044" s="56">
        <v>5401010140</v>
      </c>
      <c r="G6044" s="56" t="s">
        <v>11428</v>
      </c>
      <c r="H6044" s="56">
        <v>400300</v>
      </c>
      <c r="I6044" s="56" t="s">
        <v>11430</v>
      </c>
      <c r="J6044" s="56" t="s">
        <v>11230</v>
      </c>
      <c r="K6044" s="56" t="s">
        <v>8958</v>
      </c>
      <c r="L6044" s="56" t="s">
        <v>7138</v>
      </c>
      <c r="M6044" s="73">
        <v>39457</v>
      </c>
      <c r="N6044" s="56"/>
      <c r="O6044" s="56"/>
      <c r="P6044" s="56" t="s">
        <v>295</v>
      </c>
      <c r="Q6044" s="56" t="s">
        <v>8751</v>
      </c>
      <c r="R6044" s="56" t="s">
        <v>70</v>
      </c>
      <c r="S6044" s="56" t="s">
        <v>11684</v>
      </c>
      <c r="T6044" s="56" t="s">
        <v>7140</v>
      </c>
      <c r="U6044" s="57">
        <v>46448.1</v>
      </c>
      <c r="V6044" s="57">
        <v>-44125.69</v>
      </c>
      <c r="W6044" s="57">
        <v>2322.41</v>
      </c>
      <c r="X6044" s="57">
        <v>0</v>
      </c>
      <c r="Y6044" s="73">
        <v>39457</v>
      </c>
      <c r="Z6044" s="57">
        <v>0</v>
      </c>
      <c r="AA6044" s="57">
        <v>0</v>
      </c>
      <c r="AB6044" s="57">
        <v>2322.41</v>
      </c>
      <c r="AC6044" s="57">
        <v>0</v>
      </c>
      <c r="AD6044" s="56" t="s">
        <v>9255</v>
      </c>
      <c r="AE6044" s="57">
        <v>0</v>
      </c>
      <c r="AF6044" s="57">
        <v>0</v>
      </c>
      <c r="AG6044" s="57">
        <v>0</v>
      </c>
      <c r="AI6044"/>
      <c r="AJ6044"/>
    </row>
    <row r="6045" spans="1:36">
      <c r="A6045" s="56" t="s">
        <v>48</v>
      </c>
      <c r="B6045" s="56" t="s">
        <v>11417</v>
      </c>
      <c r="C6045" s="56">
        <v>2101010130</v>
      </c>
      <c r="D6045" s="56" t="s">
        <v>40</v>
      </c>
      <c r="E6045" s="56">
        <v>2101020140</v>
      </c>
      <c r="F6045" s="56">
        <v>5401010140</v>
      </c>
      <c r="G6045" s="56" t="s">
        <v>11428</v>
      </c>
      <c r="H6045" s="56">
        <v>400300</v>
      </c>
      <c r="I6045" s="56" t="s">
        <v>11430</v>
      </c>
      <c r="J6045" s="56" t="s">
        <v>11231</v>
      </c>
      <c r="K6045" s="56" t="s">
        <v>8959</v>
      </c>
      <c r="L6045" s="56" t="s">
        <v>7138</v>
      </c>
      <c r="M6045" s="73">
        <v>39484</v>
      </c>
      <c r="N6045" s="56"/>
      <c r="O6045" s="56"/>
      <c r="P6045" s="56" t="s">
        <v>295</v>
      </c>
      <c r="Q6045" s="56" t="s">
        <v>8778</v>
      </c>
      <c r="R6045" s="56" t="s">
        <v>70</v>
      </c>
      <c r="S6045" s="56" t="s">
        <v>11684</v>
      </c>
      <c r="T6045" s="56" t="s">
        <v>7140</v>
      </c>
      <c r="U6045" s="57">
        <v>108648</v>
      </c>
      <c r="V6045" s="57">
        <v>-103215.6</v>
      </c>
      <c r="W6045" s="57">
        <v>5432.4</v>
      </c>
      <c r="X6045" s="57">
        <v>0</v>
      </c>
      <c r="Y6045" s="73">
        <v>39484</v>
      </c>
      <c r="Z6045" s="57">
        <v>0</v>
      </c>
      <c r="AA6045" s="57">
        <v>0</v>
      </c>
      <c r="AB6045" s="57">
        <v>5432.4</v>
      </c>
      <c r="AC6045" s="57">
        <v>0</v>
      </c>
      <c r="AD6045" s="56" t="s">
        <v>9255</v>
      </c>
      <c r="AE6045" s="57">
        <v>0</v>
      </c>
      <c r="AF6045" s="57">
        <v>0</v>
      </c>
      <c r="AG6045" s="57">
        <v>0</v>
      </c>
      <c r="AI6045"/>
      <c r="AJ6045"/>
    </row>
    <row r="6046" spans="1:36">
      <c r="A6046" s="56" t="s">
        <v>48</v>
      </c>
      <c r="B6046" s="56" t="s">
        <v>11417</v>
      </c>
      <c r="C6046" s="56">
        <v>2101010130</v>
      </c>
      <c r="D6046" s="56" t="s">
        <v>40</v>
      </c>
      <c r="E6046" s="56">
        <v>2101020140</v>
      </c>
      <c r="F6046" s="56">
        <v>5401010140</v>
      </c>
      <c r="G6046" s="56" t="s">
        <v>11428</v>
      </c>
      <c r="H6046" s="56">
        <v>400300</v>
      </c>
      <c r="I6046" s="56" t="s">
        <v>11430</v>
      </c>
      <c r="J6046" s="56" t="s">
        <v>11232</v>
      </c>
      <c r="K6046" s="56" t="s">
        <v>8960</v>
      </c>
      <c r="L6046" s="56" t="s">
        <v>7138</v>
      </c>
      <c r="M6046" s="73">
        <v>39484</v>
      </c>
      <c r="N6046" s="56"/>
      <c r="O6046" s="56"/>
      <c r="P6046" s="56" t="s">
        <v>295</v>
      </c>
      <c r="Q6046" s="56" t="s">
        <v>8794</v>
      </c>
      <c r="R6046" s="56" t="s">
        <v>70</v>
      </c>
      <c r="S6046" s="56" t="s">
        <v>11689</v>
      </c>
      <c r="T6046" s="56" t="s">
        <v>7140</v>
      </c>
      <c r="U6046" s="57">
        <v>99936</v>
      </c>
      <c r="V6046" s="57">
        <v>-94939.199999999997</v>
      </c>
      <c r="W6046" s="57">
        <v>4996.8</v>
      </c>
      <c r="X6046" s="57">
        <v>0</v>
      </c>
      <c r="Y6046" s="73">
        <v>39484</v>
      </c>
      <c r="Z6046" s="57">
        <v>0</v>
      </c>
      <c r="AA6046" s="57">
        <v>0</v>
      </c>
      <c r="AB6046" s="57">
        <v>4996.8</v>
      </c>
      <c r="AC6046" s="57">
        <v>0</v>
      </c>
      <c r="AD6046" s="56" t="s">
        <v>9255</v>
      </c>
      <c r="AE6046" s="57">
        <v>0</v>
      </c>
      <c r="AF6046" s="57">
        <v>0</v>
      </c>
      <c r="AG6046" s="57">
        <v>0</v>
      </c>
      <c r="AI6046"/>
      <c r="AJ6046"/>
    </row>
    <row r="6047" spans="1:36">
      <c r="A6047" s="56" t="s">
        <v>48</v>
      </c>
      <c r="B6047" s="56" t="s">
        <v>11417</v>
      </c>
      <c r="C6047" s="56">
        <v>2101010130</v>
      </c>
      <c r="D6047" s="56" t="s">
        <v>40</v>
      </c>
      <c r="E6047" s="56">
        <v>2101020140</v>
      </c>
      <c r="F6047" s="56">
        <v>5401010140</v>
      </c>
      <c r="G6047" s="56" t="s">
        <v>11428</v>
      </c>
      <c r="H6047" s="56">
        <v>400300</v>
      </c>
      <c r="I6047" s="56" t="s">
        <v>11430</v>
      </c>
      <c r="J6047" s="56" t="s">
        <v>11233</v>
      </c>
      <c r="K6047" s="56" t="s">
        <v>8961</v>
      </c>
      <c r="L6047" s="56" t="s">
        <v>7138</v>
      </c>
      <c r="M6047" s="73">
        <v>39485</v>
      </c>
      <c r="N6047" s="56"/>
      <c r="O6047" s="56"/>
      <c r="P6047" s="56" t="s">
        <v>295</v>
      </c>
      <c r="Q6047" s="56" t="s">
        <v>8962</v>
      </c>
      <c r="R6047" s="56" t="s">
        <v>70</v>
      </c>
      <c r="S6047" s="56" t="s">
        <v>11679</v>
      </c>
      <c r="T6047" s="56" t="s">
        <v>7140</v>
      </c>
      <c r="U6047" s="57">
        <v>17718.5</v>
      </c>
      <c r="V6047" s="57">
        <v>-16832.57</v>
      </c>
      <c r="W6047" s="57">
        <v>885.93</v>
      </c>
      <c r="X6047" s="57">
        <v>0</v>
      </c>
      <c r="Y6047" s="73">
        <v>39485</v>
      </c>
      <c r="Z6047" s="57">
        <v>0</v>
      </c>
      <c r="AA6047" s="57">
        <v>0</v>
      </c>
      <c r="AB6047" s="57">
        <v>885.93</v>
      </c>
      <c r="AC6047" s="57">
        <v>0</v>
      </c>
      <c r="AD6047" s="56" t="s">
        <v>9255</v>
      </c>
      <c r="AE6047" s="57">
        <v>0</v>
      </c>
      <c r="AF6047" s="57">
        <v>0</v>
      </c>
      <c r="AG6047" s="57">
        <v>0</v>
      </c>
      <c r="AI6047"/>
      <c r="AJ6047"/>
    </row>
    <row r="6048" spans="1:36">
      <c r="A6048" s="56" t="s">
        <v>48</v>
      </c>
      <c r="B6048" s="56" t="s">
        <v>11417</v>
      </c>
      <c r="C6048" s="56">
        <v>2101010130</v>
      </c>
      <c r="D6048" s="56" t="s">
        <v>40</v>
      </c>
      <c r="E6048" s="56">
        <v>2101020140</v>
      </c>
      <c r="F6048" s="56">
        <v>5401010140</v>
      </c>
      <c r="G6048" s="56" t="s">
        <v>11428</v>
      </c>
      <c r="H6048" s="56">
        <v>400300</v>
      </c>
      <c r="I6048" s="56" t="s">
        <v>11430</v>
      </c>
      <c r="J6048" s="56" t="s">
        <v>11234</v>
      </c>
      <c r="K6048" s="56" t="s">
        <v>8998</v>
      </c>
      <c r="L6048" s="56" t="s">
        <v>7138</v>
      </c>
      <c r="M6048" s="73">
        <v>39498</v>
      </c>
      <c r="N6048" s="56"/>
      <c r="O6048" s="56"/>
      <c r="P6048" s="56" t="s">
        <v>295</v>
      </c>
      <c r="Q6048" s="56" t="s">
        <v>8774</v>
      </c>
      <c r="R6048" s="56" t="s">
        <v>70</v>
      </c>
      <c r="S6048" s="56" t="s">
        <v>11415</v>
      </c>
      <c r="T6048" s="56" t="s">
        <v>7140</v>
      </c>
      <c r="U6048" s="57">
        <v>28688</v>
      </c>
      <c r="V6048" s="57">
        <v>-27253.599999999999</v>
      </c>
      <c r="W6048" s="57">
        <v>1434.4</v>
      </c>
      <c r="X6048" s="57">
        <v>0</v>
      </c>
      <c r="Y6048" s="73">
        <v>39498</v>
      </c>
      <c r="Z6048" s="57">
        <v>0</v>
      </c>
      <c r="AA6048" s="57">
        <v>0</v>
      </c>
      <c r="AB6048" s="57">
        <v>1434.4</v>
      </c>
      <c r="AC6048" s="57">
        <v>0</v>
      </c>
      <c r="AD6048" s="56" t="s">
        <v>9255</v>
      </c>
      <c r="AE6048" s="57">
        <v>0</v>
      </c>
      <c r="AF6048" s="57">
        <v>0</v>
      </c>
      <c r="AG6048" s="57">
        <v>0</v>
      </c>
      <c r="AI6048"/>
      <c r="AJ6048"/>
    </row>
    <row r="6049" spans="1:36">
      <c r="A6049" s="56" t="s">
        <v>48</v>
      </c>
      <c r="B6049" s="56" t="s">
        <v>11417</v>
      </c>
      <c r="C6049" s="56">
        <v>2101010130</v>
      </c>
      <c r="D6049" s="56" t="s">
        <v>40</v>
      </c>
      <c r="E6049" s="56">
        <v>2101020140</v>
      </c>
      <c r="F6049" s="56">
        <v>5401010140</v>
      </c>
      <c r="G6049" s="56" t="s">
        <v>11428</v>
      </c>
      <c r="H6049" s="56">
        <v>400300</v>
      </c>
      <c r="I6049" s="56" t="s">
        <v>11430</v>
      </c>
      <c r="J6049" s="56" t="s">
        <v>11235</v>
      </c>
      <c r="K6049" s="56" t="s">
        <v>7284</v>
      </c>
      <c r="L6049" s="56" t="s">
        <v>7138</v>
      </c>
      <c r="M6049" s="73">
        <v>39512</v>
      </c>
      <c r="N6049" s="56"/>
      <c r="O6049" s="56"/>
      <c r="P6049" s="56" t="s">
        <v>295</v>
      </c>
      <c r="Q6049" s="56" t="s">
        <v>8855</v>
      </c>
      <c r="R6049" s="56" t="s">
        <v>70</v>
      </c>
      <c r="S6049" s="56" t="s">
        <v>11660</v>
      </c>
      <c r="T6049" s="56" t="s">
        <v>7140</v>
      </c>
      <c r="U6049" s="57">
        <v>25830</v>
      </c>
      <c r="V6049" s="57">
        <v>-24538.5</v>
      </c>
      <c r="W6049" s="57">
        <v>1291.5</v>
      </c>
      <c r="X6049" s="57">
        <v>0</v>
      </c>
      <c r="Y6049" s="73">
        <v>39512</v>
      </c>
      <c r="Z6049" s="57">
        <v>0</v>
      </c>
      <c r="AA6049" s="57">
        <v>0</v>
      </c>
      <c r="AB6049" s="57">
        <v>1291.5</v>
      </c>
      <c r="AC6049" s="57">
        <v>0</v>
      </c>
      <c r="AD6049" s="56" t="s">
        <v>9255</v>
      </c>
      <c r="AE6049" s="57">
        <v>0</v>
      </c>
      <c r="AF6049" s="57">
        <v>0</v>
      </c>
      <c r="AG6049" s="57">
        <v>0</v>
      </c>
      <c r="AI6049"/>
      <c r="AJ6049"/>
    </row>
    <row r="6050" spans="1:36">
      <c r="A6050" s="56" t="s">
        <v>48</v>
      </c>
      <c r="B6050" s="56" t="s">
        <v>11417</v>
      </c>
      <c r="C6050" s="56">
        <v>2101010130</v>
      </c>
      <c r="D6050" s="56" t="s">
        <v>40</v>
      </c>
      <c r="E6050" s="56">
        <v>2101020140</v>
      </c>
      <c r="F6050" s="56">
        <v>5401010140</v>
      </c>
      <c r="G6050" s="56" t="s">
        <v>11428</v>
      </c>
      <c r="H6050" s="56">
        <v>400300</v>
      </c>
      <c r="I6050" s="56" t="s">
        <v>11430</v>
      </c>
      <c r="J6050" s="56" t="s">
        <v>11236</v>
      </c>
      <c r="K6050" s="56" t="s">
        <v>8963</v>
      </c>
      <c r="L6050" s="56" t="s">
        <v>7138</v>
      </c>
      <c r="M6050" s="73">
        <v>39632</v>
      </c>
      <c r="N6050" s="56"/>
      <c r="O6050" s="56"/>
      <c r="P6050" s="56" t="s">
        <v>295</v>
      </c>
      <c r="Q6050" s="56" t="s">
        <v>8748</v>
      </c>
      <c r="R6050" s="56" t="s">
        <v>70</v>
      </c>
      <c r="S6050" s="56" t="s">
        <v>11659</v>
      </c>
      <c r="T6050" s="56" t="s">
        <v>7140</v>
      </c>
      <c r="U6050" s="57">
        <v>24047</v>
      </c>
      <c r="V6050" s="57">
        <v>-22844.65</v>
      </c>
      <c r="W6050" s="57">
        <v>1202.3499999999999</v>
      </c>
      <c r="X6050" s="57">
        <v>0</v>
      </c>
      <c r="Y6050" s="73">
        <v>39632</v>
      </c>
      <c r="Z6050" s="57">
        <v>0</v>
      </c>
      <c r="AA6050" s="57">
        <v>0</v>
      </c>
      <c r="AB6050" s="57">
        <v>1202.3499999999999</v>
      </c>
      <c r="AC6050" s="57">
        <v>0</v>
      </c>
      <c r="AD6050" s="56" t="s">
        <v>9255</v>
      </c>
      <c r="AE6050" s="57">
        <v>0</v>
      </c>
      <c r="AF6050" s="57">
        <v>0</v>
      </c>
      <c r="AG6050" s="57">
        <v>0</v>
      </c>
      <c r="AI6050"/>
      <c r="AJ6050"/>
    </row>
    <row r="6051" spans="1:36">
      <c r="A6051" s="56" t="s">
        <v>48</v>
      </c>
      <c r="B6051" s="56" t="s">
        <v>11417</v>
      </c>
      <c r="C6051" s="56">
        <v>2101010130</v>
      </c>
      <c r="D6051" s="56" t="s">
        <v>40</v>
      </c>
      <c r="E6051" s="56">
        <v>2101020140</v>
      </c>
      <c r="F6051" s="56">
        <v>5401010140</v>
      </c>
      <c r="G6051" s="56" t="s">
        <v>11428</v>
      </c>
      <c r="H6051" s="56">
        <v>400300</v>
      </c>
      <c r="I6051" s="56" t="s">
        <v>11430</v>
      </c>
      <c r="J6051" s="56" t="s">
        <v>11237</v>
      </c>
      <c r="K6051" s="56" t="s">
        <v>8999</v>
      </c>
      <c r="L6051" s="56" t="s">
        <v>7138</v>
      </c>
      <c r="M6051" s="73">
        <v>39632</v>
      </c>
      <c r="N6051" s="56"/>
      <c r="O6051" s="56"/>
      <c r="P6051" s="56" t="s">
        <v>295</v>
      </c>
      <c r="Q6051" s="56" t="s">
        <v>8813</v>
      </c>
      <c r="R6051" s="56" t="s">
        <v>70</v>
      </c>
      <c r="S6051" s="56" t="s">
        <v>11415</v>
      </c>
      <c r="T6051" s="56" t="s">
        <v>7140</v>
      </c>
      <c r="U6051" s="57">
        <v>11436</v>
      </c>
      <c r="V6051" s="57">
        <v>-10864.19</v>
      </c>
      <c r="W6051" s="57">
        <v>571.80999999999995</v>
      </c>
      <c r="X6051" s="57">
        <v>0</v>
      </c>
      <c r="Y6051" s="73">
        <v>39632</v>
      </c>
      <c r="Z6051" s="57">
        <v>0</v>
      </c>
      <c r="AA6051" s="57">
        <v>0</v>
      </c>
      <c r="AB6051" s="57">
        <v>571.80999999999995</v>
      </c>
      <c r="AC6051" s="57">
        <v>0</v>
      </c>
      <c r="AD6051" s="56" t="s">
        <v>9255</v>
      </c>
      <c r="AE6051" s="57">
        <v>0</v>
      </c>
      <c r="AF6051" s="57">
        <v>0</v>
      </c>
      <c r="AG6051" s="57">
        <v>0</v>
      </c>
      <c r="AI6051"/>
      <c r="AJ6051"/>
    </row>
    <row r="6052" spans="1:36">
      <c r="A6052" s="56" t="s">
        <v>48</v>
      </c>
      <c r="B6052" s="56" t="s">
        <v>11417</v>
      </c>
      <c r="C6052" s="56">
        <v>2101010130</v>
      </c>
      <c r="D6052" s="56" t="s">
        <v>40</v>
      </c>
      <c r="E6052" s="56">
        <v>2101020140</v>
      </c>
      <c r="F6052" s="56">
        <v>5401010140</v>
      </c>
      <c r="G6052" s="56" t="s">
        <v>11428</v>
      </c>
      <c r="H6052" s="56">
        <v>400300</v>
      </c>
      <c r="I6052" s="56" t="s">
        <v>11430</v>
      </c>
      <c r="J6052" s="56" t="s">
        <v>11145</v>
      </c>
      <c r="K6052" s="56" t="s">
        <v>8839</v>
      </c>
      <c r="L6052" s="56" t="s">
        <v>7138</v>
      </c>
      <c r="M6052" s="73">
        <v>39602</v>
      </c>
      <c r="N6052" s="56"/>
      <c r="O6052" s="56"/>
      <c r="P6052" s="56" t="s">
        <v>7177</v>
      </c>
      <c r="Q6052" s="56" t="s">
        <v>8840</v>
      </c>
      <c r="R6052" s="56" t="s">
        <v>70</v>
      </c>
      <c r="S6052" s="56" t="s">
        <v>11661</v>
      </c>
      <c r="T6052" s="56" t="s">
        <v>7830</v>
      </c>
      <c r="U6052" s="57">
        <v>16109</v>
      </c>
      <c r="V6052" s="57">
        <v>-16109</v>
      </c>
      <c r="W6052" s="57">
        <v>0</v>
      </c>
      <c r="X6052" s="57">
        <v>0</v>
      </c>
      <c r="Y6052" s="73">
        <v>39600</v>
      </c>
      <c r="Z6052" s="57">
        <v>0</v>
      </c>
      <c r="AA6052" s="57">
        <v>0</v>
      </c>
      <c r="AB6052" s="57">
        <v>0</v>
      </c>
      <c r="AC6052" s="57">
        <v>0</v>
      </c>
      <c r="AD6052" s="56" t="s">
        <v>9255</v>
      </c>
      <c r="AE6052" s="57">
        <v>0</v>
      </c>
      <c r="AF6052" s="57">
        <v>0</v>
      </c>
      <c r="AG6052" s="57">
        <v>0</v>
      </c>
      <c r="AI6052"/>
      <c r="AJ6052"/>
    </row>
    <row r="6053" spans="1:36">
      <c r="A6053" s="56" t="s">
        <v>48</v>
      </c>
      <c r="B6053" s="56" t="s">
        <v>11417</v>
      </c>
      <c r="C6053" s="56">
        <v>2101010130</v>
      </c>
      <c r="D6053" s="56" t="s">
        <v>40</v>
      </c>
      <c r="E6053" s="56">
        <v>2101020140</v>
      </c>
      <c r="F6053" s="56">
        <v>5401010140</v>
      </c>
      <c r="G6053" s="56" t="s">
        <v>11428</v>
      </c>
      <c r="H6053" s="56">
        <v>400300</v>
      </c>
      <c r="I6053" s="56" t="s">
        <v>11430</v>
      </c>
      <c r="J6053" s="56" t="s">
        <v>11146</v>
      </c>
      <c r="K6053" s="56" t="s">
        <v>8053</v>
      </c>
      <c r="L6053" s="56" t="s">
        <v>7138</v>
      </c>
      <c r="M6053" s="73">
        <v>39615</v>
      </c>
      <c r="N6053" s="56"/>
      <c r="O6053" s="56"/>
      <c r="P6053" s="56" t="s">
        <v>7177</v>
      </c>
      <c r="Q6053" s="56" t="s">
        <v>8841</v>
      </c>
      <c r="R6053" s="56" t="s">
        <v>70</v>
      </c>
      <c r="S6053" s="56" t="s">
        <v>11682</v>
      </c>
      <c r="T6053" s="56" t="s">
        <v>7830</v>
      </c>
      <c r="U6053" s="57">
        <v>49680</v>
      </c>
      <c r="V6053" s="57">
        <v>-49680</v>
      </c>
      <c r="W6053" s="57">
        <v>0</v>
      </c>
      <c r="X6053" s="57">
        <v>0</v>
      </c>
      <c r="Y6053" s="73">
        <v>39600</v>
      </c>
      <c r="Z6053" s="57">
        <v>0</v>
      </c>
      <c r="AA6053" s="57">
        <v>0</v>
      </c>
      <c r="AB6053" s="57">
        <v>0</v>
      </c>
      <c r="AC6053" s="57">
        <v>0</v>
      </c>
      <c r="AD6053" s="56" t="s">
        <v>9255</v>
      </c>
      <c r="AE6053" s="57">
        <v>0</v>
      </c>
      <c r="AF6053" s="57">
        <v>0</v>
      </c>
      <c r="AG6053" s="57">
        <v>0</v>
      </c>
      <c r="AI6053"/>
      <c r="AJ6053"/>
    </row>
    <row r="6054" spans="1:36">
      <c r="A6054" s="56" t="s">
        <v>48</v>
      </c>
      <c r="B6054" s="56" t="s">
        <v>11417</v>
      </c>
      <c r="C6054" s="56">
        <v>2101010130</v>
      </c>
      <c r="D6054" s="56" t="s">
        <v>40</v>
      </c>
      <c r="E6054" s="56">
        <v>2101020140</v>
      </c>
      <c r="F6054" s="56">
        <v>5401010140</v>
      </c>
      <c r="G6054" s="56" t="s">
        <v>11428</v>
      </c>
      <c r="H6054" s="56">
        <v>400300</v>
      </c>
      <c r="I6054" s="56" t="s">
        <v>11430</v>
      </c>
      <c r="J6054" s="56" t="s">
        <v>11147</v>
      </c>
      <c r="K6054" s="56" t="s">
        <v>8054</v>
      </c>
      <c r="L6054" s="56" t="s">
        <v>7138</v>
      </c>
      <c r="M6054" s="73">
        <v>39615</v>
      </c>
      <c r="N6054" s="56"/>
      <c r="O6054" s="56"/>
      <c r="P6054" s="56" t="s">
        <v>7177</v>
      </c>
      <c r="Q6054" s="56" t="s">
        <v>8778</v>
      </c>
      <c r="R6054" s="56" t="s">
        <v>70</v>
      </c>
      <c r="S6054" s="56" t="s">
        <v>11415</v>
      </c>
      <c r="T6054" s="56" t="s">
        <v>7830</v>
      </c>
      <c r="U6054" s="57">
        <v>3885.12</v>
      </c>
      <c r="V6054" s="57">
        <v>-3885.12</v>
      </c>
      <c r="W6054" s="57">
        <v>0</v>
      </c>
      <c r="X6054" s="57">
        <v>0</v>
      </c>
      <c r="Y6054" s="73">
        <v>39600</v>
      </c>
      <c r="Z6054" s="57">
        <v>0</v>
      </c>
      <c r="AA6054" s="57">
        <v>0</v>
      </c>
      <c r="AB6054" s="57">
        <v>0</v>
      </c>
      <c r="AC6054" s="57">
        <v>0</v>
      </c>
      <c r="AD6054" s="56" t="s">
        <v>9255</v>
      </c>
      <c r="AE6054" s="57">
        <v>0</v>
      </c>
      <c r="AF6054" s="57">
        <v>0</v>
      </c>
      <c r="AG6054" s="57">
        <v>0</v>
      </c>
      <c r="AI6054"/>
      <c r="AJ6054"/>
    </row>
    <row r="6055" spans="1:36">
      <c r="A6055" s="56" t="s">
        <v>48</v>
      </c>
      <c r="B6055" s="56" t="s">
        <v>11417</v>
      </c>
      <c r="C6055" s="56">
        <v>2101010130</v>
      </c>
      <c r="D6055" s="56" t="s">
        <v>40</v>
      </c>
      <c r="E6055" s="56">
        <v>2101020140</v>
      </c>
      <c r="F6055" s="56">
        <v>5401010140</v>
      </c>
      <c r="G6055" s="56" t="s">
        <v>11428</v>
      </c>
      <c r="H6055" s="56">
        <v>400300</v>
      </c>
      <c r="I6055" s="56" t="s">
        <v>11430</v>
      </c>
      <c r="J6055" s="56" t="s">
        <v>11238</v>
      </c>
      <c r="K6055" s="56" t="s">
        <v>9000</v>
      </c>
      <c r="L6055" s="56" t="s">
        <v>7138</v>
      </c>
      <c r="M6055" s="73">
        <v>39608</v>
      </c>
      <c r="N6055" s="56"/>
      <c r="O6055" s="56"/>
      <c r="P6055" s="56" t="s">
        <v>295</v>
      </c>
      <c r="Q6055" s="56" t="s">
        <v>8748</v>
      </c>
      <c r="R6055" s="56" t="s">
        <v>70</v>
      </c>
      <c r="S6055" s="56" t="s">
        <v>11415</v>
      </c>
      <c r="T6055" s="56" t="s">
        <v>7140</v>
      </c>
      <c r="U6055" s="57">
        <v>95440</v>
      </c>
      <c r="V6055" s="57">
        <v>-90668</v>
      </c>
      <c r="W6055" s="57">
        <v>4772</v>
      </c>
      <c r="X6055" s="57">
        <v>0</v>
      </c>
      <c r="Y6055" s="73">
        <v>39608</v>
      </c>
      <c r="Z6055" s="57">
        <v>0</v>
      </c>
      <c r="AA6055" s="57">
        <v>0</v>
      </c>
      <c r="AB6055" s="57">
        <v>4772</v>
      </c>
      <c r="AC6055" s="57">
        <v>0</v>
      </c>
      <c r="AD6055" s="56" t="s">
        <v>9255</v>
      </c>
      <c r="AE6055" s="57">
        <v>0</v>
      </c>
      <c r="AF6055" s="57">
        <v>0</v>
      </c>
      <c r="AG6055" s="57">
        <v>0</v>
      </c>
      <c r="AI6055"/>
      <c r="AJ6055"/>
    </row>
    <row r="6056" spans="1:36">
      <c r="A6056" s="56" t="s">
        <v>48</v>
      </c>
      <c r="B6056" s="56" t="s">
        <v>11417</v>
      </c>
      <c r="C6056" s="56">
        <v>2101010130</v>
      </c>
      <c r="D6056" s="56" t="s">
        <v>40</v>
      </c>
      <c r="E6056" s="56">
        <v>2101020140</v>
      </c>
      <c r="F6056" s="56">
        <v>5401010140</v>
      </c>
      <c r="G6056" s="56" t="s">
        <v>11428</v>
      </c>
      <c r="H6056" s="56">
        <v>400300</v>
      </c>
      <c r="I6056" s="56" t="s">
        <v>11430</v>
      </c>
      <c r="J6056" s="56" t="s">
        <v>11239</v>
      </c>
      <c r="K6056" s="56" t="s">
        <v>8964</v>
      </c>
      <c r="L6056" s="56" t="s">
        <v>7138</v>
      </c>
      <c r="M6056" s="73">
        <v>39770</v>
      </c>
      <c r="N6056" s="56"/>
      <c r="O6056" s="56"/>
      <c r="P6056" s="56" t="s">
        <v>295</v>
      </c>
      <c r="Q6056" s="56" t="s">
        <v>8965</v>
      </c>
      <c r="R6056" s="56" t="s">
        <v>70</v>
      </c>
      <c r="S6056" s="56" t="s">
        <v>11660</v>
      </c>
      <c r="T6056" s="56" t="s">
        <v>7140</v>
      </c>
      <c r="U6056" s="57">
        <v>22631.200000000001</v>
      </c>
      <c r="V6056" s="57">
        <v>-21499.64</v>
      </c>
      <c r="W6056" s="57">
        <v>1131.56</v>
      </c>
      <c r="X6056" s="57">
        <v>0</v>
      </c>
      <c r="Y6056" s="73">
        <v>39770</v>
      </c>
      <c r="Z6056" s="57">
        <v>0</v>
      </c>
      <c r="AA6056" s="57">
        <v>0</v>
      </c>
      <c r="AB6056" s="57">
        <v>1131.56</v>
      </c>
      <c r="AC6056" s="57">
        <v>0</v>
      </c>
      <c r="AD6056" s="56" t="s">
        <v>9255</v>
      </c>
      <c r="AE6056" s="57">
        <v>0</v>
      </c>
      <c r="AF6056" s="57">
        <v>0</v>
      </c>
      <c r="AG6056" s="57">
        <v>0</v>
      </c>
      <c r="AI6056"/>
      <c r="AJ6056"/>
    </row>
    <row r="6057" spans="1:36">
      <c r="A6057" s="56" t="s">
        <v>48</v>
      </c>
      <c r="B6057" s="56" t="s">
        <v>11417</v>
      </c>
      <c r="C6057" s="56">
        <v>2101010130</v>
      </c>
      <c r="D6057" s="56" t="s">
        <v>40</v>
      </c>
      <c r="E6057" s="56">
        <v>2101020140</v>
      </c>
      <c r="F6057" s="56">
        <v>5401010140</v>
      </c>
      <c r="G6057" s="56" t="s">
        <v>11428</v>
      </c>
      <c r="H6057" s="56">
        <v>400300</v>
      </c>
      <c r="I6057" s="56" t="s">
        <v>11430</v>
      </c>
      <c r="J6057" s="56" t="s">
        <v>11148</v>
      </c>
      <c r="K6057" s="56" t="s">
        <v>8842</v>
      </c>
      <c r="L6057" s="56" t="s">
        <v>7138</v>
      </c>
      <c r="M6057" s="73">
        <v>39794</v>
      </c>
      <c r="N6057" s="56"/>
      <c r="O6057" s="56"/>
      <c r="P6057" s="56" t="s">
        <v>7177</v>
      </c>
      <c r="Q6057" s="56" t="s">
        <v>8834</v>
      </c>
      <c r="R6057" s="56" t="s">
        <v>70</v>
      </c>
      <c r="S6057" s="56" t="s">
        <v>11657</v>
      </c>
      <c r="T6057" s="56" t="s">
        <v>7830</v>
      </c>
      <c r="U6057" s="57">
        <v>12360</v>
      </c>
      <c r="V6057" s="57">
        <v>-12360</v>
      </c>
      <c r="W6057" s="57">
        <v>0</v>
      </c>
      <c r="X6057" s="57">
        <v>0</v>
      </c>
      <c r="Y6057" s="73">
        <v>39783</v>
      </c>
      <c r="Z6057" s="57">
        <v>0</v>
      </c>
      <c r="AA6057" s="57">
        <v>0</v>
      </c>
      <c r="AB6057" s="57">
        <v>0</v>
      </c>
      <c r="AC6057" s="57">
        <v>0</v>
      </c>
      <c r="AD6057" s="56" t="s">
        <v>9255</v>
      </c>
      <c r="AE6057" s="57">
        <v>0</v>
      </c>
      <c r="AF6057" s="57">
        <v>0</v>
      </c>
      <c r="AG6057" s="57">
        <v>0</v>
      </c>
      <c r="AI6057"/>
      <c r="AJ6057"/>
    </row>
    <row r="6058" spans="1:36">
      <c r="A6058" s="56" t="s">
        <v>48</v>
      </c>
      <c r="B6058" s="56" t="s">
        <v>11417</v>
      </c>
      <c r="C6058" s="56">
        <v>2101010130</v>
      </c>
      <c r="D6058" s="56" t="s">
        <v>40</v>
      </c>
      <c r="E6058" s="56">
        <v>2101020140</v>
      </c>
      <c r="F6058" s="56">
        <v>5401010140</v>
      </c>
      <c r="G6058" s="56" t="s">
        <v>11428</v>
      </c>
      <c r="H6058" s="56">
        <v>400300</v>
      </c>
      <c r="I6058" s="56" t="s">
        <v>11430</v>
      </c>
      <c r="J6058" s="56" t="s">
        <v>11149</v>
      </c>
      <c r="K6058" s="56" t="s">
        <v>11835</v>
      </c>
      <c r="L6058" s="56" t="s">
        <v>7138</v>
      </c>
      <c r="M6058" s="73">
        <v>39794</v>
      </c>
      <c r="N6058" s="56"/>
      <c r="O6058" s="56"/>
      <c r="P6058" s="56" t="s">
        <v>7177</v>
      </c>
      <c r="Q6058" s="56" t="s">
        <v>8790</v>
      </c>
      <c r="R6058" s="56" t="s">
        <v>70</v>
      </c>
      <c r="S6058" s="56" t="s">
        <v>11676</v>
      </c>
      <c r="T6058" s="56" t="s">
        <v>7830</v>
      </c>
      <c r="U6058" s="57">
        <v>36050</v>
      </c>
      <c r="V6058" s="57">
        <v>-36050</v>
      </c>
      <c r="W6058" s="57">
        <v>0</v>
      </c>
      <c r="X6058" s="57">
        <v>0</v>
      </c>
      <c r="Y6058" s="73">
        <v>39783</v>
      </c>
      <c r="Z6058" s="57">
        <v>0</v>
      </c>
      <c r="AA6058" s="57">
        <v>0</v>
      </c>
      <c r="AB6058" s="57">
        <v>0</v>
      </c>
      <c r="AC6058" s="57">
        <v>0</v>
      </c>
      <c r="AD6058" s="56" t="s">
        <v>9255</v>
      </c>
      <c r="AE6058" s="57">
        <v>0</v>
      </c>
      <c r="AF6058" s="57">
        <v>0</v>
      </c>
      <c r="AG6058" s="57">
        <v>0</v>
      </c>
      <c r="AI6058"/>
      <c r="AJ6058"/>
    </row>
    <row r="6059" spans="1:36">
      <c r="A6059" s="56" t="s">
        <v>48</v>
      </c>
      <c r="B6059" s="56" t="s">
        <v>11417</v>
      </c>
      <c r="C6059" s="56">
        <v>2101010130</v>
      </c>
      <c r="D6059" s="56" t="s">
        <v>40</v>
      </c>
      <c r="E6059" s="56">
        <v>2101020140</v>
      </c>
      <c r="F6059" s="56">
        <v>5401010140</v>
      </c>
      <c r="G6059" s="56" t="s">
        <v>11428</v>
      </c>
      <c r="H6059" s="56">
        <v>400300</v>
      </c>
      <c r="I6059" s="56" t="s">
        <v>11430</v>
      </c>
      <c r="J6059" s="56" t="s">
        <v>11150</v>
      </c>
      <c r="K6059" s="56" t="s">
        <v>9220</v>
      </c>
      <c r="L6059" s="56" t="s">
        <v>7138</v>
      </c>
      <c r="M6059" s="73">
        <v>39823</v>
      </c>
      <c r="N6059" s="56"/>
      <c r="O6059" s="56"/>
      <c r="P6059" s="56" t="s">
        <v>7177</v>
      </c>
      <c r="Q6059" s="56" t="s">
        <v>9221</v>
      </c>
      <c r="R6059" s="56" t="s">
        <v>70</v>
      </c>
      <c r="S6059" s="56" t="s">
        <v>11657</v>
      </c>
      <c r="T6059" s="56" t="s">
        <v>7830</v>
      </c>
      <c r="U6059" s="57">
        <v>8550</v>
      </c>
      <c r="V6059" s="57">
        <v>-8550</v>
      </c>
      <c r="W6059" s="57">
        <v>0</v>
      </c>
      <c r="X6059" s="57">
        <v>0</v>
      </c>
      <c r="Y6059" s="73">
        <v>39814</v>
      </c>
      <c r="Z6059" s="57">
        <v>0</v>
      </c>
      <c r="AA6059" s="57">
        <v>0</v>
      </c>
      <c r="AB6059" s="57">
        <v>0</v>
      </c>
      <c r="AC6059" s="57">
        <v>0</v>
      </c>
      <c r="AD6059" s="56" t="s">
        <v>9255</v>
      </c>
      <c r="AE6059" s="57">
        <v>0</v>
      </c>
      <c r="AF6059" s="57">
        <v>0</v>
      </c>
      <c r="AG6059" s="57">
        <v>0</v>
      </c>
      <c r="AI6059"/>
      <c r="AJ6059"/>
    </row>
    <row r="6060" spans="1:36">
      <c r="A6060" s="56" t="s">
        <v>48</v>
      </c>
      <c r="B6060" s="56" t="s">
        <v>11417</v>
      </c>
      <c r="C6060" s="56">
        <v>2101010130</v>
      </c>
      <c r="D6060" s="56" t="s">
        <v>40</v>
      </c>
      <c r="E6060" s="56">
        <v>2101020140</v>
      </c>
      <c r="F6060" s="56">
        <v>5401010140</v>
      </c>
      <c r="G6060" s="56" t="s">
        <v>11428</v>
      </c>
      <c r="H6060" s="56">
        <v>400300</v>
      </c>
      <c r="I6060" s="56" t="s">
        <v>11430</v>
      </c>
      <c r="J6060" s="56" t="s">
        <v>11151</v>
      </c>
      <c r="K6060" s="56" t="s">
        <v>7892</v>
      </c>
      <c r="L6060" s="56" t="s">
        <v>7138</v>
      </c>
      <c r="M6060" s="73">
        <v>39825</v>
      </c>
      <c r="N6060" s="56"/>
      <c r="O6060" s="56"/>
      <c r="P6060" s="56" t="s">
        <v>7177</v>
      </c>
      <c r="Q6060" s="56" t="s">
        <v>8825</v>
      </c>
      <c r="R6060" s="56" t="s">
        <v>70</v>
      </c>
      <c r="S6060" s="56" t="s">
        <v>11657</v>
      </c>
      <c r="T6060" s="56" t="s">
        <v>7830</v>
      </c>
      <c r="U6060" s="57">
        <v>3493</v>
      </c>
      <c r="V6060" s="57">
        <v>-3493</v>
      </c>
      <c r="W6060" s="57">
        <v>0</v>
      </c>
      <c r="X6060" s="57">
        <v>0</v>
      </c>
      <c r="Y6060" s="73">
        <v>39814</v>
      </c>
      <c r="Z6060" s="57">
        <v>0</v>
      </c>
      <c r="AA6060" s="57">
        <v>0</v>
      </c>
      <c r="AB6060" s="57">
        <v>0</v>
      </c>
      <c r="AC6060" s="57">
        <v>0</v>
      </c>
      <c r="AD6060" s="56" t="s">
        <v>9255</v>
      </c>
      <c r="AE6060" s="57">
        <v>0</v>
      </c>
      <c r="AF6060" s="57">
        <v>0</v>
      </c>
      <c r="AG6060" s="57">
        <v>0</v>
      </c>
      <c r="AI6060"/>
      <c r="AJ6060"/>
    </row>
    <row r="6061" spans="1:36">
      <c r="A6061" s="56" t="s">
        <v>48</v>
      </c>
      <c r="B6061" s="56" t="s">
        <v>11417</v>
      </c>
      <c r="C6061" s="56">
        <v>2101010130</v>
      </c>
      <c r="D6061" s="56" t="s">
        <v>40</v>
      </c>
      <c r="E6061" s="56">
        <v>2101020140</v>
      </c>
      <c r="F6061" s="56">
        <v>5401010140</v>
      </c>
      <c r="G6061" s="56" t="s">
        <v>11428</v>
      </c>
      <c r="H6061" s="56">
        <v>400300</v>
      </c>
      <c r="I6061" s="56" t="s">
        <v>11430</v>
      </c>
      <c r="J6061" s="56" t="s">
        <v>11240</v>
      </c>
      <c r="K6061" s="56" t="s">
        <v>8966</v>
      </c>
      <c r="L6061" s="56" t="s">
        <v>7138</v>
      </c>
      <c r="M6061" s="73">
        <v>39632</v>
      </c>
      <c r="N6061" s="56"/>
      <c r="O6061" s="56"/>
      <c r="P6061" s="56" t="s">
        <v>295</v>
      </c>
      <c r="Q6061" s="56" t="s">
        <v>8748</v>
      </c>
      <c r="R6061" s="56" t="s">
        <v>70</v>
      </c>
      <c r="S6061" s="56" t="s">
        <v>11659</v>
      </c>
      <c r="T6061" s="56" t="s">
        <v>7140</v>
      </c>
      <c r="U6061" s="57">
        <v>20840</v>
      </c>
      <c r="V6061" s="57">
        <v>-19798</v>
      </c>
      <c r="W6061" s="57">
        <v>1042</v>
      </c>
      <c r="X6061" s="57">
        <v>0</v>
      </c>
      <c r="Y6061" s="73">
        <v>39632</v>
      </c>
      <c r="Z6061" s="57">
        <v>0</v>
      </c>
      <c r="AA6061" s="57">
        <v>0</v>
      </c>
      <c r="AB6061" s="57">
        <v>1042</v>
      </c>
      <c r="AC6061" s="57">
        <v>0</v>
      </c>
      <c r="AD6061" s="56" t="s">
        <v>9255</v>
      </c>
      <c r="AE6061" s="57">
        <v>0</v>
      </c>
      <c r="AF6061" s="57">
        <v>0</v>
      </c>
      <c r="AG6061" s="57">
        <v>0</v>
      </c>
      <c r="AI6061"/>
      <c r="AJ6061"/>
    </row>
    <row r="6062" spans="1:36">
      <c r="A6062" s="56" t="s">
        <v>48</v>
      </c>
      <c r="B6062" s="56" t="s">
        <v>11417</v>
      </c>
      <c r="C6062" s="56">
        <v>2101010130</v>
      </c>
      <c r="D6062" s="56" t="s">
        <v>40</v>
      </c>
      <c r="E6062" s="56">
        <v>2101020140</v>
      </c>
      <c r="F6062" s="56">
        <v>5401010140</v>
      </c>
      <c r="G6062" s="56" t="s">
        <v>11428</v>
      </c>
      <c r="H6062" s="56">
        <v>400300</v>
      </c>
      <c r="I6062" s="56" t="s">
        <v>11430</v>
      </c>
      <c r="J6062" s="56" t="s">
        <v>11241</v>
      </c>
      <c r="K6062" s="56" t="s">
        <v>9001</v>
      </c>
      <c r="L6062" s="56" t="s">
        <v>7138</v>
      </c>
      <c r="M6062" s="73">
        <v>39632</v>
      </c>
      <c r="N6062" s="56"/>
      <c r="O6062" s="56"/>
      <c r="P6062" s="56" t="s">
        <v>295</v>
      </c>
      <c r="Q6062" s="56" t="s">
        <v>8778</v>
      </c>
      <c r="R6062" s="56" t="s">
        <v>70</v>
      </c>
      <c r="S6062" s="56" t="s">
        <v>11415</v>
      </c>
      <c r="T6062" s="56" t="s">
        <v>7140</v>
      </c>
      <c r="U6062" s="57">
        <v>62888</v>
      </c>
      <c r="V6062" s="57">
        <v>-59743.6</v>
      </c>
      <c r="W6062" s="57">
        <v>3144.4</v>
      </c>
      <c r="X6062" s="57">
        <v>0</v>
      </c>
      <c r="Y6062" s="73">
        <v>39632</v>
      </c>
      <c r="Z6062" s="57">
        <v>0</v>
      </c>
      <c r="AA6062" s="57">
        <v>0</v>
      </c>
      <c r="AB6062" s="57">
        <v>3144.4</v>
      </c>
      <c r="AC6062" s="57">
        <v>0</v>
      </c>
      <c r="AD6062" s="56" t="s">
        <v>9255</v>
      </c>
      <c r="AE6062" s="57">
        <v>0</v>
      </c>
      <c r="AF6062" s="57">
        <v>0</v>
      </c>
      <c r="AG6062" s="57">
        <v>0</v>
      </c>
      <c r="AI6062"/>
      <c r="AJ6062"/>
    </row>
    <row r="6063" spans="1:36">
      <c r="A6063" s="56" t="s">
        <v>48</v>
      </c>
      <c r="B6063" s="56" t="s">
        <v>11417</v>
      </c>
      <c r="C6063" s="56">
        <v>2101010130</v>
      </c>
      <c r="D6063" s="56" t="s">
        <v>40</v>
      </c>
      <c r="E6063" s="56">
        <v>2101020140</v>
      </c>
      <c r="F6063" s="56">
        <v>5401010140</v>
      </c>
      <c r="G6063" s="56" t="s">
        <v>11428</v>
      </c>
      <c r="H6063" s="56">
        <v>400300</v>
      </c>
      <c r="I6063" s="56" t="s">
        <v>11430</v>
      </c>
      <c r="J6063" s="56" t="s">
        <v>11242</v>
      </c>
      <c r="K6063" s="56" t="s">
        <v>9002</v>
      </c>
      <c r="L6063" s="56" t="s">
        <v>7138</v>
      </c>
      <c r="M6063" s="73">
        <v>39632</v>
      </c>
      <c r="N6063" s="56"/>
      <c r="O6063" s="56"/>
      <c r="P6063" s="56" t="s">
        <v>295</v>
      </c>
      <c r="Q6063" s="56" t="s">
        <v>8852</v>
      </c>
      <c r="R6063" s="56" t="s">
        <v>70</v>
      </c>
      <c r="S6063" s="56" t="s">
        <v>11415</v>
      </c>
      <c r="T6063" s="56" t="s">
        <v>7140</v>
      </c>
      <c r="U6063" s="57">
        <v>30994</v>
      </c>
      <c r="V6063" s="57">
        <v>-29444.3</v>
      </c>
      <c r="W6063" s="57">
        <v>1549.7</v>
      </c>
      <c r="X6063" s="57">
        <v>0</v>
      </c>
      <c r="Y6063" s="73">
        <v>39632</v>
      </c>
      <c r="Z6063" s="57">
        <v>0</v>
      </c>
      <c r="AA6063" s="57">
        <v>0</v>
      </c>
      <c r="AB6063" s="57">
        <v>1549.7</v>
      </c>
      <c r="AC6063" s="57">
        <v>0</v>
      </c>
      <c r="AD6063" s="56" t="s">
        <v>9255</v>
      </c>
      <c r="AE6063" s="57">
        <v>0</v>
      </c>
      <c r="AF6063" s="57">
        <v>0</v>
      </c>
      <c r="AG6063" s="57">
        <v>0</v>
      </c>
      <c r="AI6063"/>
      <c r="AJ6063"/>
    </row>
    <row r="6064" spans="1:36">
      <c r="A6064" s="56" t="s">
        <v>48</v>
      </c>
      <c r="B6064" s="56" t="s">
        <v>11417</v>
      </c>
      <c r="C6064" s="56">
        <v>2101010130</v>
      </c>
      <c r="D6064" s="56" t="s">
        <v>40</v>
      </c>
      <c r="E6064" s="56">
        <v>2101020140</v>
      </c>
      <c r="F6064" s="56">
        <v>5401010140</v>
      </c>
      <c r="G6064" s="56" t="s">
        <v>11428</v>
      </c>
      <c r="H6064" s="56">
        <v>400300</v>
      </c>
      <c r="I6064" s="56" t="s">
        <v>11430</v>
      </c>
      <c r="J6064" s="56" t="s">
        <v>11243</v>
      </c>
      <c r="K6064" s="56" t="s">
        <v>3688</v>
      </c>
      <c r="L6064" s="56" t="s">
        <v>7138</v>
      </c>
      <c r="M6064" s="73">
        <v>39632</v>
      </c>
      <c r="N6064" s="56"/>
      <c r="O6064" s="56"/>
      <c r="P6064" s="56" t="s">
        <v>295</v>
      </c>
      <c r="Q6064" s="56" t="s">
        <v>8808</v>
      </c>
      <c r="R6064" s="56" t="s">
        <v>70</v>
      </c>
      <c r="S6064" s="56" t="s">
        <v>11659</v>
      </c>
      <c r="T6064" s="56" t="s">
        <v>7140</v>
      </c>
      <c r="U6064" s="57">
        <v>18880.669999999998</v>
      </c>
      <c r="V6064" s="57">
        <v>-17936.63</v>
      </c>
      <c r="W6064" s="57">
        <v>944.04</v>
      </c>
      <c r="X6064" s="57">
        <v>0</v>
      </c>
      <c r="Y6064" s="73">
        <v>39632</v>
      </c>
      <c r="Z6064" s="57">
        <v>0</v>
      </c>
      <c r="AA6064" s="57">
        <v>0</v>
      </c>
      <c r="AB6064" s="57">
        <v>944.04</v>
      </c>
      <c r="AC6064" s="57">
        <v>0</v>
      </c>
      <c r="AD6064" s="56" t="s">
        <v>9255</v>
      </c>
      <c r="AE6064" s="57">
        <v>0</v>
      </c>
      <c r="AF6064" s="57">
        <v>0</v>
      </c>
      <c r="AG6064" s="57">
        <v>0</v>
      </c>
      <c r="AI6064"/>
      <c r="AJ6064"/>
    </row>
    <row r="6065" spans="1:36">
      <c r="A6065" s="56" t="s">
        <v>48</v>
      </c>
      <c r="B6065" s="56" t="s">
        <v>11417</v>
      </c>
      <c r="C6065" s="56">
        <v>2101010130</v>
      </c>
      <c r="D6065" s="56" t="s">
        <v>40</v>
      </c>
      <c r="E6065" s="56">
        <v>2101020140</v>
      </c>
      <c r="F6065" s="56">
        <v>5401010140</v>
      </c>
      <c r="G6065" s="56" t="s">
        <v>11428</v>
      </c>
      <c r="H6065" s="56">
        <v>400300</v>
      </c>
      <c r="I6065" s="56" t="s">
        <v>11430</v>
      </c>
      <c r="J6065" s="56" t="s">
        <v>11152</v>
      </c>
      <c r="K6065" s="56" t="s">
        <v>8054</v>
      </c>
      <c r="L6065" s="56" t="s">
        <v>7138</v>
      </c>
      <c r="M6065" s="73">
        <v>39602</v>
      </c>
      <c r="N6065" s="56"/>
      <c r="O6065" s="56"/>
      <c r="P6065" s="56" t="s">
        <v>7177</v>
      </c>
      <c r="Q6065" s="56" t="s">
        <v>8843</v>
      </c>
      <c r="R6065" s="56" t="s">
        <v>70</v>
      </c>
      <c r="S6065" s="56" t="s">
        <v>11660</v>
      </c>
      <c r="T6065" s="56" t="s">
        <v>7830</v>
      </c>
      <c r="U6065" s="57">
        <v>15540.8</v>
      </c>
      <c r="V6065" s="57">
        <v>-15540.8</v>
      </c>
      <c r="W6065" s="57">
        <v>0</v>
      </c>
      <c r="X6065" s="57">
        <v>0</v>
      </c>
      <c r="Y6065" s="73">
        <v>39600</v>
      </c>
      <c r="Z6065" s="57">
        <v>0</v>
      </c>
      <c r="AA6065" s="57">
        <v>0</v>
      </c>
      <c r="AB6065" s="57">
        <v>0</v>
      </c>
      <c r="AC6065" s="57">
        <v>0</v>
      </c>
      <c r="AD6065" s="56" t="s">
        <v>9255</v>
      </c>
      <c r="AE6065" s="57">
        <v>0</v>
      </c>
      <c r="AF6065" s="57">
        <v>0</v>
      </c>
      <c r="AG6065" s="57">
        <v>0</v>
      </c>
      <c r="AI6065"/>
      <c r="AJ6065"/>
    </row>
    <row r="6066" spans="1:36">
      <c r="A6066" s="56" t="s">
        <v>48</v>
      </c>
      <c r="B6066" s="56" t="s">
        <v>11417</v>
      </c>
      <c r="C6066" s="56">
        <v>2101010130</v>
      </c>
      <c r="D6066" s="56" t="s">
        <v>40</v>
      </c>
      <c r="E6066" s="56">
        <v>2101020140</v>
      </c>
      <c r="F6066" s="56">
        <v>5401010140</v>
      </c>
      <c r="G6066" s="56" t="s">
        <v>11428</v>
      </c>
      <c r="H6066" s="56">
        <v>400300</v>
      </c>
      <c r="I6066" s="56" t="s">
        <v>11430</v>
      </c>
      <c r="J6066" s="56" t="s">
        <v>11153</v>
      </c>
      <c r="K6066" s="56" t="s">
        <v>8053</v>
      </c>
      <c r="L6066" s="56" t="s">
        <v>7138</v>
      </c>
      <c r="M6066" s="73">
        <v>39615</v>
      </c>
      <c r="N6066" s="56"/>
      <c r="O6066" s="56"/>
      <c r="P6066" s="56" t="s">
        <v>7177</v>
      </c>
      <c r="Q6066" s="56" t="s">
        <v>8813</v>
      </c>
      <c r="R6066" s="56" t="s">
        <v>70</v>
      </c>
      <c r="S6066" s="56" t="s">
        <v>11657</v>
      </c>
      <c r="T6066" s="56" t="s">
        <v>7830</v>
      </c>
      <c r="U6066" s="57">
        <v>4968</v>
      </c>
      <c r="V6066" s="57">
        <v>-4968</v>
      </c>
      <c r="W6066" s="57">
        <v>0</v>
      </c>
      <c r="X6066" s="57">
        <v>0</v>
      </c>
      <c r="Y6066" s="73">
        <v>39600</v>
      </c>
      <c r="Z6066" s="57">
        <v>0</v>
      </c>
      <c r="AA6066" s="57">
        <v>0</v>
      </c>
      <c r="AB6066" s="57">
        <v>0</v>
      </c>
      <c r="AC6066" s="57">
        <v>0</v>
      </c>
      <c r="AD6066" s="56" t="s">
        <v>9255</v>
      </c>
      <c r="AE6066" s="57">
        <v>0</v>
      </c>
      <c r="AF6066" s="57">
        <v>0</v>
      </c>
      <c r="AG6066" s="57">
        <v>0</v>
      </c>
      <c r="AI6066"/>
      <c r="AJ6066"/>
    </row>
    <row r="6067" spans="1:36">
      <c r="A6067" s="56" t="s">
        <v>48</v>
      </c>
      <c r="B6067" s="56" t="s">
        <v>11417</v>
      </c>
      <c r="C6067" s="56">
        <v>2101010130</v>
      </c>
      <c r="D6067" s="56" t="s">
        <v>40</v>
      </c>
      <c r="E6067" s="56">
        <v>2101020140</v>
      </c>
      <c r="F6067" s="56">
        <v>5401010140</v>
      </c>
      <c r="G6067" s="56" t="s">
        <v>11428</v>
      </c>
      <c r="H6067" s="56">
        <v>400300</v>
      </c>
      <c r="I6067" s="56" t="s">
        <v>11430</v>
      </c>
      <c r="J6067" s="56" t="s">
        <v>11154</v>
      </c>
      <c r="K6067" s="56" t="s">
        <v>8839</v>
      </c>
      <c r="L6067" s="56" t="s">
        <v>7138</v>
      </c>
      <c r="M6067" s="73">
        <v>39615</v>
      </c>
      <c r="N6067" s="56"/>
      <c r="O6067" s="56"/>
      <c r="P6067" s="56" t="s">
        <v>7177</v>
      </c>
      <c r="Q6067" s="56" t="s">
        <v>8844</v>
      </c>
      <c r="R6067" s="56" t="s">
        <v>70</v>
      </c>
      <c r="S6067" s="56" t="s">
        <v>11676</v>
      </c>
      <c r="T6067" s="56" t="s">
        <v>7830</v>
      </c>
      <c r="U6067" s="57">
        <v>32219</v>
      </c>
      <c r="V6067" s="57">
        <v>-32219</v>
      </c>
      <c r="W6067" s="57">
        <v>0</v>
      </c>
      <c r="X6067" s="57">
        <v>0</v>
      </c>
      <c r="Y6067" s="73">
        <v>39600</v>
      </c>
      <c r="Z6067" s="57">
        <v>0</v>
      </c>
      <c r="AA6067" s="57">
        <v>0</v>
      </c>
      <c r="AB6067" s="57">
        <v>0</v>
      </c>
      <c r="AC6067" s="57">
        <v>0</v>
      </c>
      <c r="AD6067" s="56" t="s">
        <v>9255</v>
      </c>
      <c r="AE6067" s="57">
        <v>0</v>
      </c>
      <c r="AF6067" s="57">
        <v>0</v>
      </c>
      <c r="AG6067" s="57">
        <v>0</v>
      </c>
      <c r="AI6067"/>
      <c r="AJ6067"/>
    </row>
    <row r="6068" spans="1:36">
      <c r="A6068" s="56" t="s">
        <v>48</v>
      </c>
      <c r="B6068" s="56" t="s">
        <v>11417</v>
      </c>
      <c r="C6068" s="56">
        <v>2101010130</v>
      </c>
      <c r="D6068" s="56" t="s">
        <v>40</v>
      </c>
      <c r="E6068" s="56">
        <v>2101020140</v>
      </c>
      <c r="F6068" s="56">
        <v>5401010140</v>
      </c>
      <c r="G6068" s="56" t="s">
        <v>11428</v>
      </c>
      <c r="H6068" s="56">
        <v>400300</v>
      </c>
      <c r="I6068" s="56" t="s">
        <v>11430</v>
      </c>
      <c r="J6068" s="56" t="s">
        <v>11155</v>
      </c>
      <c r="K6068" s="56" t="s">
        <v>8845</v>
      </c>
      <c r="L6068" s="56" t="s">
        <v>7138</v>
      </c>
      <c r="M6068" s="73">
        <v>39598</v>
      </c>
      <c r="N6068" s="56"/>
      <c r="O6068" s="56"/>
      <c r="P6068" s="56" t="s">
        <v>7177</v>
      </c>
      <c r="Q6068" s="56" t="s">
        <v>8846</v>
      </c>
      <c r="R6068" s="56" t="s">
        <v>70</v>
      </c>
      <c r="S6068" s="56" t="s">
        <v>11657</v>
      </c>
      <c r="T6068" s="56" t="s">
        <v>7830</v>
      </c>
      <c r="U6068" s="57">
        <v>10500</v>
      </c>
      <c r="V6068" s="57">
        <v>-10500</v>
      </c>
      <c r="W6068" s="57">
        <v>0</v>
      </c>
      <c r="X6068" s="57">
        <v>0</v>
      </c>
      <c r="Y6068" s="73">
        <v>39569</v>
      </c>
      <c r="Z6068" s="57">
        <v>0</v>
      </c>
      <c r="AA6068" s="57">
        <v>0</v>
      </c>
      <c r="AB6068" s="57">
        <v>0</v>
      </c>
      <c r="AC6068" s="57">
        <v>0</v>
      </c>
      <c r="AD6068" s="56" t="s">
        <v>9255</v>
      </c>
      <c r="AE6068" s="57">
        <v>0</v>
      </c>
      <c r="AF6068" s="57">
        <v>0</v>
      </c>
      <c r="AG6068" s="57">
        <v>0</v>
      </c>
      <c r="AI6068"/>
      <c r="AJ6068"/>
    </row>
    <row r="6069" spans="1:36">
      <c r="A6069" s="56" t="s">
        <v>48</v>
      </c>
      <c r="B6069" s="56" t="s">
        <v>11417</v>
      </c>
      <c r="C6069" s="56">
        <v>2101010130</v>
      </c>
      <c r="D6069" s="56" t="s">
        <v>40</v>
      </c>
      <c r="E6069" s="56">
        <v>2101020140</v>
      </c>
      <c r="F6069" s="56">
        <v>5401010140</v>
      </c>
      <c r="G6069" s="56" t="s">
        <v>11428</v>
      </c>
      <c r="H6069" s="56">
        <v>400300</v>
      </c>
      <c r="I6069" s="56" t="s">
        <v>11430</v>
      </c>
      <c r="J6069" s="56" t="s">
        <v>11244</v>
      </c>
      <c r="K6069" s="56" t="s">
        <v>9003</v>
      </c>
      <c r="L6069" s="56" t="s">
        <v>7138</v>
      </c>
      <c r="M6069" s="73">
        <v>39746</v>
      </c>
      <c r="N6069" s="56"/>
      <c r="O6069" s="56"/>
      <c r="P6069" s="56" t="s">
        <v>295</v>
      </c>
      <c r="Q6069" s="56" t="s">
        <v>9004</v>
      </c>
      <c r="R6069" s="56" t="s">
        <v>70</v>
      </c>
      <c r="S6069" s="56" t="s">
        <v>11415</v>
      </c>
      <c r="T6069" s="56" t="s">
        <v>7140</v>
      </c>
      <c r="U6069" s="57">
        <v>14214</v>
      </c>
      <c r="V6069" s="57">
        <v>-13503.3</v>
      </c>
      <c r="W6069" s="57">
        <v>710.7</v>
      </c>
      <c r="X6069" s="57">
        <v>0</v>
      </c>
      <c r="Y6069" s="73">
        <v>39746</v>
      </c>
      <c r="Z6069" s="57">
        <v>0</v>
      </c>
      <c r="AA6069" s="57">
        <v>0</v>
      </c>
      <c r="AB6069" s="57">
        <v>710.7</v>
      </c>
      <c r="AC6069" s="57">
        <v>0</v>
      </c>
      <c r="AD6069" s="56" t="s">
        <v>9255</v>
      </c>
      <c r="AE6069" s="57">
        <v>0</v>
      </c>
      <c r="AF6069" s="57">
        <v>0</v>
      </c>
      <c r="AG6069" s="57">
        <v>0</v>
      </c>
      <c r="AI6069"/>
      <c r="AJ6069"/>
    </row>
    <row r="6070" spans="1:36">
      <c r="A6070" s="56" t="s">
        <v>48</v>
      </c>
      <c r="B6070" s="56" t="s">
        <v>11417</v>
      </c>
      <c r="C6070" s="56">
        <v>2101010130</v>
      </c>
      <c r="D6070" s="56" t="s">
        <v>40</v>
      </c>
      <c r="E6070" s="56">
        <v>2101020140</v>
      </c>
      <c r="F6070" s="56">
        <v>5401010140</v>
      </c>
      <c r="G6070" s="56" t="s">
        <v>11428</v>
      </c>
      <c r="H6070" s="56">
        <v>400300</v>
      </c>
      <c r="I6070" s="56" t="s">
        <v>11430</v>
      </c>
      <c r="J6070" s="56" t="s">
        <v>11245</v>
      </c>
      <c r="K6070" s="56" t="s">
        <v>8967</v>
      </c>
      <c r="L6070" s="56" t="s">
        <v>7138</v>
      </c>
      <c r="M6070" s="73">
        <v>39762</v>
      </c>
      <c r="N6070" s="56"/>
      <c r="O6070" s="56"/>
      <c r="P6070" s="56" t="s">
        <v>295</v>
      </c>
      <c r="Q6070" s="56" t="s">
        <v>8865</v>
      </c>
      <c r="R6070" s="56" t="s">
        <v>70</v>
      </c>
      <c r="S6070" s="56" t="s">
        <v>11657</v>
      </c>
      <c r="T6070" s="56" t="s">
        <v>7140</v>
      </c>
      <c r="U6070" s="57">
        <v>37547</v>
      </c>
      <c r="V6070" s="57">
        <v>-35669.65</v>
      </c>
      <c r="W6070" s="57">
        <v>1877.35</v>
      </c>
      <c r="X6070" s="57">
        <v>0</v>
      </c>
      <c r="Y6070" s="73">
        <v>39762</v>
      </c>
      <c r="Z6070" s="57">
        <v>0</v>
      </c>
      <c r="AA6070" s="57">
        <v>0</v>
      </c>
      <c r="AB6070" s="57">
        <v>1877.35</v>
      </c>
      <c r="AC6070" s="57">
        <v>0</v>
      </c>
      <c r="AD6070" s="56" t="s">
        <v>9255</v>
      </c>
      <c r="AE6070" s="57">
        <v>0</v>
      </c>
      <c r="AF6070" s="57">
        <v>0</v>
      </c>
      <c r="AG6070" s="57">
        <v>0</v>
      </c>
      <c r="AI6070"/>
      <c r="AJ6070"/>
    </row>
    <row r="6071" spans="1:36">
      <c r="A6071" s="56" t="s">
        <v>48</v>
      </c>
      <c r="B6071" s="56" t="s">
        <v>11417</v>
      </c>
      <c r="C6071" s="56">
        <v>2101010130</v>
      </c>
      <c r="D6071" s="56" t="s">
        <v>40</v>
      </c>
      <c r="E6071" s="56">
        <v>2101020140</v>
      </c>
      <c r="F6071" s="56">
        <v>5401010140</v>
      </c>
      <c r="G6071" s="56" t="s">
        <v>11428</v>
      </c>
      <c r="H6071" s="56">
        <v>400300</v>
      </c>
      <c r="I6071" s="56" t="s">
        <v>11430</v>
      </c>
      <c r="J6071" s="56" t="s">
        <v>11156</v>
      </c>
      <c r="K6071" s="56" t="s">
        <v>8839</v>
      </c>
      <c r="L6071" s="56" t="s">
        <v>7138</v>
      </c>
      <c r="M6071" s="73">
        <v>39785</v>
      </c>
      <c r="N6071" s="56"/>
      <c r="O6071" s="56"/>
      <c r="P6071" s="56" t="s">
        <v>7177</v>
      </c>
      <c r="Q6071" s="56" t="s">
        <v>8774</v>
      </c>
      <c r="R6071" s="56" t="s">
        <v>70</v>
      </c>
      <c r="S6071" s="56" t="s">
        <v>11660</v>
      </c>
      <c r="T6071" s="56" t="s">
        <v>7830</v>
      </c>
      <c r="U6071" s="57">
        <v>14420</v>
      </c>
      <c r="V6071" s="57">
        <v>-14420</v>
      </c>
      <c r="W6071" s="57">
        <v>0</v>
      </c>
      <c r="X6071" s="57">
        <v>0</v>
      </c>
      <c r="Y6071" s="73">
        <v>39783</v>
      </c>
      <c r="Z6071" s="57">
        <v>0</v>
      </c>
      <c r="AA6071" s="57">
        <v>0</v>
      </c>
      <c r="AB6071" s="57">
        <v>0</v>
      </c>
      <c r="AC6071" s="57">
        <v>0</v>
      </c>
      <c r="AD6071" s="56" t="s">
        <v>9255</v>
      </c>
      <c r="AE6071" s="57">
        <v>0</v>
      </c>
      <c r="AF6071" s="57">
        <v>0</v>
      </c>
      <c r="AG6071" s="57">
        <v>0</v>
      </c>
      <c r="AI6071"/>
      <c r="AJ6071"/>
    </row>
    <row r="6072" spans="1:36">
      <c r="A6072" s="56" t="s">
        <v>48</v>
      </c>
      <c r="B6072" s="56" t="s">
        <v>11417</v>
      </c>
      <c r="C6072" s="56">
        <v>2101010130</v>
      </c>
      <c r="D6072" s="56" t="s">
        <v>40</v>
      </c>
      <c r="E6072" s="56">
        <v>2101020140</v>
      </c>
      <c r="F6072" s="56">
        <v>5401010140</v>
      </c>
      <c r="G6072" s="56" t="s">
        <v>11428</v>
      </c>
      <c r="H6072" s="56">
        <v>400300</v>
      </c>
      <c r="I6072" s="56" t="s">
        <v>11430</v>
      </c>
      <c r="J6072" s="56" t="s">
        <v>11246</v>
      </c>
      <c r="K6072" s="56" t="s">
        <v>8968</v>
      </c>
      <c r="L6072" s="56" t="s">
        <v>7138</v>
      </c>
      <c r="M6072" s="73">
        <v>39794</v>
      </c>
      <c r="N6072" s="56"/>
      <c r="O6072" s="56"/>
      <c r="P6072" s="56" t="s">
        <v>295</v>
      </c>
      <c r="Q6072" s="56" t="s">
        <v>8969</v>
      </c>
      <c r="R6072" s="56" t="s">
        <v>70</v>
      </c>
      <c r="S6072" s="56" t="s">
        <v>11660</v>
      </c>
      <c r="T6072" s="56" t="s">
        <v>7140</v>
      </c>
      <c r="U6072" s="57">
        <v>23690.400000000001</v>
      </c>
      <c r="V6072" s="57">
        <v>-22505.88</v>
      </c>
      <c r="W6072" s="57">
        <v>1184.52</v>
      </c>
      <c r="X6072" s="57">
        <v>0</v>
      </c>
      <c r="Y6072" s="73">
        <v>39794</v>
      </c>
      <c r="Z6072" s="57">
        <v>0</v>
      </c>
      <c r="AA6072" s="57">
        <v>0</v>
      </c>
      <c r="AB6072" s="57">
        <v>1184.52</v>
      </c>
      <c r="AC6072" s="57">
        <v>0</v>
      </c>
      <c r="AD6072" s="56" t="s">
        <v>9255</v>
      </c>
      <c r="AE6072" s="57">
        <v>0</v>
      </c>
      <c r="AF6072" s="57">
        <v>0</v>
      </c>
      <c r="AG6072" s="57">
        <v>0</v>
      </c>
      <c r="AI6072"/>
      <c r="AJ6072"/>
    </row>
    <row r="6073" spans="1:36">
      <c r="A6073" s="56" t="s">
        <v>48</v>
      </c>
      <c r="B6073" s="56" t="s">
        <v>11417</v>
      </c>
      <c r="C6073" s="56">
        <v>2101010130</v>
      </c>
      <c r="D6073" s="56" t="s">
        <v>40</v>
      </c>
      <c r="E6073" s="56">
        <v>2101020140</v>
      </c>
      <c r="F6073" s="56">
        <v>5401010140</v>
      </c>
      <c r="G6073" s="56" t="s">
        <v>11428</v>
      </c>
      <c r="H6073" s="56">
        <v>400300</v>
      </c>
      <c r="I6073" s="56" t="s">
        <v>11430</v>
      </c>
      <c r="J6073" s="56" t="s">
        <v>11157</v>
      </c>
      <c r="K6073" s="56" t="s">
        <v>8847</v>
      </c>
      <c r="L6073" s="56" t="s">
        <v>7138</v>
      </c>
      <c r="M6073" s="73">
        <v>39794</v>
      </c>
      <c r="N6073" s="56"/>
      <c r="O6073" s="56"/>
      <c r="P6073" s="56" t="s">
        <v>7177</v>
      </c>
      <c r="Q6073" s="56" t="s">
        <v>8848</v>
      </c>
      <c r="R6073" s="56" t="s">
        <v>70</v>
      </c>
      <c r="S6073" s="56" t="s">
        <v>11660</v>
      </c>
      <c r="T6073" s="56" t="s">
        <v>7830</v>
      </c>
      <c r="U6073" s="57">
        <v>16480</v>
      </c>
      <c r="V6073" s="57">
        <v>-16480</v>
      </c>
      <c r="W6073" s="57">
        <v>0</v>
      </c>
      <c r="X6073" s="57">
        <v>0</v>
      </c>
      <c r="Y6073" s="73">
        <v>39783</v>
      </c>
      <c r="Z6073" s="57">
        <v>0</v>
      </c>
      <c r="AA6073" s="57">
        <v>0</v>
      </c>
      <c r="AB6073" s="57">
        <v>0</v>
      </c>
      <c r="AC6073" s="57">
        <v>0</v>
      </c>
      <c r="AD6073" s="56" t="s">
        <v>9255</v>
      </c>
      <c r="AE6073" s="57">
        <v>0</v>
      </c>
      <c r="AF6073" s="57">
        <v>0</v>
      </c>
      <c r="AG6073" s="57">
        <v>0</v>
      </c>
      <c r="AI6073"/>
      <c r="AJ6073"/>
    </row>
    <row r="6074" spans="1:36">
      <c r="A6074" s="56" t="s">
        <v>48</v>
      </c>
      <c r="B6074" s="56" t="s">
        <v>11417</v>
      </c>
      <c r="C6074" s="56">
        <v>2101010130</v>
      </c>
      <c r="D6074" s="56" t="s">
        <v>40</v>
      </c>
      <c r="E6074" s="56">
        <v>2101020140</v>
      </c>
      <c r="F6074" s="56">
        <v>5401010140</v>
      </c>
      <c r="G6074" s="56" t="s">
        <v>11428</v>
      </c>
      <c r="H6074" s="56">
        <v>400300</v>
      </c>
      <c r="I6074" s="56" t="s">
        <v>11430</v>
      </c>
      <c r="J6074" s="56" t="s">
        <v>11247</v>
      </c>
      <c r="K6074" s="56" t="s">
        <v>8192</v>
      </c>
      <c r="L6074" s="56" t="s">
        <v>7138</v>
      </c>
      <c r="M6074" s="73">
        <v>39819</v>
      </c>
      <c r="N6074" s="56"/>
      <c r="O6074" s="56"/>
      <c r="P6074" s="56" t="s">
        <v>295</v>
      </c>
      <c r="Q6074" s="56" t="s">
        <v>8970</v>
      </c>
      <c r="R6074" s="56" t="s">
        <v>70</v>
      </c>
      <c r="S6074" s="56" t="s">
        <v>11659</v>
      </c>
      <c r="T6074" s="56" t="s">
        <v>7140</v>
      </c>
      <c r="U6074" s="57">
        <v>14000</v>
      </c>
      <c r="V6074" s="57">
        <v>-13300</v>
      </c>
      <c r="W6074" s="57">
        <v>700</v>
      </c>
      <c r="X6074" s="57">
        <v>0</v>
      </c>
      <c r="Y6074" s="73">
        <v>39819</v>
      </c>
      <c r="Z6074" s="57">
        <v>0</v>
      </c>
      <c r="AA6074" s="57">
        <v>0</v>
      </c>
      <c r="AB6074" s="57">
        <v>700</v>
      </c>
      <c r="AC6074" s="57">
        <v>0</v>
      </c>
      <c r="AD6074" s="56" t="s">
        <v>9255</v>
      </c>
      <c r="AE6074" s="57">
        <v>0</v>
      </c>
      <c r="AF6074" s="57">
        <v>0</v>
      </c>
      <c r="AG6074" s="57">
        <v>0</v>
      </c>
      <c r="AI6074"/>
      <c r="AJ6074"/>
    </row>
    <row r="6075" spans="1:36">
      <c r="A6075" s="56" t="s">
        <v>48</v>
      </c>
      <c r="B6075" s="56" t="s">
        <v>11417</v>
      </c>
      <c r="C6075" s="56">
        <v>2101010130</v>
      </c>
      <c r="D6075" s="56" t="s">
        <v>40</v>
      </c>
      <c r="E6075" s="56">
        <v>2101020140</v>
      </c>
      <c r="F6075" s="56">
        <v>5401010140</v>
      </c>
      <c r="G6075" s="56" t="s">
        <v>11428</v>
      </c>
      <c r="H6075" s="56">
        <v>400300</v>
      </c>
      <c r="I6075" s="56" t="s">
        <v>11430</v>
      </c>
      <c r="J6075" s="56" t="s">
        <v>11158</v>
      </c>
      <c r="K6075" s="56" t="s">
        <v>9245</v>
      </c>
      <c r="L6075" s="56" t="s">
        <v>7138</v>
      </c>
      <c r="M6075" s="73">
        <v>39849</v>
      </c>
      <c r="N6075" s="56"/>
      <c r="O6075" s="56"/>
      <c r="P6075" s="56" t="s">
        <v>7177</v>
      </c>
      <c r="Q6075" s="56" t="s">
        <v>8848</v>
      </c>
      <c r="R6075" s="56" t="s">
        <v>70</v>
      </c>
      <c r="S6075" s="56" t="s">
        <v>11415</v>
      </c>
      <c r="T6075" s="56" t="s">
        <v>7830</v>
      </c>
      <c r="U6075" s="57">
        <v>4221</v>
      </c>
      <c r="V6075" s="57">
        <v>-4221</v>
      </c>
      <c r="W6075" s="57">
        <v>0</v>
      </c>
      <c r="X6075" s="57">
        <v>0</v>
      </c>
      <c r="Y6075" s="73">
        <v>39845</v>
      </c>
      <c r="Z6075" s="57">
        <v>0</v>
      </c>
      <c r="AA6075" s="57">
        <v>0</v>
      </c>
      <c r="AB6075" s="57">
        <v>0</v>
      </c>
      <c r="AC6075" s="57">
        <v>0</v>
      </c>
      <c r="AD6075" s="56" t="s">
        <v>9255</v>
      </c>
      <c r="AE6075" s="57">
        <v>0</v>
      </c>
      <c r="AF6075" s="57">
        <v>0</v>
      </c>
      <c r="AG6075" s="57">
        <v>0</v>
      </c>
      <c r="AI6075"/>
      <c r="AJ6075"/>
    </row>
    <row r="6076" spans="1:36">
      <c r="A6076" s="56" t="s">
        <v>48</v>
      </c>
      <c r="B6076" s="56" t="s">
        <v>11417</v>
      </c>
      <c r="C6076" s="56">
        <v>2101010130</v>
      </c>
      <c r="D6076" s="56" t="s">
        <v>40</v>
      </c>
      <c r="E6076" s="56">
        <v>2101020140</v>
      </c>
      <c r="F6076" s="56">
        <v>5401010140</v>
      </c>
      <c r="G6076" s="56" t="s">
        <v>11428</v>
      </c>
      <c r="H6076" s="56">
        <v>400300</v>
      </c>
      <c r="I6076" s="56" t="s">
        <v>11430</v>
      </c>
      <c r="J6076" s="56" t="s">
        <v>11159</v>
      </c>
      <c r="K6076" s="56" t="s">
        <v>8849</v>
      </c>
      <c r="L6076" s="56" t="s">
        <v>7138</v>
      </c>
      <c r="M6076" s="73">
        <v>39875</v>
      </c>
      <c r="N6076" s="56"/>
      <c r="O6076" s="56"/>
      <c r="P6076" s="56" t="s">
        <v>7177</v>
      </c>
      <c r="Q6076" s="56" t="s">
        <v>8834</v>
      </c>
      <c r="R6076" s="56" t="s">
        <v>70</v>
      </c>
      <c r="S6076" s="56" t="s">
        <v>11682</v>
      </c>
      <c r="T6076" s="56" t="s">
        <v>7830</v>
      </c>
      <c r="U6076" s="57">
        <v>88312</v>
      </c>
      <c r="V6076" s="57">
        <v>-88312</v>
      </c>
      <c r="W6076" s="57">
        <v>0</v>
      </c>
      <c r="X6076" s="57">
        <v>0</v>
      </c>
      <c r="Y6076" s="73">
        <v>39873</v>
      </c>
      <c r="Z6076" s="57">
        <v>0</v>
      </c>
      <c r="AA6076" s="57">
        <v>0</v>
      </c>
      <c r="AB6076" s="57">
        <v>0</v>
      </c>
      <c r="AC6076" s="57">
        <v>0</v>
      </c>
      <c r="AD6076" s="56" t="s">
        <v>9255</v>
      </c>
      <c r="AE6076" s="57">
        <v>0</v>
      </c>
      <c r="AF6076" s="57">
        <v>0</v>
      </c>
      <c r="AG6076" s="57">
        <v>0</v>
      </c>
      <c r="AI6076"/>
      <c r="AJ6076"/>
    </row>
    <row r="6077" spans="1:36">
      <c r="A6077" s="56" t="s">
        <v>48</v>
      </c>
      <c r="B6077" s="56" t="s">
        <v>11417</v>
      </c>
      <c r="C6077" s="56">
        <v>2101010130</v>
      </c>
      <c r="D6077" s="56" t="s">
        <v>40</v>
      </c>
      <c r="E6077" s="56">
        <v>2101020140</v>
      </c>
      <c r="F6077" s="56">
        <v>5401010140</v>
      </c>
      <c r="G6077" s="56" t="s">
        <v>11428</v>
      </c>
      <c r="H6077" s="56">
        <v>400300</v>
      </c>
      <c r="I6077" s="56" t="s">
        <v>11430</v>
      </c>
      <c r="J6077" s="56" t="s">
        <v>11248</v>
      </c>
      <c r="K6077" s="56" t="s">
        <v>9222</v>
      </c>
      <c r="L6077" s="56" t="s">
        <v>7138</v>
      </c>
      <c r="M6077" s="73">
        <v>39890</v>
      </c>
      <c r="N6077" s="56"/>
      <c r="O6077" s="56"/>
      <c r="P6077" s="56" t="s">
        <v>295</v>
      </c>
      <c r="Q6077" s="56" t="s">
        <v>8988</v>
      </c>
      <c r="R6077" s="56" t="s">
        <v>70</v>
      </c>
      <c r="S6077" s="56" t="s">
        <v>11659</v>
      </c>
      <c r="T6077" s="56" t="s">
        <v>7140</v>
      </c>
      <c r="U6077" s="57">
        <v>2922.44</v>
      </c>
      <c r="V6077" s="57">
        <v>-2776.32</v>
      </c>
      <c r="W6077" s="57">
        <v>146.12</v>
      </c>
      <c r="X6077" s="57">
        <v>0</v>
      </c>
      <c r="Y6077" s="73">
        <v>39890</v>
      </c>
      <c r="Z6077" s="57">
        <v>0</v>
      </c>
      <c r="AA6077" s="57">
        <v>0</v>
      </c>
      <c r="AB6077" s="57">
        <v>146.12</v>
      </c>
      <c r="AC6077" s="57">
        <v>0</v>
      </c>
      <c r="AD6077" s="56" t="s">
        <v>9255</v>
      </c>
      <c r="AE6077" s="57">
        <v>0</v>
      </c>
      <c r="AF6077" s="57">
        <v>0</v>
      </c>
      <c r="AG6077" s="57">
        <v>0</v>
      </c>
      <c r="AI6077"/>
      <c r="AJ6077"/>
    </row>
    <row r="6078" spans="1:36">
      <c r="A6078" s="56" t="s">
        <v>48</v>
      </c>
      <c r="B6078" s="56" t="s">
        <v>11417</v>
      </c>
      <c r="C6078" s="56">
        <v>2101010130</v>
      </c>
      <c r="D6078" s="56" t="s">
        <v>40</v>
      </c>
      <c r="E6078" s="56">
        <v>2101020140</v>
      </c>
      <c r="F6078" s="56">
        <v>5401010140</v>
      </c>
      <c r="G6078" s="56" t="s">
        <v>11428</v>
      </c>
      <c r="H6078" s="56">
        <v>400300</v>
      </c>
      <c r="I6078" s="56" t="s">
        <v>11430</v>
      </c>
      <c r="J6078" s="56" t="s">
        <v>11249</v>
      </c>
      <c r="K6078" s="56" t="s">
        <v>8971</v>
      </c>
      <c r="L6078" s="56" t="s">
        <v>7138</v>
      </c>
      <c r="M6078" s="73">
        <v>39875</v>
      </c>
      <c r="N6078" s="56"/>
      <c r="O6078" s="56"/>
      <c r="P6078" s="56" t="s">
        <v>295</v>
      </c>
      <c r="Q6078" s="56" t="s">
        <v>8852</v>
      </c>
      <c r="R6078" s="56" t="s">
        <v>70</v>
      </c>
      <c r="S6078" s="56" t="s">
        <v>11679</v>
      </c>
      <c r="T6078" s="56" t="s">
        <v>7140</v>
      </c>
      <c r="U6078" s="57">
        <v>36802.199999999997</v>
      </c>
      <c r="V6078" s="57">
        <v>-34962.089999999997</v>
      </c>
      <c r="W6078" s="57">
        <v>1840.11</v>
      </c>
      <c r="X6078" s="57">
        <v>0</v>
      </c>
      <c r="Y6078" s="73">
        <v>39875</v>
      </c>
      <c r="Z6078" s="57">
        <v>0</v>
      </c>
      <c r="AA6078" s="57">
        <v>0</v>
      </c>
      <c r="AB6078" s="57">
        <v>1840.11</v>
      </c>
      <c r="AC6078" s="57">
        <v>0</v>
      </c>
      <c r="AD6078" s="56" t="s">
        <v>9255</v>
      </c>
      <c r="AE6078" s="57">
        <v>0</v>
      </c>
      <c r="AF6078" s="57">
        <v>0</v>
      </c>
      <c r="AG6078" s="57">
        <v>0</v>
      </c>
      <c r="AI6078"/>
      <c r="AJ6078"/>
    </row>
    <row r="6079" spans="1:36">
      <c r="A6079" s="56" t="s">
        <v>48</v>
      </c>
      <c r="B6079" s="56" t="s">
        <v>11417</v>
      </c>
      <c r="C6079" s="56">
        <v>2101010130</v>
      </c>
      <c r="D6079" s="56" t="s">
        <v>40</v>
      </c>
      <c r="E6079" s="56">
        <v>2101020140</v>
      </c>
      <c r="F6079" s="56">
        <v>5401010140</v>
      </c>
      <c r="G6079" s="56" t="s">
        <v>11428</v>
      </c>
      <c r="H6079" s="56">
        <v>400300</v>
      </c>
      <c r="I6079" s="56" t="s">
        <v>11430</v>
      </c>
      <c r="J6079" s="56" t="s">
        <v>11160</v>
      </c>
      <c r="K6079" s="56" t="s">
        <v>8850</v>
      </c>
      <c r="L6079" s="56" t="s">
        <v>7138</v>
      </c>
      <c r="M6079" s="73">
        <v>39902</v>
      </c>
      <c r="N6079" s="56"/>
      <c r="O6079" s="56"/>
      <c r="P6079" s="56" t="s">
        <v>7177</v>
      </c>
      <c r="Q6079" s="56" t="s">
        <v>8834</v>
      </c>
      <c r="R6079" s="56" t="s">
        <v>70</v>
      </c>
      <c r="S6079" s="56" t="s">
        <v>11699</v>
      </c>
      <c r="T6079" s="56" t="s">
        <v>7830</v>
      </c>
      <c r="U6079" s="57">
        <v>110637</v>
      </c>
      <c r="V6079" s="57">
        <v>-110637</v>
      </c>
      <c r="W6079" s="57">
        <v>0</v>
      </c>
      <c r="X6079" s="57">
        <v>0</v>
      </c>
      <c r="Y6079" s="73">
        <v>39873</v>
      </c>
      <c r="Z6079" s="57">
        <v>0</v>
      </c>
      <c r="AA6079" s="57">
        <v>0</v>
      </c>
      <c r="AB6079" s="57">
        <v>0</v>
      </c>
      <c r="AC6079" s="57">
        <v>0</v>
      </c>
      <c r="AD6079" s="56" t="s">
        <v>9255</v>
      </c>
      <c r="AE6079" s="57">
        <v>0</v>
      </c>
      <c r="AF6079" s="57">
        <v>0</v>
      </c>
      <c r="AG6079" s="57">
        <v>0</v>
      </c>
      <c r="AI6079"/>
      <c r="AJ6079"/>
    </row>
    <row r="6080" spans="1:36">
      <c r="A6080" s="56" t="s">
        <v>48</v>
      </c>
      <c r="B6080" s="56" t="s">
        <v>11417</v>
      </c>
      <c r="C6080" s="56">
        <v>2101010130</v>
      </c>
      <c r="D6080" s="56" t="s">
        <v>40</v>
      </c>
      <c r="E6080" s="56">
        <v>2101020140</v>
      </c>
      <c r="F6080" s="56">
        <v>5401010140</v>
      </c>
      <c r="G6080" s="56" t="s">
        <v>11428</v>
      </c>
      <c r="H6080" s="56">
        <v>400300</v>
      </c>
      <c r="I6080" s="56" t="s">
        <v>11430</v>
      </c>
      <c r="J6080" s="56" t="s">
        <v>11250</v>
      </c>
      <c r="K6080" s="56" t="s">
        <v>9139</v>
      </c>
      <c r="L6080" s="56" t="s">
        <v>7138</v>
      </c>
      <c r="M6080" s="73">
        <v>39941</v>
      </c>
      <c r="N6080" s="56"/>
      <c r="O6080" s="56"/>
      <c r="P6080" s="56" t="s">
        <v>295</v>
      </c>
      <c r="Q6080" s="56" t="s">
        <v>8956</v>
      </c>
      <c r="R6080" s="56" t="s">
        <v>70</v>
      </c>
      <c r="S6080" s="56" t="s">
        <v>11659</v>
      </c>
      <c r="T6080" s="56" t="s">
        <v>7140</v>
      </c>
      <c r="U6080" s="57">
        <v>16835</v>
      </c>
      <c r="V6080" s="57">
        <v>-15993.25</v>
      </c>
      <c r="W6080" s="57">
        <v>841.75</v>
      </c>
      <c r="X6080" s="57">
        <v>0</v>
      </c>
      <c r="Y6080" s="73">
        <v>39941</v>
      </c>
      <c r="Z6080" s="57">
        <v>0</v>
      </c>
      <c r="AA6080" s="57">
        <v>0</v>
      </c>
      <c r="AB6080" s="57">
        <v>841.75</v>
      </c>
      <c r="AC6080" s="57">
        <v>0</v>
      </c>
      <c r="AD6080" s="56" t="s">
        <v>9255</v>
      </c>
      <c r="AE6080" s="57">
        <v>0</v>
      </c>
      <c r="AF6080" s="57">
        <v>0</v>
      </c>
      <c r="AG6080" s="57">
        <v>0</v>
      </c>
      <c r="AI6080"/>
      <c r="AJ6080"/>
    </row>
    <row r="6081" spans="1:36">
      <c r="A6081" s="56" t="s">
        <v>48</v>
      </c>
      <c r="B6081" s="56" t="s">
        <v>11417</v>
      </c>
      <c r="C6081" s="56">
        <v>2101010130</v>
      </c>
      <c r="D6081" s="56" t="s">
        <v>40</v>
      </c>
      <c r="E6081" s="56">
        <v>2101020140</v>
      </c>
      <c r="F6081" s="56">
        <v>5401010140</v>
      </c>
      <c r="G6081" s="56" t="s">
        <v>11428</v>
      </c>
      <c r="H6081" s="56">
        <v>400300</v>
      </c>
      <c r="I6081" s="56" t="s">
        <v>11430</v>
      </c>
      <c r="J6081" s="56" t="s">
        <v>11251</v>
      </c>
      <c r="K6081" s="56" t="s">
        <v>8972</v>
      </c>
      <c r="L6081" s="56" t="s">
        <v>7138</v>
      </c>
      <c r="M6081" s="73">
        <v>39911</v>
      </c>
      <c r="N6081" s="56"/>
      <c r="O6081" s="56"/>
      <c r="P6081" s="56" t="s">
        <v>295</v>
      </c>
      <c r="Q6081" s="56" t="s">
        <v>8814</v>
      </c>
      <c r="R6081" s="56" t="s">
        <v>70</v>
      </c>
      <c r="S6081" s="56" t="s">
        <v>11657</v>
      </c>
      <c r="T6081" s="56" t="s">
        <v>7140</v>
      </c>
      <c r="U6081" s="57">
        <v>20499</v>
      </c>
      <c r="V6081" s="57">
        <v>-19474.05</v>
      </c>
      <c r="W6081" s="57">
        <v>1024.95</v>
      </c>
      <c r="X6081" s="57">
        <v>0</v>
      </c>
      <c r="Y6081" s="73">
        <v>39911</v>
      </c>
      <c r="Z6081" s="57">
        <v>0</v>
      </c>
      <c r="AA6081" s="57">
        <v>0</v>
      </c>
      <c r="AB6081" s="57">
        <v>1024.95</v>
      </c>
      <c r="AC6081" s="57">
        <v>0</v>
      </c>
      <c r="AD6081" s="56" t="s">
        <v>9255</v>
      </c>
      <c r="AE6081" s="57">
        <v>0</v>
      </c>
      <c r="AF6081" s="57">
        <v>0</v>
      </c>
      <c r="AG6081" s="57">
        <v>0</v>
      </c>
      <c r="AI6081"/>
      <c r="AJ6081"/>
    </row>
    <row r="6082" spans="1:36">
      <c r="A6082" s="56" t="s">
        <v>48</v>
      </c>
      <c r="B6082" s="56" t="s">
        <v>11417</v>
      </c>
      <c r="C6082" s="56">
        <v>2101010130</v>
      </c>
      <c r="D6082" s="56" t="s">
        <v>40</v>
      </c>
      <c r="E6082" s="56">
        <v>2101020140</v>
      </c>
      <c r="F6082" s="56">
        <v>5401010140</v>
      </c>
      <c r="G6082" s="56" t="s">
        <v>11428</v>
      </c>
      <c r="H6082" s="56">
        <v>400300</v>
      </c>
      <c r="I6082" s="56" t="s">
        <v>11430</v>
      </c>
      <c r="J6082" s="56" t="s">
        <v>11252</v>
      </c>
      <c r="K6082" s="56" t="s">
        <v>9140</v>
      </c>
      <c r="L6082" s="56" t="s">
        <v>7138</v>
      </c>
      <c r="M6082" s="73">
        <v>39989</v>
      </c>
      <c r="N6082" s="56"/>
      <c r="O6082" s="56"/>
      <c r="P6082" s="56" t="s">
        <v>295</v>
      </c>
      <c r="Q6082" s="56" t="s">
        <v>8813</v>
      </c>
      <c r="R6082" s="56" t="s">
        <v>70</v>
      </c>
      <c r="S6082" s="56" t="s">
        <v>11657</v>
      </c>
      <c r="T6082" s="56" t="s">
        <v>7140</v>
      </c>
      <c r="U6082" s="57">
        <v>12405</v>
      </c>
      <c r="V6082" s="57">
        <v>-11784.75</v>
      </c>
      <c r="W6082" s="57">
        <v>620.25</v>
      </c>
      <c r="X6082" s="57">
        <v>0</v>
      </c>
      <c r="Y6082" s="73">
        <v>39989</v>
      </c>
      <c r="Z6082" s="57">
        <v>0</v>
      </c>
      <c r="AA6082" s="57">
        <v>0</v>
      </c>
      <c r="AB6082" s="57">
        <v>620.25</v>
      </c>
      <c r="AC6082" s="57">
        <v>0</v>
      </c>
      <c r="AD6082" s="56" t="s">
        <v>9255</v>
      </c>
      <c r="AE6082" s="57">
        <v>0</v>
      </c>
      <c r="AF6082" s="57">
        <v>0</v>
      </c>
      <c r="AG6082" s="57">
        <v>0</v>
      </c>
      <c r="AI6082"/>
      <c r="AJ6082"/>
    </row>
    <row r="6083" spans="1:36">
      <c r="A6083" s="56" t="s">
        <v>48</v>
      </c>
      <c r="B6083" s="56" t="s">
        <v>11417</v>
      </c>
      <c r="C6083" s="56">
        <v>2101010130</v>
      </c>
      <c r="D6083" s="56" t="s">
        <v>40</v>
      </c>
      <c r="E6083" s="56">
        <v>2101020140</v>
      </c>
      <c r="F6083" s="56">
        <v>5401010140</v>
      </c>
      <c r="G6083" s="56" t="s">
        <v>11428</v>
      </c>
      <c r="H6083" s="56">
        <v>400300</v>
      </c>
      <c r="I6083" s="56" t="s">
        <v>11430</v>
      </c>
      <c r="J6083" s="56" t="s">
        <v>11253</v>
      </c>
      <c r="K6083" s="56" t="s">
        <v>9005</v>
      </c>
      <c r="L6083" s="56" t="s">
        <v>7138</v>
      </c>
      <c r="M6083" s="73">
        <v>39910</v>
      </c>
      <c r="N6083" s="56"/>
      <c r="O6083" s="56"/>
      <c r="P6083" s="56" t="s">
        <v>295</v>
      </c>
      <c r="Q6083" s="56" t="s">
        <v>8748</v>
      </c>
      <c r="R6083" s="56" t="s">
        <v>70</v>
      </c>
      <c r="S6083" s="56" t="s">
        <v>11415</v>
      </c>
      <c r="T6083" s="56" t="s">
        <v>7140</v>
      </c>
      <c r="U6083" s="57">
        <v>25750</v>
      </c>
      <c r="V6083" s="57">
        <v>-24462.5</v>
      </c>
      <c r="W6083" s="57">
        <v>1287.5</v>
      </c>
      <c r="X6083" s="57">
        <v>0</v>
      </c>
      <c r="Y6083" s="73">
        <v>39910</v>
      </c>
      <c r="Z6083" s="57">
        <v>0</v>
      </c>
      <c r="AA6083" s="57">
        <v>0</v>
      </c>
      <c r="AB6083" s="57">
        <v>1287.5</v>
      </c>
      <c r="AC6083" s="57">
        <v>0</v>
      </c>
      <c r="AD6083" s="56" t="s">
        <v>9255</v>
      </c>
      <c r="AE6083" s="57">
        <v>0</v>
      </c>
      <c r="AF6083" s="57">
        <v>0</v>
      </c>
      <c r="AG6083" s="57">
        <v>0</v>
      </c>
      <c r="AI6083"/>
      <c r="AJ6083"/>
    </row>
    <row r="6084" spans="1:36">
      <c r="A6084" s="56" t="s">
        <v>48</v>
      </c>
      <c r="B6084" s="56" t="s">
        <v>11417</v>
      </c>
      <c r="C6084" s="56">
        <v>2101010130</v>
      </c>
      <c r="D6084" s="56" t="s">
        <v>40</v>
      </c>
      <c r="E6084" s="56">
        <v>2101020140</v>
      </c>
      <c r="F6084" s="56">
        <v>5401010140</v>
      </c>
      <c r="G6084" s="56" t="s">
        <v>11428</v>
      </c>
      <c r="H6084" s="56">
        <v>400300</v>
      </c>
      <c r="I6084" s="56" t="s">
        <v>11430</v>
      </c>
      <c r="J6084" s="56" t="s">
        <v>11254</v>
      </c>
      <c r="K6084" s="56" t="s">
        <v>9223</v>
      </c>
      <c r="L6084" s="56" t="s">
        <v>7138</v>
      </c>
      <c r="M6084" s="73">
        <v>39925</v>
      </c>
      <c r="N6084" s="56"/>
      <c r="O6084" s="56"/>
      <c r="P6084" s="56" t="s">
        <v>295</v>
      </c>
      <c r="Q6084" s="56" t="s">
        <v>8794</v>
      </c>
      <c r="R6084" s="56" t="s">
        <v>70</v>
      </c>
      <c r="S6084" s="56" t="s">
        <v>11661</v>
      </c>
      <c r="T6084" s="56" t="s">
        <v>7140</v>
      </c>
      <c r="U6084" s="57">
        <v>25414.17</v>
      </c>
      <c r="V6084" s="57">
        <v>-24143.46</v>
      </c>
      <c r="W6084" s="57">
        <v>1270.71</v>
      </c>
      <c r="X6084" s="57">
        <v>0</v>
      </c>
      <c r="Y6084" s="73">
        <v>39925</v>
      </c>
      <c r="Z6084" s="57">
        <v>0</v>
      </c>
      <c r="AA6084" s="57">
        <v>0</v>
      </c>
      <c r="AB6084" s="57">
        <v>1270.71</v>
      </c>
      <c r="AC6084" s="57">
        <v>0</v>
      </c>
      <c r="AD6084" s="56" t="s">
        <v>9255</v>
      </c>
      <c r="AE6084" s="57">
        <v>0</v>
      </c>
      <c r="AF6084" s="57">
        <v>0</v>
      </c>
      <c r="AG6084" s="57">
        <v>0</v>
      </c>
      <c r="AI6084"/>
      <c r="AJ6084"/>
    </row>
    <row r="6085" spans="1:36">
      <c r="A6085" s="56" t="s">
        <v>48</v>
      </c>
      <c r="B6085" s="56" t="s">
        <v>11417</v>
      </c>
      <c r="C6085" s="56">
        <v>2101010130</v>
      </c>
      <c r="D6085" s="56" t="s">
        <v>40</v>
      </c>
      <c r="E6085" s="56">
        <v>2101020140</v>
      </c>
      <c r="F6085" s="56">
        <v>5401010140</v>
      </c>
      <c r="G6085" s="56" t="s">
        <v>11428</v>
      </c>
      <c r="H6085" s="56">
        <v>400300</v>
      </c>
      <c r="I6085" s="56" t="s">
        <v>11430</v>
      </c>
      <c r="J6085" s="56" t="s">
        <v>11255</v>
      </c>
      <c r="K6085" s="56" t="s">
        <v>9224</v>
      </c>
      <c r="L6085" s="56" t="s">
        <v>7138</v>
      </c>
      <c r="M6085" s="73">
        <v>40031</v>
      </c>
      <c r="N6085" s="56"/>
      <c r="O6085" s="56"/>
      <c r="P6085" s="56" t="s">
        <v>295</v>
      </c>
      <c r="Q6085" s="56" t="s">
        <v>8825</v>
      </c>
      <c r="R6085" s="56" t="s">
        <v>70</v>
      </c>
      <c r="S6085" s="56" t="s">
        <v>11676</v>
      </c>
      <c r="T6085" s="56" t="s">
        <v>7140</v>
      </c>
      <c r="U6085" s="57">
        <v>56577.78</v>
      </c>
      <c r="V6085" s="57">
        <v>-53748.89</v>
      </c>
      <c r="W6085" s="57">
        <v>2828.89</v>
      </c>
      <c r="X6085" s="57">
        <v>0</v>
      </c>
      <c r="Y6085" s="73">
        <v>40031</v>
      </c>
      <c r="Z6085" s="57">
        <v>0</v>
      </c>
      <c r="AA6085" s="57">
        <v>0</v>
      </c>
      <c r="AB6085" s="57">
        <v>2828.89</v>
      </c>
      <c r="AC6085" s="57">
        <v>0</v>
      </c>
      <c r="AD6085" s="56" t="s">
        <v>9255</v>
      </c>
      <c r="AE6085" s="57">
        <v>0</v>
      </c>
      <c r="AF6085" s="57">
        <v>0</v>
      </c>
      <c r="AG6085" s="57">
        <v>0</v>
      </c>
      <c r="AI6085"/>
      <c r="AJ6085"/>
    </row>
    <row r="6086" spans="1:36">
      <c r="A6086" s="56" t="s">
        <v>48</v>
      </c>
      <c r="B6086" s="56" t="s">
        <v>11417</v>
      </c>
      <c r="C6086" s="56">
        <v>2101010130</v>
      </c>
      <c r="D6086" s="56" t="s">
        <v>40</v>
      </c>
      <c r="E6086" s="56">
        <v>2101020140</v>
      </c>
      <c r="F6086" s="56">
        <v>5401010140</v>
      </c>
      <c r="G6086" s="56" t="s">
        <v>11428</v>
      </c>
      <c r="H6086" s="56">
        <v>400300</v>
      </c>
      <c r="I6086" s="56" t="s">
        <v>11430</v>
      </c>
      <c r="J6086" s="56" t="s">
        <v>11256</v>
      </c>
      <c r="K6086" s="56" t="s">
        <v>8973</v>
      </c>
      <c r="L6086" s="56" t="s">
        <v>7138</v>
      </c>
      <c r="M6086" s="73">
        <v>40005</v>
      </c>
      <c r="N6086" s="56"/>
      <c r="O6086" s="56"/>
      <c r="P6086" s="56" t="s">
        <v>295</v>
      </c>
      <c r="Q6086" s="56" t="s">
        <v>8861</v>
      </c>
      <c r="R6086" s="56" t="s">
        <v>70</v>
      </c>
      <c r="S6086" s="56" t="s">
        <v>11659</v>
      </c>
      <c r="T6086" s="56" t="s">
        <v>7140</v>
      </c>
      <c r="U6086" s="57">
        <v>26010</v>
      </c>
      <c r="V6086" s="57">
        <v>-24709.5</v>
      </c>
      <c r="W6086" s="57">
        <v>1300.5</v>
      </c>
      <c r="X6086" s="57">
        <v>0</v>
      </c>
      <c r="Y6086" s="73">
        <v>40005</v>
      </c>
      <c r="Z6086" s="57">
        <v>0</v>
      </c>
      <c r="AA6086" s="57">
        <v>0</v>
      </c>
      <c r="AB6086" s="57">
        <v>1300.5</v>
      </c>
      <c r="AC6086" s="57">
        <v>0</v>
      </c>
      <c r="AD6086" s="56" t="s">
        <v>9255</v>
      </c>
      <c r="AE6086" s="57">
        <v>0</v>
      </c>
      <c r="AF6086" s="57">
        <v>0</v>
      </c>
      <c r="AG6086" s="57">
        <v>0</v>
      </c>
      <c r="AI6086"/>
      <c r="AJ6086"/>
    </row>
    <row r="6087" spans="1:36">
      <c r="A6087" s="56" t="s">
        <v>48</v>
      </c>
      <c r="B6087" s="56" t="s">
        <v>11417</v>
      </c>
      <c r="C6087" s="56">
        <v>2101010130</v>
      </c>
      <c r="D6087" s="56" t="s">
        <v>40</v>
      </c>
      <c r="E6087" s="56">
        <v>2101020140</v>
      </c>
      <c r="F6087" s="56">
        <v>5401010140</v>
      </c>
      <c r="G6087" s="56" t="s">
        <v>11428</v>
      </c>
      <c r="H6087" s="56">
        <v>400300</v>
      </c>
      <c r="I6087" s="56" t="s">
        <v>11430</v>
      </c>
      <c r="J6087" s="56" t="s">
        <v>11257</v>
      </c>
      <c r="K6087" s="56" t="s">
        <v>9006</v>
      </c>
      <c r="L6087" s="56" t="s">
        <v>7138</v>
      </c>
      <c r="M6087" s="73">
        <v>40004</v>
      </c>
      <c r="N6087" s="56"/>
      <c r="O6087" s="56"/>
      <c r="P6087" s="56" t="s">
        <v>295</v>
      </c>
      <c r="Q6087" s="56" t="s">
        <v>8748</v>
      </c>
      <c r="R6087" s="56" t="s">
        <v>70</v>
      </c>
      <c r="S6087" s="56" t="s">
        <v>11415</v>
      </c>
      <c r="T6087" s="56" t="s">
        <v>7140</v>
      </c>
      <c r="U6087" s="57">
        <v>199005</v>
      </c>
      <c r="V6087" s="57">
        <v>-189054.75</v>
      </c>
      <c r="W6087" s="57">
        <v>9950.25</v>
      </c>
      <c r="X6087" s="57">
        <v>0</v>
      </c>
      <c r="Y6087" s="73">
        <v>40004</v>
      </c>
      <c r="Z6087" s="57">
        <v>0</v>
      </c>
      <c r="AA6087" s="57">
        <v>0</v>
      </c>
      <c r="AB6087" s="57">
        <v>9950.25</v>
      </c>
      <c r="AC6087" s="57">
        <v>0</v>
      </c>
      <c r="AD6087" s="56" t="s">
        <v>9255</v>
      </c>
      <c r="AE6087" s="57">
        <v>0</v>
      </c>
      <c r="AF6087" s="57">
        <v>0</v>
      </c>
      <c r="AG6087" s="57">
        <v>0</v>
      </c>
      <c r="AI6087"/>
      <c r="AJ6087"/>
    </row>
    <row r="6088" spans="1:36">
      <c r="A6088" s="56" t="s">
        <v>48</v>
      </c>
      <c r="B6088" s="56" t="s">
        <v>11417</v>
      </c>
      <c r="C6088" s="56">
        <v>2101010130</v>
      </c>
      <c r="D6088" s="56" t="s">
        <v>40</v>
      </c>
      <c r="E6088" s="56">
        <v>2101020140</v>
      </c>
      <c r="F6088" s="56">
        <v>5401010140</v>
      </c>
      <c r="G6088" s="56" t="s">
        <v>11428</v>
      </c>
      <c r="H6088" s="56">
        <v>400300</v>
      </c>
      <c r="I6088" s="56" t="s">
        <v>11430</v>
      </c>
      <c r="J6088" s="56" t="s">
        <v>11258</v>
      </c>
      <c r="K6088" s="56" t="s">
        <v>9224</v>
      </c>
      <c r="L6088" s="56" t="s">
        <v>7138</v>
      </c>
      <c r="M6088" s="73">
        <v>40085</v>
      </c>
      <c r="N6088" s="56"/>
      <c r="O6088" s="56"/>
      <c r="P6088" s="56" t="s">
        <v>295</v>
      </c>
      <c r="Q6088" s="56" t="s">
        <v>8794</v>
      </c>
      <c r="R6088" s="56" t="s">
        <v>70</v>
      </c>
      <c r="S6088" s="56" t="s">
        <v>11659</v>
      </c>
      <c r="T6088" s="56" t="s">
        <v>7140</v>
      </c>
      <c r="U6088" s="57">
        <v>11316</v>
      </c>
      <c r="V6088" s="57">
        <v>-10750.2</v>
      </c>
      <c r="W6088" s="57">
        <v>565.79999999999995</v>
      </c>
      <c r="X6088" s="57">
        <v>0</v>
      </c>
      <c r="Y6088" s="73">
        <v>40085</v>
      </c>
      <c r="Z6088" s="57">
        <v>0</v>
      </c>
      <c r="AA6088" s="57">
        <v>0</v>
      </c>
      <c r="AB6088" s="57">
        <v>565.79999999999995</v>
      </c>
      <c r="AC6088" s="57">
        <v>0</v>
      </c>
      <c r="AD6088" s="56" t="s">
        <v>9255</v>
      </c>
      <c r="AE6088" s="57">
        <v>0</v>
      </c>
      <c r="AF6088" s="57">
        <v>0</v>
      </c>
      <c r="AG6088" s="57">
        <v>0</v>
      </c>
      <c r="AI6088"/>
      <c r="AJ6088"/>
    </row>
    <row r="6089" spans="1:36">
      <c r="A6089" s="56" t="s">
        <v>48</v>
      </c>
      <c r="B6089" s="56" t="s">
        <v>11417</v>
      </c>
      <c r="C6089" s="56">
        <v>2101010130</v>
      </c>
      <c r="D6089" s="56" t="s">
        <v>40</v>
      </c>
      <c r="E6089" s="56">
        <v>2101020140</v>
      </c>
      <c r="F6089" s="56">
        <v>5401010140</v>
      </c>
      <c r="G6089" s="56" t="s">
        <v>11428</v>
      </c>
      <c r="H6089" s="56">
        <v>400300</v>
      </c>
      <c r="I6089" s="56" t="s">
        <v>11430</v>
      </c>
      <c r="J6089" s="56" t="s">
        <v>11259</v>
      </c>
      <c r="K6089" s="56" t="s">
        <v>9225</v>
      </c>
      <c r="L6089" s="56" t="s">
        <v>7138</v>
      </c>
      <c r="M6089" s="73">
        <v>40086</v>
      </c>
      <c r="N6089" s="56"/>
      <c r="O6089" s="56"/>
      <c r="P6089" s="56" t="s">
        <v>295</v>
      </c>
      <c r="Q6089" s="56" t="s">
        <v>8808</v>
      </c>
      <c r="R6089" s="56" t="s">
        <v>70</v>
      </c>
      <c r="S6089" s="56" t="s">
        <v>11739</v>
      </c>
      <c r="T6089" s="56" t="s">
        <v>7140</v>
      </c>
      <c r="U6089" s="57">
        <v>205632</v>
      </c>
      <c r="V6089" s="57">
        <v>-195350.39999999999</v>
      </c>
      <c r="W6089" s="57">
        <v>10281.6</v>
      </c>
      <c r="X6089" s="57">
        <v>0</v>
      </c>
      <c r="Y6089" s="73">
        <v>40086</v>
      </c>
      <c r="Z6089" s="57">
        <v>0</v>
      </c>
      <c r="AA6089" s="57">
        <v>0</v>
      </c>
      <c r="AB6089" s="57">
        <v>10281.6</v>
      </c>
      <c r="AC6089" s="57">
        <v>0</v>
      </c>
      <c r="AD6089" s="56" t="s">
        <v>9255</v>
      </c>
      <c r="AE6089" s="57">
        <v>0</v>
      </c>
      <c r="AF6089" s="57">
        <v>0</v>
      </c>
      <c r="AG6089" s="57">
        <v>0</v>
      </c>
      <c r="AI6089"/>
      <c r="AJ6089"/>
    </row>
    <row r="6090" spans="1:36">
      <c r="A6090" s="56" t="s">
        <v>48</v>
      </c>
      <c r="B6090" s="56" t="s">
        <v>11417</v>
      </c>
      <c r="C6090" s="56">
        <v>2101010130</v>
      </c>
      <c r="D6090" s="56" t="s">
        <v>40</v>
      </c>
      <c r="E6090" s="56">
        <v>2101020140</v>
      </c>
      <c r="F6090" s="56">
        <v>5401010140</v>
      </c>
      <c r="G6090" s="56" t="s">
        <v>11428</v>
      </c>
      <c r="H6090" s="56">
        <v>400300</v>
      </c>
      <c r="I6090" s="56" t="s">
        <v>11430</v>
      </c>
      <c r="J6090" s="56" t="s">
        <v>11260</v>
      </c>
      <c r="K6090" s="56" t="s">
        <v>9140</v>
      </c>
      <c r="L6090" s="56" t="s">
        <v>7138</v>
      </c>
      <c r="M6090" s="73">
        <v>40102</v>
      </c>
      <c r="N6090" s="56"/>
      <c r="O6090" s="56"/>
      <c r="P6090" s="56" t="s">
        <v>295</v>
      </c>
      <c r="Q6090" s="56" t="s">
        <v>8784</v>
      </c>
      <c r="R6090" s="56" t="s">
        <v>70</v>
      </c>
      <c r="S6090" s="56" t="s">
        <v>11660</v>
      </c>
      <c r="T6090" s="56" t="s">
        <v>7140</v>
      </c>
      <c r="U6090" s="57">
        <v>49613</v>
      </c>
      <c r="V6090" s="57">
        <v>-47132.35</v>
      </c>
      <c r="W6090" s="57">
        <v>2480.65</v>
      </c>
      <c r="X6090" s="57">
        <v>0</v>
      </c>
      <c r="Y6090" s="73">
        <v>40102</v>
      </c>
      <c r="Z6090" s="57">
        <v>0</v>
      </c>
      <c r="AA6090" s="57">
        <v>0</v>
      </c>
      <c r="AB6090" s="57">
        <v>2480.65</v>
      </c>
      <c r="AC6090" s="57">
        <v>0</v>
      </c>
      <c r="AD6090" s="56" t="s">
        <v>9255</v>
      </c>
      <c r="AE6090" s="57">
        <v>0</v>
      </c>
      <c r="AF6090" s="57">
        <v>0</v>
      </c>
      <c r="AG6090" s="57">
        <v>0</v>
      </c>
      <c r="AI6090"/>
      <c r="AJ6090"/>
    </row>
    <row r="6091" spans="1:36">
      <c r="A6091" s="56" t="s">
        <v>48</v>
      </c>
      <c r="B6091" s="56" t="s">
        <v>11417</v>
      </c>
      <c r="C6091" s="56">
        <v>2101010130</v>
      </c>
      <c r="D6091" s="56" t="s">
        <v>40</v>
      </c>
      <c r="E6091" s="56">
        <v>2101020140</v>
      </c>
      <c r="F6091" s="56">
        <v>5401010140</v>
      </c>
      <c r="G6091" s="56" t="s">
        <v>11428</v>
      </c>
      <c r="H6091" s="56">
        <v>400300</v>
      </c>
      <c r="I6091" s="56" t="s">
        <v>11430</v>
      </c>
      <c r="J6091" s="56" t="s">
        <v>11261</v>
      </c>
      <c r="K6091" s="56" t="s">
        <v>9141</v>
      </c>
      <c r="L6091" s="56" t="s">
        <v>7138</v>
      </c>
      <c r="M6091" s="73">
        <v>40141</v>
      </c>
      <c r="N6091" s="56"/>
      <c r="O6091" s="56"/>
      <c r="P6091" s="56" t="s">
        <v>295</v>
      </c>
      <c r="Q6091" s="56" t="s">
        <v>8814</v>
      </c>
      <c r="R6091" s="56" t="s">
        <v>70</v>
      </c>
      <c r="S6091" s="56" t="s">
        <v>11660</v>
      </c>
      <c r="T6091" s="56" t="s">
        <v>7140</v>
      </c>
      <c r="U6091" s="57">
        <v>49525</v>
      </c>
      <c r="V6091" s="57">
        <v>-47048.75</v>
      </c>
      <c r="W6091" s="57">
        <v>2476.25</v>
      </c>
      <c r="X6091" s="57">
        <v>0</v>
      </c>
      <c r="Y6091" s="73">
        <v>40141</v>
      </c>
      <c r="Z6091" s="57">
        <v>0</v>
      </c>
      <c r="AA6091" s="57">
        <v>0</v>
      </c>
      <c r="AB6091" s="57">
        <v>2476.25</v>
      </c>
      <c r="AC6091" s="57">
        <v>0</v>
      </c>
      <c r="AD6091" s="56" t="s">
        <v>9255</v>
      </c>
      <c r="AE6091" s="57">
        <v>0</v>
      </c>
      <c r="AF6091" s="57">
        <v>0</v>
      </c>
      <c r="AG6091" s="57">
        <v>0</v>
      </c>
      <c r="AI6091"/>
      <c r="AJ6091"/>
    </row>
    <row r="6092" spans="1:36">
      <c r="A6092" s="56" t="s">
        <v>48</v>
      </c>
      <c r="B6092" s="56" t="s">
        <v>11417</v>
      </c>
      <c r="C6092" s="56">
        <v>2101010130</v>
      </c>
      <c r="D6092" s="56" t="s">
        <v>40</v>
      </c>
      <c r="E6092" s="56">
        <v>2101020140</v>
      </c>
      <c r="F6092" s="56">
        <v>5401010140</v>
      </c>
      <c r="G6092" s="56" t="s">
        <v>11428</v>
      </c>
      <c r="H6092" s="56">
        <v>400300</v>
      </c>
      <c r="I6092" s="56" t="s">
        <v>11430</v>
      </c>
      <c r="J6092" s="56" t="s">
        <v>11161</v>
      </c>
      <c r="K6092" s="56" t="s">
        <v>8851</v>
      </c>
      <c r="L6092" s="56" t="s">
        <v>7138</v>
      </c>
      <c r="M6092" s="73">
        <v>40079</v>
      </c>
      <c r="N6092" s="56"/>
      <c r="O6092" s="56"/>
      <c r="P6092" s="56" t="s">
        <v>7177</v>
      </c>
      <c r="Q6092" s="56" t="s">
        <v>8852</v>
      </c>
      <c r="R6092" s="56" t="s">
        <v>70</v>
      </c>
      <c r="S6092" s="56" t="s">
        <v>11659</v>
      </c>
      <c r="T6092" s="56" t="s">
        <v>7830</v>
      </c>
      <c r="U6092" s="57">
        <v>8088</v>
      </c>
      <c r="V6092" s="57">
        <v>-8088</v>
      </c>
      <c r="W6092" s="57">
        <v>0</v>
      </c>
      <c r="X6092" s="57">
        <v>0</v>
      </c>
      <c r="Y6092" s="73">
        <v>40057</v>
      </c>
      <c r="Z6092" s="57">
        <v>0</v>
      </c>
      <c r="AA6092" s="57">
        <v>0</v>
      </c>
      <c r="AB6092" s="57">
        <v>0</v>
      </c>
      <c r="AC6092" s="57">
        <v>0</v>
      </c>
      <c r="AD6092" s="56" t="s">
        <v>9255</v>
      </c>
      <c r="AE6092" s="57">
        <v>0</v>
      </c>
      <c r="AF6092" s="57">
        <v>0</v>
      </c>
      <c r="AG6092" s="57">
        <v>0</v>
      </c>
      <c r="AI6092"/>
      <c r="AJ6092"/>
    </row>
    <row r="6093" spans="1:36">
      <c r="A6093" s="56" t="s">
        <v>48</v>
      </c>
      <c r="B6093" s="56" t="s">
        <v>11417</v>
      </c>
      <c r="C6093" s="56">
        <v>2101010130</v>
      </c>
      <c r="D6093" s="56" t="s">
        <v>40</v>
      </c>
      <c r="E6093" s="56">
        <v>2101020140</v>
      </c>
      <c r="F6093" s="56">
        <v>5401010140</v>
      </c>
      <c r="G6093" s="56" t="s">
        <v>11428</v>
      </c>
      <c r="H6093" s="56">
        <v>400300</v>
      </c>
      <c r="I6093" s="56" t="s">
        <v>11430</v>
      </c>
      <c r="J6093" s="56" t="s">
        <v>11262</v>
      </c>
      <c r="K6093" s="56" t="s">
        <v>3687</v>
      </c>
      <c r="L6093" s="56" t="s">
        <v>7138</v>
      </c>
      <c r="M6093" s="73">
        <v>40144</v>
      </c>
      <c r="N6093" s="56"/>
      <c r="O6093" s="56"/>
      <c r="P6093" s="56" t="s">
        <v>295</v>
      </c>
      <c r="Q6093" s="56" t="s">
        <v>8969</v>
      </c>
      <c r="R6093" s="56" t="s">
        <v>70</v>
      </c>
      <c r="S6093" s="56" t="s">
        <v>11660</v>
      </c>
      <c r="T6093" s="56" t="s">
        <v>7140</v>
      </c>
      <c r="U6093" s="57">
        <v>49613</v>
      </c>
      <c r="V6093" s="57">
        <v>-47132.35</v>
      </c>
      <c r="W6093" s="57">
        <v>2480.65</v>
      </c>
      <c r="X6093" s="57">
        <v>0</v>
      </c>
      <c r="Y6093" s="73">
        <v>40144</v>
      </c>
      <c r="Z6093" s="57">
        <v>0</v>
      </c>
      <c r="AA6093" s="57">
        <v>0</v>
      </c>
      <c r="AB6093" s="57">
        <v>2480.65</v>
      </c>
      <c r="AC6093" s="57">
        <v>0</v>
      </c>
      <c r="AD6093" s="56" t="s">
        <v>9255</v>
      </c>
      <c r="AE6093" s="57">
        <v>0</v>
      </c>
      <c r="AF6093" s="57">
        <v>0</v>
      </c>
      <c r="AG6093" s="57">
        <v>0</v>
      </c>
      <c r="AI6093"/>
      <c r="AJ6093"/>
    </row>
    <row r="6094" spans="1:36">
      <c r="A6094" s="56" t="s">
        <v>48</v>
      </c>
      <c r="B6094" s="56" t="s">
        <v>11417</v>
      </c>
      <c r="C6094" s="56">
        <v>2101010130</v>
      </c>
      <c r="D6094" s="56" t="s">
        <v>40</v>
      </c>
      <c r="E6094" s="56">
        <v>2101020140</v>
      </c>
      <c r="F6094" s="56">
        <v>5401010140</v>
      </c>
      <c r="G6094" s="56" t="s">
        <v>11428</v>
      </c>
      <c r="H6094" s="56">
        <v>400300</v>
      </c>
      <c r="I6094" s="56" t="s">
        <v>11430</v>
      </c>
      <c r="J6094" s="56" t="s">
        <v>11263</v>
      </c>
      <c r="K6094" s="56" t="s">
        <v>9224</v>
      </c>
      <c r="L6094" s="56" t="s">
        <v>7138</v>
      </c>
      <c r="M6094" s="73">
        <v>40173</v>
      </c>
      <c r="N6094" s="56"/>
      <c r="O6094" s="56"/>
      <c r="P6094" s="56" t="s">
        <v>295</v>
      </c>
      <c r="Q6094" s="56" t="s">
        <v>9203</v>
      </c>
      <c r="R6094" s="56" t="s">
        <v>70</v>
      </c>
      <c r="S6094" s="56" t="s">
        <v>11682</v>
      </c>
      <c r="T6094" s="56" t="s">
        <v>7140</v>
      </c>
      <c r="U6094" s="57">
        <v>169734</v>
      </c>
      <c r="V6094" s="57">
        <v>-161247.29999999999</v>
      </c>
      <c r="W6094" s="57">
        <v>8486.7000000000007</v>
      </c>
      <c r="X6094" s="57">
        <v>0</v>
      </c>
      <c r="Y6094" s="73">
        <v>40173</v>
      </c>
      <c r="Z6094" s="57">
        <v>0</v>
      </c>
      <c r="AA6094" s="57">
        <v>0</v>
      </c>
      <c r="AB6094" s="57">
        <v>8486.7000000000007</v>
      </c>
      <c r="AC6094" s="57">
        <v>0</v>
      </c>
      <c r="AD6094" s="56" t="s">
        <v>9255</v>
      </c>
      <c r="AE6094" s="57">
        <v>0</v>
      </c>
      <c r="AF6094" s="57">
        <v>0</v>
      </c>
      <c r="AG6094" s="57">
        <v>0</v>
      </c>
      <c r="AI6094"/>
      <c r="AJ6094"/>
    </row>
    <row r="6095" spans="1:36">
      <c r="A6095" s="56" t="s">
        <v>48</v>
      </c>
      <c r="B6095" s="56" t="s">
        <v>11417</v>
      </c>
      <c r="C6095" s="56">
        <v>2101010130</v>
      </c>
      <c r="D6095" s="56" t="s">
        <v>40</v>
      </c>
      <c r="E6095" s="56">
        <v>2101020140</v>
      </c>
      <c r="F6095" s="56">
        <v>5401010140</v>
      </c>
      <c r="G6095" s="56" t="s">
        <v>11428</v>
      </c>
      <c r="H6095" s="56">
        <v>400300</v>
      </c>
      <c r="I6095" s="56" t="s">
        <v>11430</v>
      </c>
      <c r="J6095" s="56" t="s">
        <v>11264</v>
      </c>
      <c r="K6095" s="56" t="s">
        <v>9226</v>
      </c>
      <c r="L6095" s="56" t="s">
        <v>7138</v>
      </c>
      <c r="M6095" s="73">
        <v>40151</v>
      </c>
      <c r="N6095" s="56"/>
      <c r="O6095" s="56"/>
      <c r="P6095" s="56" t="s">
        <v>295</v>
      </c>
      <c r="Q6095" s="56" t="s">
        <v>8814</v>
      </c>
      <c r="R6095" s="56" t="s">
        <v>70</v>
      </c>
      <c r="S6095" s="56" t="s">
        <v>11660</v>
      </c>
      <c r="T6095" s="56" t="s">
        <v>7140</v>
      </c>
      <c r="U6095" s="57">
        <v>22631</v>
      </c>
      <c r="V6095" s="57">
        <v>-21499.45</v>
      </c>
      <c r="W6095" s="57">
        <v>1131.55</v>
      </c>
      <c r="X6095" s="57">
        <v>0</v>
      </c>
      <c r="Y6095" s="73">
        <v>40151</v>
      </c>
      <c r="Z6095" s="57">
        <v>0</v>
      </c>
      <c r="AA6095" s="57">
        <v>0</v>
      </c>
      <c r="AB6095" s="57">
        <v>1131.55</v>
      </c>
      <c r="AC6095" s="57">
        <v>0</v>
      </c>
      <c r="AD6095" s="56" t="s">
        <v>9255</v>
      </c>
      <c r="AE6095" s="57">
        <v>0</v>
      </c>
      <c r="AF6095" s="57">
        <v>0</v>
      </c>
      <c r="AG6095" s="57">
        <v>0</v>
      </c>
      <c r="AI6095"/>
      <c r="AJ6095"/>
    </row>
    <row r="6096" spans="1:36">
      <c r="A6096" s="56" t="s">
        <v>48</v>
      </c>
      <c r="B6096" s="56" t="s">
        <v>11417</v>
      </c>
      <c r="C6096" s="56">
        <v>2101010130</v>
      </c>
      <c r="D6096" s="56" t="s">
        <v>40</v>
      </c>
      <c r="E6096" s="56">
        <v>2101020140</v>
      </c>
      <c r="F6096" s="56">
        <v>5401010140</v>
      </c>
      <c r="G6096" s="56" t="s">
        <v>11428</v>
      </c>
      <c r="H6096" s="56">
        <v>400300</v>
      </c>
      <c r="I6096" s="56" t="s">
        <v>11430</v>
      </c>
      <c r="J6096" s="56" t="s">
        <v>11265</v>
      </c>
      <c r="K6096" s="56" t="s">
        <v>9246</v>
      </c>
      <c r="L6096" s="56" t="s">
        <v>7138</v>
      </c>
      <c r="M6096" s="73">
        <v>40205</v>
      </c>
      <c r="N6096" s="56"/>
      <c r="O6096" s="56"/>
      <c r="P6096" s="56" t="s">
        <v>295</v>
      </c>
      <c r="Q6096" s="56" t="s">
        <v>8814</v>
      </c>
      <c r="R6096" s="56" t="s">
        <v>70</v>
      </c>
      <c r="S6096" s="56" t="s">
        <v>11415</v>
      </c>
      <c r="T6096" s="56" t="s">
        <v>7140</v>
      </c>
      <c r="U6096" s="57">
        <v>8404</v>
      </c>
      <c r="V6096" s="57">
        <v>-7983.8</v>
      </c>
      <c r="W6096" s="57">
        <v>420.2</v>
      </c>
      <c r="X6096" s="57">
        <v>0</v>
      </c>
      <c r="Y6096" s="73">
        <v>40205</v>
      </c>
      <c r="Z6096" s="57">
        <v>0</v>
      </c>
      <c r="AA6096" s="57">
        <v>0</v>
      </c>
      <c r="AB6096" s="57">
        <v>420.2</v>
      </c>
      <c r="AC6096" s="57">
        <v>0</v>
      </c>
      <c r="AD6096" s="56" t="s">
        <v>9255</v>
      </c>
      <c r="AE6096" s="57">
        <v>0</v>
      </c>
      <c r="AF6096" s="57">
        <v>0</v>
      </c>
      <c r="AG6096" s="57">
        <v>0</v>
      </c>
      <c r="AI6096"/>
      <c r="AJ6096"/>
    </row>
    <row r="6097" spans="1:36">
      <c r="A6097" s="56" t="s">
        <v>48</v>
      </c>
      <c r="B6097" s="56" t="s">
        <v>11417</v>
      </c>
      <c r="C6097" s="56">
        <v>2101010130</v>
      </c>
      <c r="D6097" s="56" t="s">
        <v>40</v>
      </c>
      <c r="E6097" s="56">
        <v>2101020140</v>
      </c>
      <c r="F6097" s="56">
        <v>5401010140</v>
      </c>
      <c r="G6097" s="56" t="s">
        <v>11428</v>
      </c>
      <c r="H6097" s="56">
        <v>400300</v>
      </c>
      <c r="I6097" s="56" t="s">
        <v>11430</v>
      </c>
      <c r="J6097" s="56" t="s">
        <v>11266</v>
      </c>
      <c r="K6097" s="56" t="s">
        <v>8974</v>
      </c>
      <c r="L6097" s="56" t="s">
        <v>7138</v>
      </c>
      <c r="M6097" s="73">
        <v>40213</v>
      </c>
      <c r="N6097" s="56"/>
      <c r="O6097" s="56"/>
      <c r="P6097" s="56" t="s">
        <v>295</v>
      </c>
      <c r="Q6097" s="56" t="s">
        <v>8813</v>
      </c>
      <c r="R6097" s="56" t="s">
        <v>70</v>
      </c>
      <c r="S6097" s="56" t="s">
        <v>11657</v>
      </c>
      <c r="T6097" s="56" t="s">
        <v>7140</v>
      </c>
      <c r="U6097" s="57">
        <v>39336</v>
      </c>
      <c r="V6097" s="57">
        <v>-37369.199999999997</v>
      </c>
      <c r="W6097" s="57">
        <v>1966.8</v>
      </c>
      <c r="X6097" s="57">
        <v>0</v>
      </c>
      <c r="Y6097" s="73">
        <v>40213</v>
      </c>
      <c r="Z6097" s="57">
        <v>0</v>
      </c>
      <c r="AA6097" s="57">
        <v>0</v>
      </c>
      <c r="AB6097" s="57">
        <v>1966.8</v>
      </c>
      <c r="AC6097" s="57">
        <v>0</v>
      </c>
      <c r="AD6097" s="56" t="s">
        <v>9255</v>
      </c>
      <c r="AE6097" s="57">
        <v>0</v>
      </c>
      <c r="AF6097" s="57">
        <v>0</v>
      </c>
      <c r="AG6097" s="57">
        <v>0</v>
      </c>
      <c r="AI6097"/>
      <c r="AJ6097"/>
    </row>
    <row r="6098" spans="1:36">
      <c r="A6098" s="56" t="s">
        <v>48</v>
      </c>
      <c r="B6098" s="56" t="s">
        <v>11417</v>
      </c>
      <c r="C6098" s="56">
        <v>2101010130</v>
      </c>
      <c r="D6098" s="56" t="s">
        <v>40</v>
      </c>
      <c r="E6098" s="56">
        <v>2101020140</v>
      </c>
      <c r="F6098" s="56">
        <v>5401010140</v>
      </c>
      <c r="G6098" s="56" t="s">
        <v>11428</v>
      </c>
      <c r="H6098" s="56">
        <v>400300</v>
      </c>
      <c r="I6098" s="56" t="s">
        <v>11430</v>
      </c>
      <c r="J6098" s="56" t="s">
        <v>11162</v>
      </c>
      <c r="K6098" s="56" t="s">
        <v>8853</v>
      </c>
      <c r="L6098" s="56" t="s">
        <v>7138</v>
      </c>
      <c r="M6098" s="73">
        <v>40261</v>
      </c>
      <c r="N6098" s="56"/>
      <c r="O6098" s="56"/>
      <c r="P6098" s="56" t="s">
        <v>7177</v>
      </c>
      <c r="Q6098" s="56" t="s">
        <v>8774</v>
      </c>
      <c r="R6098" s="56" t="s">
        <v>70</v>
      </c>
      <c r="S6098" s="56" t="s">
        <v>11645</v>
      </c>
      <c r="T6098" s="56" t="s">
        <v>7830</v>
      </c>
      <c r="U6098" s="57">
        <v>60615.14</v>
      </c>
      <c r="V6098" s="57">
        <v>-60615.14</v>
      </c>
      <c r="W6098" s="57">
        <v>0</v>
      </c>
      <c r="X6098" s="57">
        <v>0</v>
      </c>
      <c r="Y6098" s="73">
        <v>40238</v>
      </c>
      <c r="Z6098" s="57">
        <v>0</v>
      </c>
      <c r="AA6098" s="57">
        <v>0</v>
      </c>
      <c r="AB6098" s="57">
        <v>0</v>
      </c>
      <c r="AC6098" s="57">
        <v>0</v>
      </c>
      <c r="AD6098" s="56" t="s">
        <v>9255</v>
      </c>
      <c r="AE6098" s="57">
        <v>0</v>
      </c>
      <c r="AF6098" s="57">
        <v>0</v>
      </c>
      <c r="AG6098" s="57">
        <v>0</v>
      </c>
      <c r="AI6098"/>
      <c r="AJ6098"/>
    </row>
    <row r="6099" spans="1:36">
      <c r="A6099" s="56" t="s">
        <v>48</v>
      </c>
      <c r="B6099" s="56" t="s">
        <v>11417</v>
      </c>
      <c r="C6099" s="56">
        <v>2101010130</v>
      </c>
      <c r="D6099" s="56" t="s">
        <v>40</v>
      </c>
      <c r="E6099" s="56">
        <v>2101020140</v>
      </c>
      <c r="F6099" s="56">
        <v>5401010140</v>
      </c>
      <c r="G6099" s="56" t="s">
        <v>11428</v>
      </c>
      <c r="H6099" s="56">
        <v>400300</v>
      </c>
      <c r="I6099" s="56" t="s">
        <v>11430</v>
      </c>
      <c r="J6099" s="56" t="s">
        <v>11267</v>
      </c>
      <c r="K6099" s="56" t="s">
        <v>3687</v>
      </c>
      <c r="L6099" s="56" t="s">
        <v>7138</v>
      </c>
      <c r="M6099" s="73">
        <v>40239</v>
      </c>
      <c r="N6099" s="56"/>
      <c r="O6099" s="56"/>
      <c r="P6099" s="56" t="s">
        <v>295</v>
      </c>
      <c r="Q6099" s="56" t="s">
        <v>8848</v>
      </c>
      <c r="R6099" s="56" t="s">
        <v>70</v>
      </c>
      <c r="S6099" s="56" t="s">
        <v>11415</v>
      </c>
      <c r="T6099" s="56" t="s">
        <v>7140</v>
      </c>
      <c r="U6099" s="57">
        <v>13547</v>
      </c>
      <c r="V6099" s="57">
        <v>-12869.65</v>
      </c>
      <c r="W6099" s="57">
        <v>677.35</v>
      </c>
      <c r="X6099" s="57">
        <v>0</v>
      </c>
      <c r="Y6099" s="73">
        <v>40239</v>
      </c>
      <c r="Z6099" s="57">
        <v>0</v>
      </c>
      <c r="AA6099" s="57">
        <v>0</v>
      </c>
      <c r="AB6099" s="57">
        <v>677.35</v>
      </c>
      <c r="AC6099" s="57">
        <v>0</v>
      </c>
      <c r="AD6099" s="56" t="s">
        <v>9255</v>
      </c>
      <c r="AE6099" s="57">
        <v>0</v>
      </c>
      <c r="AF6099" s="57">
        <v>0</v>
      </c>
      <c r="AG6099" s="57">
        <v>0</v>
      </c>
      <c r="AI6099"/>
      <c r="AJ6099"/>
    </row>
    <row r="6100" spans="1:36">
      <c r="A6100" s="56" t="s">
        <v>48</v>
      </c>
      <c r="B6100" s="56" t="s">
        <v>11417</v>
      </c>
      <c r="C6100" s="56">
        <v>2101010130</v>
      </c>
      <c r="D6100" s="56" t="s">
        <v>40</v>
      </c>
      <c r="E6100" s="56">
        <v>2101020140</v>
      </c>
      <c r="F6100" s="56">
        <v>5401010140</v>
      </c>
      <c r="G6100" s="56" t="s">
        <v>11428</v>
      </c>
      <c r="H6100" s="56">
        <v>400300</v>
      </c>
      <c r="I6100" s="56" t="s">
        <v>11430</v>
      </c>
      <c r="J6100" s="56" t="s">
        <v>11163</v>
      </c>
      <c r="K6100" s="56" t="s">
        <v>8854</v>
      </c>
      <c r="L6100" s="56" t="s">
        <v>7138</v>
      </c>
      <c r="M6100" s="73">
        <v>40261</v>
      </c>
      <c r="N6100" s="56"/>
      <c r="O6100" s="56"/>
      <c r="P6100" s="56" t="s">
        <v>7177</v>
      </c>
      <c r="Q6100" s="56" t="s">
        <v>8855</v>
      </c>
      <c r="R6100" s="56" t="s">
        <v>70</v>
      </c>
      <c r="S6100" s="56" t="s">
        <v>11675</v>
      </c>
      <c r="T6100" s="56" t="s">
        <v>7830</v>
      </c>
      <c r="U6100" s="57">
        <v>23231</v>
      </c>
      <c r="V6100" s="57">
        <v>-23231</v>
      </c>
      <c r="W6100" s="57">
        <v>0</v>
      </c>
      <c r="X6100" s="57">
        <v>0</v>
      </c>
      <c r="Y6100" s="73">
        <v>40238</v>
      </c>
      <c r="Z6100" s="57">
        <v>0</v>
      </c>
      <c r="AA6100" s="57">
        <v>0</v>
      </c>
      <c r="AB6100" s="57">
        <v>0</v>
      </c>
      <c r="AC6100" s="57">
        <v>0</v>
      </c>
      <c r="AD6100" s="56" t="s">
        <v>9255</v>
      </c>
      <c r="AE6100" s="57">
        <v>0</v>
      </c>
      <c r="AF6100" s="57">
        <v>0</v>
      </c>
      <c r="AG6100" s="57">
        <v>0</v>
      </c>
      <c r="AI6100"/>
      <c r="AJ6100"/>
    </row>
    <row r="6101" spans="1:36">
      <c r="A6101" s="56" t="s">
        <v>48</v>
      </c>
      <c r="B6101" s="56" t="s">
        <v>11417</v>
      </c>
      <c r="C6101" s="56">
        <v>2101010130</v>
      </c>
      <c r="D6101" s="56" t="s">
        <v>40</v>
      </c>
      <c r="E6101" s="56">
        <v>2101020140</v>
      </c>
      <c r="F6101" s="56">
        <v>5401010140</v>
      </c>
      <c r="G6101" s="56" t="s">
        <v>11428</v>
      </c>
      <c r="H6101" s="56">
        <v>400300</v>
      </c>
      <c r="I6101" s="56" t="s">
        <v>11430</v>
      </c>
      <c r="J6101" s="56" t="s">
        <v>11268</v>
      </c>
      <c r="K6101" s="56" t="s">
        <v>11334</v>
      </c>
      <c r="L6101" s="56" t="s">
        <v>7138</v>
      </c>
      <c r="M6101" s="73">
        <v>40239</v>
      </c>
      <c r="N6101" s="56"/>
      <c r="O6101" s="56"/>
      <c r="P6101" s="56" t="s">
        <v>295</v>
      </c>
      <c r="Q6101" s="56" t="s">
        <v>8844</v>
      </c>
      <c r="R6101" s="56" t="s">
        <v>70</v>
      </c>
      <c r="S6101" s="56" t="s">
        <v>11660</v>
      </c>
      <c r="T6101" s="56" t="s">
        <v>7140</v>
      </c>
      <c r="U6101" s="57">
        <v>20786</v>
      </c>
      <c r="V6101" s="57">
        <v>-19746.7</v>
      </c>
      <c r="W6101" s="57">
        <v>1039.3</v>
      </c>
      <c r="X6101" s="57">
        <v>0</v>
      </c>
      <c r="Y6101" s="73">
        <v>40239</v>
      </c>
      <c r="Z6101" s="57">
        <v>0</v>
      </c>
      <c r="AA6101" s="57">
        <v>0</v>
      </c>
      <c r="AB6101" s="57">
        <v>1039.3</v>
      </c>
      <c r="AC6101" s="57">
        <v>0</v>
      </c>
      <c r="AD6101" s="56" t="s">
        <v>9255</v>
      </c>
      <c r="AE6101" s="57">
        <v>0</v>
      </c>
      <c r="AF6101" s="57">
        <v>0</v>
      </c>
      <c r="AG6101" s="57">
        <v>0</v>
      </c>
      <c r="AI6101"/>
      <c r="AJ6101"/>
    </row>
    <row r="6102" spans="1:36">
      <c r="A6102" s="56" t="s">
        <v>48</v>
      </c>
      <c r="B6102" s="56" t="s">
        <v>11417</v>
      </c>
      <c r="C6102" s="56">
        <v>2101010130</v>
      </c>
      <c r="D6102" s="56" t="s">
        <v>40</v>
      </c>
      <c r="E6102" s="56">
        <v>2101020140</v>
      </c>
      <c r="F6102" s="56">
        <v>5401010140</v>
      </c>
      <c r="G6102" s="56" t="s">
        <v>11428</v>
      </c>
      <c r="H6102" s="56">
        <v>400300</v>
      </c>
      <c r="I6102" s="56" t="s">
        <v>11430</v>
      </c>
      <c r="J6102" s="56" t="s">
        <v>11269</v>
      </c>
      <c r="K6102" s="56" t="s">
        <v>9192</v>
      </c>
      <c r="L6102" s="56" t="s">
        <v>7138</v>
      </c>
      <c r="M6102" s="73">
        <v>40219</v>
      </c>
      <c r="N6102" s="56"/>
      <c r="O6102" s="56"/>
      <c r="P6102" s="56" t="s">
        <v>295</v>
      </c>
      <c r="Q6102" s="56" t="s">
        <v>8753</v>
      </c>
      <c r="R6102" s="56" t="s">
        <v>70</v>
      </c>
      <c r="S6102" s="56" t="s">
        <v>11679</v>
      </c>
      <c r="T6102" s="56" t="s">
        <v>7140</v>
      </c>
      <c r="U6102" s="57">
        <v>42000</v>
      </c>
      <c r="V6102" s="57">
        <v>-39900</v>
      </c>
      <c r="W6102" s="57">
        <v>2100</v>
      </c>
      <c r="X6102" s="57">
        <v>0</v>
      </c>
      <c r="Y6102" s="73">
        <v>40219</v>
      </c>
      <c r="Z6102" s="57">
        <v>0</v>
      </c>
      <c r="AA6102" s="57">
        <v>0</v>
      </c>
      <c r="AB6102" s="57">
        <v>2100</v>
      </c>
      <c r="AC6102" s="57">
        <v>0</v>
      </c>
      <c r="AD6102" s="56" t="s">
        <v>9255</v>
      </c>
      <c r="AE6102" s="57">
        <v>0</v>
      </c>
      <c r="AF6102" s="57">
        <v>0</v>
      </c>
      <c r="AG6102" s="57">
        <v>0</v>
      </c>
      <c r="AI6102"/>
      <c r="AJ6102"/>
    </row>
    <row r="6103" spans="1:36">
      <c r="A6103" s="56" t="s">
        <v>48</v>
      </c>
      <c r="B6103" s="56" t="s">
        <v>11417</v>
      </c>
      <c r="C6103" s="56">
        <v>2101010130</v>
      </c>
      <c r="D6103" s="56" t="s">
        <v>40</v>
      </c>
      <c r="E6103" s="56">
        <v>2101020140</v>
      </c>
      <c r="F6103" s="56">
        <v>5401010140</v>
      </c>
      <c r="G6103" s="56" t="s">
        <v>11428</v>
      </c>
      <c r="H6103" s="56">
        <v>400300</v>
      </c>
      <c r="I6103" s="56" t="s">
        <v>11430</v>
      </c>
      <c r="J6103" s="56" t="s">
        <v>11270</v>
      </c>
      <c r="K6103" s="56" t="s">
        <v>9000</v>
      </c>
      <c r="L6103" s="56" t="s">
        <v>7138</v>
      </c>
      <c r="M6103" s="73">
        <v>40249</v>
      </c>
      <c r="N6103" s="56"/>
      <c r="O6103" s="56"/>
      <c r="P6103" s="56" t="s">
        <v>295</v>
      </c>
      <c r="Q6103" s="56" t="s">
        <v>8748</v>
      </c>
      <c r="R6103" s="56" t="s">
        <v>70</v>
      </c>
      <c r="S6103" s="56" t="s">
        <v>11415</v>
      </c>
      <c r="T6103" s="56" t="s">
        <v>7140</v>
      </c>
      <c r="U6103" s="57">
        <v>65665</v>
      </c>
      <c r="V6103" s="57">
        <v>-62381.75</v>
      </c>
      <c r="W6103" s="57">
        <v>3283.25</v>
      </c>
      <c r="X6103" s="57">
        <v>0</v>
      </c>
      <c r="Y6103" s="73">
        <v>40249</v>
      </c>
      <c r="Z6103" s="57">
        <v>0</v>
      </c>
      <c r="AA6103" s="57">
        <v>0</v>
      </c>
      <c r="AB6103" s="57">
        <v>3283.25</v>
      </c>
      <c r="AC6103" s="57">
        <v>0</v>
      </c>
      <c r="AD6103" s="56" t="s">
        <v>9255</v>
      </c>
      <c r="AE6103" s="57">
        <v>0</v>
      </c>
      <c r="AF6103" s="57">
        <v>0</v>
      </c>
      <c r="AG6103" s="57">
        <v>0</v>
      </c>
      <c r="AI6103"/>
      <c r="AJ6103"/>
    </row>
    <row r="6104" spans="1:36">
      <c r="A6104" s="56" t="s">
        <v>48</v>
      </c>
      <c r="B6104" s="56" t="s">
        <v>11417</v>
      </c>
      <c r="C6104" s="56">
        <v>2101010130</v>
      </c>
      <c r="D6104" s="56" t="s">
        <v>40</v>
      </c>
      <c r="E6104" s="56">
        <v>2101020140</v>
      </c>
      <c r="F6104" s="56">
        <v>5401010140</v>
      </c>
      <c r="G6104" s="56" t="s">
        <v>11428</v>
      </c>
      <c r="H6104" s="56">
        <v>400300</v>
      </c>
      <c r="I6104" s="56" t="s">
        <v>11430</v>
      </c>
      <c r="J6104" s="56" t="s">
        <v>11271</v>
      </c>
      <c r="K6104" s="56" t="s">
        <v>8975</v>
      </c>
      <c r="L6104" s="56" t="s">
        <v>7138</v>
      </c>
      <c r="M6104" s="73">
        <v>39525</v>
      </c>
      <c r="N6104" s="56"/>
      <c r="O6104" s="56"/>
      <c r="P6104" s="56" t="s">
        <v>295</v>
      </c>
      <c r="Q6104" s="56" t="s">
        <v>8976</v>
      </c>
      <c r="R6104" s="56" t="s">
        <v>70</v>
      </c>
      <c r="S6104" s="56" t="s">
        <v>11659</v>
      </c>
      <c r="T6104" s="56" t="s">
        <v>7140</v>
      </c>
      <c r="U6104" s="57">
        <v>21110</v>
      </c>
      <c r="V6104" s="57">
        <v>-20054.5</v>
      </c>
      <c r="W6104" s="57">
        <v>1055.5</v>
      </c>
      <c r="X6104" s="57">
        <v>0</v>
      </c>
      <c r="Y6104" s="73">
        <v>39525</v>
      </c>
      <c r="Z6104" s="57">
        <v>0</v>
      </c>
      <c r="AA6104" s="57">
        <v>0</v>
      </c>
      <c r="AB6104" s="57">
        <v>1055.5</v>
      </c>
      <c r="AC6104" s="57">
        <v>0</v>
      </c>
      <c r="AD6104" s="56" t="s">
        <v>9255</v>
      </c>
      <c r="AE6104" s="57">
        <v>0</v>
      </c>
      <c r="AF6104" s="57">
        <v>0</v>
      </c>
      <c r="AG6104" s="57">
        <v>0</v>
      </c>
      <c r="AI6104"/>
      <c r="AJ6104"/>
    </row>
    <row r="6105" spans="1:36">
      <c r="A6105" s="56" t="s">
        <v>48</v>
      </c>
      <c r="B6105" s="56" t="s">
        <v>11417</v>
      </c>
      <c r="C6105" s="56">
        <v>2101010130</v>
      </c>
      <c r="D6105" s="56" t="s">
        <v>40</v>
      </c>
      <c r="E6105" s="56">
        <v>2101020140</v>
      </c>
      <c r="F6105" s="56">
        <v>5401010140</v>
      </c>
      <c r="G6105" s="56" t="s">
        <v>11428</v>
      </c>
      <c r="H6105" s="56">
        <v>400300</v>
      </c>
      <c r="I6105" s="56" t="s">
        <v>11430</v>
      </c>
      <c r="J6105" s="56" t="s">
        <v>11272</v>
      </c>
      <c r="K6105" s="56" t="s">
        <v>9053</v>
      </c>
      <c r="L6105" s="56" t="s">
        <v>7138</v>
      </c>
      <c r="M6105" s="73">
        <v>40252</v>
      </c>
      <c r="N6105" s="56"/>
      <c r="O6105" s="56"/>
      <c r="P6105" s="56" t="s">
        <v>295</v>
      </c>
      <c r="Q6105" s="56" t="s">
        <v>8717</v>
      </c>
      <c r="R6105" s="56" t="s">
        <v>70</v>
      </c>
      <c r="S6105" s="56" t="s">
        <v>11415</v>
      </c>
      <c r="T6105" s="56" t="s">
        <v>7140</v>
      </c>
      <c r="U6105" s="57">
        <v>19575</v>
      </c>
      <c r="V6105" s="57">
        <v>-18596.25</v>
      </c>
      <c r="W6105" s="57">
        <v>978.75</v>
      </c>
      <c r="X6105" s="57">
        <v>0</v>
      </c>
      <c r="Y6105" s="73">
        <v>40252</v>
      </c>
      <c r="Z6105" s="57">
        <v>0</v>
      </c>
      <c r="AA6105" s="57">
        <v>0</v>
      </c>
      <c r="AB6105" s="57">
        <v>978.75</v>
      </c>
      <c r="AC6105" s="57">
        <v>0</v>
      </c>
      <c r="AD6105" s="56" t="s">
        <v>9255</v>
      </c>
      <c r="AE6105" s="57">
        <v>0</v>
      </c>
      <c r="AF6105" s="57">
        <v>0</v>
      </c>
      <c r="AG6105" s="57">
        <v>0</v>
      </c>
      <c r="AI6105"/>
      <c r="AJ6105"/>
    </row>
    <row r="6106" spans="1:36">
      <c r="A6106" s="56" t="s">
        <v>48</v>
      </c>
      <c r="B6106" s="56" t="s">
        <v>11417</v>
      </c>
      <c r="C6106" s="56">
        <v>2101010130</v>
      </c>
      <c r="D6106" s="56" t="s">
        <v>40</v>
      </c>
      <c r="E6106" s="56">
        <v>2101020140</v>
      </c>
      <c r="F6106" s="56">
        <v>5401010140</v>
      </c>
      <c r="G6106" s="56" t="s">
        <v>11428</v>
      </c>
      <c r="H6106" s="56">
        <v>400300</v>
      </c>
      <c r="I6106" s="56" t="s">
        <v>11430</v>
      </c>
      <c r="J6106" s="56" t="s">
        <v>11164</v>
      </c>
      <c r="K6106" s="56" t="s">
        <v>8856</v>
      </c>
      <c r="L6106" s="56" t="s">
        <v>7138</v>
      </c>
      <c r="M6106" s="73">
        <v>40252</v>
      </c>
      <c r="N6106" s="56"/>
      <c r="O6106" s="56"/>
      <c r="P6106" s="56" t="s">
        <v>7177</v>
      </c>
      <c r="Q6106" s="56" t="s">
        <v>8857</v>
      </c>
      <c r="R6106" s="56" t="s">
        <v>70</v>
      </c>
      <c r="S6106" s="56" t="s">
        <v>11682</v>
      </c>
      <c r="T6106" s="56" t="s">
        <v>7830</v>
      </c>
      <c r="U6106" s="57">
        <v>3337.71</v>
      </c>
      <c r="V6106" s="57">
        <v>-3337.71</v>
      </c>
      <c r="W6106" s="57">
        <v>0</v>
      </c>
      <c r="X6106" s="57">
        <v>0</v>
      </c>
      <c r="Y6106" s="73">
        <v>40238</v>
      </c>
      <c r="Z6106" s="57">
        <v>0</v>
      </c>
      <c r="AA6106" s="57">
        <v>0</v>
      </c>
      <c r="AB6106" s="57">
        <v>0</v>
      </c>
      <c r="AC6106" s="57">
        <v>0</v>
      </c>
      <c r="AD6106" s="56" t="s">
        <v>9255</v>
      </c>
      <c r="AE6106" s="57">
        <v>0</v>
      </c>
      <c r="AF6106" s="57">
        <v>0</v>
      </c>
      <c r="AG6106" s="57">
        <v>0</v>
      </c>
      <c r="AI6106"/>
      <c r="AJ6106"/>
    </row>
    <row r="6107" spans="1:36">
      <c r="A6107" s="56" t="s">
        <v>48</v>
      </c>
      <c r="B6107" s="56" t="s">
        <v>11417</v>
      </c>
      <c r="C6107" s="56">
        <v>2101010130</v>
      </c>
      <c r="D6107" s="56" t="s">
        <v>40</v>
      </c>
      <c r="E6107" s="56">
        <v>2101020140</v>
      </c>
      <c r="F6107" s="56">
        <v>5401010140</v>
      </c>
      <c r="G6107" s="56" t="s">
        <v>11428</v>
      </c>
      <c r="H6107" s="56">
        <v>400300</v>
      </c>
      <c r="I6107" s="56" t="s">
        <v>11430</v>
      </c>
      <c r="J6107" s="56" t="s">
        <v>11273</v>
      </c>
      <c r="K6107" s="56" t="s">
        <v>9007</v>
      </c>
      <c r="L6107" s="56" t="s">
        <v>7138</v>
      </c>
      <c r="M6107" s="73">
        <v>40250</v>
      </c>
      <c r="N6107" s="56"/>
      <c r="O6107" s="56"/>
      <c r="P6107" s="56" t="s">
        <v>295</v>
      </c>
      <c r="Q6107" s="56" t="s">
        <v>9008</v>
      </c>
      <c r="R6107" s="56" t="s">
        <v>70</v>
      </c>
      <c r="S6107" s="56" t="s">
        <v>11415</v>
      </c>
      <c r="T6107" s="56" t="s">
        <v>7140</v>
      </c>
      <c r="U6107" s="57">
        <v>6970</v>
      </c>
      <c r="V6107" s="57">
        <v>-6621.5</v>
      </c>
      <c r="W6107" s="57">
        <v>348.5</v>
      </c>
      <c r="X6107" s="57">
        <v>0</v>
      </c>
      <c r="Y6107" s="73">
        <v>40250</v>
      </c>
      <c r="Z6107" s="57">
        <v>0</v>
      </c>
      <c r="AA6107" s="57">
        <v>0</v>
      </c>
      <c r="AB6107" s="57">
        <v>348.5</v>
      </c>
      <c r="AC6107" s="57">
        <v>0</v>
      </c>
      <c r="AD6107" s="56" t="s">
        <v>9255</v>
      </c>
      <c r="AE6107" s="57">
        <v>0</v>
      </c>
      <c r="AF6107" s="57">
        <v>0</v>
      </c>
      <c r="AG6107" s="57">
        <v>0</v>
      </c>
      <c r="AI6107"/>
      <c r="AJ6107"/>
    </row>
    <row r="6108" spans="1:36">
      <c r="A6108" s="56" t="s">
        <v>48</v>
      </c>
      <c r="B6108" s="56" t="s">
        <v>11417</v>
      </c>
      <c r="C6108" s="56">
        <v>2101010130</v>
      </c>
      <c r="D6108" s="56" t="s">
        <v>40</v>
      </c>
      <c r="E6108" s="56">
        <v>2101020140</v>
      </c>
      <c r="F6108" s="56">
        <v>5401010140</v>
      </c>
      <c r="G6108" s="56" t="s">
        <v>11428</v>
      </c>
      <c r="H6108" s="56">
        <v>400300</v>
      </c>
      <c r="I6108" s="56" t="s">
        <v>11430</v>
      </c>
      <c r="J6108" s="56" t="s">
        <v>11274</v>
      </c>
      <c r="K6108" s="56" t="s">
        <v>9009</v>
      </c>
      <c r="L6108" s="56" t="s">
        <v>7138</v>
      </c>
      <c r="M6108" s="73">
        <v>40250</v>
      </c>
      <c r="N6108" s="56"/>
      <c r="O6108" s="56"/>
      <c r="P6108" s="56" t="s">
        <v>295</v>
      </c>
      <c r="Q6108" s="56" t="s">
        <v>8860</v>
      </c>
      <c r="R6108" s="56" t="s">
        <v>70</v>
      </c>
      <c r="S6108" s="56" t="s">
        <v>11415</v>
      </c>
      <c r="T6108" s="56" t="s">
        <v>7140</v>
      </c>
      <c r="U6108" s="57">
        <v>12391</v>
      </c>
      <c r="V6108" s="57">
        <v>-11771.45</v>
      </c>
      <c r="W6108" s="57">
        <v>619.54999999999995</v>
      </c>
      <c r="X6108" s="57">
        <v>0</v>
      </c>
      <c r="Y6108" s="73">
        <v>40250</v>
      </c>
      <c r="Z6108" s="57">
        <v>0</v>
      </c>
      <c r="AA6108" s="57">
        <v>0</v>
      </c>
      <c r="AB6108" s="57">
        <v>619.54999999999995</v>
      </c>
      <c r="AC6108" s="57">
        <v>0</v>
      </c>
      <c r="AD6108" s="56" t="s">
        <v>9255</v>
      </c>
      <c r="AE6108" s="57">
        <v>0</v>
      </c>
      <c r="AF6108" s="57">
        <v>0</v>
      </c>
      <c r="AG6108" s="57">
        <v>0</v>
      </c>
      <c r="AI6108"/>
      <c r="AJ6108"/>
    </row>
    <row r="6109" spans="1:36">
      <c r="A6109" s="56" t="s">
        <v>48</v>
      </c>
      <c r="B6109" s="56" t="s">
        <v>11417</v>
      </c>
      <c r="C6109" s="56">
        <v>2101010130</v>
      </c>
      <c r="D6109" s="56" t="s">
        <v>40</v>
      </c>
      <c r="E6109" s="56">
        <v>2101020140</v>
      </c>
      <c r="F6109" s="56">
        <v>5401010140</v>
      </c>
      <c r="G6109" s="56" t="s">
        <v>11428</v>
      </c>
      <c r="H6109" s="56">
        <v>400300</v>
      </c>
      <c r="I6109" s="56" t="s">
        <v>11430</v>
      </c>
      <c r="J6109" s="56" t="s">
        <v>11275</v>
      </c>
      <c r="K6109" s="56" t="s">
        <v>9010</v>
      </c>
      <c r="L6109" s="56" t="s">
        <v>7138</v>
      </c>
      <c r="M6109" s="73">
        <v>40250</v>
      </c>
      <c r="N6109" s="56"/>
      <c r="O6109" s="56"/>
      <c r="P6109" s="56" t="s">
        <v>295</v>
      </c>
      <c r="Q6109" s="56" t="s">
        <v>9011</v>
      </c>
      <c r="R6109" s="56" t="s">
        <v>70</v>
      </c>
      <c r="S6109" s="56" t="s">
        <v>11415</v>
      </c>
      <c r="T6109" s="56" t="s">
        <v>7140</v>
      </c>
      <c r="U6109" s="57">
        <v>11301.5</v>
      </c>
      <c r="V6109" s="57">
        <v>-10736.42</v>
      </c>
      <c r="W6109" s="57">
        <v>565.08000000000004</v>
      </c>
      <c r="X6109" s="57">
        <v>0</v>
      </c>
      <c r="Y6109" s="73">
        <v>40250</v>
      </c>
      <c r="Z6109" s="57">
        <v>0</v>
      </c>
      <c r="AA6109" s="57">
        <v>0</v>
      </c>
      <c r="AB6109" s="57">
        <v>565.08000000000004</v>
      </c>
      <c r="AC6109" s="57">
        <v>0</v>
      </c>
      <c r="AD6109" s="56" t="s">
        <v>9255</v>
      </c>
      <c r="AE6109" s="57">
        <v>0</v>
      </c>
      <c r="AF6109" s="57">
        <v>0</v>
      </c>
      <c r="AG6109" s="57">
        <v>0</v>
      </c>
      <c r="AI6109"/>
      <c r="AJ6109"/>
    </row>
    <row r="6110" spans="1:36">
      <c r="A6110" s="56" t="s">
        <v>48</v>
      </c>
      <c r="B6110" s="56" t="s">
        <v>11417</v>
      </c>
      <c r="C6110" s="56">
        <v>2101010130</v>
      </c>
      <c r="D6110" s="56" t="s">
        <v>40</v>
      </c>
      <c r="E6110" s="56">
        <v>2101020140</v>
      </c>
      <c r="F6110" s="56">
        <v>5401010140</v>
      </c>
      <c r="G6110" s="56" t="s">
        <v>11428</v>
      </c>
      <c r="H6110" s="56">
        <v>400300</v>
      </c>
      <c r="I6110" s="56" t="s">
        <v>11430</v>
      </c>
      <c r="J6110" s="56" t="s">
        <v>11276</v>
      </c>
      <c r="K6110" s="56" t="s">
        <v>9012</v>
      </c>
      <c r="L6110" s="56" t="s">
        <v>7138</v>
      </c>
      <c r="M6110" s="73">
        <v>40250</v>
      </c>
      <c r="N6110" s="56"/>
      <c r="O6110" s="56"/>
      <c r="P6110" s="56" t="s">
        <v>295</v>
      </c>
      <c r="Q6110" s="56" t="s">
        <v>9013</v>
      </c>
      <c r="R6110" s="56" t="s">
        <v>70</v>
      </c>
      <c r="S6110" s="56" t="s">
        <v>11415</v>
      </c>
      <c r="T6110" s="56" t="s">
        <v>7140</v>
      </c>
      <c r="U6110" s="57">
        <v>39713</v>
      </c>
      <c r="V6110" s="57">
        <v>-37727.35</v>
      </c>
      <c r="W6110" s="57">
        <v>1985.65</v>
      </c>
      <c r="X6110" s="57">
        <v>0</v>
      </c>
      <c r="Y6110" s="73">
        <v>40250</v>
      </c>
      <c r="Z6110" s="57">
        <v>0</v>
      </c>
      <c r="AA6110" s="57">
        <v>0</v>
      </c>
      <c r="AB6110" s="57">
        <v>1985.65</v>
      </c>
      <c r="AC6110" s="57">
        <v>0</v>
      </c>
      <c r="AD6110" s="56" t="s">
        <v>9255</v>
      </c>
      <c r="AE6110" s="57">
        <v>0</v>
      </c>
      <c r="AF6110" s="57">
        <v>0</v>
      </c>
      <c r="AG6110" s="57">
        <v>0</v>
      </c>
      <c r="AI6110"/>
      <c r="AJ6110"/>
    </row>
    <row r="6111" spans="1:36">
      <c r="A6111" s="56" t="s">
        <v>48</v>
      </c>
      <c r="B6111" s="56" t="s">
        <v>11417</v>
      </c>
      <c r="C6111" s="56">
        <v>2101010130</v>
      </c>
      <c r="D6111" s="56" t="s">
        <v>40</v>
      </c>
      <c r="E6111" s="56">
        <v>2101020140</v>
      </c>
      <c r="F6111" s="56">
        <v>5401010140</v>
      </c>
      <c r="G6111" s="56" t="s">
        <v>11428</v>
      </c>
      <c r="H6111" s="56">
        <v>400300</v>
      </c>
      <c r="I6111" s="56" t="s">
        <v>11430</v>
      </c>
      <c r="J6111" s="56" t="s">
        <v>11165</v>
      </c>
      <c r="K6111" s="56" t="s">
        <v>8858</v>
      </c>
      <c r="L6111" s="56" t="s">
        <v>7138</v>
      </c>
      <c r="M6111" s="73">
        <v>40250</v>
      </c>
      <c r="N6111" s="56"/>
      <c r="O6111" s="56"/>
      <c r="P6111" s="56" t="s">
        <v>7177</v>
      </c>
      <c r="Q6111" s="56" t="s">
        <v>8846</v>
      </c>
      <c r="R6111" s="56" t="s">
        <v>70</v>
      </c>
      <c r="S6111" s="56" t="s">
        <v>11415</v>
      </c>
      <c r="T6111" s="56" t="s">
        <v>7830</v>
      </c>
      <c r="U6111" s="57">
        <v>2445.5</v>
      </c>
      <c r="V6111" s="57">
        <v>-2445.5</v>
      </c>
      <c r="W6111" s="57">
        <v>0</v>
      </c>
      <c r="X6111" s="57">
        <v>0</v>
      </c>
      <c r="Y6111" s="73">
        <v>40238</v>
      </c>
      <c r="Z6111" s="57">
        <v>0</v>
      </c>
      <c r="AA6111" s="57">
        <v>0</v>
      </c>
      <c r="AB6111" s="57">
        <v>0</v>
      </c>
      <c r="AC6111" s="57">
        <v>0</v>
      </c>
      <c r="AD6111" s="56" t="s">
        <v>9255</v>
      </c>
      <c r="AE6111" s="57">
        <v>0</v>
      </c>
      <c r="AF6111" s="57">
        <v>0</v>
      </c>
      <c r="AG6111" s="57">
        <v>0</v>
      </c>
      <c r="AI6111"/>
      <c r="AJ6111"/>
    </row>
    <row r="6112" spans="1:36">
      <c r="A6112" s="56" t="s">
        <v>48</v>
      </c>
      <c r="B6112" s="56" t="s">
        <v>11417</v>
      </c>
      <c r="C6112" s="56">
        <v>2101010130</v>
      </c>
      <c r="D6112" s="56" t="s">
        <v>40</v>
      </c>
      <c r="E6112" s="56">
        <v>2101020140</v>
      </c>
      <c r="F6112" s="56">
        <v>5401010140</v>
      </c>
      <c r="G6112" s="56" t="s">
        <v>11428</v>
      </c>
      <c r="H6112" s="56">
        <v>400300</v>
      </c>
      <c r="I6112" s="56" t="s">
        <v>11430</v>
      </c>
      <c r="J6112" s="56" t="s">
        <v>11166</v>
      </c>
      <c r="K6112" s="56" t="s">
        <v>8859</v>
      </c>
      <c r="L6112" s="56" t="s">
        <v>7138</v>
      </c>
      <c r="M6112" s="73">
        <v>40250</v>
      </c>
      <c r="N6112" s="56"/>
      <c r="O6112" s="56"/>
      <c r="P6112" s="56" t="s">
        <v>7177</v>
      </c>
      <c r="Q6112" s="56" t="s">
        <v>8860</v>
      </c>
      <c r="R6112" s="56" t="s">
        <v>70</v>
      </c>
      <c r="S6112" s="56" t="s">
        <v>11660</v>
      </c>
      <c r="T6112" s="56" t="s">
        <v>7830</v>
      </c>
      <c r="U6112" s="57">
        <v>8727</v>
      </c>
      <c r="V6112" s="57">
        <v>-8727</v>
      </c>
      <c r="W6112" s="57">
        <v>0</v>
      </c>
      <c r="X6112" s="57">
        <v>0</v>
      </c>
      <c r="Y6112" s="73">
        <v>40238</v>
      </c>
      <c r="Z6112" s="57">
        <v>0</v>
      </c>
      <c r="AA6112" s="57">
        <v>0</v>
      </c>
      <c r="AB6112" s="57">
        <v>0</v>
      </c>
      <c r="AC6112" s="57">
        <v>0</v>
      </c>
      <c r="AD6112" s="56" t="s">
        <v>9255</v>
      </c>
      <c r="AE6112" s="57">
        <v>0</v>
      </c>
      <c r="AF6112" s="57">
        <v>0</v>
      </c>
      <c r="AG6112" s="57">
        <v>0</v>
      </c>
      <c r="AI6112"/>
      <c r="AJ6112"/>
    </row>
    <row r="6113" spans="1:36">
      <c r="A6113" s="56" t="s">
        <v>48</v>
      </c>
      <c r="B6113" s="56" t="s">
        <v>11417</v>
      </c>
      <c r="C6113" s="56">
        <v>2101010130</v>
      </c>
      <c r="D6113" s="56" t="s">
        <v>40</v>
      </c>
      <c r="E6113" s="56">
        <v>2101020140</v>
      </c>
      <c r="F6113" s="56">
        <v>5401010140</v>
      </c>
      <c r="G6113" s="56" t="s">
        <v>11428</v>
      </c>
      <c r="H6113" s="56">
        <v>400300</v>
      </c>
      <c r="I6113" s="56" t="s">
        <v>11430</v>
      </c>
      <c r="J6113" s="56" t="s">
        <v>11277</v>
      </c>
      <c r="K6113" s="56" t="s">
        <v>8977</v>
      </c>
      <c r="L6113" s="56" t="s">
        <v>7138</v>
      </c>
      <c r="M6113" s="73">
        <v>40284</v>
      </c>
      <c r="N6113" s="56"/>
      <c r="O6113" s="56"/>
      <c r="P6113" s="56" t="s">
        <v>295</v>
      </c>
      <c r="Q6113" s="56" t="s">
        <v>8778</v>
      </c>
      <c r="R6113" s="56" t="s">
        <v>70</v>
      </c>
      <c r="S6113" s="56" t="s">
        <v>11657</v>
      </c>
      <c r="T6113" s="56" t="s">
        <v>7140</v>
      </c>
      <c r="U6113" s="57">
        <v>37846.5</v>
      </c>
      <c r="V6113" s="57">
        <v>-35954.17</v>
      </c>
      <c r="W6113" s="57">
        <v>1892.33</v>
      </c>
      <c r="X6113" s="57">
        <v>0</v>
      </c>
      <c r="Y6113" s="73">
        <v>40284</v>
      </c>
      <c r="Z6113" s="57">
        <v>0</v>
      </c>
      <c r="AA6113" s="57">
        <v>0</v>
      </c>
      <c r="AB6113" s="57">
        <v>1892.33</v>
      </c>
      <c r="AC6113" s="57">
        <v>0</v>
      </c>
      <c r="AD6113" s="56" t="s">
        <v>9255</v>
      </c>
      <c r="AE6113" s="57">
        <v>0</v>
      </c>
      <c r="AF6113" s="57">
        <v>0</v>
      </c>
      <c r="AG6113" s="57">
        <v>0</v>
      </c>
      <c r="AI6113"/>
      <c r="AJ6113"/>
    </row>
    <row r="6114" spans="1:36">
      <c r="A6114" s="56" t="s">
        <v>48</v>
      </c>
      <c r="B6114" s="56" t="s">
        <v>11417</v>
      </c>
      <c r="C6114" s="56">
        <v>2101010130</v>
      </c>
      <c r="D6114" s="56" t="s">
        <v>40</v>
      </c>
      <c r="E6114" s="56">
        <v>2101020140</v>
      </c>
      <c r="F6114" s="56">
        <v>5401010140</v>
      </c>
      <c r="G6114" s="56" t="s">
        <v>11428</v>
      </c>
      <c r="H6114" s="56">
        <v>400300</v>
      </c>
      <c r="I6114" s="56" t="s">
        <v>11430</v>
      </c>
      <c r="J6114" s="56" t="s">
        <v>11167</v>
      </c>
      <c r="K6114" s="56" t="s">
        <v>8054</v>
      </c>
      <c r="L6114" s="56" t="s">
        <v>7138</v>
      </c>
      <c r="M6114" s="73">
        <v>40293</v>
      </c>
      <c r="N6114" s="56"/>
      <c r="O6114" s="56"/>
      <c r="P6114" s="56" t="s">
        <v>7177</v>
      </c>
      <c r="Q6114" s="56" t="s">
        <v>8861</v>
      </c>
      <c r="R6114" s="56" t="s">
        <v>70</v>
      </c>
      <c r="S6114" s="56" t="s">
        <v>11661</v>
      </c>
      <c r="T6114" s="56" t="s">
        <v>7830</v>
      </c>
      <c r="U6114" s="57">
        <v>17123.669999999998</v>
      </c>
      <c r="V6114" s="57">
        <v>-17123.669999999998</v>
      </c>
      <c r="W6114" s="57">
        <v>0</v>
      </c>
      <c r="X6114" s="57">
        <v>0</v>
      </c>
      <c r="Y6114" s="73">
        <v>40269</v>
      </c>
      <c r="Z6114" s="57">
        <v>0</v>
      </c>
      <c r="AA6114" s="57">
        <v>0</v>
      </c>
      <c r="AB6114" s="57">
        <v>0</v>
      </c>
      <c r="AC6114" s="57">
        <v>0</v>
      </c>
      <c r="AD6114" s="56" t="s">
        <v>9255</v>
      </c>
      <c r="AE6114" s="57">
        <v>0</v>
      </c>
      <c r="AF6114" s="57">
        <v>0</v>
      </c>
      <c r="AG6114" s="57">
        <v>0</v>
      </c>
      <c r="AI6114"/>
      <c r="AJ6114"/>
    </row>
    <row r="6115" spans="1:36">
      <c r="A6115" s="56" t="s">
        <v>48</v>
      </c>
      <c r="B6115" s="56" t="s">
        <v>11417</v>
      </c>
      <c r="C6115" s="56">
        <v>2101010130</v>
      </c>
      <c r="D6115" s="56" t="s">
        <v>40</v>
      </c>
      <c r="E6115" s="56">
        <v>2101020140</v>
      </c>
      <c r="F6115" s="56">
        <v>5401010140</v>
      </c>
      <c r="G6115" s="56" t="s">
        <v>11428</v>
      </c>
      <c r="H6115" s="56">
        <v>400300</v>
      </c>
      <c r="I6115" s="56" t="s">
        <v>11430</v>
      </c>
      <c r="J6115" s="56" t="s">
        <v>11278</v>
      </c>
      <c r="K6115" s="56" t="s">
        <v>8978</v>
      </c>
      <c r="L6115" s="56" t="s">
        <v>7138</v>
      </c>
      <c r="M6115" s="73">
        <v>40275</v>
      </c>
      <c r="N6115" s="56"/>
      <c r="O6115" s="56"/>
      <c r="P6115" s="56" t="s">
        <v>295</v>
      </c>
      <c r="Q6115" s="56" t="s">
        <v>8979</v>
      </c>
      <c r="R6115" s="56" t="s">
        <v>70</v>
      </c>
      <c r="S6115" s="56" t="s">
        <v>11702</v>
      </c>
      <c r="T6115" s="56" t="s">
        <v>7140</v>
      </c>
      <c r="U6115" s="57">
        <v>109319.4</v>
      </c>
      <c r="V6115" s="57">
        <v>-103853.43</v>
      </c>
      <c r="W6115" s="57">
        <v>5465.97</v>
      </c>
      <c r="X6115" s="57">
        <v>0</v>
      </c>
      <c r="Y6115" s="73">
        <v>40275</v>
      </c>
      <c r="Z6115" s="57">
        <v>0</v>
      </c>
      <c r="AA6115" s="57">
        <v>0</v>
      </c>
      <c r="AB6115" s="57">
        <v>5465.97</v>
      </c>
      <c r="AC6115" s="57">
        <v>0</v>
      </c>
      <c r="AD6115" s="56" t="s">
        <v>9255</v>
      </c>
      <c r="AE6115" s="57">
        <v>0</v>
      </c>
      <c r="AF6115" s="57">
        <v>0</v>
      </c>
      <c r="AG6115" s="57">
        <v>0</v>
      </c>
      <c r="AI6115"/>
      <c r="AJ6115"/>
    </row>
    <row r="6116" spans="1:36">
      <c r="A6116" s="56" t="s">
        <v>48</v>
      </c>
      <c r="B6116" s="56" t="s">
        <v>11417</v>
      </c>
      <c r="C6116" s="56">
        <v>2101010130</v>
      </c>
      <c r="D6116" s="56" t="s">
        <v>40</v>
      </c>
      <c r="E6116" s="56">
        <v>2101020140</v>
      </c>
      <c r="F6116" s="56">
        <v>5401010140</v>
      </c>
      <c r="G6116" s="56" t="s">
        <v>11428</v>
      </c>
      <c r="H6116" s="56">
        <v>400300</v>
      </c>
      <c r="I6116" s="56" t="s">
        <v>11430</v>
      </c>
      <c r="J6116" s="56" t="s">
        <v>11279</v>
      </c>
      <c r="K6116" s="56" t="s">
        <v>3687</v>
      </c>
      <c r="L6116" s="56" t="s">
        <v>7138</v>
      </c>
      <c r="M6116" s="73">
        <v>40274</v>
      </c>
      <c r="N6116" s="56"/>
      <c r="O6116" s="56"/>
      <c r="P6116" s="56" t="s">
        <v>295</v>
      </c>
      <c r="Q6116" s="56" t="s">
        <v>8980</v>
      </c>
      <c r="R6116" s="56" t="s">
        <v>70</v>
      </c>
      <c r="S6116" s="56" t="s">
        <v>11659</v>
      </c>
      <c r="T6116" s="56" t="s">
        <v>7140</v>
      </c>
      <c r="U6116" s="57">
        <v>25231</v>
      </c>
      <c r="V6116" s="57">
        <v>-23969.45</v>
      </c>
      <c r="W6116" s="57">
        <v>1261.55</v>
      </c>
      <c r="X6116" s="57">
        <v>0</v>
      </c>
      <c r="Y6116" s="73">
        <v>40274</v>
      </c>
      <c r="Z6116" s="57">
        <v>0</v>
      </c>
      <c r="AA6116" s="57">
        <v>0</v>
      </c>
      <c r="AB6116" s="57">
        <v>1261.55</v>
      </c>
      <c r="AC6116" s="57">
        <v>0</v>
      </c>
      <c r="AD6116" s="56" t="s">
        <v>9255</v>
      </c>
      <c r="AE6116" s="57">
        <v>0</v>
      </c>
      <c r="AF6116" s="57">
        <v>0</v>
      </c>
      <c r="AG6116" s="57">
        <v>0</v>
      </c>
      <c r="AI6116"/>
      <c r="AJ6116"/>
    </row>
    <row r="6117" spans="1:36">
      <c r="A6117" s="56" t="s">
        <v>48</v>
      </c>
      <c r="B6117" s="56" t="s">
        <v>11417</v>
      </c>
      <c r="C6117" s="56">
        <v>2101010130</v>
      </c>
      <c r="D6117" s="56" t="s">
        <v>40</v>
      </c>
      <c r="E6117" s="56">
        <v>2101020140</v>
      </c>
      <c r="F6117" s="56">
        <v>5401010140</v>
      </c>
      <c r="G6117" s="56" t="s">
        <v>11428</v>
      </c>
      <c r="H6117" s="56">
        <v>400300</v>
      </c>
      <c r="I6117" s="56" t="s">
        <v>11430</v>
      </c>
      <c r="J6117" s="56" t="s">
        <v>11280</v>
      </c>
      <c r="K6117" s="56" t="s">
        <v>9206</v>
      </c>
      <c r="L6117" s="56" t="s">
        <v>7138</v>
      </c>
      <c r="M6117" s="73">
        <v>40329</v>
      </c>
      <c r="N6117" s="56"/>
      <c r="O6117" s="56"/>
      <c r="P6117" s="56" t="s">
        <v>295</v>
      </c>
      <c r="Q6117" s="56" t="s">
        <v>9205</v>
      </c>
      <c r="R6117" s="56" t="s">
        <v>70</v>
      </c>
      <c r="S6117" s="56" t="s">
        <v>11415</v>
      </c>
      <c r="T6117" s="56" t="s">
        <v>7140</v>
      </c>
      <c r="U6117" s="57">
        <v>5446</v>
      </c>
      <c r="V6117" s="57">
        <v>-5173.7</v>
      </c>
      <c r="W6117" s="57">
        <v>272.3</v>
      </c>
      <c r="X6117" s="57">
        <v>0</v>
      </c>
      <c r="Y6117" s="73">
        <v>40329</v>
      </c>
      <c r="Z6117" s="57">
        <v>0</v>
      </c>
      <c r="AA6117" s="57">
        <v>0</v>
      </c>
      <c r="AB6117" s="57">
        <v>272.3</v>
      </c>
      <c r="AC6117" s="57">
        <v>0</v>
      </c>
      <c r="AD6117" s="56" t="s">
        <v>9255</v>
      </c>
      <c r="AE6117" s="57">
        <v>0</v>
      </c>
      <c r="AF6117" s="57">
        <v>0</v>
      </c>
      <c r="AG6117" s="57">
        <v>0</v>
      </c>
      <c r="AI6117"/>
      <c r="AJ6117"/>
    </row>
    <row r="6118" spans="1:36">
      <c r="A6118" s="56" t="s">
        <v>48</v>
      </c>
      <c r="B6118" s="56" t="s">
        <v>11417</v>
      </c>
      <c r="C6118" s="56">
        <v>2101010130</v>
      </c>
      <c r="D6118" s="56" t="s">
        <v>40</v>
      </c>
      <c r="E6118" s="56">
        <v>2101020140</v>
      </c>
      <c r="F6118" s="56">
        <v>5401010140</v>
      </c>
      <c r="G6118" s="56" t="s">
        <v>11428</v>
      </c>
      <c r="H6118" s="56">
        <v>400300</v>
      </c>
      <c r="I6118" s="56" t="s">
        <v>11430</v>
      </c>
      <c r="J6118" s="56" t="s">
        <v>11281</v>
      </c>
      <c r="K6118" s="56" t="s">
        <v>9143</v>
      </c>
      <c r="L6118" s="56" t="s">
        <v>7138</v>
      </c>
      <c r="M6118" s="73">
        <v>40327</v>
      </c>
      <c r="N6118" s="56"/>
      <c r="O6118" s="56"/>
      <c r="P6118" s="56" t="s">
        <v>295</v>
      </c>
      <c r="Q6118" s="56" t="s">
        <v>8751</v>
      </c>
      <c r="R6118" s="56" t="s">
        <v>70</v>
      </c>
      <c r="S6118" s="56" t="s">
        <v>11661</v>
      </c>
      <c r="T6118" s="56" t="s">
        <v>7140</v>
      </c>
      <c r="U6118" s="57">
        <v>26193</v>
      </c>
      <c r="V6118" s="57">
        <v>-24883.35</v>
      </c>
      <c r="W6118" s="57">
        <v>1309.6500000000001</v>
      </c>
      <c r="X6118" s="57">
        <v>0</v>
      </c>
      <c r="Y6118" s="73">
        <v>40327</v>
      </c>
      <c r="Z6118" s="57">
        <v>0</v>
      </c>
      <c r="AA6118" s="57">
        <v>0</v>
      </c>
      <c r="AB6118" s="57">
        <v>1309.6500000000001</v>
      </c>
      <c r="AC6118" s="57">
        <v>0</v>
      </c>
      <c r="AD6118" s="56" t="s">
        <v>9255</v>
      </c>
      <c r="AE6118" s="57">
        <v>0</v>
      </c>
      <c r="AF6118" s="57">
        <v>0</v>
      </c>
      <c r="AG6118" s="57">
        <v>0</v>
      </c>
      <c r="AI6118"/>
      <c r="AJ6118"/>
    </row>
    <row r="6119" spans="1:36">
      <c r="A6119" s="56" t="s">
        <v>48</v>
      </c>
      <c r="B6119" s="56" t="s">
        <v>11417</v>
      </c>
      <c r="C6119" s="56">
        <v>2101010130</v>
      </c>
      <c r="D6119" s="56" t="s">
        <v>40</v>
      </c>
      <c r="E6119" s="56">
        <v>2101020140</v>
      </c>
      <c r="F6119" s="56">
        <v>5401010140</v>
      </c>
      <c r="G6119" s="56" t="s">
        <v>11428</v>
      </c>
      <c r="H6119" s="56">
        <v>400300</v>
      </c>
      <c r="I6119" s="56" t="s">
        <v>11430</v>
      </c>
      <c r="J6119" s="56" t="s">
        <v>11282</v>
      </c>
      <c r="K6119" s="56" t="s">
        <v>8981</v>
      </c>
      <c r="L6119" s="56" t="s">
        <v>7138</v>
      </c>
      <c r="M6119" s="73">
        <v>40324</v>
      </c>
      <c r="N6119" s="56"/>
      <c r="O6119" s="56"/>
      <c r="P6119" s="56" t="s">
        <v>295</v>
      </c>
      <c r="Q6119" s="56" t="s">
        <v>8982</v>
      </c>
      <c r="R6119" s="56" t="s">
        <v>70</v>
      </c>
      <c r="S6119" s="56" t="s">
        <v>11689</v>
      </c>
      <c r="T6119" s="56" t="s">
        <v>7140</v>
      </c>
      <c r="U6119" s="57">
        <v>97173</v>
      </c>
      <c r="V6119" s="57">
        <v>-92314.35</v>
      </c>
      <c r="W6119" s="57">
        <v>4858.6499999999996</v>
      </c>
      <c r="X6119" s="57">
        <v>0</v>
      </c>
      <c r="Y6119" s="73">
        <v>40324</v>
      </c>
      <c r="Z6119" s="57">
        <v>0</v>
      </c>
      <c r="AA6119" s="57">
        <v>0</v>
      </c>
      <c r="AB6119" s="57">
        <v>4858.6499999999996</v>
      </c>
      <c r="AC6119" s="57">
        <v>0</v>
      </c>
      <c r="AD6119" s="56" t="s">
        <v>9255</v>
      </c>
      <c r="AE6119" s="57">
        <v>0</v>
      </c>
      <c r="AF6119" s="57">
        <v>0</v>
      </c>
      <c r="AG6119" s="57">
        <v>0</v>
      </c>
      <c r="AI6119"/>
      <c r="AJ6119"/>
    </row>
    <row r="6120" spans="1:36">
      <c r="A6120" s="56" t="s">
        <v>48</v>
      </c>
      <c r="B6120" s="56" t="s">
        <v>11417</v>
      </c>
      <c r="C6120" s="56">
        <v>2101010130</v>
      </c>
      <c r="D6120" s="56" t="s">
        <v>40</v>
      </c>
      <c r="E6120" s="56">
        <v>2101020140</v>
      </c>
      <c r="F6120" s="56">
        <v>5401010140</v>
      </c>
      <c r="G6120" s="56" t="s">
        <v>11428</v>
      </c>
      <c r="H6120" s="56">
        <v>400300</v>
      </c>
      <c r="I6120" s="56" t="s">
        <v>11430</v>
      </c>
      <c r="J6120" s="56" t="s">
        <v>11283</v>
      </c>
      <c r="K6120" s="56" t="s">
        <v>8983</v>
      </c>
      <c r="L6120" s="56" t="s">
        <v>7138</v>
      </c>
      <c r="M6120" s="73">
        <v>40320</v>
      </c>
      <c r="N6120" s="56"/>
      <c r="O6120" s="56"/>
      <c r="P6120" s="56" t="s">
        <v>295</v>
      </c>
      <c r="Q6120" s="56" t="s">
        <v>8965</v>
      </c>
      <c r="R6120" s="56" t="s">
        <v>70</v>
      </c>
      <c r="S6120" s="56" t="s">
        <v>11660</v>
      </c>
      <c r="T6120" s="56" t="s">
        <v>7140</v>
      </c>
      <c r="U6120" s="57">
        <v>61524</v>
      </c>
      <c r="V6120" s="57">
        <v>-58447.8</v>
      </c>
      <c r="W6120" s="57">
        <v>3076.2</v>
      </c>
      <c r="X6120" s="57">
        <v>0</v>
      </c>
      <c r="Y6120" s="73">
        <v>40320</v>
      </c>
      <c r="Z6120" s="57">
        <v>0</v>
      </c>
      <c r="AA6120" s="57">
        <v>0</v>
      </c>
      <c r="AB6120" s="57">
        <v>3076.2</v>
      </c>
      <c r="AC6120" s="57">
        <v>0</v>
      </c>
      <c r="AD6120" s="56" t="s">
        <v>9255</v>
      </c>
      <c r="AE6120" s="57">
        <v>0</v>
      </c>
      <c r="AF6120" s="57">
        <v>0</v>
      </c>
      <c r="AG6120" s="57">
        <v>0</v>
      </c>
      <c r="AI6120"/>
      <c r="AJ6120"/>
    </row>
    <row r="6121" spans="1:36">
      <c r="A6121" s="56" t="s">
        <v>48</v>
      </c>
      <c r="B6121" s="56" t="s">
        <v>11417</v>
      </c>
      <c r="C6121" s="56">
        <v>2101010130</v>
      </c>
      <c r="D6121" s="56" t="s">
        <v>40</v>
      </c>
      <c r="E6121" s="56">
        <v>2101020140</v>
      </c>
      <c r="F6121" s="56">
        <v>5401010140</v>
      </c>
      <c r="G6121" s="56" t="s">
        <v>11428</v>
      </c>
      <c r="H6121" s="56">
        <v>400300</v>
      </c>
      <c r="I6121" s="56" t="s">
        <v>11430</v>
      </c>
      <c r="J6121" s="56" t="s">
        <v>11284</v>
      </c>
      <c r="K6121" s="56" t="s">
        <v>9139</v>
      </c>
      <c r="L6121" s="56" t="s">
        <v>7138</v>
      </c>
      <c r="M6121" s="73">
        <v>40341</v>
      </c>
      <c r="N6121" s="56"/>
      <c r="O6121" s="56"/>
      <c r="P6121" s="56" t="s">
        <v>295</v>
      </c>
      <c r="Q6121" s="56" t="s">
        <v>8814</v>
      </c>
      <c r="R6121" s="56" t="s">
        <v>70</v>
      </c>
      <c r="S6121" s="56" t="s">
        <v>11657</v>
      </c>
      <c r="T6121" s="56" t="s">
        <v>7140</v>
      </c>
      <c r="U6121" s="57">
        <v>24540.75</v>
      </c>
      <c r="V6121" s="57">
        <v>-23313.71</v>
      </c>
      <c r="W6121" s="57">
        <v>1227.04</v>
      </c>
      <c r="X6121" s="57">
        <v>0</v>
      </c>
      <c r="Y6121" s="73">
        <v>40341</v>
      </c>
      <c r="Z6121" s="57">
        <v>0</v>
      </c>
      <c r="AA6121" s="57">
        <v>0</v>
      </c>
      <c r="AB6121" s="57">
        <v>1227.04</v>
      </c>
      <c r="AC6121" s="57">
        <v>0</v>
      </c>
      <c r="AD6121" s="56" t="s">
        <v>9255</v>
      </c>
      <c r="AE6121" s="57">
        <v>0</v>
      </c>
      <c r="AF6121" s="57">
        <v>0</v>
      </c>
      <c r="AG6121" s="57">
        <v>0</v>
      </c>
      <c r="AI6121"/>
      <c r="AJ6121"/>
    </row>
    <row r="6122" spans="1:36">
      <c r="A6122" s="56" t="s">
        <v>48</v>
      </c>
      <c r="B6122" s="56" t="s">
        <v>11417</v>
      </c>
      <c r="C6122" s="56">
        <v>2101010130</v>
      </c>
      <c r="D6122" s="56" t="s">
        <v>40</v>
      </c>
      <c r="E6122" s="56">
        <v>2101020140</v>
      </c>
      <c r="F6122" s="56">
        <v>5401010140</v>
      </c>
      <c r="G6122" s="56" t="s">
        <v>11428</v>
      </c>
      <c r="H6122" s="56">
        <v>400300</v>
      </c>
      <c r="I6122" s="56" t="s">
        <v>11430</v>
      </c>
      <c r="J6122" s="56" t="s">
        <v>11285</v>
      </c>
      <c r="K6122" s="56" t="s">
        <v>8981</v>
      </c>
      <c r="L6122" s="56" t="s">
        <v>7138</v>
      </c>
      <c r="M6122" s="73">
        <v>40350</v>
      </c>
      <c r="N6122" s="56"/>
      <c r="O6122" s="56"/>
      <c r="P6122" s="56" t="s">
        <v>295</v>
      </c>
      <c r="Q6122" s="56" t="s">
        <v>8814</v>
      </c>
      <c r="R6122" s="56" t="s">
        <v>70</v>
      </c>
      <c r="S6122" s="56" t="s">
        <v>11415</v>
      </c>
      <c r="T6122" s="56" t="s">
        <v>7140</v>
      </c>
      <c r="U6122" s="57">
        <v>12147</v>
      </c>
      <c r="V6122" s="57">
        <v>-11539.65</v>
      </c>
      <c r="W6122" s="57">
        <v>607.35</v>
      </c>
      <c r="X6122" s="57">
        <v>0</v>
      </c>
      <c r="Y6122" s="73">
        <v>40350</v>
      </c>
      <c r="Z6122" s="57">
        <v>0</v>
      </c>
      <c r="AA6122" s="57">
        <v>0</v>
      </c>
      <c r="AB6122" s="57">
        <v>607.35</v>
      </c>
      <c r="AC6122" s="57">
        <v>0</v>
      </c>
      <c r="AD6122" s="56" t="s">
        <v>9255</v>
      </c>
      <c r="AE6122" s="57">
        <v>0</v>
      </c>
      <c r="AF6122" s="57">
        <v>0</v>
      </c>
      <c r="AG6122" s="57">
        <v>0</v>
      </c>
      <c r="AI6122"/>
      <c r="AJ6122"/>
    </row>
    <row r="6123" spans="1:36">
      <c r="A6123" s="56" t="s">
        <v>48</v>
      </c>
      <c r="B6123" s="56" t="s">
        <v>11417</v>
      </c>
      <c r="C6123" s="56">
        <v>2101010130</v>
      </c>
      <c r="D6123" s="56" t="s">
        <v>40</v>
      </c>
      <c r="E6123" s="56">
        <v>2101020140</v>
      </c>
      <c r="F6123" s="56">
        <v>5401010140</v>
      </c>
      <c r="G6123" s="56" t="s">
        <v>11428</v>
      </c>
      <c r="H6123" s="56">
        <v>400300</v>
      </c>
      <c r="I6123" s="56" t="s">
        <v>11430</v>
      </c>
      <c r="J6123" s="56" t="s">
        <v>11286</v>
      </c>
      <c r="K6123" s="56" t="s">
        <v>3687</v>
      </c>
      <c r="L6123" s="56" t="s">
        <v>7138</v>
      </c>
      <c r="M6123" s="73">
        <v>40341</v>
      </c>
      <c r="N6123" s="56"/>
      <c r="O6123" s="56"/>
      <c r="P6123" s="56" t="s">
        <v>295</v>
      </c>
      <c r="Q6123" s="56" t="s">
        <v>8848</v>
      </c>
      <c r="R6123" s="56" t="s">
        <v>70</v>
      </c>
      <c r="S6123" s="56" t="s">
        <v>11679</v>
      </c>
      <c r="T6123" s="56" t="s">
        <v>7140</v>
      </c>
      <c r="U6123" s="57">
        <v>75693</v>
      </c>
      <c r="V6123" s="57">
        <v>-71908.350000000006</v>
      </c>
      <c r="W6123" s="57">
        <v>3784.65</v>
      </c>
      <c r="X6123" s="57">
        <v>0</v>
      </c>
      <c r="Y6123" s="73">
        <v>40341</v>
      </c>
      <c r="Z6123" s="57">
        <v>0</v>
      </c>
      <c r="AA6123" s="57">
        <v>0</v>
      </c>
      <c r="AB6123" s="57">
        <v>3784.65</v>
      </c>
      <c r="AC6123" s="57">
        <v>0</v>
      </c>
      <c r="AD6123" s="56" t="s">
        <v>9255</v>
      </c>
      <c r="AE6123" s="57">
        <v>0</v>
      </c>
      <c r="AF6123" s="57">
        <v>0</v>
      </c>
      <c r="AG6123" s="57">
        <v>0</v>
      </c>
      <c r="AI6123"/>
      <c r="AJ6123"/>
    </row>
    <row r="6124" spans="1:36">
      <c r="A6124" s="56" t="s">
        <v>48</v>
      </c>
      <c r="B6124" s="56" t="s">
        <v>11417</v>
      </c>
      <c r="C6124" s="56">
        <v>2101010130</v>
      </c>
      <c r="D6124" s="56" t="s">
        <v>40</v>
      </c>
      <c r="E6124" s="56">
        <v>2101020140</v>
      </c>
      <c r="F6124" s="56">
        <v>5401010140</v>
      </c>
      <c r="G6124" s="56" t="s">
        <v>11428</v>
      </c>
      <c r="H6124" s="56">
        <v>400300</v>
      </c>
      <c r="I6124" s="56" t="s">
        <v>11430</v>
      </c>
      <c r="J6124" s="56" t="s">
        <v>11287</v>
      </c>
      <c r="K6124" s="56" t="s">
        <v>9014</v>
      </c>
      <c r="L6124" s="56" t="s">
        <v>7138</v>
      </c>
      <c r="M6124" s="73">
        <v>40281</v>
      </c>
      <c r="N6124" s="56"/>
      <c r="O6124" s="56"/>
      <c r="P6124" s="56" t="s">
        <v>295</v>
      </c>
      <c r="Q6124" s="56" t="s">
        <v>8774</v>
      </c>
      <c r="R6124" s="56" t="s">
        <v>70</v>
      </c>
      <c r="S6124" s="56" t="s">
        <v>11415</v>
      </c>
      <c r="T6124" s="56" t="s">
        <v>7140</v>
      </c>
      <c r="U6124" s="57">
        <v>18544</v>
      </c>
      <c r="V6124" s="57">
        <v>-17616.8</v>
      </c>
      <c r="W6124" s="57">
        <v>927.2</v>
      </c>
      <c r="X6124" s="57">
        <v>0</v>
      </c>
      <c r="Y6124" s="73">
        <v>40281</v>
      </c>
      <c r="Z6124" s="57">
        <v>0</v>
      </c>
      <c r="AA6124" s="57">
        <v>0</v>
      </c>
      <c r="AB6124" s="57">
        <v>927.2</v>
      </c>
      <c r="AC6124" s="57">
        <v>0</v>
      </c>
      <c r="AD6124" s="56" t="s">
        <v>9255</v>
      </c>
      <c r="AE6124" s="57">
        <v>0</v>
      </c>
      <c r="AF6124" s="57">
        <v>0</v>
      </c>
      <c r="AG6124" s="57">
        <v>0</v>
      </c>
      <c r="AI6124"/>
      <c r="AJ6124"/>
    </row>
    <row r="6125" spans="1:36">
      <c r="A6125" s="56" t="s">
        <v>48</v>
      </c>
      <c r="B6125" s="56" t="s">
        <v>11417</v>
      </c>
      <c r="C6125" s="56">
        <v>2101010130</v>
      </c>
      <c r="D6125" s="56" t="s">
        <v>40</v>
      </c>
      <c r="E6125" s="56">
        <v>2101020140</v>
      </c>
      <c r="F6125" s="56">
        <v>5401010140</v>
      </c>
      <c r="G6125" s="56" t="s">
        <v>11428</v>
      </c>
      <c r="H6125" s="56">
        <v>400300</v>
      </c>
      <c r="I6125" s="56" t="s">
        <v>11430</v>
      </c>
      <c r="J6125" s="56" t="s">
        <v>11168</v>
      </c>
      <c r="K6125" s="56" t="s">
        <v>8856</v>
      </c>
      <c r="L6125" s="56" t="s">
        <v>7138</v>
      </c>
      <c r="M6125" s="73">
        <v>40399</v>
      </c>
      <c r="N6125" s="56"/>
      <c r="O6125" s="56"/>
      <c r="P6125" s="56" t="s">
        <v>7177</v>
      </c>
      <c r="Q6125" s="56" t="s">
        <v>8862</v>
      </c>
      <c r="R6125" s="56" t="s">
        <v>70</v>
      </c>
      <c r="S6125" s="56" t="s">
        <v>11671</v>
      </c>
      <c r="T6125" s="56" t="s">
        <v>7830</v>
      </c>
      <c r="U6125" s="57">
        <v>5658.4</v>
      </c>
      <c r="V6125" s="57">
        <v>-5658.4</v>
      </c>
      <c r="W6125" s="57">
        <v>0</v>
      </c>
      <c r="X6125" s="57">
        <v>0</v>
      </c>
      <c r="Y6125" s="73">
        <v>40391</v>
      </c>
      <c r="Z6125" s="57">
        <v>0</v>
      </c>
      <c r="AA6125" s="57">
        <v>0</v>
      </c>
      <c r="AB6125" s="57">
        <v>0</v>
      </c>
      <c r="AC6125" s="57">
        <v>0</v>
      </c>
      <c r="AD6125" s="56" t="s">
        <v>9255</v>
      </c>
      <c r="AE6125" s="57">
        <v>0</v>
      </c>
      <c r="AF6125" s="57">
        <v>0</v>
      </c>
      <c r="AG6125" s="57">
        <v>0</v>
      </c>
      <c r="AI6125"/>
      <c r="AJ6125"/>
    </row>
    <row r="6126" spans="1:36">
      <c r="A6126" s="56" t="s">
        <v>48</v>
      </c>
      <c r="B6126" s="56" t="s">
        <v>11417</v>
      </c>
      <c r="C6126" s="56">
        <v>2101010130</v>
      </c>
      <c r="D6126" s="56" t="s">
        <v>40</v>
      </c>
      <c r="E6126" s="56">
        <v>2101020140</v>
      </c>
      <c r="F6126" s="56">
        <v>5401010140</v>
      </c>
      <c r="G6126" s="56" t="s">
        <v>11428</v>
      </c>
      <c r="H6126" s="56">
        <v>400300</v>
      </c>
      <c r="I6126" s="56" t="s">
        <v>11430</v>
      </c>
      <c r="J6126" s="56" t="s">
        <v>11169</v>
      </c>
      <c r="K6126" s="56" t="s">
        <v>8054</v>
      </c>
      <c r="L6126" s="56" t="s">
        <v>7138</v>
      </c>
      <c r="M6126" s="73">
        <v>40399</v>
      </c>
      <c r="N6126" s="56"/>
      <c r="O6126" s="56"/>
      <c r="P6126" s="56" t="s">
        <v>7177</v>
      </c>
      <c r="Q6126" s="56" t="s">
        <v>8752</v>
      </c>
      <c r="R6126" s="56" t="s">
        <v>70</v>
      </c>
      <c r="S6126" s="56" t="s">
        <v>11660</v>
      </c>
      <c r="T6126" s="56" t="s">
        <v>7830</v>
      </c>
      <c r="U6126" s="57">
        <v>13184</v>
      </c>
      <c r="V6126" s="57">
        <v>-13184</v>
      </c>
      <c r="W6126" s="57">
        <v>0</v>
      </c>
      <c r="X6126" s="57">
        <v>0</v>
      </c>
      <c r="Y6126" s="73">
        <v>40391</v>
      </c>
      <c r="Z6126" s="57">
        <v>0</v>
      </c>
      <c r="AA6126" s="57">
        <v>0</v>
      </c>
      <c r="AB6126" s="57">
        <v>0</v>
      </c>
      <c r="AC6126" s="57">
        <v>0</v>
      </c>
      <c r="AD6126" s="56" t="s">
        <v>9255</v>
      </c>
      <c r="AE6126" s="57">
        <v>0</v>
      </c>
      <c r="AF6126" s="57">
        <v>0</v>
      </c>
      <c r="AG6126" s="57">
        <v>0</v>
      </c>
      <c r="AI6126"/>
      <c r="AJ6126"/>
    </row>
    <row r="6127" spans="1:36">
      <c r="A6127" s="56" t="s">
        <v>48</v>
      </c>
      <c r="B6127" s="56" t="s">
        <v>11417</v>
      </c>
      <c r="C6127" s="56">
        <v>2101010130</v>
      </c>
      <c r="D6127" s="56" t="s">
        <v>40</v>
      </c>
      <c r="E6127" s="56">
        <v>2101020140</v>
      </c>
      <c r="F6127" s="56">
        <v>5401010140</v>
      </c>
      <c r="G6127" s="56" t="s">
        <v>11428</v>
      </c>
      <c r="H6127" s="56">
        <v>400300</v>
      </c>
      <c r="I6127" s="56" t="s">
        <v>11430</v>
      </c>
      <c r="J6127" s="56" t="s">
        <v>11288</v>
      </c>
      <c r="K6127" s="56" t="s">
        <v>8971</v>
      </c>
      <c r="L6127" s="56" t="s">
        <v>7138</v>
      </c>
      <c r="M6127" s="73">
        <v>40399</v>
      </c>
      <c r="N6127" s="56"/>
      <c r="O6127" s="56"/>
      <c r="P6127" s="56" t="s">
        <v>295</v>
      </c>
      <c r="Q6127" s="56" t="s">
        <v>8814</v>
      </c>
      <c r="R6127" s="56" t="s">
        <v>70</v>
      </c>
      <c r="S6127" s="56" t="s">
        <v>11661</v>
      </c>
      <c r="T6127" s="56" t="s">
        <v>7140</v>
      </c>
      <c r="U6127" s="57">
        <v>34165</v>
      </c>
      <c r="V6127" s="57">
        <v>-32456.75</v>
      </c>
      <c r="W6127" s="57">
        <v>1708.25</v>
      </c>
      <c r="X6127" s="57">
        <v>0</v>
      </c>
      <c r="Y6127" s="73">
        <v>40399</v>
      </c>
      <c r="Z6127" s="57">
        <v>0</v>
      </c>
      <c r="AA6127" s="57">
        <v>0</v>
      </c>
      <c r="AB6127" s="57">
        <v>1708.25</v>
      </c>
      <c r="AC6127" s="57">
        <v>0</v>
      </c>
      <c r="AD6127" s="56" t="s">
        <v>9255</v>
      </c>
      <c r="AE6127" s="57">
        <v>0</v>
      </c>
      <c r="AF6127" s="57">
        <v>0</v>
      </c>
      <c r="AG6127" s="57">
        <v>0</v>
      </c>
      <c r="AI6127"/>
      <c r="AJ6127"/>
    </row>
    <row r="6128" spans="1:36">
      <c r="A6128" s="56" t="s">
        <v>48</v>
      </c>
      <c r="B6128" s="56" t="s">
        <v>11417</v>
      </c>
      <c r="C6128" s="56">
        <v>2101010130</v>
      </c>
      <c r="D6128" s="56" t="s">
        <v>40</v>
      </c>
      <c r="E6128" s="56">
        <v>2101020140</v>
      </c>
      <c r="F6128" s="56">
        <v>5401010140</v>
      </c>
      <c r="G6128" s="56" t="s">
        <v>11428</v>
      </c>
      <c r="H6128" s="56">
        <v>400300</v>
      </c>
      <c r="I6128" s="56" t="s">
        <v>11430</v>
      </c>
      <c r="J6128" s="56" t="s">
        <v>11170</v>
      </c>
      <c r="K6128" s="56" t="s">
        <v>8863</v>
      </c>
      <c r="L6128" s="56" t="s">
        <v>7138</v>
      </c>
      <c r="M6128" s="73">
        <v>40408</v>
      </c>
      <c r="N6128" s="56"/>
      <c r="O6128" s="56"/>
      <c r="P6128" s="56" t="s">
        <v>7177</v>
      </c>
      <c r="Q6128" s="56" t="s">
        <v>8864</v>
      </c>
      <c r="R6128" s="56" t="s">
        <v>70</v>
      </c>
      <c r="S6128" s="56" t="s">
        <v>11710</v>
      </c>
      <c r="T6128" s="56" t="s">
        <v>7830</v>
      </c>
      <c r="U6128" s="57">
        <v>88322</v>
      </c>
      <c r="V6128" s="57">
        <v>-88322</v>
      </c>
      <c r="W6128" s="57">
        <v>0</v>
      </c>
      <c r="X6128" s="57">
        <v>0</v>
      </c>
      <c r="Y6128" s="73">
        <v>40391</v>
      </c>
      <c r="Z6128" s="57">
        <v>0</v>
      </c>
      <c r="AA6128" s="57">
        <v>0</v>
      </c>
      <c r="AB6128" s="57">
        <v>0</v>
      </c>
      <c r="AC6128" s="57">
        <v>0</v>
      </c>
      <c r="AD6128" s="56" t="s">
        <v>9255</v>
      </c>
      <c r="AE6128" s="57">
        <v>0</v>
      </c>
      <c r="AF6128" s="57">
        <v>0</v>
      </c>
      <c r="AG6128" s="57">
        <v>0</v>
      </c>
      <c r="AI6128"/>
      <c r="AJ6128"/>
    </row>
    <row r="6129" spans="1:36">
      <c r="A6129" s="56" t="s">
        <v>48</v>
      </c>
      <c r="B6129" s="56" t="s">
        <v>11417</v>
      </c>
      <c r="C6129" s="56">
        <v>2101010130</v>
      </c>
      <c r="D6129" s="56" t="s">
        <v>40</v>
      </c>
      <c r="E6129" s="56">
        <v>2101020140</v>
      </c>
      <c r="F6129" s="56">
        <v>5401010140</v>
      </c>
      <c r="G6129" s="56" t="s">
        <v>11428</v>
      </c>
      <c r="H6129" s="56">
        <v>400300</v>
      </c>
      <c r="I6129" s="56" t="s">
        <v>11430</v>
      </c>
      <c r="J6129" s="56" t="s">
        <v>11289</v>
      </c>
      <c r="K6129" s="56" t="s">
        <v>3687</v>
      </c>
      <c r="L6129" s="56" t="s">
        <v>7138</v>
      </c>
      <c r="M6129" s="73">
        <v>40408</v>
      </c>
      <c r="N6129" s="56"/>
      <c r="O6129" s="56"/>
      <c r="P6129" s="56" t="s">
        <v>295</v>
      </c>
      <c r="Q6129" s="56" t="s">
        <v>8813</v>
      </c>
      <c r="R6129" s="56" t="s">
        <v>70</v>
      </c>
      <c r="S6129" s="56" t="s">
        <v>11660</v>
      </c>
      <c r="T6129" s="56" t="s">
        <v>7140</v>
      </c>
      <c r="U6129" s="57">
        <v>50462</v>
      </c>
      <c r="V6129" s="57">
        <v>-47938.9</v>
      </c>
      <c r="W6129" s="57">
        <v>2523.1</v>
      </c>
      <c r="X6129" s="57">
        <v>0</v>
      </c>
      <c r="Y6129" s="73">
        <v>40408</v>
      </c>
      <c r="Z6129" s="57">
        <v>0</v>
      </c>
      <c r="AA6129" s="57">
        <v>0</v>
      </c>
      <c r="AB6129" s="57">
        <v>2523.1</v>
      </c>
      <c r="AC6129" s="57">
        <v>0</v>
      </c>
      <c r="AD6129" s="56" t="s">
        <v>9255</v>
      </c>
      <c r="AE6129" s="57">
        <v>0</v>
      </c>
      <c r="AF6129" s="57">
        <v>0</v>
      </c>
      <c r="AG6129" s="57">
        <v>0</v>
      </c>
      <c r="AI6129"/>
      <c r="AJ6129"/>
    </row>
    <row r="6130" spans="1:36">
      <c r="A6130" s="56" t="s">
        <v>48</v>
      </c>
      <c r="B6130" s="56" t="s">
        <v>11417</v>
      </c>
      <c r="C6130" s="56">
        <v>2101010130</v>
      </c>
      <c r="D6130" s="56" t="s">
        <v>40</v>
      </c>
      <c r="E6130" s="56">
        <v>2101020140</v>
      </c>
      <c r="F6130" s="56">
        <v>5401010140</v>
      </c>
      <c r="G6130" s="56" t="s">
        <v>11428</v>
      </c>
      <c r="H6130" s="56">
        <v>400300</v>
      </c>
      <c r="I6130" s="56" t="s">
        <v>11430</v>
      </c>
      <c r="J6130" s="56" t="s">
        <v>11171</v>
      </c>
      <c r="K6130" s="56" t="s">
        <v>11334</v>
      </c>
      <c r="L6130" s="56" t="s">
        <v>7138</v>
      </c>
      <c r="M6130" s="73">
        <v>40413</v>
      </c>
      <c r="N6130" s="56"/>
      <c r="O6130" s="56"/>
      <c r="P6130" s="56" t="s">
        <v>7177</v>
      </c>
      <c r="Q6130" s="56" t="s">
        <v>8844</v>
      </c>
      <c r="R6130" s="56" t="s">
        <v>70</v>
      </c>
      <c r="S6130" s="56" t="s">
        <v>11684</v>
      </c>
      <c r="T6130" s="56" t="s">
        <v>7830</v>
      </c>
      <c r="U6130" s="57">
        <v>43383.6</v>
      </c>
      <c r="V6130" s="57">
        <v>-43383.6</v>
      </c>
      <c r="W6130" s="57">
        <v>0</v>
      </c>
      <c r="X6130" s="57">
        <v>0</v>
      </c>
      <c r="Y6130" s="73">
        <v>40391</v>
      </c>
      <c r="Z6130" s="57">
        <v>0</v>
      </c>
      <c r="AA6130" s="57">
        <v>0</v>
      </c>
      <c r="AB6130" s="57">
        <v>0</v>
      </c>
      <c r="AC6130" s="57">
        <v>0</v>
      </c>
      <c r="AD6130" s="56" t="s">
        <v>9255</v>
      </c>
      <c r="AE6130" s="57">
        <v>0</v>
      </c>
      <c r="AF6130" s="57">
        <v>0</v>
      </c>
      <c r="AG6130" s="57">
        <v>0</v>
      </c>
      <c r="AI6130"/>
      <c r="AJ6130"/>
    </row>
    <row r="6131" spans="1:36">
      <c r="A6131" s="56" t="s">
        <v>48</v>
      </c>
      <c r="B6131" s="56" t="s">
        <v>11417</v>
      </c>
      <c r="C6131" s="56">
        <v>2101010130</v>
      </c>
      <c r="D6131" s="56" t="s">
        <v>40</v>
      </c>
      <c r="E6131" s="56">
        <v>2101020140</v>
      </c>
      <c r="F6131" s="56">
        <v>5401010140</v>
      </c>
      <c r="G6131" s="56" t="s">
        <v>11428</v>
      </c>
      <c r="H6131" s="56">
        <v>400300</v>
      </c>
      <c r="I6131" s="56" t="s">
        <v>11430</v>
      </c>
      <c r="J6131" s="56" t="s">
        <v>11290</v>
      </c>
      <c r="K6131" s="56" t="s">
        <v>9014</v>
      </c>
      <c r="L6131" s="56" t="s">
        <v>7138</v>
      </c>
      <c r="M6131" s="73">
        <v>40417</v>
      </c>
      <c r="N6131" s="56"/>
      <c r="O6131" s="56"/>
      <c r="P6131" s="56" t="s">
        <v>295</v>
      </c>
      <c r="Q6131" s="56" t="s">
        <v>8774</v>
      </c>
      <c r="R6131" s="56" t="s">
        <v>70</v>
      </c>
      <c r="S6131" s="56" t="s">
        <v>11415</v>
      </c>
      <c r="T6131" s="56" t="s">
        <v>7140</v>
      </c>
      <c r="U6131" s="57">
        <v>11773</v>
      </c>
      <c r="V6131" s="57">
        <v>-11184.35</v>
      </c>
      <c r="W6131" s="57">
        <v>588.65</v>
      </c>
      <c r="X6131" s="57">
        <v>0</v>
      </c>
      <c r="Y6131" s="73">
        <v>40417</v>
      </c>
      <c r="Z6131" s="57">
        <v>0</v>
      </c>
      <c r="AA6131" s="57">
        <v>0</v>
      </c>
      <c r="AB6131" s="57">
        <v>588.65</v>
      </c>
      <c r="AC6131" s="57">
        <v>0</v>
      </c>
      <c r="AD6131" s="56" t="s">
        <v>9255</v>
      </c>
      <c r="AE6131" s="57">
        <v>0</v>
      </c>
      <c r="AF6131" s="57">
        <v>0</v>
      </c>
      <c r="AG6131" s="57">
        <v>0</v>
      </c>
      <c r="AI6131"/>
      <c r="AJ6131"/>
    </row>
    <row r="6132" spans="1:36">
      <c r="A6132" s="56" t="s">
        <v>48</v>
      </c>
      <c r="B6132" s="56" t="s">
        <v>11417</v>
      </c>
      <c r="C6132" s="56">
        <v>2101010130</v>
      </c>
      <c r="D6132" s="56" t="s">
        <v>40</v>
      </c>
      <c r="E6132" s="56">
        <v>2101020140</v>
      </c>
      <c r="F6132" s="56">
        <v>5401010140</v>
      </c>
      <c r="G6132" s="56" t="s">
        <v>11428</v>
      </c>
      <c r="H6132" s="56">
        <v>400300</v>
      </c>
      <c r="I6132" s="56" t="s">
        <v>11430</v>
      </c>
      <c r="J6132" s="56" t="s">
        <v>11172</v>
      </c>
      <c r="K6132" s="56" t="s">
        <v>7261</v>
      </c>
      <c r="L6132" s="56" t="s">
        <v>7138</v>
      </c>
      <c r="M6132" s="73">
        <v>40369</v>
      </c>
      <c r="N6132" s="56"/>
      <c r="O6132" s="56"/>
      <c r="P6132" s="56" t="s">
        <v>7177</v>
      </c>
      <c r="Q6132" s="56" t="s">
        <v>8860</v>
      </c>
      <c r="R6132" s="56" t="s">
        <v>70</v>
      </c>
      <c r="S6132" s="56" t="s">
        <v>11659</v>
      </c>
      <c r="T6132" s="56" t="s">
        <v>7830</v>
      </c>
      <c r="U6132" s="57">
        <v>8600</v>
      </c>
      <c r="V6132" s="57">
        <v>-8600</v>
      </c>
      <c r="W6132" s="57">
        <v>0</v>
      </c>
      <c r="X6132" s="57">
        <v>0</v>
      </c>
      <c r="Y6132" s="73">
        <v>40360</v>
      </c>
      <c r="Z6132" s="57">
        <v>0</v>
      </c>
      <c r="AA6132" s="57">
        <v>0</v>
      </c>
      <c r="AB6132" s="57">
        <v>0</v>
      </c>
      <c r="AC6132" s="57">
        <v>0</v>
      </c>
      <c r="AD6132" s="56" t="s">
        <v>9255</v>
      </c>
      <c r="AE6132" s="57">
        <v>0</v>
      </c>
      <c r="AF6132" s="57">
        <v>0</v>
      </c>
      <c r="AG6132" s="57">
        <v>0</v>
      </c>
      <c r="AI6132"/>
      <c r="AJ6132"/>
    </row>
    <row r="6133" spans="1:36">
      <c r="A6133" s="56" t="s">
        <v>48</v>
      </c>
      <c r="B6133" s="56" t="s">
        <v>11417</v>
      </c>
      <c r="C6133" s="56">
        <v>2101010130</v>
      </c>
      <c r="D6133" s="56" t="s">
        <v>40</v>
      </c>
      <c r="E6133" s="56">
        <v>2101020140</v>
      </c>
      <c r="F6133" s="56">
        <v>5401010140</v>
      </c>
      <c r="G6133" s="56" t="s">
        <v>11428</v>
      </c>
      <c r="H6133" s="56">
        <v>400300</v>
      </c>
      <c r="I6133" s="56" t="s">
        <v>11430</v>
      </c>
      <c r="J6133" s="56" t="s">
        <v>11291</v>
      </c>
      <c r="K6133" s="56" t="s">
        <v>8307</v>
      </c>
      <c r="L6133" s="56" t="s">
        <v>7138</v>
      </c>
      <c r="M6133" s="73">
        <v>40446</v>
      </c>
      <c r="N6133" s="56"/>
      <c r="O6133" s="56"/>
      <c r="P6133" s="56" t="s">
        <v>295</v>
      </c>
      <c r="Q6133" s="56" t="s">
        <v>8784</v>
      </c>
      <c r="R6133" s="56" t="s">
        <v>70</v>
      </c>
      <c r="S6133" s="56" t="s">
        <v>11659</v>
      </c>
      <c r="T6133" s="56" t="s">
        <v>7140</v>
      </c>
      <c r="U6133" s="57">
        <v>12800</v>
      </c>
      <c r="V6133" s="57">
        <v>-12160</v>
      </c>
      <c r="W6133" s="57">
        <v>640</v>
      </c>
      <c r="X6133" s="57">
        <v>0</v>
      </c>
      <c r="Y6133" s="73">
        <v>40446</v>
      </c>
      <c r="Z6133" s="57">
        <v>0</v>
      </c>
      <c r="AA6133" s="57">
        <v>0</v>
      </c>
      <c r="AB6133" s="57">
        <v>640</v>
      </c>
      <c r="AC6133" s="57">
        <v>0</v>
      </c>
      <c r="AD6133" s="56" t="s">
        <v>9255</v>
      </c>
      <c r="AE6133" s="57">
        <v>0</v>
      </c>
      <c r="AF6133" s="57">
        <v>0</v>
      </c>
      <c r="AG6133" s="57">
        <v>0</v>
      </c>
      <c r="AI6133"/>
      <c r="AJ6133"/>
    </row>
    <row r="6134" spans="1:36">
      <c r="A6134" s="56" t="s">
        <v>48</v>
      </c>
      <c r="B6134" s="56" t="s">
        <v>11417</v>
      </c>
      <c r="C6134" s="56">
        <v>2101010130</v>
      </c>
      <c r="D6134" s="56" t="s">
        <v>40</v>
      </c>
      <c r="E6134" s="56">
        <v>2101020140</v>
      </c>
      <c r="F6134" s="56">
        <v>5401010140</v>
      </c>
      <c r="G6134" s="56" t="s">
        <v>11428</v>
      </c>
      <c r="H6134" s="56">
        <v>400300</v>
      </c>
      <c r="I6134" s="56" t="s">
        <v>11430</v>
      </c>
      <c r="J6134" s="56" t="s">
        <v>11173</v>
      </c>
      <c r="K6134" s="56" t="s">
        <v>8856</v>
      </c>
      <c r="L6134" s="56" t="s">
        <v>7138</v>
      </c>
      <c r="M6134" s="73">
        <v>40446</v>
      </c>
      <c r="N6134" s="56"/>
      <c r="O6134" s="56"/>
      <c r="P6134" s="56" t="s">
        <v>7177</v>
      </c>
      <c r="Q6134" s="56" t="s">
        <v>8865</v>
      </c>
      <c r="R6134" s="56" t="s">
        <v>70</v>
      </c>
      <c r="S6134" s="56" t="s">
        <v>11661</v>
      </c>
      <c r="T6134" s="56" t="s">
        <v>7830</v>
      </c>
      <c r="U6134" s="57">
        <v>1755</v>
      </c>
      <c r="V6134" s="57">
        <v>-1755</v>
      </c>
      <c r="W6134" s="57">
        <v>0</v>
      </c>
      <c r="X6134" s="57">
        <v>0</v>
      </c>
      <c r="Y6134" s="73">
        <v>40422</v>
      </c>
      <c r="Z6134" s="57">
        <v>0</v>
      </c>
      <c r="AA6134" s="57">
        <v>0</v>
      </c>
      <c r="AB6134" s="57">
        <v>0</v>
      </c>
      <c r="AC6134" s="57">
        <v>0</v>
      </c>
      <c r="AD6134" s="56" t="s">
        <v>9255</v>
      </c>
      <c r="AE6134" s="57">
        <v>0</v>
      </c>
      <c r="AF6134" s="57">
        <v>0</v>
      </c>
      <c r="AG6134" s="57">
        <v>0</v>
      </c>
      <c r="AI6134"/>
      <c r="AJ6134"/>
    </row>
    <row r="6135" spans="1:36">
      <c r="A6135" s="56" t="s">
        <v>48</v>
      </c>
      <c r="B6135" s="56" t="s">
        <v>11417</v>
      </c>
      <c r="C6135" s="56">
        <v>2101010130</v>
      </c>
      <c r="D6135" s="56" t="s">
        <v>40</v>
      </c>
      <c r="E6135" s="56">
        <v>2101020140</v>
      </c>
      <c r="F6135" s="56">
        <v>5401010140</v>
      </c>
      <c r="G6135" s="56" t="s">
        <v>11428</v>
      </c>
      <c r="H6135" s="56">
        <v>400300</v>
      </c>
      <c r="I6135" s="56" t="s">
        <v>11430</v>
      </c>
      <c r="J6135" s="56" t="s">
        <v>11292</v>
      </c>
      <c r="K6135" s="56" t="s">
        <v>7263</v>
      </c>
      <c r="L6135" s="56" t="s">
        <v>7138</v>
      </c>
      <c r="M6135" s="73">
        <v>40476</v>
      </c>
      <c r="N6135" s="56"/>
      <c r="O6135" s="56"/>
      <c r="P6135" s="56" t="s">
        <v>295</v>
      </c>
      <c r="Q6135" s="56" t="s">
        <v>8814</v>
      </c>
      <c r="R6135" s="56" t="s">
        <v>70</v>
      </c>
      <c r="S6135" s="56" t="s">
        <v>11660</v>
      </c>
      <c r="T6135" s="56" t="s">
        <v>7140</v>
      </c>
      <c r="U6135" s="57">
        <v>52501</v>
      </c>
      <c r="V6135" s="57">
        <v>-49875.95</v>
      </c>
      <c r="W6135" s="57">
        <v>2625.05</v>
      </c>
      <c r="X6135" s="57">
        <v>0</v>
      </c>
      <c r="Y6135" s="73">
        <v>40476</v>
      </c>
      <c r="Z6135" s="57">
        <v>0</v>
      </c>
      <c r="AA6135" s="57">
        <v>0</v>
      </c>
      <c r="AB6135" s="57">
        <v>2625.05</v>
      </c>
      <c r="AC6135" s="57">
        <v>0</v>
      </c>
      <c r="AD6135" s="56" t="s">
        <v>9255</v>
      </c>
      <c r="AE6135" s="57">
        <v>0</v>
      </c>
      <c r="AF6135" s="57">
        <v>0</v>
      </c>
      <c r="AG6135" s="57">
        <v>0</v>
      </c>
      <c r="AI6135"/>
      <c r="AJ6135"/>
    </row>
    <row r="6136" spans="1:36">
      <c r="A6136" s="56" t="s">
        <v>48</v>
      </c>
      <c r="B6136" s="56" t="s">
        <v>11417</v>
      </c>
      <c r="C6136" s="56">
        <v>2101010130</v>
      </c>
      <c r="D6136" s="56" t="s">
        <v>40</v>
      </c>
      <c r="E6136" s="56">
        <v>2101020140</v>
      </c>
      <c r="F6136" s="56">
        <v>5401010140</v>
      </c>
      <c r="G6136" s="56" t="s">
        <v>11428</v>
      </c>
      <c r="H6136" s="56">
        <v>400300</v>
      </c>
      <c r="I6136" s="56" t="s">
        <v>11430</v>
      </c>
      <c r="J6136" s="56" t="s">
        <v>11293</v>
      </c>
      <c r="K6136" s="56" t="s">
        <v>9015</v>
      </c>
      <c r="L6136" s="56" t="s">
        <v>7138</v>
      </c>
      <c r="M6136" s="73">
        <v>40482</v>
      </c>
      <c r="N6136" s="56"/>
      <c r="O6136" s="56"/>
      <c r="P6136" s="56" t="s">
        <v>295</v>
      </c>
      <c r="Q6136" s="56" t="s">
        <v>8748</v>
      </c>
      <c r="R6136" s="56" t="s">
        <v>70</v>
      </c>
      <c r="S6136" s="56" t="s">
        <v>11415</v>
      </c>
      <c r="T6136" s="56" t="s">
        <v>7140</v>
      </c>
      <c r="U6136" s="57">
        <v>5754</v>
      </c>
      <c r="V6136" s="57">
        <v>-5466.3</v>
      </c>
      <c r="W6136" s="57">
        <v>287.7</v>
      </c>
      <c r="X6136" s="57">
        <v>0</v>
      </c>
      <c r="Y6136" s="73">
        <v>40482</v>
      </c>
      <c r="Z6136" s="57">
        <v>0</v>
      </c>
      <c r="AA6136" s="57">
        <v>0</v>
      </c>
      <c r="AB6136" s="57">
        <v>287.7</v>
      </c>
      <c r="AC6136" s="57">
        <v>0</v>
      </c>
      <c r="AD6136" s="56" t="s">
        <v>9255</v>
      </c>
      <c r="AE6136" s="57">
        <v>0</v>
      </c>
      <c r="AF6136" s="57">
        <v>0</v>
      </c>
      <c r="AG6136" s="57">
        <v>0</v>
      </c>
      <c r="AI6136"/>
      <c r="AJ6136"/>
    </row>
    <row r="6137" spans="1:36">
      <c r="A6137" s="56" t="s">
        <v>48</v>
      </c>
      <c r="B6137" s="56" t="s">
        <v>11417</v>
      </c>
      <c r="C6137" s="56">
        <v>2101010130</v>
      </c>
      <c r="D6137" s="56" t="s">
        <v>40</v>
      </c>
      <c r="E6137" s="56">
        <v>2101020140</v>
      </c>
      <c r="F6137" s="56">
        <v>5401010140</v>
      </c>
      <c r="G6137" s="56" t="s">
        <v>11428</v>
      </c>
      <c r="H6137" s="56">
        <v>400300</v>
      </c>
      <c r="I6137" s="56" t="s">
        <v>11430</v>
      </c>
      <c r="J6137" s="56" t="s">
        <v>11294</v>
      </c>
      <c r="K6137" s="56" t="s">
        <v>9015</v>
      </c>
      <c r="L6137" s="56" t="s">
        <v>7138</v>
      </c>
      <c r="M6137" s="73">
        <v>40482</v>
      </c>
      <c r="N6137" s="56"/>
      <c r="O6137" s="56"/>
      <c r="P6137" s="56" t="s">
        <v>295</v>
      </c>
      <c r="Q6137" s="56" t="s">
        <v>8748</v>
      </c>
      <c r="R6137" s="56" t="s">
        <v>70</v>
      </c>
      <c r="S6137" s="56" t="s">
        <v>11415</v>
      </c>
      <c r="T6137" s="56" t="s">
        <v>7140</v>
      </c>
      <c r="U6137" s="57">
        <v>5754</v>
      </c>
      <c r="V6137" s="57">
        <v>-5466.3</v>
      </c>
      <c r="W6137" s="57">
        <v>287.7</v>
      </c>
      <c r="X6137" s="57">
        <v>0</v>
      </c>
      <c r="Y6137" s="73">
        <v>40482</v>
      </c>
      <c r="Z6137" s="57">
        <v>0</v>
      </c>
      <c r="AA6137" s="57">
        <v>0</v>
      </c>
      <c r="AB6137" s="57">
        <v>287.7</v>
      </c>
      <c r="AC6137" s="57">
        <v>0</v>
      </c>
      <c r="AD6137" s="56" t="s">
        <v>9255</v>
      </c>
      <c r="AE6137" s="57">
        <v>0</v>
      </c>
      <c r="AF6137" s="57">
        <v>0</v>
      </c>
      <c r="AG6137" s="57">
        <v>0</v>
      </c>
      <c r="AI6137"/>
      <c r="AJ6137"/>
    </row>
    <row r="6138" spans="1:36">
      <c r="A6138" s="56" t="s">
        <v>48</v>
      </c>
      <c r="B6138" s="56" t="s">
        <v>11417</v>
      </c>
      <c r="C6138" s="56">
        <v>2101010130</v>
      </c>
      <c r="D6138" s="56" t="s">
        <v>40</v>
      </c>
      <c r="E6138" s="56">
        <v>2101020140</v>
      </c>
      <c r="F6138" s="56">
        <v>5401010140</v>
      </c>
      <c r="G6138" s="56" t="s">
        <v>11428</v>
      </c>
      <c r="H6138" s="56">
        <v>400300</v>
      </c>
      <c r="I6138" s="56" t="s">
        <v>11430</v>
      </c>
      <c r="J6138" s="56" t="s">
        <v>11295</v>
      </c>
      <c r="K6138" s="56" t="s">
        <v>11334</v>
      </c>
      <c r="L6138" s="56" t="s">
        <v>7138</v>
      </c>
      <c r="M6138" s="73">
        <v>40477</v>
      </c>
      <c r="N6138" s="56"/>
      <c r="O6138" s="56"/>
      <c r="P6138" s="56" t="s">
        <v>295</v>
      </c>
      <c r="Q6138" s="56" t="s">
        <v>8844</v>
      </c>
      <c r="R6138" s="56" t="s">
        <v>70</v>
      </c>
      <c r="S6138" s="56" t="s">
        <v>11661</v>
      </c>
      <c r="T6138" s="56" t="s">
        <v>7140</v>
      </c>
      <c r="U6138" s="57">
        <v>19570</v>
      </c>
      <c r="V6138" s="57">
        <v>-18591.5</v>
      </c>
      <c r="W6138" s="57">
        <v>978.5</v>
      </c>
      <c r="X6138" s="57">
        <v>0</v>
      </c>
      <c r="Y6138" s="73">
        <v>40477</v>
      </c>
      <c r="Z6138" s="57">
        <v>0</v>
      </c>
      <c r="AA6138" s="57">
        <v>0</v>
      </c>
      <c r="AB6138" s="57">
        <v>978.5</v>
      </c>
      <c r="AC6138" s="57">
        <v>0</v>
      </c>
      <c r="AD6138" s="56" t="s">
        <v>9255</v>
      </c>
      <c r="AE6138" s="57">
        <v>0</v>
      </c>
      <c r="AF6138" s="57">
        <v>0</v>
      </c>
      <c r="AG6138" s="57">
        <v>0</v>
      </c>
      <c r="AI6138"/>
      <c r="AJ6138"/>
    </row>
    <row r="6139" spans="1:36">
      <c r="A6139" s="56" t="s">
        <v>48</v>
      </c>
      <c r="B6139" s="56" t="s">
        <v>11417</v>
      </c>
      <c r="C6139" s="56">
        <v>2101010130</v>
      </c>
      <c r="D6139" s="56" t="s">
        <v>40</v>
      </c>
      <c r="E6139" s="56">
        <v>2101020140</v>
      </c>
      <c r="F6139" s="56">
        <v>5401010140</v>
      </c>
      <c r="G6139" s="56" t="s">
        <v>11428</v>
      </c>
      <c r="H6139" s="56">
        <v>400300</v>
      </c>
      <c r="I6139" s="56" t="s">
        <v>11430</v>
      </c>
      <c r="J6139" s="56" t="s">
        <v>11296</v>
      </c>
      <c r="K6139" s="56" t="s">
        <v>9016</v>
      </c>
      <c r="L6139" s="56" t="s">
        <v>7138</v>
      </c>
      <c r="M6139" s="73">
        <v>40634</v>
      </c>
      <c r="N6139" s="56"/>
      <c r="O6139" s="56"/>
      <c r="P6139" s="56" t="s">
        <v>295</v>
      </c>
      <c r="Q6139" s="56" t="s">
        <v>8748</v>
      </c>
      <c r="R6139" s="56" t="s">
        <v>70</v>
      </c>
      <c r="S6139" s="56" t="s">
        <v>11415</v>
      </c>
      <c r="T6139" s="56" t="s">
        <v>7140</v>
      </c>
      <c r="U6139" s="57">
        <v>247061</v>
      </c>
      <c r="V6139" s="57">
        <v>-234707.95</v>
      </c>
      <c r="W6139" s="57">
        <v>12353.05</v>
      </c>
      <c r="X6139" s="57">
        <v>0</v>
      </c>
      <c r="Y6139" s="73">
        <v>40634</v>
      </c>
      <c r="Z6139" s="57">
        <v>0</v>
      </c>
      <c r="AA6139" s="57">
        <v>0</v>
      </c>
      <c r="AB6139" s="57">
        <v>12353.05</v>
      </c>
      <c r="AC6139" s="57">
        <v>0</v>
      </c>
      <c r="AD6139" s="56" t="s">
        <v>9255</v>
      </c>
      <c r="AE6139" s="57">
        <v>0</v>
      </c>
      <c r="AF6139" s="57">
        <v>0</v>
      </c>
      <c r="AG6139" s="57">
        <v>0</v>
      </c>
      <c r="AI6139"/>
      <c r="AJ6139"/>
    </row>
    <row r="6140" spans="1:36">
      <c r="A6140" s="56" t="s">
        <v>48</v>
      </c>
      <c r="B6140" s="56" t="s">
        <v>11417</v>
      </c>
      <c r="C6140" s="56">
        <v>2101010130</v>
      </c>
      <c r="D6140" s="56" t="s">
        <v>40</v>
      </c>
      <c r="E6140" s="56">
        <v>2101020140</v>
      </c>
      <c r="F6140" s="56">
        <v>5401010140</v>
      </c>
      <c r="G6140" s="56" t="s">
        <v>11428</v>
      </c>
      <c r="H6140" s="56">
        <v>400300</v>
      </c>
      <c r="I6140" s="56" t="s">
        <v>11430</v>
      </c>
      <c r="J6140" s="56" t="s">
        <v>11297</v>
      </c>
      <c r="K6140" s="56" t="s">
        <v>8985</v>
      </c>
      <c r="L6140" s="56" t="s">
        <v>7138</v>
      </c>
      <c r="M6140" s="73">
        <v>41020</v>
      </c>
      <c r="N6140" s="56"/>
      <c r="O6140" s="56"/>
      <c r="P6140" s="56" t="s">
        <v>295</v>
      </c>
      <c r="Q6140" s="56" t="s">
        <v>8690</v>
      </c>
      <c r="R6140" s="56" t="s">
        <v>70</v>
      </c>
      <c r="S6140" s="56" t="s">
        <v>11659</v>
      </c>
      <c r="T6140" s="56" t="s">
        <v>7140</v>
      </c>
      <c r="U6140" s="57">
        <v>4803.75</v>
      </c>
      <c r="V6140" s="57">
        <v>-4563.5600000000004</v>
      </c>
      <c r="W6140" s="57">
        <v>240.19</v>
      </c>
      <c r="X6140" s="57">
        <v>0</v>
      </c>
      <c r="Y6140" s="73">
        <v>41020</v>
      </c>
      <c r="Z6140" s="57">
        <v>0</v>
      </c>
      <c r="AA6140" s="57">
        <v>0</v>
      </c>
      <c r="AB6140" s="57">
        <v>240.19</v>
      </c>
      <c r="AC6140" s="57">
        <v>0</v>
      </c>
      <c r="AD6140" s="56" t="s">
        <v>9255</v>
      </c>
      <c r="AE6140" s="57">
        <v>0</v>
      </c>
      <c r="AF6140" s="57">
        <v>0</v>
      </c>
      <c r="AG6140" s="57">
        <v>0</v>
      </c>
      <c r="AI6140"/>
      <c r="AJ6140"/>
    </row>
    <row r="6141" spans="1:36">
      <c r="A6141" s="56" t="s">
        <v>48</v>
      </c>
      <c r="B6141" s="56" t="s">
        <v>11417</v>
      </c>
      <c r="C6141" s="56">
        <v>2101010130</v>
      </c>
      <c r="D6141" s="56" t="s">
        <v>40</v>
      </c>
      <c r="E6141" s="56">
        <v>2101020140</v>
      </c>
      <c r="F6141" s="56">
        <v>5401010140</v>
      </c>
      <c r="G6141" s="56" t="s">
        <v>11428</v>
      </c>
      <c r="H6141" s="56">
        <v>400300</v>
      </c>
      <c r="I6141" s="56" t="s">
        <v>11430</v>
      </c>
      <c r="J6141" s="56" t="s">
        <v>11298</v>
      </c>
      <c r="K6141" s="56" t="s">
        <v>9017</v>
      </c>
      <c r="L6141" s="56" t="s">
        <v>7138</v>
      </c>
      <c r="M6141" s="73">
        <v>41394</v>
      </c>
      <c r="N6141" s="56"/>
      <c r="O6141" s="56"/>
      <c r="P6141" s="56" t="s">
        <v>295</v>
      </c>
      <c r="Q6141" s="56" t="s">
        <v>8774</v>
      </c>
      <c r="R6141" s="56" t="s">
        <v>70</v>
      </c>
      <c r="S6141" s="56" t="s">
        <v>11415</v>
      </c>
      <c r="T6141" s="56" t="s">
        <v>7140</v>
      </c>
      <c r="U6141" s="57">
        <v>3000</v>
      </c>
      <c r="V6141" s="57">
        <v>-2850</v>
      </c>
      <c r="W6141" s="57">
        <v>150</v>
      </c>
      <c r="X6141" s="57">
        <v>0</v>
      </c>
      <c r="Y6141" s="73">
        <v>41394</v>
      </c>
      <c r="Z6141" s="57">
        <v>0</v>
      </c>
      <c r="AA6141" s="57">
        <v>0</v>
      </c>
      <c r="AB6141" s="57">
        <v>150</v>
      </c>
      <c r="AC6141" s="57">
        <v>0</v>
      </c>
      <c r="AD6141" s="56" t="s">
        <v>9255</v>
      </c>
      <c r="AE6141" s="57">
        <v>0</v>
      </c>
      <c r="AF6141" s="57">
        <v>0</v>
      </c>
      <c r="AG6141" s="57">
        <v>0</v>
      </c>
      <c r="AI6141"/>
      <c r="AJ6141"/>
    </row>
    <row r="6142" spans="1:36">
      <c r="A6142" s="56" t="s">
        <v>48</v>
      </c>
      <c r="B6142" s="56" t="s">
        <v>11417</v>
      </c>
      <c r="C6142" s="56">
        <v>2101010130</v>
      </c>
      <c r="D6142" s="56" t="s">
        <v>40</v>
      </c>
      <c r="E6142" s="56">
        <v>2101020140</v>
      </c>
      <c r="F6142" s="56">
        <v>5401010140</v>
      </c>
      <c r="G6142" s="56" t="s">
        <v>11428</v>
      </c>
      <c r="H6142" s="56">
        <v>400300</v>
      </c>
      <c r="I6142" s="56" t="s">
        <v>11430</v>
      </c>
      <c r="J6142" s="56" t="s">
        <v>11299</v>
      </c>
      <c r="K6142" s="56" t="s">
        <v>9019</v>
      </c>
      <c r="L6142" s="56" t="s">
        <v>7138</v>
      </c>
      <c r="M6142" s="73">
        <v>41733</v>
      </c>
      <c r="N6142" s="56"/>
      <c r="O6142" s="56"/>
      <c r="P6142" s="56" t="s">
        <v>295</v>
      </c>
      <c r="Q6142" s="56" t="s">
        <v>8814</v>
      </c>
      <c r="R6142" s="56" t="s">
        <v>70</v>
      </c>
      <c r="S6142" s="56" t="s">
        <v>11415</v>
      </c>
      <c r="T6142" s="56" t="s">
        <v>7140</v>
      </c>
      <c r="U6142" s="57">
        <v>3200</v>
      </c>
      <c r="V6142" s="57">
        <v>-3040</v>
      </c>
      <c r="W6142" s="57">
        <v>160</v>
      </c>
      <c r="X6142" s="57">
        <v>0</v>
      </c>
      <c r="Y6142" s="73">
        <v>41733</v>
      </c>
      <c r="Z6142" s="57">
        <v>0</v>
      </c>
      <c r="AA6142" s="57">
        <v>0</v>
      </c>
      <c r="AB6142" s="57">
        <v>160</v>
      </c>
      <c r="AC6142" s="57">
        <v>0</v>
      </c>
      <c r="AD6142" s="56" t="s">
        <v>9255</v>
      </c>
      <c r="AE6142" s="57">
        <v>0</v>
      </c>
      <c r="AF6142" s="57">
        <v>0</v>
      </c>
      <c r="AG6142" s="57">
        <v>0</v>
      </c>
      <c r="AI6142"/>
      <c r="AJ6142"/>
    </row>
    <row r="6143" spans="1:36">
      <c r="A6143" s="56" t="s">
        <v>48</v>
      </c>
      <c r="B6143" s="56" t="s">
        <v>11417</v>
      </c>
      <c r="C6143" s="56">
        <v>2101010130</v>
      </c>
      <c r="D6143" s="56" t="s">
        <v>40</v>
      </c>
      <c r="E6143" s="56">
        <v>2101020140</v>
      </c>
      <c r="F6143" s="56">
        <v>5401010140</v>
      </c>
      <c r="G6143" s="56" t="s">
        <v>11428</v>
      </c>
      <c r="H6143" s="56">
        <v>400300</v>
      </c>
      <c r="I6143" s="56" t="s">
        <v>11430</v>
      </c>
      <c r="J6143" s="56" t="s">
        <v>11300</v>
      </c>
      <c r="K6143" s="56" t="s">
        <v>11836</v>
      </c>
      <c r="L6143" s="56" t="s">
        <v>7138</v>
      </c>
      <c r="M6143" s="73">
        <v>41804</v>
      </c>
      <c r="N6143" s="56"/>
      <c r="O6143" s="56"/>
      <c r="P6143" s="56" t="s">
        <v>295</v>
      </c>
      <c r="Q6143" s="56" t="s">
        <v>8790</v>
      </c>
      <c r="R6143" s="56" t="s">
        <v>70</v>
      </c>
      <c r="S6143" s="56" t="s">
        <v>11660</v>
      </c>
      <c r="T6143" s="56" t="s">
        <v>7140</v>
      </c>
      <c r="U6143" s="57">
        <v>1980</v>
      </c>
      <c r="V6143" s="57">
        <v>-1881</v>
      </c>
      <c r="W6143" s="57">
        <v>99</v>
      </c>
      <c r="X6143" s="57">
        <v>0</v>
      </c>
      <c r="Y6143" s="73">
        <v>41804</v>
      </c>
      <c r="Z6143" s="57">
        <v>0</v>
      </c>
      <c r="AA6143" s="57">
        <v>0</v>
      </c>
      <c r="AB6143" s="57">
        <v>99</v>
      </c>
      <c r="AC6143" s="57">
        <v>0</v>
      </c>
      <c r="AD6143" s="56" t="s">
        <v>9255</v>
      </c>
      <c r="AE6143" s="57">
        <v>0</v>
      </c>
      <c r="AF6143" s="57">
        <v>0</v>
      </c>
      <c r="AG6143" s="57">
        <v>0</v>
      </c>
      <c r="AI6143"/>
      <c r="AJ6143"/>
    </row>
    <row r="6144" spans="1:36">
      <c r="A6144" s="56" t="s">
        <v>48</v>
      </c>
      <c r="B6144" s="56" t="s">
        <v>11446</v>
      </c>
      <c r="C6144" s="56">
        <v>2101010140</v>
      </c>
      <c r="D6144" s="56" t="s">
        <v>66</v>
      </c>
      <c r="E6144" s="56">
        <v>2101020140</v>
      </c>
      <c r="F6144" s="56">
        <v>5401010140</v>
      </c>
      <c r="G6144" s="56" t="s">
        <v>11428</v>
      </c>
      <c r="H6144" s="56">
        <v>400300</v>
      </c>
      <c r="I6144" s="56" t="s">
        <v>11430</v>
      </c>
      <c r="J6144" s="56" t="s">
        <v>8948</v>
      </c>
      <c r="K6144" s="56" t="s">
        <v>8949</v>
      </c>
      <c r="L6144" s="56" t="s">
        <v>7138</v>
      </c>
      <c r="M6144" s="73">
        <v>38912</v>
      </c>
      <c r="N6144" s="56"/>
      <c r="O6144" s="56"/>
      <c r="P6144" s="56" t="s">
        <v>295</v>
      </c>
      <c r="Q6144" s="56" t="s">
        <v>8950</v>
      </c>
      <c r="R6144" s="56" t="s">
        <v>70</v>
      </c>
      <c r="S6144" s="56" t="s">
        <v>11415</v>
      </c>
      <c r="T6144" s="56" t="s">
        <v>7864</v>
      </c>
      <c r="U6144" s="57">
        <v>49745</v>
      </c>
      <c r="V6144" s="57">
        <v>-47257.75</v>
      </c>
      <c r="W6144" s="57">
        <v>2487.25</v>
      </c>
      <c r="X6144" s="57">
        <v>0</v>
      </c>
      <c r="Y6144" s="73">
        <v>38912</v>
      </c>
      <c r="Z6144" s="57">
        <v>0</v>
      </c>
      <c r="AA6144" s="57">
        <v>0</v>
      </c>
      <c r="AB6144" s="57">
        <v>2487.25</v>
      </c>
      <c r="AC6144" s="57">
        <v>0</v>
      </c>
      <c r="AD6144" s="56" t="s">
        <v>9255</v>
      </c>
      <c r="AE6144" s="57">
        <v>0</v>
      </c>
      <c r="AF6144" s="57">
        <v>0</v>
      </c>
      <c r="AG6144" s="57">
        <v>0</v>
      </c>
      <c r="AI6144"/>
      <c r="AJ6144"/>
    </row>
    <row r="6145" spans="1:36">
      <c r="A6145" s="56" t="s">
        <v>48</v>
      </c>
      <c r="B6145" s="56" t="s">
        <v>11446</v>
      </c>
      <c r="C6145" s="56">
        <v>2101010140</v>
      </c>
      <c r="D6145" s="56" t="s">
        <v>66</v>
      </c>
      <c r="E6145" s="56">
        <v>2101020140</v>
      </c>
      <c r="F6145" s="56">
        <v>5401010140</v>
      </c>
      <c r="G6145" s="56" t="s">
        <v>11428</v>
      </c>
      <c r="H6145" s="56">
        <v>400300</v>
      </c>
      <c r="I6145" s="56" t="s">
        <v>11430</v>
      </c>
      <c r="J6145" s="56" t="s">
        <v>11174</v>
      </c>
      <c r="K6145" s="56" t="s">
        <v>8951</v>
      </c>
      <c r="L6145" s="56" t="s">
        <v>7138</v>
      </c>
      <c r="M6145" s="73">
        <v>38912</v>
      </c>
      <c r="N6145" s="56"/>
      <c r="O6145" s="56"/>
      <c r="P6145" s="56" t="s">
        <v>295</v>
      </c>
      <c r="Q6145" s="56" t="s">
        <v>8709</v>
      </c>
      <c r="R6145" s="56" t="s">
        <v>70</v>
      </c>
      <c r="S6145" s="56" t="s">
        <v>11415</v>
      </c>
      <c r="T6145" s="56" t="s">
        <v>7864</v>
      </c>
      <c r="U6145" s="57">
        <v>8623</v>
      </c>
      <c r="V6145" s="57">
        <v>-8191.85</v>
      </c>
      <c r="W6145" s="57">
        <v>431.15</v>
      </c>
      <c r="X6145" s="57">
        <v>0</v>
      </c>
      <c r="Y6145" s="73">
        <v>38912</v>
      </c>
      <c r="Z6145" s="57">
        <v>0</v>
      </c>
      <c r="AA6145" s="57">
        <v>0</v>
      </c>
      <c r="AB6145" s="57">
        <v>431.15</v>
      </c>
      <c r="AC6145" s="57">
        <v>0</v>
      </c>
      <c r="AD6145" s="56" t="s">
        <v>9255</v>
      </c>
      <c r="AE6145" s="57">
        <v>0</v>
      </c>
      <c r="AF6145" s="57">
        <v>0</v>
      </c>
      <c r="AG6145" s="57">
        <v>0</v>
      </c>
      <c r="AI6145"/>
      <c r="AJ6145"/>
    </row>
    <row r="6146" spans="1:36">
      <c r="A6146" s="56" t="s">
        <v>48</v>
      </c>
      <c r="B6146" s="56" t="s">
        <v>11446</v>
      </c>
      <c r="C6146" s="56">
        <v>2101010140</v>
      </c>
      <c r="D6146" s="56" t="s">
        <v>66</v>
      </c>
      <c r="E6146" s="56">
        <v>2101020140</v>
      </c>
      <c r="F6146" s="56">
        <v>5401010140</v>
      </c>
      <c r="G6146" s="56" t="s">
        <v>11428</v>
      </c>
      <c r="H6146" s="56">
        <v>400300</v>
      </c>
      <c r="I6146" s="56" t="s">
        <v>11430</v>
      </c>
      <c r="J6146" s="56" t="s">
        <v>11175</v>
      </c>
      <c r="K6146" s="56" t="s">
        <v>8952</v>
      </c>
      <c r="L6146" s="56" t="s">
        <v>7138</v>
      </c>
      <c r="M6146" s="73">
        <v>38912</v>
      </c>
      <c r="N6146" s="56"/>
      <c r="O6146" s="56"/>
      <c r="P6146" s="56" t="s">
        <v>295</v>
      </c>
      <c r="Q6146" s="56" t="s">
        <v>8753</v>
      </c>
      <c r="R6146" s="56" t="s">
        <v>70</v>
      </c>
      <c r="S6146" s="56" t="s">
        <v>11415</v>
      </c>
      <c r="T6146" s="56" t="s">
        <v>7864</v>
      </c>
      <c r="U6146" s="57">
        <v>26342</v>
      </c>
      <c r="V6146" s="57">
        <v>-25024.9</v>
      </c>
      <c r="W6146" s="57">
        <v>1317.1</v>
      </c>
      <c r="X6146" s="57">
        <v>0</v>
      </c>
      <c r="Y6146" s="73">
        <v>38912</v>
      </c>
      <c r="Z6146" s="57">
        <v>0</v>
      </c>
      <c r="AA6146" s="57">
        <v>0</v>
      </c>
      <c r="AB6146" s="57">
        <v>1317.1</v>
      </c>
      <c r="AC6146" s="57">
        <v>0</v>
      </c>
      <c r="AD6146" s="56" t="s">
        <v>9255</v>
      </c>
      <c r="AE6146" s="57">
        <v>0</v>
      </c>
      <c r="AF6146" s="57">
        <v>0</v>
      </c>
      <c r="AG6146" s="57">
        <v>0</v>
      </c>
      <c r="AI6146"/>
      <c r="AJ6146"/>
    </row>
    <row r="6147" spans="1:36">
      <c r="A6147" s="56" t="s">
        <v>48</v>
      </c>
      <c r="B6147" s="56" t="s">
        <v>11446</v>
      </c>
      <c r="C6147" s="56">
        <v>2101010140</v>
      </c>
      <c r="D6147" s="56" t="s">
        <v>66</v>
      </c>
      <c r="E6147" s="56">
        <v>2101020140</v>
      </c>
      <c r="F6147" s="56">
        <v>5401010140</v>
      </c>
      <c r="G6147" s="56" t="s">
        <v>11428</v>
      </c>
      <c r="H6147" s="56">
        <v>400300</v>
      </c>
      <c r="I6147" s="56" t="s">
        <v>11430</v>
      </c>
      <c r="J6147" s="56" t="s">
        <v>11176</v>
      </c>
      <c r="K6147" s="56" t="s">
        <v>8953</v>
      </c>
      <c r="L6147" s="56" t="s">
        <v>7138</v>
      </c>
      <c r="M6147" s="73">
        <v>38912</v>
      </c>
      <c r="N6147" s="56"/>
      <c r="O6147" s="56"/>
      <c r="P6147" s="56" t="s">
        <v>295</v>
      </c>
      <c r="Q6147" s="56" t="s">
        <v>8753</v>
      </c>
      <c r="R6147" s="56" t="s">
        <v>70</v>
      </c>
      <c r="S6147" s="56" t="s">
        <v>11660</v>
      </c>
      <c r="T6147" s="56" t="s">
        <v>7864</v>
      </c>
      <c r="U6147" s="57">
        <v>55518</v>
      </c>
      <c r="V6147" s="57">
        <v>-52742.1</v>
      </c>
      <c r="W6147" s="57">
        <v>2775.9</v>
      </c>
      <c r="X6147" s="57">
        <v>0</v>
      </c>
      <c r="Y6147" s="73">
        <v>38912</v>
      </c>
      <c r="Z6147" s="57">
        <v>0</v>
      </c>
      <c r="AA6147" s="57">
        <v>0</v>
      </c>
      <c r="AB6147" s="57">
        <v>2775.9</v>
      </c>
      <c r="AC6147" s="57">
        <v>0</v>
      </c>
      <c r="AD6147" s="56" t="s">
        <v>9255</v>
      </c>
      <c r="AE6147" s="57">
        <v>0</v>
      </c>
      <c r="AF6147" s="57">
        <v>0</v>
      </c>
      <c r="AG6147" s="57">
        <v>0</v>
      </c>
      <c r="AI6147"/>
      <c r="AJ6147"/>
    </row>
    <row r="6148" spans="1:36">
      <c r="A6148" s="56" t="s">
        <v>48</v>
      </c>
      <c r="B6148" s="56" t="s">
        <v>11446</v>
      </c>
      <c r="C6148" s="56">
        <v>2101010140</v>
      </c>
      <c r="D6148" s="56" t="s">
        <v>66</v>
      </c>
      <c r="E6148" s="56">
        <v>2101020140</v>
      </c>
      <c r="F6148" s="56">
        <v>5401010140</v>
      </c>
      <c r="G6148" s="56" t="s">
        <v>11428</v>
      </c>
      <c r="H6148" s="56">
        <v>400300</v>
      </c>
      <c r="I6148" s="56" t="s">
        <v>11430</v>
      </c>
      <c r="J6148" s="56" t="s">
        <v>11301</v>
      </c>
      <c r="K6148" s="56" t="s">
        <v>8987</v>
      </c>
      <c r="L6148" s="56" t="s">
        <v>7138</v>
      </c>
      <c r="M6148" s="73">
        <v>38912</v>
      </c>
      <c r="N6148" s="56"/>
      <c r="O6148" s="56"/>
      <c r="P6148" s="56" t="s">
        <v>295</v>
      </c>
      <c r="Q6148" s="56" t="s">
        <v>8988</v>
      </c>
      <c r="R6148" s="56" t="s">
        <v>70</v>
      </c>
      <c r="S6148" s="56" t="s">
        <v>11679</v>
      </c>
      <c r="T6148" s="56" t="s">
        <v>7140</v>
      </c>
      <c r="U6148" s="57">
        <v>38470</v>
      </c>
      <c r="V6148" s="57">
        <v>-36546.5</v>
      </c>
      <c r="W6148" s="57">
        <v>1923.5</v>
      </c>
      <c r="X6148" s="57">
        <v>0</v>
      </c>
      <c r="Y6148" s="73">
        <v>38912</v>
      </c>
      <c r="Z6148" s="57">
        <v>0</v>
      </c>
      <c r="AA6148" s="57">
        <v>0</v>
      </c>
      <c r="AB6148" s="57">
        <v>1923.5</v>
      </c>
      <c r="AC6148" s="57">
        <v>0</v>
      </c>
      <c r="AD6148" s="56" t="s">
        <v>9255</v>
      </c>
      <c r="AE6148" s="57">
        <v>0</v>
      </c>
      <c r="AF6148" s="57">
        <v>0</v>
      </c>
      <c r="AG6148" s="57">
        <v>0</v>
      </c>
      <c r="AI6148"/>
      <c r="AJ6148"/>
    </row>
    <row r="6149" spans="1:36">
      <c r="A6149" s="56" t="s">
        <v>48</v>
      </c>
      <c r="B6149" s="56" t="s">
        <v>11446</v>
      </c>
      <c r="C6149" s="56">
        <v>2101010140</v>
      </c>
      <c r="D6149" s="56" t="s">
        <v>66</v>
      </c>
      <c r="E6149" s="56">
        <v>2101020140</v>
      </c>
      <c r="F6149" s="56">
        <v>5401010140</v>
      </c>
      <c r="G6149" s="56" t="s">
        <v>11428</v>
      </c>
      <c r="H6149" s="56">
        <v>400300</v>
      </c>
      <c r="I6149" s="56" t="s">
        <v>11430</v>
      </c>
      <c r="J6149" s="56" t="s">
        <v>11177</v>
      </c>
      <c r="K6149" s="56" t="s">
        <v>8866</v>
      </c>
      <c r="L6149" s="56" t="s">
        <v>7138</v>
      </c>
      <c r="M6149" s="73">
        <v>38912</v>
      </c>
      <c r="N6149" s="56"/>
      <c r="O6149" s="56"/>
      <c r="P6149" s="56" t="s">
        <v>7177</v>
      </c>
      <c r="Q6149" s="56" t="s">
        <v>8867</v>
      </c>
      <c r="R6149" s="56" t="s">
        <v>70</v>
      </c>
      <c r="S6149" s="56" t="s">
        <v>11415</v>
      </c>
      <c r="T6149" s="56" t="s">
        <v>7830</v>
      </c>
      <c r="U6149" s="57">
        <v>3714.5</v>
      </c>
      <c r="V6149" s="57">
        <v>-3714.5</v>
      </c>
      <c r="W6149" s="57">
        <v>0</v>
      </c>
      <c r="X6149" s="57">
        <v>0</v>
      </c>
      <c r="Y6149" s="73">
        <v>38899</v>
      </c>
      <c r="Z6149" s="57">
        <v>0</v>
      </c>
      <c r="AA6149" s="57">
        <v>0</v>
      </c>
      <c r="AB6149" s="57">
        <v>0</v>
      </c>
      <c r="AC6149" s="57">
        <v>0</v>
      </c>
      <c r="AD6149" s="56" t="s">
        <v>9255</v>
      </c>
      <c r="AE6149" s="57">
        <v>0</v>
      </c>
      <c r="AF6149" s="57">
        <v>0</v>
      </c>
      <c r="AG6149" s="57">
        <v>0</v>
      </c>
      <c r="AI6149"/>
      <c r="AJ6149"/>
    </row>
    <row r="6150" spans="1:36">
      <c r="A6150" s="56" t="s">
        <v>48</v>
      </c>
      <c r="B6150" s="56" t="s">
        <v>11446</v>
      </c>
      <c r="C6150" s="56">
        <v>2101010140</v>
      </c>
      <c r="D6150" s="56" t="s">
        <v>66</v>
      </c>
      <c r="E6150" s="56">
        <v>2101020140</v>
      </c>
      <c r="F6150" s="56">
        <v>5401010140</v>
      </c>
      <c r="G6150" s="56" t="s">
        <v>11428</v>
      </c>
      <c r="H6150" s="56">
        <v>400300</v>
      </c>
      <c r="I6150" s="56" t="s">
        <v>11430</v>
      </c>
      <c r="J6150" s="56" t="s">
        <v>11178</v>
      </c>
      <c r="K6150" s="56" t="s">
        <v>8946</v>
      </c>
      <c r="L6150" s="56" t="s">
        <v>7138</v>
      </c>
      <c r="M6150" s="73">
        <v>39386</v>
      </c>
      <c r="N6150" s="56"/>
      <c r="O6150" s="56"/>
      <c r="P6150" s="56" t="s">
        <v>167</v>
      </c>
      <c r="Q6150" s="56" t="s">
        <v>8752</v>
      </c>
      <c r="R6150" s="56" t="s">
        <v>70</v>
      </c>
      <c r="S6150" s="56" t="s">
        <v>11415</v>
      </c>
      <c r="T6150" s="56" t="s">
        <v>7864</v>
      </c>
      <c r="U6150" s="57">
        <v>13710</v>
      </c>
      <c r="V6150" s="57">
        <v>-13024.5</v>
      </c>
      <c r="W6150" s="57">
        <v>685.5</v>
      </c>
      <c r="X6150" s="57">
        <v>0</v>
      </c>
      <c r="Y6150" s="73">
        <v>39386</v>
      </c>
      <c r="Z6150" s="57">
        <v>0</v>
      </c>
      <c r="AA6150" s="57">
        <v>0</v>
      </c>
      <c r="AB6150" s="57">
        <v>685.5</v>
      </c>
      <c r="AC6150" s="57">
        <v>0</v>
      </c>
      <c r="AD6150" s="56" t="s">
        <v>9255</v>
      </c>
      <c r="AE6150" s="57">
        <v>0</v>
      </c>
      <c r="AF6150" s="57">
        <v>0</v>
      </c>
      <c r="AG6150" s="57">
        <v>0</v>
      </c>
      <c r="AI6150"/>
      <c r="AJ6150"/>
    </row>
    <row r="6151" spans="1:36">
      <c r="A6151" s="56" t="s">
        <v>48</v>
      </c>
      <c r="B6151" s="56" t="s">
        <v>11446</v>
      </c>
      <c r="C6151" s="56">
        <v>2101010140</v>
      </c>
      <c r="D6151" s="56" t="s">
        <v>66</v>
      </c>
      <c r="E6151" s="56">
        <v>2101020140</v>
      </c>
      <c r="F6151" s="56">
        <v>5401010140</v>
      </c>
      <c r="G6151" s="56" t="s">
        <v>11428</v>
      </c>
      <c r="H6151" s="56">
        <v>400300</v>
      </c>
      <c r="I6151" s="56" t="s">
        <v>11430</v>
      </c>
      <c r="J6151" s="56" t="s">
        <v>11302</v>
      </c>
      <c r="K6151" s="56" t="s">
        <v>294</v>
      </c>
      <c r="L6151" s="56" t="s">
        <v>7138</v>
      </c>
      <c r="M6151" s="73">
        <v>39533</v>
      </c>
      <c r="N6151" s="56"/>
      <c r="O6151" s="56"/>
      <c r="P6151" s="56" t="s">
        <v>295</v>
      </c>
      <c r="Q6151" s="56" t="s">
        <v>8774</v>
      </c>
      <c r="R6151" s="56" t="s">
        <v>70</v>
      </c>
      <c r="S6151" s="56" t="s">
        <v>11659</v>
      </c>
      <c r="T6151" s="56" t="s">
        <v>7140</v>
      </c>
      <c r="U6151" s="57">
        <v>52000</v>
      </c>
      <c r="V6151" s="57">
        <v>-49400</v>
      </c>
      <c r="W6151" s="57">
        <v>2600</v>
      </c>
      <c r="X6151" s="57">
        <v>0</v>
      </c>
      <c r="Y6151" s="73">
        <v>39533</v>
      </c>
      <c r="Z6151" s="57">
        <v>0</v>
      </c>
      <c r="AA6151" s="57">
        <v>0</v>
      </c>
      <c r="AB6151" s="57">
        <v>2600</v>
      </c>
      <c r="AC6151" s="57">
        <v>0</v>
      </c>
      <c r="AD6151" s="56" t="s">
        <v>9255</v>
      </c>
      <c r="AE6151" s="57">
        <v>0</v>
      </c>
      <c r="AF6151" s="57">
        <v>0</v>
      </c>
      <c r="AG6151" s="57">
        <v>0</v>
      </c>
      <c r="AI6151"/>
      <c r="AJ6151"/>
    </row>
    <row r="6152" spans="1:36">
      <c r="A6152" s="56" t="s">
        <v>48</v>
      </c>
      <c r="B6152" s="56" t="s">
        <v>11446</v>
      </c>
      <c r="C6152" s="56">
        <v>2101010140</v>
      </c>
      <c r="D6152" s="56" t="s">
        <v>66</v>
      </c>
      <c r="E6152" s="56">
        <v>2101020140</v>
      </c>
      <c r="F6152" s="56">
        <v>5401010140</v>
      </c>
      <c r="G6152" s="56" t="s">
        <v>11428</v>
      </c>
      <c r="H6152" s="56">
        <v>400300</v>
      </c>
      <c r="I6152" s="56" t="s">
        <v>11430</v>
      </c>
      <c r="J6152" s="56" t="s">
        <v>11303</v>
      </c>
      <c r="K6152" s="56" t="s">
        <v>8192</v>
      </c>
      <c r="L6152" s="56" t="s">
        <v>7138</v>
      </c>
      <c r="M6152" s="73">
        <v>39777</v>
      </c>
      <c r="N6152" s="56"/>
      <c r="O6152" s="56"/>
      <c r="P6152" s="56" t="s">
        <v>295</v>
      </c>
      <c r="Q6152" s="56" t="s">
        <v>8989</v>
      </c>
      <c r="R6152" s="56" t="s">
        <v>70</v>
      </c>
      <c r="S6152" s="56" t="s">
        <v>11659</v>
      </c>
      <c r="T6152" s="56" t="s">
        <v>7140</v>
      </c>
      <c r="U6152" s="57">
        <v>14000</v>
      </c>
      <c r="V6152" s="57">
        <v>-13300</v>
      </c>
      <c r="W6152" s="57">
        <v>700</v>
      </c>
      <c r="X6152" s="57">
        <v>0</v>
      </c>
      <c r="Y6152" s="73">
        <v>39777</v>
      </c>
      <c r="Z6152" s="57">
        <v>0</v>
      </c>
      <c r="AA6152" s="57">
        <v>0</v>
      </c>
      <c r="AB6152" s="57">
        <v>700</v>
      </c>
      <c r="AC6152" s="57">
        <v>0</v>
      </c>
      <c r="AD6152" s="56" t="s">
        <v>9255</v>
      </c>
      <c r="AE6152" s="57">
        <v>0</v>
      </c>
      <c r="AF6152" s="57">
        <v>0</v>
      </c>
      <c r="AG6152" s="57">
        <v>0</v>
      </c>
      <c r="AI6152"/>
      <c r="AJ6152"/>
    </row>
    <row r="6153" spans="1:36">
      <c r="A6153" s="56" t="s">
        <v>48</v>
      </c>
      <c r="B6153" s="56" t="s">
        <v>11446</v>
      </c>
      <c r="C6153" s="56">
        <v>2101010140</v>
      </c>
      <c r="D6153" s="56" t="s">
        <v>66</v>
      </c>
      <c r="E6153" s="56">
        <v>2101020140</v>
      </c>
      <c r="F6153" s="56">
        <v>5401010140</v>
      </c>
      <c r="G6153" s="56" t="s">
        <v>11428</v>
      </c>
      <c r="H6153" s="56">
        <v>400300</v>
      </c>
      <c r="I6153" s="56" t="s">
        <v>11430</v>
      </c>
      <c r="J6153" s="56" t="s">
        <v>11179</v>
      </c>
      <c r="K6153" s="56" t="s">
        <v>9247</v>
      </c>
      <c r="L6153" s="56" t="s">
        <v>7138</v>
      </c>
      <c r="M6153" s="73">
        <v>39606</v>
      </c>
      <c r="N6153" s="56"/>
      <c r="O6153" s="56"/>
      <c r="P6153" s="56" t="s">
        <v>167</v>
      </c>
      <c r="Q6153" s="56" t="s">
        <v>8808</v>
      </c>
      <c r="R6153" s="56" t="s">
        <v>70</v>
      </c>
      <c r="S6153" s="56" t="s">
        <v>11415</v>
      </c>
      <c r="T6153" s="56" t="s">
        <v>7864</v>
      </c>
      <c r="U6153" s="57">
        <v>41000</v>
      </c>
      <c r="V6153" s="57">
        <v>-38950</v>
      </c>
      <c r="W6153" s="57">
        <v>2050</v>
      </c>
      <c r="X6153" s="57">
        <v>0</v>
      </c>
      <c r="Y6153" s="73">
        <v>39606</v>
      </c>
      <c r="Z6153" s="57">
        <v>0</v>
      </c>
      <c r="AA6153" s="57">
        <v>0</v>
      </c>
      <c r="AB6153" s="57">
        <v>2050</v>
      </c>
      <c r="AC6153" s="57">
        <v>0</v>
      </c>
      <c r="AD6153" s="56" t="s">
        <v>9255</v>
      </c>
      <c r="AE6153" s="57">
        <v>0</v>
      </c>
      <c r="AF6153" s="57">
        <v>0</v>
      </c>
      <c r="AG6153" s="57">
        <v>0</v>
      </c>
      <c r="AI6153"/>
      <c r="AJ6153"/>
    </row>
    <row r="6154" spans="1:36">
      <c r="A6154" s="56" t="s">
        <v>48</v>
      </c>
      <c r="B6154" s="56" t="s">
        <v>11446</v>
      </c>
      <c r="C6154" s="56">
        <v>2101010140</v>
      </c>
      <c r="D6154" s="56" t="s">
        <v>66</v>
      </c>
      <c r="E6154" s="56">
        <v>2101020140</v>
      </c>
      <c r="F6154" s="56">
        <v>5401010140</v>
      </c>
      <c r="G6154" s="56" t="s">
        <v>11428</v>
      </c>
      <c r="H6154" s="56">
        <v>400300</v>
      </c>
      <c r="I6154" s="56" t="s">
        <v>11430</v>
      </c>
      <c r="J6154" s="56" t="s">
        <v>11304</v>
      </c>
      <c r="K6154" s="56" t="s">
        <v>9219</v>
      </c>
      <c r="L6154" s="56" t="s">
        <v>7138</v>
      </c>
      <c r="M6154" s="73">
        <v>39599</v>
      </c>
      <c r="N6154" s="56"/>
      <c r="O6154" s="56"/>
      <c r="P6154" s="56" t="s">
        <v>295</v>
      </c>
      <c r="Q6154" s="56" t="s">
        <v>8753</v>
      </c>
      <c r="R6154" s="56" t="s">
        <v>70</v>
      </c>
      <c r="S6154" s="56" t="s">
        <v>11661</v>
      </c>
      <c r="T6154" s="56" t="s">
        <v>7140</v>
      </c>
      <c r="U6154" s="57">
        <v>52162.5</v>
      </c>
      <c r="V6154" s="57">
        <v>-49554.38</v>
      </c>
      <c r="W6154" s="57">
        <v>2608.12</v>
      </c>
      <c r="X6154" s="57">
        <v>0</v>
      </c>
      <c r="Y6154" s="73">
        <v>39599</v>
      </c>
      <c r="Z6154" s="57">
        <v>0</v>
      </c>
      <c r="AA6154" s="57">
        <v>0</v>
      </c>
      <c r="AB6154" s="57">
        <v>2608.12</v>
      </c>
      <c r="AC6154" s="57">
        <v>0</v>
      </c>
      <c r="AD6154" s="56" t="s">
        <v>9255</v>
      </c>
      <c r="AE6154" s="57">
        <v>0</v>
      </c>
      <c r="AF6154" s="57">
        <v>0</v>
      </c>
      <c r="AG6154" s="57">
        <v>0</v>
      </c>
      <c r="AI6154"/>
      <c r="AJ6154"/>
    </row>
    <row r="6155" spans="1:36">
      <c r="A6155" s="56" t="s">
        <v>48</v>
      </c>
      <c r="B6155" s="56" t="s">
        <v>11446</v>
      </c>
      <c r="C6155" s="56">
        <v>2101010140</v>
      </c>
      <c r="D6155" s="56" t="s">
        <v>66</v>
      </c>
      <c r="E6155" s="56">
        <v>2101020140</v>
      </c>
      <c r="F6155" s="56">
        <v>5401010140</v>
      </c>
      <c r="G6155" s="56" t="s">
        <v>11428</v>
      </c>
      <c r="H6155" s="56">
        <v>400300</v>
      </c>
      <c r="I6155" s="56" t="s">
        <v>11430</v>
      </c>
      <c r="J6155" s="56" t="s">
        <v>11305</v>
      </c>
      <c r="K6155" s="56" t="s">
        <v>9021</v>
      </c>
      <c r="L6155" s="56" t="s">
        <v>7138</v>
      </c>
      <c r="M6155" s="73">
        <v>39830</v>
      </c>
      <c r="N6155" s="56"/>
      <c r="O6155" s="56"/>
      <c r="P6155" s="56" t="s">
        <v>295</v>
      </c>
      <c r="Q6155" s="56" t="s">
        <v>9022</v>
      </c>
      <c r="R6155" s="56" t="s">
        <v>70</v>
      </c>
      <c r="S6155" s="56" t="s">
        <v>11415</v>
      </c>
      <c r="T6155" s="56" t="s">
        <v>7140</v>
      </c>
      <c r="U6155" s="57">
        <v>7663</v>
      </c>
      <c r="V6155" s="57">
        <v>-7279.85</v>
      </c>
      <c r="W6155" s="57">
        <v>383.15</v>
      </c>
      <c r="X6155" s="57">
        <v>0</v>
      </c>
      <c r="Y6155" s="73">
        <v>39830</v>
      </c>
      <c r="Z6155" s="57">
        <v>0</v>
      </c>
      <c r="AA6155" s="57">
        <v>0</v>
      </c>
      <c r="AB6155" s="57">
        <v>383.15</v>
      </c>
      <c r="AC6155" s="57">
        <v>0</v>
      </c>
      <c r="AD6155" s="56" t="s">
        <v>9255</v>
      </c>
      <c r="AE6155" s="57">
        <v>0</v>
      </c>
      <c r="AF6155" s="57">
        <v>0</v>
      </c>
      <c r="AG6155" s="57">
        <v>0</v>
      </c>
      <c r="AI6155"/>
      <c r="AJ6155"/>
    </row>
    <row r="6156" spans="1:36">
      <c r="A6156" s="56" t="s">
        <v>48</v>
      </c>
      <c r="B6156" s="56" t="s">
        <v>11446</v>
      </c>
      <c r="C6156" s="56">
        <v>2101010140</v>
      </c>
      <c r="D6156" s="56" t="s">
        <v>66</v>
      </c>
      <c r="E6156" s="56">
        <v>2101020140</v>
      </c>
      <c r="F6156" s="56">
        <v>5401010140</v>
      </c>
      <c r="G6156" s="56" t="s">
        <v>11428</v>
      </c>
      <c r="H6156" s="56">
        <v>400300</v>
      </c>
      <c r="I6156" s="56" t="s">
        <v>11430</v>
      </c>
      <c r="J6156" s="56" t="s">
        <v>11306</v>
      </c>
      <c r="K6156" s="56" t="s">
        <v>9054</v>
      </c>
      <c r="L6156" s="56" t="s">
        <v>7138</v>
      </c>
      <c r="M6156" s="73">
        <v>40182</v>
      </c>
      <c r="N6156" s="56"/>
      <c r="O6156" s="56"/>
      <c r="P6156" s="56" t="s">
        <v>295</v>
      </c>
      <c r="Q6156" s="56" t="s">
        <v>9194</v>
      </c>
      <c r="R6156" s="56" t="s">
        <v>70</v>
      </c>
      <c r="S6156" s="56" t="s">
        <v>11415</v>
      </c>
      <c r="T6156" s="56" t="s">
        <v>7140</v>
      </c>
      <c r="U6156" s="57">
        <v>6800</v>
      </c>
      <c r="V6156" s="57">
        <v>-6460</v>
      </c>
      <c r="W6156" s="57">
        <v>340</v>
      </c>
      <c r="X6156" s="57">
        <v>0</v>
      </c>
      <c r="Y6156" s="73">
        <v>40182</v>
      </c>
      <c r="Z6156" s="57">
        <v>0</v>
      </c>
      <c r="AA6156" s="57">
        <v>0</v>
      </c>
      <c r="AB6156" s="57">
        <v>340</v>
      </c>
      <c r="AC6156" s="57">
        <v>0</v>
      </c>
      <c r="AD6156" s="56" t="s">
        <v>9255</v>
      </c>
      <c r="AE6156" s="57">
        <v>0</v>
      </c>
      <c r="AF6156" s="57">
        <v>0</v>
      </c>
      <c r="AG6156" s="57">
        <v>0</v>
      </c>
      <c r="AI6156"/>
      <c r="AJ6156"/>
    </row>
    <row r="6157" spans="1:36">
      <c r="A6157" s="56" t="s">
        <v>48</v>
      </c>
      <c r="B6157" s="56" t="s">
        <v>11446</v>
      </c>
      <c r="C6157" s="56">
        <v>2101010140</v>
      </c>
      <c r="D6157" s="56" t="s">
        <v>66</v>
      </c>
      <c r="E6157" s="56">
        <v>2101020140</v>
      </c>
      <c r="F6157" s="56">
        <v>5401010140</v>
      </c>
      <c r="G6157" s="56" t="s">
        <v>11428</v>
      </c>
      <c r="H6157" s="56">
        <v>400300</v>
      </c>
      <c r="I6157" s="56" t="s">
        <v>11430</v>
      </c>
      <c r="J6157" s="56" t="s">
        <v>11307</v>
      </c>
      <c r="K6157" s="56" t="s">
        <v>3647</v>
      </c>
      <c r="L6157" s="56" t="s">
        <v>7138</v>
      </c>
      <c r="M6157" s="73">
        <v>39830</v>
      </c>
      <c r="N6157" s="56"/>
      <c r="O6157" s="56"/>
      <c r="P6157" s="56" t="s">
        <v>295</v>
      </c>
      <c r="Q6157" s="56" t="s">
        <v>9023</v>
      </c>
      <c r="R6157" s="56" t="s">
        <v>70</v>
      </c>
      <c r="S6157" s="56" t="s">
        <v>11415</v>
      </c>
      <c r="T6157" s="56" t="s">
        <v>7140</v>
      </c>
      <c r="U6157" s="57">
        <v>6630</v>
      </c>
      <c r="V6157" s="57">
        <v>-6298.5</v>
      </c>
      <c r="W6157" s="57">
        <v>331.5</v>
      </c>
      <c r="X6157" s="57">
        <v>0</v>
      </c>
      <c r="Y6157" s="73">
        <v>39830</v>
      </c>
      <c r="Z6157" s="57">
        <v>0</v>
      </c>
      <c r="AA6157" s="57">
        <v>0</v>
      </c>
      <c r="AB6157" s="57">
        <v>331.5</v>
      </c>
      <c r="AC6157" s="57">
        <v>0</v>
      </c>
      <c r="AD6157" s="56" t="s">
        <v>9255</v>
      </c>
      <c r="AE6157" s="57">
        <v>0</v>
      </c>
      <c r="AF6157" s="57">
        <v>0</v>
      </c>
      <c r="AG6157" s="57">
        <v>0</v>
      </c>
      <c r="AI6157"/>
      <c r="AJ6157"/>
    </row>
    <row r="6158" spans="1:36">
      <c r="A6158" s="56" t="s">
        <v>54</v>
      </c>
      <c r="B6158" s="56" t="s">
        <v>11459</v>
      </c>
      <c r="C6158" s="56">
        <v>2101010020</v>
      </c>
      <c r="D6158" s="56" t="s">
        <v>38</v>
      </c>
      <c r="E6158" s="56">
        <v>2101020020</v>
      </c>
      <c r="F6158" s="56">
        <v>5401010020</v>
      </c>
      <c r="G6158" s="56" t="s">
        <v>11413</v>
      </c>
      <c r="H6158" s="56">
        <v>400100</v>
      </c>
      <c r="I6158" s="56" t="s">
        <v>11414</v>
      </c>
      <c r="J6158" s="56" t="s">
        <v>157</v>
      </c>
      <c r="K6158" s="56" t="s">
        <v>158</v>
      </c>
      <c r="L6158" s="56" t="s">
        <v>7138</v>
      </c>
      <c r="M6158" s="73">
        <v>41400</v>
      </c>
      <c r="N6158" s="56"/>
      <c r="O6158" s="56"/>
      <c r="P6158" s="56" t="s">
        <v>156</v>
      </c>
      <c r="Q6158" s="56"/>
      <c r="R6158" s="56" t="s">
        <v>18</v>
      </c>
      <c r="S6158" s="56" t="s">
        <v>11415</v>
      </c>
      <c r="T6158" s="56" t="s">
        <v>7140</v>
      </c>
      <c r="U6158" s="57">
        <v>2867695911</v>
      </c>
      <c r="V6158" s="57">
        <v>-734206596.40999997</v>
      </c>
      <c r="W6158" s="57">
        <v>2133489314.5899999</v>
      </c>
      <c r="X6158" s="57">
        <v>66199575</v>
      </c>
      <c r="Y6158" s="73">
        <v>41400</v>
      </c>
      <c r="Z6158" s="57">
        <v>-82901548.680000007</v>
      </c>
      <c r="AA6158" s="57">
        <v>0</v>
      </c>
      <c r="AB6158" s="57">
        <v>2116787340.9100001</v>
      </c>
      <c r="AC6158" s="57">
        <v>0</v>
      </c>
      <c r="AD6158" s="56" t="s">
        <v>9254</v>
      </c>
      <c r="AE6158" s="57">
        <v>66199575</v>
      </c>
      <c r="AF6158" s="57">
        <v>0</v>
      </c>
      <c r="AG6158" s="57">
        <v>0</v>
      </c>
      <c r="AI6158"/>
      <c r="AJ6158"/>
    </row>
    <row r="6159" spans="1:36">
      <c r="A6159" s="56" t="s">
        <v>49</v>
      </c>
      <c r="B6159" s="56" t="s">
        <v>11427</v>
      </c>
      <c r="C6159" s="56">
        <v>2101010050</v>
      </c>
      <c r="D6159" s="56" t="s">
        <v>43</v>
      </c>
      <c r="E6159" s="56">
        <v>2101020050</v>
      </c>
      <c r="F6159" s="56">
        <v>5401010050</v>
      </c>
      <c r="G6159" s="56" t="s">
        <v>11431</v>
      </c>
      <c r="H6159" s="56">
        <v>400211</v>
      </c>
      <c r="I6159" s="56" t="s">
        <v>11510</v>
      </c>
      <c r="J6159" s="56" t="s">
        <v>3111</v>
      </c>
      <c r="K6159" s="56" t="s">
        <v>3112</v>
      </c>
      <c r="L6159" s="56" t="s">
        <v>7138</v>
      </c>
      <c r="M6159" s="73">
        <v>41398</v>
      </c>
      <c r="N6159" s="56"/>
      <c r="O6159" s="56"/>
      <c r="P6159" s="56" t="s">
        <v>7139</v>
      </c>
      <c r="Q6159" s="56"/>
      <c r="R6159" s="56" t="s">
        <v>70</v>
      </c>
      <c r="S6159" s="56" t="s">
        <v>7138</v>
      </c>
      <c r="T6159" s="56" t="s">
        <v>7140</v>
      </c>
      <c r="U6159" s="57">
        <v>1010807</v>
      </c>
      <c r="V6159" s="57">
        <v>-291385.83</v>
      </c>
      <c r="W6159" s="57">
        <v>719421.17</v>
      </c>
      <c r="X6159" s="57">
        <v>-1010807</v>
      </c>
      <c r="Y6159" s="73">
        <v>41398</v>
      </c>
      <c r="Z6159" s="57">
        <v>-10720.25</v>
      </c>
      <c r="AA6159" s="57">
        <v>302106.08</v>
      </c>
      <c r="AB6159" s="57">
        <v>0</v>
      </c>
      <c r="AC6159" s="57">
        <v>0</v>
      </c>
      <c r="AD6159" s="56" t="s">
        <v>67</v>
      </c>
      <c r="AE6159" s="57">
        <v>0</v>
      </c>
      <c r="AF6159" s="57">
        <v>-1010807</v>
      </c>
      <c r="AG6159" s="57">
        <v>302106.08</v>
      </c>
      <c r="AI6159"/>
      <c r="AJ6159"/>
    </row>
    <row r="6160" spans="1:36">
      <c r="A6160" s="56" t="s">
        <v>151</v>
      </c>
      <c r="B6160" s="56" t="s">
        <v>11427</v>
      </c>
      <c r="C6160" s="56">
        <v>2101010050</v>
      </c>
      <c r="D6160" s="56" t="s">
        <v>43</v>
      </c>
      <c r="E6160" s="56">
        <v>2101020050</v>
      </c>
      <c r="F6160" s="56">
        <v>5401010050</v>
      </c>
      <c r="G6160" s="56" t="s">
        <v>11623</v>
      </c>
      <c r="H6160" s="56">
        <v>400400</v>
      </c>
      <c r="I6160" s="56" t="s">
        <v>11624</v>
      </c>
      <c r="J6160" s="56" t="s">
        <v>6338</v>
      </c>
      <c r="K6160" s="56" t="s">
        <v>6339</v>
      </c>
      <c r="L6160" s="56" t="s">
        <v>7138</v>
      </c>
      <c r="M6160" s="73">
        <v>43738</v>
      </c>
      <c r="N6160" s="56"/>
      <c r="O6160" s="56"/>
      <c r="P6160" s="56" t="s">
        <v>1208</v>
      </c>
      <c r="Q6160" s="56"/>
      <c r="R6160" s="56" t="s">
        <v>6010</v>
      </c>
      <c r="S6160" s="56" t="s">
        <v>11415</v>
      </c>
      <c r="T6160" s="56" t="s">
        <v>7140</v>
      </c>
      <c r="U6160" s="57">
        <v>1854907.24</v>
      </c>
      <c r="V6160" s="57">
        <v>-99025.06</v>
      </c>
      <c r="W6160" s="57">
        <v>1755882.18</v>
      </c>
      <c r="X6160" s="57">
        <v>468000</v>
      </c>
      <c r="Y6160" s="73">
        <v>44323</v>
      </c>
      <c r="Z6160" s="57">
        <v>-93971.51</v>
      </c>
      <c r="AA6160" s="57">
        <v>0</v>
      </c>
      <c r="AB6160" s="57">
        <v>2129910.67</v>
      </c>
      <c r="AC6160" s="57">
        <v>0</v>
      </c>
      <c r="AD6160" s="56" t="s">
        <v>9254</v>
      </c>
      <c r="AE6160" s="57">
        <v>468000</v>
      </c>
      <c r="AF6160" s="57">
        <v>0</v>
      </c>
      <c r="AG6160" s="57">
        <v>0</v>
      </c>
      <c r="AI6160"/>
      <c r="AJ6160"/>
    </row>
    <row r="6161" spans="1:36">
      <c r="A6161" s="56" t="s">
        <v>151</v>
      </c>
      <c r="B6161" s="56" t="s">
        <v>11427</v>
      </c>
      <c r="C6161" s="56">
        <v>2101010050</v>
      </c>
      <c r="D6161" s="56" t="s">
        <v>43</v>
      </c>
      <c r="E6161" s="56">
        <v>2101020050</v>
      </c>
      <c r="F6161" s="56">
        <v>5401010050</v>
      </c>
      <c r="G6161" s="56" t="s">
        <v>11623</v>
      </c>
      <c r="H6161" s="56">
        <v>400400</v>
      </c>
      <c r="I6161" s="56" t="s">
        <v>11624</v>
      </c>
      <c r="J6161" s="56" t="s">
        <v>6453</v>
      </c>
      <c r="K6161" s="56" t="s">
        <v>3321</v>
      </c>
      <c r="L6161" s="56" t="s">
        <v>7138</v>
      </c>
      <c r="M6161" s="73">
        <v>43738</v>
      </c>
      <c r="N6161" s="56"/>
      <c r="O6161" s="56"/>
      <c r="P6161" s="56" t="s">
        <v>1476</v>
      </c>
      <c r="Q6161" s="56"/>
      <c r="R6161" s="56" t="s">
        <v>6010</v>
      </c>
      <c r="S6161" s="56" t="s">
        <v>11677</v>
      </c>
      <c r="T6161" s="56" t="s">
        <v>7140</v>
      </c>
      <c r="U6161" s="57">
        <v>3893835.06</v>
      </c>
      <c r="V6161" s="57">
        <v>-519716.82</v>
      </c>
      <c r="W6161" s="57">
        <v>3374118.24</v>
      </c>
      <c r="X6161" s="57">
        <v>7505.7</v>
      </c>
      <c r="Y6161" s="73">
        <v>44287</v>
      </c>
      <c r="Z6161" s="57">
        <v>-282760.36</v>
      </c>
      <c r="AA6161" s="57">
        <v>0</v>
      </c>
      <c r="AB6161" s="57">
        <v>3098863.58</v>
      </c>
      <c r="AC6161" s="57">
        <v>0</v>
      </c>
      <c r="AD6161" s="56" t="s">
        <v>9254</v>
      </c>
      <c r="AE6161" s="57">
        <v>7506</v>
      </c>
      <c r="AF6161" s="57">
        <v>0</v>
      </c>
      <c r="AG6161" s="57">
        <v>0</v>
      </c>
      <c r="AI6161"/>
      <c r="AJ6161"/>
    </row>
    <row r="6162" spans="1:36">
      <c r="A6162" s="56" t="s">
        <v>49</v>
      </c>
      <c r="B6162" s="56" t="s">
        <v>11427</v>
      </c>
      <c r="C6162" s="56">
        <v>2101010050</v>
      </c>
      <c r="D6162" s="56" t="s">
        <v>43</v>
      </c>
      <c r="E6162" s="56">
        <v>2101020050</v>
      </c>
      <c r="F6162" s="56">
        <v>5401010050</v>
      </c>
      <c r="G6162" s="56" t="s">
        <v>11431</v>
      </c>
      <c r="H6162" s="56">
        <v>400211</v>
      </c>
      <c r="I6162" s="56" t="s">
        <v>11509</v>
      </c>
      <c r="J6162" s="56" t="s">
        <v>6851</v>
      </c>
      <c r="K6162" s="56" t="s">
        <v>6852</v>
      </c>
      <c r="L6162" s="56" t="s">
        <v>7138</v>
      </c>
      <c r="M6162" s="73">
        <v>44282</v>
      </c>
      <c r="N6162" s="56"/>
      <c r="O6162" s="56"/>
      <c r="P6162" s="56" t="s">
        <v>1304</v>
      </c>
      <c r="Q6162" s="56"/>
      <c r="R6162" s="56" t="s">
        <v>6010</v>
      </c>
      <c r="S6162" s="56" t="s">
        <v>11415</v>
      </c>
      <c r="T6162" s="56" t="s">
        <v>7140</v>
      </c>
      <c r="U6162" s="57">
        <v>13246874.99</v>
      </c>
      <c r="V6162" s="57">
        <v>-59379.07</v>
      </c>
      <c r="W6162" s="57">
        <v>13187495.92</v>
      </c>
      <c r="X6162" s="57">
        <v>-128449</v>
      </c>
      <c r="Y6162" s="73">
        <v>44256</v>
      </c>
      <c r="Z6162" s="57">
        <v>-634926.57999999996</v>
      </c>
      <c r="AA6162" s="57">
        <v>0</v>
      </c>
      <c r="AB6162" s="57">
        <v>12424120.34</v>
      </c>
      <c r="AC6162" s="57">
        <v>0</v>
      </c>
      <c r="AD6162" s="56" t="s">
        <v>9254</v>
      </c>
      <c r="AE6162" s="57">
        <v>-128449</v>
      </c>
      <c r="AF6162" s="57">
        <v>0</v>
      </c>
      <c r="AG6162" s="57">
        <v>0</v>
      </c>
      <c r="AI6162"/>
      <c r="AJ6162"/>
    </row>
    <row r="6163" spans="1:36">
      <c r="A6163" s="56" t="s">
        <v>49</v>
      </c>
      <c r="B6163" s="56" t="s">
        <v>11427</v>
      </c>
      <c r="C6163" s="56">
        <v>2101010050</v>
      </c>
      <c r="D6163" s="56" t="s">
        <v>43</v>
      </c>
      <c r="E6163" s="56">
        <v>2101020050</v>
      </c>
      <c r="F6163" s="56">
        <v>5401010050</v>
      </c>
      <c r="G6163" s="56" t="s">
        <v>11431</v>
      </c>
      <c r="H6163" s="56">
        <v>400211</v>
      </c>
      <c r="I6163" s="56" t="s">
        <v>11437</v>
      </c>
      <c r="J6163" s="56" t="s">
        <v>6843</v>
      </c>
      <c r="K6163" s="56" t="s">
        <v>6844</v>
      </c>
      <c r="L6163" s="56" t="s">
        <v>7138</v>
      </c>
      <c r="M6163" s="73">
        <v>44271</v>
      </c>
      <c r="N6163" s="56"/>
      <c r="O6163" s="56"/>
      <c r="P6163" s="56" t="s">
        <v>1304</v>
      </c>
      <c r="Q6163" s="56"/>
      <c r="R6163" s="56" t="s">
        <v>6010</v>
      </c>
      <c r="S6163" s="56" t="s">
        <v>11415</v>
      </c>
      <c r="T6163" s="56" t="s">
        <v>7140</v>
      </c>
      <c r="U6163" s="57">
        <v>33600866.469999999</v>
      </c>
      <c r="V6163" s="57">
        <v>-252645.78</v>
      </c>
      <c r="W6163" s="57">
        <v>33348220.690000001</v>
      </c>
      <c r="X6163" s="57">
        <v>80750</v>
      </c>
      <c r="Y6163" s="73">
        <v>44235</v>
      </c>
      <c r="Z6163" s="57">
        <v>-1625732.6</v>
      </c>
      <c r="AA6163" s="57">
        <v>0</v>
      </c>
      <c r="AB6163" s="57">
        <v>31803238.09</v>
      </c>
      <c r="AC6163" s="57">
        <v>0</v>
      </c>
      <c r="AD6163" s="56" t="s">
        <v>9254</v>
      </c>
      <c r="AE6163" s="57">
        <v>80750</v>
      </c>
      <c r="AF6163" s="57">
        <v>0</v>
      </c>
      <c r="AG6163" s="57">
        <v>0</v>
      </c>
      <c r="AI6163"/>
      <c r="AJ6163"/>
    </row>
    <row r="6164" spans="1:36">
      <c r="A6164" s="56" t="s">
        <v>151</v>
      </c>
      <c r="B6164" s="56" t="s">
        <v>11427</v>
      </c>
      <c r="C6164" s="56">
        <v>2101010050</v>
      </c>
      <c r="D6164" s="56" t="s">
        <v>43</v>
      </c>
      <c r="E6164" s="56">
        <v>2101020050</v>
      </c>
      <c r="F6164" s="56">
        <v>5401010050</v>
      </c>
      <c r="G6164" s="56" t="s">
        <v>11623</v>
      </c>
      <c r="H6164" s="56">
        <v>400400</v>
      </c>
      <c r="I6164" s="56" t="s">
        <v>11718</v>
      </c>
      <c r="J6164" s="56" t="s">
        <v>6942</v>
      </c>
      <c r="K6164" s="56" t="s">
        <v>6943</v>
      </c>
      <c r="L6164" s="56" t="s">
        <v>7138</v>
      </c>
      <c r="M6164" s="73">
        <v>44274</v>
      </c>
      <c r="N6164" s="56"/>
      <c r="O6164" s="56"/>
      <c r="P6164" s="56" t="s">
        <v>1208</v>
      </c>
      <c r="Q6164" s="56"/>
      <c r="R6164" s="56" t="s">
        <v>7142</v>
      </c>
      <c r="S6164" s="56" t="s">
        <v>11415</v>
      </c>
      <c r="T6164" s="56" t="s">
        <v>7140</v>
      </c>
      <c r="U6164" s="57">
        <v>123788.16</v>
      </c>
      <c r="V6164" s="57">
        <v>-579.94000000000005</v>
      </c>
      <c r="W6164" s="57">
        <v>123208.22</v>
      </c>
      <c r="X6164" s="57">
        <v>50105.16</v>
      </c>
      <c r="Y6164" s="73">
        <v>44296</v>
      </c>
      <c r="Z6164" s="57">
        <v>-7365.24</v>
      </c>
      <c r="AA6164" s="57">
        <v>0</v>
      </c>
      <c r="AB6164" s="57">
        <v>165948.14000000001</v>
      </c>
      <c r="AC6164" s="57">
        <v>0</v>
      </c>
      <c r="AD6164" s="56" t="s">
        <v>9254</v>
      </c>
      <c r="AE6164" s="57">
        <v>50105</v>
      </c>
      <c r="AF6164" s="57">
        <v>0</v>
      </c>
      <c r="AG6164" s="57">
        <v>0</v>
      </c>
      <c r="AI6164"/>
      <c r="AJ6164"/>
    </row>
    <row r="6165" spans="1:36">
      <c r="A6165" s="56" t="s">
        <v>48</v>
      </c>
      <c r="B6165" s="56" t="s">
        <v>11427</v>
      </c>
      <c r="C6165" s="56">
        <v>2101010050</v>
      </c>
      <c r="D6165" s="56" t="s">
        <v>43</v>
      </c>
      <c r="E6165" s="56">
        <v>2101020050</v>
      </c>
      <c r="F6165" s="56">
        <v>5401010050</v>
      </c>
      <c r="G6165" s="56" t="s">
        <v>11428</v>
      </c>
      <c r="H6165" s="56">
        <v>400300</v>
      </c>
      <c r="I6165" s="56" t="s">
        <v>11491</v>
      </c>
      <c r="J6165" s="56" t="s">
        <v>6905</v>
      </c>
      <c r="K6165" s="56" t="s">
        <v>6906</v>
      </c>
      <c r="L6165" s="56" t="s">
        <v>7138</v>
      </c>
      <c r="M6165" s="73">
        <v>44279</v>
      </c>
      <c r="N6165" s="56"/>
      <c r="O6165" s="56"/>
      <c r="P6165" s="56" t="s">
        <v>295</v>
      </c>
      <c r="Q6165" s="56"/>
      <c r="R6165" s="56" t="s">
        <v>70</v>
      </c>
      <c r="S6165" s="56" t="s">
        <v>11415</v>
      </c>
      <c r="T6165" s="56" t="s">
        <v>7140</v>
      </c>
      <c r="U6165" s="57">
        <v>764739.61</v>
      </c>
      <c r="V6165" s="57">
        <v>-1791.38</v>
      </c>
      <c r="W6165" s="57">
        <v>762948.23</v>
      </c>
      <c r="X6165" s="57">
        <v>825</v>
      </c>
      <c r="Y6165" s="73">
        <v>44278</v>
      </c>
      <c r="Z6165" s="57">
        <v>-66500.88</v>
      </c>
      <c r="AA6165" s="57">
        <v>0</v>
      </c>
      <c r="AB6165" s="57">
        <v>697272.35</v>
      </c>
      <c r="AC6165" s="57">
        <v>0</v>
      </c>
      <c r="AD6165" s="56" t="s">
        <v>9254</v>
      </c>
      <c r="AE6165" s="57">
        <v>825</v>
      </c>
      <c r="AF6165" s="57">
        <v>0</v>
      </c>
      <c r="AG6165" s="57">
        <v>0</v>
      </c>
      <c r="AI6165"/>
      <c r="AJ6165"/>
    </row>
    <row r="6166" spans="1:36">
      <c r="A6166" s="56" t="s">
        <v>48</v>
      </c>
      <c r="B6166" s="56" t="s">
        <v>11427</v>
      </c>
      <c r="C6166" s="56">
        <v>2101010050</v>
      </c>
      <c r="D6166" s="56" t="s">
        <v>43</v>
      </c>
      <c r="E6166" s="56">
        <v>2101020050</v>
      </c>
      <c r="F6166" s="56">
        <v>5401010050</v>
      </c>
      <c r="G6166" s="56" t="s">
        <v>11428</v>
      </c>
      <c r="H6166" s="56">
        <v>400300</v>
      </c>
      <c r="I6166" s="56" t="s">
        <v>11837</v>
      </c>
      <c r="J6166" s="56" t="s">
        <v>6911</v>
      </c>
      <c r="K6166" s="56" t="s">
        <v>6912</v>
      </c>
      <c r="L6166" s="56" t="s">
        <v>7138</v>
      </c>
      <c r="M6166" s="73">
        <v>44280</v>
      </c>
      <c r="N6166" s="56"/>
      <c r="O6166" s="56"/>
      <c r="P6166" s="56" t="s">
        <v>167</v>
      </c>
      <c r="Q6166" s="56"/>
      <c r="R6166" s="56" t="s">
        <v>70</v>
      </c>
      <c r="S6166" s="56" t="s">
        <v>11702</v>
      </c>
      <c r="T6166" s="56" t="s">
        <v>7140</v>
      </c>
      <c r="U6166" s="57">
        <v>894867</v>
      </c>
      <c r="V6166" s="57">
        <v>-20030.310000000001</v>
      </c>
      <c r="W6166" s="57">
        <v>874836.69</v>
      </c>
      <c r="X6166" s="57">
        <v>31447.87</v>
      </c>
      <c r="Y6166" s="73">
        <v>44244</v>
      </c>
      <c r="Z6166" s="57">
        <v>-158422.44</v>
      </c>
      <c r="AA6166" s="57">
        <v>0</v>
      </c>
      <c r="AB6166" s="57">
        <v>747862.12</v>
      </c>
      <c r="AC6166" s="57">
        <v>0</v>
      </c>
      <c r="AD6166" s="56" t="s">
        <v>9254</v>
      </c>
      <c r="AE6166" s="57">
        <v>31448</v>
      </c>
      <c r="AF6166" s="57">
        <v>0</v>
      </c>
      <c r="AG6166" s="57">
        <v>0</v>
      </c>
      <c r="AI6166"/>
      <c r="AJ6166"/>
    </row>
    <row r="6167" spans="1:36">
      <c r="A6167" s="56" t="s">
        <v>50</v>
      </c>
      <c r="B6167" s="56" t="s">
        <v>11427</v>
      </c>
      <c r="C6167" s="56">
        <v>2101010050</v>
      </c>
      <c r="D6167" s="56" t="s">
        <v>43</v>
      </c>
      <c r="E6167" s="56">
        <v>2101020050</v>
      </c>
      <c r="F6167" s="56">
        <v>5401010050</v>
      </c>
      <c r="G6167" s="56" t="s">
        <v>11431</v>
      </c>
      <c r="H6167" s="56">
        <v>400210</v>
      </c>
      <c r="I6167" s="56" t="s">
        <v>11434</v>
      </c>
      <c r="J6167" s="56" t="s">
        <v>6845</v>
      </c>
      <c r="K6167" s="56" t="s">
        <v>6846</v>
      </c>
      <c r="L6167" s="56" t="s">
        <v>7138</v>
      </c>
      <c r="M6167" s="73">
        <v>44286</v>
      </c>
      <c r="N6167" s="56"/>
      <c r="O6167" s="56"/>
      <c r="P6167" s="56" t="s">
        <v>295</v>
      </c>
      <c r="Q6167" s="56"/>
      <c r="R6167" s="56" t="s">
        <v>70</v>
      </c>
      <c r="S6167" s="56" t="s">
        <v>11657</v>
      </c>
      <c r="T6167" s="56" t="s">
        <v>7140</v>
      </c>
      <c r="U6167" s="57">
        <v>2755000</v>
      </c>
      <c r="V6167" s="57">
        <v>-1434.11</v>
      </c>
      <c r="W6167" s="57">
        <v>2753565.89</v>
      </c>
      <c r="X6167" s="57">
        <v>10000</v>
      </c>
      <c r="Y6167" s="73">
        <v>44285</v>
      </c>
      <c r="Z6167" s="57">
        <v>-240160.21</v>
      </c>
      <c r="AA6167" s="57">
        <v>0</v>
      </c>
      <c r="AB6167" s="57">
        <v>2523405.6800000002</v>
      </c>
      <c r="AC6167" s="57">
        <v>0</v>
      </c>
      <c r="AD6167" s="56" t="s">
        <v>9254</v>
      </c>
      <c r="AE6167" s="57">
        <v>10000</v>
      </c>
      <c r="AF6167" s="57">
        <v>0</v>
      </c>
      <c r="AG6167" s="57">
        <v>0</v>
      </c>
      <c r="AI6167"/>
      <c r="AJ6167"/>
    </row>
    <row r="6168" spans="1:36">
      <c r="A6168" s="56" t="s">
        <v>50</v>
      </c>
      <c r="B6168" s="56" t="s">
        <v>11427</v>
      </c>
      <c r="C6168" s="56">
        <v>2101010050</v>
      </c>
      <c r="D6168" s="56" t="s">
        <v>43</v>
      </c>
      <c r="E6168" s="56">
        <v>2101020050</v>
      </c>
      <c r="F6168" s="56">
        <v>5401010050</v>
      </c>
      <c r="G6168" s="56" t="s">
        <v>11431</v>
      </c>
      <c r="H6168" s="56">
        <v>400210</v>
      </c>
      <c r="I6168" s="56" t="s">
        <v>11468</v>
      </c>
      <c r="J6168" s="56" t="s">
        <v>6839</v>
      </c>
      <c r="K6168" s="56" t="s">
        <v>6840</v>
      </c>
      <c r="L6168" s="56" t="s">
        <v>7138</v>
      </c>
      <c r="M6168" s="73">
        <v>44286</v>
      </c>
      <c r="N6168" s="56"/>
      <c r="O6168" s="56"/>
      <c r="P6168" s="56" t="s">
        <v>295</v>
      </c>
      <c r="Q6168" s="56"/>
      <c r="R6168" s="56" t="s">
        <v>70</v>
      </c>
      <c r="S6168" s="56" t="s">
        <v>11415</v>
      </c>
      <c r="T6168" s="56" t="s">
        <v>7140</v>
      </c>
      <c r="U6168" s="57">
        <v>3821063.79</v>
      </c>
      <c r="V6168" s="57">
        <v>-1989.05</v>
      </c>
      <c r="W6168" s="57">
        <v>3819074.74</v>
      </c>
      <c r="X6168" s="57">
        <v>-393985.03</v>
      </c>
      <c r="Y6168" s="73">
        <v>44285</v>
      </c>
      <c r="Z6168" s="57">
        <v>-306468.92</v>
      </c>
      <c r="AA6168" s="57">
        <v>0</v>
      </c>
      <c r="AB6168" s="57">
        <v>3118620.79</v>
      </c>
      <c r="AC6168" s="57">
        <v>0</v>
      </c>
      <c r="AD6168" s="56" t="s">
        <v>9254</v>
      </c>
      <c r="AE6168" s="57">
        <v>-393985</v>
      </c>
      <c r="AF6168" s="57">
        <v>0</v>
      </c>
      <c r="AG6168" s="57">
        <v>0</v>
      </c>
      <c r="AI6168"/>
      <c r="AJ6168"/>
    </row>
    <row r="6169" spans="1:36">
      <c r="A6169" s="56" t="s">
        <v>49</v>
      </c>
      <c r="B6169" s="56" t="s">
        <v>11427</v>
      </c>
      <c r="C6169" s="56">
        <v>2101010050</v>
      </c>
      <c r="D6169" s="56" t="s">
        <v>43</v>
      </c>
      <c r="E6169" s="56">
        <v>2101020050</v>
      </c>
      <c r="F6169" s="56">
        <v>5401010050</v>
      </c>
      <c r="G6169" s="56" t="s">
        <v>11431</v>
      </c>
      <c r="H6169" s="56">
        <v>400211</v>
      </c>
      <c r="I6169" s="56" t="s">
        <v>11437</v>
      </c>
      <c r="J6169" s="56" t="s">
        <v>6847</v>
      </c>
      <c r="K6169" s="56" t="s">
        <v>6848</v>
      </c>
      <c r="L6169" s="56" t="s">
        <v>7138</v>
      </c>
      <c r="M6169" s="73">
        <v>44286</v>
      </c>
      <c r="N6169" s="56"/>
      <c r="O6169" s="56"/>
      <c r="P6169" s="56" t="s">
        <v>1304</v>
      </c>
      <c r="Q6169" s="56"/>
      <c r="R6169" s="56" t="s">
        <v>6010</v>
      </c>
      <c r="S6169" s="56" t="s">
        <v>11415</v>
      </c>
      <c r="T6169" s="56" t="s">
        <v>7140</v>
      </c>
      <c r="U6169" s="57">
        <v>57947914.32</v>
      </c>
      <c r="V6169" s="57">
        <v>-251372.23</v>
      </c>
      <c r="W6169" s="57">
        <v>57696542.090000004</v>
      </c>
      <c r="X6169" s="57">
        <v>67220.800000000003</v>
      </c>
      <c r="Y6169" s="73">
        <v>44257</v>
      </c>
      <c r="Z6169" s="57">
        <v>-2801026.62</v>
      </c>
      <c r="AA6169" s="57">
        <v>0</v>
      </c>
      <c r="AB6169" s="57">
        <v>54962736.270000003</v>
      </c>
      <c r="AC6169" s="57">
        <v>0</v>
      </c>
      <c r="AD6169" s="56" t="s">
        <v>9254</v>
      </c>
      <c r="AE6169" s="57">
        <v>67221</v>
      </c>
      <c r="AF6169" s="57">
        <v>0</v>
      </c>
      <c r="AG6169" s="57">
        <v>0</v>
      </c>
      <c r="AI6169"/>
      <c r="AJ6169"/>
    </row>
    <row r="6170" spans="1:36">
      <c r="A6170" s="56" t="s">
        <v>48</v>
      </c>
      <c r="B6170" s="56" t="s">
        <v>11427</v>
      </c>
      <c r="C6170" s="56">
        <v>2101010050</v>
      </c>
      <c r="D6170" s="56" t="s">
        <v>43</v>
      </c>
      <c r="E6170" s="56">
        <v>2101020050</v>
      </c>
      <c r="F6170" s="56">
        <v>5401010050</v>
      </c>
      <c r="G6170" s="56" t="s">
        <v>11428</v>
      </c>
      <c r="H6170" s="56">
        <v>400300</v>
      </c>
      <c r="I6170" s="56" t="s">
        <v>11495</v>
      </c>
      <c r="J6170" s="56" t="s">
        <v>6954</v>
      </c>
      <c r="K6170" s="56" t="s">
        <v>6955</v>
      </c>
      <c r="L6170" s="56" t="s">
        <v>7138</v>
      </c>
      <c r="M6170" s="73">
        <v>44286</v>
      </c>
      <c r="N6170" s="56"/>
      <c r="O6170" s="56"/>
      <c r="P6170" s="56" t="s">
        <v>167</v>
      </c>
      <c r="Q6170" s="56"/>
      <c r="R6170" s="56" t="s">
        <v>70</v>
      </c>
      <c r="S6170" s="56" t="s">
        <v>11728</v>
      </c>
      <c r="T6170" s="56" t="s">
        <v>7140</v>
      </c>
      <c r="U6170" s="57">
        <v>1677616</v>
      </c>
      <c r="V6170" s="57">
        <v>-5239.68</v>
      </c>
      <c r="W6170" s="57">
        <v>1672376.3200000001</v>
      </c>
      <c r="X6170" s="57">
        <v>49896</v>
      </c>
      <c r="Y6170" s="73">
        <v>44281</v>
      </c>
      <c r="Z6170" s="57">
        <v>-298364.73</v>
      </c>
      <c r="AA6170" s="57">
        <v>0</v>
      </c>
      <c r="AB6170" s="57">
        <v>1423907.59</v>
      </c>
      <c r="AC6170" s="57">
        <v>0</v>
      </c>
      <c r="AD6170" s="56" t="s">
        <v>9254</v>
      </c>
      <c r="AE6170" s="57">
        <v>49896</v>
      </c>
      <c r="AF6170" s="57">
        <v>0</v>
      </c>
      <c r="AG6170" s="57">
        <v>0</v>
      </c>
      <c r="AI6170"/>
      <c r="AJ6170"/>
    </row>
    <row r="6171" spans="1:36">
      <c r="A6171" s="56" t="s">
        <v>48</v>
      </c>
      <c r="B6171" s="56" t="s">
        <v>11427</v>
      </c>
      <c r="C6171" s="56">
        <v>2101010050</v>
      </c>
      <c r="D6171" s="56" t="s">
        <v>43</v>
      </c>
      <c r="E6171" s="56">
        <v>2101020050</v>
      </c>
      <c r="F6171" s="56">
        <v>5401010050</v>
      </c>
      <c r="G6171" s="56" t="s">
        <v>11428</v>
      </c>
      <c r="H6171" s="56">
        <v>400300</v>
      </c>
      <c r="I6171" s="56" t="s">
        <v>11445</v>
      </c>
      <c r="J6171" s="56" t="s">
        <v>6952</v>
      </c>
      <c r="K6171" s="56" t="s">
        <v>6953</v>
      </c>
      <c r="L6171" s="56" t="s">
        <v>7138</v>
      </c>
      <c r="M6171" s="73">
        <v>44286</v>
      </c>
      <c r="N6171" s="56"/>
      <c r="O6171" s="56"/>
      <c r="P6171" s="56" t="s">
        <v>167</v>
      </c>
      <c r="Q6171" s="56"/>
      <c r="R6171" s="56" t="s">
        <v>7142</v>
      </c>
      <c r="S6171" s="56" t="s">
        <v>11415</v>
      </c>
      <c r="T6171" s="56" t="s">
        <v>7140</v>
      </c>
      <c r="U6171" s="57">
        <v>8467551.3599999994</v>
      </c>
      <c r="V6171" s="57">
        <v>-26446.6</v>
      </c>
      <c r="W6171" s="57">
        <v>8441104.7599999998</v>
      </c>
      <c r="X6171" s="57">
        <v>-140959</v>
      </c>
      <c r="Y6171" s="73">
        <v>44281</v>
      </c>
      <c r="Z6171" s="57">
        <v>-1453296.2</v>
      </c>
      <c r="AA6171" s="57">
        <v>0</v>
      </c>
      <c r="AB6171" s="57">
        <v>6846849.5599999996</v>
      </c>
      <c r="AC6171" s="57">
        <v>0</v>
      </c>
      <c r="AD6171" s="56" t="s">
        <v>9254</v>
      </c>
      <c r="AE6171" s="57">
        <v>-140959</v>
      </c>
      <c r="AF6171" s="57">
        <v>0</v>
      </c>
      <c r="AG6171" s="57">
        <v>0</v>
      </c>
      <c r="AI6171"/>
      <c r="AJ6171"/>
    </row>
    <row r="6172" spans="1:36">
      <c r="A6172" s="56" t="s">
        <v>54</v>
      </c>
      <c r="B6172" s="56" t="s">
        <v>11412</v>
      </c>
      <c r="C6172" s="56">
        <v>2101010090</v>
      </c>
      <c r="D6172" s="56" t="s">
        <v>42</v>
      </c>
      <c r="E6172" s="56">
        <v>2101020090</v>
      </c>
      <c r="F6172" s="56">
        <v>5401010090</v>
      </c>
      <c r="G6172" s="56" t="s">
        <v>11413</v>
      </c>
      <c r="H6172" s="56">
        <v>400100</v>
      </c>
      <c r="I6172" s="56" t="s">
        <v>11414</v>
      </c>
      <c r="J6172" s="56" t="s">
        <v>168</v>
      </c>
      <c r="K6172" s="56" t="s">
        <v>8158</v>
      </c>
      <c r="L6172" s="56" t="s">
        <v>7138</v>
      </c>
      <c r="M6172" s="73">
        <v>39520</v>
      </c>
      <c r="N6172" s="56"/>
      <c r="O6172" s="56"/>
      <c r="P6172" s="56" t="s">
        <v>7311</v>
      </c>
      <c r="Q6172" s="56"/>
      <c r="R6172" s="56" t="s">
        <v>70</v>
      </c>
      <c r="S6172" s="56" t="s">
        <v>7138</v>
      </c>
      <c r="T6172" s="56" t="s">
        <v>7140</v>
      </c>
      <c r="U6172" s="57">
        <v>42000</v>
      </c>
      <c r="V6172" s="57">
        <v>-39900</v>
      </c>
      <c r="W6172" s="57">
        <v>2100</v>
      </c>
      <c r="X6172" s="57">
        <v>-42000</v>
      </c>
      <c r="Y6172" s="73">
        <v>39520</v>
      </c>
      <c r="Z6172" s="57">
        <v>0</v>
      </c>
      <c r="AA6172" s="57">
        <v>39900</v>
      </c>
      <c r="AB6172" s="57">
        <v>0</v>
      </c>
      <c r="AC6172" s="57">
        <v>0</v>
      </c>
      <c r="AD6172" s="56" t="s">
        <v>67</v>
      </c>
      <c r="AE6172" s="57">
        <v>0</v>
      </c>
      <c r="AF6172" s="57">
        <v>-42000</v>
      </c>
      <c r="AG6172" s="57">
        <v>39900</v>
      </c>
      <c r="AI6172"/>
      <c r="AJ6172"/>
    </row>
    <row r="6173" spans="1:36">
      <c r="A6173" s="56" t="s">
        <v>54</v>
      </c>
      <c r="B6173" s="56" t="s">
        <v>11412</v>
      </c>
      <c r="C6173" s="56">
        <v>2101010090</v>
      </c>
      <c r="D6173" s="56" t="s">
        <v>42</v>
      </c>
      <c r="E6173" s="56">
        <v>2101020090</v>
      </c>
      <c r="F6173" s="56">
        <v>5401010090</v>
      </c>
      <c r="G6173" s="56" t="s">
        <v>11413</v>
      </c>
      <c r="H6173" s="56">
        <v>400100</v>
      </c>
      <c r="I6173" s="56" t="s">
        <v>11422</v>
      </c>
      <c r="J6173" s="56" t="s">
        <v>1094</v>
      </c>
      <c r="K6173" s="56" t="s">
        <v>8161</v>
      </c>
      <c r="L6173" s="56" t="s">
        <v>7138</v>
      </c>
      <c r="M6173" s="73">
        <v>39980</v>
      </c>
      <c r="N6173" s="56"/>
      <c r="O6173" s="56"/>
      <c r="P6173" s="56" t="s">
        <v>7222</v>
      </c>
      <c r="Q6173" s="56"/>
      <c r="R6173" s="56" t="s">
        <v>70</v>
      </c>
      <c r="S6173" s="56" t="s">
        <v>7138</v>
      </c>
      <c r="T6173" s="56" t="s">
        <v>7140</v>
      </c>
      <c r="U6173" s="57">
        <v>6638</v>
      </c>
      <c r="V6173" s="57">
        <v>-6306.1</v>
      </c>
      <c r="W6173" s="57">
        <v>331.9</v>
      </c>
      <c r="X6173" s="57">
        <v>-6638</v>
      </c>
      <c r="Y6173" s="73">
        <v>39980</v>
      </c>
      <c r="Z6173" s="57">
        <v>0</v>
      </c>
      <c r="AA6173" s="57">
        <v>6306.1</v>
      </c>
      <c r="AB6173" s="57">
        <v>0</v>
      </c>
      <c r="AC6173" s="57">
        <v>0</v>
      </c>
      <c r="AD6173" s="56" t="s">
        <v>67</v>
      </c>
      <c r="AE6173" s="57">
        <v>0</v>
      </c>
      <c r="AF6173" s="57">
        <v>-6638</v>
      </c>
      <c r="AG6173" s="57">
        <v>6306.1</v>
      </c>
      <c r="AI6173"/>
      <c r="AJ6173"/>
    </row>
    <row r="6174" spans="1:36">
      <c r="A6174" s="56" t="s">
        <v>54</v>
      </c>
      <c r="B6174" s="56" t="s">
        <v>11412</v>
      </c>
      <c r="C6174" s="56">
        <v>2101010090</v>
      </c>
      <c r="D6174" s="56" t="s">
        <v>42</v>
      </c>
      <c r="E6174" s="56">
        <v>2101020090</v>
      </c>
      <c r="F6174" s="56">
        <v>5401010090</v>
      </c>
      <c r="G6174" s="56" t="s">
        <v>11413</v>
      </c>
      <c r="H6174" s="56">
        <v>400100</v>
      </c>
      <c r="I6174" s="56" t="s">
        <v>11422</v>
      </c>
      <c r="J6174" s="56" t="s">
        <v>1095</v>
      </c>
      <c r="K6174" s="56" t="s">
        <v>8162</v>
      </c>
      <c r="L6174" s="56" t="s">
        <v>7138</v>
      </c>
      <c r="M6174" s="73">
        <v>39507</v>
      </c>
      <c r="N6174" s="56"/>
      <c r="O6174" s="56"/>
      <c r="P6174" s="56" t="s">
        <v>7222</v>
      </c>
      <c r="Q6174" s="56"/>
      <c r="R6174" s="56" t="s">
        <v>70</v>
      </c>
      <c r="S6174" s="56" t="s">
        <v>7138</v>
      </c>
      <c r="T6174" s="56" t="s">
        <v>7140</v>
      </c>
      <c r="U6174" s="57">
        <v>27800</v>
      </c>
      <c r="V6174" s="57">
        <v>-26410</v>
      </c>
      <c r="W6174" s="57">
        <v>1390</v>
      </c>
      <c r="X6174" s="57">
        <v>-27800</v>
      </c>
      <c r="Y6174" s="73">
        <v>39507</v>
      </c>
      <c r="Z6174" s="57">
        <v>0</v>
      </c>
      <c r="AA6174" s="57">
        <v>26410</v>
      </c>
      <c r="AB6174" s="57">
        <v>0</v>
      </c>
      <c r="AC6174" s="57">
        <v>0</v>
      </c>
      <c r="AD6174" s="56" t="s">
        <v>67</v>
      </c>
      <c r="AE6174" s="57">
        <v>0</v>
      </c>
      <c r="AF6174" s="57">
        <v>-27800</v>
      </c>
      <c r="AG6174" s="57">
        <v>26410</v>
      </c>
      <c r="AI6174"/>
      <c r="AJ6174"/>
    </row>
    <row r="6175" spans="1:36">
      <c r="A6175" s="56" t="s">
        <v>54</v>
      </c>
      <c r="B6175" s="56" t="s">
        <v>11412</v>
      </c>
      <c r="C6175" s="56">
        <v>2101010090</v>
      </c>
      <c r="D6175" s="56" t="s">
        <v>42</v>
      </c>
      <c r="E6175" s="56">
        <v>2101020090</v>
      </c>
      <c r="F6175" s="56">
        <v>5401010090</v>
      </c>
      <c r="G6175" s="56" t="s">
        <v>11413</v>
      </c>
      <c r="H6175" s="56">
        <v>400100</v>
      </c>
      <c r="I6175" s="56" t="s">
        <v>11422</v>
      </c>
      <c r="J6175" s="56" t="s">
        <v>1096</v>
      </c>
      <c r="K6175" s="56" t="s">
        <v>8163</v>
      </c>
      <c r="L6175" s="56" t="s">
        <v>7138</v>
      </c>
      <c r="M6175" s="73">
        <v>39927</v>
      </c>
      <c r="N6175" s="56"/>
      <c r="O6175" s="56"/>
      <c r="P6175" s="56" t="s">
        <v>7222</v>
      </c>
      <c r="Q6175" s="56"/>
      <c r="R6175" s="56" t="s">
        <v>70</v>
      </c>
      <c r="S6175" s="56" t="s">
        <v>7138</v>
      </c>
      <c r="T6175" s="56" t="s">
        <v>7140</v>
      </c>
      <c r="U6175" s="57">
        <v>28350</v>
      </c>
      <c r="V6175" s="57">
        <v>-26932.5</v>
      </c>
      <c r="W6175" s="57">
        <v>1417.5</v>
      </c>
      <c r="X6175" s="57">
        <v>-28350</v>
      </c>
      <c r="Y6175" s="73">
        <v>39927</v>
      </c>
      <c r="Z6175" s="57">
        <v>0</v>
      </c>
      <c r="AA6175" s="57">
        <v>26932.5</v>
      </c>
      <c r="AB6175" s="57">
        <v>0</v>
      </c>
      <c r="AC6175" s="57">
        <v>0</v>
      </c>
      <c r="AD6175" s="56" t="s">
        <v>67</v>
      </c>
      <c r="AE6175" s="57">
        <v>0</v>
      </c>
      <c r="AF6175" s="57">
        <v>-28350</v>
      </c>
      <c r="AG6175" s="57">
        <v>26932.5</v>
      </c>
      <c r="AI6175"/>
      <c r="AJ6175"/>
    </row>
    <row r="6176" spans="1:36">
      <c r="A6176" s="56" t="s">
        <v>54</v>
      </c>
      <c r="B6176" s="56" t="s">
        <v>11412</v>
      </c>
      <c r="C6176" s="56">
        <v>2101010090</v>
      </c>
      <c r="D6176" s="56" t="s">
        <v>42</v>
      </c>
      <c r="E6176" s="56">
        <v>2101020090</v>
      </c>
      <c r="F6176" s="56">
        <v>5401010090</v>
      </c>
      <c r="G6176" s="56" t="s">
        <v>11413</v>
      </c>
      <c r="H6176" s="56">
        <v>400100</v>
      </c>
      <c r="I6176" s="56" t="s">
        <v>11422</v>
      </c>
      <c r="J6176" s="56" t="s">
        <v>1097</v>
      </c>
      <c r="K6176" s="56" t="s">
        <v>9250</v>
      </c>
      <c r="L6176" s="56" t="s">
        <v>7138</v>
      </c>
      <c r="M6176" s="73">
        <v>39560</v>
      </c>
      <c r="N6176" s="56"/>
      <c r="O6176" s="56"/>
      <c r="P6176" s="56" t="s">
        <v>7222</v>
      </c>
      <c r="Q6176" s="56"/>
      <c r="R6176" s="56" t="s">
        <v>70</v>
      </c>
      <c r="S6176" s="56" t="s">
        <v>7138</v>
      </c>
      <c r="T6176" s="56" t="s">
        <v>7140</v>
      </c>
      <c r="U6176" s="57">
        <v>49500</v>
      </c>
      <c r="V6176" s="57">
        <v>-47025</v>
      </c>
      <c r="W6176" s="57">
        <v>2475</v>
      </c>
      <c r="X6176" s="57">
        <v>-49500</v>
      </c>
      <c r="Y6176" s="73">
        <v>39560</v>
      </c>
      <c r="Z6176" s="57">
        <v>0</v>
      </c>
      <c r="AA6176" s="57">
        <v>47025</v>
      </c>
      <c r="AB6176" s="57">
        <v>0</v>
      </c>
      <c r="AC6176" s="57">
        <v>0</v>
      </c>
      <c r="AD6176" s="56" t="s">
        <v>67</v>
      </c>
      <c r="AE6176" s="57">
        <v>0</v>
      </c>
      <c r="AF6176" s="57">
        <v>-49500</v>
      </c>
      <c r="AG6176" s="57">
        <v>47025</v>
      </c>
      <c r="AI6176"/>
      <c r="AJ6176"/>
    </row>
    <row r="6177" spans="1:36">
      <c r="A6177" s="56" t="s">
        <v>54</v>
      </c>
      <c r="B6177" s="56" t="s">
        <v>11412</v>
      </c>
      <c r="C6177" s="56">
        <v>2101010090</v>
      </c>
      <c r="D6177" s="56" t="s">
        <v>42</v>
      </c>
      <c r="E6177" s="56">
        <v>2101020090</v>
      </c>
      <c r="F6177" s="56">
        <v>5401010090</v>
      </c>
      <c r="G6177" s="56" t="s">
        <v>11413</v>
      </c>
      <c r="H6177" s="56">
        <v>400100</v>
      </c>
      <c r="I6177" s="56" t="s">
        <v>11422</v>
      </c>
      <c r="J6177" s="56" t="s">
        <v>1098</v>
      </c>
      <c r="K6177" s="56" t="s">
        <v>8167</v>
      </c>
      <c r="L6177" s="56" t="s">
        <v>7138</v>
      </c>
      <c r="M6177" s="73">
        <v>39539</v>
      </c>
      <c r="N6177" s="56"/>
      <c r="O6177" s="56"/>
      <c r="P6177" s="56" t="s">
        <v>7222</v>
      </c>
      <c r="Q6177" s="56"/>
      <c r="R6177" s="56" t="s">
        <v>70</v>
      </c>
      <c r="S6177" s="56" t="s">
        <v>7138</v>
      </c>
      <c r="T6177" s="56" t="s">
        <v>7140</v>
      </c>
      <c r="U6177" s="57">
        <v>401839</v>
      </c>
      <c r="V6177" s="57">
        <v>-381747.05</v>
      </c>
      <c r="W6177" s="57">
        <v>20091.95</v>
      </c>
      <c r="X6177" s="57">
        <v>-401839</v>
      </c>
      <c r="Y6177" s="73">
        <v>39539</v>
      </c>
      <c r="Z6177" s="57">
        <v>0</v>
      </c>
      <c r="AA6177" s="57">
        <v>381747.05</v>
      </c>
      <c r="AB6177" s="57">
        <v>0</v>
      </c>
      <c r="AC6177" s="57">
        <v>0</v>
      </c>
      <c r="AD6177" s="56" t="s">
        <v>67</v>
      </c>
      <c r="AE6177" s="57">
        <v>0</v>
      </c>
      <c r="AF6177" s="57">
        <v>-401839</v>
      </c>
      <c r="AG6177" s="57">
        <v>381747.05</v>
      </c>
      <c r="AI6177"/>
      <c r="AJ6177"/>
    </row>
    <row r="6178" spans="1:36">
      <c r="A6178" s="56" t="s">
        <v>48</v>
      </c>
      <c r="B6178" s="56" t="s">
        <v>11412</v>
      </c>
      <c r="C6178" s="56">
        <v>2101010090</v>
      </c>
      <c r="D6178" s="56" t="s">
        <v>42</v>
      </c>
      <c r="E6178" s="56">
        <v>2101020090</v>
      </c>
      <c r="F6178" s="56">
        <v>5401010090</v>
      </c>
      <c r="G6178" s="56" t="s">
        <v>11428</v>
      </c>
      <c r="H6178" s="56">
        <v>400300</v>
      </c>
      <c r="I6178" s="56" t="s">
        <v>11439</v>
      </c>
      <c r="J6178" s="56" t="s">
        <v>6969</v>
      </c>
      <c r="K6178" s="56" t="s">
        <v>6970</v>
      </c>
      <c r="L6178" s="56" t="s">
        <v>7138</v>
      </c>
      <c r="M6178" s="73">
        <v>44286</v>
      </c>
      <c r="N6178" s="56"/>
      <c r="O6178" s="56"/>
      <c r="P6178" s="56" t="s">
        <v>167</v>
      </c>
      <c r="Q6178" s="56"/>
      <c r="R6178" s="56" t="s">
        <v>18</v>
      </c>
      <c r="S6178" s="56" t="s">
        <v>11659</v>
      </c>
      <c r="T6178" s="56" t="s">
        <v>7140</v>
      </c>
      <c r="U6178" s="57">
        <v>222950</v>
      </c>
      <c r="V6178" s="57">
        <v>-116.06</v>
      </c>
      <c r="W6178" s="57">
        <v>222833.94</v>
      </c>
      <c r="X6178" s="57">
        <v>32574</v>
      </c>
      <c r="Y6178" s="73">
        <v>44286</v>
      </c>
      <c r="Z6178" s="57">
        <v>-43117.23</v>
      </c>
      <c r="AA6178" s="57">
        <v>0</v>
      </c>
      <c r="AB6178" s="57">
        <v>212290.71</v>
      </c>
      <c r="AC6178" s="57">
        <v>0</v>
      </c>
      <c r="AD6178" s="56" t="s">
        <v>9254</v>
      </c>
      <c r="AE6178" s="57">
        <v>32574</v>
      </c>
      <c r="AF6178" s="57">
        <v>0</v>
      </c>
      <c r="AG6178" s="57">
        <v>0</v>
      </c>
      <c r="AI6178"/>
      <c r="AJ6178"/>
    </row>
    <row r="6179" spans="1:36">
      <c r="A6179" s="56" t="s">
        <v>54</v>
      </c>
      <c r="B6179" s="56" t="s">
        <v>11416</v>
      </c>
      <c r="C6179" s="56">
        <v>2101010100</v>
      </c>
      <c r="D6179" s="56" t="s">
        <v>39</v>
      </c>
      <c r="E6179" s="56">
        <v>2101020100</v>
      </c>
      <c r="F6179" s="56">
        <v>5401010100</v>
      </c>
      <c r="G6179" s="56" t="s">
        <v>11413</v>
      </c>
      <c r="H6179" s="56">
        <v>400100</v>
      </c>
      <c r="I6179" s="56" t="s">
        <v>11421</v>
      </c>
      <c r="J6179" s="56" t="s">
        <v>1106</v>
      </c>
      <c r="K6179" s="56" t="s">
        <v>8180</v>
      </c>
      <c r="L6179" s="56" t="s">
        <v>7138</v>
      </c>
      <c r="M6179" s="73">
        <v>39973</v>
      </c>
      <c r="N6179" s="56"/>
      <c r="O6179" s="56"/>
      <c r="P6179" s="56" t="s">
        <v>7245</v>
      </c>
      <c r="Q6179" s="56"/>
      <c r="R6179" s="56" t="s">
        <v>70</v>
      </c>
      <c r="S6179" s="56" t="s">
        <v>7138</v>
      </c>
      <c r="T6179" s="56" t="s">
        <v>7140</v>
      </c>
      <c r="U6179" s="57">
        <v>9672</v>
      </c>
      <c r="V6179" s="57">
        <v>-9188.4</v>
      </c>
      <c r="W6179" s="57">
        <v>483.6</v>
      </c>
      <c r="X6179" s="57">
        <v>-9672</v>
      </c>
      <c r="Y6179" s="73">
        <v>39973</v>
      </c>
      <c r="Z6179" s="57">
        <v>0</v>
      </c>
      <c r="AA6179" s="57">
        <v>9188.4</v>
      </c>
      <c r="AB6179" s="57">
        <v>0</v>
      </c>
      <c r="AC6179" s="57">
        <v>0</v>
      </c>
      <c r="AD6179" s="56" t="s">
        <v>67</v>
      </c>
      <c r="AE6179" s="57">
        <v>0</v>
      </c>
      <c r="AF6179" s="57">
        <v>-9672</v>
      </c>
      <c r="AG6179" s="57">
        <v>9188.4</v>
      </c>
      <c r="AI6179"/>
      <c r="AJ6179"/>
    </row>
    <row r="6180" spans="1:36">
      <c r="A6180" s="56" t="s">
        <v>54</v>
      </c>
      <c r="B6180" s="56" t="s">
        <v>11416</v>
      </c>
      <c r="C6180" s="56">
        <v>2101010100</v>
      </c>
      <c r="D6180" s="56" t="s">
        <v>39</v>
      </c>
      <c r="E6180" s="56">
        <v>2101020100</v>
      </c>
      <c r="F6180" s="56">
        <v>5401010100</v>
      </c>
      <c r="G6180" s="56" t="s">
        <v>11413</v>
      </c>
      <c r="H6180" s="56">
        <v>400100</v>
      </c>
      <c r="I6180" s="56" t="s">
        <v>11421</v>
      </c>
      <c r="J6180" s="56" t="s">
        <v>1107</v>
      </c>
      <c r="K6180" s="56" t="s">
        <v>8181</v>
      </c>
      <c r="L6180" s="56" t="s">
        <v>7138</v>
      </c>
      <c r="M6180" s="73">
        <v>39982</v>
      </c>
      <c r="N6180" s="56"/>
      <c r="O6180" s="56"/>
      <c r="P6180" s="56" t="s">
        <v>7245</v>
      </c>
      <c r="Q6180" s="56"/>
      <c r="R6180" s="56" t="s">
        <v>70</v>
      </c>
      <c r="S6180" s="56" t="s">
        <v>7138</v>
      </c>
      <c r="T6180" s="56" t="s">
        <v>7140</v>
      </c>
      <c r="U6180" s="57">
        <v>21840</v>
      </c>
      <c r="V6180" s="57">
        <v>-20748</v>
      </c>
      <c r="W6180" s="57">
        <v>1092</v>
      </c>
      <c r="X6180" s="57">
        <v>-21840</v>
      </c>
      <c r="Y6180" s="73">
        <v>39982</v>
      </c>
      <c r="Z6180" s="57">
        <v>0</v>
      </c>
      <c r="AA6180" s="57">
        <v>20748</v>
      </c>
      <c r="AB6180" s="57">
        <v>0</v>
      </c>
      <c r="AC6180" s="57">
        <v>0</v>
      </c>
      <c r="AD6180" s="56" t="s">
        <v>67</v>
      </c>
      <c r="AE6180" s="57">
        <v>0</v>
      </c>
      <c r="AF6180" s="57">
        <v>-21840</v>
      </c>
      <c r="AG6180" s="57">
        <v>20748</v>
      </c>
      <c r="AI6180"/>
      <c r="AJ6180"/>
    </row>
    <row r="6181" spans="1:36">
      <c r="A6181" s="56" t="s">
        <v>54</v>
      </c>
      <c r="B6181" s="56" t="s">
        <v>11416</v>
      </c>
      <c r="C6181" s="56">
        <v>2101010100</v>
      </c>
      <c r="D6181" s="56" t="s">
        <v>39</v>
      </c>
      <c r="E6181" s="56">
        <v>2101020100</v>
      </c>
      <c r="F6181" s="56">
        <v>5401010100</v>
      </c>
      <c r="G6181" s="56" t="s">
        <v>11413</v>
      </c>
      <c r="H6181" s="56">
        <v>400100</v>
      </c>
      <c r="I6181" s="56" t="s">
        <v>11421</v>
      </c>
      <c r="J6181" s="56" t="s">
        <v>1108</v>
      </c>
      <c r="K6181" s="56" t="s">
        <v>8182</v>
      </c>
      <c r="L6181" s="56" t="s">
        <v>7138</v>
      </c>
      <c r="M6181" s="73">
        <v>40661</v>
      </c>
      <c r="N6181" s="56"/>
      <c r="O6181" s="56"/>
      <c r="P6181" s="56" t="s">
        <v>7245</v>
      </c>
      <c r="Q6181" s="56"/>
      <c r="R6181" s="56" t="s">
        <v>70</v>
      </c>
      <c r="S6181" s="56" t="s">
        <v>7138</v>
      </c>
      <c r="T6181" s="56" t="s">
        <v>7140</v>
      </c>
      <c r="U6181" s="57">
        <v>32288</v>
      </c>
      <c r="V6181" s="57">
        <v>-30673.599999999999</v>
      </c>
      <c r="W6181" s="57">
        <v>1614.4</v>
      </c>
      <c r="X6181" s="57">
        <v>-32288</v>
      </c>
      <c r="Y6181" s="73">
        <v>40661</v>
      </c>
      <c r="Z6181" s="57">
        <v>0</v>
      </c>
      <c r="AA6181" s="57">
        <v>30673.599999999999</v>
      </c>
      <c r="AB6181" s="57">
        <v>0</v>
      </c>
      <c r="AC6181" s="57">
        <v>0</v>
      </c>
      <c r="AD6181" s="56" t="s">
        <v>67</v>
      </c>
      <c r="AE6181" s="57">
        <v>0</v>
      </c>
      <c r="AF6181" s="57">
        <v>-32288</v>
      </c>
      <c r="AG6181" s="57">
        <v>30673.599999999999</v>
      </c>
      <c r="AI6181"/>
      <c r="AJ6181"/>
    </row>
    <row r="6182" spans="1:36">
      <c r="A6182" s="56" t="s">
        <v>54</v>
      </c>
      <c r="B6182" s="56" t="s">
        <v>11416</v>
      </c>
      <c r="C6182" s="56">
        <v>2101010100</v>
      </c>
      <c r="D6182" s="56" t="s">
        <v>39</v>
      </c>
      <c r="E6182" s="56">
        <v>2101020100</v>
      </c>
      <c r="F6182" s="56">
        <v>5401010100</v>
      </c>
      <c r="G6182" s="56" t="s">
        <v>11413</v>
      </c>
      <c r="H6182" s="56">
        <v>400100</v>
      </c>
      <c r="I6182" s="56" t="s">
        <v>11421</v>
      </c>
      <c r="J6182" s="56" t="s">
        <v>1109</v>
      </c>
      <c r="K6182" s="56" t="s">
        <v>8049</v>
      </c>
      <c r="L6182" s="56" t="s">
        <v>7138</v>
      </c>
      <c r="M6182" s="73">
        <v>39518</v>
      </c>
      <c r="N6182" s="56"/>
      <c r="O6182" s="56"/>
      <c r="P6182" s="56" t="s">
        <v>1105</v>
      </c>
      <c r="Q6182" s="56"/>
      <c r="R6182" s="56" t="s">
        <v>70</v>
      </c>
      <c r="S6182" s="56" t="s">
        <v>7138</v>
      </c>
      <c r="T6182" s="56" t="s">
        <v>7138</v>
      </c>
      <c r="U6182" s="57">
        <v>512367</v>
      </c>
      <c r="V6182" s="57">
        <v>-503095</v>
      </c>
      <c r="W6182" s="57">
        <v>9272</v>
      </c>
      <c r="X6182" s="57">
        <v>-512367</v>
      </c>
      <c r="Y6182" s="73">
        <v>39508</v>
      </c>
      <c r="Z6182" s="57">
        <v>0</v>
      </c>
      <c r="AA6182" s="57">
        <v>503095</v>
      </c>
      <c r="AB6182" s="57">
        <v>0</v>
      </c>
      <c r="AC6182" s="57">
        <v>0</v>
      </c>
      <c r="AD6182" s="56" t="s">
        <v>67</v>
      </c>
      <c r="AE6182" s="57">
        <v>0</v>
      </c>
      <c r="AF6182" s="57">
        <v>-512367</v>
      </c>
      <c r="AG6182" s="57">
        <v>503095</v>
      </c>
      <c r="AI6182"/>
      <c r="AJ6182"/>
    </row>
    <row r="6183" spans="1:36">
      <c r="A6183" s="56" t="s">
        <v>48</v>
      </c>
      <c r="B6183" s="56" t="s">
        <v>11416</v>
      </c>
      <c r="C6183" s="56">
        <v>2101010100</v>
      </c>
      <c r="D6183" s="56" t="s">
        <v>39</v>
      </c>
      <c r="E6183" s="56">
        <v>2101020100</v>
      </c>
      <c r="F6183" s="56">
        <v>5401010100</v>
      </c>
      <c r="G6183" s="56" t="s">
        <v>11428</v>
      </c>
      <c r="H6183" s="56">
        <v>400300</v>
      </c>
      <c r="I6183" s="56" t="s">
        <v>11439</v>
      </c>
      <c r="J6183" s="56" t="s">
        <v>6814</v>
      </c>
      <c r="K6183" s="56" t="s">
        <v>6815</v>
      </c>
      <c r="L6183" s="56" t="s">
        <v>7138</v>
      </c>
      <c r="M6183" s="73">
        <v>44160</v>
      </c>
      <c r="N6183" s="56"/>
      <c r="O6183" s="56"/>
      <c r="P6183" s="56" t="s">
        <v>1105</v>
      </c>
      <c r="Q6183" s="56"/>
      <c r="R6183" s="56" t="s">
        <v>70</v>
      </c>
      <c r="S6183" s="56" t="s">
        <v>11415</v>
      </c>
      <c r="T6183" s="56" t="s">
        <v>7140</v>
      </c>
      <c r="U6183" s="57">
        <v>376000</v>
      </c>
      <c r="V6183" s="57">
        <v>-23160.91</v>
      </c>
      <c r="W6183" s="57">
        <v>352839.09</v>
      </c>
      <c r="X6183" s="57">
        <v>-2.08</v>
      </c>
      <c r="Y6183" s="73">
        <v>44145</v>
      </c>
      <c r="Z6183" s="57">
        <v>-54475.45</v>
      </c>
      <c r="AA6183" s="57">
        <v>0</v>
      </c>
      <c r="AB6183" s="57">
        <v>298361.56</v>
      </c>
      <c r="AC6183" s="57">
        <v>0</v>
      </c>
      <c r="AD6183" s="56" t="s">
        <v>9254</v>
      </c>
      <c r="AE6183" s="57">
        <v>-2</v>
      </c>
      <c r="AF6183" s="57">
        <v>0</v>
      </c>
      <c r="AG6183" s="57">
        <v>0</v>
      </c>
      <c r="AI6183"/>
      <c r="AJ6183"/>
    </row>
    <row r="6184" spans="1:36">
      <c r="A6184" s="56" t="s">
        <v>54</v>
      </c>
      <c r="B6184" s="56" t="s">
        <v>11417</v>
      </c>
      <c r="C6184" s="56">
        <v>2101010130</v>
      </c>
      <c r="D6184" s="56" t="s">
        <v>40</v>
      </c>
      <c r="E6184" s="56">
        <v>2101020140</v>
      </c>
      <c r="F6184" s="56">
        <v>5401010140</v>
      </c>
      <c r="G6184" s="56" t="s">
        <v>11413</v>
      </c>
      <c r="H6184" s="56">
        <v>400100</v>
      </c>
      <c r="I6184" s="56" t="s">
        <v>11414</v>
      </c>
      <c r="J6184" s="56" t="s">
        <v>262</v>
      </c>
      <c r="K6184" s="56" t="s">
        <v>8060</v>
      </c>
      <c r="L6184" s="56" t="s">
        <v>7138</v>
      </c>
      <c r="M6184" s="73">
        <v>39539</v>
      </c>
      <c r="N6184" s="56"/>
      <c r="O6184" s="56"/>
      <c r="P6184" s="56" t="s">
        <v>7716</v>
      </c>
      <c r="Q6184" s="56"/>
      <c r="R6184" s="56" t="s">
        <v>70</v>
      </c>
      <c r="S6184" s="56" t="s">
        <v>7138</v>
      </c>
      <c r="T6184" s="56" t="s">
        <v>7138</v>
      </c>
      <c r="U6184" s="57">
        <v>7392</v>
      </c>
      <c r="V6184" s="57">
        <v>-7391</v>
      </c>
      <c r="W6184" s="57">
        <v>1</v>
      </c>
      <c r="X6184" s="57">
        <v>-7392</v>
      </c>
      <c r="Y6184" s="73">
        <v>39539</v>
      </c>
      <c r="Z6184" s="57">
        <v>0</v>
      </c>
      <c r="AA6184" s="57">
        <v>7391</v>
      </c>
      <c r="AB6184" s="57">
        <v>0</v>
      </c>
      <c r="AC6184" s="57">
        <v>0</v>
      </c>
      <c r="AD6184" s="56" t="s">
        <v>67</v>
      </c>
      <c r="AE6184" s="57">
        <v>0</v>
      </c>
      <c r="AF6184" s="57">
        <v>-7392</v>
      </c>
      <c r="AG6184" s="57">
        <v>7391</v>
      </c>
      <c r="AI6184"/>
      <c r="AJ6184"/>
    </row>
    <row r="6185" spans="1:36">
      <c r="A6185" s="56" t="s">
        <v>54</v>
      </c>
      <c r="B6185" s="56" t="s">
        <v>11417</v>
      </c>
      <c r="C6185" s="56">
        <v>2101010130</v>
      </c>
      <c r="D6185" s="56" t="s">
        <v>40</v>
      </c>
      <c r="E6185" s="56">
        <v>2101020140</v>
      </c>
      <c r="F6185" s="56">
        <v>5401010140</v>
      </c>
      <c r="G6185" s="56" t="s">
        <v>11413</v>
      </c>
      <c r="H6185" s="56">
        <v>400100</v>
      </c>
      <c r="I6185" s="56" t="s">
        <v>11414</v>
      </c>
      <c r="J6185" s="56" t="s">
        <v>263</v>
      </c>
      <c r="K6185" s="56" t="s">
        <v>11838</v>
      </c>
      <c r="L6185" s="56" t="s">
        <v>7138</v>
      </c>
      <c r="M6185" s="73">
        <v>39539</v>
      </c>
      <c r="N6185" s="56"/>
      <c r="O6185" s="56"/>
      <c r="P6185" s="56" t="s">
        <v>7716</v>
      </c>
      <c r="Q6185" s="56"/>
      <c r="R6185" s="56" t="s">
        <v>70</v>
      </c>
      <c r="S6185" s="56" t="s">
        <v>7138</v>
      </c>
      <c r="T6185" s="56" t="s">
        <v>7138</v>
      </c>
      <c r="U6185" s="57">
        <v>68661</v>
      </c>
      <c r="V6185" s="57">
        <v>-68660</v>
      </c>
      <c r="W6185" s="57">
        <v>1</v>
      </c>
      <c r="X6185" s="57">
        <v>-68661</v>
      </c>
      <c r="Y6185" s="73">
        <v>39539</v>
      </c>
      <c r="Z6185" s="57">
        <v>0</v>
      </c>
      <c r="AA6185" s="57">
        <v>68660</v>
      </c>
      <c r="AB6185" s="57">
        <v>0</v>
      </c>
      <c r="AC6185" s="57">
        <v>0</v>
      </c>
      <c r="AD6185" s="56" t="s">
        <v>67</v>
      </c>
      <c r="AE6185" s="57">
        <v>0</v>
      </c>
      <c r="AF6185" s="57">
        <v>-68661</v>
      </c>
      <c r="AG6185" s="57">
        <v>68660</v>
      </c>
      <c r="AI6185"/>
      <c r="AJ6185"/>
    </row>
    <row r="6186" spans="1:36">
      <c r="A6186" s="56" t="s">
        <v>54</v>
      </c>
      <c r="B6186" s="56" t="s">
        <v>11417</v>
      </c>
      <c r="C6186" s="56">
        <v>2101010130</v>
      </c>
      <c r="D6186" s="56" t="s">
        <v>40</v>
      </c>
      <c r="E6186" s="56">
        <v>2101020140</v>
      </c>
      <c r="F6186" s="56">
        <v>5401010140</v>
      </c>
      <c r="G6186" s="56" t="s">
        <v>11413</v>
      </c>
      <c r="H6186" s="56">
        <v>400100</v>
      </c>
      <c r="I6186" s="56" t="s">
        <v>11414</v>
      </c>
      <c r="J6186" s="56" t="s">
        <v>264</v>
      </c>
      <c r="K6186" s="56" t="s">
        <v>8062</v>
      </c>
      <c r="L6186" s="56" t="s">
        <v>7138</v>
      </c>
      <c r="M6186" s="73">
        <v>39539</v>
      </c>
      <c r="N6186" s="56"/>
      <c r="O6186" s="56"/>
      <c r="P6186" s="56" t="s">
        <v>7716</v>
      </c>
      <c r="Q6186" s="56"/>
      <c r="R6186" s="56" t="s">
        <v>70</v>
      </c>
      <c r="S6186" s="56" t="s">
        <v>7138</v>
      </c>
      <c r="T6186" s="56" t="s">
        <v>7138</v>
      </c>
      <c r="U6186" s="57">
        <v>161117</v>
      </c>
      <c r="V6186" s="57">
        <v>-161116</v>
      </c>
      <c r="W6186" s="57">
        <v>1</v>
      </c>
      <c r="X6186" s="57">
        <v>-161117</v>
      </c>
      <c r="Y6186" s="73">
        <v>39539</v>
      </c>
      <c r="Z6186" s="57">
        <v>0</v>
      </c>
      <c r="AA6186" s="57">
        <v>161116</v>
      </c>
      <c r="AB6186" s="57">
        <v>0</v>
      </c>
      <c r="AC6186" s="57">
        <v>0</v>
      </c>
      <c r="AD6186" s="56" t="s">
        <v>67</v>
      </c>
      <c r="AE6186" s="57">
        <v>0</v>
      </c>
      <c r="AF6186" s="57">
        <v>-161117</v>
      </c>
      <c r="AG6186" s="57">
        <v>161116</v>
      </c>
      <c r="AI6186"/>
      <c r="AJ6186"/>
    </row>
    <row r="6187" spans="1:36">
      <c r="A6187" s="56" t="s">
        <v>54</v>
      </c>
      <c r="B6187" s="56" t="s">
        <v>11417</v>
      </c>
      <c r="C6187" s="56">
        <v>2101010130</v>
      </c>
      <c r="D6187" s="56" t="s">
        <v>40</v>
      </c>
      <c r="E6187" s="56">
        <v>2101020140</v>
      </c>
      <c r="F6187" s="56">
        <v>5401010140</v>
      </c>
      <c r="G6187" s="56" t="s">
        <v>11413</v>
      </c>
      <c r="H6187" s="56">
        <v>400100</v>
      </c>
      <c r="I6187" s="56" t="s">
        <v>11414</v>
      </c>
      <c r="J6187" s="56" t="s">
        <v>265</v>
      </c>
      <c r="K6187" s="56" t="s">
        <v>8069</v>
      </c>
      <c r="L6187" s="56" t="s">
        <v>7138</v>
      </c>
      <c r="M6187" s="73">
        <v>39928</v>
      </c>
      <c r="N6187" s="56"/>
      <c r="O6187" s="56"/>
      <c r="P6187" s="56" t="s">
        <v>7716</v>
      </c>
      <c r="Q6187" s="56"/>
      <c r="R6187" s="56" t="s">
        <v>70</v>
      </c>
      <c r="S6187" s="56" t="s">
        <v>7138</v>
      </c>
      <c r="T6187" s="56" t="s">
        <v>7138</v>
      </c>
      <c r="U6187" s="57">
        <v>30071</v>
      </c>
      <c r="V6187" s="57">
        <v>-30070</v>
      </c>
      <c r="W6187" s="57">
        <v>1</v>
      </c>
      <c r="X6187" s="57">
        <v>-30071</v>
      </c>
      <c r="Y6187" s="73">
        <v>39904</v>
      </c>
      <c r="Z6187" s="57">
        <v>0</v>
      </c>
      <c r="AA6187" s="57">
        <v>30070</v>
      </c>
      <c r="AB6187" s="57">
        <v>0</v>
      </c>
      <c r="AC6187" s="57">
        <v>0</v>
      </c>
      <c r="AD6187" s="56" t="s">
        <v>67</v>
      </c>
      <c r="AE6187" s="57">
        <v>0</v>
      </c>
      <c r="AF6187" s="57">
        <v>-30071</v>
      </c>
      <c r="AG6187" s="57">
        <v>30070</v>
      </c>
      <c r="AI6187"/>
      <c r="AJ6187"/>
    </row>
    <row r="6188" spans="1:36">
      <c r="A6188" s="56" t="s">
        <v>54</v>
      </c>
      <c r="B6188" s="56" t="s">
        <v>11417</v>
      </c>
      <c r="C6188" s="56">
        <v>2101010130</v>
      </c>
      <c r="D6188" s="56" t="s">
        <v>40</v>
      </c>
      <c r="E6188" s="56">
        <v>2101020140</v>
      </c>
      <c r="F6188" s="56">
        <v>5401010140</v>
      </c>
      <c r="G6188" s="56" t="s">
        <v>11413</v>
      </c>
      <c r="H6188" s="56">
        <v>400100</v>
      </c>
      <c r="I6188" s="56" t="s">
        <v>11414</v>
      </c>
      <c r="J6188" s="56" t="s">
        <v>275</v>
      </c>
      <c r="K6188" s="56" t="s">
        <v>8198</v>
      </c>
      <c r="L6188" s="56" t="s">
        <v>7138</v>
      </c>
      <c r="M6188" s="73">
        <v>39539</v>
      </c>
      <c r="N6188" s="56"/>
      <c r="O6188" s="56"/>
      <c r="P6188" s="56" t="s">
        <v>7235</v>
      </c>
      <c r="Q6188" s="56"/>
      <c r="R6188" s="56" t="s">
        <v>70</v>
      </c>
      <c r="S6188" s="56" t="s">
        <v>7138</v>
      </c>
      <c r="T6188" s="56" t="s">
        <v>7140</v>
      </c>
      <c r="U6188" s="57">
        <v>8360</v>
      </c>
      <c r="V6188" s="57">
        <v>-7942</v>
      </c>
      <c r="W6188" s="57">
        <v>418</v>
      </c>
      <c r="X6188" s="57">
        <v>-8360</v>
      </c>
      <c r="Y6188" s="73">
        <v>39539</v>
      </c>
      <c r="Z6188" s="57">
        <v>0</v>
      </c>
      <c r="AA6188" s="57">
        <v>7942</v>
      </c>
      <c r="AB6188" s="57">
        <v>0</v>
      </c>
      <c r="AC6188" s="57">
        <v>0</v>
      </c>
      <c r="AD6188" s="56" t="s">
        <v>67</v>
      </c>
      <c r="AE6188" s="57">
        <v>0</v>
      </c>
      <c r="AF6188" s="57">
        <v>-8360</v>
      </c>
      <c r="AG6188" s="57">
        <v>7942</v>
      </c>
      <c r="AI6188"/>
      <c r="AJ6188"/>
    </row>
    <row r="6189" spans="1:36">
      <c r="A6189" s="56" t="s">
        <v>54</v>
      </c>
      <c r="B6189" s="56" t="s">
        <v>11417</v>
      </c>
      <c r="C6189" s="56">
        <v>2101010130</v>
      </c>
      <c r="D6189" s="56" t="s">
        <v>40</v>
      </c>
      <c r="E6189" s="56">
        <v>2101020140</v>
      </c>
      <c r="F6189" s="56">
        <v>5401010140</v>
      </c>
      <c r="G6189" s="56" t="s">
        <v>11413</v>
      </c>
      <c r="H6189" s="56">
        <v>400100</v>
      </c>
      <c r="I6189" s="56" t="s">
        <v>11414</v>
      </c>
      <c r="J6189" s="56" t="s">
        <v>292</v>
      </c>
      <c r="K6189" s="56" t="s">
        <v>8199</v>
      </c>
      <c r="L6189" s="56" t="s">
        <v>7138</v>
      </c>
      <c r="M6189" s="73">
        <v>40000</v>
      </c>
      <c r="N6189" s="56"/>
      <c r="O6189" s="56"/>
      <c r="P6189" s="56" t="s">
        <v>7235</v>
      </c>
      <c r="Q6189" s="56"/>
      <c r="R6189" s="56" t="s">
        <v>70</v>
      </c>
      <c r="S6189" s="56" t="s">
        <v>7138</v>
      </c>
      <c r="T6189" s="56" t="s">
        <v>7140</v>
      </c>
      <c r="U6189" s="57">
        <v>21263</v>
      </c>
      <c r="V6189" s="57">
        <v>-20199.849999999999</v>
      </c>
      <c r="W6189" s="57">
        <v>1063.1500000000001</v>
      </c>
      <c r="X6189" s="57">
        <v>-21263</v>
      </c>
      <c r="Y6189" s="73">
        <v>40000</v>
      </c>
      <c r="Z6189" s="57">
        <v>0</v>
      </c>
      <c r="AA6189" s="57">
        <v>20199.849999999999</v>
      </c>
      <c r="AB6189" s="57">
        <v>0</v>
      </c>
      <c r="AC6189" s="57">
        <v>0</v>
      </c>
      <c r="AD6189" s="56" t="s">
        <v>67</v>
      </c>
      <c r="AE6189" s="57">
        <v>0</v>
      </c>
      <c r="AF6189" s="57">
        <v>-21263</v>
      </c>
      <c r="AG6189" s="57">
        <v>20199.849999999999</v>
      </c>
      <c r="AI6189"/>
      <c r="AJ6189"/>
    </row>
    <row r="6190" spans="1:36">
      <c r="A6190" s="56" t="s">
        <v>54</v>
      </c>
      <c r="B6190" s="56" t="s">
        <v>11417</v>
      </c>
      <c r="C6190" s="56">
        <v>2101010130</v>
      </c>
      <c r="D6190" s="56" t="s">
        <v>40</v>
      </c>
      <c r="E6190" s="56">
        <v>2101020140</v>
      </c>
      <c r="F6190" s="56">
        <v>5401010140</v>
      </c>
      <c r="G6190" s="56" t="s">
        <v>11413</v>
      </c>
      <c r="H6190" s="56">
        <v>400100</v>
      </c>
      <c r="I6190" s="56" t="s">
        <v>11414</v>
      </c>
      <c r="J6190" s="56" t="s">
        <v>300</v>
      </c>
      <c r="K6190" s="56" t="s">
        <v>8200</v>
      </c>
      <c r="L6190" s="56" t="s">
        <v>7138</v>
      </c>
      <c r="M6190" s="73">
        <v>39928</v>
      </c>
      <c r="N6190" s="56"/>
      <c r="O6190" s="56"/>
      <c r="P6190" s="56" t="s">
        <v>7235</v>
      </c>
      <c r="Q6190" s="56"/>
      <c r="R6190" s="56" t="s">
        <v>70</v>
      </c>
      <c r="S6190" s="56" t="s">
        <v>7138</v>
      </c>
      <c r="T6190" s="56" t="s">
        <v>7140</v>
      </c>
      <c r="U6190" s="57">
        <v>30375</v>
      </c>
      <c r="V6190" s="57">
        <v>-28856.25</v>
      </c>
      <c r="W6190" s="57">
        <v>1518.75</v>
      </c>
      <c r="X6190" s="57">
        <v>-30375</v>
      </c>
      <c r="Y6190" s="73">
        <v>39928</v>
      </c>
      <c r="Z6190" s="57">
        <v>0</v>
      </c>
      <c r="AA6190" s="57">
        <v>28856.25</v>
      </c>
      <c r="AB6190" s="57">
        <v>0</v>
      </c>
      <c r="AC6190" s="57">
        <v>0</v>
      </c>
      <c r="AD6190" s="56" t="s">
        <v>67</v>
      </c>
      <c r="AE6190" s="57">
        <v>0</v>
      </c>
      <c r="AF6190" s="57">
        <v>-30375</v>
      </c>
      <c r="AG6190" s="57">
        <v>28856.25</v>
      </c>
      <c r="AI6190"/>
      <c r="AJ6190"/>
    </row>
    <row r="6191" spans="1:36">
      <c r="A6191" s="56" t="s">
        <v>54</v>
      </c>
      <c r="B6191" s="56" t="s">
        <v>11417</v>
      </c>
      <c r="C6191" s="56">
        <v>2101010130</v>
      </c>
      <c r="D6191" s="56" t="s">
        <v>40</v>
      </c>
      <c r="E6191" s="56">
        <v>2101020140</v>
      </c>
      <c r="F6191" s="56">
        <v>5401010140</v>
      </c>
      <c r="G6191" s="56" t="s">
        <v>11413</v>
      </c>
      <c r="H6191" s="56">
        <v>400100</v>
      </c>
      <c r="I6191" s="56" t="s">
        <v>11414</v>
      </c>
      <c r="J6191" s="56" t="s">
        <v>307</v>
      </c>
      <c r="K6191" s="56" t="s">
        <v>8201</v>
      </c>
      <c r="L6191" s="56" t="s">
        <v>7138</v>
      </c>
      <c r="M6191" s="73">
        <v>39969</v>
      </c>
      <c r="N6191" s="56"/>
      <c r="O6191" s="56"/>
      <c r="P6191" s="56" t="s">
        <v>7235</v>
      </c>
      <c r="Q6191" s="56"/>
      <c r="R6191" s="56" t="s">
        <v>70</v>
      </c>
      <c r="S6191" s="56" t="s">
        <v>7138</v>
      </c>
      <c r="T6191" s="56" t="s">
        <v>7140</v>
      </c>
      <c r="U6191" s="57">
        <v>33750</v>
      </c>
      <c r="V6191" s="57">
        <v>-32062.5</v>
      </c>
      <c r="W6191" s="57">
        <v>1687.5</v>
      </c>
      <c r="X6191" s="57">
        <v>-33750</v>
      </c>
      <c r="Y6191" s="73">
        <v>39969</v>
      </c>
      <c r="Z6191" s="57">
        <v>0</v>
      </c>
      <c r="AA6191" s="57">
        <v>32062.5</v>
      </c>
      <c r="AB6191" s="57">
        <v>0</v>
      </c>
      <c r="AC6191" s="57">
        <v>0</v>
      </c>
      <c r="AD6191" s="56" t="s">
        <v>67</v>
      </c>
      <c r="AE6191" s="57">
        <v>0</v>
      </c>
      <c r="AF6191" s="57">
        <v>-33750</v>
      </c>
      <c r="AG6191" s="57">
        <v>32062.5</v>
      </c>
      <c r="AI6191"/>
      <c r="AJ6191"/>
    </row>
    <row r="6192" spans="1:36">
      <c r="A6192" s="56" t="s">
        <v>54</v>
      </c>
      <c r="B6192" s="56" t="s">
        <v>11417</v>
      </c>
      <c r="C6192" s="56">
        <v>2101010130</v>
      </c>
      <c r="D6192" s="56" t="s">
        <v>40</v>
      </c>
      <c r="E6192" s="56">
        <v>2101020140</v>
      </c>
      <c r="F6192" s="56">
        <v>5401010140</v>
      </c>
      <c r="G6192" s="56" t="s">
        <v>11413</v>
      </c>
      <c r="H6192" s="56">
        <v>400100</v>
      </c>
      <c r="I6192" s="56" t="s">
        <v>11414</v>
      </c>
      <c r="J6192" s="56" t="s">
        <v>312</v>
      </c>
      <c r="K6192" s="56" t="s">
        <v>8202</v>
      </c>
      <c r="L6192" s="56" t="s">
        <v>7138</v>
      </c>
      <c r="M6192" s="73">
        <v>39928</v>
      </c>
      <c r="N6192" s="56"/>
      <c r="O6192" s="56"/>
      <c r="P6192" s="56" t="s">
        <v>7235</v>
      </c>
      <c r="Q6192" s="56"/>
      <c r="R6192" s="56" t="s">
        <v>70</v>
      </c>
      <c r="S6192" s="56" t="s">
        <v>7138</v>
      </c>
      <c r="T6192" s="56" t="s">
        <v>7140</v>
      </c>
      <c r="U6192" s="57">
        <v>36450</v>
      </c>
      <c r="V6192" s="57">
        <v>-34627.5</v>
      </c>
      <c r="W6192" s="57">
        <v>1822.5</v>
      </c>
      <c r="X6192" s="57">
        <v>-36450</v>
      </c>
      <c r="Y6192" s="73">
        <v>39928</v>
      </c>
      <c r="Z6192" s="57">
        <v>0</v>
      </c>
      <c r="AA6192" s="57">
        <v>34627.5</v>
      </c>
      <c r="AB6192" s="57">
        <v>0</v>
      </c>
      <c r="AC6192" s="57">
        <v>0</v>
      </c>
      <c r="AD6192" s="56" t="s">
        <v>67</v>
      </c>
      <c r="AE6192" s="57">
        <v>0</v>
      </c>
      <c r="AF6192" s="57">
        <v>-36450</v>
      </c>
      <c r="AG6192" s="57">
        <v>34627.5</v>
      </c>
      <c r="AI6192"/>
      <c r="AJ6192"/>
    </row>
    <row r="6193" spans="1:36">
      <c r="A6193" s="56" t="s">
        <v>54</v>
      </c>
      <c r="B6193" s="56" t="s">
        <v>11417</v>
      </c>
      <c r="C6193" s="56">
        <v>2101010130</v>
      </c>
      <c r="D6193" s="56" t="s">
        <v>40</v>
      </c>
      <c r="E6193" s="56">
        <v>2101020140</v>
      </c>
      <c r="F6193" s="56">
        <v>5401010140</v>
      </c>
      <c r="G6193" s="56" t="s">
        <v>11413</v>
      </c>
      <c r="H6193" s="56">
        <v>400100</v>
      </c>
      <c r="I6193" s="56" t="s">
        <v>11414</v>
      </c>
      <c r="J6193" s="56" t="s">
        <v>314</v>
      </c>
      <c r="K6193" s="56" t="s">
        <v>8204</v>
      </c>
      <c r="L6193" s="56" t="s">
        <v>7138</v>
      </c>
      <c r="M6193" s="73">
        <v>39539</v>
      </c>
      <c r="N6193" s="56"/>
      <c r="O6193" s="56"/>
      <c r="P6193" s="56" t="s">
        <v>7235</v>
      </c>
      <c r="Q6193" s="56"/>
      <c r="R6193" s="56" t="s">
        <v>70</v>
      </c>
      <c r="S6193" s="56" t="s">
        <v>7138</v>
      </c>
      <c r="T6193" s="56" t="s">
        <v>7140</v>
      </c>
      <c r="U6193" s="57">
        <v>39938</v>
      </c>
      <c r="V6193" s="57">
        <v>-37941.1</v>
      </c>
      <c r="W6193" s="57">
        <v>1996.9</v>
      </c>
      <c r="X6193" s="57">
        <v>-39938</v>
      </c>
      <c r="Y6193" s="73">
        <v>39539</v>
      </c>
      <c r="Z6193" s="57">
        <v>0</v>
      </c>
      <c r="AA6193" s="57">
        <v>37941.1</v>
      </c>
      <c r="AB6193" s="57">
        <v>0</v>
      </c>
      <c r="AC6193" s="57">
        <v>0</v>
      </c>
      <c r="AD6193" s="56" t="s">
        <v>67</v>
      </c>
      <c r="AE6193" s="57">
        <v>0</v>
      </c>
      <c r="AF6193" s="57">
        <v>-39938</v>
      </c>
      <c r="AG6193" s="57">
        <v>37941.1</v>
      </c>
      <c r="AI6193"/>
      <c r="AJ6193"/>
    </row>
    <row r="6194" spans="1:36">
      <c r="A6194" s="56" t="s">
        <v>54</v>
      </c>
      <c r="B6194" s="56" t="s">
        <v>11417</v>
      </c>
      <c r="C6194" s="56">
        <v>2101010130</v>
      </c>
      <c r="D6194" s="56" t="s">
        <v>40</v>
      </c>
      <c r="E6194" s="56">
        <v>2101020140</v>
      </c>
      <c r="F6194" s="56">
        <v>5401010140</v>
      </c>
      <c r="G6194" s="56" t="s">
        <v>11413</v>
      </c>
      <c r="H6194" s="56">
        <v>400100</v>
      </c>
      <c r="I6194" s="56" t="s">
        <v>11414</v>
      </c>
      <c r="J6194" s="56" t="s">
        <v>315</v>
      </c>
      <c r="K6194" s="56" t="s">
        <v>8205</v>
      </c>
      <c r="L6194" s="56" t="s">
        <v>7138</v>
      </c>
      <c r="M6194" s="73">
        <v>40012</v>
      </c>
      <c r="N6194" s="56"/>
      <c r="O6194" s="56"/>
      <c r="P6194" s="56" t="s">
        <v>7235</v>
      </c>
      <c r="Q6194" s="56"/>
      <c r="R6194" s="56" t="s">
        <v>70</v>
      </c>
      <c r="S6194" s="56" t="s">
        <v>7138</v>
      </c>
      <c r="T6194" s="56" t="s">
        <v>7140</v>
      </c>
      <c r="U6194" s="57">
        <v>39959</v>
      </c>
      <c r="V6194" s="57">
        <v>-37961.050000000003</v>
      </c>
      <c r="W6194" s="57">
        <v>1997.95</v>
      </c>
      <c r="X6194" s="57">
        <v>-39959</v>
      </c>
      <c r="Y6194" s="73">
        <v>40012</v>
      </c>
      <c r="Z6194" s="57">
        <v>0</v>
      </c>
      <c r="AA6194" s="57">
        <v>37961.050000000003</v>
      </c>
      <c r="AB6194" s="57">
        <v>0</v>
      </c>
      <c r="AC6194" s="57">
        <v>0</v>
      </c>
      <c r="AD6194" s="56" t="s">
        <v>67</v>
      </c>
      <c r="AE6194" s="57">
        <v>0</v>
      </c>
      <c r="AF6194" s="57">
        <v>-39959</v>
      </c>
      <c r="AG6194" s="57">
        <v>37961.050000000003</v>
      </c>
      <c r="AI6194"/>
      <c r="AJ6194"/>
    </row>
    <row r="6195" spans="1:36">
      <c r="A6195" s="56" t="s">
        <v>54</v>
      </c>
      <c r="B6195" s="56" t="s">
        <v>11417</v>
      </c>
      <c r="C6195" s="56">
        <v>2101010130</v>
      </c>
      <c r="D6195" s="56" t="s">
        <v>40</v>
      </c>
      <c r="E6195" s="56">
        <v>2101020140</v>
      </c>
      <c r="F6195" s="56">
        <v>5401010140</v>
      </c>
      <c r="G6195" s="56" t="s">
        <v>11413</v>
      </c>
      <c r="H6195" s="56">
        <v>400100</v>
      </c>
      <c r="I6195" s="56" t="s">
        <v>11414</v>
      </c>
      <c r="J6195" s="56" t="s">
        <v>340</v>
      </c>
      <c r="K6195" s="56" t="s">
        <v>8207</v>
      </c>
      <c r="L6195" s="56" t="s">
        <v>7138</v>
      </c>
      <c r="M6195" s="73">
        <v>39987</v>
      </c>
      <c r="N6195" s="56"/>
      <c r="O6195" s="56"/>
      <c r="P6195" s="56" t="s">
        <v>7235</v>
      </c>
      <c r="Q6195" s="56"/>
      <c r="R6195" s="56" t="s">
        <v>70</v>
      </c>
      <c r="S6195" s="56" t="s">
        <v>7138</v>
      </c>
      <c r="T6195" s="56" t="s">
        <v>7140</v>
      </c>
      <c r="U6195" s="57">
        <v>54675</v>
      </c>
      <c r="V6195" s="57">
        <v>-51941.25</v>
      </c>
      <c r="W6195" s="57">
        <v>2733.75</v>
      </c>
      <c r="X6195" s="57">
        <v>-54675</v>
      </c>
      <c r="Y6195" s="73">
        <v>39987</v>
      </c>
      <c r="Z6195" s="57">
        <v>0</v>
      </c>
      <c r="AA6195" s="57">
        <v>51941.25</v>
      </c>
      <c r="AB6195" s="57">
        <v>0</v>
      </c>
      <c r="AC6195" s="57">
        <v>0</v>
      </c>
      <c r="AD6195" s="56" t="s">
        <v>67</v>
      </c>
      <c r="AE6195" s="57">
        <v>0</v>
      </c>
      <c r="AF6195" s="57">
        <v>-54675</v>
      </c>
      <c r="AG6195" s="57">
        <v>51941.25</v>
      </c>
      <c r="AI6195"/>
      <c r="AJ6195"/>
    </row>
    <row r="6196" spans="1:36">
      <c r="A6196" s="56" t="s">
        <v>54</v>
      </c>
      <c r="B6196" s="56" t="s">
        <v>11417</v>
      </c>
      <c r="C6196" s="56">
        <v>2101010130</v>
      </c>
      <c r="D6196" s="56" t="s">
        <v>40</v>
      </c>
      <c r="E6196" s="56">
        <v>2101020140</v>
      </c>
      <c r="F6196" s="56">
        <v>5401010140</v>
      </c>
      <c r="G6196" s="56" t="s">
        <v>11413</v>
      </c>
      <c r="H6196" s="56">
        <v>400100</v>
      </c>
      <c r="I6196" s="56" t="s">
        <v>11414</v>
      </c>
      <c r="J6196" s="56" t="s">
        <v>341</v>
      </c>
      <c r="K6196" s="56" t="s">
        <v>8208</v>
      </c>
      <c r="L6196" s="56" t="s">
        <v>7138</v>
      </c>
      <c r="M6196" s="73">
        <v>39928</v>
      </c>
      <c r="N6196" s="56"/>
      <c r="O6196" s="56"/>
      <c r="P6196" s="56" t="s">
        <v>7235</v>
      </c>
      <c r="Q6196" s="56"/>
      <c r="R6196" s="56" t="s">
        <v>70</v>
      </c>
      <c r="S6196" s="56" t="s">
        <v>7138</v>
      </c>
      <c r="T6196" s="56" t="s">
        <v>7140</v>
      </c>
      <c r="U6196" s="57">
        <v>57713</v>
      </c>
      <c r="V6196" s="57">
        <v>-54827.35</v>
      </c>
      <c r="W6196" s="57">
        <v>2885.65</v>
      </c>
      <c r="X6196" s="57">
        <v>-57713</v>
      </c>
      <c r="Y6196" s="73">
        <v>39928</v>
      </c>
      <c r="Z6196" s="57">
        <v>0</v>
      </c>
      <c r="AA6196" s="57">
        <v>54827.35</v>
      </c>
      <c r="AB6196" s="57">
        <v>0</v>
      </c>
      <c r="AC6196" s="57">
        <v>0</v>
      </c>
      <c r="AD6196" s="56" t="s">
        <v>67</v>
      </c>
      <c r="AE6196" s="57">
        <v>0</v>
      </c>
      <c r="AF6196" s="57">
        <v>-57713</v>
      </c>
      <c r="AG6196" s="57">
        <v>54827.35</v>
      </c>
      <c r="AI6196"/>
      <c r="AJ6196"/>
    </row>
    <row r="6197" spans="1:36">
      <c r="A6197" s="56" t="s">
        <v>54</v>
      </c>
      <c r="B6197" s="56" t="s">
        <v>11417</v>
      </c>
      <c r="C6197" s="56">
        <v>2101010130</v>
      </c>
      <c r="D6197" s="56" t="s">
        <v>40</v>
      </c>
      <c r="E6197" s="56">
        <v>2101020140</v>
      </c>
      <c r="F6197" s="56">
        <v>5401010140</v>
      </c>
      <c r="G6197" s="56" t="s">
        <v>11413</v>
      </c>
      <c r="H6197" s="56">
        <v>400100</v>
      </c>
      <c r="I6197" s="56" t="s">
        <v>11414</v>
      </c>
      <c r="J6197" s="56" t="s">
        <v>351</v>
      </c>
      <c r="K6197" s="56" t="s">
        <v>8205</v>
      </c>
      <c r="L6197" s="56" t="s">
        <v>7138</v>
      </c>
      <c r="M6197" s="73">
        <v>39539</v>
      </c>
      <c r="N6197" s="56"/>
      <c r="O6197" s="56"/>
      <c r="P6197" s="56" t="s">
        <v>7235</v>
      </c>
      <c r="Q6197" s="56"/>
      <c r="R6197" s="56" t="s">
        <v>70</v>
      </c>
      <c r="S6197" s="56" t="s">
        <v>7138</v>
      </c>
      <c r="T6197" s="56" t="s">
        <v>7140</v>
      </c>
      <c r="U6197" s="57">
        <v>67892</v>
      </c>
      <c r="V6197" s="57">
        <v>-64497.4</v>
      </c>
      <c r="W6197" s="57">
        <v>3394.6</v>
      </c>
      <c r="X6197" s="57">
        <v>-67892</v>
      </c>
      <c r="Y6197" s="73">
        <v>39539</v>
      </c>
      <c r="Z6197" s="57">
        <v>0</v>
      </c>
      <c r="AA6197" s="57">
        <v>64497.4</v>
      </c>
      <c r="AB6197" s="57">
        <v>0</v>
      </c>
      <c r="AC6197" s="57">
        <v>0</v>
      </c>
      <c r="AD6197" s="56" t="s">
        <v>67</v>
      </c>
      <c r="AE6197" s="57">
        <v>0</v>
      </c>
      <c r="AF6197" s="57">
        <v>-67892</v>
      </c>
      <c r="AG6197" s="57">
        <v>64497.4</v>
      </c>
      <c r="AI6197"/>
      <c r="AJ6197"/>
    </row>
    <row r="6198" spans="1:36">
      <c r="A6198" s="56" t="s">
        <v>54</v>
      </c>
      <c r="B6198" s="56" t="s">
        <v>11417</v>
      </c>
      <c r="C6198" s="56">
        <v>2101010130</v>
      </c>
      <c r="D6198" s="56" t="s">
        <v>40</v>
      </c>
      <c r="E6198" s="56">
        <v>2101020140</v>
      </c>
      <c r="F6198" s="56">
        <v>5401010140</v>
      </c>
      <c r="G6198" s="56" t="s">
        <v>11413</v>
      </c>
      <c r="H6198" s="56">
        <v>400100</v>
      </c>
      <c r="I6198" s="56" t="s">
        <v>11414</v>
      </c>
      <c r="J6198" s="56" t="s">
        <v>352</v>
      </c>
      <c r="K6198" s="56" t="s">
        <v>8209</v>
      </c>
      <c r="L6198" s="56" t="s">
        <v>7138</v>
      </c>
      <c r="M6198" s="73">
        <v>39539</v>
      </c>
      <c r="N6198" s="56"/>
      <c r="O6198" s="56"/>
      <c r="P6198" s="56" t="s">
        <v>7235</v>
      </c>
      <c r="Q6198" s="56"/>
      <c r="R6198" s="56" t="s">
        <v>70</v>
      </c>
      <c r="S6198" s="56" t="s">
        <v>7138</v>
      </c>
      <c r="T6198" s="56" t="s">
        <v>7140</v>
      </c>
      <c r="U6198" s="57">
        <v>68006</v>
      </c>
      <c r="V6198" s="57">
        <v>-64605.7</v>
      </c>
      <c r="W6198" s="57">
        <v>3400.3</v>
      </c>
      <c r="X6198" s="57">
        <v>-68006</v>
      </c>
      <c r="Y6198" s="73">
        <v>39539</v>
      </c>
      <c r="Z6198" s="57">
        <v>0</v>
      </c>
      <c r="AA6198" s="57">
        <v>64605.7</v>
      </c>
      <c r="AB6198" s="57">
        <v>0</v>
      </c>
      <c r="AC6198" s="57">
        <v>0</v>
      </c>
      <c r="AD6198" s="56" t="s">
        <v>67</v>
      </c>
      <c r="AE6198" s="57">
        <v>0</v>
      </c>
      <c r="AF6198" s="57">
        <v>-68006</v>
      </c>
      <c r="AG6198" s="57">
        <v>64605.7</v>
      </c>
      <c r="AI6198"/>
      <c r="AJ6198"/>
    </row>
    <row r="6199" spans="1:36">
      <c r="A6199" s="56" t="s">
        <v>54</v>
      </c>
      <c r="B6199" s="56" t="s">
        <v>11417</v>
      </c>
      <c r="C6199" s="56">
        <v>2101010130</v>
      </c>
      <c r="D6199" s="56" t="s">
        <v>40</v>
      </c>
      <c r="E6199" s="56">
        <v>2101020140</v>
      </c>
      <c r="F6199" s="56">
        <v>5401010140</v>
      </c>
      <c r="G6199" s="56" t="s">
        <v>11413</v>
      </c>
      <c r="H6199" s="56">
        <v>400100</v>
      </c>
      <c r="I6199" s="56" t="s">
        <v>11414</v>
      </c>
      <c r="J6199" s="56" t="s">
        <v>357</v>
      </c>
      <c r="K6199" s="56" t="s">
        <v>8205</v>
      </c>
      <c r="L6199" s="56" t="s">
        <v>7138</v>
      </c>
      <c r="M6199" s="73">
        <v>40012</v>
      </c>
      <c r="N6199" s="56"/>
      <c r="O6199" s="56"/>
      <c r="P6199" s="56" t="s">
        <v>7235</v>
      </c>
      <c r="Q6199" s="56"/>
      <c r="R6199" s="56" t="s">
        <v>70</v>
      </c>
      <c r="S6199" s="56" t="s">
        <v>7138</v>
      </c>
      <c r="T6199" s="56" t="s">
        <v>7140</v>
      </c>
      <c r="U6199" s="57">
        <v>79917</v>
      </c>
      <c r="V6199" s="57">
        <v>-75921.149999999994</v>
      </c>
      <c r="W6199" s="57">
        <v>3995.85</v>
      </c>
      <c r="X6199" s="57">
        <v>-79917</v>
      </c>
      <c r="Y6199" s="73">
        <v>40012</v>
      </c>
      <c r="Z6199" s="57">
        <v>0</v>
      </c>
      <c r="AA6199" s="57">
        <v>75921.149999999994</v>
      </c>
      <c r="AB6199" s="57">
        <v>0</v>
      </c>
      <c r="AC6199" s="57">
        <v>0</v>
      </c>
      <c r="AD6199" s="56" t="s">
        <v>67</v>
      </c>
      <c r="AE6199" s="57">
        <v>0</v>
      </c>
      <c r="AF6199" s="57">
        <v>-79917</v>
      </c>
      <c r="AG6199" s="57">
        <v>75921.149999999994</v>
      </c>
      <c r="AI6199"/>
      <c r="AJ6199"/>
    </row>
    <row r="6200" spans="1:36">
      <c r="A6200" s="56" t="s">
        <v>54</v>
      </c>
      <c r="B6200" s="56" t="s">
        <v>11417</v>
      </c>
      <c r="C6200" s="56">
        <v>2101010130</v>
      </c>
      <c r="D6200" s="56" t="s">
        <v>40</v>
      </c>
      <c r="E6200" s="56">
        <v>2101020140</v>
      </c>
      <c r="F6200" s="56">
        <v>5401010140</v>
      </c>
      <c r="G6200" s="56" t="s">
        <v>11413</v>
      </c>
      <c r="H6200" s="56">
        <v>400100</v>
      </c>
      <c r="I6200" s="56" t="s">
        <v>11414</v>
      </c>
      <c r="J6200" s="56" t="s">
        <v>368</v>
      </c>
      <c r="K6200" s="56" t="s">
        <v>8205</v>
      </c>
      <c r="L6200" s="56" t="s">
        <v>7138</v>
      </c>
      <c r="M6200" s="73">
        <v>40012</v>
      </c>
      <c r="N6200" s="56"/>
      <c r="O6200" s="56"/>
      <c r="P6200" s="56" t="s">
        <v>7235</v>
      </c>
      <c r="Q6200" s="56"/>
      <c r="R6200" s="56" t="s">
        <v>70</v>
      </c>
      <c r="S6200" s="56" t="s">
        <v>7138</v>
      </c>
      <c r="T6200" s="56" t="s">
        <v>7140</v>
      </c>
      <c r="U6200" s="57">
        <v>119876</v>
      </c>
      <c r="V6200" s="57">
        <v>-113882.2</v>
      </c>
      <c r="W6200" s="57">
        <v>5993.8</v>
      </c>
      <c r="X6200" s="57">
        <v>-119876</v>
      </c>
      <c r="Y6200" s="73">
        <v>40012</v>
      </c>
      <c r="Z6200" s="57">
        <v>0</v>
      </c>
      <c r="AA6200" s="57">
        <v>113882.2</v>
      </c>
      <c r="AB6200" s="57">
        <v>0</v>
      </c>
      <c r="AC6200" s="57">
        <v>0</v>
      </c>
      <c r="AD6200" s="56" t="s">
        <v>67</v>
      </c>
      <c r="AE6200" s="57">
        <v>0</v>
      </c>
      <c r="AF6200" s="57">
        <v>-119876</v>
      </c>
      <c r="AG6200" s="57">
        <v>113882.2</v>
      </c>
      <c r="AI6200"/>
      <c r="AJ6200"/>
    </row>
    <row r="6201" spans="1:36">
      <c r="A6201" s="56" t="s">
        <v>54</v>
      </c>
      <c r="B6201" s="56" t="s">
        <v>11417</v>
      </c>
      <c r="C6201" s="56">
        <v>2101010130</v>
      </c>
      <c r="D6201" s="56" t="s">
        <v>40</v>
      </c>
      <c r="E6201" s="56">
        <v>2101020140</v>
      </c>
      <c r="F6201" s="56">
        <v>5401010140</v>
      </c>
      <c r="G6201" s="56" t="s">
        <v>11413</v>
      </c>
      <c r="H6201" s="56">
        <v>400100</v>
      </c>
      <c r="I6201" s="56" t="s">
        <v>11414</v>
      </c>
      <c r="J6201" s="56" t="s">
        <v>375</v>
      </c>
      <c r="K6201" s="56" t="s">
        <v>8210</v>
      </c>
      <c r="L6201" s="56" t="s">
        <v>7138</v>
      </c>
      <c r="M6201" s="73">
        <v>39539</v>
      </c>
      <c r="N6201" s="56"/>
      <c r="O6201" s="56"/>
      <c r="P6201" s="56" t="s">
        <v>7235</v>
      </c>
      <c r="Q6201" s="56"/>
      <c r="R6201" s="56" t="s">
        <v>70</v>
      </c>
      <c r="S6201" s="56" t="s">
        <v>7138</v>
      </c>
      <c r="T6201" s="56" t="s">
        <v>7140</v>
      </c>
      <c r="U6201" s="57">
        <v>164073</v>
      </c>
      <c r="V6201" s="57">
        <v>-155869.35</v>
      </c>
      <c r="W6201" s="57">
        <v>8203.65</v>
      </c>
      <c r="X6201" s="57">
        <v>-164073</v>
      </c>
      <c r="Y6201" s="73">
        <v>39539</v>
      </c>
      <c r="Z6201" s="57">
        <v>0</v>
      </c>
      <c r="AA6201" s="57">
        <v>155869.35</v>
      </c>
      <c r="AB6201" s="57">
        <v>0</v>
      </c>
      <c r="AC6201" s="57">
        <v>0</v>
      </c>
      <c r="AD6201" s="56" t="s">
        <v>67</v>
      </c>
      <c r="AE6201" s="57">
        <v>0</v>
      </c>
      <c r="AF6201" s="57">
        <v>-164073</v>
      </c>
      <c r="AG6201" s="57">
        <v>155869.35</v>
      </c>
      <c r="AI6201"/>
      <c r="AJ6201"/>
    </row>
    <row r="6202" spans="1:36">
      <c r="A6202" s="56" t="s">
        <v>54</v>
      </c>
      <c r="B6202" s="56" t="s">
        <v>11417</v>
      </c>
      <c r="C6202" s="56">
        <v>2101010130</v>
      </c>
      <c r="D6202" s="56" t="s">
        <v>40</v>
      </c>
      <c r="E6202" s="56">
        <v>2101020140</v>
      </c>
      <c r="F6202" s="56">
        <v>5401010140</v>
      </c>
      <c r="G6202" s="56" t="s">
        <v>11413</v>
      </c>
      <c r="H6202" s="56">
        <v>400100</v>
      </c>
      <c r="I6202" s="56" t="s">
        <v>11414</v>
      </c>
      <c r="J6202" s="56" t="s">
        <v>380</v>
      </c>
      <c r="K6202" s="56" t="s">
        <v>8211</v>
      </c>
      <c r="L6202" s="56" t="s">
        <v>7138</v>
      </c>
      <c r="M6202" s="73">
        <v>39539</v>
      </c>
      <c r="N6202" s="56"/>
      <c r="O6202" s="56"/>
      <c r="P6202" s="56" t="s">
        <v>7235</v>
      </c>
      <c r="Q6202" s="56"/>
      <c r="R6202" s="56" t="s">
        <v>70</v>
      </c>
      <c r="S6202" s="56" t="s">
        <v>7138</v>
      </c>
      <c r="T6202" s="56" t="s">
        <v>7140</v>
      </c>
      <c r="U6202" s="57">
        <v>179432</v>
      </c>
      <c r="V6202" s="57">
        <v>-170460.4</v>
      </c>
      <c r="W6202" s="57">
        <v>8971.6</v>
      </c>
      <c r="X6202" s="57">
        <v>-179432</v>
      </c>
      <c r="Y6202" s="73">
        <v>39539</v>
      </c>
      <c r="Z6202" s="57">
        <v>0</v>
      </c>
      <c r="AA6202" s="57">
        <v>170460.4</v>
      </c>
      <c r="AB6202" s="57">
        <v>0</v>
      </c>
      <c r="AC6202" s="57">
        <v>0</v>
      </c>
      <c r="AD6202" s="56" t="s">
        <v>67</v>
      </c>
      <c r="AE6202" s="57">
        <v>0</v>
      </c>
      <c r="AF6202" s="57">
        <v>-179432</v>
      </c>
      <c r="AG6202" s="57">
        <v>170460.4</v>
      </c>
      <c r="AI6202"/>
      <c r="AJ6202"/>
    </row>
    <row r="6203" spans="1:36">
      <c r="A6203" s="56" t="s">
        <v>54</v>
      </c>
      <c r="B6203" s="56" t="s">
        <v>11417</v>
      </c>
      <c r="C6203" s="56">
        <v>2101010130</v>
      </c>
      <c r="D6203" s="56" t="s">
        <v>40</v>
      </c>
      <c r="E6203" s="56">
        <v>2101020140</v>
      </c>
      <c r="F6203" s="56">
        <v>5401010140</v>
      </c>
      <c r="G6203" s="56" t="s">
        <v>11413</v>
      </c>
      <c r="H6203" s="56">
        <v>400100</v>
      </c>
      <c r="I6203" s="56" t="s">
        <v>11414</v>
      </c>
      <c r="J6203" s="56" t="s">
        <v>401</v>
      </c>
      <c r="K6203" s="56" t="s">
        <v>8212</v>
      </c>
      <c r="L6203" s="56" t="s">
        <v>7138</v>
      </c>
      <c r="M6203" s="73">
        <v>39539</v>
      </c>
      <c r="N6203" s="56"/>
      <c r="O6203" s="56"/>
      <c r="P6203" s="56" t="s">
        <v>7235</v>
      </c>
      <c r="Q6203" s="56"/>
      <c r="R6203" s="56" t="s">
        <v>70</v>
      </c>
      <c r="S6203" s="56" t="s">
        <v>7138</v>
      </c>
      <c r="T6203" s="56" t="s">
        <v>7140</v>
      </c>
      <c r="U6203" s="57">
        <v>547678</v>
      </c>
      <c r="V6203" s="57">
        <v>-520294.1</v>
      </c>
      <c r="W6203" s="57">
        <v>27383.9</v>
      </c>
      <c r="X6203" s="57">
        <v>-547678</v>
      </c>
      <c r="Y6203" s="73">
        <v>39539</v>
      </c>
      <c r="Z6203" s="57">
        <v>0</v>
      </c>
      <c r="AA6203" s="57">
        <v>520294.1</v>
      </c>
      <c r="AB6203" s="57">
        <v>0</v>
      </c>
      <c r="AC6203" s="57">
        <v>0</v>
      </c>
      <c r="AD6203" s="56" t="s">
        <v>67</v>
      </c>
      <c r="AE6203" s="57">
        <v>0</v>
      </c>
      <c r="AF6203" s="57">
        <v>-547678</v>
      </c>
      <c r="AG6203" s="57">
        <v>520294.1</v>
      </c>
      <c r="AI6203"/>
      <c r="AJ6203"/>
    </row>
    <row r="6204" spans="1:36">
      <c r="A6204" s="56" t="s">
        <v>54</v>
      </c>
      <c r="B6204" s="56" t="s">
        <v>11417</v>
      </c>
      <c r="C6204" s="56">
        <v>2101010130</v>
      </c>
      <c r="D6204" s="56" t="s">
        <v>40</v>
      </c>
      <c r="E6204" s="56">
        <v>2101020140</v>
      </c>
      <c r="F6204" s="56">
        <v>5401010140</v>
      </c>
      <c r="G6204" s="56" t="s">
        <v>11413</v>
      </c>
      <c r="H6204" s="56">
        <v>400100</v>
      </c>
      <c r="I6204" s="56" t="s">
        <v>11414</v>
      </c>
      <c r="J6204" s="56" t="s">
        <v>414</v>
      </c>
      <c r="K6204" s="56" t="s">
        <v>8213</v>
      </c>
      <c r="L6204" s="56" t="s">
        <v>7138</v>
      </c>
      <c r="M6204" s="73">
        <v>39539</v>
      </c>
      <c r="N6204" s="56"/>
      <c r="O6204" s="56"/>
      <c r="P6204" s="56" t="s">
        <v>7235</v>
      </c>
      <c r="Q6204" s="56"/>
      <c r="R6204" s="56" t="s">
        <v>70</v>
      </c>
      <c r="S6204" s="56" t="s">
        <v>7138</v>
      </c>
      <c r="T6204" s="56" t="s">
        <v>7140</v>
      </c>
      <c r="U6204" s="57">
        <v>1324396</v>
      </c>
      <c r="V6204" s="57">
        <v>-1258176.2</v>
      </c>
      <c r="W6204" s="57">
        <v>66219.8</v>
      </c>
      <c r="X6204" s="57">
        <v>-1324396</v>
      </c>
      <c r="Y6204" s="73">
        <v>39539</v>
      </c>
      <c r="Z6204" s="57">
        <v>0</v>
      </c>
      <c r="AA6204" s="57">
        <v>1258176.2</v>
      </c>
      <c r="AB6204" s="57">
        <v>0</v>
      </c>
      <c r="AC6204" s="57">
        <v>0</v>
      </c>
      <c r="AD6204" s="56" t="s">
        <v>67</v>
      </c>
      <c r="AE6204" s="57">
        <v>0</v>
      </c>
      <c r="AF6204" s="57">
        <v>-1324396</v>
      </c>
      <c r="AG6204" s="57">
        <v>1258176.2</v>
      </c>
      <c r="AI6204"/>
      <c r="AJ6204"/>
    </row>
    <row r="6205" spans="1:36">
      <c r="A6205" s="56" t="s">
        <v>54</v>
      </c>
      <c r="B6205" s="56" t="s">
        <v>11420</v>
      </c>
      <c r="C6205" s="56">
        <v>2101010150</v>
      </c>
      <c r="D6205" s="56" t="s">
        <v>45</v>
      </c>
      <c r="E6205" s="56">
        <v>2101020150</v>
      </c>
      <c r="F6205" s="56">
        <v>5401010150</v>
      </c>
      <c r="G6205" s="56" t="s">
        <v>11413</v>
      </c>
      <c r="H6205" s="56">
        <v>400100</v>
      </c>
      <c r="I6205" s="56" t="s">
        <v>11414</v>
      </c>
      <c r="J6205" s="56" t="s">
        <v>8195</v>
      </c>
      <c r="K6205" s="56" t="s">
        <v>8196</v>
      </c>
      <c r="L6205" s="56" t="s">
        <v>7138</v>
      </c>
      <c r="M6205" s="73">
        <v>40212</v>
      </c>
      <c r="N6205" s="56"/>
      <c r="O6205" s="56"/>
      <c r="P6205" s="56" t="s">
        <v>1037</v>
      </c>
      <c r="Q6205" s="56"/>
      <c r="R6205" s="56" t="s">
        <v>70</v>
      </c>
      <c r="S6205" s="56" t="s">
        <v>7138</v>
      </c>
      <c r="T6205" s="56" t="s">
        <v>7140</v>
      </c>
      <c r="U6205" s="57">
        <v>5537960</v>
      </c>
      <c r="V6205" s="57">
        <v>-5261062</v>
      </c>
      <c r="W6205" s="57">
        <v>276898</v>
      </c>
      <c r="X6205" s="57">
        <v>-5537960</v>
      </c>
      <c r="Y6205" s="73">
        <v>40212</v>
      </c>
      <c r="Z6205" s="57">
        <v>0</v>
      </c>
      <c r="AA6205" s="57">
        <v>5261062</v>
      </c>
      <c r="AB6205" s="57">
        <v>0</v>
      </c>
      <c r="AC6205" s="57">
        <v>0</v>
      </c>
      <c r="AD6205" s="56" t="s">
        <v>67</v>
      </c>
      <c r="AE6205" s="57">
        <v>0</v>
      </c>
      <c r="AF6205" s="57">
        <v>-5537960</v>
      </c>
      <c r="AG6205" s="57">
        <v>5261062</v>
      </c>
      <c r="AI6205"/>
      <c r="AJ6205"/>
    </row>
    <row r="6206" spans="1:36">
      <c r="A6206" s="56" t="s">
        <v>49</v>
      </c>
      <c r="B6206" s="56" t="s">
        <v>11420</v>
      </c>
      <c r="C6206" s="56">
        <v>2101010150</v>
      </c>
      <c r="D6206" s="56" t="s">
        <v>45</v>
      </c>
      <c r="E6206" s="56">
        <v>2101020150</v>
      </c>
      <c r="F6206" s="56">
        <v>5401010150</v>
      </c>
      <c r="G6206" s="56" t="s">
        <v>11431</v>
      </c>
      <c r="H6206" s="56">
        <v>400200</v>
      </c>
      <c r="I6206" s="56" t="s">
        <v>11630</v>
      </c>
      <c r="J6206" s="56" t="s">
        <v>1127</v>
      </c>
      <c r="K6206" s="56" t="s">
        <v>1128</v>
      </c>
      <c r="L6206" s="56" t="s">
        <v>7138</v>
      </c>
      <c r="M6206" s="73">
        <v>42916</v>
      </c>
      <c r="N6206" s="56" t="s">
        <v>8469</v>
      </c>
      <c r="O6206" s="56"/>
      <c r="P6206" s="56" t="s">
        <v>1037</v>
      </c>
      <c r="Q6206" s="56"/>
      <c r="R6206" s="56" t="s">
        <v>7144</v>
      </c>
      <c r="S6206" s="56" t="s">
        <v>7138</v>
      </c>
      <c r="T6206" s="56" t="s">
        <v>7140</v>
      </c>
      <c r="U6206" s="57">
        <v>1833138</v>
      </c>
      <c r="V6206" s="57">
        <v>-840324.28</v>
      </c>
      <c r="W6206" s="57">
        <v>992813.72</v>
      </c>
      <c r="X6206" s="57">
        <v>-1833138</v>
      </c>
      <c r="Y6206" s="73">
        <v>42877</v>
      </c>
      <c r="Z6206" s="57">
        <v>-99598.399999999994</v>
      </c>
      <c r="AA6206" s="57">
        <v>939922.68</v>
      </c>
      <c r="AB6206" s="57">
        <v>0</v>
      </c>
      <c r="AC6206" s="57">
        <v>0</v>
      </c>
      <c r="AD6206" s="56" t="s">
        <v>67</v>
      </c>
      <c r="AE6206" s="57">
        <v>0</v>
      </c>
      <c r="AF6206" s="57">
        <v>-1833138</v>
      </c>
      <c r="AG6206" s="57">
        <v>939922.68</v>
      </c>
      <c r="AI6206"/>
      <c r="AJ6206"/>
    </row>
    <row r="6207" spans="1:36">
      <c r="A6207" s="56" t="s">
        <v>48</v>
      </c>
      <c r="B6207" s="56" t="s">
        <v>11459</v>
      </c>
      <c r="C6207" s="56">
        <v>2101010020</v>
      </c>
      <c r="D6207" s="56" t="s">
        <v>38</v>
      </c>
      <c r="E6207" s="56">
        <v>2101020020</v>
      </c>
      <c r="F6207" s="56">
        <v>5401010020</v>
      </c>
      <c r="G6207" s="56" t="s">
        <v>11428</v>
      </c>
      <c r="H6207" s="56">
        <v>400300</v>
      </c>
      <c r="I6207" s="56" t="s">
        <v>11451</v>
      </c>
      <c r="J6207" s="56" t="s">
        <v>7052</v>
      </c>
      <c r="K6207" s="56" t="s">
        <v>8374</v>
      </c>
      <c r="L6207" s="56" t="s">
        <v>7138</v>
      </c>
      <c r="M6207" s="73">
        <v>44469</v>
      </c>
      <c r="N6207" s="56"/>
      <c r="O6207" s="56"/>
      <c r="P6207" s="56" t="s">
        <v>6735</v>
      </c>
      <c r="Q6207" s="56"/>
      <c r="R6207" s="56" t="s">
        <v>70</v>
      </c>
      <c r="S6207" s="56" t="s">
        <v>11659</v>
      </c>
      <c r="T6207" s="56" t="s">
        <v>7140</v>
      </c>
      <c r="U6207" s="57">
        <v>0</v>
      </c>
      <c r="V6207" s="57">
        <v>0</v>
      </c>
      <c r="W6207" s="57">
        <v>0</v>
      </c>
      <c r="X6207" s="57">
        <v>255325.5</v>
      </c>
      <c r="Y6207" s="73">
        <v>44401</v>
      </c>
      <c r="Z6207" s="57">
        <v>-6356.53</v>
      </c>
      <c r="AA6207" s="57">
        <v>0</v>
      </c>
      <c r="AB6207" s="57">
        <v>248968.97</v>
      </c>
      <c r="AC6207" s="57">
        <v>0</v>
      </c>
      <c r="AD6207" s="56" t="s">
        <v>9254</v>
      </c>
      <c r="AE6207" s="57">
        <v>255326</v>
      </c>
      <c r="AF6207" s="57">
        <v>0</v>
      </c>
      <c r="AG6207" s="57">
        <v>0</v>
      </c>
      <c r="AI6207"/>
      <c r="AJ6207"/>
    </row>
    <row r="6208" spans="1:36">
      <c r="A6208" s="56" t="s">
        <v>48</v>
      </c>
      <c r="B6208" s="56" t="s">
        <v>11427</v>
      </c>
      <c r="C6208" s="56">
        <v>2101010050</v>
      </c>
      <c r="D6208" s="56" t="s">
        <v>43</v>
      </c>
      <c r="E6208" s="56">
        <v>2101020050</v>
      </c>
      <c r="F6208" s="56">
        <v>5401010050</v>
      </c>
      <c r="G6208" s="56" t="s">
        <v>11428</v>
      </c>
      <c r="H6208" s="56">
        <v>400300</v>
      </c>
      <c r="I6208" s="56" t="s">
        <v>11487</v>
      </c>
      <c r="J6208" s="56" t="s">
        <v>7027</v>
      </c>
      <c r="K6208" s="56" t="s">
        <v>7105</v>
      </c>
      <c r="L6208" s="56" t="s">
        <v>7138</v>
      </c>
      <c r="M6208" s="73">
        <v>44336</v>
      </c>
      <c r="N6208" s="56"/>
      <c r="O6208" s="56"/>
      <c r="P6208" s="56" t="s">
        <v>295</v>
      </c>
      <c r="Q6208" s="56"/>
      <c r="R6208" s="56" t="s">
        <v>7142</v>
      </c>
      <c r="S6208" s="56" t="s">
        <v>11660</v>
      </c>
      <c r="T6208" s="56" t="s">
        <v>7140</v>
      </c>
      <c r="U6208" s="57">
        <v>0</v>
      </c>
      <c r="V6208" s="57">
        <v>0</v>
      </c>
      <c r="W6208" s="57">
        <v>0</v>
      </c>
      <c r="X6208" s="57">
        <v>1309800</v>
      </c>
      <c r="Y6208" s="73">
        <v>44306</v>
      </c>
      <c r="Z6208" s="57">
        <v>-107385.66</v>
      </c>
      <c r="AA6208" s="57">
        <v>0</v>
      </c>
      <c r="AB6208" s="57">
        <v>1202414.3400000001</v>
      </c>
      <c r="AC6208" s="57">
        <v>0</v>
      </c>
      <c r="AD6208" s="56" t="s">
        <v>9254</v>
      </c>
      <c r="AE6208" s="57">
        <v>1309800</v>
      </c>
      <c r="AF6208" s="57">
        <v>0</v>
      </c>
      <c r="AG6208" s="57">
        <v>0</v>
      </c>
      <c r="AI6208"/>
      <c r="AJ6208"/>
    </row>
    <row r="6209" spans="1:36">
      <c r="A6209" s="56" t="s">
        <v>48</v>
      </c>
      <c r="B6209" s="56" t="s">
        <v>11427</v>
      </c>
      <c r="C6209" s="56">
        <v>2101010050</v>
      </c>
      <c r="D6209" s="56" t="s">
        <v>43</v>
      </c>
      <c r="E6209" s="56">
        <v>2101020050</v>
      </c>
      <c r="F6209" s="56">
        <v>5401010050</v>
      </c>
      <c r="G6209" s="56" t="s">
        <v>11428</v>
      </c>
      <c r="H6209" s="56">
        <v>400300</v>
      </c>
      <c r="I6209" s="56" t="s">
        <v>11487</v>
      </c>
      <c r="J6209" s="56" t="s">
        <v>7028</v>
      </c>
      <c r="K6209" s="56" t="s">
        <v>7029</v>
      </c>
      <c r="L6209" s="56" t="s">
        <v>7138</v>
      </c>
      <c r="M6209" s="73">
        <v>44336</v>
      </c>
      <c r="N6209" s="56"/>
      <c r="O6209" s="56"/>
      <c r="P6209" s="56" t="s">
        <v>295</v>
      </c>
      <c r="Q6209" s="56"/>
      <c r="R6209" s="56" t="s">
        <v>7142</v>
      </c>
      <c r="S6209" s="56" t="s">
        <v>11657</v>
      </c>
      <c r="T6209" s="56" t="s">
        <v>7140</v>
      </c>
      <c r="U6209" s="57">
        <v>0</v>
      </c>
      <c r="V6209" s="57">
        <v>0</v>
      </c>
      <c r="W6209" s="57">
        <v>0</v>
      </c>
      <c r="X6209" s="57">
        <v>1500014.82</v>
      </c>
      <c r="Y6209" s="73">
        <v>44316</v>
      </c>
      <c r="Z6209" s="57">
        <v>-119076.52</v>
      </c>
      <c r="AA6209" s="57">
        <v>0</v>
      </c>
      <c r="AB6209" s="57">
        <v>1380938.3</v>
      </c>
      <c r="AC6209" s="57">
        <v>0</v>
      </c>
      <c r="AD6209" s="56" t="s">
        <v>9254</v>
      </c>
      <c r="AE6209" s="57">
        <v>1500015</v>
      </c>
      <c r="AF6209" s="57">
        <v>0</v>
      </c>
      <c r="AG6209" s="57">
        <v>0</v>
      </c>
      <c r="AI6209"/>
      <c r="AJ6209"/>
    </row>
    <row r="6210" spans="1:36">
      <c r="A6210" s="56" t="s">
        <v>48</v>
      </c>
      <c r="B6210" s="56" t="s">
        <v>11427</v>
      </c>
      <c r="C6210" s="56">
        <v>2101010050</v>
      </c>
      <c r="D6210" s="56" t="s">
        <v>43</v>
      </c>
      <c r="E6210" s="56">
        <v>2101020050</v>
      </c>
      <c r="F6210" s="56">
        <v>5401010050</v>
      </c>
      <c r="G6210" s="56" t="s">
        <v>11428</v>
      </c>
      <c r="H6210" s="56">
        <v>400300</v>
      </c>
      <c r="I6210" s="56" t="s">
        <v>11487</v>
      </c>
      <c r="J6210" s="56" t="s">
        <v>7030</v>
      </c>
      <c r="K6210" s="56" t="s">
        <v>7031</v>
      </c>
      <c r="L6210" s="56" t="s">
        <v>7138</v>
      </c>
      <c r="M6210" s="73">
        <v>44336</v>
      </c>
      <c r="N6210" s="56"/>
      <c r="O6210" s="56"/>
      <c r="P6210" s="56" t="s">
        <v>295</v>
      </c>
      <c r="Q6210" s="56"/>
      <c r="R6210" s="56" t="s">
        <v>7142</v>
      </c>
      <c r="S6210" s="56" t="s">
        <v>11657</v>
      </c>
      <c r="T6210" s="56" t="s">
        <v>7140</v>
      </c>
      <c r="U6210" s="57">
        <v>0</v>
      </c>
      <c r="V6210" s="57">
        <v>0</v>
      </c>
      <c r="W6210" s="57">
        <v>0</v>
      </c>
      <c r="X6210" s="57">
        <v>944000.12</v>
      </c>
      <c r="Y6210" s="73">
        <v>44316</v>
      </c>
      <c r="Z6210" s="57">
        <v>-74938.09</v>
      </c>
      <c r="AA6210" s="57">
        <v>0</v>
      </c>
      <c r="AB6210" s="57">
        <v>869062.03</v>
      </c>
      <c r="AC6210" s="57">
        <v>0</v>
      </c>
      <c r="AD6210" s="56" t="s">
        <v>9254</v>
      </c>
      <c r="AE6210" s="57">
        <v>944000</v>
      </c>
      <c r="AF6210" s="57">
        <v>0</v>
      </c>
      <c r="AG6210" s="57">
        <v>0</v>
      </c>
      <c r="AI6210"/>
      <c r="AJ6210"/>
    </row>
    <row r="6211" spans="1:36">
      <c r="A6211" s="56" t="s">
        <v>48</v>
      </c>
      <c r="B6211" s="56" t="s">
        <v>11427</v>
      </c>
      <c r="C6211" s="56">
        <v>2101010050</v>
      </c>
      <c r="D6211" s="56" t="s">
        <v>43</v>
      </c>
      <c r="E6211" s="56">
        <v>2101020050</v>
      </c>
      <c r="F6211" s="56">
        <v>5401010050</v>
      </c>
      <c r="G6211" s="56" t="s">
        <v>11428</v>
      </c>
      <c r="H6211" s="56">
        <v>400300</v>
      </c>
      <c r="I6211" s="56" t="s">
        <v>11485</v>
      </c>
      <c r="J6211" s="56" t="s">
        <v>7023</v>
      </c>
      <c r="K6211" s="56" t="s">
        <v>7106</v>
      </c>
      <c r="L6211" s="56" t="s">
        <v>7138</v>
      </c>
      <c r="M6211" s="73">
        <v>44336</v>
      </c>
      <c r="N6211" s="56"/>
      <c r="O6211" s="56"/>
      <c r="P6211" s="56" t="s">
        <v>1105</v>
      </c>
      <c r="Q6211" s="56"/>
      <c r="R6211" s="56" t="s">
        <v>7142</v>
      </c>
      <c r="S6211" s="56" t="s">
        <v>11659</v>
      </c>
      <c r="T6211" s="56" t="s">
        <v>7140</v>
      </c>
      <c r="U6211" s="57">
        <v>0</v>
      </c>
      <c r="V6211" s="57">
        <v>0</v>
      </c>
      <c r="W6211" s="57">
        <v>0</v>
      </c>
      <c r="X6211" s="57">
        <v>14731611.35</v>
      </c>
      <c r="Y6211" s="73">
        <v>44321</v>
      </c>
      <c r="Z6211" s="57">
        <v>-1917127.5</v>
      </c>
      <c r="AA6211" s="57">
        <v>0</v>
      </c>
      <c r="AB6211" s="57">
        <v>12814483.85</v>
      </c>
      <c r="AC6211" s="57">
        <v>0</v>
      </c>
      <c r="AD6211" s="56" t="s">
        <v>9254</v>
      </c>
      <c r="AE6211" s="57">
        <v>14731611</v>
      </c>
      <c r="AF6211" s="57">
        <v>0</v>
      </c>
      <c r="AG6211" s="57">
        <v>0</v>
      </c>
      <c r="AI6211"/>
      <c r="AJ6211"/>
    </row>
    <row r="6212" spans="1:36">
      <c r="A6212" s="56" t="s">
        <v>48</v>
      </c>
      <c r="B6212" s="56" t="s">
        <v>11427</v>
      </c>
      <c r="C6212" s="56">
        <v>2101010050</v>
      </c>
      <c r="D6212" s="56" t="s">
        <v>43</v>
      </c>
      <c r="E6212" s="56">
        <v>2101020050</v>
      </c>
      <c r="F6212" s="56">
        <v>5401010050</v>
      </c>
      <c r="G6212" s="56" t="s">
        <v>11428</v>
      </c>
      <c r="H6212" s="56">
        <v>400300</v>
      </c>
      <c r="I6212" s="56" t="s">
        <v>11485</v>
      </c>
      <c r="J6212" s="56" t="s">
        <v>7024</v>
      </c>
      <c r="K6212" s="56" t="s">
        <v>7107</v>
      </c>
      <c r="L6212" s="56" t="s">
        <v>7138</v>
      </c>
      <c r="M6212" s="73">
        <v>44337</v>
      </c>
      <c r="N6212" s="56"/>
      <c r="O6212" s="56"/>
      <c r="P6212" s="56" t="s">
        <v>1037</v>
      </c>
      <c r="Q6212" s="56"/>
      <c r="R6212" s="56" t="s">
        <v>7142</v>
      </c>
      <c r="S6212" s="56" t="s">
        <v>11415</v>
      </c>
      <c r="T6212" s="56" t="s">
        <v>7140</v>
      </c>
      <c r="U6212" s="57">
        <v>0</v>
      </c>
      <c r="V6212" s="57">
        <v>0</v>
      </c>
      <c r="W6212" s="57">
        <v>0</v>
      </c>
      <c r="X6212" s="57">
        <v>3064550.7</v>
      </c>
      <c r="Y6212" s="73">
        <v>44321</v>
      </c>
      <c r="Z6212" s="57">
        <v>-299108.53999999998</v>
      </c>
      <c r="AA6212" s="57">
        <v>0</v>
      </c>
      <c r="AB6212" s="57">
        <v>2765442.16</v>
      </c>
      <c r="AC6212" s="57">
        <v>0</v>
      </c>
      <c r="AD6212" s="56" t="s">
        <v>9254</v>
      </c>
      <c r="AE6212" s="57">
        <v>3064551</v>
      </c>
      <c r="AF6212" s="57">
        <v>0</v>
      </c>
      <c r="AG6212" s="57">
        <v>0</v>
      </c>
      <c r="AI6212"/>
      <c r="AJ6212"/>
    </row>
    <row r="6213" spans="1:36">
      <c r="A6213" s="56" t="s">
        <v>50</v>
      </c>
      <c r="B6213" s="56" t="s">
        <v>11427</v>
      </c>
      <c r="C6213" s="56">
        <v>2101010050</v>
      </c>
      <c r="D6213" s="56" t="s">
        <v>43</v>
      </c>
      <c r="E6213" s="56">
        <v>2101020050</v>
      </c>
      <c r="F6213" s="56">
        <v>5401010050</v>
      </c>
      <c r="G6213" s="56" t="s">
        <v>11431</v>
      </c>
      <c r="H6213" s="56">
        <v>400210</v>
      </c>
      <c r="I6213" s="56" t="s">
        <v>11434</v>
      </c>
      <c r="J6213" s="56" t="s">
        <v>7014</v>
      </c>
      <c r="K6213" s="56" t="s">
        <v>7108</v>
      </c>
      <c r="L6213" s="56" t="s">
        <v>7138</v>
      </c>
      <c r="M6213" s="73">
        <v>44340</v>
      </c>
      <c r="N6213" s="56"/>
      <c r="O6213" s="56"/>
      <c r="P6213" s="56" t="s">
        <v>1476</v>
      </c>
      <c r="Q6213" s="56"/>
      <c r="R6213" s="56" t="s">
        <v>7142</v>
      </c>
      <c r="S6213" s="56" t="s">
        <v>11682</v>
      </c>
      <c r="T6213" s="56" t="s">
        <v>7140</v>
      </c>
      <c r="U6213" s="57">
        <v>0</v>
      </c>
      <c r="V6213" s="57">
        <v>0</v>
      </c>
      <c r="W6213" s="57">
        <v>0</v>
      </c>
      <c r="X6213" s="57">
        <v>245912</v>
      </c>
      <c r="Y6213" s="73">
        <v>44301</v>
      </c>
      <c r="Z6213" s="57">
        <v>-17067.86</v>
      </c>
      <c r="AA6213" s="57">
        <v>0</v>
      </c>
      <c r="AB6213" s="57">
        <v>228844.14</v>
      </c>
      <c r="AC6213" s="57">
        <v>0</v>
      </c>
      <c r="AD6213" s="56" t="s">
        <v>9254</v>
      </c>
      <c r="AE6213" s="57">
        <v>245912</v>
      </c>
      <c r="AF6213" s="57">
        <v>0</v>
      </c>
      <c r="AG6213" s="57">
        <v>0</v>
      </c>
      <c r="AI6213"/>
      <c r="AJ6213"/>
    </row>
    <row r="6214" spans="1:36">
      <c r="A6214" s="56" t="s">
        <v>48</v>
      </c>
      <c r="B6214" s="56" t="s">
        <v>11427</v>
      </c>
      <c r="C6214" s="56">
        <v>2101010050</v>
      </c>
      <c r="D6214" s="56" t="s">
        <v>43</v>
      </c>
      <c r="E6214" s="56">
        <v>2101020050</v>
      </c>
      <c r="F6214" s="56">
        <v>5401010050</v>
      </c>
      <c r="G6214" s="56" t="s">
        <v>11428</v>
      </c>
      <c r="H6214" s="56">
        <v>400300</v>
      </c>
      <c r="I6214" s="56" t="s">
        <v>11491</v>
      </c>
      <c r="J6214" s="56" t="s">
        <v>7025</v>
      </c>
      <c r="K6214" s="56" t="s">
        <v>7109</v>
      </c>
      <c r="L6214" s="56" t="s">
        <v>7138</v>
      </c>
      <c r="M6214" s="73">
        <v>44337</v>
      </c>
      <c r="N6214" s="56"/>
      <c r="O6214" s="56"/>
      <c r="P6214" s="56" t="s">
        <v>167</v>
      </c>
      <c r="Q6214" s="56"/>
      <c r="R6214" s="56" t="s">
        <v>70</v>
      </c>
      <c r="S6214" s="56" t="s">
        <v>11415</v>
      </c>
      <c r="T6214" s="56" t="s">
        <v>7140</v>
      </c>
      <c r="U6214" s="57">
        <v>0</v>
      </c>
      <c r="V6214" s="57">
        <v>0</v>
      </c>
      <c r="W6214" s="57">
        <v>0</v>
      </c>
      <c r="X6214" s="57">
        <v>1038335</v>
      </c>
      <c r="Y6214" s="73">
        <v>44336</v>
      </c>
      <c r="Z6214" s="57">
        <v>-154043.4</v>
      </c>
      <c r="AA6214" s="57">
        <v>0</v>
      </c>
      <c r="AB6214" s="57">
        <v>884291.6</v>
      </c>
      <c r="AC6214" s="57">
        <v>0</v>
      </c>
      <c r="AD6214" s="56" t="s">
        <v>9254</v>
      </c>
      <c r="AE6214" s="57">
        <v>1038335</v>
      </c>
      <c r="AF6214" s="57">
        <v>0</v>
      </c>
      <c r="AG6214" s="57">
        <v>0</v>
      </c>
      <c r="AI6214"/>
      <c r="AJ6214"/>
    </row>
    <row r="6215" spans="1:36">
      <c r="A6215" s="56" t="s">
        <v>48</v>
      </c>
      <c r="B6215" s="56" t="s">
        <v>11427</v>
      </c>
      <c r="C6215" s="56">
        <v>2101010050</v>
      </c>
      <c r="D6215" s="56" t="s">
        <v>43</v>
      </c>
      <c r="E6215" s="56">
        <v>2101020050</v>
      </c>
      <c r="F6215" s="56">
        <v>5401010050</v>
      </c>
      <c r="G6215" s="56" t="s">
        <v>11428</v>
      </c>
      <c r="H6215" s="56">
        <v>400300</v>
      </c>
      <c r="I6215" s="56" t="s">
        <v>11491</v>
      </c>
      <c r="J6215" s="56" t="s">
        <v>7026</v>
      </c>
      <c r="K6215" s="56" t="s">
        <v>7110</v>
      </c>
      <c r="L6215" s="56" t="s">
        <v>7138</v>
      </c>
      <c r="M6215" s="73">
        <v>44337</v>
      </c>
      <c r="N6215" s="56"/>
      <c r="O6215" s="56"/>
      <c r="P6215" s="56" t="s">
        <v>167</v>
      </c>
      <c r="Q6215" s="56"/>
      <c r="R6215" s="56" t="s">
        <v>7144</v>
      </c>
      <c r="S6215" s="56" t="s">
        <v>11415</v>
      </c>
      <c r="T6215" s="56" t="s">
        <v>7140</v>
      </c>
      <c r="U6215" s="57">
        <v>0</v>
      </c>
      <c r="V6215" s="57">
        <v>0</v>
      </c>
      <c r="W6215" s="57">
        <v>0</v>
      </c>
      <c r="X6215" s="57">
        <v>4002112</v>
      </c>
      <c r="Y6215" s="73">
        <v>44336</v>
      </c>
      <c r="Z6215" s="57">
        <v>-593737.99</v>
      </c>
      <c r="AA6215" s="57">
        <v>0</v>
      </c>
      <c r="AB6215" s="57">
        <v>3408374.01</v>
      </c>
      <c r="AC6215" s="57">
        <v>0</v>
      </c>
      <c r="AD6215" s="56" t="s">
        <v>9254</v>
      </c>
      <c r="AE6215" s="57">
        <v>4002112</v>
      </c>
      <c r="AF6215" s="57">
        <v>0</v>
      </c>
      <c r="AG6215" s="57">
        <v>0</v>
      </c>
      <c r="AI6215"/>
      <c r="AJ6215"/>
    </row>
    <row r="6216" spans="1:36">
      <c r="A6216" s="56" t="s">
        <v>48</v>
      </c>
      <c r="B6216" s="56" t="s">
        <v>11427</v>
      </c>
      <c r="C6216" s="56">
        <v>2101010050</v>
      </c>
      <c r="D6216" s="56" t="s">
        <v>43</v>
      </c>
      <c r="E6216" s="56">
        <v>2101020050</v>
      </c>
      <c r="F6216" s="56">
        <v>5401010050</v>
      </c>
      <c r="G6216" s="56" t="s">
        <v>11428</v>
      </c>
      <c r="H6216" s="56">
        <v>400300</v>
      </c>
      <c r="I6216" s="56" t="s">
        <v>11496</v>
      </c>
      <c r="J6216" s="56" t="s">
        <v>7022</v>
      </c>
      <c r="K6216" s="56" t="s">
        <v>7111</v>
      </c>
      <c r="L6216" s="56" t="s">
        <v>7138</v>
      </c>
      <c r="M6216" s="73">
        <v>44347</v>
      </c>
      <c r="N6216" s="56"/>
      <c r="O6216" s="56"/>
      <c r="P6216" s="56" t="s">
        <v>1201</v>
      </c>
      <c r="Q6216" s="56"/>
      <c r="R6216" s="56" t="s">
        <v>7142</v>
      </c>
      <c r="S6216" s="56" t="s">
        <v>11415</v>
      </c>
      <c r="T6216" s="56" t="s">
        <v>7140</v>
      </c>
      <c r="U6216" s="57">
        <v>0</v>
      </c>
      <c r="V6216" s="57">
        <v>0</v>
      </c>
      <c r="W6216" s="57">
        <v>0</v>
      </c>
      <c r="X6216" s="57">
        <v>1147206.3600000001</v>
      </c>
      <c r="Y6216" s="73">
        <v>44319</v>
      </c>
      <c r="Z6216" s="57">
        <v>-60115.71</v>
      </c>
      <c r="AA6216" s="57">
        <v>0</v>
      </c>
      <c r="AB6216" s="57">
        <v>1087090.6499999999</v>
      </c>
      <c r="AC6216" s="57">
        <v>0</v>
      </c>
      <c r="AD6216" s="56" t="s">
        <v>9254</v>
      </c>
      <c r="AE6216" s="57">
        <v>1147206</v>
      </c>
      <c r="AF6216" s="57">
        <v>0</v>
      </c>
      <c r="AG6216" s="57">
        <v>0</v>
      </c>
      <c r="AI6216"/>
      <c r="AJ6216"/>
    </row>
    <row r="6217" spans="1:36">
      <c r="A6217" s="56" t="s">
        <v>151</v>
      </c>
      <c r="B6217" s="56" t="s">
        <v>11427</v>
      </c>
      <c r="C6217" s="56">
        <v>2101010050</v>
      </c>
      <c r="D6217" s="56" t="s">
        <v>43</v>
      </c>
      <c r="E6217" s="56">
        <v>2101020050</v>
      </c>
      <c r="F6217" s="56">
        <v>5401010050</v>
      </c>
      <c r="G6217" s="56" t="s">
        <v>11623</v>
      </c>
      <c r="H6217" s="56">
        <v>400400</v>
      </c>
      <c r="I6217" s="56" t="s">
        <v>11626</v>
      </c>
      <c r="J6217" s="56" t="s">
        <v>7034</v>
      </c>
      <c r="K6217" s="56" t="s">
        <v>7112</v>
      </c>
      <c r="L6217" s="56" t="s">
        <v>7138</v>
      </c>
      <c r="M6217" s="73">
        <v>44372</v>
      </c>
      <c r="N6217" s="56"/>
      <c r="O6217" s="56"/>
      <c r="P6217" s="56" t="s">
        <v>295</v>
      </c>
      <c r="Q6217" s="56"/>
      <c r="R6217" s="56" t="s">
        <v>7144</v>
      </c>
      <c r="S6217" s="56" t="s">
        <v>11415</v>
      </c>
      <c r="T6217" s="56" t="s">
        <v>7140</v>
      </c>
      <c r="U6217" s="57">
        <v>0</v>
      </c>
      <c r="V6217" s="57">
        <v>0</v>
      </c>
      <c r="W6217" s="57">
        <v>0</v>
      </c>
      <c r="X6217" s="57">
        <v>189000</v>
      </c>
      <c r="Y6217" s="73">
        <v>44301</v>
      </c>
      <c r="Z6217" s="57">
        <v>-15741.37</v>
      </c>
      <c r="AA6217" s="57">
        <v>0</v>
      </c>
      <c r="AB6217" s="57">
        <v>173258.63</v>
      </c>
      <c r="AC6217" s="57">
        <v>0</v>
      </c>
      <c r="AD6217" s="56" t="s">
        <v>9254</v>
      </c>
      <c r="AE6217" s="57">
        <v>189000</v>
      </c>
      <c r="AF6217" s="57">
        <v>0</v>
      </c>
      <c r="AG6217" s="57">
        <v>0</v>
      </c>
      <c r="AI6217"/>
      <c r="AJ6217"/>
    </row>
    <row r="6218" spans="1:36">
      <c r="A6218" s="56" t="s">
        <v>151</v>
      </c>
      <c r="B6218" s="56" t="s">
        <v>11427</v>
      </c>
      <c r="C6218" s="56">
        <v>2101010050</v>
      </c>
      <c r="D6218" s="56" t="s">
        <v>43</v>
      </c>
      <c r="E6218" s="56">
        <v>2101020050</v>
      </c>
      <c r="F6218" s="56">
        <v>5401010050</v>
      </c>
      <c r="G6218" s="56" t="s">
        <v>11623</v>
      </c>
      <c r="H6218" s="56">
        <v>400400</v>
      </c>
      <c r="I6218" s="56" t="s">
        <v>11626</v>
      </c>
      <c r="J6218" s="56" t="s">
        <v>7035</v>
      </c>
      <c r="K6218" s="56" t="s">
        <v>7113</v>
      </c>
      <c r="L6218" s="56" t="s">
        <v>7138</v>
      </c>
      <c r="M6218" s="73">
        <v>44372</v>
      </c>
      <c r="N6218" s="56"/>
      <c r="O6218" s="56"/>
      <c r="P6218" s="56" t="s">
        <v>1208</v>
      </c>
      <c r="Q6218" s="56"/>
      <c r="R6218" s="56" t="s">
        <v>70</v>
      </c>
      <c r="S6218" s="56" t="s">
        <v>11415</v>
      </c>
      <c r="T6218" s="56" t="s">
        <v>7140</v>
      </c>
      <c r="U6218" s="57">
        <v>0</v>
      </c>
      <c r="V6218" s="57">
        <v>0</v>
      </c>
      <c r="W6218" s="57">
        <v>0</v>
      </c>
      <c r="X6218" s="57">
        <v>743400</v>
      </c>
      <c r="Y6218" s="73">
        <v>44365</v>
      </c>
      <c r="Z6218" s="57">
        <v>-24766.42</v>
      </c>
      <c r="AA6218" s="57">
        <v>0</v>
      </c>
      <c r="AB6218" s="57">
        <v>718633.58</v>
      </c>
      <c r="AC6218" s="57">
        <v>0</v>
      </c>
      <c r="AD6218" s="56" t="s">
        <v>9254</v>
      </c>
      <c r="AE6218" s="57">
        <v>743400</v>
      </c>
      <c r="AF6218" s="57">
        <v>0</v>
      </c>
      <c r="AG6218" s="57">
        <v>0</v>
      </c>
      <c r="AI6218"/>
      <c r="AJ6218"/>
    </row>
    <row r="6219" spans="1:36">
      <c r="A6219" s="56" t="s">
        <v>151</v>
      </c>
      <c r="B6219" s="56" t="s">
        <v>11427</v>
      </c>
      <c r="C6219" s="56">
        <v>2101010050</v>
      </c>
      <c r="D6219" s="56" t="s">
        <v>43</v>
      </c>
      <c r="E6219" s="56">
        <v>2101020050</v>
      </c>
      <c r="F6219" s="56">
        <v>5401010050</v>
      </c>
      <c r="G6219" s="56" t="s">
        <v>11623</v>
      </c>
      <c r="H6219" s="56">
        <v>400400</v>
      </c>
      <c r="I6219" s="56" t="s">
        <v>11626</v>
      </c>
      <c r="J6219" s="56" t="s">
        <v>7036</v>
      </c>
      <c r="K6219" s="56" t="s">
        <v>7037</v>
      </c>
      <c r="L6219" s="56" t="s">
        <v>7138</v>
      </c>
      <c r="M6219" s="73">
        <v>44372</v>
      </c>
      <c r="N6219" s="56"/>
      <c r="O6219" s="56"/>
      <c r="P6219" s="56" t="s">
        <v>295</v>
      </c>
      <c r="Q6219" s="56"/>
      <c r="R6219" s="56" t="s">
        <v>8027</v>
      </c>
      <c r="S6219" s="56" t="s">
        <v>11659</v>
      </c>
      <c r="T6219" s="56" t="s">
        <v>7140</v>
      </c>
      <c r="U6219" s="57">
        <v>0</v>
      </c>
      <c r="V6219" s="57">
        <v>0</v>
      </c>
      <c r="W6219" s="57">
        <v>0</v>
      </c>
      <c r="X6219" s="57">
        <v>175900</v>
      </c>
      <c r="Y6219" s="73">
        <v>44320</v>
      </c>
      <c r="Z6219" s="57">
        <v>-13780.44</v>
      </c>
      <c r="AA6219" s="57">
        <v>0</v>
      </c>
      <c r="AB6219" s="57">
        <v>162119.56</v>
      </c>
      <c r="AC6219" s="57">
        <v>0</v>
      </c>
      <c r="AD6219" s="56" t="s">
        <v>9254</v>
      </c>
      <c r="AE6219" s="57">
        <v>175900</v>
      </c>
      <c r="AF6219" s="57">
        <v>0</v>
      </c>
      <c r="AG6219" s="57">
        <v>0</v>
      </c>
      <c r="AI6219"/>
      <c r="AJ6219"/>
    </row>
    <row r="6220" spans="1:36">
      <c r="A6220" s="56" t="s">
        <v>49</v>
      </c>
      <c r="B6220" s="56" t="s">
        <v>11427</v>
      </c>
      <c r="C6220" s="56">
        <v>2101010050</v>
      </c>
      <c r="D6220" s="56" t="s">
        <v>43</v>
      </c>
      <c r="E6220" s="56">
        <v>2101020050</v>
      </c>
      <c r="F6220" s="56">
        <v>5401010050</v>
      </c>
      <c r="G6220" s="56" t="s">
        <v>11431</v>
      </c>
      <c r="H6220" s="56">
        <v>400200</v>
      </c>
      <c r="I6220" s="56" t="s">
        <v>11792</v>
      </c>
      <c r="J6220" s="56" t="s">
        <v>7013</v>
      </c>
      <c r="K6220" s="56" t="s">
        <v>7114</v>
      </c>
      <c r="L6220" s="56" t="s">
        <v>7138</v>
      </c>
      <c r="M6220" s="73">
        <v>44377</v>
      </c>
      <c r="N6220" s="56"/>
      <c r="O6220" s="56"/>
      <c r="P6220" s="56" t="s">
        <v>1105</v>
      </c>
      <c r="Q6220" s="56"/>
      <c r="R6220" s="56" t="s">
        <v>70</v>
      </c>
      <c r="S6220" s="56" t="s">
        <v>11415</v>
      </c>
      <c r="T6220" s="56" t="s">
        <v>7140</v>
      </c>
      <c r="U6220" s="57">
        <v>0</v>
      </c>
      <c r="V6220" s="57">
        <v>0</v>
      </c>
      <c r="W6220" s="57">
        <v>0</v>
      </c>
      <c r="X6220" s="57">
        <v>241900</v>
      </c>
      <c r="Y6220" s="73">
        <v>44311</v>
      </c>
      <c r="Z6220" s="57">
        <v>-32529.47</v>
      </c>
      <c r="AA6220" s="57">
        <v>0</v>
      </c>
      <c r="AB6220" s="57">
        <v>209370.53</v>
      </c>
      <c r="AC6220" s="57">
        <v>0</v>
      </c>
      <c r="AD6220" s="56" t="s">
        <v>9254</v>
      </c>
      <c r="AE6220" s="57">
        <v>241900</v>
      </c>
      <c r="AF6220" s="57">
        <v>0</v>
      </c>
      <c r="AG6220" s="57">
        <v>0</v>
      </c>
      <c r="AI6220"/>
      <c r="AJ6220"/>
    </row>
    <row r="6221" spans="1:36">
      <c r="A6221" s="56" t="s">
        <v>48</v>
      </c>
      <c r="B6221" s="56" t="s">
        <v>11427</v>
      </c>
      <c r="C6221" s="56">
        <v>2101010050</v>
      </c>
      <c r="D6221" s="56" t="s">
        <v>43</v>
      </c>
      <c r="E6221" s="56">
        <v>2101020050</v>
      </c>
      <c r="F6221" s="56">
        <v>5401010050</v>
      </c>
      <c r="G6221" s="56" t="s">
        <v>11428</v>
      </c>
      <c r="H6221" s="56">
        <v>400300</v>
      </c>
      <c r="I6221" s="56" t="s">
        <v>11466</v>
      </c>
      <c r="J6221" s="56" t="s">
        <v>7017</v>
      </c>
      <c r="K6221" s="56" t="s">
        <v>7018</v>
      </c>
      <c r="L6221" s="56" t="s">
        <v>7138</v>
      </c>
      <c r="M6221" s="73">
        <v>44377</v>
      </c>
      <c r="N6221" s="56"/>
      <c r="O6221" s="56"/>
      <c r="P6221" s="56" t="s">
        <v>295</v>
      </c>
      <c r="Q6221" s="56"/>
      <c r="R6221" s="56" t="s">
        <v>70</v>
      </c>
      <c r="S6221" s="56" t="s">
        <v>11710</v>
      </c>
      <c r="T6221" s="56" t="s">
        <v>7140</v>
      </c>
      <c r="U6221" s="57">
        <v>0</v>
      </c>
      <c r="V6221" s="57">
        <v>0</v>
      </c>
      <c r="W6221" s="57">
        <v>0</v>
      </c>
      <c r="X6221" s="57">
        <v>318562</v>
      </c>
      <c r="Y6221" s="73">
        <v>44372</v>
      </c>
      <c r="Z6221" s="57">
        <v>-20645.439999999999</v>
      </c>
      <c r="AA6221" s="57">
        <v>0</v>
      </c>
      <c r="AB6221" s="57">
        <v>297916.56</v>
      </c>
      <c r="AC6221" s="57">
        <v>0</v>
      </c>
      <c r="AD6221" s="56" t="s">
        <v>9254</v>
      </c>
      <c r="AE6221" s="57">
        <v>318562</v>
      </c>
      <c r="AF6221" s="57">
        <v>0</v>
      </c>
      <c r="AG6221" s="57">
        <v>0</v>
      </c>
      <c r="AI6221"/>
      <c r="AJ6221"/>
    </row>
    <row r="6222" spans="1:36">
      <c r="A6222" s="56" t="s">
        <v>48</v>
      </c>
      <c r="B6222" s="56" t="s">
        <v>11427</v>
      </c>
      <c r="C6222" s="56">
        <v>2101010050</v>
      </c>
      <c r="D6222" s="56" t="s">
        <v>43</v>
      </c>
      <c r="E6222" s="56">
        <v>2101020050</v>
      </c>
      <c r="F6222" s="56">
        <v>5401010050</v>
      </c>
      <c r="G6222" s="56" t="s">
        <v>11428</v>
      </c>
      <c r="H6222" s="56">
        <v>400300</v>
      </c>
      <c r="I6222" s="56" t="s">
        <v>11488</v>
      </c>
      <c r="J6222" s="56" t="s">
        <v>7020</v>
      </c>
      <c r="K6222" s="56" t="s">
        <v>7021</v>
      </c>
      <c r="L6222" s="56" t="s">
        <v>7138</v>
      </c>
      <c r="M6222" s="73">
        <v>44377</v>
      </c>
      <c r="N6222" s="56"/>
      <c r="O6222" s="56"/>
      <c r="P6222" s="56" t="s">
        <v>167</v>
      </c>
      <c r="Q6222" s="56"/>
      <c r="R6222" s="56" t="s">
        <v>70</v>
      </c>
      <c r="S6222" s="56" t="s">
        <v>11415</v>
      </c>
      <c r="T6222" s="56" t="s">
        <v>7140</v>
      </c>
      <c r="U6222" s="57">
        <v>0</v>
      </c>
      <c r="V6222" s="57">
        <v>0</v>
      </c>
      <c r="W6222" s="57">
        <v>0</v>
      </c>
      <c r="X6222" s="57">
        <v>50005</v>
      </c>
      <c r="Y6222" s="73">
        <v>44358</v>
      </c>
      <c r="Z6222" s="57">
        <v>-6845.89</v>
      </c>
      <c r="AA6222" s="57">
        <v>0</v>
      </c>
      <c r="AB6222" s="57">
        <v>43159.11</v>
      </c>
      <c r="AC6222" s="57">
        <v>0</v>
      </c>
      <c r="AD6222" s="56" t="s">
        <v>9254</v>
      </c>
      <c r="AE6222" s="57">
        <v>50005</v>
      </c>
      <c r="AF6222" s="57">
        <v>0</v>
      </c>
      <c r="AG6222" s="57">
        <v>0</v>
      </c>
      <c r="AI6222"/>
      <c r="AJ6222"/>
    </row>
    <row r="6223" spans="1:36">
      <c r="A6223" s="56" t="s">
        <v>48</v>
      </c>
      <c r="B6223" s="56" t="s">
        <v>11427</v>
      </c>
      <c r="C6223" s="56">
        <v>2101010050</v>
      </c>
      <c r="D6223" s="56" t="s">
        <v>43</v>
      </c>
      <c r="E6223" s="56">
        <v>2101020050</v>
      </c>
      <c r="F6223" s="56">
        <v>5401010050</v>
      </c>
      <c r="G6223" s="56" t="s">
        <v>11428</v>
      </c>
      <c r="H6223" s="56">
        <v>400300</v>
      </c>
      <c r="I6223" s="56" t="s">
        <v>11495</v>
      </c>
      <c r="J6223" s="56" t="s">
        <v>7053</v>
      </c>
      <c r="K6223" s="56" t="s">
        <v>6988</v>
      </c>
      <c r="L6223" s="56" t="s">
        <v>7138</v>
      </c>
      <c r="M6223" s="73">
        <v>44407</v>
      </c>
      <c r="N6223" s="56"/>
      <c r="O6223" s="56"/>
      <c r="P6223" s="56" t="s">
        <v>1201</v>
      </c>
      <c r="Q6223" s="56"/>
      <c r="R6223" s="56" t="s">
        <v>18</v>
      </c>
      <c r="S6223" s="56" t="s">
        <v>11657</v>
      </c>
      <c r="T6223" s="56" t="s">
        <v>7140</v>
      </c>
      <c r="U6223" s="57">
        <v>0</v>
      </c>
      <c r="V6223" s="57">
        <v>0</v>
      </c>
      <c r="W6223" s="57">
        <v>0</v>
      </c>
      <c r="X6223" s="57">
        <v>5513596.0300000003</v>
      </c>
      <c r="Y6223" s="73">
        <v>44386</v>
      </c>
      <c r="Z6223" s="57">
        <v>-224823.8</v>
      </c>
      <c r="AA6223" s="57">
        <v>0</v>
      </c>
      <c r="AB6223" s="57">
        <v>5288772.2300000004</v>
      </c>
      <c r="AC6223" s="57">
        <v>0</v>
      </c>
      <c r="AD6223" s="56" t="s">
        <v>9254</v>
      </c>
      <c r="AE6223" s="57">
        <v>5513596</v>
      </c>
      <c r="AF6223" s="57">
        <v>0</v>
      </c>
      <c r="AG6223" s="57">
        <v>0</v>
      </c>
      <c r="AI6223"/>
      <c r="AJ6223"/>
    </row>
    <row r="6224" spans="1:36">
      <c r="A6224" s="56" t="s">
        <v>48</v>
      </c>
      <c r="B6224" s="56" t="s">
        <v>11427</v>
      </c>
      <c r="C6224" s="56">
        <v>2101010050</v>
      </c>
      <c r="D6224" s="56" t="s">
        <v>43</v>
      </c>
      <c r="E6224" s="56">
        <v>2101020050</v>
      </c>
      <c r="F6224" s="56">
        <v>5401010050</v>
      </c>
      <c r="G6224" s="56" t="s">
        <v>11428</v>
      </c>
      <c r="H6224" s="56">
        <v>400300</v>
      </c>
      <c r="I6224" s="56" t="s">
        <v>11529</v>
      </c>
      <c r="J6224" s="56" t="s">
        <v>7054</v>
      </c>
      <c r="K6224" s="56" t="s">
        <v>7055</v>
      </c>
      <c r="L6224" s="56" t="s">
        <v>7138</v>
      </c>
      <c r="M6224" s="73">
        <v>44407</v>
      </c>
      <c r="N6224" s="56"/>
      <c r="O6224" s="56"/>
      <c r="P6224" s="56" t="s">
        <v>295</v>
      </c>
      <c r="Q6224" s="56"/>
      <c r="R6224" s="56" t="s">
        <v>70</v>
      </c>
      <c r="S6224" s="56" t="s">
        <v>11415</v>
      </c>
      <c r="T6224" s="56" t="s">
        <v>7140</v>
      </c>
      <c r="U6224" s="57">
        <v>0</v>
      </c>
      <c r="V6224" s="57">
        <v>0</v>
      </c>
      <c r="W6224" s="57">
        <v>0</v>
      </c>
      <c r="X6224" s="57">
        <v>1549901</v>
      </c>
      <c r="Y6224" s="73">
        <v>44387</v>
      </c>
      <c r="Z6224" s="57">
        <v>-94395.34</v>
      </c>
      <c r="AA6224" s="57">
        <v>0</v>
      </c>
      <c r="AB6224" s="57">
        <v>1455505.66</v>
      </c>
      <c r="AC6224" s="57">
        <v>0</v>
      </c>
      <c r="AD6224" s="56" t="s">
        <v>9254</v>
      </c>
      <c r="AE6224" s="57">
        <v>1549901</v>
      </c>
      <c r="AF6224" s="57">
        <v>0</v>
      </c>
      <c r="AG6224" s="57">
        <v>0</v>
      </c>
      <c r="AI6224"/>
      <c r="AJ6224"/>
    </row>
    <row r="6225" spans="1:36">
      <c r="A6225" s="56" t="s">
        <v>151</v>
      </c>
      <c r="B6225" s="56" t="s">
        <v>11427</v>
      </c>
      <c r="C6225" s="56">
        <v>2101010050</v>
      </c>
      <c r="D6225" s="56" t="s">
        <v>43</v>
      </c>
      <c r="E6225" s="56">
        <v>2101020050</v>
      </c>
      <c r="F6225" s="56">
        <v>5401010050</v>
      </c>
      <c r="G6225" s="56" t="s">
        <v>11623</v>
      </c>
      <c r="H6225" s="56">
        <v>400400</v>
      </c>
      <c r="I6225" s="56" t="s">
        <v>11624</v>
      </c>
      <c r="J6225" s="56" t="s">
        <v>7056</v>
      </c>
      <c r="K6225" s="56" t="s">
        <v>7057</v>
      </c>
      <c r="L6225" s="56" t="s">
        <v>7138</v>
      </c>
      <c r="M6225" s="73">
        <v>44454</v>
      </c>
      <c r="N6225" s="56"/>
      <c r="O6225" s="56"/>
      <c r="P6225" s="56" t="s">
        <v>295</v>
      </c>
      <c r="Q6225" s="56"/>
      <c r="R6225" s="56" t="s">
        <v>7144</v>
      </c>
      <c r="S6225" s="56" t="s">
        <v>11415</v>
      </c>
      <c r="T6225" s="56" t="s">
        <v>7140</v>
      </c>
      <c r="U6225" s="57">
        <v>0</v>
      </c>
      <c r="V6225" s="57">
        <v>0</v>
      </c>
      <c r="W6225" s="57">
        <v>0</v>
      </c>
      <c r="X6225" s="57">
        <v>680000</v>
      </c>
      <c r="Y6225" s="73">
        <v>44446</v>
      </c>
      <c r="Z6225" s="57">
        <v>-30972.6</v>
      </c>
      <c r="AA6225" s="57">
        <v>0</v>
      </c>
      <c r="AB6225" s="57">
        <v>649027.4</v>
      </c>
      <c r="AC6225" s="57">
        <v>0</v>
      </c>
      <c r="AD6225" s="56" t="s">
        <v>9254</v>
      </c>
      <c r="AE6225" s="57">
        <v>680000</v>
      </c>
      <c r="AF6225" s="57">
        <v>0</v>
      </c>
      <c r="AG6225" s="57">
        <v>0</v>
      </c>
      <c r="AI6225"/>
      <c r="AJ6225"/>
    </row>
    <row r="6226" spans="1:36">
      <c r="A6226" s="56" t="s">
        <v>48</v>
      </c>
      <c r="B6226" s="56" t="s">
        <v>11427</v>
      </c>
      <c r="C6226" s="56">
        <v>2101010050</v>
      </c>
      <c r="D6226" s="56" t="s">
        <v>43</v>
      </c>
      <c r="E6226" s="56">
        <v>2101020050</v>
      </c>
      <c r="F6226" s="56">
        <v>5401010050</v>
      </c>
      <c r="G6226" s="56" t="s">
        <v>11428</v>
      </c>
      <c r="H6226" s="56">
        <v>400300</v>
      </c>
      <c r="I6226" s="56" t="s">
        <v>11445</v>
      </c>
      <c r="J6226" s="56" t="s">
        <v>7058</v>
      </c>
      <c r="K6226" s="56" t="s">
        <v>7059</v>
      </c>
      <c r="L6226" s="56" t="s">
        <v>7138</v>
      </c>
      <c r="M6226" s="73">
        <v>44467</v>
      </c>
      <c r="N6226" s="56"/>
      <c r="O6226" s="56"/>
      <c r="P6226" s="56" t="s">
        <v>1208</v>
      </c>
      <c r="Q6226" s="56"/>
      <c r="R6226" s="56" t="s">
        <v>70</v>
      </c>
      <c r="S6226" s="56" t="s">
        <v>11415</v>
      </c>
      <c r="T6226" s="56" t="s">
        <v>7140</v>
      </c>
      <c r="U6226" s="57">
        <v>0</v>
      </c>
      <c r="V6226" s="57">
        <v>0</v>
      </c>
      <c r="W6226" s="57">
        <v>0</v>
      </c>
      <c r="X6226" s="57">
        <v>3203585</v>
      </c>
      <c r="Y6226" s="73">
        <v>44435</v>
      </c>
      <c r="Z6226" s="57">
        <v>-77544.31</v>
      </c>
      <c r="AA6226" s="57">
        <v>0</v>
      </c>
      <c r="AB6226" s="57">
        <v>3126040.69</v>
      </c>
      <c r="AC6226" s="57">
        <v>0</v>
      </c>
      <c r="AD6226" s="56" t="s">
        <v>9254</v>
      </c>
      <c r="AE6226" s="57">
        <v>3203585</v>
      </c>
      <c r="AF6226" s="57">
        <v>0</v>
      </c>
      <c r="AG6226" s="57">
        <v>0</v>
      </c>
      <c r="AI6226"/>
      <c r="AJ6226"/>
    </row>
    <row r="6227" spans="1:36">
      <c r="A6227" s="56" t="s">
        <v>50</v>
      </c>
      <c r="B6227" s="56" t="s">
        <v>11427</v>
      </c>
      <c r="C6227" s="56">
        <v>2101010050</v>
      </c>
      <c r="D6227" s="56" t="s">
        <v>43</v>
      </c>
      <c r="E6227" s="56">
        <v>2101020050</v>
      </c>
      <c r="F6227" s="56">
        <v>5401010050</v>
      </c>
      <c r="G6227" s="56" t="s">
        <v>11431</v>
      </c>
      <c r="H6227" s="56">
        <v>400210</v>
      </c>
      <c r="I6227" s="56" t="s">
        <v>11434</v>
      </c>
      <c r="J6227" s="56" t="s">
        <v>7060</v>
      </c>
      <c r="K6227" s="56" t="s">
        <v>8375</v>
      </c>
      <c r="L6227" s="56" t="s">
        <v>7138</v>
      </c>
      <c r="M6227" s="73">
        <v>44469</v>
      </c>
      <c r="N6227" s="56"/>
      <c r="O6227" s="56"/>
      <c r="P6227" s="56" t="s">
        <v>7073</v>
      </c>
      <c r="Q6227" s="56"/>
      <c r="R6227" s="56" t="s">
        <v>18</v>
      </c>
      <c r="S6227" s="56" t="s">
        <v>11685</v>
      </c>
      <c r="T6227" s="56" t="s">
        <v>7140</v>
      </c>
      <c r="U6227" s="57">
        <v>0</v>
      </c>
      <c r="V6227" s="57">
        <v>0</v>
      </c>
      <c r="W6227" s="57">
        <v>0</v>
      </c>
      <c r="X6227" s="57">
        <v>3900000</v>
      </c>
      <c r="Y6227" s="73">
        <v>44438</v>
      </c>
      <c r="Z6227" s="57">
        <v>-132683.95000000001</v>
      </c>
      <c r="AA6227" s="57">
        <v>0</v>
      </c>
      <c r="AB6227" s="57">
        <v>3767316.05</v>
      </c>
      <c r="AC6227" s="57">
        <v>0</v>
      </c>
      <c r="AD6227" s="56" t="s">
        <v>9254</v>
      </c>
      <c r="AE6227" s="57">
        <v>3900000</v>
      </c>
      <c r="AF6227" s="57">
        <v>0</v>
      </c>
      <c r="AG6227" s="57">
        <v>0</v>
      </c>
      <c r="AI6227"/>
      <c r="AJ6227"/>
    </row>
    <row r="6228" spans="1:36">
      <c r="A6228" s="56" t="s">
        <v>48</v>
      </c>
      <c r="B6228" s="56" t="s">
        <v>11427</v>
      </c>
      <c r="C6228" s="56">
        <v>2101010050</v>
      </c>
      <c r="D6228" s="56" t="s">
        <v>43</v>
      </c>
      <c r="E6228" s="56">
        <v>2101020050</v>
      </c>
      <c r="F6228" s="56">
        <v>5401010050</v>
      </c>
      <c r="G6228" s="56" t="s">
        <v>11428</v>
      </c>
      <c r="H6228" s="56">
        <v>400300</v>
      </c>
      <c r="I6228" s="56" t="s">
        <v>11487</v>
      </c>
      <c r="J6228" s="56" t="s">
        <v>7061</v>
      </c>
      <c r="K6228" s="56" t="s">
        <v>8376</v>
      </c>
      <c r="L6228" s="56" t="s">
        <v>7138</v>
      </c>
      <c r="M6228" s="73">
        <v>44467</v>
      </c>
      <c r="N6228" s="56"/>
      <c r="O6228" s="56"/>
      <c r="P6228" s="56" t="s">
        <v>167</v>
      </c>
      <c r="Q6228" s="56"/>
      <c r="R6228" s="56" t="s">
        <v>70</v>
      </c>
      <c r="S6228" s="56" t="s">
        <v>11689</v>
      </c>
      <c r="T6228" s="56" t="s">
        <v>7140</v>
      </c>
      <c r="U6228" s="57">
        <v>0</v>
      </c>
      <c r="V6228" s="57">
        <v>0</v>
      </c>
      <c r="W6228" s="57">
        <v>0</v>
      </c>
      <c r="X6228" s="57">
        <v>5652854.5199999996</v>
      </c>
      <c r="Y6228" s="73">
        <v>44449</v>
      </c>
      <c r="Z6228" s="57">
        <v>-506124.07</v>
      </c>
      <c r="AA6228" s="57">
        <v>0</v>
      </c>
      <c r="AB6228" s="57">
        <v>5146730.45</v>
      </c>
      <c r="AC6228" s="57">
        <v>0</v>
      </c>
      <c r="AD6228" s="56" t="s">
        <v>9254</v>
      </c>
      <c r="AE6228" s="57">
        <v>5652855</v>
      </c>
      <c r="AF6228" s="57">
        <v>0</v>
      </c>
      <c r="AG6228" s="57">
        <v>0</v>
      </c>
      <c r="AI6228"/>
      <c r="AJ6228"/>
    </row>
    <row r="6229" spans="1:36">
      <c r="A6229" s="56" t="s">
        <v>48</v>
      </c>
      <c r="B6229" s="56" t="s">
        <v>11427</v>
      </c>
      <c r="C6229" s="56">
        <v>2101010050</v>
      </c>
      <c r="D6229" s="56" t="s">
        <v>43</v>
      </c>
      <c r="E6229" s="56">
        <v>2101020050</v>
      </c>
      <c r="F6229" s="56">
        <v>5401010050</v>
      </c>
      <c r="G6229" s="56" t="s">
        <v>11428</v>
      </c>
      <c r="H6229" s="56">
        <v>400300</v>
      </c>
      <c r="I6229" s="56" t="s">
        <v>11487</v>
      </c>
      <c r="J6229" s="56" t="s">
        <v>7062</v>
      </c>
      <c r="K6229" s="56" t="s">
        <v>8377</v>
      </c>
      <c r="L6229" s="56" t="s">
        <v>7138</v>
      </c>
      <c r="M6229" s="73">
        <v>44467</v>
      </c>
      <c r="N6229" s="56"/>
      <c r="O6229" s="56"/>
      <c r="P6229" s="56" t="s">
        <v>259</v>
      </c>
      <c r="Q6229" s="56"/>
      <c r="R6229" s="56" t="s">
        <v>18</v>
      </c>
      <c r="S6229" s="56" t="s">
        <v>11660</v>
      </c>
      <c r="T6229" s="56" t="s">
        <v>7140</v>
      </c>
      <c r="U6229" s="57">
        <v>0</v>
      </c>
      <c r="V6229" s="57">
        <v>0</v>
      </c>
      <c r="W6229" s="57">
        <v>0</v>
      </c>
      <c r="X6229" s="57">
        <v>931682.89</v>
      </c>
      <c r="Y6229" s="73">
        <v>44438</v>
      </c>
      <c r="Z6229" s="57">
        <v>-147920.60999999999</v>
      </c>
      <c r="AA6229" s="57">
        <v>0</v>
      </c>
      <c r="AB6229" s="57">
        <v>783762.28</v>
      </c>
      <c r="AC6229" s="57">
        <v>0</v>
      </c>
      <c r="AD6229" s="56" t="s">
        <v>9254</v>
      </c>
      <c r="AE6229" s="57">
        <v>931683</v>
      </c>
      <c r="AF6229" s="57">
        <v>0</v>
      </c>
      <c r="AG6229" s="57">
        <v>0</v>
      </c>
      <c r="AI6229"/>
      <c r="AJ6229"/>
    </row>
    <row r="6230" spans="1:36">
      <c r="A6230" s="56" t="s">
        <v>48</v>
      </c>
      <c r="B6230" s="56" t="s">
        <v>11427</v>
      </c>
      <c r="C6230" s="56">
        <v>2101010050</v>
      </c>
      <c r="D6230" s="56" t="s">
        <v>43</v>
      </c>
      <c r="E6230" s="56">
        <v>2101020050</v>
      </c>
      <c r="F6230" s="56">
        <v>5401010050</v>
      </c>
      <c r="G6230" s="56" t="s">
        <v>11428</v>
      </c>
      <c r="H6230" s="56">
        <v>400300</v>
      </c>
      <c r="I6230" s="56" t="s">
        <v>11487</v>
      </c>
      <c r="J6230" s="56" t="s">
        <v>7063</v>
      </c>
      <c r="K6230" s="56" t="s">
        <v>7064</v>
      </c>
      <c r="L6230" s="56" t="s">
        <v>7138</v>
      </c>
      <c r="M6230" s="73">
        <v>44467</v>
      </c>
      <c r="N6230" s="56"/>
      <c r="O6230" s="56"/>
      <c r="P6230" s="56" t="s">
        <v>259</v>
      </c>
      <c r="Q6230" s="56"/>
      <c r="R6230" s="56" t="s">
        <v>18</v>
      </c>
      <c r="S6230" s="56" t="s">
        <v>11415</v>
      </c>
      <c r="T6230" s="56" t="s">
        <v>7140</v>
      </c>
      <c r="U6230" s="57">
        <v>0</v>
      </c>
      <c r="V6230" s="57">
        <v>0</v>
      </c>
      <c r="W6230" s="57">
        <v>0</v>
      </c>
      <c r="X6230" s="57">
        <v>614500</v>
      </c>
      <c r="Y6230" s="73">
        <v>44423</v>
      </c>
      <c r="Z6230" s="57">
        <v>-105559.32</v>
      </c>
      <c r="AA6230" s="57">
        <v>0</v>
      </c>
      <c r="AB6230" s="57">
        <v>508940.68</v>
      </c>
      <c r="AC6230" s="57">
        <v>0</v>
      </c>
      <c r="AD6230" s="56" t="s">
        <v>9254</v>
      </c>
      <c r="AE6230" s="57">
        <v>614500</v>
      </c>
      <c r="AF6230" s="57">
        <v>0</v>
      </c>
      <c r="AG6230" s="57">
        <v>0</v>
      </c>
      <c r="AI6230"/>
      <c r="AJ6230"/>
    </row>
    <row r="6231" spans="1:36">
      <c r="A6231" s="56" t="s">
        <v>48</v>
      </c>
      <c r="B6231" s="56" t="s">
        <v>11427</v>
      </c>
      <c r="C6231" s="56">
        <v>2101010050</v>
      </c>
      <c r="D6231" s="56" t="s">
        <v>43</v>
      </c>
      <c r="E6231" s="56">
        <v>2101020050</v>
      </c>
      <c r="F6231" s="56">
        <v>5401010050</v>
      </c>
      <c r="G6231" s="56" t="s">
        <v>11428</v>
      </c>
      <c r="H6231" s="56">
        <v>400300</v>
      </c>
      <c r="I6231" s="56" t="s">
        <v>11668</v>
      </c>
      <c r="J6231" s="56" t="s">
        <v>7065</v>
      </c>
      <c r="K6231" s="56" t="s">
        <v>7066</v>
      </c>
      <c r="L6231" s="56" t="s">
        <v>7138</v>
      </c>
      <c r="M6231" s="73">
        <v>44467</v>
      </c>
      <c r="N6231" s="56"/>
      <c r="O6231" s="56"/>
      <c r="P6231" s="56" t="s">
        <v>295</v>
      </c>
      <c r="Q6231" s="56"/>
      <c r="R6231" s="56" t="s">
        <v>70</v>
      </c>
      <c r="S6231" s="56" t="s">
        <v>11659</v>
      </c>
      <c r="T6231" s="56" t="s">
        <v>7140</v>
      </c>
      <c r="U6231" s="57">
        <v>0</v>
      </c>
      <c r="V6231" s="57">
        <v>0</v>
      </c>
      <c r="W6231" s="57">
        <v>0</v>
      </c>
      <c r="X6231" s="57">
        <v>2802450</v>
      </c>
      <c r="Y6231" s="73">
        <v>44463</v>
      </c>
      <c r="Z6231" s="57">
        <v>-115245.96</v>
      </c>
      <c r="AA6231" s="57">
        <v>0</v>
      </c>
      <c r="AB6231" s="57">
        <v>2687204.04</v>
      </c>
      <c r="AC6231" s="57">
        <v>0</v>
      </c>
      <c r="AD6231" s="56" t="s">
        <v>9254</v>
      </c>
      <c r="AE6231" s="57">
        <v>2802450</v>
      </c>
      <c r="AF6231" s="57">
        <v>0</v>
      </c>
      <c r="AG6231" s="57">
        <v>0</v>
      </c>
      <c r="AI6231"/>
      <c r="AJ6231"/>
    </row>
    <row r="6232" spans="1:36">
      <c r="A6232" s="56" t="s">
        <v>48</v>
      </c>
      <c r="B6232" s="56" t="s">
        <v>11427</v>
      </c>
      <c r="C6232" s="56">
        <v>2101010050</v>
      </c>
      <c r="D6232" s="56" t="s">
        <v>43</v>
      </c>
      <c r="E6232" s="56">
        <v>2101020050</v>
      </c>
      <c r="F6232" s="56">
        <v>5401010050</v>
      </c>
      <c r="G6232" s="56" t="s">
        <v>11428</v>
      </c>
      <c r="H6232" s="56">
        <v>400300</v>
      </c>
      <c r="I6232" s="56" t="s">
        <v>11491</v>
      </c>
      <c r="J6232" s="56" t="s">
        <v>7067</v>
      </c>
      <c r="K6232" s="56" t="s">
        <v>7068</v>
      </c>
      <c r="L6232" s="56" t="s">
        <v>7138</v>
      </c>
      <c r="M6232" s="73">
        <v>44467</v>
      </c>
      <c r="N6232" s="56"/>
      <c r="O6232" s="56"/>
      <c r="P6232" s="56" t="s">
        <v>167</v>
      </c>
      <c r="Q6232" s="56"/>
      <c r="R6232" s="56" t="s">
        <v>70</v>
      </c>
      <c r="S6232" s="56" t="s">
        <v>11415</v>
      </c>
      <c r="T6232" s="56" t="s">
        <v>7140</v>
      </c>
      <c r="U6232" s="57">
        <v>0</v>
      </c>
      <c r="V6232" s="57">
        <v>0</v>
      </c>
      <c r="W6232" s="57">
        <v>0</v>
      </c>
      <c r="X6232" s="57">
        <v>461042.91</v>
      </c>
      <c r="Y6232" s="73">
        <v>44423</v>
      </c>
      <c r="Z6232" s="57">
        <v>-47519</v>
      </c>
      <c r="AA6232" s="57">
        <v>0</v>
      </c>
      <c r="AB6232" s="57">
        <v>413523.91</v>
      </c>
      <c r="AC6232" s="57">
        <v>0</v>
      </c>
      <c r="AD6232" s="56" t="s">
        <v>9254</v>
      </c>
      <c r="AE6232" s="57">
        <v>461043</v>
      </c>
      <c r="AF6232" s="57">
        <v>0</v>
      </c>
      <c r="AG6232" s="57">
        <v>0</v>
      </c>
      <c r="AI6232"/>
      <c r="AJ6232"/>
    </row>
    <row r="6233" spans="1:36">
      <c r="A6233" s="56" t="s">
        <v>48</v>
      </c>
      <c r="B6233" s="56" t="s">
        <v>11427</v>
      </c>
      <c r="C6233" s="56">
        <v>2101010050</v>
      </c>
      <c r="D6233" s="56" t="s">
        <v>43</v>
      </c>
      <c r="E6233" s="56">
        <v>2101020050</v>
      </c>
      <c r="F6233" s="56">
        <v>5401010050</v>
      </c>
      <c r="G6233" s="56" t="s">
        <v>11428</v>
      </c>
      <c r="H6233" s="56">
        <v>400300</v>
      </c>
      <c r="I6233" s="56" t="s">
        <v>11491</v>
      </c>
      <c r="J6233" s="56" t="s">
        <v>7069</v>
      </c>
      <c r="K6233" s="56" t="s">
        <v>7068</v>
      </c>
      <c r="L6233" s="56" t="s">
        <v>7138</v>
      </c>
      <c r="M6233" s="73">
        <v>44467</v>
      </c>
      <c r="N6233" s="56"/>
      <c r="O6233" s="56"/>
      <c r="P6233" s="56" t="s">
        <v>167</v>
      </c>
      <c r="Q6233" s="56"/>
      <c r="R6233" s="56" t="s">
        <v>70</v>
      </c>
      <c r="S6233" s="56" t="s">
        <v>11415</v>
      </c>
      <c r="T6233" s="56" t="s">
        <v>7140</v>
      </c>
      <c r="U6233" s="57">
        <v>0</v>
      </c>
      <c r="V6233" s="57">
        <v>0</v>
      </c>
      <c r="W6233" s="57">
        <v>0</v>
      </c>
      <c r="X6233" s="57">
        <v>2214135.44</v>
      </c>
      <c r="Y6233" s="73">
        <v>44451</v>
      </c>
      <c r="Z6233" s="57">
        <v>-195935.82</v>
      </c>
      <c r="AA6233" s="57">
        <v>0</v>
      </c>
      <c r="AB6233" s="57">
        <v>2018199.62</v>
      </c>
      <c r="AC6233" s="57">
        <v>0</v>
      </c>
      <c r="AD6233" s="56" t="s">
        <v>9254</v>
      </c>
      <c r="AE6233" s="57">
        <v>2214135</v>
      </c>
      <c r="AF6233" s="57">
        <v>0</v>
      </c>
      <c r="AG6233" s="57">
        <v>0</v>
      </c>
      <c r="AI6233"/>
      <c r="AJ6233"/>
    </row>
    <row r="6234" spans="1:36">
      <c r="A6234" s="56" t="s">
        <v>48</v>
      </c>
      <c r="B6234" s="56" t="s">
        <v>11427</v>
      </c>
      <c r="C6234" s="56">
        <v>2101010050</v>
      </c>
      <c r="D6234" s="56" t="s">
        <v>43</v>
      </c>
      <c r="E6234" s="56">
        <v>2101020050</v>
      </c>
      <c r="F6234" s="56">
        <v>5401010050</v>
      </c>
      <c r="G6234" s="56" t="s">
        <v>11428</v>
      </c>
      <c r="H6234" s="56">
        <v>400300</v>
      </c>
      <c r="I6234" s="56" t="s">
        <v>11491</v>
      </c>
      <c r="J6234" s="56" t="s">
        <v>7070</v>
      </c>
      <c r="K6234" s="56" t="s">
        <v>8378</v>
      </c>
      <c r="L6234" s="56" t="s">
        <v>7138</v>
      </c>
      <c r="M6234" s="73">
        <v>44467</v>
      </c>
      <c r="N6234" s="56"/>
      <c r="O6234" s="56"/>
      <c r="P6234" s="56" t="s">
        <v>167</v>
      </c>
      <c r="Q6234" s="56"/>
      <c r="R6234" s="56" t="s">
        <v>70</v>
      </c>
      <c r="S6234" s="56" t="s">
        <v>11415</v>
      </c>
      <c r="T6234" s="56" t="s">
        <v>7140</v>
      </c>
      <c r="U6234" s="57">
        <v>0</v>
      </c>
      <c r="V6234" s="57">
        <v>0</v>
      </c>
      <c r="W6234" s="57">
        <v>0</v>
      </c>
      <c r="X6234" s="57">
        <v>324000</v>
      </c>
      <c r="Y6234" s="73">
        <v>44451</v>
      </c>
      <c r="Z6234" s="57">
        <v>-28671.78</v>
      </c>
      <c r="AA6234" s="57">
        <v>0</v>
      </c>
      <c r="AB6234" s="57">
        <v>295328.21999999997</v>
      </c>
      <c r="AC6234" s="57">
        <v>0</v>
      </c>
      <c r="AD6234" s="56" t="s">
        <v>9254</v>
      </c>
      <c r="AE6234" s="57">
        <v>324000</v>
      </c>
      <c r="AF6234" s="57">
        <v>0</v>
      </c>
      <c r="AG6234" s="57">
        <v>0</v>
      </c>
      <c r="AI6234"/>
      <c r="AJ6234"/>
    </row>
    <row r="6235" spans="1:36">
      <c r="A6235" s="56" t="s">
        <v>49</v>
      </c>
      <c r="B6235" s="56" t="s">
        <v>11427</v>
      </c>
      <c r="C6235" s="56">
        <v>2101010050</v>
      </c>
      <c r="D6235" s="56" t="s">
        <v>43</v>
      </c>
      <c r="E6235" s="56">
        <v>2101020050</v>
      </c>
      <c r="F6235" s="56">
        <v>5401010050</v>
      </c>
      <c r="G6235" s="56" t="s">
        <v>11431</v>
      </c>
      <c r="H6235" s="56">
        <v>400211</v>
      </c>
      <c r="I6235" s="56" t="s">
        <v>11460</v>
      </c>
      <c r="J6235" s="56" t="s">
        <v>7071</v>
      </c>
      <c r="K6235" s="56" t="s">
        <v>8379</v>
      </c>
      <c r="L6235" s="56" t="s">
        <v>7138</v>
      </c>
      <c r="M6235" s="73">
        <v>44467</v>
      </c>
      <c r="N6235" s="56"/>
      <c r="O6235" s="56"/>
      <c r="P6235" s="56" t="s">
        <v>6735</v>
      </c>
      <c r="Q6235" s="56"/>
      <c r="R6235" s="56" t="s">
        <v>6010</v>
      </c>
      <c r="S6235" s="56" t="s">
        <v>11415</v>
      </c>
      <c r="T6235" s="56" t="s">
        <v>7140</v>
      </c>
      <c r="U6235" s="57">
        <v>0</v>
      </c>
      <c r="V6235" s="57">
        <v>0</v>
      </c>
      <c r="W6235" s="57">
        <v>0</v>
      </c>
      <c r="X6235" s="57">
        <v>1515789.56</v>
      </c>
      <c r="Y6235" s="73">
        <v>44464</v>
      </c>
      <c r="Z6235" s="57">
        <v>-26930.32</v>
      </c>
      <c r="AA6235" s="57">
        <v>0</v>
      </c>
      <c r="AB6235" s="57">
        <v>1488859.24</v>
      </c>
      <c r="AC6235" s="57">
        <v>0</v>
      </c>
      <c r="AD6235" s="56" t="s">
        <v>9254</v>
      </c>
      <c r="AE6235" s="57">
        <v>1515790</v>
      </c>
      <c r="AF6235" s="57">
        <v>0</v>
      </c>
      <c r="AG6235" s="57">
        <v>0</v>
      </c>
      <c r="AI6235"/>
      <c r="AJ6235"/>
    </row>
    <row r="6236" spans="1:36">
      <c r="A6236" s="56" t="s">
        <v>50</v>
      </c>
      <c r="B6236" s="56" t="s">
        <v>11427</v>
      </c>
      <c r="C6236" s="56">
        <v>2101010050</v>
      </c>
      <c r="D6236" s="56" t="s">
        <v>43</v>
      </c>
      <c r="E6236" s="56">
        <v>2101020050</v>
      </c>
      <c r="F6236" s="56">
        <v>5401010050</v>
      </c>
      <c r="G6236" s="56" t="s">
        <v>11431</v>
      </c>
      <c r="H6236" s="56">
        <v>400210</v>
      </c>
      <c r="I6236" s="56" t="s">
        <v>11461</v>
      </c>
      <c r="J6236" s="56" t="s">
        <v>7072</v>
      </c>
      <c r="K6236" s="56" t="s">
        <v>8380</v>
      </c>
      <c r="L6236" s="56" t="s">
        <v>7138</v>
      </c>
      <c r="M6236" s="73">
        <v>44467</v>
      </c>
      <c r="N6236" s="56"/>
      <c r="O6236" s="56"/>
      <c r="P6236" s="56" t="s">
        <v>7073</v>
      </c>
      <c r="Q6236" s="56"/>
      <c r="R6236" s="56" t="s">
        <v>6010</v>
      </c>
      <c r="S6236" s="56" t="s">
        <v>11415</v>
      </c>
      <c r="T6236" s="56" t="s">
        <v>7140</v>
      </c>
      <c r="U6236" s="57">
        <v>0</v>
      </c>
      <c r="V6236" s="57">
        <v>0</v>
      </c>
      <c r="W6236" s="57">
        <v>0</v>
      </c>
      <c r="X6236" s="57">
        <v>586135.5</v>
      </c>
      <c r="Y6236" s="73">
        <v>44464</v>
      </c>
      <c r="Z6236" s="57">
        <v>-17108.04</v>
      </c>
      <c r="AA6236" s="57">
        <v>0</v>
      </c>
      <c r="AB6236" s="57">
        <v>569027.46</v>
      </c>
      <c r="AC6236" s="57">
        <v>0</v>
      </c>
      <c r="AD6236" s="56" t="s">
        <v>9254</v>
      </c>
      <c r="AE6236" s="57">
        <v>586136</v>
      </c>
      <c r="AF6236" s="57">
        <v>0</v>
      </c>
      <c r="AG6236" s="57">
        <v>0</v>
      </c>
      <c r="AI6236"/>
      <c r="AJ6236"/>
    </row>
    <row r="6237" spans="1:36">
      <c r="A6237" s="56" t="s">
        <v>48</v>
      </c>
      <c r="B6237" s="56" t="s">
        <v>11427</v>
      </c>
      <c r="C6237" s="56">
        <v>2101010050</v>
      </c>
      <c r="D6237" s="56" t="s">
        <v>43</v>
      </c>
      <c r="E6237" s="56">
        <v>2101020050</v>
      </c>
      <c r="F6237" s="56">
        <v>5401010050</v>
      </c>
      <c r="G6237" s="56" t="s">
        <v>11428</v>
      </c>
      <c r="H6237" s="56">
        <v>400300</v>
      </c>
      <c r="I6237" s="56" t="s">
        <v>11445</v>
      </c>
      <c r="J6237" s="56" t="s">
        <v>7074</v>
      </c>
      <c r="K6237" s="56" t="s">
        <v>7075</v>
      </c>
      <c r="L6237" s="56" t="s">
        <v>7138</v>
      </c>
      <c r="M6237" s="73">
        <v>44469</v>
      </c>
      <c r="N6237" s="56"/>
      <c r="O6237" s="56"/>
      <c r="P6237" s="56" t="s">
        <v>295</v>
      </c>
      <c r="Q6237" s="56"/>
      <c r="R6237" s="56" t="s">
        <v>70</v>
      </c>
      <c r="S6237" s="56" t="s">
        <v>11415</v>
      </c>
      <c r="T6237" s="56" t="s">
        <v>7140</v>
      </c>
      <c r="U6237" s="57">
        <v>0</v>
      </c>
      <c r="V6237" s="57">
        <v>0</v>
      </c>
      <c r="W6237" s="57">
        <v>0</v>
      </c>
      <c r="X6237" s="57">
        <v>135969.24</v>
      </c>
      <c r="Y6237" s="73">
        <v>44428</v>
      </c>
      <c r="Z6237" s="57">
        <v>-6830.13</v>
      </c>
      <c r="AA6237" s="57">
        <v>0</v>
      </c>
      <c r="AB6237" s="57">
        <v>129139.11</v>
      </c>
      <c r="AC6237" s="57">
        <v>0</v>
      </c>
      <c r="AD6237" s="56" t="s">
        <v>9254</v>
      </c>
      <c r="AE6237" s="57">
        <v>135969</v>
      </c>
      <c r="AF6237" s="57">
        <v>0</v>
      </c>
      <c r="AG6237" s="57">
        <v>0</v>
      </c>
      <c r="AI6237"/>
      <c r="AJ6237"/>
    </row>
    <row r="6238" spans="1:36">
      <c r="A6238" s="56" t="s">
        <v>48</v>
      </c>
      <c r="B6238" s="56" t="s">
        <v>11427</v>
      </c>
      <c r="C6238" s="56">
        <v>2101010050</v>
      </c>
      <c r="D6238" s="56" t="s">
        <v>43</v>
      </c>
      <c r="E6238" s="56">
        <v>2101020050</v>
      </c>
      <c r="F6238" s="56">
        <v>5401010050</v>
      </c>
      <c r="G6238" s="56" t="s">
        <v>11428</v>
      </c>
      <c r="H6238" s="56">
        <v>400300</v>
      </c>
      <c r="I6238" s="56" t="s">
        <v>11596</v>
      </c>
      <c r="J6238" s="56" t="s">
        <v>7076</v>
      </c>
      <c r="K6238" s="56" t="s">
        <v>6922</v>
      </c>
      <c r="L6238" s="56" t="s">
        <v>7138</v>
      </c>
      <c r="M6238" s="73">
        <v>44469</v>
      </c>
      <c r="N6238" s="56"/>
      <c r="O6238" s="56"/>
      <c r="P6238" s="56" t="s">
        <v>167</v>
      </c>
      <c r="Q6238" s="56"/>
      <c r="R6238" s="56" t="s">
        <v>70</v>
      </c>
      <c r="S6238" s="56" t="s">
        <v>11839</v>
      </c>
      <c r="T6238" s="56" t="s">
        <v>7140</v>
      </c>
      <c r="U6238" s="57">
        <v>0</v>
      </c>
      <c r="V6238" s="57">
        <v>0</v>
      </c>
      <c r="W6238" s="57">
        <v>0</v>
      </c>
      <c r="X6238" s="57">
        <v>204530</v>
      </c>
      <c r="Y6238" s="73">
        <v>44468</v>
      </c>
      <c r="Z6238" s="57">
        <v>-16289.55</v>
      </c>
      <c r="AA6238" s="57">
        <v>0</v>
      </c>
      <c r="AB6238" s="57">
        <v>188240.45</v>
      </c>
      <c r="AC6238" s="57">
        <v>0</v>
      </c>
      <c r="AD6238" s="56" t="s">
        <v>9254</v>
      </c>
      <c r="AE6238" s="57">
        <v>204530</v>
      </c>
      <c r="AF6238" s="57">
        <v>0</v>
      </c>
      <c r="AG6238" s="57">
        <v>0</v>
      </c>
      <c r="AI6238"/>
      <c r="AJ6238"/>
    </row>
    <row r="6239" spans="1:36">
      <c r="A6239" s="56" t="s">
        <v>48</v>
      </c>
      <c r="B6239" s="56" t="s">
        <v>11427</v>
      </c>
      <c r="C6239" s="56">
        <v>2101010050</v>
      </c>
      <c r="D6239" s="56" t="s">
        <v>43</v>
      </c>
      <c r="E6239" s="56">
        <v>2101020050</v>
      </c>
      <c r="F6239" s="56">
        <v>5401010050</v>
      </c>
      <c r="G6239" s="56" t="s">
        <v>11428</v>
      </c>
      <c r="H6239" s="56">
        <v>400300</v>
      </c>
      <c r="I6239" s="56" t="s">
        <v>11496</v>
      </c>
      <c r="J6239" s="56" t="s">
        <v>7077</v>
      </c>
      <c r="K6239" s="56" t="s">
        <v>8381</v>
      </c>
      <c r="L6239" s="56" t="s">
        <v>7138</v>
      </c>
      <c r="M6239" s="73">
        <v>44469</v>
      </c>
      <c r="N6239" s="56"/>
      <c r="O6239" s="56"/>
      <c r="P6239" s="56" t="s">
        <v>167</v>
      </c>
      <c r="Q6239" s="56"/>
      <c r="R6239" s="56" t="s">
        <v>70</v>
      </c>
      <c r="S6239" s="56" t="s">
        <v>11840</v>
      </c>
      <c r="T6239" s="56" t="s">
        <v>7140</v>
      </c>
      <c r="U6239" s="57">
        <v>0</v>
      </c>
      <c r="V6239" s="57">
        <v>0</v>
      </c>
      <c r="W6239" s="57">
        <v>0</v>
      </c>
      <c r="X6239" s="57">
        <v>10980.9</v>
      </c>
      <c r="Y6239" s="73">
        <v>44409</v>
      </c>
      <c r="Z6239" s="57">
        <v>-1211.81</v>
      </c>
      <c r="AA6239" s="57">
        <v>0</v>
      </c>
      <c r="AB6239" s="57">
        <v>9769.09</v>
      </c>
      <c r="AC6239" s="57">
        <v>0</v>
      </c>
      <c r="AD6239" s="56" t="s">
        <v>9254</v>
      </c>
      <c r="AE6239" s="57">
        <v>10981</v>
      </c>
      <c r="AF6239" s="57">
        <v>0</v>
      </c>
      <c r="AG6239" s="57">
        <v>0</v>
      </c>
      <c r="AI6239"/>
      <c r="AJ6239"/>
    </row>
    <row r="6240" spans="1:36">
      <c r="A6240" s="56" t="s">
        <v>48</v>
      </c>
      <c r="B6240" s="56" t="s">
        <v>11427</v>
      </c>
      <c r="C6240" s="56">
        <v>2101010050</v>
      </c>
      <c r="D6240" s="56" t="s">
        <v>43</v>
      </c>
      <c r="E6240" s="56">
        <v>2101020050</v>
      </c>
      <c r="F6240" s="56">
        <v>5401010050</v>
      </c>
      <c r="G6240" s="56" t="s">
        <v>11428</v>
      </c>
      <c r="H6240" s="56">
        <v>400300</v>
      </c>
      <c r="I6240" s="56" t="s">
        <v>11837</v>
      </c>
      <c r="J6240" s="56" t="s">
        <v>7078</v>
      </c>
      <c r="K6240" s="56" t="s">
        <v>8382</v>
      </c>
      <c r="L6240" s="56" t="s">
        <v>7138</v>
      </c>
      <c r="M6240" s="73">
        <v>44469</v>
      </c>
      <c r="N6240" s="56"/>
      <c r="O6240" s="56"/>
      <c r="P6240" s="56" t="s">
        <v>167</v>
      </c>
      <c r="Q6240" s="56"/>
      <c r="R6240" s="56" t="s">
        <v>70</v>
      </c>
      <c r="S6240" s="56" t="s">
        <v>11415</v>
      </c>
      <c r="T6240" s="56" t="s">
        <v>7140</v>
      </c>
      <c r="U6240" s="57">
        <v>0</v>
      </c>
      <c r="V6240" s="57">
        <v>0</v>
      </c>
      <c r="W6240" s="57">
        <v>0</v>
      </c>
      <c r="X6240" s="57">
        <v>91333.82</v>
      </c>
      <c r="Y6240" s="73">
        <v>44423</v>
      </c>
      <c r="Z6240" s="57">
        <v>-9413.64</v>
      </c>
      <c r="AA6240" s="57">
        <v>0</v>
      </c>
      <c r="AB6240" s="57">
        <v>81920.179999999993</v>
      </c>
      <c r="AC6240" s="57">
        <v>0</v>
      </c>
      <c r="AD6240" s="56" t="s">
        <v>9254</v>
      </c>
      <c r="AE6240" s="57">
        <v>91334</v>
      </c>
      <c r="AF6240" s="57">
        <v>0</v>
      </c>
      <c r="AG6240" s="57">
        <v>0</v>
      </c>
      <c r="AI6240"/>
      <c r="AJ6240"/>
    </row>
    <row r="6241" spans="1:36">
      <c r="A6241" s="56" t="s">
        <v>48</v>
      </c>
      <c r="B6241" s="56" t="s">
        <v>11427</v>
      </c>
      <c r="C6241" s="56">
        <v>2101010050</v>
      </c>
      <c r="D6241" s="56" t="s">
        <v>43</v>
      </c>
      <c r="E6241" s="56">
        <v>2101020050</v>
      </c>
      <c r="F6241" s="56">
        <v>5401010050</v>
      </c>
      <c r="G6241" s="56" t="s">
        <v>11428</v>
      </c>
      <c r="H6241" s="56">
        <v>400300</v>
      </c>
      <c r="I6241" s="56" t="s">
        <v>11487</v>
      </c>
      <c r="J6241" s="56" t="s">
        <v>7079</v>
      </c>
      <c r="K6241" s="56" t="s">
        <v>7080</v>
      </c>
      <c r="L6241" s="56" t="s">
        <v>7138</v>
      </c>
      <c r="M6241" s="73">
        <v>44469</v>
      </c>
      <c r="N6241" s="56"/>
      <c r="O6241" s="56"/>
      <c r="P6241" s="56" t="s">
        <v>295</v>
      </c>
      <c r="Q6241" s="56"/>
      <c r="R6241" s="56" t="s">
        <v>70</v>
      </c>
      <c r="S6241" s="56" t="s">
        <v>11415</v>
      </c>
      <c r="T6241" s="56" t="s">
        <v>7140</v>
      </c>
      <c r="U6241" s="57">
        <v>0</v>
      </c>
      <c r="V6241" s="57">
        <v>0</v>
      </c>
      <c r="W6241" s="57">
        <v>0</v>
      </c>
      <c r="X6241" s="57">
        <v>627829</v>
      </c>
      <c r="Y6241" s="73">
        <v>44372</v>
      </c>
      <c r="Z6241" s="57">
        <v>-40688.480000000003</v>
      </c>
      <c r="AA6241" s="57">
        <v>0</v>
      </c>
      <c r="AB6241" s="57">
        <v>587140.52</v>
      </c>
      <c r="AC6241" s="57">
        <v>0</v>
      </c>
      <c r="AD6241" s="56" t="s">
        <v>9254</v>
      </c>
      <c r="AE6241" s="57">
        <v>627829</v>
      </c>
      <c r="AF6241" s="57">
        <v>0</v>
      </c>
      <c r="AG6241" s="57">
        <v>0</v>
      </c>
      <c r="AI6241"/>
      <c r="AJ6241"/>
    </row>
    <row r="6242" spans="1:36">
      <c r="A6242" s="56" t="s">
        <v>48</v>
      </c>
      <c r="B6242" s="56" t="s">
        <v>11427</v>
      </c>
      <c r="C6242" s="56">
        <v>2101010050</v>
      </c>
      <c r="D6242" s="56" t="s">
        <v>43</v>
      </c>
      <c r="E6242" s="56">
        <v>2101020050</v>
      </c>
      <c r="F6242" s="56">
        <v>5401010050</v>
      </c>
      <c r="G6242" s="56" t="s">
        <v>11428</v>
      </c>
      <c r="H6242" s="56">
        <v>400300</v>
      </c>
      <c r="I6242" s="56" t="s">
        <v>11445</v>
      </c>
      <c r="J6242" s="56" t="s">
        <v>7081</v>
      </c>
      <c r="K6242" s="56" t="s">
        <v>8383</v>
      </c>
      <c r="L6242" s="56" t="s">
        <v>7138</v>
      </c>
      <c r="M6242" s="73">
        <v>44469</v>
      </c>
      <c r="N6242" s="56"/>
      <c r="O6242" s="56"/>
      <c r="P6242" s="56" t="s">
        <v>167</v>
      </c>
      <c r="Q6242" s="56"/>
      <c r="R6242" s="56" t="s">
        <v>70</v>
      </c>
      <c r="S6242" s="56" t="s">
        <v>11653</v>
      </c>
      <c r="T6242" s="56" t="s">
        <v>7140</v>
      </c>
      <c r="U6242" s="57">
        <v>0</v>
      </c>
      <c r="V6242" s="57">
        <v>0</v>
      </c>
      <c r="W6242" s="57">
        <v>0</v>
      </c>
      <c r="X6242" s="57">
        <v>47616</v>
      </c>
      <c r="Y6242" s="73">
        <v>44469</v>
      </c>
      <c r="Z6242" s="57">
        <v>-3767.53</v>
      </c>
      <c r="AA6242" s="57">
        <v>0</v>
      </c>
      <c r="AB6242" s="57">
        <v>43848.47</v>
      </c>
      <c r="AC6242" s="57">
        <v>0</v>
      </c>
      <c r="AD6242" s="56" t="s">
        <v>9254</v>
      </c>
      <c r="AE6242" s="57">
        <v>47616</v>
      </c>
      <c r="AF6242" s="57">
        <v>0</v>
      </c>
      <c r="AG6242" s="57">
        <v>0</v>
      </c>
      <c r="AI6242"/>
      <c r="AJ6242"/>
    </row>
    <row r="6243" spans="1:36">
      <c r="A6243" s="56" t="s">
        <v>49</v>
      </c>
      <c r="B6243" s="56" t="s">
        <v>11427</v>
      </c>
      <c r="C6243" s="56">
        <v>2101010050</v>
      </c>
      <c r="D6243" s="56" t="s">
        <v>43</v>
      </c>
      <c r="E6243" s="56">
        <v>2101020050</v>
      </c>
      <c r="F6243" s="56">
        <v>5401010050</v>
      </c>
      <c r="G6243" s="56" t="s">
        <v>11431</v>
      </c>
      <c r="H6243" s="56">
        <v>400200</v>
      </c>
      <c r="I6243" s="56" t="s">
        <v>11792</v>
      </c>
      <c r="J6243" s="56" t="s">
        <v>7082</v>
      </c>
      <c r="K6243" s="56" t="s">
        <v>8384</v>
      </c>
      <c r="L6243" s="56" t="s">
        <v>7138</v>
      </c>
      <c r="M6243" s="73">
        <v>44469</v>
      </c>
      <c r="N6243" s="56"/>
      <c r="O6243" s="56"/>
      <c r="P6243" s="56" t="s">
        <v>167</v>
      </c>
      <c r="Q6243" s="56"/>
      <c r="R6243" s="56" t="s">
        <v>70</v>
      </c>
      <c r="S6243" s="56" t="s">
        <v>11657</v>
      </c>
      <c r="T6243" s="56" t="s">
        <v>7140</v>
      </c>
      <c r="U6243" s="57">
        <v>0</v>
      </c>
      <c r="V6243" s="57">
        <v>0</v>
      </c>
      <c r="W6243" s="57">
        <v>0</v>
      </c>
      <c r="X6243" s="57">
        <v>279660</v>
      </c>
      <c r="Y6243" s="73">
        <v>44462</v>
      </c>
      <c r="Z6243" s="57">
        <v>-23146.65</v>
      </c>
      <c r="AA6243" s="57">
        <v>0</v>
      </c>
      <c r="AB6243" s="57">
        <v>256513.35</v>
      </c>
      <c r="AC6243" s="57">
        <v>0</v>
      </c>
      <c r="AD6243" s="56" t="s">
        <v>9254</v>
      </c>
      <c r="AE6243" s="57">
        <v>279660</v>
      </c>
      <c r="AF6243" s="57">
        <v>0</v>
      </c>
      <c r="AG6243" s="57">
        <v>0</v>
      </c>
      <c r="AI6243"/>
      <c r="AJ6243"/>
    </row>
    <row r="6244" spans="1:36">
      <c r="A6244" s="56" t="s">
        <v>49</v>
      </c>
      <c r="B6244" s="56" t="s">
        <v>11427</v>
      </c>
      <c r="C6244" s="56">
        <v>2101010050</v>
      </c>
      <c r="D6244" s="56" t="s">
        <v>43</v>
      </c>
      <c r="E6244" s="56">
        <v>2101020050</v>
      </c>
      <c r="F6244" s="56">
        <v>5401010050</v>
      </c>
      <c r="G6244" s="56" t="s">
        <v>11431</v>
      </c>
      <c r="H6244" s="56">
        <v>400211</v>
      </c>
      <c r="I6244" s="56" t="s">
        <v>11437</v>
      </c>
      <c r="J6244" s="56" t="s">
        <v>8385</v>
      </c>
      <c r="K6244" s="56" t="s">
        <v>8386</v>
      </c>
      <c r="L6244" s="56" t="s">
        <v>7138</v>
      </c>
      <c r="M6244" s="73">
        <v>44500</v>
      </c>
      <c r="N6244" s="56"/>
      <c r="O6244" s="56"/>
      <c r="P6244" s="56" t="s">
        <v>6735</v>
      </c>
      <c r="Q6244" s="56"/>
      <c r="R6244" s="56" t="s">
        <v>70</v>
      </c>
      <c r="S6244" s="56" t="s">
        <v>11415</v>
      </c>
      <c r="T6244" s="56" t="s">
        <v>7140</v>
      </c>
      <c r="U6244" s="57">
        <v>0</v>
      </c>
      <c r="V6244" s="57">
        <v>0</v>
      </c>
      <c r="W6244" s="57">
        <v>0</v>
      </c>
      <c r="X6244" s="57">
        <v>749300</v>
      </c>
      <c r="Y6244" s="73">
        <v>44495</v>
      </c>
      <c r="Z6244" s="57">
        <v>-10683.88</v>
      </c>
      <c r="AA6244" s="57">
        <v>0</v>
      </c>
      <c r="AB6244" s="57">
        <v>738616.12</v>
      </c>
      <c r="AC6244" s="57">
        <v>0</v>
      </c>
      <c r="AD6244" s="56" t="s">
        <v>9254</v>
      </c>
      <c r="AE6244" s="57">
        <v>749300</v>
      </c>
      <c r="AF6244" s="57">
        <v>0</v>
      </c>
      <c r="AG6244" s="57">
        <v>0</v>
      </c>
      <c r="AI6244"/>
      <c r="AJ6244"/>
    </row>
    <row r="6245" spans="1:36">
      <c r="A6245" s="56" t="s">
        <v>151</v>
      </c>
      <c r="B6245" s="56" t="s">
        <v>11427</v>
      </c>
      <c r="C6245" s="56">
        <v>2101010050</v>
      </c>
      <c r="D6245" s="56" t="s">
        <v>43</v>
      </c>
      <c r="E6245" s="56">
        <v>2101020050</v>
      </c>
      <c r="F6245" s="56">
        <v>5401010050</v>
      </c>
      <c r="G6245" s="56" t="s">
        <v>11623</v>
      </c>
      <c r="H6245" s="56">
        <v>400400</v>
      </c>
      <c r="I6245" s="56" t="s">
        <v>11624</v>
      </c>
      <c r="J6245" s="56" t="s">
        <v>8387</v>
      </c>
      <c r="K6245" s="56" t="s">
        <v>8388</v>
      </c>
      <c r="L6245" s="56" t="s">
        <v>7138</v>
      </c>
      <c r="M6245" s="73">
        <v>44524</v>
      </c>
      <c r="N6245" s="56"/>
      <c r="O6245" s="56"/>
      <c r="P6245" s="56" t="s">
        <v>1208</v>
      </c>
      <c r="Q6245" s="56"/>
      <c r="R6245" s="56" t="s">
        <v>7144</v>
      </c>
      <c r="S6245" s="56" t="s">
        <v>11415</v>
      </c>
      <c r="T6245" s="56" t="s">
        <v>7140</v>
      </c>
      <c r="U6245" s="57">
        <v>0</v>
      </c>
      <c r="V6245" s="57">
        <v>0</v>
      </c>
      <c r="W6245" s="57">
        <v>0</v>
      </c>
      <c r="X6245" s="57">
        <v>427600</v>
      </c>
      <c r="Y6245" s="73">
        <v>44512</v>
      </c>
      <c r="Z6245" s="57">
        <v>-6065.48</v>
      </c>
      <c r="AA6245" s="57">
        <v>0</v>
      </c>
      <c r="AB6245" s="57">
        <v>421534.52</v>
      </c>
      <c r="AC6245" s="57">
        <v>0</v>
      </c>
      <c r="AD6245" s="56" t="s">
        <v>9254</v>
      </c>
      <c r="AE6245" s="57">
        <v>427600</v>
      </c>
      <c r="AF6245" s="57">
        <v>0</v>
      </c>
      <c r="AG6245" s="57">
        <v>0</v>
      </c>
      <c r="AI6245"/>
      <c r="AJ6245"/>
    </row>
    <row r="6246" spans="1:36">
      <c r="A6246" s="56" t="s">
        <v>151</v>
      </c>
      <c r="B6246" s="56" t="s">
        <v>11427</v>
      </c>
      <c r="C6246" s="56">
        <v>2101010050</v>
      </c>
      <c r="D6246" s="56" t="s">
        <v>43</v>
      </c>
      <c r="E6246" s="56">
        <v>2101020050</v>
      </c>
      <c r="F6246" s="56">
        <v>5401010050</v>
      </c>
      <c r="G6246" s="56" t="s">
        <v>11623</v>
      </c>
      <c r="H6246" s="56">
        <v>400400</v>
      </c>
      <c r="I6246" s="56" t="s">
        <v>11624</v>
      </c>
      <c r="J6246" s="56" t="s">
        <v>8389</v>
      </c>
      <c r="K6246" s="56" t="s">
        <v>8390</v>
      </c>
      <c r="L6246" s="56" t="s">
        <v>7138</v>
      </c>
      <c r="M6246" s="73">
        <v>44524</v>
      </c>
      <c r="N6246" s="56"/>
      <c r="O6246" s="56"/>
      <c r="P6246" s="56" t="s">
        <v>167</v>
      </c>
      <c r="Q6246" s="56"/>
      <c r="R6246" s="56" t="s">
        <v>7144</v>
      </c>
      <c r="S6246" s="56" t="s">
        <v>11659</v>
      </c>
      <c r="T6246" s="56" t="s">
        <v>7140</v>
      </c>
      <c r="U6246" s="57">
        <v>0</v>
      </c>
      <c r="V6246" s="57">
        <v>0</v>
      </c>
      <c r="W6246" s="57">
        <v>0</v>
      </c>
      <c r="X6246" s="57">
        <v>65150</v>
      </c>
      <c r="Y6246" s="73">
        <v>44466</v>
      </c>
      <c r="Z6246" s="57">
        <v>-5256.62</v>
      </c>
      <c r="AA6246" s="57">
        <v>0</v>
      </c>
      <c r="AB6246" s="57">
        <v>59893.38</v>
      </c>
      <c r="AC6246" s="57">
        <v>0</v>
      </c>
      <c r="AD6246" s="56" t="s">
        <v>9254</v>
      </c>
      <c r="AE6246" s="57">
        <v>65150</v>
      </c>
      <c r="AF6246" s="57">
        <v>0</v>
      </c>
      <c r="AG6246" s="57">
        <v>0</v>
      </c>
      <c r="AI6246"/>
      <c r="AJ6246"/>
    </row>
    <row r="6247" spans="1:36">
      <c r="A6247" s="56" t="s">
        <v>151</v>
      </c>
      <c r="B6247" s="56" t="s">
        <v>11427</v>
      </c>
      <c r="C6247" s="56">
        <v>2101010050</v>
      </c>
      <c r="D6247" s="56" t="s">
        <v>43</v>
      </c>
      <c r="E6247" s="56">
        <v>2101020050</v>
      </c>
      <c r="F6247" s="56">
        <v>5401010050</v>
      </c>
      <c r="G6247" s="56" t="s">
        <v>11623</v>
      </c>
      <c r="H6247" s="56">
        <v>400400</v>
      </c>
      <c r="I6247" s="56" t="s">
        <v>11624</v>
      </c>
      <c r="J6247" s="56" t="s">
        <v>8391</v>
      </c>
      <c r="K6247" s="56" t="s">
        <v>8390</v>
      </c>
      <c r="L6247" s="56" t="s">
        <v>7138</v>
      </c>
      <c r="M6247" s="73">
        <v>44524</v>
      </c>
      <c r="N6247" s="56"/>
      <c r="O6247" s="56"/>
      <c r="P6247" s="56" t="s">
        <v>167</v>
      </c>
      <c r="Q6247" s="56"/>
      <c r="R6247" s="56" t="s">
        <v>7144</v>
      </c>
      <c r="S6247" s="56" t="s">
        <v>11659</v>
      </c>
      <c r="T6247" s="56" t="s">
        <v>7140</v>
      </c>
      <c r="U6247" s="57">
        <v>0</v>
      </c>
      <c r="V6247" s="57">
        <v>0</v>
      </c>
      <c r="W6247" s="57">
        <v>0</v>
      </c>
      <c r="X6247" s="57">
        <v>12400</v>
      </c>
      <c r="Y6247" s="73">
        <v>44487</v>
      </c>
      <c r="Z6247" s="57">
        <v>-864.94</v>
      </c>
      <c r="AA6247" s="57">
        <v>0</v>
      </c>
      <c r="AB6247" s="57">
        <v>11535.06</v>
      </c>
      <c r="AC6247" s="57">
        <v>0</v>
      </c>
      <c r="AD6247" s="56" t="s">
        <v>9254</v>
      </c>
      <c r="AE6247" s="57">
        <v>12400</v>
      </c>
      <c r="AF6247" s="57">
        <v>0</v>
      </c>
      <c r="AG6247" s="57">
        <v>0</v>
      </c>
      <c r="AI6247"/>
      <c r="AJ6247"/>
    </row>
    <row r="6248" spans="1:36">
      <c r="A6248" s="56" t="s">
        <v>49</v>
      </c>
      <c r="B6248" s="56" t="s">
        <v>11427</v>
      </c>
      <c r="C6248" s="56">
        <v>2101010050</v>
      </c>
      <c r="D6248" s="56" t="s">
        <v>43</v>
      </c>
      <c r="E6248" s="56">
        <v>2101020050</v>
      </c>
      <c r="F6248" s="56">
        <v>5401010050</v>
      </c>
      <c r="G6248" s="56" t="s">
        <v>11431</v>
      </c>
      <c r="H6248" s="56">
        <v>400200</v>
      </c>
      <c r="I6248" s="56" t="s">
        <v>11841</v>
      </c>
      <c r="J6248" s="56" t="s">
        <v>8392</v>
      </c>
      <c r="K6248" s="56" t="s">
        <v>8393</v>
      </c>
      <c r="L6248" s="56" t="s">
        <v>7138</v>
      </c>
      <c r="M6248" s="73">
        <v>44536</v>
      </c>
      <c r="N6248" s="56"/>
      <c r="O6248" s="56"/>
      <c r="P6248" s="56" t="s">
        <v>259</v>
      </c>
      <c r="Q6248" s="56"/>
      <c r="R6248" s="56" t="s">
        <v>70</v>
      </c>
      <c r="S6248" s="56" t="s">
        <v>11650</v>
      </c>
      <c r="T6248" s="56" t="s">
        <v>7140</v>
      </c>
      <c r="U6248" s="57">
        <v>0</v>
      </c>
      <c r="V6248" s="57">
        <v>0</v>
      </c>
      <c r="W6248" s="57">
        <v>0</v>
      </c>
      <c r="X6248" s="57">
        <v>4536000</v>
      </c>
      <c r="Y6248" s="73">
        <v>44534</v>
      </c>
      <c r="Z6248" s="57">
        <v>-342374.79</v>
      </c>
      <c r="AA6248" s="57">
        <v>0</v>
      </c>
      <c r="AB6248" s="57">
        <v>4193625.21</v>
      </c>
      <c r="AC6248" s="57">
        <v>0</v>
      </c>
      <c r="AD6248" s="56" t="s">
        <v>9254</v>
      </c>
      <c r="AE6248" s="57">
        <v>4536000</v>
      </c>
      <c r="AF6248" s="57">
        <v>0</v>
      </c>
      <c r="AG6248" s="57">
        <v>0</v>
      </c>
      <c r="AI6248"/>
      <c r="AJ6248"/>
    </row>
    <row r="6249" spans="1:36">
      <c r="A6249" s="56" t="s">
        <v>50</v>
      </c>
      <c r="B6249" s="56" t="s">
        <v>11427</v>
      </c>
      <c r="C6249" s="56">
        <v>2101010050</v>
      </c>
      <c r="D6249" s="56" t="s">
        <v>43</v>
      </c>
      <c r="E6249" s="56">
        <v>2101020050</v>
      </c>
      <c r="F6249" s="56">
        <v>5401010050</v>
      </c>
      <c r="G6249" s="56" t="s">
        <v>11431</v>
      </c>
      <c r="H6249" s="56">
        <v>400210</v>
      </c>
      <c r="I6249" s="56" t="s">
        <v>11471</v>
      </c>
      <c r="J6249" s="56" t="s">
        <v>8394</v>
      </c>
      <c r="K6249" s="56" t="s">
        <v>8395</v>
      </c>
      <c r="L6249" s="56" t="s">
        <v>7138</v>
      </c>
      <c r="M6249" s="73">
        <v>44536</v>
      </c>
      <c r="N6249" s="56"/>
      <c r="O6249" s="56"/>
      <c r="P6249" s="56" t="s">
        <v>259</v>
      </c>
      <c r="Q6249" s="56"/>
      <c r="R6249" s="56" t="s">
        <v>18</v>
      </c>
      <c r="S6249" s="56" t="s">
        <v>11415</v>
      </c>
      <c r="T6249" s="56" t="s">
        <v>7140</v>
      </c>
      <c r="U6249" s="57">
        <v>0</v>
      </c>
      <c r="V6249" s="57">
        <v>0</v>
      </c>
      <c r="W6249" s="57">
        <v>0</v>
      </c>
      <c r="X6249" s="57">
        <v>2562593.6800000002</v>
      </c>
      <c r="Y6249" s="73">
        <v>44534</v>
      </c>
      <c r="Z6249" s="57">
        <v>-193423.17</v>
      </c>
      <c r="AA6249" s="57">
        <v>0</v>
      </c>
      <c r="AB6249" s="57">
        <v>2369170.5099999998</v>
      </c>
      <c r="AC6249" s="57">
        <v>0</v>
      </c>
      <c r="AD6249" s="56" t="s">
        <v>9254</v>
      </c>
      <c r="AE6249" s="57">
        <v>2562594</v>
      </c>
      <c r="AF6249" s="57">
        <v>0</v>
      </c>
      <c r="AG6249" s="57">
        <v>0</v>
      </c>
      <c r="AI6249"/>
      <c r="AJ6249"/>
    </row>
    <row r="6250" spans="1:36">
      <c r="A6250" s="56" t="s">
        <v>50</v>
      </c>
      <c r="B6250" s="56" t="s">
        <v>11427</v>
      </c>
      <c r="C6250" s="56">
        <v>2101010050</v>
      </c>
      <c r="D6250" s="56" t="s">
        <v>43</v>
      </c>
      <c r="E6250" s="56">
        <v>2101020050</v>
      </c>
      <c r="F6250" s="56">
        <v>5401010050</v>
      </c>
      <c r="G6250" s="56" t="s">
        <v>11431</v>
      </c>
      <c r="H6250" s="56">
        <v>400201</v>
      </c>
      <c r="I6250" s="56" t="s">
        <v>11842</v>
      </c>
      <c r="J6250" s="56" t="s">
        <v>8396</v>
      </c>
      <c r="K6250" s="56" t="s">
        <v>8397</v>
      </c>
      <c r="L6250" s="56" t="s">
        <v>7138</v>
      </c>
      <c r="M6250" s="73">
        <v>44536</v>
      </c>
      <c r="N6250" s="56"/>
      <c r="O6250" s="56"/>
      <c r="P6250" s="56" t="s">
        <v>1476</v>
      </c>
      <c r="Q6250" s="56"/>
      <c r="R6250" s="56" t="s">
        <v>70</v>
      </c>
      <c r="S6250" s="56" t="s">
        <v>11415</v>
      </c>
      <c r="T6250" s="56" t="s">
        <v>7140</v>
      </c>
      <c r="U6250" s="57">
        <v>0</v>
      </c>
      <c r="V6250" s="57">
        <v>0</v>
      </c>
      <c r="W6250" s="57">
        <v>0</v>
      </c>
      <c r="X6250" s="57">
        <v>536310</v>
      </c>
      <c r="Y6250" s="73">
        <v>44504</v>
      </c>
      <c r="Z6250" s="57">
        <v>-13609.78</v>
      </c>
      <c r="AA6250" s="57">
        <v>0</v>
      </c>
      <c r="AB6250" s="57">
        <v>522700.22</v>
      </c>
      <c r="AC6250" s="57">
        <v>0</v>
      </c>
      <c r="AD6250" s="56" t="s">
        <v>9254</v>
      </c>
      <c r="AE6250" s="57">
        <v>536310</v>
      </c>
      <c r="AF6250" s="57">
        <v>0</v>
      </c>
      <c r="AG6250" s="57">
        <v>0</v>
      </c>
      <c r="AI6250"/>
      <c r="AJ6250"/>
    </row>
    <row r="6251" spans="1:36">
      <c r="A6251" s="56" t="s">
        <v>49</v>
      </c>
      <c r="B6251" s="56" t="s">
        <v>11427</v>
      </c>
      <c r="C6251" s="56">
        <v>2101010050</v>
      </c>
      <c r="D6251" s="56" t="s">
        <v>43</v>
      </c>
      <c r="E6251" s="56">
        <v>2101020050</v>
      </c>
      <c r="F6251" s="56">
        <v>5401010050</v>
      </c>
      <c r="G6251" s="56" t="s">
        <v>11431</v>
      </c>
      <c r="H6251" s="56">
        <v>400200</v>
      </c>
      <c r="I6251" s="56" t="s">
        <v>11843</v>
      </c>
      <c r="J6251" s="56" t="s">
        <v>8398</v>
      </c>
      <c r="K6251" s="56" t="s">
        <v>8399</v>
      </c>
      <c r="L6251" s="56" t="s">
        <v>7138</v>
      </c>
      <c r="M6251" s="73">
        <v>44551</v>
      </c>
      <c r="N6251" s="56"/>
      <c r="O6251" s="56"/>
      <c r="P6251" s="56" t="s">
        <v>167</v>
      </c>
      <c r="Q6251" s="56"/>
      <c r="R6251" s="56" t="s">
        <v>70</v>
      </c>
      <c r="S6251" s="56" t="s">
        <v>11415</v>
      </c>
      <c r="T6251" s="56" t="s">
        <v>7140</v>
      </c>
      <c r="U6251" s="57">
        <v>0</v>
      </c>
      <c r="V6251" s="57">
        <v>0</v>
      </c>
      <c r="W6251" s="57">
        <v>0</v>
      </c>
      <c r="X6251" s="57">
        <v>647017.6</v>
      </c>
      <c r="Y6251" s="73">
        <v>44523</v>
      </c>
      <c r="Z6251" s="57">
        <v>-33006.76</v>
      </c>
      <c r="AA6251" s="57">
        <v>0</v>
      </c>
      <c r="AB6251" s="57">
        <v>614010.84</v>
      </c>
      <c r="AC6251" s="57">
        <v>0</v>
      </c>
      <c r="AD6251" s="56" t="s">
        <v>9254</v>
      </c>
      <c r="AE6251" s="57">
        <v>647018</v>
      </c>
      <c r="AF6251" s="57">
        <v>0</v>
      </c>
      <c r="AG6251" s="57">
        <v>0</v>
      </c>
      <c r="AI6251"/>
      <c r="AJ6251"/>
    </row>
    <row r="6252" spans="1:36">
      <c r="A6252" s="56" t="s">
        <v>48</v>
      </c>
      <c r="B6252" s="56" t="s">
        <v>11427</v>
      </c>
      <c r="C6252" s="56">
        <v>2101010050</v>
      </c>
      <c r="D6252" s="56" t="s">
        <v>43</v>
      </c>
      <c r="E6252" s="56">
        <v>2101020050</v>
      </c>
      <c r="F6252" s="56">
        <v>5401010050</v>
      </c>
      <c r="G6252" s="56" t="s">
        <v>11428</v>
      </c>
      <c r="H6252" s="56">
        <v>400300</v>
      </c>
      <c r="I6252" s="56" t="s">
        <v>11485</v>
      </c>
      <c r="J6252" s="56" t="s">
        <v>11384</v>
      </c>
      <c r="K6252" s="56" t="s">
        <v>6894</v>
      </c>
      <c r="L6252" s="56" t="s">
        <v>7138</v>
      </c>
      <c r="M6252" s="73">
        <v>44576</v>
      </c>
      <c r="N6252" s="56"/>
      <c r="O6252" s="56"/>
      <c r="P6252" s="56" t="s">
        <v>167</v>
      </c>
      <c r="Q6252" s="56"/>
      <c r="R6252" s="56" t="s">
        <v>70</v>
      </c>
      <c r="S6252" s="56" t="s">
        <v>11415</v>
      </c>
      <c r="T6252" s="56" t="s">
        <v>7140</v>
      </c>
      <c r="U6252" s="57">
        <v>0</v>
      </c>
      <c r="V6252" s="57">
        <v>0</v>
      </c>
      <c r="W6252" s="57">
        <v>0</v>
      </c>
      <c r="X6252" s="57">
        <v>243416.56</v>
      </c>
      <c r="Y6252" s="73">
        <v>44566</v>
      </c>
      <c r="Z6252" s="57">
        <v>-6969.05</v>
      </c>
      <c r="AA6252" s="57">
        <v>0</v>
      </c>
      <c r="AB6252" s="57">
        <v>236447.51</v>
      </c>
      <c r="AC6252" s="57">
        <v>0</v>
      </c>
      <c r="AD6252" s="56" t="s">
        <v>9254</v>
      </c>
      <c r="AE6252" s="57">
        <v>243417</v>
      </c>
      <c r="AF6252" s="57">
        <v>0</v>
      </c>
      <c r="AG6252" s="57">
        <v>0</v>
      </c>
      <c r="AI6252"/>
      <c r="AJ6252"/>
    </row>
    <row r="6253" spans="1:36">
      <c r="A6253" s="56" t="s">
        <v>48</v>
      </c>
      <c r="B6253" s="56" t="s">
        <v>11427</v>
      </c>
      <c r="C6253" s="56">
        <v>2101010050</v>
      </c>
      <c r="D6253" s="56" t="s">
        <v>43</v>
      </c>
      <c r="E6253" s="56">
        <v>2101020050</v>
      </c>
      <c r="F6253" s="56">
        <v>5401010050</v>
      </c>
      <c r="G6253" s="56" t="s">
        <v>11428</v>
      </c>
      <c r="H6253" s="56">
        <v>400300</v>
      </c>
      <c r="I6253" s="56" t="s">
        <v>11491</v>
      </c>
      <c r="J6253" s="56" t="s">
        <v>11385</v>
      </c>
      <c r="K6253" s="56" t="s">
        <v>11386</v>
      </c>
      <c r="L6253" s="56" t="s">
        <v>7138</v>
      </c>
      <c r="M6253" s="73">
        <v>44576</v>
      </c>
      <c r="N6253" s="56"/>
      <c r="O6253" s="56"/>
      <c r="P6253" s="56" t="s">
        <v>295</v>
      </c>
      <c r="Q6253" s="56"/>
      <c r="R6253" s="56" t="s">
        <v>70</v>
      </c>
      <c r="S6253" s="56" t="s">
        <v>11415</v>
      </c>
      <c r="T6253" s="56" t="s">
        <v>7140</v>
      </c>
      <c r="U6253" s="57">
        <v>0</v>
      </c>
      <c r="V6253" s="57">
        <v>0</v>
      </c>
      <c r="W6253" s="57">
        <v>0</v>
      </c>
      <c r="X6253" s="57">
        <v>217059.93</v>
      </c>
      <c r="Y6253" s="73">
        <v>44571</v>
      </c>
      <c r="Z6253" s="57">
        <v>-2824.75</v>
      </c>
      <c r="AA6253" s="57">
        <v>0</v>
      </c>
      <c r="AB6253" s="57">
        <v>214235.18</v>
      </c>
      <c r="AC6253" s="57">
        <v>0</v>
      </c>
      <c r="AD6253" s="56" t="s">
        <v>9254</v>
      </c>
      <c r="AE6253" s="57">
        <v>217060</v>
      </c>
      <c r="AF6253" s="57">
        <v>0</v>
      </c>
      <c r="AG6253" s="57">
        <v>0</v>
      </c>
      <c r="AI6253"/>
      <c r="AJ6253"/>
    </row>
    <row r="6254" spans="1:36">
      <c r="A6254" s="56" t="s">
        <v>48</v>
      </c>
      <c r="B6254" s="56" t="s">
        <v>11427</v>
      </c>
      <c r="C6254" s="56">
        <v>2101010050</v>
      </c>
      <c r="D6254" s="56" t="s">
        <v>43</v>
      </c>
      <c r="E6254" s="56">
        <v>2101020050</v>
      </c>
      <c r="F6254" s="56">
        <v>5401010050</v>
      </c>
      <c r="G6254" s="56" t="s">
        <v>11428</v>
      </c>
      <c r="H6254" s="56">
        <v>400300</v>
      </c>
      <c r="I6254" s="56" t="s">
        <v>11486</v>
      </c>
      <c r="J6254" s="56" t="s">
        <v>11387</v>
      </c>
      <c r="K6254" s="56" t="s">
        <v>11388</v>
      </c>
      <c r="L6254" s="56" t="s">
        <v>7138</v>
      </c>
      <c r="M6254" s="73">
        <v>44576</v>
      </c>
      <c r="N6254" s="56"/>
      <c r="O6254" s="56"/>
      <c r="P6254" s="56" t="s">
        <v>295</v>
      </c>
      <c r="Q6254" s="56"/>
      <c r="R6254" s="56" t="s">
        <v>70</v>
      </c>
      <c r="S6254" s="56" t="s">
        <v>11415</v>
      </c>
      <c r="T6254" s="56" t="s">
        <v>7140</v>
      </c>
      <c r="U6254" s="57">
        <v>0</v>
      </c>
      <c r="V6254" s="57">
        <v>0</v>
      </c>
      <c r="W6254" s="57">
        <v>0</v>
      </c>
      <c r="X6254" s="57">
        <v>878101</v>
      </c>
      <c r="Y6254" s="73">
        <v>44571</v>
      </c>
      <c r="Z6254" s="57">
        <v>-11427.34</v>
      </c>
      <c r="AA6254" s="57">
        <v>0</v>
      </c>
      <c r="AB6254" s="57">
        <v>866673.66</v>
      </c>
      <c r="AC6254" s="57">
        <v>0</v>
      </c>
      <c r="AD6254" s="56" t="s">
        <v>9254</v>
      </c>
      <c r="AE6254" s="57">
        <v>878101</v>
      </c>
      <c r="AF6254" s="57">
        <v>0</v>
      </c>
      <c r="AG6254" s="57">
        <v>0</v>
      </c>
      <c r="AI6254"/>
      <c r="AJ6254"/>
    </row>
    <row r="6255" spans="1:36">
      <c r="A6255" s="56" t="s">
        <v>48</v>
      </c>
      <c r="B6255" s="56" t="s">
        <v>11427</v>
      </c>
      <c r="C6255" s="56">
        <v>2101010050</v>
      </c>
      <c r="D6255" s="56" t="s">
        <v>43</v>
      </c>
      <c r="E6255" s="56">
        <v>2101020050</v>
      </c>
      <c r="F6255" s="56">
        <v>5401010050</v>
      </c>
      <c r="G6255" s="56" t="s">
        <v>11428</v>
      </c>
      <c r="H6255" s="56">
        <v>400300</v>
      </c>
      <c r="I6255" s="56" t="s">
        <v>11439</v>
      </c>
      <c r="J6255" s="56" t="s">
        <v>11389</v>
      </c>
      <c r="K6255" s="56" t="s">
        <v>11390</v>
      </c>
      <c r="L6255" s="56" t="s">
        <v>7138</v>
      </c>
      <c r="M6255" s="73">
        <v>44592</v>
      </c>
      <c r="N6255" s="56"/>
      <c r="O6255" s="56"/>
      <c r="P6255" s="56" t="s">
        <v>1201</v>
      </c>
      <c r="Q6255" s="56"/>
      <c r="R6255" s="56" t="s">
        <v>70</v>
      </c>
      <c r="S6255" s="56" t="s">
        <v>11415</v>
      </c>
      <c r="T6255" s="56" t="s">
        <v>7140</v>
      </c>
      <c r="U6255" s="57">
        <v>0</v>
      </c>
      <c r="V6255" s="57">
        <v>0</v>
      </c>
      <c r="W6255" s="57">
        <v>0</v>
      </c>
      <c r="X6255" s="57">
        <v>130056</v>
      </c>
      <c r="Y6255" s="73">
        <v>44578</v>
      </c>
      <c r="Z6255" s="57">
        <v>-970.37</v>
      </c>
      <c r="AA6255" s="57">
        <v>0</v>
      </c>
      <c r="AB6255" s="57">
        <v>129085.63</v>
      </c>
      <c r="AC6255" s="57">
        <v>0</v>
      </c>
      <c r="AD6255" s="56" t="s">
        <v>9254</v>
      </c>
      <c r="AE6255" s="57">
        <v>130056</v>
      </c>
      <c r="AF6255" s="57">
        <v>0</v>
      </c>
      <c r="AG6255" s="57">
        <v>0</v>
      </c>
      <c r="AI6255"/>
      <c r="AJ6255"/>
    </row>
    <row r="6256" spans="1:36">
      <c r="A6256" s="56" t="s">
        <v>48</v>
      </c>
      <c r="B6256" s="56" t="s">
        <v>11427</v>
      </c>
      <c r="C6256" s="56">
        <v>2101010050</v>
      </c>
      <c r="D6256" s="56" t="s">
        <v>43</v>
      </c>
      <c r="E6256" s="56">
        <v>2101020050</v>
      </c>
      <c r="F6256" s="56">
        <v>5401010050</v>
      </c>
      <c r="G6256" s="56" t="s">
        <v>11428</v>
      </c>
      <c r="H6256" s="56">
        <v>400300</v>
      </c>
      <c r="I6256" s="56" t="s">
        <v>11488</v>
      </c>
      <c r="J6256" s="56" t="s">
        <v>11391</v>
      </c>
      <c r="K6256" s="56" t="s">
        <v>11392</v>
      </c>
      <c r="L6256" s="56" t="s">
        <v>7138</v>
      </c>
      <c r="M6256" s="73">
        <v>44608</v>
      </c>
      <c r="N6256" s="56"/>
      <c r="O6256" s="56"/>
      <c r="P6256" s="56" t="s">
        <v>1201</v>
      </c>
      <c r="Q6256" s="56"/>
      <c r="R6256" s="56" t="s">
        <v>70</v>
      </c>
      <c r="S6256" s="56" t="s">
        <v>11415</v>
      </c>
      <c r="T6256" s="56" t="s">
        <v>7140</v>
      </c>
      <c r="U6256" s="57">
        <v>0</v>
      </c>
      <c r="V6256" s="57">
        <v>0</v>
      </c>
      <c r="W6256" s="57">
        <v>0</v>
      </c>
      <c r="X6256" s="57">
        <v>490000</v>
      </c>
      <c r="Y6256" s="73">
        <v>44596</v>
      </c>
      <c r="Z6256" s="57">
        <v>-2125.5700000000002</v>
      </c>
      <c r="AA6256" s="57">
        <v>0</v>
      </c>
      <c r="AB6256" s="57">
        <v>487874.43</v>
      </c>
      <c r="AC6256" s="57">
        <v>0</v>
      </c>
      <c r="AD6256" s="56" t="s">
        <v>9254</v>
      </c>
      <c r="AE6256" s="57">
        <v>490000</v>
      </c>
      <c r="AF6256" s="57">
        <v>0</v>
      </c>
      <c r="AG6256" s="57">
        <v>0</v>
      </c>
      <c r="AI6256"/>
      <c r="AJ6256"/>
    </row>
    <row r="6257" spans="1:36">
      <c r="A6257" s="56" t="s">
        <v>48</v>
      </c>
      <c r="B6257" s="56" t="s">
        <v>11427</v>
      </c>
      <c r="C6257" s="56">
        <v>2101010050</v>
      </c>
      <c r="D6257" s="56" t="s">
        <v>43</v>
      </c>
      <c r="E6257" s="56">
        <v>2101020050</v>
      </c>
      <c r="F6257" s="56">
        <v>5401010050</v>
      </c>
      <c r="G6257" s="56" t="s">
        <v>11428</v>
      </c>
      <c r="H6257" s="56">
        <v>400300</v>
      </c>
      <c r="I6257" s="56" t="s">
        <v>11491</v>
      </c>
      <c r="J6257" s="56" t="s">
        <v>11393</v>
      </c>
      <c r="K6257" s="56" t="s">
        <v>11394</v>
      </c>
      <c r="L6257" s="56" t="s">
        <v>7138</v>
      </c>
      <c r="M6257" s="73">
        <v>44620</v>
      </c>
      <c r="N6257" s="56"/>
      <c r="O6257" s="56"/>
      <c r="P6257" s="56" t="s">
        <v>1201</v>
      </c>
      <c r="Q6257" s="56"/>
      <c r="R6257" s="56" t="s">
        <v>70</v>
      </c>
      <c r="S6257" s="56" t="s">
        <v>11659</v>
      </c>
      <c r="T6257" s="56" t="s">
        <v>7140</v>
      </c>
      <c r="U6257" s="57">
        <v>0</v>
      </c>
      <c r="V6257" s="57">
        <v>0</v>
      </c>
      <c r="W6257" s="57">
        <v>0</v>
      </c>
      <c r="X6257" s="57">
        <v>931528</v>
      </c>
      <c r="Y6257" s="73">
        <v>44613</v>
      </c>
      <c r="Z6257" s="57">
        <v>-1293.08</v>
      </c>
      <c r="AA6257" s="57">
        <v>0</v>
      </c>
      <c r="AB6257" s="57">
        <v>930234.92</v>
      </c>
      <c r="AC6257" s="57">
        <v>0</v>
      </c>
      <c r="AD6257" s="56" t="s">
        <v>9254</v>
      </c>
      <c r="AE6257" s="57">
        <v>931528</v>
      </c>
      <c r="AF6257" s="57">
        <v>0</v>
      </c>
      <c r="AG6257" s="57">
        <v>0</v>
      </c>
      <c r="AI6257"/>
      <c r="AJ6257"/>
    </row>
    <row r="6258" spans="1:36">
      <c r="A6258" s="56" t="s">
        <v>48</v>
      </c>
      <c r="B6258" s="56" t="s">
        <v>11427</v>
      </c>
      <c r="C6258" s="56">
        <v>2101010050</v>
      </c>
      <c r="D6258" s="56" t="s">
        <v>43</v>
      </c>
      <c r="E6258" s="56">
        <v>2101020050</v>
      </c>
      <c r="F6258" s="56">
        <v>5401010050</v>
      </c>
      <c r="G6258" s="56" t="s">
        <v>11428</v>
      </c>
      <c r="H6258" s="56">
        <v>400300</v>
      </c>
      <c r="I6258" s="56" t="s">
        <v>11453</v>
      </c>
      <c r="J6258" s="56" t="s">
        <v>11395</v>
      </c>
      <c r="K6258" s="56" t="s">
        <v>11396</v>
      </c>
      <c r="L6258" s="56" t="s">
        <v>7138</v>
      </c>
      <c r="M6258" s="73">
        <v>44620</v>
      </c>
      <c r="N6258" s="56"/>
      <c r="O6258" s="56"/>
      <c r="P6258" s="56" t="s">
        <v>1201</v>
      </c>
      <c r="Q6258" s="56"/>
      <c r="R6258" s="56" t="s">
        <v>70</v>
      </c>
      <c r="S6258" s="56" t="s">
        <v>11415</v>
      </c>
      <c r="T6258" s="56" t="s">
        <v>7140</v>
      </c>
      <c r="U6258" s="57">
        <v>0</v>
      </c>
      <c r="V6258" s="57">
        <v>0</v>
      </c>
      <c r="W6258" s="57">
        <v>0</v>
      </c>
      <c r="X6258" s="57">
        <v>163500</v>
      </c>
      <c r="Y6258" s="73">
        <v>44618</v>
      </c>
      <c r="Z6258" s="57">
        <v>-85.11</v>
      </c>
      <c r="AA6258" s="57">
        <v>0</v>
      </c>
      <c r="AB6258" s="57">
        <v>163414.89000000001</v>
      </c>
      <c r="AC6258" s="57">
        <v>0</v>
      </c>
      <c r="AD6258" s="56" t="s">
        <v>9254</v>
      </c>
      <c r="AE6258" s="57">
        <v>163500</v>
      </c>
      <c r="AF6258" s="57">
        <v>0</v>
      </c>
      <c r="AG6258" s="57">
        <v>0</v>
      </c>
      <c r="AI6258"/>
      <c r="AJ6258"/>
    </row>
    <row r="6259" spans="1:36">
      <c r="A6259" s="56" t="s">
        <v>48</v>
      </c>
      <c r="B6259" s="56" t="s">
        <v>11427</v>
      </c>
      <c r="C6259" s="56">
        <v>2101010050</v>
      </c>
      <c r="D6259" s="56" t="s">
        <v>43</v>
      </c>
      <c r="E6259" s="56">
        <v>2101020050</v>
      </c>
      <c r="F6259" s="56">
        <v>5401010050</v>
      </c>
      <c r="G6259" s="56" t="s">
        <v>11428</v>
      </c>
      <c r="H6259" s="56">
        <v>400300</v>
      </c>
      <c r="I6259" s="56" t="s">
        <v>11488</v>
      </c>
      <c r="J6259" s="56" t="s">
        <v>11397</v>
      </c>
      <c r="K6259" s="56" t="s">
        <v>11398</v>
      </c>
      <c r="L6259" s="56" t="s">
        <v>7138</v>
      </c>
      <c r="M6259" s="73">
        <v>44620</v>
      </c>
      <c r="N6259" s="56"/>
      <c r="O6259" s="56"/>
      <c r="P6259" s="56" t="s">
        <v>167</v>
      </c>
      <c r="Q6259" s="56"/>
      <c r="R6259" s="56" t="s">
        <v>70</v>
      </c>
      <c r="S6259" s="56" t="s">
        <v>11415</v>
      </c>
      <c r="T6259" s="56" t="s">
        <v>7140</v>
      </c>
      <c r="U6259" s="57">
        <v>0</v>
      </c>
      <c r="V6259" s="57">
        <v>0</v>
      </c>
      <c r="W6259" s="57">
        <v>0</v>
      </c>
      <c r="X6259" s="57">
        <v>5990</v>
      </c>
      <c r="Y6259" s="73">
        <v>44618</v>
      </c>
      <c r="Z6259" s="57">
        <v>-9.35</v>
      </c>
      <c r="AA6259" s="57">
        <v>0</v>
      </c>
      <c r="AB6259" s="57">
        <v>5980.65</v>
      </c>
      <c r="AC6259" s="57">
        <v>0</v>
      </c>
      <c r="AD6259" s="56" t="s">
        <v>9254</v>
      </c>
      <c r="AE6259" s="57">
        <v>5990</v>
      </c>
      <c r="AF6259" s="57">
        <v>0</v>
      </c>
      <c r="AG6259" s="57">
        <v>0</v>
      </c>
      <c r="AI6259"/>
      <c r="AJ6259"/>
    </row>
    <row r="6260" spans="1:36">
      <c r="A6260" s="56" t="s">
        <v>49</v>
      </c>
      <c r="B6260" s="56" t="s">
        <v>11412</v>
      </c>
      <c r="C6260" s="56">
        <v>2101010090</v>
      </c>
      <c r="D6260" s="56" t="s">
        <v>42</v>
      </c>
      <c r="E6260" s="56">
        <v>2101020090</v>
      </c>
      <c r="F6260" s="56">
        <v>5401010090</v>
      </c>
      <c r="G6260" s="56" t="s">
        <v>11431</v>
      </c>
      <c r="H6260" s="56">
        <v>400200</v>
      </c>
      <c r="I6260" s="56" t="s">
        <v>11844</v>
      </c>
      <c r="J6260" s="56" t="s">
        <v>7012</v>
      </c>
      <c r="K6260" s="56" t="s">
        <v>7116</v>
      </c>
      <c r="L6260" s="56" t="s">
        <v>7138</v>
      </c>
      <c r="M6260" s="73">
        <v>44317</v>
      </c>
      <c r="N6260" s="56"/>
      <c r="O6260" s="56"/>
      <c r="P6260" s="56" t="s">
        <v>167</v>
      </c>
      <c r="Q6260" s="56"/>
      <c r="R6260" s="56" t="s">
        <v>70</v>
      </c>
      <c r="S6260" s="56" t="s">
        <v>11689</v>
      </c>
      <c r="T6260" s="56" t="s">
        <v>7140</v>
      </c>
      <c r="U6260" s="57">
        <v>0</v>
      </c>
      <c r="V6260" s="57">
        <v>0</v>
      </c>
      <c r="W6260" s="57">
        <v>0</v>
      </c>
      <c r="X6260" s="57">
        <v>217120</v>
      </c>
      <c r="Y6260" s="73">
        <v>44294</v>
      </c>
      <c r="Z6260" s="57">
        <v>-36957.99</v>
      </c>
      <c r="AA6260" s="57">
        <v>0</v>
      </c>
      <c r="AB6260" s="57">
        <v>180162.01</v>
      </c>
      <c r="AC6260" s="57">
        <v>0</v>
      </c>
      <c r="AD6260" s="56" t="s">
        <v>9254</v>
      </c>
      <c r="AE6260" s="57">
        <v>217120</v>
      </c>
      <c r="AF6260" s="57">
        <v>0</v>
      </c>
      <c r="AG6260" s="57">
        <v>0</v>
      </c>
      <c r="AI6260"/>
      <c r="AJ6260"/>
    </row>
    <row r="6261" spans="1:36">
      <c r="A6261" s="56" t="s">
        <v>48</v>
      </c>
      <c r="B6261" s="56" t="s">
        <v>11412</v>
      </c>
      <c r="C6261" s="56">
        <v>2101010090</v>
      </c>
      <c r="D6261" s="56" t="s">
        <v>42</v>
      </c>
      <c r="E6261" s="56">
        <v>2101020090</v>
      </c>
      <c r="F6261" s="56">
        <v>5401010090</v>
      </c>
      <c r="G6261" s="56" t="s">
        <v>11428</v>
      </c>
      <c r="H6261" s="56">
        <v>400300</v>
      </c>
      <c r="I6261" s="56" t="s">
        <v>11845</v>
      </c>
      <c r="J6261" s="56" t="s">
        <v>7033</v>
      </c>
      <c r="K6261" s="56" t="s">
        <v>7117</v>
      </c>
      <c r="L6261" s="56" t="s">
        <v>7138</v>
      </c>
      <c r="M6261" s="73">
        <v>44347</v>
      </c>
      <c r="N6261" s="56"/>
      <c r="O6261" s="56"/>
      <c r="P6261" s="56" t="s">
        <v>167</v>
      </c>
      <c r="Q6261" s="56"/>
      <c r="R6261" s="56" t="s">
        <v>7144</v>
      </c>
      <c r="S6261" s="56" t="s">
        <v>11415</v>
      </c>
      <c r="T6261" s="56" t="s">
        <v>7140</v>
      </c>
      <c r="U6261" s="57">
        <v>0</v>
      </c>
      <c r="V6261" s="57">
        <v>0</v>
      </c>
      <c r="W6261" s="57">
        <v>0</v>
      </c>
      <c r="X6261" s="57">
        <v>115113</v>
      </c>
      <c r="Y6261" s="73">
        <v>44317</v>
      </c>
      <c r="Z6261" s="57">
        <v>-18216.240000000002</v>
      </c>
      <c r="AA6261" s="57">
        <v>0</v>
      </c>
      <c r="AB6261" s="57">
        <v>96896.76</v>
      </c>
      <c r="AC6261" s="57">
        <v>0</v>
      </c>
      <c r="AD6261" s="56" t="s">
        <v>9254</v>
      </c>
      <c r="AE6261" s="57">
        <v>115113</v>
      </c>
      <c r="AF6261" s="57">
        <v>0</v>
      </c>
      <c r="AG6261" s="57">
        <v>0</v>
      </c>
      <c r="AI6261"/>
      <c r="AJ6261"/>
    </row>
    <row r="6262" spans="1:36">
      <c r="A6262" s="56" t="s">
        <v>49</v>
      </c>
      <c r="B6262" s="56" t="s">
        <v>11412</v>
      </c>
      <c r="C6262" s="56">
        <v>2101010090</v>
      </c>
      <c r="D6262" s="56" t="s">
        <v>42</v>
      </c>
      <c r="E6262" s="56">
        <v>2101020090</v>
      </c>
      <c r="F6262" s="56">
        <v>5401010090</v>
      </c>
      <c r="G6262" s="56" t="s">
        <v>11431</v>
      </c>
      <c r="H6262" s="56">
        <v>400200</v>
      </c>
      <c r="I6262" s="56" t="s">
        <v>11630</v>
      </c>
      <c r="J6262" s="56" t="s">
        <v>7009</v>
      </c>
      <c r="K6262" s="56" t="s">
        <v>7118</v>
      </c>
      <c r="L6262" s="56" t="s">
        <v>7138</v>
      </c>
      <c r="M6262" s="73">
        <v>44365</v>
      </c>
      <c r="N6262" s="56"/>
      <c r="O6262" s="56"/>
      <c r="P6262" s="56" t="s">
        <v>167</v>
      </c>
      <c r="Q6262" s="56"/>
      <c r="R6262" s="56" t="s">
        <v>70</v>
      </c>
      <c r="S6262" s="56" t="s">
        <v>11661</v>
      </c>
      <c r="T6262" s="56" t="s">
        <v>7140</v>
      </c>
      <c r="U6262" s="57">
        <v>0</v>
      </c>
      <c r="V6262" s="57">
        <v>0</v>
      </c>
      <c r="W6262" s="57">
        <v>0</v>
      </c>
      <c r="X6262" s="57">
        <v>184000</v>
      </c>
      <c r="Y6262" s="73">
        <v>44347</v>
      </c>
      <c r="Z6262" s="57">
        <v>-26243.95</v>
      </c>
      <c r="AA6262" s="57">
        <v>0</v>
      </c>
      <c r="AB6262" s="57">
        <v>157756.04999999999</v>
      </c>
      <c r="AC6262" s="57">
        <v>0</v>
      </c>
      <c r="AD6262" s="56" t="s">
        <v>9254</v>
      </c>
      <c r="AE6262" s="57">
        <v>184000</v>
      </c>
      <c r="AF6262" s="57">
        <v>0</v>
      </c>
      <c r="AG6262" s="57">
        <v>0</v>
      </c>
      <c r="AI6262"/>
      <c r="AJ6262"/>
    </row>
    <row r="6263" spans="1:36">
      <c r="A6263" s="56" t="s">
        <v>49</v>
      </c>
      <c r="B6263" s="56" t="s">
        <v>11412</v>
      </c>
      <c r="C6263" s="56">
        <v>2101010090</v>
      </c>
      <c r="D6263" s="56" t="s">
        <v>42</v>
      </c>
      <c r="E6263" s="56">
        <v>2101020090</v>
      </c>
      <c r="F6263" s="56">
        <v>5401010090</v>
      </c>
      <c r="G6263" s="56" t="s">
        <v>11431</v>
      </c>
      <c r="H6263" s="56">
        <v>400200</v>
      </c>
      <c r="I6263" s="56" t="s">
        <v>11456</v>
      </c>
      <c r="J6263" s="56" t="s">
        <v>7010</v>
      </c>
      <c r="K6263" s="56" t="s">
        <v>7119</v>
      </c>
      <c r="L6263" s="56" t="s">
        <v>7138</v>
      </c>
      <c r="M6263" s="73">
        <v>44377</v>
      </c>
      <c r="N6263" s="56"/>
      <c r="O6263" s="56"/>
      <c r="P6263" s="56" t="s">
        <v>167</v>
      </c>
      <c r="Q6263" s="56"/>
      <c r="R6263" s="56" t="s">
        <v>70</v>
      </c>
      <c r="S6263" s="56" t="s">
        <v>11660</v>
      </c>
      <c r="T6263" s="56" t="s">
        <v>7140</v>
      </c>
      <c r="U6263" s="57">
        <v>0</v>
      </c>
      <c r="V6263" s="57">
        <v>0</v>
      </c>
      <c r="W6263" s="57">
        <v>0</v>
      </c>
      <c r="X6263" s="57">
        <v>256000</v>
      </c>
      <c r="Y6263" s="73">
        <v>44302</v>
      </c>
      <c r="Z6263" s="57">
        <v>-42510.03</v>
      </c>
      <c r="AA6263" s="57">
        <v>0</v>
      </c>
      <c r="AB6263" s="57">
        <v>213489.97</v>
      </c>
      <c r="AC6263" s="57">
        <v>0</v>
      </c>
      <c r="AD6263" s="56" t="s">
        <v>9254</v>
      </c>
      <c r="AE6263" s="57">
        <v>256000</v>
      </c>
      <c r="AF6263" s="57">
        <v>0</v>
      </c>
      <c r="AG6263" s="57">
        <v>0</v>
      </c>
      <c r="AI6263"/>
      <c r="AJ6263"/>
    </row>
    <row r="6264" spans="1:36">
      <c r="A6264" s="56" t="s">
        <v>49</v>
      </c>
      <c r="B6264" s="56" t="s">
        <v>11412</v>
      </c>
      <c r="C6264" s="56">
        <v>2101010090</v>
      </c>
      <c r="D6264" s="56" t="s">
        <v>42</v>
      </c>
      <c r="E6264" s="56">
        <v>2101020090</v>
      </c>
      <c r="F6264" s="56">
        <v>5401010090</v>
      </c>
      <c r="G6264" s="56" t="s">
        <v>11431</v>
      </c>
      <c r="H6264" s="56">
        <v>400200</v>
      </c>
      <c r="I6264" s="56" t="s">
        <v>11456</v>
      </c>
      <c r="J6264" s="56" t="s">
        <v>7011</v>
      </c>
      <c r="K6264" s="56" t="s">
        <v>7120</v>
      </c>
      <c r="L6264" s="56" t="s">
        <v>7138</v>
      </c>
      <c r="M6264" s="73">
        <v>44377</v>
      </c>
      <c r="N6264" s="56"/>
      <c r="O6264" s="56"/>
      <c r="P6264" s="56" t="s">
        <v>167</v>
      </c>
      <c r="Q6264" s="56"/>
      <c r="R6264" s="56" t="s">
        <v>70</v>
      </c>
      <c r="S6264" s="56" t="s">
        <v>11415</v>
      </c>
      <c r="T6264" s="56" t="s">
        <v>7140</v>
      </c>
      <c r="U6264" s="57">
        <v>0</v>
      </c>
      <c r="V6264" s="57">
        <v>0</v>
      </c>
      <c r="W6264" s="57">
        <v>0</v>
      </c>
      <c r="X6264" s="57">
        <v>177920</v>
      </c>
      <c r="Y6264" s="73">
        <v>44302</v>
      </c>
      <c r="Z6264" s="57">
        <v>-29544.47</v>
      </c>
      <c r="AA6264" s="57">
        <v>0</v>
      </c>
      <c r="AB6264" s="57">
        <v>148375.53</v>
      </c>
      <c r="AC6264" s="57">
        <v>0</v>
      </c>
      <c r="AD6264" s="56" t="s">
        <v>9254</v>
      </c>
      <c r="AE6264" s="57">
        <v>177920</v>
      </c>
      <c r="AF6264" s="57">
        <v>0</v>
      </c>
      <c r="AG6264" s="57">
        <v>0</v>
      </c>
      <c r="AI6264"/>
      <c r="AJ6264"/>
    </row>
    <row r="6265" spans="1:36">
      <c r="A6265" s="56" t="s">
        <v>48</v>
      </c>
      <c r="B6265" s="56" t="s">
        <v>11412</v>
      </c>
      <c r="C6265" s="56">
        <v>2101010090</v>
      </c>
      <c r="D6265" s="56" t="s">
        <v>42</v>
      </c>
      <c r="E6265" s="56">
        <v>2101020090</v>
      </c>
      <c r="F6265" s="56">
        <v>5401010090</v>
      </c>
      <c r="G6265" s="56" t="s">
        <v>11428</v>
      </c>
      <c r="H6265" s="56">
        <v>400300</v>
      </c>
      <c r="I6265" s="56" t="s">
        <v>11430</v>
      </c>
      <c r="J6265" s="56" t="s">
        <v>7015</v>
      </c>
      <c r="K6265" s="56" t="s">
        <v>7121</v>
      </c>
      <c r="L6265" s="56" t="s">
        <v>7138</v>
      </c>
      <c r="M6265" s="73">
        <v>44377</v>
      </c>
      <c r="N6265" s="56"/>
      <c r="O6265" s="56"/>
      <c r="P6265" s="56" t="s">
        <v>167</v>
      </c>
      <c r="Q6265" s="56"/>
      <c r="R6265" s="56" t="s">
        <v>70</v>
      </c>
      <c r="S6265" s="56" t="s">
        <v>11415</v>
      </c>
      <c r="T6265" s="56" t="s">
        <v>7140</v>
      </c>
      <c r="U6265" s="57">
        <v>0</v>
      </c>
      <c r="V6265" s="57">
        <v>0</v>
      </c>
      <c r="W6265" s="57">
        <v>0</v>
      </c>
      <c r="X6265" s="57">
        <v>46048.58</v>
      </c>
      <c r="Y6265" s="73">
        <v>44377</v>
      </c>
      <c r="Z6265" s="57">
        <v>-5848.8</v>
      </c>
      <c r="AA6265" s="57">
        <v>0</v>
      </c>
      <c r="AB6265" s="57">
        <v>40199.78</v>
      </c>
      <c r="AC6265" s="57">
        <v>0</v>
      </c>
      <c r="AD6265" s="56" t="s">
        <v>9254</v>
      </c>
      <c r="AE6265" s="57">
        <v>46049</v>
      </c>
      <c r="AF6265" s="57">
        <v>0</v>
      </c>
      <c r="AG6265" s="57">
        <v>0</v>
      </c>
      <c r="AI6265"/>
      <c r="AJ6265"/>
    </row>
    <row r="6266" spans="1:36">
      <c r="A6266" s="56" t="s">
        <v>48</v>
      </c>
      <c r="B6266" s="56" t="s">
        <v>11412</v>
      </c>
      <c r="C6266" s="56">
        <v>2101010090</v>
      </c>
      <c r="D6266" s="56" t="s">
        <v>42</v>
      </c>
      <c r="E6266" s="56">
        <v>2101020090</v>
      </c>
      <c r="F6266" s="56">
        <v>5401010090</v>
      </c>
      <c r="G6266" s="56" t="s">
        <v>11428</v>
      </c>
      <c r="H6266" s="56">
        <v>400300</v>
      </c>
      <c r="I6266" s="56" t="s">
        <v>11466</v>
      </c>
      <c r="J6266" s="56" t="s">
        <v>7019</v>
      </c>
      <c r="K6266" s="56" t="s">
        <v>7122</v>
      </c>
      <c r="L6266" s="56" t="s">
        <v>7138</v>
      </c>
      <c r="M6266" s="73">
        <v>44377</v>
      </c>
      <c r="N6266" s="56"/>
      <c r="O6266" s="56"/>
      <c r="P6266" s="56" t="s">
        <v>167</v>
      </c>
      <c r="Q6266" s="56"/>
      <c r="R6266" s="56" t="s">
        <v>70</v>
      </c>
      <c r="S6266" s="56" t="s">
        <v>11646</v>
      </c>
      <c r="T6266" s="56" t="s">
        <v>7140</v>
      </c>
      <c r="U6266" s="57">
        <v>0</v>
      </c>
      <c r="V6266" s="57">
        <v>0</v>
      </c>
      <c r="W6266" s="57">
        <v>0</v>
      </c>
      <c r="X6266" s="57">
        <v>179298</v>
      </c>
      <c r="Y6266" s="73">
        <v>44372</v>
      </c>
      <c r="Z6266" s="57">
        <v>-23239.97</v>
      </c>
      <c r="AA6266" s="57">
        <v>0</v>
      </c>
      <c r="AB6266" s="57">
        <v>156058.03</v>
      </c>
      <c r="AC6266" s="57">
        <v>0</v>
      </c>
      <c r="AD6266" s="56" t="s">
        <v>9254</v>
      </c>
      <c r="AE6266" s="57">
        <v>179298</v>
      </c>
      <c r="AF6266" s="57">
        <v>0</v>
      </c>
      <c r="AG6266" s="57">
        <v>0</v>
      </c>
      <c r="AI6266"/>
      <c r="AJ6266"/>
    </row>
    <row r="6267" spans="1:36">
      <c r="A6267" s="56" t="s">
        <v>151</v>
      </c>
      <c r="B6267" s="56" t="s">
        <v>11412</v>
      </c>
      <c r="C6267" s="56">
        <v>2101010090</v>
      </c>
      <c r="D6267" s="56" t="s">
        <v>42</v>
      </c>
      <c r="E6267" s="56">
        <v>2101020090</v>
      </c>
      <c r="F6267" s="56">
        <v>5401010090</v>
      </c>
      <c r="G6267" s="56" t="s">
        <v>11623</v>
      </c>
      <c r="H6267" s="56">
        <v>400400</v>
      </c>
      <c r="I6267" s="56" t="s">
        <v>11624</v>
      </c>
      <c r="J6267" s="56" t="s">
        <v>7083</v>
      </c>
      <c r="K6267" s="56" t="s">
        <v>8400</v>
      </c>
      <c r="L6267" s="56" t="s">
        <v>7138</v>
      </c>
      <c r="M6267" s="73">
        <v>44425</v>
      </c>
      <c r="N6267" s="56"/>
      <c r="O6267" s="56"/>
      <c r="P6267" s="56" t="s">
        <v>167</v>
      </c>
      <c r="Q6267" s="56"/>
      <c r="R6267" s="56" t="s">
        <v>7144</v>
      </c>
      <c r="S6267" s="56" t="s">
        <v>11415</v>
      </c>
      <c r="T6267" s="56" t="s">
        <v>7140</v>
      </c>
      <c r="U6267" s="57">
        <v>0</v>
      </c>
      <c r="V6267" s="57">
        <v>0</v>
      </c>
      <c r="W6267" s="57">
        <v>0</v>
      </c>
      <c r="X6267" s="57">
        <v>14322.04</v>
      </c>
      <c r="Y6267" s="73">
        <v>44419</v>
      </c>
      <c r="Z6267" s="57">
        <v>-1505.97</v>
      </c>
      <c r="AA6267" s="57">
        <v>0</v>
      </c>
      <c r="AB6267" s="57">
        <v>12816.07</v>
      </c>
      <c r="AC6267" s="57">
        <v>0</v>
      </c>
      <c r="AD6267" s="56" t="s">
        <v>9254</v>
      </c>
      <c r="AE6267" s="57">
        <v>14322</v>
      </c>
      <c r="AF6267" s="57">
        <v>0</v>
      </c>
      <c r="AG6267" s="57">
        <v>0</v>
      </c>
      <c r="AI6267"/>
      <c r="AJ6267"/>
    </row>
    <row r="6268" spans="1:36">
      <c r="A6268" s="56" t="s">
        <v>151</v>
      </c>
      <c r="B6268" s="56" t="s">
        <v>11412</v>
      </c>
      <c r="C6268" s="56">
        <v>2101010090</v>
      </c>
      <c r="D6268" s="56" t="s">
        <v>42</v>
      </c>
      <c r="E6268" s="56">
        <v>2101020090</v>
      </c>
      <c r="F6268" s="56">
        <v>5401010090</v>
      </c>
      <c r="G6268" s="56" t="s">
        <v>11623</v>
      </c>
      <c r="H6268" s="56">
        <v>400400</v>
      </c>
      <c r="I6268" s="56" t="s">
        <v>11624</v>
      </c>
      <c r="J6268" s="56" t="s">
        <v>7084</v>
      </c>
      <c r="K6268" s="56" t="s">
        <v>7085</v>
      </c>
      <c r="L6268" s="56" t="s">
        <v>7138</v>
      </c>
      <c r="M6268" s="73">
        <v>44454</v>
      </c>
      <c r="N6268" s="56"/>
      <c r="O6268" s="56"/>
      <c r="P6268" s="56" t="s">
        <v>167</v>
      </c>
      <c r="Q6268" s="56"/>
      <c r="R6268" s="56" t="s">
        <v>70</v>
      </c>
      <c r="S6268" s="56" t="s">
        <v>11660</v>
      </c>
      <c r="T6268" s="56" t="s">
        <v>7140</v>
      </c>
      <c r="U6268" s="57">
        <v>0</v>
      </c>
      <c r="V6268" s="57">
        <v>0</v>
      </c>
      <c r="W6268" s="57">
        <v>0</v>
      </c>
      <c r="X6268" s="57">
        <v>100000</v>
      </c>
      <c r="Y6268" s="73">
        <v>44446</v>
      </c>
      <c r="Z6268" s="57">
        <v>-9109.59</v>
      </c>
      <c r="AA6268" s="57">
        <v>0</v>
      </c>
      <c r="AB6268" s="57">
        <v>90890.41</v>
      </c>
      <c r="AC6268" s="57">
        <v>0</v>
      </c>
      <c r="AD6268" s="56" t="s">
        <v>9254</v>
      </c>
      <c r="AE6268" s="57">
        <v>100000</v>
      </c>
      <c r="AF6268" s="57">
        <v>0</v>
      </c>
      <c r="AG6268" s="57">
        <v>0</v>
      </c>
      <c r="AI6268"/>
      <c r="AJ6268"/>
    </row>
    <row r="6269" spans="1:36">
      <c r="A6269" s="56" t="s">
        <v>48</v>
      </c>
      <c r="B6269" s="56" t="s">
        <v>11412</v>
      </c>
      <c r="C6269" s="56">
        <v>2101010090</v>
      </c>
      <c r="D6269" s="56" t="s">
        <v>42</v>
      </c>
      <c r="E6269" s="56">
        <v>2101020090</v>
      </c>
      <c r="F6269" s="56">
        <v>5401010090</v>
      </c>
      <c r="G6269" s="56" t="s">
        <v>11428</v>
      </c>
      <c r="H6269" s="56">
        <v>400300</v>
      </c>
      <c r="I6269" s="56" t="s">
        <v>11466</v>
      </c>
      <c r="J6269" s="56" t="s">
        <v>7086</v>
      </c>
      <c r="K6269" s="56" t="s">
        <v>8155</v>
      </c>
      <c r="L6269" s="56" t="s">
        <v>7138</v>
      </c>
      <c r="M6269" s="73">
        <v>44459</v>
      </c>
      <c r="N6269" s="56"/>
      <c r="O6269" s="56"/>
      <c r="P6269" s="56" t="s">
        <v>167</v>
      </c>
      <c r="Q6269" s="56"/>
      <c r="R6269" s="56" t="s">
        <v>70</v>
      </c>
      <c r="S6269" s="56" t="s">
        <v>11415</v>
      </c>
      <c r="T6269" s="56" t="s">
        <v>7140</v>
      </c>
      <c r="U6269" s="57">
        <v>0</v>
      </c>
      <c r="V6269" s="57">
        <v>0</v>
      </c>
      <c r="W6269" s="57">
        <v>0</v>
      </c>
      <c r="X6269" s="57">
        <v>9500</v>
      </c>
      <c r="Y6269" s="73">
        <v>44444</v>
      </c>
      <c r="Z6269" s="57">
        <v>-875.3</v>
      </c>
      <c r="AA6269" s="57">
        <v>0</v>
      </c>
      <c r="AB6269" s="57">
        <v>8624.7000000000007</v>
      </c>
      <c r="AC6269" s="57">
        <v>0</v>
      </c>
      <c r="AD6269" s="56" t="s">
        <v>9254</v>
      </c>
      <c r="AE6269" s="57">
        <v>9500</v>
      </c>
      <c r="AF6269" s="57">
        <v>0</v>
      </c>
      <c r="AG6269" s="57">
        <v>0</v>
      </c>
      <c r="AI6269"/>
      <c r="AJ6269"/>
    </row>
    <row r="6270" spans="1:36">
      <c r="A6270" s="56" t="s">
        <v>54</v>
      </c>
      <c r="B6270" s="56" t="s">
        <v>11412</v>
      </c>
      <c r="C6270" s="56">
        <v>2101010090</v>
      </c>
      <c r="D6270" s="56" t="s">
        <v>42</v>
      </c>
      <c r="E6270" s="56">
        <v>2101020090</v>
      </c>
      <c r="F6270" s="56">
        <v>5401010090</v>
      </c>
      <c r="G6270" s="56" t="s">
        <v>11413</v>
      </c>
      <c r="H6270" s="56">
        <v>400100</v>
      </c>
      <c r="I6270" s="56" t="s">
        <v>11414</v>
      </c>
      <c r="J6270" s="56" t="s">
        <v>7087</v>
      </c>
      <c r="K6270" s="56" t="s">
        <v>7088</v>
      </c>
      <c r="L6270" s="56" t="s">
        <v>7138</v>
      </c>
      <c r="M6270" s="73">
        <v>44469</v>
      </c>
      <c r="N6270" s="56"/>
      <c r="O6270" s="56"/>
      <c r="P6270" s="56" t="s">
        <v>167</v>
      </c>
      <c r="Q6270" s="56"/>
      <c r="R6270" s="56" t="s">
        <v>70</v>
      </c>
      <c r="S6270" s="56" t="s">
        <v>11415</v>
      </c>
      <c r="T6270" s="56" t="s">
        <v>7140</v>
      </c>
      <c r="U6270" s="57">
        <v>0</v>
      </c>
      <c r="V6270" s="57">
        <v>0</v>
      </c>
      <c r="W6270" s="57">
        <v>0</v>
      </c>
      <c r="X6270" s="57">
        <v>43900</v>
      </c>
      <c r="Y6270" s="73">
        <v>44468</v>
      </c>
      <c r="Z6270" s="57">
        <v>-3496.36</v>
      </c>
      <c r="AA6270" s="57">
        <v>0</v>
      </c>
      <c r="AB6270" s="57">
        <v>40403.64</v>
      </c>
      <c r="AC6270" s="57">
        <v>0</v>
      </c>
      <c r="AD6270" s="56" t="s">
        <v>9254</v>
      </c>
      <c r="AE6270" s="57">
        <v>43900</v>
      </c>
      <c r="AF6270" s="57">
        <v>0</v>
      </c>
      <c r="AG6270" s="57">
        <v>0</v>
      </c>
      <c r="AI6270"/>
      <c r="AJ6270"/>
    </row>
    <row r="6271" spans="1:36">
      <c r="A6271" s="56" t="s">
        <v>48</v>
      </c>
      <c r="B6271" s="56" t="s">
        <v>11412</v>
      </c>
      <c r="C6271" s="56">
        <v>2101010090</v>
      </c>
      <c r="D6271" s="56" t="s">
        <v>42</v>
      </c>
      <c r="E6271" s="56">
        <v>2101020090</v>
      </c>
      <c r="F6271" s="56">
        <v>5401010090</v>
      </c>
      <c r="G6271" s="56" t="s">
        <v>11428</v>
      </c>
      <c r="H6271" s="56">
        <v>400300</v>
      </c>
      <c r="I6271" s="56" t="s">
        <v>11430</v>
      </c>
      <c r="J6271" s="56" t="s">
        <v>11399</v>
      </c>
      <c r="K6271" s="56" t="s">
        <v>11400</v>
      </c>
      <c r="L6271" s="56" t="s">
        <v>7138</v>
      </c>
      <c r="M6271" s="73">
        <v>44592</v>
      </c>
      <c r="N6271" s="56"/>
      <c r="O6271" s="56"/>
      <c r="P6271" s="56" t="s">
        <v>167</v>
      </c>
      <c r="Q6271" s="56"/>
      <c r="R6271" s="56" t="s">
        <v>70</v>
      </c>
      <c r="S6271" s="56" t="s">
        <v>11675</v>
      </c>
      <c r="T6271" s="56" t="s">
        <v>7140</v>
      </c>
      <c r="U6271" s="57">
        <v>0</v>
      </c>
      <c r="V6271" s="57">
        <v>0</v>
      </c>
      <c r="W6271" s="57">
        <v>0</v>
      </c>
      <c r="X6271" s="57">
        <v>119000</v>
      </c>
      <c r="Y6271" s="73">
        <v>44568</v>
      </c>
      <c r="Z6271" s="57">
        <v>-3283.1</v>
      </c>
      <c r="AA6271" s="57">
        <v>0</v>
      </c>
      <c r="AB6271" s="57">
        <v>115716.9</v>
      </c>
      <c r="AC6271" s="57">
        <v>0</v>
      </c>
      <c r="AD6271" s="56" t="s">
        <v>9254</v>
      </c>
      <c r="AE6271" s="57">
        <v>119000</v>
      </c>
      <c r="AF6271" s="57">
        <v>0</v>
      </c>
      <c r="AG6271" s="57">
        <v>0</v>
      </c>
      <c r="AI6271"/>
      <c r="AJ6271"/>
    </row>
    <row r="6272" spans="1:36">
      <c r="A6272" s="56" t="s">
        <v>49</v>
      </c>
      <c r="B6272" s="56" t="s">
        <v>11412</v>
      </c>
      <c r="C6272" s="56">
        <v>2101010090</v>
      </c>
      <c r="D6272" s="56" t="s">
        <v>42</v>
      </c>
      <c r="E6272" s="56">
        <v>2101020090</v>
      </c>
      <c r="F6272" s="56">
        <v>5401010090</v>
      </c>
      <c r="G6272" s="56" t="s">
        <v>11431</v>
      </c>
      <c r="H6272" s="56">
        <v>400200</v>
      </c>
      <c r="I6272" s="56" t="s">
        <v>11846</v>
      </c>
      <c r="J6272" s="56" t="s">
        <v>11401</v>
      </c>
      <c r="K6272" s="56" t="s">
        <v>11402</v>
      </c>
      <c r="L6272" s="56" t="s">
        <v>7138</v>
      </c>
      <c r="M6272" s="73">
        <v>44592</v>
      </c>
      <c r="N6272" s="56"/>
      <c r="O6272" s="56"/>
      <c r="P6272" s="56" t="s">
        <v>167</v>
      </c>
      <c r="Q6272" s="56"/>
      <c r="R6272" s="56" t="s">
        <v>70</v>
      </c>
      <c r="S6272" s="56" t="s">
        <v>11415</v>
      </c>
      <c r="T6272" s="56" t="s">
        <v>7140</v>
      </c>
      <c r="U6272" s="57">
        <v>0</v>
      </c>
      <c r="V6272" s="57">
        <v>0</v>
      </c>
      <c r="W6272" s="57">
        <v>0</v>
      </c>
      <c r="X6272" s="57">
        <v>7158.5</v>
      </c>
      <c r="Y6272" s="73">
        <v>44588</v>
      </c>
      <c r="Z6272" s="57">
        <v>-122.97</v>
      </c>
      <c r="AA6272" s="57">
        <v>0</v>
      </c>
      <c r="AB6272" s="57">
        <v>7035.53</v>
      </c>
      <c r="AC6272" s="57">
        <v>0</v>
      </c>
      <c r="AD6272" s="56" t="s">
        <v>9254</v>
      </c>
      <c r="AE6272" s="57">
        <v>7158</v>
      </c>
      <c r="AF6272" s="57">
        <v>0</v>
      </c>
      <c r="AG6272" s="57">
        <v>0</v>
      </c>
      <c r="AI6272"/>
      <c r="AJ6272"/>
    </row>
    <row r="6273" spans="1:36">
      <c r="A6273" s="56" t="s">
        <v>48</v>
      </c>
      <c r="B6273" s="56" t="s">
        <v>11416</v>
      </c>
      <c r="C6273" s="56">
        <v>2101010100</v>
      </c>
      <c r="D6273" s="56" t="s">
        <v>39</v>
      </c>
      <c r="E6273" s="56">
        <v>2101020100</v>
      </c>
      <c r="F6273" s="56">
        <v>5401010100</v>
      </c>
      <c r="G6273" s="56" t="s">
        <v>11428</v>
      </c>
      <c r="H6273" s="56">
        <v>400300</v>
      </c>
      <c r="I6273" s="56" t="s">
        <v>11439</v>
      </c>
      <c r="J6273" s="56" t="s">
        <v>7016</v>
      </c>
      <c r="K6273" s="56" t="s">
        <v>7123</v>
      </c>
      <c r="L6273" s="56" t="s">
        <v>7138</v>
      </c>
      <c r="M6273" s="73">
        <v>44317</v>
      </c>
      <c r="N6273" s="56"/>
      <c r="O6273" s="56"/>
      <c r="P6273" s="56" t="s">
        <v>259</v>
      </c>
      <c r="Q6273" s="56"/>
      <c r="R6273" s="56" t="s">
        <v>70</v>
      </c>
      <c r="S6273" s="56" t="s">
        <v>11679</v>
      </c>
      <c r="T6273" s="56" t="s">
        <v>7140</v>
      </c>
      <c r="U6273" s="57">
        <v>0</v>
      </c>
      <c r="V6273" s="57">
        <v>0</v>
      </c>
      <c r="W6273" s="57">
        <v>0</v>
      </c>
      <c r="X6273" s="57">
        <v>314291</v>
      </c>
      <c r="Y6273" s="73">
        <v>44303</v>
      </c>
      <c r="Z6273" s="57">
        <v>-86709.87</v>
      </c>
      <c r="AA6273" s="57">
        <v>0</v>
      </c>
      <c r="AB6273" s="57">
        <v>227581.13</v>
      </c>
      <c r="AC6273" s="57">
        <v>0</v>
      </c>
      <c r="AD6273" s="56" t="s">
        <v>9254</v>
      </c>
      <c r="AE6273" s="57">
        <v>314291</v>
      </c>
      <c r="AF6273" s="57">
        <v>0</v>
      </c>
      <c r="AG6273" s="57">
        <v>0</v>
      </c>
      <c r="AI6273"/>
      <c r="AJ6273"/>
    </row>
    <row r="6274" spans="1:36">
      <c r="A6274" s="56" t="s">
        <v>48</v>
      </c>
      <c r="B6274" s="56" t="s">
        <v>11416</v>
      </c>
      <c r="C6274" s="56">
        <v>2101010100</v>
      </c>
      <c r="D6274" s="56" t="s">
        <v>39</v>
      </c>
      <c r="E6274" s="56">
        <v>2101020100</v>
      </c>
      <c r="F6274" s="56">
        <v>5401010100</v>
      </c>
      <c r="G6274" s="56" t="s">
        <v>11428</v>
      </c>
      <c r="H6274" s="56">
        <v>400300</v>
      </c>
      <c r="I6274" s="56" t="s">
        <v>11487</v>
      </c>
      <c r="J6274" s="56" t="s">
        <v>7032</v>
      </c>
      <c r="K6274" s="56" t="s">
        <v>7124</v>
      </c>
      <c r="L6274" s="56" t="s">
        <v>7138</v>
      </c>
      <c r="M6274" s="73">
        <v>44376</v>
      </c>
      <c r="N6274" s="56"/>
      <c r="O6274" s="56"/>
      <c r="P6274" s="56" t="s">
        <v>1105</v>
      </c>
      <c r="Q6274" s="56"/>
      <c r="R6274" s="56" t="s">
        <v>18</v>
      </c>
      <c r="S6274" s="56" t="s">
        <v>11679</v>
      </c>
      <c r="T6274" s="56" t="s">
        <v>7140</v>
      </c>
      <c r="U6274" s="57">
        <v>0</v>
      </c>
      <c r="V6274" s="57">
        <v>0</v>
      </c>
      <c r="W6274" s="57">
        <v>0</v>
      </c>
      <c r="X6274" s="57">
        <v>1353383</v>
      </c>
      <c r="Y6274" s="73">
        <v>44310</v>
      </c>
      <c r="Z6274" s="57">
        <v>-182583.11</v>
      </c>
      <c r="AA6274" s="57">
        <v>0</v>
      </c>
      <c r="AB6274" s="57">
        <v>1170799.8899999999</v>
      </c>
      <c r="AC6274" s="57">
        <v>0</v>
      </c>
      <c r="AD6274" s="56" t="s">
        <v>9254</v>
      </c>
      <c r="AE6274" s="57">
        <v>1353383</v>
      </c>
      <c r="AF6274" s="57">
        <v>0</v>
      </c>
      <c r="AG6274" s="57">
        <v>0</v>
      </c>
      <c r="AI6274"/>
      <c r="AJ6274"/>
    </row>
    <row r="6275" spans="1:36">
      <c r="A6275" s="56" t="s">
        <v>54</v>
      </c>
      <c r="B6275" s="56" t="s">
        <v>11416</v>
      </c>
      <c r="C6275" s="56">
        <v>2101010100</v>
      </c>
      <c r="D6275" s="56" t="s">
        <v>39</v>
      </c>
      <c r="E6275" s="56">
        <v>2101020100</v>
      </c>
      <c r="F6275" s="56">
        <v>5401010100</v>
      </c>
      <c r="G6275" s="56" t="s">
        <v>11413</v>
      </c>
      <c r="H6275" s="56">
        <v>400100</v>
      </c>
      <c r="I6275" s="56" t="s">
        <v>11421</v>
      </c>
      <c r="J6275" s="56" t="s">
        <v>7089</v>
      </c>
      <c r="K6275" s="56" t="s">
        <v>5996</v>
      </c>
      <c r="L6275" s="56" t="s">
        <v>7138</v>
      </c>
      <c r="M6275" s="73">
        <v>44421</v>
      </c>
      <c r="N6275" s="56"/>
      <c r="O6275" s="56"/>
      <c r="P6275" s="56" t="s">
        <v>259</v>
      </c>
      <c r="Q6275" s="56"/>
      <c r="R6275" s="56" t="s">
        <v>70</v>
      </c>
      <c r="S6275" s="56" t="s">
        <v>11685</v>
      </c>
      <c r="T6275" s="56" t="s">
        <v>7140</v>
      </c>
      <c r="U6275" s="57">
        <v>0</v>
      </c>
      <c r="V6275" s="57">
        <v>0</v>
      </c>
      <c r="W6275" s="57">
        <v>0</v>
      </c>
      <c r="X6275" s="57">
        <v>1266408</v>
      </c>
      <c r="Y6275" s="73">
        <v>44392</v>
      </c>
      <c r="Z6275" s="57">
        <v>-251604.62</v>
      </c>
      <c r="AA6275" s="57">
        <v>0</v>
      </c>
      <c r="AB6275" s="57">
        <v>1014803.38</v>
      </c>
      <c r="AC6275" s="57">
        <v>0</v>
      </c>
      <c r="AD6275" s="56" t="s">
        <v>9254</v>
      </c>
      <c r="AE6275" s="57">
        <v>1266408</v>
      </c>
      <c r="AF6275" s="57">
        <v>0</v>
      </c>
      <c r="AG6275" s="57">
        <v>0</v>
      </c>
      <c r="AI6275"/>
      <c r="AJ6275"/>
    </row>
    <row r="6276" spans="1:36">
      <c r="A6276" s="56" t="s">
        <v>49</v>
      </c>
      <c r="B6276" s="56" t="s">
        <v>11416</v>
      </c>
      <c r="C6276" s="56">
        <v>2101010100</v>
      </c>
      <c r="D6276" s="56" t="s">
        <v>39</v>
      </c>
      <c r="E6276" s="56">
        <v>2101020100</v>
      </c>
      <c r="F6276" s="56">
        <v>5401010100</v>
      </c>
      <c r="G6276" s="56" t="s">
        <v>11431</v>
      </c>
      <c r="H6276" s="56">
        <v>400200</v>
      </c>
      <c r="I6276" s="56" t="s">
        <v>11456</v>
      </c>
      <c r="J6276" s="56" t="s">
        <v>7090</v>
      </c>
      <c r="K6276" s="56" t="s">
        <v>8401</v>
      </c>
      <c r="L6276" s="56" t="s">
        <v>7138</v>
      </c>
      <c r="M6276" s="73">
        <v>44468</v>
      </c>
      <c r="N6276" s="56"/>
      <c r="O6276" s="56"/>
      <c r="P6276" s="56" t="s">
        <v>1105</v>
      </c>
      <c r="Q6276" s="56"/>
      <c r="R6276" s="56" t="s">
        <v>18</v>
      </c>
      <c r="S6276" s="56" t="s">
        <v>11415</v>
      </c>
      <c r="T6276" s="56" t="s">
        <v>7140</v>
      </c>
      <c r="U6276" s="57">
        <v>0</v>
      </c>
      <c r="V6276" s="57">
        <v>0</v>
      </c>
      <c r="W6276" s="57">
        <v>0</v>
      </c>
      <c r="X6276" s="57">
        <v>670047.9</v>
      </c>
      <c r="Y6276" s="73">
        <v>44451</v>
      </c>
      <c r="Z6276" s="57">
        <v>-49412.21</v>
      </c>
      <c r="AA6276" s="57">
        <v>0</v>
      </c>
      <c r="AB6276" s="57">
        <v>620635.68999999994</v>
      </c>
      <c r="AC6276" s="57">
        <v>0</v>
      </c>
      <c r="AD6276" s="56" t="s">
        <v>9254</v>
      </c>
      <c r="AE6276" s="57">
        <v>670048</v>
      </c>
      <c r="AF6276" s="57">
        <v>0</v>
      </c>
      <c r="AG6276" s="57">
        <v>0</v>
      </c>
      <c r="AI6276"/>
      <c r="AJ6276"/>
    </row>
    <row r="6277" spans="1:36">
      <c r="A6277" s="56" t="s">
        <v>49</v>
      </c>
      <c r="B6277" s="56" t="s">
        <v>11416</v>
      </c>
      <c r="C6277" s="56">
        <v>2101010100</v>
      </c>
      <c r="D6277" s="56" t="s">
        <v>39</v>
      </c>
      <c r="E6277" s="56">
        <v>2101020100</v>
      </c>
      <c r="F6277" s="56">
        <v>5401010100</v>
      </c>
      <c r="G6277" s="56" t="s">
        <v>11431</v>
      </c>
      <c r="H6277" s="56">
        <v>400200</v>
      </c>
      <c r="I6277" s="56" t="s">
        <v>11456</v>
      </c>
      <c r="J6277" s="56" t="s">
        <v>7091</v>
      </c>
      <c r="K6277" s="56" t="s">
        <v>8402</v>
      </c>
      <c r="L6277" s="56" t="s">
        <v>7138</v>
      </c>
      <c r="M6277" s="73">
        <v>44468</v>
      </c>
      <c r="N6277" s="56"/>
      <c r="O6277" s="56"/>
      <c r="P6277" s="56" t="s">
        <v>1105</v>
      </c>
      <c r="Q6277" s="56"/>
      <c r="R6277" s="56" t="s">
        <v>70</v>
      </c>
      <c r="S6277" s="56" t="s">
        <v>11659</v>
      </c>
      <c r="T6277" s="56" t="s">
        <v>7140</v>
      </c>
      <c r="U6277" s="57">
        <v>0</v>
      </c>
      <c r="V6277" s="57">
        <v>0</v>
      </c>
      <c r="W6277" s="57">
        <v>0</v>
      </c>
      <c r="X6277" s="57">
        <v>1146490.3600000001</v>
      </c>
      <c r="Y6277" s="73">
        <v>44445</v>
      </c>
      <c r="Z6277" s="57">
        <v>-87531.14</v>
      </c>
      <c r="AA6277" s="57">
        <v>0</v>
      </c>
      <c r="AB6277" s="57">
        <v>1058959.22</v>
      </c>
      <c r="AC6277" s="57">
        <v>0</v>
      </c>
      <c r="AD6277" s="56" t="s">
        <v>9254</v>
      </c>
      <c r="AE6277" s="57">
        <v>1146490</v>
      </c>
      <c r="AF6277" s="57">
        <v>0</v>
      </c>
      <c r="AG6277" s="57">
        <v>0</v>
      </c>
      <c r="AI6277"/>
      <c r="AJ6277"/>
    </row>
    <row r="6278" spans="1:36">
      <c r="A6278" s="56" t="s">
        <v>54</v>
      </c>
      <c r="B6278" s="56" t="s">
        <v>11416</v>
      </c>
      <c r="C6278" s="56">
        <v>2101010100</v>
      </c>
      <c r="D6278" s="56" t="s">
        <v>39</v>
      </c>
      <c r="E6278" s="56">
        <v>2101020100</v>
      </c>
      <c r="F6278" s="56">
        <v>5401010100</v>
      </c>
      <c r="G6278" s="56" t="s">
        <v>11413</v>
      </c>
      <c r="H6278" s="56">
        <v>400100</v>
      </c>
      <c r="I6278" s="56" t="s">
        <v>11421</v>
      </c>
      <c r="J6278" s="56" t="s">
        <v>7092</v>
      </c>
      <c r="K6278" s="56" t="s">
        <v>7424</v>
      </c>
      <c r="L6278" s="56" t="s">
        <v>7138</v>
      </c>
      <c r="M6278" s="73">
        <v>44469</v>
      </c>
      <c r="N6278" s="56"/>
      <c r="O6278" s="56"/>
      <c r="P6278" s="56" t="s">
        <v>259</v>
      </c>
      <c r="Q6278" s="56"/>
      <c r="R6278" s="56" t="s">
        <v>70</v>
      </c>
      <c r="S6278" s="56" t="s">
        <v>11685</v>
      </c>
      <c r="T6278" s="56" t="s">
        <v>7140</v>
      </c>
      <c r="U6278" s="57">
        <v>0</v>
      </c>
      <c r="V6278" s="57">
        <v>0</v>
      </c>
      <c r="W6278" s="57">
        <v>0</v>
      </c>
      <c r="X6278" s="57">
        <v>1345200</v>
      </c>
      <c r="Y6278" s="73">
        <v>44468</v>
      </c>
      <c r="Z6278" s="57">
        <v>-178561.48</v>
      </c>
      <c r="AA6278" s="57">
        <v>0</v>
      </c>
      <c r="AB6278" s="57">
        <v>1166638.52</v>
      </c>
      <c r="AC6278" s="57">
        <v>0</v>
      </c>
      <c r="AD6278" s="56" t="s">
        <v>9254</v>
      </c>
      <c r="AE6278" s="57">
        <v>1345200</v>
      </c>
      <c r="AF6278" s="57">
        <v>0</v>
      </c>
      <c r="AG6278" s="57">
        <v>0</v>
      </c>
      <c r="AI6278"/>
      <c r="AJ6278"/>
    </row>
    <row r="6279" spans="1:36">
      <c r="A6279" s="56" t="s">
        <v>54</v>
      </c>
      <c r="B6279" s="56" t="s">
        <v>11416</v>
      </c>
      <c r="C6279" s="56">
        <v>2101010100</v>
      </c>
      <c r="D6279" s="56" t="s">
        <v>39</v>
      </c>
      <c r="E6279" s="56">
        <v>2101020100</v>
      </c>
      <c r="F6279" s="56">
        <v>5401010100</v>
      </c>
      <c r="G6279" s="56" t="s">
        <v>11413</v>
      </c>
      <c r="H6279" s="56">
        <v>400100</v>
      </c>
      <c r="I6279" s="56" t="s">
        <v>11421</v>
      </c>
      <c r="J6279" s="56" t="s">
        <v>8403</v>
      </c>
      <c r="K6279" s="56" t="s">
        <v>5996</v>
      </c>
      <c r="L6279" s="56" t="s">
        <v>7138</v>
      </c>
      <c r="M6279" s="73">
        <v>44494</v>
      </c>
      <c r="N6279" s="56"/>
      <c r="O6279" s="56"/>
      <c r="P6279" s="56" t="s">
        <v>259</v>
      </c>
      <c r="Q6279" s="56"/>
      <c r="R6279" s="56" t="s">
        <v>70</v>
      </c>
      <c r="S6279" s="56" t="s">
        <v>11415</v>
      </c>
      <c r="T6279" s="56" t="s">
        <v>7140</v>
      </c>
      <c r="U6279" s="57">
        <v>0</v>
      </c>
      <c r="V6279" s="57">
        <v>0</v>
      </c>
      <c r="W6279" s="57">
        <v>0</v>
      </c>
      <c r="X6279" s="57">
        <v>110920</v>
      </c>
      <c r="Y6279" s="73">
        <v>44485</v>
      </c>
      <c r="Z6279" s="57">
        <v>-13087.55</v>
      </c>
      <c r="AA6279" s="57">
        <v>0</v>
      </c>
      <c r="AB6279" s="57">
        <v>97832.45</v>
      </c>
      <c r="AC6279" s="57">
        <v>0</v>
      </c>
      <c r="AD6279" s="56" t="s">
        <v>9254</v>
      </c>
      <c r="AE6279" s="57">
        <v>110920</v>
      </c>
      <c r="AF6279" s="57">
        <v>0</v>
      </c>
      <c r="AG6279" s="57">
        <v>0</v>
      </c>
      <c r="AI6279"/>
      <c r="AJ6279"/>
    </row>
    <row r="6280" spans="1:36">
      <c r="A6280" s="56" t="s">
        <v>54</v>
      </c>
      <c r="B6280" s="56" t="s">
        <v>11416</v>
      </c>
      <c r="C6280" s="56">
        <v>2101010100</v>
      </c>
      <c r="D6280" s="56" t="s">
        <v>39</v>
      </c>
      <c r="E6280" s="56">
        <v>2101020100</v>
      </c>
      <c r="F6280" s="56">
        <v>5401010100</v>
      </c>
      <c r="G6280" s="56" t="s">
        <v>11413</v>
      </c>
      <c r="H6280" s="56">
        <v>400100</v>
      </c>
      <c r="I6280" s="56" t="s">
        <v>11421</v>
      </c>
      <c r="J6280" s="56" t="s">
        <v>9043</v>
      </c>
      <c r="K6280" s="56" t="s">
        <v>9251</v>
      </c>
      <c r="L6280" s="56" t="s">
        <v>7138</v>
      </c>
      <c r="M6280" s="73">
        <v>44525</v>
      </c>
      <c r="N6280" s="56"/>
      <c r="O6280" s="56"/>
      <c r="P6280" s="56" t="s">
        <v>259</v>
      </c>
      <c r="Q6280" s="56"/>
      <c r="R6280" s="56" t="s">
        <v>70</v>
      </c>
      <c r="S6280" s="56" t="s">
        <v>11415</v>
      </c>
      <c r="T6280" s="56" t="s">
        <v>7140</v>
      </c>
      <c r="U6280" s="57">
        <v>0</v>
      </c>
      <c r="V6280" s="57">
        <v>0</v>
      </c>
      <c r="W6280" s="57">
        <v>0</v>
      </c>
      <c r="X6280" s="57">
        <v>219900.08</v>
      </c>
      <c r="Y6280" s="73">
        <v>44520</v>
      </c>
      <c r="Z6280" s="57">
        <v>-19268.87</v>
      </c>
      <c r="AA6280" s="57">
        <v>0</v>
      </c>
      <c r="AB6280" s="57">
        <v>200631.21</v>
      </c>
      <c r="AC6280" s="57">
        <v>0</v>
      </c>
      <c r="AD6280" s="56" t="s">
        <v>9254</v>
      </c>
      <c r="AE6280" s="57">
        <v>219900</v>
      </c>
      <c r="AF6280" s="57">
        <v>0</v>
      </c>
      <c r="AG6280" s="57">
        <v>0</v>
      </c>
      <c r="AI6280"/>
      <c r="AJ6280"/>
    </row>
    <row r="6281" spans="1:36">
      <c r="A6281" s="56" t="s">
        <v>54</v>
      </c>
      <c r="B6281" s="56" t="s">
        <v>11416</v>
      </c>
      <c r="C6281" s="56">
        <v>2101010100</v>
      </c>
      <c r="D6281" s="56" t="s">
        <v>39</v>
      </c>
      <c r="E6281" s="56">
        <v>2101020100</v>
      </c>
      <c r="F6281" s="56">
        <v>5401010100</v>
      </c>
      <c r="G6281" s="56" t="s">
        <v>11413</v>
      </c>
      <c r="H6281" s="56">
        <v>400100</v>
      </c>
      <c r="I6281" s="56" t="s">
        <v>11421</v>
      </c>
      <c r="J6281" s="56" t="s">
        <v>8404</v>
      </c>
      <c r="K6281" s="56" t="s">
        <v>8405</v>
      </c>
      <c r="L6281" s="56" t="s">
        <v>7138</v>
      </c>
      <c r="M6281" s="73">
        <v>44551</v>
      </c>
      <c r="N6281" s="56"/>
      <c r="O6281" s="56"/>
      <c r="P6281" s="56" t="s">
        <v>259</v>
      </c>
      <c r="Q6281" s="56"/>
      <c r="R6281" s="56" t="s">
        <v>70</v>
      </c>
      <c r="S6281" s="56" t="s">
        <v>11682</v>
      </c>
      <c r="T6281" s="56" t="s">
        <v>7140</v>
      </c>
      <c r="U6281" s="57">
        <v>0</v>
      </c>
      <c r="V6281" s="57">
        <v>0</v>
      </c>
      <c r="W6281" s="57">
        <v>0</v>
      </c>
      <c r="X6281" s="57">
        <v>2519300</v>
      </c>
      <c r="Y6281" s="73">
        <v>44546</v>
      </c>
      <c r="Z6281" s="57">
        <v>-163927.04999999999</v>
      </c>
      <c r="AA6281" s="57">
        <v>0</v>
      </c>
      <c r="AB6281" s="57">
        <v>2355372.9500000002</v>
      </c>
      <c r="AC6281" s="57">
        <v>0</v>
      </c>
      <c r="AD6281" s="56" t="s">
        <v>9254</v>
      </c>
      <c r="AE6281" s="57">
        <v>2519300</v>
      </c>
      <c r="AF6281" s="57">
        <v>0</v>
      </c>
      <c r="AG6281" s="57">
        <v>0</v>
      </c>
      <c r="AI6281"/>
      <c r="AJ6281"/>
    </row>
    <row r="6282" spans="1:36">
      <c r="A6282" s="56" t="s">
        <v>49</v>
      </c>
      <c r="B6282" s="56" t="s">
        <v>11416</v>
      </c>
      <c r="C6282" s="56">
        <v>2101010100</v>
      </c>
      <c r="D6282" s="56" t="s">
        <v>39</v>
      </c>
      <c r="E6282" s="56">
        <v>2101020100</v>
      </c>
      <c r="F6282" s="56">
        <v>5401010100</v>
      </c>
      <c r="G6282" s="56" t="s">
        <v>11431</v>
      </c>
      <c r="H6282" s="56">
        <v>400200</v>
      </c>
      <c r="I6282" s="56" t="s">
        <v>11456</v>
      </c>
      <c r="J6282" s="56" t="s">
        <v>11403</v>
      </c>
      <c r="K6282" s="56" t="s">
        <v>11404</v>
      </c>
      <c r="L6282" s="56" t="s">
        <v>7138</v>
      </c>
      <c r="M6282" s="73">
        <v>44592</v>
      </c>
      <c r="N6282" s="56"/>
      <c r="O6282" s="56"/>
      <c r="P6282" s="56" t="s">
        <v>259</v>
      </c>
      <c r="Q6282" s="56"/>
      <c r="R6282" s="56" t="s">
        <v>70</v>
      </c>
      <c r="S6282" s="56" t="s">
        <v>11659</v>
      </c>
      <c r="T6282" s="56" t="s">
        <v>7140</v>
      </c>
      <c r="U6282" s="57">
        <v>0</v>
      </c>
      <c r="V6282" s="57">
        <v>0</v>
      </c>
      <c r="W6282" s="57">
        <v>0</v>
      </c>
      <c r="X6282" s="57">
        <v>33748</v>
      </c>
      <c r="Y6282" s="73">
        <v>44584</v>
      </c>
      <c r="Z6282" s="57">
        <v>-1083.33</v>
      </c>
      <c r="AA6282" s="57">
        <v>0</v>
      </c>
      <c r="AB6282" s="57">
        <v>32664.67</v>
      </c>
      <c r="AC6282" s="57">
        <v>0</v>
      </c>
      <c r="AD6282" s="56" t="s">
        <v>9254</v>
      </c>
      <c r="AE6282" s="57">
        <v>33748</v>
      </c>
      <c r="AF6282" s="57">
        <v>0</v>
      </c>
      <c r="AG6282" s="57">
        <v>0</v>
      </c>
      <c r="AI6282"/>
      <c r="AJ6282"/>
    </row>
    <row r="6283" spans="1:36">
      <c r="A6283" s="56" t="s">
        <v>151</v>
      </c>
      <c r="B6283" s="56" t="s">
        <v>11417</v>
      </c>
      <c r="C6283" s="56">
        <v>2101010130</v>
      </c>
      <c r="D6283" s="56" t="s">
        <v>40</v>
      </c>
      <c r="E6283" s="56">
        <v>2101020140</v>
      </c>
      <c r="F6283" s="56">
        <v>5401010140</v>
      </c>
      <c r="G6283" s="56" t="s">
        <v>11623</v>
      </c>
      <c r="H6283" s="56">
        <v>400400</v>
      </c>
      <c r="I6283" s="56" t="s">
        <v>11624</v>
      </c>
      <c r="J6283" s="56" t="s">
        <v>11405</v>
      </c>
      <c r="K6283" s="56" t="s">
        <v>11406</v>
      </c>
      <c r="L6283" s="56" t="s">
        <v>7138</v>
      </c>
      <c r="M6283" s="73">
        <v>44609</v>
      </c>
      <c r="N6283" s="56"/>
      <c r="O6283" s="56"/>
      <c r="P6283" s="56" t="s">
        <v>295</v>
      </c>
      <c r="Q6283" s="56"/>
      <c r="R6283" s="56" t="s">
        <v>70</v>
      </c>
      <c r="S6283" s="56" t="s">
        <v>11679</v>
      </c>
      <c r="T6283" s="56" t="s">
        <v>7140</v>
      </c>
      <c r="U6283" s="57">
        <v>0</v>
      </c>
      <c r="V6283" s="57">
        <v>0</v>
      </c>
      <c r="W6283" s="57">
        <v>0</v>
      </c>
      <c r="X6283" s="57">
        <v>114712.26</v>
      </c>
      <c r="Y6283" s="73">
        <v>44604</v>
      </c>
      <c r="Z6283" s="57">
        <v>-507.56</v>
      </c>
      <c r="AA6283" s="57">
        <v>0</v>
      </c>
      <c r="AB6283" s="57">
        <v>114204.7</v>
      </c>
      <c r="AC6283" s="57">
        <v>0</v>
      </c>
      <c r="AD6283" s="56" t="s">
        <v>9254</v>
      </c>
      <c r="AE6283" s="57">
        <v>114712</v>
      </c>
      <c r="AF6283" s="57">
        <v>0</v>
      </c>
      <c r="AG6283" s="57">
        <v>0</v>
      </c>
      <c r="AI6283"/>
      <c r="AJ6283"/>
    </row>
    <row r="6284" spans="1:36">
      <c r="A6284" s="56" t="s">
        <v>151</v>
      </c>
      <c r="B6284" s="56" t="s">
        <v>11417</v>
      </c>
      <c r="C6284" s="56">
        <v>2101010130</v>
      </c>
      <c r="D6284" s="56" t="s">
        <v>40</v>
      </c>
      <c r="E6284" s="56">
        <v>2101020140</v>
      </c>
      <c r="F6284" s="56">
        <v>5401010140</v>
      </c>
      <c r="G6284" s="56" t="s">
        <v>11623</v>
      </c>
      <c r="H6284" s="56">
        <v>400400</v>
      </c>
      <c r="I6284" s="56" t="s">
        <v>11624</v>
      </c>
      <c r="J6284" s="56" t="s">
        <v>11407</v>
      </c>
      <c r="K6284" s="56" t="s">
        <v>11408</v>
      </c>
      <c r="L6284" s="56" t="s">
        <v>7138</v>
      </c>
      <c r="M6284" s="73">
        <v>44609</v>
      </c>
      <c r="N6284" s="56"/>
      <c r="O6284" s="56"/>
      <c r="P6284" s="56" t="s">
        <v>295</v>
      </c>
      <c r="Q6284" s="56"/>
      <c r="R6284" s="56" t="s">
        <v>70</v>
      </c>
      <c r="S6284" s="56" t="s">
        <v>11415</v>
      </c>
      <c r="T6284" s="56" t="s">
        <v>7140</v>
      </c>
      <c r="U6284" s="57">
        <v>0</v>
      </c>
      <c r="V6284" s="57">
        <v>0</v>
      </c>
      <c r="W6284" s="57">
        <v>0</v>
      </c>
      <c r="X6284" s="57">
        <v>36401.4</v>
      </c>
      <c r="Y6284" s="73">
        <v>44604</v>
      </c>
      <c r="Z6284" s="57">
        <v>-161.06</v>
      </c>
      <c r="AA6284" s="57">
        <v>0</v>
      </c>
      <c r="AB6284" s="57">
        <v>36240.339999999997</v>
      </c>
      <c r="AC6284" s="57">
        <v>0</v>
      </c>
      <c r="AD6284" s="56" t="s">
        <v>9254</v>
      </c>
      <c r="AE6284" s="57">
        <v>36401</v>
      </c>
      <c r="AF6284" s="57">
        <v>0</v>
      </c>
      <c r="AG6284" s="57">
        <v>0</v>
      </c>
      <c r="AI6284"/>
      <c r="AJ6284"/>
    </row>
    <row r="6285" spans="1:36">
      <c r="A6285" s="56" t="s">
        <v>54</v>
      </c>
      <c r="B6285" s="56" t="s">
        <v>11631</v>
      </c>
      <c r="C6285" s="56">
        <v>2101030010</v>
      </c>
      <c r="D6285" s="56" t="s">
        <v>44</v>
      </c>
      <c r="E6285" s="56">
        <v>2101040010</v>
      </c>
      <c r="F6285" s="56">
        <v>5401010100</v>
      </c>
      <c r="G6285" s="56" t="s">
        <v>11413</v>
      </c>
      <c r="H6285" s="56">
        <v>400100</v>
      </c>
      <c r="I6285" s="56" t="s">
        <v>11421</v>
      </c>
      <c r="J6285" s="56" t="s">
        <v>7008</v>
      </c>
      <c r="K6285" s="56" t="s">
        <v>7127</v>
      </c>
      <c r="L6285" s="56" t="s">
        <v>7138</v>
      </c>
      <c r="M6285" s="73">
        <v>44377</v>
      </c>
      <c r="N6285" s="56"/>
      <c r="O6285" s="56"/>
      <c r="P6285" s="56" t="s">
        <v>259</v>
      </c>
      <c r="Q6285" s="56"/>
      <c r="R6285" s="56" t="s">
        <v>70</v>
      </c>
      <c r="S6285" s="56" t="s">
        <v>11415</v>
      </c>
      <c r="T6285" s="56" t="s">
        <v>7140</v>
      </c>
      <c r="U6285" s="57">
        <v>0</v>
      </c>
      <c r="V6285" s="57">
        <v>0</v>
      </c>
      <c r="W6285" s="57">
        <v>0</v>
      </c>
      <c r="X6285" s="57">
        <v>1180430.3</v>
      </c>
      <c r="Y6285" s="73">
        <v>44377</v>
      </c>
      <c r="Z6285" s="57">
        <v>-249884.7</v>
      </c>
      <c r="AA6285" s="57">
        <v>0</v>
      </c>
      <c r="AB6285" s="57">
        <v>930545.6</v>
      </c>
      <c r="AC6285" s="57">
        <v>0</v>
      </c>
      <c r="AD6285" s="56" t="s">
        <v>9254</v>
      </c>
      <c r="AE6285" s="57">
        <v>1180430</v>
      </c>
      <c r="AF6285" s="57">
        <v>0</v>
      </c>
      <c r="AG6285" s="57">
        <v>0</v>
      </c>
      <c r="AI6285"/>
      <c r="AJ6285"/>
    </row>
    <row r="6286" spans="1:36">
      <c r="A6286" s="56" t="s">
        <v>54</v>
      </c>
      <c r="B6286" s="56" t="s">
        <v>11631</v>
      </c>
      <c r="C6286" s="56">
        <v>2101030010</v>
      </c>
      <c r="D6286" s="56" t="s">
        <v>44</v>
      </c>
      <c r="E6286" s="56">
        <v>2101040010</v>
      </c>
      <c r="F6286" s="56">
        <v>5401010100</v>
      </c>
      <c r="G6286" s="56" t="s">
        <v>11413</v>
      </c>
      <c r="H6286" s="56">
        <v>400100</v>
      </c>
      <c r="I6286" s="56" t="s">
        <v>11421</v>
      </c>
      <c r="J6286" s="56" t="s">
        <v>7093</v>
      </c>
      <c r="K6286" s="56" t="s">
        <v>8406</v>
      </c>
      <c r="L6286" s="56" t="s">
        <v>7138</v>
      </c>
      <c r="M6286" s="73">
        <v>44462</v>
      </c>
      <c r="N6286" s="56"/>
      <c r="O6286" s="56"/>
      <c r="P6286" s="56" t="s">
        <v>259</v>
      </c>
      <c r="Q6286" s="56"/>
      <c r="R6286" s="56" t="s">
        <v>7142</v>
      </c>
      <c r="S6286" s="56" t="s">
        <v>11415</v>
      </c>
      <c r="T6286" s="56" t="s">
        <v>7140</v>
      </c>
      <c r="U6286" s="57">
        <v>0</v>
      </c>
      <c r="V6286" s="57">
        <v>0</v>
      </c>
      <c r="W6286" s="57">
        <v>0</v>
      </c>
      <c r="X6286" s="57">
        <v>421260</v>
      </c>
      <c r="Y6286" s="73">
        <v>44459</v>
      </c>
      <c r="Z6286" s="57">
        <v>-59207.23</v>
      </c>
      <c r="AA6286" s="57">
        <v>0</v>
      </c>
      <c r="AB6286" s="57">
        <v>362052.77</v>
      </c>
      <c r="AC6286" s="57">
        <v>0</v>
      </c>
      <c r="AD6286" s="56" t="s">
        <v>9254</v>
      </c>
      <c r="AE6286" s="57">
        <v>421260</v>
      </c>
      <c r="AF6286" s="57">
        <v>0</v>
      </c>
      <c r="AG6286" s="57">
        <v>0</v>
      </c>
      <c r="AI6286"/>
      <c r="AJ6286"/>
    </row>
    <row r="6287" spans="1:36">
      <c r="A6287" s="56" t="s">
        <v>49</v>
      </c>
      <c r="B6287" s="56" t="s">
        <v>11631</v>
      </c>
      <c r="C6287" s="56">
        <v>2101030010</v>
      </c>
      <c r="D6287" s="56" t="s">
        <v>44</v>
      </c>
      <c r="E6287" s="56">
        <v>2101040010</v>
      </c>
      <c r="F6287" s="56">
        <v>5401010100</v>
      </c>
      <c r="G6287" s="56" t="s">
        <v>11431</v>
      </c>
      <c r="H6287" s="56">
        <v>400200</v>
      </c>
      <c r="I6287" s="56" t="s">
        <v>11456</v>
      </c>
      <c r="J6287" s="56" t="s">
        <v>7094</v>
      </c>
      <c r="K6287" s="56" t="s">
        <v>8407</v>
      </c>
      <c r="L6287" s="56" t="s">
        <v>7138</v>
      </c>
      <c r="M6287" s="73">
        <v>44467</v>
      </c>
      <c r="N6287" s="56"/>
      <c r="O6287" s="56"/>
      <c r="P6287" s="56" t="s">
        <v>259</v>
      </c>
      <c r="Q6287" s="56"/>
      <c r="R6287" s="56" t="s">
        <v>70</v>
      </c>
      <c r="S6287" s="56" t="s">
        <v>11657</v>
      </c>
      <c r="T6287" s="56" t="s">
        <v>7140</v>
      </c>
      <c r="U6287" s="57">
        <v>0</v>
      </c>
      <c r="V6287" s="57">
        <v>0</v>
      </c>
      <c r="W6287" s="57">
        <v>0</v>
      </c>
      <c r="X6287" s="57">
        <v>475830.36</v>
      </c>
      <c r="Y6287" s="73">
        <v>44439</v>
      </c>
      <c r="Z6287" s="57">
        <v>-75133.399999999994</v>
      </c>
      <c r="AA6287" s="57">
        <v>0</v>
      </c>
      <c r="AB6287" s="57">
        <v>400696.96</v>
      </c>
      <c r="AC6287" s="57">
        <v>0</v>
      </c>
      <c r="AD6287" s="56" t="s">
        <v>9254</v>
      </c>
      <c r="AE6287" s="57">
        <v>475830</v>
      </c>
      <c r="AF6287" s="57">
        <v>0</v>
      </c>
      <c r="AG6287" s="57">
        <v>0</v>
      </c>
      <c r="AI6287"/>
      <c r="AJ6287"/>
    </row>
    <row r="6288" spans="1:36">
      <c r="A6288" s="56" t="s">
        <v>49</v>
      </c>
      <c r="B6288" s="56" t="s">
        <v>11631</v>
      </c>
      <c r="C6288" s="56">
        <v>2101030010</v>
      </c>
      <c r="D6288" s="56" t="s">
        <v>44</v>
      </c>
      <c r="E6288" s="56">
        <v>2101040010</v>
      </c>
      <c r="F6288" s="56">
        <v>5401010100</v>
      </c>
      <c r="G6288" s="56" t="s">
        <v>11431</v>
      </c>
      <c r="H6288" s="56">
        <v>400200</v>
      </c>
      <c r="I6288" s="56" t="s">
        <v>11456</v>
      </c>
      <c r="J6288" s="56" t="s">
        <v>7095</v>
      </c>
      <c r="K6288" s="56" t="s">
        <v>8408</v>
      </c>
      <c r="L6288" s="56" t="s">
        <v>7138</v>
      </c>
      <c r="M6288" s="73">
        <v>44468</v>
      </c>
      <c r="N6288" s="56"/>
      <c r="O6288" s="56"/>
      <c r="P6288" s="56" t="s">
        <v>259</v>
      </c>
      <c r="Q6288" s="56"/>
      <c r="R6288" s="56" t="s">
        <v>70</v>
      </c>
      <c r="S6288" s="56" t="s">
        <v>11415</v>
      </c>
      <c r="T6288" s="56" t="s">
        <v>7140</v>
      </c>
      <c r="U6288" s="57">
        <v>0</v>
      </c>
      <c r="V6288" s="57">
        <v>0</v>
      </c>
      <c r="W6288" s="57">
        <v>0</v>
      </c>
      <c r="X6288" s="57">
        <v>365800</v>
      </c>
      <c r="Y6288" s="73">
        <v>44440</v>
      </c>
      <c r="Z6288" s="57">
        <v>-57442.29</v>
      </c>
      <c r="AA6288" s="57">
        <v>0</v>
      </c>
      <c r="AB6288" s="57">
        <v>308357.71000000002</v>
      </c>
      <c r="AC6288" s="57">
        <v>0</v>
      </c>
      <c r="AD6288" s="56" t="s">
        <v>9254</v>
      </c>
      <c r="AE6288" s="57">
        <v>365800</v>
      </c>
      <c r="AF6288" s="57">
        <v>0</v>
      </c>
      <c r="AG6288" s="57">
        <v>0</v>
      </c>
      <c r="AI6288"/>
      <c r="AJ6288"/>
    </row>
    <row r="6289" spans="1:36">
      <c r="A6289" s="56" t="s">
        <v>49</v>
      </c>
      <c r="B6289" s="56" t="s">
        <v>11631</v>
      </c>
      <c r="C6289" s="56">
        <v>2101030010</v>
      </c>
      <c r="D6289" s="56" t="s">
        <v>44</v>
      </c>
      <c r="E6289" s="56">
        <v>2101040010</v>
      </c>
      <c r="F6289" s="56">
        <v>5401010100</v>
      </c>
      <c r="G6289" s="56" t="s">
        <v>11431</v>
      </c>
      <c r="H6289" s="56">
        <v>400200</v>
      </c>
      <c r="I6289" s="56" t="s">
        <v>11622</v>
      </c>
      <c r="J6289" s="56" t="s">
        <v>8409</v>
      </c>
      <c r="K6289" s="56" t="s">
        <v>8410</v>
      </c>
      <c r="L6289" s="56" t="s">
        <v>7138</v>
      </c>
      <c r="M6289" s="73">
        <v>44494</v>
      </c>
      <c r="N6289" s="56"/>
      <c r="O6289" s="56"/>
      <c r="P6289" s="56" t="s">
        <v>259</v>
      </c>
      <c r="Q6289" s="56"/>
      <c r="R6289" s="56" t="s">
        <v>7144</v>
      </c>
      <c r="S6289" s="56" t="s">
        <v>11415</v>
      </c>
      <c r="T6289" s="56" t="s">
        <v>7140</v>
      </c>
      <c r="U6289" s="57">
        <v>0</v>
      </c>
      <c r="V6289" s="57">
        <v>0</v>
      </c>
      <c r="W6289" s="57">
        <v>0</v>
      </c>
      <c r="X6289" s="57">
        <v>2100000</v>
      </c>
      <c r="Y6289" s="73">
        <v>44473</v>
      </c>
      <c r="Z6289" s="57">
        <v>-269643.84000000003</v>
      </c>
      <c r="AA6289" s="57">
        <v>0</v>
      </c>
      <c r="AB6289" s="57">
        <v>1830356.16</v>
      </c>
      <c r="AC6289" s="57">
        <v>0</v>
      </c>
      <c r="AD6289" s="56" t="s">
        <v>9254</v>
      </c>
      <c r="AE6289" s="57">
        <v>2100000</v>
      </c>
      <c r="AF6289" s="57">
        <v>0</v>
      </c>
      <c r="AG6289" s="57">
        <v>0</v>
      </c>
      <c r="AI6289"/>
      <c r="AJ6289"/>
    </row>
    <row r="6290" spans="1:36">
      <c r="A6290" s="56" t="s">
        <v>49</v>
      </c>
      <c r="B6290" s="56" t="s">
        <v>11631</v>
      </c>
      <c r="C6290" s="56">
        <v>2101030010</v>
      </c>
      <c r="D6290" s="56" t="s">
        <v>44</v>
      </c>
      <c r="E6290" s="56">
        <v>2101040010</v>
      </c>
      <c r="F6290" s="56">
        <v>5401010100</v>
      </c>
      <c r="G6290" s="56" t="s">
        <v>11431</v>
      </c>
      <c r="H6290" s="56">
        <v>400200</v>
      </c>
      <c r="I6290" s="56" t="s">
        <v>11456</v>
      </c>
      <c r="J6290" s="56" t="s">
        <v>8411</v>
      </c>
      <c r="K6290" s="56" t="s">
        <v>8408</v>
      </c>
      <c r="L6290" s="56" t="s">
        <v>7138</v>
      </c>
      <c r="M6290" s="73">
        <v>44525</v>
      </c>
      <c r="N6290" s="56"/>
      <c r="O6290" s="56"/>
      <c r="P6290" s="56" t="s">
        <v>259</v>
      </c>
      <c r="Q6290" s="56"/>
      <c r="R6290" s="56" t="s">
        <v>70</v>
      </c>
      <c r="S6290" s="56" t="s">
        <v>11659</v>
      </c>
      <c r="T6290" s="56" t="s">
        <v>7140</v>
      </c>
      <c r="U6290" s="57">
        <v>0</v>
      </c>
      <c r="V6290" s="57">
        <v>0</v>
      </c>
      <c r="W6290" s="57">
        <v>0</v>
      </c>
      <c r="X6290" s="57">
        <v>731600</v>
      </c>
      <c r="Y6290" s="73">
        <v>44470</v>
      </c>
      <c r="Z6290" s="57">
        <v>-95842.94</v>
      </c>
      <c r="AA6290" s="57">
        <v>0</v>
      </c>
      <c r="AB6290" s="57">
        <v>635757.06000000006</v>
      </c>
      <c r="AC6290" s="57">
        <v>0</v>
      </c>
      <c r="AD6290" s="56" t="s">
        <v>9254</v>
      </c>
      <c r="AE6290" s="57">
        <v>731600</v>
      </c>
      <c r="AF6290" s="57">
        <v>0</v>
      </c>
      <c r="AG6290" s="57">
        <v>0</v>
      </c>
      <c r="AI6290"/>
      <c r="AJ6290"/>
    </row>
    <row r="6291" spans="1:36">
      <c r="A6291" s="56" t="s">
        <v>49</v>
      </c>
      <c r="B6291" s="56" t="s">
        <v>11631</v>
      </c>
      <c r="C6291" s="56">
        <v>2101030010</v>
      </c>
      <c r="D6291" s="56" t="s">
        <v>44</v>
      </c>
      <c r="E6291" s="56">
        <v>2101040010</v>
      </c>
      <c r="F6291" s="56">
        <v>5401010100</v>
      </c>
      <c r="G6291" s="56" t="s">
        <v>11431</v>
      </c>
      <c r="H6291" s="56">
        <v>400200</v>
      </c>
      <c r="I6291" s="56" t="s">
        <v>11456</v>
      </c>
      <c r="J6291" s="56" t="s">
        <v>8412</v>
      </c>
      <c r="K6291" s="56" t="s">
        <v>8413</v>
      </c>
      <c r="L6291" s="56" t="s">
        <v>7138</v>
      </c>
      <c r="M6291" s="73">
        <v>44525</v>
      </c>
      <c r="N6291" s="56"/>
      <c r="O6291" s="56"/>
      <c r="P6291" s="56" t="s">
        <v>259</v>
      </c>
      <c r="Q6291" s="56"/>
      <c r="R6291" s="56" t="s">
        <v>70</v>
      </c>
      <c r="S6291" s="56" t="s">
        <v>11659</v>
      </c>
      <c r="T6291" s="56" t="s">
        <v>7140</v>
      </c>
      <c r="U6291" s="57">
        <v>0</v>
      </c>
      <c r="V6291" s="57">
        <v>0</v>
      </c>
      <c r="W6291" s="57">
        <v>0</v>
      </c>
      <c r="X6291" s="57">
        <v>505512</v>
      </c>
      <c r="Y6291" s="73">
        <v>44520</v>
      </c>
      <c r="Z6291" s="57">
        <v>-44295.78</v>
      </c>
      <c r="AA6291" s="57">
        <v>0</v>
      </c>
      <c r="AB6291" s="57">
        <v>461216.22</v>
      </c>
      <c r="AC6291" s="57">
        <v>0</v>
      </c>
      <c r="AD6291" s="56" t="s">
        <v>9254</v>
      </c>
      <c r="AE6291" s="57">
        <v>505512</v>
      </c>
      <c r="AF6291" s="57">
        <v>0</v>
      </c>
      <c r="AG6291" s="57">
        <v>0</v>
      </c>
      <c r="AI6291"/>
      <c r="AJ6291"/>
    </row>
    <row r="6292" spans="1:36">
      <c r="A6292" s="56" t="s">
        <v>54</v>
      </c>
      <c r="B6292" s="56" t="s">
        <v>11631</v>
      </c>
      <c r="C6292" s="56">
        <v>2101030010</v>
      </c>
      <c r="D6292" s="56" t="s">
        <v>44</v>
      </c>
      <c r="E6292" s="56">
        <v>2101040010</v>
      </c>
      <c r="F6292" s="56">
        <v>5401010100</v>
      </c>
      <c r="G6292" s="56" t="s">
        <v>11413</v>
      </c>
      <c r="H6292" s="56">
        <v>400100</v>
      </c>
      <c r="I6292" s="56" t="s">
        <v>11421</v>
      </c>
      <c r="J6292" s="56" t="s">
        <v>8414</v>
      </c>
      <c r="K6292" s="56" t="s">
        <v>8415</v>
      </c>
      <c r="L6292" s="56" t="s">
        <v>7138</v>
      </c>
      <c r="M6292" s="73">
        <v>44525</v>
      </c>
      <c r="N6292" s="56"/>
      <c r="O6292" s="56"/>
      <c r="P6292" s="56" t="s">
        <v>259</v>
      </c>
      <c r="Q6292" s="56"/>
      <c r="R6292" s="56" t="s">
        <v>70</v>
      </c>
      <c r="S6292" s="56" t="s">
        <v>11415</v>
      </c>
      <c r="T6292" s="56" t="s">
        <v>7140</v>
      </c>
      <c r="U6292" s="57">
        <v>0</v>
      </c>
      <c r="V6292" s="57">
        <v>0</v>
      </c>
      <c r="W6292" s="57">
        <v>0</v>
      </c>
      <c r="X6292" s="57">
        <v>703461</v>
      </c>
      <c r="Y6292" s="73">
        <v>44522</v>
      </c>
      <c r="Z6292" s="57">
        <v>-60420.55</v>
      </c>
      <c r="AA6292" s="57">
        <v>0</v>
      </c>
      <c r="AB6292" s="57">
        <v>643040.44999999995</v>
      </c>
      <c r="AC6292" s="57">
        <v>0</v>
      </c>
      <c r="AD6292" s="56" t="s">
        <v>9254</v>
      </c>
      <c r="AE6292" s="57">
        <v>703461</v>
      </c>
      <c r="AF6292" s="57">
        <v>0</v>
      </c>
      <c r="AG6292" s="57">
        <v>0</v>
      </c>
      <c r="AI6292"/>
      <c r="AJ6292"/>
    </row>
    <row r="6293" spans="1:36">
      <c r="A6293" s="56" t="s">
        <v>54</v>
      </c>
      <c r="B6293" s="56" t="s">
        <v>11631</v>
      </c>
      <c r="C6293" s="56">
        <v>2101030010</v>
      </c>
      <c r="D6293" s="56" t="s">
        <v>44</v>
      </c>
      <c r="E6293" s="56">
        <v>2101040010</v>
      </c>
      <c r="F6293" s="56">
        <v>5401010100</v>
      </c>
      <c r="G6293" s="56" t="s">
        <v>11413</v>
      </c>
      <c r="H6293" s="56">
        <v>400100</v>
      </c>
      <c r="I6293" s="56" t="s">
        <v>11421</v>
      </c>
      <c r="J6293" s="56" t="s">
        <v>8416</v>
      </c>
      <c r="K6293" s="56" t="s">
        <v>8407</v>
      </c>
      <c r="L6293" s="56" t="s">
        <v>7138</v>
      </c>
      <c r="M6293" s="73">
        <v>44525</v>
      </c>
      <c r="N6293" s="56"/>
      <c r="O6293" s="56"/>
      <c r="P6293" s="56" t="s">
        <v>259</v>
      </c>
      <c r="Q6293" s="56"/>
      <c r="R6293" s="56" t="s">
        <v>7142</v>
      </c>
      <c r="S6293" s="56" t="s">
        <v>11415</v>
      </c>
      <c r="T6293" s="56" t="s">
        <v>7140</v>
      </c>
      <c r="U6293" s="57">
        <v>0</v>
      </c>
      <c r="V6293" s="57">
        <v>0</v>
      </c>
      <c r="W6293" s="57">
        <v>0</v>
      </c>
      <c r="X6293" s="57">
        <v>514990.38</v>
      </c>
      <c r="Y6293" s="73">
        <v>44522</v>
      </c>
      <c r="Z6293" s="57">
        <v>-44232.74</v>
      </c>
      <c r="AA6293" s="57">
        <v>0</v>
      </c>
      <c r="AB6293" s="57">
        <v>470757.64</v>
      </c>
      <c r="AC6293" s="57">
        <v>0</v>
      </c>
      <c r="AD6293" s="56" t="s">
        <v>9254</v>
      </c>
      <c r="AE6293" s="57">
        <v>514990</v>
      </c>
      <c r="AF6293" s="57">
        <v>0</v>
      </c>
      <c r="AG6293" s="57">
        <v>0</v>
      </c>
      <c r="AI6293"/>
      <c r="AJ6293"/>
    </row>
    <row r="6294" spans="1:36">
      <c r="A6294" s="56" t="s">
        <v>49</v>
      </c>
      <c r="B6294" s="56" t="s">
        <v>11631</v>
      </c>
      <c r="C6294" s="56">
        <v>2101030010</v>
      </c>
      <c r="D6294" s="56" t="s">
        <v>44</v>
      </c>
      <c r="E6294" s="56">
        <v>2101040010</v>
      </c>
      <c r="F6294" s="56">
        <v>5401010100</v>
      </c>
      <c r="G6294" s="56" t="s">
        <v>11431</v>
      </c>
      <c r="H6294" s="56">
        <v>400200</v>
      </c>
      <c r="I6294" s="56" t="s">
        <v>11456</v>
      </c>
      <c r="J6294" s="56" t="s">
        <v>8417</v>
      </c>
      <c r="K6294" s="56" t="s">
        <v>8418</v>
      </c>
      <c r="L6294" s="56" t="s">
        <v>7138</v>
      </c>
      <c r="M6294" s="73">
        <v>44551</v>
      </c>
      <c r="N6294" s="56"/>
      <c r="O6294" s="56"/>
      <c r="P6294" s="56" t="s">
        <v>259</v>
      </c>
      <c r="Q6294" s="56"/>
      <c r="R6294" s="56" t="s">
        <v>7144</v>
      </c>
      <c r="S6294" s="56" t="s">
        <v>11679</v>
      </c>
      <c r="T6294" s="56" t="s">
        <v>7140</v>
      </c>
      <c r="U6294" s="57">
        <v>0</v>
      </c>
      <c r="V6294" s="57">
        <v>0</v>
      </c>
      <c r="W6294" s="57">
        <v>0</v>
      </c>
      <c r="X6294" s="57">
        <v>1031025</v>
      </c>
      <c r="Y6294" s="73">
        <v>44505</v>
      </c>
      <c r="Z6294" s="57">
        <v>-103761.60000000001</v>
      </c>
      <c r="AA6294" s="57">
        <v>0</v>
      </c>
      <c r="AB6294" s="57">
        <v>927263.4</v>
      </c>
      <c r="AC6294" s="57">
        <v>0</v>
      </c>
      <c r="AD6294" s="56" t="s">
        <v>9254</v>
      </c>
      <c r="AE6294" s="57">
        <v>1031025</v>
      </c>
      <c r="AF6294" s="57">
        <v>0</v>
      </c>
      <c r="AG6294" s="57">
        <v>0</v>
      </c>
      <c r="AI6294"/>
      <c r="AJ6294"/>
    </row>
    <row r="6295" spans="1:36">
      <c r="A6295" s="56" t="s">
        <v>54</v>
      </c>
      <c r="B6295" s="56" t="s">
        <v>11631</v>
      </c>
      <c r="C6295" s="56">
        <v>2101030010</v>
      </c>
      <c r="D6295" s="56" t="s">
        <v>44</v>
      </c>
      <c r="E6295" s="56">
        <v>2101040010</v>
      </c>
      <c r="F6295" s="56">
        <v>5401010100</v>
      </c>
      <c r="G6295" s="56" t="s">
        <v>11413</v>
      </c>
      <c r="H6295" s="56">
        <v>400100</v>
      </c>
      <c r="I6295" s="56" t="s">
        <v>11421</v>
      </c>
      <c r="J6295" s="56" t="s">
        <v>8419</v>
      </c>
      <c r="K6295" s="56" t="s">
        <v>8420</v>
      </c>
      <c r="L6295" s="56" t="s">
        <v>7138</v>
      </c>
      <c r="M6295" s="73">
        <v>44551</v>
      </c>
      <c r="N6295" s="56"/>
      <c r="O6295" s="56"/>
      <c r="P6295" s="56" t="s">
        <v>259</v>
      </c>
      <c r="Q6295" s="56"/>
      <c r="R6295" s="56" t="s">
        <v>70</v>
      </c>
      <c r="S6295" s="56" t="s">
        <v>11657</v>
      </c>
      <c r="T6295" s="56" t="s">
        <v>7140</v>
      </c>
      <c r="U6295" s="57">
        <v>0</v>
      </c>
      <c r="V6295" s="57">
        <v>0</v>
      </c>
      <c r="W6295" s="57">
        <v>0</v>
      </c>
      <c r="X6295" s="57">
        <v>156698.09</v>
      </c>
      <c r="Y6295" s="73">
        <v>44546</v>
      </c>
      <c r="Z6295" s="57">
        <v>-10196.11</v>
      </c>
      <c r="AA6295" s="57">
        <v>0</v>
      </c>
      <c r="AB6295" s="57">
        <v>146501.98000000001</v>
      </c>
      <c r="AC6295" s="57">
        <v>0</v>
      </c>
      <c r="AD6295" s="56" t="s">
        <v>9254</v>
      </c>
      <c r="AE6295" s="57">
        <v>156698</v>
      </c>
      <c r="AF6295" s="57">
        <v>0</v>
      </c>
      <c r="AG6295" s="57">
        <v>0</v>
      </c>
      <c r="AI6295"/>
      <c r="AJ6295"/>
    </row>
    <row r="6296" spans="1:36">
      <c r="A6296" s="56" t="s">
        <v>49</v>
      </c>
      <c r="B6296" s="56" t="s">
        <v>11631</v>
      </c>
      <c r="C6296" s="56">
        <v>2101030010</v>
      </c>
      <c r="D6296" s="56" t="s">
        <v>44</v>
      </c>
      <c r="E6296" s="56">
        <v>2101040010</v>
      </c>
      <c r="F6296" s="56">
        <v>5401010100</v>
      </c>
      <c r="G6296" s="56" t="s">
        <v>11431</v>
      </c>
      <c r="H6296" s="56">
        <v>400200</v>
      </c>
      <c r="I6296" s="56" t="s">
        <v>11456</v>
      </c>
      <c r="J6296" s="56" t="s">
        <v>11409</v>
      </c>
      <c r="K6296" s="56" t="s">
        <v>11410</v>
      </c>
      <c r="L6296" s="56" t="s">
        <v>7138</v>
      </c>
      <c r="M6296" s="73">
        <v>44592</v>
      </c>
      <c r="N6296" s="56"/>
      <c r="O6296" s="56"/>
      <c r="P6296" s="56" t="s">
        <v>1105</v>
      </c>
      <c r="Q6296" s="56"/>
      <c r="R6296" s="56" t="s">
        <v>70</v>
      </c>
      <c r="S6296" s="56" t="s">
        <v>11659</v>
      </c>
      <c r="T6296" s="56" t="s">
        <v>7140</v>
      </c>
      <c r="U6296" s="57">
        <v>0</v>
      </c>
      <c r="V6296" s="57">
        <v>0</v>
      </c>
      <c r="W6296" s="57">
        <v>0</v>
      </c>
      <c r="X6296" s="57">
        <v>449581</v>
      </c>
      <c r="Y6296" s="73">
        <v>44583</v>
      </c>
      <c r="Z6296" s="57">
        <v>-7410.9</v>
      </c>
      <c r="AA6296" s="57">
        <v>0</v>
      </c>
      <c r="AB6296" s="57">
        <v>442170.1</v>
      </c>
      <c r="AC6296" s="57">
        <v>0</v>
      </c>
      <c r="AD6296" s="56" t="s">
        <v>9254</v>
      </c>
      <c r="AE6296" s="57">
        <v>449581</v>
      </c>
      <c r="AF6296" s="57">
        <v>0</v>
      </c>
      <c r="AG6296" s="57">
        <v>0</v>
      </c>
      <c r="AI6296"/>
      <c r="AJ6296"/>
    </row>
    <row r="6297" spans="1:36">
      <c r="A6297" t="s">
        <v>62</v>
      </c>
      <c r="P6297"/>
      <c r="Q6297"/>
      <c r="R6297"/>
      <c r="S6297"/>
      <c r="U6297"/>
      <c r="V6297"/>
      <c r="W6297"/>
      <c r="X6297"/>
      <c r="Z6297"/>
      <c r="AA6297"/>
      <c r="AB6297"/>
      <c r="AC6297"/>
      <c r="AG6297">
        <f>SUBTOTAL(103,SAP_DUMP_CLEAN[Deletion_Dep])</f>
        <v>6295</v>
      </c>
    </row>
    <row r="6298" spans="1:36">
      <c r="P6298"/>
      <c r="Q6298"/>
      <c r="R6298"/>
      <c r="S6298"/>
    </row>
    <row r="6299" spans="1:36">
      <c r="P6299"/>
      <c r="Q6299"/>
      <c r="R6299"/>
      <c r="S6299"/>
    </row>
    <row r="6300" spans="1:36">
      <c r="P6300"/>
      <c r="Q6300"/>
      <c r="R6300"/>
      <c r="S6300"/>
    </row>
    <row r="6301" spans="1:36">
      <c r="P6301"/>
      <c r="Q6301"/>
      <c r="R6301"/>
      <c r="S6301"/>
    </row>
    <row r="6302" spans="1:36">
      <c r="P6302"/>
      <c r="Q6302"/>
      <c r="R6302"/>
      <c r="S6302"/>
    </row>
    <row r="6303" spans="1:36">
      <c r="P6303"/>
      <c r="Q6303"/>
      <c r="R6303"/>
      <c r="S6303"/>
    </row>
    <row r="6304" spans="1:36">
      <c r="P6304"/>
      <c r="Q6304"/>
      <c r="R6304"/>
      <c r="S6304"/>
    </row>
    <row r="6305" spans="16:19">
      <c r="P6305"/>
      <c r="Q6305"/>
      <c r="R6305"/>
      <c r="S6305"/>
    </row>
    <row r="6306" spans="16:19">
      <c r="P6306"/>
      <c r="Q6306"/>
      <c r="R6306"/>
      <c r="S6306"/>
    </row>
    <row r="6307" spans="16:19">
      <c r="P6307"/>
      <c r="Q6307"/>
      <c r="R6307"/>
      <c r="S6307"/>
    </row>
    <row r="6308" spans="16:19">
      <c r="P6308"/>
      <c r="Q6308"/>
      <c r="R6308"/>
      <c r="S6308"/>
    </row>
    <row r="6309" spans="16:19">
      <c r="P6309"/>
      <c r="Q6309"/>
      <c r="R6309"/>
      <c r="S6309"/>
    </row>
    <row r="6310" spans="16:19">
      <c r="P6310"/>
      <c r="Q6310"/>
      <c r="R6310"/>
      <c r="S6310"/>
    </row>
    <row r="6311" spans="16:19">
      <c r="P6311"/>
      <c r="Q6311"/>
      <c r="R6311"/>
      <c r="S6311"/>
    </row>
    <row r="6312" spans="16:19">
      <c r="P6312"/>
      <c r="Q6312"/>
      <c r="R6312"/>
      <c r="S6312"/>
    </row>
    <row r="6313" spans="16:19">
      <c r="P6313"/>
      <c r="Q6313"/>
      <c r="R6313"/>
      <c r="S6313"/>
    </row>
    <row r="6314" spans="16:19">
      <c r="P6314"/>
      <c r="Q6314"/>
      <c r="R6314"/>
      <c r="S6314"/>
    </row>
    <row r="6315" spans="16:19">
      <c r="P6315"/>
      <c r="Q6315"/>
      <c r="R6315"/>
      <c r="S6315"/>
    </row>
    <row r="6316" spans="16:19">
      <c r="P6316"/>
      <c r="Q6316"/>
      <c r="R6316"/>
      <c r="S6316"/>
    </row>
    <row r="6317" spans="16:19">
      <c r="P6317"/>
      <c r="Q6317"/>
      <c r="R6317"/>
      <c r="S6317"/>
    </row>
    <row r="6318" spans="16:19">
      <c r="P6318"/>
      <c r="Q6318"/>
      <c r="R6318"/>
      <c r="S6318"/>
    </row>
    <row r="6319" spans="16:19">
      <c r="P6319"/>
      <c r="Q6319"/>
      <c r="R6319"/>
      <c r="S6319"/>
    </row>
    <row r="6320" spans="16:19">
      <c r="P6320"/>
      <c r="Q6320"/>
      <c r="R6320"/>
      <c r="S6320"/>
    </row>
    <row r="6321" spans="16:19">
      <c r="P6321"/>
      <c r="Q6321"/>
      <c r="R6321"/>
      <c r="S6321"/>
    </row>
    <row r="6322" spans="16:19">
      <c r="P6322"/>
      <c r="Q6322"/>
      <c r="R6322"/>
      <c r="S6322"/>
    </row>
    <row r="6323" spans="16:19">
      <c r="P6323"/>
      <c r="Q6323"/>
      <c r="R6323"/>
      <c r="S6323"/>
    </row>
    <row r="6324" spans="16:19">
      <c r="P6324"/>
      <c r="Q6324"/>
      <c r="R6324"/>
      <c r="S6324"/>
    </row>
    <row r="6325" spans="16:19">
      <c r="P6325"/>
      <c r="Q6325"/>
      <c r="R6325"/>
      <c r="S6325"/>
    </row>
    <row r="6326" spans="16:19">
      <c r="P6326"/>
      <c r="Q6326"/>
      <c r="R6326"/>
      <c r="S6326"/>
    </row>
    <row r="6327" spans="16:19">
      <c r="P6327"/>
      <c r="Q6327"/>
      <c r="R6327"/>
      <c r="S6327"/>
    </row>
    <row r="6328" spans="16:19">
      <c r="P6328"/>
      <c r="Q6328"/>
      <c r="R6328"/>
      <c r="S6328"/>
    </row>
    <row r="6329" spans="16:19">
      <c r="P6329"/>
      <c r="Q6329"/>
      <c r="R6329"/>
      <c r="S6329"/>
    </row>
    <row r="6330" spans="16:19">
      <c r="P6330"/>
      <c r="Q6330"/>
      <c r="R6330"/>
      <c r="S6330"/>
    </row>
    <row r="6331" spans="16:19">
      <c r="P6331"/>
      <c r="Q6331"/>
      <c r="R6331"/>
      <c r="S6331"/>
    </row>
    <row r="6332" spans="16:19">
      <c r="P6332"/>
      <c r="Q6332"/>
      <c r="R6332"/>
      <c r="S6332"/>
    </row>
    <row r="6333" spans="16:19">
      <c r="P6333"/>
      <c r="Q6333"/>
      <c r="R6333"/>
      <c r="S6333"/>
    </row>
    <row r="6334" spans="16:19">
      <c r="P6334"/>
      <c r="Q6334"/>
      <c r="R6334"/>
      <c r="S6334"/>
    </row>
    <row r="6335" spans="16:19">
      <c r="P6335"/>
      <c r="Q6335"/>
      <c r="R6335"/>
      <c r="S6335"/>
    </row>
    <row r="6336" spans="16:19">
      <c r="P6336"/>
      <c r="Q6336"/>
      <c r="R6336"/>
      <c r="S6336"/>
    </row>
    <row r="6337" spans="16:19">
      <c r="P6337"/>
      <c r="Q6337"/>
      <c r="R6337"/>
      <c r="S6337"/>
    </row>
    <row r="6338" spans="16:19">
      <c r="P6338"/>
      <c r="Q6338"/>
      <c r="R6338"/>
      <c r="S6338"/>
    </row>
    <row r="6339" spans="16:19">
      <c r="P6339"/>
      <c r="Q6339"/>
      <c r="R6339"/>
      <c r="S6339"/>
    </row>
    <row r="6340" spans="16:19">
      <c r="P6340"/>
      <c r="Q6340"/>
      <c r="R6340"/>
      <c r="S6340"/>
    </row>
    <row r="6341" spans="16:19">
      <c r="P6341"/>
      <c r="Q6341"/>
      <c r="R6341"/>
      <c r="S6341"/>
    </row>
    <row r="6342" spans="16:19">
      <c r="P6342"/>
      <c r="Q6342"/>
      <c r="R6342"/>
      <c r="S6342"/>
    </row>
    <row r="6343" spans="16:19">
      <c r="P6343"/>
      <c r="Q6343"/>
      <c r="R6343"/>
      <c r="S6343"/>
    </row>
    <row r="6344" spans="16:19">
      <c r="P6344"/>
      <c r="Q6344"/>
      <c r="R6344"/>
      <c r="S6344"/>
    </row>
    <row r="6345" spans="16:19">
      <c r="P6345"/>
      <c r="Q6345"/>
      <c r="R6345"/>
      <c r="S6345"/>
    </row>
    <row r="6346" spans="16:19">
      <c r="P6346"/>
      <c r="Q6346"/>
      <c r="R6346"/>
      <c r="S6346"/>
    </row>
    <row r="6347" spans="16:19">
      <c r="P6347"/>
      <c r="Q6347"/>
      <c r="R6347"/>
      <c r="S6347"/>
    </row>
    <row r="6348" spans="16:19">
      <c r="P6348"/>
      <c r="Q6348"/>
      <c r="R6348"/>
      <c r="S6348"/>
    </row>
    <row r="6349" spans="16:19">
      <c r="P6349"/>
      <c r="Q6349"/>
      <c r="R6349"/>
      <c r="S6349"/>
    </row>
    <row r="6350" spans="16:19">
      <c r="P6350"/>
      <c r="Q6350"/>
      <c r="R6350"/>
      <c r="S6350"/>
    </row>
    <row r="6351" spans="16:19">
      <c r="P6351"/>
      <c r="Q6351"/>
      <c r="R6351"/>
      <c r="S6351"/>
    </row>
    <row r="6352" spans="16:19">
      <c r="P6352"/>
      <c r="Q6352"/>
      <c r="R6352"/>
      <c r="S6352"/>
    </row>
    <row r="6353" spans="16:19">
      <c r="P6353"/>
      <c r="Q6353"/>
      <c r="R6353"/>
      <c r="S6353"/>
    </row>
    <row r="6354" spans="16:19">
      <c r="P6354"/>
      <c r="Q6354"/>
      <c r="R6354"/>
      <c r="S6354"/>
    </row>
    <row r="6355" spans="16:19">
      <c r="P6355"/>
      <c r="Q6355"/>
      <c r="R6355"/>
      <c r="S6355"/>
    </row>
    <row r="6356" spans="16:19">
      <c r="P6356"/>
      <c r="Q6356"/>
      <c r="R6356"/>
      <c r="S6356"/>
    </row>
    <row r="6357" spans="16:19">
      <c r="P6357"/>
      <c r="Q6357"/>
      <c r="R6357"/>
      <c r="S6357"/>
    </row>
    <row r="6358" spans="16:19">
      <c r="P6358"/>
      <c r="Q6358"/>
      <c r="R6358"/>
      <c r="S6358"/>
    </row>
    <row r="6359" spans="16:19">
      <c r="P6359"/>
      <c r="Q6359"/>
      <c r="R6359"/>
      <c r="S6359"/>
    </row>
    <row r="6360" spans="16:19">
      <c r="P6360"/>
      <c r="Q6360"/>
      <c r="R6360"/>
      <c r="S6360"/>
    </row>
    <row r="6361" spans="16:19">
      <c r="P6361"/>
      <c r="Q6361"/>
      <c r="R6361"/>
      <c r="S6361"/>
    </row>
    <row r="6362" spans="16:19">
      <c r="P6362"/>
      <c r="Q6362"/>
      <c r="R6362"/>
      <c r="S6362"/>
    </row>
    <row r="6363" spans="16:19">
      <c r="P6363"/>
      <c r="Q6363"/>
      <c r="R6363"/>
      <c r="S6363"/>
    </row>
    <row r="6364" spans="16:19">
      <c r="P6364"/>
      <c r="Q6364"/>
      <c r="R6364"/>
      <c r="S6364"/>
    </row>
    <row r="6365" spans="16:19">
      <c r="P6365"/>
      <c r="Q6365"/>
      <c r="R6365"/>
      <c r="S6365"/>
    </row>
    <row r="6366" spans="16:19">
      <c r="P6366"/>
      <c r="Q6366"/>
      <c r="R6366"/>
      <c r="S6366"/>
    </row>
    <row r="6367" spans="16:19">
      <c r="P6367"/>
      <c r="Q6367"/>
      <c r="R6367"/>
      <c r="S6367"/>
    </row>
    <row r="6368" spans="16:19">
      <c r="P6368"/>
      <c r="Q6368"/>
      <c r="R6368"/>
      <c r="S6368"/>
    </row>
    <row r="6369" spans="16:19">
      <c r="P6369"/>
      <c r="Q6369"/>
      <c r="R6369"/>
      <c r="S6369"/>
    </row>
    <row r="6370" spans="16:19">
      <c r="P6370"/>
      <c r="Q6370"/>
      <c r="R6370"/>
      <c r="S6370"/>
    </row>
    <row r="6371" spans="16:19">
      <c r="P6371"/>
      <c r="Q6371"/>
      <c r="R6371"/>
      <c r="S6371"/>
    </row>
    <row r="6372" spans="16:19">
      <c r="P6372"/>
      <c r="Q6372"/>
      <c r="R6372"/>
      <c r="S6372"/>
    </row>
    <row r="6373" spans="16:19">
      <c r="P6373"/>
      <c r="Q6373"/>
      <c r="R6373"/>
      <c r="S6373"/>
    </row>
    <row r="6374" spans="16:19">
      <c r="P6374"/>
      <c r="Q6374"/>
      <c r="R6374"/>
      <c r="S6374"/>
    </row>
    <row r="6375" spans="16:19">
      <c r="P6375"/>
      <c r="Q6375"/>
      <c r="R6375"/>
      <c r="S6375"/>
    </row>
    <row r="6376" spans="16:19">
      <c r="P6376"/>
      <c r="Q6376"/>
      <c r="R6376"/>
      <c r="S6376"/>
    </row>
    <row r="6377" spans="16:19">
      <c r="P6377"/>
      <c r="Q6377"/>
      <c r="R6377"/>
      <c r="S6377"/>
    </row>
    <row r="6378" spans="16:19">
      <c r="P6378"/>
      <c r="Q6378"/>
      <c r="R6378"/>
      <c r="S6378"/>
    </row>
    <row r="6379" spans="16:19">
      <c r="P6379"/>
      <c r="Q6379"/>
      <c r="R6379"/>
      <c r="S6379"/>
    </row>
    <row r="6380" spans="16:19">
      <c r="P6380"/>
      <c r="Q6380"/>
      <c r="R6380"/>
      <c r="S6380"/>
    </row>
    <row r="6381" spans="16:19">
      <c r="P6381"/>
      <c r="Q6381"/>
      <c r="R6381"/>
      <c r="S6381"/>
    </row>
    <row r="6382" spans="16:19">
      <c r="P6382"/>
      <c r="Q6382"/>
      <c r="R6382"/>
      <c r="S6382"/>
    </row>
    <row r="6383" spans="16:19">
      <c r="P6383"/>
      <c r="Q6383"/>
      <c r="R6383"/>
      <c r="S6383"/>
    </row>
    <row r="6384" spans="16:19">
      <c r="P6384"/>
      <c r="Q6384"/>
      <c r="R6384"/>
      <c r="S6384"/>
    </row>
    <row r="6385" spans="16:19">
      <c r="P6385"/>
      <c r="Q6385"/>
      <c r="R6385"/>
      <c r="S6385"/>
    </row>
    <row r="6386" spans="16:19">
      <c r="P6386"/>
      <c r="Q6386"/>
      <c r="R6386"/>
      <c r="S6386"/>
    </row>
    <row r="6387" spans="16:19">
      <c r="P6387"/>
      <c r="Q6387"/>
      <c r="R6387"/>
      <c r="S6387"/>
    </row>
    <row r="6388" spans="16:19">
      <c r="P6388"/>
      <c r="Q6388"/>
      <c r="R6388"/>
      <c r="S6388"/>
    </row>
    <row r="6389" spans="16:19">
      <c r="P6389"/>
      <c r="Q6389"/>
      <c r="R6389"/>
      <c r="S6389"/>
    </row>
    <row r="6390" spans="16:19">
      <c r="P6390"/>
      <c r="Q6390"/>
      <c r="R6390"/>
      <c r="S6390"/>
    </row>
    <row r="6391" spans="16:19">
      <c r="P6391"/>
      <c r="Q6391"/>
      <c r="R6391"/>
      <c r="S6391"/>
    </row>
    <row r="6392" spans="16:19">
      <c r="P6392"/>
      <c r="Q6392"/>
      <c r="R6392"/>
      <c r="S6392"/>
    </row>
    <row r="6393" spans="16:19">
      <c r="P6393"/>
      <c r="Q6393"/>
      <c r="R6393"/>
      <c r="S6393"/>
    </row>
    <row r="6394" spans="16:19">
      <c r="P6394"/>
      <c r="Q6394"/>
      <c r="R6394"/>
      <c r="S6394"/>
    </row>
    <row r="6395" spans="16:19">
      <c r="P6395"/>
      <c r="Q6395"/>
      <c r="R6395"/>
      <c r="S6395"/>
    </row>
    <row r="6396" spans="16:19">
      <c r="P6396"/>
      <c r="Q6396"/>
      <c r="R6396"/>
      <c r="S6396"/>
    </row>
    <row r="6397" spans="16:19">
      <c r="P6397"/>
      <c r="Q6397"/>
      <c r="R6397"/>
      <c r="S6397"/>
    </row>
    <row r="6398" spans="16:19">
      <c r="P6398"/>
      <c r="Q6398"/>
      <c r="R6398"/>
      <c r="S6398"/>
    </row>
    <row r="6399" spans="16:19">
      <c r="P6399"/>
      <c r="Q6399"/>
      <c r="R6399"/>
      <c r="S6399"/>
    </row>
    <row r="6400" spans="16:19">
      <c r="P6400"/>
      <c r="Q6400"/>
      <c r="R6400"/>
      <c r="S6400"/>
    </row>
    <row r="6401" spans="16:19">
      <c r="P6401"/>
      <c r="Q6401"/>
      <c r="R6401"/>
      <c r="S6401"/>
    </row>
    <row r="6402" spans="16:19">
      <c r="P6402"/>
      <c r="Q6402"/>
      <c r="R6402"/>
      <c r="S6402"/>
    </row>
    <row r="6403" spans="16:19">
      <c r="P6403"/>
      <c r="Q6403"/>
      <c r="R6403"/>
      <c r="S6403"/>
    </row>
    <row r="6404" spans="16:19">
      <c r="P6404"/>
      <c r="Q6404"/>
      <c r="R6404"/>
      <c r="S6404"/>
    </row>
    <row r="6405" spans="16:19">
      <c r="P6405"/>
      <c r="Q6405"/>
      <c r="R6405"/>
      <c r="S6405"/>
    </row>
    <row r="6406" spans="16:19">
      <c r="P6406"/>
      <c r="Q6406"/>
      <c r="R6406"/>
      <c r="S6406"/>
    </row>
    <row r="6407" spans="16:19">
      <c r="P6407"/>
      <c r="Q6407"/>
      <c r="R6407"/>
      <c r="S6407"/>
    </row>
    <row r="6408" spans="16:19">
      <c r="P6408"/>
      <c r="Q6408"/>
      <c r="R6408"/>
      <c r="S6408"/>
    </row>
    <row r="6409" spans="16:19">
      <c r="P6409"/>
      <c r="Q6409"/>
      <c r="R6409"/>
      <c r="S6409"/>
    </row>
    <row r="6410" spans="16:19">
      <c r="P6410"/>
      <c r="Q6410"/>
      <c r="R6410"/>
      <c r="S6410"/>
    </row>
    <row r="6411" spans="16:19">
      <c r="P6411"/>
      <c r="Q6411"/>
      <c r="R6411"/>
      <c r="S6411"/>
    </row>
    <row r="6412" spans="16:19">
      <c r="P6412"/>
      <c r="Q6412"/>
      <c r="R6412"/>
      <c r="S6412"/>
    </row>
    <row r="6413" spans="16:19">
      <c r="P6413"/>
      <c r="Q6413"/>
      <c r="R6413"/>
      <c r="S6413"/>
    </row>
    <row r="6414" spans="16:19">
      <c r="P6414"/>
      <c r="Q6414"/>
      <c r="R6414"/>
      <c r="S6414"/>
    </row>
    <row r="6415" spans="16:19">
      <c r="P6415"/>
      <c r="Q6415"/>
      <c r="R6415"/>
      <c r="S6415"/>
    </row>
    <row r="6416" spans="16:19">
      <c r="P6416"/>
      <c r="Q6416"/>
      <c r="R6416"/>
      <c r="S6416"/>
    </row>
    <row r="6417" spans="16:19">
      <c r="P6417"/>
      <c r="Q6417"/>
      <c r="R6417"/>
      <c r="S6417"/>
    </row>
    <row r="6418" spans="16:19">
      <c r="P6418"/>
      <c r="Q6418"/>
      <c r="R6418"/>
      <c r="S6418"/>
    </row>
    <row r="6419" spans="16:19">
      <c r="P6419"/>
      <c r="Q6419"/>
      <c r="R6419"/>
      <c r="S6419"/>
    </row>
    <row r="6420" spans="16:19">
      <c r="P6420"/>
      <c r="Q6420"/>
      <c r="R6420"/>
      <c r="S6420"/>
    </row>
    <row r="6421" spans="16:19">
      <c r="P6421"/>
      <c r="Q6421"/>
      <c r="R6421"/>
      <c r="S6421"/>
    </row>
    <row r="6422" spans="16:19">
      <c r="P6422"/>
      <c r="Q6422"/>
      <c r="R6422"/>
      <c r="S6422"/>
    </row>
    <row r="6423" spans="16:19">
      <c r="P6423"/>
      <c r="Q6423"/>
      <c r="R6423"/>
      <c r="S6423"/>
    </row>
    <row r="6424" spans="16:19">
      <c r="P6424"/>
      <c r="Q6424"/>
      <c r="R6424"/>
      <c r="S6424"/>
    </row>
    <row r="6425" spans="16:19">
      <c r="P6425"/>
      <c r="Q6425"/>
      <c r="R6425"/>
      <c r="S6425"/>
    </row>
    <row r="6426" spans="16:19">
      <c r="P6426"/>
      <c r="Q6426"/>
      <c r="R6426"/>
      <c r="S6426"/>
    </row>
    <row r="6427" spans="16:19">
      <c r="P6427"/>
      <c r="Q6427"/>
      <c r="R6427"/>
      <c r="S6427"/>
    </row>
    <row r="6428" spans="16:19">
      <c r="P6428"/>
      <c r="Q6428"/>
      <c r="R6428"/>
      <c r="S6428"/>
    </row>
    <row r="6429" spans="16:19">
      <c r="P6429"/>
      <c r="Q6429"/>
      <c r="R6429"/>
      <c r="S6429"/>
    </row>
    <row r="6430" spans="16:19">
      <c r="P6430"/>
      <c r="Q6430"/>
      <c r="R6430"/>
      <c r="S6430"/>
    </row>
    <row r="6431" spans="16:19">
      <c r="P6431"/>
      <c r="Q6431"/>
      <c r="R6431"/>
      <c r="S6431"/>
    </row>
    <row r="6432" spans="16:19">
      <c r="P6432"/>
      <c r="Q6432"/>
      <c r="R6432"/>
      <c r="S6432"/>
    </row>
    <row r="6433" spans="16:19">
      <c r="P6433"/>
      <c r="Q6433"/>
      <c r="R6433"/>
      <c r="S6433"/>
    </row>
    <row r="6434" spans="16:19">
      <c r="P6434"/>
      <c r="Q6434"/>
      <c r="R6434"/>
      <c r="S6434"/>
    </row>
    <row r="6435" spans="16:19">
      <c r="P6435"/>
      <c r="Q6435"/>
      <c r="R6435"/>
      <c r="S6435"/>
    </row>
    <row r="6436" spans="16:19">
      <c r="P6436"/>
      <c r="Q6436"/>
      <c r="R6436"/>
      <c r="S6436"/>
    </row>
    <row r="6437" spans="16:19">
      <c r="P6437"/>
      <c r="Q6437"/>
      <c r="R6437"/>
      <c r="S6437"/>
    </row>
    <row r="6438" spans="16:19">
      <c r="P6438"/>
      <c r="Q6438"/>
      <c r="R6438"/>
      <c r="S6438"/>
    </row>
    <row r="6439" spans="16:19">
      <c r="P6439"/>
      <c r="Q6439"/>
      <c r="R6439"/>
      <c r="S6439"/>
    </row>
    <row r="6440" spans="16:19">
      <c r="P6440"/>
      <c r="Q6440"/>
      <c r="R6440"/>
      <c r="S6440"/>
    </row>
    <row r="6441" spans="16:19">
      <c r="P6441"/>
      <c r="Q6441"/>
      <c r="R6441"/>
      <c r="S6441"/>
    </row>
    <row r="6442" spans="16:19">
      <c r="P6442"/>
      <c r="Q6442"/>
      <c r="R6442"/>
      <c r="S6442"/>
    </row>
    <row r="6443" spans="16:19">
      <c r="P6443"/>
      <c r="Q6443"/>
      <c r="R6443"/>
      <c r="S6443"/>
    </row>
    <row r="6444" spans="16:19">
      <c r="P6444"/>
      <c r="Q6444"/>
      <c r="R6444"/>
      <c r="S6444"/>
    </row>
    <row r="6445" spans="16:19">
      <c r="P6445"/>
      <c r="Q6445"/>
      <c r="R6445"/>
      <c r="S6445"/>
    </row>
    <row r="6446" spans="16:19">
      <c r="P6446"/>
      <c r="Q6446"/>
      <c r="R6446"/>
      <c r="S6446"/>
    </row>
    <row r="6447" spans="16:19">
      <c r="P6447"/>
      <c r="Q6447"/>
      <c r="R6447"/>
      <c r="S6447"/>
    </row>
    <row r="6448" spans="16:19">
      <c r="P6448"/>
      <c r="Q6448"/>
      <c r="R6448"/>
      <c r="S6448"/>
    </row>
    <row r="6449" spans="16:19">
      <c r="P6449"/>
      <c r="Q6449"/>
      <c r="R6449"/>
      <c r="S6449"/>
    </row>
    <row r="6450" spans="16:19">
      <c r="P6450"/>
      <c r="Q6450"/>
      <c r="R6450"/>
      <c r="S6450"/>
    </row>
    <row r="6451" spans="16:19">
      <c r="P6451"/>
      <c r="Q6451"/>
      <c r="R6451"/>
      <c r="S6451"/>
    </row>
    <row r="6452" spans="16:19">
      <c r="P6452"/>
      <c r="Q6452"/>
      <c r="R6452"/>
      <c r="S6452"/>
    </row>
    <row r="6453" spans="16:19">
      <c r="P6453"/>
      <c r="Q6453"/>
      <c r="R6453"/>
      <c r="S6453"/>
    </row>
    <row r="6454" spans="16:19">
      <c r="P6454"/>
      <c r="Q6454"/>
      <c r="R6454"/>
      <c r="S6454"/>
    </row>
    <row r="6455" spans="16:19">
      <c r="P6455"/>
      <c r="Q6455"/>
      <c r="R6455"/>
      <c r="S6455"/>
    </row>
    <row r="6456" spans="16:19">
      <c r="P6456"/>
      <c r="Q6456"/>
      <c r="R6456"/>
      <c r="S6456"/>
    </row>
    <row r="6457" spans="16:19">
      <c r="P6457"/>
      <c r="Q6457"/>
      <c r="R6457"/>
      <c r="S6457"/>
    </row>
    <row r="6458" spans="16:19">
      <c r="P6458"/>
      <c r="Q6458"/>
      <c r="R6458"/>
      <c r="S6458"/>
    </row>
    <row r="6459" spans="16:19">
      <c r="P6459"/>
      <c r="Q6459"/>
      <c r="R6459"/>
      <c r="S6459"/>
    </row>
    <row r="6460" spans="16:19">
      <c r="P6460"/>
      <c r="Q6460"/>
      <c r="R6460"/>
      <c r="S6460"/>
    </row>
    <row r="6461" spans="16:19">
      <c r="P6461"/>
      <c r="Q6461"/>
      <c r="R6461"/>
      <c r="S6461"/>
    </row>
    <row r="6462" spans="16:19">
      <c r="P6462"/>
      <c r="Q6462"/>
      <c r="R6462"/>
      <c r="S6462"/>
    </row>
    <row r="6463" spans="16:19">
      <c r="P6463"/>
      <c r="Q6463"/>
      <c r="R6463"/>
      <c r="S6463"/>
    </row>
    <row r="6464" spans="16:19">
      <c r="P6464"/>
      <c r="Q6464"/>
      <c r="R6464"/>
      <c r="S6464"/>
    </row>
    <row r="6465" spans="16:19">
      <c r="P6465"/>
      <c r="Q6465"/>
      <c r="R6465"/>
      <c r="S6465"/>
    </row>
    <row r="6466" spans="16:19">
      <c r="P6466"/>
      <c r="Q6466"/>
      <c r="R6466"/>
      <c r="S6466"/>
    </row>
    <row r="6467" spans="16:19">
      <c r="P6467"/>
      <c r="Q6467"/>
      <c r="R6467"/>
      <c r="S6467"/>
    </row>
    <row r="6468" spans="16:19">
      <c r="P6468"/>
      <c r="Q6468"/>
      <c r="R6468"/>
      <c r="S6468"/>
    </row>
    <row r="6469" spans="16:19">
      <c r="P6469"/>
      <c r="Q6469"/>
      <c r="R6469"/>
      <c r="S6469"/>
    </row>
    <row r="6470" spans="16:19">
      <c r="P6470"/>
      <c r="Q6470"/>
      <c r="R6470"/>
      <c r="S6470"/>
    </row>
    <row r="6471" spans="16:19">
      <c r="P6471"/>
      <c r="Q6471"/>
      <c r="R6471"/>
      <c r="S6471"/>
    </row>
    <row r="6472" spans="16:19">
      <c r="P6472"/>
      <c r="Q6472"/>
      <c r="R6472"/>
      <c r="S6472"/>
    </row>
    <row r="6473" spans="16:19">
      <c r="P6473"/>
      <c r="Q6473"/>
      <c r="R6473"/>
      <c r="S6473"/>
    </row>
    <row r="6474" spans="16:19">
      <c r="P6474"/>
      <c r="Q6474"/>
      <c r="R6474"/>
      <c r="S6474"/>
    </row>
    <row r="6475" spans="16:19">
      <c r="P6475"/>
      <c r="Q6475"/>
      <c r="R6475"/>
      <c r="S6475"/>
    </row>
    <row r="6476" spans="16:19">
      <c r="P6476"/>
      <c r="Q6476"/>
      <c r="R6476"/>
      <c r="S6476"/>
    </row>
    <row r="6477" spans="16:19">
      <c r="P6477"/>
      <c r="Q6477"/>
      <c r="R6477"/>
      <c r="S6477"/>
    </row>
    <row r="6478" spans="16:19">
      <c r="P6478"/>
      <c r="Q6478"/>
      <c r="R6478"/>
      <c r="S6478"/>
    </row>
    <row r="6479" spans="16:19">
      <c r="P6479"/>
      <c r="Q6479"/>
      <c r="R6479"/>
      <c r="S6479"/>
    </row>
    <row r="6480" spans="16:19">
      <c r="P6480"/>
      <c r="Q6480"/>
      <c r="R6480"/>
      <c r="S6480"/>
    </row>
    <row r="6481" spans="16:19">
      <c r="P6481"/>
      <c r="Q6481"/>
      <c r="R6481"/>
      <c r="S6481"/>
    </row>
    <row r="6482" spans="16:19">
      <c r="P6482"/>
      <c r="Q6482"/>
      <c r="R6482"/>
      <c r="S6482"/>
    </row>
    <row r="6483" spans="16:19">
      <c r="P6483"/>
      <c r="Q6483"/>
      <c r="R6483"/>
      <c r="S6483"/>
    </row>
    <row r="6484" spans="16:19">
      <c r="P6484"/>
      <c r="Q6484"/>
      <c r="R6484"/>
      <c r="S6484"/>
    </row>
    <row r="6485" spans="16:19">
      <c r="P6485"/>
      <c r="Q6485"/>
      <c r="R6485"/>
      <c r="S6485"/>
    </row>
    <row r="6486" spans="16:19">
      <c r="P6486"/>
      <c r="Q6486"/>
      <c r="R6486"/>
      <c r="S6486"/>
    </row>
    <row r="6487" spans="16:19">
      <c r="P6487"/>
      <c r="Q6487"/>
      <c r="R6487"/>
      <c r="S6487"/>
    </row>
    <row r="6488" spans="16:19">
      <c r="P6488"/>
      <c r="Q6488"/>
      <c r="R6488"/>
      <c r="S6488"/>
    </row>
    <row r="6489" spans="16:19">
      <c r="P6489"/>
      <c r="Q6489"/>
      <c r="R6489"/>
      <c r="S6489"/>
    </row>
    <row r="6490" spans="16:19">
      <c r="P6490"/>
      <c r="Q6490"/>
      <c r="R6490"/>
      <c r="S6490"/>
    </row>
    <row r="6491" spans="16:19">
      <c r="P6491"/>
      <c r="Q6491"/>
      <c r="R6491"/>
      <c r="S6491"/>
    </row>
    <row r="6492" spans="16:19">
      <c r="P6492"/>
      <c r="Q6492"/>
      <c r="R6492"/>
      <c r="S6492"/>
    </row>
    <row r="6493" spans="16:19">
      <c r="P6493"/>
      <c r="Q6493"/>
      <c r="R6493"/>
      <c r="S6493"/>
    </row>
    <row r="6494" spans="16:19">
      <c r="P6494"/>
      <c r="Q6494"/>
      <c r="R6494"/>
      <c r="S6494"/>
    </row>
    <row r="6495" spans="16:19">
      <c r="P6495"/>
      <c r="Q6495"/>
      <c r="R6495"/>
      <c r="S6495"/>
    </row>
    <row r="6496" spans="16:19">
      <c r="P6496"/>
      <c r="Q6496"/>
      <c r="R6496"/>
      <c r="S6496"/>
    </row>
    <row r="6497" spans="16:19">
      <c r="P6497"/>
      <c r="Q6497"/>
      <c r="R6497"/>
      <c r="S6497"/>
    </row>
    <row r="6498" spans="16:19">
      <c r="P6498"/>
      <c r="Q6498"/>
      <c r="R6498"/>
      <c r="S6498"/>
    </row>
    <row r="6499" spans="16:19">
      <c r="P6499"/>
      <c r="Q6499"/>
      <c r="R6499"/>
      <c r="S6499"/>
    </row>
    <row r="6500" spans="16:19">
      <c r="P6500"/>
      <c r="Q6500"/>
      <c r="R6500"/>
      <c r="S6500"/>
    </row>
    <row r="6501" spans="16:19">
      <c r="P6501"/>
      <c r="Q6501"/>
      <c r="R6501"/>
      <c r="S6501"/>
    </row>
    <row r="6502" spans="16:19">
      <c r="P6502"/>
      <c r="Q6502"/>
      <c r="R6502"/>
      <c r="S6502"/>
    </row>
    <row r="6503" spans="16:19">
      <c r="P6503"/>
      <c r="Q6503"/>
      <c r="R6503"/>
      <c r="S6503"/>
    </row>
    <row r="6504" spans="16:19">
      <c r="P6504"/>
      <c r="Q6504"/>
      <c r="R6504"/>
      <c r="S6504"/>
    </row>
    <row r="6505" spans="16:19">
      <c r="P6505"/>
      <c r="Q6505"/>
      <c r="R6505"/>
      <c r="S6505"/>
    </row>
    <row r="6506" spans="16:19">
      <c r="P6506"/>
      <c r="Q6506"/>
      <c r="R6506"/>
      <c r="S6506"/>
    </row>
    <row r="6507" spans="16:19">
      <c r="P6507"/>
      <c r="Q6507"/>
      <c r="R6507"/>
      <c r="S6507"/>
    </row>
    <row r="6508" spans="16:19">
      <c r="P6508"/>
      <c r="Q6508"/>
      <c r="R6508"/>
      <c r="S6508"/>
    </row>
    <row r="6509" spans="16:19">
      <c r="P6509"/>
      <c r="Q6509"/>
      <c r="R6509"/>
      <c r="S6509"/>
    </row>
    <row r="6510" spans="16:19">
      <c r="P6510"/>
      <c r="Q6510"/>
      <c r="R6510"/>
      <c r="S6510"/>
    </row>
    <row r="6511" spans="16:19">
      <c r="P6511"/>
      <c r="Q6511"/>
      <c r="R6511"/>
      <c r="S6511"/>
    </row>
    <row r="6512" spans="16:19">
      <c r="P6512"/>
      <c r="Q6512"/>
      <c r="R6512"/>
      <c r="S6512"/>
    </row>
    <row r="6513" spans="16:19">
      <c r="P6513"/>
      <c r="Q6513"/>
      <c r="R6513"/>
      <c r="S6513"/>
    </row>
    <row r="6514" spans="16:19">
      <c r="P6514"/>
      <c r="Q6514"/>
      <c r="R6514"/>
      <c r="S6514"/>
    </row>
    <row r="6515" spans="16:19">
      <c r="P6515"/>
      <c r="Q6515"/>
      <c r="R6515"/>
      <c r="S6515"/>
    </row>
    <row r="6516" spans="16:19">
      <c r="P6516"/>
      <c r="Q6516"/>
      <c r="R6516"/>
      <c r="S6516"/>
    </row>
    <row r="6517" spans="16:19">
      <c r="P6517"/>
      <c r="Q6517"/>
      <c r="R6517"/>
      <c r="S6517"/>
    </row>
    <row r="6518" spans="16:19">
      <c r="P6518"/>
      <c r="Q6518"/>
      <c r="R6518"/>
      <c r="S6518"/>
    </row>
    <row r="6519" spans="16:19">
      <c r="P6519"/>
      <c r="Q6519"/>
      <c r="R6519"/>
      <c r="S6519"/>
    </row>
    <row r="6520" spans="16:19">
      <c r="P6520"/>
      <c r="Q6520"/>
      <c r="R6520"/>
      <c r="S6520"/>
    </row>
    <row r="6521" spans="16:19">
      <c r="P6521"/>
      <c r="Q6521"/>
      <c r="R6521"/>
      <c r="S6521"/>
    </row>
    <row r="6522" spans="16:19">
      <c r="P6522"/>
      <c r="Q6522"/>
      <c r="R6522"/>
      <c r="S6522"/>
    </row>
    <row r="6523" spans="16:19">
      <c r="P6523"/>
      <c r="Q6523"/>
      <c r="R6523"/>
      <c r="S6523"/>
    </row>
    <row r="6524" spans="16:19">
      <c r="P6524"/>
      <c r="Q6524"/>
      <c r="R6524"/>
      <c r="S6524"/>
    </row>
    <row r="6525" spans="16:19">
      <c r="P6525"/>
      <c r="Q6525"/>
      <c r="R6525"/>
      <c r="S6525"/>
    </row>
    <row r="6526" spans="16:19">
      <c r="P6526"/>
      <c r="Q6526"/>
      <c r="R6526"/>
      <c r="S6526"/>
    </row>
    <row r="6527" spans="16:19">
      <c r="P6527"/>
      <c r="Q6527"/>
      <c r="R6527"/>
      <c r="S6527"/>
    </row>
    <row r="6528" spans="16:19">
      <c r="P6528"/>
      <c r="Q6528"/>
      <c r="R6528"/>
      <c r="S6528"/>
    </row>
    <row r="6529" spans="16:19">
      <c r="P6529"/>
      <c r="Q6529"/>
      <c r="R6529"/>
      <c r="S6529"/>
    </row>
    <row r="6530" spans="16:19">
      <c r="P6530"/>
      <c r="Q6530"/>
      <c r="R6530"/>
      <c r="S6530"/>
    </row>
    <row r="6531" spans="16:19">
      <c r="P6531"/>
      <c r="Q6531"/>
      <c r="R6531"/>
      <c r="S6531"/>
    </row>
    <row r="6532" spans="16:19">
      <c r="P6532"/>
      <c r="Q6532"/>
      <c r="R6532"/>
      <c r="S6532"/>
    </row>
    <row r="6533" spans="16:19">
      <c r="P6533"/>
      <c r="Q6533"/>
      <c r="R6533"/>
      <c r="S6533"/>
    </row>
    <row r="6534" spans="16:19">
      <c r="P6534"/>
      <c r="Q6534"/>
      <c r="R6534"/>
      <c r="S6534"/>
    </row>
    <row r="6535" spans="16:19">
      <c r="P6535"/>
      <c r="Q6535"/>
      <c r="R6535"/>
      <c r="S6535"/>
    </row>
    <row r="6536" spans="16:19">
      <c r="P6536"/>
      <c r="Q6536"/>
      <c r="R6536"/>
      <c r="S6536"/>
    </row>
    <row r="6537" spans="16:19">
      <c r="P6537"/>
      <c r="Q6537"/>
      <c r="R6537"/>
      <c r="S6537"/>
    </row>
    <row r="6538" spans="16:19">
      <c r="P6538"/>
      <c r="Q6538"/>
      <c r="R6538"/>
      <c r="S6538"/>
    </row>
    <row r="6539" spans="16:19">
      <c r="P6539"/>
      <c r="Q6539"/>
      <c r="R6539"/>
      <c r="S6539"/>
    </row>
    <row r="6540" spans="16:19">
      <c r="P6540"/>
      <c r="Q6540"/>
      <c r="R6540"/>
      <c r="S6540"/>
    </row>
    <row r="6541" spans="16:19">
      <c r="P6541"/>
      <c r="Q6541"/>
      <c r="R6541"/>
      <c r="S6541"/>
    </row>
    <row r="6542" spans="16:19">
      <c r="P6542"/>
      <c r="Q6542"/>
      <c r="R6542"/>
      <c r="S6542"/>
    </row>
    <row r="6543" spans="16:19">
      <c r="P6543"/>
      <c r="Q6543"/>
      <c r="R6543"/>
      <c r="S6543"/>
    </row>
    <row r="6544" spans="16:19">
      <c r="P6544"/>
      <c r="Q6544"/>
      <c r="R6544"/>
      <c r="S6544"/>
    </row>
    <row r="6545" spans="16:19">
      <c r="P6545"/>
      <c r="Q6545"/>
      <c r="R6545"/>
      <c r="S6545"/>
    </row>
    <row r="6546" spans="16:19">
      <c r="P6546"/>
      <c r="Q6546"/>
      <c r="R6546"/>
      <c r="S6546"/>
    </row>
    <row r="6547" spans="16:19">
      <c r="P6547"/>
      <c r="Q6547"/>
      <c r="R6547"/>
      <c r="S6547"/>
    </row>
    <row r="6548" spans="16:19">
      <c r="P6548"/>
      <c r="Q6548"/>
      <c r="R6548"/>
      <c r="S6548"/>
    </row>
    <row r="6549" spans="16:19">
      <c r="P6549"/>
      <c r="Q6549"/>
      <c r="R6549"/>
      <c r="S6549"/>
    </row>
    <row r="6550" spans="16:19">
      <c r="P6550"/>
      <c r="Q6550"/>
      <c r="R6550"/>
      <c r="S6550"/>
    </row>
    <row r="6551" spans="16:19">
      <c r="P6551"/>
      <c r="Q6551"/>
      <c r="R6551"/>
      <c r="S6551"/>
    </row>
    <row r="6552" spans="16:19">
      <c r="P6552"/>
      <c r="Q6552"/>
      <c r="R6552"/>
      <c r="S6552"/>
    </row>
    <row r="6553" spans="16:19">
      <c r="P6553"/>
      <c r="Q6553"/>
      <c r="R6553"/>
      <c r="S6553"/>
    </row>
    <row r="6554" spans="16:19">
      <c r="P6554"/>
      <c r="Q6554"/>
      <c r="R6554"/>
      <c r="S6554"/>
    </row>
    <row r="6555" spans="16:19">
      <c r="P6555"/>
      <c r="Q6555"/>
      <c r="R6555"/>
      <c r="S6555"/>
    </row>
    <row r="6556" spans="16:19">
      <c r="P6556"/>
      <c r="Q6556"/>
      <c r="R6556"/>
      <c r="S6556"/>
    </row>
    <row r="6557" spans="16:19">
      <c r="P6557"/>
      <c r="Q6557"/>
      <c r="R6557"/>
      <c r="S6557"/>
    </row>
    <row r="6558" spans="16:19">
      <c r="P6558"/>
      <c r="Q6558"/>
      <c r="R6558"/>
      <c r="S6558"/>
    </row>
    <row r="6559" spans="16:19">
      <c r="P6559"/>
      <c r="Q6559"/>
      <c r="R6559"/>
      <c r="S6559"/>
    </row>
    <row r="6560" spans="16:19">
      <c r="P6560"/>
      <c r="Q6560"/>
      <c r="R6560"/>
      <c r="S6560"/>
    </row>
    <row r="6561" spans="16:19">
      <c r="P6561"/>
      <c r="Q6561"/>
      <c r="R6561"/>
      <c r="S6561"/>
    </row>
    <row r="6562" spans="16:19">
      <c r="P6562"/>
      <c r="Q6562"/>
      <c r="R6562"/>
      <c r="S6562"/>
    </row>
    <row r="6563" spans="16:19">
      <c r="P6563"/>
      <c r="Q6563"/>
      <c r="R6563"/>
      <c r="S6563"/>
    </row>
    <row r="6564" spans="16:19">
      <c r="P6564"/>
      <c r="Q6564"/>
      <c r="R6564"/>
      <c r="S6564"/>
    </row>
    <row r="6565" spans="16:19">
      <c r="P6565"/>
      <c r="Q6565"/>
      <c r="R6565"/>
      <c r="S6565"/>
    </row>
    <row r="6566" spans="16:19">
      <c r="P6566"/>
      <c r="Q6566"/>
      <c r="R6566"/>
      <c r="S6566"/>
    </row>
    <row r="6567" spans="16:19">
      <c r="P6567"/>
      <c r="Q6567"/>
      <c r="R6567"/>
      <c r="S6567"/>
    </row>
    <row r="6568" spans="16:19">
      <c r="P6568"/>
      <c r="Q6568"/>
      <c r="R6568"/>
      <c r="S6568"/>
    </row>
    <row r="6569" spans="16:19">
      <c r="P6569"/>
      <c r="Q6569"/>
      <c r="R6569"/>
      <c r="S6569"/>
    </row>
    <row r="6570" spans="16:19">
      <c r="P6570"/>
      <c r="Q6570"/>
      <c r="R6570"/>
      <c r="S6570"/>
    </row>
    <row r="6571" spans="16:19">
      <c r="P6571"/>
      <c r="Q6571"/>
      <c r="R6571"/>
      <c r="S6571"/>
    </row>
    <row r="6572" spans="16:19">
      <c r="P6572"/>
      <c r="Q6572"/>
      <c r="R6572"/>
      <c r="S6572"/>
    </row>
    <row r="6573" spans="16:19">
      <c r="P6573"/>
      <c r="Q6573"/>
      <c r="R6573"/>
      <c r="S6573"/>
    </row>
    <row r="6574" spans="16:19">
      <c r="P6574"/>
      <c r="Q6574"/>
      <c r="R6574"/>
      <c r="S6574"/>
    </row>
    <row r="6575" spans="16:19">
      <c r="P6575"/>
      <c r="Q6575"/>
      <c r="R6575"/>
      <c r="S6575"/>
    </row>
    <row r="6576" spans="16:19">
      <c r="P6576"/>
      <c r="Q6576"/>
      <c r="R6576"/>
      <c r="S6576"/>
    </row>
    <row r="6577" spans="16:19">
      <c r="P6577"/>
      <c r="Q6577"/>
      <c r="R6577"/>
      <c r="S6577"/>
    </row>
    <row r="6578" spans="16:19">
      <c r="P6578"/>
      <c r="Q6578"/>
      <c r="R6578"/>
      <c r="S6578"/>
    </row>
    <row r="6579" spans="16:19">
      <c r="P6579"/>
      <c r="Q6579"/>
      <c r="R6579"/>
      <c r="S6579"/>
    </row>
    <row r="6580" spans="16:19">
      <c r="P6580"/>
      <c r="Q6580"/>
      <c r="R6580"/>
      <c r="S6580"/>
    </row>
    <row r="6581" spans="16:19">
      <c r="P6581"/>
      <c r="Q6581"/>
      <c r="R6581"/>
      <c r="S6581"/>
    </row>
    <row r="6582" spans="16:19">
      <c r="P6582"/>
      <c r="Q6582"/>
      <c r="R6582"/>
      <c r="S6582"/>
    </row>
    <row r="6583" spans="16:19">
      <c r="P6583"/>
      <c r="Q6583"/>
      <c r="R6583"/>
      <c r="S6583"/>
    </row>
    <row r="6584" spans="16:19">
      <c r="P6584"/>
      <c r="Q6584"/>
      <c r="R6584"/>
      <c r="S6584"/>
    </row>
    <row r="6585" spans="16:19">
      <c r="P6585"/>
      <c r="Q6585"/>
      <c r="R6585"/>
      <c r="S6585"/>
    </row>
    <row r="6586" spans="16:19">
      <c r="P6586"/>
      <c r="Q6586"/>
      <c r="R6586"/>
      <c r="S6586"/>
    </row>
    <row r="6587" spans="16:19">
      <c r="P6587"/>
      <c r="Q6587"/>
      <c r="R6587"/>
      <c r="S6587"/>
    </row>
    <row r="6588" spans="16:19">
      <c r="P6588"/>
      <c r="Q6588"/>
      <c r="R6588"/>
      <c r="S6588"/>
    </row>
    <row r="6589" spans="16:19">
      <c r="P6589"/>
      <c r="Q6589"/>
      <c r="R6589"/>
      <c r="S6589"/>
    </row>
    <row r="6590" spans="16:19">
      <c r="P6590"/>
      <c r="Q6590"/>
      <c r="R6590"/>
      <c r="S6590"/>
    </row>
    <row r="6591" spans="16:19">
      <c r="P6591"/>
      <c r="Q6591"/>
      <c r="R6591"/>
      <c r="S6591"/>
    </row>
    <row r="6592" spans="16:19">
      <c r="P6592"/>
      <c r="Q6592"/>
      <c r="R6592"/>
      <c r="S6592"/>
    </row>
    <row r="6593" spans="16:19">
      <c r="P6593"/>
      <c r="Q6593"/>
      <c r="R6593"/>
      <c r="S6593"/>
    </row>
    <row r="6594" spans="16:19">
      <c r="P6594"/>
      <c r="Q6594"/>
      <c r="R6594"/>
      <c r="S6594"/>
    </row>
    <row r="6595" spans="16:19">
      <c r="P6595"/>
      <c r="Q6595"/>
      <c r="R6595"/>
      <c r="S6595"/>
    </row>
    <row r="6596" spans="16:19">
      <c r="P6596"/>
      <c r="Q6596"/>
      <c r="R6596"/>
      <c r="S6596"/>
    </row>
    <row r="6597" spans="16:19">
      <c r="P6597"/>
      <c r="Q6597"/>
      <c r="R6597"/>
      <c r="S6597"/>
    </row>
    <row r="6598" spans="16:19">
      <c r="P6598"/>
      <c r="Q6598"/>
      <c r="R6598"/>
      <c r="S6598"/>
    </row>
    <row r="6599" spans="16:19">
      <c r="P6599"/>
      <c r="Q6599"/>
      <c r="R6599"/>
      <c r="S6599"/>
    </row>
    <row r="6600" spans="16:19">
      <c r="P6600"/>
      <c r="Q6600"/>
      <c r="R6600"/>
      <c r="S6600"/>
    </row>
    <row r="6601" spans="16:19">
      <c r="P6601"/>
      <c r="Q6601"/>
      <c r="R6601"/>
      <c r="S6601"/>
    </row>
    <row r="6602" spans="16:19">
      <c r="P6602"/>
      <c r="Q6602"/>
      <c r="R6602"/>
      <c r="S6602"/>
    </row>
    <row r="6603" spans="16:19">
      <c r="P6603"/>
      <c r="Q6603"/>
      <c r="R6603"/>
      <c r="S6603"/>
    </row>
    <row r="6604" spans="16:19">
      <c r="P6604"/>
      <c r="Q6604"/>
      <c r="R6604"/>
      <c r="S6604"/>
    </row>
    <row r="6605" spans="16:19">
      <c r="P6605"/>
      <c r="Q6605"/>
      <c r="R6605"/>
      <c r="S6605"/>
    </row>
    <row r="6606" spans="16:19">
      <c r="P6606"/>
      <c r="Q6606"/>
      <c r="R6606"/>
      <c r="S6606"/>
    </row>
    <row r="6607" spans="16:19">
      <c r="P6607"/>
      <c r="Q6607"/>
      <c r="R6607"/>
      <c r="S6607"/>
    </row>
    <row r="6608" spans="16:19">
      <c r="P6608"/>
      <c r="Q6608"/>
      <c r="R6608"/>
      <c r="S6608"/>
    </row>
    <row r="6609" spans="16:19">
      <c r="P6609"/>
      <c r="Q6609"/>
      <c r="R6609"/>
      <c r="S6609"/>
    </row>
    <row r="6610" spans="16:19">
      <c r="P6610"/>
      <c r="Q6610"/>
      <c r="R6610"/>
      <c r="S6610"/>
    </row>
    <row r="6611" spans="16:19">
      <c r="P6611"/>
      <c r="Q6611"/>
      <c r="R6611"/>
      <c r="S6611"/>
    </row>
    <row r="6612" spans="16:19">
      <c r="P6612"/>
      <c r="Q6612"/>
      <c r="R6612"/>
      <c r="S6612"/>
    </row>
    <row r="6613" spans="16:19">
      <c r="P6613"/>
      <c r="Q6613"/>
      <c r="R6613"/>
      <c r="S6613"/>
    </row>
    <row r="6614" spans="16:19">
      <c r="P6614"/>
      <c r="Q6614"/>
      <c r="R6614"/>
      <c r="S6614"/>
    </row>
    <row r="6615" spans="16:19">
      <c r="P6615"/>
      <c r="Q6615"/>
      <c r="R6615"/>
      <c r="S6615"/>
    </row>
    <row r="6616" spans="16:19">
      <c r="P6616"/>
      <c r="Q6616"/>
      <c r="R6616"/>
      <c r="S6616"/>
    </row>
    <row r="6617" spans="16:19">
      <c r="P6617"/>
      <c r="Q6617"/>
      <c r="R6617"/>
      <c r="S6617"/>
    </row>
    <row r="6618" spans="16:19">
      <c r="P6618"/>
      <c r="Q6618"/>
      <c r="R6618"/>
      <c r="S6618"/>
    </row>
    <row r="6619" spans="16:19">
      <c r="P6619"/>
      <c r="Q6619"/>
      <c r="R6619"/>
      <c r="S6619"/>
    </row>
    <row r="6620" spans="16:19">
      <c r="P6620"/>
      <c r="Q6620"/>
      <c r="R6620"/>
      <c r="S6620"/>
    </row>
    <row r="6621" spans="16:19">
      <c r="P6621"/>
      <c r="Q6621"/>
      <c r="R6621"/>
      <c r="S6621"/>
    </row>
    <row r="6622" spans="16:19">
      <c r="P6622"/>
      <c r="Q6622"/>
      <c r="R6622"/>
      <c r="S6622"/>
    </row>
    <row r="6623" spans="16:19">
      <c r="P6623"/>
      <c r="Q6623"/>
      <c r="R6623"/>
      <c r="S6623"/>
    </row>
    <row r="6624" spans="16:19">
      <c r="P6624"/>
      <c r="Q6624"/>
      <c r="R6624"/>
      <c r="S6624"/>
    </row>
    <row r="6625" spans="16:19">
      <c r="P6625"/>
      <c r="Q6625"/>
      <c r="R6625"/>
      <c r="S6625"/>
    </row>
    <row r="6626" spans="16:19">
      <c r="P6626"/>
      <c r="Q6626"/>
      <c r="R6626"/>
      <c r="S6626"/>
    </row>
    <row r="6627" spans="16:19">
      <c r="P6627"/>
      <c r="Q6627"/>
      <c r="R6627"/>
      <c r="S6627"/>
    </row>
    <row r="6628" spans="16:19">
      <c r="P6628"/>
      <c r="Q6628"/>
      <c r="R6628"/>
      <c r="S6628"/>
    </row>
    <row r="6629" spans="16:19">
      <c r="P6629"/>
      <c r="Q6629"/>
      <c r="R6629"/>
      <c r="S6629"/>
    </row>
    <row r="6630" spans="16:19">
      <c r="P6630"/>
      <c r="Q6630"/>
      <c r="R6630"/>
      <c r="S6630"/>
    </row>
    <row r="6631" spans="16:19">
      <c r="P6631"/>
      <c r="Q6631"/>
      <c r="R6631"/>
      <c r="S6631"/>
    </row>
    <row r="6632" spans="16:19">
      <c r="P6632"/>
      <c r="Q6632"/>
      <c r="R6632"/>
      <c r="S6632"/>
    </row>
    <row r="6633" spans="16:19">
      <c r="P6633"/>
      <c r="Q6633"/>
      <c r="R6633"/>
      <c r="S6633"/>
    </row>
    <row r="6634" spans="16:19">
      <c r="P6634"/>
      <c r="Q6634"/>
      <c r="R6634"/>
      <c r="S6634"/>
    </row>
    <row r="6635" spans="16:19">
      <c r="P6635"/>
      <c r="Q6635"/>
      <c r="R6635"/>
      <c r="S6635"/>
    </row>
    <row r="6636" spans="16:19">
      <c r="P6636"/>
      <c r="Q6636"/>
      <c r="R6636"/>
      <c r="S6636"/>
    </row>
    <row r="6637" spans="16:19">
      <c r="P6637"/>
      <c r="Q6637"/>
      <c r="R6637"/>
      <c r="S6637"/>
    </row>
    <row r="6638" spans="16:19">
      <c r="P6638"/>
      <c r="Q6638"/>
      <c r="R6638"/>
      <c r="S6638"/>
    </row>
    <row r="6639" spans="16:19">
      <c r="P6639"/>
      <c r="Q6639"/>
      <c r="R6639"/>
      <c r="S6639"/>
    </row>
    <row r="6640" spans="16:19">
      <c r="P6640"/>
      <c r="Q6640"/>
      <c r="R6640"/>
      <c r="S6640"/>
    </row>
    <row r="6641" spans="16:19">
      <c r="P6641"/>
      <c r="Q6641"/>
      <c r="R6641"/>
      <c r="S6641"/>
    </row>
    <row r="6642" spans="16:19">
      <c r="P6642"/>
      <c r="Q6642"/>
      <c r="R6642"/>
      <c r="S6642"/>
    </row>
    <row r="6643" spans="16:19">
      <c r="P6643"/>
      <c r="Q6643"/>
      <c r="R6643"/>
      <c r="S6643"/>
    </row>
    <row r="6644" spans="16:19">
      <c r="P6644"/>
      <c r="Q6644"/>
      <c r="R6644"/>
      <c r="S6644"/>
    </row>
    <row r="6645" spans="16:19">
      <c r="P6645"/>
      <c r="Q6645"/>
      <c r="R6645"/>
      <c r="S6645"/>
    </row>
    <row r="6646" spans="16:19">
      <c r="P6646"/>
      <c r="Q6646"/>
      <c r="R6646"/>
      <c r="S6646"/>
    </row>
    <row r="6647" spans="16:19">
      <c r="P6647"/>
      <c r="Q6647"/>
      <c r="R6647"/>
      <c r="S6647"/>
    </row>
    <row r="6648" spans="16:19">
      <c r="P6648"/>
      <c r="Q6648"/>
      <c r="R6648"/>
      <c r="S6648"/>
    </row>
    <row r="6649" spans="16:19">
      <c r="P6649"/>
      <c r="Q6649"/>
      <c r="R6649"/>
      <c r="S6649"/>
    </row>
    <row r="6650" spans="16:19">
      <c r="P6650"/>
      <c r="Q6650"/>
      <c r="R6650"/>
      <c r="S6650"/>
    </row>
    <row r="6651" spans="16:19">
      <c r="P6651"/>
      <c r="Q6651"/>
      <c r="R6651"/>
      <c r="S6651"/>
    </row>
    <row r="6652" spans="16:19">
      <c r="P6652"/>
      <c r="Q6652"/>
      <c r="R6652"/>
      <c r="S6652"/>
    </row>
    <row r="6653" spans="16:19">
      <c r="P6653"/>
      <c r="Q6653"/>
      <c r="R6653"/>
      <c r="S6653"/>
    </row>
    <row r="6654" spans="16:19">
      <c r="P6654"/>
      <c r="Q6654"/>
      <c r="R6654"/>
      <c r="S6654"/>
    </row>
    <row r="6655" spans="16:19">
      <c r="P6655"/>
      <c r="Q6655"/>
      <c r="R6655"/>
      <c r="S6655"/>
    </row>
    <row r="6656" spans="16:19">
      <c r="P6656"/>
      <c r="Q6656"/>
      <c r="R6656"/>
      <c r="S6656"/>
    </row>
    <row r="6657" spans="16:19">
      <c r="P6657"/>
      <c r="Q6657"/>
      <c r="R6657"/>
      <c r="S6657"/>
    </row>
    <row r="6658" spans="16:19">
      <c r="P6658"/>
      <c r="Q6658"/>
      <c r="R6658"/>
      <c r="S6658"/>
    </row>
    <row r="6659" spans="16:19">
      <c r="P6659"/>
      <c r="Q6659"/>
      <c r="R6659"/>
      <c r="S6659"/>
    </row>
    <row r="6660" spans="16:19">
      <c r="P6660"/>
      <c r="Q6660"/>
      <c r="R6660"/>
      <c r="S6660"/>
    </row>
    <row r="6661" spans="16:19">
      <c r="P6661"/>
      <c r="Q6661"/>
      <c r="R6661"/>
      <c r="S6661"/>
    </row>
    <row r="6662" spans="16:19">
      <c r="P6662"/>
      <c r="Q6662"/>
      <c r="R6662"/>
      <c r="S6662"/>
    </row>
    <row r="6663" spans="16:19">
      <c r="P6663"/>
      <c r="Q6663"/>
      <c r="R6663"/>
      <c r="S6663"/>
    </row>
    <row r="6664" spans="16:19">
      <c r="P6664"/>
      <c r="Q6664"/>
      <c r="R6664"/>
      <c r="S6664"/>
    </row>
    <row r="6665" spans="16:19">
      <c r="P6665"/>
      <c r="Q6665"/>
      <c r="R6665"/>
      <c r="S6665"/>
    </row>
    <row r="6666" spans="16:19">
      <c r="P6666"/>
      <c r="Q6666"/>
      <c r="R6666"/>
      <c r="S6666"/>
    </row>
    <row r="6667" spans="16:19">
      <c r="P6667"/>
      <c r="Q6667"/>
      <c r="R6667"/>
      <c r="S6667"/>
    </row>
    <row r="6668" spans="16:19">
      <c r="P6668"/>
      <c r="Q6668"/>
      <c r="R6668"/>
      <c r="S6668"/>
    </row>
    <row r="6669" spans="16:19">
      <c r="P6669"/>
      <c r="Q6669"/>
      <c r="R6669"/>
      <c r="S6669"/>
    </row>
    <row r="6670" spans="16:19">
      <c r="P6670"/>
      <c r="Q6670"/>
      <c r="R6670"/>
      <c r="S6670"/>
    </row>
    <row r="6671" spans="16:19">
      <c r="P6671"/>
      <c r="Q6671"/>
      <c r="R6671"/>
      <c r="S6671"/>
    </row>
    <row r="6672" spans="16:19">
      <c r="P6672"/>
      <c r="Q6672"/>
      <c r="R6672"/>
      <c r="S6672"/>
    </row>
    <row r="6673" spans="16:19">
      <c r="P6673"/>
      <c r="Q6673"/>
      <c r="R6673"/>
      <c r="S6673"/>
    </row>
    <row r="6674" spans="16:19">
      <c r="P6674"/>
      <c r="Q6674"/>
      <c r="R6674"/>
      <c r="S6674"/>
    </row>
    <row r="6675" spans="16:19">
      <c r="P6675"/>
      <c r="Q6675"/>
      <c r="R6675"/>
      <c r="S6675"/>
    </row>
    <row r="6676" spans="16:19">
      <c r="P6676"/>
      <c r="Q6676"/>
      <c r="R6676"/>
      <c r="S6676"/>
    </row>
    <row r="6677" spans="16:19">
      <c r="P6677"/>
      <c r="Q6677"/>
      <c r="R6677"/>
      <c r="S6677"/>
    </row>
    <row r="6678" spans="16:19">
      <c r="P6678"/>
      <c r="Q6678"/>
      <c r="R6678"/>
      <c r="S6678"/>
    </row>
    <row r="6679" spans="16:19">
      <c r="P6679"/>
      <c r="Q6679"/>
      <c r="R6679"/>
      <c r="S6679"/>
    </row>
    <row r="6680" spans="16:19">
      <c r="P6680"/>
      <c r="Q6680"/>
      <c r="R6680"/>
      <c r="S6680"/>
    </row>
    <row r="6681" spans="16:19">
      <c r="P6681"/>
      <c r="Q6681"/>
      <c r="R6681"/>
      <c r="S6681"/>
    </row>
    <row r="6682" spans="16:19">
      <c r="P6682"/>
      <c r="Q6682"/>
      <c r="R6682"/>
      <c r="S6682"/>
    </row>
    <row r="6683" spans="16:19">
      <c r="P6683"/>
      <c r="Q6683"/>
      <c r="R6683"/>
      <c r="S6683"/>
    </row>
    <row r="6684" spans="16:19">
      <c r="P6684"/>
      <c r="Q6684"/>
      <c r="R6684"/>
      <c r="S6684"/>
    </row>
    <row r="6685" spans="16:19">
      <c r="P6685"/>
      <c r="Q6685"/>
      <c r="R6685"/>
      <c r="S6685"/>
    </row>
    <row r="6686" spans="16:19">
      <c r="P6686"/>
      <c r="Q6686"/>
      <c r="R6686"/>
      <c r="S6686"/>
    </row>
    <row r="6687" spans="16:19">
      <c r="P6687"/>
      <c r="Q6687"/>
      <c r="R6687"/>
      <c r="S6687"/>
    </row>
    <row r="6688" spans="16:19">
      <c r="P6688"/>
      <c r="Q6688"/>
      <c r="R6688"/>
      <c r="S6688"/>
    </row>
    <row r="6689" spans="16:19">
      <c r="P6689"/>
      <c r="Q6689"/>
      <c r="R6689"/>
      <c r="S6689"/>
    </row>
    <row r="6690" spans="16:19">
      <c r="P6690"/>
      <c r="Q6690"/>
      <c r="R6690"/>
      <c r="S6690"/>
    </row>
    <row r="6691" spans="16:19">
      <c r="P6691"/>
      <c r="Q6691"/>
      <c r="R6691"/>
      <c r="S6691"/>
    </row>
    <row r="6692" spans="16:19">
      <c r="P6692"/>
      <c r="Q6692"/>
      <c r="R6692"/>
      <c r="S6692"/>
    </row>
    <row r="6693" spans="16:19">
      <c r="P6693"/>
      <c r="Q6693"/>
      <c r="R6693"/>
      <c r="S6693"/>
    </row>
    <row r="6694" spans="16:19">
      <c r="P6694"/>
      <c r="Q6694"/>
      <c r="R6694"/>
      <c r="S6694"/>
    </row>
    <row r="6695" spans="16:19">
      <c r="P6695"/>
      <c r="Q6695"/>
      <c r="R6695"/>
      <c r="S6695"/>
    </row>
    <row r="6696" spans="16:19">
      <c r="P6696"/>
      <c r="Q6696"/>
      <c r="R6696"/>
      <c r="S6696"/>
    </row>
    <row r="6697" spans="16:19">
      <c r="P6697"/>
      <c r="Q6697"/>
      <c r="R6697"/>
      <c r="S6697"/>
    </row>
    <row r="6698" spans="16:19">
      <c r="P6698"/>
      <c r="Q6698"/>
      <c r="R6698"/>
      <c r="S6698"/>
    </row>
    <row r="6699" spans="16:19">
      <c r="P6699"/>
      <c r="Q6699"/>
      <c r="R6699"/>
      <c r="S6699"/>
    </row>
    <row r="6700" spans="16:19">
      <c r="P6700"/>
      <c r="Q6700"/>
      <c r="R6700"/>
      <c r="S6700"/>
    </row>
    <row r="6701" spans="16:19">
      <c r="P6701"/>
      <c r="Q6701"/>
      <c r="R6701"/>
      <c r="S6701"/>
    </row>
    <row r="6702" spans="16:19">
      <c r="P6702"/>
      <c r="Q6702"/>
      <c r="R6702"/>
      <c r="S6702"/>
    </row>
    <row r="6703" spans="16:19">
      <c r="P6703"/>
      <c r="Q6703"/>
      <c r="R6703"/>
      <c r="S6703"/>
    </row>
    <row r="6704" spans="16:19">
      <c r="P6704"/>
      <c r="Q6704"/>
      <c r="R6704"/>
      <c r="S6704"/>
    </row>
    <row r="6705" spans="16:19">
      <c r="P6705"/>
      <c r="Q6705"/>
      <c r="R6705"/>
      <c r="S6705"/>
    </row>
    <row r="6706" spans="16:19">
      <c r="P6706"/>
      <c r="Q6706"/>
      <c r="R6706"/>
      <c r="S6706"/>
    </row>
    <row r="6707" spans="16:19">
      <c r="P6707"/>
      <c r="Q6707"/>
      <c r="R6707"/>
      <c r="S6707"/>
    </row>
    <row r="6708" spans="16:19">
      <c r="P6708"/>
      <c r="Q6708"/>
      <c r="R6708"/>
      <c r="S6708"/>
    </row>
    <row r="6709" spans="16:19">
      <c r="P6709"/>
      <c r="Q6709"/>
      <c r="R6709"/>
      <c r="S6709"/>
    </row>
    <row r="6710" spans="16:19">
      <c r="P6710"/>
      <c r="Q6710"/>
      <c r="R6710"/>
      <c r="S6710"/>
    </row>
    <row r="6711" spans="16:19">
      <c r="P6711"/>
      <c r="Q6711"/>
      <c r="R6711"/>
      <c r="S6711"/>
    </row>
    <row r="6712" spans="16:19">
      <c r="P6712"/>
      <c r="Q6712"/>
      <c r="R6712"/>
      <c r="S6712"/>
    </row>
    <row r="6713" spans="16:19">
      <c r="P6713"/>
      <c r="Q6713"/>
      <c r="R6713"/>
      <c r="S6713"/>
    </row>
    <row r="6714" spans="16:19">
      <c r="P6714"/>
      <c r="Q6714"/>
      <c r="R6714"/>
      <c r="S6714"/>
    </row>
    <row r="6715" spans="16:19">
      <c r="P6715"/>
      <c r="Q6715"/>
      <c r="R6715"/>
      <c r="S6715"/>
    </row>
    <row r="6716" spans="16:19">
      <c r="P6716"/>
      <c r="Q6716"/>
      <c r="R6716"/>
      <c r="S6716"/>
    </row>
    <row r="6717" spans="16:19">
      <c r="P6717"/>
      <c r="Q6717"/>
      <c r="R6717"/>
      <c r="S6717"/>
    </row>
    <row r="6718" spans="16:19">
      <c r="P6718"/>
      <c r="Q6718"/>
      <c r="R6718"/>
      <c r="S6718"/>
    </row>
    <row r="6719" spans="16:19">
      <c r="P6719"/>
      <c r="Q6719"/>
      <c r="R6719"/>
      <c r="S6719"/>
    </row>
    <row r="6720" spans="16:19">
      <c r="P6720"/>
      <c r="Q6720"/>
      <c r="R6720"/>
      <c r="S6720"/>
    </row>
    <row r="6721" spans="16:19">
      <c r="P6721"/>
      <c r="Q6721"/>
      <c r="R6721"/>
      <c r="S6721"/>
    </row>
    <row r="6722" spans="16:19">
      <c r="P6722"/>
      <c r="Q6722"/>
      <c r="R6722"/>
      <c r="S6722"/>
    </row>
    <row r="6723" spans="16:19">
      <c r="P6723"/>
      <c r="Q6723"/>
      <c r="R6723"/>
      <c r="S6723"/>
    </row>
    <row r="6724" spans="16:19">
      <c r="P6724"/>
      <c r="Q6724"/>
      <c r="R6724"/>
      <c r="S6724"/>
    </row>
    <row r="6725" spans="16:19">
      <c r="P6725"/>
      <c r="Q6725"/>
      <c r="R6725"/>
      <c r="S6725"/>
    </row>
    <row r="6726" spans="16:19">
      <c r="P6726"/>
      <c r="Q6726"/>
      <c r="R6726"/>
      <c r="S6726"/>
    </row>
    <row r="6727" spans="16:19">
      <c r="P6727"/>
      <c r="Q6727"/>
      <c r="R6727"/>
      <c r="S6727"/>
    </row>
    <row r="6728" spans="16:19">
      <c r="P6728"/>
      <c r="Q6728"/>
      <c r="R6728"/>
      <c r="S6728"/>
    </row>
    <row r="6729" spans="16:19">
      <c r="P6729"/>
      <c r="Q6729"/>
      <c r="R6729"/>
      <c r="S6729"/>
    </row>
    <row r="6730" spans="16:19">
      <c r="P6730"/>
      <c r="Q6730"/>
      <c r="R6730"/>
      <c r="S6730"/>
    </row>
    <row r="6731" spans="16:19">
      <c r="P6731"/>
      <c r="Q6731"/>
      <c r="R6731"/>
      <c r="S6731"/>
    </row>
    <row r="6732" spans="16:19">
      <c r="P6732"/>
      <c r="Q6732"/>
      <c r="R6732"/>
      <c r="S6732"/>
    </row>
    <row r="6733" spans="16:19">
      <c r="P6733"/>
      <c r="Q6733"/>
      <c r="R6733"/>
      <c r="S6733"/>
    </row>
    <row r="6734" spans="16:19">
      <c r="P6734"/>
      <c r="Q6734"/>
      <c r="R6734"/>
      <c r="S6734"/>
    </row>
    <row r="6735" spans="16:19">
      <c r="P6735"/>
      <c r="Q6735"/>
      <c r="R6735"/>
      <c r="S6735"/>
    </row>
    <row r="6736" spans="16:19">
      <c r="P6736"/>
      <c r="Q6736"/>
      <c r="R6736"/>
      <c r="S6736"/>
    </row>
    <row r="6737" spans="16:19">
      <c r="P6737"/>
      <c r="Q6737"/>
      <c r="R6737"/>
      <c r="S6737"/>
    </row>
    <row r="6738" spans="16:19">
      <c r="P6738"/>
      <c r="Q6738"/>
      <c r="R6738"/>
      <c r="S6738"/>
    </row>
    <row r="6739" spans="16:19">
      <c r="P6739"/>
      <c r="Q6739"/>
      <c r="R6739"/>
      <c r="S6739"/>
    </row>
    <row r="6740" spans="16:19">
      <c r="P6740"/>
      <c r="Q6740"/>
      <c r="R6740"/>
      <c r="S6740"/>
    </row>
    <row r="6741" spans="16:19">
      <c r="P6741"/>
      <c r="Q6741"/>
      <c r="R6741"/>
      <c r="S6741"/>
    </row>
    <row r="6742" spans="16:19">
      <c r="P6742"/>
      <c r="Q6742"/>
      <c r="R6742"/>
      <c r="S6742"/>
    </row>
    <row r="6743" spans="16:19">
      <c r="P6743"/>
      <c r="Q6743"/>
      <c r="R6743"/>
      <c r="S6743"/>
    </row>
    <row r="6744" spans="16:19">
      <c r="P6744"/>
      <c r="Q6744"/>
      <c r="R6744"/>
      <c r="S6744"/>
    </row>
    <row r="6745" spans="16:19">
      <c r="P6745"/>
      <c r="Q6745"/>
      <c r="R6745"/>
      <c r="S6745"/>
    </row>
    <row r="6746" spans="16:19">
      <c r="P6746"/>
      <c r="Q6746"/>
      <c r="R6746"/>
      <c r="S6746"/>
    </row>
    <row r="6747" spans="16:19">
      <c r="P6747"/>
      <c r="Q6747"/>
      <c r="R6747"/>
      <c r="S6747"/>
    </row>
    <row r="6748" spans="16:19">
      <c r="P6748"/>
      <c r="Q6748"/>
      <c r="R6748"/>
      <c r="S6748"/>
    </row>
    <row r="6749" spans="16:19">
      <c r="P6749"/>
      <c r="Q6749"/>
      <c r="R6749"/>
      <c r="S6749"/>
    </row>
    <row r="6750" spans="16:19">
      <c r="P6750"/>
      <c r="Q6750"/>
      <c r="R6750"/>
      <c r="S6750"/>
    </row>
    <row r="6751" spans="16:19">
      <c r="P6751"/>
      <c r="Q6751"/>
      <c r="R6751"/>
      <c r="S6751"/>
    </row>
    <row r="6752" spans="16:19">
      <c r="P6752"/>
      <c r="Q6752"/>
      <c r="R6752"/>
      <c r="S6752"/>
    </row>
    <row r="6753" spans="16:19">
      <c r="P6753"/>
      <c r="Q6753"/>
      <c r="R6753"/>
      <c r="S6753"/>
    </row>
    <row r="6754" spans="16:19">
      <c r="P6754"/>
      <c r="Q6754"/>
      <c r="R6754"/>
      <c r="S6754"/>
    </row>
    <row r="6755" spans="16:19">
      <c r="P6755"/>
      <c r="Q6755"/>
      <c r="R6755"/>
      <c r="S6755"/>
    </row>
    <row r="6756" spans="16:19">
      <c r="P6756"/>
      <c r="Q6756"/>
      <c r="R6756"/>
      <c r="S6756"/>
    </row>
    <row r="6757" spans="16:19">
      <c r="P6757"/>
      <c r="Q6757"/>
      <c r="R6757"/>
      <c r="S6757"/>
    </row>
    <row r="6758" spans="16:19">
      <c r="P6758"/>
      <c r="Q6758"/>
      <c r="R6758"/>
      <c r="S6758"/>
    </row>
    <row r="6759" spans="16:19">
      <c r="P6759"/>
      <c r="Q6759"/>
      <c r="R6759"/>
      <c r="S6759"/>
    </row>
    <row r="6760" spans="16:19">
      <c r="P6760"/>
      <c r="Q6760"/>
      <c r="R6760"/>
      <c r="S6760"/>
    </row>
    <row r="6761" spans="16:19">
      <c r="P6761"/>
      <c r="Q6761"/>
      <c r="R6761"/>
      <c r="S6761"/>
    </row>
    <row r="6762" spans="16:19">
      <c r="P6762"/>
      <c r="Q6762"/>
      <c r="R6762"/>
      <c r="S6762"/>
    </row>
    <row r="6763" spans="16:19">
      <c r="P6763"/>
      <c r="Q6763"/>
      <c r="R6763"/>
      <c r="S6763"/>
    </row>
    <row r="6764" spans="16:19">
      <c r="P6764"/>
      <c r="Q6764"/>
      <c r="R6764"/>
      <c r="S6764"/>
    </row>
    <row r="6765" spans="16:19">
      <c r="P6765"/>
      <c r="Q6765"/>
      <c r="R6765"/>
      <c r="S6765"/>
    </row>
    <row r="6766" spans="16:19">
      <c r="P6766"/>
      <c r="Q6766"/>
      <c r="R6766"/>
      <c r="S6766"/>
    </row>
    <row r="6767" spans="16:19">
      <c r="P6767"/>
      <c r="Q6767"/>
      <c r="R6767"/>
      <c r="S6767"/>
    </row>
    <row r="6768" spans="16:19">
      <c r="P6768"/>
      <c r="Q6768"/>
      <c r="R6768"/>
      <c r="S6768"/>
    </row>
    <row r="6769" spans="16:19">
      <c r="P6769"/>
      <c r="Q6769"/>
      <c r="R6769"/>
      <c r="S6769"/>
    </row>
    <row r="6770" spans="16:19">
      <c r="P6770"/>
      <c r="Q6770"/>
      <c r="R6770"/>
      <c r="S6770"/>
    </row>
    <row r="6771" spans="16:19">
      <c r="P6771"/>
      <c r="Q6771"/>
      <c r="R6771"/>
      <c r="S6771"/>
    </row>
    <row r="6772" spans="16:19">
      <c r="P6772"/>
      <c r="Q6772"/>
      <c r="R6772"/>
      <c r="S6772"/>
    </row>
    <row r="6773" spans="16:19">
      <c r="P6773"/>
      <c r="Q6773"/>
      <c r="R6773"/>
      <c r="S6773"/>
    </row>
    <row r="6774" spans="16:19">
      <c r="P6774"/>
      <c r="Q6774"/>
      <c r="R6774"/>
      <c r="S6774"/>
    </row>
    <row r="6775" spans="16:19">
      <c r="P6775"/>
      <c r="Q6775"/>
      <c r="R6775"/>
      <c r="S6775"/>
    </row>
    <row r="6776" spans="16:19">
      <c r="P6776"/>
      <c r="Q6776"/>
      <c r="R6776"/>
      <c r="S6776"/>
    </row>
    <row r="6777" spans="16:19">
      <c r="P6777"/>
      <c r="Q6777"/>
      <c r="R6777"/>
      <c r="S6777"/>
    </row>
    <row r="6778" spans="16:19">
      <c r="P6778"/>
      <c r="Q6778"/>
      <c r="R6778"/>
      <c r="S6778"/>
    </row>
    <row r="6779" spans="16:19">
      <c r="P6779"/>
      <c r="Q6779"/>
      <c r="R6779"/>
      <c r="S6779"/>
    </row>
    <row r="6780" spans="16:19">
      <c r="P6780"/>
      <c r="Q6780"/>
      <c r="R6780"/>
      <c r="S6780"/>
    </row>
    <row r="6781" spans="16:19">
      <c r="P6781"/>
      <c r="Q6781"/>
      <c r="R6781"/>
      <c r="S6781"/>
    </row>
    <row r="6782" spans="16:19">
      <c r="P6782"/>
      <c r="Q6782"/>
      <c r="R6782"/>
      <c r="S6782"/>
    </row>
    <row r="6783" spans="16:19">
      <c r="P6783"/>
      <c r="Q6783"/>
      <c r="R6783"/>
      <c r="S6783"/>
    </row>
    <row r="6784" spans="16:19">
      <c r="P6784"/>
      <c r="Q6784"/>
      <c r="R6784"/>
      <c r="S6784"/>
    </row>
    <row r="6785" spans="16:19">
      <c r="P6785"/>
      <c r="Q6785"/>
      <c r="R6785"/>
      <c r="S6785"/>
    </row>
    <row r="6786" spans="16:19">
      <c r="P6786"/>
      <c r="Q6786"/>
      <c r="R6786"/>
      <c r="S6786"/>
    </row>
    <row r="6787" spans="16:19">
      <c r="P6787"/>
      <c r="Q6787"/>
      <c r="R6787"/>
      <c r="S6787"/>
    </row>
    <row r="6788" spans="16:19">
      <c r="P6788"/>
      <c r="Q6788"/>
      <c r="R6788"/>
      <c r="S6788"/>
    </row>
    <row r="6789" spans="16:19">
      <c r="P6789"/>
      <c r="Q6789"/>
      <c r="R6789"/>
      <c r="S6789"/>
    </row>
    <row r="6790" spans="16:19">
      <c r="P6790"/>
      <c r="Q6790"/>
      <c r="R6790"/>
      <c r="S6790"/>
    </row>
    <row r="6791" spans="16:19">
      <c r="P6791"/>
      <c r="Q6791"/>
      <c r="R6791"/>
      <c r="S6791"/>
    </row>
    <row r="6792" spans="16:19">
      <c r="P6792"/>
      <c r="Q6792"/>
      <c r="R6792"/>
      <c r="S6792"/>
    </row>
    <row r="6793" spans="16:19">
      <c r="P6793"/>
      <c r="Q6793"/>
      <c r="R6793"/>
      <c r="S6793"/>
    </row>
    <row r="6794" spans="16:19">
      <c r="P6794"/>
      <c r="Q6794"/>
      <c r="R6794"/>
      <c r="S6794"/>
    </row>
    <row r="6795" spans="16:19">
      <c r="P6795"/>
      <c r="Q6795"/>
      <c r="R6795"/>
      <c r="S6795"/>
    </row>
    <row r="6796" spans="16:19">
      <c r="P6796"/>
      <c r="Q6796"/>
      <c r="R6796"/>
      <c r="S6796"/>
    </row>
    <row r="6797" spans="16:19">
      <c r="P6797"/>
      <c r="Q6797"/>
      <c r="R6797"/>
      <c r="S6797"/>
    </row>
    <row r="6798" spans="16:19">
      <c r="P6798"/>
      <c r="Q6798"/>
      <c r="R6798"/>
      <c r="S6798"/>
    </row>
    <row r="6799" spans="16:19">
      <c r="P6799"/>
      <c r="Q6799"/>
      <c r="R6799"/>
      <c r="S6799"/>
    </row>
    <row r="6800" spans="16:19">
      <c r="P6800"/>
      <c r="Q6800"/>
      <c r="R6800"/>
      <c r="S6800"/>
    </row>
    <row r="6801" spans="16:19">
      <c r="P6801"/>
      <c r="Q6801"/>
      <c r="R6801"/>
      <c r="S6801"/>
    </row>
    <row r="6802" spans="16:19">
      <c r="P6802"/>
      <c r="Q6802"/>
      <c r="R6802"/>
      <c r="S6802"/>
    </row>
    <row r="6803" spans="16:19">
      <c r="P6803"/>
      <c r="Q6803"/>
      <c r="R6803"/>
      <c r="S6803"/>
    </row>
    <row r="6804" spans="16:19">
      <c r="P6804"/>
      <c r="Q6804"/>
      <c r="R6804"/>
      <c r="S6804"/>
    </row>
    <row r="6805" spans="16:19">
      <c r="P6805"/>
      <c r="Q6805"/>
      <c r="R6805"/>
      <c r="S6805"/>
    </row>
    <row r="6806" spans="16:19">
      <c r="P6806"/>
      <c r="Q6806"/>
      <c r="R6806"/>
      <c r="S6806"/>
    </row>
    <row r="6807" spans="16:19">
      <c r="P6807"/>
      <c r="Q6807"/>
      <c r="R6807"/>
      <c r="S6807"/>
    </row>
    <row r="6808" spans="16:19">
      <c r="P6808"/>
      <c r="Q6808"/>
      <c r="R6808"/>
      <c r="S6808"/>
    </row>
    <row r="6809" spans="16:19">
      <c r="P6809"/>
      <c r="Q6809"/>
      <c r="R6809"/>
      <c r="S6809"/>
    </row>
    <row r="6810" spans="16:19">
      <c r="P6810"/>
      <c r="Q6810"/>
      <c r="R6810"/>
      <c r="S6810"/>
    </row>
    <row r="6811" spans="16:19">
      <c r="P6811"/>
      <c r="Q6811"/>
      <c r="R6811"/>
      <c r="S6811"/>
    </row>
    <row r="6812" spans="16:19">
      <c r="P6812"/>
      <c r="Q6812"/>
      <c r="R6812"/>
      <c r="S6812"/>
    </row>
    <row r="6813" spans="16:19">
      <c r="P6813"/>
      <c r="Q6813"/>
      <c r="R6813"/>
      <c r="S6813"/>
    </row>
    <row r="6814" spans="16:19">
      <c r="P6814"/>
      <c r="Q6814"/>
      <c r="R6814"/>
      <c r="S6814"/>
    </row>
    <row r="6815" spans="16:19">
      <c r="P6815"/>
      <c r="Q6815"/>
      <c r="R6815"/>
      <c r="S6815"/>
    </row>
    <row r="6816" spans="16:19">
      <c r="P6816"/>
      <c r="Q6816"/>
      <c r="R6816"/>
      <c r="S6816"/>
    </row>
    <row r="6817" spans="16:19">
      <c r="P6817"/>
      <c r="Q6817"/>
      <c r="R6817"/>
      <c r="S6817"/>
    </row>
    <row r="6818" spans="16:19">
      <c r="P6818"/>
      <c r="Q6818"/>
      <c r="R6818"/>
      <c r="S6818"/>
    </row>
    <row r="6819" spans="16:19">
      <c r="P6819"/>
      <c r="Q6819"/>
      <c r="R6819"/>
      <c r="S6819"/>
    </row>
    <row r="6820" spans="16:19">
      <c r="P6820"/>
      <c r="Q6820"/>
      <c r="R6820"/>
      <c r="S6820"/>
    </row>
    <row r="6821" spans="16:19">
      <c r="P6821"/>
      <c r="Q6821"/>
      <c r="R6821"/>
      <c r="S6821"/>
    </row>
    <row r="6822" spans="16:19">
      <c r="P6822"/>
      <c r="Q6822"/>
      <c r="R6822"/>
      <c r="S6822"/>
    </row>
    <row r="6823" spans="16:19">
      <c r="P6823"/>
      <c r="Q6823"/>
      <c r="R6823"/>
      <c r="S6823"/>
    </row>
    <row r="6824" spans="16:19">
      <c r="P6824"/>
      <c r="Q6824"/>
      <c r="R6824"/>
      <c r="S6824"/>
    </row>
    <row r="6825" spans="16:19">
      <c r="P6825"/>
      <c r="Q6825"/>
      <c r="R6825"/>
      <c r="S6825"/>
    </row>
    <row r="6826" spans="16:19">
      <c r="P6826"/>
      <c r="Q6826"/>
      <c r="R6826"/>
      <c r="S6826"/>
    </row>
    <row r="6827" spans="16:19">
      <c r="P6827"/>
      <c r="Q6827"/>
      <c r="R6827"/>
      <c r="S6827"/>
    </row>
    <row r="6828" spans="16:19">
      <c r="P6828"/>
      <c r="Q6828"/>
      <c r="R6828"/>
      <c r="S6828"/>
    </row>
    <row r="6829" spans="16:19">
      <c r="P6829"/>
      <c r="Q6829"/>
      <c r="R6829"/>
      <c r="S6829"/>
    </row>
    <row r="6830" spans="16:19">
      <c r="P6830"/>
      <c r="Q6830"/>
      <c r="R6830"/>
      <c r="S6830"/>
    </row>
    <row r="6831" spans="16:19">
      <c r="P6831"/>
      <c r="Q6831"/>
      <c r="R6831"/>
      <c r="S6831"/>
    </row>
    <row r="6832" spans="16:19">
      <c r="P6832"/>
      <c r="Q6832"/>
      <c r="R6832"/>
      <c r="S6832"/>
    </row>
    <row r="6833" spans="16:19">
      <c r="P6833"/>
      <c r="Q6833"/>
      <c r="R6833"/>
      <c r="S6833"/>
    </row>
    <row r="6834" spans="16:19">
      <c r="P6834"/>
      <c r="Q6834"/>
      <c r="R6834"/>
      <c r="S6834"/>
    </row>
    <row r="6835" spans="16:19">
      <c r="P6835"/>
      <c r="Q6835"/>
      <c r="R6835"/>
      <c r="S6835"/>
    </row>
    <row r="6836" spans="16:19">
      <c r="P6836"/>
      <c r="Q6836"/>
      <c r="R6836"/>
      <c r="S6836"/>
    </row>
    <row r="6837" spans="16:19">
      <c r="P6837"/>
      <c r="Q6837"/>
      <c r="R6837"/>
      <c r="S6837"/>
    </row>
    <row r="6838" spans="16:19">
      <c r="P6838"/>
      <c r="Q6838"/>
      <c r="R6838"/>
      <c r="S6838"/>
    </row>
    <row r="6839" spans="16:19">
      <c r="P6839"/>
      <c r="Q6839"/>
      <c r="R6839"/>
      <c r="S6839"/>
    </row>
    <row r="6840" spans="16:19">
      <c r="P6840"/>
      <c r="Q6840"/>
      <c r="R6840"/>
      <c r="S6840"/>
    </row>
    <row r="6841" spans="16:19">
      <c r="P6841"/>
      <c r="Q6841"/>
      <c r="R6841"/>
      <c r="S6841"/>
    </row>
    <row r="6842" spans="16:19">
      <c r="P6842"/>
      <c r="Q6842"/>
      <c r="R6842"/>
      <c r="S6842"/>
    </row>
    <row r="6843" spans="16:19">
      <c r="P6843"/>
      <c r="Q6843"/>
      <c r="R6843"/>
      <c r="S6843"/>
    </row>
    <row r="6844" spans="16:19">
      <c r="P6844"/>
      <c r="Q6844"/>
      <c r="R6844"/>
      <c r="S6844"/>
    </row>
    <row r="6845" spans="16:19">
      <c r="P6845"/>
      <c r="Q6845"/>
      <c r="R6845"/>
      <c r="S6845"/>
    </row>
    <row r="6846" spans="16:19">
      <c r="P6846"/>
      <c r="Q6846"/>
      <c r="R6846"/>
      <c r="S6846"/>
    </row>
    <row r="6847" spans="16:19">
      <c r="P6847"/>
      <c r="Q6847"/>
      <c r="R6847"/>
      <c r="S6847"/>
    </row>
    <row r="6848" spans="16:19">
      <c r="P6848"/>
      <c r="Q6848"/>
      <c r="R6848"/>
      <c r="S6848"/>
    </row>
    <row r="6849" spans="16:19">
      <c r="P6849"/>
      <c r="Q6849"/>
      <c r="R6849"/>
      <c r="S6849"/>
    </row>
    <row r="6850" spans="16:19">
      <c r="P6850"/>
      <c r="Q6850"/>
      <c r="R6850"/>
      <c r="S6850"/>
    </row>
    <row r="6851" spans="16:19">
      <c r="P6851"/>
      <c r="Q6851"/>
      <c r="R6851"/>
      <c r="S6851"/>
    </row>
    <row r="6852" spans="16:19">
      <c r="P6852"/>
      <c r="Q6852"/>
      <c r="R6852"/>
      <c r="S6852"/>
    </row>
    <row r="6853" spans="16:19">
      <c r="P6853"/>
      <c r="Q6853"/>
      <c r="R6853"/>
      <c r="S6853"/>
    </row>
    <row r="6854" spans="16:19">
      <c r="P6854"/>
      <c r="Q6854"/>
      <c r="R6854"/>
      <c r="S6854"/>
    </row>
    <row r="6855" spans="16:19">
      <c r="P6855"/>
      <c r="Q6855"/>
      <c r="R6855"/>
      <c r="S6855"/>
    </row>
    <row r="6856" spans="16:19">
      <c r="P6856"/>
      <c r="Q6856"/>
      <c r="R6856"/>
      <c r="S6856"/>
    </row>
    <row r="6857" spans="16:19">
      <c r="P6857"/>
      <c r="Q6857"/>
      <c r="R6857"/>
      <c r="S6857"/>
    </row>
    <row r="6858" spans="16:19">
      <c r="P6858"/>
      <c r="Q6858"/>
      <c r="R6858"/>
      <c r="S6858"/>
    </row>
    <row r="6859" spans="16:19">
      <c r="P6859"/>
      <c r="Q6859"/>
      <c r="R6859"/>
      <c r="S6859"/>
    </row>
    <row r="6860" spans="16:19">
      <c r="P6860"/>
      <c r="Q6860"/>
      <c r="R6860"/>
      <c r="S6860"/>
    </row>
    <row r="6861" spans="16:19">
      <c r="P6861"/>
      <c r="Q6861"/>
      <c r="R6861"/>
      <c r="S6861"/>
    </row>
    <row r="6862" spans="16:19">
      <c r="P6862"/>
      <c r="Q6862"/>
      <c r="R6862"/>
      <c r="S6862"/>
    </row>
    <row r="6863" spans="16:19">
      <c r="P6863"/>
      <c r="Q6863"/>
      <c r="R6863"/>
      <c r="S6863"/>
    </row>
    <row r="6864" spans="16:19">
      <c r="P6864"/>
      <c r="Q6864"/>
      <c r="R6864"/>
      <c r="S6864"/>
    </row>
    <row r="6865" spans="16:19">
      <c r="P6865"/>
      <c r="Q6865"/>
      <c r="R6865"/>
      <c r="S6865"/>
    </row>
    <row r="6866" spans="16:19">
      <c r="P6866"/>
      <c r="Q6866"/>
      <c r="R6866"/>
      <c r="S6866"/>
    </row>
    <row r="6867" spans="16:19">
      <c r="P6867"/>
      <c r="Q6867"/>
      <c r="R6867"/>
      <c r="S6867"/>
    </row>
    <row r="6868" spans="16:19">
      <c r="P6868"/>
      <c r="Q6868"/>
      <c r="R6868"/>
      <c r="S6868"/>
    </row>
    <row r="6869" spans="16:19">
      <c r="P6869"/>
      <c r="Q6869"/>
      <c r="R6869"/>
      <c r="S6869"/>
    </row>
    <row r="6870" spans="16:19">
      <c r="P6870"/>
      <c r="Q6870"/>
      <c r="R6870"/>
      <c r="S6870"/>
    </row>
    <row r="6871" spans="16:19">
      <c r="P6871"/>
      <c r="Q6871"/>
      <c r="R6871"/>
      <c r="S6871"/>
    </row>
    <row r="6872" spans="16:19">
      <c r="P6872"/>
      <c r="Q6872"/>
      <c r="R6872"/>
      <c r="S6872"/>
    </row>
    <row r="6873" spans="16:19">
      <c r="P6873"/>
      <c r="Q6873"/>
      <c r="R6873"/>
      <c r="S6873"/>
    </row>
    <row r="6874" spans="16:19">
      <c r="P6874"/>
      <c r="Q6874"/>
      <c r="R6874"/>
      <c r="S6874"/>
    </row>
    <row r="6875" spans="16:19">
      <c r="P6875"/>
      <c r="Q6875"/>
      <c r="R6875"/>
      <c r="S6875"/>
    </row>
    <row r="6876" spans="16:19">
      <c r="P6876"/>
      <c r="Q6876"/>
      <c r="R6876"/>
      <c r="S6876"/>
    </row>
    <row r="6877" spans="16:19">
      <c r="P6877"/>
      <c r="Q6877"/>
      <c r="R6877"/>
      <c r="S6877"/>
    </row>
    <row r="6878" spans="16:19">
      <c r="P6878"/>
      <c r="Q6878"/>
      <c r="R6878"/>
      <c r="S6878"/>
    </row>
    <row r="6879" spans="16:19">
      <c r="P6879"/>
      <c r="Q6879"/>
      <c r="R6879"/>
      <c r="S6879"/>
    </row>
    <row r="6880" spans="16:19">
      <c r="P6880"/>
      <c r="Q6880"/>
      <c r="R6880"/>
      <c r="S6880"/>
    </row>
    <row r="6881" spans="16:19">
      <c r="P6881"/>
      <c r="Q6881"/>
      <c r="R6881"/>
      <c r="S6881"/>
    </row>
    <row r="6882" spans="16:19">
      <c r="P6882"/>
      <c r="Q6882"/>
      <c r="R6882"/>
      <c r="S6882"/>
    </row>
    <row r="6883" spans="16:19">
      <c r="P6883"/>
      <c r="Q6883"/>
      <c r="R6883"/>
      <c r="S6883"/>
    </row>
    <row r="6884" spans="16:19">
      <c r="P6884"/>
      <c r="Q6884"/>
      <c r="R6884"/>
      <c r="S6884"/>
    </row>
    <row r="6885" spans="16:19">
      <c r="P6885"/>
      <c r="Q6885"/>
      <c r="R6885"/>
      <c r="S6885"/>
    </row>
    <row r="6886" spans="16:19">
      <c r="P6886"/>
      <c r="Q6886"/>
      <c r="R6886"/>
      <c r="S6886"/>
    </row>
    <row r="6887" spans="16:19">
      <c r="P6887"/>
      <c r="Q6887"/>
      <c r="R6887"/>
      <c r="S6887"/>
    </row>
    <row r="6888" spans="16:19">
      <c r="P6888"/>
      <c r="Q6888"/>
      <c r="R6888"/>
      <c r="S6888"/>
    </row>
    <row r="6889" spans="16:19">
      <c r="P6889"/>
      <c r="Q6889"/>
      <c r="R6889"/>
      <c r="S6889"/>
    </row>
    <row r="6890" spans="16:19">
      <c r="P6890"/>
      <c r="Q6890"/>
      <c r="R6890"/>
      <c r="S6890"/>
    </row>
    <row r="6891" spans="16:19">
      <c r="P6891"/>
      <c r="Q6891"/>
      <c r="R6891"/>
      <c r="S6891"/>
    </row>
    <row r="6892" spans="16:19">
      <c r="P6892"/>
      <c r="Q6892"/>
      <c r="R6892"/>
      <c r="S6892"/>
    </row>
    <row r="6893" spans="16:19">
      <c r="P6893"/>
      <c r="Q6893"/>
      <c r="R6893"/>
      <c r="S6893"/>
    </row>
    <row r="6894" spans="16:19">
      <c r="P6894"/>
      <c r="Q6894"/>
      <c r="R6894"/>
      <c r="S6894"/>
    </row>
    <row r="6895" spans="16:19">
      <c r="P6895"/>
      <c r="Q6895"/>
      <c r="R6895"/>
      <c r="S6895"/>
    </row>
    <row r="6896" spans="16:19">
      <c r="P6896"/>
      <c r="Q6896"/>
      <c r="R6896"/>
      <c r="S6896"/>
    </row>
    <row r="6897" spans="16:19">
      <c r="P6897"/>
      <c r="Q6897"/>
      <c r="R6897"/>
      <c r="S6897"/>
    </row>
    <row r="6898" spans="16:19">
      <c r="P6898"/>
      <c r="Q6898"/>
      <c r="R6898"/>
      <c r="S6898"/>
    </row>
    <row r="6899" spans="16:19">
      <c r="P6899"/>
      <c r="Q6899"/>
      <c r="R6899"/>
      <c r="S6899"/>
    </row>
    <row r="6900" spans="16:19">
      <c r="P6900"/>
      <c r="Q6900"/>
      <c r="R6900"/>
      <c r="S6900"/>
    </row>
    <row r="6901" spans="16:19">
      <c r="P6901"/>
      <c r="Q6901"/>
      <c r="R6901"/>
      <c r="S6901"/>
    </row>
    <row r="6902" spans="16:19">
      <c r="P6902"/>
      <c r="Q6902"/>
      <c r="R6902"/>
      <c r="S6902"/>
    </row>
    <row r="6903" spans="16:19">
      <c r="P6903"/>
      <c r="Q6903"/>
      <c r="R6903"/>
      <c r="S6903"/>
    </row>
    <row r="6904" spans="16:19">
      <c r="P6904"/>
      <c r="Q6904"/>
      <c r="R6904"/>
      <c r="S6904"/>
    </row>
    <row r="6905" spans="16:19">
      <c r="P6905"/>
      <c r="Q6905"/>
      <c r="R6905"/>
      <c r="S6905"/>
    </row>
    <row r="6906" spans="16:19">
      <c r="P6906"/>
      <c r="Q6906"/>
      <c r="R6906"/>
      <c r="S6906"/>
    </row>
    <row r="6907" spans="16:19">
      <c r="P6907"/>
      <c r="Q6907"/>
      <c r="R6907"/>
      <c r="S6907"/>
    </row>
    <row r="6908" spans="16:19">
      <c r="P6908"/>
      <c r="Q6908"/>
      <c r="R6908"/>
      <c r="S6908"/>
    </row>
    <row r="6909" spans="16:19">
      <c r="P6909"/>
      <c r="Q6909"/>
      <c r="R6909"/>
      <c r="S6909"/>
    </row>
    <row r="6910" spans="16:19">
      <c r="P6910"/>
      <c r="Q6910"/>
      <c r="R6910"/>
      <c r="S6910"/>
    </row>
    <row r="6911" spans="16:19">
      <c r="P6911"/>
      <c r="Q6911"/>
      <c r="R6911"/>
      <c r="S6911"/>
    </row>
    <row r="6912" spans="16:19">
      <c r="P6912"/>
      <c r="Q6912"/>
      <c r="R6912"/>
      <c r="S6912"/>
    </row>
    <row r="6913" spans="16:19">
      <c r="P6913"/>
      <c r="Q6913"/>
      <c r="R6913"/>
      <c r="S6913"/>
    </row>
    <row r="6914" spans="16:19">
      <c r="P6914"/>
      <c r="Q6914"/>
      <c r="R6914"/>
      <c r="S6914"/>
    </row>
    <row r="6915" spans="16:19">
      <c r="P6915"/>
      <c r="Q6915"/>
      <c r="R6915"/>
      <c r="S6915"/>
    </row>
    <row r="6916" spans="16:19">
      <c r="P6916"/>
      <c r="Q6916"/>
      <c r="R6916"/>
      <c r="S6916"/>
    </row>
    <row r="6917" spans="16:19">
      <c r="P6917"/>
      <c r="Q6917"/>
      <c r="R6917"/>
      <c r="S6917"/>
    </row>
    <row r="6918" spans="16:19">
      <c r="P6918"/>
      <c r="Q6918"/>
      <c r="R6918"/>
      <c r="S6918"/>
    </row>
    <row r="6919" spans="16:19">
      <c r="P6919"/>
      <c r="Q6919"/>
      <c r="R6919"/>
      <c r="S6919"/>
    </row>
    <row r="6920" spans="16:19">
      <c r="P6920"/>
      <c r="Q6920"/>
      <c r="R6920"/>
      <c r="S6920"/>
    </row>
    <row r="6921" spans="16:19">
      <c r="P6921"/>
      <c r="Q6921"/>
      <c r="R6921"/>
      <c r="S6921"/>
    </row>
    <row r="6922" spans="16:19">
      <c r="P6922"/>
      <c r="Q6922"/>
      <c r="R6922"/>
      <c r="S6922"/>
    </row>
    <row r="6923" spans="16:19">
      <c r="P6923"/>
      <c r="Q6923"/>
      <c r="R6923"/>
      <c r="S6923"/>
    </row>
    <row r="6924" spans="16:19">
      <c r="P6924"/>
      <c r="Q6924"/>
      <c r="R6924"/>
      <c r="S6924"/>
    </row>
    <row r="6925" spans="16:19">
      <c r="P6925"/>
      <c r="Q6925"/>
      <c r="R6925"/>
      <c r="S6925"/>
    </row>
    <row r="6926" spans="16:19">
      <c r="P6926"/>
      <c r="Q6926"/>
      <c r="R6926"/>
      <c r="S6926"/>
    </row>
    <row r="6927" spans="16:19">
      <c r="P6927"/>
      <c r="Q6927"/>
      <c r="R6927"/>
      <c r="S6927"/>
    </row>
    <row r="6928" spans="16:19">
      <c r="P6928"/>
      <c r="Q6928"/>
      <c r="R6928"/>
      <c r="S6928"/>
    </row>
    <row r="6929" spans="16:19">
      <c r="P6929"/>
      <c r="Q6929"/>
      <c r="R6929"/>
      <c r="S6929"/>
    </row>
    <row r="6930" spans="16:19">
      <c r="P6930"/>
      <c r="Q6930"/>
      <c r="R6930"/>
      <c r="S6930"/>
    </row>
    <row r="6931" spans="16:19">
      <c r="P6931"/>
      <c r="Q6931"/>
      <c r="R6931"/>
      <c r="S6931"/>
    </row>
    <row r="6932" spans="16:19">
      <c r="P6932"/>
      <c r="Q6932"/>
      <c r="R6932"/>
      <c r="S6932"/>
    </row>
    <row r="6933" spans="16:19">
      <c r="P6933"/>
      <c r="Q6933"/>
      <c r="R6933"/>
      <c r="S6933"/>
    </row>
    <row r="6934" spans="16:19">
      <c r="P6934"/>
      <c r="Q6934"/>
      <c r="R6934"/>
      <c r="S6934"/>
    </row>
    <row r="6935" spans="16:19">
      <c r="P6935"/>
      <c r="Q6935"/>
      <c r="R6935"/>
      <c r="S6935"/>
    </row>
    <row r="6936" spans="16:19">
      <c r="P6936"/>
      <c r="Q6936"/>
      <c r="R6936"/>
      <c r="S6936"/>
    </row>
    <row r="6937" spans="16:19">
      <c r="P6937"/>
      <c r="Q6937"/>
      <c r="R6937"/>
      <c r="S6937"/>
    </row>
    <row r="6938" spans="16:19">
      <c r="P6938"/>
      <c r="Q6938"/>
      <c r="R6938"/>
      <c r="S6938"/>
    </row>
    <row r="6939" spans="16:19">
      <c r="P6939"/>
      <c r="Q6939"/>
      <c r="R6939"/>
      <c r="S6939"/>
    </row>
    <row r="6940" spans="16:19">
      <c r="P6940"/>
      <c r="Q6940"/>
      <c r="R6940"/>
      <c r="S6940"/>
    </row>
    <row r="6941" spans="16:19">
      <c r="P6941"/>
      <c r="Q6941"/>
      <c r="R6941"/>
      <c r="S6941"/>
    </row>
    <row r="6942" spans="16:19">
      <c r="P6942"/>
      <c r="Q6942"/>
      <c r="R6942"/>
      <c r="S6942"/>
    </row>
    <row r="6943" spans="16:19">
      <c r="P6943"/>
      <c r="Q6943"/>
      <c r="R6943"/>
      <c r="S6943"/>
    </row>
    <row r="6944" spans="16:19">
      <c r="P6944"/>
      <c r="Q6944"/>
      <c r="R6944"/>
      <c r="S6944"/>
    </row>
    <row r="6945" spans="16:19">
      <c r="P6945"/>
      <c r="Q6945"/>
      <c r="R6945"/>
      <c r="S6945"/>
    </row>
    <row r="6946" spans="16:19">
      <c r="P6946"/>
      <c r="Q6946"/>
      <c r="R6946"/>
      <c r="S6946"/>
    </row>
    <row r="6947" spans="16:19">
      <c r="P6947"/>
      <c r="Q6947"/>
      <c r="R6947"/>
      <c r="S6947"/>
    </row>
    <row r="6948" spans="16:19">
      <c r="P6948"/>
      <c r="Q6948"/>
      <c r="R6948"/>
      <c r="S6948"/>
    </row>
    <row r="6949" spans="16:19">
      <c r="P6949"/>
      <c r="Q6949"/>
      <c r="R6949"/>
      <c r="S6949"/>
    </row>
    <row r="6950" spans="16:19">
      <c r="P6950"/>
      <c r="Q6950"/>
      <c r="R6950"/>
      <c r="S6950"/>
    </row>
    <row r="6951" spans="16:19">
      <c r="P6951"/>
      <c r="Q6951"/>
      <c r="R6951"/>
      <c r="S6951"/>
    </row>
    <row r="6952" spans="16:19">
      <c r="P6952"/>
      <c r="Q6952"/>
      <c r="R6952"/>
      <c r="S6952"/>
    </row>
    <row r="6953" spans="16:19">
      <c r="P6953"/>
      <c r="Q6953"/>
      <c r="R6953"/>
      <c r="S6953"/>
    </row>
    <row r="6954" spans="16:19">
      <c r="P6954"/>
      <c r="Q6954"/>
      <c r="R6954"/>
      <c r="S6954"/>
    </row>
    <row r="6955" spans="16:19">
      <c r="P6955"/>
      <c r="Q6955"/>
      <c r="R6955"/>
      <c r="S6955"/>
    </row>
    <row r="6956" spans="16:19">
      <c r="P6956"/>
      <c r="Q6956"/>
      <c r="R6956"/>
      <c r="S6956"/>
    </row>
    <row r="6957" spans="16:19">
      <c r="P6957"/>
      <c r="Q6957"/>
      <c r="R6957"/>
      <c r="S6957"/>
    </row>
    <row r="6958" spans="16:19">
      <c r="P6958"/>
      <c r="Q6958"/>
      <c r="R6958"/>
      <c r="S6958"/>
    </row>
    <row r="6959" spans="16:19">
      <c r="P6959"/>
      <c r="Q6959"/>
      <c r="R6959"/>
      <c r="S6959"/>
    </row>
    <row r="6960" spans="16:19">
      <c r="P6960"/>
      <c r="Q6960"/>
      <c r="R6960"/>
      <c r="S6960"/>
    </row>
    <row r="6961" spans="16:19">
      <c r="P6961"/>
      <c r="Q6961"/>
      <c r="R6961"/>
      <c r="S6961"/>
    </row>
    <row r="6962" spans="16:19">
      <c r="P6962"/>
      <c r="Q6962"/>
      <c r="R6962"/>
      <c r="S6962"/>
    </row>
    <row r="6963" spans="16:19">
      <c r="P6963"/>
      <c r="Q6963"/>
      <c r="R6963"/>
      <c r="S6963"/>
    </row>
    <row r="6964" spans="16:19">
      <c r="P6964"/>
      <c r="Q6964"/>
      <c r="R6964"/>
      <c r="S6964"/>
    </row>
    <row r="6965" spans="16:19">
      <c r="P6965"/>
      <c r="Q6965"/>
      <c r="R6965"/>
      <c r="S6965"/>
    </row>
    <row r="6966" spans="16:19">
      <c r="P6966"/>
      <c r="Q6966"/>
      <c r="R6966"/>
      <c r="S6966"/>
    </row>
    <row r="6967" spans="16:19">
      <c r="P6967"/>
      <c r="Q6967"/>
      <c r="R6967"/>
      <c r="S6967"/>
    </row>
    <row r="6968" spans="16:19">
      <c r="P6968"/>
      <c r="Q6968"/>
      <c r="R6968"/>
      <c r="S6968"/>
    </row>
    <row r="6969" spans="16:19">
      <c r="P6969"/>
      <c r="Q6969"/>
      <c r="R6969"/>
      <c r="S6969"/>
    </row>
    <row r="6970" spans="16:19">
      <c r="P6970"/>
      <c r="Q6970"/>
      <c r="R6970"/>
      <c r="S6970"/>
    </row>
    <row r="6971" spans="16:19">
      <c r="P6971"/>
      <c r="Q6971"/>
      <c r="R6971"/>
      <c r="S6971"/>
    </row>
    <row r="6972" spans="16:19">
      <c r="P6972"/>
      <c r="Q6972"/>
      <c r="R6972"/>
      <c r="S6972"/>
    </row>
    <row r="6973" spans="16:19">
      <c r="P6973"/>
      <c r="Q6973"/>
      <c r="R6973"/>
      <c r="S6973"/>
    </row>
    <row r="6974" spans="16:19">
      <c r="P6974"/>
      <c r="Q6974"/>
      <c r="R6974"/>
      <c r="S6974"/>
    </row>
    <row r="6975" spans="16:19">
      <c r="P6975"/>
      <c r="Q6975"/>
      <c r="R6975"/>
      <c r="S6975"/>
    </row>
    <row r="6976" spans="16:19">
      <c r="P6976"/>
      <c r="Q6976"/>
      <c r="R6976"/>
      <c r="S6976"/>
    </row>
    <row r="6977" spans="16:19">
      <c r="P6977"/>
      <c r="Q6977"/>
      <c r="R6977"/>
      <c r="S6977"/>
    </row>
    <row r="6978" spans="16:19">
      <c r="P6978"/>
      <c r="Q6978"/>
      <c r="R6978"/>
      <c r="S6978"/>
    </row>
    <row r="6979" spans="16:19">
      <c r="P6979"/>
      <c r="Q6979"/>
      <c r="R6979"/>
      <c r="S6979"/>
    </row>
    <row r="6980" spans="16:19">
      <c r="P6980"/>
      <c r="Q6980"/>
      <c r="R6980"/>
      <c r="S6980"/>
    </row>
    <row r="6981" spans="16:19">
      <c r="P6981"/>
      <c r="Q6981"/>
      <c r="R6981"/>
      <c r="S6981"/>
    </row>
    <row r="6982" spans="16:19">
      <c r="P6982"/>
      <c r="Q6982"/>
      <c r="R6982"/>
      <c r="S6982"/>
    </row>
    <row r="6983" spans="16:19">
      <c r="P6983"/>
      <c r="Q6983"/>
      <c r="R6983"/>
      <c r="S6983"/>
    </row>
    <row r="6984" spans="16:19">
      <c r="P6984"/>
      <c r="Q6984"/>
      <c r="R6984"/>
      <c r="S6984"/>
    </row>
    <row r="6985" spans="16:19">
      <c r="P6985"/>
      <c r="Q6985"/>
      <c r="R6985"/>
      <c r="S6985"/>
    </row>
    <row r="6986" spans="16:19">
      <c r="P6986"/>
      <c r="Q6986"/>
      <c r="R6986"/>
      <c r="S6986"/>
    </row>
    <row r="6987" spans="16:19">
      <c r="P6987"/>
      <c r="Q6987"/>
      <c r="R6987"/>
      <c r="S6987"/>
    </row>
    <row r="6988" spans="16:19">
      <c r="P6988"/>
      <c r="Q6988"/>
      <c r="R6988"/>
      <c r="S6988"/>
    </row>
    <row r="6989" spans="16:19">
      <c r="P6989"/>
      <c r="Q6989"/>
      <c r="R6989"/>
      <c r="S6989"/>
    </row>
    <row r="6990" spans="16:19">
      <c r="P6990"/>
      <c r="Q6990"/>
      <c r="R6990"/>
      <c r="S6990"/>
    </row>
    <row r="6991" spans="16:19">
      <c r="P6991"/>
      <c r="Q6991"/>
      <c r="R6991"/>
      <c r="S6991"/>
    </row>
    <row r="6992" spans="16:19">
      <c r="P6992"/>
      <c r="Q6992"/>
      <c r="R6992"/>
      <c r="S6992"/>
    </row>
    <row r="6993" spans="16:19">
      <c r="P6993"/>
      <c r="Q6993"/>
      <c r="R6993"/>
      <c r="S6993"/>
    </row>
    <row r="6994" spans="16:19">
      <c r="P6994"/>
      <c r="Q6994"/>
      <c r="R6994"/>
      <c r="S6994"/>
    </row>
    <row r="6995" spans="16:19">
      <c r="P6995"/>
      <c r="Q6995"/>
      <c r="R6995"/>
      <c r="S6995"/>
    </row>
    <row r="6996" spans="16:19">
      <c r="P6996"/>
      <c r="Q6996"/>
      <c r="R6996"/>
      <c r="S6996"/>
    </row>
    <row r="6997" spans="16:19">
      <c r="P6997"/>
      <c r="Q6997"/>
      <c r="R6997"/>
      <c r="S6997"/>
    </row>
    <row r="6998" spans="16:19">
      <c r="P6998"/>
      <c r="Q6998"/>
      <c r="R6998"/>
      <c r="S6998"/>
    </row>
    <row r="6999" spans="16:19">
      <c r="P6999"/>
      <c r="Q6999"/>
      <c r="R6999"/>
      <c r="S6999"/>
    </row>
    <row r="7000" spans="16:19">
      <c r="P7000"/>
      <c r="Q7000"/>
      <c r="R7000"/>
      <c r="S7000"/>
    </row>
    <row r="7001" spans="16:19">
      <c r="P7001"/>
      <c r="Q7001"/>
      <c r="R7001"/>
      <c r="S7001"/>
    </row>
    <row r="7002" spans="16:19">
      <c r="P7002"/>
      <c r="Q7002"/>
      <c r="R7002"/>
      <c r="S7002"/>
    </row>
    <row r="7003" spans="16:19">
      <c r="P7003"/>
      <c r="Q7003"/>
      <c r="R7003"/>
      <c r="S7003"/>
    </row>
    <row r="7004" spans="16:19">
      <c r="P7004"/>
      <c r="Q7004"/>
      <c r="R7004"/>
      <c r="S7004"/>
    </row>
    <row r="7005" spans="16:19">
      <c r="P7005"/>
      <c r="Q7005"/>
      <c r="R7005"/>
      <c r="S7005"/>
    </row>
    <row r="7006" spans="16:19">
      <c r="P7006"/>
      <c r="Q7006"/>
      <c r="R7006"/>
      <c r="S7006"/>
    </row>
    <row r="7007" spans="16:19">
      <c r="P7007"/>
      <c r="Q7007"/>
      <c r="R7007"/>
      <c r="S7007"/>
    </row>
    <row r="7008" spans="16:19">
      <c r="P7008"/>
      <c r="Q7008"/>
      <c r="R7008"/>
      <c r="S7008"/>
    </row>
    <row r="7009" spans="16:19">
      <c r="P7009"/>
      <c r="Q7009"/>
      <c r="R7009"/>
      <c r="S7009"/>
    </row>
    <row r="7010" spans="16:19">
      <c r="P7010"/>
      <c r="Q7010"/>
      <c r="R7010"/>
      <c r="S7010"/>
    </row>
    <row r="7011" spans="16:19">
      <c r="P7011"/>
      <c r="Q7011"/>
      <c r="R7011"/>
      <c r="S7011"/>
    </row>
    <row r="7012" spans="16:19">
      <c r="P7012"/>
      <c r="Q7012"/>
      <c r="R7012"/>
      <c r="S7012"/>
    </row>
    <row r="7013" spans="16:19">
      <c r="P7013"/>
      <c r="Q7013"/>
      <c r="R7013"/>
      <c r="S7013"/>
    </row>
    <row r="7014" spans="16:19">
      <c r="P7014"/>
      <c r="Q7014"/>
      <c r="R7014"/>
      <c r="S7014"/>
    </row>
    <row r="7015" spans="16:19">
      <c r="P7015"/>
      <c r="Q7015"/>
      <c r="R7015"/>
      <c r="S7015"/>
    </row>
    <row r="7016" spans="16:19">
      <c r="P7016"/>
      <c r="Q7016"/>
      <c r="R7016"/>
      <c r="S7016"/>
    </row>
    <row r="7017" spans="16:19">
      <c r="P7017"/>
      <c r="Q7017"/>
      <c r="R7017"/>
      <c r="S7017"/>
    </row>
    <row r="7018" spans="16:19">
      <c r="P7018"/>
      <c r="Q7018"/>
      <c r="R7018"/>
      <c r="S7018"/>
    </row>
    <row r="7019" spans="16:19">
      <c r="P7019"/>
      <c r="Q7019"/>
      <c r="R7019"/>
      <c r="S7019"/>
    </row>
    <row r="7020" spans="16:19">
      <c r="P7020"/>
      <c r="Q7020"/>
      <c r="R7020"/>
      <c r="S7020"/>
    </row>
    <row r="7021" spans="16:19">
      <c r="P7021"/>
      <c r="Q7021"/>
      <c r="R7021"/>
      <c r="S7021"/>
    </row>
    <row r="7022" spans="16:19">
      <c r="P7022"/>
      <c r="Q7022"/>
      <c r="R7022"/>
      <c r="S7022"/>
    </row>
    <row r="7023" spans="16:19">
      <c r="P7023"/>
      <c r="Q7023"/>
      <c r="R7023"/>
      <c r="S7023"/>
    </row>
    <row r="7024" spans="16:19">
      <c r="P7024"/>
      <c r="Q7024"/>
      <c r="R7024"/>
      <c r="S7024"/>
    </row>
    <row r="7025" spans="16:19">
      <c r="P7025"/>
      <c r="Q7025"/>
      <c r="R7025"/>
      <c r="S7025"/>
    </row>
    <row r="7026" spans="16:19">
      <c r="P7026"/>
      <c r="Q7026"/>
      <c r="R7026"/>
      <c r="S7026"/>
    </row>
    <row r="7027" spans="16:19">
      <c r="P7027"/>
      <c r="Q7027"/>
      <c r="R7027"/>
      <c r="S7027"/>
    </row>
    <row r="7028" spans="16:19">
      <c r="P7028"/>
      <c r="Q7028"/>
      <c r="R7028"/>
      <c r="S7028"/>
    </row>
    <row r="7029" spans="16:19">
      <c r="P7029"/>
      <c r="Q7029"/>
      <c r="R7029"/>
      <c r="S7029"/>
    </row>
    <row r="7030" spans="16:19">
      <c r="P7030"/>
      <c r="Q7030"/>
      <c r="R7030"/>
      <c r="S7030"/>
    </row>
    <row r="7031" spans="16:19">
      <c r="P7031"/>
      <c r="Q7031"/>
      <c r="R7031"/>
      <c r="S7031"/>
    </row>
    <row r="7032" spans="16:19">
      <c r="P7032"/>
      <c r="Q7032"/>
      <c r="R7032"/>
      <c r="S7032"/>
    </row>
    <row r="7033" spans="16:19">
      <c r="P7033"/>
      <c r="Q7033"/>
      <c r="R7033"/>
      <c r="S7033"/>
    </row>
    <row r="7034" spans="16:19">
      <c r="P7034"/>
      <c r="Q7034"/>
      <c r="R7034"/>
      <c r="S7034"/>
    </row>
    <row r="7035" spans="16:19">
      <c r="P7035"/>
      <c r="Q7035"/>
      <c r="R7035"/>
      <c r="S7035"/>
    </row>
    <row r="7036" spans="16:19">
      <c r="P7036"/>
      <c r="Q7036"/>
      <c r="R7036"/>
      <c r="S7036"/>
    </row>
    <row r="7037" spans="16:19">
      <c r="P7037"/>
      <c r="Q7037"/>
      <c r="R7037"/>
      <c r="S7037"/>
    </row>
    <row r="7038" spans="16:19">
      <c r="P7038"/>
      <c r="Q7038"/>
      <c r="R7038"/>
      <c r="S7038"/>
    </row>
    <row r="7039" spans="16:19">
      <c r="P7039"/>
      <c r="Q7039"/>
      <c r="R7039"/>
      <c r="S7039"/>
    </row>
    <row r="7040" spans="16:19">
      <c r="P7040"/>
      <c r="Q7040"/>
      <c r="R7040"/>
      <c r="S7040"/>
    </row>
    <row r="7041" spans="16:19">
      <c r="P7041"/>
      <c r="Q7041"/>
      <c r="R7041"/>
      <c r="S7041"/>
    </row>
    <row r="7042" spans="16:19">
      <c r="P7042"/>
      <c r="Q7042"/>
      <c r="R7042"/>
      <c r="S7042"/>
    </row>
    <row r="7043" spans="16:19">
      <c r="P7043"/>
      <c r="Q7043"/>
      <c r="R7043"/>
      <c r="S7043"/>
    </row>
    <row r="7044" spans="16:19">
      <c r="P7044"/>
      <c r="Q7044"/>
      <c r="R7044"/>
      <c r="S7044"/>
    </row>
    <row r="7045" spans="16:19">
      <c r="P7045"/>
      <c r="Q7045"/>
      <c r="R7045"/>
      <c r="S7045"/>
    </row>
    <row r="7046" spans="16:19">
      <c r="P7046"/>
      <c r="Q7046"/>
      <c r="R7046"/>
      <c r="S7046"/>
    </row>
    <row r="7047" spans="16:19">
      <c r="P7047"/>
      <c r="Q7047"/>
      <c r="R7047"/>
      <c r="S7047"/>
    </row>
    <row r="7048" spans="16:19">
      <c r="P7048"/>
      <c r="Q7048"/>
      <c r="R7048"/>
      <c r="S7048"/>
    </row>
    <row r="7049" spans="16:19">
      <c r="P7049"/>
      <c r="Q7049"/>
      <c r="R7049"/>
      <c r="S7049"/>
    </row>
    <row r="7050" spans="16:19">
      <c r="P7050"/>
      <c r="Q7050"/>
      <c r="R7050"/>
      <c r="S7050"/>
    </row>
    <row r="7051" spans="16:19">
      <c r="P7051"/>
      <c r="Q7051"/>
      <c r="R7051"/>
      <c r="S7051"/>
    </row>
    <row r="7052" spans="16:19">
      <c r="P7052"/>
      <c r="Q7052"/>
      <c r="R7052"/>
      <c r="S7052"/>
    </row>
    <row r="7053" spans="16:19">
      <c r="P7053"/>
      <c r="Q7053"/>
      <c r="R7053"/>
      <c r="S7053"/>
    </row>
    <row r="7054" spans="16:19">
      <c r="P7054"/>
      <c r="Q7054"/>
      <c r="R7054"/>
      <c r="S7054"/>
    </row>
    <row r="7055" spans="16:19">
      <c r="P7055"/>
      <c r="Q7055"/>
      <c r="R7055"/>
      <c r="S7055"/>
    </row>
    <row r="7056" spans="16:19">
      <c r="P7056"/>
      <c r="Q7056"/>
      <c r="R7056"/>
      <c r="S7056"/>
    </row>
    <row r="7057" spans="16:19">
      <c r="P7057"/>
      <c r="Q7057"/>
      <c r="R7057"/>
      <c r="S7057"/>
    </row>
    <row r="7058" spans="16:19">
      <c r="P7058"/>
      <c r="Q7058"/>
      <c r="R7058"/>
      <c r="S7058"/>
    </row>
    <row r="7059" spans="16:19">
      <c r="P7059"/>
      <c r="Q7059"/>
      <c r="R7059"/>
      <c r="S7059"/>
    </row>
    <row r="7060" spans="16:19">
      <c r="P7060"/>
      <c r="Q7060"/>
      <c r="R7060"/>
      <c r="S7060"/>
    </row>
    <row r="7061" spans="16:19">
      <c r="P7061"/>
      <c r="Q7061"/>
      <c r="R7061"/>
      <c r="S7061"/>
    </row>
    <row r="7062" spans="16:19">
      <c r="P7062"/>
      <c r="Q7062"/>
      <c r="R7062"/>
      <c r="S7062"/>
    </row>
    <row r="7063" spans="16:19">
      <c r="P7063"/>
      <c r="Q7063"/>
      <c r="R7063"/>
      <c r="S7063"/>
    </row>
    <row r="7064" spans="16:19">
      <c r="P7064"/>
      <c r="Q7064"/>
      <c r="R7064"/>
      <c r="S7064"/>
    </row>
    <row r="7065" spans="16:19">
      <c r="P7065"/>
      <c r="Q7065"/>
      <c r="R7065"/>
      <c r="S7065"/>
    </row>
    <row r="7066" spans="16:19">
      <c r="P7066"/>
      <c r="Q7066"/>
      <c r="R7066"/>
      <c r="S7066"/>
    </row>
    <row r="7067" spans="16:19">
      <c r="P7067"/>
      <c r="Q7067"/>
      <c r="R7067"/>
      <c r="S7067"/>
    </row>
    <row r="7068" spans="16:19">
      <c r="P7068"/>
      <c r="Q7068"/>
      <c r="R7068"/>
      <c r="S7068"/>
    </row>
    <row r="7069" spans="16:19">
      <c r="P7069"/>
      <c r="Q7069"/>
      <c r="R7069"/>
      <c r="S7069"/>
    </row>
    <row r="7070" spans="16:19">
      <c r="P7070"/>
      <c r="Q7070"/>
      <c r="R7070"/>
      <c r="S7070"/>
    </row>
    <row r="7071" spans="16:19">
      <c r="P7071"/>
      <c r="Q7071"/>
      <c r="R7071"/>
      <c r="S7071"/>
    </row>
    <row r="7072" spans="16:19">
      <c r="P7072"/>
      <c r="Q7072"/>
      <c r="R7072"/>
      <c r="S7072"/>
    </row>
    <row r="7073" spans="16:19">
      <c r="P7073"/>
      <c r="Q7073"/>
      <c r="R7073"/>
      <c r="S7073"/>
    </row>
    <row r="7074" spans="16:19">
      <c r="P7074"/>
      <c r="Q7074"/>
      <c r="R7074"/>
      <c r="S7074"/>
    </row>
    <row r="7075" spans="16:19">
      <c r="P7075"/>
      <c r="Q7075"/>
      <c r="R7075"/>
      <c r="S7075"/>
    </row>
    <row r="7076" spans="16:19">
      <c r="P7076"/>
      <c r="Q7076"/>
      <c r="R7076"/>
      <c r="S7076"/>
    </row>
    <row r="7077" spans="16:19">
      <c r="P7077"/>
      <c r="Q7077"/>
      <c r="R7077"/>
      <c r="S7077"/>
    </row>
    <row r="7078" spans="16:19">
      <c r="P7078"/>
      <c r="Q7078"/>
      <c r="R7078"/>
      <c r="S7078"/>
    </row>
    <row r="7079" spans="16:19">
      <c r="P7079"/>
      <c r="Q7079"/>
      <c r="R7079"/>
      <c r="S7079"/>
    </row>
    <row r="7080" spans="16:19">
      <c r="P7080"/>
      <c r="Q7080"/>
      <c r="R7080"/>
      <c r="S7080"/>
    </row>
    <row r="7081" spans="16:19">
      <c r="P7081"/>
      <c r="Q7081"/>
      <c r="R7081"/>
      <c r="S7081"/>
    </row>
    <row r="7082" spans="16:19">
      <c r="P7082"/>
      <c r="Q7082"/>
      <c r="R7082"/>
      <c r="S7082"/>
    </row>
    <row r="7083" spans="16:19">
      <c r="P7083"/>
      <c r="Q7083"/>
      <c r="R7083"/>
      <c r="S7083"/>
    </row>
    <row r="7084" spans="16:19">
      <c r="P7084"/>
      <c r="Q7084"/>
      <c r="R7084"/>
      <c r="S7084"/>
    </row>
    <row r="7085" spans="16:19">
      <c r="P7085"/>
      <c r="Q7085"/>
      <c r="R7085"/>
      <c r="S7085"/>
    </row>
    <row r="7086" spans="16:19">
      <c r="P7086"/>
      <c r="Q7086"/>
      <c r="R7086"/>
      <c r="S7086"/>
    </row>
    <row r="7087" spans="16:19">
      <c r="P7087"/>
      <c r="Q7087"/>
      <c r="R7087"/>
      <c r="S7087"/>
    </row>
    <row r="7088" spans="16:19">
      <c r="P7088"/>
      <c r="Q7088"/>
      <c r="R7088"/>
      <c r="S7088"/>
    </row>
    <row r="7089" spans="16:19">
      <c r="P7089"/>
      <c r="Q7089"/>
      <c r="R7089"/>
      <c r="S7089"/>
    </row>
    <row r="7090" spans="16:19">
      <c r="P7090"/>
      <c r="Q7090"/>
      <c r="R7090"/>
      <c r="S7090"/>
    </row>
    <row r="7091" spans="16:19">
      <c r="P7091"/>
      <c r="Q7091"/>
      <c r="R7091"/>
      <c r="S7091"/>
    </row>
    <row r="7092" spans="16:19">
      <c r="P7092"/>
      <c r="Q7092"/>
      <c r="R7092"/>
      <c r="S7092"/>
    </row>
    <row r="7093" spans="16:19">
      <c r="P7093"/>
      <c r="Q7093"/>
      <c r="R7093"/>
      <c r="S7093"/>
    </row>
    <row r="7094" spans="16:19">
      <c r="P7094"/>
      <c r="Q7094"/>
      <c r="R7094"/>
      <c r="S7094"/>
    </row>
    <row r="7095" spans="16:19">
      <c r="P7095"/>
      <c r="Q7095"/>
      <c r="R7095"/>
      <c r="S7095"/>
    </row>
    <row r="7096" spans="16:19">
      <c r="P7096"/>
      <c r="Q7096"/>
      <c r="R7096"/>
      <c r="S7096"/>
    </row>
    <row r="7097" spans="16:19">
      <c r="P7097"/>
      <c r="Q7097"/>
      <c r="R7097"/>
      <c r="S7097"/>
    </row>
    <row r="7098" spans="16:19">
      <c r="P7098"/>
      <c r="Q7098"/>
      <c r="R7098"/>
      <c r="S7098"/>
    </row>
    <row r="7099" spans="16:19">
      <c r="P7099"/>
      <c r="Q7099"/>
      <c r="R7099"/>
      <c r="S7099"/>
    </row>
    <row r="7100" spans="16:19">
      <c r="P7100"/>
      <c r="Q7100"/>
      <c r="R7100"/>
      <c r="S7100"/>
    </row>
    <row r="7101" spans="16:19">
      <c r="P7101"/>
      <c r="Q7101"/>
      <c r="R7101"/>
      <c r="S7101"/>
    </row>
    <row r="7102" spans="16:19">
      <c r="P7102"/>
      <c r="Q7102"/>
      <c r="R7102"/>
      <c r="S7102"/>
    </row>
    <row r="7103" spans="16:19">
      <c r="P7103"/>
      <c r="Q7103"/>
      <c r="R7103"/>
      <c r="S7103"/>
    </row>
    <row r="7104" spans="16:19">
      <c r="P7104"/>
      <c r="Q7104"/>
      <c r="R7104"/>
      <c r="S7104"/>
    </row>
    <row r="7105" spans="16:19">
      <c r="P7105"/>
      <c r="Q7105"/>
      <c r="R7105"/>
      <c r="S7105"/>
    </row>
    <row r="7106" spans="16:19">
      <c r="P7106"/>
      <c r="Q7106"/>
      <c r="R7106"/>
      <c r="S7106"/>
    </row>
    <row r="7107" spans="16:19">
      <c r="P7107"/>
      <c r="Q7107"/>
      <c r="R7107"/>
      <c r="S7107"/>
    </row>
    <row r="7108" spans="16:19">
      <c r="P7108"/>
      <c r="Q7108"/>
      <c r="R7108"/>
      <c r="S7108"/>
    </row>
    <row r="7109" spans="16:19">
      <c r="P7109"/>
      <c r="Q7109"/>
      <c r="R7109"/>
      <c r="S7109"/>
    </row>
    <row r="7110" spans="16:19">
      <c r="P7110"/>
      <c r="Q7110"/>
      <c r="R7110"/>
      <c r="S7110"/>
    </row>
    <row r="7111" spans="16:19">
      <c r="P7111"/>
      <c r="Q7111"/>
      <c r="R7111"/>
      <c r="S7111"/>
    </row>
    <row r="7112" spans="16:19">
      <c r="P7112"/>
      <c r="Q7112"/>
      <c r="R7112"/>
      <c r="S7112"/>
    </row>
    <row r="7113" spans="16:19">
      <c r="P7113"/>
      <c r="Q7113"/>
      <c r="R7113"/>
      <c r="S7113"/>
    </row>
    <row r="7114" spans="16:19">
      <c r="P7114"/>
      <c r="Q7114"/>
      <c r="R7114"/>
      <c r="S7114"/>
    </row>
    <row r="7115" spans="16:19">
      <c r="P7115"/>
      <c r="Q7115"/>
      <c r="R7115"/>
      <c r="S7115"/>
    </row>
    <row r="7116" spans="16:19">
      <c r="P7116"/>
      <c r="Q7116"/>
      <c r="R7116"/>
      <c r="S7116"/>
    </row>
    <row r="7117" spans="16:19">
      <c r="P7117"/>
      <c r="Q7117"/>
      <c r="R7117"/>
      <c r="S7117"/>
    </row>
    <row r="7118" spans="16:19">
      <c r="P7118"/>
      <c r="Q7118"/>
      <c r="R7118"/>
      <c r="S7118"/>
    </row>
    <row r="7119" spans="16:19">
      <c r="P7119"/>
      <c r="Q7119"/>
      <c r="R7119"/>
      <c r="S7119"/>
    </row>
    <row r="7120" spans="16:19">
      <c r="P7120"/>
      <c r="Q7120"/>
      <c r="R7120"/>
      <c r="S7120"/>
    </row>
    <row r="7121" spans="16:19">
      <c r="P7121"/>
      <c r="Q7121"/>
      <c r="R7121"/>
      <c r="S7121"/>
    </row>
    <row r="7122" spans="16:19">
      <c r="P7122"/>
      <c r="Q7122"/>
      <c r="R7122"/>
      <c r="S7122"/>
    </row>
    <row r="7123" spans="16:19">
      <c r="P7123"/>
      <c r="Q7123"/>
      <c r="R7123"/>
      <c r="S7123"/>
    </row>
    <row r="7124" spans="16:19">
      <c r="P7124"/>
      <c r="Q7124"/>
      <c r="R7124"/>
      <c r="S7124"/>
    </row>
    <row r="7125" spans="16:19">
      <c r="P7125"/>
      <c r="Q7125"/>
      <c r="R7125"/>
      <c r="S7125"/>
    </row>
    <row r="7126" spans="16:19">
      <c r="P7126"/>
      <c r="Q7126"/>
      <c r="R7126"/>
      <c r="S7126"/>
    </row>
    <row r="7127" spans="16:19">
      <c r="P7127"/>
      <c r="Q7127"/>
      <c r="R7127"/>
      <c r="S7127"/>
    </row>
    <row r="7128" spans="16:19">
      <c r="P7128"/>
      <c r="Q7128"/>
      <c r="R7128"/>
      <c r="S7128"/>
    </row>
    <row r="7129" spans="16:19">
      <c r="P7129"/>
      <c r="Q7129"/>
      <c r="R7129"/>
      <c r="S7129"/>
    </row>
    <row r="7130" spans="16:19">
      <c r="P7130"/>
      <c r="Q7130"/>
      <c r="R7130"/>
      <c r="S7130"/>
    </row>
    <row r="7131" spans="16:19">
      <c r="P7131"/>
      <c r="Q7131"/>
      <c r="R7131"/>
      <c r="S7131"/>
    </row>
    <row r="7132" spans="16:19">
      <c r="P7132"/>
      <c r="Q7132"/>
      <c r="R7132"/>
      <c r="S7132"/>
    </row>
    <row r="7133" spans="16:19">
      <c r="P7133"/>
      <c r="Q7133"/>
      <c r="R7133"/>
      <c r="S7133"/>
    </row>
    <row r="7134" spans="16:19">
      <c r="P7134"/>
      <c r="Q7134"/>
      <c r="R7134"/>
      <c r="S7134"/>
    </row>
    <row r="7135" spans="16:19">
      <c r="P7135"/>
      <c r="Q7135"/>
      <c r="R7135"/>
      <c r="S7135"/>
    </row>
    <row r="7136" spans="16:19">
      <c r="P7136"/>
      <c r="Q7136"/>
      <c r="R7136"/>
      <c r="S7136"/>
    </row>
    <row r="7137" spans="16:19">
      <c r="P7137"/>
      <c r="Q7137"/>
      <c r="R7137"/>
      <c r="S7137"/>
    </row>
    <row r="7138" spans="16:19">
      <c r="P7138"/>
      <c r="Q7138"/>
      <c r="R7138"/>
      <c r="S7138"/>
    </row>
    <row r="7139" spans="16:19">
      <c r="P7139"/>
      <c r="Q7139"/>
      <c r="R7139"/>
      <c r="S7139"/>
    </row>
    <row r="7140" spans="16:19">
      <c r="P7140"/>
      <c r="Q7140"/>
      <c r="R7140"/>
      <c r="S7140"/>
    </row>
    <row r="7141" spans="16:19">
      <c r="P7141"/>
      <c r="Q7141"/>
      <c r="R7141"/>
      <c r="S7141"/>
    </row>
    <row r="7142" spans="16:19">
      <c r="P7142"/>
      <c r="Q7142"/>
      <c r="R7142"/>
      <c r="S7142"/>
    </row>
    <row r="7143" spans="16:19">
      <c r="P7143"/>
      <c r="Q7143"/>
      <c r="R7143"/>
      <c r="S7143"/>
    </row>
    <row r="7144" spans="16:19">
      <c r="P7144"/>
      <c r="Q7144"/>
      <c r="R7144"/>
      <c r="S7144"/>
    </row>
    <row r="7145" spans="16:19">
      <c r="P7145"/>
      <c r="Q7145"/>
      <c r="R7145"/>
      <c r="S7145"/>
    </row>
    <row r="7146" spans="16:19">
      <c r="P7146"/>
      <c r="Q7146"/>
      <c r="R7146"/>
      <c r="S7146"/>
    </row>
    <row r="7147" spans="16:19">
      <c r="P7147"/>
      <c r="Q7147"/>
      <c r="R7147"/>
      <c r="S7147"/>
    </row>
    <row r="7148" spans="16:19">
      <c r="P7148"/>
      <c r="Q7148"/>
      <c r="R7148"/>
      <c r="S7148"/>
    </row>
    <row r="7149" spans="16:19">
      <c r="P7149"/>
      <c r="Q7149"/>
      <c r="R7149"/>
      <c r="S7149"/>
    </row>
    <row r="7150" spans="16:19">
      <c r="P7150"/>
      <c r="Q7150"/>
      <c r="R7150"/>
      <c r="S7150"/>
    </row>
    <row r="7151" spans="16:19">
      <c r="P7151"/>
      <c r="Q7151"/>
      <c r="R7151"/>
      <c r="S7151"/>
    </row>
    <row r="7152" spans="16:19">
      <c r="P7152"/>
      <c r="Q7152"/>
      <c r="R7152"/>
      <c r="S7152"/>
    </row>
    <row r="7153" spans="16:19">
      <c r="P7153"/>
      <c r="Q7153"/>
      <c r="R7153"/>
      <c r="S7153"/>
    </row>
    <row r="7154" spans="16:19">
      <c r="P7154"/>
      <c r="Q7154"/>
      <c r="R7154"/>
      <c r="S7154"/>
    </row>
    <row r="7155" spans="16:19">
      <c r="P7155"/>
      <c r="Q7155"/>
      <c r="R7155"/>
      <c r="S7155"/>
    </row>
    <row r="7156" spans="16:19">
      <c r="P7156"/>
      <c r="Q7156"/>
      <c r="R7156"/>
      <c r="S7156"/>
    </row>
    <row r="7157" spans="16:19">
      <c r="P7157"/>
      <c r="Q7157"/>
      <c r="R7157"/>
      <c r="S7157"/>
    </row>
    <row r="7158" spans="16:19">
      <c r="P7158"/>
      <c r="Q7158"/>
      <c r="R7158"/>
      <c r="S7158"/>
    </row>
    <row r="7159" spans="16:19">
      <c r="P7159"/>
      <c r="Q7159"/>
      <c r="R7159"/>
      <c r="S7159"/>
    </row>
    <row r="7160" spans="16:19">
      <c r="P7160"/>
      <c r="Q7160"/>
      <c r="R7160"/>
      <c r="S7160"/>
    </row>
    <row r="7161" spans="16:19">
      <c r="P7161"/>
      <c r="Q7161"/>
      <c r="R7161"/>
      <c r="S7161"/>
    </row>
    <row r="7162" spans="16:19">
      <c r="P7162"/>
      <c r="Q7162"/>
      <c r="R7162"/>
      <c r="S7162"/>
    </row>
    <row r="7163" spans="16:19">
      <c r="P7163"/>
      <c r="Q7163"/>
      <c r="R7163"/>
      <c r="S7163"/>
    </row>
    <row r="7164" spans="16:19">
      <c r="P7164"/>
      <c r="Q7164"/>
      <c r="R7164"/>
      <c r="S7164"/>
    </row>
    <row r="7165" spans="16:19">
      <c r="P7165"/>
      <c r="Q7165"/>
      <c r="R7165"/>
      <c r="S7165"/>
    </row>
    <row r="7166" spans="16:19">
      <c r="P7166"/>
      <c r="Q7166"/>
      <c r="R7166"/>
      <c r="S7166"/>
    </row>
    <row r="7167" spans="16:19">
      <c r="P7167"/>
      <c r="Q7167"/>
      <c r="R7167"/>
      <c r="S7167"/>
    </row>
    <row r="7168" spans="16:19">
      <c r="P7168"/>
      <c r="Q7168"/>
      <c r="R7168"/>
      <c r="S7168"/>
    </row>
    <row r="7169" spans="16:19">
      <c r="P7169"/>
      <c r="Q7169"/>
      <c r="R7169"/>
      <c r="S7169"/>
    </row>
    <row r="7170" spans="16:19">
      <c r="P7170"/>
      <c r="Q7170"/>
      <c r="R7170"/>
      <c r="S7170"/>
    </row>
    <row r="7171" spans="16:19">
      <c r="P7171"/>
      <c r="Q7171"/>
      <c r="R7171"/>
      <c r="S7171"/>
    </row>
    <row r="7172" spans="16:19">
      <c r="P7172"/>
      <c r="Q7172"/>
      <c r="R7172"/>
      <c r="S7172"/>
    </row>
    <row r="7173" spans="16:19">
      <c r="P7173"/>
      <c r="Q7173"/>
      <c r="R7173"/>
      <c r="S7173"/>
    </row>
    <row r="7174" spans="16:19">
      <c r="P7174"/>
      <c r="Q7174"/>
      <c r="R7174"/>
      <c r="S7174"/>
    </row>
    <row r="7175" spans="16:19">
      <c r="P7175"/>
      <c r="Q7175"/>
      <c r="R7175"/>
      <c r="S7175"/>
    </row>
    <row r="7176" spans="16:19">
      <c r="P7176"/>
      <c r="Q7176"/>
      <c r="R7176"/>
      <c r="S7176"/>
    </row>
    <row r="7177" spans="16:19">
      <c r="P7177"/>
      <c r="Q7177"/>
      <c r="R7177"/>
      <c r="S7177"/>
    </row>
    <row r="7178" spans="16:19">
      <c r="P7178"/>
      <c r="Q7178"/>
      <c r="R7178"/>
      <c r="S7178"/>
    </row>
    <row r="7179" spans="16:19">
      <c r="P7179"/>
      <c r="Q7179"/>
      <c r="R7179"/>
      <c r="S7179"/>
    </row>
    <row r="7180" spans="16:19">
      <c r="P7180"/>
      <c r="Q7180"/>
      <c r="R7180"/>
      <c r="S7180"/>
    </row>
    <row r="7181" spans="16:19">
      <c r="P7181"/>
      <c r="Q7181"/>
      <c r="R7181"/>
      <c r="S7181"/>
    </row>
    <row r="7182" spans="16:19">
      <c r="P7182"/>
      <c r="Q7182"/>
      <c r="R7182"/>
      <c r="S7182"/>
    </row>
    <row r="7183" spans="16:19">
      <c r="P7183"/>
      <c r="Q7183"/>
      <c r="R7183"/>
      <c r="S7183"/>
    </row>
    <row r="7184" spans="16:19">
      <c r="P7184"/>
      <c r="Q7184"/>
      <c r="R7184"/>
      <c r="S7184"/>
    </row>
    <row r="7185" spans="16:19">
      <c r="P7185"/>
      <c r="Q7185"/>
      <c r="R7185"/>
      <c r="S7185"/>
    </row>
    <row r="7186" spans="16:19">
      <c r="P7186"/>
      <c r="Q7186"/>
      <c r="R7186"/>
      <c r="S7186"/>
    </row>
    <row r="7187" spans="16:19">
      <c r="P7187"/>
      <c r="Q7187"/>
      <c r="R7187"/>
      <c r="S7187"/>
    </row>
    <row r="7188" spans="16:19">
      <c r="P7188"/>
      <c r="Q7188"/>
      <c r="R7188"/>
      <c r="S7188"/>
    </row>
    <row r="7189" spans="16:19">
      <c r="P7189"/>
      <c r="Q7189"/>
      <c r="R7189"/>
      <c r="S7189"/>
    </row>
    <row r="7190" spans="16:19">
      <c r="P7190"/>
      <c r="Q7190"/>
      <c r="R7190"/>
      <c r="S7190"/>
    </row>
    <row r="7191" spans="16:19">
      <c r="P7191"/>
      <c r="Q7191"/>
      <c r="R7191"/>
      <c r="S7191"/>
    </row>
    <row r="7192" spans="16:19">
      <c r="P7192"/>
      <c r="Q7192"/>
      <c r="R7192"/>
      <c r="S7192"/>
    </row>
    <row r="7193" spans="16:19">
      <c r="P7193"/>
      <c r="Q7193"/>
      <c r="R7193"/>
      <c r="S7193"/>
    </row>
    <row r="7194" spans="16:19">
      <c r="P7194"/>
      <c r="Q7194"/>
      <c r="R7194"/>
      <c r="S7194"/>
    </row>
    <row r="7195" spans="16:19">
      <c r="P7195"/>
      <c r="Q7195"/>
      <c r="R7195"/>
      <c r="S7195"/>
    </row>
    <row r="7196" spans="16:19">
      <c r="P7196"/>
      <c r="Q7196"/>
      <c r="R7196"/>
      <c r="S7196"/>
    </row>
    <row r="7197" spans="16:19">
      <c r="P7197"/>
      <c r="Q7197"/>
      <c r="R7197"/>
      <c r="S7197"/>
    </row>
    <row r="7198" spans="16:19">
      <c r="P7198"/>
      <c r="Q7198"/>
      <c r="R7198"/>
      <c r="S7198"/>
    </row>
    <row r="7199" spans="16:19">
      <c r="P7199"/>
      <c r="Q7199"/>
      <c r="R7199"/>
      <c r="S7199"/>
    </row>
    <row r="7200" spans="16:19">
      <c r="P7200"/>
      <c r="Q7200"/>
      <c r="R7200"/>
      <c r="S7200"/>
    </row>
    <row r="7201" spans="16:19">
      <c r="P7201"/>
      <c r="Q7201"/>
      <c r="R7201"/>
      <c r="S7201"/>
    </row>
    <row r="7202" spans="16:19">
      <c r="P7202"/>
      <c r="Q7202"/>
      <c r="R7202"/>
      <c r="S7202"/>
    </row>
    <row r="7203" spans="16:19">
      <c r="P7203"/>
      <c r="Q7203"/>
      <c r="R7203"/>
      <c r="S7203"/>
    </row>
    <row r="7204" spans="16:19">
      <c r="P7204"/>
      <c r="Q7204"/>
      <c r="R7204"/>
      <c r="S7204"/>
    </row>
    <row r="7205" spans="16:19">
      <c r="P7205"/>
      <c r="Q7205"/>
      <c r="R7205"/>
      <c r="S7205"/>
    </row>
    <row r="7206" spans="16:19">
      <c r="P7206"/>
      <c r="Q7206"/>
      <c r="R7206"/>
      <c r="S7206"/>
    </row>
    <row r="7207" spans="16:19">
      <c r="P7207"/>
      <c r="Q7207"/>
      <c r="R7207"/>
      <c r="S7207"/>
    </row>
    <row r="7208" spans="16:19">
      <c r="P7208"/>
      <c r="Q7208"/>
      <c r="R7208"/>
      <c r="S7208"/>
    </row>
    <row r="7209" spans="16:19">
      <c r="P7209"/>
      <c r="Q7209"/>
      <c r="R7209"/>
      <c r="S7209"/>
    </row>
    <row r="7210" spans="16:19">
      <c r="P7210"/>
      <c r="Q7210"/>
      <c r="R7210"/>
      <c r="S7210"/>
    </row>
    <row r="7211" spans="16:19">
      <c r="P7211"/>
      <c r="Q7211"/>
      <c r="R7211"/>
      <c r="S7211"/>
    </row>
    <row r="7212" spans="16:19">
      <c r="P7212"/>
      <c r="Q7212"/>
      <c r="R7212"/>
      <c r="S7212"/>
    </row>
    <row r="7213" spans="16:19">
      <c r="P7213"/>
      <c r="Q7213"/>
      <c r="R7213"/>
      <c r="S7213"/>
    </row>
    <row r="7214" spans="16:19">
      <c r="P7214"/>
      <c r="Q7214"/>
      <c r="R7214"/>
      <c r="S7214"/>
    </row>
    <row r="7215" spans="16:19">
      <c r="P7215"/>
      <c r="Q7215"/>
      <c r="R7215"/>
      <c r="S7215"/>
    </row>
    <row r="7216" spans="16:19">
      <c r="P7216"/>
      <c r="Q7216"/>
      <c r="R7216"/>
      <c r="S7216"/>
    </row>
    <row r="7217" spans="16:19">
      <c r="P7217"/>
      <c r="Q7217"/>
      <c r="R7217"/>
      <c r="S7217"/>
    </row>
    <row r="7218" spans="16:19">
      <c r="P7218"/>
      <c r="Q7218"/>
      <c r="R7218"/>
      <c r="S7218"/>
    </row>
    <row r="7219" spans="16:19">
      <c r="P7219"/>
      <c r="Q7219"/>
      <c r="R7219"/>
      <c r="S7219"/>
    </row>
    <row r="7220" spans="16:19">
      <c r="P7220"/>
      <c r="Q7220"/>
      <c r="R7220"/>
      <c r="S7220"/>
    </row>
    <row r="7221" spans="16:19">
      <c r="P7221"/>
      <c r="Q7221"/>
      <c r="R7221"/>
      <c r="S7221"/>
    </row>
    <row r="7222" spans="16:19">
      <c r="P7222"/>
      <c r="Q7222"/>
      <c r="R7222"/>
      <c r="S7222"/>
    </row>
    <row r="7223" spans="16:19">
      <c r="P7223"/>
      <c r="Q7223"/>
      <c r="R7223"/>
      <c r="S7223"/>
    </row>
    <row r="7224" spans="16:19">
      <c r="P7224"/>
      <c r="Q7224"/>
      <c r="R7224"/>
      <c r="S7224"/>
    </row>
    <row r="7225" spans="16:19">
      <c r="P7225"/>
      <c r="Q7225"/>
      <c r="R7225"/>
      <c r="S7225"/>
    </row>
    <row r="7226" spans="16:19">
      <c r="P7226"/>
      <c r="Q7226"/>
      <c r="R7226"/>
      <c r="S7226"/>
    </row>
    <row r="7227" spans="16:19">
      <c r="P7227"/>
      <c r="Q7227"/>
      <c r="R7227"/>
      <c r="S7227"/>
    </row>
    <row r="7228" spans="16:19">
      <c r="P7228"/>
      <c r="Q7228"/>
      <c r="R7228"/>
      <c r="S7228"/>
    </row>
    <row r="7229" spans="16:19">
      <c r="P7229"/>
      <c r="Q7229"/>
      <c r="R7229"/>
      <c r="S7229"/>
    </row>
    <row r="7230" spans="16:19">
      <c r="P7230"/>
      <c r="Q7230"/>
      <c r="R7230"/>
      <c r="S7230"/>
    </row>
    <row r="7231" spans="16:19">
      <c r="P7231"/>
      <c r="Q7231"/>
      <c r="R7231"/>
      <c r="S7231"/>
    </row>
    <row r="7232" spans="16:19">
      <c r="P7232"/>
      <c r="Q7232"/>
      <c r="R7232"/>
      <c r="S7232"/>
    </row>
    <row r="7233" spans="16:19">
      <c r="P7233"/>
      <c r="Q7233"/>
      <c r="R7233"/>
      <c r="S7233"/>
    </row>
    <row r="7234" spans="16:19">
      <c r="P7234"/>
      <c r="Q7234"/>
      <c r="R7234"/>
      <c r="S7234"/>
    </row>
    <row r="7235" spans="16:19">
      <c r="P7235"/>
      <c r="Q7235"/>
      <c r="R7235"/>
      <c r="S7235"/>
    </row>
    <row r="7236" spans="16:19">
      <c r="P7236"/>
      <c r="Q7236"/>
      <c r="R7236"/>
      <c r="S7236"/>
    </row>
    <row r="7237" spans="16:19">
      <c r="P7237"/>
      <c r="Q7237"/>
      <c r="R7237"/>
      <c r="S7237"/>
    </row>
    <row r="7238" spans="16:19">
      <c r="P7238"/>
      <c r="Q7238"/>
      <c r="R7238"/>
      <c r="S7238"/>
    </row>
    <row r="7239" spans="16:19">
      <c r="P7239"/>
      <c r="Q7239"/>
      <c r="R7239"/>
      <c r="S7239"/>
    </row>
    <row r="7240" spans="16:19">
      <c r="P7240"/>
      <c r="Q7240"/>
      <c r="R7240"/>
      <c r="S7240"/>
    </row>
    <row r="7241" spans="16:19">
      <c r="P7241"/>
      <c r="Q7241"/>
      <c r="R7241"/>
      <c r="S7241"/>
    </row>
    <row r="7242" spans="16:19">
      <c r="P7242"/>
      <c r="Q7242"/>
      <c r="R7242"/>
      <c r="S7242"/>
    </row>
    <row r="7243" spans="16:19">
      <c r="P7243"/>
      <c r="Q7243"/>
      <c r="R7243"/>
      <c r="S7243"/>
    </row>
    <row r="7244" spans="16:19">
      <c r="P7244"/>
      <c r="Q7244"/>
      <c r="R7244"/>
      <c r="S7244"/>
    </row>
    <row r="7245" spans="16:19">
      <c r="P7245"/>
      <c r="Q7245"/>
      <c r="R7245"/>
      <c r="S7245"/>
    </row>
    <row r="7246" spans="16:19">
      <c r="P7246"/>
      <c r="Q7246"/>
      <c r="R7246"/>
      <c r="S7246"/>
    </row>
    <row r="7247" spans="16:19">
      <c r="P7247"/>
      <c r="Q7247"/>
      <c r="R7247"/>
      <c r="S7247"/>
    </row>
    <row r="7248" spans="16:19">
      <c r="P7248"/>
      <c r="Q7248"/>
      <c r="R7248"/>
      <c r="S7248"/>
    </row>
    <row r="7249" spans="16:19">
      <c r="P7249"/>
      <c r="Q7249"/>
      <c r="R7249"/>
      <c r="S7249"/>
    </row>
    <row r="7250" spans="16:19">
      <c r="P7250"/>
      <c r="Q7250"/>
      <c r="R7250"/>
      <c r="S7250"/>
    </row>
    <row r="7251" spans="16:19">
      <c r="P7251"/>
      <c r="Q7251"/>
      <c r="R7251"/>
      <c r="S7251"/>
    </row>
    <row r="7252" spans="16:19">
      <c r="P7252"/>
      <c r="Q7252"/>
      <c r="R7252"/>
      <c r="S7252"/>
    </row>
    <row r="7253" spans="16:19">
      <c r="P7253"/>
      <c r="Q7253"/>
      <c r="R7253"/>
      <c r="S7253"/>
    </row>
    <row r="7254" spans="16:19">
      <c r="P7254"/>
      <c r="Q7254"/>
      <c r="R7254"/>
      <c r="S7254"/>
    </row>
    <row r="7255" spans="16:19">
      <c r="P7255"/>
      <c r="Q7255"/>
      <c r="R7255"/>
      <c r="S7255"/>
    </row>
    <row r="7256" spans="16:19">
      <c r="P7256"/>
      <c r="Q7256"/>
      <c r="R7256"/>
      <c r="S7256"/>
    </row>
    <row r="7257" spans="16:19">
      <c r="P7257"/>
      <c r="Q7257"/>
      <c r="R7257"/>
      <c r="S7257"/>
    </row>
    <row r="7258" spans="16:19">
      <c r="P7258"/>
      <c r="Q7258"/>
      <c r="R7258"/>
      <c r="S7258"/>
    </row>
    <row r="7259" spans="16:19">
      <c r="P7259"/>
      <c r="Q7259"/>
      <c r="R7259"/>
      <c r="S7259"/>
    </row>
    <row r="7260" spans="16:19">
      <c r="P7260"/>
      <c r="Q7260"/>
      <c r="R7260"/>
      <c r="S7260"/>
    </row>
    <row r="7261" spans="16:19">
      <c r="P7261"/>
      <c r="Q7261"/>
      <c r="R7261"/>
      <c r="S7261"/>
    </row>
    <row r="7262" spans="16:19">
      <c r="P7262"/>
      <c r="Q7262"/>
      <c r="R7262"/>
      <c r="S7262"/>
    </row>
    <row r="7263" spans="16:19">
      <c r="P7263"/>
      <c r="Q7263"/>
      <c r="R7263"/>
      <c r="S7263"/>
    </row>
    <row r="7264" spans="16:19">
      <c r="P7264"/>
      <c r="Q7264"/>
      <c r="R7264"/>
      <c r="S7264"/>
    </row>
    <row r="7265" spans="16:19">
      <c r="P7265"/>
      <c r="Q7265"/>
      <c r="R7265"/>
      <c r="S7265"/>
    </row>
    <row r="7266" spans="16:19">
      <c r="P7266"/>
      <c r="Q7266"/>
      <c r="R7266"/>
      <c r="S7266"/>
    </row>
    <row r="7267" spans="16:19">
      <c r="P7267"/>
      <c r="Q7267"/>
      <c r="R7267"/>
      <c r="S7267"/>
    </row>
    <row r="7268" spans="16:19">
      <c r="P7268"/>
      <c r="Q7268"/>
      <c r="R7268"/>
      <c r="S7268"/>
    </row>
    <row r="7269" spans="16:19">
      <c r="P7269"/>
      <c r="Q7269"/>
      <c r="R7269"/>
      <c r="S7269"/>
    </row>
    <row r="7270" spans="16:19">
      <c r="P7270"/>
      <c r="Q7270"/>
      <c r="R7270"/>
      <c r="S7270"/>
    </row>
    <row r="7271" spans="16:19">
      <c r="P7271"/>
      <c r="Q7271"/>
      <c r="R7271"/>
      <c r="S7271"/>
    </row>
    <row r="7272" spans="16:19">
      <c r="P7272"/>
      <c r="Q7272"/>
      <c r="R7272"/>
      <c r="S7272"/>
    </row>
    <row r="7273" spans="16:19">
      <c r="P7273"/>
      <c r="Q7273"/>
      <c r="R7273"/>
      <c r="S7273"/>
    </row>
    <row r="7274" spans="16:19">
      <c r="P7274"/>
      <c r="Q7274"/>
      <c r="R7274"/>
      <c r="S7274"/>
    </row>
    <row r="7275" spans="16:19">
      <c r="P7275"/>
      <c r="Q7275"/>
      <c r="R7275"/>
      <c r="S7275"/>
    </row>
    <row r="7276" spans="16:19">
      <c r="P7276"/>
      <c r="Q7276"/>
      <c r="R7276"/>
      <c r="S7276"/>
    </row>
    <row r="7277" spans="16:19">
      <c r="P7277"/>
      <c r="Q7277"/>
      <c r="R7277"/>
      <c r="S7277"/>
    </row>
    <row r="7278" spans="16:19">
      <c r="P7278"/>
      <c r="Q7278"/>
      <c r="R7278"/>
      <c r="S7278"/>
    </row>
    <row r="7279" spans="16:19">
      <c r="P7279"/>
      <c r="Q7279"/>
      <c r="R7279"/>
      <c r="S7279"/>
    </row>
    <row r="7280" spans="16:19">
      <c r="P7280"/>
      <c r="Q7280"/>
      <c r="R7280"/>
      <c r="S7280"/>
    </row>
    <row r="7281" spans="16:19">
      <c r="P7281"/>
      <c r="Q7281"/>
      <c r="R7281"/>
      <c r="S7281"/>
    </row>
    <row r="7282" spans="16:19">
      <c r="P7282"/>
      <c r="Q7282"/>
      <c r="R7282"/>
      <c r="S7282"/>
    </row>
    <row r="7283" spans="16:19">
      <c r="P7283"/>
      <c r="Q7283"/>
      <c r="R7283"/>
      <c r="S7283"/>
    </row>
    <row r="7284" spans="16:19">
      <c r="P7284"/>
      <c r="Q7284"/>
      <c r="R7284"/>
      <c r="S7284"/>
    </row>
    <row r="7285" spans="16:19">
      <c r="P7285"/>
      <c r="Q7285"/>
      <c r="R7285"/>
      <c r="S7285"/>
    </row>
    <row r="7286" spans="16:19">
      <c r="P7286"/>
      <c r="Q7286"/>
      <c r="R7286"/>
      <c r="S7286"/>
    </row>
    <row r="7287" spans="16:19">
      <c r="P7287"/>
      <c r="Q7287"/>
      <c r="R7287"/>
      <c r="S7287"/>
    </row>
    <row r="7288" spans="16:19">
      <c r="P7288"/>
      <c r="Q7288"/>
      <c r="R7288"/>
      <c r="S7288"/>
    </row>
    <row r="7289" spans="16:19">
      <c r="P7289"/>
      <c r="Q7289"/>
      <c r="R7289"/>
      <c r="S7289"/>
    </row>
    <row r="7290" spans="16:19">
      <c r="P7290"/>
      <c r="Q7290"/>
      <c r="R7290"/>
      <c r="S7290"/>
    </row>
    <row r="7291" spans="16:19">
      <c r="P7291"/>
      <c r="Q7291"/>
      <c r="R7291"/>
      <c r="S7291"/>
    </row>
    <row r="7292" spans="16:19">
      <c r="P7292"/>
      <c r="Q7292"/>
      <c r="R7292"/>
      <c r="S7292"/>
    </row>
    <row r="7293" spans="16:19">
      <c r="P7293"/>
      <c r="Q7293"/>
      <c r="R7293"/>
      <c r="S7293"/>
    </row>
    <row r="7294" spans="16:19">
      <c r="P7294"/>
      <c r="Q7294"/>
      <c r="R7294"/>
      <c r="S7294"/>
    </row>
    <row r="7295" spans="16:19">
      <c r="P7295"/>
      <c r="Q7295"/>
      <c r="R7295"/>
      <c r="S7295"/>
    </row>
    <row r="7296" spans="16:19">
      <c r="P7296"/>
      <c r="Q7296"/>
      <c r="R7296"/>
      <c r="S7296"/>
    </row>
    <row r="7297" spans="16:19">
      <c r="P7297"/>
      <c r="Q7297"/>
      <c r="R7297"/>
      <c r="S7297"/>
    </row>
    <row r="7298" spans="16:19">
      <c r="P7298"/>
      <c r="Q7298"/>
      <c r="R7298"/>
      <c r="S7298"/>
    </row>
    <row r="7299" spans="16:19">
      <c r="P7299"/>
      <c r="Q7299"/>
      <c r="R7299"/>
      <c r="S7299"/>
    </row>
    <row r="7300" spans="16:19">
      <c r="P7300"/>
      <c r="Q7300"/>
      <c r="R7300"/>
      <c r="S7300"/>
    </row>
    <row r="7301" spans="16:19">
      <c r="P7301"/>
      <c r="Q7301"/>
      <c r="R7301"/>
      <c r="S7301"/>
    </row>
    <row r="7302" spans="16:19">
      <c r="P7302"/>
      <c r="Q7302"/>
      <c r="R7302"/>
      <c r="S7302"/>
    </row>
    <row r="7303" spans="16:19">
      <c r="P7303"/>
      <c r="Q7303"/>
      <c r="R7303"/>
      <c r="S7303"/>
    </row>
    <row r="7304" spans="16:19">
      <c r="P7304"/>
      <c r="Q7304"/>
      <c r="R7304"/>
      <c r="S7304"/>
    </row>
    <row r="7305" spans="16:19">
      <c r="P7305"/>
      <c r="Q7305"/>
      <c r="R7305"/>
      <c r="S7305"/>
    </row>
    <row r="7306" spans="16:19">
      <c r="P7306"/>
      <c r="Q7306"/>
      <c r="R7306"/>
      <c r="S7306"/>
    </row>
    <row r="7307" spans="16:19">
      <c r="P7307"/>
      <c r="Q7307"/>
      <c r="R7307"/>
      <c r="S7307"/>
    </row>
    <row r="7308" spans="16:19">
      <c r="P7308"/>
      <c r="Q7308"/>
      <c r="R7308"/>
      <c r="S7308"/>
    </row>
    <row r="7309" spans="16:19">
      <c r="P7309"/>
      <c r="Q7309"/>
      <c r="R7309"/>
      <c r="S7309"/>
    </row>
    <row r="7310" spans="16:19">
      <c r="P7310"/>
      <c r="Q7310"/>
      <c r="R7310"/>
      <c r="S7310"/>
    </row>
    <row r="7311" spans="16:19">
      <c r="P7311"/>
      <c r="Q7311"/>
      <c r="R7311"/>
      <c r="S7311"/>
    </row>
    <row r="7312" spans="16:19">
      <c r="P7312"/>
      <c r="Q7312"/>
      <c r="R7312"/>
      <c r="S7312"/>
    </row>
    <row r="7313" spans="16:19">
      <c r="P7313"/>
      <c r="Q7313"/>
      <c r="R7313"/>
      <c r="S7313"/>
    </row>
    <row r="7314" spans="16:19">
      <c r="P7314"/>
      <c r="Q7314"/>
      <c r="R7314"/>
      <c r="S7314"/>
    </row>
    <row r="7315" spans="16:19">
      <c r="P7315"/>
      <c r="Q7315"/>
      <c r="R7315"/>
      <c r="S7315"/>
    </row>
    <row r="7316" spans="16:19">
      <c r="P7316"/>
      <c r="Q7316"/>
      <c r="R7316"/>
      <c r="S7316"/>
    </row>
    <row r="7317" spans="16:19">
      <c r="P7317"/>
      <c r="Q7317"/>
      <c r="R7317"/>
      <c r="S7317"/>
    </row>
    <row r="7318" spans="16:19">
      <c r="P7318"/>
      <c r="Q7318"/>
      <c r="R7318"/>
      <c r="S7318"/>
    </row>
    <row r="7319" spans="16:19">
      <c r="P7319"/>
      <c r="Q7319"/>
      <c r="R7319"/>
      <c r="S7319"/>
    </row>
    <row r="7320" spans="16:19">
      <c r="P7320"/>
      <c r="Q7320"/>
      <c r="R7320"/>
      <c r="S7320"/>
    </row>
    <row r="7321" spans="16:19">
      <c r="P7321"/>
      <c r="Q7321"/>
      <c r="R7321"/>
      <c r="S7321"/>
    </row>
    <row r="7322" spans="16:19">
      <c r="P7322"/>
      <c r="Q7322"/>
      <c r="R7322"/>
      <c r="S7322"/>
    </row>
    <row r="7323" spans="16:19">
      <c r="P7323"/>
      <c r="Q7323"/>
      <c r="R7323"/>
      <c r="S7323"/>
    </row>
    <row r="7324" spans="16:19">
      <c r="P7324"/>
      <c r="Q7324"/>
      <c r="R7324"/>
      <c r="S7324"/>
    </row>
    <row r="7325" spans="16:19">
      <c r="P7325"/>
      <c r="Q7325"/>
      <c r="R7325"/>
      <c r="S7325"/>
    </row>
    <row r="7326" spans="16:19">
      <c r="P7326"/>
      <c r="Q7326"/>
      <c r="R7326"/>
      <c r="S7326"/>
    </row>
    <row r="7327" spans="16:19">
      <c r="P7327"/>
      <c r="Q7327"/>
      <c r="R7327"/>
      <c r="S7327"/>
    </row>
    <row r="7328" spans="16:19">
      <c r="P7328"/>
      <c r="Q7328"/>
      <c r="R7328"/>
      <c r="S7328"/>
    </row>
    <row r="7329" spans="16:19">
      <c r="P7329"/>
      <c r="Q7329"/>
      <c r="R7329"/>
      <c r="S7329"/>
    </row>
    <row r="7330" spans="16:19">
      <c r="P7330"/>
      <c r="Q7330"/>
      <c r="R7330"/>
      <c r="S7330"/>
    </row>
    <row r="7331" spans="16:19">
      <c r="P7331"/>
      <c r="Q7331"/>
      <c r="R7331"/>
      <c r="S7331"/>
    </row>
    <row r="7332" spans="16:19">
      <c r="P7332"/>
      <c r="Q7332"/>
      <c r="R7332"/>
      <c r="S7332"/>
    </row>
    <row r="7333" spans="16:19">
      <c r="P7333"/>
      <c r="Q7333"/>
      <c r="R7333"/>
      <c r="S7333"/>
    </row>
    <row r="7334" spans="16:19">
      <c r="P7334"/>
      <c r="Q7334"/>
      <c r="R7334"/>
      <c r="S7334"/>
    </row>
    <row r="7335" spans="16:19">
      <c r="P7335"/>
      <c r="Q7335"/>
      <c r="R7335"/>
      <c r="S7335"/>
    </row>
    <row r="7336" spans="16:19">
      <c r="P7336"/>
      <c r="Q7336"/>
      <c r="R7336"/>
      <c r="S7336"/>
    </row>
    <row r="7337" spans="16:19">
      <c r="P7337"/>
      <c r="Q7337"/>
      <c r="R7337"/>
      <c r="S7337"/>
    </row>
    <row r="7338" spans="16:19">
      <c r="P7338"/>
      <c r="Q7338"/>
      <c r="R7338"/>
      <c r="S7338"/>
    </row>
    <row r="7339" spans="16:19">
      <c r="P7339"/>
      <c r="Q7339"/>
      <c r="R7339"/>
      <c r="S7339"/>
    </row>
    <row r="7340" spans="16:19">
      <c r="P7340"/>
      <c r="Q7340"/>
      <c r="R7340"/>
      <c r="S7340"/>
    </row>
    <row r="7341" spans="16:19">
      <c r="P7341"/>
      <c r="Q7341"/>
      <c r="R7341"/>
      <c r="S7341"/>
    </row>
    <row r="7342" spans="16:19">
      <c r="P7342"/>
      <c r="Q7342"/>
      <c r="R7342"/>
      <c r="S7342"/>
    </row>
    <row r="7343" spans="16:19">
      <c r="P7343"/>
      <c r="Q7343"/>
      <c r="R7343"/>
      <c r="S7343"/>
    </row>
    <row r="7344" spans="16:19">
      <c r="P7344"/>
      <c r="Q7344"/>
      <c r="R7344"/>
      <c r="S7344"/>
    </row>
    <row r="7345" spans="16:19">
      <c r="P7345"/>
      <c r="Q7345"/>
      <c r="R7345"/>
      <c r="S7345"/>
    </row>
    <row r="7346" spans="16:19">
      <c r="P7346"/>
      <c r="Q7346"/>
      <c r="R7346"/>
      <c r="S7346"/>
    </row>
    <row r="7347" spans="16:19">
      <c r="P7347"/>
      <c r="Q7347"/>
      <c r="R7347"/>
      <c r="S7347"/>
    </row>
    <row r="7348" spans="16:19">
      <c r="P7348"/>
      <c r="Q7348"/>
      <c r="R7348"/>
      <c r="S7348"/>
    </row>
    <row r="7349" spans="16:19">
      <c r="P7349"/>
      <c r="Q7349"/>
      <c r="R7349"/>
      <c r="S7349"/>
    </row>
    <row r="7350" spans="16:19">
      <c r="P7350"/>
      <c r="Q7350"/>
      <c r="R7350"/>
      <c r="S7350"/>
    </row>
    <row r="7351" spans="16:19">
      <c r="P7351"/>
      <c r="Q7351"/>
      <c r="R7351"/>
      <c r="S7351"/>
    </row>
    <row r="7352" spans="16:19">
      <c r="P7352"/>
      <c r="Q7352"/>
      <c r="R7352"/>
      <c r="S7352"/>
    </row>
    <row r="7353" spans="16:19">
      <c r="P7353"/>
      <c r="Q7353"/>
      <c r="R7353"/>
      <c r="S7353"/>
    </row>
    <row r="7354" spans="16:19">
      <c r="P7354"/>
      <c r="Q7354"/>
      <c r="R7354"/>
      <c r="S7354"/>
    </row>
    <row r="7355" spans="16:19">
      <c r="P7355"/>
      <c r="Q7355"/>
      <c r="R7355"/>
      <c r="S7355"/>
    </row>
    <row r="7356" spans="16:19">
      <c r="P7356"/>
      <c r="Q7356"/>
      <c r="R7356"/>
      <c r="S7356"/>
    </row>
    <row r="7357" spans="16:19">
      <c r="P7357"/>
      <c r="Q7357"/>
      <c r="R7357"/>
      <c r="S7357"/>
    </row>
    <row r="7358" spans="16:19">
      <c r="P7358"/>
      <c r="Q7358"/>
      <c r="R7358"/>
      <c r="S7358"/>
    </row>
    <row r="7359" spans="16:19">
      <c r="P7359"/>
      <c r="Q7359"/>
      <c r="R7359"/>
      <c r="S7359"/>
    </row>
    <row r="7360" spans="16:19">
      <c r="P7360"/>
      <c r="Q7360"/>
      <c r="R7360"/>
      <c r="S7360"/>
    </row>
    <row r="7361" spans="16:19">
      <c r="P7361"/>
      <c r="Q7361"/>
      <c r="R7361"/>
      <c r="S7361"/>
    </row>
    <row r="7362" spans="16:19">
      <c r="P7362"/>
      <c r="Q7362"/>
      <c r="R7362"/>
      <c r="S7362"/>
    </row>
    <row r="7363" spans="16:19">
      <c r="P7363"/>
      <c r="Q7363"/>
      <c r="R7363"/>
      <c r="S7363"/>
    </row>
    <row r="7364" spans="16:19">
      <c r="P7364"/>
      <c r="Q7364"/>
      <c r="R7364"/>
      <c r="S7364"/>
    </row>
    <row r="7365" spans="16:19">
      <c r="P7365"/>
      <c r="Q7365"/>
      <c r="R7365"/>
      <c r="S7365"/>
    </row>
    <row r="7366" spans="16:19">
      <c r="P7366"/>
      <c r="Q7366"/>
      <c r="R7366"/>
      <c r="S7366"/>
    </row>
    <row r="7367" spans="16:19">
      <c r="P7367"/>
      <c r="Q7367"/>
      <c r="R7367"/>
      <c r="S7367"/>
    </row>
    <row r="7368" spans="16:19">
      <c r="P7368"/>
      <c r="Q7368"/>
      <c r="R7368"/>
      <c r="S7368"/>
    </row>
    <row r="7369" spans="16:19">
      <c r="P7369"/>
      <c r="Q7369"/>
      <c r="R7369"/>
      <c r="S7369"/>
    </row>
    <row r="7370" spans="16:19">
      <c r="P7370"/>
      <c r="Q7370"/>
      <c r="R7370"/>
      <c r="S7370"/>
    </row>
    <row r="7371" spans="16:19">
      <c r="P7371"/>
      <c r="Q7371"/>
      <c r="R7371"/>
      <c r="S7371"/>
    </row>
    <row r="7372" spans="16:19">
      <c r="P7372"/>
      <c r="Q7372"/>
      <c r="R7372"/>
      <c r="S7372"/>
    </row>
    <row r="7373" spans="16:19">
      <c r="P7373"/>
      <c r="Q7373"/>
      <c r="R7373"/>
      <c r="S7373"/>
    </row>
    <row r="7374" spans="16:19">
      <c r="P7374"/>
      <c r="Q7374"/>
      <c r="R7374"/>
      <c r="S7374"/>
    </row>
    <row r="7375" spans="16:19">
      <c r="P7375"/>
      <c r="Q7375"/>
      <c r="R7375"/>
      <c r="S7375"/>
    </row>
    <row r="7376" spans="16:19">
      <c r="P7376"/>
      <c r="Q7376"/>
      <c r="R7376"/>
      <c r="S7376"/>
    </row>
    <row r="7377" spans="16:19">
      <c r="P7377"/>
      <c r="Q7377"/>
      <c r="R7377"/>
      <c r="S7377"/>
    </row>
    <row r="7378" spans="16:19">
      <c r="P7378"/>
      <c r="Q7378"/>
      <c r="R7378"/>
      <c r="S7378"/>
    </row>
    <row r="7379" spans="16:19">
      <c r="P7379"/>
      <c r="Q7379"/>
      <c r="R7379"/>
      <c r="S7379"/>
    </row>
    <row r="7380" spans="16:19">
      <c r="P7380"/>
      <c r="Q7380"/>
      <c r="R7380"/>
      <c r="S7380"/>
    </row>
    <row r="7381" spans="16:19">
      <c r="P7381"/>
      <c r="Q7381"/>
      <c r="R7381"/>
      <c r="S7381"/>
    </row>
    <row r="7382" spans="16:19">
      <c r="P7382"/>
      <c r="Q7382"/>
      <c r="R7382"/>
      <c r="S7382"/>
    </row>
    <row r="7383" spans="16:19">
      <c r="P7383"/>
      <c r="Q7383"/>
      <c r="R7383"/>
      <c r="S7383"/>
    </row>
    <row r="7384" spans="16:19">
      <c r="P7384"/>
      <c r="Q7384"/>
      <c r="R7384"/>
      <c r="S7384"/>
    </row>
    <row r="7385" spans="16:19">
      <c r="P7385"/>
      <c r="Q7385"/>
      <c r="R7385"/>
      <c r="S7385"/>
    </row>
    <row r="7386" spans="16:19">
      <c r="P7386"/>
      <c r="Q7386"/>
      <c r="R7386"/>
      <c r="S7386"/>
    </row>
    <row r="7387" spans="16:19">
      <c r="P7387"/>
      <c r="Q7387"/>
      <c r="R7387"/>
      <c r="S7387"/>
    </row>
    <row r="7388" spans="16:19">
      <c r="P7388"/>
      <c r="Q7388"/>
      <c r="R7388"/>
      <c r="S7388"/>
    </row>
    <row r="7389" spans="16:19">
      <c r="P7389"/>
      <c r="Q7389"/>
      <c r="R7389"/>
      <c r="S7389"/>
    </row>
    <row r="7390" spans="16:19">
      <c r="P7390"/>
      <c r="Q7390"/>
      <c r="R7390"/>
      <c r="S7390"/>
    </row>
    <row r="7391" spans="16:19">
      <c r="P7391"/>
      <c r="Q7391"/>
      <c r="R7391"/>
      <c r="S7391"/>
    </row>
    <row r="7392" spans="16:19">
      <c r="P7392"/>
      <c r="Q7392"/>
      <c r="R7392"/>
      <c r="S7392"/>
    </row>
    <row r="7393" spans="16:19">
      <c r="P7393"/>
      <c r="Q7393"/>
      <c r="R7393"/>
      <c r="S7393"/>
    </row>
    <row r="7394" spans="16:19">
      <c r="P7394"/>
      <c r="Q7394"/>
      <c r="R7394"/>
      <c r="S7394"/>
    </row>
    <row r="7395" spans="16:19">
      <c r="P7395"/>
      <c r="Q7395"/>
      <c r="R7395"/>
      <c r="S7395"/>
    </row>
    <row r="7396" spans="16:19">
      <c r="P7396"/>
      <c r="Q7396"/>
      <c r="R7396"/>
      <c r="S7396"/>
    </row>
    <row r="7397" spans="16:19">
      <c r="P7397"/>
      <c r="Q7397"/>
      <c r="R7397"/>
      <c r="S7397"/>
    </row>
    <row r="7398" spans="16:19">
      <c r="P7398"/>
      <c r="Q7398"/>
      <c r="R7398"/>
      <c r="S7398"/>
    </row>
    <row r="7399" spans="16:19">
      <c r="P7399"/>
      <c r="Q7399"/>
      <c r="R7399"/>
      <c r="S7399"/>
    </row>
    <row r="7400" spans="16:19">
      <c r="P7400"/>
      <c r="Q7400"/>
      <c r="R7400"/>
      <c r="S7400"/>
    </row>
    <row r="7401" spans="16:19">
      <c r="P7401"/>
      <c r="Q7401"/>
      <c r="R7401"/>
      <c r="S7401"/>
    </row>
    <row r="7402" spans="16:19">
      <c r="P7402"/>
      <c r="Q7402"/>
      <c r="R7402"/>
      <c r="S7402"/>
    </row>
    <row r="7403" spans="16:19">
      <c r="P7403"/>
      <c r="Q7403"/>
      <c r="R7403"/>
      <c r="S7403"/>
    </row>
    <row r="7404" spans="16:19">
      <c r="P7404"/>
      <c r="Q7404"/>
      <c r="R7404"/>
      <c r="S7404"/>
    </row>
    <row r="7405" spans="16:19">
      <c r="P7405"/>
      <c r="Q7405"/>
      <c r="R7405"/>
      <c r="S7405"/>
    </row>
    <row r="7406" spans="16:19">
      <c r="P7406"/>
      <c r="Q7406"/>
      <c r="R7406"/>
      <c r="S7406"/>
    </row>
    <row r="7407" spans="16:19">
      <c r="P7407"/>
      <c r="Q7407"/>
      <c r="R7407"/>
      <c r="S7407"/>
    </row>
    <row r="7408" spans="16:19">
      <c r="P7408"/>
      <c r="Q7408"/>
      <c r="R7408"/>
      <c r="S7408"/>
    </row>
    <row r="7409" spans="16:19">
      <c r="P7409"/>
      <c r="Q7409"/>
      <c r="R7409"/>
      <c r="S7409"/>
    </row>
    <row r="7410" spans="16:19">
      <c r="P7410"/>
      <c r="Q7410"/>
      <c r="R7410"/>
      <c r="S7410"/>
    </row>
    <row r="7411" spans="16:19">
      <c r="P7411"/>
      <c r="Q7411"/>
      <c r="R7411"/>
      <c r="S7411"/>
    </row>
    <row r="7412" spans="16:19">
      <c r="P7412"/>
      <c r="Q7412"/>
      <c r="R7412"/>
      <c r="S7412"/>
    </row>
    <row r="7413" spans="16:19">
      <c r="P7413"/>
      <c r="Q7413"/>
      <c r="R7413"/>
      <c r="S7413"/>
    </row>
    <row r="7414" spans="16:19">
      <c r="P7414"/>
      <c r="Q7414"/>
      <c r="R7414"/>
      <c r="S7414"/>
    </row>
    <row r="7415" spans="16:19">
      <c r="P7415"/>
      <c r="Q7415"/>
      <c r="R7415"/>
      <c r="S7415"/>
    </row>
    <row r="7416" spans="16:19">
      <c r="P7416"/>
      <c r="Q7416"/>
      <c r="R7416"/>
      <c r="S7416"/>
    </row>
    <row r="7417" spans="16:19">
      <c r="P7417"/>
      <c r="Q7417"/>
      <c r="R7417"/>
      <c r="S7417"/>
    </row>
    <row r="7418" spans="16:19">
      <c r="P7418"/>
      <c r="Q7418"/>
      <c r="R7418"/>
      <c r="S7418"/>
    </row>
    <row r="7419" spans="16:19">
      <c r="P7419"/>
      <c r="Q7419"/>
      <c r="R7419"/>
      <c r="S7419"/>
    </row>
    <row r="7420" spans="16:19">
      <c r="P7420"/>
      <c r="Q7420"/>
      <c r="R7420"/>
      <c r="S7420"/>
    </row>
    <row r="7421" spans="16:19">
      <c r="P7421"/>
      <c r="Q7421"/>
      <c r="R7421"/>
      <c r="S7421"/>
    </row>
    <row r="7422" spans="16:19">
      <c r="P7422"/>
      <c r="Q7422"/>
      <c r="R7422"/>
      <c r="S7422"/>
    </row>
    <row r="7423" spans="16:19">
      <c r="P7423"/>
      <c r="Q7423"/>
      <c r="R7423"/>
      <c r="S7423"/>
    </row>
    <row r="7424" spans="16:19">
      <c r="P7424"/>
      <c r="Q7424"/>
      <c r="R7424"/>
      <c r="S7424"/>
    </row>
    <row r="7425" spans="16:19">
      <c r="P7425"/>
      <c r="Q7425"/>
      <c r="R7425"/>
      <c r="S7425"/>
    </row>
    <row r="7426" spans="16:19">
      <c r="P7426"/>
      <c r="Q7426"/>
      <c r="R7426"/>
      <c r="S7426"/>
    </row>
    <row r="7427" spans="16:19">
      <c r="P7427"/>
      <c r="Q7427"/>
      <c r="R7427"/>
      <c r="S7427"/>
    </row>
    <row r="7428" spans="16:19">
      <c r="P7428"/>
      <c r="Q7428"/>
      <c r="R7428"/>
      <c r="S7428"/>
    </row>
    <row r="7429" spans="16:19">
      <c r="P7429"/>
      <c r="Q7429"/>
      <c r="R7429"/>
      <c r="S7429"/>
    </row>
    <row r="7430" spans="16:19">
      <c r="P7430"/>
      <c r="Q7430"/>
      <c r="R7430"/>
      <c r="S7430"/>
    </row>
    <row r="7431" spans="16:19">
      <c r="P7431"/>
      <c r="Q7431"/>
      <c r="R7431"/>
      <c r="S7431"/>
    </row>
    <row r="7432" spans="16:19">
      <c r="P7432"/>
      <c r="Q7432"/>
      <c r="R7432"/>
      <c r="S7432"/>
    </row>
    <row r="7433" spans="16:19">
      <c r="P7433"/>
      <c r="Q7433"/>
      <c r="R7433"/>
      <c r="S7433"/>
    </row>
    <row r="7434" spans="16:19">
      <c r="P7434"/>
      <c r="Q7434"/>
      <c r="R7434"/>
      <c r="S7434"/>
    </row>
    <row r="7435" spans="16:19">
      <c r="P7435"/>
      <c r="Q7435"/>
      <c r="R7435"/>
      <c r="S7435"/>
    </row>
    <row r="7436" spans="16:19">
      <c r="P7436"/>
      <c r="Q7436"/>
      <c r="R7436"/>
      <c r="S7436"/>
    </row>
    <row r="7437" spans="16:19">
      <c r="P7437"/>
      <c r="Q7437"/>
      <c r="R7437"/>
      <c r="S7437"/>
    </row>
    <row r="7438" spans="16:19">
      <c r="P7438"/>
      <c r="Q7438"/>
      <c r="R7438"/>
      <c r="S7438"/>
    </row>
    <row r="7439" spans="16:19">
      <c r="P7439"/>
      <c r="Q7439"/>
      <c r="R7439"/>
      <c r="S7439"/>
    </row>
    <row r="7440" spans="16:19">
      <c r="P7440"/>
      <c r="Q7440"/>
      <c r="R7440"/>
      <c r="S7440"/>
    </row>
    <row r="7441" spans="16:19">
      <c r="P7441"/>
      <c r="Q7441"/>
      <c r="R7441"/>
      <c r="S7441"/>
    </row>
    <row r="7442" spans="16:19">
      <c r="P7442"/>
      <c r="Q7442"/>
      <c r="R7442"/>
      <c r="S7442"/>
    </row>
    <row r="7443" spans="16:19">
      <c r="P7443"/>
      <c r="Q7443"/>
      <c r="R7443"/>
      <c r="S7443"/>
    </row>
    <row r="7444" spans="16:19">
      <c r="P7444"/>
      <c r="Q7444"/>
      <c r="R7444"/>
      <c r="S7444"/>
    </row>
    <row r="7445" spans="16:19">
      <c r="P7445"/>
      <c r="Q7445"/>
      <c r="R7445"/>
      <c r="S7445"/>
    </row>
    <row r="7446" spans="16:19">
      <c r="P7446"/>
      <c r="Q7446"/>
      <c r="R7446"/>
      <c r="S7446"/>
    </row>
    <row r="7447" spans="16:19">
      <c r="P7447"/>
      <c r="Q7447"/>
      <c r="R7447"/>
      <c r="S7447"/>
    </row>
    <row r="7448" spans="16:19">
      <c r="P7448"/>
      <c r="Q7448"/>
      <c r="R7448"/>
      <c r="S7448"/>
    </row>
    <row r="7449" spans="16:19">
      <c r="P7449"/>
      <c r="Q7449"/>
      <c r="R7449"/>
      <c r="S7449"/>
    </row>
    <row r="7450" spans="16:19">
      <c r="P7450"/>
      <c r="Q7450"/>
      <c r="R7450"/>
      <c r="S7450"/>
    </row>
    <row r="7451" spans="16:19">
      <c r="P7451"/>
      <c r="Q7451"/>
      <c r="R7451"/>
      <c r="S7451"/>
    </row>
    <row r="7452" spans="16:19">
      <c r="P7452"/>
      <c r="Q7452"/>
      <c r="R7452"/>
      <c r="S7452"/>
    </row>
    <row r="7453" spans="16:19">
      <c r="P7453"/>
      <c r="Q7453"/>
      <c r="R7453"/>
      <c r="S7453"/>
    </row>
    <row r="7454" spans="16:19">
      <c r="P7454"/>
      <c r="Q7454"/>
      <c r="R7454"/>
      <c r="S7454"/>
    </row>
    <row r="7455" spans="16:19">
      <c r="P7455"/>
      <c r="Q7455"/>
      <c r="R7455"/>
      <c r="S7455"/>
    </row>
    <row r="7456" spans="16:19">
      <c r="P7456"/>
      <c r="Q7456"/>
      <c r="R7456"/>
      <c r="S7456"/>
    </row>
    <row r="7457" spans="16:19">
      <c r="P7457"/>
      <c r="Q7457"/>
      <c r="R7457"/>
      <c r="S7457"/>
    </row>
    <row r="7458" spans="16:19">
      <c r="P7458"/>
      <c r="Q7458"/>
      <c r="R7458"/>
      <c r="S7458"/>
    </row>
    <row r="7459" spans="16:19">
      <c r="P7459"/>
      <c r="Q7459"/>
      <c r="R7459"/>
      <c r="S7459"/>
    </row>
    <row r="7460" spans="16:19">
      <c r="P7460"/>
      <c r="Q7460"/>
      <c r="R7460"/>
      <c r="S7460"/>
    </row>
    <row r="7461" spans="16:19">
      <c r="P7461"/>
      <c r="Q7461"/>
      <c r="R7461"/>
      <c r="S7461"/>
    </row>
    <row r="7462" spans="16:19">
      <c r="P7462"/>
      <c r="Q7462"/>
      <c r="R7462"/>
      <c r="S7462"/>
    </row>
    <row r="7463" spans="16:19">
      <c r="P7463"/>
      <c r="Q7463"/>
      <c r="R7463"/>
      <c r="S7463"/>
    </row>
    <row r="7464" spans="16:19">
      <c r="P7464"/>
      <c r="Q7464"/>
      <c r="R7464"/>
      <c r="S7464"/>
    </row>
    <row r="7465" spans="16:19">
      <c r="P7465"/>
      <c r="Q7465"/>
      <c r="R7465"/>
      <c r="S7465"/>
    </row>
    <row r="7466" spans="16:19">
      <c r="P7466"/>
      <c r="Q7466"/>
      <c r="R7466"/>
      <c r="S7466"/>
    </row>
    <row r="7467" spans="16:19">
      <c r="P7467"/>
      <c r="Q7467"/>
      <c r="R7467"/>
      <c r="S7467"/>
    </row>
    <row r="7468" spans="16:19">
      <c r="P7468"/>
      <c r="Q7468"/>
      <c r="R7468"/>
      <c r="S7468"/>
    </row>
    <row r="7469" spans="16:19">
      <c r="P7469"/>
      <c r="Q7469"/>
      <c r="R7469"/>
      <c r="S7469"/>
    </row>
    <row r="7470" spans="16:19">
      <c r="P7470"/>
      <c r="Q7470"/>
      <c r="R7470"/>
      <c r="S7470"/>
    </row>
    <row r="7471" spans="16:19">
      <c r="P7471"/>
      <c r="Q7471"/>
      <c r="R7471"/>
      <c r="S7471"/>
    </row>
    <row r="7472" spans="16:19">
      <c r="P7472"/>
      <c r="Q7472"/>
      <c r="R7472"/>
      <c r="S7472"/>
    </row>
    <row r="7473" spans="16:19">
      <c r="P7473"/>
      <c r="Q7473"/>
      <c r="R7473"/>
      <c r="S7473"/>
    </row>
    <row r="7474" spans="16:19">
      <c r="P7474"/>
      <c r="Q7474"/>
      <c r="R7474"/>
      <c r="S7474"/>
    </row>
    <row r="7475" spans="16:19">
      <c r="P7475"/>
      <c r="Q7475"/>
      <c r="R7475"/>
      <c r="S7475"/>
    </row>
    <row r="7476" spans="16:19">
      <c r="P7476"/>
      <c r="Q7476"/>
      <c r="R7476"/>
      <c r="S7476"/>
    </row>
    <row r="7477" spans="16:19">
      <c r="P7477"/>
      <c r="Q7477"/>
      <c r="R7477"/>
      <c r="S7477"/>
    </row>
    <row r="7478" spans="16:19">
      <c r="P7478"/>
      <c r="Q7478"/>
      <c r="R7478"/>
      <c r="S7478"/>
    </row>
    <row r="7479" spans="16:19">
      <c r="P7479"/>
      <c r="Q7479"/>
      <c r="R7479"/>
      <c r="S7479"/>
    </row>
    <row r="7480" spans="16:19">
      <c r="P7480"/>
      <c r="Q7480"/>
      <c r="R7480"/>
      <c r="S7480"/>
    </row>
    <row r="7481" spans="16:19">
      <c r="P7481"/>
      <c r="Q7481"/>
      <c r="R7481"/>
      <c r="S7481"/>
    </row>
    <row r="7482" spans="16:19">
      <c r="P7482"/>
      <c r="Q7482"/>
      <c r="R7482"/>
      <c r="S7482"/>
    </row>
    <row r="7483" spans="16:19">
      <c r="P7483"/>
      <c r="Q7483"/>
      <c r="R7483"/>
      <c r="S7483"/>
    </row>
    <row r="7484" spans="16:19">
      <c r="P7484"/>
      <c r="Q7484"/>
      <c r="R7484"/>
      <c r="S7484"/>
    </row>
    <row r="7485" spans="16:19">
      <c r="P7485"/>
      <c r="Q7485"/>
      <c r="R7485"/>
      <c r="S7485"/>
    </row>
    <row r="7486" spans="16:19">
      <c r="P7486"/>
      <c r="Q7486"/>
      <c r="R7486"/>
      <c r="S7486"/>
    </row>
    <row r="7487" spans="16:19">
      <c r="P7487"/>
      <c r="Q7487"/>
      <c r="R7487"/>
      <c r="S7487"/>
    </row>
    <row r="7488" spans="16:19">
      <c r="P7488"/>
      <c r="Q7488"/>
      <c r="R7488"/>
      <c r="S7488"/>
    </row>
    <row r="7489" spans="16:19">
      <c r="P7489"/>
      <c r="Q7489"/>
      <c r="R7489"/>
      <c r="S7489"/>
    </row>
    <row r="7490" spans="16:19">
      <c r="P7490"/>
      <c r="Q7490"/>
      <c r="R7490"/>
      <c r="S7490"/>
    </row>
    <row r="7491" spans="16:19">
      <c r="P7491"/>
      <c r="Q7491"/>
      <c r="R7491"/>
      <c r="S7491"/>
    </row>
    <row r="7492" spans="16:19">
      <c r="P7492"/>
      <c r="Q7492"/>
      <c r="R7492"/>
      <c r="S7492"/>
    </row>
    <row r="7493" spans="16:19">
      <c r="P7493"/>
      <c r="Q7493"/>
      <c r="R7493"/>
      <c r="S7493"/>
    </row>
    <row r="7494" spans="16:19">
      <c r="P7494"/>
      <c r="Q7494"/>
      <c r="R7494"/>
      <c r="S7494"/>
    </row>
    <row r="7495" spans="16:19">
      <c r="P7495"/>
      <c r="Q7495"/>
      <c r="R7495"/>
      <c r="S7495"/>
    </row>
    <row r="7496" spans="16:19">
      <c r="P7496"/>
      <c r="Q7496"/>
      <c r="R7496"/>
      <c r="S7496"/>
    </row>
    <row r="7497" spans="16:19">
      <c r="P7497"/>
      <c r="Q7497"/>
      <c r="R7497"/>
      <c r="S7497"/>
    </row>
    <row r="7498" spans="16:19">
      <c r="P7498"/>
      <c r="Q7498"/>
      <c r="R7498"/>
      <c r="S7498"/>
    </row>
    <row r="7499" spans="16:19">
      <c r="P7499"/>
      <c r="Q7499"/>
      <c r="R7499"/>
      <c r="S7499"/>
    </row>
    <row r="7500" spans="16:19">
      <c r="P7500"/>
      <c r="Q7500"/>
      <c r="R7500"/>
      <c r="S7500"/>
    </row>
    <row r="7501" spans="16:19">
      <c r="P7501"/>
      <c r="Q7501"/>
      <c r="R7501"/>
      <c r="S7501"/>
    </row>
    <row r="7502" spans="16:19">
      <c r="P7502"/>
      <c r="Q7502"/>
      <c r="R7502"/>
      <c r="S7502"/>
    </row>
    <row r="7503" spans="16:19">
      <c r="P7503"/>
      <c r="Q7503"/>
      <c r="R7503"/>
      <c r="S7503"/>
    </row>
    <row r="7504" spans="16:19">
      <c r="P7504"/>
      <c r="Q7504"/>
      <c r="R7504"/>
      <c r="S7504"/>
    </row>
    <row r="7505" spans="16:19">
      <c r="P7505"/>
      <c r="Q7505"/>
      <c r="R7505"/>
      <c r="S7505"/>
    </row>
    <row r="7506" spans="16:19">
      <c r="P7506"/>
      <c r="Q7506"/>
      <c r="R7506"/>
      <c r="S7506"/>
    </row>
    <row r="7507" spans="16:19">
      <c r="P7507"/>
      <c r="Q7507"/>
      <c r="R7507"/>
      <c r="S7507"/>
    </row>
    <row r="7508" spans="16:19">
      <c r="P7508"/>
      <c r="Q7508"/>
      <c r="R7508"/>
      <c r="S7508"/>
    </row>
    <row r="7509" spans="16:19">
      <c r="P7509"/>
      <c r="Q7509"/>
      <c r="R7509"/>
      <c r="S7509"/>
    </row>
    <row r="7510" spans="16:19">
      <c r="P7510"/>
      <c r="Q7510"/>
      <c r="R7510"/>
      <c r="S7510"/>
    </row>
    <row r="7511" spans="16:19">
      <c r="P7511"/>
      <c r="Q7511"/>
      <c r="R7511"/>
      <c r="S7511"/>
    </row>
    <row r="7512" spans="16:19">
      <c r="P7512"/>
      <c r="Q7512"/>
      <c r="R7512"/>
      <c r="S7512"/>
    </row>
    <row r="7513" spans="16:19">
      <c r="P7513"/>
      <c r="Q7513"/>
      <c r="R7513"/>
      <c r="S7513"/>
    </row>
    <row r="7514" spans="16:19">
      <c r="P7514"/>
      <c r="Q7514"/>
      <c r="R7514"/>
      <c r="S7514"/>
    </row>
    <row r="7515" spans="16:19">
      <c r="P7515"/>
      <c r="Q7515"/>
      <c r="R7515"/>
      <c r="S7515"/>
    </row>
    <row r="7516" spans="16:19">
      <c r="P7516"/>
      <c r="Q7516"/>
      <c r="R7516"/>
      <c r="S7516"/>
    </row>
    <row r="7517" spans="16:19">
      <c r="P7517"/>
      <c r="Q7517"/>
      <c r="R7517"/>
      <c r="S7517"/>
    </row>
    <row r="7518" spans="16:19">
      <c r="P7518"/>
      <c r="Q7518"/>
      <c r="R7518"/>
      <c r="S7518"/>
    </row>
    <row r="7519" spans="16:19">
      <c r="P7519"/>
      <c r="Q7519"/>
      <c r="R7519"/>
      <c r="S7519"/>
    </row>
    <row r="7520" spans="16:19">
      <c r="P7520"/>
      <c r="Q7520"/>
      <c r="R7520"/>
      <c r="S7520"/>
    </row>
    <row r="7521" spans="16:19">
      <c r="P7521"/>
      <c r="Q7521"/>
      <c r="R7521"/>
      <c r="S7521"/>
    </row>
    <row r="7522" spans="16:19">
      <c r="P7522"/>
      <c r="Q7522"/>
      <c r="R7522"/>
      <c r="S7522"/>
    </row>
    <row r="7523" spans="16:19">
      <c r="P7523"/>
      <c r="Q7523"/>
      <c r="R7523"/>
      <c r="S7523"/>
    </row>
    <row r="7524" spans="16:19">
      <c r="P7524"/>
      <c r="Q7524"/>
      <c r="R7524"/>
      <c r="S7524"/>
    </row>
    <row r="7525" spans="16:19">
      <c r="P7525"/>
      <c r="Q7525"/>
      <c r="R7525"/>
      <c r="S7525"/>
    </row>
    <row r="7526" spans="16:19">
      <c r="P7526"/>
      <c r="Q7526"/>
      <c r="R7526"/>
      <c r="S7526"/>
    </row>
    <row r="7527" spans="16:19">
      <c r="P7527"/>
      <c r="Q7527"/>
      <c r="R7527"/>
      <c r="S7527"/>
    </row>
    <row r="7528" spans="16:19">
      <c r="P7528"/>
      <c r="Q7528"/>
      <c r="R7528"/>
      <c r="S7528"/>
    </row>
    <row r="7529" spans="16:19">
      <c r="P7529"/>
      <c r="Q7529"/>
      <c r="R7529"/>
      <c r="S7529"/>
    </row>
    <row r="7530" spans="16:19">
      <c r="P7530"/>
      <c r="Q7530"/>
      <c r="R7530"/>
      <c r="S7530"/>
    </row>
    <row r="7531" spans="16:19">
      <c r="P7531"/>
      <c r="Q7531"/>
      <c r="R7531"/>
      <c r="S7531"/>
    </row>
    <row r="7532" spans="16:19">
      <c r="P7532"/>
      <c r="Q7532"/>
      <c r="R7532"/>
      <c r="S7532"/>
    </row>
    <row r="7533" spans="16:19">
      <c r="P7533"/>
      <c r="Q7533"/>
      <c r="R7533"/>
      <c r="S7533"/>
    </row>
    <row r="7534" spans="16:19">
      <c r="P7534"/>
      <c r="Q7534"/>
      <c r="R7534"/>
      <c r="S7534"/>
    </row>
    <row r="7535" spans="16:19">
      <c r="P7535"/>
      <c r="Q7535"/>
      <c r="R7535"/>
      <c r="S7535"/>
    </row>
    <row r="7536" spans="16:19">
      <c r="P7536"/>
      <c r="Q7536"/>
      <c r="R7536"/>
      <c r="S7536"/>
    </row>
    <row r="7537" spans="16:19">
      <c r="P7537"/>
      <c r="Q7537"/>
      <c r="R7537"/>
      <c r="S7537"/>
    </row>
    <row r="7538" spans="16:19">
      <c r="P7538"/>
      <c r="Q7538"/>
      <c r="R7538"/>
      <c r="S7538"/>
    </row>
    <row r="7539" spans="16:19">
      <c r="P7539"/>
      <c r="Q7539"/>
      <c r="R7539"/>
      <c r="S7539"/>
    </row>
    <row r="7540" spans="16:19">
      <c r="P7540"/>
      <c r="Q7540"/>
      <c r="R7540"/>
      <c r="S7540"/>
    </row>
    <row r="7541" spans="16:19">
      <c r="P7541"/>
      <c r="Q7541"/>
      <c r="R7541"/>
      <c r="S7541"/>
    </row>
    <row r="7542" spans="16:19">
      <c r="P7542"/>
      <c r="Q7542"/>
      <c r="R7542"/>
      <c r="S7542"/>
    </row>
    <row r="7543" spans="16:19">
      <c r="P7543"/>
      <c r="Q7543"/>
      <c r="R7543"/>
      <c r="S7543"/>
    </row>
    <row r="7544" spans="16:19">
      <c r="P7544"/>
      <c r="Q7544"/>
      <c r="R7544"/>
      <c r="S7544"/>
    </row>
    <row r="7545" spans="16:19">
      <c r="P7545"/>
      <c r="Q7545"/>
      <c r="R7545"/>
      <c r="S7545"/>
    </row>
    <row r="7546" spans="16:19">
      <c r="P7546"/>
      <c r="Q7546"/>
      <c r="R7546"/>
      <c r="S7546"/>
    </row>
    <row r="7547" spans="16:19">
      <c r="P7547"/>
      <c r="Q7547"/>
      <c r="R7547"/>
      <c r="S7547"/>
    </row>
    <row r="7548" spans="16:19">
      <c r="P7548"/>
      <c r="Q7548"/>
      <c r="R7548"/>
      <c r="S7548"/>
    </row>
    <row r="7549" spans="16:19">
      <c r="P7549"/>
      <c r="Q7549"/>
      <c r="R7549"/>
      <c r="S7549"/>
    </row>
    <row r="7550" spans="16:19">
      <c r="P7550"/>
      <c r="Q7550"/>
      <c r="R7550"/>
      <c r="S7550"/>
    </row>
    <row r="7551" spans="16:19">
      <c r="P7551"/>
      <c r="Q7551"/>
      <c r="R7551"/>
      <c r="S7551"/>
    </row>
    <row r="7552" spans="16:19">
      <c r="P7552"/>
      <c r="Q7552"/>
      <c r="R7552"/>
      <c r="S7552"/>
    </row>
    <row r="7553" spans="16:19">
      <c r="P7553"/>
      <c r="Q7553"/>
      <c r="R7553"/>
      <c r="S7553"/>
    </row>
    <row r="7554" spans="16:19">
      <c r="P7554"/>
      <c r="Q7554"/>
      <c r="R7554"/>
      <c r="S7554"/>
    </row>
    <row r="7555" spans="16:19">
      <c r="P7555"/>
      <c r="Q7555"/>
      <c r="R7555"/>
      <c r="S7555"/>
    </row>
    <row r="7556" spans="16:19">
      <c r="P7556"/>
      <c r="Q7556"/>
      <c r="R7556"/>
      <c r="S7556"/>
    </row>
    <row r="7557" spans="16:19">
      <c r="P7557"/>
      <c r="Q7557"/>
      <c r="R7557"/>
      <c r="S7557"/>
    </row>
    <row r="7558" spans="16:19">
      <c r="P7558"/>
      <c r="Q7558"/>
      <c r="R7558"/>
      <c r="S7558"/>
    </row>
    <row r="7559" spans="16:19">
      <c r="P7559"/>
      <c r="Q7559"/>
      <c r="R7559"/>
      <c r="S7559"/>
    </row>
    <row r="7560" spans="16:19">
      <c r="P7560"/>
      <c r="Q7560"/>
      <c r="R7560"/>
      <c r="S7560"/>
    </row>
    <row r="7561" spans="16:19">
      <c r="P7561"/>
      <c r="Q7561"/>
      <c r="R7561"/>
      <c r="S7561"/>
    </row>
    <row r="7562" spans="16:19">
      <c r="P7562"/>
      <c r="Q7562"/>
      <c r="R7562"/>
      <c r="S7562"/>
    </row>
    <row r="7563" spans="16:19">
      <c r="P7563"/>
      <c r="Q7563"/>
      <c r="R7563"/>
      <c r="S7563"/>
    </row>
    <row r="7564" spans="16:19">
      <c r="P7564"/>
      <c r="Q7564"/>
      <c r="R7564"/>
      <c r="S7564"/>
    </row>
    <row r="7565" spans="16:19">
      <c r="P7565"/>
      <c r="Q7565"/>
      <c r="R7565"/>
      <c r="S7565"/>
    </row>
    <row r="7566" spans="16:19">
      <c r="P7566"/>
      <c r="Q7566"/>
      <c r="R7566"/>
      <c r="S7566"/>
    </row>
    <row r="7567" spans="16:19">
      <c r="P7567"/>
      <c r="Q7567"/>
      <c r="R7567"/>
      <c r="S7567"/>
    </row>
    <row r="7568" spans="16:19">
      <c r="P7568"/>
      <c r="Q7568"/>
      <c r="R7568"/>
      <c r="S7568"/>
    </row>
    <row r="7569" spans="16:19">
      <c r="P7569"/>
      <c r="Q7569"/>
      <c r="R7569"/>
      <c r="S7569"/>
    </row>
    <row r="7570" spans="16:19">
      <c r="P7570"/>
      <c r="Q7570"/>
      <c r="R7570"/>
      <c r="S7570"/>
    </row>
    <row r="7571" spans="16:19">
      <c r="P7571"/>
      <c r="Q7571"/>
      <c r="R7571"/>
      <c r="S7571"/>
    </row>
    <row r="7572" spans="16:19">
      <c r="P7572"/>
      <c r="Q7572"/>
      <c r="R7572"/>
      <c r="S7572"/>
    </row>
    <row r="7573" spans="16:19">
      <c r="P7573"/>
      <c r="Q7573"/>
      <c r="R7573"/>
      <c r="S7573"/>
    </row>
    <row r="7574" spans="16:19">
      <c r="P7574"/>
      <c r="Q7574"/>
      <c r="R7574"/>
      <c r="S7574"/>
    </row>
    <row r="7575" spans="16:19">
      <c r="P7575"/>
      <c r="Q7575"/>
      <c r="R7575"/>
      <c r="S7575"/>
    </row>
    <row r="7576" spans="16:19">
      <c r="P7576"/>
      <c r="Q7576"/>
      <c r="R7576"/>
      <c r="S7576"/>
    </row>
    <row r="7577" spans="16:19">
      <c r="P7577"/>
      <c r="Q7577"/>
      <c r="R7577"/>
      <c r="S7577"/>
    </row>
    <row r="7578" spans="16:19">
      <c r="P7578"/>
      <c r="Q7578"/>
      <c r="R7578"/>
      <c r="S7578"/>
    </row>
    <row r="7579" spans="16:19">
      <c r="P7579"/>
      <c r="Q7579"/>
      <c r="R7579"/>
      <c r="S7579"/>
    </row>
    <row r="7580" spans="16:19">
      <c r="P7580"/>
      <c r="Q7580"/>
      <c r="R7580"/>
      <c r="S7580"/>
    </row>
    <row r="7581" spans="16:19">
      <c r="P7581"/>
      <c r="Q7581"/>
      <c r="R7581"/>
      <c r="S7581"/>
    </row>
    <row r="7582" spans="16:19">
      <c r="P7582"/>
      <c r="Q7582"/>
      <c r="R7582"/>
      <c r="S7582"/>
    </row>
    <row r="7583" spans="16:19">
      <c r="P7583"/>
      <c r="Q7583"/>
      <c r="R7583"/>
      <c r="S7583"/>
    </row>
    <row r="7584" spans="16:19">
      <c r="P7584"/>
      <c r="Q7584"/>
      <c r="R7584"/>
      <c r="S7584"/>
    </row>
    <row r="7585" spans="16:19">
      <c r="P7585"/>
      <c r="Q7585"/>
      <c r="R7585"/>
      <c r="S7585"/>
    </row>
    <row r="7586" spans="16:19">
      <c r="P7586"/>
      <c r="Q7586"/>
      <c r="R7586"/>
      <c r="S7586"/>
    </row>
    <row r="7587" spans="16:19">
      <c r="P7587"/>
      <c r="Q7587"/>
      <c r="R7587"/>
      <c r="S7587"/>
    </row>
    <row r="7588" spans="16:19">
      <c r="P7588"/>
      <c r="Q7588"/>
      <c r="R7588"/>
      <c r="S7588"/>
    </row>
    <row r="7589" spans="16:19">
      <c r="P7589"/>
      <c r="Q7589"/>
      <c r="R7589"/>
      <c r="S7589"/>
    </row>
    <row r="7590" spans="16:19">
      <c r="P7590"/>
      <c r="Q7590"/>
      <c r="R7590"/>
      <c r="S7590"/>
    </row>
    <row r="7591" spans="16:19">
      <c r="P7591"/>
      <c r="Q7591"/>
      <c r="R7591"/>
      <c r="S7591"/>
    </row>
    <row r="7592" spans="16:19">
      <c r="P7592"/>
      <c r="Q7592"/>
      <c r="R7592"/>
      <c r="S7592"/>
    </row>
    <row r="7593" spans="16:19">
      <c r="P7593"/>
      <c r="Q7593"/>
      <c r="R7593"/>
      <c r="S7593"/>
    </row>
    <row r="7594" spans="16:19">
      <c r="P7594"/>
      <c r="Q7594"/>
      <c r="R7594"/>
      <c r="S7594"/>
    </row>
    <row r="7595" spans="16:19">
      <c r="P7595"/>
      <c r="Q7595"/>
      <c r="R7595"/>
      <c r="S7595"/>
    </row>
    <row r="7596" spans="16:19">
      <c r="P7596"/>
      <c r="Q7596"/>
      <c r="R7596"/>
      <c r="S7596"/>
    </row>
    <row r="7597" spans="16:19">
      <c r="P7597"/>
      <c r="Q7597"/>
      <c r="R7597"/>
      <c r="S7597"/>
    </row>
    <row r="7598" spans="16:19">
      <c r="P7598"/>
      <c r="Q7598"/>
      <c r="R7598"/>
      <c r="S7598"/>
    </row>
    <row r="7599" spans="16:19">
      <c r="P7599"/>
      <c r="Q7599"/>
      <c r="R7599"/>
      <c r="S7599"/>
    </row>
    <row r="7600" spans="16:19">
      <c r="P7600"/>
      <c r="Q7600"/>
      <c r="R7600"/>
      <c r="S7600"/>
    </row>
    <row r="7601" spans="16:19">
      <c r="P7601"/>
      <c r="Q7601"/>
      <c r="R7601"/>
      <c r="S7601"/>
    </row>
    <row r="7602" spans="16:19">
      <c r="P7602"/>
      <c r="Q7602"/>
      <c r="R7602"/>
      <c r="S7602"/>
    </row>
    <row r="7603" spans="16:19">
      <c r="P7603"/>
      <c r="Q7603"/>
      <c r="R7603"/>
      <c r="S7603"/>
    </row>
    <row r="7604" spans="16:19">
      <c r="P7604"/>
      <c r="Q7604"/>
      <c r="R7604"/>
      <c r="S7604"/>
    </row>
    <row r="7605" spans="16:19">
      <c r="P7605"/>
      <c r="Q7605"/>
      <c r="R7605"/>
      <c r="S7605"/>
    </row>
    <row r="7606" spans="16:19">
      <c r="P7606"/>
      <c r="Q7606"/>
      <c r="R7606"/>
      <c r="S7606"/>
    </row>
    <row r="7607" spans="16:19">
      <c r="P7607"/>
      <c r="Q7607"/>
      <c r="R7607"/>
      <c r="S7607"/>
    </row>
    <row r="7608" spans="16:19">
      <c r="P7608"/>
      <c r="Q7608"/>
      <c r="R7608"/>
      <c r="S7608"/>
    </row>
    <row r="7609" spans="16:19">
      <c r="P7609"/>
      <c r="Q7609"/>
      <c r="R7609"/>
      <c r="S7609"/>
    </row>
    <row r="7610" spans="16:19">
      <c r="P7610"/>
      <c r="Q7610"/>
      <c r="R7610"/>
      <c r="S7610"/>
    </row>
    <row r="7611" spans="16:19">
      <c r="P7611"/>
      <c r="Q7611"/>
      <c r="R7611"/>
      <c r="S7611"/>
    </row>
    <row r="7612" spans="16:19">
      <c r="P7612"/>
      <c r="Q7612"/>
      <c r="R7612"/>
      <c r="S7612"/>
    </row>
    <row r="7613" spans="16:19">
      <c r="P7613"/>
      <c r="Q7613"/>
      <c r="R7613"/>
      <c r="S7613"/>
    </row>
    <row r="7614" spans="16:19">
      <c r="P7614"/>
      <c r="Q7614"/>
      <c r="R7614"/>
      <c r="S7614"/>
    </row>
    <row r="7615" spans="16:19">
      <c r="P7615"/>
      <c r="Q7615"/>
      <c r="R7615"/>
      <c r="S7615"/>
    </row>
    <row r="7616" spans="16:19">
      <c r="P7616"/>
      <c r="Q7616"/>
      <c r="R7616"/>
      <c r="S7616"/>
    </row>
    <row r="7617" spans="16:19">
      <c r="P7617"/>
      <c r="Q7617"/>
      <c r="R7617"/>
      <c r="S7617"/>
    </row>
    <row r="7618" spans="16:19">
      <c r="P7618"/>
      <c r="Q7618"/>
      <c r="R7618"/>
      <c r="S7618"/>
    </row>
    <row r="7619" spans="16:19">
      <c r="P7619"/>
      <c r="Q7619"/>
      <c r="R7619"/>
      <c r="S7619"/>
    </row>
    <row r="7620" spans="16:19">
      <c r="P7620"/>
      <c r="Q7620"/>
      <c r="R7620"/>
      <c r="S7620"/>
    </row>
    <row r="7621" spans="16:19">
      <c r="P7621"/>
      <c r="Q7621"/>
      <c r="R7621"/>
      <c r="S7621"/>
    </row>
    <row r="7622" spans="16:19">
      <c r="P7622"/>
      <c r="Q7622"/>
      <c r="R7622"/>
      <c r="S7622"/>
    </row>
    <row r="7623" spans="16:19">
      <c r="P7623"/>
      <c r="Q7623"/>
      <c r="R7623"/>
      <c r="S7623"/>
    </row>
    <row r="7624" spans="16:19">
      <c r="P7624"/>
      <c r="Q7624"/>
      <c r="R7624"/>
      <c r="S7624"/>
    </row>
    <row r="7625" spans="16:19">
      <c r="P7625"/>
      <c r="Q7625"/>
      <c r="R7625"/>
      <c r="S7625"/>
    </row>
    <row r="7626" spans="16:19">
      <c r="P7626"/>
      <c r="Q7626"/>
      <c r="R7626"/>
      <c r="S7626"/>
    </row>
    <row r="7627" spans="16:19">
      <c r="P7627"/>
      <c r="Q7627"/>
      <c r="R7627"/>
      <c r="S7627"/>
    </row>
    <row r="7628" spans="16:19">
      <c r="P7628"/>
      <c r="Q7628"/>
      <c r="R7628"/>
      <c r="S7628"/>
    </row>
    <row r="7629" spans="16:19">
      <c r="P7629"/>
      <c r="Q7629"/>
      <c r="R7629"/>
      <c r="S7629"/>
    </row>
    <row r="7630" spans="16:19">
      <c r="P7630"/>
      <c r="Q7630"/>
      <c r="R7630"/>
      <c r="S7630"/>
    </row>
    <row r="7631" spans="16:19">
      <c r="P7631"/>
      <c r="Q7631"/>
      <c r="R7631"/>
      <c r="S7631"/>
    </row>
    <row r="7632" spans="16:19">
      <c r="P7632"/>
      <c r="Q7632"/>
      <c r="R7632"/>
      <c r="S7632"/>
    </row>
    <row r="7633" spans="16:19">
      <c r="P7633"/>
      <c r="Q7633"/>
      <c r="R7633"/>
      <c r="S7633"/>
    </row>
    <row r="7634" spans="16:19">
      <c r="P7634"/>
      <c r="Q7634"/>
      <c r="R7634"/>
      <c r="S7634"/>
    </row>
    <row r="7635" spans="16:19">
      <c r="P7635"/>
      <c r="Q7635"/>
      <c r="R7635"/>
      <c r="S7635"/>
    </row>
    <row r="7636" spans="16:19">
      <c r="P7636"/>
      <c r="Q7636"/>
      <c r="R7636"/>
      <c r="S7636"/>
    </row>
    <row r="7637" spans="16:19">
      <c r="P7637"/>
      <c r="Q7637"/>
      <c r="R7637"/>
      <c r="S7637"/>
    </row>
    <row r="7638" spans="16:19">
      <c r="P7638"/>
      <c r="Q7638"/>
      <c r="R7638"/>
      <c r="S7638"/>
    </row>
    <row r="7639" spans="16:19">
      <c r="P7639"/>
      <c r="Q7639"/>
      <c r="R7639"/>
      <c r="S7639"/>
    </row>
    <row r="7640" spans="16:19">
      <c r="P7640"/>
      <c r="Q7640"/>
      <c r="R7640"/>
      <c r="S7640"/>
    </row>
    <row r="7641" spans="16:19">
      <c r="P7641"/>
      <c r="Q7641"/>
      <c r="R7641"/>
      <c r="S7641"/>
    </row>
    <row r="7642" spans="16:19">
      <c r="P7642"/>
      <c r="Q7642"/>
      <c r="R7642"/>
      <c r="S7642"/>
    </row>
    <row r="7643" spans="16:19">
      <c r="P7643"/>
      <c r="Q7643"/>
      <c r="R7643"/>
      <c r="S7643"/>
    </row>
    <row r="7644" spans="16:19">
      <c r="P7644"/>
      <c r="Q7644"/>
      <c r="R7644"/>
      <c r="S7644"/>
    </row>
    <row r="7645" spans="16:19">
      <c r="P7645"/>
      <c r="Q7645"/>
      <c r="R7645"/>
      <c r="S7645"/>
    </row>
    <row r="7646" spans="16:19">
      <c r="P7646"/>
      <c r="Q7646"/>
      <c r="R7646"/>
      <c r="S7646"/>
    </row>
    <row r="7647" spans="16:19">
      <c r="P7647"/>
      <c r="Q7647"/>
      <c r="R7647"/>
      <c r="S7647"/>
    </row>
    <row r="7648" spans="16:19">
      <c r="P7648"/>
      <c r="Q7648"/>
      <c r="R7648"/>
      <c r="S7648"/>
    </row>
    <row r="7649" spans="16:19">
      <c r="P7649"/>
      <c r="Q7649"/>
      <c r="R7649"/>
      <c r="S7649"/>
    </row>
    <row r="7650" spans="16:19">
      <c r="P7650"/>
      <c r="Q7650"/>
      <c r="R7650"/>
      <c r="S7650"/>
    </row>
    <row r="7651" spans="16:19">
      <c r="P7651"/>
      <c r="Q7651"/>
      <c r="R7651"/>
      <c r="S7651"/>
    </row>
    <row r="7652" spans="16:19">
      <c r="P7652"/>
      <c r="Q7652"/>
      <c r="R7652"/>
      <c r="S7652"/>
    </row>
    <row r="7653" spans="16:19">
      <c r="P7653"/>
      <c r="Q7653"/>
      <c r="R7653"/>
      <c r="S7653"/>
    </row>
    <row r="7654" spans="16:19">
      <c r="P7654"/>
      <c r="Q7654"/>
      <c r="R7654"/>
      <c r="S7654"/>
    </row>
    <row r="7655" spans="16:19">
      <c r="P7655"/>
      <c r="Q7655"/>
      <c r="R7655"/>
      <c r="S7655"/>
    </row>
    <row r="7656" spans="16:19">
      <c r="P7656"/>
      <c r="Q7656"/>
      <c r="R7656"/>
      <c r="S7656"/>
    </row>
    <row r="7657" spans="16:19">
      <c r="P7657"/>
      <c r="Q7657"/>
      <c r="R7657"/>
      <c r="S7657"/>
    </row>
    <row r="7658" spans="16:19">
      <c r="P7658"/>
      <c r="Q7658"/>
      <c r="R7658"/>
      <c r="S7658"/>
    </row>
    <row r="7659" spans="16:19">
      <c r="P7659"/>
      <c r="Q7659"/>
      <c r="R7659"/>
      <c r="S7659"/>
    </row>
    <row r="7660" spans="16:19">
      <c r="P7660"/>
      <c r="Q7660"/>
      <c r="R7660"/>
      <c r="S7660"/>
    </row>
    <row r="7661" spans="16:19">
      <c r="P7661"/>
      <c r="Q7661"/>
      <c r="R7661"/>
      <c r="S7661"/>
    </row>
    <row r="7662" spans="16:19">
      <c r="P7662"/>
      <c r="Q7662"/>
      <c r="R7662"/>
      <c r="S7662"/>
    </row>
    <row r="7663" spans="16:19">
      <c r="P7663"/>
      <c r="Q7663"/>
      <c r="R7663"/>
      <c r="S7663"/>
    </row>
    <row r="7664" spans="16:19">
      <c r="P7664"/>
      <c r="Q7664"/>
      <c r="R7664"/>
      <c r="S7664"/>
    </row>
    <row r="7665" spans="16:19">
      <c r="P7665"/>
      <c r="Q7665"/>
      <c r="R7665"/>
      <c r="S7665"/>
    </row>
    <row r="7666" spans="16:19">
      <c r="P7666"/>
      <c r="Q7666"/>
      <c r="R7666"/>
      <c r="S7666"/>
    </row>
    <row r="7667" spans="16:19">
      <c r="P7667"/>
      <c r="Q7667"/>
      <c r="R7667"/>
      <c r="S7667"/>
    </row>
    <row r="7668" spans="16:19">
      <c r="P7668"/>
      <c r="Q7668"/>
      <c r="R7668"/>
      <c r="S7668"/>
    </row>
    <row r="7669" spans="16:19">
      <c r="P7669"/>
      <c r="Q7669"/>
      <c r="R7669"/>
      <c r="S7669"/>
    </row>
    <row r="7670" spans="16:19">
      <c r="P7670"/>
      <c r="Q7670"/>
      <c r="R7670"/>
      <c r="S7670"/>
    </row>
    <row r="7671" spans="16:19">
      <c r="P7671"/>
      <c r="Q7671"/>
      <c r="R7671"/>
      <c r="S7671"/>
    </row>
    <row r="7672" spans="16:19">
      <c r="P7672"/>
      <c r="Q7672"/>
      <c r="R7672"/>
      <c r="S7672"/>
    </row>
    <row r="7673" spans="16:19">
      <c r="P7673"/>
      <c r="Q7673"/>
      <c r="R7673"/>
      <c r="S7673"/>
    </row>
    <row r="7674" spans="16:19">
      <c r="P7674"/>
      <c r="Q7674"/>
      <c r="R7674"/>
      <c r="S7674"/>
    </row>
    <row r="7675" spans="16:19">
      <c r="P7675"/>
      <c r="Q7675"/>
      <c r="R7675"/>
      <c r="S7675"/>
    </row>
    <row r="7676" spans="16:19">
      <c r="P7676"/>
      <c r="Q7676"/>
      <c r="R7676"/>
      <c r="S7676"/>
    </row>
    <row r="7677" spans="16:19">
      <c r="P7677"/>
      <c r="Q7677"/>
      <c r="R7677"/>
      <c r="S7677"/>
    </row>
    <row r="7678" spans="16:19">
      <c r="P7678"/>
      <c r="Q7678"/>
      <c r="R7678"/>
      <c r="S7678"/>
    </row>
    <row r="7679" spans="16:19">
      <c r="P7679"/>
      <c r="Q7679"/>
      <c r="R7679"/>
      <c r="S7679"/>
    </row>
    <row r="7680" spans="16:19">
      <c r="P7680"/>
      <c r="Q7680"/>
      <c r="R7680"/>
      <c r="S7680"/>
    </row>
    <row r="7681" spans="16:19">
      <c r="P7681"/>
      <c r="Q7681"/>
      <c r="R7681"/>
      <c r="S7681"/>
    </row>
    <row r="7682" spans="16:19">
      <c r="P7682"/>
      <c r="Q7682"/>
      <c r="R7682"/>
      <c r="S7682"/>
    </row>
    <row r="7683" spans="16:19">
      <c r="P7683"/>
      <c r="Q7683"/>
      <c r="R7683"/>
      <c r="S7683"/>
    </row>
    <row r="7684" spans="16:19">
      <c r="P7684"/>
      <c r="Q7684"/>
      <c r="R7684"/>
      <c r="S7684"/>
    </row>
    <row r="7685" spans="16:19">
      <c r="P7685"/>
      <c r="Q7685"/>
      <c r="R7685"/>
      <c r="S7685"/>
    </row>
    <row r="7686" spans="16:19">
      <c r="P7686"/>
      <c r="Q7686"/>
      <c r="R7686"/>
      <c r="S7686"/>
    </row>
    <row r="7687" spans="16:19">
      <c r="P7687"/>
      <c r="Q7687"/>
      <c r="R7687"/>
      <c r="S7687"/>
    </row>
    <row r="7688" spans="16:19">
      <c r="P7688"/>
      <c r="Q7688"/>
      <c r="R7688"/>
      <c r="S7688"/>
    </row>
    <row r="7689" spans="16:19">
      <c r="P7689"/>
      <c r="Q7689"/>
      <c r="R7689"/>
      <c r="S7689"/>
    </row>
    <row r="7690" spans="16:19">
      <c r="P7690"/>
      <c r="Q7690"/>
      <c r="R7690"/>
      <c r="S7690"/>
    </row>
    <row r="7691" spans="16:19">
      <c r="P7691"/>
      <c r="Q7691"/>
      <c r="R7691"/>
      <c r="S7691"/>
    </row>
    <row r="7692" spans="16:19">
      <c r="P7692"/>
      <c r="Q7692"/>
      <c r="R7692"/>
      <c r="S7692"/>
    </row>
    <row r="7693" spans="16:19">
      <c r="P7693"/>
      <c r="Q7693"/>
      <c r="R7693"/>
      <c r="S7693"/>
    </row>
    <row r="7694" spans="16:19">
      <c r="P7694"/>
      <c r="Q7694"/>
      <c r="R7694"/>
      <c r="S7694"/>
    </row>
    <row r="7695" spans="16:19">
      <c r="P7695"/>
      <c r="Q7695"/>
      <c r="R7695"/>
      <c r="S7695"/>
    </row>
    <row r="7696" spans="16:19">
      <c r="P7696"/>
      <c r="Q7696"/>
      <c r="R7696"/>
      <c r="S7696"/>
    </row>
    <row r="7697" spans="16:19">
      <c r="P7697"/>
      <c r="Q7697"/>
      <c r="R7697"/>
      <c r="S7697"/>
    </row>
    <row r="7698" spans="16:19">
      <c r="P7698"/>
      <c r="Q7698"/>
      <c r="R7698"/>
      <c r="S7698"/>
    </row>
    <row r="7699" spans="16:19">
      <c r="P7699"/>
      <c r="Q7699"/>
      <c r="R7699"/>
      <c r="S7699"/>
    </row>
    <row r="7700" spans="16:19">
      <c r="P7700"/>
      <c r="Q7700"/>
      <c r="R7700"/>
      <c r="S7700"/>
    </row>
    <row r="7701" spans="16:19">
      <c r="P7701"/>
      <c r="Q7701"/>
      <c r="R7701"/>
      <c r="S7701"/>
    </row>
    <row r="7702" spans="16:19">
      <c r="P7702"/>
      <c r="Q7702"/>
      <c r="R7702"/>
      <c r="S7702"/>
    </row>
    <row r="7703" spans="16:19">
      <c r="P7703"/>
      <c r="Q7703"/>
      <c r="R7703"/>
      <c r="S7703"/>
    </row>
    <row r="7704" spans="16:19">
      <c r="P7704"/>
      <c r="Q7704"/>
      <c r="R7704"/>
      <c r="S7704"/>
    </row>
    <row r="7705" spans="16:19">
      <c r="P7705"/>
      <c r="Q7705"/>
      <c r="R7705"/>
      <c r="S7705"/>
    </row>
    <row r="7706" spans="16:19">
      <c r="P7706"/>
      <c r="Q7706"/>
      <c r="R7706"/>
      <c r="S7706"/>
    </row>
    <row r="7707" spans="16:19">
      <c r="P7707"/>
      <c r="Q7707"/>
      <c r="R7707"/>
      <c r="S7707"/>
    </row>
    <row r="7708" spans="16:19">
      <c r="P7708"/>
      <c r="Q7708"/>
      <c r="R7708"/>
      <c r="S7708"/>
    </row>
    <row r="7709" spans="16:19">
      <c r="P7709"/>
      <c r="Q7709"/>
      <c r="R7709"/>
      <c r="S7709"/>
    </row>
    <row r="7710" spans="16:19">
      <c r="P7710"/>
      <c r="Q7710"/>
      <c r="R7710"/>
      <c r="S7710"/>
    </row>
    <row r="7711" spans="16:19">
      <c r="P7711"/>
      <c r="Q7711"/>
      <c r="R7711"/>
      <c r="S7711"/>
    </row>
    <row r="7712" spans="16:19">
      <c r="P7712"/>
      <c r="Q7712"/>
      <c r="R7712"/>
      <c r="S7712"/>
    </row>
    <row r="7713" spans="16:19">
      <c r="P7713"/>
      <c r="Q7713"/>
      <c r="R7713"/>
      <c r="S7713"/>
    </row>
    <row r="7714" spans="16:19">
      <c r="P7714"/>
      <c r="Q7714"/>
      <c r="R7714"/>
      <c r="S7714"/>
    </row>
    <row r="7715" spans="16:19">
      <c r="P7715"/>
      <c r="Q7715"/>
      <c r="R7715"/>
      <c r="S7715"/>
    </row>
    <row r="7716" spans="16:19">
      <c r="P7716"/>
      <c r="Q7716"/>
      <c r="R7716"/>
      <c r="S7716"/>
    </row>
    <row r="7717" spans="16:19">
      <c r="P7717"/>
      <c r="Q7717"/>
      <c r="R7717"/>
      <c r="S7717"/>
    </row>
    <row r="7718" spans="16:19">
      <c r="P7718"/>
      <c r="Q7718"/>
      <c r="R7718"/>
      <c r="S7718"/>
    </row>
    <row r="7719" spans="16:19">
      <c r="P7719"/>
      <c r="Q7719"/>
      <c r="R7719"/>
      <c r="S7719"/>
    </row>
    <row r="7720" spans="16:19">
      <c r="P7720"/>
      <c r="Q7720"/>
      <c r="R7720"/>
      <c r="S7720"/>
    </row>
    <row r="7721" spans="16:19">
      <c r="P7721"/>
      <c r="Q7721"/>
      <c r="R7721"/>
      <c r="S7721"/>
    </row>
    <row r="7722" spans="16:19">
      <c r="P7722"/>
      <c r="Q7722"/>
      <c r="R7722"/>
      <c r="S7722"/>
    </row>
    <row r="7723" spans="16:19">
      <c r="P7723"/>
      <c r="Q7723"/>
      <c r="R7723"/>
      <c r="S7723"/>
    </row>
    <row r="7724" spans="16:19">
      <c r="P7724"/>
      <c r="Q7724"/>
      <c r="R7724"/>
      <c r="S7724"/>
    </row>
    <row r="7725" spans="16:19">
      <c r="P7725"/>
      <c r="Q7725"/>
      <c r="R7725"/>
      <c r="S7725"/>
    </row>
    <row r="7726" spans="16:19">
      <c r="P7726"/>
      <c r="Q7726"/>
      <c r="R7726"/>
      <c r="S7726"/>
    </row>
    <row r="7727" spans="16:19">
      <c r="P7727"/>
      <c r="Q7727"/>
      <c r="R7727"/>
      <c r="S7727"/>
    </row>
    <row r="7728" spans="16:19">
      <c r="P7728"/>
      <c r="Q7728"/>
      <c r="R7728"/>
      <c r="S7728"/>
    </row>
    <row r="7729" spans="16:19">
      <c r="P7729"/>
      <c r="Q7729"/>
      <c r="R7729"/>
      <c r="S7729"/>
    </row>
    <row r="7730" spans="16:19">
      <c r="P7730"/>
      <c r="Q7730"/>
      <c r="R7730"/>
      <c r="S7730"/>
    </row>
    <row r="7731" spans="16:19">
      <c r="P7731"/>
      <c r="Q7731"/>
      <c r="R7731"/>
      <c r="S7731"/>
    </row>
    <row r="7732" spans="16:19">
      <c r="P7732"/>
      <c r="Q7732"/>
      <c r="R7732"/>
      <c r="S7732"/>
    </row>
    <row r="7733" spans="16:19">
      <c r="P7733"/>
      <c r="Q7733"/>
      <c r="R7733"/>
      <c r="S7733"/>
    </row>
    <row r="7734" spans="16:19">
      <c r="P7734"/>
      <c r="Q7734"/>
      <c r="R7734"/>
      <c r="S7734"/>
    </row>
    <row r="7735" spans="16:19">
      <c r="P7735"/>
      <c r="Q7735"/>
      <c r="R7735"/>
      <c r="S7735"/>
    </row>
    <row r="7736" spans="16:19">
      <c r="P7736"/>
      <c r="Q7736"/>
      <c r="R7736"/>
      <c r="S7736"/>
    </row>
    <row r="7737" spans="16:19">
      <c r="P7737"/>
      <c r="Q7737"/>
      <c r="R7737"/>
      <c r="S7737"/>
    </row>
    <row r="7738" spans="16:19">
      <c r="P7738"/>
      <c r="Q7738"/>
      <c r="R7738"/>
      <c r="S7738"/>
    </row>
    <row r="7739" spans="16:19">
      <c r="P7739"/>
      <c r="Q7739"/>
      <c r="R7739"/>
      <c r="S7739"/>
    </row>
    <row r="7740" spans="16:19">
      <c r="P7740"/>
      <c r="Q7740"/>
      <c r="R7740"/>
      <c r="S7740"/>
    </row>
    <row r="7741" spans="16:19">
      <c r="P7741"/>
      <c r="Q7741"/>
      <c r="R7741"/>
      <c r="S7741"/>
    </row>
    <row r="7742" spans="16:19">
      <c r="P7742"/>
      <c r="Q7742"/>
      <c r="R7742"/>
      <c r="S7742"/>
    </row>
    <row r="7743" spans="16:19">
      <c r="P7743"/>
      <c r="Q7743"/>
      <c r="R7743"/>
      <c r="S7743"/>
    </row>
    <row r="7744" spans="16:19">
      <c r="P7744"/>
      <c r="Q7744"/>
      <c r="R7744"/>
      <c r="S7744"/>
    </row>
    <row r="7745" spans="16:19">
      <c r="P7745"/>
      <c r="Q7745"/>
      <c r="R7745"/>
      <c r="S7745"/>
    </row>
    <row r="7746" spans="16:19">
      <c r="P7746"/>
      <c r="Q7746"/>
      <c r="R7746"/>
      <c r="S7746"/>
    </row>
    <row r="7747" spans="16:19">
      <c r="P7747"/>
      <c r="Q7747"/>
      <c r="R7747"/>
      <c r="S7747"/>
    </row>
    <row r="7748" spans="16:19">
      <c r="P7748"/>
      <c r="Q7748"/>
      <c r="R7748"/>
      <c r="S7748"/>
    </row>
    <row r="7749" spans="16:19">
      <c r="P7749"/>
      <c r="Q7749"/>
      <c r="R7749"/>
      <c r="S7749"/>
    </row>
    <row r="7750" spans="16:19">
      <c r="P7750"/>
      <c r="Q7750"/>
      <c r="R7750"/>
      <c r="S7750"/>
    </row>
    <row r="7751" spans="16:19">
      <c r="P7751"/>
      <c r="Q7751"/>
      <c r="R7751"/>
      <c r="S7751"/>
    </row>
    <row r="7752" spans="16:19">
      <c r="P7752"/>
      <c r="Q7752"/>
      <c r="R7752"/>
      <c r="S7752"/>
    </row>
    <row r="7753" spans="16:19">
      <c r="P7753"/>
      <c r="Q7753"/>
      <c r="R7753"/>
      <c r="S7753"/>
    </row>
    <row r="7754" spans="16:19">
      <c r="P7754"/>
      <c r="Q7754"/>
      <c r="R7754"/>
      <c r="S7754"/>
    </row>
    <row r="7755" spans="16:19">
      <c r="P7755"/>
      <c r="Q7755"/>
      <c r="R7755"/>
      <c r="S7755"/>
    </row>
    <row r="7756" spans="16:19">
      <c r="P7756"/>
      <c r="Q7756"/>
      <c r="R7756"/>
      <c r="S7756"/>
    </row>
    <row r="7757" spans="16:19">
      <c r="P7757"/>
      <c r="Q7757"/>
      <c r="R7757"/>
      <c r="S7757"/>
    </row>
    <row r="7758" spans="16:19">
      <c r="P7758"/>
      <c r="Q7758"/>
      <c r="R7758"/>
      <c r="S7758"/>
    </row>
    <row r="7759" spans="16:19">
      <c r="P7759"/>
      <c r="Q7759"/>
      <c r="R7759"/>
      <c r="S7759"/>
    </row>
    <row r="7760" spans="16:19">
      <c r="P7760"/>
      <c r="Q7760"/>
      <c r="R7760"/>
      <c r="S7760"/>
    </row>
    <row r="7761" spans="16:19">
      <c r="P7761"/>
      <c r="Q7761"/>
      <c r="R7761"/>
      <c r="S7761"/>
    </row>
    <row r="7762" spans="16:19">
      <c r="P7762"/>
      <c r="Q7762"/>
      <c r="R7762"/>
      <c r="S7762"/>
    </row>
    <row r="7763" spans="16:19">
      <c r="P7763"/>
      <c r="Q7763"/>
      <c r="R7763"/>
      <c r="S7763"/>
    </row>
    <row r="7764" spans="16:19">
      <c r="P7764"/>
      <c r="Q7764"/>
      <c r="R7764"/>
      <c r="S7764"/>
    </row>
    <row r="7765" spans="16:19">
      <c r="P7765"/>
      <c r="Q7765"/>
      <c r="R7765"/>
      <c r="S7765"/>
    </row>
    <row r="7766" spans="16:19">
      <c r="P7766"/>
      <c r="Q7766"/>
      <c r="R7766"/>
      <c r="S7766"/>
    </row>
    <row r="7767" spans="16:19">
      <c r="P7767"/>
      <c r="Q7767"/>
      <c r="R7767"/>
      <c r="S7767"/>
    </row>
    <row r="7768" spans="16:19">
      <c r="P7768"/>
      <c r="Q7768"/>
      <c r="R7768"/>
      <c r="S7768"/>
    </row>
    <row r="7769" spans="16:19">
      <c r="P7769"/>
      <c r="Q7769"/>
      <c r="R7769"/>
      <c r="S7769"/>
    </row>
    <row r="7770" spans="16:19">
      <c r="P7770"/>
      <c r="Q7770"/>
      <c r="R7770"/>
      <c r="S7770"/>
    </row>
    <row r="7771" spans="16:19">
      <c r="P7771"/>
      <c r="Q7771"/>
      <c r="R7771"/>
      <c r="S7771"/>
    </row>
    <row r="7772" spans="16:19">
      <c r="P7772"/>
      <c r="Q7772"/>
      <c r="R7772"/>
      <c r="S7772"/>
    </row>
    <row r="7773" spans="16:19">
      <c r="P7773"/>
      <c r="Q7773"/>
      <c r="R7773"/>
      <c r="S7773"/>
    </row>
    <row r="7774" spans="16:19">
      <c r="P7774"/>
      <c r="Q7774"/>
      <c r="R7774"/>
      <c r="S7774"/>
    </row>
    <row r="7775" spans="16:19">
      <c r="P7775"/>
      <c r="Q7775"/>
      <c r="R7775"/>
      <c r="S7775"/>
    </row>
    <row r="7776" spans="16:19">
      <c r="P7776"/>
      <c r="Q7776"/>
      <c r="R7776"/>
      <c r="S7776"/>
    </row>
    <row r="7777" spans="16:19">
      <c r="P7777"/>
      <c r="Q7777"/>
      <c r="R7777"/>
      <c r="S7777"/>
    </row>
    <row r="7778" spans="16:19">
      <c r="P7778"/>
      <c r="Q7778"/>
      <c r="R7778"/>
      <c r="S7778"/>
    </row>
    <row r="7779" spans="16:19">
      <c r="P7779"/>
      <c r="Q7779"/>
      <c r="R7779"/>
      <c r="S7779"/>
    </row>
    <row r="7780" spans="16:19">
      <c r="P7780"/>
      <c r="Q7780"/>
      <c r="R7780"/>
      <c r="S7780"/>
    </row>
    <row r="7781" spans="16:19">
      <c r="P7781"/>
      <c r="Q7781"/>
      <c r="R7781"/>
      <c r="S7781"/>
    </row>
    <row r="7782" spans="16:19">
      <c r="P7782"/>
      <c r="Q7782"/>
      <c r="R7782"/>
      <c r="S7782"/>
    </row>
    <row r="7783" spans="16:19">
      <c r="P7783"/>
      <c r="Q7783"/>
      <c r="R7783"/>
      <c r="S7783"/>
    </row>
    <row r="7784" spans="16:19">
      <c r="P7784"/>
      <c r="Q7784"/>
      <c r="R7784"/>
      <c r="S7784"/>
    </row>
    <row r="7785" spans="16:19">
      <c r="P7785"/>
      <c r="Q7785"/>
      <c r="R7785"/>
      <c r="S7785"/>
    </row>
    <row r="7786" spans="16:19">
      <c r="P7786"/>
      <c r="Q7786"/>
      <c r="R7786"/>
      <c r="S7786"/>
    </row>
    <row r="7787" spans="16:19">
      <c r="P7787"/>
      <c r="Q7787"/>
      <c r="R7787"/>
      <c r="S7787"/>
    </row>
    <row r="7788" spans="16:19">
      <c r="P7788"/>
      <c r="Q7788"/>
      <c r="R7788"/>
      <c r="S7788"/>
    </row>
    <row r="7789" spans="16:19">
      <c r="P7789"/>
      <c r="Q7789"/>
      <c r="R7789"/>
      <c r="S7789"/>
    </row>
    <row r="7790" spans="16:19">
      <c r="P7790"/>
      <c r="Q7790"/>
      <c r="R7790"/>
      <c r="S7790"/>
    </row>
    <row r="7791" spans="16:19">
      <c r="P7791"/>
      <c r="Q7791"/>
      <c r="R7791"/>
      <c r="S7791"/>
    </row>
    <row r="7792" spans="16:19">
      <c r="P7792"/>
      <c r="Q7792"/>
      <c r="R7792"/>
      <c r="S7792"/>
    </row>
    <row r="7793" spans="16:19">
      <c r="P7793"/>
      <c r="Q7793"/>
      <c r="R7793"/>
      <c r="S7793"/>
    </row>
    <row r="7794" spans="16:19">
      <c r="P7794"/>
      <c r="Q7794"/>
      <c r="R7794"/>
      <c r="S7794"/>
    </row>
    <row r="7795" spans="16:19">
      <c r="P7795"/>
      <c r="Q7795"/>
      <c r="R7795"/>
      <c r="S7795"/>
    </row>
    <row r="7796" spans="16:19">
      <c r="P7796"/>
      <c r="Q7796"/>
      <c r="R7796"/>
      <c r="S7796"/>
    </row>
    <row r="7797" spans="16:19">
      <c r="P7797"/>
      <c r="Q7797"/>
      <c r="R7797"/>
      <c r="S7797"/>
    </row>
    <row r="7798" spans="16:19">
      <c r="P7798"/>
      <c r="Q7798"/>
      <c r="R7798"/>
      <c r="S7798"/>
    </row>
    <row r="7799" spans="16:19">
      <c r="P7799"/>
      <c r="Q7799"/>
      <c r="R7799"/>
      <c r="S7799"/>
    </row>
    <row r="7800" spans="16:19">
      <c r="P7800"/>
      <c r="Q7800"/>
      <c r="R7800"/>
      <c r="S7800"/>
    </row>
    <row r="7801" spans="16:19">
      <c r="P7801"/>
      <c r="Q7801"/>
      <c r="R7801"/>
      <c r="S7801"/>
    </row>
    <row r="7802" spans="16:19">
      <c r="P7802"/>
      <c r="Q7802"/>
      <c r="R7802"/>
      <c r="S7802"/>
    </row>
    <row r="7803" spans="16:19">
      <c r="P7803"/>
      <c r="Q7803"/>
      <c r="R7803"/>
      <c r="S7803"/>
    </row>
    <row r="7804" spans="16:19">
      <c r="P7804"/>
      <c r="Q7804"/>
      <c r="R7804"/>
      <c r="S7804"/>
    </row>
    <row r="7805" spans="16:19">
      <c r="P7805"/>
      <c r="Q7805"/>
      <c r="R7805"/>
      <c r="S7805"/>
    </row>
    <row r="7806" spans="16:19">
      <c r="P7806"/>
      <c r="Q7806"/>
      <c r="R7806"/>
      <c r="S7806"/>
    </row>
    <row r="7807" spans="16:19">
      <c r="P7807"/>
      <c r="Q7807"/>
      <c r="R7807"/>
      <c r="S7807"/>
    </row>
    <row r="7808" spans="16:19">
      <c r="P7808"/>
      <c r="Q7808"/>
      <c r="R7808"/>
      <c r="S7808"/>
    </row>
    <row r="7809" spans="16:19">
      <c r="P7809"/>
      <c r="Q7809"/>
      <c r="R7809"/>
      <c r="S7809"/>
    </row>
    <row r="7810" spans="16:19">
      <c r="P7810"/>
      <c r="Q7810"/>
      <c r="R7810"/>
      <c r="S7810"/>
    </row>
    <row r="7811" spans="16:19">
      <c r="P7811"/>
      <c r="Q7811"/>
      <c r="R7811"/>
      <c r="S7811"/>
    </row>
    <row r="7812" spans="16:19">
      <c r="P7812"/>
      <c r="Q7812"/>
      <c r="R7812"/>
      <c r="S7812"/>
    </row>
    <row r="7813" spans="16:19">
      <c r="P7813"/>
      <c r="Q7813"/>
      <c r="R7813"/>
      <c r="S7813"/>
    </row>
    <row r="7814" spans="16:19">
      <c r="P7814"/>
      <c r="Q7814"/>
      <c r="R7814"/>
      <c r="S7814"/>
    </row>
    <row r="7815" spans="16:19">
      <c r="P7815"/>
      <c r="Q7815"/>
      <c r="R7815"/>
      <c r="S7815"/>
    </row>
    <row r="7816" spans="16:19">
      <c r="P7816"/>
      <c r="Q7816"/>
      <c r="R7816"/>
      <c r="S7816"/>
    </row>
    <row r="7817" spans="16:19">
      <c r="P7817"/>
      <c r="Q7817"/>
      <c r="R7817"/>
      <c r="S7817"/>
    </row>
    <row r="7818" spans="16:19">
      <c r="P7818"/>
      <c r="Q7818"/>
      <c r="R7818"/>
      <c r="S7818"/>
    </row>
    <row r="7819" spans="16:19">
      <c r="P7819"/>
      <c r="Q7819"/>
      <c r="R7819"/>
      <c r="S7819"/>
    </row>
    <row r="7820" spans="16:19">
      <c r="P7820"/>
      <c r="Q7820"/>
      <c r="R7820"/>
      <c r="S7820"/>
    </row>
    <row r="7821" spans="16:19">
      <c r="P7821"/>
      <c r="Q7821"/>
      <c r="R7821"/>
      <c r="S7821"/>
    </row>
    <row r="7822" spans="16:19">
      <c r="P7822"/>
      <c r="Q7822"/>
      <c r="R7822"/>
      <c r="S7822"/>
    </row>
    <row r="7823" spans="16:19">
      <c r="P7823"/>
      <c r="Q7823"/>
      <c r="R7823"/>
      <c r="S7823"/>
    </row>
    <row r="7824" spans="16:19">
      <c r="P7824"/>
      <c r="Q7824"/>
      <c r="R7824"/>
      <c r="S7824"/>
    </row>
    <row r="7825" spans="16:19">
      <c r="P7825"/>
      <c r="Q7825"/>
      <c r="R7825"/>
      <c r="S7825"/>
    </row>
    <row r="7826" spans="16:19">
      <c r="P7826"/>
      <c r="Q7826"/>
      <c r="R7826"/>
      <c r="S7826"/>
    </row>
    <row r="7827" spans="16:19">
      <c r="P7827"/>
      <c r="Q7827"/>
      <c r="R7827"/>
      <c r="S7827"/>
    </row>
    <row r="7828" spans="16:19">
      <c r="P7828"/>
      <c r="Q7828"/>
      <c r="R7828"/>
      <c r="S7828"/>
    </row>
    <row r="7829" spans="16:19">
      <c r="P7829"/>
      <c r="Q7829"/>
      <c r="R7829"/>
      <c r="S7829"/>
    </row>
    <row r="7830" spans="16:19">
      <c r="P7830"/>
      <c r="Q7830"/>
      <c r="R7830"/>
      <c r="S7830"/>
    </row>
    <row r="7831" spans="16:19">
      <c r="P7831"/>
      <c r="Q7831"/>
      <c r="R7831"/>
      <c r="S7831"/>
    </row>
    <row r="7832" spans="16:19">
      <c r="P7832"/>
      <c r="Q7832"/>
      <c r="R7832"/>
      <c r="S7832"/>
    </row>
    <row r="7833" spans="16:19">
      <c r="P7833"/>
      <c r="Q7833"/>
      <c r="R7833"/>
      <c r="S7833"/>
    </row>
    <row r="7834" spans="16:19">
      <c r="P7834"/>
      <c r="Q7834"/>
      <c r="R7834"/>
      <c r="S7834"/>
    </row>
    <row r="7835" spans="16:19">
      <c r="P7835"/>
      <c r="Q7835"/>
      <c r="R7835"/>
      <c r="S7835"/>
    </row>
    <row r="7836" spans="16:19">
      <c r="P7836"/>
      <c r="Q7836"/>
      <c r="R7836"/>
      <c r="S7836"/>
    </row>
    <row r="7837" spans="16:19">
      <c r="P7837"/>
      <c r="Q7837"/>
      <c r="R7837"/>
      <c r="S7837"/>
    </row>
    <row r="7838" spans="16:19">
      <c r="P7838"/>
      <c r="Q7838"/>
      <c r="R7838"/>
      <c r="S7838"/>
    </row>
    <row r="7839" spans="16:19">
      <c r="P7839"/>
      <c r="Q7839"/>
      <c r="R7839"/>
      <c r="S7839"/>
    </row>
    <row r="7840" spans="16:19">
      <c r="P7840"/>
      <c r="Q7840"/>
      <c r="R7840"/>
      <c r="S7840"/>
    </row>
    <row r="7841" spans="16:19">
      <c r="P7841"/>
      <c r="Q7841"/>
      <c r="R7841"/>
      <c r="S7841"/>
    </row>
    <row r="7842" spans="16:19">
      <c r="P7842"/>
      <c r="Q7842"/>
      <c r="R7842"/>
      <c r="S7842"/>
    </row>
    <row r="7843" spans="16:19">
      <c r="P7843"/>
      <c r="Q7843"/>
      <c r="R7843"/>
      <c r="S7843"/>
    </row>
    <row r="7844" spans="16:19">
      <c r="P7844"/>
      <c r="Q7844"/>
      <c r="R7844"/>
      <c r="S7844"/>
    </row>
    <row r="7845" spans="16:19">
      <c r="P7845"/>
      <c r="Q7845"/>
      <c r="R7845"/>
      <c r="S7845"/>
    </row>
    <row r="7846" spans="16:19">
      <c r="P7846"/>
      <c r="Q7846"/>
      <c r="R7846"/>
      <c r="S7846"/>
    </row>
    <row r="7847" spans="16:19">
      <c r="P7847"/>
      <c r="Q7847"/>
      <c r="R7847"/>
      <c r="S7847"/>
    </row>
    <row r="7848" spans="16:19">
      <c r="P7848"/>
      <c r="Q7848"/>
      <c r="R7848"/>
      <c r="S7848"/>
    </row>
    <row r="7849" spans="16:19">
      <c r="P7849"/>
      <c r="Q7849"/>
      <c r="R7849"/>
      <c r="S7849"/>
    </row>
    <row r="7850" spans="16:19">
      <c r="P7850"/>
      <c r="Q7850"/>
      <c r="R7850"/>
      <c r="S7850"/>
    </row>
    <row r="7851" spans="16:19">
      <c r="P7851"/>
      <c r="Q7851"/>
      <c r="R7851"/>
      <c r="S7851"/>
    </row>
    <row r="7852" spans="16:19">
      <c r="P7852"/>
      <c r="Q7852"/>
      <c r="R7852"/>
      <c r="S7852"/>
    </row>
    <row r="7853" spans="16:19">
      <c r="P7853"/>
      <c r="Q7853"/>
      <c r="R7853"/>
      <c r="S7853"/>
    </row>
    <row r="7854" spans="16:19">
      <c r="P7854"/>
      <c r="Q7854"/>
      <c r="R7854"/>
      <c r="S7854"/>
    </row>
    <row r="7855" spans="16:19">
      <c r="P7855"/>
      <c r="Q7855"/>
      <c r="R7855"/>
      <c r="S7855"/>
    </row>
    <row r="7856" spans="16:19">
      <c r="P7856"/>
      <c r="Q7856"/>
      <c r="R7856"/>
      <c r="S7856"/>
    </row>
    <row r="7857" spans="16:19">
      <c r="P7857"/>
      <c r="Q7857"/>
      <c r="R7857"/>
      <c r="S7857"/>
    </row>
    <row r="7858" spans="16:19">
      <c r="P7858"/>
      <c r="Q7858"/>
      <c r="R7858"/>
      <c r="S7858"/>
    </row>
    <row r="7859" spans="16:19">
      <c r="P7859"/>
      <c r="Q7859"/>
      <c r="R7859"/>
      <c r="S7859"/>
    </row>
    <row r="7860" spans="16:19">
      <c r="P7860"/>
      <c r="Q7860"/>
      <c r="R7860"/>
      <c r="S7860"/>
    </row>
    <row r="7861" spans="16:19">
      <c r="P7861"/>
      <c r="Q7861"/>
      <c r="R7861"/>
      <c r="S7861"/>
    </row>
    <row r="7862" spans="16:19">
      <c r="P7862"/>
      <c r="Q7862"/>
      <c r="R7862"/>
      <c r="S7862"/>
    </row>
    <row r="7863" spans="16:19">
      <c r="P7863"/>
      <c r="Q7863"/>
      <c r="R7863"/>
      <c r="S7863"/>
    </row>
    <row r="7864" spans="16:19">
      <c r="P7864"/>
      <c r="Q7864"/>
      <c r="R7864"/>
      <c r="S7864"/>
    </row>
    <row r="7865" spans="16:19">
      <c r="P7865"/>
      <c r="Q7865"/>
      <c r="R7865"/>
      <c r="S7865"/>
    </row>
    <row r="7866" spans="16:19">
      <c r="P7866"/>
      <c r="Q7866"/>
      <c r="R7866"/>
      <c r="S7866"/>
    </row>
    <row r="7867" spans="16:19">
      <c r="P7867"/>
      <c r="Q7867"/>
      <c r="R7867"/>
      <c r="S7867"/>
    </row>
    <row r="7868" spans="16:19">
      <c r="P7868"/>
      <c r="Q7868"/>
      <c r="R7868"/>
      <c r="S7868"/>
    </row>
    <row r="7869" spans="16:19">
      <c r="P7869"/>
      <c r="Q7869"/>
      <c r="R7869"/>
      <c r="S7869"/>
    </row>
    <row r="7870" spans="16:19">
      <c r="P7870"/>
      <c r="Q7870"/>
      <c r="R7870"/>
      <c r="S7870"/>
    </row>
    <row r="7871" spans="16:19">
      <c r="P7871"/>
      <c r="Q7871"/>
      <c r="R7871"/>
      <c r="S7871"/>
    </row>
    <row r="7872" spans="16:19">
      <c r="P7872"/>
      <c r="Q7872"/>
      <c r="R7872"/>
      <c r="S7872"/>
    </row>
    <row r="7873" spans="16:19">
      <c r="P7873"/>
      <c r="Q7873"/>
      <c r="R7873"/>
      <c r="S7873"/>
    </row>
    <row r="7874" spans="16:19">
      <c r="P7874"/>
      <c r="Q7874"/>
      <c r="R7874"/>
      <c r="S7874"/>
    </row>
    <row r="7875" spans="16:19">
      <c r="P7875"/>
      <c r="Q7875"/>
      <c r="R7875"/>
      <c r="S7875"/>
    </row>
    <row r="7876" spans="16:19">
      <c r="P7876"/>
      <c r="Q7876"/>
      <c r="R7876"/>
      <c r="S7876"/>
    </row>
    <row r="7877" spans="16:19">
      <c r="P7877"/>
      <c r="Q7877"/>
      <c r="R7877"/>
      <c r="S7877"/>
    </row>
    <row r="7878" spans="16:19">
      <c r="P7878"/>
      <c r="Q7878"/>
      <c r="R7878"/>
      <c r="S7878"/>
    </row>
    <row r="7879" spans="16:19">
      <c r="P7879"/>
      <c r="Q7879"/>
      <c r="R7879"/>
      <c r="S7879"/>
    </row>
    <row r="7880" spans="16:19">
      <c r="P7880"/>
      <c r="Q7880"/>
      <c r="R7880"/>
      <c r="S7880"/>
    </row>
    <row r="7881" spans="16:19">
      <c r="P7881"/>
      <c r="Q7881"/>
      <c r="R7881"/>
      <c r="S7881"/>
    </row>
    <row r="7882" spans="16:19">
      <c r="P7882"/>
      <c r="Q7882"/>
      <c r="R7882"/>
      <c r="S7882"/>
    </row>
    <row r="7883" spans="16:19">
      <c r="P7883"/>
      <c r="Q7883"/>
      <c r="R7883"/>
      <c r="S7883"/>
    </row>
    <row r="7884" spans="16:19">
      <c r="P7884"/>
      <c r="Q7884"/>
      <c r="R7884"/>
      <c r="S7884"/>
    </row>
    <row r="7885" spans="16:19">
      <c r="P7885"/>
      <c r="Q7885"/>
      <c r="R7885"/>
      <c r="S7885"/>
    </row>
    <row r="7886" spans="16:19">
      <c r="P7886"/>
      <c r="Q7886"/>
      <c r="R7886"/>
      <c r="S7886"/>
    </row>
    <row r="7887" spans="16:19">
      <c r="P7887"/>
      <c r="Q7887"/>
      <c r="R7887"/>
      <c r="S7887"/>
    </row>
    <row r="7888" spans="16:19">
      <c r="P7888"/>
      <c r="Q7888"/>
      <c r="R7888"/>
      <c r="S7888"/>
    </row>
    <row r="7889" spans="16:19">
      <c r="P7889"/>
      <c r="Q7889"/>
      <c r="R7889"/>
      <c r="S7889"/>
    </row>
    <row r="7890" spans="16:19">
      <c r="P7890"/>
      <c r="Q7890"/>
      <c r="R7890"/>
      <c r="S7890"/>
    </row>
    <row r="7891" spans="16:19">
      <c r="P7891"/>
      <c r="Q7891"/>
      <c r="R7891"/>
      <c r="S7891"/>
    </row>
    <row r="7892" spans="16:19">
      <c r="P7892"/>
      <c r="Q7892"/>
      <c r="R7892"/>
      <c r="S7892"/>
    </row>
    <row r="7893" spans="16:19">
      <c r="P7893"/>
      <c r="Q7893"/>
      <c r="R7893"/>
      <c r="S7893"/>
    </row>
    <row r="7894" spans="16:19">
      <c r="P7894"/>
      <c r="Q7894"/>
      <c r="R7894"/>
      <c r="S7894"/>
    </row>
    <row r="7895" spans="16:19">
      <c r="P7895"/>
      <c r="Q7895"/>
      <c r="R7895"/>
      <c r="S7895"/>
    </row>
    <row r="7896" spans="16:19">
      <c r="P7896"/>
      <c r="Q7896"/>
      <c r="R7896"/>
      <c r="S7896"/>
    </row>
    <row r="7897" spans="16:19">
      <c r="P7897"/>
      <c r="Q7897"/>
      <c r="R7897"/>
      <c r="S7897"/>
    </row>
    <row r="7898" spans="16:19">
      <c r="P7898"/>
      <c r="Q7898"/>
      <c r="R7898"/>
      <c r="S7898"/>
    </row>
    <row r="7899" spans="16:19">
      <c r="P7899"/>
      <c r="Q7899"/>
      <c r="R7899"/>
      <c r="S7899"/>
    </row>
    <row r="7900" spans="16:19">
      <c r="P7900"/>
      <c r="Q7900"/>
      <c r="R7900"/>
      <c r="S7900"/>
    </row>
    <row r="7901" spans="16:19">
      <c r="P7901"/>
      <c r="Q7901"/>
      <c r="R7901"/>
      <c r="S7901"/>
    </row>
    <row r="7902" spans="16:19">
      <c r="P7902"/>
      <c r="Q7902"/>
      <c r="R7902"/>
      <c r="S7902"/>
    </row>
    <row r="7903" spans="16:19">
      <c r="P7903"/>
      <c r="Q7903"/>
      <c r="R7903"/>
      <c r="S7903"/>
    </row>
    <row r="7904" spans="16:19">
      <c r="P7904"/>
      <c r="Q7904"/>
      <c r="R7904"/>
      <c r="S7904"/>
    </row>
    <row r="7905" spans="16:19">
      <c r="P7905"/>
      <c r="Q7905"/>
      <c r="R7905"/>
      <c r="S7905"/>
    </row>
    <row r="7906" spans="16:19">
      <c r="P7906"/>
      <c r="Q7906"/>
      <c r="R7906"/>
      <c r="S7906"/>
    </row>
    <row r="7907" spans="16:19">
      <c r="P7907"/>
      <c r="Q7907"/>
      <c r="R7907"/>
      <c r="S7907"/>
    </row>
    <row r="7908" spans="16:19">
      <c r="P7908"/>
      <c r="Q7908"/>
      <c r="R7908"/>
      <c r="S7908"/>
    </row>
    <row r="7909" spans="16:19">
      <c r="P7909"/>
      <c r="Q7909"/>
      <c r="R7909"/>
      <c r="S7909"/>
    </row>
    <row r="7910" spans="16:19">
      <c r="P7910"/>
      <c r="Q7910"/>
      <c r="R7910"/>
      <c r="S7910"/>
    </row>
    <row r="7911" spans="16:19">
      <c r="P7911"/>
      <c r="Q7911"/>
      <c r="R7911"/>
      <c r="S7911"/>
    </row>
    <row r="7912" spans="16:19">
      <c r="P7912"/>
      <c r="Q7912"/>
      <c r="R7912"/>
      <c r="S7912"/>
    </row>
    <row r="7913" spans="16:19">
      <c r="P7913"/>
      <c r="Q7913"/>
      <c r="R7913"/>
      <c r="S7913"/>
    </row>
    <row r="7914" spans="16:19">
      <c r="P7914"/>
      <c r="Q7914"/>
      <c r="R7914"/>
      <c r="S7914"/>
    </row>
    <row r="7915" spans="16:19">
      <c r="P7915"/>
      <c r="Q7915"/>
      <c r="R7915"/>
      <c r="S7915"/>
    </row>
    <row r="7916" spans="16:19">
      <c r="P7916"/>
      <c r="Q7916"/>
      <c r="R7916"/>
      <c r="S7916"/>
    </row>
    <row r="7917" spans="16:19">
      <c r="P7917"/>
      <c r="Q7917"/>
      <c r="R7917"/>
      <c r="S7917"/>
    </row>
    <row r="7918" spans="16:19">
      <c r="P7918"/>
      <c r="Q7918"/>
      <c r="R7918"/>
      <c r="S7918"/>
    </row>
    <row r="7919" spans="16:19">
      <c r="P7919"/>
      <c r="Q7919"/>
      <c r="R7919"/>
      <c r="S7919"/>
    </row>
    <row r="7920" spans="16:19">
      <c r="P7920"/>
      <c r="Q7920"/>
      <c r="R7920"/>
      <c r="S7920"/>
    </row>
    <row r="7921" spans="16:19">
      <c r="P7921"/>
      <c r="Q7921"/>
      <c r="R7921"/>
      <c r="S7921"/>
    </row>
    <row r="7922" spans="16:19">
      <c r="P7922"/>
      <c r="Q7922"/>
      <c r="R7922"/>
      <c r="S7922"/>
    </row>
    <row r="7923" spans="16:19">
      <c r="P7923"/>
      <c r="Q7923"/>
      <c r="R7923"/>
      <c r="S7923"/>
    </row>
    <row r="7924" spans="16:19">
      <c r="P7924"/>
      <c r="Q7924"/>
      <c r="R7924"/>
      <c r="S7924"/>
    </row>
    <row r="7925" spans="16:19">
      <c r="P7925"/>
      <c r="Q7925"/>
      <c r="R7925"/>
      <c r="S7925"/>
    </row>
    <row r="7926" spans="16:19">
      <c r="P7926"/>
      <c r="Q7926"/>
      <c r="R7926"/>
      <c r="S7926"/>
    </row>
    <row r="7927" spans="16:19">
      <c r="P7927"/>
      <c r="Q7927"/>
      <c r="R7927"/>
      <c r="S7927"/>
    </row>
    <row r="7928" spans="16:19">
      <c r="P7928"/>
      <c r="Q7928"/>
      <c r="R7928"/>
      <c r="S7928"/>
    </row>
    <row r="7929" spans="16:19">
      <c r="P7929"/>
      <c r="Q7929"/>
      <c r="R7929"/>
      <c r="S7929"/>
    </row>
    <row r="7930" spans="16:19">
      <c r="P7930"/>
      <c r="Q7930"/>
      <c r="R7930"/>
      <c r="S7930"/>
    </row>
    <row r="7931" spans="16:19">
      <c r="P7931"/>
      <c r="Q7931"/>
      <c r="R7931"/>
      <c r="S7931"/>
    </row>
    <row r="7932" spans="16:19">
      <c r="P7932"/>
      <c r="Q7932"/>
      <c r="R7932"/>
      <c r="S7932"/>
    </row>
    <row r="7933" spans="16:19">
      <c r="P7933"/>
      <c r="Q7933"/>
      <c r="R7933"/>
      <c r="S7933"/>
    </row>
    <row r="7934" spans="16:19">
      <c r="P7934"/>
      <c r="Q7934"/>
      <c r="R7934"/>
      <c r="S7934"/>
    </row>
    <row r="7935" spans="16:19">
      <c r="P7935"/>
      <c r="Q7935"/>
      <c r="R7935"/>
      <c r="S7935"/>
    </row>
    <row r="7936" spans="16:19">
      <c r="P7936"/>
      <c r="Q7936"/>
      <c r="R7936"/>
      <c r="S7936"/>
    </row>
    <row r="7937" spans="16:19">
      <c r="P7937"/>
      <c r="Q7937"/>
      <c r="R7937"/>
      <c r="S7937"/>
    </row>
    <row r="7938" spans="16:19">
      <c r="P7938"/>
      <c r="Q7938"/>
      <c r="R7938"/>
      <c r="S7938"/>
    </row>
    <row r="7939" spans="16:19">
      <c r="P7939"/>
      <c r="Q7939"/>
      <c r="R7939"/>
      <c r="S7939"/>
    </row>
    <row r="7940" spans="16:19">
      <c r="P7940"/>
      <c r="Q7940"/>
      <c r="R7940"/>
      <c r="S7940"/>
    </row>
    <row r="7941" spans="16:19">
      <c r="P7941"/>
      <c r="Q7941"/>
      <c r="R7941"/>
      <c r="S7941"/>
    </row>
    <row r="7942" spans="16:19">
      <c r="P7942"/>
      <c r="Q7942"/>
      <c r="R7942"/>
      <c r="S7942"/>
    </row>
    <row r="7943" spans="16:19">
      <c r="P7943"/>
      <c r="Q7943"/>
      <c r="R7943"/>
      <c r="S7943"/>
    </row>
    <row r="7944" spans="16:19">
      <c r="P7944"/>
      <c r="Q7944"/>
      <c r="R7944"/>
      <c r="S7944"/>
    </row>
    <row r="7945" spans="16:19">
      <c r="P7945"/>
      <c r="Q7945"/>
      <c r="R7945"/>
      <c r="S7945"/>
    </row>
    <row r="7946" spans="16:19">
      <c r="P7946"/>
      <c r="Q7946"/>
      <c r="R7946"/>
      <c r="S7946"/>
    </row>
    <row r="7947" spans="16:19">
      <c r="P7947"/>
      <c r="Q7947"/>
      <c r="R7947"/>
      <c r="S7947"/>
    </row>
    <row r="7948" spans="16:19">
      <c r="P7948"/>
      <c r="Q7948"/>
      <c r="R7948"/>
      <c r="S7948"/>
    </row>
    <row r="7949" spans="16:19">
      <c r="P7949"/>
      <c r="Q7949"/>
      <c r="R7949"/>
      <c r="S7949"/>
    </row>
    <row r="7950" spans="16:19">
      <c r="P7950"/>
      <c r="Q7950"/>
      <c r="R7950"/>
      <c r="S7950"/>
    </row>
    <row r="7951" spans="16:19">
      <c r="P7951"/>
      <c r="Q7951"/>
      <c r="R7951"/>
      <c r="S7951"/>
    </row>
    <row r="7952" spans="16:19">
      <c r="P7952"/>
      <c r="Q7952"/>
      <c r="R7952"/>
      <c r="S7952"/>
    </row>
    <row r="7953" spans="16:19">
      <c r="P7953"/>
      <c r="Q7953"/>
      <c r="R7953"/>
      <c r="S7953"/>
    </row>
    <row r="7954" spans="16:19">
      <c r="P7954"/>
      <c r="Q7954"/>
      <c r="R7954"/>
      <c r="S7954"/>
    </row>
    <row r="7955" spans="16:19">
      <c r="P7955"/>
      <c r="Q7955"/>
      <c r="R7955"/>
      <c r="S7955"/>
    </row>
    <row r="7956" spans="16:19">
      <c r="P7956"/>
      <c r="Q7956"/>
      <c r="R7956"/>
      <c r="S7956"/>
    </row>
    <row r="7957" spans="16:19">
      <c r="P7957"/>
      <c r="Q7957"/>
      <c r="R7957"/>
      <c r="S7957"/>
    </row>
    <row r="7958" spans="16:19">
      <c r="P7958"/>
      <c r="Q7958"/>
      <c r="R7958"/>
      <c r="S7958"/>
    </row>
    <row r="7959" spans="16:19">
      <c r="P7959"/>
      <c r="Q7959"/>
      <c r="R7959"/>
      <c r="S7959"/>
    </row>
    <row r="7960" spans="16:19">
      <c r="P7960"/>
      <c r="Q7960"/>
      <c r="R7960"/>
      <c r="S7960"/>
    </row>
    <row r="7961" spans="16:19">
      <c r="P7961"/>
      <c r="Q7961"/>
      <c r="R7961"/>
      <c r="S7961"/>
    </row>
    <row r="7962" spans="16:19">
      <c r="P7962"/>
      <c r="Q7962"/>
      <c r="R7962"/>
      <c r="S7962"/>
    </row>
    <row r="7963" spans="16:19">
      <c r="P7963"/>
      <c r="Q7963"/>
      <c r="R7963"/>
      <c r="S7963"/>
    </row>
    <row r="7964" spans="16:19">
      <c r="P7964"/>
      <c r="Q7964"/>
      <c r="R7964"/>
      <c r="S7964"/>
    </row>
    <row r="7965" spans="16:19">
      <c r="P7965"/>
      <c r="Q7965"/>
      <c r="R7965"/>
      <c r="S7965"/>
    </row>
    <row r="7966" spans="16:19">
      <c r="P7966"/>
      <c r="Q7966"/>
      <c r="R7966"/>
      <c r="S7966"/>
    </row>
    <row r="7967" spans="16:19">
      <c r="P7967"/>
      <c r="Q7967"/>
      <c r="R7967"/>
      <c r="S7967"/>
    </row>
    <row r="7968" spans="16:19">
      <c r="P7968"/>
      <c r="Q7968"/>
      <c r="R7968"/>
      <c r="S7968"/>
    </row>
    <row r="7969" spans="16:19">
      <c r="P7969"/>
      <c r="Q7969"/>
      <c r="R7969"/>
      <c r="S7969"/>
    </row>
    <row r="7970" spans="16:19">
      <c r="P7970"/>
      <c r="Q7970"/>
      <c r="R7970"/>
      <c r="S7970"/>
    </row>
    <row r="7971" spans="16:19">
      <c r="P7971"/>
      <c r="Q7971"/>
      <c r="R7971"/>
      <c r="S7971"/>
    </row>
    <row r="7972" spans="16:19">
      <c r="P7972"/>
      <c r="Q7972"/>
      <c r="R7972"/>
      <c r="S7972"/>
    </row>
    <row r="7973" spans="16:19">
      <c r="P7973"/>
      <c r="Q7973"/>
      <c r="R7973"/>
      <c r="S7973"/>
    </row>
    <row r="7974" spans="16:19">
      <c r="P7974"/>
      <c r="Q7974"/>
      <c r="R7974"/>
      <c r="S7974"/>
    </row>
    <row r="7975" spans="16:19">
      <c r="P7975"/>
      <c r="Q7975"/>
      <c r="R7975"/>
      <c r="S7975"/>
    </row>
    <row r="7976" spans="16:19">
      <c r="P7976"/>
      <c r="Q7976"/>
      <c r="R7976"/>
      <c r="S7976"/>
    </row>
    <row r="7977" spans="16:19">
      <c r="P7977"/>
      <c r="Q7977"/>
      <c r="R7977"/>
      <c r="S7977"/>
    </row>
    <row r="7978" spans="16:19">
      <c r="P7978"/>
      <c r="Q7978"/>
      <c r="R7978"/>
      <c r="S7978"/>
    </row>
    <row r="7979" spans="16:19">
      <c r="P7979"/>
      <c r="Q7979"/>
      <c r="R7979"/>
      <c r="S7979"/>
    </row>
    <row r="7980" spans="16:19">
      <c r="P7980"/>
      <c r="Q7980"/>
      <c r="R7980"/>
      <c r="S7980"/>
    </row>
    <row r="7981" spans="16:19">
      <c r="P7981"/>
      <c r="Q7981"/>
      <c r="R7981"/>
      <c r="S7981"/>
    </row>
    <row r="7982" spans="16:19">
      <c r="P7982"/>
      <c r="Q7982"/>
      <c r="R7982"/>
      <c r="S7982"/>
    </row>
    <row r="7983" spans="16:19">
      <c r="P7983"/>
      <c r="Q7983"/>
      <c r="R7983"/>
      <c r="S7983"/>
    </row>
    <row r="7984" spans="16:19">
      <c r="P7984"/>
      <c r="Q7984"/>
      <c r="R7984"/>
      <c r="S7984"/>
    </row>
    <row r="7985" spans="16:19">
      <c r="P7985"/>
      <c r="Q7985"/>
      <c r="R7985"/>
      <c r="S7985"/>
    </row>
    <row r="7986" spans="16:19">
      <c r="P7986"/>
      <c r="Q7986"/>
      <c r="R7986"/>
      <c r="S7986"/>
    </row>
    <row r="7987" spans="16:19">
      <c r="P7987"/>
      <c r="Q7987"/>
      <c r="R7987"/>
      <c r="S7987"/>
    </row>
    <row r="7988" spans="16:19">
      <c r="P7988"/>
      <c r="Q7988"/>
      <c r="R7988"/>
      <c r="S7988"/>
    </row>
    <row r="7989" spans="16:19">
      <c r="P7989"/>
      <c r="Q7989"/>
      <c r="R7989"/>
      <c r="S7989"/>
    </row>
    <row r="7990" spans="16:19">
      <c r="P7990"/>
      <c r="Q7990"/>
      <c r="R7990"/>
      <c r="S7990"/>
    </row>
    <row r="7991" spans="16:19">
      <c r="P7991"/>
      <c r="Q7991"/>
      <c r="R7991"/>
      <c r="S7991"/>
    </row>
    <row r="7992" spans="16:19">
      <c r="P7992"/>
      <c r="Q7992"/>
      <c r="R7992"/>
      <c r="S7992"/>
    </row>
    <row r="7993" spans="16:19">
      <c r="P7993"/>
      <c r="Q7993"/>
      <c r="R7993"/>
      <c r="S7993"/>
    </row>
    <row r="7994" spans="16:19">
      <c r="P7994"/>
      <c r="Q7994"/>
      <c r="R7994"/>
      <c r="S7994"/>
    </row>
    <row r="7995" spans="16:19">
      <c r="P7995"/>
      <c r="Q7995"/>
      <c r="R7995"/>
      <c r="S7995"/>
    </row>
    <row r="7996" spans="16:19">
      <c r="P7996"/>
      <c r="Q7996"/>
      <c r="R7996"/>
      <c r="S7996"/>
    </row>
    <row r="7997" spans="16:19">
      <c r="P7997"/>
      <c r="Q7997"/>
      <c r="R7997"/>
      <c r="S7997"/>
    </row>
    <row r="7998" spans="16:19">
      <c r="P7998"/>
      <c r="Q7998"/>
      <c r="R7998"/>
      <c r="S7998"/>
    </row>
    <row r="7999" spans="16:19">
      <c r="P7999"/>
      <c r="Q7999"/>
      <c r="R7999"/>
      <c r="S7999"/>
    </row>
    <row r="8000" spans="16:19">
      <c r="P8000"/>
      <c r="Q8000"/>
      <c r="R8000"/>
      <c r="S8000"/>
    </row>
    <row r="8001" spans="16:19">
      <c r="P8001"/>
      <c r="Q8001"/>
      <c r="R8001"/>
      <c r="S8001"/>
    </row>
    <row r="8002" spans="16:19">
      <c r="P8002"/>
      <c r="Q8002"/>
      <c r="R8002"/>
      <c r="S8002"/>
    </row>
    <row r="8003" spans="16:19">
      <c r="P8003"/>
      <c r="Q8003"/>
      <c r="R8003"/>
      <c r="S8003"/>
    </row>
    <row r="8004" spans="16:19">
      <c r="P8004"/>
      <c r="Q8004"/>
      <c r="R8004"/>
      <c r="S8004"/>
    </row>
    <row r="8005" spans="16:19">
      <c r="P8005"/>
      <c r="Q8005"/>
      <c r="R8005"/>
      <c r="S8005"/>
    </row>
    <row r="8006" spans="16:19">
      <c r="P8006"/>
      <c r="Q8006"/>
      <c r="R8006"/>
      <c r="S8006"/>
    </row>
    <row r="8007" spans="16:19">
      <c r="P8007"/>
      <c r="Q8007"/>
      <c r="R8007"/>
      <c r="S8007"/>
    </row>
    <row r="8008" spans="16:19">
      <c r="P8008"/>
      <c r="Q8008"/>
      <c r="R8008"/>
      <c r="S8008"/>
    </row>
    <row r="8009" spans="16:19">
      <c r="P8009"/>
      <c r="Q8009"/>
      <c r="R8009"/>
      <c r="S8009"/>
    </row>
    <row r="8010" spans="16:19">
      <c r="P8010"/>
      <c r="Q8010"/>
      <c r="R8010"/>
      <c r="S8010"/>
    </row>
    <row r="8011" spans="16:19">
      <c r="P8011"/>
      <c r="Q8011"/>
      <c r="R8011"/>
      <c r="S8011"/>
    </row>
    <row r="8012" spans="16:19">
      <c r="P8012"/>
      <c r="Q8012"/>
      <c r="R8012"/>
      <c r="S8012"/>
    </row>
    <row r="8013" spans="16:19">
      <c r="P8013"/>
      <c r="Q8013"/>
      <c r="R8013"/>
      <c r="S8013"/>
    </row>
    <row r="8014" spans="16:19">
      <c r="P8014"/>
      <c r="Q8014"/>
      <c r="R8014"/>
      <c r="S8014"/>
    </row>
    <row r="8015" spans="16:19">
      <c r="P8015"/>
      <c r="Q8015"/>
      <c r="R8015"/>
      <c r="S8015"/>
    </row>
    <row r="8016" spans="16:19">
      <c r="P8016"/>
      <c r="Q8016"/>
      <c r="R8016"/>
      <c r="S8016"/>
    </row>
    <row r="8017" spans="16:19">
      <c r="P8017"/>
      <c r="Q8017"/>
      <c r="R8017"/>
      <c r="S8017"/>
    </row>
    <row r="8018" spans="16:19">
      <c r="P8018"/>
      <c r="Q8018"/>
      <c r="R8018"/>
      <c r="S8018"/>
    </row>
    <row r="8019" spans="16:19">
      <c r="P8019"/>
      <c r="Q8019"/>
      <c r="R8019"/>
      <c r="S8019"/>
    </row>
    <row r="8020" spans="16:19">
      <c r="P8020"/>
      <c r="Q8020"/>
      <c r="R8020"/>
      <c r="S8020"/>
    </row>
    <row r="8021" spans="16:19">
      <c r="P8021"/>
      <c r="Q8021"/>
      <c r="R8021"/>
      <c r="S8021"/>
    </row>
    <row r="8022" spans="16:19">
      <c r="P8022"/>
      <c r="Q8022"/>
      <c r="R8022"/>
      <c r="S8022"/>
    </row>
    <row r="8023" spans="16:19">
      <c r="P8023"/>
      <c r="Q8023"/>
      <c r="R8023"/>
      <c r="S8023"/>
    </row>
    <row r="8024" spans="16:19">
      <c r="P8024"/>
      <c r="Q8024"/>
      <c r="R8024"/>
      <c r="S8024"/>
    </row>
    <row r="8025" spans="16:19">
      <c r="P8025"/>
      <c r="Q8025"/>
      <c r="R8025"/>
      <c r="S8025"/>
    </row>
    <row r="8026" spans="16:19">
      <c r="P8026"/>
      <c r="Q8026"/>
      <c r="R8026"/>
      <c r="S8026"/>
    </row>
    <row r="8027" spans="16:19">
      <c r="P8027"/>
      <c r="Q8027"/>
      <c r="R8027"/>
      <c r="S8027"/>
    </row>
    <row r="8028" spans="16:19">
      <c r="P8028"/>
      <c r="Q8028"/>
      <c r="R8028"/>
      <c r="S8028"/>
    </row>
    <row r="8029" spans="16:19">
      <c r="P8029"/>
      <c r="Q8029"/>
      <c r="R8029"/>
      <c r="S8029"/>
    </row>
    <row r="8030" spans="16:19">
      <c r="P8030"/>
      <c r="Q8030"/>
      <c r="R8030"/>
      <c r="S8030"/>
    </row>
    <row r="8031" spans="16:19">
      <c r="P8031"/>
      <c r="Q8031"/>
      <c r="R8031"/>
      <c r="S8031"/>
    </row>
    <row r="8032" spans="16:19">
      <c r="P8032"/>
      <c r="Q8032"/>
      <c r="R8032"/>
      <c r="S8032"/>
    </row>
    <row r="8033" spans="16:19">
      <c r="P8033"/>
      <c r="Q8033"/>
      <c r="R8033"/>
      <c r="S8033"/>
    </row>
    <row r="8034" spans="16:19">
      <c r="P8034"/>
      <c r="Q8034"/>
      <c r="R8034"/>
      <c r="S8034"/>
    </row>
    <row r="8035" spans="16:19">
      <c r="P8035"/>
      <c r="Q8035"/>
      <c r="R8035"/>
      <c r="S8035"/>
    </row>
    <row r="8036" spans="16:19">
      <c r="P8036"/>
      <c r="Q8036"/>
      <c r="R8036"/>
      <c r="S8036"/>
    </row>
    <row r="8037" spans="16:19">
      <c r="P8037"/>
      <c r="Q8037"/>
      <c r="R8037"/>
      <c r="S8037"/>
    </row>
    <row r="8038" spans="16:19">
      <c r="P8038"/>
      <c r="Q8038"/>
      <c r="R8038"/>
      <c r="S8038"/>
    </row>
    <row r="8039" spans="16:19">
      <c r="P8039"/>
      <c r="Q8039"/>
      <c r="R8039"/>
      <c r="S8039"/>
    </row>
    <row r="8040" spans="16:19">
      <c r="P8040"/>
      <c r="Q8040"/>
      <c r="R8040"/>
      <c r="S8040"/>
    </row>
    <row r="8041" spans="16:19">
      <c r="P8041"/>
      <c r="Q8041"/>
      <c r="R8041"/>
      <c r="S8041"/>
    </row>
    <row r="8042" spans="16:19">
      <c r="P8042"/>
      <c r="Q8042"/>
      <c r="R8042"/>
      <c r="S8042"/>
    </row>
    <row r="8043" spans="16:19">
      <c r="P8043"/>
      <c r="Q8043"/>
      <c r="R8043"/>
      <c r="S8043"/>
    </row>
    <row r="8044" spans="16:19">
      <c r="P8044"/>
      <c r="Q8044"/>
      <c r="R8044"/>
      <c r="S8044"/>
    </row>
    <row r="8045" spans="16:19">
      <c r="P8045"/>
      <c r="Q8045"/>
      <c r="R8045"/>
      <c r="S8045"/>
    </row>
    <row r="8046" spans="16:19">
      <c r="P8046"/>
      <c r="Q8046"/>
      <c r="R8046"/>
      <c r="S8046"/>
    </row>
    <row r="8047" spans="16:19">
      <c r="P8047"/>
      <c r="Q8047"/>
      <c r="R8047"/>
      <c r="S8047"/>
    </row>
    <row r="8048" spans="16:19">
      <c r="P8048"/>
      <c r="Q8048"/>
      <c r="R8048"/>
      <c r="S8048"/>
    </row>
    <row r="8049" spans="16:19">
      <c r="P8049"/>
      <c r="Q8049"/>
      <c r="R8049"/>
      <c r="S8049"/>
    </row>
    <row r="8050" spans="16:19">
      <c r="P8050"/>
      <c r="Q8050"/>
      <c r="R8050"/>
      <c r="S8050"/>
    </row>
    <row r="8051" spans="16:19">
      <c r="P8051"/>
      <c r="Q8051"/>
      <c r="R8051"/>
      <c r="S8051"/>
    </row>
    <row r="8052" spans="16:19">
      <c r="P8052"/>
      <c r="Q8052"/>
      <c r="R8052"/>
      <c r="S8052"/>
    </row>
    <row r="8053" spans="16:19">
      <c r="P8053"/>
      <c r="Q8053"/>
      <c r="R8053"/>
      <c r="S8053"/>
    </row>
    <row r="8054" spans="16:19">
      <c r="P8054"/>
      <c r="Q8054"/>
      <c r="R8054"/>
      <c r="S8054"/>
    </row>
    <row r="8055" spans="16:19">
      <c r="P8055"/>
      <c r="Q8055"/>
      <c r="R8055"/>
      <c r="S8055"/>
    </row>
    <row r="8056" spans="16:19">
      <c r="P8056"/>
      <c r="Q8056"/>
      <c r="R8056"/>
      <c r="S8056"/>
    </row>
    <row r="8057" spans="16:19">
      <c r="P8057"/>
      <c r="Q8057"/>
      <c r="R8057"/>
      <c r="S8057"/>
    </row>
    <row r="8058" spans="16:19">
      <c r="P8058"/>
      <c r="Q8058"/>
      <c r="R8058"/>
      <c r="S8058"/>
    </row>
    <row r="8059" spans="16:19">
      <c r="P8059"/>
      <c r="Q8059"/>
      <c r="R8059"/>
      <c r="S8059"/>
    </row>
    <row r="8060" spans="16:19">
      <c r="P8060"/>
      <c r="Q8060"/>
      <c r="R8060"/>
      <c r="S8060"/>
    </row>
    <row r="8061" spans="16:19">
      <c r="P8061"/>
      <c r="Q8061"/>
      <c r="R8061"/>
      <c r="S8061"/>
    </row>
    <row r="8062" spans="16:19">
      <c r="P8062"/>
      <c r="Q8062"/>
      <c r="R8062"/>
      <c r="S8062"/>
    </row>
    <row r="8063" spans="16:19">
      <c r="P8063"/>
      <c r="Q8063"/>
      <c r="R8063"/>
      <c r="S8063"/>
    </row>
    <row r="8064" spans="16:19">
      <c r="P8064"/>
      <c r="Q8064"/>
      <c r="R8064"/>
      <c r="S8064"/>
    </row>
    <row r="8065" spans="16:19">
      <c r="P8065"/>
      <c r="Q8065"/>
      <c r="R8065"/>
      <c r="S8065"/>
    </row>
    <row r="8066" spans="16:19">
      <c r="P8066"/>
      <c r="Q8066"/>
      <c r="R8066"/>
      <c r="S8066"/>
    </row>
    <row r="8067" spans="16:19">
      <c r="P8067"/>
      <c r="Q8067"/>
      <c r="R8067"/>
      <c r="S8067"/>
    </row>
    <row r="8068" spans="16:19">
      <c r="P8068"/>
      <c r="Q8068"/>
      <c r="R8068"/>
      <c r="S8068"/>
    </row>
    <row r="8069" spans="16:19">
      <c r="P8069"/>
      <c r="Q8069"/>
      <c r="R8069"/>
      <c r="S8069"/>
    </row>
    <row r="8070" spans="16:19">
      <c r="P8070"/>
      <c r="Q8070"/>
      <c r="R8070"/>
      <c r="S8070"/>
    </row>
    <row r="8071" spans="16:19">
      <c r="P8071"/>
      <c r="Q8071"/>
      <c r="R8071"/>
      <c r="S8071"/>
    </row>
    <row r="8072" spans="16:19">
      <c r="P8072"/>
      <c r="Q8072"/>
      <c r="R8072"/>
      <c r="S8072"/>
    </row>
    <row r="8073" spans="16:19">
      <c r="P8073"/>
      <c r="Q8073"/>
      <c r="R8073"/>
      <c r="S8073"/>
    </row>
    <row r="8074" spans="16:19">
      <c r="P8074"/>
      <c r="Q8074"/>
      <c r="R8074"/>
      <c r="S8074"/>
    </row>
    <row r="8075" spans="16:19">
      <c r="P8075"/>
      <c r="Q8075"/>
      <c r="R8075"/>
      <c r="S8075"/>
    </row>
    <row r="8076" spans="16:19">
      <c r="P8076"/>
      <c r="Q8076"/>
      <c r="R8076"/>
      <c r="S8076"/>
    </row>
    <row r="8077" spans="16:19">
      <c r="P8077"/>
      <c r="Q8077"/>
      <c r="R8077"/>
      <c r="S8077"/>
    </row>
    <row r="8078" spans="16:19">
      <c r="P8078"/>
      <c r="Q8078"/>
      <c r="R8078"/>
      <c r="S8078"/>
    </row>
    <row r="8079" spans="16:19">
      <c r="P8079"/>
      <c r="Q8079"/>
      <c r="R8079"/>
      <c r="S8079"/>
    </row>
    <row r="8080" spans="16:19">
      <c r="P8080"/>
      <c r="Q8080"/>
      <c r="R8080"/>
      <c r="S8080"/>
    </row>
    <row r="8081" spans="16:19">
      <c r="P8081"/>
      <c r="Q8081"/>
      <c r="R8081"/>
      <c r="S8081"/>
    </row>
    <row r="8082" spans="16:19">
      <c r="P8082"/>
      <c r="Q8082"/>
      <c r="R8082"/>
      <c r="S8082"/>
    </row>
    <row r="8083" spans="16:19">
      <c r="P8083"/>
      <c r="Q8083"/>
      <c r="R8083"/>
      <c r="S8083"/>
    </row>
    <row r="8084" spans="16:19">
      <c r="P8084"/>
      <c r="Q8084"/>
      <c r="R8084"/>
      <c r="S8084"/>
    </row>
    <row r="8085" spans="16:19">
      <c r="P8085"/>
      <c r="Q8085"/>
      <c r="R8085"/>
      <c r="S8085"/>
    </row>
    <row r="8086" spans="16:19">
      <c r="P8086"/>
      <c r="Q8086"/>
      <c r="R8086"/>
      <c r="S8086"/>
    </row>
    <row r="8087" spans="16:19">
      <c r="P8087"/>
      <c r="Q8087"/>
      <c r="R8087"/>
      <c r="S8087"/>
    </row>
    <row r="8088" spans="16:19">
      <c r="P8088"/>
      <c r="Q8088"/>
      <c r="R8088"/>
      <c r="S8088"/>
    </row>
    <row r="8089" spans="16:19">
      <c r="P8089"/>
      <c r="Q8089"/>
      <c r="R8089"/>
      <c r="S8089"/>
    </row>
    <row r="8090" spans="16:19">
      <c r="P8090"/>
      <c r="Q8090"/>
      <c r="R8090"/>
      <c r="S8090"/>
    </row>
    <row r="8091" spans="16:19">
      <c r="P8091"/>
      <c r="Q8091"/>
      <c r="R8091"/>
      <c r="S8091"/>
    </row>
    <row r="8092" spans="16:19">
      <c r="P8092"/>
      <c r="Q8092"/>
      <c r="R8092"/>
      <c r="S8092"/>
    </row>
    <row r="8093" spans="16:19">
      <c r="P8093"/>
      <c r="Q8093"/>
      <c r="R8093"/>
      <c r="S8093"/>
    </row>
    <row r="8094" spans="16:19">
      <c r="P8094"/>
      <c r="Q8094"/>
      <c r="R8094"/>
      <c r="S8094"/>
    </row>
    <row r="8095" spans="16:19">
      <c r="P8095"/>
      <c r="Q8095"/>
      <c r="R8095"/>
      <c r="S8095"/>
    </row>
    <row r="8096" spans="16:19">
      <c r="P8096"/>
      <c r="Q8096"/>
      <c r="R8096"/>
      <c r="S8096"/>
    </row>
    <row r="8097" spans="16:19">
      <c r="P8097"/>
      <c r="Q8097"/>
      <c r="R8097"/>
      <c r="S8097"/>
    </row>
    <row r="8098" spans="16:19">
      <c r="P8098"/>
      <c r="Q8098"/>
      <c r="R8098"/>
      <c r="S8098"/>
    </row>
    <row r="8099" spans="16:19">
      <c r="P8099"/>
      <c r="Q8099"/>
      <c r="R8099"/>
      <c r="S8099"/>
    </row>
    <row r="8100" spans="16:19">
      <c r="P8100"/>
      <c r="Q8100"/>
      <c r="R8100"/>
      <c r="S8100"/>
    </row>
    <row r="8101" spans="16:19">
      <c r="P8101"/>
      <c r="Q8101"/>
      <c r="R8101"/>
      <c r="S8101"/>
    </row>
    <row r="8102" spans="16:19">
      <c r="P8102"/>
      <c r="Q8102"/>
      <c r="R8102"/>
      <c r="S8102"/>
    </row>
    <row r="8103" spans="16:19">
      <c r="P8103"/>
      <c r="Q8103"/>
      <c r="R8103"/>
      <c r="S8103"/>
    </row>
    <row r="8104" spans="16:19">
      <c r="P8104"/>
      <c r="Q8104"/>
      <c r="R8104"/>
      <c r="S8104"/>
    </row>
    <row r="8105" spans="16:19">
      <c r="P8105"/>
      <c r="Q8105"/>
      <c r="R8105"/>
      <c r="S8105"/>
    </row>
    <row r="8106" spans="16:19">
      <c r="P8106"/>
      <c r="Q8106"/>
      <c r="R8106"/>
      <c r="S8106"/>
    </row>
    <row r="8107" spans="16:19">
      <c r="P8107"/>
      <c r="Q8107"/>
      <c r="R8107"/>
      <c r="S8107"/>
    </row>
    <row r="8108" spans="16:19">
      <c r="P8108"/>
      <c r="Q8108"/>
      <c r="R8108"/>
      <c r="S8108"/>
    </row>
    <row r="8109" spans="16:19">
      <c r="P8109"/>
      <c r="Q8109"/>
      <c r="R8109"/>
      <c r="S8109"/>
    </row>
    <row r="8110" spans="16:19">
      <c r="P8110"/>
      <c r="Q8110"/>
      <c r="R8110"/>
      <c r="S8110"/>
    </row>
    <row r="8111" spans="16:19">
      <c r="P8111"/>
      <c r="Q8111"/>
      <c r="R8111"/>
      <c r="S8111"/>
    </row>
    <row r="8112" spans="16:19">
      <c r="P8112"/>
      <c r="Q8112"/>
      <c r="R8112"/>
      <c r="S8112"/>
    </row>
    <row r="8113" spans="16:19">
      <c r="P8113"/>
      <c r="Q8113"/>
      <c r="R8113"/>
      <c r="S8113"/>
    </row>
    <row r="8114" spans="16:19">
      <c r="P8114"/>
      <c r="Q8114"/>
      <c r="R8114"/>
      <c r="S8114"/>
    </row>
    <row r="8115" spans="16:19">
      <c r="P8115"/>
      <c r="Q8115"/>
      <c r="R8115"/>
      <c r="S8115"/>
    </row>
    <row r="8116" spans="16:19">
      <c r="P8116"/>
      <c r="Q8116"/>
      <c r="R8116"/>
      <c r="S8116"/>
    </row>
    <row r="8117" spans="16:19">
      <c r="P8117"/>
      <c r="Q8117"/>
      <c r="R8117"/>
      <c r="S8117"/>
    </row>
    <row r="8118" spans="16:19">
      <c r="P8118"/>
      <c r="Q8118"/>
      <c r="R8118"/>
      <c r="S8118"/>
    </row>
    <row r="8119" spans="16:19">
      <c r="P8119"/>
      <c r="Q8119"/>
      <c r="R8119"/>
      <c r="S8119"/>
    </row>
    <row r="8120" spans="16:19">
      <c r="P8120"/>
      <c r="Q8120"/>
      <c r="R8120"/>
      <c r="S8120"/>
    </row>
    <row r="8121" spans="16:19">
      <c r="P8121"/>
      <c r="Q8121"/>
      <c r="R8121"/>
      <c r="S8121"/>
    </row>
    <row r="8122" spans="16:19">
      <c r="P8122"/>
      <c r="Q8122"/>
      <c r="R8122"/>
      <c r="S8122"/>
    </row>
    <row r="8123" spans="16:19">
      <c r="P8123"/>
      <c r="Q8123"/>
      <c r="R8123"/>
      <c r="S8123"/>
    </row>
    <row r="8124" spans="16:19">
      <c r="P8124"/>
      <c r="Q8124"/>
      <c r="R8124"/>
      <c r="S8124"/>
    </row>
    <row r="8125" spans="16:19">
      <c r="P8125"/>
      <c r="Q8125"/>
      <c r="R8125"/>
      <c r="S8125"/>
    </row>
    <row r="8126" spans="16:19">
      <c r="P8126"/>
      <c r="Q8126"/>
      <c r="R8126"/>
      <c r="S8126"/>
    </row>
    <row r="8127" spans="16:19">
      <c r="P8127"/>
      <c r="Q8127"/>
      <c r="R8127"/>
      <c r="S8127"/>
    </row>
    <row r="8128" spans="16:19">
      <c r="P8128"/>
      <c r="Q8128"/>
      <c r="R8128"/>
      <c r="S8128"/>
    </row>
    <row r="8129" spans="16:19">
      <c r="P8129"/>
      <c r="Q8129"/>
      <c r="R8129"/>
      <c r="S8129"/>
    </row>
    <row r="8130" spans="16:19">
      <c r="P8130"/>
      <c r="Q8130"/>
      <c r="R8130"/>
      <c r="S8130"/>
    </row>
    <row r="8131" spans="16:19">
      <c r="P8131"/>
      <c r="Q8131"/>
      <c r="R8131"/>
      <c r="S8131"/>
    </row>
    <row r="8132" spans="16:19">
      <c r="P8132"/>
      <c r="Q8132"/>
      <c r="R8132"/>
      <c r="S8132"/>
    </row>
    <row r="8133" spans="16:19">
      <c r="P8133"/>
      <c r="Q8133"/>
      <c r="R8133"/>
      <c r="S8133"/>
    </row>
    <row r="8134" spans="16:19">
      <c r="P8134"/>
      <c r="Q8134"/>
      <c r="R8134"/>
      <c r="S8134"/>
    </row>
    <row r="8135" spans="16:19">
      <c r="P8135"/>
      <c r="Q8135"/>
      <c r="R8135"/>
      <c r="S8135"/>
    </row>
    <row r="8136" spans="16:19">
      <c r="P8136"/>
      <c r="Q8136"/>
      <c r="R8136"/>
      <c r="S8136"/>
    </row>
    <row r="8137" spans="16:19">
      <c r="P8137"/>
      <c r="Q8137"/>
      <c r="R8137"/>
      <c r="S8137"/>
    </row>
    <row r="8138" spans="16:19">
      <c r="P8138"/>
      <c r="Q8138"/>
      <c r="R8138"/>
      <c r="S8138"/>
    </row>
    <row r="8139" spans="16:19">
      <c r="P8139"/>
      <c r="Q8139"/>
      <c r="R8139"/>
      <c r="S8139"/>
    </row>
    <row r="8140" spans="16:19">
      <c r="P8140"/>
      <c r="Q8140"/>
      <c r="R8140"/>
      <c r="S8140"/>
    </row>
    <row r="8141" spans="16:19">
      <c r="P8141"/>
      <c r="Q8141"/>
      <c r="R8141"/>
      <c r="S8141"/>
    </row>
    <row r="8142" spans="16:19">
      <c r="P8142"/>
      <c r="Q8142"/>
      <c r="R8142"/>
      <c r="S8142"/>
    </row>
    <row r="8143" spans="16:19">
      <c r="P8143"/>
      <c r="Q8143"/>
      <c r="R8143"/>
      <c r="S8143"/>
    </row>
    <row r="8144" spans="16:19">
      <c r="P8144"/>
      <c r="Q8144"/>
      <c r="R8144"/>
      <c r="S8144"/>
    </row>
    <row r="8145" spans="16:19">
      <c r="P8145"/>
      <c r="Q8145"/>
      <c r="R8145"/>
      <c r="S8145"/>
    </row>
    <row r="8146" spans="16:19">
      <c r="P8146"/>
      <c r="Q8146"/>
      <c r="R8146"/>
      <c r="S8146"/>
    </row>
    <row r="8147" spans="16:19">
      <c r="P8147"/>
      <c r="Q8147"/>
      <c r="R8147"/>
      <c r="S8147"/>
    </row>
    <row r="8148" spans="16:19">
      <c r="P8148"/>
      <c r="Q8148"/>
      <c r="R8148"/>
      <c r="S8148"/>
    </row>
    <row r="8149" spans="16:19">
      <c r="P8149"/>
      <c r="Q8149"/>
      <c r="R8149"/>
      <c r="S8149"/>
    </row>
    <row r="8150" spans="16:19">
      <c r="P8150"/>
      <c r="Q8150"/>
      <c r="R8150"/>
      <c r="S8150"/>
    </row>
    <row r="8151" spans="16:19">
      <c r="P8151"/>
      <c r="Q8151"/>
      <c r="R8151"/>
      <c r="S8151"/>
    </row>
    <row r="8152" spans="16:19">
      <c r="P8152"/>
      <c r="Q8152"/>
      <c r="R8152"/>
      <c r="S8152"/>
    </row>
    <row r="8153" spans="16:19">
      <c r="P8153"/>
      <c r="Q8153"/>
      <c r="R8153"/>
      <c r="S8153"/>
    </row>
    <row r="8154" spans="16:19">
      <c r="P8154"/>
      <c r="Q8154"/>
      <c r="R8154"/>
      <c r="S8154"/>
    </row>
    <row r="8155" spans="16:19">
      <c r="P8155"/>
      <c r="Q8155"/>
      <c r="R8155"/>
      <c r="S8155"/>
    </row>
    <row r="8156" spans="16:19">
      <c r="P8156"/>
      <c r="Q8156"/>
      <c r="R8156"/>
      <c r="S8156"/>
    </row>
    <row r="8157" spans="16:19">
      <c r="P8157"/>
      <c r="Q8157"/>
      <c r="R8157"/>
      <c r="S8157"/>
    </row>
    <row r="8158" spans="16:19">
      <c r="P8158"/>
      <c r="Q8158"/>
      <c r="R8158"/>
      <c r="S8158"/>
    </row>
    <row r="8159" spans="16:19">
      <c r="P8159"/>
      <c r="Q8159"/>
      <c r="R8159"/>
      <c r="S8159"/>
    </row>
    <row r="8160" spans="16:19">
      <c r="P8160"/>
      <c r="Q8160"/>
      <c r="R8160"/>
      <c r="S8160"/>
    </row>
    <row r="8161" spans="16:19">
      <c r="P8161"/>
      <c r="Q8161"/>
      <c r="R8161"/>
      <c r="S8161"/>
    </row>
    <row r="8162" spans="16:19">
      <c r="P8162"/>
      <c r="Q8162"/>
      <c r="R8162"/>
      <c r="S8162"/>
    </row>
    <row r="8163" spans="16:19">
      <c r="P8163"/>
      <c r="Q8163"/>
      <c r="R8163"/>
      <c r="S8163"/>
    </row>
    <row r="8164" spans="16:19">
      <c r="P8164"/>
      <c r="Q8164"/>
      <c r="R8164"/>
      <c r="S8164"/>
    </row>
    <row r="8165" spans="16:19">
      <c r="P8165"/>
      <c r="Q8165"/>
      <c r="R8165"/>
      <c r="S8165"/>
    </row>
    <row r="8166" spans="16:19">
      <c r="P8166"/>
      <c r="Q8166"/>
      <c r="R8166"/>
      <c r="S8166"/>
    </row>
    <row r="8167" spans="16:19">
      <c r="P8167"/>
      <c r="Q8167"/>
      <c r="R8167"/>
      <c r="S8167"/>
    </row>
    <row r="8168" spans="16:19">
      <c r="P8168"/>
      <c r="Q8168"/>
      <c r="R8168"/>
      <c r="S8168"/>
    </row>
    <row r="8169" spans="16:19">
      <c r="P8169"/>
      <c r="Q8169"/>
      <c r="R8169"/>
      <c r="S8169"/>
    </row>
    <row r="8170" spans="16:19">
      <c r="P8170"/>
      <c r="Q8170"/>
      <c r="R8170"/>
      <c r="S8170"/>
    </row>
    <row r="8171" spans="16:19">
      <c r="P8171"/>
      <c r="Q8171"/>
      <c r="R8171"/>
      <c r="S8171"/>
    </row>
    <row r="8172" spans="16:19">
      <c r="P8172"/>
      <c r="Q8172"/>
      <c r="R8172"/>
      <c r="S8172"/>
    </row>
    <row r="8173" spans="16:19">
      <c r="P8173"/>
      <c r="Q8173"/>
      <c r="R8173"/>
      <c r="S8173"/>
    </row>
    <row r="8174" spans="16:19">
      <c r="P8174"/>
      <c r="Q8174"/>
      <c r="R8174"/>
      <c r="S8174"/>
    </row>
    <row r="8175" spans="16:19">
      <c r="P8175"/>
      <c r="Q8175"/>
      <c r="R8175"/>
      <c r="S8175"/>
    </row>
    <row r="8176" spans="16:19">
      <c r="P8176"/>
      <c r="Q8176"/>
      <c r="R8176"/>
      <c r="S8176"/>
    </row>
    <row r="8177" spans="16:19">
      <c r="P8177"/>
      <c r="Q8177"/>
      <c r="R8177"/>
      <c r="S8177"/>
    </row>
    <row r="8178" spans="16:19">
      <c r="P8178"/>
      <c r="Q8178"/>
      <c r="R8178"/>
      <c r="S8178"/>
    </row>
    <row r="8179" spans="16:19">
      <c r="P8179"/>
      <c r="Q8179"/>
      <c r="R8179"/>
      <c r="S8179"/>
    </row>
    <row r="8180" spans="16:19">
      <c r="P8180"/>
      <c r="Q8180"/>
      <c r="R8180"/>
      <c r="S8180"/>
    </row>
    <row r="8181" spans="16:19">
      <c r="P8181"/>
      <c r="Q8181"/>
      <c r="R8181"/>
      <c r="S8181"/>
    </row>
    <row r="8182" spans="16:19">
      <c r="P8182"/>
      <c r="Q8182"/>
      <c r="R8182"/>
      <c r="S8182"/>
    </row>
    <row r="8183" spans="16:19">
      <c r="P8183"/>
      <c r="Q8183"/>
      <c r="R8183"/>
      <c r="S8183"/>
    </row>
    <row r="8184" spans="16:19">
      <c r="P8184"/>
      <c r="Q8184"/>
      <c r="R8184"/>
      <c r="S8184"/>
    </row>
    <row r="8185" spans="16:19">
      <c r="P8185"/>
      <c r="Q8185"/>
      <c r="R8185"/>
      <c r="S8185"/>
    </row>
    <row r="8186" spans="16:19">
      <c r="P8186"/>
      <c r="Q8186"/>
      <c r="R8186"/>
      <c r="S8186"/>
    </row>
    <row r="8187" spans="16:19">
      <c r="P8187"/>
      <c r="Q8187"/>
      <c r="R8187"/>
      <c r="S8187"/>
    </row>
    <row r="8188" spans="16:19">
      <c r="P8188"/>
      <c r="Q8188"/>
      <c r="R8188"/>
      <c r="S8188"/>
    </row>
    <row r="8189" spans="16:19">
      <c r="P8189"/>
      <c r="Q8189"/>
      <c r="R8189"/>
      <c r="S8189"/>
    </row>
    <row r="8190" spans="16:19">
      <c r="P8190"/>
      <c r="Q8190"/>
      <c r="R8190"/>
      <c r="S8190"/>
    </row>
    <row r="8191" spans="16:19">
      <c r="P8191"/>
      <c r="Q8191"/>
      <c r="R8191"/>
      <c r="S8191"/>
    </row>
    <row r="8192" spans="16:19">
      <c r="P8192"/>
      <c r="Q8192"/>
      <c r="R8192"/>
      <c r="S8192"/>
    </row>
    <row r="8193" spans="16:19">
      <c r="P8193"/>
      <c r="Q8193"/>
      <c r="R8193"/>
      <c r="S8193"/>
    </row>
    <row r="8194" spans="16:19">
      <c r="P8194"/>
      <c r="Q8194"/>
      <c r="R8194"/>
      <c r="S8194"/>
    </row>
    <row r="8195" spans="16:19">
      <c r="P8195"/>
      <c r="Q8195"/>
      <c r="R8195"/>
      <c r="S8195"/>
    </row>
    <row r="8196" spans="16:19">
      <c r="P8196"/>
      <c r="Q8196"/>
      <c r="R8196"/>
      <c r="S8196"/>
    </row>
    <row r="8197" spans="16:19">
      <c r="P8197"/>
      <c r="Q8197"/>
      <c r="R8197"/>
      <c r="S8197"/>
    </row>
    <row r="8198" spans="16:19">
      <c r="P8198"/>
      <c r="Q8198"/>
      <c r="R8198"/>
      <c r="S8198"/>
    </row>
    <row r="8199" spans="16:19">
      <c r="P8199"/>
      <c r="Q8199"/>
      <c r="R8199"/>
      <c r="S8199"/>
    </row>
    <row r="8200" spans="16:19">
      <c r="P8200"/>
      <c r="Q8200"/>
      <c r="R8200"/>
      <c r="S8200"/>
    </row>
    <row r="8201" spans="16:19">
      <c r="P8201"/>
      <c r="Q8201"/>
      <c r="R8201"/>
      <c r="S8201"/>
    </row>
    <row r="8202" spans="16:19">
      <c r="P8202"/>
      <c r="Q8202"/>
      <c r="R8202"/>
      <c r="S8202"/>
    </row>
    <row r="8203" spans="16:19">
      <c r="P8203"/>
      <c r="Q8203"/>
      <c r="R8203"/>
      <c r="S8203"/>
    </row>
    <row r="8204" spans="16:19">
      <c r="P8204"/>
      <c r="Q8204"/>
      <c r="R8204"/>
      <c r="S8204"/>
    </row>
    <row r="8205" spans="16:19">
      <c r="P8205"/>
      <c r="Q8205"/>
      <c r="R8205"/>
      <c r="S8205"/>
    </row>
    <row r="8206" spans="16:19">
      <c r="P8206"/>
      <c r="Q8206"/>
      <c r="R8206"/>
      <c r="S8206"/>
    </row>
    <row r="8207" spans="16:19">
      <c r="P8207"/>
      <c r="Q8207"/>
      <c r="R8207"/>
      <c r="S8207"/>
    </row>
    <row r="8208" spans="16:19">
      <c r="P8208"/>
      <c r="Q8208"/>
      <c r="R8208"/>
      <c r="S8208"/>
    </row>
    <row r="8209" spans="16:19">
      <c r="P8209"/>
      <c r="Q8209"/>
      <c r="R8209"/>
      <c r="S8209"/>
    </row>
    <row r="8210" spans="16:19">
      <c r="P8210"/>
      <c r="Q8210"/>
      <c r="R8210"/>
      <c r="S8210"/>
    </row>
    <row r="8211" spans="16:19">
      <c r="P8211"/>
      <c r="Q8211"/>
      <c r="R8211"/>
      <c r="S8211"/>
    </row>
    <row r="8212" spans="16:19">
      <c r="P8212"/>
      <c r="Q8212"/>
      <c r="R8212"/>
      <c r="S8212"/>
    </row>
    <row r="8213" spans="16:19">
      <c r="P8213"/>
      <c r="Q8213"/>
      <c r="R8213"/>
      <c r="S8213"/>
    </row>
    <row r="8214" spans="16:19">
      <c r="P8214"/>
      <c r="Q8214"/>
      <c r="R8214"/>
      <c r="S8214"/>
    </row>
    <row r="8215" spans="16:19">
      <c r="P8215"/>
      <c r="Q8215"/>
      <c r="R8215"/>
      <c r="S8215"/>
    </row>
    <row r="8216" spans="16:19">
      <c r="P8216"/>
      <c r="Q8216"/>
      <c r="R8216"/>
      <c r="S8216"/>
    </row>
    <row r="8217" spans="16:19">
      <c r="P8217"/>
      <c r="Q8217"/>
      <c r="R8217"/>
      <c r="S8217"/>
    </row>
    <row r="8218" spans="16:19">
      <c r="P8218"/>
      <c r="Q8218"/>
      <c r="R8218"/>
      <c r="S8218"/>
    </row>
    <row r="8219" spans="16:19">
      <c r="P8219"/>
      <c r="Q8219"/>
      <c r="R8219"/>
      <c r="S8219"/>
    </row>
    <row r="8220" spans="16:19">
      <c r="P8220"/>
      <c r="Q8220"/>
      <c r="R8220"/>
      <c r="S8220"/>
    </row>
    <row r="8221" spans="16:19">
      <c r="P8221"/>
      <c r="Q8221"/>
      <c r="R8221"/>
      <c r="S8221"/>
    </row>
    <row r="8222" spans="16:19">
      <c r="P8222"/>
      <c r="Q8222"/>
      <c r="R8222"/>
      <c r="S8222"/>
    </row>
    <row r="8223" spans="16:19">
      <c r="P8223"/>
      <c r="Q8223"/>
      <c r="R8223"/>
      <c r="S8223"/>
    </row>
    <row r="8224" spans="16:19">
      <c r="P8224"/>
      <c r="Q8224"/>
      <c r="R8224"/>
      <c r="S8224"/>
    </row>
    <row r="8225" spans="16:19">
      <c r="P8225"/>
      <c r="Q8225"/>
      <c r="R8225"/>
      <c r="S8225"/>
    </row>
    <row r="8226" spans="16:19">
      <c r="P8226"/>
      <c r="Q8226"/>
      <c r="R8226"/>
      <c r="S8226"/>
    </row>
    <row r="8227" spans="16:19">
      <c r="P8227"/>
      <c r="Q8227"/>
      <c r="R8227"/>
      <c r="S8227"/>
    </row>
    <row r="8228" spans="16:19">
      <c r="P8228"/>
      <c r="Q8228"/>
      <c r="R8228"/>
      <c r="S8228"/>
    </row>
    <row r="8229" spans="16:19">
      <c r="P8229"/>
      <c r="Q8229"/>
      <c r="R8229"/>
      <c r="S8229"/>
    </row>
    <row r="8230" spans="16:19">
      <c r="P8230"/>
      <c r="Q8230"/>
      <c r="R8230"/>
      <c r="S8230"/>
    </row>
    <row r="8231" spans="16:19">
      <c r="P8231"/>
      <c r="Q8231"/>
      <c r="R8231"/>
      <c r="S8231"/>
    </row>
    <row r="8232" spans="16:19">
      <c r="P8232"/>
      <c r="Q8232"/>
      <c r="R8232"/>
      <c r="S8232"/>
    </row>
    <row r="8233" spans="16:19">
      <c r="P8233"/>
      <c r="Q8233"/>
      <c r="R8233"/>
      <c r="S8233"/>
    </row>
    <row r="8234" spans="16:19">
      <c r="P8234"/>
      <c r="Q8234"/>
      <c r="R8234"/>
      <c r="S8234"/>
    </row>
    <row r="8235" spans="16:19">
      <c r="P8235"/>
      <c r="Q8235"/>
      <c r="R8235"/>
      <c r="S8235"/>
    </row>
    <row r="8236" spans="16:19">
      <c r="P8236"/>
      <c r="Q8236"/>
      <c r="R8236"/>
      <c r="S8236"/>
    </row>
    <row r="8237" spans="16:19">
      <c r="P8237"/>
      <c r="Q8237"/>
      <c r="R8237"/>
      <c r="S8237"/>
    </row>
    <row r="8238" spans="16:19">
      <c r="P8238"/>
      <c r="Q8238"/>
      <c r="R8238"/>
      <c r="S8238"/>
    </row>
    <row r="8239" spans="16:19">
      <c r="P8239"/>
      <c r="Q8239"/>
      <c r="R8239"/>
      <c r="S8239"/>
    </row>
    <row r="8240" spans="16:19">
      <c r="P8240"/>
      <c r="Q8240"/>
      <c r="R8240"/>
      <c r="S8240"/>
    </row>
    <row r="8241" spans="16:19">
      <c r="P8241"/>
      <c r="Q8241"/>
      <c r="R8241"/>
      <c r="S8241"/>
    </row>
    <row r="8242" spans="16:19">
      <c r="P8242"/>
      <c r="Q8242"/>
      <c r="R8242"/>
      <c r="S8242"/>
    </row>
    <row r="8243" spans="16:19">
      <c r="P8243"/>
      <c r="Q8243"/>
      <c r="R8243"/>
      <c r="S8243"/>
    </row>
    <row r="8244" spans="16:19">
      <c r="P8244"/>
      <c r="Q8244"/>
      <c r="R8244"/>
      <c r="S8244"/>
    </row>
    <row r="8245" spans="16:19">
      <c r="P8245"/>
      <c r="Q8245"/>
      <c r="R8245"/>
      <c r="S8245"/>
    </row>
    <row r="8246" spans="16:19">
      <c r="P8246"/>
      <c r="Q8246"/>
      <c r="R8246"/>
      <c r="S8246"/>
    </row>
    <row r="8247" spans="16:19">
      <c r="P8247"/>
      <c r="Q8247"/>
      <c r="R8247"/>
      <c r="S8247"/>
    </row>
    <row r="8248" spans="16:19">
      <c r="P8248"/>
      <c r="Q8248"/>
      <c r="R8248"/>
      <c r="S8248"/>
    </row>
    <row r="8249" spans="16:19">
      <c r="P8249"/>
      <c r="Q8249"/>
      <c r="R8249"/>
      <c r="S8249"/>
    </row>
    <row r="8250" spans="16:19">
      <c r="P8250"/>
      <c r="Q8250"/>
      <c r="R8250"/>
      <c r="S8250"/>
    </row>
    <row r="8251" spans="16:19">
      <c r="P8251"/>
      <c r="Q8251"/>
      <c r="R8251"/>
      <c r="S8251"/>
    </row>
    <row r="8252" spans="16:19">
      <c r="P8252"/>
      <c r="Q8252"/>
      <c r="R8252"/>
      <c r="S8252"/>
    </row>
    <row r="8253" spans="16:19">
      <c r="P8253"/>
      <c r="Q8253"/>
      <c r="R8253"/>
      <c r="S8253"/>
    </row>
    <row r="8254" spans="16:19">
      <c r="P8254"/>
      <c r="Q8254"/>
      <c r="R8254"/>
      <c r="S8254"/>
    </row>
    <row r="8255" spans="16:19">
      <c r="P8255"/>
      <c r="Q8255"/>
      <c r="R8255"/>
      <c r="S8255"/>
    </row>
    <row r="8256" spans="16:19">
      <c r="P8256"/>
      <c r="Q8256"/>
      <c r="R8256"/>
      <c r="S8256"/>
    </row>
    <row r="8257" spans="16:19">
      <c r="P8257"/>
      <c r="Q8257"/>
      <c r="R8257"/>
      <c r="S8257"/>
    </row>
    <row r="8258" spans="16:19">
      <c r="P8258"/>
      <c r="Q8258"/>
      <c r="R8258"/>
      <c r="S8258"/>
    </row>
    <row r="8259" spans="16:19">
      <c r="P8259"/>
      <c r="Q8259"/>
      <c r="R8259"/>
      <c r="S8259"/>
    </row>
    <row r="8260" spans="16:19">
      <c r="P8260"/>
      <c r="Q8260"/>
      <c r="R8260"/>
      <c r="S8260"/>
    </row>
    <row r="8261" spans="16:19">
      <c r="P8261"/>
      <c r="Q8261"/>
      <c r="R8261"/>
      <c r="S8261"/>
    </row>
    <row r="8262" spans="16:19">
      <c r="P8262"/>
      <c r="Q8262"/>
      <c r="R8262"/>
      <c r="S8262"/>
    </row>
    <row r="8263" spans="16:19">
      <c r="P8263"/>
      <c r="Q8263"/>
      <c r="R8263"/>
      <c r="S8263"/>
    </row>
    <row r="8264" spans="16:19">
      <c r="P8264"/>
      <c r="Q8264"/>
      <c r="R8264"/>
      <c r="S8264"/>
    </row>
    <row r="8265" spans="16:19">
      <c r="P8265"/>
      <c r="Q8265"/>
      <c r="R8265"/>
      <c r="S8265"/>
    </row>
    <row r="8266" spans="16:19">
      <c r="P8266"/>
      <c r="Q8266"/>
      <c r="R8266"/>
      <c r="S8266"/>
    </row>
    <row r="8267" spans="16:19">
      <c r="P8267"/>
      <c r="Q8267"/>
      <c r="R8267"/>
      <c r="S8267"/>
    </row>
    <row r="8268" spans="16:19">
      <c r="P8268"/>
      <c r="Q8268"/>
      <c r="R8268"/>
      <c r="S8268"/>
    </row>
    <row r="8269" spans="16:19">
      <c r="P8269"/>
      <c r="Q8269"/>
      <c r="R8269"/>
      <c r="S8269"/>
    </row>
    <row r="8270" spans="16:19">
      <c r="P8270"/>
      <c r="Q8270"/>
      <c r="R8270"/>
      <c r="S8270"/>
    </row>
    <row r="8271" spans="16:19">
      <c r="P8271"/>
      <c r="Q8271"/>
      <c r="R8271"/>
      <c r="S8271"/>
    </row>
    <row r="8272" spans="16:19">
      <c r="P8272"/>
      <c r="Q8272"/>
      <c r="R8272"/>
      <c r="S8272"/>
    </row>
    <row r="8273" spans="16:19">
      <c r="P8273"/>
      <c r="Q8273"/>
      <c r="R8273"/>
      <c r="S8273"/>
    </row>
    <row r="8274" spans="16:19">
      <c r="P8274"/>
      <c r="Q8274"/>
      <c r="R8274"/>
      <c r="S8274"/>
    </row>
    <row r="8275" spans="16:19">
      <c r="P8275"/>
      <c r="Q8275"/>
      <c r="R8275"/>
      <c r="S8275"/>
    </row>
    <row r="8276" spans="16:19">
      <c r="P8276"/>
      <c r="Q8276"/>
      <c r="R8276"/>
      <c r="S8276"/>
    </row>
    <row r="8277" spans="16:19">
      <c r="P8277"/>
      <c r="Q8277"/>
      <c r="R8277"/>
      <c r="S8277"/>
    </row>
    <row r="8278" spans="16:19">
      <c r="P8278"/>
      <c r="Q8278"/>
      <c r="R8278"/>
      <c r="S8278"/>
    </row>
    <row r="8279" spans="16:19">
      <c r="P8279"/>
      <c r="Q8279"/>
      <c r="R8279"/>
      <c r="S8279"/>
    </row>
    <row r="8280" spans="16:19">
      <c r="P8280"/>
      <c r="Q8280"/>
      <c r="R8280"/>
      <c r="S8280"/>
    </row>
    <row r="8281" spans="16:19">
      <c r="P8281"/>
      <c r="Q8281"/>
      <c r="R8281"/>
      <c r="S8281"/>
    </row>
    <row r="8282" spans="16:19">
      <c r="P8282"/>
      <c r="Q8282"/>
      <c r="R8282"/>
      <c r="S8282"/>
    </row>
    <row r="8283" spans="16:19">
      <c r="P8283"/>
      <c r="Q8283"/>
      <c r="R8283"/>
      <c r="S8283"/>
    </row>
    <row r="8284" spans="16:19">
      <c r="P8284"/>
      <c r="Q8284"/>
      <c r="R8284"/>
      <c r="S8284"/>
    </row>
    <row r="8285" spans="16:19">
      <c r="P8285"/>
      <c r="Q8285"/>
      <c r="R8285"/>
      <c r="S8285"/>
    </row>
    <row r="8286" spans="16:19">
      <c r="P8286"/>
      <c r="Q8286"/>
      <c r="R8286"/>
      <c r="S8286"/>
    </row>
    <row r="8287" spans="16:19">
      <c r="P8287"/>
      <c r="Q8287"/>
      <c r="R8287"/>
      <c r="S8287"/>
    </row>
    <row r="8288" spans="16:19">
      <c r="P8288"/>
      <c r="Q8288"/>
      <c r="R8288"/>
      <c r="S8288"/>
    </row>
    <row r="8289" spans="16:19">
      <c r="P8289"/>
      <c r="Q8289"/>
      <c r="R8289"/>
      <c r="S8289"/>
    </row>
    <row r="8290" spans="16:19">
      <c r="P8290"/>
      <c r="Q8290"/>
      <c r="R8290"/>
      <c r="S8290"/>
    </row>
    <row r="8291" spans="16:19">
      <c r="P8291"/>
      <c r="Q8291"/>
      <c r="R8291"/>
      <c r="S8291"/>
    </row>
    <row r="8292" spans="16:19">
      <c r="P8292"/>
      <c r="Q8292"/>
      <c r="R8292"/>
      <c r="S8292"/>
    </row>
    <row r="8293" spans="16:19">
      <c r="P8293"/>
      <c r="Q8293"/>
      <c r="R8293"/>
      <c r="S8293"/>
    </row>
    <row r="8294" spans="16:19">
      <c r="P8294"/>
      <c r="Q8294"/>
      <c r="R8294"/>
      <c r="S8294"/>
    </row>
    <row r="8295" spans="16:19">
      <c r="P8295"/>
      <c r="Q8295"/>
      <c r="R8295"/>
      <c r="S8295"/>
    </row>
    <row r="8296" spans="16:19">
      <c r="P8296"/>
      <c r="Q8296"/>
      <c r="R8296"/>
      <c r="S8296"/>
    </row>
    <row r="8297" spans="16:19">
      <c r="P8297"/>
      <c r="Q8297"/>
      <c r="R8297"/>
      <c r="S8297"/>
    </row>
    <row r="8298" spans="16:19">
      <c r="P8298"/>
      <c r="Q8298"/>
      <c r="R8298"/>
      <c r="S8298"/>
    </row>
    <row r="8299" spans="16:19">
      <c r="P8299"/>
      <c r="Q8299"/>
      <c r="R8299"/>
      <c r="S8299"/>
    </row>
    <row r="8300" spans="16:19">
      <c r="P8300"/>
      <c r="Q8300"/>
      <c r="R8300"/>
      <c r="S8300"/>
    </row>
    <row r="8301" spans="16:19">
      <c r="P8301"/>
      <c r="Q8301"/>
      <c r="R8301"/>
      <c r="S8301"/>
    </row>
    <row r="8302" spans="16:19">
      <c r="P8302"/>
      <c r="Q8302"/>
      <c r="R8302"/>
      <c r="S8302"/>
    </row>
    <row r="8303" spans="16:19">
      <c r="P8303"/>
      <c r="Q8303"/>
      <c r="R8303"/>
      <c r="S8303"/>
    </row>
    <row r="8304" spans="16:19">
      <c r="P8304"/>
      <c r="Q8304"/>
      <c r="R8304"/>
      <c r="S8304"/>
    </row>
    <row r="8305" spans="16:19">
      <c r="P8305"/>
      <c r="Q8305"/>
      <c r="R8305"/>
      <c r="S8305"/>
    </row>
    <row r="8306" spans="16:19">
      <c r="P8306"/>
      <c r="Q8306"/>
      <c r="R8306"/>
      <c r="S8306"/>
    </row>
    <row r="8307" spans="16:19">
      <c r="P8307"/>
      <c r="Q8307"/>
      <c r="R8307"/>
      <c r="S8307"/>
    </row>
    <row r="8308" spans="16:19">
      <c r="P8308"/>
      <c r="Q8308"/>
      <c r="R8308"/>
      <c r="S8308"/>
    </row>
    <row r="8309" spans="16:19">
      <c r="P8309"/>
      <c r="Q8309"/>
      <c r="R8309"/>
      <c r="S8309"/>
    </row>
    <row r="8310" spans="16:19">
      <c r="P8310"/>
      <c r="Q8310"/>
      <c r="R8310"/>
      <c r="S8310"/>
    </row>
    <row r="8311" spans="16:19">
      <c r="P8311"/>
      <c r="Q8311"/>
      <c r="R8311"/>
      <c r="S8311"/>
    </row>
    <row r="8312" spans="16:19">
      <c r="P8312"/>
      <c r="Q8312"/>
      <c r="R8312"/>
      <c r="S8312"/>
    </row>
    <row r="8313" spans="16:19">
      <c r="P8313"/>
      <c r="Q8313"/>
      <c r="R8313"/>
      <c r="S8313"/>
    </row>
    <row r="8314" spans="16:19">
      <c r="P8314"/>
      <c r="Q8314"/>
      <c r="R8314"/>
      <c r="S8314"/>
    </row>
    <row r="8315" spans="16:19">
      <c r="P8315"/>
      <c r="Q8315"/>
      <c r="R8315"/>
      <c r="S8315"/>
    </row>
    <row r="8316" spans="16:19">
      <c r="P8316"/>
      <c r="Q8316"/>
      <c r="R8316"/>
      <c r="S8316"/>
    </row>
    <row r="8317" spans="16:19">
      <c r="P8317"/>
      <c r="Q8317"/>
      <c r="R8317"/>
      <c r="S8317"/>
    </row>
    <row r="8318" spans="16:19">
      <c r="P8318"/>
      <c r="Q8318"/>
      <c r="R8318"/>
      <c r="S8318"/>
    </row>
    <row r="8319" spans="16:19">
      <c r="P8319"/>
      <c r="Q8319"/>
      <c r="R8319"/>
      <c r="S8319"/>
    </row>
    <row r="8320" spans="16:19">
      <c r="P8320"/>
      <c r="Q8320"/>
      <c r="R8320"/>
      <c r="S8320"/>
    </row>
    <row r="8321" spans="16:19">
      <c r="P8321"/>
      <c r="Q8321"/>
      <c r="R8321"/>
      <c r="S8321"/>
    </row>
    <row r="8322" spans="16:19">
      <c r="P8322"/>
      <c r="Q8322"/>
      <c r="R8322"/>
      <c r="S8322"/>
    </row>
    <row r="8323" spans="16:19">
      <c r="P8323"/>
      <c r="Q8323"/>
      <c r="R8323"/>
      <c r="S8323"/>
    </row>
    <row r="8324" spans="16:19">
      <c r="P8324"/>
      <c r="Q8324"/>
      <c r="R8324"/>
      <c r="S8324"/>
    </row>
    <row r="8325" spans="16:19">
      <c r="P8325"/>
      <c r="Q8325"/>
      <c r="R8325"/>
      <c r="S8325"/>
    </row>
    <row r="8326" spans="16:19">
      <c r="P8326"/>
      <c r="Q8326"/>
      <c r="R8326"/>
      <c r="S8326"/>
    </row>
    <row r="8327" spans="16:19">
      <c r="P8327"/>
      <c r="Q8327"/>
      <c r="R8327"/>
      <c r="S8327"/>
    </row>
    <row r="8328" spans="16:19">
      <c r="P8328"/>
      <c r="Q8328"/>
      <c r="R8328"/>
      <c r="S8328"/>
    </row>
    <row r="8329" spans="16:19">
      <c r="P8329"/>
      <c r="Q8329"/>
      <c r="R8329"/>
      <c r="S8329"/>
    </row>
    <row r="8330" spans="16:19">
      <c r="P8330"/>
      <c r="Q8330"/>
      <c r="R8330"/>
      <c r="S8330"/>
    </row>
    <row r="8331" spans="16:19">
      <c r="P8331"/>
      <c r="Q8331"/>
      <c r="R8331"/>
      <c r="S8331"/>
    </row>
    <row r="8332" spans="16:19">
      <c r="P8332"/>
      <c r="Q8332"/>
      <c r="R8332"/>
      <c r="S8332"/>
    </row>
    <row r="8333" spans="16:19">
      <c r="P8333"/>
      <c r="Q8333"/>
      <c r="R8333"/>
      <c r="S8333"/>
    </row>
    <row r="8334" spans="16:19">
      <c r="P8334"/>
      <c r="Q8334"/>
      <c r="R8334"/>
      <c r="S8334"/>
    </row>
    <row r="8335" spans="16:19">
      <c r="P8335"/>
      <c r="Q8335"/>
      <c r="R8335"/>
      <c r="S8335"/>
    </row>
    <row r="8336" spans="16:19">
      <c r="P8336"/>
      <c r="Q8336"/>
      <c r="R8336"/>
      <c r="S8336"/>
    </row>
    <row r="8337" spans="16:19">
      <c r="P8337"/>
      <c r="Q8337"/>
      <c r="R8337"/>
      <c r="S8337"/>
    </row>
    <row r="8338" spans="16:19">
      <c r="P8338"/>
      <c r="Q8338"/>
      <c r="R8338"/>
      <c r="S8338"/>
    </row>
    <row r="8339" spans="16:19">
      <c r="P8339"/>
      <c r="Q8339"/>
      <c r="R8339"/>
      <c r="S8339"/>
    </row>
    <row r="8340" spans="16:19">
      <c r="P8340"/>
      <c r="Q8340"/>
      <c r="R8340"/>
      <c r="S8340"/>
    </row>
    <row r="8341" spans="16:19">
      <c r="P8341"/>
      <c r="Q8341"/>
      <c r="R8341"/>
      <c r="S8341"/>
    </row>
    <row r="8342" spans="16:19">
      <c r="P8342"/>
      <c r="Q8342"/>
      <c r="R8342"/>
      <c r="S8342"/>
    </row>
    <row r="8343" spans="16:19">
      <c r="P8343"/>
      <c r="Q8343"/>
      <c r="R8343"/>
      <c r="S8343"/>
    </row>
    <row r="8344" spans="16:19">
      <c r="P8344"/>
      <c r="Q8344"/>
      <c r="R8344"/>
      <c r="S8344"/>
    </row>
    <row r="8345" spans="16:19">
      <c r="P8345"/>
      <c r="Q8345"/>
      <c r="R8345"/>
      <c r="S8345"/>
    </row>
    <row r="8346" spans="16:19">
      <c r="P8346"/>
      <c r="Q8346"/>
      <c r="R8346"/>
      <c r="S8346"/>
    </row>
    <row r="8347" spans="16:19">
      <c r="P8347"/>
      <c r="Q8347"/>
      <c r="R8347"/>
      <c r="S8347"/>
    </row>
    <row r="8348" spans="16:19">
      <c r="P8348"/>
      <c r="Q8348"/>
      <c r="R8348"/>
      <c r="S8348"/>
    </row>
    <row r="8349" spans="16:19">
      <c r="P8349"/>
      <c r="Q8349"/>
      <c r="R8349"/>
      <c r="S8349"/>
    </row>
    <row r="8350" spans="16:19">
      <c r="P8350"/>
      <c r="Q8350"/>
      <c r="R8350"/>
      <c r="S8350"/>
    </row>
    <row r="8351" spans="16:19">
      <c r="P8351"/>
      <c r="Q8351"/>
      <c r="R8351"/>
      <c r="S8351"/>
    </row>
    <row r="8352" spans="16:19">
      <c r="P8352"/>
      <c r="Q8352"/>
      <c r="R8352"/>
      <c r="S8352"/>
    </row>
    <row r="8353" spans="16:19">
      <c r="P8353"/>
      <c r="Q8353"/>
      <c r="R8353"/>
      <c r="S8353"/>
    </row>
    <row r="8354" spans="16:19">
      <c r="P8354"/>
      <c r="Q8354"/>
      <c r="R8354"/>
      <c r="S8354"/>
    </row>
    <row r="8355" spans="16:19">
      <c r="P8355"/>
      <c r="Q8355"/>
      <c r="R8355"/>
      <c r="S8355"/>
    </row>
    <row r="8356" spans="16:19">
      <c r="P8356"/>
      <c r="Q8356"/>
      <c r="R8356"/>
      <c r="S8356"/>
    </row>
    <row r="8357" spans="16:19">
      <c r="P8357"/>
      <c r="Q8357"/>
      <c r="R8357"/>
      <c r="S8357"/>
    </row>
    <row r="8358" spans="16:19">
      <c r="P8358"/>
      <c r="Q8358"/>
      <c r="R8358"/>
      <c r="S8358"/>
    </row>
    <row r="8359" spans="16:19">
      <c r="P8359"/>
      <c r="Q8359"/>
      <c r="R8359"/>
      <c r="S8359"/>
    </row>
    <row r="8360" spans="16:19">
      <c r="P8360"/>
      <c r="Q8360"/>
      <c r="R8360"/>
      <c r="S8360"/>
    </row>
    <row r="8361" spans="16:19">
      <c r="P8361"/>
      <c r="Q8361"/>
      <c r="R8361"/>
      <c r="S8361"/>
    </row>
    <row r="8362" spans="16:19">
      <c r="P8362"/>
      <c r="Q8362"/>
      <c r="R8362"/>
      <c r="S8362"/>
    </row>
    <row r="8363" spans="16:19">
      <c r="P8363"/>
      <c r="Q8363"/>
      <c r="R8363"/>
      <c r="S8363"/>
    </row>
    <row r="8364" spans="16:19">
      <c r="P8364"/>
      <c r="Q8364"/>
      <c r="R8364"/>
      <c r="S8364"/>
    </row>
    <row r="8365" spans="16:19">
      <c r="P8365"/>
      <c r="Q8365"/>
      <c r="R8365"/>
      <c r="S8365"/>
    </row>
    <row r="8366" spans="16:19">
      <c r="P8366"/>
      <c r="Q8366"/>
      <c r="R8366"/>
      <c r="S8366"/>
    </row>
    <row r="8367" spans="16:19">
      <c r="P8367"/>
      <c r="Q8367"/>
      <c r="R8367"/>
      <c r="S8367"/>
    </row>
    <row r="8368" spans="16:19">
      <c r="P8368"/>
      <c r="Q8368"/>
      <c r="R8368"/>
      <c r="S8368"/>
    </row>
    <row r="8369" spans="16:19">
      <c r="P8369"/>
      <c r="Q8369"/>
      <c r="R8369"/>
      <c r="S8369"/>
    </row>
    <row r="8370" spans="16:19">
      <c r="P8370"/>
      <c r="Q8370"/>
      <c r="R8370"/>
      <c r="S8370"/>
    </row>
    <row r="8371" spans="16:19">
      <c r="P8371"/>
      <c r="Q8371"/>
      <c r="R8371"/>
      <c r="S8371"/>
    </row>
    <row r="8372" spans="16:19">
      <c r="P8372"/>
      <c r="Q8372"/>
      <c r="R8372"/>
      <c r="S8372"/>
    </row>
    <row r="8373" spans="16:19">
      <c r="P8373"/>
      <c r="Q8373"/>
      <c r="R8373"/>
      <c r="S8373"/>
    </row>
    <row r="8374" spans="16:19">
      <c r="P8374"/>
      <c r="Q8374"/>
      <c r="R8374"/>
      <c r="S8374"/>
    </row>
    <row r="8375" spans="16:19">
      <c r="P8375"/>
      <c r="Q8375"/>
      <c r="R8375"/>
      <c r="S8375"/>
    </row>
    <row r="8376" spans="16:19">
      <c r="P8376"/>
      <c r="Q8376"/>
      <c r="R8376"/>
      <c r="S8376"/>
    </row>
    <row r="8377" spans="16:19">
      <c r="P8377"/>
      <c r="Q8377"/>
      <c r="R8377"/>
      <c r="S8377"/>
    </row>
    <row r="8378" spans="16:19">
      <c r="P8378"/>
      <c r="Q8378"/>
      <c r="R8378"/>
      <c r="S8378"/>
    </row>
    <row r="8379" spans="16:19">
      <c r="P8379"/>
      <c r="Q8379"/>
      <c r="R8379"/>
      <c r="S8379"/>
    </row>
    <row r="8380" spans="16:19">
      <c r="P8380"/>
      <c r="Q8380"/>
      <c r="R8380"/>
      <c r="S8380"/>
    </row>
    <row r="8381" spans="16:19">
      <c r="P8381"/>
      <c r="Q8381"/>
      <c r="R8381"/>
      <c r="S8381"/>
    </row>
    <row r="8382" spans="16:19">
      <c r="P8382"/>
      <c r="Q8382"/>
      <c r="R8382"/>
      <c r="S8382"/>
    </row>
    <row r="8383" spans="16:19">
      <c r="P8383"/>
      <c r="Q8383"/>
      <c r="R8383"/>
      <c r="S8383"/>
    </row>
    <row r="8384" spans="16:19">
      <c r="P8384"/>
      <c r="Q8384"/>
      <c r="R8384"/>
      <c r="S8384"/>
    </row>
    <row r="8385" spans="16:19">
      <c r="P8385"/>
      <c r="Q8385"/>
      <c r="R8385"/>
      <c r="S8385"/>
    </row>
    <row r="8386" spans="16:19">
      <c r="P8386"/>
      <c r="Q8386"/>
      <c r="R8386"/>
      <c r="S8386"/>
    </row>
    <row r="8387" spans="16:19">
      <c r="P8387"/>
      <c r="Q8387"/>
      <c r="R8387"/>
      <c r="S8387"/>
    </row>
    <row r="8388" spans="16:19">
      <c r="P8388"/>
      <c r="Q8388"/>
      <c r="R8388"/>
      <c r="S8388"/>
    </row>
    <row r="8389" spans="16:19">
      <c r="P8389"/>
      <c r="Q8389"/>
      <c r="R8389"/>
      <c r="S8389"/>
    </row>
    <row r="8390" spans="16:19">
      <c r="P8390"/>
      <c r="Q8390"/>
      <c r="R8390"/>
      <c r="S8390"/>
    </row>
    <row r="8391" spans="16:19">
      <c r="P8391"/>
      <c r="Q8391"/>
      <c r="R8391"/>
      <c r="S8391"/>
    </row>
    <row r="8392" spans="16:19">
      <c r="P8392"/>
      <c r="Q8392"/>
      <c r="R8392"/>
      <c r="S8392"/>
    </row>
    <row r="8393" spans="16:19">
      <c r="P8393"/>
      <c r="Q8393"/>
      <c r="R8393"/>
      <c r="S8393"/>
    </row>
    <row r="8394" spans="16:19">
      <c r="P8394"/>
      <c r="Q8394"/>
      <c r="R8394"/>
      <c r="S8394"/>
    </row>
    <row r="8395" spans="16:19">
      <c r="P8395"/>
      <c r="Q8395"/>
      <c r="R8395"/>
      <c r="S8395"/>
    </row>
    <row r="8396" spans="16:19">
      <c r="P8396"/>
      <c r="Q8396"/>
      <c r="R8396"/>
      <c r="S8396"/>
    </row>
    <row r="8397" spans="16:19">
      <c r="P8397"/>
      <c r="Q8397"/>
      <c r="R8397"/>
      <c r="S8397"/>
    </row>
    <row r="8398" spans="16:19">
      <c r="P8398"/>
      <c r="Q8398"/>
      <c r="R8398"/>
      <c r="S8398"/>
    </row>
    <row r="8399" spans="16:19">
      <c r="P8399"/>
      <c r="Q8399"/>
      <c r="R8399"/>
      <c r="S8399"/>
    </row>
    <row r="8400" spans="16:19">
      <c r="P8400"/>
      <c r="Q8400"/>
      <c r="R8400"/>
      <c r="S8400"/>
    </row>
    <row r="8401" spans="16:19">
      <c r="P8401"/>
      <c r="Q8401"/>
      <c r="R8401"/>
      <c r="S8401"/>
    </row>
    <row r="8402" spans="16:19">
      <c r="P8402"/>
      <c r="Q8402"/>
      <c r="R8402"/>
      <c r="S8402"/>
    </row>
    <row r="8403" spans="16:19">
      <c r="P8403"/>
      <c r="Q8403"/>
      <c r="R8403"/>
      <c r="S8403"/>
    </row>
    <row r="8404" spans="16:19">
      <c r="P8404"/>
      <c r="Q8404"/>
      <c r="R8404"/>
      <c r="S8404"/>
    </row>
    <row r="8405" spans="16:19">
      <c r="P8405"/>
      <c r="Q8405"/>
      <c r="R8405"/>
      <c r="S8405"/>
    </row>
    <row r="8406" spans="16:19">
      <c r="P8406"/>
      <c r="Q8406"/>
      <c r="R8406"/>
      <c r="S8406"/>
    </row>
    <row r="8407" spans="16:19">
      <c r="P8407"/>
      <c r="Q8407"/>
      <c r="R8407"/>
      <c r="S8407"/>
    </row>
    <row r="8408" spans="16:19">
      <c r="P8408"/>
      <c r="Q8408"/>
      <c r="R8408"/>
      <c r="S8408"/>
    </row>
    <row r="8409" spans="16:19">
      <c r="P8409"/>
      <c r="Q8409"/>
      <c r="R8409"/>
      <c r="S8409"/>
    </row>
    <row r="8410" spans="16:19">
      <c r="P8410"/>
      <c r="Q8410"/>
      <c r="R8410"/>
      <c r="S8410"/>
    </row>
    <row r="8411" spans="16:19">
      <c r="P8411"/>
      <c r="Q8411"/>
      <c r="R8411"/>
      <c r="S8411"/>
    </row>
    <row r="8412" spans="16:19">
      <c r="P8412"/>
      <c r="Q8412"/>
      <c r="R8412"/>
      <c r="S8412"/>
    </row>
    <row r="8413" spans="16:19">
      <c r="P8413"/>
      <c r="Q8413"/>
      <c r="R8413"/>
      <c r="S8413"/>
    </row>
    <row r="8414" spans="16:19">
      <c r="P8414"/>
      <c r="Q8414"/>
      <c r="R8414"/>
      <c r="S8414"/>
    </row>
    <row r="8415" spans="16:19">
      <c r="P8415"/>
      <c r="Q8415"/>
      <c r="R8415"/>
      <c r="S8415"/>
    </row>
    <row r="8416" spans="16:19">
      <c r="P8416"/>
      <c r="Q8416"/>
      <c r="R8416"/>
      <c r="S8416"/>
    </row>
    <row r="8417" spans="16:19">
      <c r="P8417"/>
      <c r="Q8417"/>
      <c r="R8417"/>
      <c r="S8417"/>
    </row>
    <row r="8418" spans="16:19">
      <c r="P8418"/>
      <c r="Q8418"/>
      <c r="R8418"/>
      <c r="S8418"/>
    </row>
    <row r="8419" spans="16:19">
      <c r="P8419"/>
      <c r="Q8419"/>
      <c r="R8419"/>
      <c r="S8419"/>
    </row>
    <row r="8420" spans="16:19">
      <c r="P8420"/>
      <c r="Q8420"/>
      <c r="R8420"/>
      <c r="S8420"/>
    </row>
    <row r="8421" spans="16:19">
      <c r="P8421"/>
      <c r="Q8421"/>
      <c r="R8421"/>
      <c r="S8421"/>
    </row>
    <row r="8422" spans="16:19">
      <c r="P8422"/>
      <c r="Q8422"/>
      <c r="R8422"/>
      <c r="S8422"/>
    </row>
    <row r="8423" spans="16:19">
      <c r="P8423"/>
      <c r="Q8423"/>
      <c r="R8423"/>
      <c r="S8423"/>
    </row>
    <row r="8424" spans="16:19">
      <c r="P8424"/>
      <c r="Q8424"/>
      <c r="R8424"/>
      <c r="S8424"/>
    </row>
    <row r="8425" spans="16:19">
      <c r="P8425"/>
      <c r="Q8425"/>
      <c r="R8425"/>
      <c r="S8425"/>
    </row>
    <row r="8426" spans="16:19">
      <c r="P8426"/>
      <c r="Q8426"/>
      <c r="R8426"/>
      <c r="S8426"/>
    </row>
    <row r="8427" spans="16:19">
      <c r="P8427"/>
      <c r="Q8427"/>
      <c r="R8427"/>
      <c r="S8427"/>
    </row>
    <row r="8428" spans="16:19">
      <c r="P8428"/>
      <c r="Q8428"/>
      <c r="R8428"/>
      <c r="S8428"/>
    </row>
    <row r="8429" spans="16:19">
      <c r="P8429"/>
      <c r="Q8429"/>
      <c r="R8429"/>
      <c r="S8429"/>
    </row>
    <row r="8430" spans="16:19">
      <c r="P8430"/>
      <c r="Q8430"/>
      <c r="R8430"/>
      <c r="S8430"/>
    </row>
    <row r="8431" spans="16:19">
      <c r="P8431"/>
      <c r="Q8431"/>
      <c r="R8431"/>
      <c r="S8431"/>
    </row>
    <row r="8432" spans="16:19">
      <c r="P8432"/>
      <c r="Q8432"/>
      <c r="R8432"/>
      <c r="S8432"/>
    </row>
    <row r="8433" spans="16:19">
      <c r="P8433"/>
      <c r="Q8433"/>
      <c r="R8433"/>
      <c r="S8433"/>
    </row>
    <row r="8434" spans="16:19">
      <c r="P8434"/>
      <c r="Q8434"/>
      <c r="R8434"/>
      <c r="S8434"/>
    </row>
    <row r="8435" spans="16:19">
      <c r="P8435"/>
      <c r="Q8435"/>
      <c r="R8435"/>
      <c r="S8435"/>
    </row>
    <row r="8436" spans="16:19">
      <c r="P8436"/>
      <c r="Q8436"/>
      <c r="R8436"/>
      <c r="S8436"/>
    </row>
    <row r="8437" spans="16:19">
      <c r="P8437"/>
      <c r="Q8437"/>
      <c r="R8437"/>
      <c r="S8437"/>
    </row>
    <row r="8438" spans="16:19">
      <c r="P8438"/>
      <c r="Q8438"/>
      <c r="R8438"/>
      <c r="S8438"/>
    </row>
    <row r="8439" spans="16:19">
      <c r="P8439"/>
      <c r="Q8439"/>
      <c r="R8439"/>
      <c r="S8439"/>
    </row>
    <row r="8440" spans="16:19">
      <c r="P8440"/>
      <c r="Q8440"/>
      <c r="R8440"/>
      <c r="S8440"/>
    </row>
    <row r="8441" spans="16:19">
      <c r="P8441"/>
      <c r="Q8441"/>
      <c r="R8441"/>
      <c r="S8441"/>
    </row>
    <row r="8442" spans="16:19">
      <c r="P8442"/>
      <c r="Q8442"/>
      <c r="R8442"/>
      <c r="S8442"/>
    </row>
    <row r="8443" spans="16:19">
      <c r="P8443"/>
      <c r="Q8443"/>
      <c r="R8443"/>
      <c r="S8443"/>
    </row>
    <row r="8444" spans="16:19">
      <c r="P8444"/>
      <c r="Q8444"/>
      <c r="R8444"/>
      <c r="S8444"/>
    </row>
    <row r="8445" spans="16:19">
      <c r="P8445"/>
      <c r="Q8445"/>
      <c r="R8445"/>
      <c r="S8445"/>
    </row>
    <row r="8446" spans="16:19">
      <c r="P8446"/>
      <c r="Q8446"/>
      <c r="R8446"/>
      <c r="S8446"/>
    </row>
    <row r="8447" spans="16:19">
      <c r="P8447"/>
      <c r="Q8447"/>
      <c r="R8447"/>
      <c r="S8447"/>
    </row>
    <row r="8448" spans="16:19">
      <c r="P8448"/>
      <c r="Q8448"/>
      <c r="R8448"/>
      <c r="S8448"/>
    </row>
    <row r="8449" spans="16:19">
      <c r="P8449"/>
      <c r="Q8449"/>
      <c r="R8449"/>
      <c r="S8449"/>
    </row>
    <row r="8450" spans="16:19">
      <c r="P8450"/>
      <c r="Q8450"/>
      <c r="R8450"/>
      <c r="S8450"/>
    </row>
    <row r="8451" spans="16:19">
      <c r="P8451"/>
      <c r="Q8451"/>
      <c r="R8451"/>
      <c r="S8451"/>
    </row>
    <row r="8452" spans="16:19">
      <c r="P8452"/>
      <c r="Q8452"/>
      <c r="R8452"/>
      <c r="S8452"/>
    </row>
    <row r="8453" spans="16:19">
      <c r="P8453"/>
      <c r="Q8453"/>
      <c r="R8453"/>
      <c r="S8453"/>
    </row>
    <row r="8454" spans="16:19">
      <c r="P8454"/>
      <c r="Q8454"/>
      <c r="R8454"/>
      <c r="S8454"/>
    </row>
    <row r="8455" spans="16:19">
      <c r="P8455"/>
      <c r="Q8455"/>
      <c r="R8455"/>
      <c r="S8455"/>
    </row>
    <row r="8456" spans="16:19">
      <c r="P8456"/>
      <c r="Q8456"/>
      <c r="R8456"/>
      <c r="S8456"/>
    </row>
    <row r="8457" spans="16:19">
      <c r="P8457"/>
      <c r="Q8457"/>
      <c r="R8457"/>
      <c r="S8457"/>
    </row>
    <row r="8458" spans="16:19">
      <c r="P8458"/>
      <c r="Q8458"/>
      <c r="R8458"/>
      <c r="S8458"/>
    </row>
    <row r="8459" spans="16:19">
      <c r="P8459"/>
      <c r="Q8459"/>
      <c r="R8459"/>
      <c r="S8459"/>
    </row>
    <row r="8460" spans="16:19">
      <c r="P8460"/>
      <c r="Q8460"/>
      <c r="R8460"/>
      <c r="S8460"/>
    </row>
    <row r="8461" spans="16:19">
      <c r="P8461"/>
      <c r="Q8461"/>
      <c r="R8461"/>
      <c r="S8461"/>
    </row>
    <row r="8462" spans="16:19">
      <c r="P8462"/>
      <c r="Q8462"/>
      <c r="R8462"/>
      <c r="S8462"/>
    </row>
    <row r="8463" spans="16:19">
      <c r="P8463"/>
      <c r="Q8463"/>
      <c r="R8463"/>
      <c r="S8463"/>
    </row>
    <row r="8464" spans="16:19">
      <c r="P8464"/>
      <c r="Q8464"/>
      <c r="R8464"/>
      <c r="S8464"/>
    </row>
    <row r="8465" spans="16:19">
      <c r="P8465"/>
      <c r="Q8465"/>
      <c r="R8465"/>
      <c r="S8465"/>
    </row>
    <row r="8466" spans="16:19">
      <c r="P8466"/>
      <c r="Q8466"/>
      <c r="R8466"/>
      <c r="S8466"/>
    </row>
    <row r="8467" spans="16:19">
      <c r="P8467"/>
      <c r="Q8467"/>
      <c r="R8467"/>
      <c r="S8467"/>
    </row>
    <row r="8468" spans="16:19">
      <c r="P8468"/>
      <c r="Q8468"/>
      <c r="R8468"/>
      <c r="S8468"/>
    </row>
    <row r="8469" spans="16:19">
      <c r="P8469"/>
      <c r="Q8469"/>
      <c r="R8469"/>
      <c r="S8469"/>
    </row>
    <row r="8470" spans="16:19">
      <c r="P8470"/>
      <c r="Q8470"/>
      <c r="R8470"/>
      <c r="S8470"/>
    </row>
    <row r="8471" spans="16:19">
      <c r="P8471"/>
      <c r="Q8471"/>
      <c r="R8471"/>
      <c r="S8471"/>
    </row>
    <row r="8472" spans="16:19">
      <c r="P8472"/>
      <c r="Q8472"/>
      <c r="R8472"/>
      <c r="S8472"/>
    </row>
    <row r="8473" spans="16:19">
      <c r="P8473"/>
      <c r="Q8473"/>
      <c r="R8473"/>
      <c r="S8473"/>
    </row>
    <row r="8474" spans="16:19">
      <c r="P8474"/>
      <c r="Q8474"/>
      <c r="R8474"/>
      <c r="S8474"/>
    </row>
    <row r="8475" spans="16:19">
      <c r="P8475"/>
      <c r="Q8475"/>
      <c r="R8475"/>
      <c r="S8475"/>
    </row>
    <row r="8476" spans="16:19">
      <c r="P8476"/>
      <c r="Q8476"/>
      <c r="R8476"/>
      <c r="S8476"/>
    </row>
    <row r="8477" spans="16:19">
      <c r="P8477"/>
      <c r="Q8477"/>
      <c r="R8477"/>
      <c r="S8477"/>
    </row>
    <row r="8478" spans="16:19">
      <c r="P8478"/>
      <c r="Q8478"/>
      <c r="R8478"/>
      <c r="S8478"/>
    </row>
    <row r="8479" spans="16:19">
      <c r="P8479"/>
      <c r="Q8479"/>
      <c r="R8479"/>
      <c r="S8479"/>
    </row>
    <row r="8480" spans="16:19">
      <c r="P8480"/>
      <c r="Q8480"/>
      <c r="R8480"/>
      <c r="S8480"/>
    </row>
    <row r="8481" spans="16:19">
      <c r="P8481"/>
      <c r="Q8481"/>
      <c r="R8481"/>
      <c r="S8481"/>
    </row>
    <row r="8482" spans="16:19">
      <c r="P8482"/>
      <c r="Q8482"/>
      <c r="R8482"/>
      <c r="S8482"/>
    </row>
    <row r="8483" spans="16:19">
      <c r="P8483"/>
      <c r="Q8483"/>
      <c r="R8483"/>
      <c r="S8483"/>
    </row>
    <row r="8484" spans="16:19">
      <c r="P8484"/>
      <c r="Q8484"/>
      <c r="R8484"/>
      <c r="S8484"/>
    </row>
    <row r="8485" spans="16:19">
      <c r="P8485"/>
      <c r="Q8485"/>
      <c r="R8485"/>
      <c r="S8485"/>
    </row>
    <row r="8486" spans="16:19">
      <c r="P8486"/>
      <c r="Q8486"/>
      <c r="R8486"/>
      <c r="S8486"/>
    </row>
    <row r="8487" spans="16:19">
      <c r="P8487"/>
      <c r="Q8487"/>
      <c r="R8487"/>
      <c r="S8487"/>
    </row>
    <row r="8488" spans="16:19">
      <c r="P8488"/>
      <c r="Q8488"/>
      <c r="R8488"/>
      <c r="S8488"/>
    </row>
    <row r="8489" spans="16:19">
      <c r="P8489"/>
      <c r="Q8489"/>
      <c r="R8489"/>
      <c r="S8489"/>
    </row>
    <row r="8490" spans="16:19">
      <c r="P8490"/>
      <c r="Q8490"/>
      <c r="R8490"/>
      <c r="S8490"/>
    </row>
    <row r="8491" spans="16:19">
      <c r="P8491"/>
      <c r="Q8491"/>
      <c r="R8491"/>
      <c r="S8491"/>
    </row>
    <row r="8492" spans="16:19">
      <c r="P8492"/>
      <c r="Q8492"/>
      <c r="R8492"/>
      <c r="S8492"/>
    </row>
    <row r="8493" spans="16:19">
      <c r="P8493"/>
      <c r="Q8493"/>
      <c r="R8493"/>
      <c r="S8493"/>
    </row>
    <row r="8494" spans="16:19">
      <c r="P8494"/>
      <c r="Q8494"/>
      <c r="R8494"/>
      <c r="S8494"/>
    </row>
    <row r="8495" spans="16:19">
      <c r="P8495"/>
      <c r="Q8495"/>
      <c r="R8495"/>
      <c r="S8495"/>
    </row>
    <row r="8496" spans="16:19">
      <c r="P8496"/>
      <c r="Q8496"/>
      <c r="R8496"/>
      <c r="S8496"/>
    </row>
    <row r="8497" spans="16:19">
      <c r="P8497"/>
      <c r="Q8497"/>
      <c r="R8497"/>
      <c r="S8497"/>
    </row>
    <row r="8498" spans="16:19">
      <c r="P8498"/>
      <c r="Q8498"/>
      <c r="R8498"/>
      <c r="S8498"/>
    </row>
    <row r="8499" spans="16:19">
      <c r="P8499"/>
      <c r="Q8499"/>
      <c r="R8499"/>
      <c r="S8499"/>
    </row>
    <row r="8500" spans="16:19">
      <c r="P8500"/>
      <c r="Q8500"/>
      <c r="R8500"/>
      <c r="S8500"/>
    </row>
    <row r="8501" spans="16:19">
      <c r="P8501"/>
      <c r="Q8501"/>
      <c r="R8501"/>
      <c r="S8501"/>
    </row>
    <row r="8502" spans="16:19">
      <c r="P8502"/>
      <c r="Q8502"/>
      <c r="R8502"/>
      <c r="S8502"/>
    </row>
    <row r="8503" spans="16:19">
      <c r="P8503"/>
      <c r="Q8503"/>
      <c r="R8503"/>
      <c r="S8503"/>
    </row>
    <row r="8504" spans="16:19">
      <c r="P8504"/>
      <c r="Q8504"/>
      <c r="R8504"/>
      <c r="S8504"/>
    </row>
    <row r="8505" spans="16:19">
      <c r="P8505"/>
      <c r="Q8505"/>
      <c r="R8505"/>
      <c r="S8505"/>
    </row>
    <row r="8506" spans="16:19">
      <c r="P8506"/>
      <c r="Q8506"/>
      <c r="R8506"/>
      <c r="S8506"/>
    </row>
    <row r="8507" spans="16:19">
      <c r="P8507"/>
      <c r="Q8507"/>
      <c r="R8507"/>
      <c r="S8507"/>
    </row>
    <row r="8508" spans="16:19">
      <c r="P8508"/>
      <c r="Q8508"/>
      <c r="R8508"/>
      <c r="S8508"/>
    </row>
    <row r="8509" spans="16:19">
      <c r="P8509"/>
      <c r="Q8509"/>
      <c r="R8509"/>
      <c r="S8509"/>
    </row>
    <row r="8510" spans="16:19">
      <c r="P8510"/>
      <c r="Q8510"/>
      <c r="R8510"/>
      <c r="S8510"/>
    </row>
    <row r="8511" spans="16:19">
      <c r="P8511"/>
      <c r="Q8511"/>
      <c r="R8511"/>
      <c r="S8511"/>
    </row>
    <row r="8512" spans="16:19">
      <c r="P8512"/>
      <c r="Q8512"/>
      <c r="R8512"/>
      <c r="S8512"/>
    </row>
    <row r="8513" spans="16:19">
      <c r="P8513"/>
      <c r="Q8513"/>
      <c r="R8513"/>
      <c r="S8513"/>
    </row>
    <row r="8514" spans="16:19">
      <c r="P8514"/>
      <c r="Q8514"/>
      <c r="R8514"/>
      <c r="S8514"/>
    </row>
    <row r="8515" spans="16:19">
      <c r="P8515"/>
      <c r="Q8515"/>
      <c r="R8515"/>
      <c r="S8515"/>
    </row>
    <row r="8516" spans="16:19">
      <c r="P8516"/>
      <c r="Q8516"/>
      <c r="R8516"/>
      <c r="S8516"/>
    </row>
    <row r="8517" spans="16:19">
      <c r="P8517"/>
      <c r="Q8517"/>
      <c r="R8517"/>
      <c r="S8517"/>
    </row>
    <row r="8518" spans="16:19">
      <c r="P8518"/>
      <c r="Q8518"/>
      <c r="R8518"/>
      <c r="S8518"/>
    </row>
    <row r="8519" spans="16:19">
      <c r="P8519"/>
      <c r="Q8519"/>
      <c r="R8519"/>
      <c r="S8519"/>
    </row>
    <row r="8520" spans="16:19">
      <c r="P8520"/>
      <c r="Q8520"/>
      <c r="R8520"/>
      <c r="S8520"/>
    </row>
    <row r="8521" spans="16:19">
      <c r="P8521"/>
      <c r="Q8521"/>
      <c r="R8521"/>
      <c r="S8521"/>
    </row>
    <row r="8522" spans="16:19">
      <c r="P8522"/>
      <c r="Q8522"/>
      <c r="R8522"/>
      <c r="S8522"/>
    </row>
    <row r="8523" spans="16:19">
      <c r="P8523"/>
      <c r="Q8523"/>
      <c r="R8523"/>
      <c r="S8523"/>
    </row>
    <row r="8524" spans="16:19">
      <c r="P8524"/>
      <c r="Q8524"/>
      <c r="R8524"/>
      <c r="S8524"/>
    </row>
    <row r="8525" spans="16:19">
      <c r="P8525"/>
      <c r="Q8525"/>
      <c r="R8525"/>
      <c r="S8525"/>
    </row>
    <row r="8526" spans="16:19">
      <c r="P8526"/>
      <c r="Q8526"/>
      <c r="R8526"/>
      <c r="S8526"/>
    </row>
    <row r="8527" spans="16:19">
      <c r="P8527"/>
      <c r="Q8527"/>
      <c r="R8527"/>
      <c r="S8527"/>
    </row>
    <row r="8528" spans="16:19">
      <c r="P8528"/>
      <c r="Q8528"/>
      <c r="R8528"/>
      <c r="S8528"/>
    </row>
    <row r="8529" spans="16:19">
      <c r="P8529"/>
      <c r="Q8529"/>
      <c r="R8529"/>
      <c r="S8529"/>
    </row>
    <row r="8530" spans="16:19">
      <c r="P8530"/>
      <c r="Q8530"/>
      <c r="R8530"/>
      <c r="S8530"/>
    </row>
    <row r="8531" spans="16:19">
      <c r="P8531"/>
      <c r="Q8531"/>
      <c r="R8531"/>
      <c r="S8531"/>
    </row>
    <row r="8532" spans="16:19">
      <c r="P8532"/>
      <c r="Q8532"/>
      <c r="R8532"/>
      <c r="S8532"/>
    </row>
    <row r="8533" spans="16:19">
      <c r="P8533"/>
      <c r="Q8533"/>
      <c r="R8533"/>
      <c r="S8533"/>
    </row>
    <row r="8534" spans="16:19">
      <c r="P8534"/>
      <c r="Q8534"/>
      <c r="R8534"/>
      <c r="S8534"/>
    </row>
    <row r="8535" spans="16:19">
      <c r="P8535"/>
      <c r="Q8535"/>
      <c r="R8535"/>
      <c r="S8535"/>
    </row>
    <row r="8536" spans="16:19">
      <c r="P8536"/>
      <c r="Q8536"/>
      <c r="R8536"/>
      <c r="S8536"/>
    </row>
    <row r="8537" spans="16:19">
      <c r="P8537"/>
      <c r="Q8537"/>
      <c r="R8537"/>
      <c r="S8537"/>
    </row>
    <row r="8538" spans="16:19">
      <c r="P8538"/>
      <c r="Q8538"/>
      <c r="R8538"/>
      <c r="S8538"/>
    </row>
    <row r="8539" spans="16:19">
      <c r="P8539"/>
      <c r="Q8539"/>
      <c r="R8539"/>
      <c r="S8539"/>
    </row>
    <row r="8540" spans="16:19">
      <c r="P8540"/>
      <c r="Q8540"/>
      <c r="R8540"/>
      <c r="S8540"/>
    </row>
    <row r="8541" spans="16:19">
      <c r="P8541"/>
      <c r="Q8541"/>
      <c r="R8541"/>
      <c r="S8541"/>
    </row>
    <row r="8542" spans="16:19">
      <c r="P8542"/>
      <c r="Q8542"/>
      <c r="R8542"/>
      <c r="S8542"/>
    </row>
    <row r="8543" spans="16:19">
      <c r="P8543"/>
      <c r="Q8543"/>
      <c r="R8543"/>
      <c r="S8543"/>
    </row>
    <row r="8544" spans="16:19">
      <c r="P8544"/>
      <c r="Q8544"/>
      <c r="R8544"/>
      <c r="S8544"/>
    </row>
    <row r="8545" spans="16:19">
      <c r="P8545"/>
      <c r="Q8545"/>
      <c r="R8545"/>
      <c r="S8545"/>
    </row>
    <row r="8546" spans="16:19">
      <c r="P8546"/>
      <c r="Q8546"/>
      <c r="R8546"/>
      <c r="S8546"/>
    </row>
    <row r="8547" spans="16:19">
      <c r="P8547"/>
      <c r="Q8547"/>
      <c r="R8547"/>
      <c r="S8547"/>
    </row>
    <row r="8548" spans="16:19">
      <c r="P8548"/>
      <c r="Q8548"/>
      <c r="R8548"/>
      <c r="S8548"/>
    </row>
    <row r="8549" spans="16:19">
      <c r="P8549"/>
      <c r="Q8549"/>
      <c r="R8549"/>
      <c r="S8549"/>
    </row>
    <row r="8550" spans="16:19">
      <c r="P8550"/>
      <c r="Q8550"/>
      <c r="R8550"/>
      <c r="S8550"/>
    </row>
    <row r="8551" spans="16:19">
      <c r="P8551"/>
      <c r="Q8551"/>
      <c r="R8551"/>
      <c r="S8551"/>
    </row>
    <row r="8552" spans="16:19">
      <c r="P8552"/>
      <c r="Q8552"/>
      <c r="R8552"/>
      <c r="S8552"/>
    </row>
    <row r="8553" spans="16:19">
      <c r="P8553"/>
      <c r="Q8553"/>
      <c r="R8553"/>
      <c r="S8553"/>
    </row>
    <row r="8554" spans="16:19">
      <c r="P8554"/>
      <c r="Q8554"/>
      <c r="R8554"/>
      <c r="S8554"/>
    </row>
    <row r="8555" spans="16:19">
      <c r="P8555"/>
      <c r="Q8555"/>
      <c r="R8555"/>
      <c r="S8555"/>
    </row>
    <row r="8556" spans="16:19">
      <c r="P8556"/>
      <c r="Q8556"/>
      <c r="R8556"/>
      <c r="S8556"/>
    </row>
    <row r="8557" spans="16:19">
      <c r="P8557"/>
      <c r="Q8557"/>
      <c r="R8557"/>
      <c r="S8557"/>
    </row>
    <row r="8558" spans="16:19">
      <c r="P8558"/>
      <c r="Q8558"/>
      <c r="R8558"/>
      <c r="S8558"/>
    </row>
    <row r="8559" spans="16:19">
      <c r="P8559"/>
      <c r="Q8559"/>
      <c r="R8559"/>
      <c r="S8559"/>
    </row>
    <row r="8560" spans="16:19">
      <c r="P8560"/>
      <c r="Q8560"/>
      <c r="R8560"/>
      <c r="S8560"/>
    </row>
    <row r="8561" spans="16:19">
      <c r="P8561"/>
      <c r="Q8561"/>
      <c r="R8561"/>
      <c r="S8561"/>
    </row>
    <row r="8562" spans="16:19">
      <c r="P8562"/>
      <c r="Q8562"/>
      <c r="R8562"/>
      <c r="S8562"/>
    </row>
    <row r="8563" spans="16:19">
      <c r="P8563"/>
      <c r="Q8563"/>
      <c r="R8563"/>
      <c r="S8563"/>
    </row>
    <row r="8564" spans="16:19">
      <c r="P8564"/>
      <c r="Q8564"/>
      <c r="R8564"/>
      <c r="S8564"/>
    </row>
    <row r="8565" spans="16:19">
      <c r="P8565"/>
      <c r="Q8565"/>
      <c r="R8565"/>
      <c r="S8565"/>
    </row>
    <row r="8566" spans="16:19">
      <c r="P8566"/>
      <c r="Q8566"/>
      <c r="R8566"/>
      <c r="S8566"/>
    </row>
    <row r="8567" spans="16:19">
      <c r="P8567"/>
      <c r="Q8567"/>
      <c r="R8567"/>
      <c r="S8567"/>
    </row>
    <row r="8568" spans="16:19">
      <c r="P8568"/>
      <c r="Q8568"/>
      <c r="R8568"/>
      <c r="S8568"/>
    </row>
    <row r="8569" spans="16:19">
      <c r="P8569"/>
      <c r="Q8569"/>
      <c r="R8569"/>
      <c r="S8569"/>
    </row>
    <row r="8570" spans="16:19">
      <c r="P8570"/>
      <c r="Q8570"/>
      <c r="R8570"/>
      <c r="S8570"/>
    </row>
    <row r="8571" spans="16:19">
      <c r="P8571"/>
      <c r="Q8571"/>
      <c r="R8571"/>
      <c r="S8571"/>
    </row>
    <row r="8572" spans="16:19">
      <c r="P8572"/>
      <c r="Q8572"/>
      <c r="R8572"/>
      <c r="S8572"/>
    </row>
    <row r="8573" spans="16:19">
      <c r="P8573"/>
      <c r="Q8573"/>
      <c r="R8573"/>
      <c r="S8573"/>
    </row>
    <row r="8574" spans="16:19">
      <c r="P8574"/>
      <c r="Q8574"/>
      <c r="R8574"/>
      <c r="S8574"/>
    </row>
    <row r="8575" spans="16:19">
      <c r="P8575"/>
      <c r="Q8575"/>
      <c r="R8575"/>
      <c r="S8575"/>
    </row>
    <row r="8576" spans="16:19">
      <c r="P8576"/>
      <c r="Q8576"/>
      <c r="R8576"/>
      <c r="S8576"/>
    </row>
    <row r="8577" spans="16:19">
      <c r="P8577"/>
      <c r="Q8577"/>
      <c r="R8577"/>
      <c r="S8577"/>
    </row>
    <row r="8578" spans="16:19">
      <c r="P8578"/>
      <c r="Q8578"/>
      <c r="R8578"/>
      <c r="S8578"/>
    </row>
    <row r="8579" spans="16:19">
      <c r="P8579"/>
      <c r="Q8579"/>
      <c r="R8579"/>
      <c r="S8579"/>
    </row>
    <row r="8580" spans="16:19">
      <c r="P8580"/>
      <c r="Q8580"/>
      <c r="R8580"/>
      <c r="S8580"/>
    </row>
    <row r="8581" spans="16:19">
      <c r="P8581"/>
      <c r="Q8581"/>
      <c r="R8581"/>
      <c r="S8581"/>
    </row>
    <row r="8582" spans="16:19">
      <c r="P8582"/>
      <c r="Q8582"/>
      <c r="R8582"/>
      <c r="S8582"/>
    </row>
    <row r="8583" spans="16:19">
      <c r="P8583"/>
      <c r="Q8583"/>
      <c r="R8583"/>
      <c r="S8583"/>
    </row>
    <row r="8584" spans="16:19">
      <c r="P8584"/>
      <c r="Q8584"/>
      <c r="R8584"/>
      <c r="S8584"/>
    </row>
    <row r="8585" spans="16:19">
      <c r="P8585"/>
      <c r="Q8585"/>
      <c r="R8585"/>
      <c r="S8585"/>
    </row>
    <row r="8586" spans="16:19">
      <c r="P8586"/>
      <c r="Q8586"/>
      <c r="R8586"/>
      <c r="S8586"/>
    </row>
    <row r="8587" spans="16:19">
      <c r="P8587"/>
      <c r="Q8587"/>
      <c r="R8587"/>
      <c r="S8587"/>
    </row>
    <row r="8588" spans="16:19">
      <c r="P8588"/>
      <c r="Q8588"/>
      <c r="R8588"/>
      <c r="S8588"/>
    </row>
    <row r="8589" spans="16:19">
      <c r="P8589"/>
      <c r="Q8589"/>
      <c r="R8589"/>
      <c r="S8589"/>
    </row>
    <row r="8590" spans="16:19">
      <c r="P8590"/>
      <c r="Q8590"/>
      <c r="R8590"/>
      <c r="S8590"/>
    </row>
    <row r="8591" spans="16:19">
      <c r="P8591"/>
      <c r="Q8591"/>
      <c r="R8591"/>
      <c r="S8591"/>
    </row>
    <row r="8592" spans="16:19">
      <c r="P8592"/>
      <c r="Q8592"/>
      <c r="R8592"/>
      <c r="S8592"/>
    </row>
    <row r="8593" spans="16:19">
      <c r="P8593"/>
      <c r="Q8593"/>
      <c r="R8593"/>
      <c r="S8593"/>
    </row>
    <row r="8594" spans="16:19">
      <c r="P8594"/>
      <c r="Q8594"/>
      <c r="R8594"/>
      <c r="S8594"/>
    </row>
    <row r="8595" spans="16:19">
      <c r="P8595"/>
      <c r="Q8595"/>
      <c r="R8595"/>
      <c r="S8595"/>
    </row>
    <row r="8596" spans="16:19">
      <c r="P8596"/>
      <c r="Q8596"/>
      <c r="R8596"/>
      <c r="S8596"/>
    </row>
    <row r="8597" spans="16:19">
      <c r="P8597"/>
      <c r="Q8597"/>
      <c r="R8597"/>
      <c r="S8597"/>
    </row>
    <row r="8598" spans="16:19">
      <c r="P8598"/>
      <c r="Q8598"/>
      <c r="R8598"/>
      <c r="S8598"/>
    </row>
    <row r="8599" spans="16:19">
      <c r="P8599"/>
      <c r="Q8599"/>
      <c r="R8599"/>
      <c r="S8599"/>
    </row>
    <row r="8600" spans="16:19">
      <c r="P8600"/>
      <c r="Q8600"/>
      <c r="R8600"/>
      <c r="S8600"/>
    </row>
    <row r="8601" spans="16:19">
      <c r="P8601"/>
      <c r="Q8601"/>
      <c r="R8601"/>
      <c r="S8601"/>
    </row>
    <row r="8602" spans="16:19">
      <c r="P8602"/>
      <c r="Q8602"/>
      <c r="R8602"/>
      <c r="S8602"/>
    </row>
    <row r="8603" spans="16:19">
      <c r="P8603"/>
      <c r="Q8603"/>
      <c r="R8603"/>
      <c r="S8603"/>
    </row>
    <row r="8604" spans="16:19">
      <c r="P8604"/>
      <c r="Q8604"/>
      <c r="R8604"/>
      <c r="S8604"/>
    </row>
    <row r="8605" spans="16:19">
      <c r="P8605"/>
      <c r="Q8605"/>
      <c r="R8605"/>
      <c r="S8605"/>
    </row>
    <row r="8606" spans="16:19">
      <c r="P8606"/>
      <c r="Q8606"/>
      <c r="R8606"/>
      <c r="S8606"/>
    </row>
    <row r="8607" spans="16:19">
      <c r="P8607"/>
      <c r="Q8607"/>
      <c r="R8607"/>
      <c r="S8607"/>
    </row>
    <row r="8608" spans="16:19">
      <c r="P8608"/>
      <c r="Q8608"/>
      <c r="R8608"/>
      <c r="S8608"/>
    </row>
    <row r="8609" spans="16:19">
      <c r="P8609"/>
      <c r="Q8609"/>
      <c r="R8609"/>
      <c r="S8609"/>
    </row>
    <row r="8610" spans="16:19">
      <c r="P8610"/>
      <c r="Q8610"/>
      <c r="R8610"/>
      <c r="S8610"/>
    </row>
    <row r="8611" spans="16:19">
      <c r="P8611"/>
      <c r="Q8611"/>
      <c r="R8611"/>
      <c r="S8611"/>
    </row>
    <row r="8612" spans="16:19">
      <c r="P8612"/>
      <c r="Q8612"/>
      <c r="R8612"/>
      <c r="S8612"/>
    </row>
    <row r="8613" spans="16:19">
      <c r="P8613"/>
      <c r="Q8613"/>
      <c r="R8613"/>
      <c r="S8613"/>
    </row>
    <row r="8614" spans="16:19">
      <c r="P8614"/>
      <c r="Q8614"/>
      <c r="R8614"/>
      <c r="S8614"/>
    </row>
    <row r="8615" spans="16:19">
      <c r="P8615"/>
      <c r="Q8615"/>
      <c r="R8615"/>
      <c r="S8615"/>
    </row>
    <row r="8616" spans="16:19">
      <c r="P8616"/>
      <c r="Q8616"/>
      <c r="R8616"/>
      <c r="S8616"/>
    </row>
    <row r="8617" spans="16:19">
      <c r="P8617"/>
      <c r="Q8617"/>
      <c r="R8617"/>
      <c r="S8617"/>
    </row>
    <row r="8618" spans="16:19">
      <c r="P8618"/>
      <c r="Q8618"/>
      <c r="R8618"/>
      <c r="S8618"/>
    </row>
    <row r="8619" spans="16:19">
      <c r="P8619"/>
      <c r="Q8619"/>
      <c r="R8619"/>
      <c r="S8619"/>
    </row>
    <row r="8620" spans="16:19">
      <c r="P8620"/>
      <c r="Q8620"/>
      <c r="R8620"/>
      <c r="S8620"/>
    </row>
    <row r="8621" spans="16:19">
      <c r="P8621"/>
      <c r="Q8621"/>
      <c r="R8621"/>
      <c r="S8621"/>
    </row>
    <row r="8622" spans="16:19">
      <c r="P8622"/>
      <c r="Q8622"/>
      <c r="R8622"/>
      <c r="S8622"/>
    </row>
    <row r="8623" spans="16:19">
      <c r="P8623"/>
      <c r="Q8623"/>
      <c r="R8623"/>
      <c r="S8623"/>
    </row>
    <row r="8624" spans="16:19">
      <c r="P8624"/>
      <c r="Q8624"/>
      <c r="R8624"/>
      <c r="S8624"/>
    </row>
    <row r="8625" spans="16:19">
      <c r="P8625"/>
      <c r="Q8625"/>
      <c r="R8625"/>
      <c r="S8625"/>
    </row>
    <row r="8626" spans="16:19">
      <c r="P8626"/>
      <c r="Q8626"/>
      <c r="R8626"/>
      <c r="S8626"/>
    </row>
    <row r="8627" spans="16:19">
      <c r="P8627"/>
      <c r="Q8627"/>
      <c r="R8627"/>
      <c r="S8627"/>
    </row>
    <row r="8628" spans="16:19">
      <c r="P8628"/>
      <c r="Q8628"/>
      <c r="R8628"/>
      <c r="S8628"/>
    </row>
    <row r="8629" spans="16:19">
      <c r="P8629"/>
      <c r="Q8629"/>
      <c r="R8629"/>
      <c r="S8629"/>
    </row>
    <row r="8630" spans="16:19">
      <c r="P8630"/>
      <c r="Q8630"/>
      <c r="R8630"/>
      <c r="S8630"/>
    </row>
    <row r="8631" spans="16:19">
      <c r="P8631"/>
      <c r="Q8631"/>
      <c r="R8631"/>
      <c r="S8631"/>
    </row>
    <row r="8632" spans="16:19">
      <c r="P8632"/>
      <c r="Q8632"/>
      <c r="R8632"/>
      <c r="S8632"/>
    </row>
    <row r="8633" spans="16:19">
      <c r="P8633"/>
      <c r="Q8633"/>
      <c r="R8633"/>
      <c r="S8633"/>
    </row>
    <row r="8634" spans="16:19">
      <c r="P8634"/>
      <c r="Q8634"/>
      <c r="R8634"/>
      <c r="S8634"/>
    </row>
    <row r="8635" spans="16:19">
      <c r="P8635"/>
      <c r="Q8635"/>
      <c r="R8635"/>
      <c r="S8635"/>
    </row>
    <row r="8636" spans="16:19">
      <c r="P8636"/>
      <c r="Q8636"/>
      <c r="R8636"/>
      <c r="S8636"/>
    </row>
    <row r="8637" spans="16:19">
      <c r="P8637"/>
      <c r="Q8637"/>
      <c r="R8637"/>
      <c r="S8637"/>
    </row>
    <row r="8638" spans="16:19">
      <c r="P8638"/>
      <c r="Q8638"/>
      <c r="R8638"/>
      <c r="S8638"/>
    </row>
    <row r="8639" spans="16:19">
      <c r="P8639"/>
      <c r="Q8639"/>
      <c r="R8639"/>
      <c r="S8639"/>
    </row>
    <row r="8640" spans="16:19">
      <c r="P8640"/>
      <c r="Q8640"/>
      <c r="R8640"/>
      <c r="S8640"/>
    </row>
    <row r="8641" spans="16:19">
      <c r="P8641"/>
      <c r="Q8641"/>
      <c r="R8641"/>
      <c r="S8641"/>
    </row>
    <row r="8642" spans="16:19">
      <c r="P8642"/>
      <c r="Q8642"/>
      <c r="R8642"/>
      <c r="S8642"/>
    </row>
    <row r="8643" spans="16:19">
      <c r="P8643"/>
      <c r="Q8643"/>
      <c r="R8643"/>
      <c r="S8643"/>
    </row>
    <row r="8644" spans="16:19">
      <c r="P8644"/>
      <c r="Q8644"/>
      <c r="R8644"/>
      <c r="S8644"/>
    </row>
    <row r="8645" spans="16:19">
      <c r="P8645"/>
      <c r="Q8645"/>
      <c r="R8645"/>
      <c r="S8645"/>
    </row>
    <row r="8646" spans="16:19">
      <c r="P8646"/>
      <c r="Q8646"/>
      <c r="R8646"/>
      <c r="S8646"/>
    </row>
    <row r="8647" spans="16:19">
      <c r="P8647"/>
      <c r="Q8647"/>
      <c r="R8647"/>
      <c r="S8647"/>
    </row>
    <row r="8648" spans="16:19">
      <c r="P8648"/>
      <c r="Q8648"/>
      <c r="R8648"/>
      <c r="S8648"/>
    </row>
    <row r="8649" spans="16:19">
      <c r="P8649"/>
      <c r="Q8649"/>
      <c r="R8649"/>
      <c r="S8649"/>
    </row>
    <row r="8650" spans="16:19">
      <c r="P8650"/>
      <c r="Q8650"/>
      <c r="R8650"/>
      <c r="S8650"/>
    </row>
    <row r="8651" spans="16:19">
      <c r="P8651"/>
      <c r="Q8651"/>
      <c r="R8651"/>
      <c r="S8651"/>
    </row>
    <row r="8652" spans="16:19">
      <c r="P8652"/>
      <c r="Q8652"/>
      <c r="R8652"/>
      <c r="S8652"/>
    </row>
    <row r="8653" spans="16:19">
      <c r="P8653"/>
      <c r="Q8653"/>
      <c r="R8653"/>
      <c r="S8653"/>
    </row>
    <row r="8654" spans="16:19">
      <c r="P8654"/>
      <c r="Q8654"/>
      <c r="R8654"/>
      <c r="S8654"/>
    </row>
    <row r="8655" spans="16:19">
      <c r="P8655"/>
      <c r="Q8655"/>
      <c r="R8655"/>
      <c r="S8655"/>
    </row>
    <row r="8656" spans="16:19">
      <c r="P8656"/>
      <c r="Q8656"/>
      <c r="R8656"/>
      <c r="S8656"/>
    </row>
    <row r="8657" spans="16:19">
      <c r="P8657"/>
      <c r="Q8657"/>
      <c r="R8657"/>
      <c r="S8657"/>
    </row>
    <row r="8658" spans="16:19">
      <c r="P8658"/>
      <c r="Q8658"/>
      <c r="R8658"/>
      <c r="S8658"/>
    </row>
    <row r="8659" spans="16:19">
      <c r="P8659"/>
      <c r="Q8659"/>
      <c r="R8659"/>
      <c r="S8659"/>
    </row>
    <row r="8660" spans="16:19">
      <c r="P8660"/>
      <c r="Q8660"/>
      <c r="R8660"/>
      <c r="S8660"/>
    </row>
    <row r="8661" spans="16:19">
      <c r="P8661"/>
      <c r="Q8661"/>
      <c r="R8661"/>
      <c r="S8661"/>
    </row>
    <row r="8662" spans="16:19">
      <c r="P8662"/>
      <c r="Q8662"/>
      <c r="R8662"/>
      <c r="S8662"/>
    </row>
    <row r="8663" spans="16:19">
      <c r="P8663"/>
      <c r="Q8663"/>
      <c r="R8663"/>
      <c r="S8663"/>
    </row>
    <row r="8664" spans="16:19">
      <c r="P8664"/>
      <c r="Q8664"/>
      <c r="R8664"/>
      <c r="S8664"/>
    </row>
    <row r="8665" spans="16:19">
      <c r="P8665"/>
      <c r="Q8665"/>
      <c r="R8665"/>
      <c r="S8665"/>
    </row>
    <row r="8666" spans="16:19">
      <c r="P8666"/>
      <c r="Q8666"/>
      <c r="R8666"/>
      <c r="S8666"/>
    </row>
    <row r="8667" spans="16:19">
      <c r="P8667"/>
      <c r="Q8667"/>
      <c r="R8667"/>
      <c r="S8667"/>
    </row>
    <row r="8668" spans="16:19">
      <c r="P8668"/>
      <c r="Q8668"/>
      <c r="R8668"/>
      <c r="S8668"/>
    </row>
    <row r="8669" spans="16:19">
      <c r="P8669"/>
      <c r="Q8669"/>
      <c r="R8669"/>
      <c r="S8669"/>
    </row>
    <row r="8670" spans="16:19">
      <c r="P8670"/>
      <c r="Q8670"/>
      <c r="R8670"/>
      <c r="S8670"/>
    </row>
    <row r="8671" spans="16:19">
      <c r="P8671"/>
      <c r="Q8671"/>
      <c r="R8671"/>
      <c r="S8671"/>
    </row>
    <row r="8672" spans="16:19">
      <c r="P8672"/>
      <c r="Q8672"/>
      <c r="R8672"/>
      <c r="S8672"/>
    </row>
    <row r="8673" spans="16:19">
      <c r="P8673"/>
      <c r="Q8673"/>
      <c r="R8673"/>
      <c r="S8673"/>
    </row>
    <row r="8674" spans="16:19">
      <c r="P8674"/>
      <c r="Q8674"/>
      <c r="R8674"/>
      <c r="S8674"/>
    </row>
    <row r="8675" spans="16:19">
      <c r="P8675"/>
      <c r="Q8675"/>
      <c r="R8675"/>
      <c r="S8675"/>
    </row>
    <row r="8676" spans="16:19">
      <c r="P8676"/>
      <c r="Q8676"/>
      <c r="R8676"/>
      <c r="S8676"/>
    </row>
    <row r="8677" spans="16:19">
      <c r="P8677"/>
      <c r="Q8677"/>
      <c r="R8677"/>
      <c r="S8677"/>
    </row>
    <row r="8678" spans="16:19">
      <c r="P8678"/>
      <c r="Q8678"/>
      <c r="R8678"/>
      <c r="S8678"/>
    </row>
    <row r="8679" spans="16:19">
      <c r="P8679"/>
      <c r="Q8679"/>
      <c r="R8679"/>
      <c r="S8679"/>
    </row>
    <row r="8680" spans="16:19">
      <c r="P8680"/>
      <c r="Q8680"/>
      <c r="R8680"/>
      <c r="S8680"/>
    </row>
    <row r="8681" spans="16:19">
      <c r="P8681"/>
      <c r="Q8681"/>
      <c r="R8681"/>
      <c r="S8681"/>
    </row>
    <row r="8682" spans="16:19">
      <c r="P8682"/>
      <c r="Q8682"/>
      <c r="R8682"/>
      <c r="S8682"/>
    </row>
    <row r="8683" spans="16:19">
      <c r="P8683"/>
      <c r="Q8683"/>
      <c r="R8683"/>
      <c r="S8683"/>
    </row>
    <row r="8684" spans="16:19">
      <c r="P8684"/>
      <c r="Q8684"/>
      <c r="R8684"/>
      <c r="S8684"/>
    </row>
    <row r="8685" spans="16:19">
      <c r="P8685"/>
      <c r="Q8685"/>
      <c r="R8685"/>
      <c r="S8685"/>
    </row>
    <row r="8686" spans="16:19">
      <c r="P8686"/>
      <c r="Q8686"/>
      <c r="R8686"/>
      <c r="S8686"/>
    </row>
    <row r="8687" spans="16:19">
      <c r="P8687"/>
      <c r="Q8687"/>
      <c r="R8687"/>
      <c r="S8687"/>
    </row>
    <row r="8688" spans="16:19">
      <c r="P8688"/>
      <c r="Q8688"/>
      <c r="R8688"/>
      <c r="S8688"/>
    </row>
    <row r="8689" spans="16:19">
      <c r="P8689"/>
      <c r="Q8689"/>
      <c r="R8689"/>
      <c r="S8689"/>
    </row>
    <row r="8690" spans="16:19">
      <c r="P8690"/>
      <c r="Q8690"/>
      <c r="R8690"/>
      <c r="S8690"/>
    </row>
    <row r="8691" spans="16:19">
      <c r="P8691"/>
      <c r="Q8691"/>
      <c r="R8691"/>
      <c r="S8691"/>
    </row>
    <row r="8692" spans="16:19">
      <c r="P8692"/>
      <c r="Q8692"/>
      <c r="R8692"/>
      <c r="S8692"/>
    </row>
    <row r="8693" spans="16:19">
      <c r="P8693"/>
      <c r="Q8693"/>
      <c r="R8693"/>
      <c r="S8693"/>
    </row>
    <row r="8694" spans="16:19">
      <c r="P8694"/>
      <c r="Q8694"/>
      <c r="R8694"/>
      <c r="S8694"/>
    </row>
    <row r="8695" spans="16:19">
      <c r="P8695"/>
      <c r="Q8695"/>
      <c r="R8695"/>
      <c r="S8695"/>
    </row>
    <row r="8696" spans="16:19">
      <c r="P8696"/>
      <c r="Q8696"/>
      <c r="R8696"/>
      <c r="S8696"/>
    </row>
    <row r="8697" spans="16:19">
      <c r="P8697"/>
      <c r="Q8697"/>
      <c r="R8697"/>
      <c r="S8697"/>
    </row>
    <row r="8698" spans="16:19">
      <c r="P8698"/>
      <c r="Q8698"/>
      <c r="R8698"/>
      <c r="S8698"/>
    </row>
    <row r="8699" spans="16:19">
      <c r="P8699"/>
      <c r="Q8699"/>
      <c r="R8699"/>
      <c r="S8699"/>
    </row>
    <row r="8700" spans="16:19">
      <c r="P8700"/>
      <c r="Q8700"/>
      <c r="R8700"/>
      <c r="S8700"/>
    </row>
    <row r="8701" spans="16:19">
      <c r="P8701"/>
      <c r="Q8701"/>
      <c r="R8701"/>
      <c r="S8701"/>
    </row>
    <row r="8702" spans="16:19">
      <c r="P8702"/>
      <c r="Q8702"/>
      <c r="R8702"/>
      <c r="S8702"/>
    </row>
    <row r="8703" spans="16:19">
      <c r="P8703"/>
      <c r="Q8703"/>
      <c r="R8703"/>
      <c r="S8703"/>
    </row>
    <row r="8704" spans="16:19">
      <c r="P8704"/>
      <c r="Q8704"/>
      <c r="R8704"/>
      <c r="S8704"/>
    </row>
    <row r="8705" spans="16:19">
      <c r="P8705"/>
      <c r="Q8705"/>
      <c r="R8705"/>
      <c r="S8705"/>
    </row>
    <row r="8706" spans="16:19">
      <c r="P8706"/>
      <c r="Q8706"/>
      <c r="R8706"/>
      <c r="S8706"/>
    </row>
    <row r="8707" spans="16:19">
      <c r="P8707"/>
      <c r="Q8707"/>
      <c r="R8707"/>
      <c r="S8707"/>
    </row>
    <row r="8708" spans="16:19">
      <c r="P8708"/>
      <c r="Q8708"/>
      <c r="R8708"/>
      <c r="S8708"/>
    </row>
    <row r="8709" spans="16:19">
      <c r="P8709"/>
      <c r="Q8709"/>
      <c r="R8709"/>
      <c r="S8709"/>
    </row>
    <row r="8710" spans="16:19">
      <c r="P8710"/>
      <c r="Q8710"/>
      <c r="R8710"/>
      <c r="S8710"/>
    </row>
    <row r="8711" spans="16:19">
      <c r="P8711"/>
      <c r="Q8711"/>
      <c r="R8711"/>
      <c r="S8711"/>
    </row>
    <row r="8712" spans="16:19">
      <c r="P8712"/>
      <c r="Q8712"/>
      <c r="R8712"/>
      <c r="S8712"/>
    </row>
    <row r="8713" spans="16:19">
      <c r="P8713"/>
      <c r="Q8713"/>
      <c r="R8713"/>
      <c r="S8713"/>
    </row>
    <row r="8714" spans="16:19">
      <c r="P8714"/>
      <c r="Q8714"/>
      <c r="R8714"/>
      <c r="S8714"/>
    </row>
    <row r="8715" spans="16:19">
      <c r="P8715"/>
      <c r="Q8715"/>
      <c r="R8715"/>
      <c r="S8715"/>
    </row>
    <row r="8716" spans="16:19">
      <c r="P8716"/>
      <c r="Q8716"/>
      <c r="R8716"/>
      <c r="S8716"/>
    </row>
    <row r="8717" spans="16:19">
      <c r="P8717"/>
      <c r="Q8717"/>
      <c r="R8717"/>
      <c r="S8717"/>
    </row>
    <row r="8718" spans="16:19">
      <c r="P8718"/>
      <c r="Q8718"/>
      <c r="R8718"/>
      <c r="S8718"/>
    </row>
    <row r="8719" spans="16:19">
      <c r="P8719"/>
      <c r="Q8719"/>
      <c r="R8719"/>
      <c r="S8719"/>
    </row>
    <row r="8720" spans="16:19">
      <c r="P8720"/>
      <c r="Q8720"/>
      <c r="R8720"/>
      <c r="S8720"/>
    </row>
    <row r="8721" spans="16:19">
      <c r="P8721"/>
      <c r="Q8721"/>
      <c r="R8721"/>
      <c r="S8721"/>
    </row>
    <row r="8722" spans="16:19">
      <c r="P8722"/>
      <c r="Q8722"/>
      <c r="R8722"/>
      <c r="S8722"/>
    </row>
    <row r="8723" spans="16:19">
      <c r="P8723"/>
      <c r="Q8723"/>
      <c r="R8723"/>
      <c r="S8723"/>
    </row>
    <row r="8724" spans="16:19">
      <c r="P8724"/>
      <c r="Q8724"/>
      <c r="R8724"/>
      <c r="S8724"/>
    </row>
    <row r="8725" spans="16:19">
      <c r="P8725"/>
      <c r="Q8725"/>
      <c r="R8725"/>
      <c r="S8725"/>
    </row>
    <row r="8726" spans="16:19">
      <c r="P8726"/>
      <c r="Q8726"/>
      <c r="R8726"/>
      <c r="S8726"/>
    </row>
    <row r="8727" spans="16:19">
      <c r="P8727"/>
      <c r="Q8727"/>
      <c r="R8727"/>
      <c r="S8727"/>
    </row>
    <row r="8728" spans="16:19">
      <c r="P8728"/>
      <c r="Q8728"/>
      <c r="R8728"/>
      <c r="S8728"/>
    </row>
    <row r="8729" spans="16:19">
      <c r="P8729"/>
      <c r="Q8729"/>
      <c r="R8729"/>
      <c r="S8729"/>
    </row>
    <row r="8730" spans="16:19">
      <c r="P8730"/>
      <c r="Q8730"/>
      <c r="R8730"/>
      <c r="S8730"/>
    </row>
    <row r="8731" spans="16:19">
      <c r="P8731"/>
      <c r="Q8731"/>
      <c r="R8731"/>
      <c r="S8731"/>
    </row>
    <row r="8732" spans="16:19">
      <c r="P8732"/>
      <c r="Q8732"/>
      <c r="R8732"/>
      <c r="S8732"/>
    </row>
    <row r="8733" spans="16:19">
      <c r="P8733"/>
      <c r="Q8733"/>
      <c r="R8733"/>
      <c r="S8733"/>
    </row>
    <row r="8734" spans="16:19">
      <c r="P8734"/>
      <c r="Q8734"/>
      <c r="R8734"/>
      <c r="S8734"/>
    </row>
    <row r="8735" spans="16:19">
      <c r="P8735"/>
      <c r="Q8735"/>
      <c r="R8735"/>
      <c r="S8735"/>
    </row>
    <row r="8736" spans="16:19">
      <c r="P8736"/>
      <c r="Q8736"/>
      <c r="R8736"/>
      <c r="S8736"/>
    </row>
    <row r="8737" spans="16:19">
      <c r="P8737"/>
      <c r="Q8737"/>
      <c r="R8737"/>
      <c r="S8737"/>
    </row>
    <row r="8738" spans="16:19">
      <c r="P8738"/>
      <c r="Q8738"/>
      <c r="R8738"/>
      <c r="S8738"/>
    </row>
    <row r="8739" spans="16:19">
      <c r="P8739"/>
      <c r="Q8739"/>
      <c r="R8739"/>
      <c r="S8739"/>
    </row>
    <row r="8740" spans="16:19">
      <c r="P8740"/>
      <c r="Q8740"/>
      <c r="R8740"/>
      <c r="S8740"/>
    </row>
    <row r="8741" spans="16:19">
      <c r="P8741"/>
      <c r="Q8741"/>
      <c r="R8741"/>
      <c r="S8741"/>
    </row>
    <row r="8742" spans="16:19">
      <c r="P8742"/>
      <c r="Q8742"/>
      <c r="R8742"/>
      <c r="S8742"/>
    </row>
    <row r="8743" spans="16:19">
      <c r="P8743"/>
      <c r="Q8743"/>
      <c r="R8743"/>
      <c r="S8743"/>
    </row>
    <row r="8744" spans="16:19">
      <c r="P8744"/>
      <c r="Q8744"/>
      <c r="R8744"/>
      <c r="S8744"/>
    </row>
    <row r="8745" spans="16:19">
      <c r="P8745"/>
      <c r="Q8745"/>
      <c r="R8745"/>
      <c r="S8745"/>
    </row>
    <row r="8746" spans="16:19">
      <c r="P8746"/>
      <c r="Q8746"/>
      <c r="R8746"/>
      <c r="S8746"/>
    </row>
    <row r="8747" spans="16:19">
      <c r="P8747"/>
      <c r="Q8747"/>
      <c r="R8747"/>
      <c r="S8747"/>
    </row>
    <row r="8748" spans="16:19">
      <c r="P8748"/>
      <c r="Q8748"/>
      <c r="R8748"/>
      <c r="S8748"/>
    </row>
    <row r="8749" spans="16:19">
      <c r="P8749"/>
      <c r="Q8749"/>
      <c r="R8749"/>
      <c r="S8749"/>
    </row>
    <row r="8750" spans="16:19">
      <c r="P8750"/>
      <c r="Q8750"/>
      <c r="R8750"/>
      <c r="S8750"/>
    </row>
    <row r="8751" spans="16:19">
      <c r="P8751"/>
      <c r="Q8751"/>
      <c r="R8751"/>
      <c r="S8751"/>
    </row>
    <row r="8752" spans="16:19">
      <c r="P8752"/>
      <c r="Q8752"/>
      <c r="R8752"/>
      <c r="S8752"/>
    </row>
    <row r="8753" spans="16:19">
      <c r="P8753"/>
      <c r="Q8753"/>
      <c r="R8753"/>
      <c r="S8753"/>
    </row>
    <row r="8754" spans="16:19">
      <c r="P8754"/>
      <c r="Q8754"/>
      <c r="R8754"/>
      <c r="S8754"/>
    </row>
    <row r="8755" spans="16:19">
      <c r="P8755"/>
      <c r="Q8755"/>
      <c r="R8755"/>
      <c r="S8755"/>
    </row>
    <row r="8756" spans="16:19">
      <c r="P8756"/>
      <c r="Q8756"/>
      <c r="R8756"/>
      <c r="S8756"/>
    </row>
    <row r="8757" spans="16:19">
      <c r="P8757"/>
      <c r="Q8757"/>
      <c r="R8757"/>
      <c r="S8757"/>
    </row>
    <row r="8758" spans="16:19">
      <c r="P8758"/>
      <c r="Q8758"/>
      <c r="R8758"/>
      <c r="S8758"/>
    </row>
    <row r="8759" spans="16:19">
      <c r="P8759"/>
      <c r="Q8759"/>
      <c r="R8759"/>
      <c r="S8759"/>
    </row>
    <row r="8760" spans="16:19">
      <c r="P8760"/>
      <c r="Q8760"/>
      <c r="R8760"/>
      <c r="S8760"/>
    </row>
    <row r="8761" spans="16:19">
      <c r="P8761"/>
      <c r="Q8761"/>
      <c r="R8761"/>
      <c r="S8761"/>
    </row>
    <row r="8762" spans="16:19">
      <c r="P8762"/>
      <c r="Q8762"/>
      <c r="R8762"/>
      <c r="S8762"/>
    </row>
    <row r="8763" spans="16:19">
      <c r="P8763"/>
      <c r="Q8763"/>
      <c r="R8763"/>
      <c r="S8763"/>
    </row>
    <row r="8764" spans="16:19">
      <c r="P8764"/>
      <c r="Q8764"/>
      <c r="R8764"/>
      <c r="S8764"/>
    </row>
    <row r="8765" spans="16:19">
      <c r="P8765"/>
      <c r="Q8765"/>
      <c r="R8765"/>
      <c r="S8765"/>
    </row>
    <row r="8766" spans="16:19">
      <c r="P8766"/>
      <c r="Q8766"/>
      <c r="R8766"/>
      <c r="S8766"/>
    </row>
    <row r="8767" spans="16:19">
      <c r="P8767"/>
      <c r="Q8767"/>
      <c r="R8767"/>
      <c r="S8767"/>
    </row>
    <row r="8768" spans="16:19">
      <c r="P8768"/>
      <c r="Q8768"/>
      <c r="R8768"/>
      <c r="S8768"/>
    </row>
    <row r="8769" spans="16:19">
      <c r="P8769"/>
      <c r="Q8769"/>
      <c r="R8769"/>
      <c r="S8769"/>
    </row>
    <row r="8770" spans="16:19">
      <c r="P8770"/>
      <c r="Q8770"/>
      <c r="R8770"/>
      <c r="S8770"/>
    </row>
    <row r="8771" spans="16:19">
      <c r="P8771"/>
      <c r="Q8771"/>
      <c r="R8771"/>
      <c r="S8771"/>
    </row>
    <row r="8772" spans="16:19">
      <c r="P8772"/>
      <c r="Q8772"/>
      <c r="R8772"/>
      <c r="S8772"/>
    </row>
    <row r="8773" spans="16:19">
      <c r="P8773"/>
      <c r="Q8773"/>
      <c r="R8773"/>
      <c r="S8773"/>
    </row>
    <row r="8774" spans="16:19">
      <c r="P8774"/>
      <c r="Q8774"/>
      <c r="R8774"/>
      <c r="S8774"/>
    </row>
    <row r="8775" spans="16:19">
      <c r="P8775"/>
      <c r="Q8775"/>
      <c r="R8775"/>
      <c r="S8775"/>
    </row>
    <row r="8776" spans="16:19">
      <c r="P8776"/>
      <c r="Q8776"/>
      <c r="R8776"/>
      <c r="S8776"/>
    </row>
    <row r="8777" spans="16:19">
      <c r="P8777"/>
      <c r="Q8777"/>
      <c r="R8777"/>
      <c r="S8777"/>
    </row>
    <row r="8778" spans="16:19">
      <c r="P8778"/>
      <c r="Q8778"/>
      <c r="R8778"/>
      <c r="S8778"/>
    </row>
    <row r="8779" spans="16:19">
      <c r="P8779"/>
      <c r="Q8779"/>
      <c r="R8779"/>
      <c r="S8779"/>
    </row>
    <row r="8780" spans="16:19">
      <c r="P8780"/>
      <c r="Q8780"/>
      <c r="R8780"/>
      <c r="S8780"/>
    </row>
    <row r="8781" spans="16:19">
      <c r="P8781"/>
      <c r="Q8781"/>
      <c r="R8781"/>
      <c r="S8781"/>
    </row>
    <row r="8782" spans="16:19">
      <c r="P8782"/>
      <c r="Q8782"/>
      <c r="R8782"/>
      <c r="S8782"/>
    </row>
    <row r="8783" spans="16:19">
      <c r="P8783"/>
      <c r="Q8783"/>
      <c r="R8783"/>
      <c r="S8783"/>
    </row>
    <row r="8784" spans="16:19">
      <c r="P8784"/>
      <c r="Q8784"/>
      <c r="R8784"/>
      <c r="S8784"/>
    </row>
    <row r="8785" spans="16:19">
      <c r="P8785"/>
      <c r="Q8785"/>
      <c r="R8785"/>
      <c r="S8785"/>
    </row>
    <row r="8786" spans="16:19">
      <c r="P8786"/>
      <c r="Q8786"/>
      <c r="R8786"/>
      <c r="S8786"/>
    </row>
    <row r="8787" spans="16:19">
      <c r="P8787"/>
      <c r="Q8787"/>
      <c r="R8787"/>
      <c r="S8787"/>
    </row>
    <row r="8788" spans="16:19">
      <c r="P8788"/>
      <c r="Q8788"/>
      <c r="R8788"/>
      <c r="S8788"/>
    </row>
    <row r="8789" spans="16:19">
      <c r="P8789"/>
      <c r="Q8789"/>
      <c r="R8789"/>
      <c r="S8789"/>
    </row>
    <row r="8790" spans="16:19">
      <c r="P8790"/>
      <c r="Q8790"/>
      <c r="R8790"/>
      <c r="S8790"/>
    </row>
    <row r="8791" spans="16:19">
      <c r="P8791"/>
      <c r="Q8791"/>
      <c r="R8791"/>
      <c r="S8791"/>
    </row>
    <row r="8792" spans="16:19">
      <c r="P8792"/>
      <c r="Q8792"/>
      <c r="R8792"/>
      <c r="S8792"/>
    </row>
    <row r="8793" spans="16:19">
      <c r="P8793"/>
      <c r="Q8793"/>
      <c r="R8793"/>
      <c r="S8793"/>
    </row>
    <row r="8794" spans="16:19">
      <c r="P8794"/>
      <c r="Q8794"/>
      <c r="R8794"/>
      <c r="S8794"/>
    </row>
    <row r="8795" spans="16:19">
      <c r="P8795"/>
      <c r="Q8795"/>
      <c r="R8795"/>
      <c r="S8795"/>
    </row>
    <row r="8796" spans="16:19">
      <c r="P8796"/>
      <c r="Q8796"/>
      <c r="R8796"/>
      <c r="S8796"/>
    </row>
    <row r="8797" spans="16:19">
      <c r="P8797"/>
      <c r="Q8797"/>
      <c r="R8797"/>
      <c r="S8797"/>
    </row>
    <row r="8798" spans="16:19">
      <c r="P8798"/>
      <c r="Q8798"/>
      <c r="R8798"/>
      <c r="S8798"/>
    </row>
    <row r="8799" spans="16:19">
      <c r="P8799"/>
      <c r="Q8799"/>
      <c r="R8799"/>
      <c r="S8799"/>
    </row>
    <row r="8800" spans="16:19">
      <c r="P8800"/>
      <c r="Q8800"/>
      <c r="R8800"/>
      <c r="S8800"/>
    </row>
    <row r="8801" spans="16:19">
      <c r="P8801"/>
      <c r="Q8801"/>
      <c r="R8801"/>
      <c r="S8801"/>
    </row>
    <row r="8802" spans="16:19">
      <c r="P8802"/>
      <c r="Q8802"/>
      <c r="R8802"/>
      <c r="S8802"/>
    </row>
    <row r="8803" spans="16:19">
      <c r="P8803"/>
      <c r="Q8803"/>
      <c r="R8803"/>
      <c r="S8803"/>
    </row>
    <row r="8804" spans="16:19">
      <c r="P8804"/>
      <c r="Q8804"/>
      <c r="R8804"/>
      <c r="S8804"/>
    </row>
    <row r="8805" spans="16:19">
      <c r="P8805"/>
      <c r="Q8805"/>
      <c r="R8805"/>
      <c r="S8805"/>
    </row>
    <row r="8806" spans="16:19">
      <c r="P8806"/>
      <c r="Q8806"/>
      <c r="R8806"/>
      <c r="S8806"/>
    </row>
    <row r="8807" spans="16:19">
      <c r="P8807"/>
      <c r="Q8807"/>
      <c r="R8807"/>
      <c r="S8807"/>
    </row>
    <row r="8808" spans="16:19">
      <c r="P8808"/>
      <c r="Q8808"/>
      <c r="R8808"/>
      <c r="S8808"/>
    </row>
    <row r="8809" spans="16:19">
      <c r="P8809"/>
      <c r="Q8809"/>
      <c r="R8809"/>
      <c r="S8809"/>
    </row>
    <row r="8810" spans="16:19">
      <c r="P8810"/>
      <c r="Q8810"/>
      <c r="R8810"/>
      <c r="S8810"/>
    </row>
    <row r="8811" spans="16:19">
      <c r="P8811"/>
      <c r="Q8811"/>
      <c r="R8811"/>
      <c r="S8811"/>
    </row>
    <row r="8812" spans="16:19">
      <c r="P8812"/>
      <c r="Q8812"/>
      <c r="R8812"/>
      <c r="S8812"/>
    </row>
    <row r="8813" spans="16:19">
      <c r="P8813"/>
      <c r="Q8813"/>
      <c r="R8813"/>
      <c r="S8813"/>
    </row>
    <row r="8814" spans="16:19">
      <c r="P8814"/>
      <c r="Q8814"/>
      <c r="R8814"/>
      <c r="S8814"/>
    </row>
    <row r="8815" spans="16:19">
      <c r="P8815"/>
      <c r="Q8815"/>
      <c r="R8815"/>
      <c r="S8815"/>
    </row>
    <row r="8816" spans="16:19">
      <c r="P8816"/>
      <c r="Q8816"/>
      <c r="R8816"/>
      <c r="S8816"/>
    </row>
    <row r="8817" spans="16:19">
      <c r="P8817"/>
      <c r="Q8817"/>
      <c r="R8817"/>
      <c r="S8817"/>
    </row>
    <row r="8818" spans="16:19">
      <c r="P8818"/>
      <c r="Q8818"/>
      <c r="R8818"/>
      <c r="S8818"/>
    </row>
    <row r="8819" spans="16:19">
      <c r="P8819"/>
      <c r="Q8819"/>
      <c r="R8819"/>
      <c r="S8819"/>
    </row>
    <row r="8820" spans="16:19">
      <c r="P8820"/>
      <c r="Q8820"/>
      <c r="R8820"/>
      <c r="S8820"/>
    </row>
    <row r="8821" spans="16:19">
      <c r="P8821"/>
      <c r="Q8821"/>
      <c r="R8821"/>
      <c r="S8821"/>
    </row>
    <row r="8822" spans="16:19">
      <c r="P8822"/>
      <c r="Q8822"/>
      <c r="R8822"/>
      <c r="S8822"/>
    </row>
    <row r="8823" spans="16:19">
      <c r="P8823"/>
      <c r="Q8823"/>
      <c r="R8823"/>
      <c r="S8823"/>
    </row>
    <row r="8824" spans="16:19">
      <c r="P8824"/>
      <c r="Q8824"/>
      <c r="R8824"/>
      <c r="S8824"/>
    </row>
    <row r="8825" spans="16:19">
      <c r="P8825"/>
      <c r="Q8825"/>
      <c r="R8825"/>
      <c r="S8825"/>
    </row>
    <row r="8826" spans="16:19">
      <c r="P8826"/>
      <c r="Q8826"/>
      <c r="R8826"/>
      <c r="S8826"/>
    </row>
    <row r="8827" spans="16:19">
      <c r="P8827"/>
      <c r="Q8827"/>
      <c r="R8827"/>
      <c r="S8827"/>
    </row>
    <row r="8828" spans="16:19">
      <c r="P8828"/>
      <c r="Q8828"/>
      <c r="R8828"/>
      <c r="S8828"/>
    </row>
    <row r="8829" spans="16:19">
      <c r="P8829"/>
      <c r="Q8829"/>
      <c r="R8829"/>
      <c r="S8829"/>
    </row>
    <row r="8830" spans="16:19">
      <c r="P8830"/>
      <c r="Q8830"/>
      <c r="R8830"/>
      <c r="S8830"/>
    </row>
    <row r="8831" spans="16:19">
      <c r="P8831"/>
      <c r="Q8831"/>
      <c r="R8831"/>
      <c r="S8831"/>
    </row>
    <row r="8832" spans="16:19">
      <c r="P8832"/>
      <c r="Q8832"/>
      <c r="R8832"/>
      <c r="S8832"/>
    </row>
    <row r="8833" spans="16:19">
      <c r="P8833"/>
      <c r="Q8833"/>
      <c r="R8833"/>
      <c r="S8833"/>
    </row>
    <row r="8834" spans="16:19">
      <c r="P8834"/>
      <c r="Q8834"/>
      <c r="R8834"/>
      <c r="S8834"/>
    </row>
    <row r="8835" spans="16:19">
      <c r="P8835"/>
      <c r="Q8835"/>
      <c r="R8835"/>
      <c r="S8835"/>
    </row>
    <row r="8836" spans="16:19">
      <c r="P8836"/>
      <c r="Q8836"/>
      <c r="R8836"/>
      <c r="S8836"/>
    </row>
    <row r="8837" spans="16:19">
      <c r="P8837"/>
      <c r="Q8837"/>
      <c r="R8837"/>
      <c r="S8837"/>
    </row>
    <row r="8838" spans="16:19">
      <c r="P8838"/>
      <c r="Q8838"/>
      <c r="R8838"/>
      <c r="S8838"/>
    </row>
    <row r="8839" spans="16:19">
      <c r="P8839"/>
      <c r="Q8839"/>
      <c r="R8839"/>
      <c r="S8839"/>
    </row>
    <row r="8840" spans="16:19">
      <c r="P8840"/>
      <c r="Q8840"/>
      <c r="R8840"/>
      <c r="S8840"/>
    </row>
    <row r="8841" spans="16:19">
      <c r="P8841"/>
      <c r="Q8841"/>
      <c r="R8841"/>
      <c r="S8841"/>
    </row>
    <row r="8842" spans="16:19">
      <c r="P8842"/>
      <c r="Q8842"/>
      <c r="R8842"/>
      <c r="S8842"/>
    </row>
    <row r="8843" spans="16:19">
      <c r="P8843"/>
      <c r="Q8843"/>
      <c r="R8843"/>
      <c r="S8843"/>
    </row>
    <row r="8844" spans="16:19">
      <c r="P8844"/>
      <c r="Q8844"/>
      <c r="R8844"/>
      <c r="S8844"/>
    </row>
    <row r="8845" spans="16:19">
      <c r="P8845"/>
      <c r="Q8845"/>
      <c r="R8845"/>
      <c r="S8845"/>
    </row>
    <row r="8846" spans="16:19">
      <c r="P8846"/>
      <c r="Q8846"/>
      <c r="R8846"/>
      <c r="S8846"/>
    </row>
    <row r="8847" spans="16:19">
      <c r="P8847"/>
      <c r="Q8847"/>
      <c r="R8847"/>
      <c r="S8847"/>
    </row>
    <row r="8848" spans="16:19">
      <c r="P8848"/>
      <c r="Q8848"/>
      <c r="R8848"/>
      <c r="S8848"/>
    </row>
    <row r="8849" spans="16:19">
      <c r="P8849"/>
      <c r="Q8849"/>
      <c r="R8849"/>
      <c r="S8849"/>
    </row>
    <row r="8850" spans="16:19">
      <c r="P8850"/>
      <c r="Q8850"/>
      <c r="R8850"/>
      <c r="S8850"/>
    </row>
    <row r="8851" spans="16:19">
      <c r="P8851"/>
      <c r="Q8851"/>
      <c r="R8851"/>
      <c r="S8851"/>
    </row>
    <row r="8852" spans="16:19">
      <c r="P8852"/>
      <c r="Q8852"/>
      <c r="R8852"/>
      <c r="S8852"/>
    </row>
    <row r="8853" spans="16:19">
      <c r="P8853"/>
      <c r="Q8853"/>
      <c r="R8853"/>
      <c r="S8853"/>
    </row>
    <row r="8854" spans="16:19">
      <c r="P8854"/>
      <c r="Q8854"/>
      <c r="R8854"/>
      <c r="S8854"/>
    </row>
    <row r="8855" spans="16:19">
      <c r="P8855"/>
      <c r="Q8855"/>
      <c r="R8855"/>
      <c r="S8855"/>
    </row>
    <row r="8856" spans="16:19">
      <c r="P8856"/>
      <c r="Q8856"/>
      <c r="R8856"/>
      <c r="S8856"/>
    </row>
    <row r="8857" spans="16:19">
      <c r="P8857"/>
      <c r="Q8857"/>
      <c r="R8857"/>
      <c r="S8857"/>
    </row>
    <row r="8858" spans="16:19">
      <c r="P8858"/>
      <c r="Q8858"/>
      <c r="R8858"/>
      <c r="S8858"/>
    </row>
    <row r="8859" spans="16:19">
      <c r="P8859"/>
      <c r="Q8859"/>
      <c r="R8859"/>
      <c r="S8859"/>
    </row>
    <row r="8860" spans="16:19">
      <c r="P8860"/>
      <c r="Q8860"/>
      <c r="R8860"/>
      <c r="S8860"/>
    </row>
    <row r="8861" spans="16:19">
      <c r="P8861"/>
      <c r="Q8861"/>
      <c r="R8861"/>
      <c r="S8861"/>
    </row>
    <row r="8862" spans="16:19">
      <c r="P8862"/>
      <c r="Q8862"/>
      <c r="R8862"/>
      <c r="S8862"/>
    </row>
    <row r="8863" spans="16:19">
      <c r="P8863"/>
      <c r="Q8863"/>
      <c r="R8863"/>
      <c r="S8863"/>
    </row>
    <row r="8864" spans="16:19">
      <c r="P8864"/>
      <c r="Q8864"/>
      <c r="R8864"/>
      <c r="S8864"/>
    </row>
    <row r="8865" spans="16:19">
      <c r="P8865"/>
      <c r="Q8865"/>
      <c r="R8865"/>
      <c r="S8865"/>
    </row>
    <row r="8866" spans="16:19">
      <c r="P8866"/>
      <c r="Q8866"/>
      <c r="R8866"/>
      <c r="S8866"/>
    </row>
    <row r="8867" spans="16:19">
      <c r="P8867"/>
      <c r="Q8867"/>
      <c r="R8867"/>
      <c r="S8867"/>
    </row>
    <row r="8868" spans="16:19">
      <c r="P8868"/>
      <c r="Q8868"/>
      <c r="R8868"/>
      <c r="S8868"/>
    </row>
    <row r="8869" spans="16:19">
      <c r="P8869"/>
      <c r="Q8869"/>
      <c r="R8869"/>
      <c r="S8869"/>
    </row>
    <row r="8870" spans="16:19">
      <c r="P8870"/>
      <c r="Q8870"/>
      <c r="R8870"/>
      <c r="S8870"/>
    </row>
    <row r="8871" spans="16:19">
      <c r="P8871"/>
      <c r="Q8871"/>
      <c r="R8871"/>
      <c r="S8871"/>
    </row>
    <row r="8872" spans="16:19">
      <c r="P8872"/>
      <c r="Q8872"/>
      <c r="R8872"/>
      <c r="S8872"/>
    </row>
    <row r="8873" spans="16:19">
      <c r="P8873"/>
      <c r="Q8873"/>
      <c r="R8873"/>
      <c r="S8873"/>
    </row>
    <row r="8874" spans="16:19">
      <c r="P8874"/>
      <c r="Q8874"/>
      <c r="R8874"/>
      <c r="S8874"/>
    </row>
    <row r="8875" spans="16:19">
      <c r="P8875"/>
      <c r="Q8875"/>
      <c r="R8875"/>
      <c r="S8875"/>
    </row>
    <row r="8876" spans="16:19">
      <c r="P8876"/>
      <c r="Q8876"/>
      <c r="R8876"/>
      <c r="S8876"/>
    </row>
    <row r="8877" spans="16:19">
      <c r="P8877"/>
      <c r="Q8877"/>
      <c r="R8877"/>
      <c r="S8877"/>
    </row>
    <row r="8878" spans="16:19">
      <c r="P8878"/>
      <c r="Q8878"/>
      <c r="R8878"/>
      <c r="S8878"/>
    </row>
    <row r="8879" spans="16:19">
      <c r="P8879"/>
      <c r="Q8879"/>
      <c r="R8879"/>
      <c r="S8879"/>
    </row>
    <row r="8880" spans="16:19">
      <c r="P8880"/>
      <c r="Q8880"/>
      <c r="R8880"/>
      <c r="S8880"/>
    </row>
    <row r="8881" spans="16:19">
      <c r="P8881"/>
      <c r="Q8881"/>
      <c r="R8881"/>
      <c r="S8881"/>
    </row>
    <row r="8882" spans="16:19">
      <c r="P8882"/>
      <c r="Q8882"/>
      <c r="R8882"/>
      <c r="S8882"/>
    </row>
    <row r="8883" spans="16:19">
      <c r="P8883"/>
      <c r="Q8883"/>
      <c r="R8883"/>
      <c r="S8883"/>
    </row>
    <row r="8884" spans="16:19">
      <c r="P8884"/>
      <c r="Q8884"/>
      <c r="R8884"/>
      <c r="S8884"/>
    </row>
    <row r="8885" spans="16:19">
      <c r="P8885"/>
      <c r="Q8885"/>
      <c r="R8885"/>
      <c r="S8885"/>
    </row>
    <row r="8886" spans="16:19">
      <c r="P8886"/>
      <c r="Q8886"/>
      <c r="R8886"/>
      <c r="S8886"/>
    </row>
    <row r="8887" spans="16:19">
      <c r="P8887"/>
      <c r="Q8887"/>
      <c r="R8887"/>
      <c r="S8887"/>
    </row>
    <row r="8888" spans="16:19">
      <c r="P8888"/>
      <c r="Q8888"/>
      <c r="R8888"/>
      <c r="S8888"/>
    </row>
    <row r="8889" spans="16:19">
      <c r="P8889"/>
      <c r="Q8889"/>
      <c r="R8889"/>
      <c r="S8889"/>
    </row>
    <row r="8890" spans="16:19">
      <c r="P8890"/>
      <c r="Q8890"/>
      <c r="R8890"/>
      <c r="S8890"/>
    </row>
    <row r="8891" spans="16:19">
      <c r="P8891"/>
      <c r="Q8891"/>
      <c r="R8891"/>
      <c r="S8891"/>
    </row>
    <row r="8892" spans="16:19">
      <c r="P8892"/>
      <c r="Q8892"/>
      <c r="R8892"/>
      <c r="S8892"/>
    </row>
    <row r="8893" spans="16:19">
      <c r="P8893"/>
      <c r="Q8893"/>
      <c r="R8893"/>
      <c r="S8893"/>
    </row>
    <row r="8894" spans="16:19">
      <c r="P8894"/>
      <c r="Q8894"/>
      <c r="R8894"/>
      <c r="S8894"/>
    </row>
    <row r="8895" spans="16:19">
      <c r="P8895"/>
      <c r="Q8895"/>
      <c r="R8895"/>
      <c r="S8895"/>
    </row>
    <row r="8896" spans="16:19">
      <c r="P8896"/>
      <c r="Q8896"/>
      <c r="R8896"/>
      <c r="S8896"/>
    </row>
    <row r="8897" spans="16:19">
      <c r="P8897"/>
      <c r="Q8897"/>
      <c r="R8897"/>
      <c r="S8897"/>
    </row>
    <row r="8898" spans="16:19">
      <c r="P8898"/>
      <c r="Q8898"/>
      <c r="R8898"/>
      <c r="S8898"/>
    </row>
    <row r="8899" spans="16:19">
      <c r="P8899"/>
      <c r="Q8899"/>
      <c r="R8899"/>
      <c r="S8899"/>
    </row>
    <row r="8900" spans="16:19">
      <c r="P8900"/>
      <c r="Q8900"/>
      <c r="R8900"/>
      <c r="S8900"/>
    </row>
    <row r="8901" spans="16:19">
      <c r="P8901"/>
      <c r="Q8901"/>
      <c r="R8901"/>
      <c r="S8901"/>
    </row>
    <row r="8902" spans="16:19">
      <c r="P8902"/>
      <c r="Q8902"/>
      <c r="R8902"/>
      <c r="S8902"/>
    </row>
    <row r="8903" spans="16:19">
      <c r="P8903"/>
      <c r="Q8903"/>
      <c r="R8903"/>
      <c r="S8903"/>
    </row>
    <row r="8904" spans="16:19">
      <c r="P8904"/>
      <c r="Q8904"/>
      <c r="R8904"/>
      <c r="S8904"/>
    </row>
    <row r="8905" spans="16:19">
      <c r="P8905"/>
      <c r="Q8905"/>
      <c r="R8905"/>
      <c r="S8905"/>
    </row>
    <row r="8906" spans="16:19">
      <c r="P8906"/>
      <c r="Q8906"/>
      <c r="R8906"/>
      <c r="S8906"/>
    </row>
    <row r="8907" spans="16:19">
      <c r="P8907"/>
      <c r="Q8907"/>
      <c r="R8907"/>
      <c r="S8907"/>
    </row>
    <row r="8908" spans="16:19">
      <c r="P8908"/>
      <c r="Q8908"/>
      <c r="R8908"/>
      <c r="S8908"/>
    </row>
    <row r="8909" spans="16:19">
      <c r="P8909"/>
      <c r="Q8909"/>
      <c r="R8909"/>
      <c r="S8909"/>
    </row>
    <row r="8910" spans="16:19">
      <c r="P8910"/>
      <c r="Q8910"/>
      <c r="R8910"/>
      <c r="S8910"/>
    </row>
    <row r="8911" spans="16:19">
      <c r="P8911"/>
      <c r="Q8911"/>
      <c r="R8911"/>
      <c r="S8911"/>
    </row>
    <row r="8912" spans="16:19">
      <c r="P8912"/>
      <c r="Q8912"/>
      <c r="R8912"/>
      <c r="S8912"/>
    </row>
    <row r="8913" spans="16:19">
      <c r="P8913"/>
      <c r="Q8913"/>
      <c r="R8913"/>
      <c r="S8913"/>
    </row>
    <row r="8914" spans="16:19">
      <c r="P8914"/>
      <c r="Q8914"/>
      <c r="R8914"/>
      <c r="S8914"/>
    </row>
    <row r="8915" spans="16:19">
      <c r="P8915"/>
      <c r="Q8915"/>
      <c r="R8915"/>
      <c r="S8915"/>
    </row>
    <row r="8916" spans="16:19">
      <c r="P8916"/>
      <c r="Q8916"/>
      <c r="R8916"/>
      <c r="S8916"/>
    </row>
    <row r="8917" spans="16:19">
      <c r="P8917"/>
      <c r="Q8917"/>
      <c r="R8917"/>
      <c r="S8917"/>
    </row>
    <row r="8918" spans="16:19">
      <c r="P8918"/>
      <c r="Q8918"/>
      <c r="R8918"/>
      <c r="S8918"/>
    </row>
    <row r="8919" spans="16:19">
      <c r="P8919"/>
      <c r="Q8919"/>
      <c r="R8919"/>
      <c r="S8919"/>
    </row>
    <row r="8920" spans="16:19">
      <c r="P8920"/>
      <c r="Q8920"/>
      <c r="R8920"/>
      <c r="S8920"/>
    </row>
    <row r="8921" spans="16:19">
      <c r="P8921"/>
      <c r="Q8921"/>
      <c r="R8921"/>
      <c r="S8921"/>
    </row>
    <row r="8922" spans="16:19">
      <c r="P8922"/>
      <c r="Q8922"/>
      <c r="R8922"/>
      <c r="S8922"/>
    </row>
    <row r="8923" spans="16:19">
      <c r="P8923"/>
      <c r="Q8923"/>
      <c r="R8923"/>
      <c r="S8923"/>
    </row>
    <row r="8924" spans="16:19">
      <c r="P8924"/>
      <c r="Q8924"/>
      <c r="R8924"/>
      <c r="S8924"/>
    </row>
    <row r="8925" spans="16:19">
      <c r="P8925"/>
      <c r="Q8925"/>
      <c r="R8925"/>
      <c r="S8925"/>
    </row>
    <row r="8926" spans="16:19">
      <c r="P8926"/>
      <c r="Q8926"/>
      <c r="R8926"/>
      <c r="S8926"/>
    </row>
    <row r="8927" spans="16:19">
      <c r="P8927"/>
      <c r="Q8927"/>
      <c r="R8927"/>
      <c r="S8927"/>
    </row>
    <row r="8928" spans="16:19">
      <c r="P8928"/>
      <c r="Q8928"/>
      <c r="R8928"/>
      <c r="S8928"/>
    </row>
    <row r="8929" spans="16:19">
      <c r="P8929"/>
      <c r="Q8929"/>
      <c r="R8929"/>
      <c r="S8929"/>
    </row>
    <row r="8930" spans="16:19">
      <c r="P8930"/>
      <c r="Q8930"/>
      <c r="R8930"/>
      <c r="S8930"/>
    </row>
    <row r="8931" spans="16:19">
      <c r="P8931"/>
      <c r="Q8931"/>
      <c r="R8931"/>
      <c r="S8931"/>
    </row>
    <row r="8932" spans="16:19">
      <c r="P8932"/>
      <c r="Q8932"/>
      <c r="R8932"/>
      <c r="S8932"/>
    </row>
    <row r="8933" spans="16:19">
      <c r="P8933"/>
      <c r="Q8933"/>
      <c r="R8933"/>
      <c r="S8933"/>
    </row>
    <row r="8934" spans="16:19">
      <c r="P8934"/>
      <c r="Q8934"/>
      <c r="R8934"/>
      <c r="S8934"/>
    </row>
    <row r="8935" spans="16:19">
      <c r="P8935"/>
      <c r="Q8935"/>
      <c r="R8935"/>
      <c r="S8935"/>
    </row>
    <row r="8936" spans="16:19">
      <c r="P8936"/>
      <c r="Q8936"/>
      <c r="R8936"/>
      <c r="S8936"/>
    </row>
    <row r="8937" spans="16:19">
      <c r="P8937"/>
      <c r="Q8937"/>
      <c r="R8937"/>
      <c r="S8937"/>
    </row>
    <row r="8938" spans="16:19">
      <c r="P8938"/>
      <c r="Q8938"/>
      <c r="R8938"/>
      <c r="S8938"/>
    </row>
    <row r="8939" spans="16:19">
      <c r="P8939"/>
      <c r="Q8939"/>
      <c r="R8939"/>
      <c r="S8939"/>
    </row>
    <row r="8940" spans="16:19">
      <c r="P8940"/>
      <c r="Q8940"/>
      <c r="R8940"/>
      <c r="S8940"/>
    </row>
    <row r="8941" spans="16:19">
      <c r="P8941"/>
      <c r="Q8941"/>
      <c r="R8941"/>
      <c r="S8941"/>
    </row>
    <row r="8942" spans="16:19">
      <c r="P8942"/>
      <c r="Q8942"/>
      <c r="R8942"/>
      <c r="S8942"/>
    </row>
    <row r="8943" spans="16:19">
      <c r="P8943"/>
      <c r="Q8943"/>
      <c r="R8943"/>
      <c r="S8943"/>
    </row>
    <row r="8944" spans="16:19">
      <c r="P8944"/>
      <c r="Q8944"/>
      <c r="R8944"/>
      <c r="S8944"/>
    </row>
    <row r="8945" spans="16:19">
      <c r="P8945"/>
      <c r="Q8945"/>
      <c r="R8945"/>
      <c r="S8945"/>
    </row>
    <row r="8946" spans="16:19">
      <c r="P8946"/>
      <c r="Q8946"/>
      <c r="R8946"/>
      <c r="S8946"/>
    </row>
    <row r="8947" spans="16:19">
      <c r="P8947"/>
      <c r="Q8947"/>
      <c r="R8947"/>
      <c r="S8947"/>
    </row>
    <row r="8948" spans="16:19">
      <c r="P8948"/>
      <c r="Q8948"/>
      <c r="R8948"/>
      <c r="S8948"/>
    </row>
    <row r="8949" spans="16:19">
      <c r="P8949"/>
      <c r="Q8949"/>
      <c r="R8949"/>
      <c r="S8949"/>
    </row>
    <row r="8950" spans="16:19">
      <c r="P8950"/>
      <c r="Q8950"/>
      <c r="R8950"/>
      <c r="S8950"/>
    </row>
    <row r="8951" spans="16:19">
      <c r="P8951"/>
      <c r="Q8951"/>
      <c r="R8951"/>
      <c r="S8951"/>
    </row>
    <row r="8952" spans="16:19">
      <c r="P8952"/>
      <c r="Q8952"/>
      <c r="R8952"/>
      <c r="S8952"/>
    </row>
    <row r="8953" spans="16:19">
      <c r="P8953"/>
      <c r="Q8953"/>
      <c r="R8953"/>
      <c r="S8953"/>
    </row>
    <row r="8954" spans="16:19">
      <c r="P8954"/>
      <c r="Q8954"/>
      <c r="R8954"/>
      <c r="S8954"/>
    </row>
    <row r="8955" spans="16:19">
      <c r="P8955"/>
      <c r="Q8955"/>
      <c r="R8955"/>
      <c r="S8955"/>
    </row>
    <row r="8956" spans="16:19">
      <c r="P8956"/>
      <c r="Q8956"/>
      <c r="R8956"/>
      <c r="S8956"/>
    </row>
    <row r="8957" spans="16:19">
      <c r="P8957"/>
      <c r="Q8957"/>
      <c r="R8957"/>
      <c r="S8957"/>
    </row>
    <row r="8958" spans="16:19">
      <c r="P8958"/>
      <c r="Q8958"/>
      <c r="R8958"/>
      <c r="S8958"/>
    </row>
    <row r="8959" spans="16:19">
      <c r="P8959"/>
      <c r="Q8959"/>
      <c r="R8959"/>
      <c r="S8959"/>
    </row>
    <row r="8960" spans="16:19">
      <c r="P8960"/>
      <c r="Q8960"/>
      <c r="R8960"/>
      <c r="S8960"/>
    </row>
    <row r="8961" spans="16:19">
      <c r="P8961"/>
      <c r="Q8961"/>
      <c r="R8961"/>
      <c r="S8961"/>
    </row>
    <row r="8962" spans="16:19">
      <c r="P8962"/>
      <c r="Q8962"/>
      <c r="R8962"/>
      <c r="S8962"/>
    </row>
    <row r="8963" spans="16:19">
      <c r="P8963"/>
      <c r="Q8963"/>
      <c r="R8963"/>
      <c r="S8963"/>
    </row>
    <row r="8964" spans="16:19">
      <c r="P8964"/>
      <c r="Q8964"/>
      <c r="R8964"/>
      <c r="S8964"/>
    </row>
    <row r="8965" spans="16:19">
      <c r="P8965"/>
      <c r="Q8965"/>
      <c r="R8965"/>
      <c r="S8965"/>
    </row>
    <row r="8966" spans="16:19">
      <c r="P8966"/>
      <c r="Q8966"/>
      <c r="R8966"/>
      <c r="S8966"/>
    </row>
    <row r="8967" spans="16:19">
      <c r="P8967"/>
      <c r="Q8967"/>
      <c r="R8967"/>
      <c r="S8967"/>
    </row>
    <row r="8968" spans="16:19">
      <c r="P8968"/>
      <c r="Q8968"/>
      <c r="R8968"/>
      <c r="S8968"/>
    </row>
    <row r="8969" spans="16:19">
      <c r="P8969"/>
      <c r="Q8969"/>
      <c r="R8969"/>
      <c r="S8969"/>
    </row>
    <row r="8970" spans="16:19">
      <c r="P8970"/>
      <c r="Q8970"/>
      <c r="R8970"/>
      <c r="S8970"/>
    </row>
    <row r="8971" spans="16:19">
      <c r="P8971"/>
      <c r="Q8971"/>
      <c r="R8971"/>
      <c r="S8971"/>
    </row>
    <row r="8972" spans="16:19">
      <c r="P8972"/>
      <c r="Q8972"/>
      <c r="R8972"/>
      <c r="S8972"/>
    </row>
    <row r="8973" spans="16:19">
      <c r="P8973"/>
      <c r="Q8973"/>
      <c r="R8973"/>
      <c r="S8973"/>
    </row>
    <row r="8974" spans="16:19">
      <c r="P8974"/>
      <c r="Q8974"/>
      <c r="R8974"/>
      <c r="S8974"/>
    </row>
    <row r="8975" spans="16:19">
      <c r="P8975"/>
      <c r="Q8975"/>
      <c r="R8975"/>
      <c r="S8975"/>
    </row>
    <row r="8976" spans="16:19">
      <c r="P8976"/>
      <c r="Q8976"/>
      <c r="R8976"/>
      <c r="S8976"/>
    </row>
    <row r="8977" spans="16:19">
      <c r="P8977"/>
      <c r="Q8977"/>
      <c r="R8977"/>
      <c r="S8977"/>
    </row>
    <row r="8978" spans="16:19">
      <c r="P8978"/>
      <c r="Q8978"/>
      <c r="R8978"/>
      <c r="S8978"/>
    </row>
    <row r="8979" spans="16:19">
      <c r="P8979"/>
      <c r="Q8979"/>
      <c r="R8979"/>
      <c r="S8979"/>
    </row>
    <row r="8980" spans="16:19">
      <c r="P8980"/>
      <c r="Q8980"/>
      <c r="R8980"/>
      <c r="S8980"/>
    </row>
    <row r="8981" spans="16:19">
      <c r="P8981"/>
      <c r="Q8981"/>
      <c r="R8981"/>
      <c r="S8981"/>
    </row>
    <row r="8982" spans="16:19">
      <c r="P8982"/>
      <c r="Q8982"/>
      <c r="R8982"/>
      <c r="S8982"/>
    </row>
    <row r="8983" spans="16:19">
      <c r="P8983"/>
      <c r="Q8983"/>
      <c r="R8983"/>
      <c r="S8983"/>
    </row>
    <row r="8984" spans="16:19">
      <c r="P8984"/>
      <c r="Q8984"/>
      <c r="R8984"/>
      <c r="S8984"/>
    </row>
    <row r="8985" spans="16:19">
      <c r="P8985"/>
      <c r="Q8985"/>
      <c r="R8985"/>
      <c r="S8985"/>
    </row>
    <row r="8986" spans="16:19">
      <c r="P8986"/>
      <c r="Q8986"/>
      <c r="R8986"/>
      <c r="S8986"/>
    </row>
    <row r="8987" spans="16:19">
      <c r="P8987"/>
      <c r="Q8987"/>
      <c r="R8987"/>
      <c r="S8987"/>
    </row>
    <row r="8988" spans="16:19">
      <c r="P8988"/>
      <c r="Q8988"/>
      <c r="R8988"/>
      <c r="S8988"/>
    </row>
    <row r="8989" spans="16:19">
      <c r="P8989"/>
      <c r="Q8989"/>
      <c r="R8989"/>
      <c r="S8989"/>
    </row>
    <row r="8990" spans="16:19">
      <c r="P8990"/>
      <c r="Q8990"/>
      <c r="R8990"/>
      <c r="S8990"/>
    </row>
    <row r="8991" spans="16:19">
      <c r="P8991"/>
      <c r="Q8991"/>
      <c r="R8991"/>
      <c r="S8991"/>
    </row>
    <row r="8992" spans="16:19">
      <c r="P8992"/>
      <c r="Q8992"/>
      <c r="R8992"/>
      <c r="S8992"/>
    </row>
    <row r="8993" spans="16:19">
      <c r="P8993"/>
      <c r="Q8993"/>
      <c r="R8993"/>
      <c r="S8993"/>
    </row>
    <row r="8994" spans="16:19">
      <c r="P8994"/>
      <c r="Q8994"/>
      <c r="R8994"/>
      <c r="S8994"/>
    </row>
    <row r="8995" spans="16:19">
      <c r="P8995"/>
      <c r="Q8995"/>
      <c r="R8995"/>
      <c r="S8995"/>
    </row>
    <row r="8996" spans="16:19">
      <c r="P8996"/>
      <c r="Q8996"/>
      <c r="R8996"/>
      <c r="S8996"/>
    </row>
    <row r="8997" spans="16:19">
      <c r="P8997"/>
      <c r="Q8997"/>
      <c r="R8997"/>
      <c r="S8997"/>
    </row>
    <row r="8998" spans="16:19">
      <c r="P8998"/>
      <c r="Q8998"/>
      <c r="R8998"/>
      <c r="S8998"/>
    </row>
    <row r="8999" spans="16:19">
      <c r="P8999"/>
      <c r="Q8999"/>
      <c r="R8999"/>
      <c r="S8999"/>
    </row>
    <row r="9000" spans="16:19">
      <c r="P9000"/>
      <c r="Q9000"/>
      <c r="R9000"/>
      <c r="S9000"/>
    </row>
    <row r="9001" spans="16:19">
      <c r="P9001"/>
      <c r="Q9001"/>
      <c r="R9001"/>
      <c r="S9001"/>
    </row>
    <row r="9002" spans="16:19">
      <c r="P9002"/>
      <c r="Q9002"/>
      <c r="R9002"/>
      <c r="S9002"/>
    </row>
    <row r="9003" spans="16:19">
      <c r="P9003"/>
      <c r="Q9003"/>
      <c r="R9003"/>
      <c r="S9003"/>
    </row>
    <row r="9004" spans="16:19">
      <c r="P9004"/>
      <c r="Q9004"/>
      <c r="R9004"/>
      <c r="S9004"/>
    </row>
    <row r="9005" spans="16:19">
      <c r="P9005"/>
      <c r="Q9005"/>
      <c r="R9005"/>
      <c r="S9005"/>
    </row>
    <row r="9006" spans="16:19">
      <c r="P9006"/>
      <c r="Q9006"/>
      <c r="R9006"/>
      <c r="S9006"/>
    </row>
    <row r="9007" spans="16:19">
      <c r="P9007"/>
      <c r="Q9007"/>
      <c r="R9007"/>
      <c r="S9007"/>
    </row>
    <row r="9008" spans="16:19">
      <c r="P9008"/>
      <c r="Q9008"/>
      <c r="R9008"/>
      <c r="S9008"/>
    </row>
    <row r="9009" spans="16:19">
      <c r="P9009"/>
      <c r="Q9009"/>
      <c r="R9009"/>
      <c r="S9009"/>
    </row>
    <row r="9010" spans="16:19">
      <c r="P9010"/>
      <c r="Q9010"/>
      <c r="R9010"/>
      <c r="S9010"/>
    </row>
    <row r="9011" spans="16:19">
      <c r="P9011"/>
      <c r="Q9011"/>
      <c r="R9011"/>
      <c r="S9011"/>
    </row>
    <row r="9012" spans="16:19">
      <c r="P9012"/>
      <c r="Q9012"/>
      <c r="R9012"/>
      <c r="S9012"/>
    </row>
    <row r="9013" spans="16:19">
      <c r="P9013"/>
      <c r="Q9013"/>
      <c r="R9013"/>
      <c r="S9013"/>
    </row>
    <row r="9014" spans="16:19">
      <c r="P9014"/>
      <c r="Q9014"/>
      <c r="R9014"/>
      <c r="S9014"/>
    </row>
    <row r="9015" spans="16:19">
      <c r="P9015"/>
      <c r="Q9015"/>
      <c r="R9015"/>
      <c r="S9015"/>
    </row>
    <row r="9016" spans="16:19">
      <c r="P9016"/>
      <c r="Q9016"/>
      <c r="R9016"/>
      <c r="S9016"/>
    </row>
    <row r="9017" spans="16:19">
      <c r="P9017"/>
      <c r="Q9017"/>
      <c r="R9017"/>
      <c r="S9017"/>
    </row>
    <row r="9018" spans="16:19">
      <c r="P9018"/>
      <c r="Q9018"/>
      <c r="R9018"/>
      <c r="S9018"/>
    </row>
    <row r="9019" spans="16:19">
      <c r="P9019"/>
      <c r="Q9019"/>
      <c r="R9019"/>
      <c r="S9019"/>
    </row>
    <row r="9020" spans="16:19">
      <c r="P9020"/>
      <c r="Q9020"/>
      <c r="R9020"/>
      <c r="S9020"/>
    </row>
    <row r="9021" spans="16:19">
      <c r="P9021"/>
      <c r="Q9021"/>
      <c r="R9021"/>
      <c r="S9021"/>
    </row>
    <row r="9022" spans="16:19">
      <c r="P9022"/>
      <c r="Q9022"/>
      <c r="R9022"/>
      <c r="S9022"/>
    </row>
    <row r="9023" spans="16:19">
      <c r="P9023"/>
      <c r="Q9023"/>
      <c r="R9023"/>
      <c r="S9023"/>
    </row>
    <row r="9024" spans="16:19">
      <c r="P9024"/>
      <c r="Q9024"/>
      <c r="R9024"/>
      <c r="S9024"/>
    </row>
    <row r="9025" spans="16:19">
      <c r="P9025"/>
      <c r="Q9025"/>
      <c r="R9025"/>
      <c r="S9025"/>
    </row>
    <row r="9026" spans="16:19">
      <c r="P9026"/>
      <c r="Q9026"/>
      <c r="R9026"/>
      <c r="S9026"/>
    </row>
    <row r="9027" spans="16:19">
      <c r="P9027"/>
      <c r="Q9027"/>
      <c r="R9027"/>
      <c r="S9027"/>
    </row>
    <row r="9028" spans="16:19">
      <c r="P9028"/>
      <c r="Q9028"/>
      <c r="R9028"/>
      <c r="S9028"/>
    </row>
    <row r="9029" spans="16:19">
      <c r="P9029"/>
      <c r="Q9029"/>
      <c r="R9029"/>
      <c r="S9029"/>
    </row>
    <row r="9030" spans="16:19">
      <c r="P9030"/>
      <c r="Q9030"/>
      <c r="R9030"/>
      <c r="S9030"/>
    </row>
    <row r="9031" spans="16:19">
      <c r="P9031"/>
      <c r="Q9031"/>
      <c r="R9031"/>
      <c r="S9031"/>
    </row>
    <row r="9032" spans="16:19">
      <c r="P9032"/>
      <c r="Q9032"/>
      <c r="R9032"/>
      <c r="S9032"/>
    </row>
    <row r="9033" spans="16:19">
      <c r="P9033"/>
      <c r="Q9033"/>
      <c r="R9033"/>
      <c r="S9033"/>
    </row>
    <row r="9034" spans="16:19">
      <c r="P9034"/>
      <c r="Q9034"/>
      <c r="R9034"/>
      <c r="S9034"/>
    </row>
    <row r="9035" spans="16:19">
      <c r="P9035"/>
      <c r="Q9035"/>
      <c r="R9035"/>
      <c r="S9035"/>
    </row>
    <row r="9036" spans="16:19">
      <c r="P9036"/>
      <c r="Q9036"/>
      <c r="R9036"/>
      <c r="S9036"/>
    </row>
    <row r="9037" spans="16:19">
      <c r="P9037"/>
      <c r="Q9037"/>
      <c r="R9037"/>
      <c r="S9037"/>
    </row>
    <row r="9038" spans="16:19">
      <c r="P9038"/>
      <c r="Q9038"/>
      <c r="R9038"/>
      <c r="S9038"/>
    </row>
    <row r="9039" spans="16:19">
      <c r="P9039"/>
      <c r="Q9039"/>
      <c r="R9039"/>
      <c r="S9039"/>
    </row>
    <row r="9040" spans="16:19">
      <c r="P9040"/>
      <c r="Q9040"/>
      <c r="R9040"/>
      <c r="S9040"/>
    </row>
    <row r="9041" spans="16:19">
      <c r="P9041"/>
      <c r="Q9041"/>
      <c r="R9041"/>
      <c r="S9041"/>
    </row>
    <row r="9042" spans="16:19">
      <c r="P9042"/>
      <c r="Q9042"/>
      <c r="R9042"/>
      <c r="S9042"/>
    </row>
    <row r="9043" spans="16:19">
      <c r="P9043"/>
      <c r="Q9043"/>
      <c r="R9043"/>
      <c r="S9043"/>
    </row>
    <row r="9044" spans="16:19">
      <c r="P9044"/>
      <c r="Q9044"/>
      <c r="R9044"/>
      <c r="S9044"/>
    </row>
    <row r="9045" spans="16:19">
      <c r="P9045"/>
      <c r="Q9045"/>
      <c r="R9045"/>
      <c r="S9045"/>
    </row>
    <row r="9046" spans="16:19">
      <c r="P9046"/>
      <c r="Q9046"/>
      <c r="R9046"/>
      <c r="S9046"/>
    </row>
    <row r="9047" spans="16:19">
      <c r="P9047"/>
      <c r="Q9047"/>
      <c r="R9047"/>
      <c r="S9047"/>
    </row>
    <row r="9048" spans="16:19">
      <c r="P9048"/>
      <c r="Q9048"/>
      <c r="R9048"/>
      <c r="S9048"/>
    </row>
    <row r="9049" spans="16:19">
      <c r="P9049"/>
      <c r="Q9049"/>
      <c r="R9049"/>
      <c r="S9049"/>
    </row>
    <row r="9050" spans="16:19">
      <c r="P9050"/>
      <c r="Q9050"/>
      <c r="R9050"/>
      <c r="S9050"/>
    </row>
    <row r="9051" spans="16:19">
      <c r="P9051"/>
      <c r="Q9051"/>
      <c r="R9051"/>
      <c r="S9051"/>
    </row>
    <row r="9052" spans="16:19">
      <c r="P9052"/>
      <c r="Q9052"/>
      <c r="R9052"/>
      <c r="S9052"/>
    </row>
    <row r="9053" spans="16:19">
      <c r="P9053"/>
      <c r="Q9053"/>
      <c r="R9053"/>
      <c r="S9053"/>
    </row>
    <row r="9054" spans="16:19">
      <c r="P9054"/>
      <c r="Q9054"/>
      <c r="R9054"/>
      <c r="S9054"/>
    </row>
    <row r="9055" spans="16:19">
      <c r="P9055"/>
      <c r="Q9055"/>
      <c r="R9055"/>
      <c r="S9055"/>
    </row>
    <row r="9056" spans="16:19">
      <c r="P9056"/>
      <c r="Q9056"/>
      <c r="R9056"/>
      <c r="S9056"/>
    </row>
    <row r="9057" spans="16:19">
      <c r="P9057"/>
      <c r="Q9057"/>
      <c r="R9057"/>
      <c r="S9057"/>
    </row>
    <row r="9058" spans="16:19">
      <c r="P9058"/>
      <c r="Q9058"/>
      <c r="R9058"/>
      <c r="S9058"/>
    </row>
    <row r="9059" spans="16:19">
      <c r="P9059"/>
      <c r="Q9059"/>
      <c r="R9059"/>
      <c r="S9059"/>
    </row>
    <row r="9060" spans="16:19">
      <c r="P9060"/>
      <c r="Q9060"/>
      <c r="R9060"/>
      <c r="S9060"/>
    </row>
    <row r="9061" spans="16:19">
      <c r="P9061"/>
      <c r="Q9061"/>
      <c r="R9061"/>
      <c r="S9061"/>
    </row>
    <row r="9062" spans="16:19">
      <c r="P9062"/>
      <c r="Q9062"/>
      <c r="R9062"/>
      <c r="S9062"/>
    </row>
    <row r="9063" spans="16:19">
      <c r="P9063"/>
      <c r="Q9063"/>
      <c r="R9063"/>
      <c r="S9063"/>
    </row>
    <row r="9064" spans="16:19">
      <c r="P9064"/>
      <c r="Q9064"/>
      <c r="R9064"/>
      <c r="S9064"/>
    </row>
    <row r="9065" spans="16:19">
      <c r="P9065"/>
      <c r="Q9065"/>
      <c r="R9065"/>
      <c r="S9065"/>
    </row>
    <row r="9066" spans="16:19">
      <c r="P9066"/>
      <c r="Q9066"/>
      <c r="R9066"/>
      <c r="S9066"/>
    </row>
    <row r="9067" spans="16:19">
      <c r="P9067"/>
      <c r="Q9067"/>
      <c r="R9067"/>
      <c r="S9067"/>
    </row>
    <row r="9068" spans="16:19">
      <c r="P9068"/>
      <c r="Q9068"/>
      <c r="R9068"/>
      <c r="S9068"/>
    </row>
    <row r="9069" spans="16:19">
      <c r="P9069"/>
      <c r="Q9069"/>
      <c r="R9069"/>
      <c r="S9069"/>
    </row>
    <row r="9070" spans="16:19">
      <c r="P9070"/>
      <c r="Q9070"/>
      <c r="R9070"/>
      <c r="S9070"/>
    </row>
    <row r="9071" spans="16:19">
      <c r="P9071"/>
      <c r="Q9071"/>
      <c r="R9071"/>
      <c r="S9071"/>
    </row>
    <row r="9072" spans="16:19">
      <c r="P9072"/>
      <c r="Q9072"/>
      <c r="R9072"/>
      <c r="S9072"/>
    </row>
    <row r="9073" spans="16:19">
      <c r="P9073"/>
      <c r="Q9073"/>
      <c r="R9073"/>
      <c r="S9073"/>
    </row>
    <row r="9074" spans="16:19">
      <c r="P9074"/>
      <c r="Q9074"/>
      <c r="R9074"/>
      <c r="S9074"/>
    </row>
    <row r="9075" spans="16:19">
      <c r="P9075"/>
      <c r="Q9075"/>
      <c r="R9075"/>
      <c r="S9075"/>
    </row>
    <row r="9076" spans="16:19">
      <c r="P9076"/>
      <c r="Q9076"/>
      <c r="R9076"/>
      <c r="S9076"/>
    </row>
    <row r="9077" spans="16:19">
      <c r="P9077"/>
      <c r="Q9077"/>
      <c r="R9077"/>
      <c r="S9077"/>
    </row>
    <row r="9078" spans="16:19">
      <c r="P9078"/>
      <c r="Q9078"/>
      <c r="R9078"/>
      <c r="S9078"/>
    </row>
    <row r="9079" spans="16:19">
      <c r="P9079"/>
      <c r="Q9079"/>
      <c r="R9079"/>
      <c r="S9079"/>
    </row>
    <row r="9080" spans="16:19">
      <c r="P9080"/>
      <c r="Q9080"/>
      <c r="R9080"/>
      <c r="S9080"/>
    </row>
    <row r="9081" spans="16:19">
      <c r="P9081"/>
      <c r="Q9081"/>
      <c r="R9081"/>
      <c r="S9081"/>
    </row>
    <row r="9082" spans="16:19">
      <c r="P9082"/>
      <c r="Q9082"/>
      <c r="R9082"/>
      <c r="S9082"/>
    </row>
    <row r="9083" spans="16:19">
      <c r="P9083"/>
      <c r="Q9083"/>
      <c r="R9083"/>
      <c r="S9083"/>
    </row>
    <row r="9084" spans="16:19">
      <c r="P9084"/>
      <c r="Q9084"/>
      <c r="R9084"/>
      <c r="S9084"/>
    </row>
    <row r="9085" spans="16:19">
      <c r="P9085"/>
      <c r="Q9085"/>
      <c r="R9085"/>
      <c r="S9085"/>
    </row>
    <row r="9086" spans="16:19">
      <c r="P9086"/>
      <c r="Q9086"/>
      <c r="R9086"/>
      <c r="S9086"/>
    </row>
    <row r="9087" spans="16:19">
      <c r="P9087"/>
      <c r="Q9087"/>
      <c r="R9087"/>
      <c r="S9087"/>
    </row>
    <row r="9088" spans="16:19">
      <c r="P9088"/>
      <c r="Q9088"/>
      <c r="R9088"/>
      <c r="S9088"/>
    </row>
    <row r="9089" spans="16:19">
      <c r="P9089"/>
      <c r="Q9089"/>
      <c r="R9089"/>
      <c r="S9089"/>
    </row>
    <row r="9090" spans="16:19">
      <c r="P9090"/>
      <c r="Q9090"/>
      <c r="R9090"/>
      <c r="S9090"/>
    </row>
    <row r="9091" spans="16:19">
      <c r="P9091"/>
      <c r="Q9091"/>
      <c r="R9091"/>
      <c r="S9091"/>
    </row>
    <row r="9092" spans="16:19">
      <c r="P9092"/>
      <c r="Q9092"/>
      <c r="R9092"/>
      <c r="S9092"/>
    </row>
    <row r="9093" spans="16:19">
      <c r="P9093"/>
      <c r="Q9093"/>
      <c r="R9093"/>
      <c r="S9093"/>
    </row>
    <row r="9094" spans="16:19">
      <c r="P9094"/>
      <c r="Q9094"/>
      <c r="R9094"/>
      <c r="S9094"/>
    </row>
    <row r="9095" spans="16:19">
      <c r="P9095"/>
      <c r="Q9095"/>
      <c r="R9095"/>
      <c r="S9095"/>
    </row>
    <row r="9096" spans="16:19">
      <c r="P9096"/>
      <c r="Q9096"/>
      <c r="R9096"/>
      <c r="S9096"/>
    </row>
    <row r="9097" spans="16:19">
      <c r="P9097"/>
      <c r="Q9097"/>
      <c r="R9097"/>
      <c r="S9097"/>
    </row>
    <row r="9098" spans="16:19">
      <c r="P9098"/>
      <c r="Q9098"/>
      <c r="R9098"/>
      <c r="S9098"/>
    </row>
    <row r="9099" spans="16:19">
      <c r="P9099"/>
      <c r="Q9099"/>
      <c r="R9099"/>
      <c r="S9099"/>
    </row>
    <row r="9100" spans="16:19">
      <c r="P9100"/>
      <c r="Q9100"/>
      <c r="R9100"/>
      <c r="S9100"/>
    </row>
    <row r="9101" spans="16:19">
      <c r="P9101"/>
      <c r="Q9101"/>
      <c r="R9101"/>
      <c r="S9101"/>
    </row>
    <row r="9102" spans="16:19">
      <c r="P9102"/>
      <c r="Q9102"/>
      <c r="R9102"/>
      <c r="S9102"/>
    </row>
    <row r="9103" spans="16:19">
      <c r="P9103"/>
      <c r="Q9103"/>
      <c r="R9103"/>
      <c r="S9103"/>
    </row>
    <row r="9104" spans="16:19">
      <c r="P9104"/>
      <c r="Q9104"/>
      <c r="R9104"/>
      <c r="S9104"/>
    </row>
    <row r="9105" spans="16:19">
      <c r="P9105"/>
      <c r="Q9105"/>
      <c r="R9105"/>
      <c r="S9105"/>
    </row>
    <row r="9106" spans="16:19">
      <c r="P9106"/>
      <c r="Q9106"/>
      <c r="R9106"/>
      <c r="S9106"/>
    </row>
    <row r="9107" spans="16:19">
      <c r="P9107"/>
      <c r="Q9107"/>
      <c r="R9107"/>
      <c r="S9107"/>
    </row>
    <row r="9108" spans="16:19">
      <c r="P9108"/>
      <c r="Q9108"/>
      <c r="R9108"/>
      <c r="S9108"/>
    </row>
    <row r="9109" spans="16:19">
      <c r="P9109"/>
      <c r="Q9109"/>
      <c r="R9109"/>
      <c r="S9109"/>
    </row>
    <row r="9110" spans="16:19">
      <c r="P9110"/>
      <c r="Q9110"/>
      <c r="R9110"/>
      <c r="S9110"/>
    </row>
    <row r="9111" spans="16:19">
      <c r="P9111"/>
      <c r="Q9111"/>
      <c r="R9111"/>
      <c r="S9111"/>
    </row>
    <row r="9112" spans="16:19">
      <c r="P9112"/>
      <c r="Q9112"/>
      <c r="R9112"/>
      <c r="S9112"/>
    </row>
    <row r="9113" spans="16:19">
      <c r="P9113"/>
      <c r="Q9113"/>
      <c r="R9113"/>
      <c r="S9113"/>
    </row>
    <row r="9114" spans="16:19">
      <c r="P9114"/>
      <c r="Q9114"/>
      <c r="R9114"/>
      <c r="S9114"/>
    </row>
    <row r="9115" spans="16:19">
      <c r="P9115"/>
      <c r="Q9115"/>
      <c r="R9115"/>
      <c r="S9115"/>
    </row>
    <row r="9116" spans="16:19">
      <c r="P9116"/>
      <c r="Q9116"/>
      <c r="R9116"/>
      <c r="S9116"/>
    </row>
    <row r="9117" spans="16:19">
      <c r="P9117"/>
      <c r="Q9117"/>
      <c r="R9117"/>
      <c r="S9117"/>
    </row>
    <row r="9118" spans="16:19">
      <c r="P9118"/>
      <c r="Q9118"/>
      <c r="R9118"/>
      <c r="S9118"/>
    </row>
    <row r="9119" spans="16:19">
      <c r="P9119"/>
      <c r="Q9119"/>
      <c r="R9119"/>
      <c r="S9119"/>
    </row>
    <row r="9120" spans="16:19">
      <c r="P9120"/>
      <c r="Q9120"/>
      <c r="R9120"/>
      <c r="S9120"/>
    </row>
    <row r="9121" spans="16:19">
      <c r="P9121"/>
      <c r="Q9121"/>
      <c r="R9121"/>
      <c r="S9121"/>
    </row>
    <row r="9122" spans="16:19">
      <c r="P9122"/>
      <c r="Q9122"/>
      <c r="R9122"/>
      <c r="S9122"/>
    </row>
    <row r="9123" spans="16:19">
      <c r="P9123"/>
      <c r="Q9123"/>
      <c r="R9123"/>
      <c r="S9123"/>
    </row>
    <row r="9124" spans="16:19">
      <c r="P9124"/>
      <c r="Q9124"/>
      <c r="R9124"/>
      <c r="S9124"/>
    </row>
    <row r="9125" spans="16:19">
      <c r="P9125"/>
      <c r="Q9125"/>
      <c r="R9125"/>
      <c r="S9125"/>
    </row>
    <row r="9126" spans="16:19">
      <c r="P9126"/>
      <c r="Q9126"/>
      <c r="R9126"/>
      <c r="S9126"/>
    </row>
    <row r="9127" spans="16:19">
      <c r="P9127"/>
      <c r="Q9127"/>
      <c r="R9127"/>
      <c r="S9127"/>
    </row>
    <row r="9128" spans="16:19">
      <c r="P9128"/>
      <c r="Q9128"/>
      <c r="R9128"/>
      <c r="S9128"/>
    </row>
    <row r="9129" spans="16:19">
      <c r="P9129"/>
      <c r="Q9129"/>
      <c r="R9129"/>
      <c r="S9129"/>
    </row>
    <row r="9130" spans="16:19">
      <c r="P9130"/>
      <c r="Q9130"/>
      <c r="R9130"/>
      <c r="S9130"/>
    </row>
    <row r="9131" spans="16:19">
      <c r="P9131"/>
      <c r="Q9131"/>
      <c r="R9131"/>
      <c r="S9131"/>
    </row>
    <row r="9132" spans="16:19">
      <c r="P9132"/>
      <c r="Q9132"/>
      <c r="R9132"/>
      <c r="S9132"/>
    </row>
    <row r="9133" spans="16:19">
      <c r="P9133"/>
      <c r="Q9133"/>
      <c r="R9133"/>
      <c r="S9133"/>
    </row>
    <row r="9134" spans="16:19">
      <c r="P9134"/>
      <c r="Q9134"/>
      <c r="R9134"/>
      <c r="S9134"/>
    </row>
    <row r="9135" spans="16:19">
      <c r="P9135"/>
      <c r="Q9135"/>
      <c r="R9135"/>
      <c r="S9135"/>
    </row>
    <row r="9136" spans="16:19">
      <c r="P9136"/>
      <c r="Q9136"/>
      <c r="R9136"/>
      <c r="S9136"/>
    </row>
    <row r="9137" spans="16:19">
      <c r="P9137"/>
      <c r="Q9137"/>
      <c r="R9137"/>
      <c r="S9137"/>
    </row>
    <row r="9138" spans="16:19">
      <c r="P9138"/>
      <c r="Q9138"/>
      <c r="R9138"/>
      <c r="S9138"/>
    </row>
    <row r="9139" spans="16:19">
      <c r="P9139"/>
      <c r="Q9139"/>
      <c r="R9139"/>
      <c r="S9139"/>
    </row>
    <row r="9140" spans="16:19">
      <c r="P9140"/>
      <c r="Q9140"/>
      <c r="R9140"/>
      <c r="S9140"/>
    </row>
    <row r="9141" spans="16:19">
      <c r="P9141"/>
      <c r="Q9141"/>
      <c r="R9141"/>
      <c r="S9141"/>
    </row>
    <row r="9142" spans="16:19">
      <c r="P9142"/>
      <c r="Q9142"/>
      <c r="R9142"/>
      <c r="S9142"/>
    </row>
    <row r="9143" spans="16:19">
      <c r="P9143"/>
      <c r="Q9143"/>
      <c r="R9143"/>
      <c r="S9143"/>
    </row>
    <row r="9144" spans="16:19">
      <c r="P9144"/>
      <c r="Q9144"/>
      <c r="R9144"/>
      <c r="S9144"/>
    </row>
    <row r="9145" spans="16:19">
      <c r="P9145"/>
      <c r="Q9145"/>
      <c r="R9145"/>
      <c r="S9145"/>
    </row>
    <row r="9146" spans="16:19">
      <c r="P9146"/>
      <c r="Q9146"/>
      <c r="R9146"/>
      <c r="S9146"/>
    </row>
    <row r="9147" spans="16:19">
      <c r="P9147"/>
      <c r="Q9147"/>
      <c r="R9147"/>
      <c r="S9147"/>
    </row>
    <row r="9148" spans="16:19">
      <c r="P9148"/>
      <c r="Q9148"/>
      <c r="R9148"/>
      <c r="S9148"/>
    </row>
    <row r="9149" spans="16:19">
      <c r="P9149"/>
      <c r="Q9149"/>
      <c r="R9149"/>
      <c r="S9149"/>
    </row>
    <row r="9150" spans="16:19">
      <c r="P9150"/>
      <c r="Q9150"/>
      <c r="R9150"/>
      <c r="S9150"/>
    </row>
    <row r="9151" spans="16:19">
      <c r="P9151"/>
      <c r="Q9151"/>
      <c r="R9151"/>
      <c r="S9151"/>
    </row>
    <row r="9152" spans="16:19">
      <c r="P9152"/>
      <c r="Q9152"/>
      <c r="R9152"/>
      <c r="S9152"/>
    </row>
    <row r="9153" spans="16:19">
      <c r="P9153"/>
      <c r="Q9153"/>
      <c r="R9153"/>
      <c r="S9153"/>
    </row>
    <row r="9154" spans="16:19">
      <c r="P9154"/>
      <c r="Q9154"/>
      <c r="R9154"/>
      <c r="S9154"/>
    </row>
    <row r="9155" spans="16:19">
      <c r="P9155"/>
      <c r="Q9155"/>
      <c r="R9155"/>
      <c r="S9155"/>
    </row>
    <row r="9156" spans="16:19">
      <c r="P9156"/>
      <c r="Q9156"/>
      <c r="R9156"/>
      <c r="S9156"/>
    </row>
    <row r="9157" spans="16:19">
      <c r="P9157"/>
      <c r="Q9157"/>
      <c r="R9157"/>
      <c r="S9157"/>
    </row>
    <row r="9158" spans="16:19">
      <c r="P9158"/>
      <c r="Q9158"/>
      <c r="R9158"/>
      <c r="S9158"/>
    </row>
    <row r="9159" spans="16:19">
      <c r="P9159"/>
      <c r="Q9159"/>
      <c r="R9159"/>
      <c r="S9159"/>
    </row>
    <row r="9160" spans="16:19">
      <c r="P9160"/>
      <c r="Q9160"/>
      <c r="R9160"/>
      <c r="S9160"/>
    </row>
    <row r="9161" spans="16:19">
      <c r="P9161"/>
      <c r="Q9161"/>
      <c r="R9161"/>
      <c r="S9161"/>
    </row>
    <row r="9162" spans="16:19">
      <c r="P9162"/>
      <c r="Q9162"/>
      <c r="R9162"/>
      <c r="S9162"/>
    </row>
    <row r="9163" spans="16:19">
      <c r="P9163"/>
      <c r="Q9163"/>
      <c r="R9163"/>
      <c r="S9163"/>
    </row>
    <row r="9164" spans="16:19">
      <c r="P9164"/>
      <c r="Q9164"/>
      <c r="R9164"/>
      <c r="S9164"/>
    </row>
    <row r="9165" spans="16:19">
      <c r="P9165"/>
      <c r="Q9165"/>
      <c r="R9165"/>
      <c r="S9165"/>
    </row>
    <row r="9166" spans="16:19">
      <c r="P9166"/>
      <c r="Q9166"/>
      <c r="R9166"/>
      <c r="S9166"/>
    </row>
    <row r="9167" spans="16:19">
      <c r="P9167"/>
      <c r="Q9167"/>
      <c r="R9167"/>
      <c r="S9167"/>
    </row>
    <row r="9168" spans="16:19">
      <c r="P9168"/>
      <c r="Q9168"/>
      <c r="R9168"/>
      <c r="S9168"/>
    </row>
    <row r="9169" spans="16:19">
      <c r="P9169"/>
      <c r="Q9169"/>
      <c r="R9169"/>
      <c r="S9169"/>
    </row>
    <row r="9170" spans="16:19">
      <c r="P9170"/>
      <c r="Q9170"/>
      <c r="R9170"/>
      <c r="S9170"/>
    </row>
    <row r="9171" spans="16:19">
      <c r="P9171"/>
      <c r="Q9171"/>
      <c r="R9171"/>
      <c r="S9171"/>
    </row>
    <row r="9172" spans="16:19">
      <c r="P9172"/>
      <c r="Q9172"/>
      <c r="R9172"/>
      <c r="S9172"/>
    </row>
    <row r="9173" spans="16:19">
      <c r="P9173"/>
      <c r="Q9173"/>
      <c r="R9173"/>
      <c r="S9173"/>
    </row>
    <row r="9174" spans="16:19">
      <c r="P9174"/>
      <c r="Q9174"/>
      <c r="R9174"/>
      <c r="S9174"/>
    </row>
    <row r="9175" spans="16:19">
      <c r="P9175"/>
      <c r="Q9175"/>
      <c r="R9175"/>
      <c r="S9175"/>
    </row>
    <row r="9176" spans="16:19">
      <c r="P9176"/>
      <c r="Q9176"/>
      <c r="R9176"/>
      <c r="S9176"/>
    </row>
    <row r="9177" spans="16:19">
      <c r="P9177"/>
      <c r="Q9177"/>
      <c r="R9177"/>
      <c r="S9177"/>
    </row>
    <row r="9178" spans="16:19">
      <c r="P9178"/>
      <c r="Q9178"/>
      <c r="R9178"/>
      <c r="S9178"/>
    </row>
    <row r="9179" spans="16:19">
      <c r="P9179"/>
      <c r="Q9179"/>
      <c r="R9179"/>
      <c r="S9179"/>
    </row>
    <row r="9180" spans="16:19">
      <c r="P9180"/>
      <c r="Q9180"/>
      <c r="R9180"/>
      <c r="S9180"/>
    </row>
    <row r="9181" spans="16:19">
      <c r="P9181"/>
      <c r="Q9181"/>
      <c r="R9181"/>
      <c r="S9181"/>
    </row>
    <row r="9182" spans="16:19">
      <c r="P9182"/>
      <c r="Q9182"/>
      <c r="R9182"/>
      <c r="S9182"/>
    </row>
    <row r="9183" spans="16:19">
      <c r="P9183"/>
      <c r="Q9183"/>
      <c r="R9183"/>
      <c r="S9183"/>
    </row>
    <row r="9184" spans="16:19">
      <c r="P9184"/>
      <c r="Q9184"/>
      <c r="R9184"/>
      <c r="S9184"/>
    </row>
    <row r="9185" spans="16:19">
      <c r="P9185"/>
      <c r="Q9185"/>
      <c r="R9185"/>
      <c r="S9185"/>
    </row>
    <row r="9186" spans="16:19">
      <c r="P9186"/>
      <c r="Q9186"/>
      <c r="R9186"/>
      <c r="S9186"/>
    </row>
    <row r="9187" spans="16:19">
      <c r="P9187"/>
      <c r="Q9187"/>
      <c r="R9187"/>
      <c r="S9187"/>
    </row>
    <row r="9188" spans="16:19">
      <c r="P9188"/>
      <c r="Q9188"/>
      <c r="R9188"/>
      <c r="S9188"/>
    </row>
    <row r="9189" spans="16:19">
      <c r="P9189"/>
      <c r="Q9189"/>
      <c r="R9189"/>
      <c r="S9189"/>
    </row>
    <row r="9190" spans="16:19">
      <c r="P9190"/>
      <c r="Q9190"/>
      <c r="R9190"/>
      <c r="S9190"/>
    </row>
    <row r="9191" spans="16:19">
      <c r="P9191"/>
      <c r="Q9191"/>
      <c r="R9191"/>
      <c r="S9191"/>
    </row>
    <row r="9192" spans="16:19">
      <c r="P9192"/>
      <c r="Q9192"/>
      <c r="R9192"/>
      <c r="S9192"/>
    </row>
    <row r="9193" spans="16:19">
      <c r="P9193"/>
      <c r="Q9193"/>
      <c r="R9193"/>
      <c r="S9193"/>
    </row>
    <row r="9194" spans="16:19">
      <c r="P9194"/>
      <c r="Q9194"/>
      <c r="R9194"/>
      <c r="S9194"/>
    </row>
    <row r="9195" spans="16:19">
      <c r="P9195"/>
      <c r="Q9195"/>
      <c r="R9195"/>
      <c r="S9195"/>
    </row>
    <row r="9196" spans="16:19">
      <c r="P9196"/>
      <c r="Q9196"/>
      <c r="R9196"/>
      <c r="S9196"/>
    </row>
    <row r="9197" spans="16:19">
      <c r="P9197"/>
      <c r="Q9197"/>
      <c r="R9197"/>
      <c r="S9197"/>
    </row>
    <row r="9198" spans="16:19">
      <c r="P9198"/>
      <c r="Q9198"/>
      <c r="R9198"/>
      <c r="S9198"/>
    </row>
    <row r="9199" spans="16:19">
      <c r="P9199"/>
      <c r="Q9199"/>
      <c r="R9199"/>
      <c r="S9199"/>
    </row>
    <row r="9200" spans="16:19">
      <c r="P9200"/>
      <c r="Q9200"/>
      <c r="R9200"/>
      <c r="S9200"/>
    </row>
    <row r="9201" spans="16:19">
      <c r="P9201"/>
      <c r="Q9201"/>
      <c r="R9201"/>
      <c r="S9201"/>
    </row>
    <row r="9202" spans="16:19">
      <c r="P9202"/>
      <c r="Q9202"/>
      <c r="R9202"/>
      <c r="S9202"/>
    </row>
    <row r="9203" spans="16:19">
      <c r="P9203"/>
      <c r="Q9203"/>
      <c r="R9203"/>
      <c r="S9203"/>
    </row>
    <row r="9204" spans="16:19">
      <c r="P9204"/>
      <c r="Q9204"/>
      <c r="R9204"/>
      <c r="S9204"/>
    </row>
    <row r="9205" spans="16:19">
      <c r="P9205"/>
      <c r="Q9205"/>
      <c r="R9205"/>
      <c r="S9205"/>
    </row>
    <row r="9206" spans="16:19">
      <c r="P9206"/>
      <c r="Q9206"/>
      <c r="R9206"/>
      <c r="S9206"/>
    </row>
    <row r="9207" spans="16:19">
      <c r="P9207"/>
      <c r="Q9207"/>
      <c r="R9207"/>
      <c r="S9207"/>
    </row>
    <row r="9208" spans="16:19">
      <c r="P9208"/>
      <c r="Q9208"/>
      <c r="R9208"/>
      <c r="S9208"/>
    </row>
    <row r="9209" spans="16:19">
      <c r="P9209"/>
      <c r="Q9209"/>
      <c r="R9209"/>
      <c r="S9209"/>
    </row>
    <row r="9210" spans="16:19">
      <c r="P9210"/>
      <c r="Q9210"/>
      <c r="R9210"/>
      <c r="S9210"/>
    </row>
    <row r="9211" spans="16:19">
      <c r="P9211"/>
      <c r="Q9211"/>
      <c r="R9211"/>
      <c r="S9211"/>
    </row>
    <row r="9212" spans="16:19">
      <c r="P9212"/>
      <c r="Q9212"/>
      <c r="R9212"/>
      <c r="S9212"/>
    </row>
    <row r="9213" spans="16:19">
      <c r="P9213"/>
      <c r="Q9213"/>
      <c r="R9213"/>
      <c r="S9213"/>
    </row>
    <row r="9214" spans="16:19">
      <c r="P9214"/>
      <c r="Q9214"/>
      <c r="R9214"/>
      <c r="S9214"/>
    </row>
    <row r="9215" spans="16:19">
      <c r="P9215"/>
      <c r="Q9215"/>
      <c r="R9215"/>
      <c r="S9215"/>
    </row>
    <row r="9216" spans="16:19">
      <c r="P9216"/>
      <c r="Q9216"/>
      <c r="R9216"/>
      <c r="S9216"/>
    </row>
    <row r="9217" spans="16:19">
      <c r="P9217"/>
      <c r="Q9217"/>
      <c r="R9217"/>
      <c r="S9217"/>
    </row>
    <row r="9218" spans="16:19">
      <c r="P9218"/>
      <c r="Q9218"/>
      <c r="R9218"/>
      <c r="S9218"/>
    </row>
    <row r="9219" spans="16:19">
      <c r="P9219"/>
      <c r="Q9219"/>
      <c r="R9219"/>
      <c r="S9219"/>
    </row>
    <row r="9220" spans="16:19">
      <c r="P9220"/>
      <c r="Q9220"/>
      <c r="R9220"/>
      <c r="S9220"/>
    </row>
    <row r="9221" spans="16:19">
      <c r="P9221"/>
      <c r="Q9221"/>
      <c r="R9221"/>
      <c r="S9221"/>
    </row>
    <row r="9222" spans="16:19">
      <c r="P9222"/>
      <c r="Q9222"/>
      <c r="R9222"/>
      <c r="S9222"/>
    </row>
    <row r="9223" spans="16:19">
      <c r="P9223"/>
      <c r="Q9223"/>
      <c r="R9223"/>
      <c r="S9223"/>
    </row>
    <row r="9224" spans="16:19">
      <c r="P9224"/>
      <c r="Q9224"/>
      <c r="R9224"/>
      <c r="S9224"/>
    </row>
    <row r="9225" spans="16:19">
      <c r="P9225"/>
      <c r="Q9225"/>
      <c r="R9225"/>
      <c r="S9225"/>
    </row>
    <row r="9226" spans="16:19">
      <c r="P9226"/>
      <c r="Q9226"/>
      <c r="R9226"/>
      <c r="S9226"/>
    </row>
    <row r="9227" spans="16:19">
      <c r="P9227"/>
      <c r="Q9227"/>
      <c r="R9227"/>
      <c r="S9227"/>
    </row>
    <row r="9228" spans="16:19">
      <c r="P9228"/>
      <c r="Q9228"/>
      <c r="R9228"/>
      <c r="S9228"/>
    </row>
    <row r="9229" spans="16:19">
      <c r="P9229"/>
      <c r="Q9229"/>
      <c r="R9229"/>
      <c r="S9229"/>
    </row>
    <row r="9230" spans="16:19">
      <c r="P9230"/>
      <c r="Q9230"/>
      <c r="R9230"/>
      <c r="S9230"/>
    </row>
    <row r="9231" spans="16:19">
      <c r="P9231"/>
      <c r="Q9231"/>
      <c r="R9231"/>
      <c r="S9231"/>
    </row>
    <row r="9232" spans="16:19">
      <c r="P9232"/>
      <c r="Q9232"/>
      <c r="R9232"/>
      <c r="S9232"/>
    </row>
    <row r="9233" spans="16:19">
      <c r="P9233"/>
      <c r="Q9233"/>
      <c r="R9233"/>
      <c r="S9233"/>
    </row>
    <row r="9234" spans="16:19">
      <c r="P9234"/>
      <c r="Q9234"/>
      <c r="R9234"/>
      <c r="S9234"/>
    </row>
    <row r="9235" spans="16:19">
      <c r="P9235"/>
      <c r="Q9235"/>
      <c r="R9235"/>
      <c r="S9235"/>
    </row>
    <row r="9236" spans="16:19">
      <c r="P9236"/>
      <c r="Q9236"/>
      <c r="R9236"/>
      <c r="S9236"/>
    </row>
    <row r="9237" spans="16:19">
      <c r="P9237"/>
      <c r="Q9237"/>
      <c r="R9237"/>
      <c r="S9237"/>
    </row>
    <row r="9238" spans="16:19">
      <c r="P9238"/>
      <c r="Q9238"/>
      <c r="R9238"/>
      <c r="S9238"/>
    </row>
    <row r="9239" spans="16:19">
      <c r="P9239"/>
      <c r="Q9239"/>
      <c r="R9239"/>
      <c r="S9239"/>
    </row>
    <row r="9240" spans="16:19">
      <c r="P9240"/>
      <c r="Q9240"/>
      <c r="R9240"/>
      <c r="S9240"/>
    </row>
    <row r="9241" spans="16:19">
      <c r="P9241"/>
      <c r="Q9241"/>
      <c r="R9241"/>
      <c r="S9241"/>
    </row>
    <row r="9242" spans="16:19">
      <c r="P9242"/>
      <c r="Q9242"/>
      <c r="R9242"/>
      <c r="S9242"/>
    </row>
    <row r="9243" spans="16:19">
      <c r="P9243"/>
      <c r="Q9243"/>
      <c r="R9243"/>
      <c r="S9243"/>
    </row>
    <row r="9244" spans="16:19">
      <c r="P9244"/>
      <c r="Q9244"/>
      <c r="R9244"/>
      <c r="S9244"/>
    </row>
    <row r="9245" spans="16:19">
      <c r="P9245"/>
      <c r="Q9245"/>
      <c r="R9245"/>
      <c r="S9245"/>
    </row>
    <row r="9246" spans="16:19">
      <c r="P9246"/>
      <c r="Q9246"/>
      <c r="R9246"/>
      <c r="S9246"/>
    </row>
    <row r="9247" spans="16:19">
      <c r="P9247"/>
      <c r="Q9247"/>
      <c r="R9247"/>
      <c r="S9247"/>
    </row>
    <row r="9248" spans="16:19">
      <c r="P9248"/>
      <c r="Q9248"/>
      <c r="R9248"/>
      <c r="S9248"/>
    </row>
    <row r="9249" spans="16:19">
      <c r="P9249"/>
      <c r="Q9249"/>
      <c r="R9249"/>
      <c r="S9249"/>
    </row>
    <row r="9250" spans="16:19">
      <c r="P9250"/>
      <c r="Q9250"/>
      <c r="R9250"/>
      <c r="S9250"/>
    </row>
    <row r="9251" spans="16:19">
      <c r="P9251"/>
      <c r="Q9251"/>
      <c r="R9251"/>
      <c r="S9251"/>
    </row>
    <row r="9252" spans="16:19">
      <c r="P9252"/>
      <c r="Q9252"/>
      <c r="R9252"/>
      <c r="S9252"/>
    </row>
    <row r="9253" spans="16:19">
      <c r="P9253"/>
      <c r="Q9253"/>
      <c r="R9253"/>
      <c r="S9253"/>
    </row>
    <row r="9254" spans="16:19">
      <c r="P9254"/>
      <c r="Q9254"/>
      <c r="R9254"/>
      <c r="S9254"/>
    </row>
    <row r="9255" spans="16:19">
      <c r="P9255"/>
      <c r="Q9255"/>
      <c r="R9255"/>
      <c r="S9255"/>
    </row>
    <row r="9256" spans="16:19">
      <c r="P9256"/>
      <c r="Q9256"/>
      <c r="R9256"/>
      <c r="S9256"/>
    </row>
    <row r="9257" spans="16:19">
      <c r="P9257"/>
      <c r="Q9257"/>
      <c r="R9257"/>
      <c r="S9257"/>
    </row>
    <row r="9258" spans="16:19">
      <c r="P9258"/>
      <c r="Q9258"/>
      <c r="R9258"/>
      <c r="S9258"/>
    </row>
    <row r="9259" spans="16:19">
      <c r="P9259"/>
      <c r="Q9259"/>
      <c r="R9259"/>
      <c r="S9259"/>
    </row>
    <row r="9260" spans="16:19">
      <c r="P9260"/>
      <c r="Q9260"/>
      <c r="R9260"/>
      <c r="S9260"/>
    </row>
    <row r="9261" spans="16:19">
      <c r="P9261"/>
      <c r="Q9261"/>
      <c r="R9261"/>
      <c r="S9261"/>
    </row>
    <row r="9262" spans="16:19">
      <c r="P9262"/>
      <c r="Q9262"/>
      <c r="R9262"/>
      <c r="S9262"/>
    </row>
    <row r="9263" spans="16:19">
      <c r="P9263"/>
      <c r="Q9263"/>
      <c r="R9263"/>
      <c r="S9263"/>
    </row>
    <row r="9264" spans="16:19">
      <c r="P9264"/>
      <c r="Q9264"/>
      <c r="R9264"/>
      <c r="S9264"/>
    </row>
    <row r="9265" spans="16:19">
      <c r="P9265"/>
      <c r="Q9265"/>
      <c r="R9265"/>
      <c r="S9265"/>
    </row>
    <row r="9266" spans="16:19">
      <c r="P9266"/>
      <c r="Q9266"/>
      <c r="R9266"/>
      <c r="S9266"/>
    </row>
    <row r="9267" spans="16:19">
      <c r="P9267"/>
      <c r="Q9267"/>
      <c r="R9267"/>
      <c r="S9267"/>
    </row>
    <row r="9268" spans="16:19">
      <c r="P9268"/>
      <c r="Q9268"/>
      <c r="R9268"/>
      <c r="S9268"/>
    </row>
    <row r="9269" spans="16:19">
      <c r="P9269"/>
      <c r="Q9269"/>
      <c r="R9269"/>
      <c r="S9269"/>
    </row>
    <row r="9270" spans="16:19">
      <c r="P9270"/>
      <c r="Q9270"/>
      <c r="R9270"/>
      <c r="S9270"/>
    </row>
    <row r="9271" spans="16:19">
      <c r="P9271"/>
      <c r="Q9271"/>
      <c r="R9271"/>
      <c r="S9271"/>
    </row>
    <row r="9272" spans="16:19">
      <c r="P9272"/>
      <c r="Q9272"/>
      <c r="R9272"/>
      <c r="S9272"/>
    </row>
    <row r="9273" spans="16:19">
      <c r="P9273"/>
      <c r="Q9273"/>
      <c r="R9273"/>
      <c r="S9273"/>
    </row>
    <row r="9274" spans="16:19">
      <c r="P9274"/>
      <c r="Q9274"/>
      <c r="R9274"/>
      <c r="S9274"/>
    </row>
    <row r="9275" spans="16:19">
      <c r="P9275"/>
      <c r="Q9275"/>
      <c r="R9275"/>
      <c r="S9275"/>
    </row>
    <row r="9276" spans="16:19">
      <c r="P9276"/>
      <c r="Q9276"/>
      <c r="R9276"/>
      <c r="S9276"/>
    </row>
    <row r="9277" spans="16:19">
      <c r="P9277"/>
      <c r="Q9277"/>
      <c r="R9277"/>
      <c r="S9277"/>
    </row>
    <row r="9278" spans="16:19">
      <c r="P9278"/>
      <c r="Q9278"/>
      <c r="R9278"/>
      <c r="S9278"/>
    </row>
    <row r="9279" spans="16:19">
      <c r="P9279"/>
      <c r="Q9279"/>
      <c r="R9279"/>
      <c r="S9279"/>
    </row>
    <row r="9280" spans="16:19">
      <c r="P9280"/>
      <c r="Q9280"/>
      <c r="R9280"/>
      <c r="S9280"/>
    </row>
    <row r="9281" spans="16:19">
      <c r="P9281"/>
      <c r="Q9281"/>
      <c r="R9281"/>
      <c r="S9281"/>
    </row>
    <row r="9282" spans="16:19">
      <c r="P9282"/>
      <c r="Q9282"/>
      <c r="R9282"/>
      <c r="S9282"/>
    </row>
    <row r="9283" spans="16:19">
      <c r="P9283"/>
      <c r="Q9283"/>
      <c r="R9283"/>
      <c r="S9283"/>
    </row>
    <row r="9284" spans="16:19">
      <c r="P9284"/>
      <c r="Q9284"/>
      <c r="R9284"/>
      <c r="S9284"/>
    </row>
    <row r="9285" spans="16:19">
      <c r="P9285"/>
      <c r="Q9285"/>
      <c r="R9285"/>
      <c r="S9285"/>
    </row>
    <row r="9286" spans="16:19">
      <c r="P9286"/>
      <c r="Q9286"/>
      <c r="R9286"/>
      <c r="S9286"/>
    </row>
    <row r="9287" spans="16:19">
      <c r="P9287"/>
      <c r="Q9287"/>
      <c r="R9287"/>
      <c r="S9287"/>
    </row>
    <row r="9288" spans="16:19">
      <c r="P9288"/>
      <c r="Q9288"/>
      <c r="R9288"/>
      <c r="S9288"/>
    </row>
    <row r="9289" spans="16:19">
      <c r="P9289"/>
      <c r="Q9289"/>
      <c r="R9289"/>
      <c r="S9289"/>
    </row>
    <row r="9290" spans="16:19">
      <c r="P9290"/>
      <c r="Q9290"/>
      <c r="R9290"/>
      <c r="S9290"/>
    </row>
    <row r="9291" spans="16:19">
      <c r="P9291"/>
      <c r="Q9291"/>
      <c r="R9291"/>
      <c r="S9291"/>
    </row>
    <row r="9292" spans="16:19">
      <c r="P9292"/>
      <c r="Q9292"/>
      <c r="R9292"/>
      <c r="S9292"/>
    </row>
    <row r="9293" spans="16:19">
      <c r="P9293"/>
      <c r="Q9293"/>
      <c r="R9293"/>
      <c r="S9293"/>
    </row>
    <row r="9294" spans="16:19">
      <c r="P9294"/>
      <c r="Q9294"/>
      <c r="R9294"/>
      <c r="S9294"/>
    </row>
    <row r="9295" spans="16:19">
      <c r="P9295"/>
      <c r="Q9295"/>
      <c r="R9295"/>
      <c r="S9295"/>
    </row>
    <row r="9296" spans="16:19">
      <c r="P9296"/>
      <c r="Q9296"/>
      <c r="R9296"/>
      <c r="S9296"/>
    </row>
    <row r="9297" spans="16:19">
      <c r="P9297"/>
      <c r="Q9297"/>
      <c r="R9297"/>
      <c r="S9297"/>
    </row>
    <row r="9298" spans="16:19">
      <c r="P9298"/>
      <c r="Q9298"/>
      <c r="R9298"/>
      <c r="S9298"/>
    </row>
    <row r="9299" spans="16:19">
      <c r="P9299"/>
      <c r="Q9299"/>
      <c r="R9299"/>
      <c r="S9299"/>
    </row>
    <row r="9300" spans="16:19">
      <c r="P9300"/>
      <c r="Q9300"/>
      <c r="R9300"/>
      <c r="S9300"/>
    </row>
    <row r="9301" spans="16:19">
      <c r="P9301"/>
      <c r="Q9301"/>
      <c r="R9301"/>
      <c r="S9301"/>
    </row>
    <row r="9302" spans="16:19">
      <c r="P9302"/>
      <c r="Q9302"/>
      <c r="R9302"/>
      <c r="S9302"/>
    </row>
    <row r="9303" spans="16:19">
      <c r="P9303"/>
      <c r="Q9303"/>
      <c r="R9303"/>
      <c r="S9303"/>
    </row>
    <row r="9304" spans="16:19">
      <c r="P9304"/>
      <c r="Q9304"/>
      <c r="R9304"/>
      <c r="S9304"/>
    </row>
    <row r="9305" spans="16:19">
      <c r="P9305"/>
      <c r="Q9305"/>
      <c r="R9305"/>
      <c r="S9305"/>
    </row>
    <row r="9306" spans="16:19">
      <c r="P9306"/>
      <c r="Q9306"/>
      <c r="R9306"/>
      <c r="S9306"/>
    </row>
    <row r="9307" spans="16:19">
      <c r="P9307"/>
      <c r="Q9307"/>
      <c r="R9307"/>
      <c r="S9307"/>
    </row>
    <row r="9308" spans="16:19">
      <c r="P9308"/>
      <c r="Q9308"/>
      <c r="R9308"/>
      <c r="S9308"/>
    </row>
    <row r="9309" spans="16:19">
      <c r="P9309"/>
      <c r="Q9309"/>
      <c r="R9309"/>
      <c r="S9309"/>
    </row>
    <row r="9310" spans="16:19">
      <c r="P9310"/>
      <c r="Q9310"/>
      <c r="R9310"/>
      <c r="S9310"/>
    </row>
    <row r="9311" spans="16:19">
      <c r="P9311"/>
      <c r="Q9311"/>
      <c r="R9311"/>
      <c r="S9311"/>
    </row>
    <row r="9312" spans="16:19">
      <c r="P9312"/>
      <c r="Q9312"/>
      <c r="R9312"/>
      <c r="S9312"/>
    </row>
    <row r="9313" spans="16:19">
      <c r="P9313"/>
      <c r="Q9313"/>
      <c r="R9313"/>
      <c r="S9313"/>
    </row>
    <row r="9314" spans="16:19">
      <c r="P9314"/>
      <c r="Q9314"/>
      <c r="R9314"/>
      <c r="S9314"/>
    </row>
    <row r="9315" spans="16:19">
      <c r="P9315"/>
      <c r="Q9315"/>
      <c r="R9315"/>
      <c r="S9315"/>
    </row>
    <row r="9316" spans="16:19">
      <c r="P9316"/>
      <c r="Q9316"/>
      <c r="R9316"/>
      <c r="S9316"/>
    </row>
    <row r="9317" spans="16:19">
      <c r="P9317"/>
      <c r="Q9317"/>
      <c r="R9317"/>
      <c r="S9317"/>
    </row>
    <row r="9318" spans="16:19">
      <c r="P9318"/>
      <c r="Q9318"/>
      <c r="R9318"/>
      <c r="S9318"/>
    </row>
    <row r="9319" spans="16:19">
      <c r="P9319"/>
      <c r="Q9319"/>
      <c r="R9319"/>
      <c r="S9319"/>
    </row>
    <row r="9320" spans="16:19">
      <c r="P9320"/>
      <c r="Q9320"/>
      <c r="R9320"/>
      <c r="S9320"/>
    </row>
    <row r="9321" spans="16:19">
      <c r="P9321"/>
      <c r="Q9321"/>
      <c r="R9321"/>
      <c r="S9321"/>
    </row>
    <row r="9322" spans="16:19">
      <c r="P9322"/>
      <c r="Q9322"/>
      <c r="R9322"/>
      <c r="S9322"/>
    </row>
    <row r="9323" spans="16:19">
      <c r="P9323"/>
      <c r="Q9323"/>
      <c r="R9323"/>
      <c r="S9323"/>
    </row>
    <row r="9324" spans="16:19">
      <c r="P9324"/>
      <c r="Q9324"/>
      <c r="R9324"/>
      <c r="S9324"/>
    </row>
    <row r="9325" spans="16:19">
      <c r="P9325"/>
      <c r="Q9325"/>
      <c r="R9325"/>
      <c r="S9325"/>
    </row>
    <row r="9326" spans="16:19">
      <c r="P9326"/>
      <c r="Q9326"/>
      <c r="R9326"/>
      <c r="S9326"/>
    </row>
    <row r="9327" spans="16:19">
      <c r="P9327"/>
      <c r="Q9327"/>
      <c r="R9327"/>
      <c r="S9327"/>
    </row>
    <row r="9328" spans="16:19">
      <c r="P9328"/>
      <c r="Q9328"/>
      <c r="R9328"/>
      <c r="S9328"/>
    </row>
    <row r="9329" spans="16:19">
      <c r="P9329"/>
      <c r="Q9329"/>
      <c r="R9329"/>
      <c r="S9329"/>
    </row>
    <row r="9330" spans="16:19">
      <c r="P9330"/>
      <c r="Q9330"/>
      <c r="R9330"/>
      <c r="S9330"/>
    </row>
    <row r="9331" spans="16:19">
      <c r="P9331"/>
      <c r="Q9331"/>
      <c r="R9331"/>
      <c r="S9331"/>
    </row>
    <row r="9332" spans="16:19">
      <c r="P9332"/>
      <c r="Q9332"/>
      <c r="R9332"/>
      <c r="S9332"/>
    </row>
    <row r="9333" spans="16:19">
      <c r="P9333"/>
      <c r="Q9333"/>
      <c r="R9333"/>
      <c r="S9333"/>
    </row>
    <row r="9334" spans="16:19">
      <c r="P9334"/>
      <c r="Q9334"/>
      <c r="R9334"/>
      <c r="S9334"/>
    </row>
    <row r="9335" spans="16:19">
      <c r="P9335"/>
      <c r="Q9335"/>
      <c r="R9335"/>
      <c r="S9335"/>
    </row>
    <row r="9336" spans="16:19">
      <c r="P9336"/>
      <c r="Q9336"/>
      <c r="R9336"/>
      <c r="S9336"/>
    </row>
    <row r="9337" spans="16:19">
      <c r="P9337"/>
      <c r="Q9337"/>
      <c r="R9337"/>
      <c r="S9337"/>
    </row>
    <row r="9338" spans="16:19">
      <c r="P9338"/>
      <c r="Q9338"/>
      <c r="R9338"/>
      <c r="S9338"/>
    </row>
    <row r="9339" spans="16:19">
      <c r="P9339"/>
      <c r="Q9339"/>
      <c r="R9339"/>
      <c r="S9339"/>
    </row>
    <row r="9340" spans="16:19">
      <c r="P9340"/>
      <c r="Q9340"/>
      <c r="R9340"/>
      <c r="S9340"/>
    </row>
    <row r="9341" spans="16:19">
      <c r="P9341"/>
      <c r="Q9341"/>
      <c r="R9341"/>
      <c r="S9341"/>
    </row>
    <row r="9342" spans="16:19">
      <c r="P9342"/>
      <c r="Q9342"/>
      <c r="R9342"/>
      <c r="S9342"/>
    </row>
    <row r="9343" spans="16:19">
      <c r="P9343"/>
      <c r="Q9343"/>
      <c r="R9343"/>
      <c r="S9343"/>
    </row>
    <row r="9344" spans="16:19">
      <c r="P9344"/>
      <c r="Q9344"/>
      <c r="R9344"/>
      <c r="S9344"/>
    </row>
    <row r="9345" spans="16:19">
      <c r="P9345"/>
      <c r="Q9345"/>
      <c r="R9345"/>
      <c r="S9345"/>
    </row>
    <row r="9346" spans="16:19">
      <c r="P9346"/>
      <c r="Q9346"/>
      <c r="R9346"/>
      <c r="S9346"/>
    </row>
    <row r="9347" spans="16:19">
      <c r="P9347"/>
      <c r="Q9347"/>
      <c r="R9347"/>
      <c r="S9347"/>
    </row>
    <row r="9348" spans="16:19">
      <c r="P9348"/>
      <c r="Q9348"/>
      <c r="R9348"/>
      <c r="S9348"/>
    </row>
    <row r="9349" spans="16:19">
      <c r="P9349"/>
      <c r="Q9349"/>
      <c r="R9349"/>
      <c r="S9349"/>
    </row>
    <row r="9350" spans="16:19">
      <c r="P9350"/>
      <c r="Q9350"/>
      <c r="R9350"/>
      <c r="S9350"/>
    </row>
    <row r="9351" spans="16:19">
      <c r="P9351"/>
      <c r="Q9351"/>
      <c r="R9351"/>
      <c r="S9351"/>
    </row>
    <row r="9352" spans="16:19">
      <c r="P9352"/>
      <c r="Q9352"/>
      <c r="R9352"/>
      <c r="S9352"/>
    </row>
    <row r="9353" spans="16:19">
      <c r="P9353"/>
      <c r="Q9353"/>
      <c r="R9353"/>
      <c r="S9353"/>
    </row>
    <row r="9354" spans="16:19">
      <c r="P9354"/>
      <c r="Q9354"/>
      <c r="R9354"/>
      <c r="S9354"/>
    </row>
    <row r="9355" spans="16:19">
      <c r="P9355"/>
      <c r="Q9355"/>
      <c r="R9355"/>
      <c r="S9355"/>
    </row>
    <row r="9356" spans="16:19">
      <c r="P9356"/>
      <c r="Q9356"/>
      <c r="R9356"/>
      <c r="S9356"/>
    </row>
    <row r="9357" spans="16:19">
      <c r="P9357"/>
      <c r="Q9357"/>
      <c r="R9357"/>
      <c r="S9357"/>
    </row>
    <row r="9358" spans="16:19">
      <c r="P9358"/>
      <c r="Q9358"/>
      <c r="R9358"/>
      <c r="S9358"/>
    </row>
    <row r="9359" spans="16:19">
      <c r="P9359"/>
      <c r="Q9359"/>
      <c r="R9359"/>
      <c r="S9359"/>
    </row>
    <row r="9360" spans="16:19">
      <c r="P9360"/>
      <c r="Q9360"/>
      <c r="R9360"/>
      <c r="S9360"/>
    </row>
    <row r="9361" spans="16:19">
      <c r="P9361"/>
      <c r="Q9361"/>
      <c r="R9361"/>
      <c r="S9361"/>
    </row>
    <row r="9362" spans="16:19">
      <c r="P9362"/>
      <c r="Q9362"/>
      <c r="R9362"/>
      <c r="S9362"/>
    </row>
    <row r="9363" spans="16:19">
      <c r="P9363"/>
      <c r="Q9363"/>
      <c r="R9363"/>
      <c r="S9363"/>
    </row>
    <row r="9364" spans="16:19">
      <c r="P9364"/>
      <c r="Q9364"/>
      <c r="R9364"/>
      <c r="S9364"/>
    </row>
    <row r="9365" spans="16:19">
      <c r="P9365"/>
      <c r="Q9365"/>
      <c r="R9365"/>
      <c r="S9365"/>
    </row>
    <row r="9366" spans="16:19">
      <c r="P9366"/>
      <c r="Q9366"/>
      <c r="R9366"/>
      <c r="S9366"/>
    </row>
    <row r="9367" spans="16:19">
      <c r="P9367"/>
      <c r="Q9367"/>
      <c r="R9367"/>
      <c r="S9367"/>
    </row>
    <row r="9368" spans="16:19">
      <c r="P9368"/>
      <c r="Q9368"/>
      <c r="R9368"/>
      <c r="S9368"/>
    </row>
    <row r="9369" spans="16:19">
      <c r="P9369"/>
      <c r="Q9369"/>
      <c r="R9369"/>
      <c r="S9369"/>
    </row>
    <row r="9370" spans="16:19">
      <c r="P9370"/>
      <c r="Q9370"/>
      <c r="R9370"/>
      <c r="S9370"/>
    </row>
    <row r="9371" spans="16:19">
      <c r="P9371"/>
      <c r="Q9371"/>
      <c r="R9371"/>
      <c r="S9371"/>
    </row>
    <row r="9372" spans="16:19">
      <c r="P9372"/>
      <c r="Q9372"/>
      <c r="R9372"/>
      <c r="S9372"/>
    </row>
    <row r="9373" spans="16:19">
      <c r="P9373"/>
      <c r="Q9373"/>
      <c r="R9373"/>
      <c r="S9373"/>
    </row>
    <row r="9374" spans="16:19">
      <c r="P9374"/>
      <c r="Q9374"/>
      <c r="R9374"/>
      <c r="S9374"/>
    </row>
    <row r="9375" spans="16:19">
      <c r="P9375"/>
      <c r="Q9375"/>
      <c r="R9375"/>
      <c r="S9375"/>
    </row>
    <row r="9376" spans="16:19">
      <c r="P9376"/>
      <c r="Q9376"/>
      <c r="R9376"/>
      <c r="S9376"/>
    </row>
    <row r="9377" spans="16:19">
      <c r="P9377"/>
      <c r="Q9377"/>
      <c r="R9377"/>
      <c r="S9377"/>
    </row>
    <row r="9378" spans="16:19">
      <c r="P9378"/>
      <c r="Q9378"/>
      <c r="R9378"/>
      <c r="S9378"/>
    </row>
    <row r="9379" spans="16:19">
      <c r="P9379"/>
      <c r="Q9379"/>
      <c r="R9379"/>
      <c r="S9379"/>
    </row>
    <row r="9380" spans="16:19">
      <c r="P9380"/>
      <c r="Q9380"/>
      <c r="R9380"/>
      <c r="S9380"/>
    </row>
    <row r="9381" spans="16:19">
      <c r="P9381"/>
      <c r="Q9381"/>
      <c r="R9381"/>
      <c r="S9381"/>
    </row>
    <row r="9382" spans="16:19">
      <c r="P9382"/>
      <c r="Q9382"/>
      <c r="R9382"/>
      <c r="S9382"/>
    </row>
    <row r="9383" spans="16:19">
      <c r="P9383"/>
      <c r="Q9383"/>
      <c r="R9383"/>
      <c r="S9383"/>
    </row>
    <row r="9384" spans="16:19">
      <c r="P9384"/>
      <c r="Q9384"/>
      <c r="R9384"/>
      <c r="S9384"/>
    </row>
    <row r="9385" spans="16:19">
      <c r="P9385"/>
      <c r="Q9385"/>
      <c r="R9385"/>
      <c r="S9385"/>
    </row>
    <row r="9386" spans="16:19">
      <c r="P9386"/>
      <c r="Q9386"/>
      <c r="R9386"/>
      <c r="S9386"/>
    </row>
    <row r="9387" spans="16:19">
      <c r="P9387"/>
      <c r="Q9387"/>
      <c r="R9387"/>
      <c r="S9387"/>
    </row>
    <row r="9388" spans="16:19">
      <c r="P9388"/>
      <c r="Q9388"/>
      <c r="R9388"/>
      <c r="S9388"/>
    </row>
    <row r="9389" spans="16:19">
      <c r="P9389"/>
      <c r="Q9389"/>
      <c r="R9389"/>
      <c r="S9389"/>
    </row>
    <row r="9390" spans="16:19">
      <c r="P9390"/>
      <c r="Q9390"/>
      <c r="R9390"/>
      <c r="S9390"/>
    </row>
    <row r="9391" spans="16:19">
      <c r="P9391"/>
      <c r="Q9391"/>
      <c r="R9391"/>
      <c r="S9391"/>
    </row>
    <row r="9392" spans="16:19">
      <c r="P9392"/>
      <c r="Q9392"/>
      <c r="R9392"/>
      <c r="S9392"/>
    </row>
    <row r="9393" spans="16:19">
      <c r="P9393"/>
      <c r="Q9393"/>
      <c r="R9393"/>
      <c r="S9393"/>
    </row>
    <row r="9394" spans="16:19">
      <c r="P9394"/>
      <c r="Q9394"/>
      <c r="R9394"/>
      <c r="S9394"/>
    </row>
    <row r="9395" spans="16:19">
      <c r="P9395"/>
      <c r="Q9395"/>
      <c r="R9395"/>
      <c r="S9395"/>
    </row>
    <row r="9396" spans="16:19">
      <c r="P9396"/>
      <c r="Q9396"/>
      <c r="R9396"/>
      <c r="S9396"/>
    </row>
    <row r="9397" spans="16:19">
      <c r="P9397"/>
      <c r="Q9397"/>
      <c r="R9397"/>
      <c r="S9397"/>
    </row>
    <row r="9398" spans="16:19">
      <c r="P9398"/>
      <c r="Q9398"/>
      <c r="R9398"/>
      <c r="S9398"/>
    </row>
    <row r="9399" spans="16:19">
      <c r="P9399"/>
      <c r="Q9399"/>
      <c r="R9399"/>
      <c r="S9399"/>
    </row>
    <row r="9400" spans="16:19">
      <c r="P9400"/>
      <c r="Q9400"/>
      <c r="R9400"/>
      <c r="S9400"/>
    </row>
    <row r="9401" spans="16:19">
      <c r="P9401"/>
      <c r="Q9401"/>
      <c r="R9401"/>
      <c r="S9401"/>
    </row>
    <row r="9402" spans="16:19">
      <c r="P9402"/>
      <c r="Q9402"/>
      <c r="R9402"/>
      <c r="S9402"/>
    </row>
    <row r="9403" spans="16:19">
      <c r="P9403"/>
      <c r="Q9403"/>
      <c r="R9403"/>
      <c r="S9403"/>
    </row>
    <row r="9404" spans="16:19">
      <c r="P9404"/>
      <c r="Q9404"/>
      <c r="R9404"/>
      <c r="S9404"/>
    </row>
    <row r="9405" spans="16:19">
      <c r="P9405"/>
      <c r="Q9405"/>
      <c r="R9405"/>
      <c r="S9405"/>
    </row>
    <row r="9406" spans="16:19">
      <c r="P9406"/>
      <c r="Q9406"/>
      <c r="R9406"/>
      <c r="S9406"/>
    </row>
    <row r="9407" spans="16:19">
      <c r="P9407"/>
      <c r="Q9407"/>
      <c r="R9407"/>
      <c r="S9407"/>
    </row>
    <row r="9408" spans="16:19">
      <c r="P9408"/>
      <c r="Q9408"/>
      <c r="R9408"/>
      <c r="S9408"/>
    </row>
    <row r="9409" spans="16:19">
      <c r="P9409"/>
      <c r="Q9409"/>
      <c r="R9409"/>
      <c r="S9409"/>
    </row>
    <row r="9410" spans="16:19">
      <c r="P9410"/>
      <c r="Q9410"/>
      <c r="R9410"/>
      <c r="S9410"/>
    </row>
    <row r="9411" spans="16:19">
      <c r="P9411"/>
      <c r="Q9411"/>
      <c r="R9411"/>
      <c r="S9411"/>
    </row>
    <row r="9412" spans="16:19">
      <c r="P9412"/>
      <c r="Q9412"/>
      <c r="R9412"/>
      <c r="S9412"/>
    </row>
    <row r="9413" spans="16:19">
      <c r="P9413"/>
      <c r="Q9413"/>
      <c r="R9413"/>
      <c r="S9413"/>
    </row>
    <row r="9414" spans="16:19">
      <c r="P9414"/>
      <c r="Q9414"/>
      <c r="R9414"/>
      <c r="S9414"/>
    </row>
    <row r="9415" spans="16:19">
      <c r="P9415"/>
      <c r="Q9415"/>
      <c r="R9415"/>
      <c r="S9415"/>
    </row>
    <row r="9416" spans="16:19">
      <c r="P9416"/>
      <c r="Q9416"/>
      <c r="R9416"/>
      <c r="S9416"/>
    </row>
    <row r="9417" spans="16:19">
      <c r="P9417"/>
      <c r="Q9417"/>
      <c r="R9417"/>
      <c r="S9417"/>
    </row>
    <row r="9418" spans="16:19">
      <c r="P9418"/>
      <c r="Q9418"/>
      <c r="R9418"/>
      <c r="S9418"/>
    </row>
    <row r="9419" spans="16:19">
      <c r="P9419"/>
      <c r="Q9419"/>
      <c r="R9419"/>
      <c r="S9419"/>
    </row>
    <row r="9420" spans="16:19">
      <c r="P9420"/>
      <c r="Q9420"/>
      <c r="R9420"/>
      <c r="S9420"/>
    </row>
    <row r="9421" spans="16:19">
      <c r="P9421"/>
      <c r="Q9421"/>
      <c r="R9421"/>
      <c r="S9421"/>
    </row>
    <row r="9422" spans="16:19">
      <c r="P9422"/>
      <c r="Q9422"/>
      <c r="R9422"/>
      <c r="S9422"/>
    </row>
    <row r="9423" spans="16:19">
      <c r="P9423"/>
      <c r="Q9423"/>
      <c r="R9423"/>
      <c r="S9423"/>
    </row>
    <row r="9424" spans="16:19">
      <c r="P9424"/>
      <c r="Q9424"/>
      <c r="R9424"/>
      <c r="S9424"/>
    </row>
    <row r="9425" spans="16:19">
      <c r="P9425"/>
      <c r="Q9425"/>
      <c r="R9425"/>
      <c r="S9425"/>
    </row>
    <row r="9426" spans="16:19">
      <c r="P9426"/>
      <c r="Q9426"/>
      <c r="R9426"/>
      <c r="S9426"/>
    </row>
    <row r="9427" spans="16:19">
      <c r="P9427"/>
      <c r="Q9427"/>
      <c r="R9427"/>
      <c r="S9427"/>
    </row>
    <row r="9428" spans="16:19">
      <c r="P9428"/>
      <c r="Q9428"/>
      <c r="R9428"/>
      <c r="S9428"/>
    </row>
    <row r="9429" spans="16:19">
      <c r="P9429"/>
      <c r="Q9429"/>
      <c r="R9429"/>
      <c r="S9429"/>
    </row>
    <row r="9430" spans="16:19">
      <c r="P9430"/>
      <c r="Q9430"/>
      <c r="R9430"/>
      <c r="S9430"/>
    </row>
    <row r="9431" spans="16:19">
      <c r="P9431"/>
      <c r="Q9431"/>
      <c r="R9431"/>
      <c r="S9431"/>
    </row>
    <row r="9432" spans="16:19">
      <c r="P9432"/>
      <c r="Q9432"/>
      <c r="R9432"/>
      <c r="S9432"/>
    </row>
    <row r="9433" spans="16:19">
      <c r="P9433"/>
      <c r="Q9433"/>
      <c r="R9433"/>
      <c r="S9433"/>
    </row>
    <row r="9434" spans="16:19">
      <c r="P9434"/>
      <c r="Q9434"/>
      <c r="R9434"/>
      <c r="S9434"/>
    </row>
    <row r="9435" spans="16:19">
      <c r="P9435"/>
      <c r="Q9435"/>
      <c r="R9435"/>
      <c r="S9435"/>
    </row>
    <row r="9436" spans="16:19">
      <c r="P9436"/>
      <c r="Q9436"/>
      <c r="R9436"/>
      <c r="S9436"/>
    </row>
    <row r="9437" spans="16:19">
      <c r="P9437"/>
      <c r="Q9437"/>
      <c r="R9437"/>
      <c r="S9437"/>
    </row>
    <row r="9438" spans="16:19">
      <c r="P9438"/>
      <c r="Q9438"/>
      <c r="R9438"/>
      <c r="S9438"/>
    </row>
    <row r="9439" spans="16:19">
      <c r="P9439"/>
      <c r="Q9439"/>
      <c r="R9439"/>
      <c r="S9439"/>
    </row>
    <row r="9440" spans="16:19">
      <c r="P9440"/>
      <c r="Q9440"/>
      <c r="R9440"/>
      <c r="S9440"/>
    </row>
    <row r="9441" spans="16:19">
      <c r="P9441"/>
      <c r="Q9441"/>
      <c r="R9441"/>
      <c r="S9441"/>
    </row>
    <row r="9442" spans="16:19">
      <c r="P9442"/>
      <c r="Q9442"/>
      <c r="R9442"/>
      <c r="S9442"/>
    </row>
    <row r="9443" spans="16:19">
      <c r="P9443"/>
      <c r="Q9443"/>
      <c r="R9443"/>
      <c r="S9443"/>
    </row>
    <row r="9444" spans="16:19">
      <c r="P9444"/>
      <c r="Q9444"/>
      <c r="R9444"/>
      <c r="S9444"/>
    </row>
    <row r="9445" spans="16:19">
      <c r="P9445"/>
      <c r="Q9445"/>
      <c r="R9445"/>
      <c r="S9445"/>
    </row>
    <row r="9446" spans="16:19">
      <c r="P9446"/>
      <c r="Q9446"/>
      <c r="R9446"/>
      <c r="S9446"/>
    </row>
    <row r="9447" spans="16:19">
      <c r="P9447"/>
      <c r="Q9447"/>
      <c r="R9447"/>
      <c r="S9447"/>
    </row>
    <row r="9448" spans="16:19">
      <c r="P9448"/>
      <c r="Q9448"/>
      <c r="R9448"/>
      <c r="S9448"/>
    </row>
    <row r="9449" spans="16:19">
      <c r="P9449"/>
      <c r="Q9449"/>
      <c r="R9449"/>
      <c r="S9449"/>
    </row>
    <row r="9450" spans="16:19">
      <c r="P9450"/>
      <c r="Q9450"/>
      <c r="R9450"/>
      <c r="S9450"/>
    </row>
    <row r="9451" spans="16:19">
      <c r="P9451"/>
      <c r="Q9451"/>
      <c r="R9451"/>
      <c r="S9451"/>
    </row>
    <row r="9452" spans="16:19">
      <c r="P9452"/>
      <c r="Q9452"/>
      <c r="R9452"/>
      <c r="S9452"/>
    </row>
    <row r="9453" spans="16:19">
      <c r="P9453"/>
      <c r="Q9453"/>
      <c r="R9453"/>
      <c r="S9453"/>
    </row>
    <row r="9454" spans="16:19">
      <c r="P9454"/>
      <c r="Q9454"/>
      <c r="R9454"/>
      <c r="S9454"/>
    </row>
    <row r="9455" spans="16:19">
      <c r="P9455"/>
      <c r="Q9455"/>
      <c r="R9455"/>
      <c r="S9455"/>
    </row>
    <row r="9456" spans="16:19">
      <c r="P9456"/>
      <c r="Q9456"/>
      <c r="R9456"/>
      <c r="S9456"/>
    </row>
    <row r="9457" spans="16:19">
      <c r="P9457"/>
      <c r="Q9457"/>
      <c r="R9457"/>
      <c r="S9457"/>
    </row>
    <row r="9458" spans="16:19">
      <c r="P9458"/>
      <c r="Q9458"/>
      <c r="R9458"/>
      <c r="S9458"/>
    </row>
    <row r="9459" spans="16:19">
      <c r="P9459"/>
      <c r="Q9459"/>
      <c r="R9459"/>
      <c r="S9459"/>
    </row>
    <row r="9460" spans="16:19">
      <c r="P9460"/>
      <c r="Q9460"/>
      <c r="R9460"/>
      <c r="S9460"/>
    </row>
    <row r="9461" spans="16:19">
      <c r="P9461"/>
      <c r="Q9461"/>
      <c r="R9461"/>
      <c r="S9461"/>
    </row>
    <row r="9462" spans="16:19">
      <c r="P9462"/>
      <c r="Q9462"/>
      <c r="R9462"/>
      <c r="S9462"/>
    </row>
    <row r="9463" spans="16:19">
      <c r="P9463"/>
      <c r="Q9463"/>
      <c r="R9463"/>
      <c r="S9463"/>
    </row>
    <row r="9464" spans="16:19">
      <c r="P9464"/>
      <c r="Q9464"/>
      <c r="R9464"/>
      <c r="S9464"/>
    </row>
    <row r="9465" spans="16:19">
      <c r="P9465"/>
      <c r="Q9465"/>
      <c r="R9465"/>
      <c r="S9465"/>
    </row>
    <row r="9466" spans="16:19">
      <c r="P9466"/>
      <c r="Q9466"/>
      <c r="R9466"/>
      <c r="S9466"/>
    </row>
    <row r="9467" spans="16:19">
      <c r="P9467"/>
      <c r="Q9467"/>
      <c r="R9467"/>
      <c r="S9467"/>
    </row>
    <row r="9468" spans="16:19">
      <c r="P9468"/>
      <c r="Q9468"/>
      <c r="R9468"/>
      <c r="S9468"/>
    </row>
    <row r="9469" spans="16:19">
      <c r="P9469"/>
      <c r="Q9469"/>
      <c r="R9469"/>
      <c r="S9469"/>
    </row>
    <row r="9470" spans="16:19">
      <c r="P9470"/>
      <c r="Q9470"/>
      <c r="R9470"/>
      <c r="S9470"/>
    </row>
    <row r="9471" spans="16:19">
      <c r="P9471"/>
      <c r="Q9471"/>
      <c r="R9471"/>
      <c r="S9471"/>
    </row>
    <row r="9472" spans="16:19">
      <c r="P9472"/>
      <c r="Q9472"/>
      <c r="R9472"/>
      <c r="S9472"/>
    </row>
    <row r="9473" spans="16:19">
      <c r="P9473"/>
      <c r="Q9473"/>
      <c r="R9473"/>
      <c r="S9473"/>
    </row>
    <row r="9474" spans="16:19">
      <c r="P9474"/>
      <c r="Q9474"/>
      <c r="R9474"/>
      <c r="S9474"/>
    </row>
    <row r="9475" spans="16:19">
      <c r="P9475"/>
      <c r="Q9475"/>
      <c r="R9475"/>
      <c r="S9475"/>
    </row>
    <row r="9476" spans="16:19">
      <c r="P9476"/>
      <c r="Q9476"/>
      <c r="R9476"/>
      <c r="S9476"/>
    </row>
    <row r="9477" spans="16:19">
      <c r="P9477"/>
      <c r="Q9477"/>
      <c r="R9477"/>
      <c r="S9477"/>
    </row>
    <row r="9478" spans="16:19">
      <c r="P9478"/>
      <c r="Q9478"/>
      <c r="R9478"/>
      <c r="S9478"/>
    </row>
    <row r="9479" spans="16:19">
      <c r="P9479"/>
      <c r="Q9479"/>
      <c r="R9479"/>
      <c r="S9479"/>
    </row>
    <row r="9480" spans="16:19">
      <c r="P9480"/>
      <c r="Q9480"/>
      <c r="R9480"/>
      <c r="S9480"/>
    </row>
    <row r="9481" spans="16:19">
      <c r="P9481"/>
      <c r="Q9481"/>
      <c r="R9481"/>
      <c r="S9481"/>
    </row>
    <row r="9482" spans="16:19">
      <c r="P9482"/>
      <c r="Q9482"/>
      <c r="R9482"/>
      <c r="S9482"/>
    </row>
    <row r="9483" spans="16:19">
      <c r="P9483"/>
      <c r="Q9483"/>
      <c r="R9483"/>
      <c r="S9483"/>
    </row>
    <row r="9484" spans="16:19">
      <c r="P9484"/>
      <c r="Q9484"/>
      <c r="R9484"/>
      <c r="S9484"/>
    </row>
    <row r="9485" spans="16:19">
      <c r="P9485"/>
      <c r="Q9485"/>
      <c r="R9485"/>
      <c r="S9485"/>
    </row>
    <row r="9486" spans="16:19">
      <c r="P9486"/>
      <c r="Q9486"/>
      <c r="R9486"/>
      <c r="S9486"/>
    </row>
    <row r="9487" spans="16:19">
      <c r="P9487"/>
      <c r="Q9487"/>
      <c r="R9487"/>
      <c r="S9487"/>
    </row>
    <row r="9488" spans="16:19">
      <c r="P9488"/>
      <c r="Q9488"/>
      <c r="R9488"/>
      <c r="S9488"/>
    </row>
    <row r="9489" spans="16:19">
      <c r="P9489"/>
      <c r="Q9489"/>
      <c r="R9489"/>
      <c r="S9489"/>
    </row>
    <row r="9490" spans="16:19">
      <c r="P9490"/>
      <c r="Q9490"/>
      <c r="R9490"/>
      <c r="S9490"/>
    </row>
    <row r="9491" spans="16:19">
      <c r="P9491"/>
      <c r="Q9491"/>
      <c r="R9491"/>
      <c r="S9491"/>
    </row>
    <row r="9492" spans="16:19">
      <c r="P9492"/>
      <c r="Q9492"/>
      <c r="R9492"/>
      <c r="S9492"/>
    </row>
    <row r="9493" spans="16:19">
      <c r="P9493"/>
      <c r="Q9493"/>
      <c r="R9493"/>
      <c r="S9493"/>
    </row>
    <row r="9494" spans="16:19">
      <c r="P9494"/>
      <c r="Q9494"/>
      <c r="R9494"/>
      <c r="S9494"/>
    </row>
    <row r="9495" spans="16:19">
      <c r="P9495"/>
      <c r="Q9495"/>
      <c r="R9495"/>
      <c r="S9495"/>
    </row>
    <row r="9496" spans="16:19">
      <c r="P9496"/>
      <c r="Q9496"/>
      <c r="R9496"/>
      <c r="S9496"/>
    </row>
    <row r="9497" spans="16:19">
      <c r="P9497"/>
      <c r="Q9497"/>
      <c r="R9497"/>
      <c r="S9497"/>
    </row>
    <row r="9498" spans="16:19">
      <c r="P9498"/>
      <c r="Q9498"/>
      <c r="R9498"/>
      <c r="S9498"/>
    </row>
    <row r="9499" spans="16:19">
      <c r="P9499"/>
      <c r="Q9499"/>
      <c r="R9499"/>
      <c r="S9499"/>
    </row>
    <row r="9500" spans="16:19">
      <c r="P9500"/>
      <c r="Q9500"/>
      <c r="R9500"/>
      <c r="S9500"/>
    </row>
    <row r="9501" spans="16:19">
      <c r="P9501"/>
      <c r="Q9501"/>
      <c r="R9501"/>
      <c r="S9501"/>
    </row>
    <row r="9502" spans="16:19">
      <c r="P9502"/>
      <c r="Q9502"/>
      <c r="R9502"/>
      <c r="S9502"/>
    </row>
    <row r="9503" spans="16:19">
      <c r="P9503"/>
      <c r="Q9503"/>
      <c r="R9503"/>
      <c r="S9503"/>
    </row>
    <row r="9504" spans="16:19">
      <c r="P9504"/>
      <c r="Q9504"/>
      <c r="R9504"/>
      <c r="S9504"/>
    </row>
    <row r="9505" spans="16:19">
      <c r="P9505"/>
      <c r="Q9505"/>
      <c r="R9505"/>
      <c r="S9505"/>
    </row>
    <row r="9506" spans="16:19">
      <c r="P9506"/>
      <c r="Q9506"/>
      <c r="R9506"/>
      <c r="S9506"/>
    </row>
    <row r="9507" spans="16:19">
      <c r="P9507"/>
      <c r="Q9507"/>
      <c r="R9507"/>
      <c r="S9507"/>
    </row>
    <row r="9508" spans="16:19">
      <c r="P9508"/>
      <c r="Q9508"/>
      <c r="R9508"/>
      <c r="S9508"/>
    </row>
    <row r="9509" spans="16:19">
      <c r="P9509"/>
      <c r="Q9509"/>
      <c r="R9509"/>
      <c r="S9509"/>
    </row>
    <row r="9510" spans="16:19">
      <c r="P9510"/>
      <c r="Q9510"/>
      <c r="R9510"/>
      <c r="S9510"/>
    </row>
    <row r="9511" spans="16:19">
      <c r="P9511"/>
      <c r="Q9511"/>
      <c r="R9511"/>
      <c r="S9511"/>
    </row>
    <row r="9512" spans="16:19">
      <c r="P9512"/>
      <c r="Q9512"/>
      <c r="R9512"/>
      <c r="S9512"/>
    </row>
    <row r="9513" spans="16:19">
      <c r="P9513"/>
      <c r="Q9513"/>
      <c r="R9513"/>
      <c r="S9513"/>
    </row>
    <row r="9514" spans="16:19">
      <c r="P9514"/>
      <c r="Q9514"/>
      <c r="R9514"/>
      <c r="S9514"/>
    </row>
    <row r="9515" spans="16:19">
      <c r="P9515"/>
      <c r="Q9515"/>
      <c r="R9515"/>
      <c r="S9515"/>
    </row>
    <row r="9516" spans="16:19">
      <c r="P9516"/>
      <c r="Q9516"/>
      <c r="R9516"/>
      <c r="S9516"/>
    </row>
    <row r="9517" spans="16:19">
      <c r="P9517"/>
      <c r="Q9517"/>
      <c r="R9517"/>
      <c r="S9517"/>
    </row>
    <row r="9518" spans="16:19">
      <c r="P9518"/>
      <c r="Q9518"/>
      <c r="R9518"/>
      <c r="S9518"/>
    </row>
    <row r="9519" spans="16:19">
      <c r="P9519"/>
      <c r="Q9519"/>
      <c r="R9519"/>
      <c r="S9519"/>
    </row>
    <row r="9520" spans="16:19">
      <c r="P9520"/>
      <c r="Q9520"/>
      <c r="R9520"/>
      <c r="S9520"/>
    </row>
    <row r="9521" spans="16:19">
      <c r="P9521"/>
      <c r="Q9521"/>
      <c r="R9521"/>
      <c r="S9521"/>
    </row>
    <row r="9522" spans="16:19">
      <c r="P9522"/>
      <c r="Q9522"/>
      <c r="R9522"/>
      <c r="S9522"/>
    </row>
    <row r="9523" spans="16:19">
      <c r="P9523"/>
      <c r="Q9523"/>
      <c r="R9523"/>
      <c r="S9523"/>
    </row>
    <row r="9524" spans="16:19">
      <c r="P9524"/>
      <c r="Q9524"/>
      <c r="R9524"/>
      <c r="S9524"/>
    </row>
    <row r="9525" spans="16:19">
      <c r="P9525"/>
      <c r="Q9525"/>
      <c r="R9525"/>
      <c r="S9525"/>
    </row>
    <row r="9526" spans="16:19">
      <c r="P9526"/>
      <c r="Q9526"/>
      <c r="R9526"/>
      <c r="S9526"/>
    </row>
    <row r="9527" spans="16:19">
      <c r="P9527"/>
      <c r="Q9527"/>
      <c r="R9527"/>
      <c r="S9527"/>
    </row>
    <row r="9528" spans="16:19">
      <c r="P9528"/>
      <c r="Q9528"/>
      <c r="R9528"/>
      <c r="S9528"/>
    </row>
    <row r="9529" spans="16:19">
      <c r="P9529"/>
      <c r="Q9529"/>
      <c r="R9529"/>
      <c r="S9529"/>
    </row>
    <row r="9530" spans="16:19">
      <c r="P9530"/>
      <c r="Q9530"/>
      <c r="R9530"/>
      <c r="S9530"/>
    </row>
    <row r="9531" spans="16:19">
      <c r="P9531"/>
      <c r="Q9531"/>
      <c r="R9531"/>
      <c r="S9531"/>
    </row>
    <row r="9532" spans="16:19">
      <c r="P9532"/>
      <c r="Q9532"/>
      <c r="R9532"/>
      <c r="S9532"/>
    </row>
    <row r="9533" spans="16:19">
      <c r="P9533"/>
      <c r="Q9533"/>
      <c r="R9533"/>
      <c r="S9533"/>
    </row>
    <row r="9534" spans="16:19">
      <c r="P9534"/>
      <c r="Q9534"/>
      <c r="R9534"/>
      <c r="S9534"/>
    </row>
    <row r="9535" spans="16:19">
      <c r="P9535"/>
      <c r="Q9535"/>
      <c r="R9535"/>
      <c r="S9535"/>
    </row>
    <row r="9536" spans="16:19">
      <c r="P9536"/>
      <c r="Q9536"/>
      <c r="R9536"/>
      <c r="S9536"/>
    </row>
    <row r="9537" spans="16:19">
      <c r="P9537"/>
      <c r="Q9537"/>
      <c r="R9537"/>
      <c r="S9537"/>
    </row>
    <row r="9538" spans="16:19">
      <c r="P9538"/>
      <c r="Q9538"/>
      <c r="R9538"/>
      <c r="S9538"/>
    </row>
    <row r="9539" spans="16:19">
      <c r="P9539"/>
      <c r="Q9539"/>
      <c r="R9539"/>
      <c r="S9539"/>
    </row>
    <row r="9540" spans="16:19">
      <c r="P9540"/>
      <c r="Q9540"/>
      <c r="R9540"/>
      <c r="S9540"/>
    </row>
    <row r="9541" spans="16:19">
      <c r="P9541"/>
      <c r="Q9541"/>
      <c r="R9541"/>
      <c r="S9541"/>
    </row>
    <row r="9542" spans="16:19">
      <c r="P9542"/>
      <c r="Q9542"/>
      <c r="R9542"/>
      <c r="S9542"/>
    </row>
    <row r="9543" spans="16:19">
      <c r="P9543"/>
      <c r="Q9543"/>
      <c r="R9543"/>
      <c r="S9543"/>
    </row>
    <row r="9544" spans="16:19">
      <c r="P9544"/>
      <c r="Q9544"/>
      <c r="R9544"/>
      <c r="S9544"/>
    </row>
    <row r="9545" spans="16:19">
      <c r="P9545"/>
      <c r="Q9545"/>
      <c r="R9545"/>
      <c r="S9545"/>
    </row>
    <row r="9546" spans="16:19">
      <c r="P9546"/>
      <c r="Q9546"/>
      <c r="R9546"/>
      <c r="S9546"/>
    </row>
    <row r="9547" spans="16:19">
      <c r="P9547"/>
      <c r="Q9547"/>
      <c r="R9547"/>
      <c r="S9547"/>
    </row>
    <row r="9548" spans="16:19">
      <c r="P9548"/>
      <c r="Q9548"/>
      <c r="R9548"/>
      <c r="S9548"/>
    </row>
    <row r="9549" spans="16:19">
      <c r="P9549"/>
      <c r="Q9549"/>
      <c r="R9549"/>
      <c r="S9549"/>
    </row>
    <row r="9550" spans="16:19">
      <c r="P9550"/>
      <c r="Q9550"/>
      <c r="R9550"/>
      <c r="S9550"/>
    </row>
    <row r="9551" spans="16:19">
      <c r="P9551"/>
      <c r="Q9551"/>
      <c r="R9551"/>
      <c r="S9551"/>
    </row>
    <row r="9552" spans="16:19">
      <c r="P9552"/>
      <c r="Q9552"/>
      <c r="R9552"/>
      <c r="S9552"/>
    </row>
    <row r="9553" spans="16:19">
      <c r="P9553"/>
      <c r="Q9553"/>
      <c r="R9553"/>
      <c r="S9553"/>
    </row>
    <row r="9554" spans="16:19">
      <c r="P9554"/>
      <c r="Q9554"/>
      <c r="R9554"/>
      <c r="S9554"/>
    </row>
    <row r="9555" spans="16:19">
      <c r="P9555"/>
      <c r="Q9555"/>
      <c r="R9555"/>
      <c r="S9555"/>
    </row>
    <row r="9556" spans="16:19">
      <c r="P9556"/>
      <c r="Q9556"/>
      <c r="R9556"/>
      <c r="S9556"/>
    </row>
    <row r="9557" spans="16:19">
      <c r="P9557"/>
      <c r="Q9557"/>
      <c r="R9557"/>
      <c r="S9557"/>
    </row>
    <row r="9558" spans="16:19">
      <c r="P9558"/>
      <c r="Q9558"/>
      <c r="R9558"/>
      <c r="S9558"/>
    </row>
    <row r="9559" spans="16:19">
      <c r="P9559"/>
      <c r="Q9559"/>
      <c r="R9559"/>
      <c r="S9559"/>
    </row>
    <row r="9560" spans="16:19">
      <c r="P9560"/>
      <c r="Q9560"/>
      <c r="R9560"/>
      <c r="S9560"/>
    </row>
    <row r="9561" spans="16:19">
      <c r="P9561"/>
      <c r="Q9561"/>
      <c r="R9561"/>
      <c r="S9561"/>
    </row>
    <row r="9562" spans="16:19">
      <c r="P9562"/>
      <c r="Q9562"/>
      <c r="R9562"/>
      <c r="S9562"/>
    </row>
    <row r="9563" spans="16:19">
      <c r="P9563"/>
      <c r="Q9563"/>
      <c r="R9563"/>
      <c r="S9563"/>
    </row>
    <row r="9564" spans="16:19">
      <c r="P9564"/>
      <c r="Q9564"/>
      <c r="R9564"/>
      <c r="S9564"/>
    </row>
    <row r="9565" spans="16:19">
      <c r="P9565"/>
      <c r="Q9565"/>
      <c r="R9565"/>
      <c r="S9565"/>
    </row>
    <row r="9566" spans="16:19">
      <c r="P9566"/>
      <c r="Q9566"/>
      <c r="R9566"/>
      <c r="S9566"/>
    </row>
    <row r="9567" spans="16:19">
      <c r="P9567"/>
      <c r="Q9567"/>
      <c r="R9567"/>
      <c r="S9567"/>
    </row>
    <row r="9568" spans="16:19">
      <c r="P9568"/>
      <c r="Q9568"/>
      <c r="R9568"/>
      <c r="S9568"/>
    </row>
    <row r="9569" spans="16:19">
      <c r="P9569"/>
      <c r="Q9569"/>
      <c r="R9569"/>
      <c r="S9569"/>
    </row>
    <row r="9570" spans="16:19">
      <c r="P9570"/>
      <c r="Q9570"/>
      <c r="R9570"/>
      <c r="S9570"/>
    </row>
    <row r="9571" spans="16:19">
      <c r="P9571"/>
      <c r="Q9571"/>
      <c r="R9571"/>
      <c r="S9571"/>
    </row>
    <row r="9572" spans="16:19">
      <c r="P9572"/>
      <c r="Q9572"/>
      <c r="R9572"/>
      <c r="S9572"/>
    </row>
    <row r="9573" spans="16:19">
      <c r="P9573"/>
      <c r="Q9573"/>
      <c r="R9573"/>
      <c r="S9573"/>
    </row>
    <row r="9574" spans="16:19">
      <c r="P9574"/>
      <c r="Q9574"/>
      <c r="R9574"/>
      <c r="S9574"/>
    </row>
    <row r="9575" spans="16:19">
      <c r="P9575"/>
      <c r="Q9575"/>
      <c r="R9575"/>
      <c r="S9575"/>
    </row>
    <row r="9576" spans="16:19">
      <c r="P9576"/>
      <c r="Q9576"/>
      <c r="R9576"/>
      <c r="S9576"/>
    </row>
    <row r="9577" spans="16:19">
      <c r="P9577"/>
      <c r="Q9577"/>
      <c r="R9577"/>
      <c r="S9577"/>
    </row>
    <row r="9578" spans="16:19">
      <c r="P9578"/>
      <c r="Q9578"/>
      <c r="R9578"/>
      <c r="S9578"/>
    </row>
    <row r="9579" spans="16:19">
      <c r="P9579"/>
      <c r="Q9579"/>
      <c r="R9579"/>
      <c r="S9579"/>
    </row>
    <row r="9580" spans="16:19">
      <c r="P9580"/>
      <c r="Q9580"/>
      <c r="R9580"/>
      <c r="S9580"/>
    </row>
    <row r="9581" spans="16:19">
      <c r="P9581"/>
      <c r="Q9581"/>
      <c r="R9581"/>
      <c r="S9581"/>
    </row>
    <row r="9582" spans="16:19">
      <c r="P9582"/>
      <c r="Q9582"/>
      <c r="R9582"/>
      <c r="S9582"/>
    </row>
    <row r="9583" spans="16:19">
      <c r="P9583"/>
      <c r="Q9583"/>
      <c r="R9583"/>
      <c r="S9583"/>
    </row>
    <row r="9584" spans="16:19">
      <c r="P9584"/>
      <c r="Q9584"/>
      <c r="R9584"/>
      <c r="S9584"/>
    </row>
    <row r="9585" spans="16:19">
      <c r="P9585"/>
      <c r="Q9585"/>
      <c r="R9585"/>
      <c r="S9585"/>
    </row>
    <row r="9586" spans="16:19">
      <c r="P9586"/>
      <c r="Q9586"/>
      <c r="R9586"/>
      <c r="S9586"/>
    </row>
    <row r="9587" spans="16:19">
      <c r="P9587"/>
      <c r="Q9587"/>
      <c r="R9587"/>
      <c r="S9587"/>
    </row>
    <row r="9588" spans="16:19">
      <c r="P9588"/>
      <c r="Q9588"/>
      <c r="R9588"/>
      <c r="S9588"/>
    </row>
    <row r="9589" spans="16:19">
      <c r="P9589"/>
      <c r="Q9589"/>
      <c r="R9589"/>
      <c r="S9589"/>
    </row>
    <row r="9590" spans="16:19">
      <c r="P9590"/>
      <c r="Q9590"/>
      <c r="R9590"/>
      <c r="S9590"/>
    </row>
    <row r="9591" spans="16:19">
      <c r="P9591"/>
      <c r="Q9591"/>
      <c r="R9591"/>
      <c r="S9591"/>
    </row>
    <row r="9592" spans="16:19">
      <c r="P9592"/>
      <c r="Q9592"/>
      <c r="R9592"/>
      <c r="S9592"/>
    </row>
    <row r="9593" spans="16:19">
      <c r="P9593"/>
      <c r="Q9593"/>
      <c r="R9593"/>
      <c r="S9593"/>
    </row>
    <row r="9594" spans="16:19">
      <c r="P9594"/>
      <c r="Q9594"/>
      <c r="R9594"/>
      <c r="S9594"/>
    </row>
    <row r="9595" spans="16:19">
      <c r="P9595"/>
      <c r="Q9595"/>
      <c r="R9595"/>
      <c r="S9595"/>
    </row>
    <row r="9596" spans="16:19">
      <c r="P9596"/>
      <c r="Q9596"/>
      <c r="R9596"/>
      <c r="S9596"/>
    </row>
    <row r="9597" spans="16:19">
      <c r="P9597"/>
      <c r="Q9597"/>
      <c r="R9597"/>
      <c r="S9597"/>
    </row>
    <row r="9598" spans="16:19">
      <c r="P9598"/>
      <c r="Q9598"/>
      <c r="R9598"/>
      <c r="S9598"/>
    </row>
    <row r="9599" spans="16:19">
      <c r="P9599"/>
      <c r="Q9599"/>
      <c r="R9599"/>
      <c r="S9599"/>
    </row>
    <row r="9600" spans="16:19">
      <c r="P9600"/>
      <c r="Q9600"/>
      <c r="R9600"/>
      <c r="S9600"/>
    </row>
    <row r="9601" spans="16:19">
      <c r="P9601"/>
      <c r="Q9601"/>
      <c r="R9601"/>
      <c r="S9601"/>
    </row>
    <row r="9602" spans="16:19">
      <c r="P9602"/>
      <c r="Q9602"/>
      <c r="R9602"/>
      <c r="S9602"/>
    </row>
    <row r="9603" spans="16:19">
      <c r="P9603"/>
      <c r="Q9603"/>
      <c r="R9603"/>
      <c r="S9603"/>
    </row>
    <row r="9604" spans="16:19">
      <c r="P9604"/>
      <c r="Q9604"/>
      <c r="R9604"/>
      <c r="S9604"/>
    </row>
    <row r="9605" spans="16:19">
      <c r="P9605"/>
      <c r="Q9605"/>
      <c r="R9605"/>
      <c r="S9605"/>
    </row>
    <row r="9606" spans="16:19">
      <c r="P9606"/>
      <c r="Q9606"/>
      <c r="R9606"/>
      <c r="S9606"/>
    </row>
    <row r="9607" spans="16:19">
      <c r="P9607"/>
      <c r="Q9607"/>
      <c r="R9607"/>
      <c r="S9607"/>
    </row>
    <row r="9608" spans="16:19">
      <c r="P9608"/>
      <c r="Q9608"/>
      <c r="R9608"/>
      <c r="S9608"/>
    </row>
    <row r="9609" spans="16:19">
      <c r="P9609"/>
      <c r="Q9609"/>
      <c r="R9609"/>
      <c r="S9609"/>
    </row>
    <row r="9610" spans="16:19">
      <c r="P9610"/>
      <c r="Q9610"/>
      <c r="R9610"/>
      <c r="S9610"/>
    </row>
    <row r="9611" spans="16:19">
      <c r="P9611"/>
      <c r="Q9611"/>
      <c r="R9611"/>
      <c r="S9611"/>
    </row>
    <row r="9612" spans="16:19">
      <c r="P9612"/>
      <c r="Q9612"/>
      <c r="R9612"/>
      <c r="S9612"/>
    </row>
    <row r="9613" spans="16:19">
      <c r="P9613"/>
      <c r="Q9613"/>
      <c r="R9613"/>
      <c r="S9613"/>
    </row>
    <row r="9614" spans="16:19">
      <c r="P9614"/>
      <c r="Q9614"/>
      <c r="R9614"/>
      <c r="S9614"/>
    </row>
    <row r="9615" spans="16:19">
      <c r="P9615"/>
      <c r="Q9615"/>
      <c r="R9615"/>
      <c r="S9615"/>
    </row>
    <row r="9616" spans="16:19">
      <c r="P9616"/>
      <c r="Q9616"/>
      <c r="R9616"/>
      <c r="S9616"/>
    </row>
    <row r="9617" spans="16:19">
      <c r="P9617"/>
      <c r="Q9617"/>
      <c r="R9617"/>
      <c r="S9617"/>
    </row>
    <row r="9618" spans="16:19">
      <c r="P9618"/>
      <c r="Q9618"/>
      <c r="R9618"/>
      <c r="S9618"/>
    </row>
    <row r="9619" spans="16:19">
      <c r="P9619"/>
      <c r="Q9619"/>
      <c r="R9619"/>
      <c r="S9619"/>
    </row>
    <row r="9620" spans="16:19">
      <c r="P9620"/>
      <c r="Q9620"/>
      <c r="R9620"/>
      <c r="S9620"/>
    </row>
    <row r="9621" spans="16:19">
      <c r="P9621"/>
      <c r="Q9621"/>
      <c r="R9621"/>
      <c r="S9621"/>
    </row>
    <row r="9622" spans="16:19">
      <c r="P9622"/>
      <c r="Q9622"/>
      <c r="R9622"/>
      <c r="S9622"/>
    </row>
    <row r="9623" spans="16:19">
      <c r="P9623"/>
      <c r="Q9623"/>
      <c r="R9623"/>
      <c r="S9623"/>
    </row>
    <row r="9624" spans="16:19">
      <c r="P9624"/>
      <c r="Q9624"/>
      <c r="R9624"/>
      <c r="S9624"/>
    </row>
    <row r="9625" spans="16:19">
      <c r="P9625"/>
      <c r="Q9625"/>
      <c r="R9625"/>
      <c r="S9625"/>
    </row>
    <row r="9626" spans="16:19">
      <c r="P9626"/>
      <c r="Q9626"/>
      <c r="R9626"/>
      <c r="S9626"/>
    </row>
    <row r="9627" spans="16:19">
      <c r="P9627"/>
      <c r="Q9627"/>
      <c r="R9627"/>
      <c r="S9627"/>
    </row>
    <row r="9628" spans="16:19">
      <c r="P9628"/>
      <c r="Q9628"/>
      <c r="R9628"/>
      <c r="S9628"/>
    </row>
    <row r="9629" spans="16:19">
      <c r="P9629"/>
      <c r="Q9629"/>
      <c r="R9629"/>
      <c r="S9629"/>
    </row>
    <row r="9630" spans="16:19">
      <c r="P9630"/>
      <c r="Q9630"/>
      <c r="R9630"/>
      <c r="S9630"/>
    </row>
    <row r="9631" spans="16:19">
      <c r="P9631"/>
      <c r="Q9631"/>
      <c r="R9631"/>
      <c r="S9631"/>
    </row>
    <row r="9632" spans="16:19">
      <c r="P9632"/>
      <c r="Q9632"/>
      <c r="R9632"/>
      <c r="S9632"/>
    </row>
    <row r="9633" spans="16:19">
      <c r="P9633"/>
      <c r="Q9633"/>
      <c r="R9633"/>
      <c r="S9633"/>
    </row>
    <row r="9634" spans="16:19">
      <c r="P9634"/>
      <c r="Q9634"/>
      <c r="R9634"/>
      <c r="S9634"/>
    </row>
    <row r="9635" spans="16:19">
      <c r="P9635"/>
      <c r="Q9635"/>
      <c r="R9635"/>
      <c r="S9635"/>
    </row>
    <row r="9636" spans="16:19">
      <c r="P9636"/>
      <c r="Q9636"/>
      <c r="R9636"/>
      <c r="S9636"/>
    </row>
    <row r="9637" spans="16:19">
      <c r="P9637"/>
      <c r="Q9637"/>
      <c r="R9637"/>
      <c r="S9637"/>
    </row>
    <row r="9638" spans="16:19">
      <c r="P9638"/>
      <c r="Q9638"/>
      <c r="R9638"/>
      <c r="S9638"/>
    </row>
    <row r="9639" spans="16:19">
      <c r="P9639"/>
      <c r="Q9639"/>
      <c r="R9639"/>
      <c r="S9639"/>
    </row>
    <row r="9640" spans="16:19">
      <c r="P9640"/>
      <c r="Q9640"/>
      <c r="R9640"/>
      <c r="S9640"/>
    </row>
    <row r="9641" spans="16:19">
      <c r="P9641"/>
      <c r="Q9641"/>
      <c r="R9641"/>
      <c r="S9641"/>
    </row>
    <row r="9642" spans="16:19">
      <c r="P9642"/>
      <c r="Q9642"/>
      <c r="R9642"/>
      <c r="S9642"/>
    </row>
    <row r="9643" spans="16:19">
      <c r="P9643"/>
      <c r="Q9643"/>
      <c r="R9643"/>
      <c r="S9643"/>
    </row>
    <row r="9644" spans="16:19">
      <c r="P9644"/>
      <c r="Q9644"/>
      <c r="R9644"/>
      <c r="S9644"/>
    </row>
    <row r="9645" spans="16:19">
      <c r="P9645"/>
      <c r="Q9645"/>
      <c r="R9645"/>
      <c r="S9645"/>
    </row>
    <row r="9646" spans="16:19">
      <c r="P9646"/>
      <c r="Q9646"/>
      <c r="R9646"/>
      <c r="S9646"/>
    </row>
    <row r="9647" spans="16:19">
      <c r="P9647"/>
      <c r="Q9647"/>
      <c r="R9647"/>
      <c r="S9647"/>
    </row>
    <row r="9648" spans="16:19">
      <c r="P9648"/>
      <c r="Q9648"/>
      <c r="R9648"/>
      <c r="S9648"/>
    </row>
    <row r="9649" spans="16:19">
      <c r="P9649"/>
      <c r="Q9649"/>
      <c r="R9649"/>
      <c r="S9649"/>
    </row>
    <row r="9650" spans="16:19">
      <c r="P9650"/>
      <c r="Q9650"/>
      <c r="R9650"/>
      <c r="S9650"/>
    </row>
    <row r="9651" spans="16:19">
      <c r="P9651"/>
      <c r="Q9651"/>
      <c r="R9651"/>
      <c r="S9651"/>
    </row>
    <row r="9652" spans="16:19">
      <c r="P9652"/>
      <c r="Q9652"/>
      <c r="R9652"/>
      <c r="S9652"/>
    </row>
    <row r="9653" spans="16:19">
      <c r="P9653"/>
      <c r="Q9653"/>
      <c r="R9653"/>
      <c r="S9653"/>
    </row>
    <row r="9654" spans="16:19">
      <c r="P9654"/>
      <c r="Q9654"/>
      <c r="R9654"/>
      <c r="S9654"/>
    </row>
    <row r="9655" spans="16:19">
      <c r="P9655"/>
      <c r="Q9655"/>
      <c r="R9655"/>
      <c r="S9655"/>
    </row>
    <row r="9656" spans="16:19">
      <c r="P9656"/>
      <c r="Q9656"/>
      <c r="R9656"/>
      <c r="S9656"/>
    </row>
    <row r="9657" spans="16:19">
      <c r="P9657"/>
      <c r="Q9657"/>
      <c r="R9657"/>
      <c r="S9657"/>
    </row>
    <row r="9658" spans="16:19">
      <c r="P9658"/>
      <c r="Q9658"/>
      <c r="R9658"/>
      <c r="S9658"/>
    </row>
    <row r="9659" spans="16:19">
      <c r="P9659"/>
      <c r="Q9659"/>
      <c r="R9659"/>
      <c r="S9659"/>
    </row>
    <row r="9660" spans="16:19">
      <c r="P9660"/>
      <c r="Q9660"/>
      <c r="R9660"/>
      <c r="S9660"/>
    </row>
    <row r="9661" spans="16:19">
      <c r="P9661"/>
      <c r="Q9661"/>
      <c r="R9661"/>
      <c r="S9661"/>
    </row>
    <row r="9662" spans="16:19">
      <c r="P9662"/>
      <c r="Q9662"/>
      <c r="R9662"/>
      <c r="S9662"/>
    </row>
    <row r="9663" spans="16:19">
      <c r="P9663"/>
      <c r="Q9663"/>
      <c r="R9663"/>
      <c r="S9663"/>
    </row>
    <row r="9664" spans="16:19">
      <c r="P9664"/>
      <c r="Q9664"/>
      <c r="R9664"/>
      <c r="S9664"/>
    </row>
    <row r="9665" spans="16:19">
      <c r="P9665"/>
      <c r="Q9665"/>
      <c r="R9665"/>
      <c r="S9665"/>
    </row>
    <row r="9666" spans="16:19">
      <c r="P9666"/>
      <c r="Q9666"/>
      <c r="R9666"/>
      <c r="S9666"/>
    </row>
    <row r="9667" spans="16:19">
      <c r="P9667"/>
      <c r="Q9667"/>
      <c r="R9667"/>
      <c r="S9667"/>
    </row>
    <row r="9668" spans="16:19">
      <c r="P9668"/>
      <c r="Q9668"/>
      <c r="R9668"/>
      <c r="S9668"/>
    </row>
    <row r="9669" spans="16:19">
      <c r="P9669"/>
      <c r="Q9669"/>
      <c r="R9669"/>
      <c r="S9669"/>
    </row>
    <row r="9670" spans="16:19">
      <c r="P9670"/>
      <c r="Q9670"/>
      <c r="R9670"/>
      <c r="S9670"/>
    </row>
    <row r="9671" spans="16:19">
      <c r="P9671"/>
      <c r="Q9671"/>
      <c r="R9671"/>
      <c r="S9671"/>
    </row>
    <row r="9672" spans="16:19">
      <c r="P9672"/>
      <c r="Q9672"/>
      <c r="R9672"/>
      <c r="S9672"/>
    </row>
    <row r="9673" spans="16:19">
      <c r="P9673"/>
      <c r="Q9673"/>
      <c r="R9673"/>
      <c r="S9673"/>
    </row>
    <row r="9674" spans="16:19">
      <c r="P9674"/>
      <c r="Q9674"/>
      <c r="R9674"/>
      <c r="S9674"/>
    </row>
    <row r="9675" spans="16:19">
      <c r="P9675"/>
      <c r="Q9675"/>
      <c r="R9675"/>
      <c r="S9675"/>
    </row>
    <row r="9676" spans="16:19">
      <c r="P9676"/>
      <c r="Q9676"/>
      <c r="R9676"/>
      <c r="S9676"/>
    </row>
    <row r="9677" spans="16:19">
      <c r="P9677"/>
      <c r="Q9677"/>
      <c r="R9677"/>
      <c r="S9677"/>
    </row>
    <row r="9678" spans="16:19">
      <c r="P9678"/>
      <c r="Q9678"/>
      <c r="R9678"/>
      <c r="S9678"/>
    </row>
    <row r="9679" spans="16:19">
      <c r="P9679"/>
      <c r="Q9679"/>
      <c r="R9679"/>
      <c r="S9679"/>
    </row>
    <row r="9680" spans="16:19">
      <c r="P9680"/>
      <c r="Q9680"/>
      <c r="R9680"/>
      <c r="S9680"/>
    </row>
    <row r="9681" spans="16:19">
      <c r="P9681"/>
      <c r="Q9681"/>
      <c r="R9681"/>
      <c r="S9681"/>
    </row>
    <row r="9682" spans="16:19">
      <c r="P9682"/>
      <c r="Q9682"/>
      <c r="R9682"/>
      <c r="S9682"/>
    </row>
    <row r="9683" spans="16:19">
      <c r="P9683"/>
      <c r="Q9683"/>
      <c r="R9683"/>
      <c r="S9683"/>
    </row>
    <row r="9684" spans="16:19">
      <c r="P9684"/>
      <c r="Q9684"/>
      <c r="R9684"/>
      <c r="S9684"/>
    </row>
    <row r="9685" spans="16:19">
      <c r="P9685"/>
      <c r="Q9685"/>
      <c r="R9685"/>
      <c r="S9685"/>
    </row>
    <row r="9686" spans="16:19">
      <c r="P9686"/>
      <c r="Q9686"/>
      <c r="R9686"/>
      <c r="S9686"/>
    </row>
    <row r="9687" spans="16:19">
      <c r="P9687"/>
      <c r="Q9687"/>
      <c r="R9687"/>
      <c r="S9687"/>
    </row>
    <row r="9688" spans="16:19">
      <c r="P9688"/>
      <c r="Q9688"/>
      <c r="R9688"/>
      <c r="S9688"/>
    </row>
    <row r="9689" spans="16:19">
      <c r="P9689"/>
      <c r="Q9689"/>
      <c r="R9689"/>
      <c r="S9689"/>
    </row>
    <row r="9690" spans="16:19">
      <c r="P9690"/>
      <c r="Q9690"/>
      <c r="R9690"/>
      <c r="S9690"/>
    </row>
    <row r="9691" spans="16:19">
      <c r="P9691"/>
      <c r="Q9691"/>
      <c r="R9691"/>
      <c r="S9691"/>
    </row>
    <row r="9692" spans="16:19">
      <c r="P9692"/>
      <c r="Q9692"/>
      <c r="R9692"/>
      <c r="S9692"/>
    </row>
    <row r="9693" spans="16:19">
      <c r="P9693"/>
      <c r="Q9693"/>
      <c r="R9693"/>
      <c r="S9693"/>
    </row>
    <row r="9694" spans="16:19">
      <c r="P9694"/>
      <c r="Q9694"/>
      <c r="R9694"/>
      <c r="S9694"/>
    </row>
    <row r="9695" spans="16:19">
      <c r="P9695"/>
      <c r="Q9695"/>
      <c r="R9695"/>
      <c r="S9695"/>
    </row>
    <row r="9696" spans="16:19">
      <c r="P9696"/>
      <c r="Q9696"/>
      <c r="R9696"/>
      <c r="S9696"/>
    </row>
    <row r="9697" spans="16:19">
      <c r="P9697"/>
      <c r="Q9697"/>
      <c r="R9697"/>
      <c r="S9697"/>
    </row>
    <row r="9698" spans="16:19">
      <c r="P9698"/>
      <c r="Q9698"/>
      <c r="R9698"/>
      <c r="S9698"/>
    </row>
    <row r="9699" spans="16:19">
      <c r="P9699"/>
      <c r="Q9699"/>
      <c r="R9699"/>
      <c r="S9699"/>
    </row>
    <row r="9700" spans="16:19">
      <c r="P9700"/>
      <c r="Q9700"/>
      <c r="R9700"/>
      <c r="S9700"/>
    </row>
    <row r="9701" spans="16:19">
      <c r="P9701"/>
      <c r="Q9701"/>
      <c r="R9701"/>
      <c r="S9701"/>
    </row>
    <row r="9702" spans="16:19">
      <c r="P9702"/>
      <c r="Q9702"/>
      <c r="R9702"/>
      <c r="S9702"/>
    </row>
    <row r="9703" spans="16:19">
      <c r="P9703"/>
      <c r="Q9703"/>
      <c r="R9703"/>
      <c r="S9703"/>
    </row>
    <row r="9704" spans="16:19">
      <c r="P9704"/>
      <c r="Q9704"/>
      <c r="R9704"/>
      <c r="S9704"/>
    </row>
    <row r="9705" spans="16:19">
      <c r="P9705"/>
      <c r="Q9705"/>
      <c r="R9705"/>
      <c r="S9705"/>
    </row>
    <row r="9706" spans="16:19">
      <c r="P9706"/>
      <c r="Q9706"/>
      <c r="R9706"/>
      <c r="S9706"/>
    </row>
    <row r="9707" spans="16:19">
      <c r="P9707"/>
      <c r="Q9707"/>
      <c r="R9707"/>
      <c r="S9707"/>
    </row>
    <row r="9708" spans="16:19">
      <c r="P9708"/>
      <c r="Q9708"/>
      <c r="R9708"/>
      <c r="S9708"/>
    </row>
    <row r="9709" spans="16:19">
      <c r="P9709"/>
      <c r="Q9709"/>
      <c r="R9709"/>
      <c r="S9709"/>
    </row>
    <row r="9710" spans="16:19">
      <c r="P9710"/>
      <c r="Q9710"/>
      <c r="R9710"/>
      <c r="S9710"/>
    </row>
    <row r="9711" spans="16:19">
      <c r="P9711"/>
      <c r="Q9711"/>
      <c r="R9711"/>
      <c r="S9711"/>
    </row>
    <row r="9712" spans="16:19">
      <c r="P9712"/>
      <c r="Q9712"/>
      <c r="R9712"/>
      <c r="S9712"/>
    </row>
    <row r="9713" spans="16:19">
      <c r="P9713"/>
      <c r="Q9713"/>
      <c r="R9713"/>
      <c r="S9713"/>
    </row>
    <row r="9714" spans="16:19">
      <c r="P9714"/>
      <c r="Q9714"/>
      <c r="R9714"/>
      <c r="S9714"/>
    </row>
    <row r="9715" spans="16:19">
      <c r="P9715"/>
      <c r="Q9715"/>
      <c r="R9715"/>
      <c r="S9715"/>
    </row>
    <row r="9716" spans="16:19">
      <c r="P9716"/>
      <c r="Q9716"/>
      <c r="R9716"/>
      <c r="S9716"/>
    </row>
    <row r="9717" spans="16:19">
      <c r="P9717"/>
      <c r="Q9717"/>
      <c r="R9717"/>
      <c r="S9717"/>
    </row>
    <row r="9718" spans="16:19">
      <c r="P9718"/>
      <c r="Q9718"/>
      <c r="R9718"/>
      <c r="S9718"/>
    </row>
    <row r="9719" spans="16:19">
      <c r="P9719"/>
      <c r="Q9719"/>
      <c r="R9719"/>
      <c r="S9719"/>
    </row>
    <row r="9720" spans="16:19">
      <c r="P9720"/>
      <c r="Q9720"/>
      <c r="R9720"/>
      <c r="S9720"/>
    </row>
    <row r="9721" spans="16:19">
      <c r="P9721"/>
      <c r="Q9721"/>
      <c r="R9721"/>
      <c r="S9721"/>
    </row>
    <row r="9722" spans="16:19">
      <c r="P9722"/>
      <c r="Q9722"/>
      <c r="R9722"/>
      <c r="S9722"/>
    </row>
    <row r="9723" spans="16:19">
      <c r="P9723"/>
      <c r="Q9723"/>
      <c r="R9723"/>
      <c r="S9723"/>
    </row>
    <row r="9724" spans="16:19">
      <c r="P9724"/>
      <c r="Q9724"/>
      <c r="R9724"/>
      <c r="S9724"/>
    </row>
    <row r="9725" spans="16:19">
      <c r="P9725"/>
      <c r="Q9725"/>
      <c r="R9725"/>
      <c r="S9725"/>
    </row>
    <row r="9726" spans="16:19">
      <c r="P9726"/>
      <c r="Q9726"/>
      <c r="R9726"/>
      <c r="S9726"/>
    </row>
    <row r="9727" spans="16:19">
      <c r="P9727"/>
      <c r="Q9727"/>
      <c r="R9727"/>
      <c r="S9727"/>
    </row>
    <row r="9728" spans="16:19">
      <c r="P9728"/>
      <c r="Q9728"/>
      <c r="R9728"/>
      <c r="S9728"/>
    </row>
    <row r="9729" spans="16:19">
      <c r="P9729"/>
      <c r="Q9729"/>
      <c r="R9729"/>
      <c r="S9729"/>
    </row>
    <row r="9730" spans="16:19">
      <c r="P9730"/>
      <c r="Q9730"/>
      <c r="R9730"/>
      <c r="S9730"/>
    </row>
    <row r="9731" spans="16:19">
      <c r="P9731"/>
      <c r="Q9731"/>
      <c r="R9731"/>
      <c r="S9731"/>
    </row>
    <row r="9732" spans="16:19">
      <c r="P9732"/>
      <c r="Q9732"/>
      <c r="R9732"/>
      <c r="S9732"/>
    </row>
    <row r="9733" spans="16:19">
      <c r="P9733"/>
      <c r="Q9733"/>
      <c r="R9733"/>
      <c r="S9733"/>
    </row>
    <row r="9734" spans="16:19">
      <c r="P9734"/>
      <c r="Q9734"/>
      <c r="R9734"/>
      <c r="S9734"/>
    </row>
    <row r="9735" spans="16:19">
      <c r="P9735"/>
      <c r="Q9735"/>
      <c r="R9735"/>
      <c r="S9735"/>
    </row>
    <row r="9736" spans="16:19">
      <c r="P9736"/>
      <c r="Q9736"/>
      <c r="R9736"/>
      <c r="S9736"/>
    </row>
    <row r="9737" spans="16:19">
      <c r="P9737"/>
      <c r="Q9737"/>
      <c r="R9737"/>
      <c r="S9737"/>
    </row>
    <row r="9738" spans="16:19">
      <c r="P9738"/>
      <c r="Q9738"/>
      <c r="R9738"/>
      <c r="S9738"/>
    </row>
    <row r="9739" spans="16:19">
      <c r="P9739"/>
      <c r="Q9739"/>
      <c r="R9739"/>
      <c r="S9739"/>
    </row>
    <row r="9740" spans="16:19">
      <c r="P9740"/>
      <c r="Q9740"/>
      <c r="R9740"/>
      <c r="S9740"/>
    </row>
    <row r="9741" spans="16:19">
      <c r="P9741"/>
      <c r="Q9741"/>
      <c r="R9741"/>
      <c r="S9741"/>
    </row>
    <row r="9742" spans="16:19">
      <c r="P9742"/>
      <c r="Q9742"/>
      <c r="R9742"/>
      <c r="S9742"/>
    </row>
    <row r="9743" spans="16:19">
      <c r="P9743"/>
      <c r="Q9743"/>
      <c r="R9743"/>
      <c r="S9743"/>
    </row>
    <row r="9744" spans="16:19">
      <c r="P9744"/>
      <c r="Q9744"/>
      <c r="R9744"/>
      <c r="S9744"/>
    </row>
    <row r="9745" spans="16:19">
      <c r="P9745"/>
      <c r="Q9745"/>
      <c r="R9745"/>
      <c r="S9745"/>
    </row>
    <row r="9746" spans="16:19">
      <c r="P9746"/>
      <c r="Q9746"/>
      <c r="R9746"/>
      <c r="S9746"/>
    </row>
    <row r="9747" spans="16:19">
      <c r="P9747"/>
      <c r="Q9747"/>
      <c r="R9747"/>
      <c r="S9747"/>
    </row>
    <row r="9748" spans="16:19">
      <c r="P9748"/>
      <c r="Q9748"/>
      <c r="R9748"/>
      <c r="S9748"/>
    </row>
    <row r="9749" spans="16:19">
      <c r="P9749"/>
      <c r="Q9749"/>
      <c r="R9749"/>
      <c r="S9749"/>
    </row>
    <row r="9750" spans="16:19">
      <c r="P9750"/>
      <c r="Q9750"/>
      <c r="R9750"/>
      <c r="S9750"/>
    </row>
    <row r="9751" spans="16:19">
      <c r="P9751"/>
      <c r="Q9751"/>
      <c r="R9751"/>
      <c r="S9751"/>
    </row>
    <row r="9752" spans="16:19">
      <c r="P9752"/>
      <c r="Q9752"/>
      <c r="R9752"/>
      <c r="S9752"/>
    </row>
    <row r="9753" spans="16:19">
      <c r="P9753"/>
      <c r="Q9753"/>
      <c r="R9753"/>
      <c r="S9753"/>
    </row>
    <row r="9754" spans="16:19">
      <c r="P9754"/>
      <c r="Q9754"/>
      <c r="R9754"/>
      <c r="S9754"/>
    </row>
    <row r="9755" spans="16:19">
      <c r="P9755"/>
      <c r="Q9755"/>
      <c r="R9755"/>
      <c r="S9755"/>
    </row>
    <row r="9756" spans="16:19">
      <c r="P9756"/>
      <c r="Q9756"/>
      <c r="R9756"/>
      <c r="S9756"/>
    </row>
    <row r="9757" spans="16:19">
      <c r="P9757"/>
      <c r="Q9757"/>
      <c r="R9757"/>
      <c r="S9757"/>
    </row>
    <row r="9758" spans="16:19">
      <c r="P9758"/>
      <c r="Q9758"/>
      <c r="R9758"/>
      <c r="S9758"/>
    </row>
    <row r="9759" spans="16:19">
      <c r="P9759"/>
      <c r="Q9759"/>
      <c r="R9759"/>
      <c r="S9759"/>
    </row>
    <row r="9760" spans="16:19">
      <c r="P9760"/>
      <c r="Q9760"/>
      <c r="R9760"/>
      <c r="S9760"/>
    </row>
    <row r="9761" spans="16:19">
      <c r="P9761"/>
      <c r="Q9761"/>
      <c r="R9761"/>
      <c r="S9761"/>
    </row>
    <row r="9762" spans="16:19">
      <c r="P9762"/>
      <c r="Q9762"/>
      <c r="R9762"/>
      <c r="S9762"/>
    </row>
    <row r="9763" spans="16:19">
      <c r="P9763"/>
      <c r="Q9763"/>
      <c r="R9763"/>
      <c r="S9763"/>
    </row>
    <row r="9764" spans="16:19">
      <c r="P9764"/>
      <c r="Q9764"/>
      <c r="R9764"/>
      <c r="S9764"/>
    </row>
    <row r="9765" spans="16:19">
      <c r="P9765"/>
      <c r="Q9765"/>
      <c r="R9765"/>
      <c r="S9765"/>
    </row>
    <row r="9766" spans="16:19">
      <c r="P9766"/>
      <c r="Q9766"/>
      <c r="R9766"/>
      <c r="S9766"/>
    </row>
    <row r="9767" spans="16:19">
      <c r="P9767"/>
      <c r="Q9767"/>
      <c r="R9767"/>
      <c r="S9767"/>
    </row>
    <row r="9768" spans="16:19">
      <c r="P9768"/>
      <c r="Q9768"/>
      <c r="R9768"/>
      <c r="S9768"/>
    </row>
    <row r="9769" spans="16:19">
      <c r="P9769"/>
      <c r="Q9769"/>
      <c r="R9769"/>
      <c r="S9769"/>
    </row>
    <row r="9770" spans="16:19">
      <c r="P9770"/>
      <c r="Q9770"/>
      <c r="R9770"/>
      <c r="S9770"/>
    </row>
    <row r="9771" spans="16:19">
      <c r="P9771"/>
      <c r="Q9771"/>
      <c r="R9771"/>
      <c r="S9771"/>
    </row>
    <row r="9772" spans="16:19">
      <c r="P9772"/>
      <c r="Q9772"/>
      <c r="R9772"/>
      <c r="S9772"/>
    </row>
    <row r="9773" spans="16:19">
      <c r="P9773"/>
      <c r="Q9773"/>
      <c r="R9773"/>
      <c r="S9773"/>
    </row>
    <row r="9774" spans="16:19">
      <c r="P9774"/>
      <c r="Q9774"/>
      <c r="R9774"/>
      <c r="S9774"/>
    </row>
    <row r="9775" spans="16:19">
      <c r="P9775"/>
      <c r="Q9775"/>
      <c r="R9775"/>
      <c r="S9775"/>
    </row>
    <row r="9776" spans="16:19">
      <c r="P9776"/>
      <c r="Q9776"/>
      <c r="R9776"/>
      <c r="S9776"/>
    </row>
    <row r="9777" spans="16:19">
      <c r="P9777"/>
      <c r="Q9777"/>
      <c r="R9777"/>
      <c r="S9777"/>
    </row>
    <row r="9778" spans="16:19">
      <c r="P9778"/>
      <c r="Q9778"/>
      <c r="R9778"/>
      <c r="S9778"/>
    </row>
    <row r="9779" spans="16:19">
      <c r="P9779"/>
      <c r="Q9779"/>
      <c r="R9779"/>
      <c r="S9779"/>
    </row>
    <row r="9780" spans="16:19">
      <c r="P9780"/>
      <c r="Q9780"/>
      <c r="R9780"/>
      <c r="S9780"/>
    </row>
    <row r="9781" spans="16:19">
      <c r="P9781"/>
      <c r="Q9781"/>
      <c r="R9781"/>
      <c r="S9781"/>
    </row>
    <row r="9782" spans="16:19">
      <c r="P9782"/>
      <c r="Q9782"/>
      <c r="R9782"/>
      <c r="S9782"/>
    </row>
    <row r="9783" spans="16:19">
      <c r="P9783"/>
      <c r="Q9783"/>
      <c r="R9783"/>
      <c r="S9783"/>
    </row>
    <row r="9784" spans="16:19">
      <c r="P9784"/>
      <c r="Q9784"/>
      <c r="R9784"/>
      <c r="S9784"/>
    </row>
    <row r="9785" spans="16:19">
      <c r="P9785"/>
      <c r="Q9785"/>
      <c r="R9785"/>
      <c r="S9785"/>
    </row>
    <row r="9786" spans="16:19">
      <c r="P9786"/>
      <c r="Q9786"/>
      <c r="R9786"/>
      <c r="S9786"/>
    </row>
    <row r="9787" spans="16:19">
      <c r="P9787"/>
      <c r="Q9787"/>
      <c r="R9787"/>
      <c r="S9787"/>
    </row>
    <row r="9788" spans="16:19">
      <c r="P9788"/>
      <c r="Q9788"/>
      <c r="R9788"/>
      <c r="S9788"/>
    </row>
    <row r="9789" spans="16:19">
      <c r="P9789"/>
      <c r="Q9789"/>
      <c r="R9789"/>
      <c r="S9789"/>
    </row>
    <row r="9790" spans="16:19">
      <c r="P9790"/>
      <c r="Q9790"/>
      <c r="R9790"/>
      <c r="S9790"/>
    </row>
    <row r="9791" spans="16:19">
      <c r="P9791"/>
      <c r="Q9791"/>
      <c r="R9791"/>
      <c r="S9791"/>
    </row>
    <row r="9792" spans="16:19">
      <c r="P9792"/>
      <c r="Q9792"/>
      <c r="R9792"/>
      <c r="S9792"/>
    </row>
    <row r="9793" spans="16:19">
      <c r="P9793"/>
      <c r="Q9793"/>
      <c r="R9793"/>
      <c r="S9793"/>
    </row>
    <row r="9794" spans="16:19">
      <c r="P9794"/>
      <c r="Q9794"/>
      <c r="R9794"/>
      <c r="S9794"/>
    </row>
    <row r="9795" spans="16:19">
      <c r="P9795"/>
      <c r="Q9795"/>
      <c r="R9795"/>
      <c r="S9795"/>
    </row>
    <row r="9796" spans="16:19">
      <c r="P9796"/>
      <c r="Q9796"/>
      <c r="R9796"/>
      <c r="S9796"/>
    </row>
    <row r="9797" spans="16:19">
      <c r="P9797"/>
      <c r="Q9797"/>
      <c r="R9797"/>
      <c r="S9797"/>
    </row>
    <row r="9798" spans="16:19">
      <c r="P9798"/>
      <c r="Q9798"/>
      <c r="R9798"/>
      <c r="S9798"/>
    </row>
    <row r="9799" spans="16:19">
      <c r="P9799"/>
      <c r="Q9799"/>
      <c r="R9799"/>
      <c r="S9799"/>
    </row>
    <row r="9800" spans="16:19">
      <c r="P9800"/>
      <c r="Q9800"/>
      <c r="R9800"/>
      <c r="S9800"/>
    </row>
    <row r="9801" spans="16:19">
      <c r="P9801"/>
      <c r="Q9801"/>
      <c r="R9801"/>
      <c r="S9801"/>
    </row>
    <row r="9802" spans="16:19">
      <c r="P9802"/>
      <c r="Q9802"/>
      <c r="R9802"/>
      <c r="S9802"/>
    </row>
    <row r="9803" spans="16:19">
      <c r="P9803"/>
      <c r="Q9803"/>
      <c r="R9803"/>
      <c r="S9803"/>
    </row>
    <row r="9804" spans="16:19">
      <c r="P9804"/>
      <c r="Q9804"/>
      <c r="R9804"/>
      <c r="S9804"/>
    </row>
    <row r="9805" spans="16:19">
      <c r="P9805"/>
      <c r="Q9805"/>
      <c r="R9805"/>
      <c r="S9805"/>
    </row>
    <row r="9806" spans="16:19">
      <c r="P9806"/>
      <c r="Q9806"/>
      <c r="R9806"/>
      <c r="S9806"/>
    </row>
    <row r="9807" spans="16:19">
      <c r="P9807"/>
      <c r="Q9807"/>
      <c r="R9807"/>
      <c r="S9807"/>
    </row>
    <row r="9808" spans="16:19">
      <c r="P9808"/>
      <c r="Q9808"/>
      <c r="R9808"/>
      <c r="S9808"/>
    </row>
    <row r="9809" spans="16:19">
      <c r="P9809"/>
      <c r="Q9809"/>
      <c r="R9809"/>
      <c r="S9809"/>
    </row>
    <row r="9810" spans="16:19">
      <c r="P9810"/>
      <c r="Q9810"/>
      <c r="R9810"/>
      <c r="S9810"/>
    </row>
    <row r="9811" spans="16:19">
      <c r="P9811"/>
      <c r="Q9811"/>
      <c r="R9811"/>
      <c r="S9811"/>
    </row>
    <row r="9812" spans="16:19">
      <c r="P9812"/>
      <c r="Q9812"/>
      <c r="R9812"/>
      <c r="S9812"/>
    </row>
    <row r="9813" spans="16:19">
      <c r="P9813"/>
      <c r="Q9813"/>
      <c r="R9813"/>
      <c r="S9813"/>
    </row>
    <row r="9814" spans="16:19">
      <c r="P9814"/>
      <c r="Q9814"/>
      <c r="R9814"/>
      <c r="S9814"/>
    </row>
    <row r="9815" spans="16:19">
      <c r="P9815"/>
      <c r="Q9815"/>
      <c r="R9815"/>
      <c r="S9815"/>
    </row>
    <row r="9816" spans="16:19">
      <c r="P9816"/>
      <c r="Q9816"/>
      <c r="R9816"/>
      <c r="S9816"/>
    </row>
    <row r="9817" spans="16:19">
      <c r="P9817"/>
      <c r="Q9817"/>
      <c r="R9817"/>
      <c r="S9817"/>
    </row>
    <row r="9818" spans="16:19">
      <c r="P9818"/>
      <c r="Q9818"/>
      <c r="R9818"/>
      <c r="S9818"/>
    </row>
    <row r="9819" spans="16:19">
      <c r="P9819"/>
      <c r="Q9819"/>
      <c r="R9819"/>
      <c r="S9819"/>
    </row>
    <row r="9820" spans="16:19">
      <c r="P9820"/>
      <c r="Q9820"/>
      <c r="R9820"/>
      <c r="S9820"/>
    </row>
    <row r="9821" spans="16:19">
      <c r="P9821"/>
      <c r="Q9821"/>
      <c r="R9821"/>
      <c r="S9821"/>
    </row>
    <row r="9822" spans="16:19">
      <c r="P9822"/>
      <c r="Q9822"/>
      <c r="R9822"/>
      <c r="S9822"/>
    </row>
    <row r="9823" spans="16:19">
      <c r="P9823"/>
      <c r="Q9823"/>
      <c r="R9823"/>
      <c r="S9823"/>
    </row>
    <row r="9824" spans="16:19">
      <c r="P9824"/>
      <c r="Q9824"/>
      <c r="R9824"/>
      <c r="S9824"/>
    </row>
    <row r="9825" spans="16:19">
      <c r="P9825"/>
      <c r="Q9825"/>
      <c r="R9825"/>
      <c r="S9825"/>
    </row>
    <row r="9826" spans="16:19">
      <c r="P9826"/>
      <c r="Q9826"/>
      <c r="R9826"/>
      <c r="S9826"/>
    </row>
    <row r="9827" spans="16:19">
      <c r="P9827"/>
      <c r="Q9827"/>
      <c r="R9827"/>
      <c r="S9827"/>
    </row>
    <row r="9828" spans="16:19">
      <c r="P9828"/>
      <c r="Q9828"/>
      <c r="R9828"/>
      <c r="S9828"/>
    </row>
    <row r="9829" spans="16:19">
      <c r="P9829"/>
      <c r="Q9829"/>
      <c r="R9829"/>
      <c r="S9829"/>
    </row>
    <row r="9830" spans="16:19">
      <c r="P9830"/>
      <c r="Q9830"/>
      <c r="R9830"/>
      <c r="S9830"/>
    </row>
    <row r="9831" spans="16:19">
      <c r="P9831"/>
      <c r="Q9831"/>
      <c r="R9831"/>
      <c r="S9831"/>
    </row>
    <row r="9832" spans="16:19">
      <c r="P9832"/>
      <c r="Q9832"/>
      <c r="R9832"/>
      <c r="S9832"/>
    </row>
    <row r="9833" spans="16:19">
      <c r="P9833"/>
      <c r="Q9833"/>
      <c r="R9833"/>
      <c r="S9833"/>
    </row>
    <row r="9834" spans="16:19">
      <c r="P9834"/>
      <c r="Q9834"/>
      <c r="R9834"/>
      <c r="S9834"/>
    </row>
    <row r="9835" spans="16:19">
      <c r="P9835"/>
      <c r="Q9835"/>
      <c r="R9835"/>
      <c r="S9835"/>
    </row>
    <row r="9836" spans="16:19">
      <c r="P9836"/>
      <c r="Q9836"/>
      <c r="R9836"/>
      <c r="S9836"/>
    </row>
    <row r="9837" spans="16:19">
      <c r="P9837"/>
      <c r="Q9837"/>
      <c r="R9837"/>
      <c r="S9837"/>
    </row>
    <row r="9838" spans="16:19">
      <c r="P9838"/>
      <c r="Q9838"/>
      <c r="R9838"/>
      <c r="S9838"/>
    </row>
    <row r="9839" spans="16:19">
      <c r="P9839"/>
      <c r="Q9839"/>
      <c r="R9839"/>
      <c r="S9839"/>
    </row>
    <row r="9840" spans="16:19">
      <c r="P9840"/>
      <c r="Q9840"/>
      <c r="R9840"/>
      <c r="S9840"/>
    </row>
    <row r="9841" spans="16:19">
      <c r="P9841"/>
      <c r="Q9841"/>
      <c r="R9841"/>
      <c r="S9841"/>
    </row>
    <row r="9842" spans="16:19">
      <c r="P9842"/>
      <c r="Q9842"/>
      <c r="R9842"/>
      <c r="S9842"/>
    </row>
    <row r="9843" spans="16:19">
      <c r="P9843"/>
      <c r="Q9843"/>
      <c r="R9843"/>
      <c r="S9843"/>
    </row>
    <row r="9844" spans="16:19">
      <c r="P9844"/>
      <c r="Q9844"/>
      <c r="R9844"/>
      <c r="S9844"/>
    </row>
    <row r="9845" spans="16:19">
      <c r="P9845"/>
      <c r="Q9845"/>
      <c r="R9845"/>
      <c r="S9845"/>
    </row>
    <row r="9846" spans="16:19">
      <c r="P9846"/>
      <c r="Q9846"/>
      <c r="R9846"/>
      <c r="S9846"/>
    </row>
    <row r="9847" spans="16:19">
      <c r="P9847"/>
      <c r="Q9847"/>
      <c r="R9847"/>
      <c r="S9847"/>
    </row>
    <row r="9848" spans="16:19">
      <c r="P9848"/>
      <c r="Q9848"/>
      <c r="R9848"/>
      <c r="S9848"/>
    </row>
    <row r="9849" spans="16:19">
      <c r="P9849"/>
      <c r="Q9849"/>
      <c r="R9849"/>
      <c r="S9849"/>
    </row>
    <row r="9850" spans="16:19">
      <c r="P9850"/>
      <c r="Q9850"/>
      <c r="R9850"/>
      <c r="S9850"/>
    </row>
    <row r="9851" spans="16:19">
      <c r="P9851"/>
      <c r="Q9851"/>
      <c r="R9851"/>
      <c r="S9851"/>
    </row>
    <row r="9852" spans="16:19">
      <c r="P9852"/>
      <c r="Q9852"/>
      <c r="R9852"/>
      <c r="S9852"/>
    </row>
    <row r="9853" spans="16:19">
      <c r="P9853"/>
      <c r="Q9853"/>
      <c r="R9853"/>
      <c r="S9853"/>
    </row>
    <row r="9854" spans="16:19">
      <c r="P9854"/>
      <c r="Q9854"/>
      <c r="R9854"/>
      <c r="S9854"/>
    </row>
    <row r="9855" spans="16:19">
      <c r="P9855"/>
      <c r="Q9855"/>
      <c r="R9855"/>
      <c r="S9855"/>
    </row>
    <row r="9856" spans="16:19">
      <c r="P9856"/>
      <c r="Q9856"/>
      <c r="R9856"/>
      <c r="S9856"/>
    </row>
    <row r="9857" spans="16:19">
      <c r="P9857"/>
      <c r="Q9857"/>
      <c r="R9857"/>
      <c r="S9857"/>
    </row>
    <row r="9858" spans="16:19">
      <c r="P9858"/>
      <c r="Q9858"/>
      <c r="R9858"/>
      <c r="S9858"/>
    </row>
    <row r="9859" spans="16:19">
      <c r="P9859"/>
      <c r="Q9859"/>
      <c r="R9859"/>
      <c r="S9859"/>
    </row>
    <row r="9860" spans="16:19">
      <c r="P9860"/>
      <c r="Q9860"/>
      <c r="R9860"/>
      <c r="S9860"/>
    </row>
    <row r="9861" spans="16:19">
      <c r="P9861"/>
      <c r="Q9861"/>
      <c r="R9861"/>
      <c r="S9861"/>
    </row>
    <row r="9862" spans="16:19">
      <c r="P9862"/>
      <c r="Q9862"/>
      <c r="R9862"/>
      <c r="S9862"/>
    </row>
    <row r="9863" spans="16:19">
      <c r="P9863"/>
      <c r="Q9863"/>
      <c r="R9863"/>
      <c r="S9863"/>
    </row>
    <row r="9864" spans="16:19">
      <c r="P9864"/>
      <c r="Q9864"/>
      <c r="R9864"/>
      <c r="S9864"/>
    </row>
    <row r="9865" spans="16:19">
      <c r="P9865"/>
      <c r="Q9865"/>
      <c r="R9865"/>
      <c r="S9865"/>
    </row>
    <row r="9866" spans="16:19">
      <c r="P9866"/>
      <c r="Q9866"/>
      <c r="R9866"/>
      <c r="S9866"/>
    </row>
    <row r="9867" spans="16:19">
      <c r="P9867"/>
      <c r="Q9867"/>
      <c r="R9867"/>
      <c r="S9867"/>
    </row>
    <row r="9868" spans="16:19">
      <c r="P9868"/>
      <c r="Q9868"/>
      <c r="R9868"/>
      <c r="S9868"/>
    </row>
    <row r="9869" spans="16:19">
      <c r="P9869"/>
      <c r="Q9869"/>
      <c r="R9869"/>
      <c r="S9869"/>
    </row>
    <row r="9870" spans="16:19">
      <c r="P9870"/>
      <c r="Q9870"/>
      <c r="R9870"/>
      <c r="S9870"/>
    </row>
    <row r="9871" spans="16:19">
      <c r="P9871"/>
      <c r="Q9871"/>
      <c r="R9871"/>
      <c r="S9871"/>
    </row>
    <row r="9872" spans="16:19">
      <c r="P9872"/>
      <c r="Q9872"/>
      <c r="R9872"/>
      <c r="S9872"/>
    </row>
    <row r="9873" spans="16:19">
      <c r="P9873"/>
      <c r="Q9873"/>
      <c r="R9873"/>
      <c r="S9873"/>
    </row>
    <row r="9874" spans="16:19">
      <c r="P9874"/>
      <c r="Q9874"/>
      <c r="R9874"/>
      <c r="S9874"/>
    </row>
    <row r="9875" spans="16:19">
      <c r="P9875"/>
      <c r="Q9875"/>
      <c r="R9875"/>
      <c r="S9875"/>
    </row>
    <row r="9876" spans="16:19">
      <c r="P9876"/>
      <c r="Q9876"/>
      <c r="R9876"/>
      <c r="S9876"/>
    </row>
    <row r="9877" spans="16:19">
      <c r="P9877"/>
      <c r="Q9877"/>
      <c r="R9877"/>
      <c r="S9877"/>
    </row>
    <row r="9878" spans="16:19">
      <c r="P9878"/>
      <c r="Q9878"/>
      <c r="R9878"/>
      <c r="S9878"/>
    </row>
    <row r="9879" spans="16:19">
      <c r="P9879"/>
      <c r="Q9879"/>
      <c r="R9879"/>
      <c r="S9879"/>
    </row>
    <row r="9880" spans="16:19">
      <c r="P9880"/>
      <c r="Q9880"/>
      <c r="R9880"/>
      <c r="S9880"/>
    </row>
    <row r="9881" spans="16:19">
      <c r="P9881"/>
      <c r="Q9881"/>
      <c r="R9881"/>
      <c r="S9881"/>
    </row>
    <row r="9882" spans="16:19">
      <c r="P9882"/>
      <c r="Q9882"/>
      <c r="R9882"/>
      <c r="S9882"/>
    </row>
    <row r="9883" spans="16:19">
      <c r="P9883"/>
      <c r="Q9883"/>
      <c r="R9883"/>
      <c r="S9883"/>
    </row>
    <row r="9884" spans="16:19">
      <c r="P9884"/>
      <c r="Q9884"/>
      <c r="R9884"/>
      <c r="S9884"/>
    </row>
    <row r="9885" spans="16:19">
      <c r="P9885"/>
      <c r="Q9885"/>
      <c r="R9885"/>
      <c r="S9885"/>
    </row>
    <row r="9886" spans="16:19">
      <c r="P9886"/>
      <c r="Q9886"/>
      <c r="R9886"/>
      <c r="S9886"/>
    </row>
    <row r="9887" spans="16:19">
      <c r="P9887"/>
      <c r="Q9887"/>
      <c r="R9887"/>
      <c r="S9887"/>
    </row>
    <row r="9888" spans="16:19">
      <c r="P9888"/>
      <c r="Q9888"/>
      <c r="R9888"/>
      <c r="S9888"/>
    </row>
    <row r="9889" spans="16:19">
      <c r="P9889"/>
      <c r="Q9889"/>
      <c r="R9889"/>
      <c r="S9889"/>
    </row>
    <row r="9890" spans="16:19">
      <c r="P9890"/>
      <c r="Q9890"/>
      <c r="R9890"/>
      <c r="S9890"/>
    </row>
    <row r="9891" spans="16:19">
      <c r="P9891"/>
      <c r="Q9891"/>
      <c r="R9891"/>
      <c r="S9891"/>
    </row>
    <row r="9892" spans="16:19">
      <c r="P9892"/>
      <c r="Q9892"/>
      <c r="R9892"/>
      <c r="S9892"/>
    </row>
    <row r="9893" spans="16:19">
      <c r="P9893"/>
      <c r="Q9893"/>
      <c r="R9893"/>
      <c r="S9893"/>
    </row>
    <row r="9894" spans="16:19">
      <c r="P9894"/>
      <c r="Q9894"/>
      <c r="R9894"/>
      <c r="S9894"/>
    </row>
    <row r="9895" spans="16:19">
      <c r="P9895"/>
      <c r="Q9895"/>
      <c r="R9895"/>
      <c r="S9895"/>
    </row>
    <row r="9896" spans="16:19">
      <c r="P9896"/>
      <c r="Q9896"/>
      <c r="R9896"/>
      <c r="S9896"/>
    </row>
    <row r="9897" spans="16:19">
      <c r="P9897"/>
      <c r="Q9897"/>
      <c r="R9897"/>
      <c r="S9897"/>
    </row>
    <row r="9898" spans="16:19">
      <c r="P9898"/>
      <c r="Q9898"/>
      <c r="R9898"/>
      <c r="S9898"/>
    </row>
    <row r="9899" spans="16:19">
      <c r="P9899"/>
      <c r="Q9899"/>
      <c r="R9899"/>
      <c r="S9899"/>
    </row>
    <row r="9900" spans="16:19">
      <c r="P9900"/>
      <c r="Q9900"/>
      <c r="R9900"/>
      <c r="S9900"/>
    </row>
    <row r="9901" spans="16:19">
      <c r="P9901"/>
      <c r="Q9901"/>
      <c r="R9901"/>
      <c r="S9901"/>
    </row>
    <row r="9902" spans="16:19">
      <c r="P9902"/>
      <c r="Q9902"/>
      <c r="R9902"/>
      <c r="S9902"/>
    </row>
    <row r="9903" spans="16:19">
      <c r="P9903"/>
      <c r="Q9903"/>
      <c r="R9903"/>
      <c r="S9903"/>
    </row>
    <row r="9904" spans="16:19">
      <c r="P9904"/>
      <c r="Q9904"/>
      <c r="R9904"/>
      <c r="S9904"/>
    </row>
    <row r="9905" spans="16:19">
      <c r="P9905"/>
      <c r="Q9905"/>
      <c r="R9905"/>
      <c r="S9905"/>
    </row>
    <row r="9906" spans="16:19">
      <c r="P9906"/>
      <c r="Q9906"/>
      <c r="R9906"/>
      <c r="S9906"/>
    </row>
    <row r="9907" spans="16:19">
      <c r="P9907"/>
      <c r="Q9907"/>
      <c r="R9907"/>
      <c r="S9907"/>
    </row>
    <row r="9908" spans="16:19">
      <c r="P9908"/>
      <c r="Q9908"/>
      <c r="R9908"/>
      <c r="S9908"/>
    </row>
    <row r="9909" spans="16:19">
      <c r="P9909"/>
      <c r="Q9909"/>
      <c r="R9909"/>
      <c r="S9909"/>
    </row>
    <row r="9910" spans="16:19">
      <c r="P9910"/>
      <c r="Q9910"/>
      <c r="R9910"/>
      <c r="S9910"/>
    </row>
    <row r="9911" spans="16:19">
      <c r="P9911"/>
      <c r="Q9911"/>
      <c r="R9911"/>
      <c r="S9911"/>
    </row>
    <row r="9912" spans="16:19">
      <c r="P9912"/>
      <c r="Q9912"/>
      <c r="R9912"/>
      <c r="S9912"/>
    </row>
    <row r="9913" spans="16:19">
      <c r="P9913"/>
      <c r="Q9913"/>
      <c r="R9913"/>
      <c r="S9913"/>
    </row>
    <row r="9914" spans="16:19">
      <c r="P9914"/>
      <c r="Q9914"/>
      <c r="R9914"/>
      <c r="S9914"/>
    </row>
    <row r="9915" spans="16:19">
      <c r="P9915"/>
      <c r="Q9915"/>
      <c r="R9915"/>
      <c r="S9915"/>
    </row>
    <row r="9916" spans="16:19">
      <c r="P9916"/>
      <c r="Q9916"/>
      <c r="R9916"/>
      <c r="S9916"/>
    </row>
    <row r="9917" spans="16:19">
      <c r="P9917"/>
      <c r="Q9917"/>
      <c r="R9917"/>
      <c r="S9917"/>
    </row>
    <row r="9918" spans="16:19">
      <c r="P9918"/>
      <c r="Q9918"/>
      <c r="R9918"/>
      <c r="S9918"/>
    </row>
    <row r="9919" spans="16:19">
      <c r="P9919"/>
      <c r="Q9919"/>
      <c r="R9919"/>
      <c r="S9919"/>
    </row>
    <row r="9920" spans="16:19">
      <c r="P9920"/>
      <c r="Q9920"/>
      <c r="R9920"/>
      <c r="S9920"/>
    </row>
    <row r="9921" spans="16:19">
      <c r="P9921"/>
      <c r="Q9921"/>
      <c r="R9921"/>
      <c r="S9921"/>
    </row>
    <row r="9922" spans="16:19">
      <c r="P9922"/>
      <c r="Q9922"/>
      <c r="R9922"/>
      <c r="S9922"/>
    </row>
    <row r="9923" spans="16:19">
      <c r="P9923"/>
      <c r="Q9923"/>
      <c r="R9923"/>
      <c r="S9923"/>
    </row>
    <row r="9924" spans="16:19">
      <c r="P9924"/>
      <c r="Q9924"/>
      <c r="R9924"/>
      <c r="S9924"/>
    </row>
    <row r="9925" spans="16:19">
      <c r="P9925"/>
      <c r="Q9925"/>
      <c r="R9925"/>
      <c r="S9925"/>
    </row>
    <row r="9926" spans="16:19">
      <c r="P9926"/>
      <c r="Q9926"/>
      <c r="R9926"/>
      <c r="S9926"/>
    </row>
    <row r="9927" spans="16:19">
      <c r="P9927"/>
      <c r="Q9927"/>
      <c r="R9927"/>
      <c r="S9927"/>
    </row>
    <row r="9928" spans="16:19">
      <c r="P9928"/>
      <c r="Q9928"/>
      <c r="R9928"/>
      <c r="S9928"/>
    </row>
    <row r="9929" spans="16:19">
      <c r="P9929"/>
      <c r="Q9929"/>
      <c r="R9929"/>
      <c r="S9929"/>
    </row>
    <row r="9930" spans="16:19">
      <c r="P9930"/>
      <c r="Q9930"/>
      <c r="R9930"/>
      <c r="S9930"/>
    </row>
    <row r="9931" spans="16:19">
      <c r="P9931"/>
      <c r="Q9931"/>
      <c r="R9931"/>
      <c r="S9931"/>
    </row>
    <row r="9932" spans="16:19">
      <c r="P9932"/>
      <c r="Q9932"/>
      <c r="R9932"/>
      <c r="S9932"/>
    </row>
    <row r="9933" spans="16:19">
      <c r="P9933"/>
      <c r="Q9933"/>
      <c r="R9933"/>
      <c r="S9933"/>
    </row>
    <row r="9934" spans="16:19">
      <c r="P9934"/>
      <c r="Q9934"/>
      <c r="R9934"/>
      <c r="S9934"/>
    </row>
    <row r="9935" spans="16:19">
      <c r="P9935"/>
      <c r="Q9935"/>
      <c r="R9935"/>
      <c r="S9935"/>
    </row>
    <row r="9936" spans="16:19">
      <c r="P9936"/>
      <c r="Q9936"/>
      <c r="R9936"/>
      <c r="S9936"/>
    </row>
    <row r="9937" spans="16:19">
      <c r="P9937"/>
      <c r="Q9937"/>
      <c r="R9937"/>
      <c r="S9937"/>
    </row>
    <row r="9938" spans="16:19">
      <c r="P9938"/>
      <c r="Q9938"/>
      <c r="R9938"/>
      <c r="S9938"/>
    </row>
    <row r="9939" spans="16:19">
      <c r="P9939"/>
      <c r="Q9939"/>
      <c r="R9939"/>
      <c r="S9939"/>
    </row>
    <row r="9940" spans="16:19">
      <c r="P9940"/>
      <c r="Q9940"/>
      <c r="R9940"/>
      <c r="S9940"/>
    </row>
    <row r="9941" spans="16:19">
      <c r="P9941"/>
      <c r="Q9941"/>
      <c r="R9941"/>
      <c r="S9941"/>
    </row>
    <row r="9942" spans="16:19">
      <c r="P9942"/>
      <c r="Q9942"/>
      <c r="R9942"/>
      <c r="S9942"/>
    </row>
    <row r="9943" spans="16:19">
      <c r="P9943"/>
      <c r="Q9943"/>
      <c r="R9943"/>
      <c r="S9943"/>
    </row>
    <row r="9944" spans="16:19">
      <c r="P9944"/>
      <c r="Q9944"/>
      <c r="R9944"/>
      <c r="S9944"/>
    </row>
    <row r="9945" spans="16:19">
      <c r="P9945"/>
      <c r="Q9945"/>
      <c r="R9945"/>
      <c r="S9945"/>
    </row>
    <row r="9946" spans="16:19">
      <c r="P9946"/>
      <c r="Q9946"/>
      <c r="R9946"/>
      <c r="S9946"/>
    </row>
    <row r="9947" spans="16:19">
      <c r="P9947"/>
      <c r="Q9947"/>
      <c r="R9947"/>
      <c r="S9947"/>
    </row>
    <row r="9948" spans="16:19">
      <c r="P9948"/>
      <c r="Q9948"/>
      <c r="R9948"/>
      <c r="S9948"/>
    </row>
    <row r="9949" spans="16:19">
      <c r="P9949"/>
      <c r="Q9949"/>
      <c r="R9949"/>
      <c r="S9949"/>
    </row>
    <row r="9950" spans="16:19">
      <c r="P9950"/>
      <c r="Q9950"/>
      <c r="R9950"/>
      <c r="S9950"/>
    </row>
    <row r="9951" spans="16:19">
      <c r="P9951"/>
      <c r="Q9951"/>
      <c r="R9951"/>
      <c r="S9951"/>
    </row>
    <row r="9952" spans="16:19">
      <c r="P9952"/>
      <c r="Q9952"/>
      <c r="R9952"/>
      <c r="S9952"/>
    </row>
    <row r="9953" spans="16:19">
      <c r="P9953"/>
      <c r="Q9953"/>
      <c r="R9953"/>
      <c r="S9953"/>
    </row>
    <row r="9954" spans="16:19">
      <c r="P9954"/>
      <c r="Q9954"/>
      <c r="R9954"/>
      <c r="S9954"/>
    </row>
    <row r="9955" spans="16:19">
      <c r="P9955"/>
      <c r="Q9955"/>
      <c r="R9955"/>
      <c r="S9955"/>
    </row>
    <row r="9956" spans="16:19">
      <c r="P9956"/>
      <c r="Q9956"/>
      <c r="R9956"/>
      <c r="S9956"/>
    </row>
    <row r="9957" spans="16:19">
      <c r="P9957"/>
      <c r="Q9957"/>
      <c r="R9957"/>
      <c r="S9957"/>
    </row>
    <row r="9958" spans="16:19">
      <c r="P9958"/>
      <c r="Q9958"/>
      <c r="R9958"/>
      <c r="S9958"/>
    </row>
    <row r="9959" spans="16:19">
      <c r="P9959"/>
      <c r="Q9959"/>
      <c r="R9959"/>
      <c r="S9959"/>
    </row>
    <row r="9960" spans="16:19">
      <c r="P9960"/>
      <c r="Q9960"/>
      <c r="R9960"/>
      <c r="S9960"/>
    </row>
    <row r="9961" spans="16:19">
      <c r="P9961"/>
      <c r="Q9961"/>
      <c r="R9961"/>
      <c r="S9961"/>
    </row>
    <row r="9962" spans="16:19">
      <c r="P9962"/>
      <c r="Q9962"/>
      <c r="R9962"/>
      <c r="S9962"/>
    </row>
    <row r="9963" spans="16:19">
      <c r="P9963"/>
      <c r="Q9963"/>
      <c r="R9963"/>
      <c r="S9963"/>
    </row>
    <row r="9964" spans="16:19">
      <c r="P9964"/>
      <c r="Q9964"/>
      <c r="R9964"/>
      <c r="S9964"/>
    </row>
    <row r="9965" spans="16:19">
      <c r="P9965"/>
      <c r="Q9965"/>
      <c r="R9965"/>
      <c r="S9965"/>
    </row>
    <row r="9966" spans="16:19">
      <c r="P9966"/>
      <c r="Q9966"/>
      <c r="R9966"/>
      <c r="S9966"/>
    </row>
    <row r="9967" spans="16:19">
      <c r="P9967"/>
      <c r="Q9967"/>
      <c r="R9967"/>
      <c r="S9967"/>
    </row>
    <row r="9968" spans="16:19">
      <c r="P9968"/>
      <c r="Q9968"/>
      <c r="R9968"/>
      <c r="S9968"/>
    </row>
    <row r="9969" spans="16:19">
      <c r="P9969"/>
      <c r="Q9969"/>
      <c r="R9969"/>
      <c r="S9969"/>
    </row>
    <row r="9970" spans="16:19">
      <c r="P9970"/>
      <c r="Q9970"/>
      <c r="R9970"/>
      <c r="S9970"/>
    </row>
    <row r="9971" spans="16:19">
      <c r="P9971"/>
      <c r="Q9971"/>
      <c r="R9971"/>
      <c r="S9971"/>
    </row>
    <row r="9972" spans="16:19">
      <c r="P9972"/>
      <c r="Q9972"/>
      <c r="R9972"/>
      <c r="S9972"/>
    </row>
    <row r="9973" spans="16:19">
      <c r="P9973"/>
      <c r="Q9973"/>
      <c r="R9973"/>
      <c r="S9973"/>
    </row>
    <row r="9974" spans="16:19">
      <c r="P9974"/>
      <c r="Q9974"/>
      <c r="R9974"/>
      <c r="S9974"/>
    </row>
    <row r="9975" spans="16:19">
      <c r="P9975"/>
      <c r="Q9975"/>
      <c r="R9975"/>
      <c r="S9975"/>
    </row>
    <row r="9976" spans="16:19">
      <c r="P9976"/>
      <c r="Q9976"/>
      <c r="R9976"/>
      <c r="S9976"/>
    </row>
    <row r="9977" spans="16:19">
      <c r="P9977"/>
      <c r="Q9977"/>
      <c r="R9977"/>
      <c r="S9977"/>
    </row>
    <row r="9978" spans="16:19">
      <c r="P9978"/>
      <c r="Q9978"/>
      <c r="R9978"/>
      <c r="S9978"/>
    </row>
    <row r="9979" spans="16:19">
      <c r="P9979"/>
      <c r="Q9979"/>
      <c r="R9979"/>
      <c r="S9979"/>
    </row>
    <row r="9980" spans="16:19">
      <c r="P9980"/>
      <c r="Q9980"/>
      <c r="R9980"/>
      <c r="S9980"/>
    </row>
    <row r="9981" spans="16:19">
      <c r="P9981"/>
      <c r="Q9981"/>
      <c r="R9981"/>
      <c r="S9981"/>
    </row>
    <row r="9982" spans="16:19">
      <c r="P9982"/>
      <c r="Q9982"/>
      <c r="R9982"/>
      <c r="S9982"/>
    </row>
    <row r="9983" spans="16:19">
      <c r="P9983"/>
      <c r="Q9983"/>
      <c r="R9983"/>
      <c r="S9983"/>
    </row>
    <row r="9984" spans="16:19">
      <c r="P9984"/>
      <c r="Q9984"/>
      <c r="R9984"/>
      <c r="S9984"/>
    </row>
    <row r="9985" spans="16:19">
      <c r="P9985"/>
      <c r="Q9985"/>
      <c r="R9985"/>
      <c r="S9985"/>
    </row>
    <row r="9986" spans="16:19">
      <c r="P9986"/>
      <c r="Q9986"/>
      <c r="R9986"/>
      <c r="S9986"/>
    </row>
    <row r="9987" spans="16:19">
      <c r="P9987"/>
      <c r="Q9987"/>
      <c r="R9987"/>
      <c r="S9987"/>
    </row>
    <row r="9988" spans="16:19">
      <c r="P9988"/>
      <c r="Q9988"/>
      <c r="R9988"/>
      <c r="S9988"/>
    </row>
    <row r="9989" spans="16:19">
      <c r="P9989"/>
      <c r="Q9989"/>
      <c r="R9989"/>
      <c r="S9989"/>
    </row>
    <row r="9990" spans="16:19">
      <c r="P9990"/>
      <c r="Q9990"/>
      <c r="R9990"/>
      <c r="S9990"/>
    </row>
    <row r="9991" spans="16:19">
      <c r="P9991"/>
      <c r="Q9991"/>
      <c r="R9991"/>
      <c r="S9991"/>
    </row>
    <row r="9992" spans="16:19">
      <c r="P9992"/>
      <c r="Q9992"/>
      <c r="R9992"/>
      <c r="S9992"/>
    </row>
    <row r="9993" spans="16:19">
      <c r="P9993"/>
      <c r="Q9993"/>
      <c r="R9993"/>
      <c r="S9993"/>
    </row>
    <row r="9994" spans="16:19">
      <c r="P9994"/>
      <c r="Q9994"/>
      <c r="R9994"/>
      <c r="S9994"/>
    </row>
    <row r="9995" spans="16:19">
      <c r="P9995"/>
      <c r="Q9995"/>
      <c r="R9995"/>
      <c r="S9995"/>
    </row>
    <row r="9996" spans="16:19">
      <c r="P9996"/>
      <c r="Q9996"/>
      <c r="R9996"/>
      <c r="S9996"/>
    </row>
    <row r="9997" spans="16:19">
      <c r="P9997"/>
      <c r="Q9997"/>
      <c r="R9997"/>
      <c r="S9997"/>
    </row>
    <row r="9998" spans="16:19">
      <c r="P9998"/>
      <c r="Q9998"/>
      <c r="R9998"/>
      <c r="S9998"/>
    </row>
    <row r="9999" spans="16:19">
      <c r="P9999"/>
      <c r="Q9999"/>
      <c r="R9999"/>
      <c r="S9999"/>
    </row>
    <row r="10000" spans="16:19">
      <c r="P10000"/>
      <c r="Q10000"/>
      <c r="R10000"/>
      <c r="S10000"/>
    </row>
    <row r="10001" spans="16:19">
      <c r="P10001"/>
      <c r="Q10001"/>
      <c r="R10001"/>
      <c r="S10001"/>
    </row>
    <row r="10002" spans="16:19">
      <c r="P10002"/>
      <c r="Q10002"/>
      <c r="R10002"/>
      <c r="S10002"/>
    </row>
    <row r="10003" spans="16:19">
      <c r="P10003"/>
      <c r="Q10003"/>
      <c r="R10003"/>
      <c r="S10003"/>
    </row>
    <row r="10004" spans="16:19">
      <c r="P10004"/>
      <c r="Q10004"/>
      <c r="R10004"/>
      <c r="S10004"/>
    </row>
    <row r="10005" spans="16:19">
      <c r="P10005"/>
      <c r="Q10005"/>
      <c r="R10005"/>
      <c r="S10005"/>
    </row>
    <row r="10006" spans="16:19">
      <c r="P10006"/>
      <c r="Q10006"/>
      <c r="R10006"/>
      <c r="S10006"/>
    </row>
    <row r="10007" spans="16:19">
      <c r="P10007"/>
      <c r="Q10007"/>
      <c r="R10007"/>
      <c r="S10007"/>
    </row>
    <row r="10008" spans="16:19">
      <c r="P10008"/>
      <c r="Q10008"/>
      <c r="R10008"/>
      <c r="S10008"/>
    </row>
    <row r="10009" spans="16:19">
      <c r="P10009"/>
      <c r="Q10009"/>
      <c r="R10009"/>
      <c r="S10009"/>
    </row>
    <row r="10010" spans="16:19">
      <c r="P10010"/>
      <c r="Q10010"/>
      <c r="R10010"/>
      <c r="S10010"/>
    </row>
    <row r="10011" spans="16:19">
      <c r="P10011"/>
      <c r="Q10011"/>
      <c r="R10011"/>
      <c r="S10011"/>
    </row>
    <row r="10012" spans="16:19">
      <c r="P10012"/>
      <c r="Q10012"/>
      <c r="R10012"/>
      <c r="S10012"/>
    </row>
    <row r="10013" spans="16:19">
      <c r="P10013"/>
      <c r="Q10013"/>
      <c r="R10013"/>
      <c r="S10013"/>
    </row>
    <row r="10014" spans="16:19">
      <c r="P10014"/>
      <c r="Q10014"/>
      <c r="R10014"/>
      <c r="S10014"/>
    </row>
    <row r="10015" spans="16:19">
      <c r="P10015"/>
      <c r="Q10015"/>
      <c r="R10015"/>
      <c r="S10015"/>
    </row>
    <row r="10016" spans="16:19">
      <c r="P10016"/>
      <c r="Q10016"/>
      <c r="R10016"/>
      <c r="S10016"/>
    </row>
    <row r="10017" spans="16:19">
      <c r="P10017"/>
      <c r="Q10017"/>
      <c r="R10017"/>
      <c r="S10017"/>
    </row>
    <row r="10018" spans="16:19">
      <c r="P10018"/>
      <c r="Q10018"/>
      <c r="R10018"/>
      <c r="S10018"/>
    </row>
    <row r="10019" spans="16:19">
      <c r="P10019"/>
      <c r="Q10019"/>
      <c r="R10019"/>
      <c r="S10019"/>
    </row>
    <row r="10020" spans="16:19">
      <c r="P10020"/>
      <c r="Q10020"/>
      <c r="R10020"/>
      <c r="S10020"/>
    </row>
    <row r="10021" spans="16:19">
      <c r="P10021"/>
      <c r="Q10021"/>
      <c r="R10021"/>
      <c r="S10021"/>
    </row>
    <row r="10022" spans="16:19">
      <c r="P10022"/>
      <c r="Q10022"/>
      <c r="R10022"/>
      <c r="S10022"/>
    </row>
    <row r="10023" spans="16:19">
      <c r="P10023"/>
      <c r="Q10023"/>
      <c r="R10023"/>
      <c r="S10023"/>
    </row>
    <row r="10024" spans="16:19">
      <c r="P10024"/>
      <c r="Q10024"/>
      <c r="R10024"/>
      <c r="S10024"/>
    </row>
    <row r="10025" spans="16:19">
      <c r="P10025"/>
      <c r="Q10025"/>
      <c r="R10025"/>
      <c r="S10025"/>
    </row>
    <row r="10026" spans="16:19">
      <c r="P10026"/>
      <c r="Q10026"/>
      <c r="R10026"/>
      <c r="S10026"/>
    </row>
    <row r="10027" spans="16:19">
      <c r="P10027"/>
      <c r="Q10027"/>
      <c r="R10027"/>
      <c r="S10027"/>
    </row>
    <row r="10028" spans="16:19">
      <c r="P10028"/>
      <c r="Q10028"/>
      <c r="R10028"/>
      <c r="S10028"/>
    </row>
    <row r="10029" spans="16:19">
      <c r="P10029"/>
      <c r="Q10029"/>
      <c r="R10029"/>
      <c r="S10029"/>
    </row>
    <row r="10030" spans="16:19">
      <c r="P10030"/>
      <c r="Q10030"/>
      <c r="R10030"/>
      <c r="S10030"/>
    </row>
    <row r="10031" spans="16:19">
      <c r="P10031"/>
      <c r="Q10031"/>
      <c r="R10031"/>
      <c r="S10031"/>
    </row>
    <row r="10032" spans="16:19">
      <c r="P10032"/>
      <c r="Q10032"/>
      <c r="R10032"/>
      <c r="S10032"/>
    </row>
    <row r="10033" spans="16:19">
      <c r="P10033"/>
      <c r="Q10033"/>
      <c r="R10033"/>
      <c r="S10033"/>
    </row>
    <row r="10034" spans="16:19">
      <c r="P10034"/>
      <c r="Q10034"/>
      <c r="R10034"/>
      <c r="S10034"/>
    </row>
    <row r="10035" spans="16:19">
      <c r="P10035"/>
      <c r="Q10035"/>
      <c r="R10035"/>
      <c r="S10035"/>
    </row>
    <row r="10036" spans="16:19">
      <c r="P10036"/>
      <c r="Q10036"/>
      <c r="R10036"/>
      <c r="S10036"/>
    </row>
    <row r="10037" spans="16:19">
      <c r="P10037"/>
      <c r="Q10037"/>
      <c r="R10037"/>
      <c r="S10037"/>
    </row>
    <row r="10038" spans="16:19">
      <c r="P10038"/>
      <c r="Q10038"/>
      <c r="R10038"/>
      <c r="S10038"/>
    </row>
    <row r="10039" spans="16:19">
      <c r="P10039"/>
      <c r="Q10039"/>
      <c r="R10039"/>
      <c r="S10039"/>
    </row>
    <row r="10040" spans="16:19">
      <c r="P10040"/>
      <c r="Q10040"/>
      <c r="R10040"/>
      <c r="S10040"/>
    </row>
    <row r="10041" spans="16:19">
      <c r="P10041"/>
      <c r="Q10041"/>
      <c r="R10041"/>
      <c r="S10041"/>
    </row>
    <row r="10042" spans="16:19">
      <c r="P10042"/>
      <c r="Q10042"/>
      <c r="R10042"/>
      <c r="S10042"/>
    </row>
    <row r="10043" spans="16:19">
      <c r="P10043"/>
      <c r="Q10043"/>
      <c r="R10043"/>
      <c r="S10043"/>
    </row>
    <row r="10044" spans="16:19">
      <c r="P10044"/>
      <c r="Q10044"/>
      <c r="R10044"/>
      <c r="S10044"/>
    </row>
    <row r="10045" spans="16:19">
      <c r="P10045"/>
      <c r="Q10045"/>
      <c r="R10045"/>
      <c r="S10045"/>
    </row>
    <row r="10046" spans="16:19">
      <c r="P10046"/>
      <c r="Q10046"/>
      <c r="R10046"/>
      <c r="S10046"/>
    </row>
    <row r="10047" spans="16:19">
      <c r="P10047"/>
      <c r="Q10047"/>
      <c r="R10047"/>
      <c r="S10047"/>
    </row>
    <row r="10048" spans="16:19">
      <c r="P10048"/>
      <c r="Q10048"/>
      <c r="R10048"/>
      <c r="S10048"/>
    </row>
    <row r="10049" spans="16:19">
      <c r="P10049"/>
      <c r="Q10049"/>
      <c r="R10049"/>
      <c r="S10049"/>
    </row>
    <row r="10050" spans="16:19">
      <c r="P10050"/>
      <c r="Q10050"/>
      <c r="R10050"/>
      <c r="S10050"/>
    </row>
    <row r="10051" spans="16:19">
      <c r="P10051"/>
      <c r="Q10051"/>
      <c r="R10051"/>
      <c r="S10051"/>
    </row>
    <row r="10052" spans="16:19">
      <c r="P10052"/>
      <c r="Q10052"/>
      <c r="R10052"/>
      <c r="S10052"/>
    </row>
    <row r="10053" spans="16:19">
      <c r="P10053"/>
      <c r="Q10053"/>
      <c r="R10053"/>
      <c r="S10053"/>
    </row>
    <row r="10054" spans="16:19">
      <c r="P10054"/>
      <c r="Q10054"/>
      <c r="R10054"/>
      <c r="S10054"/>
    </row>
    <row r="10055" spans="16:19">
      <c r="P10055"/>
      <c r="Q10055"/>
      <c r="R10055"/>
      <c r="S10055"/>
    </row>
    <row r="10056" spans="16:19">
      <c r="P10056"/>
      <c r="Q10056"/>
      <c r="R10056"/>
      <c r="S10056"/>
    </row>
    <row r="10057" spans="16:19">
      <c r="P10057"/>
      <c r="Q10057"/>
      <c r="R10057"/>
      <c r="S10057"/>
    </row>
    <row r="10058" spans="16:19">
      <c r="P10058"/>
      <c r="Q10058"/>
      <c r="R10058"/>
      <c r="S10058"/>
    </row>
    <row r="10059" spans="16:19">
      <c r="P10059"/>
      <c r="Q10059"/>
      <c r="R10059"/>
      <c r="S10059"/>
    </row>
    <row r="10060" spans="16:19">
      <c r="P10060"/>
      <c r="Q10060"/>
      <c r="R10060"/>
      <c r="S10060"/>
    </row>
    <row r="10061" spans="16:19">
      <c r="P10061"/>
      <c r="Q10061"/>
      <c r="R10061"/>
      <c r="S10061"/>
    </row>
    <row r="10062" spans="16:19">
      <c r="P10062"/>
      <c r="Q10062"/>
      <c r="R10062"/>
      <c r="S10062"/>
    </row>
    <row r="10063" spans="16:19">
      <c r="P10063"/>
      <c r="Q10063"/>
      <c r="R10063"/>
      <c r="S10063"/>
    </row>
    <row r="10064" spans="16:19">
      <c r="P10064"/>
      <c r="Q10064"/>
      <c r="R10064"/>
      <c r="S10064"/>
    </row>
    <row r="10065" spans="16:19">
      <c r="P10065"/>
      <c r="Q10065"/>
      <c r="R10065"/>
      <c r="S10065"/>
    </row>
    <row r="10066" spans="16:19">
      <c r="P10066"/>
      <c r="Q10066"/>
      <c r="R10066"/>
      <c r="S10066"/>
    </row>
    <row r="10067" spans="16:19">
      <c r="P10067"/>
      <c r="Q10067"/>
      <c r="R10067"/>
      <c r="S10067"/>
    </row>
    <row r="10068" spans="16:19">
      <c r="P10068"/>
      <c r="Q10068"/>
      <c r="R10068"/>
      <c r="S10068"/>
    </row>
    <row r="10069" spans="16:19">
      <c r="P10069"/>
      <c r="Q10069"/>
      <c r="R10069"/>
      <c r="S10069"/>
    </row>
    <row r="10070" spans="16:19">
      <c r="P10070"/>
      <c r="Q10070"/>
      <c r="R10070"/>
      <c r="S10070"/>
    </row>
    <row r="10071" spans="16:19">
      <c r="P10071"/>
      <c r="Q10071"/>
      <c r="R10071"/>
      <c r="S10071"/>
    </row>
    <row r="10072" spans="16:19">
      <c r="P10072"/>
      <c r="Q10072"/>
      <c r="R10072"/>
      <c r="S10072"/>
    </row>
    <row r="10073" spans="16:19">
      <c r="P10073"/>
      <c r="Q10073"/>
      <c r="R10073"/>
      <c r="S10073"/>
    </row>
    <row r="10074" spans="16:19">
      <c r="P10074"/>
      <c r="Q10074"/>
      <c r="R10074"/>
      <c r="S10074"/>
    </row>
    <row r="10075" spans="16:19">
      <c r="P10075"/>
      <c r="Q10075"/>
      <c r="R10075"/>
      <c r="S10075"/>
    </row>
    <row r="10076" spans="16:19">
      <c r="P10076"/>
      <c r="Q10076"/>
      <c r="R10076"/>
      <c r="S10076"/>
    </row>
    <row r="10077" spans="16:19">
      <c r="P10077"/>
      <c r="Q10077"/>
      <c r="R10077"/>
      <c r="S10077"/>
    </row>
    <row r="10078" spans="16:19">
      <c r="P10078"/>
      <c r="Q10078"/>
      <c r="R10078"/>
      <c r="S10078"/>
    </row>
    <row r="10079" spans="16:19">
      <c r="P10079"/>
      <c r="Q10079"/>
      <c r="R10079"/>
      <c r="S10079"/>
    </row>
    <row r="10080" spans="16:19">
      <c r="P10080"/>
      <c r="Q10080"/>
      <c r="R10080"/>
      <c r="S10080"/>
    </row>
    <row r="10081" spans="16:19">
      <c r="P10081"/>
      <c r="Q10081"/>
      <c r="R10081"/>
      <c r="S10081"/>
    </row>
    <row r="10082" spans="16:19">
      <c r="P10082"/>
      <c r="Q10082"/>
      <c r="R10082"/>
      <c r="S10082"/>
    </row>
    <row r="10083" spans="16:19">
      <c r="P10083"/>
      <c r="Q10083"/>
      <c r="R10083"/>
      <c r="S10083"/>
    </row>
    <row r="10084" spans="16:19">
      <c r="P10084"/>
      <c r="Q10084"/>
      <c r="R10084"/>
      <c r="S10084"/>
    </row>
    <row r="10085" spans="16:19">
      <c r="P10085"/>
      <c r="Q10085"/>
      <c r="R10085"/>
      <c r="S10085"/>
    </row>
    <row r="10086" spans="16:19">
      <c r="P10086"/>
      <c r="Q10086"/>
      <c r="R10086"/>
      <c r="S10086"/>
    </row>
    <row r="10087" spans="16:19">
      <c r="P10087"/>
      <c r="Q10087"/>
      <c r="R10087"/>
      <c r="S10087"/>
    </row>
    <row r="10088" spans="16:19">
      <c r="P10088"/>
      <c r="Q10088"/>
      <c r="R10088"/>
      <c r="S10088"/>
    </row>
    <row r="10089" spans="16:19">
      <c r="P10089"/>
      <c r="Q10089"/>
      <c r="R10089"/>
      <c r="S10089"/>
    </row>
    <row r="10090" spans="16:19">
      <c r="P10090"/>
      <c r="Q10090"/>
      <c r="R10090"/>
      <c r="S10090"/>
    </row>
    <row r="10091" spans="16:19">
      <c r="P10091"/>
      <c r="Q10091"/>
      <c r="R10091"/>
      <c r="S10091"/>
    </row>
    <row r="10092" spans="16:19">
      <c r="P10092"/>
      <c r="Q10092"/>
      <c r="R10092"/>
      <c r="S10092"/>
    </row>
    <row r="10093" spans="16:19">
      <c r="P10093"/>
      <c r="Q10093"/>
      <c r="R10093"/>
      <c r="S10093"/>
    </row>
    <row r="10094" spans="16:19">
      <c r="P10094"/>
      <c r="Q10094"/>
      <c r="R10094"/>
      <c r="S10094"/>
    </row>
    <row r="10095" spans="16:19">
      <c r="P10095"/>
      <c r="Q10095"/>
      <c r="R10095"/>
      <c r="S10095"/>
    </row>
    <row r="10096" spans="16:19">
      <c r="P10096"/>
      <c r="Q10096"/>
      <c r="R10096"/>
      <c r="S10096"/>
    </row>
    <row r="10097" spans="16:19">
      <c r="P10097"/>
      <c r="Q10097"/>
      <c r="R10097"/>
      <c r="S10097"/>
    </row>
    <row r="10098" spans="16:19">
      <c r="P10098"/>
      <c r="Q10098"/>
      <c r="R10098"/>
      <c r="S10098"/>
    </row>
    <row r="10099" spans="16:19">
      <c r="P10099"/>
      <c r="Q10099"/>
      <c r="R10099"/>
      <c r="S10099"/>
    </row>
    <row r="10100" spans="16:19">
      <c r="P10100"/>
      <c r="Q10100"/>
      <c r="R10100"/>
      <c r="S10100"/>
    </row>
    <row r="10101" spans="16:19">
      <c r="P10101"/>
      <c r="Q10101"/>
      <c r="R10101"/>
      <c r="S10101"/>
    </row>
    <row r="10102" spans="16:19">
      <c r="P10102"/>
      <c r="Q10102"/>
      <c r="R10102"/>
      <c r="S10102"/>
    </row>
    <row r="10103" spans="16:19">
      <c r="P10103"/>
      <c r="Q10103"/>
      <c r="R10103"/>
      <c r="S10103"/>
    </row>
    <row r="10104" spans="16:19">
      <c r="P10104"/>
      <c r="Q10104"/>
      <c r="R10104"/>
      <c r="S10104"/>
    </row>
    <row r="10105" spans="16:19">
      <c r="P10105"/>
      <c r="Q10105"/>
      <c r="R10105"/>
      <c r="S10105"/>
    </row>
    <row r="10106" spans="16:19">
      <c r="P10106"/>
      <c r="Q10106"/>
      <c r="R10106"/>
      <c r="S10106"/>
    </row>
    <row r="10107" spans="16:19">
      <c r="P10107"/>
      <c r="Q10107"/>
      <c r="R10107"/>
      <c r="S10107"/>
    </row>
    <row r="10108" spans="16:19">
      <c r="P10108"/>
      <c r="Q10108"/>
      <c r="R10108"/>
      <c r="S10108"/>
    </row>
    <row r="10109" spans="16:19">
      <c r="P10109"/>
      <c r="Q10109"/>
      <c r="R10109"/>
      <c r="S10109"/>
    </row>
    <row r="10110" spans="16:19">
      <c r="P10110"/>
      <c r="Q10110"/>
      <c r="R10110"/>
      <c r="S10110"/>
    </row>
    <row r="10111" spans="16:19">
      <c r="P10111"/>
      <c r="Q10111"/>
      <c r="R10111"/>
      <c r="S10111"/>
    </row>
    <row r="10112" spans="16:19">
      <c r="P10112"/>
      <c r="Q10112"/>
      <c r="R10112"/>
      <c r="S10112"/>
    </row>
    <row r="10113" spans="16:19">
      <c r="P10113"/>
      <c r="Q10113"/>
      <c r="R10113"/>
      <c r="S10113"/>
    </row>
    <row r="10114" spans="16:19">
      <c r="P10114"/>
      <c r="Q10114"/>
      <c r="R10114"/>
      <c r="S10114"/>
    </row>
    <row r="10115" spans="16:19">
      <c r="P10115"/>
      <c r="Q10115"/>
      <c r="R10115"/>
      <c r="S10115"/>
    </row>
    <row r="10116" spans="16:19">
      <c r="P10116"/>
      <c r="Q10116"/>
      <c r="R10116"/>
      <c r="S10116"/>
    </row>
    <row r="10117" spans="16:19">
      <c r="P10117"/>
      <c r="Q10117"/>
      <c r="R10117"/>
      <c r="S10117"/>
    </row>
    <row r="10118" spans="16:19">
      <c r="P10118"/>
      <c r="Q10118"/>
      <c r="R10118"/>
      <c r="S10118"/>
    </row>
    <row r="10119" spans="16:19">
      <c r="P10119"/>
      <c r="Q10119"/>
      <c r="R10119"/>
      <c r="S10119"/>
    </row>
    <row r="10120" spans="16:19">
      <c r="P10120"/>
      <c r="Q10120"/>
      <c r="R10120"/>
      <c r="S10120"/>
    </row>
    <row r="10121" spans="16:19">
      <c r="P10121"/>
      <c r="Q10121"/>
      <c r="R10121"/>
      <c r="S10121"/>
    </row>
    <row r="10122" spans="16:19">
      <c r="P10122"/>
      <c r="Q10122"/>
      <c r="R10122"/>
      <c r="S10122"/>
    </row>
    <row r="10123" spans="16:19">
      <c r="P10123"/>
      <c r="Q10123"/>
      <c r="R10123"/>
      <c r="S10123"/>
    </row>
    <row r="10124" spans="16:19">
      <c r="P10124"/>
      <c r="Q10124"/>
      <c r="R10124"/>
      <c r="S10124"/>
    </row>
    <row r="10125" spans="16:19">
      <c r="P10125"/>
      <c r="Q10125"/>
      <c r="R10125"/>
      <c r="S10125"/>
    </row>
    <row r="10126" spans="16:19">
      <c r="P10126"/>
      <c r="Q10126"/>
      <c r="R10126"/>
      <c r="S10126"/>
    </row>
    <row r="10127" spans="16:19">
      <c r="P10127"/>
      <c r="Q10127"/>
      <c r="R10127"/>
      <c r="S10127"/>
    </row>
    <row r="10128" spans="16:19">
      <c r="P10128"/>
      <c r="Q10128"/>
      <c r="R10128"/>
      <c r="S10128"/>
    </row>
    <row r="10129" spans="16:19">
      <c r="P10129"/>
      <c r="Q10129"/>
      <c r="R10129"/>
      <c r="S10129"/>
    </row>
    <row r="10130" spans="16:19">
      <c r="P10130"/>
      <c r="Q10130"/>
      <c r="R10130"/>
      <c r="S10130"/>
    </row>
    <row r="10131" spans="16:19">
      <c r="P10131"/>
      <c r="Q10131"/>
      <c r="R10131"/>
      <c r="S10131"/>
    </row>
    <row r="10132" spans="16:19">
      <c r="P10132"/>
      <c r="Q10132"/>
      <c r="R10132"/>
      <c r="S10132"/>
    </row>
    <row r="10133" spans="16:19">
      <c r="P10133"/>
      <c r="Q10133"/>
      <c r="R10133"/>
      <c r="S10133"/>
    </row>
    <row r="10134" spans="16:19">
      <c r="P10134"/>
      <c r="Q10134"/>
      <c r="R10134"/>
      <c r="S10134"/>
    </row>
    <row r="10135" spans="16:19">
      <c r="P10135"/>
      <c r="Q10135"/>
      <c r="R10135"/>
      <c r="S10135"/>
    </row>
    <row r="10136" spans="16:19">
      <c r="P10136"/>
      <c r="Q10136"/>
      <c r="R10136"/>
      <c r="S10136"/>
    </row>
    <row r="10137" spans="16:19">
      <c r="P10137"/>
      <c r="Q10137"/>
      <c r="R10137"/>
      <c r="S10137"/>
    </row>
    <row r="10138" spans="16:19">
      <c r="P10138"/>
      <c r="Q10138"/>
      <c r="R10138"/>
      <c r="S10138"/>
    </row>
    <row r="10139" spans="16:19">
      <c r="P10139"/>
      <c r="Q10139"/>
      <c r="R10139"/>
      <c r="S10139"/>
    </row>
    <row r="10140" spans="16:19">
      <c r="P10140"/>
      <c r="Q10140"/>
      <c r="R10140"/>
      <c r="S10140"/>
    </row>
    <row r="10141" spans="16:19">
      <c r="P10141"/>
      <c r="Q10141"/>
      <c r="R10141"/>
      <c r="S10141"/>
    </row>
    <row r="10142" spans="16:19">
      <c r="P10142"/>
      <c r="Q10142"/>
      <c r="R10142"/>
      <c r="S10142"/>
    </row>
    <row r="10143" spans="16:19">
      <c r="P10143"/>
      <c r="Q10143"/>
      <c r="R10143"/>
      <c r="S10143"/>
    </row>
    <row r="10144" spans="16:19">
      <c r="P10144"/>
      <c r="Q10144"/>
      <c r="R10144"/>
      <c r="S10144"/>
    </row>
    <row r="10145" spans="16:19">
      <c r="P10145"/>
      <c r="Q10145"/>
      <c r="R10145"/>
      <c r="S10145"/>
    </row>
    <row r="10146" spans="16:19">
      <c r="P10146"/>
      <c r="Q10146"/>
      <c r="R10146"/>
      <c r="S10146"/>
    </row>
    <row r="10147" spans="16:19">
      <c r="P10147"/>
      <c r="Q10147"/>
      <c r="R10147"/>
      <c r="S10147"/>
    </row>
    <row r="10148" spans="16:19">
      <c r="P10148"/>
      <c r="Q10148"/>
      <c r="R10148"/>
      <c r="S10148"/>
    </row>
    <row r="10149" spans="16:19">
      <c r="P10149"/>
      <c r="Q10149"/>
      <c r="R10149"/>
      <c r="S10149"/>
    </row>
    <row r="10150" spans="16:19">
      <c r="P10150"/>
      <c r="Q10150"/>
      <c r="R10150"/>
      <c r="S10150"/>
    </row>
    <row r="10151" spans="16:19">
      <c r="P10151"/>
      <c r="Q10151"/>
      <c r="R10151"/>
      <c r="S10151"/>
    </row>
    <row r="10152" spans="16:19">
      <c r="P10152"/>
      <c r="Q10152"/>
      <c r="R10152"/>
      <c r="S10152"/>
    </row>
    <row r="10153" spans="16:19">
      <c r="P10153"/>
      <c r="Q10153"/>
      <c r="R10153"/>
      <c r="S10153"/>
    </row>
    <row r="10154" spans="16:19">
      <c r="P10154"/>
      <c r="Q10154"/>
      <c r="R10154"/>
      <c r="S10154"/>
    </row>
    <row r="10155" spans="16:19">
      <c r="P10155"/>
      <c r="Q10155"/>
      <c r="R10155"/>
      <c r="S10155"/>
    </row>
    <row r="10156" spans="16:19">
      <c r="P10156"/>
      <c r="Q10156"/>
      <c r="R10156"/>
      <c r="S10156"/>
    </row>
    <row r="10157" spans="16:19">
      <c r="P10157"/>
      <c r="Q10157"/>
      <c r="R10157"/>
      <c r="S10157"/>
    </row>
    <row r="10158" spans="16:19">
      <c r="P10158"/>
      <c r="Q10158"/>
      <c r="R10158"/>
      <c r="S10158"/>
    </row>
    <row r="10159" spans="16:19">
      <c r="P10159"/>
      <c r="Q10159"/>
      <c r="R10159"/>
      <c r="S10159"/>
    </row>
    <row r="10160" spans="16:19">
      <c r="P10160"/>
      <c r="Q10160"/>
      <c r="R10160"/>
      <c r="S10160"/>
    </row>
    <row r="10161" spans="16:19">
      <c r="P10161"/>
      <c r="Q10161"/>
      <c r="R10161"/>
      <c r="S10161"/>
    </row>
    <row r="10162" spans="16:19">
      <c r="P10162"/>
      <c r="Q10162"/>
      <c r="R10162"/>
      <c r="S10162"/>
    </row>
    <row r="10163" spans="16:19">
      <c r="P10163"/>
      <c r="Q10163"/>
      <c r="R10163"/>
      <c r="S10163"/>
    </row>
    <row r="10164" spans="16:19">
      <c r="P10164"/>
      <c r="Q10164"/>
      <c r="R10164"/>
      <c r="S10164"/>
    </row>
    <row r="10165" spans="16:19">
      <c r="P10165"/>
      <c r="Q10165"/>
      <c r="R10165"/>
      <c r="S10165"/>
    </row>
    <row r="10166" spans="16:19">
      <c r="P10166"/>
      <c r="Q10166"/>
      <c r="R10166"/>
      <c r="S10166"/>
    </row>
    <row r="10167" spans="16:19">
      <c r="P10167"/>
      <c r="Q10167"/>
      <c r="R10167"/>
      <c r="S10167"/>
    </row>
    <row r="10168" spans="16:19">
      <c r="P10168"/>
      <c r="Q10168"/>
      <c r="R10168"/>
      <c r="S10168"/>
    </row>
    <row r="10169" spans="16:19">
      <c r="P10169"/>
      <c r="Q10169"/>
      <c r="R10169"/>
      <c r="S10169"/>
    </row>
    <row r="10170" spans="16:19">
      <c r="P10170"/>
      <c r="Q10170"/>
      <c r="R10170"/>
      <c r="S10170"/>
    </row>
    <row r="10171" spans="16:19">
      <c r="P10171"/>
      <c r="Q10171"/>
      <c r="R10171"/>
      <c r="S10171"/>
    </row>
    <row r="10172" spans="16:19">
      <c r="P10172"/>
      <c r="Q10172"/>
      <c r="R10172"/>
      <c r="S10172"/>
    </row>
    <row r="10173" spans="16:19">
      <c r="P10173"/>
      <c r="Q10173"/>
      <c r="R10173"/>
      <c r="S10173"/>
    </row>
    <row r="10174" spans="16:19">
      <c r="P10174"/>
      <c r="Q10174"/>
      <c r="R10174"/>
      <c r="S10174"/>
    </row>
    <row r="10175" spans="16:19">
      <c r="P10175"/>
      <c r="Q10175"/>
      <c r="R10175"/>
      <c r="S10175"/>
    </row>
    <row r="10176" spans="16:19">
      <c r="P10176"/>
      <c r="Q10176"/>
      <c r="R10176"/>
      <c r="S10176"/>
    </row>
    <row r="10177" spans="16:19">
      <c r="P10177"/>
      <c r="Q10177"/>
      <c r="R10177"/>
      <c r="S10177"/>
    </row>
    <row r="10178" spans="16:19">
      <c r="P10178"/>
      <c r="Q10178"/>
      <c r="R10178"/>
      <c r="S10178"/>
    </row>
    <row r="10179" spans="16:19">
      <c r="P10179"/>
      <c r="Q10179"/>
      <c r="R10179"/>
      <c r="S10179"/>
    </row>
    <row r="10180" spans="16:19">
      <c r="P10180"/>
      <c r="Q10180"/>
      <c r="R10180"/>
      <c r="S10180"/>
    </row>
    <row r="10181" spans="16:19">
      <c r="P10181"/>
      <c r="Q10181"/>
      <c r="R10181"/>
      <c r="S10181"/>
    </row>
    <row r="10182" spans="16:19">
      <c r="P10182"/>
      <c r="Q10182"/>
      <c r="R10182"/>
      <c r="S10182"/>
    </row>
    <row r="10183" spans="16:19">
      <c r="P10183"/>
      <c r="Q10183"/>
      <c r="R10183"/>
      <c r="S10183"/>
    </row>
    <row r="10184" spans="16:19">
      <c r="P10184"/>
      <c r="Q10184"/>
      <c r="R10184"/>
      <c r="S10184"/>
    </row>
    <row r="10185" spans="16:19">
      <c r="P10185"/>
      <c r="Q10185"/>
      <c r="R10185"/>
      <c r="S10185"/>
    </row>
    <row r="10186" spans="16:19">
      <c r="P10186"/>
      <c r="Q10186"/>
      <c r="R10186"/>
      <c r="S10186"/>
    </row>
    <row r="10187" spans="16:19">
      <c r="P10187"/>
      <c r="Q10187"/>
      <c r="R10187"/>
      <c r="S10187"/>
    </row>
    <row r="10188" spans="16:19">
      <c r="P10188"/>
      <c r="Q10188"/>
      <c r="R10188"/>
      <c r="S10188"/>
    </row>
    <row r="10189" spans="16:19">
      <c r="P10189"/>
      <c r="Q10189"/>
      <c r="R10189"/>
      <c r="S10189"/>
    </row>
    <row r="10190" spans="16:19">
      <c r="P10190"/>
      <c r="Q10190"/>
      <c r="R10190"/>
      <c r="S10190"/>
    </row>
    <row r="10191" spans="16:19">
      <c r="P10191"/>
      <c r="Q10191"/>
      <c r="R10191"/>
      <c r="S10191"/>
    </row>
    <row r="10192" spans="16:19">
      <c r="P10192"/>
      <c r="Q10192"/>
      <c r="R10192"/>
      <c r="S10192"/>
    </row>
    <row r="10193" spans="16:19">
      <c r="P10193"/>
      <c r="Q10193"/>
      <c r="R10193"/>
      <c r="S10193"/>
    </row>
    <row r="10194" spans="16:19">
      <c r="P10194"/>
      <c r="Q10194"/>
      <c r="R10194"/>
      <c r="S10194"/>
    </row>
    <row r="10195" spans="16:19">
      <c r="P10195"/>
      <c r="Q10195"/>
      <c r="R10195"/>
      <c r="S10195"/>
    </row>
    <row r="10196" spans="16:19">
      <c r="P10196"/>
      <c r="Q10196"/>
      <c r="R10196"/>
      <c r="S10196"/>
    </row>
    <row r="10197" spans="16:19">
      <c r="P10197"/>
      <c r="Q10197"/>
      <c r="R10197"/>
      <c r="S10197"/>
    </row>
    <row r="10198" spans="16:19">
      <c r="P10198"/>
      <c r="Q10198"/>
      <c r="R10198"/>
      <c r="S10198"/>
    </row>
    <row r="10199" spans="16:19">
      <c r="P10199"/>
      <c r="Q10199"/>
      <c r="R10199"/>
      <c r="S10199"/>
    </row>
    <row r="10200" spans="16:19">
      <c r="P10200"/>
      <c r="Q10200"/>
      <c r="R10200"/>
      <c r="S10200"/>
    </row>
    <row r="10201" spans="16:19">
      <c r="P10201"/>
      <c r="Q10201"/>
      <c r="R10201"/>
      <c r="S10201"/>
    </row>
    <row r="10202" spans="16:19">
      <c r="P10202"/>
      <c r="Q10202"/>
      <c r="R10202"/>
      <c r="S10202"/>
    </row>
    <row r="10203" spans="16:19">
      <c r="P10203"/>
      <c r="Q10203"/>
      <c r="R10203"/>
      <c r="S10203"/>
    </row>
    <row r="10204" spans="16:19">
      <c r="P10204"/>
      <c r="Q10204"/>
      <c r="R10204"/>
      <c r="S10204"/>
    </row>
    <row r="10205" spans="16:19">
      <c r="P10205"/>
      <c r="Q10205"/>
      <c r="R10205"/>
      <c r="S10205"/>
    </row>
    <row r="10206" spans="16:19">
      <c r="P10206"/>
      <c r="Q10206"/>
      <c r="R10206"/>
      <c r="S10206"/>
    </row>
    <row r="10207" spans="16:19">
      <c r="P10207"/>
      <c r="Q10207"/>
      <c r="R10207"/>
      <c r="S10207"/>
    </row>
    <row r="10208" spans="16:19">
      <c r="P10208"/>
      <c r="Q10208"/>
      <c r="R10208"/>
      <c r="S10208"/>
    </row>
    <row r="10209" spans="16:19">
      <c r="P10209"/>
      <c r="Q10209"/>
      <c r="R10209"/>
      <c r="S10209"/>
    </row>
    <row r="10210" spans="16:19">
      <c r="P10210"/>
      <c r="Q10210"/>
      <c r="R10210"/>
      <c r="S10210"/>
    </row>
    <row r="10211" spans="16:19">
      <c r="P10211"/>
      <c r="Q10211"/>
      <c r="R10211"/>
      <c r="S10211"/>
    </row>
    <row r="10212" spans="16:19">
      <c r="P10212"/>
      <c r="Q10212"/>
      <c r="R10212"/>
      <c r="S10212"/>
    </row>
    <row r="10213" spans="16:19">
      <c r="P10213"/>
      <c r="Q10213"/>
      <c r="R10213"/>
      <c r="S10213"/>
    </row>
    <row r="10214" spans="16:19">
      <c r="P10214"/>
      <c r="Q10214"/>
      <c r="R10214"/>
      <c r="S10214"/>
    </row>
    <row r="10215" spans="16:19">
      <c r="P10215"/>
      <c r="Q10215"/>
      <c r="R10215"/>
      <c r="S10215"/>
    </row>
    <row r="10216" spans="16:19">
      <c r="P10216"/>
      <c r="Q10216"/>
      <c r="R10216"/>
      <c r="S10216"/>
    </row>
    <row r="10217" spans="16:19">
      <c r="P10217"/>
      <c r="Q10217"/>
      <c r="R10217"/>
      <c r="S10217"/>
    </row>
    <row r="10218" spans="16:19">
      <c r="P10218"/>
      <c r="Q10218"/>
      <c r="R10218"/>
      <c r="S10218"/>
    </row>
    <row r="10219" spans="16:19">
      <c r="P10219"/>
      <c r="Q10219"/>
      <c r="R10219"/>
      <c r="S10219"/>
    </row>
    <row r="10220" spans="16:19">
      <c r="P10220"/>
      <c r="Q10220"/>
      <c r="R10220"/>
      <c r="S10220"/>
    </row>
    <row r="10221" spans="16:19">
      <c r="P10221"/>
      <c r="Q10221"/>
      <c r="R10221"/>
      <c r="S10221"/>
    </row>
    <row r="10222" spans="16:19">
      <c r="P10222"/>
      <c r="Q10222"/>
      <c r="R10222"/>
      <c r="S10222"/>
    </row>
    <row r="10223" spans="16:19">
      <c r="P10223"/>
      <c r="Q10223"/>
      <c r="R10223"/>
      <c r="S10223"/>
    </row>
    <row r="10224" spans="16:19">
      <c r="P10224"/>
      <c r="Q10224"/>
      <c r="R10224"/>
      <c r="S10224"/>
    </row>
    <row r="10225" spans="16:19">
      <c r="P10225"/>
      <c r="Q10225"/>
      <c r="R10225"/>
      <c r="S10225"/>
    </row>
    <row r="10226" spans="16:19">
      <c r="P10226"/>
      <c r="Q10226"/>
      <c r="R10226"/>
      <c r="S10226"/>
    </row>
    <row r="10227" spans="16:19">
      <c r="P10227"/>
      <c r="Q10227"/>
      <c r="R10227"/>
      <c r="S10227"/>
    </row>
    <row r="10228" spans="16:19">
      <c r="P10228"/>
      <c r="Q10228"/>
      <c r="R10228"/>
      <c r="S10228"/>
    </row>
    <row r="10229" spans="16:19">
      <c r="P10229"/>
      <c r="Q10229"/>
      <c r="R10229"/>
      <c r="S10229"/>
    </row>
    <row r="10230" spans="16:19">
      <c r="P10230"/>
      <c r="Q10230"/>
      <c r="R10230"/>
      <c r="S10230"/>
    </row>
    <row r="10231" spans="16:19">
      <c r="P10231"/>
      <c r="Q10231"/>
      <c r="R10231"/>
      <c r="S10231"/>
    </row>
    <row r="10232" spans="16:19">
      <c r="P10232"/>
      <c r="Q10232"/>
      <c r="R10232"/>
      <c r="S10232"/>
    </row>
    <row r="10233" spans="16:19">
      <c r="P10233"/>
      <c r="Q10233"/>
      <c r="R10233"/>
      <c r="S10233"/>
    </row>
    <row r="10234" spans="16:19">
      <c r="P10234"/>
      <c r="Q10234"/>
      <c r="R10234"/>
      <c r="S10234"/>
    </row>
    <row r="10235" spans="16:19">
      <c r="P10235"/>
      <c r="Q10235"/>
      <c r="R10235"/>
      <c r="S10235"/>
    </row>
    <row r="10236" spans="16:19">
      <c r="P10236"/>
      <c r="Q10236"/>
      <c r="R10236"/>
      <c r="S10236"/>
    </row>
    <row r="10237" spans="16:19">
      <c r="P10237"/>
      <c r="Q10237"/>
      <c r="R10237"/>
      <c r="S10237"/>
    </row>
    <row r="10238" spans="16:19">
      <c r="P10238"/>
      <c r="Q10238"/>
      <c r="R10238"/>
      <c r="S10238"/>
    </row>
    <row r="10239" spans="16:19">
      <c r="P10239"/>
      <c r="Q10239"/>
      <c r="R10239"/>
      <c r="S10239"/>
    </row>
    <row r="10240" spans="16:19">
      <c r="P10240"/>
      <c r="Q10240"/>
      <c r="R10240"/>
      <c r="S10240"/>
    </row>
    <row r="10241" spans="16:19">
      <c r="P10241"/>
      <c r="Q10241"/>
      <c r="R10241"/>
      <c r="S10241"/>
    </row>
    <row r="10242" spans="16:19">
      <c r="P10242"/>
      <c r="Q10242"/>
      <c r="R10242"/>
      <c r="S10242"/>
    </row>
    <row r="10243" spans="16:19">
      <c r="P10243"/>
      <c r="Q10243"/>
      <c r="R10243"/>
      <c r="S10243"/>
    </row>
    <row r="10244" spans="16:19">
      <c r="P10244"/>
      <c r="Q10244"/>
      <c r="R10244"/>
      <c r="S10244"/>
    </row>
    <row r="10245" spans="16:19">
      <c r="P10245"/>
      <c r="Q10245"/>
      <c r="R10245"/>
      <c r="S10245"/>
    </row>
    <row r="10246" spans="16:19">
      <c r="P10246"/>
      <c r="Q10246"/>
      <c r="R10246"/>
      <c r="S10246"/>
    </row>
    <row r="10247" spans="16:19">
      <c r="P10247"/>
      <c r="Q10247"/>
      <c r="R10247"/>
      <c r="S10247"/>
    </row>
    <row r="10248" spans="16:19">
      <c r="P10248"/>
      <c r="Q10248"/>
      <c r="R10248"/>
      <c r="S10248"/>
    </row>
    <row r="10249" spans="16:19">
      <c r="P10249"/>
      <c r="Q10249"/>
      <c r="R10249"/>
      <c r="S10249"/>
    </row>
    <row r="10250" spans="16:19">
      <c r="P10250"/>
      <c r="Q10250"/>
      <c r="R10250"/>
      <c r="S10250"/>
    </row>
    <row r="10251" spans="16:19">
      <c r="P10251"/>
      <c r="Q10251"/>
      <c r="R10251"/>
      <c r="S10251"/>
    </row>
    <row r="10252" spans="16:19">
      <c r="P10252"/>
      <c r="Q10252"/>
      <c r="R10252"/>
      <c r="S10252"/>
    </row>
    <row r="10253" spans="16:19">
      <c r="P10253"/>
      <c r="Q10253"/>
      <c r="R10253"/>
      <c r="S10253"/>
    </row>
    <row r="10254" spans="16:19">
      <c r="P10254"/>
      <c r="Q10254"/>
      <c r="R10254"/>
      <c r="S10254"/>
    </row>
    <row r="10255" spans="16:19">
      <c r="P10255"/>
      <c r="Q10255"/>
      <c r="R10255"/>
      <c r="S10255"/>
    </row>
    <row r="10256" spans="16:19">
      <c r="P10256"/>
      <c r="Q10256"/>
      <c r="R10256"/>
      <c r="S10256"/>
    </row>
    <row r="10257" spans="16:19">
      <c r="P10257"/>
      <c r="Q10257"/>
      <c r="R10257"/>
      <c r="S10257"/>
    </row>
    <row r="10258" spans="16:19">
      <c r="P10258"/>
      <c r="Q10258"/>
      <c r="R10258"/>
      <c r="S10258"/>
    </row>
    <row r="10259" spans="16:19">
      <c r="P10259"/>
      <c r="Q10259"/>
      <c r="R10259"/>
      <c r="S10259"/>
    </row>
    <row r="10260" spans="16:19">
      <c r="P10260"/>
      <c r="Q10260"/>
      <c r="R10260"/>
      <c r="S10260"/>
    </row>
    <row r="10261" spans="16:19">
      <c r="P10261"/>
      <c r="Q10261"/>
      <c r="R10261"/>
      <c r="S10261"/>
    </row>
    <row r="10262" spans="16:19">
      <c r="P10262"/>
      <c r="Q10262"/>
      <c r="R10262"/>
      <c r="S10262"/>
    </row>
    <row r="10263" spans="16:19">
      <c r="P10263"/>
      <c r="Q10263"/>
      <c r="R10263"/>
      <c r="S10263"/>
    </row>
    <row r="10264" spans="16:19">
      <c r="P10264"/>
      <c r="Q10264"/>
      <c r="R10264"/>
      <c r="S10264"/>
    </row>
    <row r="10265" spans="16:19">
      <c r="P10265"/>
      <c r="Q10265"/>
      <c r="R10265"/>
      <c r="S10265"/>
    </row>
    <row r="10266" spans="16:19">
      <c r="P10266"/>
      <c r="Q10266"/>
      <c r="R10266"/>
      <c r="S10266"/>
    </row>
    <row r="10267" spans="16:19">
      <c r="P10267"/>
      <c r="Q10267"/>
      <c r="R10267"/>
      <c r="S10267"/>
    </row>
    <row r="10268" spans="16:19">
      <c r="P10268"/>
      <c r="Q10268"/>
      <c r="R10268"/>
      <c r="S10268"/>
    </row>
    <row r="10269" spans="16:19">
      <c r="P10269"/>
      <c r="Q10269"/>
      <c r="R10269"/>
      <c r="S10269"/>
    </row>
    <row r="10270" spans="16:19">
      <c r="P10270"/>
      <c r="Q10270"/>
      <c r="R10270"/>
      <c r="S10270"/>
    </row>
    <row r="10271" spans="16:19">
      <c r="P10271"/>
      <c r="Q10271"/>
      <c r="R10271"/>
      <c r="S10271"/>
    </row>
    <row r="10272" spans="16:19">
      <c r="P10272"/>
      <c r="Q10272"/>
      <c r="R10272"/>
      <c r="S10272"/>
    </row>
    <row r="10273" spans="16:19">
      <c r="P10273"/>
      <c r="Q10273"/>
      <c r="R10273"/>
      <c r="S10273"/>
    </row>
    <row r="10274" spans="16:19">
      <c r="P10274"/>
      <c r="Q10274"/>
      <c r="R10274"/>
      <c r="S10274"/>
    </row>
    <row r="10275" spans="16:19">
      <c r="P10275"/>
      <c r="Q10275"/>
      <c r="R10275"/>
      <c r="S10275"/>
    </row>
    <row r="10276" spans="16:19">
      <c r="P10276"/>
      <c r="Q10276"/>
      <c r="R10276"/>
      <c r="S10276"/>
    </row>
    <row r="10277" spans="16:19">
      <c r="P10277"/>
      <c r="Q10277"/>
      <c r="R10277"/>
      <c r="S10277"/>
    </row>
    <row r="10278" spans="16:19">
      <c r="P10278"/>
      <c r="Q10278"/>
      <c r="R10278"/>
      <c r="S10278"/>
    </row>
    <row r="10279" spans="16:19">
      <c r="P10279"/>
      <c r="Q10279"/>
      <c r="R10279"/>
      <c r="S10279"/>
    </row>
    <row r="10280" spans="16:19">
      <c r="P10280"/>
      <c r="Q10280"/>
      <c r="R10280"/>
      <c r="S10280"/>
    </row>
    <row r="10281" spans="16:19">
      <c r="P10281"/>
      <c r="Q10281"/>
      <c r="R10281"/>
      <c r="S10281"/>
    </row>
    <row r="10282" spans="16:19">
      <c r="P10282"/>
      <c r="Q10282"/>
      <c r="R10282"/>
      <c r="S10282"/>
    </row>
    <row r="10283" spans="16:19">
      <c r="P10283"/>
      <c r="Q10283"/>
      <c r="R10283"/>
      <c r="S10283"/>
    </row>
    <row r="10284" spans="16:19">
      <c r="P10284"/>
      <c r="Q10284"/>
      <c r="R10284"/>
      <c r="S10284"/>
    </row>
    <row r="10285" spans="16:19">
      <c r="P10285"/>
      <c r="Q10285"/>
      <c r="R10285"/>
      <c r="S10285"/>
    </row>
    <row r="10286" spans="16:19">
      <c r="P10286"/>
      <c r="Q10286"/>
      <c r="R10286"/>
      <c r="S10286"/>
    </row>
    <row r="10287" spans="16:19">
      <c r="P10287"/>
      <c r="Q10287"/>
      <c r="R10287"/>
      <c r="S10287"/>
    </row>
    <row r="10288" spans="16:19">
      <c r="P10288"/>
      <c r="Q10288"/>
      <c r="R10288"/>
      <c r="S10288"/>
    </row>
    <row r="10289" spans="16:19">
      <c r="P10289"/>
      <c r="Q10289"/>
      <c r="R10289"/>
      <c r="S10289"/>
    </row>
    <row r="10290" spans="16:19">
      <c r="P10290"/>
      <c r="Q10290"/>
      <c r="R10290"/>
      <c r="S10290"/>
    </row>
    <row r="10291" spans="16:19">
      <c r="P10291"/>
      <c r="Q10291"/>
      <c r="R10291"/>
      <c r="S10291"/>
    </row>
    <row r="10292" spans="16:19">
      <c r="P10292"/>
      <c r="Q10292"/>
      <c r="R10292"/>
      <c r="S10292"/>
    </row>
    <row r="10293" spans="16:19">
      <c r="P10293"/>
      <c r="Q10293"/>
      <c r="R10293"/>
      <c r="S10293"/>
    </row>
    <row r="10294" spans="16:19">
      <c r="P10294"/>
      <c r="Q10294"/>
      <c r="R10294"/>
      <c r="S10294"/>
    </row>
    <row r="10295" spans="16:19">
      <c r="P10295"/>
      <c r="Q10295"/>
      <c r="R10295"/>
      <c r="S10295"/>
    </row>
    <row r="10296" spans="16:19">
      <c r="P10296"/>
      <c r="Q10296"/>
      <c r="R10296"/>
      <c r="S10296"/>
    </row>
    <row r="10297" spans="16:19">
      <c r="P10297"/>
      <c r="Q10297"/>
      <c r="R10297"/>
      <c r="S10297"/>
    </row>
    <row r="10298" spans="16:19">
      <c r="P10298"/>
      <c r="Q10298"/>
      <c r="R10298"/>
      <c r="S10298"/>
    </row>
    <row r="10299" spans="16:19">
      <c r="P10299"/>
      <c r="Q10299"/>
      <c r="R10299"/>
      <c r="S10299"/>
    </row>
    <row r="10300" spans="16:19">
      <c r="P10300"/>
      <c r="Q10300"/>
      <c r="R10300"/>
      <c r="S10300"/>
    </row>
    <row r="10301" spans="16:19">
      <c r="P10301"/>
      <c r="Q10301"/>
      <c r="R10301"/>
      <c r="S10301"/>
    </row>
    <row r="10302" spans="16:19">
      <c r="P10302"/>
      <c r="Q10302"/>
      <c r="R10302"/>
      <c r="S10302"/>
    </row>
    <row r="10303" spans="16:19">
      <c r="P10303"/>
      <c r="Q10303"/>
      <c r="R10303"/>
      <c r="S10303"/>
    </row>
    <row r="10304" spans="16:19">
      <c r="P10304"/>
      <c r="Q10304"/>
      <c r="R10304"/>
      <c r="S10304"/>
    </row>
    <row r="10305" spans="16:19">
      <c r="P10305"/>
      <c r="Q10305"/>
      <c r="R10305"/>
      <c r="S10305"/>
    </row>
    <row r="10306" spans="16:19">
      <c r="P10306"/>
      <c r="Q10306"/>
      <c r="R10306"/>
      <c r="S10306"/>
    </row>
    <row r="10307" spans="16:19">
      <c r="P10307"/>
      <c r="Q10307"/>
      <c r="R10307"/>
      <c r="S10307"/>
    </row>
    <row r="10308" spans="16:19">
      <c r="P10308"/>
      <c r="Q10308"/>
      <c r="R10308"/>
      <c r="S10308"/>
    </row>
    <row r="10309" spans="16:19">
      <c r="P10309"/>
      <c r="Q10309"/>
      <c r="R10309"/>
      <c r="S10309"/>
    </row>
    <row r="10310" spans="16:19">
      <c r="P10310"/>
      <c r="Q10310"/>
      <c r="R10310"/>
      <c r="S10310"/>
    </row>
    <row r="10311" spans="16:19">
      <c r="P10311"/>
      <c r="Q10311"/>
      <c r="R10311"/>
      <c r="S10311"/>
    </row>
    <row r="10312" spans="16:19">
      <c r="P10312"/>
      <c r="Q10312"/>
      <c r="R10312"/>
      <c r="S10312"/>
    </row>
    <row r="10313" spans="16:19">
      <c r="P10313"/>
      <c r="Q10313"/>
      <c r="R10313"/>
      <c r="S10313"/>
    </row>
    <row r="10314" spans="16:19">
      <c r="P10314"/>
      <c r="Q10314"/>
      <c r="R10314"/>
      <c r="S10314"/>
    </row>
    <row r="10315" spans="16:19">
      <c r="P10315"/>
      <c r="Q10315"/>
      <c r="R10315"/>
      <c r="S10315"/>
    </row>
    <row r="10316" spans="16:19">
      <c r="P10316"/>
      <c r="Q10316"/>
      <c r="R10316"/>
      <c r="S10316"/>
    </row>
    <row r="10317" spans="16:19">
      <c r="P10317"/>
      <c r="Q10317"/>
      <c r="R10317"/>
      <c r="S10317"/>
    </row>
    <row r="10318" spans="16:19">
      <c r="P10318"/>
      <c r="Q10318"/>
      <c r="R10318"/>
      <c r="S10318"/>
    </row>
    <row r="10319" spans="16:19">
      <c r="P10319"/>
      <c r="Q10319"/>
      <c r="R10319"/>
      <c r="S10319"/>
    </row>
    <row r="10320" spans="16:19">
      <c r="P10320"/>
      <c r="Q10320"/>
      <c r="R10320"/>
      <c r="S10320"/>
    </row>
    <row r="10321" spans="16:19">
      <c r="P10321"/>
      <c r="Q10321"/>
      <c r="R10321"/>
      <c r="S10321"/>
    </row>
    <row r="10322" spans="16:19">
      <c r="P10322"/>
      <c r="Q10322"/>
      <c r="R10322"/>
      <c r="S10322"/>
    </row>
    <row r="10323" spans="16:19">
      <c r="P10323"/>
      <c r="Q10323"/>
      <c r="R10323"/>
      <c r="S10323"/>
    </row>
    <row r="10324" spans="16:19">
      <c r="P10324"/>
      <c r="Q10324"/>
      <c r="R10324"/>
      <c r="S10324"/>
    </row>
    <row r="10325" spans="16:19">
      <c r="P10325"/>
      <c r="Q10325"/>
      <c r="R10325"/>
      <c r="S10325"/>
    </row>
    <row r="10326" spans="16:19">
      <c r="P10326"/>
      <c r="Q10326"/>
      <c r="R10326"/>
      <c r="S10326"/>
    </row>
    <row r="10327" spans="16:19">
      <c r="P10327"/>
      <c r="Q10327"/>
      <c r="R10327"/>
      <c r="S10327"/>
    </row>
    <row r="10328" spans="16:19">
      <c r="P10328"/>
      <c r="Q10328"/>
      <c r="R10328"/>
      <c r="S10328"/>
    </row>
    <row r="10329" spans="16:19">
      <c r="P10329"/>
      <c r="Q10329"/>
      <c r="R10329"/>
      <c r="S10329"/>
    </row>
    <row r="10330" spans="16:19">
      <c r="P10330"/>
      <c r="Q10330"/>
      <c r="R10330"/>
      <c r="S10330"/>
    </row>
    <row r="10331" spans="16:19">
      <c r="P10331"/>
      <c r="Q10331"/>
      <c r="R10331"/>
      <c r="S10331"/>
    </row>
    <row r="10332" spans="16:19">
      <c r="P10332"/>
      <c r="Q10332"/>
      <c r="R10332"/>
      <c r="S10332"/>
    </row>
    <row r="10333" spans="16:19">
      <c r="P10333"/>
      <c r="Q10333"/>
      <c r="R10333"/>
      <c r="S10333"/>
    </row>
    <row r="10334" spans="16:19">
      <c r="P10334"/>
      <c r="Q10334"/>
      <c r="R10334"/>
      <c r="S10334"/>
    </row>
    <row r="10335" spans="16:19">
      <c r="P10335"/>
      <c r="Q10335"/>
      <c r="R10335"/>
      <c r="S10335"/>
    </row>
    <row r="10336" spans="16:19">
      <c r="P10336"/>
      <c r="Q10336"/>
      <c r="R10336"/>
      <c r="S10336"/>
    </row>
    <row r="10337" spans="16:19">
      <c r="P10337"/>
      <c r="Q10337"/>
      <c r="R10337"/>
      <c r="S10337"/>
    </row>
    <row r="10338" spans="16:19">
      <c r="P10338"/>
      <c r="Q10338"/>
      <c r="R10338"/>
      <c r="S10338"/>
    </row>
    <row r="10339" spans="16:19">
      <c r="P10339"/>
      <c r="Q10339"/>
      <c r="R10339"/>
      <c r="S10339"/>
    </row>
    <row r="10340" spans="16:19">
      <c r="P10340"/>
      <c r="Q10340"/>
      <c r="R10340"/>
      <c r="S10340"/>
    </row>
    <row r="10341" spans="16:19">
      <c r="P10341"/>
      <c r="Q10341"/>
      <c r="R10341"/>
      <c r="S10341"/>
    </row>
    <row r="10342" spans="16:19">
      <c r="P10342"/>
      <c r="Q10342"/>
      <c r="R10342"/>
      <c r="S10342"/>
    </row>
    <row r="10343" spans="16:19">
      <c r="P10343"/>
      <c r="Q10343"/>
      <c r="R10343"/>
      <c r="S10343"/>
    </row>
    <row r="10344" spans="16:19">
      <c r="P10344"/>
      <c r="Q10344"/>
      <c r="R10344"/>
      <c r="S10344"/>
    </row>
    <row r="10345" spans="16:19">
      <c r="P10345"/>
      <c r="Q10345"/>
      <c r="R10345"/>
      <c r="S10345"/>
    </row>
    <row r="10346" spans="16:19">
      <c r="P10346"/>
      <c r="Q10346"/>
      <c r="R10346"/>
      <c r="S10346"/>
    </row>
    <row r="10347" spans="16:19">
      <c r="P10347"/>
      <c r="Q10347"/>
      <c r="R10347"/>
      <c r="S10347"/>
    </row>
    <row r="10348" spans="16:19">
      <c r="P10348"/>
      <c r="Q10348"/>
      <c r="R10348"/>
      <c r="S10348"/>
    </row>
    <row r="10349" spans="16:19">
      <c r="P10349"/>
      <c r="Q10349"/>
      <c r="R10349"/>
      <c r="S10349"/>
    </row>
    <row r="10350" spans="16:19">
      <c r="P10350"/>
      <c r="Q10350"/>
      <c r="R10350"/>
      <c r="S10350"/>
    </row>
    <row r="10351" spans="16:19">
      <c r="P10351"/>
      <c r="Q10351"/>
      <c r="R10351"/>
      <c r="S10351"/>
    </row>
    <row r="10352" spans="16:19">
      <c r="P10352"/>
      <c r="Q10352"/>
      <c r="R10352"/>
      <c r="S10352"/>
    </row>
    <row r="10353" spans="16:19">
      <c r="P10353"/>
      <c r="Q10353"/>
      <c r="R10353"/>
      <c r="S10353"/>
    </row>
    <row r="10354" spans="16:19">
      <c r="P10354"/>
      <c r="Q10354"/>
      <c r="R10354"/>
      <c r="S10354"/>
    </row>
    <row r="10355" spans="16:19">
      <c r="P10355"/>
      <c r="Q10355"/>
      <c r="R10355"/>
      <c r="S10355"/>
    </row>
    <row r="10356" spans="16:19">
      <c r="P10356"/>
      <c r="Q10356"/>
      <c r="R10356"/>
      <c r="S10356"/>
    </row>
    <row r="10357" spans="16:19">
      <c r="P10357"/>
      <c r="Q10357"/>
      <c r="R10357"/>
      <c r="S10357"/>
    </row>
    <row r="10358" spans="16:19">
      <c r="P10358"/>
      <c r="Q10358"/>
      <c r="R10358"/>
      <c r="S10358"/>
    </row>
    <row r="10359" spans="16:19">
      <c r="P10359"/>
      <c r="Q10359"/>
      <c r="R10359"/>
      <c r="S10359"/>
    </row>
    <row r="10360" spans="16:19">
      <c r="P10360"/>
      <c r="Q10360"/>
      <c r="R10360"/>
      <c r="S10360"/>
    </row>
    <row r="10361" spans="16:19">
      <c r="P10361"/>
      <c r="Q10361"/>
      <c r="R10361"/>
      <c r="S10361"/>
    </row>
    <row r="10362" spans="16:19">
      <c r="P10362"/>
      <c r="Q10362"/>
      <c r="R10362"/>
      <c r="S10362"/>
    </row>
    <row r="10363" spans="16:19">
      <c r="P10363"/>
      <c r="Q10363"/>
      <c r="R10363"/>
      <c r="S10363"/>
    </row>
    <row r="10364" spans="16:19">
      <c r="P10364"/>
      <c r="Q10364"/>
      <c r="R10364"/>
      <c r="S10364"/>
    </row>
    <row r="10365" spans="16:19">
      <c r="P10365"/>
      <c r="Q10365"/>
      <c r="R10365"/>
      <c r="S10365"/>
    </row>
    <row r="10366" spans="16:19">
      <c r="P10366"/>
      <c r="Q10366"/>
      <c r="R10366"/>
      <c r="S10366"/>
    </row>
    <row r="10367" spans="16:19">
      <c r="P10367"/>
      <c r="Q10367"/>
      <c r="R10367"/>
      <c r="S10367"/>
    </row>
    <row r="10368" spans="16:19">
      <c r="P10368"/>
      <c r="Q10368"/>
      <c r="R10368"/>
      <c r="S10368"/>
    </row>
    <row r="10369" spans="16:19">
      <c r="P10369"/>
      <c r="Q10369"/>
      <c r="R10369"/>
      <c r="S10369"/>
    </row>
    <row r="10370" spans="16:19">
      <c r="P10370"/>
      <c r="Q10370"/>
      <c r="R10370"/>
      <c r="S10370"/>
    </row>
    <row r="10371" spans="16:19">
      <c r="P10371"/>
      <c r="Q10371"/>
      <c r="R10371"/>
      <c r="S10371"/>
    </row>
    <row r="10372" spans="16:19">
      <c r="P10372"/>
      <c r="Q10372"/>
      <c r="R10372"/>
      <c r="S10372"/>
    </row>
    <row r="10373" spans="16:19">
      <c r="P10373"/>
      <c r="Q10373"/>
      <c r="R10373"/>
      <c r="S10373"/>
    </row>
    <row r="10374" spans="16:19">
      <c r="P10374"/>
      <c r="Q10374"/>
      <c r="R10374"/>
      <c r="S10374"/>
    </row>
    <row r="10375" spans="16:19">
      <c r="P10375"/>
      <c r="Q10375"/>
      <c r="R10375"/>
      <c r="S10375"/>
    </row>
    <row r="10376" spans="16:19">
      <c r="P10376"/>
      <c r="Q10376"/>
      <c r="R10376"/>
      <c r="S10376"/>
    </row>
    <row r="10377" spans="16:19">
      <c r="P10377"/>
      <c r="Q10377"/>
      <c r="R10377"/>
      <c r="S10377"/>
    </row>
    <row r="10378" spans="16:19">
      <c r="P10378"/>
      <c r="Q10378"/>
      <c r="R10378"/>
      <c r="S10378"/>
    </row>
    <row r="10379" spans="16:19">
      <c r="P10379"/>
      <c r="Q10379"/>
      <c r="R10379"/>
      <c r="S10379"/>
    </row>
    <row r="10380" spans="16:19">
      <c r="P10380"/>
      <c r="Q10380"/>
      <c r="R10380"/>
      <c r="S10380"/>
    </row>
    <row r="10381" spans="16:19">
      <c r="P10381"/>
      <c r="Q10381"/>
      <c r="R10381"/>
      <c r="S10381"/>
    </row>
    <row r="10382" spans="16:19">
      <c r="P10382"/>
      <c r="Q10382"/>
      <c r="R10382"/>
      <c r="S10382"/>
    </row>
    <row r="10383" spans="16:19">
      <c r="P10383"/>
      <c r="Q10383"/>
      <c r="R10383"/>
      <c r="S10383"/>
    </row>
    <row r="10384" spans="16:19">
      <c r="P10384"/>
      <c r="Q10384"/>
      <c r="R10384"/>
      <c r="S10384"/>
    </row>
    <row r="10385" spans="16:19">
      <c r="P10385"/>
      <c r="Q10385"/>
      <c r="R10385"/>
      <c r="S10385"/>
    </row>
    <row r="10386" spans="16:19">
      <c r="P10386"/>
      <c r="Q10386"/>
      <c r="R10386"/>
      <c r="S10386"/>
    </row>
    <row r="10387" spans="16:19">
      <c r="P10387"/>
      <c r="Q10387"/>
      <c r="R10387"/>
      <c r="S10387"/>
    </row>
    <row r="10388" spans="16:19">
      <c r="P10388"/>
      <c r="Q10388"/>
      <c r="R10388"/>
      <c r="S10388"/>
    </row>
    <row r="10389" spans="16:19">
      <c r="P10389"/>
      <c r="Q10389"/>
      <c r="R10389"/>
      <c r="S10389"/>
    </row>
    <row r="10390" spans="16:19">
      <c r="P10390"/>
      <c r="Q10390"/>
      <c r="R10390"/>
      <c r="S10390"/>
    </row>
    <row r="10391" spans="16:19">
      <c r="P10391"/>
      <c r="Q10391"/>
      <c r="R10391"/>
      <c r="S10391"/>
    </row>
    <row r="10392" spans="16:19">
      <c r="P10392"/>
      <c r="Q10392"/>
      <c r="R10392"/>
      <c r="S10392"/>
    </row>
    <row r="10393" spans="16:19">
      <c r="P10393"/>
      <c r="Q10393"/>
      <c r="R10393"/>
      <c r="S10393"/>
    </row>
    <row r="10394" spans="16:19">
      <c r="P10394"/>
      <c r="Q10394"/>
      <c r="R10394"/>
      <c r="S10394"/>
    </row>
    <row r="10395" spans="16:19">
      <c r="P10395"/>
      <c r="Q10395"/>
      <c r="R10395"/>
      <c r="S10395"/>
    </row>
    <row r="10396" spans="16:19">
      <c r="P10396"/>
      <c r="Q10396"/>
      <c r="R10396"/>
      <c r="S10396"/>
    </row>
    <row r="10397" spans="16:19">
      <c r="P10397"/>
      <c r="Q10397"/>
      <c r="R10397"/>
      <c r="S10397"/>
    </row>
    <row r="10398" spans="16:19">
      <c r="P10398"/>
      <c r="Q10398"/>
      <c r="R10398"/>
      <c r="S10398"/>
    </row>
    <row r="10399" spans="16:19">
      <c r="P10399"/>
      <c r="Q10399"/>
      <c r="R10399"/>
      <c r="S10399"/>
    </row>
    <row r="10400" spans="16:19">
      <c r="P10400"/>
      <c r="Q10400"/>
      <c r="R10400"/>
      <c r="S10400"/>
    </row>
    <row r="10401" spans="16:19">
      <c r="P10401"/>
      <c r="Q10401"/>
      <c r="R10401"/>
      <c r="S10401"/>
    </row>
    <row r="10402" spans="16:19">
      <c r="P10402"/>
      <c r="Q10402"/>
      <c r="R10402"/>
      <c r="S10402"/>
    </row>
    <row r="10403" spans="16:19">
      <c r="P10403"/>
      <c r="Q10403"/>
      <c r="R10403"/>
      <c r="S10403"/>
    </row>
    <row r="10404" spans="16:19">
      <c r="P10404"/>
      <c r="Q10404"/>
      <c r="R10404"/>
      <c r="S10404"/>
    </row>
    <row r="10405" spans="16:19">
      <c r="P10405"/>
      <c r="Q10405"/>
      <c r="R10405"/>
      <c r="S10405"/>
    </row>
    <row r="10406" spans="16:19">
      <c r="P10406"/>
      <c r="Q10406"/>
      <c r="R10406"/>
      <c r="S10406"/>
    </row>
    <row r="10407" spans="16:19">
      <c r="P10407"/>
      <c r="Q10407"/>
      <c r="R10407"/>
      <c r="S10407"/>
    </row>
    <row r="10408" spans="16:19">
      <c r="P10408"/>
      <c r="Q10408"/>
      <c r="R10408"/>
      <c r="S10408"/>
    </row>
    <row r="10409" spans="16:19">
      <c r="P10409"/>
      <c r="Q10409"/>
      <c r="R10409"/>
      <c r="S10409"/>
    </row>
    <row r="10410" spans="16:19">
      <c r="P10410"/>
      <c r="Q10410"/>
      <c r="R10410"/>
      <c r="S10410"/>
    </row>
    <row r="10411" spans="16:19">
      <c r="P10411"/>
      <c r="Q10411"/>
      <c r="R10411"/>
      <c r="S10411"/>
    </row>
    <row r="10412" spans="16:19">
      <c r="P10412"/>
      <c r="Q10412"/>
      <c r="R10412"/>
      <c r="S10412"/>
    </row>
    <row r="10413" spans="16:19">
      <c r="P10413"/>
      <c r="Q10413"/>
      <c r="R10413"/>
      <c r="S10413"/>
    </row>
    <row r="10414" spans="16:19">
      <c r="P10414"/>
      <c r="Q10414"/>
      <c r="R10414"/>
      <c r="S10414"/>
    </row>
    <row r="10415" spans="16:19">
      <c r="P10415"/>
      <c r="Q10415"/>
      <c r="R10415"/>
      <c r="S10415"/>
    </row>
    <row r="10416" spans="16:19">
      <c r="P10416"/>
      <c r="Q10416"/>
      <c r="R10416"/>
      <c r="S10416"/>
    </row>
    <row r="10417" spans="16:19">
      <c r="P10417"/>
      <c r="Q10417"/>
      <c r="R10417"/>
      <c r="S10417"/>
    </row>
    <row r="10418" spans="16:19">
      <c r="P10418"/>
      <c r="Q10418"/>
      <c r="R10418"/>
      <c r="S10418"/>
    </row>
    <row r="10419" spans="16:19">
      <c r="P10419"/>
      <c r="Q10419"/>
      <c r="R10419"/>
      <c r="S10419"/>
    </row>
    <row r="10420" spans="16:19">
      <c r="P10420"/>
      <c r="Q10420"/>
      <c r="R10420"/>
      <c r="S10420"/>
    </row>
    <row r="10421" spans="16:19">
      <c r="P10421"/>
      <c r="Q10421"/>
      <c r="R10421"/>
      <c r="S10421"/>
    </row>
    <row r="10422" spans="16:19">
      <c r="P10422"/>
      <c r="Q10422"/>
      <c r="R10422"/>
      <c r="S10422"/>
    </row>
    <row r="10423" spans="16:19">
      <c r="P10423"/>
      <c r="Q10423"/>
      <c r="R10423"/>
      <c r="S10423"/>
    </row>
    <row r="10424" spans="16:19">
      <c r="P10424"/>
      <c r="Q10424"/>
      <c r="R10424"/>
      <c r="S10424"/>
    </row>
    <row r="10425" spans="16:19">
      <c r="P10425"/>
      <c r="Q10425"/>
      <c r="R10425"/>
      <c r="S10425"/>
    </row>
    <row r="10426" spans="16:19">
      <c r="P10426"/>
      <c r="Q10426"/>
      <c r="R10426"/>
      <c r="S10426"/>
    </row>
    <row r="10427" spans="16:19">
      <c r="P10427"/>
      <c r="Q10427"/>
      <c r="R10427"/>
      <c r="S10427"/>
    </row>
    <row r="10428" spans="16:19">
      <c r="P10428"/>
      <c r="Q10428"/>
      <c r="R10428"/>
      <c r="S10428"/>
    </row>
    <row r="10429" spans="16:19">
      <c r="P10429"/>
      <c r="Q10429"/>
      <c r="R10429"/>
      <c r="S10429"/>
    </row>
    <row r="10430" spans="16:19">
      <c r="P10430"/>
      <c r="Q10430"/>
      <c r="R10430"/>
      <c r="S10430"/>
    </row>
    <row r="10431" spans="16:19">
      <c r="P10431"/>
      <c r="Q10431"/>
      <c r="R10431"/>
      <c r="S10431"/>
    </row>
    <row r="10432" spans="16:19">
      <c r="P10432"/>
      <c r="Q10432"/>
      <c r="R10432"/>
      <c r="S10432"/>
    </row>
    <row r="10433" spans="16:19">
      <c r="P10433"/>
      <c r="Q10433"/>
      <c r="R10433"/>
      <c r="S10433"/>
    </row>
    <row r="10434" spans="16:19">
      <c r="P10434"/>
      <c r="Q10434"/>
      <c r="R10434"/>
      <c r="S10434"/>
    </row>
    <row r="10435" spans="16:19">
      <c r="P10435"/>
      <c r="Q10435"/>
      <c r="R10435"/>
      <c r="S10435"/>
    </row>
    <row r="10436" spans="16:19">
      <c r="P10436"/>
      <c r="Q10436"/>
      <c r="R10436"/>
      <c r="S10436"/>
    </row>
    <row r="10437" spans="16:19">
      <c r="P10437"/>
      <c r="Q10437"/>
      <c r="R10437"/>
      <c r="S10437"/>
    </row>
    <row r="10438" spans="16:19">
      <c r="P10438"/>
      <c r="Q10438"/>
      <c r="R10438"/>
      <c r="S10438"/>
    </row>
    <row r="10439" spans="16:19">
      <c r="P10439"/>
      <c r="Q10439"/>
      <c r="R10439"/>
      <c r="S10439"/>
    </row>
    <row r="10440" spans="16:19">
      <c r="P10440"/>
      <c r="Q10440"/>
      <c r="R10440"/>
      <c r="S10440"/>
    </row>
    <row r="10441" spans="16:19">
      <c r="P10441"/>
      <c r="Q10441"/>
      <c r="R10441"/>
      <c r="S10441"/>
    </row>
    <row r="10442" spans="16:19">
      <c r="P10442"/>
      <c r="Q10442"/>
      <c r="R10442"/>
      <c r="S10442"/>
    </row>
    <row r="10443" spans="16:19">
      <c r="P10443"/>
      <c r="Q10443"/>
      <c r="R10443"/>
      <c r="S10443"/>
    </row>
    <row r="10444" spans="16:19">
      <c r="P10444"/>
      <c r="Q10444"/>
      <c r="R10444"/>
      <c r="S10444"/>
    </row>
    <row r="10445" spans="16:19">
      <c r="P10445"/>
      <c r="Q10445"/>
      <c r="R10445"/>
      <c r="S10445"/>
    </row>
    <row r="10446" spans="16:19">
      <c r="P10446"/>
      <c r="Q10446"/>
      <c r="R10446"/>
      <c r="S10446"/>
    </row>
    <row r="10447" spans="16:19">
      <c r="P10447"/>
      <c r="Q10447"/>
      <c r="R10447"/>
      <c r="S10447"/>
    </row>
    <row r="10448" spans="16:19">
      <c r="P10448"/>
      <c r="Q10448"/>
      <c r="R10448"/>
      <c r="S10448"/>
    </row>
    <row r="10449" spans="16:19">
      <c r="P10449"/>
      <c r="Q10449"/>
      <c r="R10449"/>
      <c r="S10449"/>
    </row>
    <row r="10450" spans="16:19">
      <c r="P10450"/>
      <c r="Q10450"/>
      <c r="R10450"/>
      <c r="S10450"/>
    </row>
    <row r="10451" spans="16:19">
      <c r="P10451"/>
      <c r="Q10451"/>
      <c r="R10451"/>
      <c r="S10451"/>
    </row>
    <row r="10452" spans="16:19">
      <c r="P10452"/>
      <c r="Q10452"/>
      <c r="R10452"/>
      <c r="S10452"/>
    </row>
    <row r="10453" spans="16:19">
      <c r="P10453"/>
      <c r="Q10453"/>
      <c r="R10453"/>
      <c r="S10453"/>
    </row>
    <row r="10454" spans="16:19">
      <c r="P10454"/>
      <c r="Q10454"/>
      <c r="R10454"/>
      <c r="S10454"/>
    </row>
    <row r="10455" spans="16:19">
      <c r="P10455"/>
      <c r="Q10455"/>
      <c r="R10455"/>
      <c r="S10455"/>
    </row>
    <row r="10456" spans="16:19">
      <c r="P10456"/>
      <c r="Q10456"/>
      <c r="R10456"/>
      <c r="S10456"/>
    </row>
    <row r="10457" spans="16:19">
      <c r="P10457"/>
      <c r="Q10457"/>
      <c r="R10457"/>
      <c r="S10457"/>
    </row>
    <row r="10458" spans="16:19">
      <c r="P10458"/>
      <c r="Q10458"/>
      <c r="R10458"/>
      <c r="S10458"/>
    </row>
    <row r="10459" spans="16:19">
      <c r="P10459"/>
      <c r="Q10459"/>
      <c r="R10459"/>
      <c r="S10459"/>
    </row>
    <row r="10460" spans="16:19">
      <c r="P10460"/>
      <c r="Q10460"/>
      <c r="R10460"/>
      <c r="S10460"/>
    </row>
    <row r="10461" spans="16:19">
      <c r="P10461"/>
      <c r="Q10461"/>
      <c r="R10461"/>
      <c r="S10461"/>
    </row>
    <row r="10462" spans="16:19">
      <c r="P10462"/>
      <c r="Q10462"/>
      <c r="R10462"/>
      <c r="S10462"/>
    </row>
    <row r="10463" spans="16:19">
      <c r="P10463"/>
      <c r="Q10463"/>
      <c r="R10463"/>
      <c r="S10463"/>
    </row>
    <row r="10464" spans="16:19">
      <c r="P10464"/>
      <c r="Q10464"/>
      <c r="R10464"/>
      <c r="S10464"/>
    </row>
    <row r="10465" spans="16:19">
      <c r="P10465"/>
      <c r="Q10465"/>
      <c r="R10465"/>
      <c r="S10465"/>
    </row>
    <row r="10466" spans="16:19">
      <c r="P10466"/>
      <c r="Q10466"/>
      <c r="R10466"/>
      <c r="S10466"/>
    </row>
    <row r="10467" spans="16:19">
      <c r="P10467"/>
      <c r="Q10467"/>
      <c r="R10467"/>
      <c r="S10467"/>
    </row>
    <row r="10468" spans="16:19">
      <c r="P10468"/>
      <c r="Q10468"/>
      <c r="R10468"/>
      <c r="S10468"/>
    </row>
    <row r="10469" spans="16:19">
      <c r="P10469"/>
      <c r="Q10469"/>
      <c r="R10469"/>
      <c r="S10469"/>
    </row>
    <row r="10470" spans="16:19">
      <c r="P10470"/>
      <c r="Q10470"/>
      <c r="R10470"/>
      <c r="S10470"/>
    </row>
    <row r="10471" spans="16:19">
      <c r="P10471"/>
      <c r="Q10471"/>
      <c r="R10471"/>
      <c r="S10471"/>
    </row>
    <row r="10472" spans="16:19">
      <c r="P10472"/>
      <c r="Q10472"/>
      <c r="R10472"/>
      <c r="S10472"/>
    </row>
    <row r="10473" spans="16:19">
      <c r="P10473"/>
      <c r="Q10473"/>
      <c r="R10473"/>
      <c r="S10473"/>
    </row>
    <row r="10474" spans="16:19">
      <c r="P10474"/>
      <c r="Q10474"/>
      <c r="R10474"/>
      <c r="S10474"/>
    </row>
    <row r="10475" spans="16:19">
      <c r="P10475"/>
      <c r="Q10475"/>
      <c r="R10475"/>
      <c r="S10475"/>
    </row>
    <row r="10476" spans="16:19">
      <c r="P10476"/>
      <c r="Q10476"/>
      <c r="R10476"/>
      <c r="S10476"/>
    </row>
    <row r="10477" spans="16:19">
      <c r="P10477"/>
      <c r="Q10477"/>
      <c r="R10477"/>
      <c r="S10477"/>
    </row>
    <row r="10478" spans="16:19">
      <c r="P10478"/>
      <c r="Q10478"/>
      <c r="R10478"/>
      <c r="S10478"/>
    </row>
    <row r="10479" spans="16:19">
      <c r="P10479"/>
      <c r="Q10479"/>
      <c r="R10479"/>
      <c r="S10479"/>
    </row>
    <row r="10480" spans="16:19">
      <c r="P10480"/>
      <c r="Q10480"/>
      <c r="R10480"/>
      <c r="S10480"/>
    </row>
    <row r="10481" spans="16:19">
      <c r="P10481"/>
      <c r="Q10481"/>
      <c r="R10481"/>
      <c r="S10481"/>
    </row>
    <row r="10482" spans="16:19">
      <c r="P10482"/>
      <c r="Q10482"/>
      <c r="R10482"/>
      <c r="S10482"/>
    </row>
    <row r="10483" spans="16:19">
      <c r="P10483"/>
      <c r="Q10483"/>
      <c r="R10483"/>
      <c r="S10483"/>
    </row>
    <row r="10484" spans="16:19">
      <c r="P10484"/>
      <c r="Q10484"/>
      <c r="R10484"/>
      <c r="S10484"/>
    </row>
    <row r="10485" spans="16:19">
      <c r="P10485"/>
      <c r="Q10485"/>
      <c r="R10485"/>
      <c r="S10485"/>
    </row>
    <row r="10486" spans="16:19">
      <c r="P10486"/>
      <c r="Q10486"/>
      <c r="R10486"/>
      <c r="S10486"/>
    </row>
    <row r="10487" spans="16:19">
      <c r="P10487"/>
      <c r="Q10487"/>
      <c r="R10487"/>
      <c r="S10487"/>
    </row>
    <row r="10488" spans="16:19">
      <c r="P10488"/>
      <c r="Q10488"/>
      <c r="R10488"/>
      <c r="S10488"/>
    </row>
    <row r="10489" spans="16:19">
      <c r="P10489"/>
      <c r="Q10489"/>
      <c r="R10489"/>
      <c r="S10489"/>
    </row>
    <row r="10490" spans="16:19">
      <c r="P10490"/>
      <c r="Q10490"/>
      <c r="R10490"/>
      <c r="S10490"/>
    </row>
    <row r="10491" spans="16:19">
      <c r="P10491"/>
      <c r="Q10491"/>
      <c r="R10491"/>
      <c r="S10491"/>
    </row>
    <row r="10492" spans="16:19">
      <c r="P10492"/>
      <c r="Q10492"/>
      <c r="R10492"/>
      <c r="S10492"/>
    </row>
    <row r="10493" spans="16:19">
      <c r="P10493"/>
      <c r="Q10493"/>
      <c r="R10493"/>
      <c r="S10493"/>
    </row>
    <row r="10494" spans="16:19">
      <c r="P10494"/>
      <c r="Q10494"/>
      <c r="R10494"/>
      <c r="S10494"/>
    </row>
    <row r="10495" spans="16:19">
      <c r="P10495"/>
      <c r="Q10495"/>
      <c r="R10495"/>
      <c r="S10495"/>
    </row>
    <row r="10496" spans="16:19">
      <c r="P10496"/>
      <c r="Q10496"/>
      <c r="R10496"/>
      <c r="S10496"/>
    </row>
    <row r="10497" spans="16:19">
      <c r="P10497"/>
      <c r="Q10497"/>
      <c r="R10497"/>
      <c r="S10497"/>
    </row>
    <row r="10498" spans="16:19">
      <c r="P10498"/>
      <c r="Q10498"/>
      <c r="R10498"/>
      <c r="S10498"/>
    </row>
    <row r="10499" spans="16:19">
      <c r="P10499"/>
      <c r="Q10499"/>
      <c r="R10499"/>
      <c r="S10499"/>
    </row>
    <row r="10500" spans="16:19">
      <c r="P10500"/>
      <c r="Q10500"/>
      <c r="R10500"/>
      <c r="S10500"/>
    </row>
    <row r="10501" spans="16:19">
      <c r="P10501"/>
      <c r="Q10501"/>
      <c r="R10501"/>
      <c r="S10501"/>
    </row>
    <row r="10502" spans="16:19">
      <c r="P10502"/>
      <c r="Q10502"/>
      <c r="R10502"/>
      <c r="S10502"/>
    </row>
    <row r="10503" spans="16:19">
      <c r="P10503"/>
      <c r="Q10503"/>
      <c r="R10503"/>
      <c r="S10503"/>
    </row>
    <row r="10504" spans="16:19">
      <c r="P10504"/>
      <c r="Q10504"/>
      <c r="R10504"/>
      <c r="S10504"/>
    </row>
    <row r="10505" spans="16:19">
      <c r="P10505"/>
      <c r="Q10505"/>
      <c r="R10505"/>
      <c r="S10505"/>
    </row>
    <row r="10506" spans="16:19">
      <c r="P10506"/>
      <c r="Q10506"/>
      <c r="R10506"/>
      <c r="S10506"/>
    </row>
    <row r="10507" spans="16:19">
      <c r="P10507"/>
      <c r="Q10507"/>
      <c r="R10507"/>
      <c r="S10507"/>
    </row>
    <row r="10508" spans="16:19">
      <c r="P10508"/>
      <c r="Q10508"/>
      <c r="R10508"/>
      <c r="S10508"/>
    </row>
    <row r="10509" spans="16:19">
      <c r="P10509"/>
      <c r="Q10509"/>
      <c r="R10509"/>
      <c r="S10509"/>
    </row>
    <row r="10510" spans="16:19">
      <c r="P10510"/>
      <c r="Q10510"/>
      <c r="R10510"/>
      <c r="S10510"/>
    </row>
    <row r="10511" spans="16:19">
      <c r="P10511"/>
      <c r="Q10511"/>
      <c r="R10511"/>
      <c r="S10511"/>
    </row>
    <row r="10512" spans="16:19">
      <c r="P10512"/>
      <c r="Q10512"/>
      <c r="R10512"/>
      <c r="S10512"/>
    </row>
    <row r="10513" spans="16:19">
      <c r="P10513"/>
      <c r="Q10513"/>
      <c r="R10513"/>
      <c r="S10513"/>
    </row>
    <row r="10514" spans="16:19">
      <c r="P10514"/>
      <c r="Q10514"/>
      <c r="R10514"/>
      <c r="S10514"/>
    </row>
    <row r="10515" spans="16:19">
      <c r="P10515"/>
      <c r="Q10515"/>
      <c r="R10515"/>
      <c r="S10515"/>
    </row>
    <row r="10516" spans="16:19">
      <c r="P10516"/>
      <c r="Q10516"/>
      <c r="R10516"/>
      <c r="S10516"/>
    </row>
    <row r="10517" spans="16:19">
      <c r="P10517"/>
      <c r="Q10517"/>
      <c r="R10517"/>
      <c r="S10517"/>
    </row>
    <row r="10518" spans="16:19">
      <c r="P10518"/>
      <c r="Q10518"/>
      <c r="R10518"/>
      <c r="S10518"/>
    </row>
    <row r="10519" spans="16:19">
      <c r="P10519"/>
      <c r="Q10519"/>
      <c r="R10519"/>
      <c r="S10519"/>
    </row>
    <row r="10520" spans="16:19">
      <c r="P10520"/>
      <c r="Q10520"/>
      <c r="R10520"/>
      <c r="S10520"/>
    </row>
    <row r="10521" spans="16:19">
      <c r="P10521"/>
      <c r="Q10521"/>
      <c r="R10521"/>
      <c r="S10521"/>
    </row>
    <row r="10522" spans="16:19">
      <c r="P10522"/>
      <c r="Q10522"/>
      <c r="R10522"/>
      <c r="S10522"/>
    </row>
    <row r="10523" spans="16:19">
      <c r="P10523"/>
      <c r="Q10523"/>
      <c r="R10523"/>
      <c r="S10523"/>
    </row>
    <row r="10524" spans="16:19">
      <c r="P10524"/>
      <c r="Q10524"/>
      <c r="R10524"/>
      <c r="S10524"/>
    </row>
    <row r="10525" spans="16:19">
      <c r="P10525"/>
      <c r="Q10525"/>
      <c r="R10525"/>
      <c r="S10525"/>
    </row>
    <row r="10526" spans="16:19">
      <c r="P10526"/>
      <c r="Q10526"/>
      <c r="R10526"/>
      <c r="S10526"/>
    </row>
    <row r="10527" spans="16:19">
      <c r="P10527"/>
      <c r="Q10527"/>
      <c r="R10527"/>
      <c r="S10527"/>
    </row>
    <row r="10528" spans="16:19">
      <c r="P10528"/>
      <c r="Q10528"/>
      <c r="R10528"/>
      <c r="S10528"/>
    </row>
    <row r="10529" spans="16:19">
      <c r="P10529"/>
      <c r="Q10529"/>
      <c r="R10529"/>
      <c r="S10529"/>
    </row>
    <row r="10530" spans="16:19">
      <c r="P10530"/>
      <c r="Q10530"/>
      <c r="R10530"/>
      <c r="S10530"/>
    </row>
    <row r="10531" spans="16:19">
      <c r="P10531"/>
      <c r="Q10531"/>
      <c r="R10531"/>
      <c r="S10531"/>
    </row>
    <row r="10532" spans="16:19">
      <c r="P10532"/>
      <c r="Q10532"/>
      <c r="R10532"/>
      <c r="S10532"/>
    </row>
    <row r="10533" spans="16:19">
      <c r="P10533"/>
      <c r="Q10533"/>
      <c r="R10533"/>
      <c r="S10533"/>
    </row>
    <row r="10534" spans="16:19">
      <c r="P10534"/>
      <c r="Q10534"/>
      <c r="R10534"/>
      <c r="S10534"/>
    </row>
    <row r="10535" spans="16:19">
      <c r="P10535"/>
      <c r="Q10535"/>
      <c r="R10535"/>
      <c r="S10535"/>
    </row>
    <row r="10536" spans="16:19">
      <c r="P10536"/>
      <c r="Q10536"/>
      <c r="R10536"/>
      <c r="S10536"/>
    </row>
    <row r="10537" spans="16:19">
      <c r="P10537"/>
      <c r="Q10537"/>
      <c r="R10537"/>
      <c r="S10537"/>
    </row>
    <row r="10538" spans="16:19">
      <c r="P10538"/>
      <c r="Q10538"/>
      <c r="R10538"/>
      <c r="S10538"/>
    </row>
    <row r="10539" spans="16:19">
      <c r="P10539"/>
      <c r="Q10539"/>
      <c r="R10539"/>
      <c r="S10539"/>
    </row>
    <row r="10540" spans="16:19">
      <c r="P10540"/>
      <c r="Q10540"/>
      <c r="R10540"/>
      <c r="S10540"/>
    </row>
    <row r="10541" spans="16:19">
      <c r="P10541"/>
      <c r="Q10541"/>
      <c r="R10541"/>
      <c r="S10541"/>
    </row>
    <row r="10542" spans="16:19">
      <c r="P10542"/>
      <c r="Q10542"/>
      <c r="R10542"/>
      <c r="S10542"/>
    </row>
    <row r="10543" spans="16:19">
      <c r="P10543"/>
      <c r="Q10543"/>
      <c r="R10543"/>
      <c r="S10543"/>
    </row>
    <row r="10544" spans="16:19">
      <c r="P10544"/>
      <c r="Q10544"/>
      <c r="R10544"/>
      <c r="S10544"/>
    </row>
    <row r="10545" spans="16:19">
      <c r="P10545"/>
      <c r="Q10545"/>
      <c r="R10545"/>
      <c r="S10545"/>
    </row>
    <row r="10546" spans="16:19">
      <c r="P10546"/>
      <c r="Q10546"/>
      <c r="R10546"/>
      <c r="S10546"/>
    </row>
    <row r="10547" spans="16:19">
      <c r="P10547"/>
      <c r="Q10547"/>
      <c r="R10547"/>
      <c r="S10547"/>
    </row>
    <row r="10548" spans="16:19">
      <c r="P10548"/>
      <c r="Q10548"/>
      <c r="R10548"/>
      <c r="S10548"/>
    </row>
    <row r="10549" spans="16:19">
      <c r="P10549"/>
      <c r="Q10549"/>
      <c r="R10549"/>
      <c r="S10549"/>
    </row>
    <row r="10550" spans="16:19">
      <c r="P10550"/>
      <c r="Q10550"/>
      <c r="R10550"/>
      <c r="S10550"/>
    </row>
    <row r="10551" spans="16:19">
      <c r="P10551"/>
      <c r="Q10551"/>
      <c r="R10551"/>
      <c r="S10551"/>
    </row>
    <row r="10552" spans="16:19">
      <c r="P10552"/>
      <c r="Q10552"/>
      <c r="R10552"/>
      <c r="S10552"/>
    </row>
    <row r="10553" spans="16:19">
      <c r="P10553"/>
      <c r="Q10553"/>
      <c r="R10553"/>
      <c r="S10553"/>
    </row>
    <row r="10554" spans="16:19">
      <c r="P10554"/>
      <c r="Q10554"/>
      <c r="R10554"/>
      <c r="S10554"/>
    </row>
    <row r="10555" spans="16:19">
      <c r="P10555"/>
      <c r="Q10555"/>
      <c r="R10555"/>
      <c r="S10555"/>
    </row>
    <row r="10556" spans="16:19">
      <c r="P10556"/>
      <c r="Q10556"/>
      <c r="R10556"/>
      <c r="S10556"/>
    </row>
    <row r="10557" spans="16:19">
      <c r="P10557"/>
      <c r="Q10557"/>
      <c r="R10557"/>
      <c r="S10557"/>
    </row>
    <row r="10558" spans="16:19">
      <c r="P10558"/>
      <c r="Q10558"/>
      <c r="R10558"/>
      <c r="S10558"/>
    </row>
    <row r="10559" spans="16:19">
      <c r="P10559"/>
      <c r="Q10559"/>
      <c r="R10559"/>
      <c r="S10559"/>
    </row>
    <row r="10560" spans="16:19">
      <c r="P10560"/>
      <c r="Q10560"/>
      <c r="R10560"/>
      <c r="S10560"/>
    </row>
    <row r="10561" spans="16:19">
      <c r="P10561"/>
      <c r="Q10561"/>
      <c r="R10561"/>
      <c r="S10561"/>
    </row>
    <row r="10562" spans="16:19">
      <c r="P10562"/>
      <c r="Q10562"/>
      <c r="R10562"/>
      <c r="S10562"/>
    </row>
    <row r="10563" spans="16:19">
      <c r="P10563"/>
      <c r="Q10563"/>
      <c r="R10563"/>
      <c r="S10563"/>
    </row>
    <row r="10564" spans="16:19">
      <c r="P10564"/>
      <c r="Q10564"/>
      <c r="R10564"/>
      <c r="S10564"/>
    </row>
    <row r="10565" spans="16:19">
      <c r="P10565"/>
      <c r="Q10565"/>
      <c r="R10565"/>
      <c r="S10565"/>
    </row>
    <row r="10566" spans="16:19">
      <c r="P10566"/>
      <c r="Q10566"/>
      <c r="R10566"/>
      <c r="S10566"/>
    </row>
    <row r="10567" spans="16:19">
      <c r="P10567"/>
      <c r="Q10567"/>
      <c r="R10567"/>
      <c r="S10567"/>
    </row>
    <row r="10568" spans="16:19">
      <c r="P10568"/>
      <c r="Q10568"/>
      <c r="R10568"/>
      <c r="S10568"/>
    </row>
    <row r="10569" spans="16:19">
      <c r="P10569"/>
      <c r="Q10569"/>
      <c r="R10569"/>
      <c r="S10569"/>
    </row>
    <row r="10570" spans="16:19">
      <c r="P10570"/>
      <c r="Q10570"/>
      <c r="R10570"/>
      <c r="S10570"/>
    </row>
    <row r="10571" spans="16:19">
      <c r="P10571"/>
      <c r="Q10571"/>
      <c r="R10571"/>
      <c r="S10571"/>
    </row>
    <row r="10572" spans="16:19">
      <c r="P10572"/>
      <c r="Q10572"/>
      <c r="R10572"/>
      <c r="S10572"/>
    </row>
    <row r="10573" spans="16:19">
      <c r="P10573"/>
      <c r="Q10573"/>
      <c r="R10573"/>
      <c r="S10573"/>
    </row>
    <row r="10574" spans="16:19">
      <c r="P10574"/>
      <c r="Q10574"/>
      <c r="R10574"/>
      <c r="S10574"/>
    </row>
    <row r="10575" spans="16:19">
      <c r="P10575"/>
      <c r="Q10575"/>
      <c r="R10575"/>
      <c r="S10575"/>
    </row>
    <row r="10576" spans="16:19">
      <c r="P10576"/>
      <c r="Q10576"/>
      <c r="R10576"/>
      <c r="S10576"/>
    </row>
    <row r="10577" spans="16:19">
      <c r="P10577"/>
      <c r="Q10577"/>
      <c r="R10577"/>
      <c r="S10577"/>
    </row>
    <row r="10578" spans="16:19">
      <c r="P10578"/>
      <c r="Q10578"/>
      <c r="R10578"/>
      <c r="S10578"/>
    </row>
    <row r="10579" spans="16:19">
      <c r="P10579"/>
      <c r="Q10579"/>
      <c r="R10579"/>
      <c r="S10579"/>
    </row>
    <row r="10580" spans="16:19">
      <c r="P10580"/>
      <c r="Q10580"/>
      <c r="R10580"/>
      <c r="S10580"/>
    </row>
    <row r="10581" spans="16:19">
      <c r="P10581"/>
      <c r="Q10581"/>
      <c r="R10581"/>
      <c r="S10581"/>
    </row>
    <row r="10582" spans="16:19">
      <c r="P10582"/>
      <c r="Q10582"/>
      <c r="R10582"/>
      <c r="S10582"/>
    </row>
    <row r="10583" spans="16:19">
      <c r="P10583"/>
      <c r="Q10583"/>
      <c r="R10583"/>
      <c r="S10583"/>
    </row>
    <row r="10584" spans="16:19">
      <c r="P10584"/>
      <c r="Q10584"/>
      <c r="R10584"/>
      <c r="S10584"/>
    </row>
    <row r="10585" spans="16:19">
      <c r="P10585"/>
      <c r="Q10585"/>
      <c r="R10585"/>
      <c r="S10585"/>
    </row>
    <row r="10586" spans="16:19">
      <c r="P10586"/>
      <c r="Q10586"/>
      <c r="R10586"/>
      <c r="S10586"/>
    </row>
    <row r="10587" spans="16:19">
      <c r="P10587"/>
      <c r="Q10587"/>
      <c r="R10587"/>
      <c r="S10587"/>
    </row>
    <row r="10588" spans="16:19">
      <c r="P10588"/>
      <c r="Q10588"/>
      <c r="R10588"/>
      <c r="S10588"/>
    </row>
    <row r="10589" spans="16:19">
      <c r="P10589"/>
      <c r="Q10589"/>
      <c r="R10589"/>
      <c r="S10589"/>
    </row>
    <row r="10590" spans="16:19">
      <c r="P10590"/>
      <c r="Q10590"/>
      <c r="R10590"/>
      <c r="S10590"/>
    </row>
    <row r="10591" spans="16:19">
      <c r="P10591"/>
      <c r="Q10591"/>
      <c r="R10591"/>
      <c r="S10591"/>
    </row>
    <row r="10592" spans="16:19">
      <c r="P10592"/>
      <c r="Q10592"/>
      <c r="R10592"/>
      <c r="S10592"/>
    </row>
    <row r="10593" spans="16:19">
      <c r="P10593"/>
      <c r="Q10593"/>
      <c r="R10593"/>
      <c r="S10593"/>
    </row>
    <row r="10594" spans="16:19">
      <c r="P10594"/>
      <c r="Q10594"/>
      <c r="R10594"/>
      <c r="S10594"/>
    </row>
    <row r="10595" spans="16:19">
      <c r="P10595"/>
      <c r="Q10595"/>
      <c r="R10595"/>
      <c r="S10595"/>
    </row>
    <row r="10596" spans="16:19">
      <c r="P10596"/>
      <c r="Q10596"/>
      <c r="R10596"/>
      <c r="S10596"/>
    </row>
    <row r="10597" spans="16:19">
      <c r="P10597"/>
      <c r="Q10597"/>
      <c r="R10597"/>
      <c r="S10597"/>
    </row>
    <row r="10598" spans="16:19">
      <c r="P10598"/>
      <c r="Q10598"/>
      <c r="R10598"/>
      <c r="S10598"/>
    </row>
    <row r="10599" spans="16:19">
      <c r="P10599"/>
      <c r="Q10599"/>
      <c r="R10599"/>
      <c r="S10599"/>
    </row>
    <row r="10600" spans="16:19">
      <c r="P10600"/>
      <c r="Q10600"/>
      <c r="R10600"/>
      <c r="S10600"/>
    </row>
    <row r="10601" spans="16:19">
      <c r="P10601"/>
      <c r="Q10601"/>
      <c r="R10601"/>
      <c r="S10601"/>
    </row>
    <row r="10602" spans="16:19">
      <c r="P10602"/>
      <c r="Q10602"/>
      <c r="R10602"/>
      <c r="S10602"/>
    </row>
    <row r="10603" spans="16:19">
      <c r="P10603"/>
      <c r="Q10603"/>
      <c r="R10603"/>
      <c r="S10603"/>
    </row>
    <row r="10604" spans="16:19">
      <c r="P10604"/>
      <c r="Q10604"/>
      <c r="R10604"/>
      <c r="S10604"/>
    </row>
    <row r="10605" spans="16:19">
      <c r="P10605"/>
      <c r="Q10605"/>
      <c r="R10605"/>
      <c r="S10605"/>
    </row>
    <row r="10606" spans="16:19">
      <c r="P10606"/>
      <c r="Q10606"/>
      <c r="R10606"/>
      <c r="S10606"/>
    </row>
    <row r="10607" spans="16:19">
      <c r="P10607"/>
      <c r="Q10607"/>
      <c r="R10607"/>
      <c r="S10607"/>
    </row>
    <row r="10608" spans="16:19">
      <c r="P10608"/>
      <c r="Q10608"/>
      <c r="R10608"/>
      <c r="S10608"/>
    </row>
    <row r="10609" spans="16:19">
      <c r="P10609"/>
      <c r="Q10609"/>
      <c r="R10609"/>
      <c r="S10609"/>
    </row>
    <row r="10610" spans="16:19">
      <c r="P10610"/>
      <c r="Q10610"/>
      <c r="R10610"/>
      <c r="S10610"/>
    </row>
    <row r="10611" spans="16:19">
      <c r="P10611"/>
      <c r="Q10611"/>
      <c r="R10611"/>
      <c r="S10611"/>
    </row>
    <row r="10612" spans="16:19">
      <c r="P10612"/>
      <c r="Q10612"/>
      <c r="R10612"/>
      <c r="S10612"/>
    </row>
    <row r="10613" spans="16:19">
      <c r="P10613"/>
      <c r="Q10613"/>
      <c r="R10613"/>
      <c r="S10613"/>
    </row>
    <row r="10614" spans="16:19">
      <c r="P10614"/>
      <c r="Q10614"/>
      <c r="R10614"/>
      <c r="S10614"/>
    </row>
    <row r="10615" spans="16:19">
      <c r="P10615"/>
      <c r="Q10615"/>
      <c r="R10615"/>
      <c r="S10615"/>
    </row>
    <row r="10616" spans="16:19">
      <c r="P10616"/>
      <c r="Q10616"/>
      <c r="R10616"/>
      <c r="S10616"/>
    </row>
    <row r="10617" spans="16:19">
      <c r="P10617"/>
      <c r="Q10617"/>
      <c r="R10617"/>
      <c r="S10617"/>
    </row>
    <row r="10618" spans="16:19">
      <c r="P10618"/>
      <c r="Q10618"/>
      <c r="R10618"/>
      <c r="S10618"/>
    </row>
    <row r="10619" spans="16:19">
      <c r="P10619"/>
      <c r="Q10619"/>
      <c r="R10619"/>
      <c r="S10619"/>
    </row>
    <row r="10620" spans="16:19">
      <c r="P10620"/>
      <c r="Q10620"/>
      <c r="R10620"/>
      <c r="S10620"/>
    </row>
    <row r="10621" spans="16:19">
      <c r="P10621"/>
      <c r="Q10621"/>
      <c r="R10621"/>
      <c r="S10621"/>
    </row>
    <row r="10622" spans="16:19">
      <c r="P10622"/>
      <c r="Q10622"/>
      <c r="R10622"/>
      <c r="S10622"/>
    </row>
    <row r="10623" spans="16:19">
      <c r="P10623"/>
      <c r="Q10623"/>
      <c r="R10623"/>
      <c r="S10623"/>
    </row>
    <row r="10624" spans="16:19">
      <c r="P10624"/>
      <c r="Q10624"/>
      <c r="R10624"/>
      <c r="S10624"/>
    </row>
    <row r="10625" spans="16:19">
      <c r="P10625"/>
      <c r="Q10625"/>
      <c r="R10625"/>
      <c r="S10625"/>
    </row>
    <row r="10626" spans="16:19">
      <c r="P10626"/>
      <c r="Q10626"/>
      <c r="R10626"/>
      <c r="S10626"/>
    </row>
    <row r="10627" spans="16:19">
      <c r="P10627"/>
      <c r="Q10627"/>
      <c r="R10627"/>
      <c r="S10627"/>
    </row>
    <row r="10628" spans="16:19">
      <c r="P10628"/>
      <c r="Q10628"/>
      <c r="R10628"/>
      <c r="S10628"/>
    </row>
    <row r="10629" spans="16:19">
      <c r="P10629"/>
      <c r="Q10629"/>
      <c r="R10629"/>
      <c r="S10629"/>
    </row>
    <row r="10630" spans="16:19">
      <c r="P10630"/>
      <c r="Q10630"/>
      <c r="R10630"/>
      <c r="S10630"/>
    </row>
    <row r="10631" spans="16:19">
      <c r="P10631"/>
      <c r="Q10631"/>
      <c r="R10631"/>
      <c r="S10631"/>
    </row>
    <row r="10632" spans="16:19">
      <c r="P10632"/>
      <c r="Q10632"/>
      <c r="R10632"/>
      <c r="S10632"/>
    </row>
    <row r="10633" spans="16:19">
      <c r="P10633"/>
      <c r="Q10633"/>
      <c r="R10633"/>
      <c r="S10633"/>
    </row>
    <row r="10634" spans="16:19">
      <c r="P10634"/>
      <c r="Q10634"/>
      <c r="R10634"/>
      <c r="S10634"/>
    </row>
    <row r="10635" spans="16:19">
      <c r="P10635"/>
      <c r="Q10635"/>
      <c r="R10635"/>
      <c r="S10635"/>
    </row>
    <row r="10636" spans="16:19">
      <c r="P10636"/>
      <c r="Q10636"/>
      <c r="R10636"/>
      <c r="S10636"/>
    </row>
    <row r="10637" spans="16:19">
      <c r="P10637"/>
      <c r="Q10637"/>
      <c r="R10637"/>
      <c r="S10637"/>
    </row>
    <row r="10638" spans="16:19">
      <c r="P10638"/>
      <c r="Q10638"/>
      <c r="R10638"/>
      <c r="S10638"/>
    </row>
    <row r="10639" spans="16:19">
      <c r="P10639"/>
      <c r="Q10639"/>
      <c r="R10639"/>
      <c r="S10639"/>
    </row>
    <row r="10640" spans="16:19">
      <c r="P10640"/>
      <c r="Q10640"/>
      <c r="R10640"/>
      <c r="S10640"/>
    </row>
    <row r="10641" spans="16:19">
      <c r="P10641"/>
      <c r="Q10641"/>
      <c r="R10641"/>
      <c r="S10641"/>
    </row>
    <row r="10642" spans="16:19">
      <c r="P10642"/>
      <c r="Q10642"/>
      <c r="R10642"/>
      <c r="S10642"/>
    </row>
    <row r="10643" spans="16:19">
      <c r="P10643"/>
      <c r="Q10643"/>
      <c r="R10643"/>
      <c r="S10643"/>
    </row>
    <row r="10644" spans="16:19">
      <c r="P10644"/>
      <c r="Q10644"/>
      <c r="R10644"/>
      <c r="S10644"/>
    </row>
    <row r="10645" spans="16:19">
      <c r="P10645"/>
      <c r="Q10645"/>
      <c r="R10645"/>
      <c r="S10645"/>
    </row>
    <row r="10646" spans="16:19">
      <c r="P10646"/>
      <c r="Q10646"/>
      <c r="R10646"/>
      <c r="S10646"/>
    </row>
    <row r="10647" spans="16:19">
      <c r="P10647"/>
      <c r="Q10647"/>
      <c r="R10647"/>
      <c r="S10647"/>
    </row>
    <row r="10648" spans="16:19">
      <c r="P10648"/>
      <c r="Q10648"/>
      <c r="R10648"/>
      <c r="S10648"/>
    </row>
    <row r="10649" spans="16:19">
      <c r="P10649"/>
      <c r="Q10649"/>
      <c r="R10649"/>
      <c r="S10649"/>
    </row>
    <row r="10650" spans="16:19">
      <c r="P10650"/>
      <c r="Q10650"/>
      <c r="R10650"/>
      <c r="S10650"/>
    </row>
    <row r="10651" spans="16:19">
      <c r="P10651"/>
      <c r="Q10651"/>
      <c r="R10651"/>
      <c r="S10651"/>
    </row>
    <row r="10652" spans="16:19">
      <c r="P10652"/>
      <c r="Q10652"/>
      <c r="R10652"/>
      <c r="S10652"/>
    </row>
    <row r="10653" spans="16:19">
      <c r="P10653"/>
      <c r="Q10653"/>
      <c r="R10653"/>
      <c r="S10653"/>
    </row>
    <row r="10654" spans="16:19">
      <c r="P10654"/>
      <c r="Q10654"/>
      <c r="R10654"/>
      <c r="S10654"/>
    </row>
    <row r="10655" spans="16:19">
      <c r="P10655"/>
      <c r="Q10655"/>
      <c r="R10655"/>
      <c r="S10655"/>
    </row>
    <row r="10656" spans="16:19">
      <c r="P10656"/>
      <c r="Q10656"/>
      <c r="R10656"/>
      <c r="S10656"/>
    </row>
    <row r="10657" spans="16:19">
      <c r="P10657"/>
      <c r="Q10657"/>
      <c r="R10657"/>
      <c r="S10657"/>
    </row>
    <row r="10658" spans="16:19">
      <c r="P10658"/>
      <c r="Q10658"/>
      <c r="R10658"/>
      <c r="S10658"/>
    </row>
    <row r="10659" spans="16:19">
      <c r="P10659"/>
      <c r="Q10659"/>
      <c r="R10659"/>
      <c r="S10659"/>
    </row>
    <row r="10660" spans="16:19">
      <c r="P10660"/>
      <c r="Q10660"/>
      <c r="R10660"/>
      <c r="S10660"/>
    </row>
    <row r="10661" spans="16:19">
      <c r="P10661"/>
      <c r="Q10661"/>
      <c r="R10661"/>
      <c r="S10661"/>
    </row>
    <row r="10662" spans="16:19">
      <c r="P10662"/>
      <c r="Q10662"/>
      <c r="R10662"/>
      <c r="S10662"/>
    </row>
    <row r="10663" spans="16:19">
      <c r="P10663"/>
      <c r="Q10663"/>
      <c r="R10663"/>
      <c r="S10663"/>
    </row>
    <row r="10664" spans="16:19">
      <c r="P10664"/>
      <c r="Q10664"/>
      <c r="R10664"/>
      <c r="S10664"/>
    </row>
    <row r="10665" spans="16:19">
      <c r="P10665"/>
      <c r="Q10665"/>
      <c r="R10665"/>
      <c r="S10665"/>
    </row>
    <row r="10666" spans="16:19">
      <c r="P10666"/>
      <c r="Q10666"/>
      <c r="R10666"/>
      <c r="S10666"/>
    </row>
    <row r="10667" spans="16:19">
      <c r="P10667"/>
      <c r="Q10667"/>
      <c r="R10667"/>
      <c r="S10667"/>
    </row>
    <row r="10668" spans="16:19">
      <c r="P10668"/>
      <c r="Q10668"/>
      <c r="R10668"/>
      <c r="S10668"/>
    </row>
    <row r="10669" spans="16:19">
      <c r="P10669"/>
      <c r="Q10669"/>
      <c r="R10669"/>
      <c r="S10669"/>
    </row>
    <row r="10670" spans="16:19">
      <c r="P10670"/>
      <c r="Q10670"/>
      <c r="R10670"/>
      <c r="S10670"/>
    </row>
    <row r="10671" spans="16:19">
      <c r="P10671"/>
      <c r="Q10671"/>
      <c r="R10671"/>
      <c r="S10671"/>
    </row>
    <row r="10672" spans="16:19">
      <c r="P10672"/>
      <c r="Q10672"/>
      <c r="R10672"/>
      <c r="S10672"/>
    </row>
    <row r="10673" spans="16:19">
      <c r="P10673"/>
      <c r="Q10673"/>
      <c r="R10673"/>
      <c r="S10673"/>
    </row>
    <row r="10674" spans="16:19">
      <c r="P10674"/>
      <c r="Q10674"/>
      <c r="R10674"/>
      <c r="S10674"/>
    </row>
    <row r="10675" spans="16:19">
      <c r="P10675"/>
      <c r="Q10675"/>
      <c r="R10675"/>
      <c r="S10675"/>
    </row>
    <row r="10676" spans="16:19">
      <c r="P10676"/>
      <c r="Q10676"/>
      <c r="R10676"/>
      <c r="S10676"/>
    </row>
    <row r="10677" spans="16:19">
      <c r="P10677"/>
      <c r="Q10677"/>
      <c r="R10677"/>
      <c r="S10677"/>
    </row>
    <row r="10678" spans="16:19">
      <c r="P10678"/>
      <c r="Q10678"/>
      <c r="R10678"/>
      <c r="S10678"/>
    </row>
    <row r="10679" spans="16:19">
      <c r="P10679"/>
      <c r="Q10679"/>
      <c r="R10679"/>
      <c r="S10679"/>
    </row>
    <row r="10680" spans="16:19">
      <c r="P10680"/>
      <c r="Q10680"/>
      <c r="R10680"/>
      <c r="S10680"/>
    </row>
    <row r="10681" spans="16:19">
      <c r="P10681"/>
      <c r="Q10681"/>
      <c r="R10681"/>
      <c r="S10681"/>
    </row>
    <row r="10682" spans="16:19">
      <c r="P10682"/>
      <c r="Q10682"/>
      <c r="R10682"/>
      <c r="S10682"/>
    </row>
    <row r="10683" spans="16:19">
      <c r="P10683"/>
      <c r="Q10683"/>
      <c r="R10683"/>
      <c r="S10683"/>
    </row>
    <row r="10684" spans="16:19">
      <c r="P10684"/>
      <c r="Q10684"/>
      <c r="R10684"/>
      <c r="S10684"/>
    </row>
    <row r="10685" spans="16:19">
      <c r="P10685"/>
      <c r="Q10685"/>
      <c r="R10685"/>
      <c r="S10685"/>
    </row>
    <row r="10686" spans="16:19">
      <c r="P10686"/>
      <c r="Q10686"/>
      <c r="R10686"/>
      <c r="S10686"/>
    </row>
    <row r="10687" spans="16:19">
      <c r="P10687"/>
      <c r="Q10687"/>
      <c r="R10687"/>
      <c r="S10687"/>
    </row>
    <row r="10688" spans="16:19">
      <c r="P10688"/>
      <c r="Q10688"/>
      <c r="R10688"/>
      <c r="S10688"/>
    </row>
    <row r="10689" spans="16:19">
      <c r="P10689"/>
      <c r="Q10689"/>
      <c r="R10689"/>
      <c r="S10689"/>
    </row>
    <row r="10690" spans="16:19">
      <c r="P10690"/>
      <c r="Q10690"/>
      <c r="R10690"/>
      <c r="S10690"/>
    </row>
    <row r="10691" spans="16:19">
      <c r="P10691"/>
      <c r="Q10691"/>
      <c r="R10691"/>
      <c r="S10691"/>
    </row>
    <row r="10692" spans="16:19">
      <c r="P10692"/>
      <c r="Q10692"/>
      <c r="R10692"/>
      <c r="S10692"/>
    </row>
    <row r="10693" spans="16:19">
      <c r="P10693"/>
      <c r="Q10693"/>
      <c r="R10693"/>
      <c r="S10693"/>
    </row>
    <row r="10694" spans="16:19">
      <c r="P10694"/>
      <c r="Q10694"/>
      <c r="R10694"/>
      <c r="S10694"/>
    </row>
    <row r="10695" spans="16:19">
      <c r="P10695"/>
      <c r="Q10695"/>
      <c r="R10695"/>
      <c r="S10695"/>
    </row>
    <row r="10696" spans="16:19">
      <c r="P10696"/>
      <c r="Q10696"/>
      <c r="R10696"/>
      <c r="S10696"/>
    </row>
    <row r="10697" spans="16:19">
      <c r="P10697"/>
      <c r="Q10697"/>
      <c r="R10697"/>
      <c r="S10697"/>
    </row>
    <row r="10698" spans="16:19">
      <c r="P10698"/>
      <c r="Q10698"/>
      <c r="R10698"/>
      <c r="S10698"/>
    </row>
    <row r="10699" spans="16:19">
      <c r="P10699"/>
      <c r="Q10699"/>
      <c r="R10699"/>
      <c r="S10699"/>
    </row>
    <row r="10700" spans="16:19">
      <c r="P10700"/>
      <c r="Q10700"/>
      <c r="R10700"/>
      <c r="S10700"/>
    </row>
    <row r="10701" spans="16:19">
      <c r="P10701"/>
      <c r="Q10701"/>
      <c r="R10701"/>
      <c r="S10701"/>
    </row>
    <row r="10702" spans="16:19">
      <c r="P10702"/>
      <c r="Q10702"/>
      <c r="R10702"/>
      <c r="S10702"/>
    </row>
    <row r="10703" spans="16:19">
      <c r="P10703"/>
      <c r="Q10703"/>
      <c r="R10703"/>
      <c r="S10703"/>
    </row>
    <row r="10704" spans="16:19">
      <c r="P10704"/>
      <c r="Q10704"/>
      <c r="R10704"/>
      <c r="S10704"/>
    </row>
    <row r="10705" spans="16:19">
      <c r="P10705"/>
      <c r="Q10705"/>
      <c r="R10705"/>
      <c r="S10705"/>
    </row>
    <row r="10706" spans="16:19">
      <c r="P10706"/>
      <c r="Q10706"/>
      <c r="R10706"/>
      <c r="S10706"/>
    </row>
    <row r="10707" spans="16:19">
      <c r="P10707"/>
      <c r="Q10707"/>
      <c r="R10707"/>
      <c r="S10707"/>
    </row>
    <row r="10708" spans="16:19">
      <c r="P10708"/>
      <c r="Q10708"/>
      <c r="R10708"/>
      <c r="S10708"/>
    </row>
    <row r="10709" spans="16:19">
      <c r="P10709"/>
      <c r="Q10709"/>
      <c r="R10709"/>
      <c r="S10709"/>
    </row>
    <row r="10710" spans="16:19">
      <c r="P10710"/>
      <c r="Q10710"/>
      <c r="R10710"/>
      <c r="S10710"/>
    </row>
    <row r="10711" spans="16:19">
      <c r="P10711"/>
      <c r="Q10711"/>
      <c r="R10711"/>
      <c r="S10711"/>
    </row>
    <row r="10712" spans="16:19">
      <c r="P10712"/>
      <c r="Q10712"/>
      <c r="R10712"/>
      <c r="S10712"/>
    </row>
    <row r="10713" spans="16:19">
      <c r="P10713"/>
      <c r="Q10713"/>
      <c r="R10713"/>
      <c r="S10713"/>
    </row>
    <row r="10714" spans="16:19">
      <c r="P10714"/>
      <c r="Q10714"/>
      <c r="R10714"/>
      <c r="S10714"/>
    </row>
    <row r="10715" spans="16:19">
      <c r="P10715"/>
      <c r="Q10715"/>
      <c r="R10715"/>
      <c r="S10715"/>
    </row>
    <row r="10716" spans="16:19">
      <c r="P10716"/>
      <c r="Q10716"/>
      <c r="R10716"/>
      <c r="S10716"/>
    </row>
    <row r="10717" spans="16:19">
      <c r="P10717"/>
      <c r="Q10717"/>
      <c r="R10717"/>
      <c r="S10717"/>
    </row>
    <row r="10718" spans="16:19">
      <c r="P10718"/>
      <c r="Q10718"/>
      <c r="R10718"/>
      <c r="S10718"/>
    </row>
    <row r="10719" spans="16:19">
      <c r="P10719"/>
      <c r="Q10719"/>
      <c r="R10719"/>
      <c r="S10719"/>
    </row>
    <row r="10720" spans="16:19">
      <c r="P10720"/>
      <c r="Q10720"/>
      <c r="R10720"/>
      <c r="S10720"/>
    </row>
    <row r="10721" spans="16:19">
      <c r="P10721"/>
      <c r="Q10721"/>
      <c r="R10721"/>
      <c r="S10721"/>
    </row>
    <row r="10722" spans="16:19">
      <c r="P10722"/>
      <c r="Q10722"/>
      <c r="R10722"/>
      <c r="S10722"/>
    </row>
    <row r="10723" spans="16:19">
      <c r="P10723"/>
      <c r="Q10723"/>
      <c r="R10723"/>
      <c r="S10723"/>
    </row>
    <row r="10724" spans="16:19">
      <c r="P10724"/>
      <c r="Q10724"/>
      <c r="R10724"/>
      <c r="S10724"/>
    </row>
    <row r="10725" spans="16:19">
      <c r="P10725"/>
      <c r="Q10725"/>
      <c r="R10725"/>
      <c r="S10725"/>
    </row>
    <row r="10726" spans="16:19">
      <c r="P10726"/>
      <c r="Q10726"/>
      <c r="R10726"/>
      <c r="S10726"/>
    </row>
    <row r="10727" spans="16:19">
      <c r="P10727"/>
      <c r="Q10727"/>
      <c r="R10727"/>
      <c r="S10727"/>
    </row>
    <row r="10728" spans="16:19">
      <c r="P10728"/>
      <c r="Q10728"/>
      <c r="R10728"/>
      <c r="S10728"/>
    </row>
    <row r="10729" spans="16:19">
      <c r="P10729"/>
      <c r="Q10729"/>
      <c r="R10729"/>
      <c r="S10729"/>
    </row>
    <row r="10730" spans="16:19">
      <c r="P10730"/>
      <c r="Q10730"/>
      <c r="R10730"/>
      <c r="S10730"/>
    </row>
    <row r="10731" spans="16:19">
      <c r="P10731"/>
      <c r="Q10731"/>
      <c r="R10731"/>
      <c r="S10731"/>
    </row>
    <row r="10732" spans="16:19">
      <c r="P10732"/>
      <c r="Q10732"/>
      <c r="R10732"/>
      <c r="S10732"/>
    </row>
    <row r="10733" spans="16:19">
      <c r="P10733"/>
      <c r="Q10733"/>
      <c r="R10733"/>
      <c r="S10733"/>
    </row>
    <row r="10734" spans="16:19">
      <c r="P10734"/>
      <c r="Q10734"/>
      <c r="R10734"/>
      <c r="S10734"/>
    </row>
    <row r="10735" spans="16:19">
      <c r="P10735"/>
      <c r="Q10735"/>
      <c r="R10735"/>
      <c r="S10735"/>
    </row>
    <row r="10736" spans="16:19">
      <c r="P10736"/>
      <c r="Q10736"/>
      <c r="R10736"/>
      <c r="S10736"/>
    </row>
    <row r="10737" spans="16:19">
      <c r="P10737"/>
      <c r="Q10737"/>
      <c r="R10737"/>
      <c r="S10737"/>
    </row>
    <row r="10738" spans="16:19">
      <c r="P10738"/>
      <c r="Q10738"/>
      <c r="R10738"/>
      <c r="S10738"/>
    </row>
    <row r="10739" spans="16:19">
      <c r="P10739"/>
      <c r="Q10739"/>
      <c r="R10739"/>
      <c r="S10739"/>
    </row>
    <row r="10740" spans="16:19">
      <c r="P10740"/>
      <c r="Q10740"/>
      <c r="R10740"/>
      <c r="S10740"/>
    </row>
    <row r="10741" spans="16:19">
      <c r="P10741"/>
      <c r="Q10741"/>
      <c r="R10741"/>
      <c r="S10741"/>
    </row>
    <row r="10742" spans="16:19">
      <c r="P10742"/>
      <c r="Q10742"/>
      <c r="R10742"/>
      <c r="S10742"/>
    </row>
    <row r="10743" spans="16:19">
      <c r="P10743"/>
      <c r="Q10743"/>
      <c r="R10743"/>
      <c r="S10743"/>
    </row>
    <row r="10744" spans="16:19">
      <c r="P10744"/>
      <c r="Q10744"/>
      <c r="R10744"/>
      <c r="S10744"/>
    </row>
    <row r="10745" spans="16:19">
      <c r="P10745"/>
      <c r="Q10745"/>
      <c r="R10745"/>
      <c r="S10745"/>
    </row>
    <row r="10746" spans="16:19">
      <c r="P10746"/>
      <c r="Q10746"/>
      <c r="R10746"/>
      <c r="S10746"/>
    </row>
    <row r="10747" spans="16:19">
      <c r="P10747"/>
      <c r="Q10747"/>
      <c r="R10747"/>
      <c r="S10747"/>
    </row>
    <row r="10748" spans="16:19">
      <c r="P10748"/>
      <c r="Q10748"/>
      <c r="R10748"/>
      <c r="S10748"/>
    </row>
    <row r="10749" spans="16:19">
      <c r="P10749"/>
      <c r="Q10749"/>
      <c r="R10749"/>
      <c r="S10749"/>
    </row>
    <row r="10750" spans="16:19">
      <c r="P10750"/>
      <c r="Q10750"/>
      <c r="R10750"/>
      <c r="S10750"/>
    </row>
    <row r="10751" spans="16:19">
      <c r="P10751"/>
      <c r="Q10751"/>
      <c r="R10751"/>
      <c r="S10751"/>
    </row>
    <row r="10752" spans="16:19">
      <c r="P10752"/>
      <c r="Q10752"/>
      <c r="R10752"/>
      <c r="S10752"/>
    </row>
    <row r="10753" spans="16:19">
      <c r="P10753"/>
      <c r="Q10753"/>
      <c r="R10753"/>
      <c r="S10753"/>
    </row>
    <row r="10754" spans="16:19">
      <c r="P10754"/>
      <c r="Q10754"/>
      <c r="R10754"/>
      <c r="S10754"/>
    </row>
    <row r="10755" spans="16:19">
      <c r="P10755"/>
      <c r="Q10755"/>
      <c r="R10755"/>
      <c r="S10755"/>
    </row>
    <row r="10756" spans="16:19">
      <c r="P10756"/>
      <c r="Q10756"/>
      <c r="R10756"/>
      <c r="S10756"/>
    </row>
    <row r="10757" spans="16:19">
      <c r="P10757"/>
      <c r="Q10757"/>
      <c r="R10757"/>
      <c r="S10757"/>
    </row>
    <row r="10758" spans="16:19">
      <c r="P10758"/>
      <c r="Q10758"/>
      <c r="R10758"/>
      <c r="S10758"/>
    </row>
    <row r="10759" spans="16:19">
      <c r="P10759"/>
      <c r="Q10759"/>
      <c r="R10759"/>
      <c r="S10759"/>
    </row>
    <row r="10760" spans="16:19">
      <c r="P10760"/>
      <c r="Q10760"/>
      <c r="R10760"/>
      <c r="S10760"/>
    </row>
    <row r="10761" spans="16:19">
      <c r="P10761"/>
      <c r="Q10761"/>
      <c r="R10761"/>
      <c r="S10761"/>
    </row>
    <row r="10762" spans="16:19">
      <c r="P10762"/>
      <c r="Q10762"/>
      <c r="R10762"/>
      <c r="S10762"/>
    </row>
    <row r="10763" spans="16:19">
      <c r="P10763"/>
      <c r="Q10763"/>
      <c r="R10763"/>
      <c r="S10763"/>
    </row>
    <row r="10764" spans="16:19">
      <c r="P10764"/>
      <c r="Q10764"/>
      <c r="R10764"/>
      <c r="S10764"/>
    </row>
    <row r="10765" spans="16:19">
      <c r="P10765"/>
      <c r="Q10765"/>
      <c r="R10765"/>
      <c r="S10765"/>
    </row>
    <row r="10766" spans="16:19">
      <c r="P10766"/>
      <c r="Q10766"/>
      <c r="R10766"/>
      <c r="S10766"/>
    </row>
    <row r="10767" spans="16:19">
      <c r="P10767"/>
      <c r="Q10767"/>
      <c r="R10767"/>
      <c r="S10767"/>
    </row>
    <row r="10768" spans="16:19">
      <c r="P10768"/>
      <c r="Q10768"/>
      <c r="R10768"/>
      <c r="S10768"/>
    </row>
    <row r="10769" spans="16:19">
      <c r="P10769"/>
      <c r="Q10769"/>
      <c r="R10769"/>
      <c r="S10769"/>
    </row>
    <row r="10770" spans="16:19">
      <c r="P10770"/>
      <c r="Q10770"/>
      <c r="R10770"/>
      <c r="S10770"/>
    </row>
    <row r="10771" spans="16:19">
      <c r="P10771"/>
      <c r="Q10771"/>
      <c r="R10771"/>
      <c r="S10771"/>
    </row>
    <row r="10772" spans="16:19">
      <c r="P10772"/>
      <c r="Q10772"/>
      <c r="R10772"/>
      <c r="S10772"/>
    </row>
    <row r="10773" spans="16:19">
      <c r="P10773"/>
      <c r="Q10773"/>
      <c r="R10773"/>
      <c r="S10773"/>
    </row>
    <row r="10774" spans="16:19">
      <c r="P10774"/>
      <c r="Q10774"/>
      <c r="R10774"/>
      <c r="S10774"/>
    </row>
    <row r="10775" spans="16:19">
      <c r="P10775"/>
      <c r="Q10775"/>
      <c r="R10775"/>
      <c r="S10775"/>
    </row>
    <row r="10776" spans="16:19">
      <c r="P10776"/>
      <c r="Q10776"/>
      <c r="R10776"/>
      <c r="S10776"/>
    </row>
    <row r="10777" spans="16:19">
      <c r="P10777"/>
      <c r="Q10777"/>
      <c r="R10777"/>
      <c r="S10777"/>
    </row>
    <row r="10778" spans="16:19">
      <c r="P10778"/>
      <c r="Q10778"/>
      <c r="R10778"/>
      <c r="S10778"/>
    </row>
    <row r="10779" spans="16:19">
      <c r="P10779"/>
      <c r="Q10779"/>
      <c r="R10779"/>
      <c r="S10779"/>
    </row>
    <row r="10780" spans="16:19">
      <c r="P10780"/>
      <c r="Q10780"/>
      <c r="R10780"/>
      <c r="S10780"/>
    </row>
    <row r="10781" spans="16:19">
      <c r="P10781"/>
      <c r="Q10781"/>
      <c r="R10781"/>
      <c r="S10781"/>
    </row>
    <row r="10782" spans="16:19">
      <c r="P10782"/>
      <c r="Q10782"/>
      <c r="R10782"/>
      <c r="S10782"/>
    </row>
    <row r="10783" spans="16:19">
      <c r="P10783"/>
      <c r="Q10783"/>
      <c r="R10783"/>
      <c r="S10783"/>
    </row>
    <row r="10784" spans="16:19">
      <c r="P10784"/>
      <c r="Q10784"/>
      <c r="R10784"/>
      <c r="S10784"/>
    </row>
    <row r="10785" spans="16:19">
      <c r="P10785"/>
      <c r="Q10785"/>
      <c r="R10785"/>
      <c r="S10785"/>
    </row>
    <row r="10786" spans="16:19">
      <c r="P10786"/>
      <c r="Q10786"/>
      <c r="R10786"/>
      <c r="S10786"/>
    </row>
    <row r="10787" spans="16:19">
      <c r="P10787"/>
      <c r="Q10787"/>
      <c r="R10787"/>
      <c r="S10787"/>
    </row>
    <row r="10788" spans="16:19">
      <c r="P10788"/>
      <c r="Q10788"/>
      <c r="R10788"/>
      <c r="S10788"/>
    </row>
    <row r="10789" spans="16:19">
      <c r="P10789"/>
      <c r="Q10789"/>
      <c r="R10789"/>
      <c r="S10789"/>
    </row>
    <row r="10790" spans="16:19">
      <c r="P10790"/>
      <c r="Q10790"/>
      <c r="R10790"/>
      <c r="S10790"/>
    </row>
    <row r="10791" spans="16:19">
      <c r="P10791"/>
      <c r="Q10791"/>
      <c r="R10791"/>
      <c r="S10791"/>
    </row>
    <row r="10792" spans="16:19">
      <c r="P10792"/>
      <c r="Q10792"/>
      <c r="R10792"/>
      <c r="S10792"/>
    </row>
    <row r="10793" spans="16:19">
      <c r="P10793"/>
      <c r="Q10793"/>
      <c r="R10793"/>
      <c r="S10793"/>
    </row>
    <row r="10794" spans="16:19">
      <c r="P10794"/>
      <c r="Q10794"/>
      <c r="R10794"/>
      <c r="S10794"/>
    </row>
    <row r="10795" spans="16:19">
      <c r="P10795"/>
      <c r="Q10795"/>
      <c r="R10795"/>
      <c r="S10795"/>
    </row>
    <row r="10796" spans="16:19">
      <c r="P10796"/>
      <c r="Q10796"/>
      <c r="R10796"/>
      <c r="S10796"/>
    </row>
    <row r="10797" spans="16:19">
      <c r="P10797"/>
      <c r="Q10797"/>
      <c r="R10797"/>
      <c r="S10797"/>
    </row>
    <row r="10798" spans="16:19">
      <c r="P10798"/>
      <c r="Q10798"/>
      <c r="R10798"/>
      <c r="S10798"/>
    </row>
    <row r="10799" spans="16:19">
      <c r="P10799"/>
      <c r="Q10799"/>
      <c r="R10799"/>
      <c r="S10799"/>
    </row>
    <row r="10800" spans="16:19">
      <c r="P10800"/>
      <c r="Q10800"/>
      <c r="R10800"/>
      <c r="S10800"/>
    </row>
    <row r="10801" spans="16:19">
      <c r="P10801"/>
      <c r="Q10801"/>
      <c r="R10801"/>
      <c r="S10801"/>
    </row>
    <row r="10802" spans="16:19">
      <c r="P10802"/>
      <c r="Q10802"/>
      <c r="R10802"/>
      <c r="S10802"/>
    </row>
    <row r="10803" spans="16:19">
      <c r="P10803"/>
      <c r="Q10803"/>
      <c r="R10803"/>
      <c r="S10803"/>
    </row>
    <row r="10804" spans="16:19">
      <c r="P10804"/>
      <c r="Q10804"/>
      <c r="R10804"/>
      <c r="S10804"/>
    </row>
    <row r="10805" spans="16:19">
      <c r="P10805"/>
      <c r="Q10805"/>
      <c r="R10805"/>
      <c r="S10805"/>
    </row>
    <row r="10806" spans="16:19">
      <c r="P10806"/>
      <c r="Q10806"/>
      <c r="R10806"/>
      <c r="S10806"/>
    </row>
    <row r="10807" spans="16:19">
      <c r="P10807"/>
      <c r="Q10807"/>
      <c r="R10807"/>
      <c r="S10807"/>
    </row>
    <row r="10808" spans="16:19">
      <c r="P10808"/>
      <c r="Q10808"/>
      <c r="R10808"/>
      <c r="S10808"/>
    </row>
    <row r="10809" spans="16:19">
      <c r="P10809"/>
      <c r="Q10809"/>
      <c r="R10809"/>
      <c r="S10809"/>
    </row>
    <row r="10810" spans="16:19">
      <c r="P10810"/>
      <c r="Q10810"/>
      <c r="R10810"/>
      <c r="S10810"/>
    </row>
    <row r="10811" spans="16:19">
      <c r="P10811"/>
      <c r="Q10811"/>
      <c r="R10811"/>
      <c r="S10811"/>
    </row>
    <row r="10812" spans="16:19">
      <c r="P10812"/>
      <c r="Q10812"/>
      <c r="R10812"/>
      <c r="S10812"/>
    </row>
    <row r="10813" spans="16:19">
      <c r="P10813"/>
      <c r="Q10813"/>
      <c r="R10813"/>
      <c r="S10813"/>
    </row>
    <row r="10814" spans="16:19">
      <c r="P10814"/>
      <c r="Q10814"/>
      <c r="R10814"/>
      <c r="S10814"/>
    </row>
    <row r="10815" spans="16:19">
      <c r="P10815"/>
      <c r="Q10815"/>
      <c r="R10815"/>
      <c r="S10815"/>
    </row>
    <row r="10816" spans="16:19">
      <c r="P10816"/>
      <c r="Q10816"/>
      <c r="R10816"/>
      <c r="S10816"/>
    </row>
    <row r="10817" spans="16:19">
      <c r="P10817"/>
      <c r="Q10817"/>
      <c r="R10817"/>
      <c r="S10817"/>
    </row>
    <row r="10818" spans="16:19">
      <c r="P10818"/>
      <c r="Q10818"/>
      <c r="R10818"/>
      <c r="S10818"/>
    </row>
    <row r="10819" spans="16:19">
      <c r="P10819"/>
      <c r="Q10819"/>
      <c r="R10819"/>
      <c r="S10819"/>
    </row>
    <row r="10820" spans="16:19">
      <c r="P10820"/>
      <c r="Q10820"/>
      <c r="R10820"/>
      <c r="S10820"/>
    </row>
    <row r="10821" spans="16:19">
      <c r="P10821"/>
      <c r="Q10821"/>
      <c r="R10821"/>
      <c r="S10821"/>
    </row>
    <row r="10822" spans="16:19">
      <c r="P10822"/>
      <c r="Q10822"/>
      <c r="R10822"/>
      <c r="S10822"/>
    </row>
    <row r="10823" spans="16:19">
      <c r="P10823"/>
      <c r="Q10823"/>
      <c r="R10823"/>
      <c r="S10823"/>
    </row>
    <row r="10824" spans="16:19">
      <c r="P10824"/>
      <c r="Q10824"/>
      <c r="R10824"/>
      <c r="S10824"/>
    </row>
    <row r="10825" spans="16:19">
      <c r="P10825"/>
      <c r="Q10825"/>
      <c r="R10825"/>
      <c r="S10825"/>
    </row>
    <row r="10826" spans="16:19">
      <c r="P10826"/>
      <c r="Q10826"/>
      <c r="R10826"/>
      <c r="S10826"/>
    </row>
    <row r="10827" spans="16:19">
      <c r="P10827"/>
      <c r="Q10827"/>
      <c r="R10827"/>
      <c r="S10827"/>
    </row>
    <row r="10828" spans="16:19">
      <c r="P10828"/>
      <c r="Q10828"/>
      <c r="R10828"/>
      <c r="S10828"/>
    </row>
    <row r="10829" spans="16:19">
      <c r="P10829"/>
      <c r="Q10829"/>
      <c r="R10829"/>
      <c r="S10829"/>
    </row>
    <row r="10830" spans="16:19">
      <c r="P10830"/>
      <c r="Q10830"/>
      <c r="R10830"/>
      <c r="S10830"/>
    </row>
    <row r="10831" spans="16:19">
      <c r="P10831"/>
      <c r="Q10831"/>
      <c r="R10831"/>
      <c r="S10831"/>
    </row>
    <row r="10832" spans="16:19">
      <c r="P10832"/>
      <c r="Q10832"/>
      <c r="R10832"/>
      <c r="S10832"/>
    </row>
    <row r="10833" spans="16:19">
      <c r="P10833"/>
      <c r="Q10833"/>
      <c r="R10833"/>
      <c r="S10833"/>
    </row>
    <row r="10834" spans="16:19">
      <c r="P10834"/>
      <c r="Q10834"/>
      <c r="R10834"/>
      <c r="S10834"/>
    </row>
    <row r="10835" spans="16:19">
      <c r="P10835"/>
      <c r="Q10835"/>
      <c r="R10835"/>
      <c r="S10835"/>
    </row>
    <row r="10836" spans="16:19">
      <c r="P10836"/>
      <c r="Q10836"/>
      <c r="R10836"/>
      <c r="S10836"/>
    </row>
    <row r="10837" spans="16:19">
      <c r="P10837"/>
      <c r="Q10837"/>
      <c r="R10837"/>
      <c r="S10837"/>
    </row>
    <row r="10838" spans="16:19">
      <c r="P10838"/>
      <c r="Q10838"/>
      <c r="R10838"/>
      <c r="S10838"/>
    </row>
    <row r="10839" spans="16:19">
      <c r="P10839"/>
      <c r="Q10839"/>
      <c r="R10839"/>
      <c r="S10839"/>
    </row>
    <row r="10840" spans="16:19">
      <c r="P10840"/>
      <c r="Q10840"/>
      <c r="R10840"/>
      <c r="S10840"/>
    </row>
    <row r="10841" spans="16:19">
      <c r="P10841"/>
      <c r="Q10841"/>
      <c r="R10841"/>
      <c r="S10841"/>
    </row>
    <row r="10842" spans="16:19">
      <c r="P10842"/>
      <c r="Q10842"/>
      <c r="R10842"/>
      <c r="S10842"/>
    </row>
    <row r="10843" spans="16:19">
      <c r="P10843"/>
      <c r="Q10843"/>
      <c r="R10843"/>
      <c r="S10843"/>
    </row>
    <row r="10844" spans="16:19">
      <c r="P10844"/>
      <c r="Q10844"/>
      <c r="R10844"/>
      <c r="S10844"/>
    </row>
    <row r="10845" spans="16:19">
      <c r="P10845"/>
      <c r="Q10845"/>
      <c r="R10845"/>
      <c r="S10845"/>
    </row>
    <row r="10846" spans="16:19">
      <c r="P10846"/>
      <c r="Q10846"/>
      <c r="R10846"/>
      <c r="S10846"/>
    </row>
    <row r="10847" spans="16:19">
      <c r="P10847"/>
      <c r="Q10847"/>
      <c r="R10847"/>
      <c r="S10847"/>
    </row>
    <row r="10848" spans="16:19">
      <c r="P10848"/>
      <c r="Q10848"/>
      <c r="R10848"/>
      <c r="S10848"/>
    </row>
    <row r="10849" spans="16:19">
      <c r="P10849"/>
      <c r="Q10849"/>
      <c r="R10849"/>
      <c r="S10849"/>
    </row>
    <row r="10850" spans="16:19">
      <c r="P10850"/>
      <c r="Q10850"/>
      <c r="R10850"/>
      <c r="S10850"/>
    </row>
    <row r="10851" spans="16:19">
      <c r="P10851"/>
      <c r="Q10851"/>
      <c r="R10851"/>
      <c r="S10851"/>
    </row>
    <row r="10852" spans="16:19">
      <c r="P10852"/>
      <c r="Q10852"/>
      <c r="R10852"/>
      <c r="S10852"/>
    </row>
    <row r="10853" spans="16:19">
      <c r="P10853"/>
      <c r="Q10853"/>
      <c r="R10853"/>
      <c r="S10853"/>
    </row>
    <row r="10854" spans="16:19">
      <c r="P10854"/>
      <c r="Q10854"/>
      <c r="R10854"/>
      <c r="S10854"/>
    </row>
    <row r="10855" spans="16:19">
      <c r="P10855"/>
      <c r="Q10855"/>
      <c r="R10855"/>
      <c r="S10855"/>
    </row>
    <row r="10856" spans="16:19">
      <c r="P10856"/>
      <c r="Q10856"/>
      <c r="R10856"/>
      <c r="S10856"/>
    </row>
    <row r="10857" spans="16:19">
      <c r="P10857"/>
      <c r="Q10857"/>
      <c r="R10857"/>
      <c r="S10857"/>
    </row>
    <row r="10858" spans="16:19">
      <c r="P10858"/>
      <c r="Q10858"/>
      <c r="R10858"/>
      <c r="S10858"/>
    </row>
    <row r="10859" spans="16:19">
      <c r="P10859"/>
      <c r="Q10859"/>
      <c r="R10859"/>
      <c r="S10859"/>
    </row>
    <row r="10860" spans="16:19">
      <c r="P10860"/>
      <c r="Q10860"/>
      <c r="R10860"/>
      <c r="S10860"/>
    </row>
    <row r="10861" spans="16:19">
      <c r="P10861"/>
      <c r="Q10861"/>
      <c r="R10861"/>
      <c r="S10861"/>
    </row>
    <row r="10862" spans="16:19">
      <c r="P10862"/>
      <c r="Q10862"/>
      <c r="R10862"/>
      <c r="S10862"/>
    </row>
    <row r="10863" spans="16:19">
      <c r="P10863"/>
      <c r="Q10863"/>
      <c r="R10863"/>
      <c r="S10863"/>
    </row>
    <row r="10864" spans="16:19">
      <c r="P10864"/>
      <c r="Q10864"/>
      <c r="R10864"/>
      <c r="S10864"/>
    </row>
    <row r="10865" spans="16:19">
      <c r="P10865"/>
      <c r="Q10865"/>
      <c r="R10865"/>
      <c r="S10865"/>
    </row>
    <row r="10866" spans="16:19">
      <c r="P10866"/>
      <c r="Q10866"/>
      <c r="R10866"/>
      <c r="S10866"/>
    </row>
    <row r="10867" spans="16:19">
      <c r="P10867"/>
      <c r="Q10867"/>
      <c r="R10867"/>
      <c r="S10867"/>
    </row>
    <row r="10868" spans="16:19">
      <c r="P10868"/>
      <c r="Q10868"/>
      <c r="R10868"/>
      <c r="S10868"/>
    </row>
    <row r="10869" spans="16:19">
      <c r="P10869"/>
      <c r="Q10869"/>
      <c r="R10869"/>
      <c r="S10869"/>
    </row>
    <row r="10870" spans="16:19">
      <c r="P10870"/>
      <c r="Q10870"/>
      <c r="R10870"/>
      <c r="S10870"/>
    </row>
    <row r="10871" spans="16:19">
      <c r="P10871"/>
      <c r="Q10871"/>
      <c r="R10871"/>
      <c r="S10871"/>
    </row>
    <row r="10872" spans="16:19">
      <c r="P10872"/>
      <c r="Q10872"/>
      <c r="R10872"/>
      <c r="S10872"/>
    </row>
    <row r="10873" spans="16:19">
      <c r="P10873"/>
      <c r="Q10873"/>
      <c r="R10873"/>
      <c r="S10873"/>
    </row>
    <row r="10874" spans="16:19">
      <c r="P10874"/>
      <c r="Q10874"/>
      <c r="R10874"/>
      <c r="S10874"/>
    </row>
    <row r="10875" spans="16:19">
      <c r="P10875"/>
      <c r="Q10875"/>
      <c r="R10875"/>
      <c r="S10875"/>
    </row>
    <row r="10876" spans="16:19">
      <c r="P10876"/>
      <c r="Q10876"/>
      <c r="R10876"/>
      <c r="S10876"/>
    </row>
    <row r="10877" spans="16:19">
      <c r="P10877"/>
      <c r="Q10877"/>
      <c r="R10877"/>
      <c r="S10877"/>
    </row>
    <row r="10878" spans="16:19">
      <c r="P10878"/>
      <c r="Q10878"/>
      <c r="R10878"/>
      <c r="S10878"/>
    </row>
    <row r="10879" spans="16:19">
      <c r="P10879"/>
      <c r="Q10879"/>
      <c r="R10879"/>
      <c r="S10879"/>
    </row>
    <row r="10880" spans="16:19">
      <c r="P10880"/>
      <c r="Q10880"/>
      <c r="R10880"/>
      <c r="S10880"/>
    </row>
    <row r="10881" spans="16:19">
      <c r="P10881"/>
      <c r="Q10881"/>
      <c r="R10881"/>
      <c r="S10881"/>
    </row>
    <row r="10882" spans="16:19">
      <c r="P10882"/>
      <c r="Q10882"/>
      <c r="R10882"/>
      <c r="S10882"/>
    </row>
    <row r="10883" spans="16:19">
      <c r="P10883"/>
      <c r="Q10883"/>
      <c r="R10883"/>
      <c r="S10883"/>
    </row>
    <row r="10884" spans="16:19">
      <c r="P10884"/>
      <c r="Q10884"/>
      <c r="R10884"/>
      <c r="S10884"/>
    </row>
    <row r="10885" spans="16:19">
      <c r="P10885"/>
      <c r="Q10885"/>
      <c r="R10885"/>
      <c r="S10885"/>
    </row>
    <row r="10886" spans="16:19">
      <c r="P10886"/>
      <c r="Q10886"/>
      <c r="R10886"/>
      <c r="S10886"/>
    </row>
    <row r="10887" spans="16:19">
      <c r="P10887"/>
      <c r="Q10887"/>
      <c r="R10887"/>
      <c r="S10887"/>
    </row>
    <row r="10888" spans="16:19">
      <c r="P10888"/>
      <c r="Q10888"/>
      <c r="R10888"/>
      <c r="S10888"/>
    </row>
    <row r="10889" spans="16:19">
      <c r="P10889"/>
      <c r="Q10889"/>
      <c r="R10889"/>
      <c r="S10889"/>
    </row>
    <row r="10890" spans="16:19">
      <c r="P10890"/>
      <c r="Q10890"/>
      <c r="R10890"/>
      <c r="S10890"/>
    </row>
    <row r="10891" spans="16:19">
      <c r="P10891"/>
      <c r="Q10891"/>
      <c r="R10891"/>
      <c r="S10891"/>
    </row>
    <row r="10892" spans="16:19">
      <c r="P10892"/>
      <c r="Q10892"/>
      <c r="R10892"/>
      <c r="S10892"/>
    </row>
    <row r="10893" spans="16:19">
      <c r="P10893"/>
      <c r="Q10893"/>
      <c r="R10893"/>
      <c r="S10893"/>
    </row>
    <row r="10894" spans="16:19">
      <c r="P10894"/>
      <c r="Q10894"/>
      <c r="R10894"/>
      <c r="S10894"/>
    </row>
    <row r="10895" spans="16:19">
      <c r="P10895"/>
      <c r="Q10895"/>
      <c r="R10895"/>
      <c r="S10895"/>
    </row>
    <row r="10896" spans="16:19">
      <c r="P10896"/>
      <c r="Q10896"/>
      <c r="R10896"/>
      <c r="S10896"/>
    </row>
    <row r="10897" spans="16:19">
      <c r="P10897"/>
      <c r="Q10897"/>
      <c r="R10897"/>
      <c r="S10897"/>
    </row>
    <row r="10898" spans="16:19">
      <c r="P10898"/>
      <c r="Q10898"/>
      <c r="R10898"/>
      <c r="S10898"/>
    </row>
    <row r="10899" spans="16:19">
      <c r="P10899"/>
      <c r="Q10899"/>
      <c r="R10899"/>
      <c r="S10899"/>
    </row>
    <row r="10900" spans="16:19">
      <c r="P10900"/>
      <c r="Q10900"/>
      <c r="R10900"/>
      <c r="S10900"/>
    </row>
    <row r="10901" spans="16:19">
      <c r="P10901"/>
      <c r="Q10901"/>
      <c r="R10901"/>
      <c r="S10901"/>
    </row>
    <row r="10902" spans="16:19">
      <c r="P10902"/>
      <c r="Q10902"/>
      <c r="R10902"/>
      <c r="S10902"/>
    </row>
    <row r="10903" spans="16:19">
      <c r="P10903"/>
      <c r="Q10903"/>
      <c r="R10903"/>
      <c r="S10903"/>
    </row>
    <row r="10904" spans="16:19">
      <c r="P10904"/>
      <c r="Q10904"/>
      <c r="R10904"/>
      <c r="S10904"/>
    </row>
    <row r="10905" spans="16:19">
      <c r="P10905"/>
      <c r="Q10905"/>
      <c r="R10905"/>
      <c r="S10905"/>
    </row>
    <row r="10906" spans="16:19">
      <c r="P10906"/>
      <c r="Q10906"/>
      <c r="R10906"/>
      <c r="S10906"/>
    </row>
    <row r="10907" spans="16:19">
      <c r="P10907"/>
      <c r="Q10907"/>
      <c r="R10907"/>
      <c r="S10907"/>
    </row>
    <row r="10908" spans="16:19">
      <c r="P10908"/>
      <c r="Q10908"/>
      <c r="R10908"/>
      <c r="S10908"/>
    </row>
    <row r="10909" spans="16:19">
      <c r="P10909"/>
      <c r="Q10909"/>
      <c r="R10909"/>
      <c r="S10909"/>
    </row>
    <row r="10910" spans="16:19">
      <c r="P10910"/>
      <c r="Q10910"/>
      <c r="R10910"/>
      <c r="S10910"/>
    </row>
    <row r="10911" spans="16:19">
      <c r="P10911"/>
      <c r="Q10911"/>
      <c r="R10911"/>
      <c r="S10911"/>
    </row>
    <row r="10912" spans="16:19">
      <c r="P10912"/>
      <c r="Q10912"/>
      <c r="R10912"/>
      <c r="S10912"/>
    </row>
    <row r="10913" spans="16:19">
      <c r="P10913"/>
      <c r="Q10913"/>
      <c r="R10913"/>
      <c r="S10913"/>
    </row>
    <row r="10914" spans="16:19">
      <c r="P10914"/>
      <c r="Q10914"/>
      <c r="R10914"/>
      <c r="S10914"/>
    </row>
    <row r="10915" spans="16:19">
      <c r="P10915"/>
      <c r="Q10915"/>
      <c r="R10915"/>
      <c r="S10915"/>
    </row>
    <row r="10916" spans="16:19">
      <c r="P10916"/>
      <c r="Q10916"/>
      <c r="R10916"/>
      <c r="S10916"/>
    </row>
    <row r="10917" spans="16:19">
      <c r="P10917"/>
      <c r="Q10917"/>
      <c r="R10917"/>
      <c r="S10917"/>
    </row>
    <row r="10918" spans="16:19">
      <c r="P10918"/>
      <c r="Q10918"/>
      <c r="R10918"/>
      <c r="S10918"/>
    </row>
    <row r="10919" spans="16:19">
      <c r="P10919"/>
      <c r="Q10919"/>
      <c r="R10919"/>
      <c r="S10919"/>
    </row>
    <row r="10920" spans="16:19">
      <c r="P10920"/>
      <c r="Q10920"/>
      <c r="R10920"/>
      <c r="S10920"/>
    </row>
    <row r="10921" spans="16:19">
      <c r="P10921"/>
      <c r="Q10921"/>
      <c r="R10921"/>
      <c r="S10921"/>
    </row>
    <row r="10922" spans="16:19">
      <c r="P10922"/>
      <c r="Q10922"/>
      <c r="R10922"/>
      <c r="S10922"/>
    </row>
    <row r="10923" spans="16:19">
      <c r="P10923"/>
      <c r="Q10923"/>
      <c r="R10923"/>
      <c r="S10923"/>
    </row>
    <row r="10924" spans="16:19">
      <c r="P10924"/>
      <c r="Q10924"/>
      <c r="R10924"/>
      <c r="S10924"/>
    </row>
    <row r="10925" spans="16:19">
      <c r="P10925"/>
      <c r="Q10925"/>
      <c r="R10925"/>
      <c r="S10925"/>
    </row>
    <row r="10926" spans="16:19">
      <c r="P10926"/>
      <c r="Q10926"/>
      <c r="R10926"/>
      <c r="S10926"/>
    </row>
    <row r="10927" spans="16:19">
      <c r="P10927"/>
      <c r="Q10927"/>
      <c r="R10927"/>
      <c r="S10927"/>
    </row>
    <row r="10928" spans="16:19">
      <c r="P10928"/>
      <c r="Q10928"/>
      <c r="R10928"/>
      <c r="S10928"/>
    </row>
    <row r="10929" spans="16:19">
      <c r="P10929"/>
      <c r="Q10929"/>
      <c r="R10929"/>
      <c r="S10929"/>
    </row>
    <row r="10930" spans="16:19">
      <c r="P10930"/>
      <c r="Q10930"/>
      <c r="R10930"/>
      <c r="S10930"/>
    </row>
    <row r="10931" spans="16:19">
      <c r="P10931"/>
      <c r="Q10931"/>
      <c r="R10931"/>
      <c r="S10931"/>
    </row>
    <row r="10932" spans="16:19">
      <c r="P10932"/>
      <c r="Q10932"/>
      <c r="R10932"/>
      <c r="S10932"/>
    </row>
    <row r="10933" spans="16:19">
      <c r="P10933"/>
      <c r="Q10933"/>
      <c r="R10933"/>
      <c r="S10933"/>
    </row>
    <row r="10934" spans="16:19">
      <c r="P10934"/>
      <c r="Q10934"/>
      <c r="R10934"/>
      <c r="S10934"/>
    </row>
    <row r="10935" spans="16:19">
      <c r="P10935"/>
      <c r="Q10935"/>
      <c r="R10935"/>
      <c r="S10935"/>
    </row>
    <row r="10936" spans="16:19">
      <c r="P10936"/>
      <c r="Q10936"/>
      <c r="R10936"/>
      <c r="S10936"/>
    </row>
    <row r="10937" spans="16:19">
      <c r="P10937"/>
      <c r="Q10937"/>
      <c r="R10937"/>
      <c r="S10937"/>
    </row>
    <row r="10938" spans="16:19">
      <c r="P10938"/>
      <c r="Q10938"/>
      <c r="R10938"/>
      <c r="S10938"/>
    </row>
    <row r="10939" spans="16:19">
      <c r="P10939"/>
      <c r="Q10939"/>
      <c r="R10939"/>
      <c r="S10939"/>
    </row>
    <row r="10940" spans="16:19">
      <c r="P10940"/>
      <c r="Q10940"/>
      <c r="R10940"/>
      <c r="S10940"/>
    </row>
    <row r="10941" spans="16:19">
      <c r="P10941"/>
      <c r="Q10941"/>
      <c r="R10941"/>
      <c r="S10941"/>
    </row>
    <row r="10942" spans="16:19">
      <c r="P10942"/>
      <c r="Q10942"/>
      <c r="R10942"/>
      <c r="S10942"/>
    </row>
    <row r="10943" spans="16:19">
      <c r="P10943"/>
      <c r="Q10943"/>
      <c r="R10943"/>
      <c r="S10943"/>
    </row>
    <row r="10944" spans="16:19">
      <c r="P10944"/>
      <c r="Q10944"/>
      <c r="R10944"/>
      <c r="S10944"/>
    </row>
    <row r="10945" spans="16:19">
      <c r="P10945"/>
      <c r="Q10945"/>
      <c r="R10945"/>
      <c r="S10945"/>
    </row>
    <row r="10946" spans="16:19">
      <c r="P10946"/>
      <c r="Q10946"/>
      <c r="R10946"/>
      <c r="S10946"/>
    </row>
    <row r="10947" spans="16:19">
      <c r="P10947"/>
      <c r="Q10947"/>
      <c r="R10947"/>
      <c r="S10947"/>
    </row>
    <row r="10948" spans="16:19">
      <c r="P10948"/>
      <c r="Q10948"/>
      <c r="R10948"/>
      <c r="S10948"/>
    </row>
    <row r="10949" spans="16:19">
      <c r="P10949"/>
      <c r="Q10949"/>
      <c r="R10949"/>
      <c r="S10949"/>
    </row>
    <row r="10950" spans="16:19">
      <c r="P10950"/>
      <c r="Q10950"/>
      <c r="R10950"/>
      <c r="S10950"/>
    </row>
    <row r="10951" spans="16:19">
      <c r="P10951"/>
      <c r="Q10951"/>
      <c r="R10951"/>
      <c r="S10951"/>
    </row>
    <row r="10952" spans="16:19">
      <c r="P10952"/>
      <c r="Q10952"/>
      <c r="R10952"/>
      <c r="S10952"/>
    </row>
    <row r="10953" spans="16:19">
      <c r="P10953"/>
      <c r="Q10953"/>
      <c r="R10953"/>
      <c r="S10953"/>
    </row>
    <row r="10954" spans="16:19">
      <c r="P10954"/>
      <c r="Q10954"/>
      <c r="R10954"/>
      <c r="S10954"/>
    </row>
    <row r="10955" spans="16:19">
      <c r="P10955"/>
      <c r="Q10955"/>
      <c r="R10955"/>
      <c r="S10955"/>
    </row>
    <row r="10956" spans="16:19">
      <c r="P10956"/>
      <c r="Q10956"/>
      <c r="R10956"/>
      <c r="S10956"/>
    </row>
    <row r="10957" spans="16:19">
      <c r="P10957"/>
      <c r="Q10957"/>
      <c r="R10957"/>
      <c r="S10957"/>
    </row>
    <row r="10958" spans="16:19">
      <c r="P10958"/>
      <c r="Q10958"/>
      <c r="R10958"/>
      <c r="S10958"/>
    </row>
    <row r="10959" spans="16:19">
      <c r="P10959"/>
      <c r="Q10959"/>
      <c r="R10959"/>
      <c r="S10959"/>
    </row>
    <row r="10960" spans="16:19">
      <c r="P10960"/>
      <c r="Q10960"/>
      <c r="R10960"/>
      <c r="S10960"/>
    </row>
    <row r="10961" spans="16:19">
      <c r="P10961"/>
      <c r="Q10961"/>
      <c r="R10961"/>
      <c r="S10961"/>
    </row>
    <row r="10962" spans="16:19">
      <c r="P10962"/>
      <c r="Q10962"/>
      <c r="R10962"/>
      <c r="S10962"/>
    </row>
    <row r="10963" spans="16:19">
      <c r="P10963"/>
      <c r="Q10963"/>
      <c r="R10963"/>
      <c r="S10963"/>
    </row>
    <row r="10964" spans="16:19">
      <c r="P10964"/>
      <c r="Q10964"/>
      <c r="R10964"/>
      <c r="S10964"/>
    </row>
    <row r="10965" spans="16:19">
      <c r="P10965"/>
      <c r="Q10965"/>
      <c r="R10965"/>
      <c r="S10965"/>
    </row>
    <row r="10966" spans="16:19">
      <c r="P10966"/>
      <c r="Q10966"/>
      <c r="R10966"/>
      <c r="S10966"/>
    </row>
    <row r="10967" spans="16:19">
      <c r="P10967"/>
      <c r="Q10967"/>
      <c r="R10967"/>
      <c r="S10967"/>
    </row>
    <row r="10968" spans="16:19">
      <c r="P10968"/>
      <c r="Q10968"/>
      <c r="R10968"/>
      <c r="S10968"/>
    </row>
    <row r="10969" spans="16:19">
      <c r="P10969"/>
      <c r="Q10969"/>
      <c r="R10969"/>
      <c r="S10969"/>
    </row>
    <row r="10970" spans="16:19">
      <c r="P10970"/>
      <c r="Q10970"/>
      <c r="R10970"/>
      <c r="S10970"/>
    </row>
    <row r="10971" spans="16:19">
      <c r="P10971"/>
      <c r="Q10971"/>
      <c r="R10971"/>
      <c r="S10971"/>
    </row>
    <row r="10972" spans="16:19">
      <c r="P10972"/>
      <c r="Q10972"/>
      <c r="R10972"/>
      <c r="S10972"/>
    </row>
    <row r="10973" spans="16:19">
      <c r="P10973"/>
      <c r="Q10973"/>
      <c r="R10973"/>
      <c r="S10973"/>
    </row>
    <row r="10974" spans="16:19">
      <c r="P10974"/>
      <c r="Q10974"/>
      <c r="R10974"/>
      <c r="S10974"/>
    </row>
    <row r="10975" spans="16:19">
      <c r="P10975"/>
      <c r="Q10975"/>
      <c r="R10975"/>
      <c r="S10975"/>
    </row>
    <row r="10976" spans="16:19">
      <c r="P10976"/>
      <c r="Q10976"/>
      <c r="R10976"/>
      <c r="S10976"/>
    </row>
    <row r="10977" spans="16:19">
      <c r="P10977"/>
      <c r="Q10977"/>
      <c r="R10977"/>
      <c r="S10977"/>
    </row>
    <row r="10978" spans="16:19">
      <c r="P10978"/>
      <c r="Q10978"/>
      <c r="R10978"/>
      <c r="S10978"/>
    </row>
    <row r="10979" spans="16:19">
      <c r="P10979"/>
      <c r="Q10979"/>
      <c r="R10979"/>
      <c r="S10979"/>
    </row>
    <row r="10980" spans="16:19">
      <c r="P10980"/>
      <c r="Q10980"/>
      <c r="R10980"/>
      <c r="S10980"/>
    </row>
    <row r="10981" spans="16:19">
      <c r="P10981"/>
      <c r="Q10981"/>
      <c r="R10981"/>
      <c r="S10981"/>
    </row>
    <row r="10982" spans="16:19">
      <c r="P10982"/>
      <c r="Q10982"/>
      <c r="R10982"/>
      <c r="S10982"/>
    </row>
    <row r="10983" spans="16:19">
      <c r="P10983"/>
      <c r="Q10983"/>
      <c r="R10983"/>
      <c r="S10983"/>
    </row>
    <row r="10984" spans="16:19">
      <c r="P10984"/>
      <c r="Q10984"/>
      <c r="R10984"/>
      <c r="S10984"/>
    </row>
    <row r="10985" spans="16:19">
      <c r="P10985"/>
      <c r="Q10985"/>
      <c r="R10985"/>
      <c r="S10985"/>
    </row>
    <row r="10986" spans="16:19">
      <c r="P10986"/>
      <c r="Q10986"/>
      <c r="R10986"/>
      <c r="S10986"/>
    </row>
    <row r="10987" spans="16:19">
      <c r="P10987"/>
      <c r="Q10987"/>
      <c r="R10987"/>
      <c r="S10987"/>
    </row>
    <row r="10988" spans="16:19">
      <c r="P10988"/>
      <c r="Q10988"/>
      <c r="R10988"/>
      <c r="S10988"/>
    </row>
    <row r="10989" spans="16:19">
      <c r="P10989"/>
      <c r="Q10989"/>
      <c r="R10989"/>
      <c r="S10989"/>
    </row>
    <row r="10990" spans="16:19">
      <c r="P10990"/>
      <c r="Q10990"/>
      <c r="R10990"/>
      <c r="S10990"/>
    </row>
    <row r="10991" spans="16:19">
      <c r="P10991"/>
      <c r="Q10991"/>
      <c r="R10991"/>
      <c r="S10991"/>
    </row>
    <row r="10992" spans="16:19">
      <c r="P10992"/>
      <c r="Q10992"/>
      <c r="R10992"/>
      <c r="S10992"/>
    </row>
    <row r="10993" spans="16:19">
      <c r="P10993"/>
      <c r="Q10993"/>
      <c r="R10993"/>
      <c r="S10993"/>
    </row>
    <row r="10994" spans="16:19">
      <c r="P10994"/>
      <c r="Q10994"/>
      <c r="R10994"/>
      <c r="S10994"/>
    </row>
    <row r="10995" spans="16:19">
      <c r="P10995"/>
      <c r="Q10995"/>
      <c r="R10995"/>
      <c r="S10995"/>
    </row>
    <row r="10996" spans="16:19">
      <c r="P10996"/>
      <c r="Q10996"/>
      <c r="R10996"/>
      <c r="S10996"/>
    </row>
    <row r="10997" spans="16:19">
      <c r="P10997"/>
      <c r="Q10997"/>
      <c r="R10997"/>
      <c r="S10997"/>
    </row>
    <row r="10998" spans="16:19">
      <c r="P10998"/>
      <c r="Q10998"/>
      <c r="R10998"/>
      <c r="S10998"/>
    </row>
    <row r="10999" spans="16:19">
      <c r="P10999"/>
      <c r="Q10999"/>
      <c r="R10999"/>
      <c r="S10999"/>
    </row>
    <row r="11000" spans="16:19">
      <c r="P11000"/>
      <c r="Q11000"/>
      <c r="R11000"/>
      <c r="S11000"/>
    </row>
    <row r="11001" spans="16:19">
      <c r="P11001"/>
      <c r="Q11001"/>
      <c r="R11001"/>
      <c r="S11001"/>
    </row>
    <row r="11002" spans="16:19">
      <c r="P11002"/>
      <c r="Q11002"/>
      <c r="R11002"/>
      <c r="S11002"/>
    </row>
    <row r="11003" spans="16:19">
      <c r="P11003"/>
      <c r="Q11003"/>
      <c r="R11003"/>
      <c r="S11003"/>
    </row>
    <row r="11004" spans="16:19">
      <c r="P11004"/>
      <c r="Q11004"/>
      <c r="R11004"/>
      <c r="S11004"/>
    </row>
    <row r="11005" spans="16:19">
      <c r="P11005"/>
      <c r="Q11005"/>
      <c r="R11005"/>
      <c r="S11005"/>
    </row>
    <row r="11006" spans="16:19">
      <c r="P11006"/>
      <c r="Q11006"/>
      <c r="R11006"/>
      <c r="S11006"/>
    </row>
    <row r="11007" spans="16:19">
      <c r="P11007"/>
      <c r="Q11007"/>
      <c r="R11007"/>
      <c r="S11007"/>
    </row>
    <row r="11008" spans="16:19">
      <c r="P11008"/>
      <c r="Q11008"/>
      <c r="R11008"/>
      <c r="S11008"/>
    </row>
    <row r="11009" spans="16:19">
      <c r="P11009"/>
      <c r="Q11009"/>
      <c r="R11009"/>
      <c r="S11009"/>
    </row>
    <row r="11010" spans="16:19">
      <c r="P11010"/>
      <c r="Q11010"/>
      <c r="R11010"/>
      <c r="S11010"/>
    </row>
    <row r="11011" spans="16:19">
      <c r="P11011"/>
      <c r="Q11011"/>
      <c r="R11011"/>
      <c r="S11011"/>
    </row>
    <row r="11012" spans="16:19">
      <c r="P11012"/>
      <c r="Q11012"/>
      <c r="R11012"/>
      <c r="S11012"/>
    </row>
    <row r="11013" spans="16:19">
      <c r="P11013"/>
      <c r="Q11013"/>
      <c r="R11013"/>
      <c r="S11013"/>
    </row>
    <row r="11014" spans="16:19">
      <c r="P11014"/>
      <c r="Q11014"/>
      <c r="R11014"/>
      <c r="S11014"/>
    </row>
    <row r="11015" spans="16:19">
      <c r="P11015"/>
      <c r="Q11015"/>
      <c r="R11015"/>
      <c r="S11015"/>
    </row>
    <row r="11016" spans="16:19">
      <c r="P11016"/>
      <c r="Q11016"/>
      <c r="R11016"/>
      <c r="S11016"/>
    </row>
    <row r="11017" spans="16:19">
      <c r="P11017"/>
      <c r="Q11017"/>
      <c r="R11017"/>
      <c r="S11017"/>
    </row>
    <row r="11018" spans="16:19">
      <c r="P11018"/>
      <c r="Q11018"/>
      <c r="R11018"/>
      <c r="S11018"/>
    </row>
    <row r="11019" spans="16:19">
      <c r="P11019"/>
      <c r="Q11019"/>
      <c r="R11019"/>
      <c r="S11019"/>
    </row>
    <row r="11020" spans="16:19">
      <c r="P11020"/>
      <c r="Q11020"/>
      <c r="R11020"/>
      <c r="S11020"/>
    </row>
    <row r="11021" spans="16:19">
      <c r="P11021"/>
      <c r="Q11021"/>
      <c r="R11021"/>
      <c r="S11021"/>
    </row>
    <row r="11022" spans="16:19">
      <c r="P11022"/>
      <c r="Q11022"/>
      <c r="R11022"/>
      <c r="S11022"/>
    </row>
    <row r="11023" spans="16:19">
      <c r="P11023"/>
      <c r="Q11023"/>
      <c r="R11023"/>
      <c r="S11023"/>
    </row>
    <row r="11024" spans="16:19">
      <c r="P11024"/>
      <c r="Q11024"/>
      <c r="R11024"/>
      <c r="S11024"/>
    </row>
    <row r="11025" spans="16:19">
      <c r="P11025"/>
      <c r="Q11025"/>
      <c r="R11025"/>
      <c r="S11025"/>
    </row>
    <row r="11026" spans="16:19">
      <c r="P11026"/>
      <c r="Q11026"/>
      <c r="R11026"/>
      <c r="S11026"/>
    </row>
    <row r="11027" spans="16:19">
      <c r="P11027"/>
      <c r="Q11027"/>
      <c r="R11027"/>
      <c r="S11027"/>
    </row>
    <row r="11028" spans="16:19">
      <c r="P11028"/>
      <c r="Q11028"/>
      <c r="R11028"/>
      <c r="S11028"/>
    </row>
    <row r="11029" spans="16:19">
      <c r="P11029"/>
      <c r="Q11029"/>
      <c r="R11029"/>
      <c r="S11029"/>
    </row>
    <row r="11030" spans="16:19">
      <c r="P11030"/>
      <c r="Q11030"/>
      <c r="R11030"/>
      <c r="S11030"/>
    </row>
    <row r="11031" spans="16:19">
      <c r="P11031"/>
      <c r="Q11031"/>
      <c r="R11031"/>
      <c r="S11031"/>
    </row>
    <row r="11032" spans="16:19">
      <c r="P11032"/>
      <c r="Q11032"/>
      <c r="R11032"/>
      <c r="S11032"/>
    </row>
    <row r="11033" spans="16:19">
      <c r="P11033"/>
      <c r="Q11033"/>
      <c r="R11033"/>
      <c r="S11033"/>
    </row>
    <row r="11034" spans="16:19">
      <c r="P11034"/>
      <c r="Q11034"/>
      <c r="R11034"/>
      <c r="S11034"/>
    </row>
    <row r="11035" spans="16:19">
      <c r="P11035"/>
      <c r="Q11035"/>
      <c r="R11035"/>
      <c r="S11035"/>
    </row>
    <row r="11036" spans="16:19">
      <c r="P11036"/>
      <c r="Q11036"/>
      <c r="R11036"/>
      <c r="S11036"/>
    </row>
    <row r="11037" spans="16:19">
      <c r="P11037"/>
      <c r="Q11037"/>
      <c r="R11037"/>
      <c r="S11037"/>
    </row>
    <row r="11038" spans="16:19">
      <c r="P11038"/>
      <c r="Q11038"/>
      <c r="R11038"/>
      <c r="S11038"/>
    </row>
    <row r="11039" spans="16:19">
      <c r="P11039"/>
      <c r="Q11039"/>
      <c r="R11039"/>
      <c r="S11039"/>
    </row>
    <row r="11040" spans="16:19">
      <c r="P11040"/>
      <c r="Q11040"/>
      <c r="R11040"/>
      <c r="S11040"/>
    </row>
    <row r="11041" spans="16:19">
      <c r="P11041"/>
      <c r="Q11041"/>
      <c r="R11041"/>
      <c r="S11041"/>
    </row>
    <row r="11042" spans="16:19">
      <c r="P11042"/>
      <c r="Q11042"/>
      <c r="R11042"/>
      <c r="S11042"/>
    </row>
    <row r="11043" spans="16:19">
      <c r="P11043"/>
      <c r="Q11043"/>
      <c r="R11043"/>
      <c r="S11043"/>
    </row>
    <row r="11044" spans="16:19">
      <c r="P11044"/>
      <c r="Q11044"/>
      <c r="R11044"/>
      <c r="S11044"/>
    </row>
    <row r="11045" spans="16:19">
      <c r="P11045"/>
      <c r="Q11045"/>
      <c r="R11045"/>
      <c r="S11045"/>
    </row>
    <row r="11046" spans="16:19">
      <c r="P11046"/>
      <c r="Q11046"/>
      <c r="R11046"/>
      <c r="S11046"/>
    </row>
    <row r="11047" spans="16:19">
      <c r="P11047"/>
      <c r="Q11047"/>
      <c r="R11047"/>
      <c r="S11047"/>
    </row>
    <row r="11048" spans="16:19">
      <c r="P11048"/>
      <c r="Q11048"/>
      <c r="R11048"/>
      <c r="S11048"/>
    </row>
    <row r="11049" spans="16:19">
      <c r="P11049"/>
      <c r="Q11049"/>
      <c r="R11049"/>
      <c r="S11049"/>
    </row>
    <row r="11050" spans="16:19">
      <c r="P11050"/>
      <c r="Q11050"/>
      <c r="R11050"/>
      <c r="S11050"/>
    </row>
    <row r="11051" spans="16:19">
      <c r="P11051"/>
      <c r="Q11051"/>
      <c r="R11051"/>
      <c r="S11051"/>
    </row>
    <row r="11052" spans="16:19">
      <c r="P11052"/>
      <c r="Q11052"/>
      <c r="R11052"/>
      <c r="S11052"/>
    </row>
    <row r="11053" spans="16:19">
      <c r="P11053"/>
      <c r="Q11053"/>
      <c r="R11053"/>
      <c r="S11053"/>
    </row>
    <row r="11054" spans="16:19">
      <c r="P11054"/>
      <c r="Q11054"/>
      <c r="R11054"/>
      <c r="S11054"/>
    </row>
    <row r="11055" spans="16:19">
      <c r="P11055"/>
      <c r="Q11055"/>
      <c r="R11055"/>
      <c r="S11055"/>
    </row>
    <row r="11056" spans="16:19">
      <c r="P11056"/>
      <c r="Q11056"/>
      <c r="R11056"/>
      <c r="S11056"/>
    </row>
    <row r="11057" spans="16:19">
      <c r="P11057"/>
      <c r="Q11057"/>
      <c r="R11057"/>
      <c r="S11057"/>
    </row>
    <row r="11058" spans="16:19">
      <c r="P11058"/>
      <c r="Q11058"/>
      <c r="R11058"/>
      <c r="S11058"/>
    </row>
    <row r="11059" spans="16:19">
      <c r="P11059"/>
      <c r="Q11059"/>
      <c r="R11059"/>
      <c r="S11059"/>
    </row>
    <row r="11060" spans="16:19">
      <c r="P11060"/>
      <c r="Q11060"/>
      <c r="R11060"/>
      <c r="S11060"/>
    </row>
    <row r="11061" spans="16:19">
      <c r="P11061"/>
      <c r="Q11061"/>
      <c r="R11061"/>
      <c r="S11061"/>
    </row>
    <row r="11062" spans="16:19">
      <c r="P11062"/>
      <c r="Q11062"/>
      <c r="R11062"/>
      <c r="S11062"/>
    </row>
    <row r="11063" spans="16:19">
      <c r="P11063"/>
      <c r="Q11063"/>
      <c r="R11063"/>
      <c r="S11063"/>
    </row>
    <row r="11064" spans="16:19">
      <c r="P11064"/>
      <c r="Q11064"/>
      <c r="R11064"/>
      <c r="S11064"/>
    </row>
    <row r="11065" spans="16:19">
      <c r="P11065"/>
      <c r="Q11065"/>
      <c r="R11065"/>
      <c r="S11065"/>
    </row>
    <row r="11066" spans="16:19">
      <c r="P11066"/>
      <c r="Q11066"/>
      <c r="R11066"/>
      <c r="S11066"/>
    </row>
    <row r="11067" spans="16:19">
      <c r="P11067"/>
      <c r="Q11067"/>
      <c r="R11067"/>
      <c r="S11067"/>
    </row>
    <row r="11068" spans="16:19">
      <c r="P11068"/>
      <c r="Q11068"/>
      <c r="R11068"/>
      <c r="S11068"/>
    </row>
    <row r="11069" spans="16:19">
      <c r="P11069"/>
      <c r="Q11069"/>
      <c r="R11069"/>
      <c r="S11069"/>
    </row>
    <row r="11070" spans="16:19">
      <c r="P11070"/>
      <c r="Q11070"/>
      <c r="R11070"/>
      <c r="S11070"/>
    </row>
    <row r="11071" spans="16:19">
      <c r="P11071"/>
      <c r="Q11071"/>
      <c r="R11071"/>
      <c r="S11071"/>
    </row>
    <row r="11072" spans="16:19">
      <c r="P11072"/>
      <c r="Q11072"/>
      <c r="R11072"/>
      <c r="S11072"/>
    </row>
    <row r="11073" spans="16:19">
      <c r="P11073"/>
      <c r="Q11073"/>
      <c r="R11073"/>
      <c r="S11073"/>
    </row>
    <row r="11074" spans="16:19">
      <c r="P11074"/>
      <c r="Q11074"/>
      <c r="R11074"/>
      <c r="S11074"/>
    </row>
    <row r="11075" spans="16:19">
      <c r="P11075"/>
      <c r="Q11075"/>
      <c r="R11075"/>
      <c r="S11075"/>
    </row>
    <row r="11076" spans="16:19">
      <c r="P11076"/>
      <c r="Q11076"/>
      <c r="R11076"/>
      <c r="S11076"/>
    </row>
    <row r="11077" spans="16:19">
      <c r="P11077"/>
      <c r="Q11077"/>
      <c r="R11077"/>
      <c r="S11077"/>
    </row>
    <row r="11078" spans="16:19">
      <c r="P11078"/>
      <c r="Q11078"/>
      <c r="R11078"/>
      <c r="S11078"/>
    </row>
    <row r="11079" spans="16:19">
      <c r="P11079"/>
      <c r="Q11079"/>
      <c r="R11079"/>
      <c r="S11079"/>
    </row>
    <row r="11080" spans="16:19">
      <c r="P11080"/>
      <c r="Q11080"/>
      <c r="R11080"/>
      <c r="S11080"/>
    </row>
    <row r="11081" spans="16:19">
      <c r="P11081"/>
      <c r="Q11081"/>
      <c r="R11081"/>
      <c r="S11081"/>
    </row>
    <row r="11082" spans="16:19">
      <c r="P11082"/>
      <c r="Q11082"/>
      <c r="R11082"/>
      <c r="S11082"/>
    </row>
    <row r="11083" spans="16:19">
      <c r="P11083"/>
      <c r="Q11083"/>
      <c r="R11083"/>
      <c r="S11083"/>
    </row>
    <row r="11084" spans="16:19">
      <c r="P11084"/>
      <c r="Q11084"/>
      <c r="R11084"/>
      <c r="S11084"/>
    </row>
    <row r="11085" spans="16:19">
      <c r="P11085"/>
      <c r="Q11085"/>
      <c r="R11085"/>
      <c r="S11085"/>
    </row>
    <row r="11086" spans="16:19">
      <c r="P11086"/>
      <c r="Q11086"/>
      <c r="R11086"/>
      <c r="S11086"/>
    </row>
    <row r="11087" spans="16:19">
      <c r="P11087"/>
      <c r="Q11087"/>
      <c r="R11087"/>
      <c r="S11087"/>
    </row>
    <row r="11088" spans="16:19">
      <c r="P11088"/>
      <c r="Q11088"/>
      <c r="R11088"/>
      <c r="S11088"/>
    </row>
    <row r="11089" spans="16:19">
      <c r="P11089"/>
      <c r="Q11089"/>
      <c r="R11089"/>
      <c r="S11089"/>
    </row>
    <row r="11090" spans="16:19">
      <c r="P11090"/>
      <c r="Q11090"/>
      <c r="R11090"/>
      <c r="S11090"/>
    </row>
    <row r="11091" spans="16:19">
      <c r="P11091"/>
      <c r="Q11091"/>
      <c r="R11091"/>
      <c r="S11091"/>
    </row>
    <row r="11092" spans="16:19">
      <c r="P11092"/>
      <c r="Q11092"/>
      <c r="R11092"/>
      <c r="S11092"/>
    </row>
    <row r="11093" spans="16:19">
      <c r="P11093"/>
      <c r="Q11093"/>
      <c r="R11093"/>
      <c r="S11093"/>
    </row>
    <row r="11094" spans="16:19">
      <c r="P11094"/>
      <c r="Q11094"/>
      <c r="R11094"/>
      <c r="S11094"/>
    </row>
    <row r="11095" spans="16:19">
      <c r="P11095"/>
      <c r="Q11095"/>
      <c r="R11095"/>
      <c r="S11095"/>
    </row>
    <row r="11096" spans="16:19">
      <c r="P11096"/>
      <c r="Q11096"/>
      <c r="R11096"/>
      <c r="S11096"/>
    </row>
    <row r="11097" spans="16:19">
      <c r="P11097"/>
      <c r="Q11097"/>
      <c r="R11097"/>
      <c r="S11097"/>
    </row>
    <row r="11098" spans="16:19">
      <c r="P11098"/>
      <c r="Q11098"/>
      <c r="R11098"/>
      <c r="S11098"/>
    </row>
    <row r="11099" spans="16:19">
      <c r="P11099"/>
      <c r="Q11099"/>
      <c r="R11099"/>
      <c r="S11099"/>
    </row>
    <row r="11100" spans="16:19">
      <c r="P11100"/>
      <c r="Q11100"/>
      <c r="R11100"/>
      <c r="S11100"/>
    </row>
    <row r="11101" spans="16:19">
      <c r="P11101"/>
      <c r="Q11101"/>
      <c r="R11101"/>
      <c r="S11101"/>
    </row>
    <row r="11102" spans="16:19">
      <c r="P11102"/>
      <c r="Q11102"/>
      <c r="R11102"/>
      <c r="S11102"/>
    </row>
    <row r="11103" spans="16:19">
      <c r="P11103"/>
      <c r="Q11103"/>
      <c r="R11103"/>
      <c r="S11103"/>
    </row>
    <row r="11104" spans="16:19">
      <c r="P11104"/>
      <c r="Q11104"/>
      <c r="R11104"/>
      <c r="S11104"/>
    </row>
    <row r="11105" spans="16:19">
      <c r="P11105"/>
      <c r="Q11105"/>
      <c r="R11105"/>
      <c r="S11105"/>
    </row>
    <row r="11106" spans="16:19">
      <c r="P11106"/>
      <c r="Q11106"/>
      <c r="R11106"/>
      <c r="S11106"/>
    </row>
    <row r="11107" spans="16:19">
      <c r="P11107"/>
      <c r="Q11107"/>
      <c r="R11107"/>
      <c r="S11107"/>
    </row>
    <row r="11108" spans="16:19">
      <c r="P11108"/>
      <c r="Q11108"/>
      <c r="R11108"/>
      <c r="S11108"/>
    </row>
    <row r="11109" spans="16:19">
      <c r="P11109"/>
      <c r="Q11109"/>
      <c r="R11109"/>
      <c r="S11109"/>
    </row>
    <row r="11110" spans="16:19">
      <c r="P11110"/>
      <c r="Q11110"/>
      <c r="R11110"/>
      <c r="S11110"/>
    </row>
    <row r="11111" spans="16:19">
      <c r="P11111"/>
      <c r="Q11111"/>
      <c r="R11111"/>
      <c r="S11111"/>
    </row>
    <row r="11112" spans="16:19">
      <c r="P11112"/>
      <c r="Q11112"/>
      <c r="R11112"/>
      <c r="S11112"/>
    </row>
    <row r="11113" spans="16:19">
      <c r="P11113"/>
      <c r="Q11113"/>
      <c r="R11113"/>
      <c r="S11113"/>
    </row>
    <row r="11114" spans="16:19">
      <c r="P11114"/>
      <c r="Q11114"/>
      <c r="R11114"/>
      <c r="S11114"/>
    </row>
    <row r="11115" spans="16:19">
      <c r="P11115"/>
      <c r="Q11115"/>
      <c r="R11115"/>
      <c r="S11115"/>
    </row>
    <row r="11116" spans="16:19">
      <c r="P11116"/>
      <c r="Q11116"/>
      <c r="R11116"/>
      <c r="S11116"/>
    </row>
    <row r="11117" spans="16:19">
      <c r="P11117"/>
      <c r="Q11117"/>
      <c r="R11117"/>
      <c r="S11117"/>
    </row>
    <row r="11118" spans="16:19">
      <c r="P11118"/>
      <c r="Q11118"/>
      <c r="R11118"/>
      <c r="S11118"/>
    </row>
    <row r="11119" spans="16:19">
      <c r="P11119"/>
      <c r="Q11119"/>
      <c r="R11119"/>
      <c r="S11119"/>
    </row>
    <row r="11120" spans="16:19">
      <c r="P11120"/>
      <c r="Q11120"/>
      <c r="R11120"/>
      <c r="S11120"/>
    </row>
    <row r="11121" spans="16:19">
      <c r="P11121"/>
      <c r="Q11121"/>
      <c r="R11121"/>
      <c r="S11121"/>
    </row>
    <row r="11122" spans="16:19">
      <c r="P11122"/>
      <c r="Q11122"/>
      <c r="R11122"/>
      <c r="S11122"/>
    </row>
    <row r="11123" spans="16:19">
      <c r="P11123"/>
      <c r="Q11123"/>
      <c r="R11123"/>
      <c r="S11123"/>
    </row>
    <row r="11124" spans="16:19">
      <c r="P11124"/>
      <c r="Q11124"/>
      <c r="R11124"/>
      <c r="S11124"/>
    </row>
    <row r="11125" spans="16:19">
      <c r="P11125"/>
      <c r="Q11125"/>
      <c r="R11125"/>
      <c r="S11125"/>
    </row>
    <row r="11126" spans="16:19">
      <c r="P11126"/>
      <c r="Q11126"/>
      <c r="R11126"/>
      <c r="S11126"/>
    </row>
    <row r="11127" spans="16:19">
      <c r="P11127"/>
      <c r="Q11127"/>
      <c r="R11127"/>
      <c r="S11127"/>
    </row>
    <row r="11128" spans="16:19">
      <c r="P11128"/>
      <c r="Q11128"/>
      <c r="R11128"/>
      <c r="S11128"/>
    </row>
    <row r="11129" spans="16:19">
      <c r="P11129"/>
      <c r="Q11129"/>
      <c r="R11129"/>
      <c r="S11129"/>
    </row>
    <row r="11130" spans="16:19">
      <c r="P11130"/>
      <c r="Q11130"/>
      <c r="R11130"/>
      <c r="S11130"/>
    </row>
    <row r="11131" spans="16:19">
      <c r="P11131"/>
      <c r="Q11131"/>
      <c r="R11131"/>
      <c r="S11131"/>
    </row>
    <row r="11132" spans="16:19">
      <c r="P11132"/>
      <c r="Q11132"/>
      <c r="R11132"/>
      <c r="S11132"/>
    </row>
    <row r="11133" spans="16:19">
      <c r="P11133"/>
      <c r="Q11133"/>
      <c r="R11133"/>
      <c r="S11133"/>
    </row>
    <row r="11134" spans="16:19">
      <c r="P11134"/>
      <c r="Q11134"/>
      <c r="R11134"/>
      <c r="S11134"/>
    </row>
    <row r="11135" spans="16:19">
      <c r="P11135"/>
      <c r="Q11135"/>
      <c r="R11135"/>
      <c r="S11135"/>
    </row>
    <row r="11136" spans="16:19">
      <c r="P11136"/>
      <c r="Q11136"/>
      <c r="R11136"/>
      <c r="S11136"/>
    </row>
    <row r="11137" spans="16:19">
      <c r="P11137"/>
      <c r="Q11137"/>
      <c r="R11137"/>
      <c r="S11137"/>
    </row>
    <row r="11138" spans="16:19">
      <c r="P11138"/>
      <c r="Q11138"/>
      <c r="R11138"/>
      <c r="S11138"/>
    </row>
    <row r="11139" spans="16:19">
      <c r="P11139"/>
      <c r="Q11139"/>
      <c r="R11139"/>
      <c r="S11139"/>
    </row>
    <row r="11140" spans="16:19">
      <c r="P11140"/>
      <c r="Q11140"/>
      <c r="R11140"/>
      <c r="S11140"/>
    </row>
    <row r="11141" spans="16:19">
      <c r="P11141"/>
      <c r="Q11141"/>
      <c r="R11141"/>
      <c r="S11141"/>
    </row>
    <row r="11142" spans="16:19">
      <c r="P11142"/>
      <c r="Q11142"/>
      <c r="R11142"/>
      <c r="S11142"/>
    </row>
    <row r="11143" spans="16:19">
      <c r="P11143"/>
      <c r="Q11143"/>
      <c r="R11143"/>
      <c r="S11143"/>
    </row>
    <row r="11144" spans="16:19">
      <c r="P11144"/>
      <c r="Q11144"/>
      <c r="R11144"/>
      <c r="S11144"/>
    </row>
    <row r="11145" spans="16:19">
      <c r="P11145"/>
      <c r="Q11145"/>
      <c r="R11145"/>
      <c r="S11145"/>
    </row>
    <row r="11146" spans="16:19">
      <c r="P11146"/>
      <c r="Q11146"/>
      <c r="R11146"/>
      <c r="S11146"/>
    </row>
    <row r="11147" spans="16:19">
      <c r="P11147"/>
      <c r="Q11147"/>
      <c r="R11147"/>
      <c r="S11147"/>
    </row>
    <row r="11148" spans="16:19">
      <c r="P11148"/>
      <c r="Q11148"/>
      <c r="R11148"/>
      <c r="S11148"/>
    </row>
    <row r="11149" spans="16:19">
      <c r="P11149"/>
      <c r="Q11149"/>
      <c r="R11149"/>
      <c r="S11149"/>
    </row>
    <row r="11150" spans="16:19">
      <c r="P11150"/>
      <c r="Q11150"/>
      <c r="R11150"/>
      <c r="S11150"/>
    </row>
    <row r="11151" spans="16:19">
      <c r="P11151"/>
      <c r="Q11151"/>
      <c r="R11151"/>
      <c r="S11151"/>
    </row>
    <row r="11152" spans="16:19">
      <c r="P11152"/>
      <c r="Q11152"/>
      <c r="R11152"/>
      <c r="S11152"/>
    </row>
    <row r="11153" spans="16:19">
      <c r="P11153"/>
      <c r="Q11153"/>
      <c r="R11153"/>
      <c r="S11153"/>
    </row>
    <row r="11154" spans="16:19">
      <c r="P11154"/>
      <c r="Q11154"/>
      <c r="R11154"/>
      <c r="S11154"/>
    </row>
    <row r="11155" spans="16:19">
      <c r="P11155"/>
      <c r="Q11155"/>
      <c r="R11155"/>
      <c r="S11155"/>
    </row>
    <row r="11156" spans="16:19">
      <c r="P11156"/>
      <c r="Q11156"/>
      <c r="R11156"/>
      <c r="S11156"/>
    </row>
    <row r="11157" spans="16:19">
      <c r="P11157"/>
      <c r="Q11157"/>
      <c r="R11157"/>
      <c r="S11157"/>
    </row>
    <row r="11158" spans="16:19">
      <c r="P11158"/>
      <c r="Q11158"/>
      <c r="R11158"/>
      <c r="S11158"/>
    </row>
    <row r="11159" spans="16:19">
      <c r="P11159"/>
      <c r="Q11159"/>
      <c r="R11159"/>
      <c r="S11159"/>
    </row>
    <row r="11160" spans="16:19">
      <c r="P11160"/>
      <c r="Q11160"/>
      <c r="R11160"/>
      <c r="S11160"/>
    </row>
    <row r="11161" spans="16:19">
      <c r="P11161"/>
      <c r="Q11161"/>
      <c r="R11161"/>
      <c r="S11161"/>
    </row>
    <row r="11162" spans="16:19">
      <c r="P11162"/>
      <c r="Q11162"/>
      <c r="R11162"/>
      <c r="S11162"/>
    </row>
    <row r="11163" spans="16:19">
      <c r="P11163"/>
      <c r="Q11163"/>
      <c r="R11163"/>
      <c r="S11163"/>
    </row>
    <row r="11164" spans="16:19">
      <c r="P11164"/>
      <c r="Q11164"/>
      <c r="R11164"/>
      <c r="S11164"/>
    </row>
    <row r="11165" spans="16:19">
      <c r="P11165"/>
      <c r="Q11165"/>
      <c r="R11165"/>
      <c r="S11165"/>
    </row>
    <row r="11166" spans="16:19">
      <c r="P11166"/>
      <c r="Q11166"/>
      <c r="R11166"/>
      <c r="S11166"/>
    </row>
    <row r="11167" spans="16:19">
      <c r="P11167"/>
      <c r="Q11167"/>
      <c r="R11167"/>
      <c r="S11167"/>
    </row>
    <row r="11168" spans="16:19">
      <c r="P11168"/>
      <c r="Q11168"/>
      <c r="R11168"/>
      <c r="S11168"/>
    </row>
    <row r="11169" spans="16:19">
      <c r="P11169"/>
      <c r="Q11169"/>
      <c r="R11169"/>
      <c r="S11169"/>
    </row>
    <row r="11170" spans="16:19">
      <c r="P11170"/>
      <c r="Q11170"/>
      <c r="R11170"/>
      <c r="S11170"/>
    </row>
    <row r="11171" spans="16:19">
      <c r="P11171"/>
      <c r="Q11171"/>
      <c r="R11171"/>
      <c r="S11171"/>
    </row>
    <row r="11172" spans="16:19">
      <c r="P11172"/>
      <c r="Q11172"/>
      <c r="R11172"/>
      <c r="S11172"/>
    </row>
    <row r="11173" spans="16:19">
      <c r="P11173"/>
      <c r="Q11173"/>
      <c r="R11173"/>
      <c r="S11173"/>
    </row>
    <row r="11174" spans="16:19">
      <c r="P11174"/>
      <c r="Q11174"/>
      <c r="R11174"/>
      <c r="S11174"/>
    </row>
    <row r="11175" spans="16:19">
      <c r="P11175"/>
      <c r="Q11175"/>
      <c r="R11175"/>
      <c r="S11175"/>
    </row>
    <row r="11176" spans="16:19">
      <c r="P11176"/>
      <c r="Q11176"/>
      <c r="R11176"/>
      <c r="S11176"/>
    </row>
    <row r="11177" spans="16:19">
      <c r="P11177"/>
      <c r="Q11177"/>
      <c r="R11177"/>
      <c r="S11177"/>
    </row>
    <row r="11178" spans="16:19">
      <c r="P11178"/>
      <c r="Q11178"/>
      <c r="R11178"/>
      <c r="S11178"/>
    </row>
    <row r="11179" spans="16:19">
      <c r="P11179"/>
      <c r="Q11179"/>
      <c r="R11179"/>
      <c r="S11179"/>
    </row>
    <row r="11180" spans="16:19">
      <c r="P11180"/>
      <c r="Q11180"/>
      <c r="R11180"/>
      <c r="S11180"/>
    </row>
    <row r="11181" spans="16:19">
      <c r="P11181"/>
      <c r="Q11181"/>
      <c r="R11181"/>
      <c r="S11181"/>
    </row>
    <row r="11182" spans="16:19">
      <c r="P11182"/>
      <c r="Q11182"/>
      <c r="R11182"/>
      <c r="S11182"/>
    </row>
    <row r="11183" spans="16:19">
      <c r="P11183"/>
      <c r="Q11183"/>
      <c r="R11183"/>
      <c r="S11183"/>
    </row>
    <row r="11184" spans="16:19">
      <c r="P11184"/>
      <c r="Q11184"/>
      <c r="R11184"/>
      <c r="S11184"/>
    </row>
    <row r="11185" spans="16:19">
      <c r="P11185"/>
      <c r="Q11185"/>
      <c r="R11185"/>
      <c r="S11185"/>
    </row>
    <row r="11186" spans="16:19">
      <c r="P11186"/>
      <c r="Q11186"/>
      <c r="R11186"/>
      <c r="S11186"/>
    </row>
    <row r="11187" spans="16:19">
      <c r="P11187"/>
      <c r="Q11187"/>
      <c r="R11187"/>
      <c r="S11187"/>
    </row>
    <row r="11188" spans="16:19">
      <c r="P11188"/>
      <c r="Q11188"/>
      <c r="R11188"/>
      <c r="S11188"/>
    </row>
    <row r="11189" spans="16:19">
      <c r="P11189"/>
      <c r="Q11189"/>
      <c r="R11189"/>
      <c r="S11189"/>
    </row>
    <row r="11190" spans="16:19">
      <c r="P11190"/>
      <c r="Q11190"/>
      <c r="R11190"/>
      <c r="S11190"/>
    </row>
    <row r="11191" spans="16:19">
      <c r="P11191"/>
      <c r="Q11191"/>
      <c r="R11191"/>
      <c r="S11191"/>
    </row>
    <row r="11192" spans="16:19">
      <c r="P11192"/>
      <c r="Q11192"/>
      <c r="R11192"/>
      <c r="S11192"/>
    </row>
    <row r="11193" spans="16:19">
      <c r="P11193"/>
      <c r="Q11193"/>
      <c r="R11193"/>
      <c r="S11193"/>
    </row>
    <row r="11194" spans="16:19">
      <c r="P11194"/>
      <c r="Q11194"/>
      <c r="R11194"/>
      <c r="S11194"/>
    </row>
    <row r="11195" spans="16:19">
      <c r="P11195"/>
      <c r="Q11195"/>
      <c r="R11195"/>
      <c r="S11195"/>
    </row>
    <row r="11196" spans="16:19">
      <c r="P11196"/>
      <c r="Q11196"/>
      <c r="R11196"/>
      <c r="S11196"/>
    </row>
    <row r="11197" spans="16:19">
      <c r="P11197"/>
      <c r="Q11197"/>
      <c r="R11197"/>
      <c r="S11197"/>
    </row>
    <row r="11198" spans="16:19">
      <c r="P11198"/>
      <c r="Q11198"/>
      <c r="R11198"/>
      <c r="S11198"/>
    </row>
    <row r="11199" spans="16:19">
      <c r="P11199"/>
      <c r="Q11199"/>
      <c r="R11199"/>
      <c r="S11199"/>
    </row>
    <row r="11200" spans="16:19">
      <c r="P11200"/>
      <c r="Q11200"/>
      <c r="R11200"/>
      <c r="S11200"/>
    </row>
    <row r="11201" spans="16:19">
      <c r="P11201"/>
      <c r="Q11201"/>
      <c r="R11201"/>
      <c r="S11201"/>
    </row>
    <row r="11202" spans="16:19">
      <c r="P11202"/>
      <c r="Q11202"/>
      <c r="R11202"/>
      <c r="S11202"/>
    </row>
    <row r="11203" spans="16:19">
      <c r="P11203"/>
      <c r="Q11203"/>
      <c r="R11203"/>
      <c r="S11203"/>
    </row>
    <row r="11204" spans="16:19">
      <c r="P11204"/>
      <c r="Q11204"/>
      <c r="R11204"/>
      <c r="S11204"/>
    </row>
    <row r="11205" spans="16:19">
      <c r="P11205"/>
      <c r="Q11205"/>
      <c r="R11205"/>
      <c r="S11205"/>
    </row>
    <row r="11206" spans="16:19">
      <c r="P11206"/>
      <c r="Q11206"/>
      <c r="R11206"/>
      <c r="S11206"/>
    </row>
    <row r="11207" spans="16:19">
      <c r="P11207"/>
      <c r="Q11207"/>
      <c r="R11207"/>
      <c r="S11207"/>
    </row>
    <row r="11208" spans="16:19">
      <c r="P11208"/>
      <c r="Q11208"/>
      <c r="R11208"/>
      <c r="S11208"/>
    </row>
    <row r="11209" spans="16:19">
      <c r="P11209"/>
      <c r="Q11209"/>
      <c r="R11209"/>
      <c r="S11209"/>
    </row>
    <row r="11210" spans="16:19">
      <c r="P11210"/>
      <c r="Q11210"/>
      <c r="R11210"/>
      <c r="S11210"/>
    </row>
    <row r="11211" spans="16:19">
      <c r="P11211"/>
      <c r="Q11211"/>
      <c r="R11211"/>
      <c r="S11211"/>
    </row>
    <row r="11212" spans="16:19">
      <c r="P11212"/>
      <c r="Q11212"/>
      <c r="R11212"/>
      <c r="S11212"/>
    </row>
    <row r="11213" spans="16:19">
      <c r="P11213"/>
      <c r="Q11213"/>
      <c r="R11213"/>
      <c r="S11213"/>
    </row>
    <row r="11214" spans="16:19">
      <c r="P11214"/>
      <c r="Q11214"/>
      <c r="R11214"/>
      <c r="S11214"/>
    </row>
    <row r="11215" spans="16:19">
      <c r="P11215"/>
      <c r="Q11215"/>
      <c r="R11215"/>
      <c r="S11215"/>
    </row>
    <row r="11216" spans="16:19">
      <c r="P11216"/>
      <c r="Q11216"/>
      <c r="R11216"/>
      <c r="S11216"/>
    </row>
    <row r="11217" spans="16:19">
      <c r="P11217"/>
      <c r="Q11217"/>
      <c r="R11217"/>
      <c r="S11217"/>
    </row>
    <row r="11218" spans="16:19">
      <c r="P11218"/>
      <c r="Q11218"/>
      <c r="R11218"/>
      <c r="S11218"/>
    </row>
    <row r="11219" spans="16:19">
      <c r="P11219"/>
      <c r="Q11219"/>
      <c r="R11219"/>
      <c r="S11219"/>
    </row>
    <row r="11220" spans="16:19">
      <c r="P11220"/>
      <c r="Q11220"/>
      <c r="R11220"/>
      <c r="S11220"/>
    </row>
    <row r="11221" spans="16:19">
      <c r="P11221"/>
      <c r="Q11221"/>
      <c r="R11221"/>
      <c r="S11221"/>
    </row>
    <row r="11222" spans="16:19">
      <c r="P11222"/>
      <c r="Q11222"/>
      <c r="R11222"/>
      <c r="S11222"/>
    </row>
    <row r="11223" spans="16:19">
      <c r="P11223"/>
      <c r="Q11223"/>
      <c r="R11223"/>
      <c r="S11223"/>
    </row>
    <row r="11224" spans="16:19">
      <c r="P11224"/>
      <c r="Q11224"/>
      <c r="R11224"/>
      <c r="S11224"/>
    </row>
    <row r="11225" spans="16:19">
      <c r="P11225"/>
      <c r="Q11225"/>
      <c r="R11225"/>
      <c r="S11225"/>
    </row>
    <row r="11226" spans="16:19">
      <c r="P11226"/>
      <c r="Q11226"/>
      <c r="R11226"/>
      <c r="S11226"/>
    </row>
    <row r="11227" spans="16:19">
      <c r="P11227"/>
      <c r="Q11227"/>
      <c r="R11227"/>
      <c r="S11227"/>
    </row>
    <row r="11228" spans="16:19">
      <c r="P11228"/>
      <c r="Q11228"/>
      <c r="R11228"/>
      <c r="S11228"/>
    </row>
    <row r="11229" spans="16:19">
      <c r="P11229"/>
      <c r="Q11229"/>
      <c r="R11229"/>
      <c r="S11229"/>
    </row>
    <row r="11230" spans="16:19">
      <c r="P11230"/>
      <c r="Q11230"/>
      <c r="R11230"/>
      <c r="S11230"/>
    </row>
    <row r="11231" spans="16:19">
      <c r="P11231"/>
      <c r="Q11231"/>
      <c r="R11231"/>
      <c r="S11231"/>
    </row>
    <row r="11232" spans="16:19">
      <c r="P11232"/>
      <c r="Q11232"/>
      <c r="R11232"/>
      <c r="S11232"/>
    </row>
    <row r="11233" spans="16:19">
      <c r="P11233"/>
      <c r="Q11233"/>
      <c r="R11233"/>
      <c r="S11233"/>
    </row>
    <row r="11234" spans="16:19">
      <c r="P11234"/>
      <c r="Q11234"/>
      <c r="R11234"/>
      <c r="S11234"/>
    </row>
    <row r="11235" spans="16:19">
      <c r="P11235"/>
      <c r="Q11235"/>
      <c r="R11235"/>
      <c r="S11235"/>
    </row>
    <row r="11236" spans="16:19">
      <c r="P11236"/>
      <c r="Q11236"/>
      <c r="R11236"/>
      <c r="S11236"/>
    </row>
    <row r="11237" spans="16:19">
      <c r="P11237"/>
      <c r="Q11237"/>
      <c r="R11237"/>
      <c r="S11237"/>
    </row>
    <row r="11238" spans="16:19">
      <c r="P11238"/>
      <c r="Q11238"/>
      <c r="R11238"/>
      <c r="S11238"/>
    </row>
    <row r="11239" spans="16:19">
      <c r="P11239"/>
      <c r="Q11239"/>
      <c r="R11239"/>
      <c r="S11239"/>
    </row>
    <row r="11240" spans="16:19">
      <c r="P11240"/>
      <c r="Q11240"/>
      <c r="R11240"/>
      <c r="S11240"/>
    </row>
    <row r="11241" spans="16:19">
      <c r="P11241"/>
      <c r="Q11241"/>
      <c r="R11241"/>
      <c r="S11241"/>
    </row>
    <row r="11242" spans="16:19">
      <c r="P11242"/>
      <c r="Q11242"/>
      <c r="R11242"/>
      <c r="S11242"/>
    </row>
    <row r="11243" spans="16:19">
      <c r="P11243"/>
      <c r="Q11243"/>
      <c r="R11243"/>
      <c r="S11243"/>
    </row>
    <row r="11244" spans="16:19">
      <c r="P11244"/>
      <c r="Q11244"/>
      <c r="R11244"/>
      <c r="S11244"/>
    </row>
    <row r="11245" spans="16:19">
      <c r="P11245"/>
      <c r="Q11245"/>
      <c r="R11245"/>
      <c r="S11245"/>
    </row>
    <row r="11246" spans="16:19">
      <c r="P11246"/>
      <c r="Q11246"/>
      <c r="R11246"/>
      <c r="S11246"/>
    </row>
    <row r="11247" spans="16:19">
      <c r="P11247"/>
      <c r="Q11247"/>
      <c r="R11247"/>
      <c r="S11247"/>
    </row>
    <row r="11248" spans="16:19">
      <c r="P11248"/>
      <c r="Q11248"/>
      <c r="R11248"/>
      <c r="S11248"/>
    </row>
    <row r="11249" spans="16:19">
      <c r="P11249"/>
      <c r="Q11249"/>
      <c r="R11249"/>
      <c r="S11249"/>
    </row>
    <row r="11250" spans="16:19">
      <c r="P11250"/>
      <c r="Q11250"/>
      <c r="R11250"/>
      <c r="S11250"/>
    </row>
    <row r="11251" spans="16:19">
      <c r="P11251"/>
      <c r="Q11251"/>
      <c r="R11251"/>
      <c r="S11251"/>
    </row>
    <row r="11252" spans="16:19">
      <c r="P11252"/>
      <c r="Q11252"/>
      <c r="R11252"/>
      <c r="S11252"/>
    </row>
    <row r="11253" spans="16:19">
      <c r="P11253"/>
      <c r="Q11253"/>
      <c r="R11253"/>
      <c r="S11253"/>
    </row>
    <row r="11254" spans="16:19">
      <c r="P11254"/>
      <c r="Q11254"/>
      <c r="R11254"/>
      <c r="S11254"/>
    </row>
    <row r="11255" spans="16:19">
      <c r="P11255"/>
      <c r="Q11255"/>
      <c r="R11255"/>
      <c r="S11255"/>
    </row>
    <row r="11256" spans="16:19">
      <c r="P11256"/>
      <c r="Q11256"/>
      <c r="R11256"/>
      <c r="S11256"/>
    </row>
    <row r="11257" spans="16:19">
      <c r="P11257"/>
      <c r="Q11257"/>
      <c r="R11257"/>
      <c r="S11257"/>
    </row>
    <row r="11258" spans="16:19">
      <c r="P11258"/>
      <c r="Q11258"/>
      <c r="R11258"/>
      <c r="S11258"/>
    </row>
    <row r="11259" spans="16:19">
      <c r="P11259"/>
      <c r="Q11259"/>
      <c r="R11259"/>
      <c r="S11259"/>
    </row>
    <row r="11260" spans="16:19">
      <c r="P11260"/>
      <c r="Q11260"/>
      <c r="R11260"/>
      <c r="S11260"/>
    </row>
    <row r="11261" spans="16:19">
      <c r="P11261"/>
      <c r="Q11261"/>
      <c r="R11261"/>
      <c r="S11261"/>
    </row>
    <row r="11262" spans="16:19">
      <c r="P11262"/>
      <c r="Q11262"/>
      <c r="R11262"/>
      <c r="S11262"/>
    </row>
    <row r="11263" spans="16:19">
      <c r="P11263"/>
      <c r="Q11263"/>
      <c r="R11263"/>
      <c r="S11263"/>
    </row>
    <row r="11264" spans="16:19">
      <c r="P11264"/>
      <c r="Q11264"/>
      <c r="R11264"/>
      <c r="S11264"/>
    </row>
    <row r="11265" spans="16:19">
      <c r="P11265"/>
      <c r="Q11265"/>
      <c r="R11265"/>
      <c r="S11265"/>
    </row>
    <row r="11266" spans="16:19">
      <c r="P11266"/>
      <c r="Q11266"/>
      <c r="R11266"/>
      <c r="S11266"/>
    </row>
    <row r="11267" spans="16:19">
      <c r="P11267"/>
      <c r="Q11267"/>
      <c r="R11267"/>
      <c r="S11267"/>
    </row>
    <row r="11268" spans="16:19">
      <c r="P11268"/>
      <c r="Q11268"/>
      <c r="R11268"/>
      <c r="S11268"/>
    </row>
    <row r="11269" spans="16:19">
      <c r="P11269"/>
      <c r="Q11269"/>
      <c r="R11269"/>
      <c r="S11269"/>
    </row>
    <row r="11270" spans="16:19">
      <c r="P11270"/>
      <c r="Q11270"/>
      <c r="R11270"/>
      <c r="S11270"/>
    </row>
    <row r="11271" spans="16:19">
      <c r="P11271"/>
      <c r="Q11271"/>
      <c r="R11271"/>
      <c r="S11271"/>
    </row>
    <row r="11272" spans="16:19">
      <c r="P11272"/>
      <c r="Q11272"/>
      <c r="R11272"/>
      <c r="S11272"/>
    </row>
    <row r="11273" spans="16:19">
      <c r="P11273"/>
      <c r="Q11273"/>
      <c r="R11273"/>
      <c r="S11273"/>
    </row>
    <row r="11274" spans="16:19">
      <c r="P11274"/>
      <c r="Q11274"/>
      <c r="R11274"/>
      <c r="S11274"/>
    </row>
    <row r="11275" spans="16:19">
      <c r="P11275"/>
      <c r="Q11275"/>
      <c r="R11275"/>
      <c r="S11275"/>
    </row>
    <row r="11276" spans="16:19">
      <c r="P11276"/>
      <c r="Q11276"/>
      <c r="R11276"/>
      <c r="S11276"/>
    </row>
    <row r="11277" spans="16:19">
      <c r="P11277"/>
      <c r="Q11277"/>
      <c r="R11277"/>
      <c r="S11277"/>
    </row>
    <row r="11278" spans="16:19">
      <c r="P11278"/>
      <c r="Q11278"/>
      <c r="R11278"/>
      <c r="S11278"/>
    </row>
    <row r="11279" spans="16:19">
      <c r="P11279"/>
      <c r="Q11279"/>
      <c r="R11279"/>
      <c r="S11279"/>
    </row>
    <row r="11280" spans="16:19">
      <c r="P11280"/>
      <c r="Q11280"/>
      <c r="R11280"/>
      <c r="S11280"/>
    </row>
    <row r="11281" spans="16:19">
      <c r="P11281"/>
      <c r="Q11281"/>
      <c r="R11281"/>
      <c r="S11281"/>
    </row>
    <row r="11282" spans="16:19">
      <c r="P11282"/>
      <c r="Q11282"/>
      <c r="R11282"/>
      <c r="S11282"/>
    </row>
    <row r="11283" spans="16:19">
      <c r="P11283"/>
      <c r="Q11283"/>
      <c r="R11283"/>
      <c r="S11283"/>
    </row>
    <row r="11284" spans="16:19">
      <c r="P11284"/>
      <c r="Q11284"/>
      <c r="R11284"/>
      <c r="S11284"/>
    </row>
    <row r="11285" spans="16:19">
      <c r="P11285"/>
      <c r="Q11285"/>
      <c r="R11285"/>
      <c r="S11285"/>
    </row>
    <row r="11286" spans="16:19">
      <c r="P11286"/>
      <c r="Q11286"/>
      <c r="R11286"/>
      <c r="S11286"/>
    </row>
    <row r="11287" spans="16:19">
      <c r="P11287"/>
      <c r="Q11287"/>
      <c r="R11287"/>
      <c r="S11287"/>
    </row>
    <row r="11288" spans="16:19">
      <c r="P11288"/>
      <c r="Q11288"/>
      <c r="R11288"/>
      <c r="S11288"/>
    </row>
    <row r="11289" spans="16:19">
      <c r="P11289"/>
      <c r="Q11289"/>
      <c r="R11289"/>
      <c r="S11289"/>
    </row>
    <row r="11290" spans="16:19">
      <c r="P11290"/>
      <c r="Q11290"/>
      <c r="R11290"/>
      <c r="S11290"/>
    </row>
    <row r="11291" spans="16:19">
      <c r="P11291"/>
      <c r="Q11291"/>
      <c r="R11291"/>
      <c r="S11291"/>
    </row>
    <row r="11292" spans="16:19">
      <c r="P11292"/>
      <c r="Q11292"/>
      <c r="R11292"/>
      <c r="S11292"/>
    </row>
    <row r="11293" spans="16:19">
      <c r="P11293"/>
      <c r="Q11293"/>
      <c r="R11293"/>
      <c r="S11293"/>
    </row>
    <row r="11294" spans="16:19">
      <c r="P11294"/>
      <c r="Q11294"/>
      <c r="R11294"/>
      <c r="S11294"/>
    </row>
    <row r="11295" spans="16:19">
      <c r="P11295"/>
      <c r="Q11295"/>
      <c r="R11295"/>
      <c r="S11295"/>
    </row>
    <row r="11296" spans="16:19">
      <c r="P11296"/>
      <c r="Q11296"/>
      <c r="R11296"/>
      <c r="S11296"/>
    </row>
    <row r="11297" spans="16:19">
      <c r="P11297"/>
      <c r="Q11297"/>
      <c r="R11297"/>
      <c r="S11297"/>
    </row>
    <row r="11298" spans="16:19">
      <c r="P11298"/>
      <c r="Q11298"/>
      <c r="R11298"/>
      <c r="S11298"/>
    </row>
    <row r="11299" spans="16:19">
      <c r="P11299"/>
      <c r="Q11299"/>
      <c r="R11299"/>
      <c r="S11299"/>
    </row>
    <row r="11300" spans="16:19">
      <c r="P11300"/>
      <c r="Q11300"/>
      <c r="R11300"/>
      <c r="S11300"/>
    </row>
    <row r="11301" spans="16:19">
      <c r="P11301"/>
      <c r="Q11301"/>
      <c r="R11301"/>
      <c r="S11301"/>
    </row>
    <row r="11302" spans="16:19">
      <c r="P11302"/>
      <c r="Q11302"/>
      <c r="R11302"/>
      <c r="S11302"/>
    </row>
    <row r="11303" spans="16:19">
      <c r="P11303"/>
      <c r="Q11303"/>
      <c r="R11303"/>
      <c r="S11303"/>
    </row>
    <row r="11304" spans="16:19">
      <c r="P11304"/>
      <c r="Q11304"/>
      <c r="R11304"/>
      <c r="S11304"/>
    </row>
    <row r="11305" spans="16:19">
      <c r="P11305"/>
      <c r="Q11305"/>
      <c r="R11305"/>
      <c r="S11305"/>
    </row>
    <row r="11306" spans="16:19">
      <c r="P11306"/>
      <c r="Q11306"/>
      <c r="R11306"/>
      <c r="S11306"/>
    </row>
    <row r="11307" spans="16:19">
      <c r="P11307"/>
      <c r="Q11307"/>
      <c r="R11307"/>
      <c r="S11307"/>
    </row>
    <row r="11308" spans="16:19">
      <c r="P11308"/>
      <c r="Q11308"/>
      <c r="R11308"/>
      <c r="S11308"/>
    </row>
    <row r="11309" spans="16:19">
      <c r="P11309"/>
      <c r="Q11309"/>
      <c r="R11309"/>
      <c r="S11309"/>
    </row>
    <row r="11310" spans="16:19">
      <c r="P11310"/>
      <c r="Q11310"/>
      <c r="R11310"/>
      <c r="S11310"/>
    </row>
    <row r="11311" spans="16:19">
      <c r="P11311"/>
      <c r="Q11311"/>
      <c r="R11311"/>
      <c r="S11311"/>
    </row>
    <row r="11312" spans="16:19">
      <c r="P11312"/>
      <c r="Q11312"/>
      <c r="R11312"/>
      <c r="S11312"/>
    </row>
    <row r="11313" spans="16:19">
      <c r="P11313"/>
      <c r="Q11313"/>
      <c r="R11313"/>
      <c r="S11313"/>
    </row>
    <row r="11314" spans="16:19">
      <c r="P11314"/>
      <c r="Q11314"/>
      <c r="R11314"/>
      <c r="S11314"/>
    </row>
    <row r="11315" spans="16:19">
      <c r="P11315"/>
      <c r="Q11315"/>
      <c r="R11315"/>
      <c r="S11315"/>
    </row>
    <row r="11316" spans="16:19">
      <c r="P11316"/>
      <c r="Q11316"/>
      <c r="R11316"/>
      <c r="S11316"/>
    </row>
    <row r="11317" spans="16:19">
      <c r="P11317"/>
      <c r="Q11317"/>
      <c r="R11317"/>
      <c r="S11317"/>
    </row>
    <row r="11318" spans="16:19">
      <c r="P11318"/>
      <c r="Q11318"/>
      <c r="R11318"/>
      <c r="S11318"/>
    </row>
    <row r="11319" spans="16:19">
      <c r="P11319"/>
      <c r="Q11319"/>
      <c r="R11319"/>
      <c r="S11319"/>
    </row>
    <row r="11320" spans="16:19">
      <c r="P11320"/>
      <c r="Q11320"/>
      <c r="R11320"/>
      <c r="S11320"/>
    </row>
    <row r="11321" spans="16:19">
      <c r="P11321"/>
      <c r="Q11321"/>
      <c r="R11321"/>
      <c r="S11321"/>
    </row>
    <row r="11322" spans="16:19">
      <c r="P11322"/>
      <c r="Q11322"/>
      <c r="R11322"/>
      <c r="S11322"/>
    </row>
    <row r="11323" spans="16:19">
      <c r="P11323"/>
      <c r="Q11323"/>
      <c r="R11323"/>
      <c r="S11323"/>
    </row>
    <row r="11324" spans="16:19">
      <c r="P11324"/>
      <c r="Q11324"/>
      <c r="R11324"/>
      <c r="S11324"/>
    </row>
    <row r="11325" spans="16:19">
      <c r="P11325"/>
      <c r="Q11325"/>
      <c r="R11325"/>
      <c r="S11325"/>
    </row>
    <row r="11326" spans="16:19">
      <c r="P11326"/>
      <c r="Q11326"/>
      <c r="R11326"/>
      <c r="S11326"/>
    </row>
    <row r="11327" spans="16:19">
      <c r="P11327"/>
      <c r="Q11327"/>
      <c r="R11327"/>
      <c r="S11327"/>
    </row>
    <row r="11328" spans="16:19">
      <c r="P11328"/>
      <c r="Q11328"/>
      <c r="R11328"/>
      <c r="S11328"/>
    </row>
    <row r="11329" spans="16:19">
      <c r="P11329"/>
      <c r="Q11329"/>
      <c r="R11329"/>
      <c r="S11329"/>
    </row>
    <row r="11330" spans="16:19">
      <c r="P11330"/>
      <c r="Q11330"/>
      <c r="R11330"/>
      <c r="S11330"/>
    </row>
    <row r="11331" spans="16:19">
      <c r="P11331"/>
      <c r="Q11331"/>
      <c r="R11331"/>
      <c r="S11331"/>
    </row>
    <row r="11332" spans="16:19">
      <c r="P11332"/>
      <c r="Q11332"/>
      <c r="R11332"/>
      <c r="S11332"/>
    </row>
    <row r="11333" spans="16:19">
      <c r="P11333"/>
      <c r="Q11333"/>
      <c r="R11333"/>
      <c r="S11333"/>
    </row>
    <row r="11334" spans="16:19">
      <c r="P11334"/>
      <c r="Q11334"/>
      <c r="R11334"/>
      <c r="S11334"/>
    </row>
    <row r="11335" spans="16:19">
      <c r="P11335"/>
      <c r="Q11335"/>
      <c r="R11335"/>
      <c r="S11335"/>
    </row>
    <row r="11336" spans="16:19">
      <c r="P11336"/>
      <c r="Q11336"/>
      <c r="R11336"/>
      <c r="S11336"/>
    </row>
    <row r="11337" spans="16:19">
      <c r="P11337"/>
      <c r="Q11337"/>
      <c r="R11337"/>
      <c r="S11337"/>
    </row>
    <row r="11338" spans="16:19">
      <c r="P11338"/>
      <c r="Q11338"/>
      <c r="R11338"/>
      <c r="S11338"/>
    </row>
    <row r="11339" spans="16:19">
      <c r="P11339"/>
      <c r="Q11339"/>
      <c r="R11339"/>
      <c r="S11339"/>
    </row>
    <row r="11340" spans="16:19">
      <c r="P11340"/>
      <c r="Q11340"/>
      <c r="R11340"/>
      <c r="S11340"/>
    </row>
    <row r="11341" spans="16:19">
      <c r="P11341"/>
      <c r="Q11341"/>
      <c r="R11341"/>
      <c r="S11341"/>
    </row>
    <row r="11342" spans="16:19">
      <c r="P11342"/>
      <c r="Q11342"/>
      <c r="R11342"/>
      <c r="S11342"/>
    </row>
    <row r="11343" spans="16:19">
      <c r="P11343"/>
      <c r="Q11343"/>
      <c r="R11343"/>
      <c r="S11343"/>
    </row>
    <row r="11344" spans="16:19">
      <c r="P11344"/>
      <c r="Q11344"/>
      <c r="R11344"/>
      <c r="S11344"/>
    </row>
    <row r="11345" spans="16:19">
      <c r="P11345"/>
      <c r="Q11345"/>
      <c r="R11345"/>
      <c r="S11345"/>
    </row>
    <row r="11346" spans="16:19">
      <c r="P11346"/>
      <c r="Q11346"/>
      <c r="R11346"/>
      <c r="S11346"/>
    </row>
    <row r="11347" spans="16:19">
      <c r="P11347"/>
      <c r="Q11347"/>
      <c r="R11347"/>
      <c r="S11347"/>
    </row>
    <row r="11348" spans="16:19">
      <c r="P11348"/>
      <c r="Q11348"/>
      <c r="R11348"/>
      <c r="S11348"/>
    </row>
    <row r="11349" spans="16:19">
      <c r="P11349"/>
      <c r="Q11349"/>
      <c r="R11349"/>
      <c r="S11349"/>
    </row>
    <row r="11350" spans="16:19">
      <c r="P11350"/>
      <c r="Q11350"/>
      <c r="R11350"/>
      <c r="S11350"/>
    </row>
    <row r="11351" spans="16:19">
      <c r="P11351"/>
      <c r="Q11351"/>
      <c r="R11351"/>
      <c r="S11351"/>
    </row>
    <row r="11352" spans="16:19">
      <c r="P11352"/>
      <c r="Q11352"/>
      <c r="R11352"/>
      <c r="S11352"/>
    </row>
    <row r="11353" spans="16:19">
      <c r="P11353"/>
      <c r="Q11353"/>
      <c r="R11353"/>
      <c r="S11353"/>
    </row>
    <row r="11354" spans="16:19">
      <c r="P11354"/>
      <c r="Q11354"/>
      <c r="R11354"/>
      <c r="S11354"/>
    </row>
    <row r="11355" spans="16:19">
      <c r="P11355"/>
      <c r="Q11355"/>
      <c r="R11355"/>
      <c r="S11355"/>
    </row>
    <row r="11356" spans="16:19">
      <c r="P11356"/>
      <c r="Q11356"/>
      <c r="R11356"/>
      <c r="S11356"/>
    </row>
    <row r="11357" spans="16:19">
      <c r="P11357"/>
      <c r="Q11357"/>
      <c r="R11357"/>
      <c r="S11357"/>
    </row>
    <row r="11358" spans="16:19">
      <c r="P11358"/>
      <c r="Q11358"/>
      <c r="R11358"/>
      <c r="S11358"/>
    </row>
    <row r="11359" spans="16:19">
      <c r="P11359"/>
      <c r="Q11359"/>
      <c r="R11359"/>
      <c r="S11359"/>
    </row>
    <row r="11360" spans="16:19">
      <c r="P11360"/>
      <c r="Q11360"/>
      <c r="R11360"/>
      <c r="S11360"/>
    </row>
    <row r="11361" spans="16:19">
      <c r="P11361"/>
      <c r="Q11361"/>
      <c r="R11361"/>
      <c r="S11361"/>
    </row>
    <row r="11362" spans="16:19">
      <c r="P11362"/>
      <c r="Q11362"/>
      <c r="R11362"/>
      <c r="S11362"/>
    </row>
    <row r="11363" spans="16:19">
      <c r="P11363"/>
      <c r="Q11363"/>
      <c r="R11363"/>
      <c r="S11363"/>
    </row>
    <row r="11364" spans="16:19">
      <c r="P11364"/>
      <c r="Q11364"/>
      <c r="R11364"/>
      <c r="S11364"/>
    </row>
    <row r="11365" spans="16:19">
      <c r="P11365"/>
      <c r="Q11365"/>
      <c r="R11365"/>
      <c r="S11365"/>
    </row>
    <row r="11366" spans="16:19">
      <c r="P11366"/>
      <c r="Q11366"/>
      <c r="R11366"/>
      <c r="S11366"/>
    </row>
    <row r="11367" spans="16:19">
      <c r="P11367"/>
      <c r="Q11367"/>
      <c r="R11367"/>
      <c r="S11367"/>
    </row>
    <row r="11368" spans="16:19">
      <c r="P11368"/>
      <c r="Q11368"/>
      <c r="R11368"/>
      <c r="S11368"/>
    </row>
    <row r="11369" spans="16:19">
      <c r="P11369"/>
      <c r="Q11369"/>
      <c r="R11369"/>
      <c r="S11369"/>
    </row>
    <row r="11370" spans="16:19">
      <c r="P11370"/>
      <c r="Q11370"/>
      <c r="R11370"/>
      <c r="S11370"/>
    </row>
    <row r="11371" spans="16:19">
      <c r="P11371"/>
      <c r="Q11371"/>
      <c r="R11371"/>
      <c r="S11371"/>
    </row>
    <row r="11372" spans="16:19">
      <c r="P11372"/>
      <c r="Q11372"/>
      <c r="R11372"/>
      <c r="S11372"/>
    </row>
    <row r="11373" spans="16:19">
      <c r="P11373"/>
      <c r="Q11373"/>
      <c r="R11373"/>
      <c r="S11373"/>
    </row>
    <row r="11374" spans="16:19">
      <c r="P11374"/>
      <c r="Q11374"/>
      <c r="R11374"/>
      <c r="S11374"/>
    </row>
    <row r="11375" spans="16:19">
      <c r="P11375"/>
      <c r="Q11375"/>
      <c r="R11375"/>
      <c r="S11375"/>
    </row>
    <row r="11376" spans="16:19">
      <c r="P11376"/>
      <c r="Q11376"/>
      <c r="R11376"/>
      <c r="S11376"/>
    </row>
    <row r="11377" spans="16:19">
      <c r="P11377"/>
      <c r="Q11377"/>
      <c r="R11377"/>
      <c r="S11377"/>
    </row>
    <row r="11378" spans="16:19">
      <c r="P11378"/>
      <c r="Q11378"/>
      <c r="R11378"/>
      <c r="S11378"/>
    </row>
    <row r="11379" spans="16:19">
      <c r="P11379"/>
      <c r="Q11379"/>
      <c r="R11379"/>
      <c r="S11379"/>
    </row>
    <row r="11380" spans="16:19">
      <c r="P11380"/>
      <c r="Q11380"/>
      <c r="R11380"/>
      <c r="S11380"/>
    </row>
    <row r="11381" spans="16:19">
      <c r="P11381"/>
      <c r="Q11381"/>
      <c r="R11381"/>
      <c r="S11381"/>
    </row>
    <row r="11382" spans="16:19">
      <c r="P11382"/>
      <c r="Q11382"/>
      <c r="R11382"/>
      <c r="S11382"/>
    </row>
    <row r="11383" spans="16:19">
      <c r="P11383"/>
      <c r="Q11383"/>
      <c r="R11383"/>
      <c r="S11383"/>
    </row>
    <row r="11384" spans="16:19">
      <c r="P11384"/>
      <c r="Q11384"/>
      <c r="R11384"/>
      <c r="S11384"/>
    </row>
    <row r="11385" spans="16:19">
      <c r="P11385"/>
      <c r="Q11385"/>
      <c r="R11385"/>
      <c r="S11385"/>
    </row>
    <row r="11386" spans="16:19">
      <c r="P11386"/>
      <c r="Q11386"/>
      <c r="R11386"/>
      <c r="S11386"/>
    </row>
    <row r="11387" spans="16:19">
      <c r="P11387"/>
      <c r="Q11387"/>
      <c r="R11387"/>
      <c r="S11387"/>
    </row>
    <row r="11388" spans="16:19">
      <c r="P11388"/>
      <c r="Q11388"/>
      <c r="R11388"/>
      <c r="S11388"/>
    </row>
    <row r="11389" spans="16:19">
      <c r="P11389"/>
      <c r="Q11389"/>
      <c r="R11389"/>
      <c r="S11389"/>
    </row>
    <row r="11390" spans="16:19">
      <c r="P11390"/>
      <c r="Q11390"/>
      <c r="R11390"/>
      <c r="S11390"/>
    </row>
    <row r="11391" spans="16:19">
      <c r="P11391"/>
      <c r="Q11391"/>
      <c r="R11391"/>
      <c r="S11391"/>
    </row>
    <row r="11392" spans="16:19">
      <c r="P11392"/>
      <c r="Q11392"/>
      <c r="R11392"/>
      <c r="S11392"/>
    </row>
    <row r="11393" spans="16:19">
      <c r="P11393"/>
      <c r="Q11393"/>
      <c r="R11393"/>
      <c r="S11393"/>
    </row>
    <row r="11394" spans="16:19">
      <c r="P11394"/>
      <c r="Q11394"/>
      <c r="R11394"/>
      <c r="S11394"/>
    </row>
    <row r="11395" spans="16:19">
      <c r="P11395"/>
      <c r="Q11395"/>
      <c r="R11395"/>
      <c r="S11395"/>
    </row>
    <row r="11396" spans="16:19">
      <c r="P11396"/>
      <c r="Q11396"/>
      <c r="R11396"/>
      <c r="S11396"/>
    </row>
    <row r="11397" spans="16:19">
      <c r="P11397"/>
      <c r="Q11397"/>
      <c r="R11397"/>
      <c r="S11397"/>
    </row>
    <row r="11398" spans="16:19">
      <c r="P11398"/>
      <c r="Q11398"/>
      <c r="R11398"/>
      <c r="S11398"/>
    </row>
    <row r="11399" spans="16:19">
      <c r="P11399"/>
      <c r="Q11399"/>
      <c r="R11399"/>
      <c r="S11399"/>
    </row>
    <row r="11400" spans="16:19">
      <c r="P11400"/>
      <c r="Q11400"/>
      <c r="R11400"/>
      <c r="S11400"/>
    </row>
    <row r="11401" spans="16:19">
      <c r="P11401"/>
      <c r="Q11401"/>
      <c r="R11401"/>
      <c r="S11401"/>
    </row>
    <row r="11402" spans="16:19">
      <c r="P11402"/>
      <c r="Q11402"/>
      <c r="R11402"/>
      <c r="S11402"/>
    </row>
    <row r="11403" spans="16:19">
      <c r="P11403"/>
      <c r="Q11403"/>
      <c r="R11403"/>
      <c r="S11403"/>
    </row>
    <row r="11404" spans="16:19">
      <c r="P11404"/>
      <c r="Q11404"/>
      <c r="R11404"/>
      <c r="S11404"/>
    </row>
    <row r="11405" spans="16:19">
      <c r="P11405"/>
      <c r="Q11405"/>
      <c r="R11405"/>
      <c r="S11405"/>
    </row>
    <row r="11406" spans="16:19">
      <c r="P11406"/>
      <c r="Q11406"/>
      <c r="R11406"/>
      <c r="S11406"/>
    </row>
    <row r="11407" spans="16:19">
      <c r="P11407"/>
      <c r="Q11407"/>
      <c r="R11407"/>
      <c r="S11407"/>
    </row>
    <row r="11408" spans="16:19">
      <c r="P11408"/>
      <c r="Q11408"/>
      <c r="R11408"/>
      <c r="S11408"/>
    </row>
    <row r="11409" spans="16:19">
      <c r="P11409"/>
      <c r="Q11409"/>
      <c r="R11409"/>
      <c r="S11409"/>
    </row>
    <row r="11410" spans="16:19">
      <c r="P11410"/>
      <c r="Q11410"/>
      <c r="R11410"/>
      <c r="S11410"/>
    </row>
    <row r="11411" spans="16:19">
      <c r="P11411"/>
      <c r="Q11411"/>
      <c r="R11411"/>
      <c r="S11411"/>
    </row>
    <row r="11412" spans="16:19">
      <c r="P11412"/>
      <c r="Q11412"/>
      <c r="R11412"/>
      <c r="S11412"/>
    </row>
    <row r="11413" spans="16:19">
      <c r="P11413"/>
      <c r="Q11413"/>
      <c r="R11413"/>
      <c r="S11413"/>
    </row>
    <row r="11414" spans="16:19">
      <c r="P11414"/>
      <c r="Q11414"/>
      <c r="R11414"/>
      <c r="S11414"/>
    </row>
    <row r="11415" spans="16:19">
      <c r="P11415"/>
      <c r="Q11415"/>
      <c r="R11415"/>
      <c r="S11415"/>
    </row>
    <row r="11416" spans="16:19">
      <c r="P11416"/>
      <c r="Q11416"/>
      <c r="R11416"/>
      <c r="S11416"/>
    </row>
    <row r="11417" spans="16:19">
      <c r="P11417"/>
      <c r="Q11417"/>
      <c r="R11417"/>
      <c r="S11417"/>
    </row>
    <row r="11418" spans="16:19">
      <c r="P11418"/>
      <c r="Q11418"/>
      <c r="R11418"/>
      <c r="S11418"/>
    </row>
    <row r="11419" spans="16:19">
      <c r="P11419"/>
      <c r="Q11419"/>
      <c r="R11419"/>
      <c r="S11419"/>
    </row>
    <row r="11420" spans="16:19">
      <c r="P11420"/>
      <c r="Q11420"/>
      <c r="R11420"/>
      <c r="S11420"/>
    </row>
    <row r="11421" spans="16:19">
      <c r="P11421"/>
      <c r="Q11421"/>
      <c r="R11421"/>
      <c r="S11421"/>
    </row>
    <row r="11422" spans="16:19">
      <c r="P11422"/>
      <c r="Q11422"/>
      <c r="R11422"/>
      <c r="S11422"/>
    </row>
    <row r="11423" spans="16:19">
      <c r="P11423"/>
      <c r="Q11423"/>
      <c r="R11423"/>
      <c r="S11423"/>
    </row>
    <row r="11424" spans="16:19">
      <c r="P11424"/>
      <c r="Q11424"/>
      <c r="R11424"/>
      <c r="S11424"/>
    </row>
    <row r="11425" spans="16:19">
      <c r="P11425"/>
      <c r="Q11425"/>
      <c r="R11425"/>
      <c r="S11425"/>
    </row>
    <row r="11426" spans="16:19">
      <c r="P11426"/>
      <c r="Q11426"/>
      <c r="R11426"/>
      <c r="S11426"/>
    </row>
    <row r="11427" spans="16:19">
      <c r="P11427"/>
      <c r="Q11427"/>
      <c r="R11427"/>
      <c r="S11427"/>
    </row>
    <row r="11428" spans="16:19">
      <c r="P11428"/>
      <c r="Q11428"/>
      <c r="R11428"/>
      <c r="S11428"/>
    </row>
    <row r="11429" spans="16:19">
      <c r="P11429"/>
      <c r="Q11429"/>
      <c r="R11429"/>
      <c r="S11429"/>
    </row>
    <row r="11430" spans="16:19">
      <c r="P11430"/>
      <c r="Q11430"/>
      <c r="R11430"/>
      <c r="S11430"/>
    </row>
    <row r="11431" spans="16:19">
      <c r="P11431"/>
      <c r="Q11431"/>
      <c r="R11431"/>
      <c r="S11431"/>
    </row>
    <row r="11432" spans="16:19">
      <c r="P11432"/>
      <c r="Q11432"/>
      <c r="R11432"/>
      <c r="S11432"/>
    </row>
    <row r="11433" spans="16:19">
      <c r="P11433"/>
      <c r="Q11433"/>
      <c r="R11433"/>
      <c r="S11433"/>
    </row>
    <row r="11434" spans="16:19">
      <c r="P11434"/>
      <c r="Q11434"/>
      <c r="R11434"/>
      <c r="S11434"/>
    </row>
    <row r="11435" spans="16:19">
      <c r="P11435"/>
      <c r="Q11435"/>
      <c r="R11435"/>
      <c r="S11435"/>
    </row>
    <row r="11436" spans="16:19">
      <c r="P11436"/>
      <c r="Q11436"/>
      <c r="R11436"/>
      <c r="S11436"/>
    </row>
    <row r="11437" spans="16:19">
      <c r="P11437"/>
      <c r="Q11437"/>
      <c r="R11437"/>
      <c r="S11437"/>
    </row>
    <row r="11438" spans="16:19">
      <c r="P11438"/>
      <c r="Q11438"/>
      <c r="R11438"/>
      <c r="S11438"/>
    </row>
    <row r="11439" spans="16:19">
      <c r="P11439"/>
      <c r="Q11439"/>
      <c r="R11439"/>
      <c r="S11439"/>
    </row>
    <row r="11440" spans="16:19">
      <c r="P11440"/>
      <c r="Q11440"/>
      <c r="R11440"/>
      <c r="S11440"/>
    </row>
    <row r="11441" spans="16:19">
      <c r="P11441"/>
      <c r="Q11441"/>
      <c r="R11441"/>
      <c r="S11441"/>
    </row>
    <row r="11442" spans="16:19">
      <c r="P11442"/>
      <c r="Q11442"/>
      <c r="R11442"/>
      <c r="S11442"/>
    </row>
    <row r="11443" spans="16:19">
      <c r="P11443"/>
      <c r="Q11443"/>
      <c r="R11443"/>
      <c r="S11443"/>
    </row>
    <row r="11444" spans="16:19">
      <c r="P11444"/>
      <c r="Q11444"/>
      <c r="R11444"/>
      <c r="S11444"/>
    </row>
    <row r="11445" spans="16:19">
      <c r="P11445"/>
      <c r="Q11445"/>
      <c r="R11445"/>
      <c r="S11445"/>
    </row>
    <row r="11446" spans="16:19">
      <c r="P11446"/>
      <c r="Q11446"/>
      <c r="R11446"/>
      <c r="S11446"/>
    </row>
    <row r="11447" spans="16:19">
      <c r="P11447"/>
      <c r="Q11447"/>
      <c r="R11447"/>
      <c r="S11447"/>
    </row>
    <row r="11448" spans="16:19">
      <c r="P11448"/>
      <c r="Q11448"/>
      <c r="R11448"/>
      <c r="S11448"/>
    </row>
    <row r="11449" spans="16:19">
      <c r="P11449"/>
      <c r="Q11449"/>
      <c r="R11449"/>
      <c r="S11449"/>
    </row>
    <row r="11450" spans="16:19">
      <c r="P11450"/>
      <c r="Q11450"/>
      <c r="R11450"/>
      <c r="S11450"/>
    </row>
    <row r="11451" spans="16:19">
      <c r="P11451"/>
      <c r="Q11451"/>
      <c r="R11451"/>
      <c r="S11451"/>
    </row>
    <row r="11452" spans="16:19">
      <c r="P11452"/>
      <c r="Q11452"/>
      <c r="R11452"/>
      <c r="S11452"/>
    </row>
    <row r="11453" spans="16:19">
      <c r="P11453"/>
      <c r="Q11453"/>
      <c r="R11453"/>
      <c r="S11453"/>
    </row>
    <row r="11454" spans="16:19">
      <c r="P11454"/>
      <c r="Q11454"/>
      <c r="R11454"/>
      <c r="S11454"/>
    </row>
    <row r="11455" spans="16:19">
      <c r="P11455"/>
      <c r="Q11455"/>
      <c r="R11455"/>
      <c r="S11455"/>
    </row>
    <row r="11456" spans="16:19">
      <c r="P11456"/>
      <c r="Q11456"/>
      <c r="R11456"/>
      <c r="S11456"/>
    </row>
    <row r="11457" spans="16:19">
      <c r="P11457"/>
      <c r="Q11457"/>
      <c r="R11457"/>
      <c r="S11457"/>
    </row>
    <row r="11458" spans="16:19">
      <c r="P11458"/>
      <c r="Q11458"/>
      <c r="R11458"/>
      <c r="S11458"/>
    </row>
    <row r="11459" spans="16:19">
      <c r="P11459"/>
      <c r="Q11459"/>
      <c r="R11459"/>
      <c r="S11459"/>
    </row>
    <row r="11460" spans="16:19">
      <c r="P11460"/>
      <c r="Q11460"/>
      <c r="R11460"/>
      <c r="S11460"/>
    </row>
    <row r="11461" spans="16:19">
      <c r="P11461"/>
      <c r="Q11461"/>
      <c r="R11461"/>
      <c r="S11461"/>
    </row>
    <row r="11462" spans="16:19">
      <c r="P11462"/>
      <c r="Q11462"/>
      <c r="R11462"/>
      <c r="S11462"/>
    </row>
    <row r="11463" spans="16:19">
      <c r="P11463"/>
      <c r="Q11463"/>
      <c r="R11463"/>
      <c r="S11463"/>
    </row>
    <row r="11464" spans="16:19">
      <c r="P11464"/>
      <c r="Q11464"/>
      <c r="R11464"/>
      <c r="S11464"/>
    </row>
    <row r="11465" spans="16:19">
      <c r="P11465"/>
      <c r="Q11465"/>
      <c r="R11465"/>
      <c r="S11465"/>
    </row>
    <row r="11466" spans="16:19">
      <c r="P11466"/>
      <c r="Q11466"/>
      <c r="R11466"/>
      <c r="S11466"/>
    </row>
    <row r="11467" spans="16:19">
      <c r="P11467"/>
      <c r="Q11467"/>
      <c r="R11467"/>
      <c r="S11467"/>
    </row>
    <row r="11468" spans="16:19">
      <c r="P11468"/>
      <c r="Q11468"/>
      <c r="R11468"/>
      <c r="S11468"/>
    </row>
    <row r="11469" spans="16:19">
      <c r="P11469"/>
      <c r="Q11469"/>
      <c r="R11469"/>
      <c r="S11469"/>
    </row>
    <row r="11470" spans="16:19">
      <c r="P11470"/>
      <c r="Q11470"/>
      <c r="R11470"/>
      <c r="S11470"/>
    </row>
    <row r="11471" spans="16:19">
      <c r="P11471"/>
      <c r="Q11471"/>
      <c r="R11471"/>
      <c r="S11471"/>
    </row>
    <row r="11472" spans="16:19">
      <c r="P11472"/>
      <c r="Q11472"/>
      <c r="R11472"/>
      <c r="S11472"/>
    </row>
    <row r="11473" spans="16:19">
      <c r="P11473"/>
      <c r="Q11473"/>
      <c r="R11473"/>
      <c r="S11473"/>
    </row>
    <row r="11474" spans="16:19">
      <c r="P11474"/>
      <c r="Q11474"/>
      <c r="R11474"/>
      <c r="S11474"/>
    </row>
    <row r="11475" spans="16:19">
      <c r="P11475"/>
      <c r="Q11475"/>
      <c r="R11475"/>
      <c r="S11475"/>
    </row>
    <row r="11476" spans="16:19">
      <c r="P11476"/>
      <c r="Q11476"/>
      <c r="R11476"/>
      <c r="S11476"/>
    </row>
    <row r="11477" spans="16:19">
      <c r="P11477"/>
      <c r="Q11477"/>
      <c r="R11477"/>
      <c r="S11477"/>
    </row>
    <row r="11478" spans="16:19">
      <c r="P11478"/>
      <c r="Q11478"/>
      <c r="R11478"/>
      <c r="S11478"/>
    </row>
    <row r="11479" spans="16:19">
      <c r="P11479"/>
      <c r="Q11479"/>
      <c r="R11479"/>
      <c r="S11479"/>
    </row>
    <row r="11480" spans="16:19">
      <c r="P11480"/>
      <c r="Q11480"/>
      <c r="R11480"/>
      <c r="S11480"/>
    </row>
    <row r="11481" spans="16:19">
      <c r="P11481"/>
      <c r="Q11481"/>
      <c r="R11481"/>
      <c r="S11481"/>
    </row>
    <row r="11482" spans="16:19">
      <c r="P11482"/>
      <c r="Q11482"/>
      <c r="R11482"/>
      <c r="S11482"/>
    </row>
    <row r="11483" spans="16:19">
      <c r="P11483"/>
      <c r="Q11483"/>
      <c r="R11483"/>
      <c r="S11483"/>
    </row>
    <row r="11484" spans="16:19">
      <c r="P11484"/>
      <c r="Q11484"/>
      <c r="R11484"/>
      <c r="S11484"/>
    </row>
    <row r="11485" spans="16:19">
      <c r="P11485"/>
      <c r="Q11485"/>
      <c r="R11485"/>
      <c r="S11485"/>
    </row>
    <row r="11486" spans="16:19">
      <c r="P11486"/>
      <c r="Q11486"/>
      <c r="R11486"/>
      <c r="S11486"/>
    </row>
    <row r="11487" spans="16:19">
      <c r="P11487"/>
      <c r="Q11487"/>
      <c r="R11487"/>
      <c r="S11487"/>
    </row>
    <row r="11488" spans="16:19">
      <c r="P11488"/>
      <c r="Q11488"/>
      <c r="R11488"/>
      <c r="S11488"/>
    </row>
    <row r="11489" spans="16:19">
      <c r="P11489"/>
      <c r="Q11489"/>
      <c r="R11489"/>
      <c r="S11489"/>
    </row>
    <row r="11490" spans="16:19">
      <c r="P11490"/>
      <c r="Q11490"/>
      <c r="R11490"/>
      <c r="S11490"/>
    </row>
    <row r="11491" spans="16:19">
      <c r="P11491"/>
      <c r="Q11491"/>
      <c r="R11491"/>
      <c r="S11491"/>
    </row>
    <row r="11492" spans="16:19">
      <c r="P11492"/>
      <c r="Q11492"/>
      <c r="R11492"/>
      <c r="S11492"/>
    </row>
    <row r="11493" spans="16:19">
      <c r="P11493"/>
      <c r="Q11493"/>
      <c r="R11493"/>
      <c r="S11493"/>
    </row>
    <row r="11494" spans="16:19">
      <c r="P11494"/>
      <c r="Q11494"/>
      <c r="R11494"/>
      <c r="S11494"/>
    </row>
    <row r="11495" spans="16:19">
      <c r="P11495"/>
      <c r="Q11495"/>
      <c r="R11495"/>
      <c r="S11495"/>
    </row>
    <row r="11496" spans="16:19">
      <c r="P11496"/>
      <c r="Q11496"/>
      <c r="R11496"/>
      <c r="S11496"/>
    </row>
    <row r="11497" spans="16:19">
      <c r="P11497"/>
      <c r="Q11497"/>
      <c r="R11497"/>
      <c r="S11497"/>
    </row>
    <row r="11498" spans="16:19">
      <c r="P11498"/>
      <c r="Q11498"/>
      <c r="R11498"/>
      <c r="S11498"/>
    </row>
    <row r="11499" spans="16:19">
      <c r="P11499"/>
      <c r="Q11499"/>
      <c r="R11499"/>
      <c r="S11499"/>
    </row>
    <row r="11500" spans="16:19">
      <c r="P11500"/>
      <c r="Q11500"/>
      <c r="R11500"/>
      <c r="S11500"/>
    </row>
    <row r="11501" spans="16:19">
      <c r="P11501"/>
      <c r="Q11501"/>
      <c r="R11501"/>
      <c r="S11501"/>
    </row>
    <row r="11502" spans="16:19">
      <c r="P11502"/>
      <c r="Q11502"/>
      <c r="R11502"/>
      <c r="S11502"/>
    </row>
    <row r="11503" spans="16:19">
      <c r="P11503"/>
      <c r="Q11503"/>
      <c r="R11503"/>
      <c r="S11503"/>
    </row>
    <row r="11504" spans="16:19">
      <c r="P11504"/>
      <c r="Q11504"/>
      <c r="R11504"/>
      <c r="S11504"/>
    </row>
    <row r="11505" spans="16:19">
      <c r="P11505"/>
      <c r="Q11505"/>
      <c r="R11505"/>
      <c r="S11505"/>
    </row>
    <row r="11506" spans="16:19">
      <c r="P11506"/>
      <c r="Q11506"/>
      <c r="R11506"/>
      <c r="S11506"/>
    </row>
    <row r="11507" spans="16:19">
      <c r="P11507"/>
      <c r="Q11507"/>
      <c r="R11507"/>
      <c r="S11507"/>
    </row>
    <row r="11508" spans="16:19">
      <c r="P11508"/>
      <c r="Q11508"/>
      <c r="R11508"/>
      <c r="S11508"/>
    </row>
    <row r="11509" spans="16:19">
      <c r="P11509"/>
      <c r="Q11509"/>
      <c r="R11509"/>
      <c r="S11509"/>
    </row>
    <row r="11510" spans="16:19">
      <c r="P11510"/>
      <c r="Q11510"/>
      <c r="R11510"/>
      <c r="S11510"/>
    </row>
    <row r="11511" spans="16:19">
      <c r="P11511"/>
      <c r="Q11511"/>
      <c r="R11511"/>
      <c r="S11511"/>
    </row>
    <row r="11512" spans="16:19">
      <c r="P11512"/>
      <c r="Q11512"/>
      <c r="R11512"/>
      <c r="S11512"/>
    </row>
    <row r="11513" spans="16:19">
      <c r="P11513"/>
      <c r="Q11513"/>
      <c r="R11513"/>
      <c r="S11513"/>
    </row>
    <row r="11514" spans="16:19">
      <c r="P11514"/>
      <c r="Q11514"/>
      <c r="R11514"/>
      <c r="S11514"/>
    </row>
    <row r="11515" spans="16:19">
      <c r="P11515"/>
      <c r="Q11515"/>
      <c r="R11515"/>
      <c r="S11515"/>
    </row>
    <row r="11516" spans="16:19">
      <c r="P11516"/>
      <c r="Q11516"/>
      <c r="R11516"/>
      <c r="S11516"/>
    </row>
    <row r="11517" spans="16:19">
      <c r="P11517"/>
      <c r="Q11517"/>
      <c r="R11517"/>
      <c r="S11517"/>
    </row>
    <row r="11518" spans="16:19">
      <c r="P11518"/>
      <c r="Q11518"/>
      <c r="R11518"/>
      <c r="S11518"/>
    </row>
    <row r="11519" spans="16:19">
      <c r="P11519"/>
      <c r="Q11519"/>
      <c r="R11519"/>
      <c r="S11519"/>
    </row>
    <row r="11520" spans="16:19">
      <c r="P11520"/>
      <c r="Q11520"/>
      <c r="R11520"/>
      <c r="S11520"/>
    </row>
    <row r="11521" spans="16:19">
      <c r="P11521"/>
      <c r="Q11521"/>
      <c r="R11521"/>
      <c r="S11521"/>
    </row>
    <row r="11522" spans="16:19">
      <c r="P11522"/>
      <c r="Q11522"/>
      <c r="R11522"/>
      <c r="S11522"/>
    </row>
    <row r="11523" spans="16:19">
      <c r="P11523"/>
      <c r="Q11523"/>
      <c r="R11523"/>
      <c r="S11523"/>
    </row>
    <row r="11524" spans="16:19">
      <c r="P11524"/>
      <c r="Q11524"/>
      <c r="R11524"/>
      <c r="S11524"/>
    </row>
    <row r="11525" spans="16:19">
      <c r="P11525"/>
      <c r="Q11525"/>
      <c r="R11525"/>
      <c r="S11525"/>
    </row>
    <row r="11526" spans="16:19">
      <c r="P11526"/>
      <c r="Q11526"/>
      <c r="R11526"/>
      <c r="S11526"/>
    </row>
    <row r="11527" spans="16:19">
      <c r="P11527"/>
      <c r="Q11527"/>
      <c r="R11527"/>
      <c r="S11527"/>
    </row>
    <row r="11528" spans="16:19">
      <c r="P11528"/>
      <c r="Q11528"/>
      <c r="R11528"/>
      <c r="S11528"/>
    </row>
    <row r="11529" spans="16:19">
      <c r="P11529"/>
      <c r="Q11529"/>
      <c r="R11529"/>
      <c r="S11529"/>
    </row>
    <row r="11530" spans="16:19">
      <c r="P11530"/>
      <c r="Q11530"/>
      <c r="R11530"/>
      <c r="S11530"/>
    </row>
    <row r="11531" spans="16:19">
      <c r="P11531"/>
      <c r="Q11531"/>
      <c r="R11531"/>
      <c r="S11531"/>
    </row>
    <row r="11532" spans="16:19">
      <c r="P11532"/>
      <c r="Q11532"/>
      <c r="R11532"/>
      <c r="S11532"/>
    </row>
    <row r="11533" spans="16:19">
      <c r="P11533"/>
      <c r="Q11533"/>
      <c r="R11533"/>
      <c r="S11533"/>
    </row>
    <row r="11534" spans="16:19">
      <c r="P11534"/>
      <c r="Q11534"/>
      <c r="R11534"/>
      <c r="S11534"/>
    </row>
    <row r="11535" spans="16:19">
      <c r="P11535"/>
      <c r="Q11535"/>
      <c r="R11535"/>
      <c r="S11535"/>
    </row>
    <row r="11536" spans="16:19">
      <c r="P11536"/>
      <c r="Q11536"/>
      <c r="R11536"/>
      <c r="S11536"/>
    </row>
    <row r="11537" spans="16:19">
      <c r="P11537"/>
      <c r="Q11537"/>
      <c r="R11537"/>
      <c r="S11537"/>
    </row>
    <row r="11538" spans="16:19">
      <c r="P11538"/>
      <c r="Q11538"/>
      <c r="R11538"/>
      <c r="S11538"/>
    </row>
    <row r="11539" spans="16:19">
      <c r="P11539"/>
      <c r="Q11539"/>
      <c r="R11539"/>
      <c r="S11539"/>
    </row>
    <row r="11540" spans="16:19">
      <c r="P11540"/>
      <c r="Q11540"/>
      <c r="R11540"/>
      <c r="S11540"/>
    </row>
    <row r="11541" spans="16:19">
      <c r="P11541"/>
      <c r="Q11541"/>
      <c r="R11541"/>
      <c r="S11541"/>
    </row>
    <row r="11542" spans="16:19">
      <c r="P11542"/>
      <c r="Q11542"/>
      <c r="R11542"/>
      <c r="S11542"/>
    </row>
    <row r="11543" spans="16:19">
      <c r="P11543"/>
      <c r="Q11543"/>
      <c r="R11543"/>
      <c r="S11543"/>
    </row>
    <row r="11544" spans="16:19">
      <c r="P11544"/>
      <c r="Q11544"/>
      <c r="R11544"/>
      <c r="S11544"/>
    </row>
    <row r="11545" spans="16:19">
      <c r="P11545"/>
      <c r="Q11545"/>
      <c r="R11545"/>
      <c r="S11545"/>
    </row>
    <row r="11546" spans="16:19">
      <c r="P11546"/>
      <c r="Q11546"/>
      <c r="R11546"/>
      <c r="S11546"/>
    </row>
    <row r="11547" spans="16:19">
      <c r="P11547"/>
      <c r="Q11547"/>
      <c r="R11547"/>
      <c r="S11547"/>
    </row>
    <row r="11548" spans="16:19">
      <c r="P11548"/>
      <c r="Q11548"/>
      <c r="R11548"/>
      <c r="S11548"/>
    </row>
    <row r="11549" spans="16:19">
      <c r="P11549"/>
      <c r="Q11549"/>
      <c r="R11549"/>
      <c r="S11549"/>
    </row>
    <row r="11550" spans="16:19">
      <c r="P11550"/>
      <c r="Q11550"/>
      <c r="R11550"/>
      <c r="S11550"/>
    </row>
    <row r="11551" spans="16:19">
      <c r="P11551"/>
      <c r="Q11551"/>
      <c r="R11551"/>
      <c r="S11551"/>
    </row>
    <row r="11552" spans="16:19">
      <c r="P11552"/>
      <c r="Q11552"/>
      <c r="R11552"/>
      <c r="S11552"/>
    </row>
    <row r="11553" spans="16:19">
      <c r="P11553"/>
      <c r="Q11553"/>
      <c r="R11553"/>
      <c r="S11553"/>
    </row>
    <row r="11554" spans="16:19">
      <c r="P11554"/>
      <c r="Q11554"/>
      <c r="R11554"/>
      <c r="S11554"/>
    </row>
    <row r="11555" spans="16:19">
      <c r="P11555"/>
      <c r="Q11555"/>
      <c r="R11555"/>
      <c r="S11555"/>
    </row>
    <row r="11556" spans="16:19">
      <c r="P11556"/>
      <c r="Q11556"/>
      <c r="R11556"/>
      <c r="S11556"/>
    </row>
    <row r="11557" spans="16:19">
      <c r="P11557"/>
      <c r="Q11557"/>
      <c r="R11557"/>
      <c r="S11557"/>
    </row>
    <row r="11558" spans="16:19">
      <c r="P11558"/>
      <c r="Q11558"/>
      <c r="R11558"/>
      <c r="S11558"/>
    </row>
    <row r="11559" spans="16:19">
      <c r="P11559"/>
      <c r="Q11559"/>
      <c r="R11559"/>
      <c r="S11559"/>
    </row>
    <row r="11560" spans="16:19">
      <c r="P11560"/>
      <c r="Q11560"/>
      <c r="R11560"/>
      <c r="S11560"/>
    </row>
    <row r="11561" spans="16:19">
      <c r="P11561"/>
      <c r="Q11561"/>
      <c r="R11561"/>
      <c r="S11561"/>
    </row>
    <row r="11562" spans="16:19">
      <c r="P11562"/>
      <c r="Q11562"/>
      <c r="R11562"/>
      <c r="S11562"/>
    </row>
    <row r="11563" spans="16:19">
      <c r="P11563"/>
      <c r="Q11563"/>
      <c r="R11563"/>
      <c r="S11563"/>
    </row>
    <row r="11564" spans="16:19">
      <c r="P11564"/>
      <c r="Q11564"/>
      <c r="R11564"/>
      <c r="S11564"/>
    </row>
    <row r="11565" spans="16:19">
      <c r="P11565"/>
      <c r="Q11565"/>
      <c r="R11565"/>
      <c r="S11565"/>
    </row>
    <row r="11566" spans="16:19">
      <c r="P11566"/>
      <c r="Q11566"/>
      <c r="R11566"/>
      <c r="S11566"/>
    </row>
    <row r="11567" spans="16:19">
      <c r="P11567"/>
      <c r="Q11567"/>
      <c r="R11567"/>
      <c r="S11567"/>
    </row>
    <row r="11568" spans="16:19">
      <c r="P11568"/>
      <c r="Q11568"/>
      <c r="R11568"/>
      <c r="S11568"/>
    </row>
    <row r="11569" spans="16:19">
      <c r="P11569"/>
      <c r="Q11569"/>
      <c r="R11569"/>
      <c r="S11569"/>
    </row>
    <row r="11570" spans="16:19">
      <c r="P11570"/>
      <c r="Q11570"/>
      <c r="R11570"/>
      <c r="S11570"/>
    </row>
    <row r="11571" spans="16:19">
      <c r="P11571"/>
      <c r="Q11571"/>
      <c r="R11571"/>
      <c r="S11571"/>
    </row>
    <row r="11572" spans="16:19">
      <c r="P11572"/>
      <c r="Q11572"/>
      <c r="R11572"/>
      <c r="S11572"/>
    </row>
    <row r="11573" spans="16:19">
      <c r="P11573"/>
      <c r="Q11573"/>
      <c r="R11573"/>
      <c r="S11573"/>
    </row>
    <row r="11574" spans="16:19">
      <c r="P11574"/>
      <c r="Q11574"/>
      <c r="R11574"/>
      <c r="S11574"/>
    </row>
    <row r="11575" spans="16:19">
      <c r="P11575"/>
      <c r="Q11575"/>
      <c r="R11575"/>
      <c r="S11575"/>
    </row>
    <row r="11576" spans="16:19">
      <c r="P11576"/>
      <c r="Q11576"/>
      <c r="R11576"/>
      <c r="S11576"/>
    </row>
    <row r="11577" spans="16:19">
      <c r="P11577"/>
      <c r="Q11577"/>
      <c r="R11577"/>
      <c r="S11577"/>
    </row>
    <row r="11578" spans="16:19">
      <c r="P11578"/>
      <c r="Q11578"/>
      <c r="R11578"/>
      <c r="S11578"/>
    </row>
    <row r="11579" spans="16:19">
      <c r="P11579"/>
      <c r="Q11579"/>
      <c r="R11579"/>
      <c r="S11579"/>
    </row>
    <row r="11580" spans="16:19">
      <c r="P11580"/>
      <c r="Q11580"/>
      <c r="R11580"/>
      <c r="S11580"/>
    </row>
    <row r="11581" spans="16:19">
      <c r="P11581"/>
      <c r="Q11581"/>
      <c r="R11581"/>
      <c r="S11581"/>
    </row>
    <row r="11582" spans="16:19">
      <c r="P11582"/>
      <c r="Q11582"/>
      <c r="R11582"/>
      <c r="S11582"/>
    </row>
    <row r="11583" spans="16:19">
      <c r="P11583"/>
      <c r="Q11583"/>
      <c r="R11583"/>
      <c r="S11583"/>
    </row>
    <row r="11584" spans="16:19">
      <c r="P11584"/>
      <c r="Q11584"/>
      <c r="R11584"/>
      <c r="S11584"/>
    </row>
    <row r="11585" spans="16:19">
      <c r="P11585"/>
      <c r="Q11585"/>
      <c r="R11585"/>
      <c r="S11585"/>
    </row>
    <row r="11586" spans="16:19">
      <c r="P11586"/>
      <c r="Q11586"/>
      <c r="R11586"/>
      <c r="S11586"/>
    </row>
    <row r="11587" spans="16:19">
      <c r="P11587"/>
      <c r="Q11587"/>
      <c r="R11587"/>
      <c r="S11587"/>
    </row>
    <row r="11588" spans="16:19">
      <c r="P11588"/>
      <c r="Q11588"/>
      <c r="R11588"/>
      <c r="S11588"/>
    </row>
    <row r="11589" spans="16:19">
      <c r="P11589"/>
      <c r="Q11589"/>
      <c r="R11589"/>
      <c r="S11589"/>
    </row>
    <row r="11590" spans="16:19">
      <c r="P11590"/>
      <c r="Q11590"/>
      <c r="R11590"/>
      <c r="S11590"/>
    </row>
    <row r="11591" spans="16:19">
      <c r="P11591"/>
      <c r="Q11591"/>
      <c r="R11591"/>
      <c r="S11591"/>
    </row>
    <row r="11592" spans="16:19">
      <c r="P11592"/>
      <c r="Q11592"/>
      <c r="R11592"/>
      <c r="S11592"/>
    </row>
    <row r="11593" spans="16:19">
      <c r="P11593"/>
      <c r="Q11593"/>
      <c r="R11593"/>
      <c r="S11593"/>
    </row>
    <row r="11594" spans="16:19">
      <c r="P11594"/>
      <c r="Q11594"/>
      <c r="R11594"/>
      <c r="S11594"/>
    </row>
    <row r="11595" spans="16:19">
      <c r="P11595"/>
      <c r="Q11595"/>
      <c r="R11595"/>
      <c r="S11595"/>
    </row>
    <row r="11596" spans="16:19">
      <c r="P11596"/>
      <c r="Q11596"/>
      <c r="R11596"/>
      <c r="S11596"/>
    </row>
    <row r="11597" spans="16:19">
      <c r="P11597"/>
      <c r="Q11597"/>
      <c r="R11597"/>
      <c r="S11597"/>
    </row>
    <row r="11598" spans="16:19">
      <c r="P11598"/>
      <c r="Q11598"/>
      <c r="R11598"/>
      <c r="S11598"/>
    </row>
    <row r="11599" spans="16:19">
      <c r="P11599"/>
      <c r="Q11599"/>
      <c r="R11599"/>
      <c r="S11599"/>
    </row>
    <row r="11600" spans="16:19">
      <c r="P11600"/>
      <c r="Q11600"/>
      <c r="R11600"/>
      <c r="S11600"/>
    </row>
    <row r="11601" spans="16:19">
      <c r="P11601"/>
      <c r="Q11601"/>
      <c r="R11601"/>
      <c r="S11601"/>
    </row>
    <row r="11602" spans="16:19">
      <c r="P11602"/>
      <c r="Q11602"/>
      <c r="R11602"/>
      <c r="S11602"/>
    </row>
    <row r="11603" spans="16:19">
      <c r="P11603"/>
      <c r="Q11603"/>
      <c r="R11603"/>
      <c r="S11603"/>
    </row>
    <row r="11604" spans="16:19">
      <c r="P11604"/>
      <c r="Q11604"/>
      <c r="R11604"/>
      <c r="S11604"/>
    </row>
    <row r="11605" spans="16:19">
      <c r="P11605"/>
      <c r="Q11605"/>
      <c r="R11605"/>
      <c r="S11605"/>
    </row>
    <row r="11606" spans="16:19">
      <c r="P11606"/>
      <c r="Q11606"/>
      <c r="R11606"/>
      <c r="S11606"/>
    </row>
    <row r="11607" spans="16:19">
      <c r="P11607"/>
      <c r="Q11607"/>
      <c r="R11607"/>
      <c r="S11607"/>
    </row>
    <row r="11608" spans="16:19">
      <c r="P11608"/>
      <c r="Q11608"/>
      <c r="R11608"/>
      <c r="S11608"/>
    </row>
    <row r="11609" spans="16:19">
      <c r="P11609"/>
      <c r="Q11609"/>
      <c r="R11609"/>
      <c r="S11609"/>
    </row>
    <row r="11610" spans="16:19">
      <c r="P11610"/>
      <c r="Q11610"/>
      <c r="R11610"/>
      <c r="S11610"/>
    </row>
    <row r="11611" spans="16:19">
      <c r="P11611"/>
      <c r="Q11611"/>
      <c r="R11611"/>
      <c r="S11611"/>
    </row>
    <row r="11612" spans="16:19">
      <c r="P11612"/>
      <c r="Q11612"/>
      <c r="R11612"/>
      <c r="S11612"/>
    </row>
    <row r="11613" spans="16:19">
      <c r="P11613"/>
      <c r="Q11613"/>
      <c r="R11613"/>
      <c r="S11613"/>
    </row>
    <row r="11614" spans="16:19">
      <c r="P11614"/>
      <c r="Q11614"/>
      <c r="R11614"/>
      <c r="S11614"/>
    </row>
    <row r="11615" spans="16:19">
      <c r="P11615"/>
      <c r="Q11615"/>
      <c r="R11615"/>
      <c r="S11615"/>
    </row>
    <row r="11616" spans="16:19">
      <c r="P11616"/>
      <c r="Q11616"/>
      <c r="R11616"/>
      <c r="S11616"/>
    </row>
    <row r="11617" spans="16:19">
      <c r="P11617"/>
      <c r="Q11617"/>
      <c r="R11617"/>
      <c r="S11617"/>
    </row>
    <row r="11618" spans="16:19">
      <c r="P11618"/>
      <c r="Q11618"/>
      <c r="R11618"/>
      <c r="S11618"/>
    </row>
    <row r="11619" spans="16:19">
      <c r="P11619"/>
      <c r="Q11619"/>
      <c r="R11619"/>
      <c r="S11619"/>
    </row>
    <row r="11620" spans="16:19">
      <c r="P11620"/>
      <c r="Q11620"/>
      <c r="R11620"/>
      <c r="S11620"/>
    </row>
    <row r="11621" spans="16:19">
      <c r="P11621"/>
      <c r="Q11621"/>
      <c r="R11621"/>
      <c r="S11621"/>
    </row>
    <row r="11622" spans="16:19">
      <c r="P11622"/>
      <c r="Q11622"/>
      <c r="R11622"/>
      <c r="S11622"/>
    </row>
    <row r="11623" spans="16:19">
      <c r="P11623"/>
      <c r="Q11623"/>
      <c r="R11623"/>
      <c r="S11623"/>
    </row>
    <row r="11624" spans="16:19">
      <c r="P11624"/>
      <c r="Q11624"/>
      <c r="R11624"/>
      <c r="S11624"/>
    </row>
    <row r="11625" spans="16:19">
      <c r="P11625"/>
      <c r="Q11625"/>
      <c r="R11625"/>
      <c r="S11625"/>
    </row>
    <row r="11626" spans="16:19">
      <c r="P11626"/>
      <c r="Q11626"/>
      <c r="R11626"/>
      <c r="S11626"/>
    </row>
    <row r="11627" spans="16:19">
      <c r="P11627"/>
      <c r="Q11627"/>
      <c r="R11627"/>
      <c r="S11627"/>
    </row>
    <row r="11628" spans="16:19">
      <c r="P11628"/>
      <c r="Q11628"/>
      <c r="R11628"/>
      <c r="S11628"/>
    </row>
    <row r="11629" spans="16:19">
      <c r="P11629"/>
      <c r="Q11629"/>
      <c r="R11629"/>
      <c r="S11629"/>
    </row>
    <row r="11630" spans="16:19">
      <c r="P11630"/>
      <c r="Q11630"/>
      <c r="R11630"/>
      <c r="S11630"/>
    </row>
    <row r="11631" spans="16:19">
      <c r="P11631"/>
      <c r="Q11631"/>
      <c r="R11631"/>
      <c r="S11631"/>
    </row>
    <row r="11632" spans="16:19">
      <c r="P11632"/>
      <c r="Q11632"/>
      <c r="R11632"/>
      <c r="S11632"/>
    </row>
    <row r="11633" spans="16:19">
      <c r="P11633"/>
      <c r="Q11633"/>
      <c r="R11633"/>
      <c r="S11633"/>
    </row>
    <row r="11634" spans="16:19">
      <c r="P11634"/>
      <c r="Q11634"/>
      <c r="R11634"/>
      <c r="S11634"/>
    </row>
    <row r="11635" spans="16:19">
      <c r="P11635"/>
      <c r="Q11635"/>
      <c r="R11635"/>
      <c r="S11635"/>
    </row>
    <row r="11636" spans="16:19">
      <c r="P11636"/>
      <c r="Q11636"/>
      <c r="R11636"/>
      <c r="S11636"/>
    </row>
    <row r="11637" spans="16:19">
      <c r="P11637"/>
      <c r="Q11637"/>
      <c r="R11637"/>
      <c r="S11637"/>
    </row>
    <row r="11638" spans="16:19">
      <c r="P11638"/>
      <c r="Q11638"/>
      <c r="R11638"/>
      <c r="S11638"/>
    </row>
    <row r="11639" spans="16:19">
      <c r="P11639"/>
      <c r="Q11639"/>
      <c r="R11639"/>
      <c r="S11639"/>
    </row>
    <row r="11640" spans="16:19">
      <c r="P11640"/>
      <c r="Q11640"/>
      <c r="R11640"/>
      <c r="S11640"/>
    </row>
    <row r="11641" spans="16:19">
      <c r="P11641"/>
      <c r="Q11641"/>
      <c r="R11641"/>
      <c r="S11641"/>
    </row>
    <row r="11642" spans="16:19">
      <c r="P11642"/>
      <c r="Q11642"/>
      <c r="R11642"/>
      <c r="S11642"/>
    </row>
    <row r="11643" spans="16:19">
      <c r="P11643"/>
      <c r="Q11643"/>
      <c r="R11643"/>
      <c r="S11643"/>
    </row>
    <row r="11644" spans="16:19">
      <c r="P11644"/>
      <c r="Q11644"/>
      <c r="R11644"/>
      <c r="S11644"/>
    </row>
    <row r="11645" spans="16:19">
      <c r="P11645"/>
      <c r="Q11645"/>
      <c r="R11645"/>
      <c r="S11645"/>
    </row>
    <row r="11646" spans="16:19">
      <c r="P11646"/>
      <c r="Q11646"/>
      <c r="R11646"/>
      <c r="S11646"/>
    </row>
    <row r="11647" spans="16:19">
      <c r="P11647"/>
      <c r="Q11647"/>
      <c r="R11647"/>
      <c r="S11647"/>
    </row>
    <row r="11648" spans="16:19">
      <c r="P11648"/>
      <c r="Q11648"/>
      <c r="R11648"/>
      <c r="S11648"/>
    </row>
    <row r="11649" spans="16:19">
      <c r="P11649"/>
      <c r="Q11649"/>
      <c r="R11649"/>
      <c r="S11649"/>
    </row>
    <row r="11650" spans="16:19">
      <c r="P11650"/>
      <c r="Q11650"/>
      <c r="R11650"/>
      <c r="S11650"/>
    </row>
    <row r="11651" spans="16:19">
      <c r="P11651"/>
      <c r="Q11651"/>
      <c r="R11651"/>
      <c r="S11651"/>
    </row>
    <row r="11652" spans="16:19">
      <c r="P11652"/>
      <c r="Q11652"/>
      <c r="R11652"/>
      <c r="S11652"/>
    </row>
    <row r="11653" spans="16:19">
      <c r="P11653"/>
      <c r="Q11653"/>
      <c r="R11653"/>
      <c r="S11653"/>
    </row>
    <row r="11654" spans="16:19">
      <c r="P11654"/>
      <c r="Q11654"/>
      <c r="R11654"/>
      <c r="S11654"/>
    </row>
    <row r="11655" spans="16:19">
      <c r="P11655"/>
      <c r="Q11655"/>
      <c r="R11655"/>
      <c r="S11655"/>
    </row>
    <row r="11656" spans="16:19">
      <c r="P11656"/>
      <c r="Q11656"/>
      <c r="R11656"/>
      <c r="S11656"/>
    </row>
    <row r="11657" spans="16:19">
      <c r="P11657"/>
      <c r="Q11657"/>
      <c r="R11657"/>
      <c r="S11657"/>
    </row>
    <row r="11658" spans="16:19">
      <c r="P11658"/>
      <c r="Q11658"/>
      <c r="R11658"/>
      <c r="S11658"/>
    </row>
    <row r="11659" spans="16:19">
      <c r="P11659"/>
      <c r="Q11659"/>
      <c r="R11659"/>
      <c r="S11659"/>
    </row>
    <row r="11660" spans="16:19">
      <c r="P11660"/>
      <c r="Q11660"/>
      <c r="R11660"/>
      <c r="S11660"/>
    </row>
    <row r="11661" spans="16:19">
      <c r="P11661"/>
      <c r="Q11661"/>
      <c r="R11661"/>
      <c r="S11661"/>
    </row>
    <row r="11662" spans="16:19">
      <c r="P11662"/>
      <c r="Q11662"/>
      <c r="R11662"/>
      <c r="S11662"/>
    </row>
    <row r="11663" spans="16:19">
      <c r="P11663"/>
      <c r="Q11663"/>
      <c r="R11663"/>
      <c r="S11663"/>
    </row>
    <row r="11664" spans="16:19">
      <c r="P11664"/>
      <c r="Q11664"/>
      <c r="R11664"/>
      <c r="S11664"/>
    </row>
    <row r="11665" spans="16:19">
      <c r="P11665"/>
      <c r="Q11665"/>
      <c r="R11665"/>
      <c r="S11665"/>
    </row>
    <row r="11666" spans="16:19">
      <c r="P11666"/>
      <c r="Q11666"/>
      <c r="R11666"/>
      <c r="S11666"/>
    </row>
    <row r="11667" spans="16:19">
      <c r="P11667"/>
      <c r="Q11667"/>
      <c r="R11667"/>
      <c r="S11667"/>
    </row>
    <row r="11668" spans="16:19">
      <c r="P11668"/>
      <c r="Q11668"/>
      <c r="R11668"/>
      <c r="S11668"/>
    </row>
    <row r="11669" spans="16:19">
      <c r="P11669"/>
      <c r="Q11669"/>
      <c r="R11669"/>
      <c r="S11669"/>
    </row>
    <row r="11670" spans="16:19">
      <c r="P11670"/>
      <c r="Q11670"/>
      <c r="R11670"/>
      <c r="S11670"/>
    </row>
    <row r="11671" spans="16:19">
      <c r="P11671"/>
      <c r="Q11671"/>
      <c r="R11671"/>
      <c r="S11671"/>
    </row>
    <row r="11672" spans="16:19">
      <c r="P11672"/>
      <c r="Q11672"/>
      <c r="R11672"/>
      <c r="S11672"/>
    </row>
    <row r="11673" spans="16:19">
      <c r="P11673"/>
      <c r="Q11673"/>
      <c r="R11673"/>
      <c r="S11673"/>
    </row>
    <row r="11674" spans="16:19">
      <c r="P11674"/>
      <c r="Q11674"/>
      <c r="R11674"/>
      <c r="S11674"/>
    </row>
    <row r="11675" spans="16:19">
      <c r="P11675"/>
      <c r="Q11675"/>
      <c r="R11675"/>
      <c r="S11675"/>
    </row>
    <row r="11676" spans="16:19">
      <c r="P11676"/>
      <c r="Q11676"/>
      <c r="R11676"/>
      <c r="S11676"/>
    </row>
    <row r="11677" spans="16:19">
      <c r="P11677"/>
      <c r="Q11677"/>
      <c r="R11677"/>
      <c r="S11677"/>
    </row>
    <row r="11678" spans="16:19">
      <c r="P11678"/>
      <c r="Q11678"/>
      <c r="R11678"/>
      <c r="S11678"/>
    </row>
    <row r="11679" spans="16:19">
      <c r="P11679"/>
      <c r="Q11679"/>
      <c r="R11679"/>
      <c r="S11679"/>
    </row>
    <row r="11680" spans="16:19">
      <c r="P11680"/>
      <c r="Q11680"/>
      <c r="R11680"/>
      <c r="S11680"/>
    </row>
    <row r="11681" spans="16:19">
      <c r="P11681"/>
      <c r="Q11681"/>
      <c r="R11681"/>
      <c r="S11681"/>
    </row>
    <row r="11682" spans="16:19">
      <c r="P11682"/>
      <c r="Q11682"/>
      <c r="R11682"/>
      <c r="S11682"/>
    </row>
    <row r="11683" spans="16:19">
      <c r="P11683"/>
      <c r="Q11683"/>
      <c r="R11683"/>
      <c r="S11683"/>
    </row>
    <row r="11684" spans="16:19">
      <c r="P11684"/>
      <c r="Q11684"/>
      <c r="R11684"/>
      <c r="S11684"/>
    </row>
    <row r="11685" spans="16:19">
      <c r="P11685"/>
      <c r="Q11685"/>
      <c r="R11685"/>
      <c r="S11685"/>
    </row>
    <row r="11686" spans="16:19">
      <c r="P11686"/>
      <c r="Q11686"/>
      <c r="R11686"/>
      <c r="S11686"/>
    </row>
    <row r="11687" spans="16:19">
      <c r="P11687"/>
      <c r="Q11687"/>
      <c r="R11687"/>
      <c r="S11687"/>
    </row>
    <row r="11688" spans="16:19">
      <c r="P11688"/>
      <c r="Q11688"/>
      <c r="R11688"/>
      <c r="S11688"/>
    </row>
    <row r="11689" spans="16:19">
      <c r="P11689"/>
      <c r="Q11689"/>
      <c r="R11689"/>
      <c r="S11689"/>
    </row>
    <row r="11690" spans="16:19">
      <c r="P11690"/>
      <c r="Q11690"/>
      <c r="R11690"/>
      <c r="S11690"/>
    </row>
    <row r="11691" spans="16:19">
      <c r="P11691"/>
      <c r="Q11691"/>
      <c r="R11691"/>
      <c r="S11691"/>
    </row>
    <row r="11692" spans="16:19">
      <c r="P11692"/>
      <c r="Q11692"/>
      <c r="R11692"/>
      <c r="S11692"/>
    </row>
    <row r="11693" spans="16:19">
      <c r="P11693"/>
      <c r="Q11693"/>
      <c r="R11693"/>
      <c r="S11693"/>
    </row>
    <row r="11694" spans="16:19">
      <c r="P11694"/>
      <c r="Q11694"/>
      <c r="R11694"/>
      <c r="S11694"/>
    </row>
    <row r="11695" spans="16:19">
      <c r="P11695"/>
      <c r="Q11695"/>
      <c r="R11695"/>
      <c r="S11695"/>
    </row>
    <row r="11696" spans="16:19">
      <c r="P11696"/>
      <c r="Q11696"/>
      <c r="R11696"/>
      <c r="S11696"/>
    </row>
    <row r="11697" spans="16:19">
      <c r="P11697"/>
      <c r="Q11697"/>
      <c r="R11697"/>
      <c r="S11697"/>
    </row>
    <row r="11698" spans="16:19">
      <c r="P11698"/>
      <c r="Q11698"/>
      <c r="R11698"/>
      <c r="S11698"/>
    </row>
    <row r="11699" spans="16:19">
      <c r="P11699"/>
      <c r="Q11699"/>
      <c r="R11699"/>
      <c r="S11699"/>
    </row>
    <row r="11700" spans="16:19">
      <c r="P11700"/>
      <c r="Q11700"/>
      <c r="R11700"/>
      <c r="S11700"/>
    </row>
    <row r="11701" spans="16:19">
      <c r="P11701"/>
      <c r="Q11701"/>
      <c r="R11701"/>
      <c r="S11701"/>
    </row>
    <row r="11702" spans="16:19">
      <c r="P11702"/>
      <c r="Q11702"/>
      <c r="R11702"/>
      <c r="S11702"/>
    </row>
    <row r="11703" spans="16:19">
      <c r="P11703"/>
      <c r="Q11703"/>
      <c r="R11703"/>
      <c r="S11703"/>
    </row>
    <row r="11704" spans="16:19">
      <c r="P11704"/>
      <c r="Q11704"/>
      <c r="R11704"/>
      <c r="S11704"/>
    </row>
    <row r="11705" spans="16:19">
      <c r="P11705"/>
      <c r="Q11705"/>
      <c r="R11705"/>
      <c r="S11705"/>
    </row>
    <row r="11706" spans="16:19">
      <c r="P11706"/>
      <c r="Q11706"/>
      <c r="R11706"/>
      <c r="S11706"/>
    </row>
    <row r="11707" spans="16:19">
      <c r="P11707"/>
      <c r="Q11707"/>
      <c r="R11707"/>
      <c r="S11707"/>
    </row>
    <row r="11708" spans="16:19">
      <c r="P11708"/>
      <c r="Q11708"/>
      <c r="R11708"/>
      <c r="S11708"/>
    </row>
    <row r="11709" spans="16:19">
      <c r="P11709"/>
      <c r="Q11709"/>
      <c r="R11709"/>
      <c r="S11709"/>
    </row>
    <row r="11710" spans="16:19">
      <c r="P11710"/>
      <c r="Q11710"/>
      <c r="R11710"/>
      <c r="S11710"/>
    </row>
    <row r="11711" spans="16:19">
      <c r="P11711"/>
      <c r="Q11711"/>
      <c r="R11711"/>
      <c r="S11711"/>
    </row>
    <row r="11712" spans="16:19">
      <c r="P11712"/>
      <c r="Q11712"/>
      <c r="R11712"/>
      <c r="S11712"/>
    </row>
    <row r="11713" spans="16:19">
      <c r="P11713"/>
      <c r="Q11713"/>
      <c r="R11713"/>
      <c r="S11713"/>
    </row>
    <row r="11714" spans="16:19">
      <c r="P11714"/>
      <c r="Q11714"/>
      <c r="R11714"/>
      <c r="S11714"/>
    </row>
    <row r="11715" spans="16:19">
      <c r="P11715"/>
      <c r="Q11715"/>
      <c r="R11715"/>
      <c r="S11715"/>
    </row>
    <row r="11716" spans="16:19">
      <c r="P11716"/>
      <c r="Q11716"/>
      <c r="R11716"/>
      <c r="S11716"/>
    </row>
    <row r="11717" spans="16:19">
      <c r="P11717"/>
      <c r="Q11717"/>
      <c r="R11717"/>
      <c r="S11717"/>
    </row>
    <row r="11718" spans="16:19">
      <c r="P11718"/>
      <c r="Q11718"/>
      <c r="R11718"/>
      <c r="S11718"/>
    </row>
    <row r="11719" spans="16:19">
      <c r="P11719"/>
      <c r="Q11719"/>
      <c r="R11719"/>
      <c r="S11719"/>
    </row>
    <row r="11720" spans="16:19">
      <c r="P11720"/>
      <c r="Q11720"/>
      <c r="R11720"/>
      <c r="S11720"/>
    </row>
    <row r="11721" spans="16:19">
      <c r="P11721"/>
      <c r="Q11721"/>
      <c r="R11721"/>
      <c r="S11721"/>
    </row>
    <row r="11722" spans="16:19">
      <c r="P11722"/>
      <c r="Q11722"/>
      <c r="R11722"/>
      <c r="S11722"/>
    </row>
    <row r="11723" spans="16:19">
      <c r="P11723"/>
      <c r="Q11723"/>
      <c r="R11723"/>
      <c r="S11723"/>
    </row>
    <row r="11724" spans="16:19">
      <c r="P11724"/>
      <c r="Q11724"/>
      <c r="R11724"/>
      <c r="S11724"/>
    </row>
    <row r="11725" spans="16:19">
      <c r="P11725"/>
      <c r="Q11725"/>
      <c r="R11725"/>
      <c r="S11725"/>
    </row>
    <row r="11726" spans="16:19">
      <c r="P11726"/>
      <c r="Q11726"/>
      <c r="R11726"/>
      <c r="S11726"/>
    </row>
    <row r="11727" spans="16:19">
      <c r="P11727"/>
      <c r="Q11727"/>
      <c r="R11727"/>
      <c r="S11727"/>
    </row>
    <row r="11728" spans="16:19">
      <c r="P11728"/>
      <c r="Q11728"/>
      <c r="R11728"/>
      <c r="S11728"/>
    </row>
    <row r="11729" spans="16:19">
      <c r="P11729"/>
      <c r="Q11729"/>
      <c r="R11729"/>
      <c r="S11729"/>
    </row>
    <row r="11730" spans="16:19">
      <c r="P11730"/>
      <c r="Q11730"/>
      <c r="R11730"/>
      <c r="S11730"/>
    </row>
    <row r="11731" spans="16:19">
      <c r="P11731"/>
      <c r="Q11731"/>
      <c r="R11731"/>
      <c r="S11731"/>
    </row>
    <row r="11732" spans="16:19">
      <c r="P11732"/>
      <c r="Q11732"/>
      <c r="R11732"/>
      <c r="S11732"/>
    </row>
    <row r="11733" spans="16:19">
      <c r="P11733"/>
      <c r="Q11733"/>
      <c r="R11733"/>
      <c r="S11733"/>
    </row>
    <row r="11734" spans="16:19">
      <c r="P11734"/>
      <c r="Q11734"/>
      <c r="R11734"/>
      <c r="S11734"/>
    </row>
    <row r="11735" spans="16:19">
      <c r="P11735"/>
      <c r="Q11735"/>
      <c r="R11735"/>
      <c r="S11735"/>
    </row>
    <row r="11736" spans="16:19">
      <c r="P11736"/>
      <c r="Q11736"/>
      <c r="R11736"/>
      <c r="S11736"/>
    </row>
    <row r="11737" spans="16:19">
      <c r="P11737"/>
      <c r="Q11737"/>
      <c r="R11737"/>
      <c r="S11737"/>
    </row>
    <row r="11738" spans="16:19">
      <c r="P11738"/>
      <c r="Q11738"/>
      <c r="R11738"/>
      <c r="S11738"/>
    </row>
    <row r="11739" spans="16:19">
      <c r="P11739"/>
      <c r="Q11739"/>
      <c r="R11739"/>
      <c r="S11739"/>
    </row>
    <row r="11740" spans="16:19">
      <c r="P11740"/>
      <c r="Q11740"/>
      <c r="R11740"/>
      <c r="S11740"/>
    </row>
    <row r="11741" spans="16:19">
      <c r="P11741"/>
      <c r="Q11741"/>
      <c r="R11741"/>
      <c r="S11741"/>
    </row>
    <row r="11742" spans="16:19">
      <c r="P11742"/>
      <c r="Q11742"/>
      <c r="R11742"/>
      <c r="S11742"/>
    </row>
    <row r="11743" spans="16:19">
      <c r="P11743"/>
      <c r="Q11743"/>
      <c r="R11743"/>
      <c r="S11743"/>
    </row>
    <row r="11744" spans="16:19">
      <c r="P11744"/>
      <c r="Q11744"/>
      <c r="R11744"/>
      <c r="S11744"/>
    </row>
    <row r="11745" spans="16:19">
      <c r="P11745"/>
      <c r="Q11745"/>
      <c r="R11745"/>
      <c r="S11745"/>
    </row>
    <row r="11746" spans="16:19">
      <c r="P11746"/>
      <c r="Q11746"/>
      <c r="R11746"/>
      <c r="S11746"/>
    </row>
    <row r="11747" spans="16:19">
      <c r="P11747"/>
      <c r="Q11747"/>
      <c r="R11747"/>
      <c r="S11747"/>
    </row>
    <row r="11748" spans="16:19">
      <c r="P11748"/>
      <c r="Q11748"/>
      <c r="R11748"/>
      <c r="S11748"/>
    </row>
    <row r="11749" spans="16:19">
      <c r="P11749"/>
      <c r="Q11749"/>
      <c r="R11749"/>
      <c r="S11749"/>
    </row>
    <row r="11750" spans="16:19">
      <c r="P11750"/>
      <c r="Q11750"/>
      <c r="R11750"/>
      <c r="S11750"/>
    </row>
    <row r="11751" spans="16:19">
      <c r="P11751"/>
      <c r="Q11751"/>
      <c r="R11751"/>
      <c r="S11751"/>
    </row>
    <row r="11752" spans="16:19">
      <c r="P11752"/>
      <c r="Q11752"/>
      <c r="R11752"/>
      <c r="S11752"/>
    </row>
    <row r="11753" spans="16:19">
      <c r="P11753"/>
      <c r="Q11753"/>
      <c r="R11753"/>
      <c r="S11753"/>
    </row>
    <row r="11754" spans="16:19">
      <c r="P11754"/>
      <c r="Q11754"/>
      <c r="R11754"/>
      <c r="S11754"/>
    </row>
    <row r="11755" spans="16:19">
      <c r="P11755"/>
      <c r="Q11755"/>
      <c r="R11755"/>
      <c r="S11755"/>
    </row>
    <row r="11756" spans="16:19">
      <c r="P11756"/>
      <c r="Q11756"/>
      <c r="R11756"/>
      <c r="S11756"/>
    </row>
    <row r="11757" spans="16:19">
      <c r="P11757"/>
      <c r="Q11757"/>
      <c r="R11757"/>
      <c r="S11757"/>
    </row>
    <row r="11758" spans="16:19">
      <c r="P11758"/>
      <c r="Q11758"/>
      <c r="R11758"/>
      <c r="S11758"/>
    </row>
    <row r="11759" spans="16:19">
      <c r="P11759"/>
      <c r="Q11759"/>
      <c r="R11759"/>
      <c r="S11759"/>
    </row>
    <row r="11760" spans="16:19">
      <c r="P11760"/>
      <c r="Q11760"/>
      <c r="R11760"/>
      <c r="S11760"/>
    </row>
    <row r="11761" spans="16:19">
      <c r="P11761"/>
      <c r="Q11761"/>
      <c r="R11761"/>
      <c r="S11761"/>
    </row>
    <row r="11762" spans="16:19">
      <c r="P11762"/>
      <c r="Q11762"/>
      <c r="R11762"/>
      <c r="S11762"/>
    </row>
    <row r="11763" spans="16:19">
      <c r="P11763"/>
      <c r="Q11763"/>
      <c r="R11763"/>
      <c r="S11763"/>
    </row>
    <row r="11764" spans="16:19">
      <c r="P11764"/>
      <c r="Q11764"/>
      <c r="R11764"/>
      <c r="S11764"/>
    </row>
    <row r="11765" spans="16:19">
      <c r="P11765"/>
      <c r="Q11765"/>
      <c r="R11765"/>
      <c r="S11765"/>
    </row>
    <row r="11766" spans="16:19">
      <c r="P11766"/>
      <c r="Q11766"/>
      <c r="R11766"/>
      <c r="S11766"/>
    </row>
    <row r="11767" spans="16:19">
      <c r="P11767"/>
      <c r="Q11767"/>
      <c r="R11767"/>
      <c r="S11767"/>
    </row>
    <row r="11768" spans="16:19">
      <c r="P11768"/>
      <c r="Q11768"/>
      <c r="R11768"/>
      <c r="S11768"/>
    </row>
    <row r="11769" spans="16:19">
      <c r="P11769"/>
      <c r="Q11769"/>
      <c r="R11769"/>
      <c r="S11769"/>
    </row>
    <row r="11770" spans="16:19">
      <c r="P11770"/>
      <c r="Q11770"/>
      <c r="R11770"/>
      <c r="S11770"/>
    </row>
    <row r="11771" spans="16:19">
      <c r="P11771"/>
      <c r="Q11771"/>
      <c r="R11771"/>
      <c r="S11771"/>
    </row>
    <row r="11772" spans="16:19">
      <c r="P11772"/>
      <c r="Q11772"/>
      <c r="R11772"/>
      <c r="S11772"/>
    </row>
    <row r="11773" spans="16:19">
      <c r="P11773"/>
      <c r="Q11773"/>
      <c r="R11773"/>
      <c r="S11773"/>
    </row>
    <row r="11774" spans="16:19">
      <c r="P11774"/>
      <c r="Q11774"/>
      <c r="R11774"/>
      <c r="S11774"/>
    </row>
    <row r="11775" spans="16:19">
      <c r="P11775"/>
      <c r="Q11775"/>
      <c r="R11775"/>
      <c r="S11775"/>
    </row>
    <row r="11776" spans="16:19">
      <c r="P11776"/>
      <c r="Q11776"/>
      <c r="R11776"/>
      <c r="S11776"/>
    </row>
    <row r="11777" spans="16:19">
      <c r="P11777"/>
      <c r="Q11777"/>
      <c r="R11777"/>
      <c r="S11777"/>
    </row>
    <row r="11778" spans="16:19">
      <c r="P11778"/>
      <c r="Q11778"/>
      <c r="R11778"/>
      <c r="S11778"/>
    </row>
    <row r="11779" spans="16:19">
      <c r="P11779"/>
      <c r="Q11779"/>
      <c r="R11779"/>
      <c r="S11779"/>
    </row>
    <row r="11780" spans="16:19">
      <c r="P11780"/>
      <c r="Q11780"/>
      <c r="R11780"/>
      <c r="S11780"/>
    </row>
    <row r="11781" spans="16:19">
      <c r="P11781"/>
      <c r="Q11781"/>
      <c r="R11781"/>
      <c r="S11781"/>
    </row>
    <row r="11782" spans="16:19">
      <c r="P11782"/>
      <c r="Q11782"/>
      <c r="R11782"/>
      <c r="S11782"/>
    </row>
    <row r="11783" spans="16:19">
      <c r="P11783"/>
      <c r="Q11783"/>
      <c r="R11783"/>
      <c r="S11783"/>
    </row>
    <row r="11784" spans="16:19">
      <c r="P11784"/>
      <c r="Q11784"/>
      <c r="R11784"/>
      <c r="S11784"/>
    </row>
    <row r="11785" spans="16:19">
      <c r="P11785"/>
      <c r="Q11785"/>
      <c r="R11785"/>
      <c r="S11785"/>
    </row>
    <row r="11786" spans="16:19">
      <c r="P11786"/>
      <c r="Q11786"/>
      <c r="R11786"/>
      <c r="S11786"/>
    </row>
    <row r="11787" spans="16:19">
      <c r="P11787"/>
      <c r="Q11787"/>
      <c r="R11787"/>
      <c r="S11787"/>
    </row>
    <row r="11788" spans="16:19">
      <c r="P11788"/>
      <c r="Q11788"/>
      <c r="R11788"/>
      <c r="S11788"/>
    </row>
    <row r="11789" spans="16:19">
      <c r="P11789"/>
      <c r="Q11789"/>
      <c r="R11789"/>
      <c r="S11789"/>
    </row>
    <row r="11790" spans="16:19">
      <c r="P11790"/>
      <c r="Q11790"/>
      <c r="R11790"/>
      <c r="S11790"/>
    </row>
    <row r="11791" spans="16:19">
      <c r="P11791"/>
      <c r="Q11791"/>
      <c r="R11791"/>
      <c r="S11791"/>
    </row>
    <row r="11792" spans="16:19">
      <c r="P11792"/>
      <c r="Q11792"/>
      <c r="R11792"/>
      <c r="S11792"/>
    </row>
    <row r="11793" spans="16:19">
      <c r="P11793"/>
      <c r="Q11793"/>
      <c r="R11793"/>
      <c r="S11793"/>
    </row>
    <row r="11794" spans="16:19">
      <c r="P11794"/>
      <c r="Q11794"/>
      <c r="R11794"/>
      <c r="S11794"/>
    </row>
    <row r="11795" spans="16:19">
      <c r="P11795"/>
      <c r="Q11795"/>
      <c r="R11795"/>
      <c r="S11795"/>
    </row>
    <row r="11796" spans="16:19">
      <c r="P11796"/>
      <c r="Q11796"/>
      <c r="R11796"/>
      <c r="S11796"/>
    </row>
    <row r="11797" spans="16:19">
      <c r="P11797"/>
      <c r="Q11797"/>
      <c r="R11797"/>
      <c r="S11797"/>
    </row>
    <row r="11798" spans="16:19">
      <c r="P11798"/>
      <c r="Q11798"/>
      <c r="R11798"/>
      <c r="S11798"/>
    </row>
    <row r="11799" spans="16:19">
      <c r="P11799"/>
      <c r="Q11799"/>
      <c r="R11799"/>
      <c r="S11799"/>
    </row>
    <row r="11800" spans="16:19">
      <c r="P11800"/>
      <c r="Q11800"/>
      <c r="R11800"/>
      <c r="S11800"/>
    </row>
    <row r="11801" spans="16:19">
      <c r="P11801"/>
      <c r="Q11801"/>
      <c r="R11801"/>
      <c r="S11801"/>
    </row>
    <row r="11802" spans="16:19">
      <c r="P11802"/>
      <c r="Q11802"/>
      <c r="R11802"/>
      <c r="S11802"/>
    </row>
    <row r="11803" spans="16:19">
      <c r="P11803"/>
      <c r="Q11803"/>
      <c r="R11803"/>
      <c r="S11803"/>
    </row>
    <row r="11804" spans="16:19">
      <c r="P11804"/>
      <c r="Q11804"/>
      <c r="R11804"/>
      <c r="S11804"/>
    </row>
    <row r="11805" spans="16:19">
      <c r="P11805"/>
      <c r="Q11805"/>
      <c r="R11805"/>
      <c r="S11805"/>
    </row>
    <row r="11806" spans="16:19">
      <c r="P11806"/>
      <c r="Q11806"/>
      <c r="R11806"/>
      <c r="S11806"/>
    </row>
    <row r="11807" spans="16:19">
      <c r="P11807"/>
      <c r="Q11807"/>
      <c r="R11807"/>
      <c r="S11807"/>
    </row>
    <row r="11808" spans="16:19">
      <c r="P11808"/>
      <c r="Q11808"/>
      <c r="R11808"/>
      <c r="S11808"/>
    </row>
    <row r="11809" spans="16:19">
      <c r="P11809"/>
      <c r="Q11809"/>
      <c r="R11809"/>
      <c r="S11809"/>
    </row>
    <row r="11810" spans="16:19">
      <c r="P11810"/>
      <c r="Q11810"/>
      <c r="R11810"/>
      <c r="S11810"/>
    </row>
    <row r="11811" spans="16:19">
      <c r="P11811"/>
      <c r="Q11811"/>
      <c r="R11811"/>
      <c r="S11811"/>
    </row>
    <row r="11812" spans="16:19">
      <c r="P11812"/>
      <c r="Q11812"/>
      <c r="R11812"/>
      <c r="S11812"/>
    </row>
    <row r="11813" spans="16:19">
      <c r="P11813"/>
      <c r="Q11813"/>
      <c r="R11813"/>
      <c r="S11813"/>
    </row>
    <row r="11814" spans="16:19">
      <c r="P11814"/>
      <c r="Q11814"/>
      <c r="R11814"/>
      <c r="S11814"/>
    </row>
    <row r="11815" spans="16:19">
      <c r="P11815"/>
      <c r="Q11815"/>
      <c r="R11815"/>
      <c r="S11815"/>
    </row>
    <row r="11816" spans="16:19">
      <c r="P11816"/>
      <c r="Q11816"/>
      <c r="R11816"/>
      <c r="S11816"/>
    </row>
    <row r="11817" spans="16:19">
      <c r="P11817"/>
      <c r="Q11817"/>
      <c r="R11817"/>
      <c r="S11817"/>
    </row>
    <row r="11818" spans="16:19">
      <c r="P11818"/>
      <c r="Q11818"/>
      <c r="R11818"/>
      <c r="S11818"/>
    </row>
    <row r="11819" spans="16:19">
      <c r="P11819"/>
      <c r="Q11819"/>
      <c r="R11819"/>
      <c r="S11819"/>
    </row>
    <row r="11820" spans="16:19">
      <c r="P11820"/>
      <c r="Q11820"/>
      <c r="R11820"/>
      <c r="S11820"/>
    </row>
    <row r="11821" spans="16:19">
      <c r="P11821"/>
      <c r="Q11821"/>
      <c r="R11821"/>
      <c r="S11821"/>
    </row>
    <row r="11822" spans="16:19">
      <c r="P11822"/>
      <c r="Q11822"/>
      <c r="R11822"/>
      <c r="S11822"/>
    </row>
    <row r="11823" spans="16:19">
      <c r="P11823"/>
      <c r="Q11823"/>
      <c r="R11823"/>
      <c r="S11823"/>
    </row>
    <row r="11824" spans="16:19">
      <c r="P11824"/>
      <c r="Q11824"/>
      <c r="R11824"/>
      <c r="S11824"/>
    </row>
    <row r="11825" spans="16:19">
      <c r="P11825"/>
      <c r="Q11825"/>
      <c r="R11825"/>
      <c r="S11825"/>
    </row>
    <row r="11826" spans="16:19">
      <c r="P11826"/>
      <c r="Q11826"/>
      <c r="R11826"/>
      <c r="S11826"/>
    </row>
    <row r="11827" spans="16:19">
      <c r="P11827"/>
      <c r="Q11827"/>
      <c r="R11827"/>
      <c r="S11827"/>
    </row>
    <row r="11828" spans="16:19">
      <c r="P11828"/>
      <c r="Q11828"/>
      <c r="R11828"/>
      <c r="S11828"/>
    </row>
    <row r="11829" spans="16:19">
      <c r="P11829"/>
      <c r="Q11829"/>
      <c r="R11829"/>
      <c r="S11829"/>
    </row>
    <row r="11830" spans="16:19">
      <c r="P11830"/>
      <c r="Q11830"/>
      <c r="R11830"/>
      <c r="S11830"/>
    </row>
    <row r="11831" spans="16:19">
      <c r="P11831"/>
      <c r="Q11831"/>
      <c r="R11831"/>
      <c r="S11831"/>
    </row>
    <row r="11832" spans="16:19">
      <c r="P11832"/>
      <c r="Q11832"/>
      <c r="R11832"/>
      <c r="S11832"/>
    </row>
    <row r="11833" spans="16:19">
      <c r="P11833"/>
      <c r="Q11833"/>
      <c r="R11833"/>
      <c r="S11833"/>
    </row>
    <row r="11834" spans="16:19">
      <c r="P11834"/>
      <c r="Q11834"/>
      <c r="R11834"/>
      <c r="S11834"/>
    </row>
    <row r="11835" spans="16:19">
      <c r="P11835"/>
      <c r="Q11835"/>
      <c r="R11835"/>
      <c r="S11835"/>
    </row>
    <row r="11836" spans="16:19">
      <c r="P11836"/>
      <c r="Q11836"/>
      <c r="R11836"/>
      <c r="S11836"/>
    </row>
    <row r="11837" spans="16:19">
      <c r="P11837"/>
      <c r="Q11837"/>
      <c r="R11837"/>
      <c r="S11837"/>
    </row>
    <row r="11838" spans="16:19">
      <c r="P11838"/>
      <c r="Q11838"/>
      <c r="R11838"/>
      <c r="S11838"/>
    </row>
    <row r="11839" spans="16:19">
      <c r="P11839"/>
      <c r="Q11839"/>
      <c r="R11839"/>
      <c r="S11839"/>
    </row>
    <row r="11840" spans="16:19">
      <c r="P11840"/>
      <c r="Q11840"/>
      <c r="R11840"/>
      <c r="S11840"/>
    </row>
    <row r="11841" spans="16:19">
      <c r="P11841"/>
      <c r="Q11841"/>
      <c r="R11841"/>
      <c r="S11841"/>
    </row>
    <row r="11842" spans="16:19">
      <c r="P11842"/>
      <c r="Q11842"/>
      <c r="R11842"/>
      <c r="S11842"/>
    </row>
    <row r="11843" spans="16:19">
      <c r="P11843"/>
      <c r="Q11843"/>
      <c r="R11843"/>
      <c r="S11843"/>
    </row>
    <row r="11844" spans="16:19">
      <c r="P11844"/>
      <c r="Q11844"/>
      <c r="R11844"/>
      <c r="S11844"/>
    </row>
    <row r="11845" spans="16:19">
      <c r="P11845"/>
      <c r="Q11845"/>
      <c r="R11845"/>
      <c r="S11845"/>
    </row>
    <row r="11846" spans="16:19">
      <c r="P11846"/>
      <c r="Q11846"/>
      <c r="R11846"/>
      <c r="S11846"/>
    </row>
    <row r="11847" spans="16:19">
      <c r="P11847"/>
      <c r="Q11847"/>
      <c r="R11847"/>
      <c r="S11847"/>
    </row>
    <row r="11848" spans="16:19">
      <c r="P11848"/>
      <c r="Q11848"/>
      <c r="R11848"/>
      <c r="S11848"/>
    </row>
    <row r="11849" spans="16:19">
      <c r="P11849"/>
      <c r="Q11849"/>
      <c r="R11849"/>
      <c r="S11849"/>
    </row>
    <row r="11850" spans="16:19">
      <c r="P11850"/>
      <c r="Q11850"/>
      <c r="R11850"/>
      <c r="S11850"/>
    </row>
    <row r="11851" spans="16:19">
      <c r="P11851"/>
      <c r="Q11851"/>
      <c r="R11851"/>
      <c r="S11851"/>
    </row>
    <row r="11852" spans="16:19">
      <c r="P11852"/>
      <c r="Q11852"/>
      <c r="R11852"/>
      <c r="S11852"/>
    </row>
    <row r="11853" spans="16:19">
      <c r="P11853"/>
      <c r="Q11853"/>
      <c r="R11853"/>
      <c r="S11853"/>
    </row>
    <row r="11854" spans="16:19">
      <c r="P11854"/>
      <c r="Q11854"/>
      <c r="R11854"/>
      <c r="S11854"/>
    </row>
    <row r="11855" spans="16:19">
      <c r="P11855"/>
      <c r="Q11855"/>
      <c r="R11855"/>
      <c r="S11855"/>
    </row>
    <row r="11856" spans="16:19">
      <c r="P11856"/>
      <c r="Q11856"/>
      <c r="R11856"/>
      <c r="S11856"/>
    </row>
    <row r="11857" spans="16:19">
      <c r="P11857"/>
      <c r="Q11857"/>
      <c r="R11857"/>
      <c r="S11857"/>
    </row>
    <row r="11858" spans="16:19">
      <c r="P11858"/>
      <c r="Q11858"/>
      <c r="R11858"/>
      <c r="S11858"/>
    </row>
    <row r="11859" spans="16:19">
      <c r="P11859"/>
      <c r="Q11859"/>
      <c r="R11859"/>
      <c r="S11859"/>
    </row>
    <row r="11860" spans="16:19">
      <c r="P11860"/>
      <c r="Q11860"/>
      <c r="R11860"/>
      <c r="S11860"/>
    </row>
    <row r="11861" spans="16:19">
      <c r="P11861"/>
      <c r="Q11861"/>
      <c r="R11861"/>
      <c r="S11861"/>
    </row>
    <row r="11862" spans="16:19">
      <c r="P11862"/>
      <c r="Q11862"/>
      <c r="R11862"/>
      <c r="S11862"/>
    </row>
    <row r="11863" spans="16:19">
      <c r="P11863"/>
      <c r="Q11863"/>
      <c r="R11863"/>
      <c r="S11863"/>
    </row>
    <row r="11864" spans="16:19">
      <c r="P11864"/>
      <c r="Q11864"/>
      <c r="R11864"/>
      <c r="S11864"/>
    </row>
    <row r="11865" spans="16:19">
      <c r="P11865"/>
      <c r="Q11865"/>
      <c r="R11865"/>
      <c r="S11865"/>
    </row>
    <row r="11866" spans="16:19">
      <c r="P11866"/>
      <c r="Q11866"/>
      <c r="R11866"/>
      <c r="S11866"/>
    </row>
    <row r="11867" spans="16:19">
      <c r="P11867"/>
      <c r="Q11867"/>
      <c r="R11867"/>
      <c r="S11867"/>
    </row>
    <row r="11868" spans="16:19">
      <c r="P11868"/>
      <c r="Q11868"/>
      <c r="R11868"/>
      <c r="S11868"/>
    </row>
    <row r="11869" spans="16:19">
      <c r="P11869"/>
      <c r="Q11869"/>
      <c r="R11869"/>
      <c r="S11869"/>
    </row>
    <row r="11870" spans="16:19">
      <c r="P11870"/>
      <c r="Q11870"/>
      <c r="R11870"/>
      <c r="S11870"/>
    </row>
    <row r="11871" spans="16:19">
      <c r="P11871"/>
      <c r="Q11871"/>
      <c r="R11871"/>
      <c r="S11871"/>
    </row>
    <row r="11872" spans="16:19">
      <c r="P11872"/>
      <c r="Q11872"/>
      <c r="R11872"/>
      <c r="S11872"/>
    </row>
    <row r="11873" spans="16:19">
      <c r="P11873"/>
      <c r="Q11873"/>
      <c r="R11873"/>
      <c r="S11873"/>
    </row>
    <row r="11874" spans="16:19">
      <c r="P11874"/>
      <c r="Q11874"/>
      <c r="R11874"/>
      <c r="S11874"/>
    </row>
    <row r="11875" spans="16:19">
      <c r="P11875"/>
      <c r="Q11875"/>
      <c r="R11875"/>
      <c r="S11875"/>
    </row>
    <row r="11876" spans="16:19">
      <c r="P11876"/>
      <c r="Q11876"/>
      <c r="R11876"/>
      <c r="S11876"/>
    </row>
    <row r="11877" spans="16:19">
      <c r="P11877"/>
      <c r="Q11877"/>
      <c r="R11877"/>
      <c r="S11877"/>
    </row>
    <row r="11878" spans="16:19">
      <c r="P11878"/>
      <c r="Q11878"/>
      <c r="R11878"/>
      <c r="S11878"/>
    </row>
    <row r="11879" spans="16:19">
      <c r="P11879"/>
      <c r="Q11879"/>
      <c r="R11879"/>
      <c r="S11879"/>
    </row>
    <row r="11880" spans="16:19">
      <c r="P11880"/>
      <c r="Q11880"/>
      <c r="R11880"/>
      <c r="S11880"/>
    </row>
    <row r="11881" spans="16:19">
      <c r="P11881"/>
      <c r="Q11881"/>
      <c r="R11881"/>
      <c r="S11881"/>
    </row>
    <row r="11882" spans="16:19">
      <c r="P11882"/>
      <c r="Q11882"/>
      <c r="R11882"/>
      <c r="S11882"/>
    </row>
    <row r="11883" spans="16:19">
      <c r="P11883"/>
      <c r="Q11883"/>
      <c r="R11883"/>
      <c r="S11883"/>
    </row>
    <row r="11884" spans="16:19">
      <c r="P11884"/>
      <c r="Q11884"/>
      <c r="R11884"/>
      <c r="S11884"/>
    </row>
    <row r="11885" spans="16:19">
      <c r="P11885"/>
      <c r="Q11885"/>
      <c r="R11885"/>
      <c r="S11885"/>
    </row>
    <row r="11886" spans="16:19">
      <c r="P11886"/>
      <c r="Q11886"/>
      <c r="R11886"/>
      <c r="S11886"/>
    </row>
    <row r="11887" spans="16:19">
      <c r="P11887"/>
      <c r="Q11887"/>
      <c r="R11887"/>
      <c r="S11887"/>
    </row>
    <row r="11888" spans="16:19">
      <c r="P11888"/>
      <c r="Q11888"/>
      <c r="R11888"/>
      <c r="S11888"/>
    </row>
    <row r="11889" spans="16:19">
      <c r="P11889"/>
      <c r="Q11889"/>
      <c r="R11889"/>
      <c r="S11889"/>
    </row>
    <row r="11890" spans="16:19">
      <c r="P11890"/>
      <c r="Q11890"/>
      <c r="R11890"/>
      <c r="S11890"/>
    </row>
    <row r="11891" spans="16:19">
      <c r="P11891"/>
      <c r="Q11891"/>
      <c r="R11891"/>
      <c r="S11891"/>
    </row>
    <row r="11892" spans="16:19">
      <c r="P11892"/>
      <c r="Q11892"/>
      <c r="R11892"/>
      <c r="S11892"/>
    </row>
    <row r="11893" spans="16:19">
      <c r="P11893"/>
      <c r="Q11893"/>
      <c r="R11893"/>
      <c r="S11893"/>
    </row>
    <row r="11894" spans="16:19">
      <c r="P11894"/>
      <c r="Q11894"/>
      <c r="R11894"/>
      <c r="S11894"/>
    </row>
    <row r="11895" spans="16:19">
      <c r="P11895"/>
      <c r="Q11895"/>
      <c r="R11895"/>
      <c r="S11895"/>
    </row>
    <row r="11896" spans="16:19">
      <c r="P11896"/>
      <c r="Q11896"/>
      <c r="R11896"/>
      <c r="S11896"/>
    </row>
    <row r="11897" spans="16:19">
      <c r="P11897"/>
      <c r="Q11897"/>
      <c r="R11897"/>
      <c r="S11897"/>
    </row>
    <row r="11898" spans="16:19">
      <c r="P11898"/>
      <c r="Q11898"/>
      <c r="R11898"/>
      <c r="S11898"/>
    </row>
    <row r="11899" spans="16:19">
      <c r="P11899"/>
      <c r="Q11899"/>
      <c r="R11899"/>
      <c r="S11899"/>
    </row>
    <row r="11900" spans="16:19">
      <c r="P11900"/>
      <c r="Q11900"/>
      <c r="R11900"/>
      <c r="S11900"/>
    </row>
    <row r="11901" spans="16:19">
      <c r="P11901"/>
      <c r="Q11901"/>
      <c r="R11901"/>
      <c r="S11901"/>
    </row>
    <row r="11902" spans="16:19">
      <c r="P11902"/>
      <c r="Q11902"/>
      <c r="R11902"/>
      <c r="S11902"/>
    </row>
    <row r="11903" spans="16:19">
      <c r="P11903"/>
      <c r="Q11903"/>
      <c r="R11903"/>
      <c r="S11903"/>
    </row>
    <row r="11904" spans="16:19">
      <c r="P11904"/>
      <c r="Q11904"/>
      <c r="R11904"/>
      <c r="S11904"/>
    </row>
    <row r="11905" spans="16:19">
      <c r="P11905"/>
      <c r="Q11905"/>
      <c r="R11905"/>
      <c r="S11905"/>
    </row>
    <row r="11906" spans="16:19">
      <c r="P11906"/>
      <c r="Q11906"/>
      <c r="R11906"/>
      <c r="S11906"/>
    </row>
    <row r="11907" spans="16:19">
      <c r="P11907"/>
      <c r="Q11907"/>
      <c r="R11907"/>
      <c r="S11907"/>
    </row>
    <row r="11908" spans="16:19">
      <c r="P11908"/>
      <c r="Q11908"/>
      <c r="R11908"/>
      <c r="S11908"/>
    </row>
    <row r="11909" spans="16:19">
      <c r="P11909"/>
      <c r="Q11909"/>
      <c r="R11909"/>
      <c r="S11909"/>
    </row>
    <row r="11910" spans="16:19">
      <c r="P11910"/>
      <c r="Q11910"/>
      <c r="R11910"/>
      <c r="S11910"/>
    </row>
    <row r="11911" spans="16:19">
      <c r="P11911"/>
      <c r="Q11911"/>
      <c r="R11911"/>
      <c r="S11911"/>
    </row>
    <row r="11912" spans="16:19">
      <c r="P11912"/>
      <c r="Q11912"/>
      <c r="R11912"/>
      <c r="S11912"/>
    </row>
    <row r="11913" spans="16:19">
      <c r="P11913"/>
      <c r="Q11913"/>
      <c r="R11913"/>
      <c r="S11913"/>
    </row>
    <row r="11914" spans="16:19">
      <c r="P11914"/>
      <c r="Q11914"/>
      <c r="R11914"/>
      <c r="S11914"/>
    </row>
    <row r="11915" spans="16:19">
      <c r="P11915"/>
      <c r="Q11915"/>
      <c r="R11915"/>
      <c r="S11915"/>
    </row>
    <row r="11916" spans="16:19">
      <c r="P11916"/>
      <c r="Q11916"/>
      <c r="R11916"/>
      <c r="S11916"/>
    </row>
    <row r="11917" spans="16:19">
      <c r="P11917"/>
      <c r="Q11917"/>
      <c r="R11917"/>
      <c r="S11917"/>
    </row>
    <row r="11918" spans="16:19">
      <c r="P11918"/>
      <c r="Q11918"/>
      <c r="R11918"/>
      <c r="S11918"/>
    </row>
    <row r="11919" spans="16:19">
      <c r="P11919"/>
      <c r="Q11919"/>
      <c r="R11919"/>
      <c r="S11919"/>
    </row>
    <row r="11920" spans="16:19">
      <c r="P11920"/>
      <c r="Q11920"/>
      <c r="R11920"/>
      <c r="S11920"/>
    </row>
    <row r="11921" spans="16:19">
      <c r="P11921"/>
      <c r="Q11921"/>
      <c r="R11921"/>
      <c r="S11921"/>
    </row>
    <row r="11922" spans="16:19">
      <c r="P11922"/>
      <c r="Q11922"/>
      <c r="R11922"/>
      <c r="S11922"/>
    </row>
    <row r="11923" spans="16:19">
      <c r="P11923"/>
      <c r="Q11923"/>
      <c r="R11923"/>
      <c r="S11923"/>
    </row>
    <row r="11924" spans="16:19">
      <c r="P11924"/>
      <c r="Q11924"/>
      <c r="R11924"/>
      <c r="S11924"/>
    </row>
    <row r="11925" spans="16:19">
      <c r="P11925"/>
      <c r="Q11925"/>
      <c r="R11925"/>
      <c r="S11925"/>
    </row>
    <row r="11926" spans="16:19">
      <c r="P11926"/>
      <c r="Q11926"/>
      <c r="R11926"/>
      <c r="S11926"/>
    </row>
    <row r="11927" spans="16:19">
      <c r="P11927"/>
      <c r="Q11927"/>
      <c r="R11927"/>
      <c r="S11927"/>
    </row>
    <row r="11928" spans="16:19">
      <c r="P11928"/>
      <c r="Q11928"/>
      <c r="R11928"/>
      <c r="S11928"/>
    </row>
    <row r="11929" spans="16:19">
      <c r="P11929"/>
      <c r="Q11929"/>
      <c r="R11929"/>
      <c r="S11929"/>
    </row>
    <row r="11930" spans="16:19">
      <c r="P11930"/>
      <c r="Q11930"/>
      <c r="R11930"/>
      <c r="S11930"/>
    </row>
    <row r="11931" spans="16:19">
      <c r="P11931"/>
      <c r="Q11931"/>
      <c r="R11931"/>
      <c r="S11931"/>
    </row>
    <row r="11932" spans="16:19">
      <c r="P11932"/>
      <c r="Q11932"/>
      <c r="R11932"/>
      <c r="S11932"/>
    </row>
    <row r="11933" spans="16:19">
      <c r="P11933"/>
      <c r="Q11933"/>
      <c r="R11933"/>
      <c r="S11933"/>
    </row>
    <row r="11934" spans="16:19">
      <c r="P11934"/>
      <c r="Q11934"/>
      <c r="R11934"/>
      <c r="S11934"/>
    </row>
    <row r="11935" spans="16:19">
      <c r="P11935"/>
      <c r="Q11935"/>
      <c r="R11935"/>
      <c r="S11935"/>
    </row>
    <row r="11936" spans="16:19">
      <c r="P11936"/>
      <c r="Q11936"/>
      <c r="R11936"/>
      <c r="S11936"/>
    </row>
    <row r="11937" spans="16:19">
      <c r="P11937"/>
      <c r="Q11937"/>
      <c r="R11937"/>
      <c r="S11937"/>
    </row>
    <row r="11938" spans="16:19">
      <c r="P11938"/>
      <c r="Q11938"/>
      <c r="R11938"/>
      <c r="S11938"/>
    </row>
    <row r="11939" spans="16:19">
      <c r="P11939"/>
      <c r="Q11939"/>
      <c r="R11939"/>
      <c r="S11939"/>
    </row>
    <row r="11940" spans="16:19">
      <c r="P11940"/>
      <c r="Q11940"/>
      <c r="R11940"/>
      <c r="S11940"/>
    </row>
    <row r="11941" spans="16:19">
      <c r="P11941"/>
      <c r="Q11941"/>
      <c r="R11941"/>
      <c r="S11941"/>
    </row>
    <row r="11942" spans="16:19">
      <c r="P11942"/>
      <c r="Q11942"/>
      <c r="R11942"/>
      <c r="S11942"/>
    </row>
    <row r="11943" spans="16:19">
      <c r="P11943"/>
      <c r="Q11943"/>
      <c r="R11943"/>
      <c r="S11943"/>
    </row>
    <row r="11944" spans="16:19">
      <c r="P11944"/>
      <c r="Q11944"/>
      <c r="R11944"/>
      <c r="S11944"/>
    </row>
    <row r="11945" spans="16:19">
      <c r="P11945"/>
      <c r="Q11945"/>
      <c r="R11945"/>
      <c r="S11945"/>
    </row>
    <row r="11946" spans="16:19">
      <c r="P11946"/>
      <c r="Q11946"/>
      <c r="R11946"/>
      <c r="S11946"/>
    </row>
    <row r="11947" spans="16:19">
      <c r="P11947"/>
      <c r="Q11947"/>
      <c r="R11947"/>
      <c r="S11947"/>
    </row>
    <row r="11948" spans="16:19">
      <c r="P11948"/>
      <c r="Q11948"/>
      <c r="R11948"/>
      <c r="S11948"/>
    </row>
    <row r="11949" spans="16:19">
      <c r="P11949"/>
      <c r="Q11949"/>
      <c r="R11949"/>
      <c r="S11949"/>
    </row>
    <row r="11950" spans="16:19">
      <c r="P11950"/>
      <c r="Q11950"/>
      <c r="R11950"/>
      <c r="S11950"/>
    </row>
    <row r="11951" spans="16:19">
      <c r="P11951"/>
      <c r="Q11951"/>
      <c r="R11951"/>
      <c r="S11951"/>
    </row>
    <row r="11952" spans="16:19">
      <c r="P11952"/>
      <c r="Q11952"/>
      <c r="R11952"/>
      <c r="S11952"/>
    </row>
    <row r="11953" spans="16:19">
      <c r="P11953"/>
      <c r="Q11953"/>
      <c r="R11953"/>
      <c r="S11953"/>
    </row>
    <row r="11954" spans="16:19">
      <c r="P11954"/>
      <c r="Q11954"/>
      <c r="R11954"/>
      <c r="S11954"/>
    </row>
    <row r="11955" spans="16:19">
      <c r="P11955"/>
      <c r="Q11955"/>
      <c r="R11955"/>
      <c r="S11955"/>
    </row>
    <row r="11956" spans="16:19">
      <c r="P11956"/>
      <c r="Q11956"/>
      <c r="R11956"/>
      <c r="S11956"/>
    </row>
    <row r="11957" spans="16:19">
      <c r="P11957"/>
      <c r="Q11957"/>
      <c r="R11957"/>
      <c r="S11957"/>
    </row>
    <row r="11958" spans="16:19">
      <c r="P11958"/>
      <c r="Q11958"/>
      <c r="R11958"/>
      <c r="S11958"/>
    </row>
    <row r="11959" spans="16:19">
      <c r="P11959"/>
      <c r="Q11959"/>
      <c r="R11959"/>
      <c r="S11959"/>
    </row>
    <row r="11960" spans="16:19">
      <c r="P11960"/>
      <c r="Q11960"/>
      <c r="R11960"/>
      <c r="S11960"/>
    </row>
    <row r="11961" spans="16:19">
      <c r="P11961"/>
      <c r="Q11961"/>
      <c r="R11961"/>
      <c r="S11961"/>
    </row>
    <row r="11962" spans="16:19">
      <c r="P11962"/>
      <c r="Q11962"/>
      <c r="R11962"/>
      <c r="S11962"/>
    </row>
    <row r="11963" spans="16:19">
      <c r="P11963"/>
      <c r="Q11963"/>
      <c r="R11963"/>
      <c r="S11963"/>
    </row>
    <row r="11964" spans="16:19">
      <c r="P11964"/>
      <c r="Q11964"/>
      <c r="R11964"/>
      <c r="S11964"/>
    </row>
    <row r="11965" spans="16:19">
      <c r="P11965"/>
      <c r="Q11965"/>
      <c r="R11965"/>
      <c r="S11965"/>
    </row>
    <row r="11966" spans="16:19">
      <c r="P11966"/>
      <c r="Q11966"/>
      <c r="R11966"/>
      <c r="S11966"/>
    </row>
    <row r="11967" spans="16:19">
      <c r="P11967"/>
      <c r="Q11967"/>
      <c r="R11967"/>
      <c r="S11967"/>
    </row>
    <row r="11968" spans="16:19">
      <c r="P11968"/>
      <c r="Q11968"/>
      <c r="R11968"/>
      <c r="S11968"/>
    </row>
    <row r="11969" spans="16:19">
      <c r="P11969"/>
      <c r="Q11969"/>
      <c r="R11969"/>
      <c r="S11969"/>
    </row>
    <row r="11970" spans="16:19">
      <c r="P11970"/>
      <c r="Q11970"/>
      <c r="R11970"/>
      <c r="S11970"/>
    </row>
    <row r="11971" spans="16:19">
      <c r="P11971"/>
      <c r="Q11971"/>
      <c r="R11971"/>
      <c r="S11971"/>
    </row>
    <row r="11972" spans="16:19">
      <c r="P11972"/>
      <c r="Q11972"/>
      <c r="R11972"/>
      <c r="S11972"/>
    </row>
    <row r="11973" spans="16:19">
      <c r="P11973"/>
      <c r="Q11973"/>
      <c r="R11973"/>
      <c r="S11973"/>
    </row>
    <row r="11974" spans="16:19">
      <c r="P11974"/>
      <c r="Q11974"/>
      <c r="R11974"/>
      <c r="S11974"/>
    </row>
    <row r="11975" spans="16:19">
      <c r="P11975"/>
      <c r="Q11975"/>
      <c r="R11975"/>
      <c r="S11975"/>
    </row>
    <row r="11976" spans="16:19">
      <c r="P11976"/>
      <c r="Q11976"/>
      <c r="R11976"/>
      <c r="S11976"/>
    </row>
    <row r="11977" spans="16:19">
      <c r="P11977"/>
      <c r="Q11977"/>
      <c r="R11977"/>
      <c r="S11977"/>
    </row>
    <row r="11978" spans="16:19">
      <c r="P11978"/>
      <c r="Q11978"/>
      <c r="R11978"/>
      <c r="S11978"/>
    </row>
    <row r="11979" spans="16:19">
      <c r="P11979"/>
      <c r="Q11979"/>
      <c r="R11979"/>
      <c r="S11979"/>
    </row>
    <row r="11980" spans="16:19">
      <c r="P11980"/>
      <c r="Q11980"/>
      <c r="R11980"/>
      <c r="S11980"/>
    </row>
    <row r="11981" spans="16:19">
      <c r="P11981"/>
      <c r="Q11981"/>
      <c r="R11981"/>
      <c r="S11981"/>
    </row>
    <row r="11982" spans="16:19">
      <c r="P11982"/>
      <c r="Q11982"/>
      <c r="R11982"/>
      <c r="S11982"/>
    </row>
    <row r="11983" spans="16:19">
      <c r="P11983"/>
      <c r="Q11983"/>
      <c r="R11983"/>
      <c r="S11983"/>
    </row>
    <row r="11984" spans="16:19">
      <c r="P11984"/>
      <c r="Q11984"/>
      <c r="R11984"/>
      <c r="S11984"/>
    </row>
    <row r="11985" spans="16:19">
      <c r="P11985"/>
      <c r="Q11985"/>
      <c r="R11985"/>
      <c r="S11985"/>
    </row>
    <row r="11986" spans="16:19">
      <c r="P11986"/>
      <c r="Q11986"/>
      <c r="R11986"/>
      <c r="S11986"/>
    </row>
    <row r="11987" spans="16:19">
      <c r="P11987"/>
      <c r="Q11987"/>
      <c r="R11987"/>
      <c r="S11987"/>
    </row>
    <row r="11988" spans="16:19">
      <c r="P11988"/>
      <c r="Q11988"/>
      <c r="R11988"/>
      <c r="S11988"/>
    </row>
    <row r="11989" spans="16:19">
      <c r="P11989"/>
      <c r="Q11989"/>
      <c r="R11989"/>
      <c r="S11989"/>
    </row>
    <row r="11990" spans="16:19">
      <c r="P11990"/>
      <c r="Q11990"/>
      <c r="R11990"/>
      <c r="S11990"/>
    </row>
    <row r="11991" spans="16:19">
      <c r="P11991"/>
      <c r="Q11991"/>
      <c r="R11991"/>
      <c r="S11991"/>
    </row>
    <row r="11992" spans="16:19">
      <c r="P11992"/>
      <c r="Q11992"/>
      <c r="R11992"/>
      <c r="S11992"/>
    </row>
    <row r="11993" spans="16:19">
      <c r="P11993"/>
      <c r="Q11993"/>
      <c r="R11993"/>
      <c r="S11993"/>
    </row>
    <row r="11994" spans="16:19">
      <c r="P11994"/>
      <c r="Q11994"/>
      <c r="R11994"/>
      <c r="S11994"/>
    </row>
    <row r="11995" spans="16:19">
      <c r="P11995"/>
      <c r="Q11995"/>
      <c r="R11995"/>
      <c r="S11995"/>
    </row>
    <row r="11996" spans="16:19">
      <c r="P11996"/>
      <c r="Q11996"/>
      <c r="R11996"/>
      <c r="S11996"/>
    </row>
    <row r="11997" spans="16:19">
      <c r="P11997"/>
      <c r="Q11997"/>
      <c r="R11997"/>
      <c r="S11997"/>
    </row>
    <row r="11998" spans="16:19">
      <c r="P11998"/>
      <c r="Q11998"/>
      <c r="R11998"/>
      <c r="S11998"/>
    </row>
    <row r="11999" spans="16:19">
      <c r="P11999"/>
      <c r="Q11999"/>
      <c r="R11999"/>
      <c r="S11999"/>
    </row>
    <row r="12000" spans="16:19">
      <c r="P12000"/>
      <c r="Q12000"/>
      <c r="R12000"/>
      <c r="S12000"/>
    </row>
    <row r="12001" spans="16:19">
      <c r="P12001"/>
      <c r="Q12001"/>
      <c r="R12001"/>
      <c r="S12001"/>
    </row>
    <row r="12002" spans="16:19">
      <c r="P12002"/>
      <c r="Q12002"/>
      <c r="R12002"/>
      <c r="S12002"/>
    </row>
    <row r="12003" spans="16:19">
      <c r="P12003"/>
      <c r="Q12003"/>
      <c r="R12003"/>
      <c r="S12003"/>
    </row>
    <row r="12004" spans="16:19">
      <c r="P12004"/>
      <c r="Q12004"/>
      <c r="R12004"/>
      <c r="S12004"/>
    </row>
    <row r="12005" spans="16:19">
      <c r="P12005"/>
      <c r="Q12005"/>
      <c r="R12005"/>
      <c r="S12005"/>
    </row>
    <row r="12006" spans="16:19">
      <c r="P12006"/>
      <c r="Q12006"/>
      <c r="R12006"/>
      <c r="S12006"/>
    </row>
    <row r="12007" spans="16:19">
      <c r="P12007"/>
      <c r="Q12007"/>
      <c r="R12007"/>
      <c r="S12007"/>
    </row>
    <row r="12008" spans="16:19">
      <c r="P12008"/>
      <c r="Q12008"/>
      <c r="R12008"/>
      <c r="S12008"/>
    </row>
    <row r="12009" spans="16:19">
      <c r="P12009"/>
      <c r="Q12009"/>
      <c r="R12009"/>
      <c r="S12009"/>
    </row>
    <row r="12010" spans="16:19">
      <c r="P12010"/>
      <c r="Q12010"/>
      <c r="R12010"/>
      <c r="S12010"/>
    </row>
    <row r="12011" spans="16:19">
      <c r="P12011"/>
      <c r="Q12011"/>
      <c r="R12011"/>
      <c r="S12011"/>
    </row>
    <row r="12012" spans="16:19">
      <c r="P12012"/>
      <c r="Q12012"/>
      <c r="R12012"/>
      <c r="S12012"/>
    </row>
    <row r="12013" spans="16:19">
      <c r="P12013"/>
      <c r="Q12013"/>
      <c r="R12013"/>
      <c r="S12013"/>
    </row>
    <row r="12014" spans="16:19">
      <c r="P12014"/>
      <c r="Q12014"/>
      <c r="R12014"/>
      <c r="S12014"/>
    </row>
    <row r="12015" spans="16:19">
      <c r="P12015"/>
      <c r="Q12015"/>
      <c r="R12015"/>
      <c r="S12015"/>
    </row>
    <row r="12016" spans="16:19">
      <c r="P12016"/>
      <c r="Q12016"/>
      <c r="R12016"/>
      <c r="S12016"/>
    </row>
    <row r="12017" spans="16:19">
      <c r="P12017"/>
      <c r="Q12017"/>
      <c r="R12017"/>
      <c r="S12017"/>
    </row>
    <row r="12018" spans="16:19">
      <c r="P12018"/>
      <c r="Q12018"/>
      <c r="R12018"/>
      <c r="S12018"/>
    </row>
    <row r="12019" spans="16:19">
      <c r="P12019"/>
      <c r="Q12019"/>
      <c r="R12019"/>
      <c r="S12019"/>
    </row>
    <row r="12020" spans="16:19">
      <c r="P12020"/>
      <c r="Q12020"/>
      <c r="R12020"/>
      <c r="S12020"/>
    </row>
    <row r="12021" spans="16:19">
      <c r="P12021"/>
      <c r="Q12021"/>
      <c r="R12021"/>
      <c r="S12021"/>
    </row>
    <row r="12022" spans="16:19">
      <c r="P12022"/>
      <c r="Q12022"/>
      <c r="R12022"/>
      <c r="S12022"/>
    </row>
    <row r="12023" spans="16:19">
      <c r="P12023"/>
      <c r="Q12023"/>
      <c r="R12023"/>
      <c r="S12023"/>
    </row>
    <row r="12024" spans="16:19">
      <c r="P12024"/>
      <c r="Q12024"/>
      <c r="R12024"/>
      <c r="S12024"/>
    </row>
    <row r="12025" spans="16:19">
      <c r="P12025"/>
      <c r="Q12025"/>
      <c r="R12025"/>
      <c r="S12025"/>
    </row>
    <row r="12026" spans="16:19">
      <c r="P12026"/>
      <c r="Q12026"/>
      <c r="R12026"/>
      <c r="S12026"/>
    </row>
    <row r="12027" spans="16:19">
      <c r="P12027"/>
      <c r="Q12027"/>
      <c r="R12027"/>
      <c r="S12027"/>
    </row>
    <row r="12028" spans="16:19">
      <c r="P12028"/>
      <c r="Q12028"/>
      <c r="R12028"/>
      <c r="S12028"/>
    </row>
    <row r="12029" spans="16:19">
      <c r="P12029"/>
      <c r="Q12029"/>
      <c r="R12029"/>
      <c r="S12029"/>
    </row>
    <row r="12030" spans="16:19">
      <c r="P12030"/>
      <c r="Q12030"/>
      <c r="R12030"/>
      <c r="S12030"/>
    </row>
    <row r="12031" spans="16:19">
      <c r="P12031"/>
      <c r="Q12031"/>
      <c r="R12031"/>
      <c r="S12031"/>
    </row>
    <row r="12032" spans="16:19">
      <c r="P12032"/>
      <c r="Q12032"/>
      <c r="R12032"/>
      <c r="S12032"/>
    </row>
    <row r="12033" spans="16:19">
      <c r="P12033"/>
      <c r="Q12033"/>
      <c r="R12033"/>
      <c r="S12033"/>
    </row>
    <row r="12034" spans="16:19">
      <c r="P12034"/>
      <c r="Q12034"/>
      <c r="R12034"/>
      <c r="S12034"/>
    </row>
    <row r="12035" spans="16:19">
      <c r="P12035"/>
      <c r="Q12035"/>
      <c r="R12035"/>
      <c r="S12035"/>
    </row>
    <row r="12036" spans="16:19">
      <c r="P12036"/>
      <c r="Q12036"/>
      <c r="R12036"/>
      <c r="S12036"/>
    </row>
    <row r="12037" spans="16:19">
      <c r="P12037"/>
      <c r="Q12037"/>
      <c r="R12037"/>
      <c r="S12037"/>
    </row>
    <row r="12038" spans="16:19">
      <c r="P12038"/>
      <c r="Q12038"/>
      <c r="R12038"/>
      <c r="S12038"/>
    </row>
    <row r="12039" spans="16:19">
      <c r="P12039"/>
      <c r="Q12039"/>
      <c r="R12039"/>
      <c r="S12039"/>
    </row>
    <row r="12040" spans="16:19">
      <c r="P12040"/>
      <c r="Q12040"/>
      <c r="R12040"/>
      <c r="S12040"/>
    </row>
    <row r="12041" spans="16:19">
      <c r="P12041"/>
      <c r="Q12041"/>
      <c r="R12041"/>
      <c r="S12041"/>
    </row>
    <row r="12042" spans="16:19">
      <c r="P12042"/>
      <c r="Q12042"/>
      <c r="R12042"/>
      <c r="S12042"/>
    </row>
    <row r="12043" spans="16:19">
      <c r="P12043"/>
      <c r="Q12043"/>
      <c r="R12043"/>
      <c r="S12043"/>
    </row>
    <row r="12044" spans="16:19">
      <c r="P12044"/>
      <c r="Q12044"/>
      <c r="R12044"/>
      <c r="S12044"/>
    </row>
    <row r="12045" spans="16:19">
      <c r="P12045"/>
      <c r="Q12045"/>
      <c r="R12045"/>
      <c r="S12045"/>
    </row>
    <row r="12046" spans="16:19">
      <c r="P12046"/>
      <c r="Q12046"/>
      <c r="R12046"/>
      <c r="S12046"/>
    </row>
    <row r="12047" spans="16:19">
      <c r="P12047"/>
      <c r="Q12047"/>
      <c r="R12047"/>
      <c r="S12047"/>
    </row>
    <row r="12048" spans="16:19">
      <c r="P12048"/>
      <c r="Q12048"/>
      <c r="R12048"/>
      <c r="S12048"/>
    </row>
    <row r="12049" spans="16:19">
      <c r="P12049"/>
      <c r="Q12049"/>
      <c r="R12049"/>
      <c r="S12049"/>
    </row>
    <row r="12050" spans="16:19">
      <c r="P12050"/>
      <c r="Q12050"/>
      <c r="R12050"/>
      <c r="S12050"/>
    </row>
    <row r="12051" spans="16:19">
      <c r="P12051"/>
      <c r="Q12051"/>
      <c r="R12051"/>
      <c r="S12051"/>
    </row>
    <row r="12052" spans="16:19">
      <c r="P12052"/>
      <c r="Q12052"/>
      <c r="R12052"/>
      <c r="S12052"/>
    </row>
    <row r="12053" spans="16:19">
      <c r="P12053"/>
      <c r="Q12053"/>
      <c r="R12053"/>
      <c r="S12053"/>
    </row>
    <row r="12054" spans="16:19">
      <c r="P12054"/>
      <c r="Q12054"/>
      <c r="R12054"/>
      <c r="S12054"/>
    </row>
    <row r="12055" spans="16:19">
      <c r="P12055"/>
      <c r="Q12055"/>
      <c r="R12055"/>
      <c r="S12055"/>
    </row>
    <row r="12056" spans="16:19">
      <c r="P12056"/>
      <c r="Q12056"/>
      <c r="R12056"/>
      <c r="S12056"/>
    </row>
    <row r="12057" spans="16:19">
      <c r="P12057"/>
      <c r="Q12057"/>
      <c r="R12057"/>
      <c r="S12057"/>
    </row>
    <row r="12058" spans="16:19">
      <c r="P12058"/>
      <c r="Q12058"/>
      <c r="R12058"/>
      <c r="S12058"/>
    </row>
    <row r="12059" spans="16:19">
      <c r="P12059"/>
      <c r="Q12059"/>
      <c r="R12059"/>
      <c r="S12059"/>
    </row>
    <row r="12060" spans="16:19">
      <c r="P12060"/>
      <c r="Q12060"/>
      <c r="R12060"/>
      <c r="S12060"/>
    </row>
    <row r="12061" spans="16:19">
      <c r="P12061"/>
      <c r="Q12061"/>
      <c r="R12061"/>
      <c r="S12061"/>
    </row>
    <row r="12062" spans="16:19">
      <c r="P12062"/>
      <c r="Q12062"/>
      <c r="R12062"/>
      <c r="S12062"/>
    </row>
    <row r="12063" spans="16:19">
      <c r="P12063"/>
      <c r="Q12063"/>
      <c r="R12063"/>
      <c r="S12063"/>
    </row>
    <row r="12064" spans="16:19">
      <c r="P12064"/>
      <c r="Q12064"/>
      <c r="R12064"/>
      <c r="S12064"/>
    </row>
    <row r="12065" spans="16:19">
      <c r="P12065"/>
      <c r="Q12065"/>
      <c r="R12065"/>
      <c r="S12065"/>
    </row>
    <row r="12066" spans="16:19">
      <c r="P12066"/>
      <c r="Q12066"/>
      <c r="R12066"/>
      <c r="S12066"/>
    </row>
    <row r="12067" spans="16:19">
      <c r="P12067"/>
      <c r="Q12067"/>
      <c r="R12067"/>
      <c r="S12067"/>
    </row>
    <row r="12068" spans="16:19">
      <c r="P12068"/>
      <c r="Q12068"/>
      <c r="R12068"/>
      <c r="S12068"/>
    </row>
    <row r="12069" spans="16:19">
      <c r="P12069"/>
      <c r="Q12069"/>
      <c r="R12069"/>
      <c r="S12069"/>
    </row>
    <row r="12070" spans="16:19">
      <c r="P12070"/>
      <c r="Q12070"/>
      <c r="R12070"/>
      <c r="S12070"/>
    </row>
    <row r="12071" spans="16:19">
      <c r="P12071"/>
      <c r="Q12071"/>
      <c r="R12071"/>
      <c r="S12071"/>
    </row>
    <row r="12072" spans="16:19">
      <c r="P12072"/>
      <c r="Q12072"/>
      <c r="R12072"/>
      <c r="S12072"/>
    </row>
    <row r="12073" spans="16:19">
      <c r="P12073"/>
      <c r="Q12073"/>
      <c r="R12073"/>
      <c r="S12073"/>
    </row>
    <row r="12074" spans="16:19">
      <c r="P12074"/>
      <c r="Q12074"/>
      <c r="R12074"/>
      <c r="S12074"/>
    </row>
    <row r="12075" spans="16:19">
      <c r="P12075"/>
      <c r="Q12075"/>
      <c r="R12075"/>
      <c r="S12075"/>
    </row>
    <row r="12076" spans="16:19">
      <c r="P12076"/>
      <c r="Q12076"/>
      <c r="R12076"/>
      <c r="S12076"/>
    </row>
    <row r="12077" spans="16:19">
      <c r="P12077"/>
      <c r="Q12077"/>
      <c r="R12077"/>
      <c r="S12077"/>
    </row>
    <row r="12078" spans="16:19">
      <c r="P12078"/>
      <c r="Q12078"/>
      <c r="R12078"/>
      <c r="S12078"/>
    </row>
    <row r="12079" spans="16:19">
      <c r="P12079"/>
      <c r="Q12079"/>
      <c r="R12079"/>
      <c r="S12079"/>
    </row>
    <row r="12080" spans="16:19">
      <c r="P12080"/>
      <c r="Q12080"/>
      <c r="R12080"/>
      <c r="S12080"/>
    </row>
    <row r="12081" spans="16:19">
      <c r="P12081"/>
      <c r="Q12081"/>
      <c r="R12081"/>
      <c r="S12081"/>
    </row>
    <row r="12082" spans="16:19">
      <c r="P12082"/>
      <c r="Q12082"/>
      <c r="R12082"/>
      <c r="S12082"/>
    </row>
    <row r="12083" spans="16:19">
      <c r="P12083"/>
      <c r="Q12083"/>
      <c r="R12083"/>
      <c r="S12083"/>
    </row>
    <row r="12084" spans="16:19">
      <c r="P12084"/>
      <c r="Q12084"/>
      <c r="R12084"/>
      <c r="S12084"/>
    </row>
    <row r="12085" spans="16:19">
      <c r="P12085"/>
      <c r="Q12085"/>
      <c r="R12085"/>
      <c r="S12085"/>
    </row>
    <row r="12086" spans="16:19">
      <c r="P12086"/>
      <c r="Q12086"/>
      <c r="R12086"/>
      <c r="S12086"/>
    </row>
    <row r="12087" spans="16:19">
      <c r="P12087"/>
      <c r="Q12087"/>
      <c r="R12087"/>
      <c r="S12087"/>
    </row>
    <row r="12088" spans="16:19">
      <c r="P12088"/>
      <c r="Q12088"/>
      <c r="R12088"/>
      <c r="S12088"/>
    </row>
    <row r="12089" spans="16:19">
      <c r="P12089"/>
      <c r="Q12089"/>
      <c r="R12089"/>
      <c r="S12089"/>
    </row>
    <row r="12090" spans="16:19">
      <c r="P12090"/>
      <c r="Q12090"/>
      <c r="R12090"/>
      <c r="S12090"/>
    </row>
    <row r="12091" spans="16:19">
      <c r="P12091"/>
      <c r="Q12091"/>
      <c r="R12091"/>
      <c r="S12091"/>
    </row>
    <row r="12092" spans="16:19">
      <c r="P12092"/>
      <c r="Q12092"/>
      <c r="R12092"/>
      <c r="S12092"/>
    </row>
    <row r="12093" spans="16:19">
      <c r="P12093"/>
      <c r="Q12093"/>
      <c r="R12093"/>
      <c r="S12093"/>
    </row>
    <row r="12094" spans="16:19">
      <c r="P12094"/>
      <c r="Q12094"/>
      <c r="R12094"/>
      <c r="S12094"/>
    </row>
    <row r="12095" spans="16:19">
      <c r="P12095"/>
      <c r="Q12095"/>
      <c r="R12095"/>
      <c r="S12095"/>
    </row>
    <row r="12096" spans="16:19">
      <c r="P12096"/>
      <c r="Q12096"/>
      <c r="R12096"/>
      <c r="S12096"/>
    </row>
    <row r="12097" spans="16:19">
      <c r="P12097"/>
      <c r="Q12097"/>
      <c r="R12097"/>
      <c r="S12097"/>
    </row>
    <row r="12098" spans="16:19">
      <c r="P12098"/>
      <c r="Q12098"/>
      <c r="R12098"/>
      <c r="S12098"/>
    </row>
    <row r="12099" spans="16:19">
      <c r="P12099"/>
      <c r="Q12099"/>
      <c r="R12099"/>
      <c r="S12099"/>
    </row>
    <row r="12100" spans="16:19">
      <c r="P12100"/>
      <c r="Q12100"/>
      <c r="R12100"/>
      <c r="S12100"/>
    </row>
    <row r="12101" spans="16:19">
      <c r="P12101"/>
      <c r="Q12101"/>
      <c r="R12101"/>
      <c r="S12101"/>
    </row>
    <row r="12102" spans="16:19">
      <c r="P12102"/>
      <c r="Q12102"/>
      <c r="R12102"/>
      <c r="S12102"/>
    </row>
    <row r="12103" spans="16:19">
      <c r="P12103"/>
      <c r="Q12103"/>
      <c r="R12103"/>
      <c r="S12103"/>
    </row>
    <row r="12104" spans="16:19">
      <c r="P12104"/>
      <c r="Q12104"/>
      <c r="R12104"/>
      <c r="S12104"/>
    </row>
    <row r="12105" spans="16:19">
      <c r="P12105"/>
      <c r="Q12105"/>
      <c r="R12105"/>
      <c r="S12105"/>
    </row>
    <row r="12106" spans="16:19">
      <c r="P12106"/>
      <c r="Q12106"/>
      <c r="R12106"/>
      <c r="S12106"/>
    </row>
    <row r="12107" spans="16:19">
      <c r="P12107"/>
      <c r="Q12107"/>
      <c r="R12107"/>
      <c r="S12107"/>
    </row>
    <row r="12108" spans="16:19">
      <c r="P12108"/>
      <c r="Q12108"/>
      <c r="R12108"/>
      <c r="S12108"/>
    </row>
    <row r="12109" spans="16:19">
      <c r="P12109"/>
      <c r="Q12109"/>
      <c r="R12109"/>
      <c r="S12109"/>
    </row>
    <row r="12110" spans="16:19">
      <c r="P12110"/>
      <c r="Q12110"/>
      <c r="R12110"/>
      <c r="S12110"/>
    </row>
    <row r="12111" spans="16:19">
      <c r="P12111"/>
      <c r="Q12111"/>
      <c r="R12111"/>
      <c r="S12111"/>
    </row>
    <row r="12112" spans="16:19">
      <c r="P12112"/>
      <c r="Q12112"/>
      <c r="R12112"/>
      <c r="S12112"/>
    </row>
    <row r="12113" spans="16:19">
      <c r="P12113"/>
      <c r="Q12113"/>
      <c r="R12113"/>
      <c r="S12113"/>
    </row>
    <row r="12114" spans="16:19">
      <c r="P12114"/>
      <c r="Q12114"/>
      <c r="R12114"/>
      <c r="S12114"/>
    </row>
    <row r="12115" spans="16:19">
      <c r="P12115"/>
      <c r="Q12115"/>
      <c r="R12115"/>
      <c r="S12115"/>
    </row>
    <row r="12116" spans="16:19">
      <c r="P12116"/>
      <c r="Q12116"/>
      <c r="R12116"/>
      <c r="S12116"/>
    </row>
    <row r="12117" spans="16:19">
      <c r="P12117"/>
      <c r="Q12117"/>
      <c r="R12117"/>
      <c r="S12117"/>
    </row>
    <row r="12118" spans="16:19">
      <c r="P12118"/>
      <c r="Q12118"/>
      <c r="R12118"/>
      <c r="S12118"/>
    </row>
    <row r="12119" spans="16:19">
      <c r="P12119"/>
      <c r="Q12119"/>
      <c r="R12119"/>
      <c r="S12119"/>
    </row>
    <row r="12120" spans="16:19">
      <c r="P12120"/>
      <c r="Q12120"/>
      <c r="R12120"/>
      <c r="S12120"/>
    </row>
    <row r="12121" spans="16:19">
      <c r="P12121"/>
      <c r="Q12121"/>
      <c r="R12121"/>
      <c r="S12121"/>
    </row>
    <row r="12122" spans="16:19">
      <c r="P12122"/>
      <c r="Q12122"/>
      <c r="R12122"/>
      <c r="S12122"/>
    </row>
    <row r="12123" spans="16:19">
      <c r="P12123"/>
      <c r="Q12123"/>
      <c r="R12123"/>
      <c r="S12123"/>
    </row>
    <row r="12124" spans="16:19">
      <c r="P12124"/>
      <c r="Q12124"/>
      <c r="R12124"/>
      <c r="S12124"/>
    </row>
    <row r="12125" spans="16:19">
      <c r="P12125"/>
      <c r="Q12125"/>
      <c r="R12125"/>
      <c r="S12125"/>
    </row>
    <row r="12126" spans="16:19">
      <c r="P12126"/>
      <c r="Q12126"/>
      <c r="R12126"/>
      <c r="S12126"/>
    </row>
    <row r="12127" spans="16:19">
      <c r="P12127"/>
      <c r="Q12127"/>
      <c r="R12127"/>
      <c r="S12127"/>
    </row>
    <row r="12128" spans="16:19">
      <c r="P12128"/>
      <c r="Q12128"/>
      <c r="R12128"/>
      <c r="S12128"/>
    </row>
    <row r="12129" spans="16:19">
      <c r="P12129"/>
      <c r="Q12129"/>
      <c r="R12129"/>
      <c r="S12129"/>
    </row>
    <row r="12130" spans="16:19">
      <c r="P12130"/>
      <c r="Q12130"/>
      <c r="R12130"/>
      <c r="S12130"/>
    </row>
    <row r="12131" spans="16:19">
      <c r="P12131"/>
      <c r="Q12131"/>
      <c r="R12131"/>
      <c r="S12131"/>
    </row>
    <row r="12132" spans="16:19">
      <c r="P12132"/>
      <c r="Q12132"/>
      <c r="R12132"/>
      <c r="S12132"/>
    </row>
    <row r="12133" spans="16:19">
      <c r="P12133"/>
      <c r="Q12133"/>
      <c r="R12133"/>
      <c r="S12133"/>
    </row>
    <row r="12134" spans="16:19">
      <c r="P12134"/>
      <c r="Q12134"/>
      <c r="R12134"/>
      <c r="S12134"/>
    </row>
    <row r="12135" spans="16:19">
      <c r="P12135"/>
      <c r="Q12135"/>
      <c r="R12135"/>
      <c r="S12135"/>
    </row>
    <row r="12136" spans="16:19">
      <c r="P12136"/>
      <c r="Q12136"/>
      <c r="R12136"/>
      <c r="S12136"/>
    </row>
    <row r="12137" spans="16:19">
      <c r="P12137"/>
      <c r="Q12137"/>
      <c r="R12137"/>
      <c r="S12137"/>
    </row>
    <row r="12138" spans="16:19">
      <c r="P12138"/>
      <c r="Q12138"/>
      <c r="R12138"/>
      <c r="S12138"/>
    </row>
    <row r="12139" spans="16:19">
      <c r="P12139"/>
      <c r="Q12139"/>
      <c r="R12139"/>
      <c r="S12139"/>
    </row>
    <row r="12140" spans="16:19">
      <c r="P12140"/>
      <c r="Q12140"/>
      <c r="R12140"/>
      <c r="S12140"/>
    </row>
    <row r="12141" spans="16:19">
      <c r="P12141"/>
      <c r="Q12141"/>
      <c r="R12141"/>
      <c r="S12141"/>
    </row>
    <row r="12142" spans="16:19">
      <c r="P12142"/>
      <c r="Q12142"/>
      <c r="R12142"/>
      <c r="S12142"/>
    </row>
    <row r="12143" spans="16:19">
      <c r="P12143"/>
      <c r="Q12143"/>
      <c r="R12143"/>
      <c r="S12143"/>
    </row>
    <row r="12144" spans="16:19">
      <c r="P12144"/>
      <c r="Q12144"/>
      <c r="R12144"/>
      <c r="S12144"/>
    </row>
    <row r="12145" spans="16:19">
      <c r="P12145"/>
      <c r="Q12145"/>
      <c r="R12145"/>
      <c r="S12145"/>
    </row>
    <row r="12146" spans="16:19">
      <c r="P12146"/>
      <c r="Q12146"/>
      <c r="R12146"/>
      <c r="S12146"/>
    </row>
    <row r="12147" spans="16:19">
      <c r="P12147"/>
      <c r="Q12147"/>
      <c r="R12147"/>
      <c r="S12147"/>
    </row>
    <row r="12148" spans="16:19">
      <c r="P12148"/>
      <c r="Q12148"/>
      <c r="R12148"/>
      <c r="S12148"/>
    </row>
    <row r="12149" spans="16:19">
      <c r="P12149"/>
      <c r="Q12149"/>
      <c r="R12149"/>
      <c r="S12149"/>
    </row>
    <row r="12150" spans="16:19">
      <c r="P12150"/>
      <c r="Q12150"/>
      <c r="R12150"/>
      <c r="S12150"/>
    </row>
    <row r="12151" spans="16:19">
      <c r="P12151"/>
      <c r="Q12151"/>
      <c r="R12151"/>
      <c r="S12151"/>
    </row>
    <row r="12152" spans="16:19">
      <c r="P12152"/>
      <c r="Q12152"/>
      <c r="R12152"/>
      <c r="S12152"/>
    </row>
    <row r="12153" spans="16:19">
      <c r="P12153"/>
      <c r="Q12153"/>
      <c r="R12153"/>
      <c r="S12153"/>
    </row>
    <row r="12154" spans="16:19">
      <c r="P12154"/>
      <c r="Q12154"/>
      <c r="R12154"/>
      <c r="S12154"/>
    </row>
    <row r="12155" spans="16:19">
      <c r="P12155"/>
      <c r="Q12155"/>
      <c r="R12155"/>
      <c r="S12155"/>
    </row>
    <row r="12156" spans="16:19">
      <c r="P12156"/>
      <c r="Q12156"/>
      <c r="R12156"/>
      <c r="S12156"/>
    </row>
    <row r="12157" spans="16:19">
      <c r="P12157"/>
      <c r="Q12157"/>
      <c r="R12157"/>
      <c r="S12157"/>
    </row>
    <row r="12158" spans="16:19">
      <c r="P12158"/>
      <c r="Q12158"/>
      <c r="R12158"/>
      <c r="S12158"/>
    </row>
    <row r="12159" spans="16:19">
      <c r="P12159"/>
      <c r="Q12159"/>
      <c r="R12159"/>
      <c r="S12159"/>
    </row>
    <row r="12160" spans="16:19">
      <c r="P12160"/>
      <c r="Q12160"/>
      <c r="R12160"/>
      <c r="S12160"/>
    </row>
    <row r="12161" spans="16:19">
      <c r="P12161"/>
      <c r="Q12161"/>
      <c r="R12161"/>
      <c r="S12161"/>
    </row>
    <row r="12162" spans="16:19">
      <c r="P12162"/>
      <c r="Q12162"/>
      <c r="R12162"/>
      <c r="S12162"/>
    </row>
    <row r="12163" spans="16:19">
      <c r="P12163"/>
      <c r="Q12163"/>
      <c r="R12163"/>
      <c r="S12163"/>
    </row>
    <row r="12164" spans="16:19">
      <c r="P12164"/>
      <c r="Q12164"/>
      <c r="R12164"/>
      <c r="S12164"/>
    </row>
    <row r="12165" spans="16:19">
      <c r="P12165"/>
      <c r="Q12165"/>
      <c r="R12165"/>
      <c r="S12165"/>
    </row>
    <row r="12166" spans="16:19">
      <c r="P12166"/>
      <c r="Q12166"/>
      <c r="R12166"/>
      <c r="S12166"/>
    </row>
    <row r="12167" spans="16:19">
      <c r="P12167"/>
      <c r="Q12167"/>
      <c r="R12167"/>
      <c r="S12167"/>
    </row>
    <row r="12168" spans="16:19">
      <c r="P12168"/>
      <c r="Q12168"/>
      <c r="R12168"/>
      <c r="S12168"/>
    </row>
    <row r="12169" spans="16:19">
      <c r="P12169"/>
      <c r="Q12169"/>
      <c r="R12169"/>
      <c r="S12169"/>
    </row>
    <row r="12170" spans="16:19">
      <c r="P12170"/>
      <c r="Q12170"/>
      <c r="R12170"/>
      <c r="S12170"/>
    </row>
    <row r="12171" spans="16:19">
      <c r="P12171"/>
      <c r="Q12171"/>
      <c r="R12171"/>
      <c r="S12171"/>
    </row>
    <row r="12172" spans="16:19">
      <c r="P12172"/>
      <c r="Q12172"/>
      <c r="R12172"/>
      <c r="S12172"/>
    </row>
    <row r="12173" spans="16:19">
      <c r="P12173"/>
      <c r="Q12173"/>
      <c r="R12173"/>
      <c r="S12173"/>
    </row>
    <row r="12174" spans="16:19">
      <c r="P12174"/>
      <c r="Q12174"/>
      <c r="R12174"/>
      <c r="S12174"/>
    </row>
    <row r="12175" spans="16:19">
      <c r="P12175"/>
      <c r="Q12175"/>
      <c r="R12175"/>
      <c r="S12175"/>
    </row>
    <row r="12176" spans="16:19">
      <c r="P12176"/>
      <c r="Q12176"/>
      <c r="R12176"/>
      <c r="S12176"/>
    </row>
    <row r="12177" spans="16:19">
      <c r="P12177"/>
      <c r="Q12177"/>
      <c r="R12177"/>
      <c r="S12177"/>
    </row>
    <row r="12178" spans="16:19">
      <c r="P12178"/>
      <c r="Q12178"/>
      <c r="R12178"/>
      <c r="S12178"/>
    </row>
    <row r="12179" spans="16:19">
      <c r="P12179"/>
      <c r="Q12179"/>
      <c r="R12179"/>
      <c r="S12179"/>
    </row>
    <row r="12180" spans="16:19">
      <c r="P12180"/>
      <c r="Q12180"/>
      <c r="R12180"/>
      <c r="S12180"/>
    </row>
    <row r="12181" spans="16:19">
      <c r="P12181"/>
      <c r="Q12181"/>
      <c r="R12181"/>
      <c r="S12181"/>
    </row>
    <row r="12182" spans="16:19">
      <c r="P12182"/>
      <c r="Q12182"/>
      <c r="R12182"/>
      <c r="S12182"/>
    </row>
    <row r="12183" spans="16:19">
      <c r="P12183"/>
      <c r="Q12183"/>
      <c r="R12183"/>
      <c r="S12183"/>
    </row>
    <row r="12184" spans="16:19">
      <c r="P12184"/>
      <c r="Q12184"/>
      <c r="R12184"/>
      <c r="S12184"/>
    </row>
    <row r="12185" spans="16:19">
      <c r="P12185"/>
      <c r="Q12185"/>
      <c r="R12185"/>
      <c r="S12185"/>
    </row>
    <row r="12186" spans="16:19">
      <c r="P12186"/>
      <c r="Q12186"/>
      <c r="R12186"/>
      <c r="S12186"/>
    </row>
    <row r="12187" spans="16:19">
      <c r="P12187"/>
      <c r="Q12187"/>
      <c r="R12187"/>
      <c r="S12187"/>
    </row>
    <row r="12188" spans="16:19">
      <c r="P12188"/>
      <c r="Q12188"/>
      <c r="R12188"/>
      <c r="S12188"/>
    </row>
    <row r="12189" spans="16:19">
      <c r="P12189"/>
      <c r="Q12189"/>
      <c r="R12189"/>
      <c r="S12189"/>
    </row>
    <row r="12190" spans="16:19">
      <c r="P12190"/>
      <c r="Q12190"/>
      <c r="R12190"/>
      <c r="S12190"/>
    </row>
    <row r="12191" spans="16:19">
      <c r="P12191"/>
      <c r="Q12191"/>
      <c r="R12191"/>
      <c r="S12191"/>
    </row>
    <row r="12192" spans="16:19">
      <c r="P12192"/>
      <c r="Q12192"/>
      <c r="R12192"/>
      <c r="S12192"/>
    </row>
    <row r="12193" spans="16:19">
      <c r="P12193"/>
      <c r="Q12193"/>
      <c r="R12193"/>
      <c r="S12193"/>
    </row>
    <row r="12194" spans="16:19">
      <c r="P12194"/>
      <c r="Q12194"/>
      <c r="R12194"/>
      <c r="S12194"/>
    </row>
    <row r="12195" spans="16:19">
      <c r="P12195"/>
      <c r="Q12195"/>
      <c r="R12195"/>
      <c r="S12195"/>
    </row>
    <row r="12196" spans="16:19">
      <c r="P12196"/>
      <c r="Q12196"/>
      <c r="R12196"/>
      <c r="S12196"/>
    </row>
    <row r="12197" spans="16:19">
      <c r="P12197"/>
      <c r="Q12197"/>
      <c r="R12197"/>
      <c r="S12197"/>
    </row>
    <row r="12198" spans="16:19">
      <c r="P12198"/>
      <c r="Q12198"/>
      <c r="R12198"/>
      <c r="S12198"/>
    </row>
    <row r="12199" spans="16:19">
      <c r="P12199"/>
      <c r="Q12199"/>
      <c r="R12199"/>
      <c r="S12199"/>
    </row>
    <row r="12200" spans="16:19">
      <c r="P12200"/>
      <c r="Q12200"/>
      <c r="R12200"/>
      <c r="S12200"/>
    </row>
    <row r="12201" spans="16:19">
      <c r="P12201"/>
      <c r="Q12201"/>
      <c r="R12201"/>
      <c r="S12201"/>
    </row>
    <row r="12202" spans="16:19">
      <c r="P12202"/>
      <c r="Q12202"/>
      <c r="R12202"/>
      <c r="S12202"/>
    </row>
    <row r="12203" spans="16:19">
      <c r="P12203"/>
      <c r="Q12203"/>
      <c r="R12203"/>
      <c r="S12203"/>
    </row>
    <row r="12204" spans="16:19">
      <c r="P12204"/>
      <c r="Q12204"/>
      <c r="R12204"/>
      <c r="S12204"/>
    </row>
    <row r="12205" spans="16:19">
      <c r="P12205"/>
      <c r="Q12205"/>
      <c r="R12205"/>
      <c r="S12205"/>
    </row>
    <row r="12206" spans="16:19">
      <c r="P12206"/>
      <c r="Q12206"/>
      <c r="R12206"/>
      <c r="S12206"/>
    </row>
    <row r="12207" spans="16:19">
      <c r="P12207"/>
      <c r="Q12207"/>
      <c r="R12207"/>
      <c r="S12207"/>
    </row>
    <row r="12208" spans="16:19">
      <c r="P12208"/>
      <c r="Q12208"/>
      <c r="R12208"/>
      <c r="S12208"/>
    </row>
    <row r="12209" spans="16:19">
      <c r="P12209"/>
      <c r="Q12209"/>
      <c r="R12209"/>
      <c r="S12209"/>
    </row>
    <row r="12210" spans="16:19">
      <c r="P12210"/>
      <c r="Q12210"/>
      <c r="R12210"/>
      <c r="S12210"/>
    </row>
    <row r="12211" spans="16:19">
      <c r="P12211"/>
      <c r="Q12211"/>
      <c r="R12211"/>
      <c r="S12211"/>
    </row>
    <row r="12212" spans="16:19">
      <c r="P12212"/>
      <c r="Q12212"/>
      <c r="R12212"/>
      <c r="S12212"/>
    </row>
    <row r="12213" spans="16:19">
      <c r="P12213"/>
      <c r="Q12213"/>
      <c r="R12213"/>
      <c r="S12213"/>
    </row>
    <row r="12214" spans="16:19">
      <c r="P12214"/>
      <c r="Q12214"/>
      <c r="R12214"/>
      <c r="S12214"/>
    </row>
    <row r="12215" spans="16:19">
      <c r="P12215"/>
      <c r="Q12215"/>
      <c r="R12215"/>
      <c r="S12215"/>
    </row>
    <row r="12216" spans="16:19">
      <c r="P12216"/>
      <c r="Q12216"/>
      <c r="R12216"/>
      <c r="S12216"/>
    </row>
    <row r="12217" spans="16:19">
      <c r="P12217"/>
      <c r="Q12217"/>
      <c r="R12217"/>
      <c r="S12217"/>
    </row>
    <row r="12218" spans="16:19">
      <c r="P12218"/>
      <c r="Q12218"/>
      <c r="R12218"/>
      <c r="S12218"/>
    </row>
    <row r="12219" spans="16:19">
      <c r="P12219"/>
      <c r="Q12219"/>
      <c r="R12219"/>
      <c r="S12219"/>
    </row>
    <row r="12220" spans="16:19">
      <c r="P12220"/>
      <c r="Q12220"/>
      <c r="R12220"/>
      <c r="S12220"/>
    </row>
    <row r="12221" spans="16:19">
      <c r="P12221"/>
      <c r="Q12221"/>
      <c r="R12221"/>
      <c r="S12221"/>
    </row>
    <row r="12222" spans="16:19">
      <c r="P12222"/>
      <c r="Q12222"/>
      <c r="R12222"/>
      <c r="S12222"/>
    </row>
    <row r="12223" spans="16:19">
      <c r="P12223"/>
      <c r="Q12223"/>
      <c r="R12223"/>
      <c r="S12223"/>
    </row>
    <row r="12224" spans="16:19">
      <c r="P12224"/>
      <c r="Q12224"/>
      <c r="R12224"/>
      <c r="S12224"/>
    </row>
    <row r="12225" spans="16:19">
      <c r="P12225"/>
      <c r="Q12225"/>
      <c r="R12225"/>
      <c r="S12225"/>
    </row>
    <row r="12226" spans="16:19">
      <c r="P12226"/>
      <c r="Q12226"/>
      <c r="R12226"/>
      <c r="S12226"/>
    </row>
    <row r="12227" spans="16:19">
      <c r="P12227"/>
      <c r="Q12227"/>
      <c r="R12227"/>
      <c r="S12227"/>
    </row>
    <row r="12228" spans="16:19">
      <c r="P12228"/>
      <c r="Q12228"/>
      <c r="R12228"/>
      <c r="S12228"/>
    </row>
    <row r="12229" spans="16:19">
      <c r="P12229"/>
      <c r="Q12229"/>
      <c r="R12229"/>
      <c r="S12229"/>
    </row>
    <row r="12230" spans="16:19">
      <c r="P12230"/>
      <c r="Q12230"/>
      <c r="R12230"/>
      <c r="S12230"/>
    </row>
    <row r="12231" spans="16:19">
      <c r="P12231"/>
      <c r="Q12231"/>
      <c r="R12231"/>
      <c r="S12231"/>
    </row>
    <row r="12232" spans="16:19">
      <c r="P12232"/>
      <c r="Q12232"/>
      <c r="R12232"/>
      <c r="S12232"/>
    </row>
    <row r="12233" spans="16:19">
      <c r="P12233"/>
      <c r="Q12233"/>
      <c r="R12233"/>
      <c r="S12233"/>
    </row>
    <row r="12234" spans="16:19">
      <c r="P12234"/>
      <c r="Q12234"/>
      <c r="R12234"/>
      <c r="S12234"/>
    </row>
    <row r="12235" spans="16:19">
      <c r="P12235"/>
      <c r="Q12235"/>
      <c r="R12235"/>
      <c r="S12235"/>
    </row>
    <row r="12236" spans="16:19">
      <c r="P12236"/>
      <c r="Q12236"/>
      <c r="R12236"/>
      <c r="S12236"/>
    </row>
    <row r="12237" spans="16:19">
      <c r="P12237"/>
      <c r="Q12237"/>
      <c r="R12237"/>
      <c r="S12237"/>
    </row>
    <row r="12238" spans="16:19">
      <c r="P12238"/>
      <c r="Q12238"/>
      <c r="R12238"/>
      <c r="S12238"/>
    </row>
    <row r="12239" spans="16:19">
      <c r="P12239"/>
      <c r="Q12239"/>
      <c r="R12239"/>
      <c r="S12239"/>
    </row>
    <row r="12240" spans="16:19">
      <c r="P12240"/>
      <c r="Q12240"/>
      <c r="R12240"/>
      <c r="S12240"/>
    </row>
    <row r="12241" spans="16:19">
      <c r="P12241"/>
      <c r="Q12241"/>
      <c r="R12241"/>
      <c r="S12241"/>
    </row>
    <row r="12242" spans="16:19">
      <c r="P12242"/>
      <c r="Q12242"/>
      <c r="R12242"/>
      <c r="S12242"/>
    </row>
    <row r="12243" spans="16:19">
      <c r="P12243"/>
      <c r="Q12243"/>
      <c r="R12243"/>
      <c r="S12243"/>
    </row>
    <row r="12244" spans="16:19">
      <c r="P12244"/>
      <c r="Q12244"/>
      <c r="R12244"/>
      <c r="S12244"/>
    </row>
    <row r="12245" spans="16:19">
      <c r="P12245"/>
      <c r="Q12245"/>
      <c r="R12245"/>
      <c r="S12245"/>
    </row>
    <row r="12246" spans="16:19">
      <c r="P12246"/>
      <c r="Q12246"/>
      <c r="R12246"/>
      <c r="S12246"/>
    </row>
    <row r="12247" spans="16:19">
      <c r="P12247"/>
      <c r="Q12247"/>
      <c r="R12247"/>
      <c r="S12247"/>
    </row>
    <row r="12248" spans="16:19">
      <c r="P12248"/>
      <c r="Q12248"/>
      <c r="R12248"/>
      <c r="S12248"/>
    </row>
    <row r="12249" spans="16:19">
      <c r="P12249"/>
      <c r="Q12249"/>
      <c r="R12249"/>
      <c r="S12249"/>
    </row>
    <row r="12250" spans="16:19">
      <c r="P12250"/>
      <c r="Q12250"/>
      <c r="R12250"/>
      <c r="S12250"/>
    </row>
    <row r="12251" spans="16:19">
      <c r="P12251"/>
      <c r="Q12251"/>
      <c r="R12251"/>
      <c r="S12251"/>
    </row>
    <row r="12252" spans="16:19">
      <c r="P12252"/>
      <c r="Q12252"/>
      <c r="R12252"/>
      <c r="S12252"/>
    </row>
    <row r="12253" spans="16:19">
      <c r="P12253"/>
      <c r="Q12253"/>
      <c r="R12253"/>
      <c r="S12253"/>
    </row>
    <row r="12254" spans="16:19">
      <c r="P12254"/>
      <c r="Q12254"/>
      <c r="R12254"/>
      <c r="S12254"/>
    </row>
    <row r="12255" spans="16:19">
      <c r="P12255"/>
      <c r="Q12255"/>
      <c r="R12255"/>
      <c r="S12255"/>
    </row>
    <row r="12256" spans="16:19">
      <c r="P12256"/>
      <c r="Q12256"/>
      <c r="R12256"/>
      <c r="S12256"/>
    </row>
    <row r="12257" spans="16:19">
      <c r="P12257"/>
      <c r="Q12257"/>
      <c r="R12257"/>
      <c r="S12257"/>
    </row>
    <row r="12258" spans="16:19">
      <c r="P12258"/>
      <c r="Q12258"/>
      <c r="R12258"/>
      <c r="S12258"/>
    </row>
    <row r="12259" spans="16:19">
      <c r="P12259"/>
      <c r="Q12259"/>
      <c r="R12259"/>
      <c r="S12259"/>
    </row>
    <row r="12260" spans="16:19">
      <c r="P12260"/>
      <c r="Q12260"/>
      <c r="R12260"/>
      <c r="S12260"/>
    </row>
    <row r="12261" spans="16:19">
      <c r="P12261"/>
      <c r="Q12261"/>
      <c r="R12261"/>
      <c r="S12261"/>
    </row>
    <row r="12262" spans="16:19">
      <c r="P12262"/>
      <c r="Q12262"/>
      <c r="R12262"/>
      <c r="S12262"/>
    </row>
    <row r="12263" spans="16:19">
      <c r="P12263"/>
      <c r="Q12263"/>
      <c r="R12263"/>
      <c r="S12263"/>
    </row>
    <row r="12264" spans="16:19">
      <c r="P12264"/>
      <c r="Q12264"/>
      <c r="R12264"/>
      <c r="S12264"/>
    </row>
    <row r="12265" spans="16:19">
      <c r="P12265"/>
      <c r="Q12265"/>
      <c r="R12265"/>
      <c r="S12265"/>
    </row>
    <row r="12266" spans="16:19">
      <c r="P12266"/>
      <c r="Q12266"/>
      <c r="R12266"/>
      <c r="S12266"/>
    </row>
    <row r="12267" spans="16:19">
      <c r="P12267"/>
      <c r="Q12267"/>
      <c r="R12267"/>
      <c r="S12267"/>
    </row>
    <row r="12268" spans="16:19">
      <c r="P12268"/>
      <c r="Q12268"/>
      <c r="R12268"/>
      <c r="S12268"/>
    </row>
    <row r="12269" spans="16:19">
      <c r="P12269"/>
      <c r="Q12269"/>
      <c r="R12269"/>
      <c r="S12269"/>
    </row>
    <row r="12270" spans="16:19">
      <c r="P12270"/>
      <c r="Q12270"/>
      <c r="R12270"/>
      <c r="S12270"/>
    </row>
    <row r="12271" spans="16:19">
      <c r="P12271"/>
      <c r="Q12271"/>
      <c r="R12271"/>
      <c r="S12271"/>
    </row>
    <row r="12272" spans="16:19">
      <c r="P12272"/>
      <c r="Q12272"/>
      <c r="R12272"/>
      <c r="S12272"/>
    </row>
    <row r="12273" spans="16:19">
      <c r="P12273"/>
      <c r="Q12273"/>
      <c r="R12273"/>
      <c r="S12273"/>
    </row>
    <row r="12274" spans="16:19">
      <c r="P12274"/>
      <c r="Q12274"/>
      <c r="R12274"/>
      <c r="S12274"/>
    </row>
    <row r="12275" spans="16:19">
      <c r="P12275"/>
      <c r="Q12275"/>
      <c r="R12275"/>
      <c r="S12275"/>
    </row>
    <row r="12276" spans="16:19">
      <c r="P12276"/>
      <c r="Q12276"/>
      <c r="R12276"/>
      <c r="S12276"/>
    </row>
    <row r="12277" spans="16:19">
      <c r="P12277"/>
      <c r="Q12277"/>
      <c r="R12277"/>
      <c r="S12277"/>
    </row>
    <row r="12278" spans="16:19">
      <c r="P12278"/>
      <c r="Q12278"/>
      <c r="R12278"/>
      <c r="S12278"/>
    </row>
    <row r="12279" spans="16:19">
      <c r="P12279"/>
      <c r="Q12279"/>
      <c r="R12279"/>
      <c r="S12279"/>
    </row>
    <row r="12280" spans="16:19">
      <c r="P12280"/>
      <c r="Q12280"/>
      <c r="R12280"/>
      <c r="S12280"/>
    </row>
    <row r="12281" spans="16:19">
      <c r="P12281"/>
      <c r="Q12281"/>
      <c r="R12281"/>
      <c r="S12281"/>
    </row>
    <row r="12282" spans="16:19">
      <c r="P12282"/>
      <c r="Q12282"/>
      <c r="R12282"/>
      <c r="S12282"/>
    </row>
    <row r="12283" spans="16:19">
      <c r="P12283"/>
      <c r="Q12283"/>
      <c r="R12283"/>
      <c r="S12283"/>
    </row>
    <row r="12284" spans="16:19">
      <c r="P12284"/>
      <c r="Q12284"/>
      <c r="R12284"/>
      <c r="S12284"/>
    </row>
    <row r="12285" spans="16:19">
      <c r="P12285"/>
      <c r="Q12285"/>
      <c r="R12285"/>
      <c r="S12285"/>
    </row>
    <row r="12286" spans="16:19">
      <c r="P12286"/>
      <c r="Q12286"/>
      <c r="R12286"/>
      <c r="S12286"/>
    </row>
    <row r="12287" spans="16:19">
      <c r="P12287"/>
      <c r="Q12287"/>
      <c r="R12287"/>
      <c r="S12287"/>
    </row>
    <row r="12288" spans="16:19">
      <c r="P12288"/>
      <c r="Q12288"/>
      <c r="R12288"/>
      <c r="S12288"/>
    </row>
    <row r="12289" spans="16:19">
      <c r="P12289"/>
      <c r="Q12289"/>
      <c r="R12289"/>
      <c r="S12289"/>
    </row>
    <row r="12290" spans="16:19">
      <c r="P12290"/>
      <c r="Q12290"/>
      <c r="R12290"/>
      <c r="S12290"/>
    </row>
    <row r="12291" spans="16:19">
      <c r="P12291"/>
      <c r="Q12291"/>
      <c r="R12291"/>
      <c r="S12291"/>
    </row>
    <row r="12292" spans="16:19">
      <c r="P12292"/>
      <c r="Q12292"/>
      <c r="R12292"/>
      <c r="S12292"/>
    </row>
    <row r="12293" spans="16:19">
      <c r="P12293"/>
      <c r="Q12293"/>
      <c r="R12293"/>
      <c r="S12293"/>
    </row>
    <row r="12294" spans="16:19">
      <c r="P12294"/>
      <c r="Q12294"/>
      <c r="R12294"/>
      <c r="S12294"/>
    </row>
    <row r="12295" spans="16:19">
      <c r="P12295"/>
      <c r="Q12295"/>
      <c r="R12295"/>
      <c r="S12295"/>
    </row>
    <row r="12296" spans="16:19">
      <c r="P12296"/>
      <c r="Q12296"/>
      <c r="R12296"/>
      <c r="S12296"/>
    </row>
    <row r="12297" spans="16:19">
      <c r="P12297"/>
      <c r="Q12297"/>
      <c r="R12297"/>
      <c r="S12297"/>
    </row>
    <row r="12298" spans="16:19">
      <c r="P12298"/>
      <c r="Q12298"/>
      <c r="R12298"/>
      <c r="S12298"/>
    </row>
    <row r="12299" spans="16:19">
      <c r="P12299"/>
      <c r="Q12299"/>
      <c r="R12299"/>
      <c r="S12299"/>
    </row>
    <row r="12300" spans="16:19">
      <c r="P12300"/>
      <c r="Q12300"/>
      <c r="R12300"/>
      <c r="S12300"/>
    </row>
    <row r="12301" spans="16:19">
      <c r="P12301"/>
      <c r="Q12301"/>
      <c r="R12301"/>
      <c r="S12301"/>
    </row>
    <row r="12302" spans="16:19">
      <c r="P12302"/>
      <c r="Q12302"/>
      <c r="R12302"/>
      <c r="S12302"/>
    </row>
    <row r="12303" spans="16:19">
      <c r="P12303"/>
      <c r="Q12303"/>
      <c r="R12303"/>
      <c r="S12303"/>
    </row>
    <row r="12304" spans="16:19">
      <c r="P12304"/>
      <c r="Q12304"/>
      <c r="R12304"/>
      <c r="S12304"/>
    </row>
    <row r="12305" spans="16:19">
      <c r="P12305"/>
      <c r="Q12305"/>
      <c r="R12305"/>
      <c r="S12305"/>
    </row>
    <row r="12306" spans="16:19">
      <c r="P12306"/>
      <c r="Q12306"/>
      <c r="R12306"/>
      <c r="S12306"/>
    </row>
    <row r="12307" spans="16:19">
      <c r="P12307"/>
      <c r="Q12307"/>
      <c r="R12307"/>
      <c r="S12307"/>
    </row>
    <row r="12308" spans="16:19">
      <c r="P12308"/>
      <c r="Q12308"/>
      <c r="R12308"/>
      <c r="S12308"/>
    </row>
    <row r="12309" spans="16:19">
      <c r="P12309"/>
      <c r="Q12309"/>
      <c r="R12309"/>
      <c r="S12309"/>
    </row>
    <row r="12310" spans="16:19">
      <c r="P12310"/>
      <c r="Q12310"/>
      <c r="R12310"/>
      <c r="S12310"/>
    </row>
    <row r="12311" spans="16:19">
      <c r="P12311"/>
      <c r="Q12311"/>
      <c r="R12311"/>
      <c r="S12311"/>
    </row>
    <row r="12312" spans="16:19">
      <c r="P12312"/>
      <c r="Q12312"/>
      <c r="R12312"/>
      <c r="S12312"/>
    </row>
    <row r="12313" spans="16:19">
      <c r="P12313"/>
      <c r="Q12313"/>
      <c r="R12313"/>
      <c r="S12313"/>
    </row>
    <row r="12314" spans="16:19">
      <c r="P12314"/>
      <c r="Q12314"/>
      <c r="R12314"/>
      <c r="S12314"/>
    </row>
    <row r="12315" spans="16:19">
      <c r="P12315"/>
      <c r="Q12315"/>
      <c r="R12315"/>
      <c r="S12315"/>
    </row>
    <row r="12316" spans="16:19">
      <c r="P12316"/>
      <c r="Q12316"/>
      <c r="R12316"/>
      <c r="S12316"/>
    </row>
    <row r="12317" spans="16:19">
      <c r="P12317"/>
      <c r="Q12317"/>
      <c r="R12317"/>
      <c r="S12317"/>
    </row>
    <row r="12318" spans="16:19">
      <c r="P12318"/>
      <c r="Q12318"/>
      <c r="R12318"/>
      <c r="S12318"/>
    </row>
    <row r="12319" spans="16:19">
      <c r="P12319"/>
      <c r="Q12319"/>
      <c r="R12319"/>
      <c r="S12319"/>
    </row>
    <row r="12320" spans="16:19">
      <c r="P12320"/>
      <c r="Q12320"/>
      <c r="R12320"/>
      <c r="S12320"/>
    </row>
    <row r="12321" spans="16:19">
      <c r="P12321"/>
      <c r="Q12321"/>
      <c r="R12321"/>
      <c r="S12321"/>
    </row>
    <row r="12322" spans="16:19">
      <c r="P12322"/>
      <c r="Q12322"/>
      <c r="R12322"/>
      <c r="S12322"/>
    </row>
    <row r="12323" spans="16:19">
      <c r="P12323"/>
      <c r="Q12323"/>
      <c r="R12323"/>
      <c r="S12323"/>
    </row>
    <row r="12324" spans="16:19">
      <c r="P12324"/>
      <c r="Q12324"/>
      <c r="R12324"/>
      <c r="S12324"/>
    </row>
    <row r="12325" spans="16:19">
      <c r="P12325"/>
      <c r="Q12325"/>
      <c r="R12325"/>
      <c r="S12325"/>
    </row>
    <row r="12326" spans="16:19">
      <c r="P12326"/>
      <c r="Q12326"/>
      <c r="R12326"/>
      <c r="S12326"/>
    </row>
    <row r="12327" spans="16:19">
      <c r="P12327"/>
      <c r="Q12327"/>
      <c r="R12327"/>
      <c r="S12327"/>
    </row>
    <row r="12328" spans="16:19">
      <c r="P12328"/>
      <c r="Q12328"/>
      <c r="R12328"/>
      <c r="S12328"/>
    </row>
    <row r="12329" spans="16:19">
      <c r="P12329"/>
      <c r="Q12329"/>
      <c r="R12329"/>
      <c r="S12329"/>
    </row>
    <row r="12330" spans="16:19">
      <c r="P12330"/>
      <c r="Q12330"/>
      <c r="R12330"/>
      <c r="S12330"/>
    </row>
    <row r="12331" spans="16:19">
      <c r="P12331"/>
      <c r="Q12331"/>
      <c r="R12331"/>
      <c r="S12331"/>
    </row>
    <row r="12332" spans="16:19">
      <c r="P12332"/>
      <c r="Q12332"/>
      <c r="R12332"/>
      <c r="S12332"/>
    </row>
    <row r="12333" spans="16:19">
      <c r="P12333"/>
      <c r="Q12333"/>
      <c r="R12333"/>
      <c r="S12333"/>
    </row>
    <row r="12334" spans="16:19">
      <c r="P12334"/>
      <c r="Q12334"/>
      <c r="R12334"/>
      <c r="S12334"/>
    </row>
    <row r="12335" spans="16:19">
      <c r="P12335"/>
      <c r="Q12335"/>
      <c r="R12335"/>
      <c r="S12335"/>
    </row>
    <row r="12336" spans="16:19">
      <c r="P12336"/>
      <c r="Q12336"/>
      <c r="R12336"/>
      <c r="S12336"/>
    </row>
    <row r="12337" spans="16:19">
      <c r="P12337"/>
      <c r="Q12337"/>
      <c r="R12337"/>
      <c r="S12337"/>
    </row>
    <row r="12338" spans="16:19">
      <c r="P12338"/>
      <c r="Q12338"/>
      <c r="R12338"/>
      <c r="S12338"/>
    </row>
    <row r="12339" spans="16:19">
      <c r="P12339"/>
      <c r="Q12339"/>
      <c r="R12339"/>
      <c r="S12339"/>
    </row>
    <row r="12340" spans="16:19">
      <c r="P12340"/>
      <c r="Q12340"/>
      <c r="R12340"/>
      <c r="S12340"/>
    </row>
    <row r="12341" spans="16:19">
      <c r="P12341"/>
      <c r="Q12341"/>
      <c r="R12341"/>
      <c r="S12341"/>
    </row>
    <row r="12342" spans="16:19">
      <c r="P12342"/>
      <c r="Q12342"/>
      <c r="R12342"/>
      <c r="S12342"/>
    </row>
    <row r="12343" spans="16:19">
      <c r="P12343"/>
      <c r="Q12343"/>
      <c r="R12343"/>
      <c r="S12343"/>
    </row>
    <row r="12344" spans="16:19">
      <c r="P12344"/>
      <c r="Q12344"/>
      <c r="R12344"/>
      <c r="S12344"/>
    </row>
    <row r="12345" spans="16:19">
      <c r="P12345"/>
      <c r="Q12345"/>
      <c r="R12345"/>
      <c r="S12345"/>
    </row>
    <row r="12346" spans="16:19">
      <c r="P12346"/>
      <c r="Q12346"/>
      <c r="R12346"/>
      <c r="S12346"/>
    </row>
    <row r="12347" spans="16:19">
      <c r="P12347"/>
      <c r="Q12347"/>
      <c r="R12347"/>
      <c r="S12347"/>
    </row>
    <row r="12348" spans="16:19">
      <c r="P12348"/>
      <c r="Q12348"/>
      <c r="R12348"/>
      <c r="S12348"/>
    </row>
    <row r="12349" spans="16:19">
      <c r="P12349"/>
      <c r="Q12349"/>
      <c r="R12349"/>
      <c r="S12349"/>
    </row>
    <row r="12350" spans="16:19">
      <c r="P12350"/>
      <c r="Q12350"/>
      <c r="R12350"/>
      <c r="S12350"/>
    </row>
    <row r="12351" spans="16:19">
      <c r="P12351"/>
      <c r="Q12351"/>
      <c r="R12351"/>
      <c r="S12351"/>
    </row>
    <row r="12352" spans="16:19">
      <c r="P12352"/>
      <c r="Q12352"/>
      <c r="R12352"/>
      <c r="S12352"/>
    </row>
    <row r="12353" spans="16:19">
      <c r="P12353"/>
      <c r="Q12353"/>
      <c r="R12353"/>
      <c r="S12353"/>
    </row>
    <row r="12354" spans="16:19">
      <c r="P12354"/>
      <c r="Q12354"/>
      <c r="R12354"/>
      <c r="S12354"/>
    </row>
    <row r="12355" spans="16:19">
      <c r="P12355"/>
      <c r="Q12355"/>
      <c r="R12355"/>
      <c r="S12355"/>
    </row>
    <row r="12356" spans="16:19">
      <c r="P12356"/>
      <c r="Q12356"/>
      <c r="R12356"/>
      <c r="S12356"/>
    </row>
    <row r="12357" spans="16:19">
      <c r="P12357"/>
      <c r="Q12357"/>
      <c r="R12357"/>
      <c r="S12357"/>
    </row>
    <row r="12358" spans="16:19">
      <c r="P12358"/>
      <c r="Q12358"/>
      <c r="R12358"/>
      <c r="S12358"/>
    </row>
    <row r="12359" spans="16:19">
      <c r="P12359"/>
      <c r="Q12359"/>
      <c r="R12359"/>
      <c r="S12359"/>
    </row>
    <row r="12360" spans="16:19">
      <c r="P12360"/>
      <c r="Q12360"/>
      <c r="R12360"/>
      <c r="S12360"/>
    </row>
    <row r="12361" spans="16:19">
      <c r="P12361"/>
      <c r="Q12361"/>
      <c r="R12361"/>
      <c r="S12361"/>
    </row>
    <row r="12362" spans="16:19">
      <c r="P12362"/>
      <c r="Q12362"/>
      <c r="R12362"/>
      <c r="S12362"/>
    </row>
    <row r="12363" spans="16:19">
      <c r="P12363"/>
      <c r="Q12363"/>
      <c r="R12363"/>
      <c r="S12363"/>
    </row>
    <row r="12364" spans="16:19">
      <c r="P12364"/>
      <c r="Q12364"/>
      <c r="R12364"/>
      <c r="S12364"/>
    </row>
    <row r="12365" spans="16:19">
      <c r="P12365"/>
      <c r="Q12365"/>
      <c r="R12365"/>
      <c r="S12365"/>
    </row>
    <row r="12366" spans="16:19">
      <c r="P12366"/>
      <c r="Q12366"/>
      <c r="R12366"/>
      <c r="S12366"/>
    </row>
    <row r="12367" spans="16:19">
      <c r="P12367"/>
      <c r="Q12367"/>
      <c r="R12367"/>
      <c r="S12367"/>
    </row>
    <row r="12368" spans="16:19">
      <c r="P12368"/>
      <c r="Q12368"/>
      <c r="R12368"/>
      <c r="S12368"/>
    </row>
    <row r="12369" spans="16:19">
      <c r="P12369"/>
      <c r="Q12369"/>
      <c r="R12369"/>
      <c r="S12369"/>
    </row>
    <row r="12370" spans="16:19">
      <c r="P12370"/>
      <c r="Q12370"/>
      <c r="R12370"/>
      <c r="S12370"/>
    </row>
    <row r="12371" spans="16:19">
      <c r="P12371"/>
      <c r="Q12371"/>
      <c r="R12371"/>
      <c r="S12371"/>
    </row>
    <row r="12372" spans="16:19">
      <c r="P12372"/>
      <c r="Q12372"/>
      <c r="R12372"/>
      <c r="S12372"/>
    </row>
    <row r="12373" spans="16:19">
      <c r="P12373"/>
      <c r="Q12373"/>
      <c r="R12373"/>
      <c r="S12373"/>
    </row>
    <row r="12374" spans="16:19">
      <c r="P12374"/>
      <c r="Q12374"/>
      <c r="R12374"/>
      <c r="S12374"/>
    </row>
    <row r="12375" spans="16:19">
      <c r="P12375"/>
      <c r="Q12375"/>
      <c r="R12375"/>
      <c r="S12375"/>
    </row>
    <row r="12376" spans="16:19">
      <c r="P12376"/>
      <c r="Q12376"/>
      <c r="R12376"/>
      <c r="S12376"/>
    </row>
    <row r="12377" spans="16:19">
      <c r="P12377"/>
      <c r="Q12377"/>
      <c r="R12377"/>
      <c r="S12377"/>
    </row>
    <row r="12378" spans="16:19">
      <c r="P12378"/>
      <c r="Q12378"/>
      <c r="R12378"/>
      <c r="S12378"/>
    </row>
    <row r="12379" spans="16:19">
      <c r="P12379"/>
      <c r="Q12379"/>
      <c r="R12379"/>
      <c r="S12379"/>
    </row>
    <row r="12380" spans="16:19">
      <c r="P12380"/>
      <c r="Q12380"/>
      <c r="R12380"/>
      <c r="S12380"/>
    </row>
    <row r="12381" spans="16:19">
      <c r="P12381"/>
      <c r="Q12381"/>
      <c r="R12381"/>
      <c r="S12381"/>
    </row>
    <row r="12382" spans="16:19">
      <c r="P12382"/>
      <c r="Q12382"/>
      <c r="R12382"/>
      <c r="S12382"/>
    </row>
    <row r="12383" spans="16:19">
      <c r="P12383"/>
      <c r="Q12383"/>
      <c r="R12383"/>
      <c r="S12383"/>
    </row>
    <row r="12384" spans="16:19">
      <c r="P12384"/>
      <c r="Q12384"/>
      <c r="R12384"/>
      <c r="S12384"/>
    </row>
    <row r="12385" spans="16:19">
      <c r="P12385"/>
      <c r="Q12385"/>
      <c r="R12385"/>
      <c r="S12385"/>
    </row>
    <row r="12386" spans="16:19">
      <c r="P12386"/>
      <c r="Q12386"/>
      <c r="R12386"/>
      <c r="S12386"/>
    </row>
    <row r="12387" spans="16:19">
      <c r="P12387"/>
      <c r="Q12387"/>
      <c r="R12387"/>
      <c r="S12387"/>
    </row>
    <row r="12388" spans="16:19">
      <c r="P12388"/>
      <c r="Q12388"/>
      <c r="R12388"/>
      <c r="S12388"/>
    </row>
    <row r="12389" spans="16:19">
      <c r="P12389"/>
      <c r="Q12389"/>
      <c r="R12389"/>
      <c r="S12389"/>
    </row>
    <row r="12390" spans="16:19">
      <c r="P12390"/>
      <c r="Q12390"/>
      <c r="R12390"/>
      <c r="S12390"/>
    </row>
    <row r="12391" spans="16:19">
      <c r="P12391"/>
      <c r="Q12391"/>
      <c r="R12391"/>
      <c r="S12391"/>
    </row>
    <row r="12392" spans="16:19">
      <c r="P12392"/>
      <c r="Q12392"/>
      <c r="R12392"/>
      <c r="S12392"/>
    </row>
    <row r="12393" spans="16:19">
      <c r="P12393"/>
      <c r="Q12393"/>
      <c r="R12393"/>
      <c r="S12393"/>
    </row>
    <row r="12394" spans="16:19">
      <c r="P12394"/>
      <c r="Q12394"/>
      <c r="R12394"/>
      <c r="S12394"/>
    </row>
    <row r="12395" spans="16:19">
      <c r="P12395"/>
      <c r="Q12395"/>
      <c r="R12395"/>
      <c r="S12395"/>
    </row>
    <row r="12396" spans="16:19">
      <c r="P12396"/>
      <c r="Q12396"/>
      <c r="R12396"/>
      <c r="S12396"/>
    </row>
    <row r="12397" spans="16:19">
      <c r="P12397"/>
      <c r="Q12397"/>
      <c r="R12397"/>
      <c r="S12397"/>
    </row>
    <row r="12398" spans="16:19">
      <c r="P12398"/>
      <c r="Q12398"/>
      <c r="R12398"/>
      <c r="S12398"/>
    </row>
    <row r="12399" spans="16:19">
      <c r="P12399"/>
      <c r="Q12399"/>
      <c r="R12399"/>
      <c r="S12399"/>
    </row>
    <row r="12400" spans="16:19">
      <c r="P12400"/>
      <c r="Q12400"/>
      <c r="R12400"/>
      <c r="S12400"/>
    </row>
    <row r="12401" spans="16:19">
      <c r="P12401"/>
      <c r="Q12401"/>
      <c r="R12401"/>
      <c r="S12401"/>
    </row>
    <row r="12402" spans="16:19">
      <c r="P12402"/>
      <c r="Q12402"/>
      <c r="R12402"/>
      <c r="S12402"/>
    </row>
    <row r="12403" spans="16:19">
      <c r="P12403"/>
      <c r="Q12403"/>
      <c r="R12403"/>
      <c r="S12403"/>
    </row>
    <row r="12404" spans="16:19">
      <c r="P12404"/>
      <c r="Q12404"/>
      <c r="R12404"/>
      <c r="S12404"/>
    </row>
    <row r="12405" spans="16:19">
      <c r="P12405"/>
      <c r="Q12405"/>
      <c r="R12405"/>
      <c r="S12405"/>
    </row>
    <row r="12406" spans="16:19">
      <c r="P12406"/>
      <c r="Q12406"/>
      <c r="R12406"/>
      <c r="S12406"/>
    </row>
    <row r="12407" spans="16:19">
      <c r="P12407"/>
      <c r="Q12407"/>
      <c r="R12407"/>
      <c r="S12407"/>
    </row>
    <row r="12408" spans="16:19">
      <c r="P12408"/>
      <c r="Q12408"/>
      <c r="R12408"/>
      <c r="S12408"/>
    </row>
    <row r="12409" spans="16:19">
      <c r="P12409"/>
      <c r="Q12409"/>
      <c r="R12409"/>
      <c r="S12409"/>
    </row>
    <row r="12410" spans="16:19">
      <c r="P12410"/>
      <c r="Q12410"/>
      <c r="R12410"/>
      <c r="S12410"/>
    </row>
    <row r="12411" spans="16:19">
      <c r="P12411"/>
      <c r="Q12411"/>
      <c r="R12411"/>
      <c r="S12411"/>
    </row>
    <row r="12412" spans="16:19">
      <c r="P12412"/>
      <c r="Q12412"/>
      <c r="R12412"/>
      <c r="S12412"/>
    </row>
    <row r="12413" spans="16:19">
      <c r="P12413"/>
      <c r="Q12413"/>
      <c r="R12413"/>
      <c r="S12413"/>
    </row>
    <row r="12414" spans="16:19">
      <c r="P12414"/>
      <c r="Q12414"/>
      <c r="R12414"/>
      <c r="S12414"/>
    </row>
    <row r="12415" spans="16:19">
      <c r="P12415"/>
      <c r="Q12415"/>
      <c r="R12415"/>
      <c r="S12415"/>
    </row>
    <row r="12416" spans="16:19">
      <c r="P12416"/>
      <c r="Q12416"/>
      <c r="R12416"/>
      <c r="S12416"/>
    </row>
    <row r="12417" spans="16:19">
      <c r="P12417"/>
      <c r="Q12417"/>
      <c r="R12417"/>
      <c r="S12417"/>
    </row>
    <row r="12418" spans="16:19">
      <c r="P12418"/>
      <c r="Q12418"/>
      <c r="R12418"/>
      <c r="S12418"/>
    </row>
    <row r="12419" spans="16:19">
      <c r="P12419"/>
      <c r="Q12419"/>
      <c r="R12419"/>
      <c r="S12419"/>
    </row>
    <row r="12420" spans="16:19">
      <c r="P12420"/>
      <c r="Q12420"/>
      <c r="R12420"/>
      <c r="S12420"/>
    </row>
    <row r="12421" spans="16:19">
      <c r="P12421"/>
      <c r="Q12421"/>
      <c r="R12421"/>
      <c r="S12421"/>
    </row>
    <row r="12422" spans="16:19">
      <c r="P12422"/>
      <c r="Q12422"/>
      <c r="R12422"/>
      <c r="S12422"/>
    </row>
    <row r="12423" spans="16:19">
      <c r="P12423"/>
      <c r="Q12423"/>
      <c r="R12423"/>
      <c r="S12423"/>
    </row>
    <row r="12424" spans="16:19">
      <c r="P12424"/>
      <c r="Q12424"/>
      <c r="R12424"/>
      <c r="S12424"/>
    </row>
    <row r="12425" spans="16:19">
      <c r="P12425"/>
      <c r="Q12425"/>
      <c r="R12425"/>
      <c r="S12425"/>
    </row>
    <row r="12426" spans="16:19">
      <c r="P12426"/>
      <c r="Q12426"/>
      <c r="R12426"/>
      <c r="S12426"/>
    </row>
    <row r="12427" spans="16:19">
      <c r="P12427"/>
      <c r="Q12427"/>
      <c r="R12427"/>
      <c r="S12427"/>
    </row>
    <row r="12428" spans="16:19">
      <c r="P12428"/>
      <c r="Q12428"/>
      <c r="R12428"/>
      <c r="S12428"/>
    </row>
    <row r="12429" spans="16:19">
      <c r="P12429"/>
      <c r="Q12429"/>
      <c r="R12429"/>
      <c r="S12429"/>
    </row>
    <row r="12430" spans="16:19">
      <c r="P12430"/>
      <c r="Q12430"/>
      <c r="R12430"/>
      <c r="S12430"/>
    </row>
    <row r="12431" spans="16:19">
      <c r="P12431"/>
      <c r="Q12431"/>
      <c r="R12431"/>
      <c r="S12431"/>
    </row>
    <row r="12432" spans="16:19">
      <c r="P12432"/>
      <c r="Q12432"/>
      <c r="R12432"/>
      <c r="S12432"/>
    </row>
    <row r="12433" spans="16:19">
      <c r="P12433"/>
      <c r="Q12433"/>
      <c r="R12433"/>
      <c r="S12433"/>
    </row>
    <row r="12434" spans="16:19">
      <c r="P12434"/>
      <c r="Q12434"/>
      <c r="R12434"/>
      <c r="S12434"/>
    </row>
    <row r="12435" spans="16:19">
      <c r="P12435"/>
      <c r="Q12435"/>
      <c r="R12435"/>
      <c r="S12435"/>
    </row>
    <row r="12436" spans="16:19">
      <c r="P12436"/>
      <c r="Q12436"/>
      <c r="R12436"/>
      <c r="S12436"/>
    </row>
    <row r="12437" spans="16:19">
      <c r="P12437"/>
      <c r="Q12437"/>
      <c r="R12437"/>
      <c r="S12437"/>
    </row>
    <row r="12438" spans="16:19">
      <c r="P12438"/>
      <c r="Q12438"/>
      <c r="R12438"/>
      <c r="S12438"/>
    </row>
    <row r="12439" spans="16:19">
      <c r="P12439"/>
      <c r="Q12439"/>
      <c r="R12439"/>
      <c r="S12439"/>
    </row>
    <row r="12440" spans="16:19">
      <c r="P12440"/>
      <c r="Q12440"/>
      <c r="R12440"/>
      <c r="S12440"/>
    </row>
    <row r="12441" spans="16:19">
      <c r="P12441"/>
      <c r="Q12441"/>
      <c r="R12441"/>
      <c r="S12441"/>
    </row>
    <row r="12442" spans="16:19">
      <c r="P12442"/>
      <c r="Q12442"/>
      <c r="R12442"/>
      <c r="S12442"/>
    </row>
    <row r="12443" spans="16:19">
      <c r="P12443"/>
      <c r="Q12443"/>
      <c r="R12443"/>
      <c r="S12443"/>
    </row>
    <row r="12444" spans="16:19">
      <c r="P12444"/>
      <c r="Q12444"/>
      <c r="R12444"/>
      <c r="S12444"/>
    </row>
    <row r="12445" spans="16:19">
      <c r="P12445"/>
      <c r="Q12445"/>
      <c r="R12445"/>
      <c r="S12445"/>
    </row>
    <row r="12446" spans="16:19">
      <c r="P12446"/>
      <c r="Q12446"/>
      <c r="R12446"/>
      <c r="S12446"/>
    </row>
    <row r="12447" spans="16:19">
      <c r="P12447"/>
      <c r="Q12447"/>
      <c r="R12447"/>
      <c r="S12447"/>
    </row>
    <row r="12448" spans="16:19">
      <c r="P12448"/>
      <c r="Q12448"/>
      <c r="R12448"/>
      <c r="S12448"/>
    </row>
    <row r="12449" spans="16:19">
      <c r="P12449"/>
      <c r="Q12449"/>
      <c r="R12449"/>
      <c r="S12449"/>
    </row>
    <row r="12450" spans="16:19">
      <c r="P12450"/>
      <c r="Q12450"/>
      <c r="R12450"/>
      <c r="S12450"/>
    </row>
    <row r="12451" spans="16:19">
      <c r="P12451"/>
      <c r="Q12451"/>
      <c r="R12451"/>
      <c r="S12451"/>
    </row>
    <row r="12452" spans="16:19">
      <c r="P12452"/>
      <c r="Q12452"/>
      <c r="R12452"/>
      <c r="S12452"/>
    </row>
    <row r="12453" spans="16:19">
      <c r="P12453"/>
      <c r="Q12453"/>
      <c r="R12453"/>
      <c r="S12453"/>
    </row>
    <row r="12454" spans="16:19">
      <c r="P12454"/>
      <c r="Q12454"/>
      <c r="R12454"/>
      <c r="S12454"/>
    </row>
    <row r="12455" spans="16:19">
      <c r="P12455"/>
      <c r="Q12455"/>
      <c r="R12455"/>
      <c r="S12455"/>
    </row>
    <row r="12456" spans="16:19">
      <c r="P12456"/>
      <c r="Q12456"/>
      <c r="R12456"/>
      <c r="S12456"/>
    </row>
    <row r="12457" spans="16:19">
      <c r="P12457"/>
      <c r="Q12457"/>
      <c r="R12457"/>
      <c r="S12457"/>
    </row>
    <row r="12458" spans="16:19">
      <c r="P12458"/>
      <c r="Q12458"/>
      <c r="R12458"/>
      <c r="S12458"/>
    </row>
    <row r="12459" spans="16:19">
      <c r="P12459"/>
      <c r="Q12459"/>
      <c r="R12459"/>
      <c r="S12459"/>
    </row>
    <row r="12460" spans="16:19">
      <c r="P12460"/>
      <c r="Q12460"/>
      <c r="R12460"/>
      <c r="S12460"/>
    </row>
    <row r="12461" spans="16:19">
      <c r="P12461"/>
      <c r="Q12461"/>
      <c r="R12461"/>
      <c r="S12461"/>
    </row>
    <row r="12462" spans="16:19">
      <c r="P12462"/>
      <c r="Q12462"/>
      <c r="R12462"/>
      <c r="S12462"/>
    </row>
    <row r="12463" spans="16:19">
      <c r="P12463"/>
      <c r="Q12463"/>
      <c r="R12463"/>
      <c r="S12463"/>
    </row>
    <row r="12464" spans="16:19">
      <c r="P12464"/>
      <c r="Q12464"/>
      <c r="R12464"/>
      <c r="S12464"/>
    </row>
    <row r="12465" spans="3:19">
      <c r="P12465"/>
      <c r="Q12465"/>
      <c r="R12465"/>
      <c r="S12465"/>
    </row>
    <row r="12466" spans="3:19">
      <c r="P12466"/>
      <c r="Q12466"/>
      <c r="R12466"/>
      <c r="S12466"/>
    </row>
    <row r="12467" spans="3:19">
      <c r="P12467"/>
      <c r="Q12467"/>
      <c r="R12467"/>
      <c r="S12467"/>
    </row>
    <row r="12468" spans="3:19">
      <c r="P12468"/>
      <c r="Q12468"/>
      <c r="R12468"/>
      <c r="S12468"/>
    </row>
    <row r="12469" spans="3:19">
      <c r="P12469"/>
      <c r="Q12469"/>
      <c r="R12469"/>
      <c r="S12469"/>
    </row>
    <row r="12470" spans="3:19">
      <c r="P12470"/>
      <c r="Q12470"/>
      <c r="R12470"/>
      <c r="S12470"/>
    </row>
    <row r="12471" spans="3:19">
      <c r="P12471"/>
      <c r="Q12471"/>
      <c r="R12471"/>
      <c r="S12471"/>
    </row>
    <row r="12472" spans="3:19">
      <c r="P12472"/>
      <c r="Q12472"/>
      <c r="R12472"/>
      <c r="S12472"/>
    </row>
    <row r="12473" spans="3:19">
      <c r="P12473"/>
      <c r="Q12473"/>
      <c r="R12473"/>
      <c r="S12473"/>
    </row>
    <row r="12474" spans="3:19">
      <c r="P12474"/>
      <c r="Q12474"/>
      <c r="R12474"/>
      <c r="S12474"/>
    </row>
    <row r="12475" spans="3:19">
      <c r="P12475"/>
      <c r="Q12475"/>
      <c r="R12475"/>
      <c r="S12475"/>
    </row>
    <row r="12476" spans="3:19">
      <c r="P12476"/>
      <c r="Q12476"/>
      <c r="R12476"/>
      <c r="S12476"/>
    </row>
    <row r="12477" spans="3:19">
      <c r="P12477"/>
      <c r="Q12477"/>
      <c r="R12477"/>
      <c r="S12477"/>
    </row>
    <row r="12479" spans="3:19">
      <c r="C12479" t="b">
        <f>C12476='FA Schedule'!A10</f>
        <v>0</v>
      </c>
    </row>
  </sheetData>
  <pageMargins left="0.7" right="0.7" top="0.75" bottom="0.75" header="0.3" footer="0.3"/>
  <pageSetup paperSize="9" orientation="portrait" horizontalDpi="30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"/>
  <sheetViews>
    <sheetView workbookViewId="0">
      <selection activeCell="I9" sqref="I9"/>
    </sheetView>
  </sheetViews>
  <sheetFormatPr defaultRowHeight="12.75"/>
  <cols>
    <col min="2" max="2" width="24.5703125" bestFit="1" customWidth="1"/>
    <col min="3" max="4" width="10.140625" bestFit="1" customWidth="1"/>
    <col min="5" max="5" width="9.5703125" bestFit="1" customWidth="1"/>
    <col min="6" max="7" width="10.140625" bestFit="1" customWidth="1"/>
    <col min="8" max="8" width="9.5703125" bestFit="1" customWidth="1"/>
    <col min="9" max="9" width="10.7109375" customWidth="1"/>
  </cols>
  <sheetData>
    <row r="1" spans="2:10" ht="13.5" thickBot="1"/>
    <row r="2" spans="2:10" ht="13.5" thickBot="1">
      <c r="B2" s="87" t="s">
        <v>11848</v>
      </c>
      <c r="C2" s="88"/>
      <c r="D2" s="88"/>
      <c r="E2" s="88"/>
      <c r="F2" s="88"/>
      <c r="G2" s="88"/>
      <c r="H2" s="88"/>
      <c r="I2" s="89"/>
    </row>
    <row r="3" spans="2:10" ht="13.5" thickBot="1">
      <c r="B3" s="85" t="s">
        <v>11379</v>
      </c>
      <c r="C3" s="84" t="s">
        <v>11381</v>
      </c>
      <c r="D3" s="84"/>
      <c r="E3" s="84"/>
      <c r="F3" s="84" t="s">
        <v>11382</v>
      </c>
      <c r="G3" s="84"/>
      <c r="H3" s="84"/>
      <c r="I3" s="70" t="s">
        <v>11383</v>
      </c>
    </row>
    <row r="4" spans="2:10" ht="13.5" thickBot="1">
      <c r="B4" s="86"/>
      <c r="C4" s="66" t="s">
        <v>11373</v>
      </c>
      <c r="D4" s="66" t="s">
        <v>11374</v>
      </c>
      <c r="E4" s="66" t="s">
        <v>62</v>
      </c>
      <c r="F4" s="66" t="s">
        <v>11373</v>
      </c>
      <c r="G4" s="66" t="s">
        <v>11374</v>
      </c>
      <c r="H4" s="66" t="s">
        <v>62</v>
      </c>
      <c r="I4" s="66" t="s">
        <v>62</v>
      </c>
    </row>
    <row r="5" spans="2:10">
      <c r="B5" s="62" t="s">
        <v>11375</v>
      </c>
      <c r="C5" s="63">
        <f>'FA Schedule'!F33/2/10^7</f>
        <v>582.52177238699994</v>
      </c>
      <c r="D5" s="63">
        <f>C5</f>
        <v>582.52177238699994</v>
      </c>
      <c r="E5" s="63">
        <f>C5+D5</f>
        <v>1165.0435447739999</v>
      </c>
      <c r="F5" s="63">
        <f>('FA Schedule'!F163+'FA Schedule'!F52)/10^7/2</f>
        <v>1220.61580467009</v>
      </c>
      <c r="G5" s="64">
        <f>F5</f>
        <v>1220.61580467009</v>
      </c>
      <c r="H5" s="63">
        <f>F5+G5</f>
        <v>2441.2316093401801</v>
      </c>
      <c r="I5" s="64">
        <f>H5+E5</f>
        <v>3606.2751541141797</v>
      </c>
    </row>
    <row r="6" spans="2:10">
      <c r="B6" s="62" t="s">
        <v>11376</v>
      </c>
      <c r="C6" s="63">
        <f>'FA Schedule'!J33/10^7/2</f>
        <v>478.08286099399993</v>
      </c>
      <c r="D6" s="63">
        <f>C6</f>
        <v>478.08286099399993</v>
      </c>
      <c r="E6" s="63">
        <f>C6+D6</f>
        <v>956.16572198799986</v>
      </c>
      <c r="F6" s="63">
        <f>('FA Schedule'!J52+'FA Schedule'!J163)/10^7/2</f>
        <v>649.80295247366769</v>
      </c>
      <c r="G6" s="64">
        <f>F6</f>
        <v>649.80295247366769</v>
      </c>
      <c r="H6" s="63">
        <f>F6+G6</f>
        <v>1299.6059049473354</v>
      </c>
      <c r="I6" s="64">
        <f>H6+E6</f>
        <v>2255.771626935335</v>
      </c>
    </row>
    <row r="7" spans="2:10">
      <c r="B7" s="62" t="s">
        <v>59</v>
      </c>
      <c r="C7" s="64">
        <f>+C5-C6</f>
        <v>104.43891139300001</v>
      </c>
      <c r="D7" s="64">
        <f t="shared" ref="D7:H7" si="0">+D5-D6</f>
        <v>104.43891139300001</v>
      </c>
      <c r="E7" s="64">
        <f t="shared" si="0"/>
        <v>208.87782278600002</v>
      </c>
      <c r="F7" s="64">
        <f t="shared" si="0"/>
        <v>570.81285219642234</v>
      </c>
      <c r="G7" s="64">
        <f t="shared" si="0"/>
        <v>570.81285219642234</v>
      </c>
      <c r="H7" s="64">
        <f t="shared" si="0"/>
        <v>1141.6257043928447</v>
      </c>
      <c r="I7" s="64">
        <f>H7+E7</f>
        <v>1350.5035271788447</v>
      </c>
    </row>
    <row r="8" spans="2:10">
      <c r="B8" s="62"/>
      <c r="C8" s="62"/>
      <c r="D8" s="62"/>
      <c r="E8" s="62"/>
      <c r="F8" s="62"/>
      <c r="G8" s="62"/>
      <c r="H8" s="62"/>
      <c r="I8" s="62"/>
    </row>
    <row r="9" spans="2:10">
      <c r="B9" s="62" t="s">
        <v>11377</v>
      </c>
      <c r="C9" s="63">
        <f>'FA Schedule'!H33/10^7/2</f>
        <v>6.9420219570000041</v>
      </c>
      <c r="D9" s="63">
        <f>C9</f>
        <v>6.9420219570000041</v>
      </c>
      <c r="E9" s="63">
        <f>C9+D9</f>
        <v>13.884043914000008</v>
      </c>
      <c r="F9" s="63">
        <f>('FA Schedule'!H52+'FA Schedule'!H163)/10^7/2</f>
        <v>39.462801283492489</v>
      </c>
      <c r="G9" s="63">
        <f>F9</f>
        <v>39.462801283492489</v>
      </c>
      <c r="H9" s="63">
        <f>F9+G9</f>
        <v>78.925602566984978</v>
      </c>
      <c r="I9" s="64">
        <f>H9+E9</f>
        <v>92.809646480984981</v>
      </c>
      <c r="J9" s="34"/>
    </row>
    <row r="10" spans="2:10">
      <c r="B10" s="62" t="s">
        <v>11380</v>
      </c>
      <c r="C10" s="65">
        <f t="shared" ref="C10:I10" si="1">C9/C5/275*365</f>
        <v>1.5817359714982868E-2</v>
      </c>
      <c r="D10" s="65">
        <f t="shared" si="1"/>
        <v>1.5817359714982868E-2</v>
      </c>
      <c r="E10" s="65">
        <f t="shared" si="1"/>
        <v>1.5817359714982868E-2</v>
      </c>
      <c r="F10" s="65">
        <f t="shared" si="1"/>
        <v>4.291104513391053E-2</v>
      </c>
      <c r="G10" s="65">
        <f t="shared" si="1"/>
        <v>4.291104513391053E-2</v>
      </c>
      <c r="H10" s="65">
        <f t="shared" si="1"/>
        <v>4.291104513391053E-2</v>
      </c>
      <c r="I10" s="65">
        <f t="shared" si="1"/>
        <v>3.4158156917533544E-2</v>
      </c>
    </row>
    <row r="11" spans="2:10">
      <c r="B11" s="62"/>
      <c r="C11" s="62"/>
      <c r="D11" s="62"/>
      <c r="E11" s="62"/>
      <c r="F11" s="62"/>
      <c r="G11" s="62"/>
      <c r="H11" s="62"/>
      <c r="I11" s="62"/>
    </row>
    <row r="12" spans="2:10" ht="13.5" thickBot="1">
      <c r="B12" s="69" t="s">
        <v>11378</v>
      </c>
      <c r="C12" s="67">
        <v>36743</v>
      </c>
      <c r="D12" s="67">
        <v>36543</v>
      </c>
      <c r="E12" s="68"/>
      <c r="F12" s="67">
        <v>39995</v>
      </c>
      <c r="G12" s="67">
        <v>40057</v>
      </c>
      <c r="H12" s="68"/>
      <c r="I12" s="68"/>
    </row>
    <row r="15" spans="2:10">
      <c r="C15" s="16"/>
      <c r="D15" s="16"/>
      <c r="E15" s="16"/>
      <c r="F15" s="16"/>
      <c r="G15" s="16"/>
      <c r="H15" s="16"/>
    </row>
  </sheetData>
  <mergeCells count="4">
    <mergeCell ref="C3:E3"/>
    <mergeCell ref="F3:H3"/>
    <mergeCell ref="B3:B4"/>
    <mergeCell ref="B2:I2"/>
  </mergeCells>
  <hyperlinks>
    <hyperlink ref="I3" r:id="rId1" display="860M@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27"/>
  <sheetViews>
    <sheetView workbookViewId="0">
      <selection activeCell="A13" sqref="A13"/>
    </sheetView>
  </sheetViews>
  <sheetFormatPr defaultRowHeight="12.75"/>
  <cols>
    <col min="1" max="1" width="6.5703125" customWidth="1"/>
    <col min="2" max="2" width="60.28515625" customWidth="1"/>
    <col min="3" max="3" width="13.140625" customWidth="1"/>
    <col min="4" max="4" width="19" style="32" customWidth="1"/>
    <col min="5" max="5" width="18" style="32" customWidth="1"/>
    <col min="6" max="6" width="17.5703125" style="32" customWidth="1"/>
    <col min="7" max="9" width="12.7109375" style="32" customWidth="1"/>
    <col min="10" max="10" width="16.28515625" style="32" customWidth="1"/>
    <col min="11" max="11" width="16.7109375" style="32" customWidth="1"/>
    <col min="12" max="12" width="23.5703125" customWidth="1"/>
    <col min="13" max="13" width="19.140625" customWidth="1"/>
    <col min="15" max="15" width="11.7109375" customWidth="1"/>
    <col min="16" max="18" width="16.85546875" style="32" customWidth="1"/>
    <col min="19" max="20" width="19.28515625" style="32" customWidth="1"/>
    <col min="21" max="21" width="23.140625" style="32" customWidth="1"/>
    <col min="22" max="22" width="12.85546875" bestFit="1" customWidth="1"/>
  </cols>
  <sheetData>
    <row r="1" spans="1:12">
      <c r="A1" s="56" t="s">
        <v>9252</v>
      </c>
      <c r="B1" s="56" t="s">
        <v>3</v>
      </c>
      <c r="C1" s="56" t="s">
        <v>11360</v>
      </c>
      <c r="D1" s="32" t="s">
        <v>13</v>
      </c>
      <c r="E1" s="32" t="s">
        <v>14</v>
      </c>
      <c r="F1" s="32" t="s">
        <v>15</v>
      </c>
      <c r="G1" s="32" t="s">
        <v>11361</v>
      </c>
      <c r="H1" s="32" t="s">
        <v>11365</v>
      </c>
      <c r="I1" s="32" t="s">
        <v>11362</v>
      </c>
      <c r="J1" s="32" t="s">
        <v>11367</v>
      </c>
      <c r="K1" s="32" t="s">
        <v>11366</v>
      </c>
      <c r="L1" t="s">
        <v>11371</v>
      </c>
    </row>
    <row r="2" spans="1:12">
      <c r="A2" s="56"/>
      <c r="B2" s="56" t="s">
        <v>5080</v>
      </c>
      <c r="C2" s="56" t="s">
        <v>5079</v>
      </c>
      <c r="D2" s="32">
        <v>18797249</v>
      </c>
      <c r="E2" s="32">
        <v>-6063527</v>
      </c>
      <c r="F2" s="32">
        <v>12733722</v>
      </c>
      <c r="G2" s="32">
        <v>-120413.02</v>
      </c>
      <c r="H2" s="32">
        <v>-121736.24</v>
      </c>
      <c r="I2" s="32">
        <v>-121736.24</v>
      </c>
      <c r="J2" s="32">
        <v>-1323.2200000000012</v>
      </c>
      <c r="K2" s="32">
        <v>0</v>
      </c>
      <c r="L2" s="32"/>
    </row>
    <row r="3" spans="1:12">
      <c r="A3" s="56"/>
      <c r="B3" s="56" t="s">
        <v>5082</v>
      </c>
      <c r="C3" s="56" t="s">
        <v>5081</v>
      </c>
      <c r="D3" s="32">
        <v>19204871</v>
      </c>
      <c r="E3" s="32">
        <v>-6195015</v>
      </c>
      <c r="F3" s="32">
        <v>13009856</v>
      </c>
      <c r="G3" s="32">
        <v>-123024.2</v>
      </c>
      <c r="H3" s="32">
        <v>-124376.12</v>
      </c>
      <c r="I3" s="32">
        <v>-124376.12</v>
      </c>
      <c r="J3" s="32">
        <v>-1351.9199999999983</v>
      </c>
      <c r="K3" s="32">
        <v>0</v>
      </c>
      <c r="L3" s="32"/>
    </row>
    <row r="4" spans="1:12">
      <c r="A4" s="56"/>
      <c r="B4" s="56" t="s">
        <v>5084</v>
      </c>
      <c r="C4" s="56" t="s">
        <v>5083</v>
      </c>
      <c r="D4" s="32">
        <v>34708109</v>
      </c>
      <c r="E4" s="32">
        <v>-11195975</v>
      </c>
      <c r="F4" s="32">
        <v>23512134</v>
      </c>
      <c r="G4" s="32">
        <v>-222336.17</v>
      </c>
      <c r="H4" s="32">
        <v>-224779.42</v>
      </c>
      <c r="I4" s="32">
        <v>-224779.43</v>
      </c>
      <c r="J4" s="32">
        <v>-2443.25</v>
      </c>
      <c r="K4" s="32">
        <v>-9.9999999802093953E-3</v>
      </c>
      <c r="L4" s="32"/>
    </row>
    <row r="5" spans="1:12">
      <c r="A5" s="56"/>
      <c r="B5" s="56" t="s">
        <v>5086</v>
      </c>
      <c r="C5" s="56" t="s">
        <v>5085</v>
      </c>
      <c r="D5" s="32">
        <v>80590820</v>
      </c>
      <c r="E5" s="32">
        <v>-25996600</v>
      </c>
      <c r="F5" s="32">
        <v>54594220</v>
      </c>
      <c r="G5" s="32">
        <v>-516255.56</v>
      </c>
      <c r="H5" s="32">
        <v>-521928.7</v>
      </c>
      <c r="I5" s="32">
        <v>-521928.7</v>
      </c>
      <c r="J5" s="32">
        <v>-5673.140000000014</v>
      </c>
      <c r="K5" s="32">
        <v>0</v>
      </c>
      <c r="L5" s="32"/>
    </row>
    <row r="6" spans="1:12">
      <c r="A6" s="56"/>
      <c r="B6" s="56" t="s">
        <v>5088</v>
      </c>
      <c r="C6" s="56" t="s">
        <v>5087</v>
      </c>
      <c r="D6" s="32">
        <v>28680533</v>
      </c>
      <c r="E6" s="32">
        <v>-9251629</v>
      </c>
      <c r="F6" s="32">
        <v>19428904</v>
      </c>
      <c r="G6" s="32">
        <v>-183724.21</v>
      </c>
      <c r="H6" s="32">
        <v>-185743.16</v>
      </c>
      <c r="I6" s="32">
        <v>-185743.15</v>
      </c>
      <c r="J6" s="32">
        <v>-2018.9500000000116</v>
      </c>
      <c r="K6" s="32">
        <v>1.0000000009313226E-2</v>
      </c>
      <c r="L6" s="32"/>
    </row>
    <row r="7" spans="1:12">
      <c r="A7" s="56"/>
      <c r="B7" s="56" t="s">
        <v>5090</v>
      </c>
      <c r="C7" s="56" t="s">
        <v>5089</v>
      </c>
      <c r="D7" s="32">
        <v>101947285</v>
      </c>
      <c r="E7" s="32">
        <v>-32885665</v>
      </c>
      <c r="F7" s="32">
        <v>69061620</v>
      </c>
      <c r="G7" s="32">
        <v>-653062.63</v>
      </c>
      <c r="H7" s="32">
        <v>-660239.15</v>
      </c>
      <c r="I7" s="32">
        <v>-660239.15</v>
      </c>
      <c r="J7" s="32">
        <v>-7176.5200000000186</v>
      </c>
      <c r="K7" s="32">
        <v>0</v>
      </c>
      <c r="L7" s="32"/>
    </row>
    <row r="8" spans="1:12">
      <c r="A8" s="56"/>
      <c r="B8" s="56" t="s">
        <v>5092</v>
      </c>
      <c r="C8" s="56" t="s">
        <v>5091</v>
      </c>
      <c r="D8" s="32">
        <v>10603038</v>
      </c>
      <c r="E8" s="32">
        <v>-3420277</v>
      </c>
      <c r="F8" s="32">
        <v>7182761</v>
      </c>
      <c r="G8" s="32">
        <v>-67921.84</v>
      </c>
      <c r="H8" s="32">
        <v>-68668.240000000005</v>
      </c>
      <c r="I8" s="32">
        <v>-68668.240000000005</v>
      </c>
      <c r="J8" s="32">
        <v>-746.40000000000873</v>
      </c>
      <c r="K8" s="32">
        <v>0</v>
      </c>
      <c r="L8" s="32"/>
    </row>
    <row r="9" spans="1:12">
      <c r="A9" s="56"/>
      <c r="B9" s="56" t="s">
        <v>4457</v>
      </c>
      <c r="C9" s="56" t="s">
        <v>5093</v>
      </c>
      <c r="D9" s="32">
        <v>16622270</v>
      </c>
      <c r="E9" s="32">
        <v>-5641772</v>
      </c>
      <c r="F9" s="32">
        <v>10980498</v>
      </c>
      <c r="G9" s="32">
        <v>-140976.57999999999</v>
      </c>
      <c r="H9" s="32">
        <v>-142525.76999999999</v>
      </c>
      <c r="I9" s="32">
        <v>-142525.78</v>
      </c>
      <c r="J9" s="32">
        <v>-1549.1900000000023</v>
      </c>
      <c r="K9" s="32">
        <v>-1.0000000009313226E-2</v>
      </c>
      <c r="L9" s="32"/>
    </row>
    <row r="10" spans="1:12">
      <c r="A10" s="56"/>
      <c r="B10" s="56" t="s">
        <v>5095</v>
      </c>
      <c r="C10" s="56" t="s">
        <v>5094</v>
      </c>
      <c r="D10" s="32">
        <v>14414673</v>
      </c>
      <c r="E10" s="32">
        <v>-4649816</v>
      </c>
      <c r="F10" s="32">
        <v>9764857</v>
      </c>
      <c r="G10" s="32">
        <v>-92338.74</v>
      </c>
      <c r="H10" s="32">
        <v>-93353.46</v>
      </c>
      <c r="I10" s="32">
        <v>-93353.45</v>
      </c>
      <c r="J10" s="32">
        <v>-1014.7200000000012</v>
      </c>
      <c r="K10" s="32">
        <v>1.0000000009313226E-2</v>
      </c>
      <c r="L10" s="32"/>
    </row>
    <row r="11" spans="1:12">
      <c r="A11" s="56"/>
      <c r="B11" s="56" t="s">
        <v>5097</v>
      </c>
      <c r="C11" s="56" t="s">
        <v>5096</v>
      </c>
      <c r="D11" s="32">
        <v>35795916</v>
      </c>
      <c r="E11" s="32">
        <v>-11546875</v>
      </c>
      <c r="F11" s="32">
        <v>24249041</v>
      </c>
      <c r="G11" s="32">
        <v>-229304.54</v>
      </c>
      <c r="H11" s="32">
        <v>-231824.36</v>
      </c>
      <c r="I11" s="32">
        <v>-231824.37</v>
      </c>
      <c r="J11" s="32">
        <v>-2519.8199999999779</v>
      </c>
      <c r="K11" s="32">
        <v>-1.0000000009313226E-2</v>
      </c>
      <c r="L11" s="32"/>
    </row>
    <row r="12" spans="1:12">
      <c r="A12" s="56"/>
      <c r="B12" s="56" t="s">
        <v>5099</v>
      </c>
      <c r="C12" s="56" t="s">
        <v>5098</v>
      </c>
      <c r="D12" s="32">
        <v>16103037</v>
      </c>
      <c r="E12" s="32">
        <v>-5194440</v>
      </c>
      <c r="F12" s="32">
        <v>10908597</v>
      </c>
      <c r="G12" s="32">
        <v>-103154.21</v>
      </c>
      <c r="H12" s="32">
        <v>-104287.78</v>
      </c>
      <c r="I12" s="32">
        <v>-104287.78</v>
      </c>
      <c r="J12" s="32">
        <v>-1133.5699999999924</v>
      </c>
      <c r="K12" s="32">
        <v>0</v>
      </c>
      <c r="L12" s="32"/>
    </row>
    <row r="13" spans="1:12">
      <c r="A13" s="56"/>
      <c r="B13" s="56" t="s">
        <v>5101</v>
      </c>
      <c r="C13" s="56" t="s">
        <v>5100</v>
      </c>
      <c r="D13" s="32">
        <v>5495336</v>
      </c>
      <c r="E13" s="32">
        <v>-1772659</v>
      </c>
      <c r="F13" s="32">
        <v>3722677</v>
      </c>
      <c r="G13" s="32">
        <v>-35202.49</v>
      </c>
      <c r="H13" s="32">
        <v>-35589.339999999997</v>
      </c>
      <c r="I13" s="32">
        <v>-35589.33</v>
      </c>
      <c r="J13" s="32">
        <v>-386.84999999999854</v>
      </c>
      <c r="K13" s="32">
        <v>9.9999999947613105E-3</v>
      </c>
      <c r="L13" s="32"/>
    </row>
    <row r="14" spans="1:12">
      <c r="A14" s="56"/>
      <c r="B14" s="56" t="s">
        <v>5103</v>
      </c>
      <c r="C14" s="56" t="s">
        <v>5102</v>
      </c>
      <c r="D14" s="32">
        <v>7256222</v>
      </c>
      <c r="E14" s="32">
        <v>-2340677</v>
      </c>
      <c r="F14" s="32">
        <v>4915545</v>
      </c>
      <c r="G14" s="32">
        <v>-46482.53</v>
      </c>
      <c r="H14" s="32">
        <v>-46993.32</v>
      </c>
      <c r="I14" s="32">
        <v>-46993.33</v>
      </c>
      <c r="J14" s="32">
        <v>-510.79000000000087</v>
      </c>
      <c r="K14" s="32">
        <v>-1.0000000002037268E-2</v>
      </c>
      <c r="L14" s="32"/>
    </row>
    <row r="15" spans="1:12">
      <c r="A15" s="56"/>
      <c r="B15" s="56" t="s">
        <v>5105</v>
      </c>
      <c r="C15" s="56" t="s">
        <v>5104</v>
      </c>
      <c r="D15" s="32">
        <v>33014318</v>
      </c>
      <c r="E15" s="32">
        <v>-10649600</v>
      </c>
      <c r="F15" s="32">
        <v>22364718</v>
      </c>
      <c r="G15" s="32">
        <v>-211485.94</v>
      </c>
      <c r="H15" s="32">
        <v>-213809.97</v>
      </c>
      <c r="I15" s="32">
        <v>-213809.96</v>
      </c>
      <c r="J15" s="32">
        <v>-2324.0299999999988</v>
      </c>
      <c r="K15" s="32">
        <v>1.0000000009313226E-2</v>
      </c>
      <c r="L15" s="32"/>
    </row>
    <row r="16" spans="1:12">
      <c r="A16" s="56"/>
      <c r="B16" s="56" t="s">
        <v>5107</v>
      </c>
      <c r="C16" s="56" t="s">
        <v>5106</v>
      </c>
      <c r="D16" s="32">
        <v>6562910</v>
      </c>
      <c r="E16" s="32">
        <v>-2117032</v>
      </c>
      <c r="F16" s="32">
        <v>4445878</v>
      </c>
      <c r="G16" s="32">
        <v>-42041.25</v>
      </c>
      <c r="H16" s="32">
        <v>-42503.25</v>
      </c>
      <c r="I16" s="32">
        <v>-42503.24</v>
      </c>
      <c r="J16" s="32">
        <v>-462</v>
      </c>
      <c r="K16" s="32">
        <v>1.0000000002037268E-2</v>
      </c>
      <c r="L16" s="32"/>
    </row>
    <row r="17" spans="1:12">
      <c r="A17" s="56"/>
      <c r="B17" s="56" t="s">
        <v>5109</v>
      </c>
      <c r="C17" s="56" t="s">
        <v>5108</v>
      </c>
      <c r="D17" s="32">
        <v>38760715</v>
      </c>
      <c r="E17" s="32">
        <v>-12503245</v>
      </c>
      <c r="F17" s="32">
        <v>26257470</v>
      </c>
      <c r="G17" s="32">
        <v>-248296.7</v>
      </c>
      <c r="H17" s="32">
        <v>-251025.24</v>
      </c>
      <c r="I17" s="32">
        <v>-251025.24</v>
      </c>
      <c r="J17" s="32">
        <v>-2728.539999999979</v>
      </c>
      <c r="K17" s="32">
        <v>0</v>
      </c>
      <c r="L17" s="32"/>
    </row>
    <row r="18" spans="1:12">
      <c r="A18" s="56"/>
      <c r="B18" s="56" t="s">
        <v>7452</v>
      </c>
      <c r="C18" s="56" t="s">
        <v>5110</v>
      </c>
      <c r="D18" s="32">
        <v>16761145</v>
      </c>
      <c r="E18" s="32">
        <v>-12717931</v>
      </c>
      <c r="F18" s="32">
        <v>4043214</v>
      </c>
      <c r="G18" s="32">
        <v>-563068.11</v>
      </c>
      <c r="H18" s="32">
        <v>-569255.68000000005</v>
      </c>
      <c r="I18" s="32">
        <v>-569255.67000000004</v>
      </c>
      <c r="J18" s="32">
        <v>-6187.5700000000652</v>
      </c>
      <c r="K18" s="32">
        <v>1.0000000009313226E-2</v>
      </c>
      <c r="L18" s="32"/>
    </row>
    <row r="19" spans="1:12">
      <c r="A19" s="56"/>
      <c r="B19" s="56" t="s">
        <v>5112</v>
      </c>
      <c r="C19" s="56" t="s">
        <v>5111</v>
      </c>
      <c r="D19" s="32">
        <v>23883543</v>
      </c>
      <c r="E19" s="32">
        <v>-7704239</v>
      </c>
      <c r="F19" s="32">
        <v>16179304</v>
      </c>
      <c r="G19" s="32">
        <v>-152995.24</v>
      </c>
      <c r="H19" s="32">
        <v>-154676.5</v>
      </c>
      <c r="I19" s="32">
        <v>-154676.51</v>
      </c>
      <c r="J19" s="32">
        <v>-1681.2600000000093</v>
      </c>
      <c r="K19" s="32">
        <v>-1.0000000009313226E-2</v>
      </c>
      <c r="L19" s="32"/>
    </row>
    <row r="20" spans="1:12">
      <c r="A20" s="56"/>
      <c r="B20" s="56" t="s">
        <v>5114</v>
      </c>
      <c r="C20" s="56" t="s">
        <v>5113</v>
      </c>
      <c r="D20" s="32">
        <v>605528</v>
      </c>
      <c r="E20" s="32">
        <v>-459459</v>
      </c>
      <c r="F20" s="32">
        <v>146069</v>
      </c>
      <c r="G20" s="32">
        <v>-20341.89</v>
      </c>
      <c r="H20" s="32">
        <v>-20565.419999999998</v>
      </c>
      <c r="I20" s="32">
        <v>-20565.43</v>
      </c>
      <c r="J20" s="32">
        <v>-223.52999999999884</v>
      </c>
      <c r="K20" s="32">
        <v>-1.0000000002037268E-2</v>
      </c>
      <c r="L20" s="32"/>
    </row>
    <row r="21" spans="1:12">
      <c r="A21" s="56"/>
      <c r="B21" s="56" t="s">
        <v>5116</v>
      </c>
      <c r="C21" s="56" t="s">
        <v>5115</v>
      </c>
      <c r="D21" s="32">
        <v>155592576</v>
      </c>
      <c r="E21" s="32">
        <v>-50190291</v>
      </c>
      <c r="F21" s="32">
        <v>105402285</v>
      </c>
      <c r="G21" s="32">
        <v>-996708.38</v>
      </c>
      <c r="H21" s="32">
        <v>-1007661.21</v>
      </c>
      <c r="I21" s="32">
        <v>-1007661.22</v>
      </c>
      <c r="J21" s="32">
        <v>-10952.829999999958</v>
      </c>
      <c r="K21" s="32">
        <v>-1.0000000009313226E-2</v>
      </c>
      <c r="L21" s="32"/>
    </row>
    <row r="22" spans="1:12">
      <c r="A22" s="56"/>
      <c r="B22" s="56" t="s">
        <v>5118</v>
      </c>
      <c r="C22" s="56" t="s">
        <v>5117</v>
      </c>
      <c r="D22" s="32">
        <v>6092879</v>
      </c>
      <c r="E22" s="32">
        <v>-1965373</v>
      </c>
      <c r="F22" s="32">
        <v>4127506</v>
      </c>
      <c r="G22" s="32">
        <v>-39030.68</v>
      </c>
      <c r="H22" s="32">
        <v>-39459.589999999997</v>
      </c>
      <c r="I22" s="32">
        <v>-39459.589999999997</v>
      </c>
      <c r="J22" s="32">
        <v>-428.90999999999622</v>
      </c>
      <c r="K22" s="32">
        <v>0</v>
      </c>
      <c r="L22" s="32"/>
    </row>
    <row r="23" spans="1:12">
      <c r="A23" s="56"/>
      <c r="B23" s="56" t="s">
        <v>1488</v>
      </c>
      <c r="C23" s="56" t="s">
        <v>5119</v>
      </c>
      <c r="D23" s="32">
        <v>28345680</v>
      </c>
      <c r="E23" s="32">
        <v>-9143613</v>
      </c>
      <c r="F23" s="32">
        <v>19202067</v>
      </c>
      <c r="G23" s="32">
        <v>-181579.18</v>
      </c>
      <c r="H23" s="32">
        <v>-183574.55</v>
      </c>
      <c r="I23" s="32">
        <v>-183574.55</v>
      </c>
      <c r="J23" s="32">
        <v>-1995.3699999999953</v>
      </c>
      <c r="K23" s="32">
        <v>0</v>
      </c>
      <c r="L23" s="32"/>
    </row>
    <row r="24" spans="1:12">
      <c r="A24" s="56"/>
      <c r="B24" s="56" t="s">
        <v>1926</v>
      </c>
      <c r="C24" s="56" t="s">
        <v>5120</v>
      </c>
      <c r="D24" s="32">
        <v>539257311</v>
      </c>
      <c r="E24" s="32">
        <v>-173951033</v>
      </c>
      <c r="F24" s="32">
        <v>365306278</v>
      </c>
      <c r="G24" s="32">
        <v>-3454420.57</v>
      </c>
      <c r="H24" s="32">
        <v>-3492381.23</v>
      </c>
      <c r="I24" s="32">
        <v>-3492381.23</v>
      </c>
      <c r="J24" s="32">
        <v>-37960.660000000149</v>
      </c>
      <c r="K24" s="32">
        <v>0</v>
      </c>
      <c r="L24" s="32"/>
    </row>
    <row r="25" spans="1:12">
      <c r="A25" s="56"/>
      <c r="B25" s="56" t="s">
        <v>8422</v>
      </c>
      <c r="C25" s="56" t="s">
        <v>9881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/>
    </row>
    <row r="26" spans="1:12">
      <c r="A26" s="56"/>
      <c r="B26" s="56" t="s">
        <v>5082</v>
      </c>
      <c r="C26" s="56" t="s">
        <v>5371</v>
      </c>
      <c r="D26" s="32">
        <v>22005479</v>
      </c>
      <c r="E26" s="32">
        <v>-6864541</v>
      </c>
      <c r="F26" s="32">
        <v>15140938</v>
      </c>
      <c r="G26" s="32">
        <v>-141448.07</v>
      </c>
      <c r="H26" s="32">
        <v>-143002.45000000001</v>
      </c>
      <c r="I26" s="32">
        <v>-143002.45000000001</v>
      </c>
      <c r="J26" s="32">
        <v>-1554.3800000000047</v>
      </c>
      <c r="K26" s="32">
        <v>0</v>
      </c>
      <c r="L26" s="32"/>
    </row>
    <row r="27" spans="1:12">
      <c r="A27" s="56"/>
      <c r="B27" s="56" t="s">
        <v>5107</v>
      </c>
      <c r="C27" s="56" t="s">
        <v>5372</v>
      </c>
      <c r="D27" s="32">
        <v>7714703</v>
      </c>
      <c r="E27" s="32">
        <v>-2406577</v>
      </c>
      <c r="F27" s="32">
        <v>5308126</v>
      </c>
      <c r="G27" s="32">
        <v>-49589.01</v>
      </c>
      <c r="H27" s="32">
        <v>-50133.95</v>
      </c>
      <c r="I27" s="32">
        <v>-50133.95</v>
      </c>
      <c r="J27" s="32">
        <v>-544.93999999999505</v>
      </c>
      <c r="K27" s="32">
        <v>0</v>
      </c>
      <c r="L27" s="32"/>
    </row>
    <row r="28" spans="1:12">
      <c r="A28" s="56"/>
      <c r="B28" s="56" t="s">
        <v>5109</v>
      </c>
      <c r="C28" s="56" t="s">
        <v>5373</v>
      </c>
      <c r="D28" s="32">
        <v>40764882</v>
      </c>
      <c r="E28" s="32">
        <v>-12716478</v>
      </c>
      <c r="F28" s="32">
        <v>28048404</v>
      </c>
      <c r="G28" s="32">
        <v>-262030.83</v>
      </c>
      <c r="H28" s="32">
        <v>-264910.3</v>
      </c>
      <c r="I28" s="32">
        <v>-264910.28999999998</v>
      </c>
      <c r="J28" s="32">
        <v>-2879.4700000000012</v>
      </c>
      <c r="K28" s="32">
        <v>1.0000000009313226E-2</v>
      </c>
      <c r="L28" s="32"/>
    </row>
    <row r="29" spans="1:12">
      <c r="A29" s="56"/>
      <c r="B29" s="56" t="s">
        <v>1488</v>
      </c>
      <c r="C29" s="56" t="s">
        <v>5374</v>
      </c>
      <c r="D29" s="32">
        <v>29809134</v>
      </c>
      <c r="E29" s="32">
        <v>-9298866</v>
      </c>
      <c r="F29" s="32">
        <v>20510268</v>
      </c>
      <c r="G29" s="32">
        <v>-191608.86</v>
      </c>
      <c r="H29" s="32">
        <v>-193714.44</v>
      </c>
      <c r="I29" s="32">
        <v>-193714.45</v>
      </c>
      <c r="J29" s="32">
        <v>-2105.5800000000163</v>
      </c>
      <c r="K29" s="32">
        <v>-1.0000000009313226E-2</v>
      </c>
      <c r="L29" s="32"/>
    </row>
    <row r="30" spans="1:12">
      <c r="A30" s="56"/>
      <c r="B30" s="56" t="s">
        <v>5118</v>
      </c>
      <c r="C30" s="56" t="s">
        <v>5375</v>
      </c>
      <c r="D30" s="32">
        <v>6616379</v>
      </c>
      <c r="E30" s="32">
        <v>-2063959</v>
      </c>
      <c r="F30" s="32">
        <v>4552420</v>
      </c>
      <c r="G30" s="32">
        <v>-42529.14</v>
      </c>
      <c r="H30" s="32">
        <v>-42996.49</v>
      </c>
      <c r="I30" s="32">
        <v>-42996.49</v>
      </c>
      <c r="J30" s="32">
        <v>-467.34999999999854</v>
      </c>
      <c r="K30" s="32">
        <v>0</v>
      </c>
      <c r="L30" s="32"/>
    </row>
    <row r="31" spans="1:12">
      <c r="A31" s="56"/>
      <c r="B31" s="56" t="s">
        <v>5377</v>
      </c>
      <c r="C31" s="56" t="s">
        <v>5376</v>
      </c>
      <c r="D31" s="32">
        <v>44856806</v>
      </c>
      <c r="E31" s="32">
        <v>-13992941</v>
      </c>
      <c r="F31" s="32">
        <v>30863865</v>
      </c>
      <c r="G31" s="32">
        <v>-288333.14</v>
      </c>
      <c r="H31" s="32">
        <v>-291501.63</v>
      </c>
      <c r="I31" s="32">
        <v>-291501.64</v>
      </c>
      <c r="J31" s="32">
        <v>-3168.4899999999907</v>
      </c>
      <c r="K31" s="32">
        <v>-1.0000000009313226E-2</v>
      </c>
      <c r="L31" s="32"/>
    </row>
    <row r="32" spans="1:12">
      <c r="A32" s="56"/>
      <c r="B32" s="56" t="s">
        <v>5379</v>
      </c>
      <c r="C32" s="56" t="s">
        <v>5378</v>
      </c>
      <c r="D32" s="32">
        <v>3319404</v>
      </c>
      <c r="E32" s="32">
        <v>-1035478</v>
      </c>
      <c r="F32" s="32">
        <v>2283926</v>
      </c>
      <c r="G32" s="32">
        <v>-21336.66</v>
      </c>
      <c r="H32" s="32">
        <v>-21571.119999999999</v>
      </c>
      <c r="I32" s="32">
        <v>-21571.119999999999</v>
      </c>
      <c r="J32" s="32">
        <v>-234.45999999999913</v>
      </c>
      <c r="K32" s="32">
        <v>0</v>
      </c>
      <c r="L32" s="32"/>
    </row>
    <row r="33" spans="1:12">
      <c r="A33" s="56"/>
      <c r="B33" s="56" t="s">
        <v>1926</v>
      </c>
      <c r="C33" s="56" t="s">
        <v>5380</v>
      </c>
      <c r="D33" s="32">
        <v>553773150</v>
      </c>
      <c r="E33" s="32">
        <v>-172747810</v>
      </c>
      <c r="F33" s="32">
        <v>381025340</v>
      </c>
      <c r="G33" s="32">
        <v>-3559574.68</v>
      </c>
      <c r="H33" s="32">
        <v>-3598690.88</v>
      </c>
      <c r="I33" s="32">
        <v>-3598690.89</v>
      </c>
      <c r="J33" s="32">
        <v>-39116.199999999721</v>
      </c>
      <c r="K33" s="32">
        <v>-1.0000000242143869E-2</v>
      </c>
      <c r="L33" s="32"/>
    </row>
    <row r="34" spans="1:12">
      <c r="A34" s="56"/>
      <c r="B34" s="56" t="s">
        <v>5082</v>
      </c>
      <c r="C34" s="56" t="s">
        <v>5645</v>
      </c>
      <c r="D34" s="32">
        <v>21953281</v>
      </c>
      <c r="E34" s="32">
        <v>-6595504</v>
      </c>
      <c r="F34" s="32">
        <v>15357777</v>
      </c>
      <c r="G34" s="32">
        <v>-141636.14000000001</v>
      </c>
      <c r="H34" s="32">
        <v>-143192.57999999999</v>
      </c>
      <c r="I34" s="32">
        <v>-143192.57999999999</v>
      </c>
      <c r="J34" s="32">
        <v>-1556.4399999999732</v>
      </c>
      <c r="K34" s="32">
        <v>0</v>
      </c>
      <c r="L34" s="32"/>
    </row>
    <row r="35" spans="1:12">
      <c r="A35" s="56"/>
      <c r="B35" s="56" t="s">
        <v>5090</v>
      </c>
      <c r="C35" s="56" t="s">
        <v>5646</v>
      </c>
      <c r="D35" s="32">
        <v>114310034</v>
      </c>
      <c r="E35" s="32">
        <v>-34342580</v>
      </c>
      <c r="F35" s="32">
        <v>79967454</v>
      </c>
      <c r="G35" s="32">
        <v>-737494.83</v>
      </c>
      <c r="H35" s="32">
        <v>-745599.17</v>
      </c>
      <c r="I35" s="32">
        <v>-745599.17</v>
      </c>
      <c r="J35" s="32">
        <v>-8104.3400000000838</v>
      </c>
      <c r="K35" s="32">
        <v>0</v>
      </c>
      <c r="L35" s="32"/>
    </row>
    <row r="36" spans="1:12">
      <c r="A36" s="56"/>
      <c r="B36" s="56" t="s">
        <v>5092</v>
      </c>
      <c r="C36" s="56" t="s">
        <v>5647</v>
      </c>
      <c r="D36" s="32">
        <v>12235156</v>
      </c>
      <c r="E36" s="32">
        <v>-3675853</v>
      </c>
      <c r="F36" s="32">
        <v>8559303</v>
      </c>
      <c r="G36" s="32">
        <v>-78937.64</v>
      </c>
      <c r="H36" s="32">
        <v>-79805.08</v>
      </c>
      <c r="I36" s="32">
        <v>-79805.09</v>
      </c>
      <c r="J36" s="32">
        <v>-867.44000000000233</v>
      </c>
      <c r="K36" s="32">
        <v>-9.9999999947613105E-3</v>
      </c>
      <c r="L36" s="32"/>
    </row>
    <row r="37" spans="1:12">
      <c r="A37" s="56"/>
      <c r="B37" s="56" t="s">
        <v>5107</v>
      </c>
      <c r="C37" s="56" t="s">
        <v>5648</v>
      </c>
      <c r="D37" s="32">
        <v>7573134</v>
      </c>
      <c r="E37" s="32">
        <v>-2275224</v>
      </c>
      <c r="F37" s="32">
        <v>5297910</v>
      </c>
      <c r="G37" s="32">
        <v>-48859.64</v>
      </c>
      <c r="H37" s="32">
        <v>-49396.57</v>
      </c>
      <c r="I37" s="32">
        <v>-49396.56</v>
      </c>
      <c r="J37" s="32">
        <v>-536.93000000000029</v>
      </c>
      <c r="K37" s="32">
        <v>1.0000000002037268E-2</v>
      </c>
      <c r="L37" s="32"/>
    </row>
    <row r="38" spans="1:12">
      <c r="A38" s="56"/>
      <c r="B38" s="56" t="s">
        <v>5109</v>
      </c>
      <c r="C38" s="56" t="s">
        <v>5649</v>
      </c>
      <c r="D38" s="32">
        <v>41528637</v>
      </c>
      <c r="E38" s="32">
        <v>-12476600</v>
      </c>
      <c r="F38" s="32">
        <v>29052037</v>
      </c>
      <c r="G38" s="32">
        <v>-267930.59000000003</v>
      </c>
      <c r="H38" s="32">
        <v>-270874.88</v>
      </c>
      <c r="I38" s="32">
        <v>-270874.88</v>
      </c>
      <c r="J38" s="32">
        <v>-2944.289999999979</v>
      </c>
      <c r="K38" s="32">
        <v>0</v>
      </c>
      <c r="L38" s="32"/>
    </row>
    <row r="39" spans="1:12">
      <c r="A39" s="56"/>
      <c r="B39" s="56" t="s">
        <v>7452</v>
      </c>
      <c r="C39" s="56" t="s">
        <v>5650</v>
      </c>
      <c r="D39" s="32">
        <v>7130932</v>
      </c>
      <c r="E39" s="32">
        <v>-4924857</v>
      </c>
      <c r="F39" s="32">
        <v>2206075</v>
      </c>
      <c r="G39" s="32">
        <v>-219435.57</v>
      </c>
      <c r="H39" s="32">
        <v>-221846.95</v>
      </c>
      <c r="I39" s="32">
        <v>-221846.95</v>
      </c>
      <c r="J39" s="32">
        <v>-2411.3800000000047</v>
      </c>
      <c r="K39" s="32">
        <v>0</v>
      </c>
      <c r="L39" s="32"/>
    </row>
    <row r="40" spans="1:12">
      <c r="A40" s="56"/>
      <c r="B40" s="56" t="s">
        <v>5652</v>
      </c>
      <c r="C40" s="56" t="s">
        <v>5651</v>
      </c>
      <c r="D40" s="32">
        <v>33697078</v>
      </c>
      <c r="E40" s="32">
        <v>-10123736</v>
      </c>
      <c r="F40" s="32">
        <v>23573342</v>
      </c>
      <c r="G40" s="32">
        <v>-217403.67</v>
      </c>
      <c r="H40" s="32">
        <v>-219792.72</v>
      </c>
      <c r="I40" s="32">
        <v>-219792.72</v>
      </c>
      <c r="J40" s="32">
        <v>-2389.0499999999884</v>
      </c>
      <c r="K40" s="32">
        <v>0</v>
      </c>
      <c r="L40" s="32"/>
    </row>
    <row r="41" spans="1:12">
      <c r="A41" s="56"/>
      <c r="B41" s="56" t="s">
        <v>1488</v>
      </c>
      <c r="C41" s="56" t="s">
        <v>5653</v>
      </c>
      <c r="D41" s="32">
        <v>30365810</v>
      </c>
      <c r="E41" s="32">
        <v>-9122911</v>
      </c>
      <c r="F41" s="32">
        <v>21242899</v>
      </c>
      <c r="G41" s="32">
        <v>-195911.31</v>
      </c>
      <c r="H41" s="32">
        <v>-198064.18</v>
      </c>
      <c r="I41" s="32">
        <v>-198064.18</v>
      </c>
      <c r="J41" s="32">
        <v>-2152.8699999999953</v>
      </c>
      <c r="K41" s="32">
        <v>0</v>
      </c>
      <c r="L41" s="32"/>
    </row>
    <row r="42" spans="1:12">
      <c r="A42" s="56"/>
      <c r="B42" s="56" t="s">
        <v>5118</v>
      </c>
      <c r="C42" s="56" t="s">
        <v>5654</v>
      </c>
      <c r="D42" s="32">
        <v>29990173</v>
      </c>
      <c r="E42" s="32">
        <v>-9010057</v>
      </c>
      <c r="F42" s="32">
        <v>20980116</v>
      </c>
      <c r="G42" s="32">
        <v>-193487.8</v>
      </c>
      <c r="H42" s="32">
        <v>-195614.05</v>
      </c>
      <c r="I42" s="32">
        <v>-195614.04</v>
      </c>
      <c r="J42" s="32">
        <v>-2126.25</v>
      </c>
      <c r="K42" s="32">
        <v>9.9999999802093953E-3</v>
      </c>
      <c r="L42" s="32"/>
    </row>
    <row r="43" spans="1:12">
      <c r="A43" s="56"/>
      <c r="B43" s="56" t="s">
        <v>5377</v>
      </c>
      <c r="C43" s="56" t="s">
        <v>5655</v>
      </c>
      <c r="D43" s="32">
        <v>46316870</v>
      </c>
      <c r="E43" s="32">
        <v>-13915146</v>
      </c>
      <c r="F43" s="32">
        <v>32401724</v>
      </c>
      <c r="G43" s="32">
        <v>-298822.87</v>
      </c>
      <c r="H43" s="32">
        <v>-302106.63</v>
      </c>
      <c r="I43" s="32">
        <v>-302106.63</v>
      </c>
      <c r="J43" s="32">
        <v>-3283.7600000000093</v>
      </c>
      <c r="K43" s="32">
        <v>0</v>
      </c>
      <c r="L43" s="32"/>
    </row>
    <row r="44" spans="1:12">
      <c r="A44" s="56"/>
      <c r="B44" s="56" t="s">
        <v>5379</v>
      </c>
      <c r="C44" s="56" t="s">
        <v>5656</v>
      </c>
      <c r="D44" s="32">
        <v>1482140</v>
      </c>
      <c r="E44" s="32">
        <v>-445285</v>
      </c>
      <c r="F44" s="32">
        <v>1036855</v>
      </c>
      <c r="G44" s="32">
        <v>-9562.33</v>
      </c>
      <c r="H44" s="32">
        <v>-9667.41</v>
      </c>
      <c r="I44" s="32">
        <v>-9667.41</v>
      </c>
      <c r="J44" s="32">
        <v>-105.07999999999993</v>
      </c>
      <c r="K44" s="32">
        <v>0</v>
      </c>
      <c r="L44" s="32"/>
    </row>
    <row r="45" spans="1:12">
      <c r="A45" s="56"/>
      <c r="B45" s="56" t="s">
        <v>5658</v>
      </c>
      <c r="C45" s="56" t="s">
        <v>5657</v>
      </c>
      <c r="D45" s="32">
        <v>132359432</v>
      </c>
      <c r="E45" s="32">
        <v>-39765226</v>
      </c>
      <c r="F45" s="32">
        <v>92594206</v>
      </c>
      <c r="G45" s="32">
        <v>-853944.26</v>
      </c>
      <c r="H45" s="32">
        <v>-863328.26</v>
      </c>
      <c r="I45" s="32">
        <v>-863328.26</v>
      </c>
      <c r="J45" s="32">
        <v>-9384</v>
      </c>
      <c r="K45" s="32">
        <v>0</v>
      </c>
      <c r="L45" s="32"/>
    </row>
    <row r="46" spans="1:12">
      <c r="A46" s="56"/>
      <c r="B46" s="56" t="s">
        <v>1926</v>
      </c>
      <c r="C46" s="56" t="s">
        <v>5659</v>
      </c>
      <c r="D46" s="32">
        <v>544715852</v>
      </c>
      <c r="E46" s="32">
        <v>-163659347</v>
      </c>
      <c r="F46" s="32">
        <v>381056505</v>
      </c>
      <c r="G46" s="32">
        <v>-3514263.79</v>
      </c>
      <c r="H46" s="32">
        <v>-3552882.07</v>
      </c>
      <c r="I46" s="32">
        <v>-3552882.07</v>
      </c>
      <c r="J46" s="32">
        <v>-38618.279999999795</v>
      </c>
      <c r="K46" s="32">
        <v>0</v>
      </c>
      <c r="L46" s="32"/>
    </row>
    <row r="47" spans="1:12">
      <c r="A47" s="56"/>
      <c r="B47" s="56" t="s">
        <v>5080</v>
      </c>
      <c r="C47" s="56" t="s">
        <v>5913</v>
      </c>
      <c r="D47" s="32">
        <v>32795838</v>
      </c>
      <c r="E47" s="32">
        <v>-9388853</v>
      </c>
      <c r="F47" s="32">
        <v>23406985</v>
      </c>
      <c r="G47" s="32">
        <v>-212488.15</v>
      </c>
      <c r="H47" s="32">
        <v>-214823.18</v>
      </c>
      <c r="I47" s="32">
        <v>-214823.19</v>
      </c>
      <c r="J47" s="32">
        <v>-2335.0299999999988</v>
      </c>
      <c r="K47" s="32">
        <v>-1.0000000009313226E-2</v>
      </c>
      <c r="L47" s="32"/>
    </row>
    <row r="48" spans="1:12">
      <c r="A48" s="56"/>
      <c r="B48" s="56" t="s">
        <v>5082</v>
      </c>
      <c r="C48" s="56" t="s">
        <v>5914</v>
      </c>
      <c r="D48" s="32">
        <v>6918553</v>
      </c>
      <c r="E48" s="32">
        <v>-1980656</v>
      </c>
      <c r="F48" s="32">
        <v>4937897</v>
      </c>
      <c r="G48" s="32">
        <v>-44826.13</v>
      </c>
      <c r="H48" s="32">
        <v>-45318.720000000001</v>
      </c>
      <c r="I48" s="32">
        <v>-45318.73</v>
      </c>
      <c r="J48" s="32">
        <v>-492.59000000000378</v>
      </c>
      <c r="K48" s="32">
        <v>-1.0000000002037268E-2</v>
      </c>
      <c r="L48" s="32"/>
    </row>
    <row r="49" spans="1:12">
      <c r="A49" s="56"/>
      <c r="B49" s="56" t="s">
        <v>5086</v>
      </c>
      <c r="C49" s="56" t="s">
        <v>5915</v>
      </c>
      <c r="D49" s="32">
        <v>140607998</v>
      </c>
      <c r="E49" s="32">
        <v>-40253518</v>
      </c>
      <c r="F49" s="32">
        <v>100354480</v>
      </c>
      <c r="G49" s="32">
        <v>-911016.01</v>
      </c>
      <c r="H49" s="32">
        <v>-921027.18</v>
      </c>
      <c r="I49" s="32">
        <v>-921027.18</v>
      </c>
      <c r="J49" s="32">
        <v>-10011.170000000042</v>
      </c>
      <c r="K49" s="32">
        <v>0</v>
      </c>
      <c r="L49" s="32"/>
    </row>
    <row r="50" spans="1:12">
      <c r="A50" s="56"/>
      <c r="B50" s="56" t="s">
        <v>5088</v>
      </c>
      <c r="C50" s="56" t="s">
        <v>5916</v>
      </c>
      <c r="D50" s="32">
        <v>50039351</v>
      </c>
      <c r="E50" s="32">
        <v>-14325358</v>
      </c>
      <c r="F50" s="32">
        <v>35713993</v>
      </c>
      <c r="G50" s="32">
        <v>-324210.93</v>
      </c>
      <c r="H50" s="32">
        <v>-327773.69</v>
      </c>
      <c r="I50" s="32">
        <v>-327773.7</v>
      </c>
      <c r="J50" s="32">
        <v>-3562.7600000000093</v>
      </c>
      <c r="K50" s="32">
        <v>-1.0000000009313226E-2</v>
      </c>
      <c r="L50" s="32"/>
    </row>
    <row r="51" spans="1:12">
      <c r="A51" s="56"/>
      <c r="B51" s="56" t="s">
        <v>5092</v>
      </c>
      <c r="C51" s="56" t="s">
        <v>5917</v>
      </c>
      <c r="D51" s="32">
        <v>18499277</v>
      </c>
      <c r="E51" s="32">
        <v>-5296007</v>
      </c>
      <c r="F51" s="32">
        <v>13203270</v>
      </c>
      <c r="G51" s="32">
        <v>-119859.02</v>
      </c>
      <c r="H51" s="32">
        <v>-121176.16</v>
      </c>
      <c r="I51" s="32">
        <v>-121176.15</v>
      </c>
      <c r="J51" s="32">
        <v>-1317.1399999999994</v>
      </c>
      <c r="K51" s="32">
        <v>1.0000000009313226E-2</v>
      </c>
      <c r="L51" s="32"/>
    </row>
    <row r="52" spans="1:12">
      <c r="A52" s="56"/>
      <c r="B52" s="56" t="s">
        <v>5095</v>
      </c>
      <c r="C52" s="56" t="s">
        <v>5918</v>
      </c>
      <c r="D52" s="32">
        <v>25149494</v>
      </c>
      <c r="E52" s="32">
        <v>-7199844</v>
      </c>
      <c r="F52" s="32">
        <v>17949650</v>
      </c>
      <c r="G52" s="32">
        <v>-162946.57</v>
      </c>
      <c r="H52" s="32">
        <v>-164737.20000000001</v>
      </c>
      <c r="I52" s="32">
        <v>-164737.19</v>
      </c>
      <c r="J52" s="32">
        <v>-1790.6300000000047</v>
      </c>
      <c r="K52" s="32">
        <v>1.0000000009313226E-2</v>
      </c>
      <c r="L52" s="32"/>
    </row>
    <row r="53" spans="1:12">
      <c r="A53" s="56"/>
      <c r="B53" s="56" t="s">
        <v>5097</v>
      </c>
      <c r="C53" s="56" t="s">
        <v>5919</v>
      </c>
      <c r="D53" s="32">
        <v>62453666</v>
      </c>
      <c r="E53" s="32">
        <v>-17879351</v>
      </c>
      <c r="F53" s="32">
        <v>44574315</v>
      </c>
      <c r="G53" s="32">
        <v>-404644.76</v>
      </c>
      <c r="H53" s="32">
        <v>-409091.41</v>
      </c>
      <c r="I53" s="32">
        <v>-409091.41</v>
      </c>
      <c r="J53" s="32">
        <v>-4446.6499999999651</v>
      </c>
      <c r="K53" s="32">
        <v>0</v>
      </c>
      <c r="L53" s="32"/>
    </row>
    <row r="54" spans="1:12">
      <c r="A54" s="56"/>
      <c r="B54" s="56" t="s">
        <v>5099</v>
      </c>
      <c r="C54" s="56" t="s">
        <v>5920</v>
      </c>
      <c r="D54" s="32">
        <v>28095208</v>
      </c>
      <c r="E54" s="32">
        <v>-8043149</v>
      </c>
      <c r="F54" s="32">
        <v>20052059</v>
      </c>
      <c r="G54" s="32">
        <v>-182032.21</v>
      </c>
      <c r="H54" s="32">
        <v>-184032.55</v>
      </c>
      <c r="I54" s="32">
        <v>-184032.56</v>
      </c>
      <c r="J54" s="32">
        <v>-2000.3399999999965</v>
      </c>
      <c r="K54" s="32">
        <v>-1.0000000009313226E-2</v>
      </c>
      <c r="L54" s="32"/>
    </row>
    <row r="55" spans="1:12">
      <c r="A55" s="56"/>
      <c r="B55" s="56" t="s">
        <v>5101</v>
      </c>
      <c r="C55" s="56" t="s">
        <v>5921</v>
      </c>
      <c r="D55" s="32">
        <v>9587794</v>
      </c>
      <c r="E55" s="32">
        <v>-2744812</v>
      </c>
      <c r="F55" s="32">
        <v>6842982</v>
      </c>
      <c r="G55" s="32">
        <v>-62120.46</v>
      </c>
      <c r="H55" s="32">
        <v>-62803.1</v>
      </c>
      <c r="I55" s="32">
        <v>-62803.1</v>
      </c>
      <c r="J55" s="32">
        <v>-682.63999999999942</v>
      </c>
      <c r="K55" s="32">
        <v>0</v>
      </c>
      <c r="L55" s="32"/>
    </row>
    <row r="56" spans="1:12">
      <c r="A56" s="56"/>
      <c r="B56" s="56" t="s">
        <v>5103</v>
      </c>
      <c r="C56" s="56" t="s">
        <v>5922</v>
      </c>
      <c r="D56" s="32">
        <v>12660038</v>
      </c>
      <c r="E56" s="32">
        <v>-3624339</v>
      </c>
      <c r="F56" s="32">
        <v>9035699</v>
      </c>
      <c r="G56" s="32">
        <v>-82025.899999999994</v>
      </c>
      <c r="H56" s="32">
        <v>-82927.289999999994</v>
      </c>
      <c r="I56" s="32">
        <v>-82927.28</v>
      </c>
      <c r="J56" s="32">
        <v>-901.38999999999942</v>
      </c>
      <c r="K56" s="32">
        <v>9.9999999947613105E-3</v>
      </c>
      <c r="L56" s="32"/>
    </row>
    <row r="57" spans="1:12">
      <c r="A57" s="56"/>
      <c r="B57" s="56" t="s">
        <v>5105</v>
      </c>
      <c r="C57" s="56" t="s">
        <v>5923</v>
      </c>
      <c r="D57" s="32">
        <v>57600570</v>
      </c>
      <c r="E57" s="32">
        <v>-16489998</v>
      </c>
      <c r="F57" s="32">
        <v>41110572</v>
      </c>
      <c r="G57" s="32">
        <v>-373200.97</v>
      </c>
      <c r="H57" s="32">
        <v>-377302.08</v>
      </c>
      <c r="I57" s="32">
        <v>-377302.08</v>
      </c>
      <c r="J57" s="32">
        <v>-4101.1100000000442</v>
      </c>
      <c r="K57" s="32">
        <v>0</v>
      </c>
      <c r="L57" s="32"/>
    </row>
    <row r="58" spans="1:12">
      <c r="A58" s="56"/>
      <c r="B58" s="56" t="s">
        <v>5107</v>
      </c>
      <c r="C58" s="56" t="s">
        <v>5924</v>
      </c>
      <c r="D58" s="32">
        <v>11450406</v>
      </c>
      <c r="E58" s="32">
        <v>-3278043</v>
      </c>
      <c r="F58" s="32">
        <v>8172363</v>
      </c>
      <c r="G58" s="32">
        <v>-74188.55</v>
      </c>
      <c r="H58" s="32">
        <v>-75003.8</v>
      </c>
      <c r="I58" s="32">
        <v>-75003.81</v>
      </c>
      <c r="J58" s="32">
        <v>-815.25</v>
      </c>
      <c r="K58" s="32">
        <v>-9.9999999947613105E-3</v>
      </c>
      <c r="L58" s="32"/>
    </row>
    <row r="59" spans="1:12">
      <c r="A59" s="56"/>
      <c r="B59" s="56" t="s">
        <v>5109</v>
      </c>
      <c r="C59" s="56" t="s">
        <v>5925</v>
      </c>
      <c r="D59" s="32">
        <v>43674257</v>
      </c>
      <c r="E59" s="32">
        <v>-12503147</v>
      </c>
      <c r="F59" s="32">
        <v>31171110</v>
      </c>
      <c r="G59" s="32">
        <v>-282970.73</v>
      </c>
      <c r="H59" s="32">
        <v>-286080.28999999998</v>
      </c>
      <c r="I59" s="32">
        <v>-286080.28999999998</v>
      </c>
      <c r="J59" s="32">
        <v>-3109.5599999999977</v>
      </c>
      <c r="K59" s="32">
        <v>0</v>
      </c>
      <c r="L59" s="32"/>
    </row>
    <row r="60" spans="1:12">
      <c r="A60" s="56"/>
      <c r="B60" s="56" t="s">
        <v>7452</v>
      </c>
      <c r="C60" s="56" t="s">
        <v>5926</v>
      </c>
      <c r="D60" s="32">
        <v>18824559</v>
      </c>
      <c r="E60" s="32">
        <v>-12271223</v>
      </c>
      <c r="F60" s="32">
        <v>6553336</v>
      </c>
      <c r="G60" s="32">
        <v>-550918.93000000005</v>
      </c>
      <c r="H60" s="32">
        <v>-556972.98</v>
      </c>
      <c r="I60" s="32">
        <v>-556972.98</v>
      </c>
      <c r="J60" s="32">
        <v>-6054.0499999999302</v>
      </c>
      <c r="K60" s="32">
        <v>0</v>
      </c>
      <c r="L60" s="32"/>
    </row>
    <row r="61" spans="1:12">
      <c r="A61" s="56"/>
      <c r="B61" s="56" t="s">
        <v>4443</v>
      </c>
      <c r="C61" s="56" t="s">
        <v>5927</v>
      </c>
      <c r="D61" s="32">
        <v>19116325</v>
      </c>
      <c r="E61" s="32">
        <v>-12461417</v>
      </c>
      <c r="F61" s="32">
        <v>6654908</v>
      </c>
      <c r="G61" s="32">
        <v>-559457.74</v>
      </c>
      <c r="H61" s="32">
        <v>-565605.64</v>
      </c>
      <c r="I61" s="32">
        <v>-565605.63</v>
      </c>
      <c r="J61" s="32">
        <v>-6147.9000000000233</v>
      </c>
      <c r="K61" s="32">
        <v>1.0000000009313226E-2</v>
      </c>
      <c r="L61" s="32"/>
    </row>
    <row r="62" spans="1:12">
      <c r="A62" s="56"/>
      <c r="B62" s="56" t="s">
        <v>5112</v>
      </c>
      <c r="C62" s="56" t="s">
        <v>5928</v>
      </c>
      <c r="D62" s="32">
        <v>41669972</v>
      </c>
      <c r="E62" s="32">
        <v>-11929357</v>
      </c>
      <c r="F62" s="32">
        <v>29740615</v>
      </c>
      <c r="G62" s="32">
        <v>-269984.71999999997</v>
      </c>
      <c r="H62" s="32">
        <v>-272951.59000000003</v>
      </c>
      <c r="I62" s="32">
        <v>-272951.59000000003</v>
      </c>
      <c r="J62" s="32">
        <v>-2966.8700000000536</v>
      </c>
      <c r="K62" s="32">
        <v>0</v>
      </c>
      <c r="L62" s="32"/>
    </row>
    <row r="63" spans="1:12">
      <c r="A63" s="56"/>
      <c r="B63" s="56" t="s">
        <v>5114</v>
      </c>
      <c r="C63" s="56" t="s">
        <v>5929</v>
      </c>
      <c r="D63" s="32">
        <v>183944</v>
      </c>
      <c r="E63" s="32">
        <v>-119908</v>
      </c>
      <c r="F63" s="32">
        <v>64036</v>
      </c>
      <c r="G63" s="32">
        <v>-5383.28</v>
      </c>
      <c r="H63" s="32">
        <v>-5442.44</v>
      </c>
      <c r="I63" s="32">
        <v>-5442.44</v>
      </c>
      <c r="J63" s="32">
        <v>-59.159999999999854</v>
      </c>
      <c r="K63" s="32">
        <v>0</v>
      </c>
      <c r="L63" s="32"/>
    </row>
    <row r="64" spans="1:12">
      <c r="A64" s="56"/>
      <c r="B64" s="56" t="s">
        <v>1488</v>
      </c>
      <c r="C64" s="56" t="s">
        <v>5930</v>
      </c>
      <c r="D64" s="32">
        <v>31937169</v>
      </c>
      <c r="E64" s="32">
        <v>-9143032</v>
      </c>
      <c r="F64" s="32">
        <v>22794137</v>
      </c>
      <c r="G64" s="32">
        <v>-206924.73</v>
      </c>
      <c r="H64" s="32">
        <v>-209198.64</v>
      </c>
      <c r="I64" s="32">
        <v>-209198.63</v>
      </c>
      <c r="J64" s="32">
        <v>-2273.9100000000035</v>
      </c>
      <c r="K64" s="32">
        <v>1.0000000009313226E-2</v>
      </c>
      <c r="L64" s="32"/>
    </row>
    <row r="65" spans="1:12">
      <c r="A65" s="56"/>
      <c r="B65" s="56" t="s">
        <v>5118</v>
      </c>
      <c r="C65" s="56" t="s">
        <v>5931</v>
      </c>
      <c r="D65" s="32">
        <v>6073588</v>
      </c>
      <c r="E65" s="32">
        <v>-1738758</v>
      </c>
      <c r="F65" s="32">
        <v>4334830</v>
      </c>
      <c r="G65" s="32">
        <v>-39351.5</v>
      </c>
      <c r="H65" s="32">
        <v>-39783.93</v>
      </c>
      <c r="I65" s="32">
        <v>-39783.94</v>
      </c>
      <c r="J65" s="32">
        <v>-432.43000000000029</v>
      </c>
      <c r="K65" s="32">
        <v>-1.0000000002037268E-2</v>
      </c>
      <c r="L65" s="32"/>
    </row>
    <row r="66" spans="1:12">
      <c r="A66" s="56"/>
      <c r="B66" s="56" t="s">
        <v>5377</v>
      </c>
      <c r="C66" s="56" t="s">
        <v>5932</v>
      </c>
      <c r="D66" s="32">
        <v>44925667</v>
      </c>
      <c r="E66" s="32">
        <v>-12861404</v>
      </c>
      <c r="F66" s="32">
        <v>32064263</v>
      </c>
      <c r="G66" s="32">
        <v>-291078.76</v>
      </c>
      <c r="H66" s="32">
        <v>-294277.42</v>
      </c>
      <c r="I66" s="32">
        <v>-294277.43</v>
      </c>
      <c r="J66" s="32">
        <v>-3198.6599999999744</v>
      </c>
      <c r="K66" s="32">
        <v>-1.0000000009313226E-2</v>
      </c>
      <c r="L66" s="32"/>
    </row>
    <row r="67" spans="1:12">
      <c r="A67" s="56"/>
      <c r="B67" s="56" t="s">
        <v>5379</v>
      </c>
      <c r="C67" s="56" t="s">
        <v>5933</v>
      </c>
      <c r="D67" s="32">
        <v>3324499</v>
      </c>
      <c r="E67" s="32">
        <v>-951744</v>
      </c>
      <c r="F67" s="32">
        <v>2372755</v>
      </c>
      <c r="G67" s="32">
        <v>-21539.83</v>
      </c>
      <c r="H67" s="32">
        <v>-21776.52</v>
      </c>
      <c r="I67" s="32">
        <v>-21776.53</v>
      </c>
      <c r="J67" s="32">
        <v>-236.68999999999869</v>
      </c>
      <c r="K67" s="32">
        <v>-9.9999999983992893E-3</v>
      </c>
      <c r="L67" s="32"/>
    </row>
    <row r="68" spans="1:12">
      <c r="A68" s="56"/>
      <c r="B68" s="56" t="s">
        <v>1926</v>
      </c>
      <c r="C68" s="56" t="s">
        <v>5934</v>
      </c>
      <c r="D68" s="32">
        <v>538154757</v>
      </c>
      <c r="E68" s="32">
        <v>-154063943</v>
      </c>
      <c r="F68" s="32">
        <v>384090814</v>
      </c>
      <c r="G68" s="32">
        <v>-3486768.93</v>
      </c>
      <c r="H68" s="32">
        <v>-3525085.06</v>
      </c>
      <c r="I68" s="32">
        <v>-3525085.07</v>
      </c>
      <c r="J68" s="32">
        <v>-38316.129999999888</v>
      </c>
      <c r="K68" s="32">
        <v>-9.9999997764825821E-3</v>
      </c>
      <c r="L68" s="32"/>
    </row>
    <row r="69" spans="1:12">
      <c r="A69" s="56"/>
      <c r="B69" s="56" t="s">
        <v>7453</v>
      </c>
      <c r="C69" s="56" t="s">
        <v>4441</v>
      </c>
      <c r="D69" s="32">
        <v>37099423</v>
      </c>
      <c r="E69" s="32">
        <v>-9066450</v>
      </c>
      <c r="F69" s="32">
        <v>28032973</v>
      </c>
      <c r="G69" s="32">
        <v>-255957.68</v>
      </c>
      <c r="H69" s="32">
        <v>-258770.41</v>
      </c>
      <c r="I69" s="32">
        <v>-258770.41</v>
      </c>
      <c r="J69" s="32">
        <v>-2812.7300000000105</v>
      </c>
      <c r="K69" s="32">
        <v>0</v>
      </c>
      <c r="L69" s="32"/>
    </row>
    <row r="70" spans="1:12">
      <c r="A70" s="56"/>
      <c r="B70" s="56" t="s">
        <v>4443</v>
      </c>
      <c r="C70" s="56" t="s">
        <v>4442</v>
      </c>
      <c r="D70" s="32">
        <v>10448324</v>
      </c>
      <c r="E70" s="32">
        <v>-5812758</v>
      </c>
      <c r="F70" s="32">
        <v>4635566</v>
      </c>
      <c r="G70" s="32">
        <v>-272810.92</v>
      </c>
      <c r="H70" s="32">
        <v>-275808.84999999998</v>
      </c>
      <c r="I70" s="32">
        <v>-275808.84000000003</v>
      </c>
      <c r="J70" s="32">
        <v>-2997.929999999993</v>
      </c>
      <c r="K70" s="32">
        <v>9.9999999511055648E-3</v>
      </c>
      <c r="L70" s="32"/>
    </row>
    <row r="71" spans="1:12">
      <c r="A71" s="56"/>
      <c r="B71" s="56" t="s">
        <v>4445</v>
      </c>
      <c r="C71" s="56" t="s">
        <v>4444</v>
      </c>
      <c r="D71" s="32">
        <v>11981405</v>
      </c>
      <c r="E71" s="32">
        <v>-4710247</v>
      </c>
      <c r="F71" s="32">
        <v>7271158</v>
      </c>
      <c r="G71" s="32">
        <v>-73381.67</v>
      </c>
      <c r="H71" s="32">
        <v>-74188.070000000007</v>
      </c>
      <c r="I71" s="32">
        <v>-74188.070000000007</v>
      </c>
      <c r="J71" s="32">
        <v>-806.40000000000873</v>
      </c>
      <c r="K71" s="32">
        <v>0</v>
      </c>
      <c r="L71" s="32"/>
    </row>
    <row r="72" spans="1:12">
      <c r="A72" s="56"/>
      <c r="B72" s="56" t="s">
        <v>7829</v>
      </c>
      <c r="C72" s="56" t="s">
        <v>9897</v>
      </c>
      <c r="D72" s="32">
        <v>581250</v>
      </c>
      <c r="E72" s="32">
        <v>-581250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/>
    </row>
    <row r="73" spans="1:12">
      <c r="A73" s="56"/>
      <c r="B73" s="56" t="s">
        <v>7452</v>
      </c>
      <c r="C73" s="56" t="s">
        <v>4446</v>
      </c>
      <c r="D73" s="32">
        <v>8108848</v>
      </c>
      <c r="E73" s="32">
        <v>-4743564</v>
      </c>
      <c r="F73" s="32">
        <v>3365284</v>
      </c>
      <c r="G73" s="32">
        <v>-221683.59</v>
      </c>
      <c r="H73" s="32">
        <v>-224119.67</v>
      </c>
      <c r="I73" s="32">
        <v>-224119.67</v>
      </c>
      <c r="J73" s="32">
        <v>-2436.0800000000163</v>
      </c>
      <c r="K73" s="32">
        <v>0</v>
      </c>
      <c r="L73" s="32"/>
    </row>
    <row r="74" spans="1:12">
      <c r="A74" s="56"/>
      <c r="B74" s="56" t="s">
        <v>4448</v>
      </c>
      <c r="C74" s="56" t="s">
        <v>4447</v>
      </c>
      <c r="D74" s="32">
        <v>1573837</v>
      </c>
      <c r="E74" s="32">
        <v>-508377</v>
      </c>
      <c r="F74" s="32">
        <v>1065460</v>
      </c>
      <c r="G74" s="32">
        <v>-10080.36</v>
      </c>
      <c r="H74" s="32">
        <v>-10191.14</v>
      </c>
      <c r="I74" s="32">
        <v>-10191.129999999999</v>
      </c>
      <c r="J74" s="32">
        <v>-110.77999999999884</v>
      </c>
      <c r="K74" s="32">
        <v>1.0000000000218279E-2</v>
      </c>
      <c r="L74" s="32"/>
    </row>
    <row r="75" spans="1:12">
      <c r="A75" s="56"/>
      <c r="B75" s="56" t="s">
        <v>4450</v>
      </c>
      <c r="C75" s="56" t="s">
        <v>4449</v>
      </c>
      <c r="D75" s="32">
        <v>3826367</v>
      </c>
      <c r="E75" s="32">
        <v>-1235983</v>
      </c>
      <c r="F75" s="32">
        <v>2590384</v>
      </c>
      <c r="G75" s="32">
        <v>-24507.74</v>
      </c>
      <c r="H75" s="32">
        <v>-24777.06</v>
      </c>
      <c r="I75" s="32">
        <v>-24777.06</v>
      </c>
      <c r="J75" s="32">
        <v>-269.31999999999971</v>
      </c>
      <c r="K75" s="32">
        <v>0</v>
      </c>
      <c r="L75" s="32"/>
    </row>
    <row r="76" spans="1:12">
      <c r="A76" s="56"/>
      <c r="B76" s="56" t="s">
        <v>4452</v>
      </c>
      <c r="C76" s="56" t="s">
        <v>4451</v>
      </c>
      <c r="D76" s="32">
        <v>52119051</v>
      </c>
      <c r="E76" s="32">
        <v>-14252660</v>
      </c>
      <c r="F76" s="32">
        <v>37866390</v>
      </c>
      <c r="G76" s="32">
        <v>-344539.87</v>
      </c>
      <c r="H76" s="32">
        <v>-348326.03</v>
      </c>
      <c r="I76" s="32">
        <v>-348326.03</v>
      </c>
      <c r="J76" s="32">
        <v>-3786.1600000000326</v>
      </c>
      <c r="K76" s="32">
        <v>0</v>
      </c>
      <c r="L76" s="32"/>
    </row>
    <row r="77" spans="1:12">
      <c r="A77" s="56"/>
      <c r="B77" s="56" t="s">
        <v>3668</v>
      </c>
      <c r="C77" s="56" t="s">
        <v>4453</v>
      </c>
      <c r="D77" s="32">
        <v>1137386</v>
      </c>
      <c r="E77" s="32">
        <v>-370536</v>
      </c>
      <c r="F77" s="32">
        <v>766850</v>
      </c>
      <c r="G77" s="32">
        <v>-7451.93</v>
      </c>
      <c r="H77" s="32">
        <v>-7533.81</v>
      </c>
      <c r="I77" s="32">
        <v>-7533.82</v>
      </c>
      <c r="J77" s="32">
        <v>-81.880000000000109</v>
      </c>
      <c r="K77" s="32">
        <v>-9.999999999308784E-3</v>
      </c>
      <c r="L77" s="32"/>
    </row>
    <row r="78" spans="1:12">
      <c r="A78" s="56"/>
      <c r="B78" s="56" t="s">
        <v>4455</v>
      </c>
      <c r="C78" s="56" t="s">
        <v>4454</v>
      </c>
      <c r="D78" s="32">
        <v>2112789</v>
      </c>
      <c r="E78" s="32">
        <v>-504172</v>
      </c>
      <c r="F78" s="32">
        <v>1608617</v>
      </c>
      <c r="G78" s="32">
        <v>-14687.61</v>
      </c>
      <c r="H78" s="32">
        <v>-14849</v>
      </c>
      <c r="I78" s="32">
        <v>-14849.01</v>
      </c>
      <c r="J78" s="32">
        <v>-161.38999999999942</v>
      </c>
      <c r="K78" s="32">
        <v>-1.0000000000218279E-2</v>
      </c>
      <c r="L78" s="32"/>
    </row>
    <row r="79" spans="1:12">
      <c r="A79" s="56"/>
      <c r="B79" s="56" t="s">
        <v>4457</v>
      </c>
      <c r="C79" s="56" t="s">
        <v>4456</v>
      </c>
      <c r="D79" s="32">
        <v>3114252</v>
      </c>
      <c r="E79" s="32">
        <v>-713200</v>
      </c>
      <c r="F79" s="32">
        <v>2401052</v>
      </c>
      <c r="G79" s="32">
        <v>-187856.20000000004</v>
      </c>
      <c r="H79" s="32">
        <v>-189920.55000000002</v>
      </c>
      <c r="I79" s="32">
        <v>-189920.56000000003</v>
      </c>
      <c r="J79" s="32">
        <v>-2064.3499999999767</v>
      </c>
      <c r="K79" s="32">
        <v>-1.0000000009313226E-2</v>
      </c>
      <c r="L79" s="32"/>
    </row>
    <row r="80" spans="1:12">
      <c r="A80" s="56"/>
      <c r="B80" s="56" t="s">
        <v>4459</v>
      </c>
      <c r="C80" s="56" t="s">
        <v>4458</v>
      </c>
      <c r="D80" s="32">
        <v>17378412</v>
      </c>
      <c r="E80" s="32">
        <v>-6361822</v>
      </c>
      <c r="F80" s="32">
        <v>11016590</v>
      </c>
      <c r="G80" s="32">
        <v>-110777.1</v>
      </c>
      <c r="H80" s="32">
        <v>-111994.44</v>
      </c>
      <c r="I80" s="32">
        <v>-111994.43</v>
      </c>
      <c r="J80" s="32">
        <v>-1217.3399999999965</v>
      </c>
      <c r="K80" s="32">
        <v>1.0000000009313226E-2</v>
      </c>
      <c r="L80" s="32"/>
    </row>
    <row r="81" spans="1:12">
      <c r="A81" s="56"/>
      <c r="B81" s="56" t="s">
        <v>4461</v>
      </c>
      <c r="C81" s="56" t="s">
        <v>4460</v>
      </c>
      <c r="D81" s="32">
        <v>1484857</v>
      </c>
      <c r="E81" s="32">
        <v>-479635</v>
      </c>
      <c r="F81" s="32">
        <v>1005222</v>
      </c>
      <c r="G81" s="32">
        <v>-9510.4500000000007</v>
      </c>
      <c r="H81" s="32">
        <v>-9614.9599999999991</v>
      </c>
      <c r="I81" s="32">
        <v>-9614.9699999999993</v>
      </c>
      <c r="J81" s="32">
        <v>-104.5099999999984</v>
      </c>
      <c r="K81" s="32">
        <v>-1.0000000000218279E-2</v>
      </c>
      <c r="L81" s="32"/>
    </row>
    <row r="82" spans="1:12">
      <c r="A82" s="56"/>
      <c r="B82" s="56" t="s">
        <v>7831</v>
      </c>
      <c r="C82" s="56" t="s">
        <v>9898</v>
      </c>
      <c r="D82" s="32">
        <v>4577273</v>
      </c>
      <c r="E82" s="32">
        <v>-4577273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/>
    </row>
    <row r="83" spans="1:12">
      <c r="A83" s="56"/>
      <c r="B83" s="56" t="s">
        <v>3529</v>
      </c>
      <c r="C83" s="56" t="s">
        <v>3528</v>
      </c>
      <c r="D83" s="32">
        <v>9724034</v>
      </c>
      <c r="E83" s="32">
        <v>-3134581</v>
      </c>
      <c r="F83" s="32">
        <v>6589453</v>
      </c>
      <c r="G83" s="32">
        <v>-62347.99</v>
      </c>
      <c r="H83" s="32">
        <v>-63033.13</v>
      </c>
      <c r="I83" s="32">
        <v>-63033.14</v>
      </c>
      <c r="J83" s="32">
        <v>-685.13999999999942</v>
      </c>
      <c r="K83" s="32">
        <v>-1.0000000002037268E-2</v>
      </c>
      <c r="L83" s="32"/>
    </row>
    <row r="84" spans="1:12">
      <c r="A84" s="56"/>
      <c r="B84" s="56" t="s">
        <v>3529</v>
      </c>
      <c r="C84" s="56" t="s">
        <v>3530</v>
      </c>
      <c r="D84" s="32">
        <v>833531</v>
      </c>
      <c r="E84" s="32">
        <v>-313935</v>
      </c>
      <c r="F84" s="32">
        <v>519596</v>
      </c>
      <c r="G84" s="32">
        <v>-4882.21</v>
      </c>
      <c r="H84" s="32">
        <v>-4935.8500000000004</v>
      </c>
      <c r="I84" s="32">
        <v>-4935.8599999999997</v>
      </c>
      <c r="J84" s="32">
        <v>-53.640000000000327</v>
      </c>
      <c r="K84" s="32">
        <v>-9.999999999308784E-3</v>
      </c>
      <c r="L84" s="32"/>
    </row>
    <row r="85" spans="1:12">
      <c r="A85" s="56"/>
      <c r="B85" s="56" t="s">
        <v>4463</v>
      </c>
      <c r="C85" s="56" t="s">
        <v>4462</v>
      </c>
      <c r="D85" s="32">
        <v>24410751</v>
      </c>
      <c r="E85" s="32">
        <v>-7628312</v>
      </c>
      <c r="F85" s="32">
        <v>16782439</v>
      </c>
      <c r="G85" s="32">
        <v>-155192.66</v>
      </c>
      <c r="H85" s="32">
        <v>-156898.07</v>
      </c>
      <c r="I85" s="32">
        <v>-156898.07</v>
      </c>
      <c r="J85" s="32">
        <v>-1705.4100000000035</v>
      </c>
      <c r="K85" s="32">
        <v>0</v>
      </c>
      <c r="L85" s="32"/>
    </row>
    <row r="86" spans="1:12">
      <c r="A86" s="56"/>
      <c r="B86" s="56" t="s">
        <v>4465</v>
      </c>
      <c r="C86" s="56" t="s">
        <v>4464</v>
      </c>
      <c r="D86" s="32">
        <v>2430498</v>
      </c>
      <c r="E86" s="32">
        <v>-788581</v>
      </c>
      <c r="F86" s="32">
        <v>1641917</v>
      </c>
      <c r="G86" s="32">
        <v>-15531.62</v>
      </c>
      <c r="H86" s="32">
        <v>-15702.29</v>
      </c>
      <c r="I86" s="32">
        <v>-15702.29</v>
      </c>
      <c r="J86" s="32">
        <v>-170.67000000000007</v>
      </c>
      <c r="K86" s="32">
        <v>0</v>
      </c>
      <c r="L86" s="32"/>
    </row>
    <row r="87" spans="1:12">
      <c r="A87" s="56"/>
      <c r="B87" s="56" t="s">
        <v>4465</v>
      </c>
      <c r="C87" s="56" t="s">
        <v>4466</v>
      </c>
      <c r="D87" s="32">
        <v>121721</v>
      </c>
      <c r="E87" s="32">
        <v>-45202</v>
      </c>
      <c r="F87" s="32">
        <v>76519</v>
      </c>
      <c r="G87" s="32">
        <v>-719.51</v>
      </c>
      <c r="H87" s="32">
        <v>-727.41</v>
      </c>
      <c r="I87" s="32">
        <v>-727.42</v>
      </c>
      <c r="J87" s="32">
        <v>-7.8999999999999773</v>
      </c>
      <c r="K87" s="32">
        <v>-9.9999999999909051E-3</v>
      </c>
      <c r="L87" s="32"/>
    </row>
    <row r="88" spans="1:12">
      <c r="A88" s="56"/>
      <c r="B88" s="56" t="s">
        <v>4465</v>
      </c>
      <c r="C88" s="56" t="s">
        <v>9899</v>
      </c>
      <c r="D88" s="32">
        <v>141440</v>
      </c>
      <c r="E88" s="32">
        <v>-141440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/>
    </row>
    <row r="89" spans="1:12">
      <c r="A89" s="56"/>
      <c r="B89" s="56" t="s">
        <v>4465</v>
      </c>
      <c r="C89" s="56" t="s">
        <v>4467</v>
      </c>
      <c r="D89" s="32">
        <v>623686</v>
      </c>
      <c r="E89" s="32">
        <v>-155026</v>
      </c>
      <c r="F89" s="32">
        <v>468660</v>
      </c>
      <c r="G89" s="32">
        <v>-4469.05</v>
      </c>
      <c r="H89" s="32">
        <v>-4518.17</v>
      </c>
      <c r="I89" s="32">
        <v>-4518.16</v>
      </c>
      <c r="J89" s="32">
        <v>-49.119999999999891</v>
      </c>
      <c r="K89" s="32">
        <v>1.0000000000218279E-2</v>
      </c>
      <c r="L89" s="32"/>
    </row>
    <row r="90" spans="1:12">
      <c r="A90" s="56"/>
      <c r="B90" s="56" t="s">
        <v>3532</v>
      </c>
      <c r="C90" s="56" t="s">
        <v>3531</v>
      </c>
      <c r="D90" s="32">
        <v>7484035</v>
      </c>
      <c r="E90" s="32">
        <v>-2876854</v>
      </c>
      <c r="F90" s="32">
        <v>4607181</v>
      </c>
      <c r="G90" s="32">
        <v>-46901.39</v>
      </c>
      <c r="H90" s="32">
        <v>-47416.79</v>
      </c>
      <c r="I90" s="32">
        <v>-47416.78</v>
      </c>
      <c r="J90" s="32">
        <v>-515.40000000000146</v>
      </c>
      <c r="K90" s="32">
        <v>1.0000000002037268E-2</v>
      </c>
      <c r="L90" s="32"/>
    </row>
    <row r="91" spans="1:12">
      <c r="A91" s="56"/>
      <c r="B91" s="56" t="s">
        <v>3534</v>
      </c>
      <c r="C91" s="56" t="s">
        <v>3533</v>
      </c>
      <c r="D91" s="32">
        <v>10095022</v>
      </c>
      <c r="E91" s="32">
        <v>-3880518</v>
      </c>
      <c r="F91" s="32">
        <v>6214504</v>
      </c>
      <c r="G91" s="32">
        <v>-63264.04</v>
      </c>
      <c r="H91" s="32">
        <v>-63959.25</v>
      </c>
      <c r="I91" s="32">
        <v>-63959.24</v>
      </c>
      <c r="J91" s="32">
        <v>-695.20999999999913</v>
      </c>
      <c r="K91" s="32">
        <v>1.0000000002037268E-2</v>
      </c>
      <c r="L91" s="32"/>
    </row>
    <row r="92" spans="1:12">
      <c r="A92" s="56"/>
      <c r="B92" s="56" t="s">
        <v>3536</v>
      </c>
      <c r="C92" s="56" t="s">
        <v>3535</v>
      </c>
      <c r="D92" s="32">
        <v>4916507</v>
      </c>
      <c r="E92" s="32">
        <v>-1876471</v>
      </c>
      <c r="F92" s="32">
        <v>3040036</v>
      </c>
      <c r="G92" s="32">
        <v>-30843.42</v>
      </c>
      <c r="H92" s="32">
        <v>-31182.35</v>
      </c>
      <c r="I92" s="32">
        <v>-31182.36</v>
      </c>
      <c r="J92" s="32">
        <v>-338.93000000000029</v>
      </c>
      <c r="K92" s="32">
        <v>-1.0000000002037268E-2</v>
      </c>
      <c r="L92" s="32"/>
    </row>
    <row r="93" spans="1:12">
      <c r="A93" s="56"/>
      <c r="B93" s="56" t="s">
        <v>3538</v>
      </c>
      <c r="C93" s="56" t="s">
        <v>3537</v>
      </c>
      <c r="D93" s="32">
        <v>253434</v>
      </c>
      <c r="E93" s="32">
        <v>-94669</v>
      </c>
      <c r="F93" s="32">
        <v>158765</v>
      </c>
      <c r="G93" s="32">
        <v>-1594.82</v>
      </c>
      <c r="H93" s="32">
        <v>-1612.35</v>
      </c>
      <c r="I93" s="32">
        <v>-1612.35</v>
      </c>
      <c r="J93" s="32">
        <v>-17.529999999999973</v>
      </c>
      <c r="K93" s="32">
        <v>0</v>
      </c>
      <c r="L93" s="32"/>
    </row>
    <row r="94" spans="1:12">
      <c r="A94" s="56"/>
      <c r="B94" s="56" t="s">
        <v>3540</v>
      </c>
      <c r="C94" s="56" t="s">
        <v>3539</v>
      </c>
      <c r="D94" s="32">
        <v>4406951</v>
      </c>
      <c r="E94" s="32">
        <v>-1629933</v>
      </c>
      <c r="F94" s="32">
        <v>2777018</v>
      </c>
      <c r="G94" s="32">
        <v>-27769.99</v>
      </c>
      <c r="H94" s="32">
        <v>-28075.16</v>
      </c>
      <c r="I94" s="32">
        <v>-28075.16</v>
      </c>
      <c r="J94" s="32">
        <v>-305.16999999999825</v>
      </c>
      <c r="K94" s="32">
        <v>0</v>
      </c>
      <c r="L94" s="32"/>
    </row>
    <row r="95" spans="1:12">
      <c r="A95" s="56"/>
      <c r="B95" s="56" t="s">
        <v>3542</v>
      </c>
      <c r="C95" s="56" t="s">
        <v>3541</v>
      </c>
      <c r="D95" s="32">
        <v>13876459</v>
      </c>
      <c r="E95" s="32">
        <v>-3510352</v>
      </c>
      <c r="F95" s="32">
        <v>10366107</v>
      </c>
      <c r="G95" s="32">
        <v>-94459.96</v>
      </c>
      <c r="H95" s="32">
        <v>-95497.98</v>
      </c>
      <c r="I95" s="32">
        <v>-95497.98</v>
      </c>
      <c r="J95" s="32">
        <v>-1038.0199999999895</v>
      </c>
      <c r="K95" s="32">
        <v>0</v>
      </c>
      <c r="L95" s="32"/>
    </row>
    <row r="96" spans="1:12">
      <c r="A96" s="56"/>
      <c r="B96" s="56" t="s">
        <v>3544</v>
      </c>
      <c r="C96" s="56" t="s">
        <v>3543</v>
      </c>
      <c r="D96" s="32">
        <v>17351460</v>
      </c>
      <c r="E96" s="32">
        <v>-6189358</v>
      </c>
      <c r="F96" s="32">
        <v>11162102</v>
      </c>
      <c r="G96" s="32">
        <v>-109863.03999999999</v>
      </c>
      <c r="H96" s="32">
        <v>-111070.32</v>
      </c>
      <c r="I96" s="32">
        <v>-111070.33</v>
      </c>
      <c r="J96" s="32">
        <v>-1207.2800000000134</v>
      </c>
      <c r="K96" s="32">
        <v>-9.9999999947613105E-3</v>
      </c>
      <c r="L96" s="32"/>
    </row>
    <row r="97" spans="1:12">
      <c r="A97" s="56"/>
      <c r="B97" s="56" t="s">
        <v>3546</v>
      </c>
      <c r="C97" s="56" t="s">
        <v>3545</v>
      </c>
      <c r="D97" s="32">
        <v>17235490</v>
      </c>
      <c r="E97" s="32">
        <v>-6049046</v>
      </c>
      <c r="F97" s="32">
        <v>11186444</v>
      </c>
      <c r="G97" s="32">
        <v>-109351.13</v>
      </c>
      <c r="H97" s="32">
        <v>-110552.8</v>
      </c>
      <c r="I97" s="32">
        <v>-110552.79</v>
      </c>
      <c r="J97" s="32">
        <v>-1201.6699999999983</v>
      </c>
      <c r="K97" s="32">
        <v>1.0000000009313226E-2</v>
      </c>
      <c r="L97" s="32"/>
    </row>
    <row r="98" spans="1:12">
      <c r="A98" s="56"/>
      <c r="B98" s="56" t="s">
        <v>3548</v>
      </c>
      <c r="C98" s="56" t="s">
        <v>3547</v>
      </c>
      <c r="D98" s="32">
        <v>16727651</v>
      </c>
      <c r="E98" s="32">
        <v>-5734812</v>
      </c>
      <c r="F98" s="32">
        <v>10992839</v>
      </c>
      <c r="G98" s="32">
        <v>-106429.93</v>
      </c>
      <c r="H98" s="32">
        <v>-107599.5</v>
      </c>
      <c r="I98" s="32">
        <v>-107599.49</v>
      </c>
      <c r="J98" s="32">
        <v>-1169.570000000007</v>
      </c>
      <c r="K98" s="32">
        <v>9.9999999947613105E-3</v>
      </c>
      <c r="L98" s="32"/>
    </row>
    <row r="99" spans="1:12">
      <c r="A99" s="56"/>
      <c r="B99" s="56" t="s">
        <v>3550</v>
      </c>
      <c r="C99" s="56" t="s">
        <v>3549</v>
      </c>
      <c r="D99" s="32">
        <v>23571447</v>
      </c>
      <c r="E99" s="32">
        <v>-8514193</v>
      </c>
      <c r="F99" s="32">
        <v>15057254</v>
      </c>
      <c r="G99" s="32">
        <v>-149004.25</v>
      </c>
      <c r="H99" s="32">
        <v>-150641.67000000001</v>
      </c>
      <c r="I99" s="32">
        <v>-150641.66</v>
      </c>
      <c r="J99" s="32">
        <v>-1637.4200000000128</v>
      </c>
      <c r="K99" s="32">
        <v>1.0000000009313226E-2</v>
      </c>
      <c r="L99" s="32"/>
    </row>
    <row r="100" spans="1:12">
      <c r="A100" s="56"/>
      <c r="B100" s="56" t="s">
        <v>3552</v>
      </c>
      <c r="C100" s="56" t="s">
        <v>3551</v>
      </c>
      <c r="D100" s="32">
        <v>23825985</v>
      </c>
      <c r="E100" s="32">
        <v>-8368387</v>
      </c>
      <c r="F100" s="32">
        <v>15457598</v>
      </c>
      <c r="G100" s="32">
        <v>-151150.67000000001</v>
      </c>
      <c r="H100" s="32">
        <v>-152811.68</v>
      </c>
      <c r="I100" s="32">
        <v>-152811.67000000001</v>
      </c>
      <c r="J100" s="32">
        <v>-1661.0099999999802</v>
      </c>
      <c r="K100" s="32">
        <v>9.9999999802093953E-3</v>
      </c>
      <c r="L100" s="32"/>
    </row>
    <row r="101" spans="1:12">
      <c r="A101" s="56"/>
      <c r="B101" s="56" t="s">
        <v>3554</v>
      </c>
      <c r="C101" s="56" t="s">
        <v>3553</v>
      </c>
      <c r="D101" s="32">
        <v>23544581</v>
      </c>
      <c r="E101" s="32">
        <v>-8126003</v>
      </c>
      <c r="F101" s="32">
        <v>15418578</v>
      </c>
      <c r="G101" s="32">
        <v>-149683.85</v>
      </c>
      <c r="H101" s="32">
        <v>-151328.72</v>
      </c>
      <c r="I101" s="32">
        <v>-151328.73000000001</v>
      </c>
      <c r="J101" s="32">
        <v>-1644.8699999999953</v>
      </c>
      <c r="K101" s="32">
        <v>-1.0000000009313226E-2</v>
      </c>
      <c r="L101" s="32"/>
    </row>
    <row r="102" spans="1:12">
      <c r="A102" s="56"/>
      <c r="B102" s="56" t="s">
        <v>3556</v>
      </c>
      <c r="C102" s="56" t="s">
        <v>3555</v>
      </c>
      <c r="D102" s="32">
        <v>22317993</v>
      </c>
      <c r="E102" s="32">
        <v>-7761259</v>
      </c>
      <c r="F102" s="32">
        <v>14556734</v>
      </c>
      <c r="G102" s="32">
        <v>-170251.32</v>
      </c>
      <c r="H102" s="32">
        <v>-172122.19999999998</v>
      </c>
      <c r="I102" s="32">
        <v>-172122.19999999998</v>
      </c>
      <c r="J102" s="32">
        <v>-1870.8799999999756</v>
      </c>
      <c r="K102" s="32">
        <v>0</v>
      </c>
      <c r="L102" s="32"/>
    </row>
    <row r="103" spans="1:12">
      <c r="A103" s="56"/>
      <c r="B103" s="56" t="s">
        <v>3558</v>
      </c>
      <c r="C103" s="56" t="s">
        <v>3557</v>
      </c>
      <c r="D103" s="32">
        <v>28584578</v>
      </c>
      <c r="E103" s="32">
        <v>-8134346</v>
      </c>
      <c r="F103" s="32">
        <v>20450233</v>
      </c>
      <c r="G103" s="32">
        <v>-185640.43</v>
      </c>
      <c r="H103" s="32">
        <v>-187680.43</v>
      </c>
      <c r="I103" s="32">
        <v>-187680.43</v>
      </c>
      <c r="J103" s="32">
        <v>-2040</v>
      </c>
      <c r="K103" s="32">
        <v>0</v>
      </c>
      <c r="L103" s="32"/>
    </row>
    <row r="104" spans="1:12">
      <c r="A104" s="56"/>
      <c r="B104" s="56" t="s">
        <v>3560</v>
      </c>
      <c r="C104" s="56" t="s">
        <v>3559</v>
      </c>
      <c r="D104" s="32">
        <v>24305820</v>
      </c>
      <c r="E104" s="32">
        <v>-7189654</v>
      </c>
      <c r="F104" s="32">
        <v>17116165</v>
      </c>
      <c r="G104" s="32">
        <v>-157417.26999999999</v>
      </c>
      <c r="H104" s="32">
        <v>-159147.13</v>
      </c>
      <c r="I104" s="32">
        <v>-159147.14000000001</v>
      </c>
      <c r="J104" s="32">
        <v>-1729.8600000000151</v>
      </c>
      <c r="K104" s="32">
        <v>-1.0000000009313226E-2</v>
      </c>
      <c r="L104" s="32"/>
    </row>
    <row r="105" spans="1:12">
      <c r="A105" s="56"/>
      <c r="B105" s="56" t="s">
        <v>3562</v>
      </c>
      <c r="C105" s="56" t="s">
        <v>3561</v>
      </c>
      <c r="D105" s="32">
        <v>24305820</v>
      </c>
      <c r="E105" s="32">
        <v>-7293350</v>
      </c>
      <c r="F105" s="32">
        <v>17012470</v>
      </c>
      <c r="G105" s="32">
        <v>-157228.84</v>
      </c>
      <c r="H105" s="32">
        <v>-158956.62</v>
      </c>
      <c r="I105" s="32">
        <v>-158956.63</v>
      </c>
      <c r="J105" s="32">
        <v>-1727.7799999999988</v>
      </c>
      <c r="K105" s="32">
        <v>-1.0000000009313226E-2</v>
      </c>
      <c r="L105" s="32"/>
    </row>
    <row r="106" spans="1:12">
      <c r="A106" s="56"/>
      <c r="B106" s="56" t="s">
        <v>3564</v>
      </c>
      <c r="C106" s="56" t="s">
        <v>3563</v>
      </c>
      <c r="D106" s="32">
        <v>24305820</v>
      </c>
      <c r="E106" s="32">
        <v>-7293350</v>
      </c>
      <c r="F106" s="32">
        <v>17012470</v>
      </c>
      <c r="G106" s="32">
        <v>-157228.84</v>
      </c>
      <c r="H106" s="32">
        <v>-158956.62</v>
      </c>
      <c r="I106" s="32">
        <v>-158956.63</v>
      </c>
      <c r="J106" s="32">
        <v>-1727.7799999999988</v>
      </c>
      <c r="K106" s="32">
        <v>-1.0000000009313226E-2</v>
      </c>
      <c r="L106" s="32"/>
    </row>
    <row r="107" spans="1:12">
      <c r="A107" s="56"/>
      <c r="B107" s="56" t="s">
        <v>3566</v>
      </c>
      <c r="C107" s="56" t="s">
        <v>3565</v>
      </c>
      <c r="D107" s="32">
        <v>24305820</v>
      </c>
      <c r="E107" s="32">
        <v>-7189652</v>
      </c>
      <c r="F107" s="32">
        <v>17116167</v>
      </c>
      <c r="G107" s="32">
        <v>-157417.29</v>
      </c>
      <c r="H107" s="32">
        <v>-159147.15</v>
      </c>
      <c r="I107" s="32">
        <v>-159147.15</v>
      </c>
      <c r="J107" s="32">
        <v>-1729.859999999986</v>
      </c>
      <c r="K107" s="32">
        <v>0</v>
      </c>
      <c r="L107" s="32"/>
    </row>
    <row r="108" spans="1:12">
      <c r="A108" s="56"/>
      <c r="B108" s="56" t="s">
        <v>3568</v>
      </c>
      <c r="C108" s="56" t="s">
        <v>3567</v>
      </c>
      <c r="D108" s="32">
        <v>24305820</v>
      </c>
      <c r="E108" s="32">
        <v>-6750436</v>
      </c>
      <c r="F108" s="32">
        <v>17555383</v>
      </c>
      <c r="G108" s="32">
        <v>-160041.81</v>
      </c>
      <c r="H108" s="32">
        <v>-161800.5</v>
      </c>
      <c r="I108" s="32">
        <v>-161800.51</v>
      </c>
      <c r="J108" s="32">
        <v>-1758.6900000000023</v>
      </c>
      <c r="K108" s="32">
        <v>-1.0000000009313226E-2</v>
      </c>
      <c r="L108" s="32"/>
    </row>
    <row r="109" spans="1:12">
      <c r="A109" s="56"/>
      <c r="B109" s="56" t="s">
        <v>3570</v>
      </c>
      <c r="C109" s="56" t="s">
        <v>3569</v>
      </c>
      <c r="D109" s="32">
        <v>24305820</v>
      </c>
      <c r="E109" s="32">
        <v>-6741953</v>
      </c>
      <c r="F109" s="32">
        <v>17563867</v>
      </c>
      <c r="G109" s="32">
        <v>-160055.99</v>
      </c>
      <c r="H109" s="32">
        <v>-161814.84</v>
      </c>
      <c r="I109" s="32">
        <v>-161814.85</v>
      </c>
      <c r="J109" s="32">
        <v>-1758.8500000000058</v>
      </c>
      <c r="K109" s="32">
        <v>-1.0000000009313226E-2</v>
      </c>
      <c r="L109" s="32"/>
    </row>
    <row r="110" spans="1:12">
      <c r="A110" s="56"/>
      <c r="B110" s="56" t="s">
        <v>3572</v>
      </c>
      <c r="C110" s="56" t="s">
        <v>3571</v>
      </c>
      <c r="D110" s="32">
        <v>24305820</v>
      </c>
      <c r="E110" s="32">
        <v>-6741953</v>
      </c>
      <c r="F110" s="32">
        <v>17563867</v>
      </c>
      <c r="G110" s="32">
        <v>-160055.99</v>
      </c>
      <c r="H110" s="32">
        <v>-161814.84</v>
      </c>
      <c r="I110" s="32">
        <v>-161814.85</v>
      </c>
      <c r="J110" s="32">
        <v>-1758.8500000000058</v>
      </c>
      <c r="K110" s="32">
        <v>-1.0000000009313226E-2</v>
      </c>
      <c r="L110" s="32"/>
    </row>
    <row r="111" spans="1:12">
      <c r="A111" s="56"/>
      <c r="B111" s="56" t="s">
        <v>3574</v>
      </c>
      <c r="C111" s="56" t="s">
        <v>3573</v>
      </c>
      <c r="D111" s="32">
        <v>36920100</v>
      </c>
      <c r="E111" s="32">
        <v>-15101646</v>
      </c>
      <c r="F111" s="32">
        <v>21818454</v>
      </c>
      <c r="G111" s="32">
        <v>-229105.36</v>
      </c>
      <c r="H111" s="32">
        <v>-231623</v>
      </c>
      <c r="I111" s="32">
        <v>-231623.01</v>
      </c>
      <c r="J111" s="32">
        <v>-2517.640000000014</v>
      </c>
      <c r="K111" s="32">
        <v>-1.0000000009313226E-2</v>
      </c>
      <c r="L111" s="32"/>
    </row>
    <row r="112" spans="1:12">
      <c r="A112" s="56"/>
      <c r="B112" s="56" t="s">
        <v>3576</v>
      </c>
      <c r="C112" s="56" t="s">
        <v>3575</v>
      </c>
      <c r="D112" s="32">
        <v>24305820</v>
      </c>
      <c r="E112" s="32">
        <v>-6545030</v>
      </c>
      <c r="F112" s="32">
        <v>17760789</v>
      </c>
      <c r="G112" s="32">
        <v>-161775.04999999999</v>
      </c>
      <c r="H112" s="32">
        <v>-163552.79</v>
      </c>
      <c r="I112" s="32">
        <v>-163552.79999999999</v>
      </c>
      <c r="J112" s="32">
        <v>-1777.7400000000198</v>
      </c>
      <c r="K112" s="32">
        <v>-9.9999999802093953E-3</v>
      </c>
      <c r="L112" s="32"/>
    </row>
    <row r="113" spans="1:12">
      <c r="A113" s="56"/>
      <c r="B113" s="56" t="s">
        <v>3578</v>
      </c>
      <c r="C113" s="56" t="s">
        <v>3577</v>
      </c>
      <c r="D113" s="32">
        <v>28584578</v>
      </c>
      <c r="E113" s="32">
        <v>-7760193</v>
      </c>
      <c r="F113" s="32">
        <v>20824385</v>
      </c>
      <c r="G113" s="32">
        <v>-189536</v>
      </c>
      <c r="H113" s="32">
        <v>-191618.81</v>
      </c>
      <c r="I113" s="32">
        <v>-191618.81</v>
      </c>
      <c r="J113" s="32">
        <v>-2082.8099999999977</v>
      </c>
      <c r="K113" s="32">
        <v>0</v>
      </c>
      <c r="L113" s="32"/>
    </row>
    <row r="114" spans="1:12">
      <c r="A114" s="56"/>
      <c r="B114" s="56" t="s">
        <v>3580</v>
      </c>
      <c r="C114" s="56" t="s">
        <v>3579</v>
      </c>
      <c r="D114" s="32">
        <v>18327802</v>
      </c>
      <c r="E114" s="32">
        <v>-4607185</v>
      </c>
      <c r="F114" s="32">
        <v>13720617</v>
      </c>
      <c r="G114" s="32">
        <v>-125046.64</v>
      </c>
      <c r="H114" s="32">
        <v>-126420.79</v>
      </c>
      <c r="I114" s="32">
        <v>-126420.78</v>
      </c>
      <c r="J114" s="32">
        <v>-1374.1499999999942</v>
      </c>
      <c r="K114" s="32">
        <v>9.9999999947613105E-3</v>
      </c>
      <c r="L114" s="32"/>
    </row>
    <row r="115" spans="1:12">
      <c r="A115" s="56"/>
      <c r="B115" s="56" t="s">
        <v>3582</v>
      </c>
      <c r="C115" s="56" t="s">
        <v>3581</v>
      </c>
      <c r="D115" s="32">
        <v>24305820</v>
      </c>
      <c r="E115" s="32">
        <v>-6236758</v>
      </c>
      <c r="F115" s="32">
        <v>18069061</v>
      </c>
      <c r="G115" s="32">
        <v>-164612.32999999999</v>
      </c>
      <c r="H115" s="32">
        <v>-166421.26</v>
      </c>
      <c r="I115" s="32">
        <v>-166421.26</v>
      </c>
      <c r="J115" s="32">
        <v>-1808.9300000000221</v>
      </c>
      <c r="K115" s="32">
        <v>0</v>
      </c>
      <c r="L115" s="32"/>
    </row>
    <row r="116" spans="1:12">
      <c r="A116" s="56"/>
      <c r="B116" s="56" t="s">
        <v>3584</v>
      </c>
      <c r="C116" s="56" t="s">
        <v>3583</v>
      </c>
      <c r="D116" s="32">
        <v>24305820</v>
      </c>
      <c r="E116" s="32">
        <v>-6155744</v>
      </c>
      <c r="F116" s="32">
        <v>18150076</v>
      </c>
      <c r="G116" s="32">
        <v>-165688.14000000001</v>
      </c>
      <c r="H116" s="32">
        <v>-167508.9</v>
      </c>
      <c r="I116" s="32">
        <v>-167508.89000000001</v>
      </c>
      <c r="J116" s="32">
        <v>-1820.7599999999802</v>
      </c>
      <c r="K116" s="32">
        <v>9.9999999802093953E-3</v>
      </c>
      <c r="L116" s="32"/>
    </row>
    <row r="117" spans="1:12">
      <c r="A117" s="56"/>
      <c r="B117" s="56" t="s">
        <v>3586</v>
      </c>
      <c r="C117" s="56" t="s">
        <v>3585</v>
      </c>
      <c r="D117" s="32">
        <v>24305820</v>
      </c>
      <c r="E117" s="32">
        <v>-6099117</v>
      </c>
      <c r="F117" s="32">
        <v>18206703</v>
      </c>
      <c r="G117" s="32">
        <v>-166242.18</v>
      </c>
      <c r="H117" s="32">
        <v>-168069.01</v>
      </c>
      <c r="I117" s="32">
        <v>-168069.02</v>
      </c>
      <c r="J117" s="32">
        <v>-1826.8300000000163</v>
      </c>
      <c r="K117" s="32">
        <v>-9.9999999802093953E-3</v>
      </c>
      <c r="L117" s="32"/>
    </row>
    <row r="118" spans="1:12">
      <c r="A118" s="56"/>
      <c r="B118" s="56" t="s">
        <v>3588</v>
      </c>
      <c r="C118" s="56" t="s">
        <v>3587</v>
      </c>
      <c r="D118" s="32">
        <v>24305820</v>
      </c>
      <c r="E118" s="32">
        <v>-6086304</v>
      </c>
      <c r="F118" s="32">
        <v>18219516</v>
      </c>
      <c r="G118" s="32">
        <v>-166260.28</v>
      </c>
      <c r="H118" s="32">
        <v>-168087.32</v>
      </c>
      <c r="I118" s="32">
        <v>-168087.31</v>
      </c>
      <c r="J118" s="32">
        <v>-1827.0400000000081</v>
      </c>
      <c r="K118" s="32">
        <v>1.0000000009313226E-2</v>
      </c>
      <c r="L118" s="32"/>
    </row>
    <row r="119" spans="1:12">
      <c r="A119" s="56"/>
      <c r="B119" s="56" t="s">
        <v>3590</v>
      </c>
      <c r="C119" s="56" t="s">
        <v>3589</v>
      </c>
      <c r="D119" s="32">
        <v>24305820</v>
      </c>
      <c r="E119" s="32">
        <v>-5986111</v>
      </c>
      <c r="F119" s="32">
        <v>18319708</v>
      </c>
      <c r="G119" s="32">
        <v>-167365.81</v>
      </c>
      <c r="H119" s="32">
        <v>-169204.99</v>
      </c>
      <c r="I119" s="32">
        <v>-169204.99</v>
      </c>
      <c r="J119" s="32">
        <v>-1839.179999999993</v>
      </c>
      <c r="K119" s="32">
        <v>0</v>
      </c>
      <c r="L119" s="32"/>
    </row>
    <row r="120" spans="1:12">
      <c r="A120" s="56"/>
      <c r="B120" s="56" t="s">
        <v>3592</v>
      </c>
      <c r="C120" s="56" t="s">
        <v>3591</v>
      </c>
      <c r="D120" s="32">
        <v>24305820</v>
      </c>
      <c r="E120" s="32">
        <v>-5986111</v>
      </c>
      <c r="F120" s="32">
        <v>18319708</v>
      </c>
      <c r="G120" s="32">
        <v>-167365.81</v>
      </c>
      <c r="H120" s="32">
        <v>-169204.99</v>
      </c>
      <c r="I120" s="32">
        <v>-169204.99</v>
      </c>
      <c r="J120" s="32">
        <v>-1839.179999999993</v>
      </c>
      <c r="K120" s="32">
        <v>0</v>
      </c>
      <c r="L120" s="32"/>
    </row>
    <row r="121" spans="1:12">
      <c r="A121" s="56"/>
      <c r="B121" s="56" t="s">
        <v>3594</v>
      </c>
      <c r="C121" s="56" t="s">
        <v>3593</v>
      </c>
      <c r="D121" s="32">
        <v>24305820</v>
      </c>
      <c r="E121" s="32">
        <v>-5962602</v>
      </c>
      <c r="F121" s="32">
        <v>18343218</v>
      </c>
      <c r="G121" s="32">
        <v>-167397.84</v>
      </c>
      <c r="H121" s="32">
        <v>-169237.38</v>
      </c>
      <c r="I121" s="32">
        <v>-169237.38</v>
      </c>
      <c r="J121" s="32">
        <v>-1839.5400000000081</v>
      </c>
      <c r="K121" s="32">
        <v>0</v>
      </c>
      <c r="L121" s="32"/>
    </row>
    <row r="122" spans="1:12">
      <c r="A122" s="56"/>
      <c r="B122" s="56" t="s">
        <v>3596</v>
      </c>
      <c r="C122" s="56" t="s">
        <v>3595</v>
      </c>
      <c r="D122" s="32">
        <v>62652678</v>
      </c>
      <c r="E122" s="32">
        <v>-15429642</v>
      </c>
      <c r="F122" s="32">
        <v>47223036</v>
      </c>
      <c r="G122" s="32">
        <v>-440698.37</v>
      </c>
      <c r="H122" s="32">
        <v>-445541.18</v>
      </c>
      <c r="I122" s="32">
        <v>-445541.19999999995</v>
      </c>
      <c r="J122" s="32">
        <v>-4842.8099999999977</v>
      </c>
      <c r="K122" s="32">
        <v>-1.9999999960418791E-2</v>
      </c>
      <c r="L122" s="32"/>
    </row>
    <row r="123" spans="1:12">
      <c r="A123" s="56"/>
      <c r="B123" s="56" t="s">
        <v>3598</v>
      </c>
      <c r="C123" s="56" t="s">
        <v>3597</v>
      </c>
      <c r="D123" s="32">
        <v>25056014</v>
      </c>
      <c r="E123" s="32">
        <v>-6086827</v>
      </c>
      <c r="F123" s="32">
        <v>18969188</v>
      </c>
      <c r="G123" s="32">
        <v>-173130.5</v>
      </c>
      <c r="H123" s="32">
        <v>-175033.03</v>
      </c>
      <c r="I123" s="32">
        <v>-175033.03</v>
      </c>
      <c r="J123" s="32">
        <v>-1902.5299999999988</v>
      </c>
      <c r="K123" s="32">
        <v>0</v>
      </c>
      <c r="L123" s="32"/>
    </row>
    <row r="124" spans="1:12">
      <c r="A124" s="56"/>
      <c r="B124" s="56" t="s">
        <v>3600</v>
      </c>
      <c r="C124" s="56" t="s">
        <v>3599</v>
      </c>
      <c r="D124" s="32">
        <v>25056014</v>
      </c>
      <c r="E124" s="32">
        <v>-6086827</v>
      </c>
      <c r="F124" s="32">
        <v>18969188</v>
      </c>
      <c r="G124" s="32">
        <v>-173130.5</v>
      </c>
      <c r="H124" s="32">
        <v>-175033.03</v>
      </c>
      <c r="I124" s="32">
        <v>-175033.03</v>
      </c>
      <c r="J124" s="32">
        <v>-1902.5299999999988</v>
      </c>
      <c r="K124" s="32">
        <v>0</v>
      </c>
      <c r="L124" s="32"/>
    </row>
    <row r="125" spans="1:12">
      <c r="A125" s="56"/>
      <c r="B125" s="56" t="s">
        <v>3602</v>
      </c>
      <c r="C125" s="56" t="s">
        <v>3601</v>
      </c>
      <c r="D125" s="32">
        <v>688416</v>
      </c>
      <c r="E125" s="32">
        <v>-162086</v>
      </c>
      <c r="F125" s="32">
        <v>526330</v>
      </c>
      <c r="G125" s="32">
        <v>-4813.82</v>
      </c>
      <c r="H125" s="32">
        <v>-4866.72</v>
      </c>
      <c r="I125" s="32">
        <v>-4866.7299999999996</v>
      </c>
      <c r="J125" s="32">
        <v>-52.900000000000546</v>
      </c>
      <c r="K125" s="32">
        <v>-9.999999999308784E-3</v>
      </c>
      <c r="L125" s="32"/>
    </row>
    <row r="126" spans="1:12">
      <c r="A126" s="56"/>
      <c r="B126" s="56" t="s">
        <v>3604</v>
      </c>
      <c r="C126" s="56" t="s">
        <v>3603</v>
      </c>
      <c r="D126" s="32">
        <v>25056014</v>
      </c>
      <c r="E126" s="32">
        <v>-5918719</v>
      </c>
      <c r="F126" s="32">
        <v>19137295</v>
      </c>
      <c r="G126" s="32">
        <v>-174867.19</v>
      </c>
      <c r="H126" s="32">
        <v>-176788.82</v>
      </c>
      <c r="I126" s="32">
        <v>-176788.81</v>
      </c>
      <c r="J126" s="32">
        <v>-1921.6300000000047</v>
      </c>
      <c r="K126" s="32">
        <v>1.0000000009313226E-2</v>
      </c>
      <c r="L126" s="32"/>
    </row>
    <row r="127" spans="1:12">
      <c r="A127" s="56"/>
      <c r="B127" s="56" t="s">
        <v>3606</v>
      </c>
      <c r="C127" s="56" t="s">
        <v>3605</v>
      </c>
      <c r="D127" s="32">
        <v>25056014</v>
      </c>
      <c r="E127" s="32">
        <v>-5905473</v>
      </c>
      <c r="F127" s="32">
        <v>19150542</v>
      </c>
      <c r="G127" s="32">
        <v>-174883.97</v>
      </c>
      <c r="H127" s="32">
        <v>-176805.78</v>
      </c>
      <c r="I127" s="32">
        <v>-176805.77</v>
      </c>
      <c r="J127" s="32">
        <v>-1921.8099999999977</v>
      </c>
      <c r="K127" s="32">
        <v>1.0000000009313226E-2</v>
      </c>
      <c r="L127" s="32"/>
    </row>
    <row r="128" spans="1:12">
      <c r="A128" s="56"/>
      <c r="B128" s="56" t="s">
        <v>2752</v>
      </c>
      <c r="C128" s="56" t="s">
        <v>2751</v>
      </c>
      <c r="D128" s="32">
        <v>10550</v>
      </c>
      <c r="E128" s="32">
        <v>-6322</v>
      </c>
      <c r="F128" s="32">
        <v>4228</v>
      </c>
      <c r="G128" s="32">
        <v>-65.900000000000006</v>
      </c>
      <c r="H128" s="32">
        <v>-66.63</v>
      </c>
      <c r="I128" s="32">
        <v>-66.62</v>
      </c>
      <c r="J128" s="32">
        <v>-0.72999999999998977</v>
      </c>
      <c r="K128" s="32">
        <v>9.9999999999909051E-3</v>
      </c>
      <c r="L128" s="32"/>
    </row>
    <row r="129" spans="1:12">
      <c r="A129" s="56"/>
      <c r="B129" s="56" t="s">
        <v>2754</v>
      </c>
      <c r="C129" s="56" t="s">
        <v>2753</v>
      </c>
      <c r="D129" s="32">
        <v>34000</v>
      </c>
      <c r="E129" s="32">
        <v>-20621</v>
      </c>
      <c r="F129" s="32">
        <v>13379</v>
      </c>
      <c r="G129" s="32">
        <v>-207.98</v>
      </c>
      <c r="H129" s="32">
        <v>-210.26</v>
      </c>
      <c r="I129" s="32">
        <v>-210.27</v>
      </c>
      <c r="J129" s="32">
        <v>-2.2800000000000011</v>
      </c>
      <c r="K129" s="32">
        <v>-1.0000000000019327E-2</v>
      </c>
      <c r="L129" s="32"/>
    </row>
    <row r="130" spans="1:12">
      <c r="A130" s="56"/>
      <c r="B130" s="56" t="s">
        <v>2756</v>
      </c>
      <c r="C130" s="56" t="s">
        <v>2755</v>
      </c>
      <c r="D130" s="32">
        <v>56188</v>
      </c>
      <c r="E130" s="32">
        <v>-34193</v>
      </c>
      <c r="F130" s="32">
        <v>21995</v>
      </c>
      <c r="G130" s="32">
        <v>-341.65</v>
      </c>
      <c r="H130" s="32">
        <v>-345.41</v>
      </c>
      <c r="I130" s="32">
        <v>-345.41</v>
      </c>
      <c r="J130" s="32">
        <v>-3.7600000000000477</v>
      </c>
      <c r="K130" s="32">
        <v>0</v>
      </c>
      <c r="L130" s="32"/>
    </row>
    <row r="131" spans="1:12">
      <c r="A131" s="56"/>
      <c r="B131" s="56" t="s">
        <v>2758</v>
      </c>
      <c r="C131" s="56" t="s">
        <v>2757</v>
      </c>
      <c r="D131" s="32">
        <v>166449</v>
      </c>
      <c r="E131" s="32">
        <v>-100955</v>
      </c>
      <c r="F131" s="32">
        <v>65494</v>
      </c>
      <c r="G131" s="32">
        <v>-1018.13</v>
      </c>
      <c r="H131" s="32">
        <v>-1029.32</v>
      </c>
      <c r="I131" s="32">
        <v>-1029.32</v>
      </c>
      <c r="J131" s="32">
        <v>-11.189999999999941</v>
      </c>
      <c r="K131" s="32">
        <v>0</v>
      </c>
      <c r="L131" s="32"/>
    </row>
    <row r="132" spans="1:12">
      <c r="A132" s="56"/>
      <c r="B132" s="56" t="s">
        <v>2760</v>
      </c>
      <c r="C132" s="56" t="s">
        <v>2759</v>
      </c>
      <c r="D132" s="32">
        <v>1190000</v>
      </c>
      <c r="E132" s="32">
        <v>-730573</v>
      </c>
      <c r="F132" s="32">
        <v>459427</v>
      </c>
      <c r="G132" s="32">
        <v>-7121.99</v>
      </c>
      <c r="H132" s="32">
        <v>-7200.25</v>
      </c>
      <c r="I132" s="32">
        <v>-7200.25</v>
      </c>
      <c r="J132" s="32">
        <v>-78.260000000000218</v>
      </c>
      <c r="K132" s="32">
        <v>0</v>
      </c>
      <c r="L132" s="32"/>
    </row>
    <row r="133" spans="1:12">
      <c r="A133" s="56"/>
      <c r="B133" s="56" t="s">
        <v>2762</v>
      </c>
      <c r="C133" s="56" t="s">
        <v>2761</v>
      </c>
      <c r="D133" s="32">
        <v>1347186</v>
      </c>
      <c r="E133" s="32">
        <v>-829858</v>
      </c>
      <c r="F133" s="32">
        <v>517328</v>
      </c>
      <c r="G133" s="32">
        <v>-8013.14</v>
      </c>
      <c r="H133" s="32">
        <v>-8101.2</v>
      </c>
      <c r="I133" s="32">
        <v>-8101.19</v>
      </c>
      <c r="J133" s="32">
        <v>-88.059999999999491</v>
      </c>
      <c r="K133" s="32">
        <v>1.0000000000218279E-2</v>
      </c>
      <c r="L133" s="32"/>
    </row>
    <row r="134" spans="1:12">
      <c r="A134" s="56"/>
      <c r="B134" s="56" t="s">
        <v>2764</v>
      </c>
      <c r="C134" s="56" t="s">
        <v>2763</v>
      </c>
      <c r="D134" s="32">
        <v>2246946</v>
      </c>
      <c r="E134" s="32">
        <v>-1102040</v>
      </c>
      <c r="F134" s="32">
        <v>1144906</v>
      </c>
      <c r="G134" s="32">
        <v>-18388.03</v>
      </c>
      <c r="H134" s="32">
        <v>-18590.11</v>
      </c>
      <c r="I134" s="32">
        <v>-18590.099999999999</v>
      </c>
      <c r="J134" s="32">
        <v>-202.08000000000175</v>
      </c>
      <c r="K134" s="32">
        <v>1.0000000002037268E-2</v>
      </c>
      <c r="L134" s="32"/>
    </row>
    <row r="135" spans="1:12">
      <c r="A135" s="56"/>
      <c r="B135" s="56" t="s">
        <v>2766</v>
      </c>
      <c r="C135" s="56" t="s">
        <v>2765</v>
      </c>
      <c r="D135" s="32">
        <v>5896396</v>
      </c>
      <c r="E135" s="32">
        <v>-3826985</v>
      </c>
      <c r="F135" s="32">
        <v>2069411</v>
      </c>
      <c r="G135" s="32">
        <v>-32066.68</v>
      </c>
      <c r="H135" s="32">
        <v>-32419.05</v>
      </c>
      <c r="I135" s="32">
        <v>-32419.06</v>
      </c>
      <c r="J135" s="32">
        <v>-352.36999999999898</v>
      </c>
      <c r="K135" s="32">
        <v>-1.0000000002037268E-2</v>
      </c>
      <c r="L135" s="32"/>
    </row>
    <row r="136" spans="1:12">
      <c r="A136" s="56"/>
      <c r="B136" s="56" t="s">
        <v>2768</v>
      </c>
      <c r="C136" s="56" t="s">
        <v>2767</v>
      </c>
      <c r="D136" s="32">
        <v>9434233</v>
      </c>
      <c r="E136" s="32">
        <v>-6123177</v>
      </c>
      <c r="F136" s="32">
        <v>3311056</v>
      </c>
      <c r="G136" s="32">
        <v>-51306.67</v>
      </c>
      <c r="H136" s="32">
        <v>-51870.47</v>
      </c>
      <c r="I136" s="32">
        <v>-51870.48</v>
      </c>
      <c r="J136" s="32">
        <v>-563.80000000000291</v>
      </c>
      <c r="K136" s="32">
        <v>-1.0000000002037268E-2</v>
      </c>
      <c r="L136" s="32"/>
    </row>
    <row r="137" spans="1:12">
      <c r="A137" s="56"/>
      <c r="B137" s="56" t="s">
        <v>1345</v>
      </c>
      <c r="C137" s="56" t="s">
        <v>1344</v>
      </c>
      <c r="D137" s="32">
        <v>18128139</v>
      </c>
      <c r="E137" s="32">
        <v>-11401787</v>
      </c>
      <c r="F137" s="32">
        <v>6726352</v>
      </c>
      <c r="G137" s="32">
        <v>-101148.79</v>
      </c>
      <c r="H137" s="32">
        <v>-102260.31</v>
      </c>
      <c r="I137" s="32">
        <v>-102260.31</v>
      </c>
      <c r="J137" s="32">
        <v>-1111.5200000000041</v>
      </c>
      <c r="K137" s="32">
        <v>0</v>
      </c>
      <c r="L137" s="32"/>
    </row>
    <row r="138" spans="1:12">
      <c r="A138" s="56"/>
      <c r="B138" s="56" t="s">
        <v>1466</v>
      </c>
      <c r="C138" s="56" t="s">
        <v>1465</v>
      </c>
      <c r="D138" s="32">
        <v>19314257</v>
      </c>
      <c r="E138" s="32">
        <v>-12499729</v>
      </c>
      <c r="F138" s="32">
        <v>6814528</v>
      </c>
      <c r="G138" s="32">
        <v>-105687.49</v>
      </c>
      <c r="H138" s="32">
        <v>-106848.89</v>
      </c>
      <c r="I138" s="32">
        <v>-106848.9</v>
      </c>
      <c r="J138" s="32">
        <v>-1161.3999999999942</v>
      </c>
      <c r="K138" s="32">
        <v>-9.9999999947613105E-3</v>
      </c>
      <c r="L138" s="32"/>
    </row>
    <row r="139" spans="1:12">
      <c r="A139" s="56"/>
      <c r="B139" s="56" t="s">
        <v>7987</v>
      </c>
      <c r="C139" s="56" t="s">
        <v>9882</v>
      </c>
      <c r="D139" s="32">
        <v>622438</v>
      </c>
      <c r="E139" s="32">
        <v>-622437</v>
      </c>
      <c r="F139" s="32">
        <v>1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/>
    </row>
    <row r="140" spans="1:12">
      <c r="A140" s="56"/>
      <c r="B140" s="56" t="s">
        <v>2770</v>
      </c>
      <c r="C140" s="56" t="s">
        <v>2769</v>
      </c>
      <c r="D140" s="32">
        <v>44650</v>
      </c>
      <c r="E140" s="32">
        <v>-26795</v>
      </c>
      <c r="F140" s="32">
        <v>17855</v>
      </c>
      <c r="G140" s="32">
        <v>-278.2</v>
      </c>
      <c r="H140" s="32">
        <v>-281.26</v>
      </c>
      <c r="I140" s="32">
        <v>-281.26</v>
      </c>
      <c r="J140" s="32">
        <v>-3.0600000000000023</v>
      </c>
      <c r="K140" s="32">
        <v>0</v>
      </c>
      <c r="L140" s="32"/>
    </row>
    <row r="141" spans="1:12">
      <c r="A141" s="56"/>
      <c r="B141" s="56" t="s">
        <v>2772</v>
      </c>
      <c r="C141" s="56" t="s">
        <v>2771</v>
      </c>
      <c r="D141" s="32">
        <v>89756</v>
      </c>
      <c r="E141" s="32">
        <v>-54731</v>
      </c>
      <c r="F141" s="32">
        <v>35025</v>
      </c>
      <c r="G141" s="32">
        <v>-543.82000000000005</v>
      </c>
      <c r="H141" s="32">
        <v>-549.79</v>
      </c>
      <c r="I141" s="32">
        <v>-549.79999999999995</v>
      </c>
      <c r="J141" s="32">
        <v>-5.9699999999999136</v>
      </c>
      <c r="K141" s="32">
        <v>-9.9999999999909051E-3</v>
      </c>
      <c r="L141" s="32"/>
    </row>
    <row r="142" spans="1:12">
      <c r="A142" s="56"/>
      <c r="B142" s="56" t="s">
        <v>2774</v>
      </c>
      <c r="C142" s="56" t="s">
        <v>2773</v>
      </c>
      <c r="D142" s="32">
        <v>118999</v>
      </c>
      <c r="E142" s="32">
        <v>-72866</v>
      </c>
      <c r="F142" s="32">
        <v>46133</v>
      </c>
      <c r="G142" s="32">
        <v>-715.58</v>
      </c>
      <c r="H142" s="32">
        <v>-723.45</v>
      </c>
      <c r="I142" s="32">
        <v>-723.45</v>
      </c>
      <c r="J142" s="32">
        <v>-7.8700000000000045</v>
      </c>
      <c r="K142" s="32">
        <v>0</v>
      </c>
      <c r="L142" s="32"/>
    </row>
    <row r="143" spans="1:12">
      <c r="A143" s="56"/>
      <c r="B143" s="56" t="s">
        <v>2776</v>
      </c>
      <c r="C143" s="56" t="s">
        <v>2775</v>
      </c>
      <c r="D143" s="32">
        <v>125000</v>
      </c>
      <c r="E143" s="32">
        <v>-74487</v>
      </c>
      <c r="F143" s="32">
        <v>50513</v>
      </c>
      <c r="G143" s="32">
        <v>-788.24</v>
      </c>
      <c r="H143" s="32">
        <v>-796.9</v>
      </c>
      <c r="I143" s="32">
        <v>-796.9</v>
      </c>
      <c r="J143" s="32">
        <v>-8.6599999999999682</v>
      </c>
      <c r="K143" s="32">
        <v>0</v>
      </c>
      <c r="L143" s="32"/>
    </row>
    <row r="144" spans="1:12">
      <c r="A144" s="56"/>
      <c r="B144" s="56" t="s">
        <v>2778</v>
      </c>
      <c r="C144" s="56" t="s">
        <v>2777</v>
      </c>
      <c r="D144" s="32">
        <v>1635971</v>
      </c>
      <c r="E144" s="32">
        <v>-476944</v>
      </c>
      <c r="F144" s="32">
        <v>1159027</v>
      </c>
      <c r="G144" s="32">
        <v>-19183.52</v>
      </c>
      <c r="H144" s="32">
        <v>-19394.330000000002</v>
      </c>
      <c r="I144" s="32">
        <v>-19394.330000000002</v>
      </c>
      <c r="J144" s="32">
        <v>-210.81000000000131</v>
      </c>
      <c r="K144" s="32">
        <v>0</v>
      </c>
      <c r="L144" s="32"/>
    </row>
    <row r="145" spans="1:12">
      <c r="A145" s="56"/>
      <c r="B145" s="56" t="s">
        <v>2780</v>
      </c>
      <c r="C145" s="56" t="s">
        <v>2779</v>
      </c>
      <c r="D145" s="32">
        <v>160370</v>
      </c>
      <c r="E145" s="32">
        <v>-95940</v>
      </c>
      <c r="F145" s="32">
        <v>64430</v>
      </c>
      <c r="G145" s="32">
        <v>-1004.58</v>
      </c>
      <c r="H145" s="32">
        <v>-1015.62</v>
      </c>
      <c r="I145" s="32">
        <v>-1015.62</v>
      </c>
      <c r="J145" s="32">
        <v>-11.039999999999964</v>
      </c>
      <c r="K145" s="32">
        <v>0</v>
      </c>
      <c r="L145" s="32"/>
    </row>
    <row r="146" spans="1:12">
      <c r="A146" s="56"/>
      <c r="B146" s="56" t="s">
        <v>2782</v>
      </c>
      <c r="C146" s="56" t="s">
        <v>2781</v>
      </c>
      <c r="D146" s="32">
        <v>260000</v>
      </c>
      <c r="E146" s="32">
        <v>-152957</v>
      </c>
      <c r="F146" s="32">
        <v>107043</v>
      </c>
      <c r="G146" s="32">
        <v>-1674.73</v>
      </c>
      <c r="H146" s="32">
        <v>-1693.14</v>
      </c>
      <c r="I146" s="32">
        <v>-1693.14</v>
      </c>
      <c r="J146" s="32">
        <v>-18.410000000000082</v>
      </c>
      <c r="K146" s="32">
        <v>0</v>
      </c>
      <c r="L146" s="32"/>
    </row>
    <row r="147" spans="1:12">
      <c r="A147" s="56"/>
      <c r="B147" s="56" t="s">
        <v>2784</v>
      </c>
      <c r="C147" s="56" t="s">
        <v>2783</v>
      </c>
      <c r="D147" s="32">
        <v>360376</v>
      </c>
      <c r="E147" s="32">
        <v>-218580</v>
      </c>
      <c r="F147" s="32">
        <v>141796</v>
      </c>
      <c r="G147" s="32">
        <v>-2204.25</v>
      </c>
      <c r="H147" s="32">
        <v>-2228.48</v>
      </c>
      <c r="I147" s="32">
        <v>-2228.48</v>
      </c>
      <c r="J147" s="32">
        <v>-24.230000000000018</v>
      </c>
      <c r="K147" s="32">
        <v>0</v>
      </c>
      <c r="L147" s="32"/>
    </row>
    <row r="148" spans="1:12">
      <c r="A148" s="56"/>
      <c r="B148" s="56" t="s">
        <v>155</v>
      </c>
      <c r="C148" s="56" t="s">
        <v>154</v>
      </c>
      <c r="D148" s="32">
        <v>378603</v>
      </c>
      <c r="E148" s="32">
        <v>-302704</v>
      </c>
      <c r="F148" s="32">
        <v>75899</v>
      </c>
      <c r="G148" s="32">
        <v>-2872.13</v>
      </c>
      <c r="H148" s="32">
        <v>-2903.68</v>
      </c>
      <c r="I148" s="32">
        <v>-2903.69</v>
      </c>
      <c r="J148" s="32">
        <v>-31.549999999999727</v>
      </c>
      <c r="K148" s="32">
        <v>-1.0000000000218279E-2</v>
      </c>
      <c r="L148" s="32"/>
    </row>
    <row r="149" spans="1:12">
      <c r="A149" s="56"/>
      <c r="B149" s="56" t="s">
        <v>2786</v>
      </c>
      <c r="C149" s="56" t="s">
        <v>2785</v>
      </c>
      <c r="D149" s="32">
        <v>555534</v>
      </c>
      <c r="E149" s="32">
        <v>-341850</v>
      </c>
      <c r="F149" s="32">
        <v>213684</v>
      </c>
      <c r="G149" s="32">
        <v>-3310.68</v>
      </c>
      <c r="H149" s="32">
        <v>-3347.06</v>
      </c>
      <c r="I149" s="32">
        <v>-3347.07</v>
      </c>
      <c r="J149" s="32">
        <v>-36.380000000000109</v>
      </c>
      <c r="K149" s="32">
        <v>-1.0000000000218279E-2</v>
      </c>
      <c r="L149" s="32"/>
    </row>
    <row r="150" spans="1:12">
      <c r="A150" s="56"/>
      <c r="B150" s="56" t="s">
        <v>2788</v>
      </c>
      <c r="C150" s="56" t="s">
        <v>2787</v>
      </c>
      <c r="D150" s="32">
        <v>660000</v>
      </c>
      <c r="E150" s="32">
        <v>-396347</v>
      </c>
      <c r="F150" s="32">
        <v>263653</v>
      </c>
      <c r="G150" s="32">
        <v>-4107.5200000000004</v>
      </c>
      <c r="H150" s="32">
        <v>-4152.6499999999996</v>
      </c>
      <c r="I150" s="32">
        <v>-4152.6499999999996</v>
      </c>
      <c r="J150" s="32">
        <v>-45.1299999999992</v>
      </c>
      <c r="K150" s="32">
        <v>0</v>
      </c>
      <c r="L150" s="32"/>
    </row>
    <row r="151" spans="1:12">
      <c r="A151" s="56"/>
      <c r="B151" s="56" t="s">
        <v>2790</v>
      </c>
      <c r="C151" s="56" t="s">
        <v>2789</v>
      </c>
      <c r="D151" s="32">
        <v>1137690</v>
      </c>
      <c r="E151" s="32">
        <v>-515437</v>
      </c>
      <c r="F151" s="32">
        <v>622253</v>
      </c>
      <c r="G151" s="32">
        <v>-10068.200000000001</v>
      </c>
      <c r="H151" s="32">
        <v>-10178.83</v>
      </c>
      <c r="I151" s="32">
        <v>-10178.84</v>
      </c>
      <c r="J151" s="32">
        <v>-110.6299999999992</v>
      </c>
      <c r="K151" s="32">
        <v>-1.0000000000218279E-2</v>
      </c>
      <c r="L151" s="32"/>
    </row>
    <row r="152" spans="1:12">
      <c r="A152" s="56"/>
      <c r="B152" s="56" t="s">
        <v>2792</v>
      </c>
      <c r="C152" s="56" t="s">
        <v>2791</v>
      </c>
      <c r="D152" s="32">
        <v>1925370</v>
      </c>
      <c r="E152" s="32">
        <v>-1242241</v>
      </c>
      <c r="F152" s="32">
        <v>683129</v>
      </c>
      <c r="G152" s="32">
        <v>-10634.08</v>
      </c>
      <c r="H152" s="32">
        <v>-10750.93</v>
      </c>
      <c r="I152" s="32">
        <v>-10750.94</v>
      </c>
      <c r="J152" s="32">
        <v>-116.85000000000036</v>
      </c>
      <c r="K152" s="32">
        <v>-1.0000000000218279E-2</v>
      </c>
      <c r="L152" s="32"/>
    </row>
    <row r="153" spans="1:12">
      <c r="A153" s="56"/>
      <c r="B153" s="56" t="s">
        <v>2794</v>
      </c>
      <c r="C153" s="56" t="s">
        <v>2793</v>
      </c>
      <c r="D153" s="32">
        <v>4952973</v>
      </c>
      <c r="E153" s="32">
        <v>-3191415</v>
      </c>
      <c r="F153" s="32">
        <v>1761558</v>
      </c>
      <c r="G153" s="32">
        <v>-27356.18</v>
      </c>
      <c r="H153" s="32">
        <v>-27656.799999999999</v>
      </c>
      <c r="I153" s="32">
        <v>-27656.799999999999</v>
      </c>
      <c r="J153" s="32">
        <v>-300.61999999999898</v>
      </c>
      <c r="K153" s="32">
        <v>0</v>
      </c>
      <c r="L153" s="32"/>
    </row>
    <row r="154" spans="1:12">
      <c r="A154" s="56"/>
      <c r="B154" s="56" t="s">
        <v>7217</v>
      </c>
      <c r="C154" s="56" t="s">
        <v>9860</v>
      </c>
      <c r="D154" s="32">
        <v>27371069</v>
      </c>
      <c r="E154" s="32">
        <v>-26002516</v>
      </c>
      <c r="F154" s="32">
        <v>1368553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/>
    </row>
    <row r="155" spans="1:12">
      <c r="A155" s="56"/>
      <c r="B155" s="56" t="s">
        <v>158</v>
      </c>
      <c r="C155" s="56" t="s">
        <v>157</v>
      </c>
      <c r="D155" s="32">
        <v>2867695911</v>
      </c>
      <c r="E155" s="32">
        <v>-734206596</v>
      </c>
      <c r="F155" s="32">
        <v>2133489315</v>
      </c>
      <c r="G155" s="32">
        <v>-22454992.09</v>
      </c>
      <c r="H155" s="32">
        <v>-22701750.25</v>
      </c>
      <c r="I155" s="32">
        <v>-22709822.329999998</v>
      </c>
      <c r="J155" s="32">
        <v>-246758.16000000015</v>
      </c>
      <c r="K155" s="32">
        <v>-8072.0799999982119</v>
      </c>
      <c r="L155" s="32"/>
    </row>
    <row r="156" spans="1:12">
      <c r="A156" s="56"/>
      <c r="B156" s="56" t="s">
        <v>7988</v>
      </c>
      <c r="C156" s="56" t="s">
        <v>9883</v>
      </c>
      <c r="D156" s="32">
        <v>6000000</v>
      </c>
      <c r="E156" s="32">
        <v>-5999999</v>
      </c>
      <c r="F156" s="32">
        <v>1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/>
    </row>
    <row r="157" spans="1:12">
      <c r="A157" s="56"/>
      <c r="B157" s="56" t="s">
        <v>2796</v>
      </c>
      <c r="C157" s="56" t="s">
        <v>2795</v>
      </c>
      <c r="D157" s="32">
        <v>54000</v>
      </c>
      <c r="E157" s="32">
        <v>-33243</v>
      </c>
      <c r="F157" s="32">
        <v>20757</v>
      </c>
      <c r="G157" s="32">
        <v>-305.36</v>
      </c>
      <c r="H157" s="32">
        <v>-308.73</v>
      </c>
      <c r="I157" s="32">
        <v>-308.72000000000003</v>
      </c>
      <c r="J157" s="32">
        <v>-3.3700000000000045</v>
      </c>
      <c r="K157" s="32">
        <v>9.9999999999909051E-3</v>
      </c>
      <c r="L157" s="32"/>
    </row>
    <row r="158" spans="1:12">
      <c r="A158" s="56"/>
      <c r="B158" s="56" t="s">
        <v>2798</v>
      </c>
      <c r="C158" s="56" t="s">
        <v>2797</v>
      </c>
      <c r="D158" s="32">
        <v>109500</v>
      </c>
      <c r="E158" s="32">
        <v>-68812</v>
      </c>
      <c r="F158" s="32">
        <v>40688</v>
      </c>
      <c r="G158" s="32">
        <v>-613.16999999999996</v>
      </c>
      <c r="H158" s="32">
        <v>-619.9</v>
      </c>
      <c r="I158" s="32">
        <v>-619.91</v>
      </c>
      <c r="J158" s="32">
        <v>-6.7300000000000182</v>
      </c>
      <c r="K158" s="32">
        <v>-9.9999999999909051E-3</v>
      </c>
      <c r="L158" s="32"/>
    </row>
    <row r="159" spans="1:12">
      <c r="A159" s="56"/>
      <c r="B159" s="56" t="s">
        <v>2800</v>
      </c>
      <c r="C159" s="56" t="s">
        <v>2799</v>
      </c>
      <c r="D159" s="32">
        <v>110745</v>
      </c>
      <c r="E159" s="32">
        <v>-69393</v>
      </c>
      <c r="F159" s="32">
        <v>41352</v>
      </c>
      <c r="G159" s="32">
        <v>-621.02</v>
      </c>
      <c r="H159" s="32">
        <v>-627.84</v>
      </c>
      <c r="I159" s="32">
        <v>-627.84</v>
      </c>
      <c r="J159" s="32">
        <v>-6.82000000000005</v>
      </c>
      <c r="K159" s="32">
        <v>0</v>
      </c>
      <c r="L159" s="32"/>
    </row>
    <row r="160" spans="1:12">
      <c r="A160" s="56"/>
      <c r="B160" s="56" t="s">
        <v>2802</v>
      </c>
      <c r="C160" s="56" t="s">
        <v>2801</v>
      </c>
      <c r="D160" s="32">
        <v>734608</v>
      </c>
      <c r="E160" s="32">
        <v>-358306</v>
      </c>
      <c r="F160" s="32">
        <v>376302</v>
      </c>
      <c r="G160" s="32">
        <v>-17497.72</v>
      </c>
      <c r="H160" s="32">
        <v>-17690.009999999998</v>
      </c>
      <c r="I160" s="32">
        <v>-17690</v>
      </c>
      <c r="J160" s="32">
        <v>-192.28999999999724</v>
      </c>
      <c r="K160" s="32">
        <v>9.9999999983992893E-3</v>
      </c>
      <c r="L160" s="32"/>
    </row>
    <row r="161" spans="1:12">
      <c r="A161" s="56"/>
      <c r="B161" s="56" t="s">
        <v>2804</v>
      </c>
      <c r="C161" s="56" t="s">
        <v>2803</v>
      </c>
      <c r="D161" s="32">
        <v>291062</v>
      </c>
      <c r="E161" s="32">
        <v>-182669</v>
      </c>
      <c r="F161" s="32">
        <v>108393</v>
      </c>
      <c r="G161" s="32">
        <v>-1630.91</v>
      </c>
      <c r="H161" s="32">
        <v>-1648.83</v>
      </c>
      <c r="I161" s="32">
        <v>-1648.83</v>
      </c>
      <c r="J161" s="32">
        <v>-17.919999999999845</v>
      </c>
      <c r="K161" s="32">
        <v>0</v>
      </c>
      <c r="L161" s="32"/>
    </row>
    <row r="162" spans="1:12">
      <c r="A162" s="56"/>
      <c r="B162" s="56" t="s">
        <v>2806</v>
      </c>
      <c r="C162" s="56" t="s">
        <v>2805</v>
      </c>
      <c r="D162" s="32">
        <v>330459</v>
      </c>
      <c r="E162" s="32">
        <v>-233296</v>
      </c>
      <c r="F162" s="32">
        <v>97163</v>
      </c>
      <c r="G162" s="32">
        <v>-1718.56</v>
      </c>
      <c r="H162" s="32">
        <v>-1737.44</v>
      </c>
      <c r="I162" s="32">
        <v>-1737.44</v>
      </c>
      <c r="J162" s="32">
        <v>-18.880000000000109</v>
      </c>
      <c r="K162" s="32">
        <v>0</v>
      </c>
      <c r="L162" s="32"/>
    </row>
    <row r="163" spans="1:12">
      <c r="A163" s="56"/>
      <c r="B163" s="56" t="s">
        <v>2808</v>
      </c>
      <c r="C163" s="56" t="s">
        <v>2807</v>
      </c>
      <c r="D163" s="32">
        <v>663529</v>
      </c>
      <c r="E163" s="32">
        <v>-201896</v>
      </c>
      <c r="F163" s="32">
        <v>461633</v>
      </c>
      <c r="G163" s="32">
        <v>-7630.05</v>
      </c>
      <c r="H163" s="32">
        <v>-7713.9</v>
      </c>
      <c r="I163" s="32">
        <v>-7713.9</v>
      </c>
      <c r="J163" s="32">
        <v>-83.849999999999454</v>
      </c>
      <c r="K163" s="32">
        <v>0</v>
      </c>
      <c r="L163" s="32"/>
    </row>
    <row r="164" spans="1:12">
      <c r="A164" s="56"/>
      <c r="B164" s="56" t="s">
        <v>2810</v>
      </c>
      <c r="C164" s="56" t="s">
        <v>2809</v>
      </c>
      <c r="D164" s="32">
        <v>453496</v>
      </c>
      <c r="E164" s="32">
        <v>-284875</v>
      </c>
      <c r="F164" s="32">
        <v>168621</v>
      </c>
      <c r="G164" s="32">
        <v>-2539.89</v>
      </c>
      <c r="H164" s="32">
        <v>-2567.81</v>
      </c>
      <c r="I164" s="32">
        <v>-2567.8000000000002</v>
      </c>
      <c r="J164" s="32">
        <v>-27.920000000000073</v>
      </c>
      <c r="K164" s="32">
        <v>9.9999999997635314E-3</v>
      </c>
      <c r="L164" s="32"/>
    </row>
    <row r="165" spans="1:12">
      <c r="A165" s="56"/>
      <c r="B165" s="56" t="s">
        <v>2812</v>
      </c>
      <c r="C165" s="56" t="s">
        <v>2811</v>
      </c>
      <c r="D165" s="32">
        <v>483179</v>
      </c>
      <c r="E165" s="32">
        <v>-315816</v>
      </c>
      <c r="F165" s="32">
        <v>167363</v>
      </c>
      <c r="G165" s="32">
        <v>-2649.24</v>
      </c>
      <c r="H165" s="32">
        <v>-2678.35</v>
      </c>
      <c r="I165" s="32">
        <v>-2678.35</v>
      </c>
      <c r="J165" s="32">
        <v>-29.110000000000127</v>
      </c>
      <c r="K165" s="32">
        <v>0</v>
      </c>
      <c r="L165" s="32"/>
    </row>
    <row r="166" spans="1:12">
      <c r="A166" s="56"/>
      <c r="B166" s="56" t="s">
        <v>2814</v>
      </c>
      <c r="C166" s="56" t="s">
        <v>2813</v>
      </c>
      <c r="D166" s="32">
        <v>667784</v>
      </c>
      <c r="E166" s="32">
        <v>-368687</v>
      </c>
      <c r="F166" s="32">
        <v>299097</v>
      </c>
      <c r="G166" s="32">
        <v>-17209.57</v>
      </c>
      <c r="H166" s="32">
        <v>-17398.689999999999</v>
      </c>
      <c r="I166" s="32">
        <v>-17398.689999999999</v>
      </c>
      <c r="J166" s="32">
        <v>-189.11999999999898</v>
      </c>
      <c r="K166" s="32">
        <v>0</v>
      </c>
      <c r="L166" s="32"/>
    </row>
    <row r="167" spans="1:12">
      <c r="A167" s="56"/>
      <c r="B167" s="56" t="s">
        <v>7218</v>
      </c>
      <c r="C167" s="56" t="s">
        <v>9861</v>
      </c>
      <c r="D167" s="32">
        <v>1153787</v>
      </c>
      <c r="E167" s="32">
        <v>-1096098</v>
      </c>
      <c r="F167" s="32">
        <v>57689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/>
    </row>
    <row r="168" spans="1:12">
      <c r="A168" s="56"/>
      <c r="B168" s="56" t="s">
        <v>2816</v>
      </c>
      <c r="C168" s="56" t="s">
        <v>2815</v>
      </c>
      <c r="D168" s="32">
        <v>1622477</v>
      </c>
      <c r="E168" s="32">
        <v>-728787</v>
      </c>
      <c r="F168" s="32">
        <v>893690</v>
      </c>
      <c r="G168" s="32">
        <v>-14470.36</v>
      </c>
      <c r="H168" s="32">
        <v>-14629.37</v>
      </c>
      <c r="I168" s="32">
        <v>-14629.37</v>
      </c>
      <c r="J168" s="32">
        <v>-159.01000000000022</v>
      </c>
      <c r="K168" s="32">
        <v>0</v>
      </c>
      <c r="L168" s="32"/>
    </row>
    <row r="169" spans="1:12">
      <c r="A169" s="56"/>
      <c r="B169" s="56" t="s">
        <v>7219</v>
      </c>
      <c r="C169" s="56" t="s">
        <v>9862</v>
      </c>
      <c r="D169" s="32">
        <v>3484861</v>
      </c>
      <c r="E169" s="32">
        <v>-3310618</v>
      </c>
      <c r="F169" s="32">
        <v>174243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/>
    </row>
    <row r="170" spans="1:12">
      <c r="A170" s="56"/>
      <c r="B170" s="56" t="s">
        <v>2818</v>
      </c>
      <c r="C170" s="56" t="s">
        <v>2817</v>
      </c>
      <c r="D170" s="32">
        <v>6000000</v>
      </c>
      <c r="E170" s="32">
        <v>-4562784</v>
      </c>
      <c r="F170" s="32">
        <v>1437216</v>
      </c>
      <c r="G170" s="32">
        <v>-28987.86</v>
      </c>
      <c r="H170" s="32">
        <v>-29306.400000000001</v>
      </c>
      <c r="I170" s="32">
        <v>-29306.41</v>
      </c>
      <c r="J170" s="32">
        <v>-318.54000000000087</v>
      </c>
      <c r="K170" s="32">
        <v>-9.9999999983992893E-3</v>
      </c>
      <c r="L170" s="32"/>
    </row>
    <row r="171" spans="1:12">
      <c r="A171" s="56"/>
      <c r="B171" s="56" t="s">
        <v>3487</v>
      </c>
      <c r="C171" s="56" t="s">
        <v>3486</v>
      </c>
      <c r="D171" s="32">
        <v>1038262</v>
      </c>
      <c r="E171" s="32">
        <v>-328828</v>
      </c>
      <c r="F171" s="32">
        <v>709434</v>
      </c>
      <c r="G171" s="32">
        <v>-6999.81</v>
      </c>
      <c r="H171" s="32">
        <v>-7076.73</v>
      </c>
      <c r="I171" s="32">
        <v>-7076.73</v>
      </c>
      <c r="J171" s="32">
        <v>-76.919999999999163</v>
      </c>
      <c r="K171" s="32">
        <v>0</v>
      </c>
      <c r="L171" s="32"/>
    </row>
    <row r="172" spans="1:12">
      <c r="A172" s="56"/>
      <c r="B172" s="56" t="s">
        <v>3489</v>
      </c>
      <c r="C172" s="56" t="s">
        <v>3488</v>
      </c>
      <c r="D172" s="32">
        <v>4885620</v>
      </c>
      <c r="E172" s="32">
        <v>-1409381</v>
      </c>
      <c r="F172" s="32">
        <v>3476239</v>
      </c>
      <c r="G172" s="32">
        <v>-34406.660000000003</v>
      </c>
      <c r="H172" s="32">
        <v>-34784.76</v>
      </c>
      <c r="I172" s="32">
        <v>-34784.76</v>
      </c>
      <c r="J172" s="32">
        <v>-378.09999999999854</v>
      </c>
      <c r="K172" s="32">
        <v>0</v>
      </c>
      <c r="L172" s="32"/>
    </row>
    <row r="173" spans="1:12">
      <c r="A173" s="56"/>
      <c r="B173" s="56" t="s">
        <v>3491</v>
      </c>
      <c r="C173" s="56" t="s">
        <v>3490</v>
      </c>
      <c r="D173" s="32">
        <v>543232</v>
      </c>
      <c r="E173" s="32">
        <v>-155396</v>
      </c>
      <c r="F173" s="32">
        <v>387836</v>
      </c>
      <c r="G173" s="32">
        <v>-3839.65</v>
      </c>
      <c r="H173" s="32">
        <v>-3881.85</v>
      </c>
      <c r="I173" s="32">
        <v>-3881.85</v>
      </c>
      <c r="J173" s="32">
        <v>-42.199999999999818</v>
      </c>
      <c r="K173" s="32">
        <v>0</v>
      </c>
      <c r="L173" s="32"/>
    </row>
    <row r="174" spans="1:12">
      <c r="A174" s="56"/>
      <c r="B174" s="56" t="s">
        <v>3493</v>
      </c>
      <c r="C174" s="56" t="s">
        <v>3492</v>
      </c>
      <c r="D174" s="32">
        <v>12066715</v>
      </c>
      <c r="E174" s="32">
        <v>-2707845</v>
      </c>
      <c r="F174" s="32">
        <v>9358870</v>
      </c>
      <c r="G174" s="32">
        <v>-93209.36</v>
      </c>
      <c r="H174" s="32">
        <v>-94233.65</v>
      </c>
      <c r="I174" s="32">
        <v>-94233.64</v>
      </c>
      <c r="J174" s="32">
        <v>-1024.2899999999936</v>
      </c>
      <c r="K174" s="32">
        <v>9.9999999947613105E-3</v>
      </c>
      <c r="L174" s="32"/>
    </row>
    <row r="175" spans="1:12">
      <c r="A175" s="56"/>
      <c r="B175" s="56" t="s">
        <v>3495</v>
      </c>
      <c r="C175" s="56" t="s">
        <v>3494</v>
      </c>
      <c r="D175" s="32">
        <v>40389606</v>
      </c>
      <c r="E175" s="32">
        <v>-14553397</v>
      </c>
      <c r="F175" s="32">
        <v>25836209</v>
      </c>
      <c r="G175" s="32">
        <v>-255399.75</v>
      </c>
      <c r="H175" s="32">
        <v>-258206.35</v>
      </c>
      <c r="I175" s="32">
        <v>-258206.34</v>
      </c>
      <c r="J175" s="32">
        <v>-2806.6000000000058</v>
      </c>
      <c r="K175" s="32">
        <v>1.0000000009313226E-2</v>
      </c>
      <c r="L175" s="32"/>
    </row>
    <row r="176" spans="1:12">
      <c r="A176" s="56"/>
      <c r="B176" s="56" t="s">
        <v>3497</v>
      </c>
      <c r="C176" s="56" t="s">
        <v>3496</v>
      </c>
      <c r="D176" s="32">
        <v>15719721</v>
      </c>
      <c r="E176" s="32">
        <v>-5664214</v>
      </c>
      <c r="F176" s="32">
        <v>10055507</v>
      </c>
      <c r="G176" s="32">
        <v>-99402.12</v>
      </c>
      <c r="H176" s="32">
        <v>-100494.45</v>
      </c>
      <c r="I176" s="32">
        <v>-100494.45</v>
      </c>
      <c r="J176" s="32">
        <v>-1092.3300000000017</v>
      </c>
      <c r="K176" s="32">
        <v>0</v>
      </c>
      <c r="L176" s="32"/>
    </row>
    <row r="177" spans="1:12">
      <c r="A177" s="56"/>
      <c r="B177" s="56" t="s">
        <v>160</v>
      </c>
      <c r="C177" s="56" t="s">
        <v>159</v>
      </c>
      <c r="D177" s="32">
        <v>3433600</v>
      </c>
      <c r="E177" s="32">
        <v>-1618306</v>
      </c>
      <c r="F177" s="32">
        <v>1815294</v>
      </c>
      <c r="G177" s="32">
        <v>-26318.65</v>
      </c>
      <c r="H177" s="32">
        <v>-26607.86</v>
      </c>
      <c r="I177" s="32">
        <v>-26607.87</v>
      </c>
      <c r="J177" s="32">
        <v>-289.20999999999913</v>
      </c>
      <c r="K177" s="32">
        <v>-9.9999999983992893E-3</v>
      </c>
      <c r="L177" s="32"/>
    </row>
    <row r="178" spans="1:12">
      <c r="A178" s="56"/>
      <c r="B178" s="56" t="s">
        <v>3499</v>
      </c>
      <c r="C178" s="56" t="s">
        <v>3498</v>
      </c>
      <c r="D178" s="32">
        <v>645057</v>
      </c>
      <c r="E178" s="32">
        <v>-204094</v>
      </c>
      <c r="F178" s="32">
        <v>440963</v>
      </c>
      <c r="G178" s="32">
        <v>-4351.03</v>
      </c>
      <c r="H178" s="32">
        <v>-4398.84</v>
      </c>
      <c r="I178" s="32">
        <v>-4398.84</v>
      </c>
      <c r="J178" s="32">
        <v>-47.8100000000004</v>
      </c>
      <c r="K178" s="32">
        <v>0</v>
      </c>
      <c r="L178" s="32"/>
    </row>
    <row r="179" spans="1:12">
      <c r="A179" s="56"/>
      <c r="B179" s="56" t="s">
        <v>3501</v>
      </c>
      <c r="C179" s="56" t="s">
        <v>3500</v>
      </c>
      <c r="D179" s="32">
        <v>54347814</v>
      </c>
      <c r="E179" s="32">
        <v>-40289324</v>
      </c>
      <c r="F179" s="32">
        <v>14058490</v>
      </c>
      <c r="G179" s="32">
        <v>-1785536.47</v>
      </c>
      <c r="H179" s="32">
        <v>-1805157.74</v>
      </c>
      <c r="I179" s="32">
        <v>-1805157.75</v>
      </c>
      <c r="J179" s="32">
        <v>-19621.270000000019</v>
      </c>
      <c r="K179" s="32">
        <v>-1.0000000009313226E-2</v>
      </c>
      <c r="L179" s="32"/>
    </row>
    <row r="180" spans="1:12">
      <c r="A180" s="56"/>
      <c r="B180" s="56" t="s">
        <v>3503</v>
      </c>
      <c r="C180" s="56" t="s">
        <v>3502</v>
      </c>
      <c r="D180" s="32">
        <v>13950601</v>
      </c>
      <c r="E180" s="32">
        <v>-9759644</v>
      </c>
      <c r="F180" s="32">
        <v>4190957</v>
      </c>
      <c r="G180" s="32">
        <v>-434292.09</v>
      </c>
      <c r="H180" s="32">
        <v>-439064.54</v>
      </c>
      <c r="I180" s="32">
        <v>-439064.53</v>
      </c>
      <c r="J180" s="32">
        <v>-4772.4499999999534</v>
      </c>
      <c r="K180" s="32">
        <v>9.9999999511055648E-3</v>
      </c>
      <c r="L180" s="32"/>
    </row>
    <row r="181" spans="1:12">
      <c r="A181" s="56"/>
      <c r="B181" s="56" t="s">
        <v>3505</v>
      </c>
      <c r="C181" s="56" t="s">
        <v>3504</v>
      </c>
      <c r="D181" s="32">
        <v>8508588</v>
      </c>
      <c r="E181" s="32">
        <v>-5548495</v>
      </c>
      <c r="F181" s="32">
        <v>2960093</v>
      </c>
      <c r="G181" s="32">
        <v>-249086.8</v>
      </c>
      <c r="H181" s="32">
        <v>-251824.01</v>
      </c>
      <c r="I181" s="32">
        <v>-251824.02</v>
      </c>
      <c r="J181" s="32">
        <v>-2737.210000000021</v>
      </c>
      <c r="K181" s="32">
        <v>-9.9999999802093953E-3</v>
      </c>
      <c r="L181" s="32"/>
    </row>
    <row r="182" spans="1:12">
      <c r="A182" s="56"/>
      <c r="B182" s="56" t="s">
        <v>3507</v>
      </c>
      <c r="C182" s="56" t="s">
        <v>3506</v>
      </c>
      <c r="D182" s="32">
        <v>10146006</v>
      </c>
      <c r="E182" s="32">
        <v>-6639890</v>
      </c>
      <c r="F182" s="32">
        <v>3506116</v>
      </c>
      <c r="G182" s="32">
        <v>-297917.3</v>
      </c>
      <c r="H182" s="32">
        <v>-301191.11</v>
      </c>
      <c r="I182" s="32">
        <v>-301191.11</v>
      </c>
      <c r="J182" s="32">
        <v>-3273.8099999999977</v>
      </c>
      <c r="K182" s="32">
        <v>0</v>
      </c>
      <c r="L182" s="32"/>
    </row>
    <row r="183" spans="1:12">
      <c r="A183" s="56"/>
      <c r="B183" s="56" t="s">
        <v>3509</v>
      </c>
      <c r="C183" s="56" t="s">
        <v>3508</v>
      </c>
      <c r="D183" s="32">
        <v>5160323</v>
      </c>
      <c r="E183" s="32">
        <v>-3073047</v>
      </c>
      <c r="F183" s="32">
        <v>2087276</v>
      </c>
      <c r="G183" s="32">
        <v>-140474.81</v>
      </c>
      <c r="H183" s="32">
        <v>-142018.48000000001</v>
      </c>
      <c r="I183" s="32">
        <v>-142018.49</v>
      </c>
      <c r="J183" s="32">
        <v>-1543.6700000000128</v>
      </c>
      <c r="K183" s="32">
        <v>-9.9999999802093953E-3</v>
      </c>
      <c r="L183" s="32"/>
    </row>
    <row r="184" spans="1:12">
      <c r="A184" s="56"/>
      <c r="B184" s="56" t="s">
        <v>3511</v>
      </c>
      <c r="C184" s="56" t="s">
        <v>3510</v>
      </c>
      <c r="D184" s="32">
        <v>3426499</v>
      </c>
      <c r="E184" s="32">
        <v>-922916</v>
      </c>
      <c r="F184" s="32">
        <v>2503583</v>
      </c>
      <c r="G184" s="32">
        <v>-24828.67</v>
      </c>
      <c r="H184" s="32">
        <v>-25101.51</v>
      </c>
      <c r="I184" s="32">
        <v>-25101.51</v>
      </c>
      <c r="J184" s="32">
        <v>-272.84000000000015</v>
      </c>
      <c r="K184" s="32">
        <v>0</v>
      </c>
      <c r="L184" s="32"/>
    </row>
    <row r="185" spans="1:12">
      <c r="A185" s="56"/>
      <c r="B185" s="56" t="s">
        <v>4469</v>
      </c>
      <c r="C185" s="56" t="s">
        <v>4468</v>
      </c>
      <c r="D185" s="32">
        <v>17611954</v>
      </c>
      <c r="E185" s="32">
        <v>-7894788</v>
      </c>
      <c r="F185" s="32">
        <v>9717166</v>
      </c>
      <c r="G185" s="32">
        <v>-428161.10000000003</v>
      </c>
      <c r="H185" s="32">
        <v>-432866.17000000004</v>
      </c>
      <c r="I185" s="32">
        <v>-432866.17000000004</v>
      </c>
      <c r="J185" s="32">
        <v>-4705.070000000007</v>
      </c>
      <c r="K185" s="32">
        <v>0</v>
      </c>
      <c r="L185" s="32"/>
    </row>
    <row r="186" spans="1:12">
      <c r="A186" s="56"/>
      <c r="B186" s="56" t="s">
        <v>4471</v>
      </c>
      <c r="C186" s="56" t="s">
        <v>4470</v>
      </c>
      <c r="D186" s="32">
        <v>517986</v>
      </c>
      <c r="E186" s="32">
        <v>-108900</v>
      </c>
      <c r="F186" s="32">
        <v>409086</v>
      </c>
      <c r="G186" s="32">
        <v>-3744.63</v>
      </c>
      <c r="H186" s="32">
        <v>-3785.78</v>
      </c>
      <c r="I186" s="32">
        <v>-3785.78</v>
      </c>
      <c r="J186" s="32">
        <v>-41.150000000000091</v>
      </c>
      <c r="K186" s="32">
        <v>0</v>
      </c>
      <c r="L186" s="32"/>
    </row>
    <row r="187" spans="1:12">
      <c r="A187" s="56"/>
      <c r="B187" s="56" t="s">
        <v>2820</v>
      </c>
      <c r="C187" s="56" t="s">
        <v>2819</v>
      </c>
      <c r="D187" s="32">
        <v>5861257</v>
      </c>
      <c r="E187" s="32">
        <v>-1682900</v>
      </c>
      <c r="F187" s="32">
        <v>4178356</v>
      </c>
      <c r="G187" s="32">
        <v>-69190.16</v>
      </c>
      <c r="H187" s="32">
        <v>-69950.490000000005</v>
      </c>
      <c r="I187" s="32">
        <v>-69950.490000000005</v>
      </c>
      <c r="J187" s="32">
        <v>-760.33000000000175</v>
      </c>
      <c r="K187" s="32">
        <v>0</v>
      </c>
      <c r="L187" s="32"/>
    </row>
    <row r="188" spans="1:12">
      <c r="A188" s="56"/>
      <c r="B188" s="56" t="s">
        <v>2822</v>
      </c>
      <c r="C188" s="56" t="s">
        <v>2821</v>
      </c>
      <c r="D188" s="32">
        <v>849752</v>
      </c>
      <c r="E188" s="32">
        <v>-302150</v>
      </c>
      <c r="F188" s="32">
        <v>547602</v>
      </c>
      <c r="G188" s="32">
        <v>-8995.2000000000007</v>
      </c>
      <c r="H188" s="32">
        <v>-9094.0400000000009</v>
      </c>
      <c r="I188" s="32">
        <v>-9094.0400000000009</v>
      </c>
      <c r="J188" s="32">
        <v>-98.840000000000146</v>
      </c>
      <c r="K188" s="32">
        <v>0</v>
      </c>
      <c r="L188" s="32"/>
    </row>
    <row r="189" spans="1:12">
      <c r="A189" s="56"/>
      <c r="B189" s="56" t="s">
        <v>2824</v>
      </c>
      <c r="C189" s="56" t="s">
        <v>2823</v>
      </c>
      <c r="D189" s="32">
        <v>2880129</v>
      </c>
      <c r="E189" s="32">
        <v>-824491</v>
      </c>
      <c r="F189" s="32">
        <v>2055638</v>
      </c>
      <c r="G189" s="32">
        <v>-34042.76</v>
      </c>
      <c r="H189" s="32">
        <v>-34416.85</v>
      </c>
      <c r="I189" s="32">
        <v>-34416.85</v>
      </c>
      <c r="J189" s="32">
        <v>-374.08999999999651</v>
      </c>
      <c r="K189" s="32">
        <v>0</v>
      </c>
      <c r="L189" s="32"/>
    </row>
    <row r="190" spans="1:12">
      <c r="A190" s="56"/>
      <c r="B190" s="56" t="s">
        <v>2826</v>
      </c>
      <c r="C190" s="56" t="s">
        <v>2825</v>
      </c>
      <c r="D190" s="32">
        <v>500000</v>
      </c>
      <c r="E190" s="32">
        <v>-237621</v>
      </c>
      <c r="F190" s="32">
        <v>262379</v>
      </c>
      <c r="G190" s="32">
        <v>-11733.57</v>
      </c>
      <c r="H190" s="32">
        <v>-11862.51</v>
      </c>
      <c r="I190" s="32">
        <v>-11862.51</v>
      </c>
      <c r="J190" s="32">
        <v>-128.94000000000051</v>
      </c>
      <c r="K190" s="32">
        <v>0</v>
      </c>
      <c r="L190" s="32"/>
    </row>
    <row r="191" spans="1:12">
      <c r="A191" s="56"/>
      <c r="B191" s="56" t="s">
        <v>2828</v>
      </c>
      <c r="C191" s="56" t="s">
        <v>2827</v>
      </c>
      <c r="D191" s="32">
        <v>1139380</v>
      </c>
      <c r="E191" s="32">
        <v>-524385</v>
      </c>
      <c r="F191" s="32">
        <v>614995</v>
      </c>
      <c r="G191" s="32">
        <v>-26270.26</v>
      </c>
      <c r="H191" s="32">
        <v>-26558.94</v>
      </c>
      <c r="I191" s="32">
        <v>-26558.94</v>
      </c>
      <c r="J191" s="32">
        <v>-288.68000000000029</v>
      </c>
      <c r="K191" s="32">
        <v>0</v>
      </c>
      <c r="L191" s="32"/>
    </row>
    <row r="192" spans="1:12">
      <c r="A192" s="56"/>
      <c r="B192" s="56" t="s">
        <v>2830</v>
      </c>
      <c r="C192" s="56" t="s">
        <v>2829</v>
      </c>
      <c r="D192" s="32">
        <v>4649290</v>
      </c>
      <c r="E192" s="32">
        <v>-1287520</v>
      </c>
      <c r="F192" s="32">
        <v>3361770</v>
      </c>
      <c r="G192" s="32">
        <v>-55727.35</v>
      </c>
      <c r="H192" s="32">
        <v>-56339.74</v>
      </c>
      <c r="I192" s="32">
        <v>-56339.74</v>
      </c>
      <c r="J192" s="32">
        <v>-612.38999999999942</v>
      </c>
      <c r="K192" s="32">
        <v>0</v>
      </c>
      <c r="L192" s="32"/>
    </row>
    <row r="193" spans="1:12">
      <c r="A193" s="56"/>
      <c r="B193" s="56" t="s">
        <v>4182</v>
      </c>
      <c r="C193" s="56" t="s">
        <v>4181</v>
      </c>
      <c r="D193" s="32">
        <v>593000</v>
      </c>
      <c r="E193" s="32">
        <v>-112139</v>
      </c>
      <c r="F193" s="32">
        <v>480861</v>
      </c>
      <c r="G193" s="32">
        <v>-4412.2299999999996</v>
      </c>
      <c r="H193" s="32">
        <v>-4460.72</v>
      </c>
      <c r="I193" s="32">
        <v>-4460.72</v>
      </c>
      <c r="J193" s="32">
        <v>-48.490000000000691</v>
      </c>
      <c r="K193" s="32">
        <v>0</v>
      </c>
      <c r="L193" s="32"/>
    </row>
    <row r="194" spans="1:12">
      <c r="A194" s="56"/>
      <c r="B194" s="56" t="s">
        <v>3656</v>
      </c>
      <c r="C194" s="56" t="s">
        <v>3655</v>
      </c>
      <c r="D194" s="32">
        <v>71042483</v>
      </c>
      <c r="E194" s="32">
        <v>-13728773</v>
      </c>
      <c r="F194" s="32">
        <v>57313710</v>
      </c>
      <c r="G194" s="32">
        <v>-546591.44000000006</v>
      </c>
      <c r="H194" s="32">
        <v>-552597.92000000004</v>
      </c>
      <c r="I194" s="32">
        <v>-552597.94999999995</v>
      </c>
      <c r="J194" s="32">
        <v>-6006.4799999999814</v>
      </c>
      <c r="K194" s="32">
        <v>-2.9999999911524355E-2</v>
      </c>
      <c r="L194" s="32"/>
    </row>
    <row r="195" spans="1:12">
      <c r="A195" s="56"/>
      <c r="B195" s="56" t="s">
        <v>3953</v>
      </c>
      <c r="C195" s="56" t="s">
        <v>3952</v>
      </c>
      <c r="D195" s="32">
        <v>16937878</v>
      </c>
      <c r="E195" s="32">
        <v>-3380017</v>
      </c>
      <c r="F195" s="32">
        <v>13557861</v>
      </c>
      <c r="G195" s="32">
        <v>-124135.87</v>
      </c>
      <c r="H195" s="32">
        <v>-125500</v>
      </c>
      <c r="I195" s="32">
        <v>-125500</v>
      </c>
      <c r="J195" s="32">
        <v>-1364.1300000000047</v>
      </c>
      <c r="K195" s="32">
        <v>0</v>
      </c>
      <c r="L195" s="32"/>
    </row>
    <row r="196" spans="1:12">
      <c r="A196" s="56"/>
      <c r="B196" s="56" t="s">
        <v>11808</v>
      </c>
      <c r="C196" s="56" t="s">
        <v>4472</v>
      </c>
      <c r="D196" s="32">
        <v>1223556</v>
      </c>
      <c r="E196" s="32">
        <v>-567176</v>
      </c>
      <c r="F196" s="32">
        <v>656380</v>
      </c>
      <c r="G196" s="32">
        <v>-30040.7</v>
      </c>
      <c r="H196" s="32">
        <v>-30370.82</v>
      </c>
      <c r="I196" s="32">
        <v>-30370.82</v>
      </c>
      <c r="J196" s="32">
        <v>-330.11999999999898</v>
      </c>
      <c r="K196" s="32">
        <v>0</v>
      </c>
      <c r="L196" s="32"/>
    </row>
    <row r="197" spans="1:12">
      <c r="A197" s="56"/>
      <c r="B197" s="56" t="s">
        <v>4474</v>
      </c>
      <c r="C197" s="56" t="s">
        <v>4473</v>
      </c>
      <c r="D197" s="32">
        <v>1524237</v>
      </c>
      <c r="E197" s="32">
        <v>-288287</v>
      </c>
      <c r="F197" s="32">
        <v>1235949</v>
      </c>
      <c r="G197" s="32">
        <v>-11352.85</v>
      </c>
      <c r="H197" s="32">
        <v>-11477.61</v>
      </c>
      <c r="I197" s="32">
        <v>-11477.61</v>
      </c>
      <c r="J197" s="32">
        <v>-124.76000000000022</v>
      </c>
      <c r="K197" s="32">
        <v>0</v>
      </c>
      <c r="L197" s="32"/>
    </row>
    <row r="198" spans="1:12">
      <c r="A198" s="56"/>
      <c r="B198" s="56" t="s">
        <v>4476</v>
      </c>
      <c r="C198" s="56" t="s">
        <v>4475</v>
      </c>
      <c r="D198" s="32">
        <v>394148</v>
      </c>
      <c r="E198" s="32">
        <v>-84908</v>
      </c>
      <c r="F198" s="32">
        <v>309240</v>
      </c>
      <c r="G198" s="32">
        <v>-2830.63</v>
      </c>
      <c r="H198" s="32">
        <v>-2861.73</v>
      </c>
      <c r="I198" s="32">
        <v>-2861.73</v>
      </c>
      <c r="J198" s="32">
        <v>-31.099999999999909</v>
      </c>
      <c r="K198" s="32">
        <v>0</v>
      </c>
      <c r="L198" s="32"/>
    </row>
    <row r="199" spans="1:12">
      <c r="A199" s="56"/>
      <c r="B199" s="56" t="s">
        <v>4443</v>
      </c>
      <c r="C199" s="56" t="s">
        <v>4477</v>
      </c>
      <c r="D199" s="32">
        <v>327440</v>
      </c>
      <c r="E199" s="32">
        <v>-156480</v>
      </c>
      <c r="F199" s="32">
        <v>170960</v>
      </c>
      <c r="G199" s="32">
        <v>-7708.21</v>
      </c>
      <c r="H199" s="32">
        <v>-7792.92</v>
      </c>
      <c r="I199" s="32">
        <v>-7792.93</v>
      </c>
      <c r="J199" s="32">
        <v>-84.710000000000036</v>
      </c>
      <c r="K199" s="32">
        <v>-1.0000000000218279E-2</v>
      </c>
      <c r="L199" s="32"/>
    </row>
    <row r="200" spans="1:12">
      <c r="A200" s="56"/>
      <c r="B200" s="56" t="s">
        <v>3608</v>
      </c>
      <c r="C200" s="56" t="s">
        <v>3607</v>
      </c>
      <c r="D200" s="32">
        <v>991824</v>
      </c>
      <c r="E200" s="32">
        <v>-189017</v>
      </c>
      <c r="F200" s="32">
        <v>802807</v>
      </c>
      <c r="G200" s="32">
        <v>-7357.52</v>
      </c>
      <c r="H200" s="32">
        <v>-7438.37</v>
      </c>
      <c r="I200" s="32">
        <v>-7438.36</v>
      </c>
      <c r="J200" s="32">
        <v>-80.849999999999454</v>
      </c>
      <c r="K200" s="32">
        <v>1.0000000000218279E-2</v>
      </c>
      <c r="L200" s="32"/>
    </row>
    <row r="201" spans="1:12">
      <c r="A201" s="56"/>
      <c r="B201" s="56" t="s">
        <v>3610</v>
      </c>
      <c r="C201" s="56" t="s">
        <v>3609</v>
      </c>
      <c r="D201" s="32">
        <v>187962</v>
      </c>
      <c r="E201" s="32">
        <v>-35353</v>
      </c>
      <c r="F201" s="32">
        <v>152609</v>
      </c>
      <c r="G201" s="32">
        <v>-1402.67</v>
      </c>
      <c r="H201" s="32">
        <v>-1418.08</v>
      </c>
      <c r="I201" s="32">
        <v>-1418.08</v>
      </c>
      <c r="J201" s="32">
        <v>-15.409999999999854</v>
      </c>
      <c r="K201" s="32">
        <v>0</v>
      </c>
      <c r="L201" s="32"/>
    </row>
    <row r="202" spans="1:12">
      <c r="A202" s="56"/>
      <c r="B202" s="56" t="s">
        <v>8686</v>
      </c>
      <c r="C202" s="56" t="s">
        <v>10904</v>
      </c>
      <c r="D202" s="32">
        <v>1</v>
      </c>
      <c r="E202" s="32">
        <v>0</v>
      </c>
      <c r="F202" s="32">
        <v>1</v>
      </c>
      <c r="G202" s="32">
        <v>-0.01</v>
      </c>
      <c r="H202" s="32">
        <v>-0.01</v>
      </c>
      <c r="I202" s="32">
        <v>0</v>
      </c>
      <c r="J202" s="32">
        <v>0</v>
      </c>
      <c r="K202" s="32">
        <v>0.01</v>
      </c>
      <c r="L202" s="32"/>
    </row>
    <row r="203" spans="1:12">
      <c r="A203" s="56"/>
      <c r="B203" s="56" t="s">
        <v>3048</v>
      </c>
      <c r="C203" s="56" t="s">
        <v>3047</v>
      </c>
      <c r="D203" s="32">
        <v>611900</v>
      </c>
      <c r="E203" s="32">
        <v>-123110</v>
      </c>
      <c r="F203" s="32">
        <v>488790</v>
      </c>
      <c r="G203" s="32">
        <v>-4877.83</v>
      </c>
      <c r="H203" s="32">
        <v>-4931.4399999999996</v>
      </c>
      <c r="I203" s="32">
        <v>-4931.4399999999996</v>
      </c>
      <c r="J203" s="32">
        <v>-53.609999999999673</v>
      </c>
      <c r="K203" s="32">
        <v>0</v>
      </c>
      <c r="L203" s="32"/>
    </row>
    <row r="204" spans="1:12">
      <c r="A204" s="56"/>
      <c r="B204" s="56" t="s">
        <v>2832</v>
      </c>
      <c r="C204" s="56" t="s">
        <v>2831</v>
      </c>
      <c r="D204" s="32">
        <v>339748</v>
      </c>
      <c r="E204" s="32">
        <v>-93197</v>
      </c>
      <c r="F204" s="32">
        <v>246551</v>
      </c>
      <c r="G204" s="32">
        <v>-4088.12</v>
      </c>
      <c r="H204" s="32">
        <v>-4133.05</v>
      </c>
      <c r="I204" s="32">
        <v>-4133.05</v>
      </c>
      <c r="J204" s="32">
        <v>-44.930000000000291</v>
      </c>
      <c r="K204" s="32">
        <v>0</v>
      </c>
      <c r="L204" s="32"/>
    </row>
    <row r="205" spans="1:12">
      <c r="A205" s="56"/>
      <c r="B205" s="56" t="s">
        <v>2834</v>
      </c>
      <c r="C205" s="56" t="s">
        <v>2833</v>
      </c>
      <c r="D205" s="32">
        <v>605869</v>
      </c>
      <c r="E205" s="32">
        <v>-164084</v>
      </c>
      <c r="F205" s="32">
        <v>441785</v>
      </c>
      <c r="G205" s="32">
        <v>-7327.93</v>
      </c>
      <c r="H205" s="32">
        <v>-7408.45</v>
      </c>
      <c r="I205" s="32">
        <v>-7408.45</v>
      </c>
      <c r="J205" s="32">
        <v>-80.519999999999527</v>
      </c>
      <c r="K205" s="32">
        <v>0</v>
      </c>
      <c r="L205" s="32"/>
    </row>
    <row r="206" spans="1:12">
      <c r="A206" s="56"/>
      <c r="B206" s="56" t="s">
        <v>2836</v>
      </c>
      <c r="C206" s="56" t="s">
        <v>2835</v>
      </c>
      <c r="D206" s="32">
        <v>1954502</v>
      </c>
      <c r="E206" s="32">
        <v>-518616</v>
      </c>
      <c r="F206" s="32">
        <v>1435886</v>
      </c>
      <c r="G206" s="32">
        <v>-23830.27</v>
      </c>
      <c r="H206" s="32">
        <v>-24092.14</v>
      </c>
      <c r="I206" s="32">
        <v>-24092.15</v>
      </c>
      <c r="J206" s="32">
        <v>-261.86999999999898</v>
      </c>
      <c r="K206" s="32">
        <v>-1.0000000002037268E-2</v>
      </c>
      <c r="L206" s="32"/>
    </row>
    <row r="207" spans="1:12">
      <c r="A207" s="56"/>
      <c r="B207" s="56" t="s">
        <v>3513</v>
      </c>
      <c r="C207" s="56" t="s">
        <v>3512</v>
      </c>
      <c r="D207" s="32">
        <v>845493</v>
      </c>
      <c r="E207" s="32">
        <v>-372621</v>
      </c>
      <c r="F207" s="32">
        <v>472872</v>
      </c>
      <c r="G207" s="32">
        <v>-19058.54</v>
      </c>
      <c r="H207" s="32">
        <v>-19267.98</v>
      </c>
      <c r="I207" s="32">
        <v>-19267.97</v>
      </c>
      <c r="J207" s="32">
        <v>-209.43999999999869</v>
      </c>
      <c r="K207" s="32">
        <v>9.9999999983992893E-3</v>
      </c>
      <c r="L207" s="32"/>
    </row>
    <row r="208" spans="1:12">
      <c r="A208" s="56"/>
      <c r="B208" s="56" t="s">
        <v>2838</v>
      </c>
      <c r="C208" s="56" t="s">
        <v>2837</v>
      </c>
      <c r="D208" s="32">
        <v>1359599</v>
      </c>
      <c r="E208" s="32">
        <v>-368264</v>
      </c>
      <c r="F208" s="32">
        <v>991336</v>
      </c>
      <c r="G208" s="32">
        <v>-16443.32</v>
      </c>
      <c r="H208" s="32">
        <v>-16624.02</v>
      </c>
      <c r="I208" s="32">
        <v>-16624.009999999998</v>
      </c>
      <c r="J208" s="32">
        <v>-180.70000000000073</v>
      </c>
      <c r="K208" s="32">
        <v>1.0000000002037268E-2</v>
      </c>
      <c r="L208" s="32"/>
    </row>
    <row r="209" spans="1:12">
      <c r="A209" s="56"/>
      <c r="B209" s="56" t="s">
        <v>2840</v>
      </c>
      <c r="C209" s="56" t="s">
        <v>2839</v>
      </c>
      <c r="D209" s="32">
        <v>2246591</v>
      </c>
      <c r="E209" s="32">
        <v>-600588</v>
      </c>
      <c r="F209" s="32">
        <v>1646004</v>
      </c>
      <c r="G209" s="32">
        <v>-27312</v>
      </c>
      <c r="H209" s="32">
        <v>-27612.14</v>
      </c>
      <c r="I209" s="32">
        <v>-27612.14</v>
      </c>
      <c r="J209" s="32">
        <v>-300.13999999999942</v>
      </c>
      <c r="K209" s="32">
        <v>0</v>
      </c>
      <c r="L209" s="32"/>
    </row>
    <row r="210" spans="1:12">
      <c r="A210" s="56"/>
      <c r="B210" s="56" t="s">
        <v>2842</v>
      </c>
      <c r="C210" s="56" t="s">
        <v>2841</v>
      </c>
      <c r="D210" s="32">
        <v>790681</v>
      </c>
      <c r="E210" s="32">
        <v>-210534</v>
      </c>
      <c r="F210" s="32">
        <v>580147</v>
      </c>
      <c r="G210" s="32">
        <v>-9627.35</v>
      </c>
      <c r="H210" s="32">
        <v>-9733.15</v>
      </c>
      <c r="I210" s="32">
        <v>-9733.14</v>
      </c>
      <c r="J210" s="32">
        <v>-105.79999999999927</v>
      </c>
      <c r="K210" s="32">
        <v>1.0000000000218279E-2</v>
      </c>
      <c r="L210" s="32"/>
    </row>
    <row r="211" spans="1:12">
      <c r="A211" s="56"/>
      <c r="B211" s="56" t="s">
        <v>2844</v>
      </c>
      <c r="C211" s="56" t="s">
        <v>2843</v>
      </c>
      <c r="D211" s="32">
        <v>3337462</v>
      </c>
      <c r="E211" s="32">
        <v>-925007</v>
      </c>
      <c r="F211" s="32">
        <v>2412455</v>
      </c>
      <c r="G211" s="32">
        <v>-39989.82</v>
      </c>
      <c r="H211" s="32">
        <v>-40429.269999999997</v>
      </c>
      <c r="I211" s="32">
        <v>-40429.26</v>
      </c>
      <c r="J211" s="32">
        <v>-439.44999999999709</v>
      </c>
      <c r="K211" s="32">
        <v>9.9999999947613105E-3</v>
      </c>
      <c r="L211" s="32"/>
    </row>
    <row r="212" spans="1:12">
      <c r="A212" s="56"/>
      <c r="B212" s="56" t="s">
        <v>3318</v>
      </c>
      <c r="C212" s="56" t="s">
        <v>3317</v>
      </c>
      <c r="D212" s="32">
        <v>694250</v>
      </c>
      <c r="E212" s="32">
        <v>-135615</v>
      </c>
      <c r="F212" s="32">
        <v>558635</v>
      </c>
      <c r="G212" s="32">
        <v>-5577.56</v>
      </c>
      <c r="H212" s="32">
        <v>-5638.85</v>
      </c>
      <c r="I212" s="32">
        <v>-5638.85</v>
      </c>
      <c r="J212" s="32">
        <v>-61.289999999999964</v>
      </c>
      <c r="K212" s="32">
        <v>0</v>
      </c>
      <c r="L212" s="32"/>
    </row>
    <row r="213" spans="1:12">
      <c r="A213" s="56"/>
      <c r="B213" s="56" t="s">
        <v>2846</v>
      </c>
      <c r="C213" s="56" t="s">
        <v>2845</v>
      </c>
      <c r="D213" s="32">
        <v>506382</v>
      </c>
      <c r="E213" s="32">
        <v>-216195</v>
      </c>
      <c r="F213" s="32">
        <v>290187</v>
      </c>
      <c r="G213" s="32">
        <v>-11236.83</v>
      </c>
      <c r="H213" s="32">
        <v>-11360.31</v>
      </c>
      <c r="I213" s="32">
        <v>-11360.32</v>
      </c>
      <c r="J213" s="32">
        <v>-123.47999999999956</v>
      </c>
      <c r="K213" s="32">
        <v>-1.0000000000218279E-2</v>
      </c>
      <c r="L213" s="32"/>
    </row>
    <row r="214" spans="1:12">
      <c r="A214" s="56"/>
      <c r="B214" s="56" t="s">
        <v>3515</v>
      </c>
      <c r="C214" s="56" t="s">
        <v>3514</v>
      </c>
      <c r="D214" s="32">
        <v>10163751</v>
      </c>
      <c r="E214" s="32">
        <v>-2142968</v>
      </c>
      <c r="F214" s="32">
        <v>8020783</v>
      </c>
      <c r="G214" s="32">
        <v>-79977.33</v>
      </c>
      <c r="H214" s="32">
        <v>-80856.2</v>
      </c>
      <c r="I214" s="32">
        <v>-80856.2</v>
      </c>
      <c r="J214" s="32">
        <v>-878.86999999999534</v>
      </c>
      <c r="K214" s="32">
        <v>0</v>
      </c>
      <c r="L214" s="32"/>
    </row>
    <row r="215" spans="1:12">
      <c r="A215" s="56"/>
      <c r="B215" s="56" t="s">
        <v>162</v>
      </c>
      <c r="C215" s="56" t="s">
        <v>161</v>
      </c>
      <c r="D215" s="32">
        <v>1994488532</v>
      </c>
      <c r="E215" s="32">
        <v>-385517046</v>
      </c>
      <c r="F215" s="32">
        <v>1608971486</v>
      </c>
      <c r="G215" s="32">
        <v>-19547801.129999999</v>
      </c>
      <c r="H215" s="32">
        <v>-19762612.150000002</v>
      </c>
      <c r="I215" s="32">
        <v>-19762612.129999999</v>
      </c>
      <c r="J215" s="32">
        <v>-214811.02000000328</v>
      </c>
      <c r="K215" s="32">
        <v>2.0000003278255463E-2</v>
      </c>
      <c r="L215" s="32"/>
    </row>
    <row r="216" spans="1:12">
      <c r="A216" s="56"/>
      <c r="B216" s="56" t="s">
        <v>4479</v>
      </c>
      <c r="C216" s="56" t="s">
        <v>4478</v>
      </c>
      <c r="D216" s="32">
        <v>1936399</v>
      </c>
      <c r="E216" s="32">
        <v>-352114</v>
      </c>
      <c r="F216" s="32">
        <v>1584284</v>
      </c>
      <c r="G216" s="32">
        <v>-18800.809999999998</v>
      </c>
      <c r="H216" s="32">
        <v>-19007.41</v>
      </c>
      <c r="I216" s="32">
        <v>-19007.399999999998</v>
      </c>
      <c r="J216" s="32">
        <v>-206.60000000000218</v>
      </c>
      <c r="K216" s="32">
        <v>1.0000000002037268E-2</v>
      </c>
      <c r="L216" s="32"/>
    </row>
    <row r="217" spans="1:12">
      <c r="A217" s="56"/>
      <c r="B217" s="56" t="s">
        <v>3658</v>
      </c>
      <c r="C217" s="56" t="s">
        <v>3657</v>
      </c>
      <c r="D217" s="32">
        <v>28528813</v>
      </c>
      <c r="E217" s="32">
        <v>-5296283</v>
      </c>
      <c r="F217" s="32">
        <v>23232530</v>
      </c>
      <c r="G217" s="32">
        <v>-213601.09</v>
      </c>
      <c r="H217" s="32">
        <v>-215948.36</v>
      </c>
      <c r="I217" s="32">
        <v>-215948.36</v>
      </c>
      <c r="J217" s="32">
        <v>-2347.2699999999895</v>
      </c>
      <c r="K217" s="32">
        <v>0</v>
      </c>
      <c r="L217" s="32"/>
    </row>
    <row r="218" spans="1:12">
      <c r="A218" s="56"/>
      <c r="B218" s="56" t="s">
        <v>3660</v>
      </c>
      <c r="C218" s="56" t="s">
        <v>3659</v>
      </c>
      <c r="D218" s="32">
        <v>28528812</v>
      </c>
      <c r="E218" s="32">
        <v>-5257752</v>
      </c>
      <c r="F218" s="32">
        <v>23271060</v>
      </c>
      <c r="G218" s="32">
        <v>-213633.57</v>
      </c>
      <c r="H218" s="32">
        <v>-215981.19</v>
      </c>
      <c r="I218" s="32">
        <v>-215981.2</v>
      </c>
      <c r="J218" s="32">
        <v>-2347.6199999999953</v>
      </c>
      <c r="K218" s="32">
        <v>-1.0000000009313226E-2</v>
      </c>
      <c r="L218" s="32"/>
    </row>
    <row r="219" spans="1:12">
      <c r="A219" s="56"/>
      <c r="B219" s="56" t="s">
        <v>3662</v>
      </c>
      <c r="C219" s="56" t="s">
        <v>3661</v>
      </c>
      <c r="D219" s="32">
        <v>28913852</v>
      </c>
      <c r="E219" s="32">
        <v>-5260292</v>
      </c>
      <c r="F219" s="32">
        <v>23653560</v>
      </c>
      <c r="G219" s="32">
        <v>-217186.02</v>
      </c>
      <c r="H219" s="32">
        <v>-219572.68</v>
      </c>
      <c r="I219" s="32">
        <v>-219572.68</v>
      </c>
      <c r="J219" s="32">
        <v>-2386.6600000000035</v>
      </c>
      <c r="K219" s="32">
        <v>0</v>
      </c>
      <c r="L219" s="32"/>
    </row>
    <row r="220" spans="1:12">
      <c r="A220" s="56"/>
      <c r="B220" s="56" t="s">
        <v>3612</v>
      </c>
      <c r="C220" s="56" t="s">
        <v>3611</v>
      </c>
      <c r="D220" s="32">
        <v>313794</v>
      </c>
      <c r="E220" s="32">
        <v>-56919</v>
      </c>
      <c r="F220" s="32">
        <v>256875</v>
      </c>
      <c r="G220" s="32">
        <v>-2357.19</v>
      </c>
      <c r="H220" s="32">
        <v>-2383.1</v>
      </c>
      <c r="I220" s="32">
        <v>-2383.1</v>
      </c>
      <c r="J220" s="32">
        <v>-25.909999999999854</v>
      </c>
      <c r="K220" s="32">
        <v>0</v>
      </c>
      <c r="L220" s="32"/>
    </row>
    <row r="221" spans="1:12">
      <c r="A221" s="56"/>
      <c r="B221" s="56" t="s">
        <v>3614</v>
      </c>
      <c r="C221" s="56" t="s">
        <v>3613</v>
      </c>
      <c r="D221" s="32">
        <v>1313210</v>
      </c>
      <c r="E221" s="32">
        <v>-238439</v>
      </c>
      <c r="F221" s="32">
        <v>1074771</v>
      </c>
      <c r="G221" s="32">
        <v>-9864.5499999999993</v>
      </c>
      <c r="H221" s="32">
        <v>-9972.94</v>
      </c>
      <c r="I221" s="32">
        <v>-9972.9500000000007</v>
      </c>
      <c r="J221" s="32">
        <v>-108.39000000000124</v>
      </c>
      <c r="K221" s="32">
        <v>-1.0000000000218279E-2</v>
      </c>
      <c r="L221" s="32"/>
    </row>
    <row r="222" spans="1:12">
      <c r="A222" s="56"/>
      <c r="B222" s="56" t="s">
        <v>3616</v>
      </c>
      <c r="C222" s="56" t="s">
        <v>3615</v>
      </c>
      <c r="D222" s="32">
        <v>108307</v>
      </c>
      <c r="E222" s="32">
        <v>-19566</v>
      </c>
      <c r="F222" s="32">
        <v>88741</v>
      </c>
      <c r="G222" s="32">
        <v>-816.04</v>
      </c>
      <c r="H222" s="32">
        <v>-825</v>
      </c>
      <c r="I222" s="32">
        <v>-825.01</v>
      </c>
      <c r="J222" s="32">
        <v>-8.9600000000000364</v>
      </c>
      <c r="K222" s="32">
        <v>-9.9999999999909051E-3</v>
      </c>
      <c r="L222" s="32"/>
    </row>
    <row r="223" spans="1:12">
      <c r="A223" s="56"/>
      <c r="B223" s="56" t="s">
        <v>7146</v>
      </c>
      <c r="C223" s="56" t="s">
        <v>4480</v>
      </c>
      <c r="D223" s="32">
        <v>3192084</v>
      </c>
      <c r="E223" s="32">
        <v>-1290052</v>
      </c>
      <c r="F223" s="32">
        <v>1902032</v>
      </c>
      <c r="G223" s="32">
        <v>-69059.64</v>
      </c>
      <c r="H223" s="32">
        <v>-69818.539999999994</v>
      </c>
      <c r="I223" s="32">
        <v>-69818.53</v>
      </c>
      <c r="J223" s="32">
        <v>-758.89999999999418</v>
      </c>
      <c r="K223" s="32">
        <v>9.9999999947613105E-3</v>
      </c>
      <c r="L223" s="32"/>
    </row>
    <row r="224" spans="1:12">
      <c r="A224" s="56"/>
      <c r="B224" s="56" t="s">
        <v>7146</v>
      </c>
      <c r="C224" s="56" t="s">
        <v>4481</v>
      </c>
      <c r="D224" s="32">
        <v>2496600</v>
      </c>
      <c r="E224" s="32">
        <v>-1000120</v>
      </c>
      <c r="F224" s="32">
        <v>1496480</v>
      </c>
      <c r="G224" s="32">
        <v>-82194.209999999992</v>
      </c>
      <c r="H224" s="32">
        <v>-83097.429999999993</v>
      </c>
      <c r="I224" s="32">
        <v>-83097.440000000002</v>
      </c>
      <c r="J224" s="32">
        <v>-903.22000000000116</v>
      </c>
      <c r="K224" s="32">
        <v>-1.0000000009313226E-2</v>
      </c>
      <c r="L224" s="32"/>
    </row>
    <row r="225" spans="1:12">
      <c r="A225" s="56"/>
      <c r="B225" s="56" t="s">
        <v>4483</v>
      </c>
      <c r="C225" s="56" t="s">
        <v>4482</v>
      </c>
      <c r="D225" s="32">
        <v>1375278</v>
      </c>
      <c r="E225" s="32">
        <v>-240224</v>
      </c>
      <c r="F225" s="32">
        <v>1135055</v>
      </c>
      <c r="G225" s="32">
        <v>-10427.99</v>
      </c>
      <c r="H225" s="32">
        <v>-10542.59</v>
      </c>
      <c r="I225" s="32">
        <v>-10542.58</v>
      </c>
      <c r="J225" s="32">
        <v>-114.60000000000036</v>
      </c>
      <c r="K225" s="32">
        <v>1.0000000000218279E-2</v>
      </c>
      <c r="L225" s="32"/>
    </row>
    <row r="226" spans="1:12">
      <c r="A226" s="56"/>
      <c r="B226" s="56" t="s">
        <v>3618</v>
      </c>
      <c r="C226" s="56" t="s">
        <v>3617</v>
      </c>
      <c r="D226" s="32">
        <v>47250</v>
      </c>
      <c r="E226" s="32">
        <v>-8485</v>
      </c>
      <c r="F226" s="32">
        <v>38765</v>
      </c>
      <c r="G226" s="32">
        <v>-356.04</v>
      </c>
      <c r="H226" s="32">
        <v>-359.96</v>
      </c>
      <c r="I226" s="32">
        <v>-359.96</v>
      </c>
      <c r="J226" s="32">
        <v>-3.9199999999999591</v>
      </c>
      <c r="K226" s="32">
        <v>0</v>
      </c>
      <c r="L226" s="32"/>
    </row>
    <row r="227" spans="1:12">
      <c r="A227" s="56"/>
      <c r="B227" s="56" t="s">
        <v>3620</v>
      </c>
      <c r="C227" s="56" t="s">
        <v>3619</v>
      </c>
      <c r="D227" s="32">
        <v>101666</v>
      </c>
      <c r="E227" s="32">
        <v>-18257</v>
      </c>
      <c r="F227" s="32">
        <v>83409</v>
      </c>
      <c r="G227" s="32">
        <v>-766.08</v>
      </c>
      <c r="H227" s="32">
        <v>-774.51</v>
      </c>
      <c r="I227" s="32">
        <v>-774.5</v>
      </c>
      <c r="J227" s="32">
        <v>-8.42999999999995</v>
      </c>
      <c r="K227" s="32">
        <v>9.9999999999909051E-3</v>
      </c>
      <c r="L227" s="32"/>
    </row>
    <row r="228" spans="1:12">
      <c r="A228" s="56"/>
      <c r="B228" s="56" t="s">
        <v>3622</v>
      </c>
      <c r="C228" s="56" t="s">
        <v>3621</v>
      </c>
      <c r="D228" s="32">
        <v>1958711</v>
      </c>
      <c r="E228" s="32">
        <v>-354407</v>
      </c>
      <c r="F228" s="32">
        <v>1604304</v>
      </c>
      <c r="G228" s="32">
        <v>-14714.42</v>
      </c>
      <c r="H228" s="32">
        <v>-14876.11</v>
      </c>
      <c r="I228" s="32">
        <v>-14876.12</v>
      </c>
      <c r="J228" s="32">
        <v>-161.69000000000051</v>
      </c>
      <c r="K228" s="32">
        <v>-1.0000000000218279E-2</v>
      </c>
      <c r="L228" s="32"/>
    </row>
    <row r="229" spans="1:12">
      <c r="A229" s="56"/>
      <c r="B229" s="56" t="s">
        <v>3624</v>
      </c>
      <c r="C229" s="56" t="s">
        <v>3623</v>
      </c>
      <c r="D229" s="32">
        <v>1928946</v>
      </c>
      <c r="E229" s="32">
        <v>-349021</v>
      </c>
      <c r="F229" s="32">
        <v>1579924</v>
      </c>
      <c r="G229" s="32">
        <v>-14490.81</v>
      </c>
      <c r="H229" s="32">
        <v>-14650.05</v>
      </c>
      <c r="I229" s="32">
        <v>-14650.05</v>
      </c>
      <c r="J229" s="32">
        <v>-159.23999999999978</v>
      </c>
      <c r="K229" s="32">
        <v>0</v>
      </c>
      <c r="L229" s="32"/>
    </row>
    <row r="230" spans="1:12">
      <c r="A230" s="56"/>
      <c r="B230" s="56" t="s">
        <v>2848</v>
      </c>
      <c r="C230" s="56" t="s">
        <v>2847</v>
      </c>
      <c r="D230" s="32">
        <v>6380627</v>
      </c>
      <c r="E230" s="32">
        <v>-2544181</v>
      </c>
      <c r="F230" s="32">
        <v>3836447</v>
      </c>
      <c r="G230" s="32">
        <v>-138624.85999999999</v>
      </c>
      <c r="H230" s="32">
        <v>-140148.21</v>
      </c>
      <c r="I230" s="32">
        <v>-140148.21</v>
      </c>
      <c r="J230" s="32">
        <v>-1523.3500000000058</v>
      </c>
      <c r="K230" s="32">
        <v>0</v>
      </c>
      <c r="L230" s="32"/>
    </row>
    <row r="231" spans="1:12">
      <c r="A231" s="56"/>
      <c r="B231" s="56" t="s">
        <v>2850</v>
      </c>
      <c r="C231" s="56" t="s">
        <v>2849</v>
      </c>
      <c r="D231" s="32">
        <v>15400272</v>
      </c>
      <c r="E231" s="32">
        <v>-4492267</v>
      </c>
      <c r="F231" s="32">
        <v>10908005</v>
      </c>
      <c r="G231" s="32">
        <v>-180539.57</v>
      </c>
      <c r="H231" s="32">
        <v>-182523.51999999999</v>
      </c>
      <c r="I231" s="32">
        <v>-182523.53</v>
      </c>
      <c r="J231" s="32">
        <v>-1983.9499999999825</v>
      </c>
      <c r="K231" s="32">
        <v>-1.0000000009313226E-2</v>
      </c>
      <c r="L231" s="32"/>
    </row>
    <row r="232" spans="1:12">
      <c r="A232" s="56"/>
      <c r="B232" s="56" t="s">
        <v>4485</v>
      </c>
      <c r="C232" s="56" t="s">
        <v>4484</v>
      </c>
      <c r="D232" s="32">
        <v>178889</v>
      </c>
      <c r="E232" s="32">
        <v>-30304</v>
      </c>
      <c r="F232" s="32">
        <v>148585</v>
      </c>
      <c r="G232" s="32">
        <v>-1364.77</v>
      </c>
      <c r="H232" s="32">
        <v>-1379.76</v>
      </c>
      <c r="I232" s="32">
        <v>-1379.76</v>
      </c>
      <c r="J232" s="32">
        <v>-14.990000000000009</v>
      </c>
      <c r="K232" s="32">
        <v>0</v>
      </c>
      <c r="L232" s="32"/>
    </row>
    <row r="233" spans="1:12">
      <c r="A233" s="56"/>
      <c r="B233" s="56" t="s">
        <v>3626</v>
      </c>
      <c r="C233" s="56" t="s">
        <v>3625</v>
      </c>
      <c r="D233" s="32">
        <v>1448015</v>
      </c>
      <c r="E233" s="32">
        <v>-239631</v>
      </c>
      <c r="F233" s="32">
        <v>1208384</v>
      </c>
      <c r="G233" s="32">
        <v>-11114.34</v>
      </c>
      <c r="H233" s="32">
        <v>-11236.47</v>
      </c>
      <c r="I233" s="32">
        <v>-11236.47</v>
      </c>
      <c r="J233" s="32">
        <v>-122.1299999999992</v>
      </c>
      <c r="K233" s="32">
        <v>0</v>
      </c>
      <c r="L233" s="32"/>
    </row>
    <row r="234" spans="1:12">
      <c r="A234" s="56"/>
      <c r="B234" s="56" t="s">
        <v>3628</v>
      </c>
      <c r="C234" s="56" t="s">
        <v>3627</v>
      </c>
      <c r="D234" s="32">
        <v>1072314</v>
      </c>
      <c r="E234" s="32">
        <v>-181842</v>
      </c>
      <c r="F234" s="32">
        <v>890472</v>
      </c>
      <c r="G234" s="32">
        <v>-17013.940000000002</v>
      </c>
      <c r="H234" s="32">
        <v>-17200.900000000001</v>
      </c>
      <c r="I234" s="32">
        <v>-17200.900000000001</v>
      </c>
      <c r="J234" s="32">
        <v>-186.95999999999913</v>
      </c>
      <c r="K234" s="32">
        <v>0</v>
      </c>
      <c r="L234" s="32"/>
    </row>
    <row r="235" spans="1:12">
      <c r="A235" s="56"/>
      <c r="B235" s="56" t="s">
        <v>3630</v>
      </c>
      <c r="C235" s="56" t="s">
        <v>3629</v>
      </c>
      <c r="D235" s="32">
        <v>398052</v>
      </c>
      <c r="E235" s="32">
        <v>-66312</v>
      </c>
      <c r="F235" s="32">
        <v>331740</v>
      </c>
      <c r="G235" s="32">
        <v>-5873.3600000000006</v>
      </c>
      <c r="H235" s="32">
        <v>-5937.9199999999992</v>
      </c>
      <c r="I235" s="32">
        <v>-5937.9</v>
      </c>
      <c r="J235" s="32">
        <v>-64.559999999998581</v>
      </c>
      <c r="K235" s="32">
        <v>1.9999999999527063E-2</v>
      </c>
      <c r="L235" s="32"/>
    </row>
    <row r="236" spans="1:12">
      <c r="A236" s="56"/>
      <c r="B236" s="56" t="s">
        <v>4487</v>
      </c>
      <c r="C236" s="56" t="s">
        <v>4486</v>
      </c>
      <c r="D236" s="32">
        <v>922976</v>
      </c>
      <c r="E236" s="32">
        <v>-158119</v>
      </c>
      <c r="F236" s="32">
        <v>764858</v>
      </c>
      <c r="G236" s="32">
        <v>-7020.45</v>
      </c>
      <c r="H236" s="32">
        <v>-7097.59</v>
      </c>
      <c r="I236" s="32">
        <v>-7097.6</v>
      </c>
      <c r="J236" s="32">
        <v>-77.140000000000327</v>
      </c>
      <c r="K236" s="32">
        <v>-1.0000000000218279E-2</v>
      </c>
      <c r="L236" s="32"/>
    </row>
    <row r="237" spans="1:12">
      <c r="A237" s="56"/>
      <c r="B237" s="56" t="s">
        <v>3632</v>
      </c>
      <c r="C237" s="56" t="s">
        <v>3631</v>
      </c>
      <c r="D237" s="32">
        <v>267728</v>
      </c>
      <c r="E237" s="32">
        <v>-49045</v>
      </c>
      <c r="F237" s="32">
        <v>218683</v>
      </c>
      <c r="G237" s="32">
        <v>-4204.1499999999996</v>
      </c>
      <c r="H237" s="32">
        <v>-4250.3500000000004</v>
      </c>
      <c r="I237" s="32">
        <v>-4250.3599999999997</v>
      </c>
      <c r="J237" s="32">
        <v>-46.200000000000728</v>
      </c>
      <c r="K237" s="32">
        <v>-9.999999999308784E-3</v>
      </c>
      <c r="L237" s="32"/>
    </row>
    <row r="238" spans="1:12">
      <c r="A238" s="56"/>
      <c r="B238" s="56" t="s">
        <v>3664</v>
      </c>
      <c r="C238" s="56" t="s">
        <v>3663</v>
      </c>
      <c r="D238" s="32">
        <v>2207563</v>
      </c>
      <c r="E238" s="32">
        <v>-350482</v>
      </c>
      <c r="F238" s="32">
        <v>1857081</v>
      </c>
      <c r="G238" s="32">
        <v>-17098.75</v>
      </c>
      <c r="H238" s="32">
        <v>-17286.650000000001</v>
      </c>
      <c r="I238" s="32">
        <v>-17286.650000000001</v>
      </c>
      <c r="J238" s="32">
        <v>-187.90000000000146</v>
      </c>
      <c r="K238" s="32">
        <v>0</v>
      </c>
      <c r="L238" s="32"/>
    </row>
    <row r="239" spans="1:12">
      <c r="A239" s="56"/>
      <c r="B239" s="56" t="s">
        <v>3664</v>
      </c>
      <c r="C239" s="56" t="s">
        <v>3665</v>
      </c>
      <c r="D239" s="32">
        <v>2207563</v>
      </c>
      <c r="E239" s="32">
        <v>-350482</v>
      </c>
      <c r="F239" s="32">
        <v>1857081</v>
      </c>
      <c r="G239" s="32">
        <v>-17098.75</v>
      </c>
      <c r="H239" s="32">
        <v>-17286.650000000001</v>
      </c>
      <c r="I239" s="32">
        <v>-17286.650000000001</v>
      </c>
      <c r="J239" s="32">
        <v>-187.90000000000146</v>
      </c>
      <c r="K239" s="32">
        <v>0</v>
      </c>
      <c r="L239" s="32"/>
    </row>
    <row r="240" spans="1:12">
      <c r="A240" s="56"/>
      <c r="B240" s="56" t="s">
        <v>4489</v>
      </c>
      <c r="C240" s="56" t="s">
        <v>4488</v>
      </c>
      <c r="D240" s="32">
        <v>320762</v>
      </c>
      <c r="E240" s="32">
        <v>-52909</v>
      </c>
      <c r="F240" s="32">
        <v>267853</v>
      </c>
      <c r="G240" s="32">
        <v>-2462.14</v>
      </c>
      <c r="H240" s="32">
        <v>-2489.21</v>
      </c>
      <c r="I240" s="32">
        <v>-2489.1999999999998</v>
      </c>
      <c r="J240" s="32">
        <v>-27.070000000000164</v>
      </c>
      <c r="K240" s="32">
        <v>1.0000000000218279E-2</v>
      </c>
      <c r="L240" s="32"/>
    </row>
    <row r="241" spans="1:12">
      <c r="A241" s="56"/>
      <c r="B241" s="56" t="s">
        <v>4489</v>
      </c>
      <c r="C241" s="56" t="s">
        <v>4490</v>
      </c>
      <c r="D241" s="32">
        <v>599727</v>
      </c>
      <c r="E241" s="32">
        <v>-98436</v>
      </c>
      <c r="F241" s="32">
        <v>501291</v>
      </c>
      <c r="G241" s="32">
        <v>-8470.0400000000009</v>
      </c>
      <c r="H241" s="32">
        <v>-8563.1299999999992</v>
      </c>
      <c r="I241" s="32">
        <v>-8563.11</v>
      </c>
      <c r="J241" s="32">
        <v>-93.089999999998327</v>
      </c>
      <c r="K241" s="32">
        <v>1.9999999998617568E-2</v>
      </c>
      <c r="L241" s="32"/>
    </row>
    <row r="242" spans="1:12">
      <c r="A242" s="56"/>
      <c r="B242" s="56" t="s">
        <v>4492</v>
      </c>
      <c r="C242" s="56" t="s">
        <v>4491</v>
      </c>
      <c r="D242" s="32">
        <v>2650900</v>
      </c>
      <c r="E242" s="32">
        <v>-430777</v>
      </c>
      <c r="F242" s="32">
        <v>2220122</v>
      </c>
      <c r="G242" s="32">
        <v>-20411.47</v>
      </c>
      <c r="H242" s="32">
        <v>-20635.77</v>
      </c>
      <c r="I242" s="32">
        <v>-20635.77</v>
      </c>
      <c r="J242" s="32">
        <v>-224.29999999999927</v>
      </c>
      <c r="K242" s="32">
        <v>0</v>
      </c>
      <c r="L242" s="32"/>
    </row>
    <row r="243" spans="1:12">
      <c r="A243" s="56"/>
      <c r="B243" s="56" t="s">
        <v>4489</v>
      </c>
      <c r="C243" s="56" t="s">
        <v>4493</v>
      </c>
      <c r="D243" s="32">
        <v>743159</v>
      </c>
      <c r="E243" s="32">
        <v>-112245</v>
      </c>
      <c r="F243" s="32">
        <v>630914</v>
      </c>
      <c r="G243" s="32">
        <v>-5809.25</v>
      </c>
      <c r="H243" s="32">
        <v>-5873.09</v>
      </c>
      <c r="I243" s="32">
        <v>-5873.09</v>
      </c>
      <c r="J243" s="32">
        <v>-63.840000000000146</v>
      </c>
      <c r="K243" s="32">
        <v>0</v>
      </c>
      <c r="L243" s="32"/>
    </row>
    <row r="244" spans="1:12">
      <c r="A244" s="56"/>
      <c r="B244" s="56" t="s">
        <v>2852</v>
      </c>
      <c r="C244" s="56" t="s">
        <v>2851</v>
      </c>
      <c r="D244" s="32">
        <v>1522177</v>
      </c>
      <c r="E244" s="32">
        <v>-354391</v>
      </c>
      <c r="F244" s="32">
        <v>1167786</v>
      </c>
      <c r="G244" s="32">
        <v>-19440.830000000002</v>
      </c>
      <c r="H244" s="32">
        <v>-19654.46</v>
      </c>
      <c r="I244" s="32">
        <v>-19654.46</v>
      </c>
      <c r="J244" s="32">
        <v>-213.62999999999738</v>
      </c>
      <c r="K244" s="32">
        <v>0</v>
      </c>
      <c r="L244" s="32"/>
    </row>
    <row r="245" spans="1:12">
      <c r="A245" s="56"/>
      <c r="B245" s="56" t="s">
        <v>3517</v>
      </c>
      <c r="C245" s="56" t="s">
        <v>3516</v>
      </c>
      <c r="D245" s="32">
        <v>432560</v>
      </c>
      <c r="E245" s="32">
        <v>-70259</v>
      </c>
      <c r="F245" s="32">
        <v>362300</v>
      </c>
      <c r="G245" s="32">
        <v>-3626.72</v>
      </c>
      <c r="H245" s="32">
        <v>-3666.57</v>
      </c>
      <c r="I245" s="32">
        <v>-3666.57</v>
      </c>
      <c r="J245" s="32">
        <v>-39.850000000000364</v>
      </c>
      <c r="K245" s="32">
        <v>0</v>
      </c>
      <c r="L245" s="32"/>
    </row>
    <row r="246" spans="1:12">
      <c r="A246" s="56"/>
      <c r="B246" s="56" t="s">
        <v>2854</v>
      </c>
      <c r="C246" s="56" t="s">
        <v>2853</v>
      </c>
      <c r="D246" s="32">
        <v>722377</v>
      </c>
      <c r="E246" s="32">
        <v>-253784</v>
      </c>
      <c r="F246" s="32">
        <v>468593</v>
      </c>
      <c r="G246" s="32">
        <v>-14767.41</v>
      </c>
      <c r="H246" s="32">
        <v>-14929.69</v>
      </c>
      <c r="I246" s="32">
        <v>-14929.68</v>
      </c>
      <c r="J246" s="32">
        <v>-162.28000000000065</v>
      </c>
      <c r="K246" s="32">
        <v>1.0000000000218279E-2</v>
      </c>
      <c r="L246" s="32"/>
    </row>
    <row r="247" spans="1:12">
      <c r="A247" s="56"/>
      <c r="B247" s="56" t="s">
        <v>2856</v>
      </c>
      <c r="C247" s="56" t="s">
        <v>2855</v>
      </c>
      <c r="D247" s="32">
        <v>622080</v>
      </c>
      <c r="E247" s="32">
        <v>-218548</v>
      </c>
      <c r="F247" s="32">
        <v>403532</v>
      </c>
      <c r="G247" s="32">
        <v>-12717.07</v>
      </c>
      <c r="H247" s="32">
        <v>-12856.81</v>
      </c>
      <c r="I247" s="32">
        <v>-12856.82</v>
      </c>
      <c r="J247" s="32">
        <v>-139.73999999999978</v>
      </c>
      <c r="K247" s="32">
        <v>-1.0000000000218279E-2</v>
      </c>
      <c r="L247" s="32"/>
    </row>
    <row r="248" spans="1:12">
      <c r="A248" s="56"/>
      <c r="B248" s="56" t="s">
        <v>4495</v>
      </c>
      <c r="C248" s="56" t="s">
        <v>4494</v>
      </c>
      <c r="D248" s="32">
        <v>682391</v>
      </c>
      <c r="E248" s="32">
        <v>-97156</v>
      </c>
      <c r="F248" s="32">
        <v>585235</v>
      </c>
      <c r="G248" s="32">
        <v>-5397.86</v>
      </c>
      <c r="H248" s="32">
        <v>-5457.17</v>
      </c>
      <c r="I248" s="32">
        <v>-5457.18</v>
      </c>
      <c r="J248" s="32">
        <v>-59.3100000000004</v>
      </c>
      <c r="K248" s="32">
        <v>-1.0000000000218279E-2</v>
      </c>
      <c r="L248" s="32"/>
    </row>
    <row r="249" spans="1:12">
      <c r="A249" s="56"/>
      <c r="B249" s="56" t="s">
        <v>4497</v>
      </c>
      <c r="C249" s="56" t="s">
        <v>4496</v>
      </c>
      <c r="D249" s="32">
        <v>2857264</v>
      </c>
      <c r="E249" s="32">
        <v>-406805</v>
      </c>
      <c r="F249" s="32">
        <v>2450459</v>
      </c>
      <c r="G249" s="32">
        <v>-22601.57</v>
      </c>
      <c r="H249" s="32">
        <v>-22849.95</v>
      </c>
      <c r="I249" s="32">
        <v>-22849.94</v>
      </c>
      <c r="J249" s="32">
        <v>-248.38000000000102</v>
      </c>
      <c r="K249" s="32">
        <v>1.0000000002037268E-2</v>
      </c>
      <c r="L249" s="32"/>
    </row>
    <row r="250" spans="1:12">
      <c r="A250" s="56"/>
      <c r="B250" s="56" t="s">
        <v>4499</v>
      </c>
      <c r="C250" s="56" t="s">
        <v>4498</v>
      </c>
      <c r="D250" s="32">
        <v>2649565</v>
      </c>
      <c r="E250" s="32">
        <v>-388602</v>
      </c>
      <c r="F250" s="32">
        <v>2260962</v>
      </c>
      <c r="G250" s="32">
        <v>-20836.07</v>
      </c>
      <c r="H250" s="32">
        <v>-21065.03</v>
      </c>
      <c r="I250" s="32">
        <v>-21065.03</v>
      </c>
      <c r="J250" s="32">
        <v>-228.95999999999913</v>
      </c>
      <c r="K250" s="32">
        <v>0</v>
      </c>
      <c r="L250" s="32"/>
    </row>
    <row r="251" spans="1:12">
      <c r="A251" s="56"/>
      <c r="B251" s="56" t="s">
        <v>3983</v>
      </c>
      <c r="C251" s="56" t="s">
        <v>3982</v>
      </c>
      <c r="D251" s="32">
        <v>1230353</v>
      </c>
      <c r="E251" s="32">
        <v>-192880</v>
      </c>
      <c r="F251" s="32">
        <v>1037473</v>
      </c>
      <c r="G251" s="32">
        <v>-9558.92</v>
      </c>
      <c r="H251" s="32">
        <v>-9663.9599999999991</v>
      </c>
      <c r="I251" s="32">
        <v>-9663.9599999999991</v>
      </c>
      <c r="J251" s="32">
        <v>-105.03999999999905</v>
      </c>
      <c r="K251" s="32">
        <v>0</v>
      </c>
      <c r="L251" s="32"/>
    </row>
    <row r="252" spans="1:12">
      <c r="A252" s="56"/>
      <c r="B252" s="56" t="s">
        <v>3985</v>
      </c>
      <c r="C252" s="56" t="s">
        <v>3984</v>
      </c>
      <c r="D252" s="32">
        <v>1774564</v>
      </c>
      <c r="E252" s="32">
        <v>-255091</v>
      </c>
      <c r="F252" s="32">
        <v>1519472</v>
      </c>
      <c r="G252" s="32">
        <v>-13996.75</v>
      </c>
      <c r="H252" s="32">
        <v>-14150.55</v>
      </c>
      <c r="I252" s="32">
        <v>-14150.56</v>
      </c>
      <c r="J252" s="32">
        <v>-153.79999999999927</v>
      </c>
      <c r="K252" s="32">
        <v>-1.0000000000218279E-2</v>
      </c>
      <c r="L252" s="32"/>
    </row>
    <row r="253" spans="1:12">
      <c r="A253" s="56"/>
      <c r="B253" s="56" t="s">
        <v>4501</v>
      </c>
      <c r="C253" s="56" t="s">
        <v>4500</v>
      </c>
      <c r="D253" s="32">
        <v>716417</v>
      </c>
      <c r="E253" s="32">
        <v>-94958</v>
      </c>
      <c r="F253" s="32">
        <v>621459</v>
      </c>
      <c r="G253" s="32">
        <v>-5734.75</v>
      </c>
      <c r="H253" s="32">
        <v>-5797.77</v>
      </c>
      <c r="I253" s="32">
        <v>-5797.77</v>
      </c>
      <c r="J253" s="32">
        <v>-63.020000000000437</v>
      </c>
      <c r="K253" s="32">
        <v>0</v>
      </c>
      <c r="L253" s="32"/>
    </row>
    <row r="254" spans="1:12">
      <c r="A254" s="56"/>
      <c r="B254" s="56" t="s">
        <v>4503</v>
      </c>
      <c r="C254" s="56" t="s">
        <v>4502</v>
      </c>
      <c r="D254" s="32">
        <v>1941054</v>
      </c>
      <c r="E254" s="32">
        <v>-622966</v>
      </c>
      <c r="F254" s="32">
        <v>1318088</v>
      </c>
      <c r="G254" s="32">
        <v>-38474.449999999997</v>
      </c>
      <c r="H254" s="32">
        <v>-38897.25</v>
      </c>
      <c r="I254" s="32">
        <v>-38897.25</v>
      </c>
      <c r="J254" s="32">
        <v>-422.80000000000291</v>
      </c>
      <c r="K254" s="32">
        <v>0</v>
      </c>
      <c r="L254" s="32"/>
    </row>
    <row r="255" spans="1:12">
      <c r="A255" s="56"/>
      <c r="B255" s="56" t="s">
        <v>3634</v>
      </c>
      <c r="C255" s="56" t="s">
        <v>3633</v>
      </c>
      <c r="D255" s="32">
        <v>593669</v>
      </c>
      <c r="E255" s="32">
        <v>-76577</v>
      </c>
      <c r="F255" s="32">
        <v>517092</v>
      </c>
      <c r="G255" s="32">
        <v>-4766.1899999999996</v>
      </c>
      <c r="H255" s="32">
        <v>-4818.57</v>
      </c>
      <c r="I255" s="32">
        <v>-4818.57</v>
      </c>
      <c r="J255" s="32">
        <v>-52.380000000000109</v>
      </c>
      <c r="K255" s="32">
        <v>0</v>
      </c>
      <c r="L255" s="32"/>
    </row>
    <row r="256" spans="1:12">
      <c r="A256" s="56"/>
      <c r="B256" s="56" t="s">
        <v>3636</v>
      </c>
      <c r="C256" s="56" t="s">
        <v>3635</v>
      </c>
      <c r="D256" s="32">
        <v>598393</v>
      </c>
      <c r="E256" s="32">
        <v>-77187</v>
      </c>
      <c r="F256" s="32">
        <v>521207</v>
      </c>
      <c r="G256" s="32">
        <v>-4804.12</v>
      </c>
      <c r="H256" s="32">
        <v>-4856.91</v>
      </c>
      <c r="I256" s="32">
        <v>-4856.91</v>
      </c>
      <c r="J256" s="32">
        <v>-52.789999999999964</v>
      </c>
      <c r="K256" s="32">
        <v>0</v>
      </c>
      <c r="L256" s="32"/>
    </row>
    <row r="257" spans="1:12">
      <c r="A257" s="56"/>
      <c r="B257" s="56" t="s">
        <v>3638</v>
      </c>
      <c r="C257" s="56" t="s">
        <v>3637</v>
      </c>
      <c r="D257" s="32">
        <v>760913</v>
      </c>
      <c r="E257" s="32">
        <v>-104250</v>
      </c>
      <c r="F257" s="32">
        <v>656663</v>
      </c>
      <c r="G257" s="32">
        <v>-6055.09</v>
      </c>
      <c r="H257" s="32">
        <v>-6121.63</v>
      </c>
      <c r="I257" s="32">
        <v>-6121.63</v>
      </c>
      <c r="J257" s="32">
        <v>-66.539999999999964</v>
      </c>
      <c r="K257" s="32">
        <v>0</v>
      </c>
      <c r="L257" s="32"/>
    </row>
    <row r="258" spans="1:12">
      <c r="A258" s="56"/>
      <c r="B258" s="56" t="s">
        <v>3519</v>
      </c>
      <c r="C258" s="56" t="s">
        <v>3518</v>
      </c>
      <c r="D258" s="32">
        <v>20637816</v>
      </c>
      <c r="E258" s="32">
        <v>-6538060</v>
      </c>
      <c r="F258" s="32">
        <v>14099756</v>
      </c>
      <c r="G258" s="32">
        <v>-407391.48</v>
      </c>
      <c r="H258" s="32">
        <v>-411868.31</v>
      </c>
      <c r="I258" s="32">
        <v>-411868.31</v>
      </c>
      <c r="J258" s="32">
        <v>-4476.8300000000163</v>
      </c>
      <c r="K258" s="32">
        <v>0</v>
      </c>
      <c r="L258" s="32"/>
    </row>
    <row r="259" spans="1:12">
      <c r="A259" s="56"/>
      <c r="B259" s="56" t="s">
        <v>3521</v>
      </c>
      <c r="C259" s="56" t="s">
        <v>3520</v>
      </c>
      <c r="D259" s="32">
        <v>17100725</v>
      </c>
      <c r="E259" s="32">
        <v>-2337682</v>
      </c>
      <c r="F259" s="32">
        <v>14763042</v>
      </c>
      <c r="G259" s="32">
        <v>-148061.37</v>
      </c>
      <c r="H259" s="32">
        <v>-149688.41</v>
      </c>
      <c r="I259" s="32">
        <v>-149688.41</v>
      </c>
      <c r="J259" s="32">
        <v>-1627.0400000000081</v>
      </c>
      <c r="K259" s="32">
        <v>0</v>
      </c>
      <c r="L259" s="32"/>
    </row>
    <row r="260" spans="1:12">
      <c r="A260" s="56"/>
      <c r="B260" s="56" t="s">
        <v>4505</v>
      </c>
      <c r="C260" s="56" t="s">
        <v>4504</v>
      </c>
      <c r="D260" s="32">
        <v>1147384</v>
      </c>
      <c r="E260" s="32">
        <v>-315557</v>
      </c>
      <c r="F260" s="32">
        <v>831827</v>
      </c>
      <c r="G260" s="32">
        <v>-22646.43</v>
      </c>
      <c r="H260" s="32">
        <v>-22895.29</v>
      </c>
      <c r="I260" s="32">
        <v>-22895.3</v>
      </c>
      <c r="J260" s="32">
        <v>-248.86000000000058</v>
      </c>
      <c r="K260" s="32">
        <v>-9.9999999983992893E-3</v>
      </c>
      <c r="L260" s="32"/>
    </row>
    <row r="261" spans="1:12">
      <c r="A261" s="56"/>
      <c r="B261" s="56" t="s">
        <v>115</v>
      </c>
      <c r="C261" s="56" t="s">
        <v>114</v>
      </c>
      <c r="D261" s="32">
        <v>34114494</v>
      </c>
      <c r="E261" s="32">
        <v>-3661051</v>
      </c>
      <c r="F261" s="32">
        <v>30453444</v>
      </c>
      <c r="G261" s="32">
        <v>-305791.05</v>
      </c>
      <c r="H261" s="32">
        <v>-309151.39</v>
      </c>
      <c r="I261" s="32">
        <v>-309151.39</v>
      </c>
      <c r="J261" s="32">
        <v>-3360.3400000000256</v>
      </c>
      <c r="K261" s="32">
        <v>0</v>
      </c>
      <c r="L261" s="32"/>
    </row>
    <row r="262" spans="1:12">
      <c r="A262" s="56"/>
      <c r="B262" s="56" t="s">
        <v>117</v>
      </c>
      <c r="C262" s="56" t="s">
        <v>116</v>
      </c>
      <c r="D262" s="32">
        <v>32746747</v>
      </c>
      <c r="E262" s="32">
        <v>-3514269</v>
      </c>
      <c r="F262" s="32">
        <v>29232478</v>
      </c>
      <c r="G262" s="32">
        <v>-293531.01</v>
      </c>
      <c r="H262" s="32">
        <v>-296756.63</v>
      </c>
      <c r="I262" s="32">
        <v>-296756.63</v>
      </c>
      <c r="J262" s="32">
        <v>-3225.6199999999953</v>
      </c>
      <c r="K262" s="32">
        <v>0</v>
      </c>
      <c r="L262" s="32"/>
    </row>
    <row r="263" spans="1:12">
      <c r="A263" s="56"/>
      <c r="B263" s="56" t="s">
        <v>119</v>
      </c>
      <c r="C263" s="56" t="s">
        <v>118</v>
      </c>
      <c r="D263" s="32">
        <v>37978353</v>
      </c>
      <c r="E263" s="32">
        <v>-4075707</v>
      </c>
      <c r="F263" s="32">
        <v>33902647</v>
      </c>
      <c r="G263" s="32">
        <v>-340425.4</v>
      </c>
      <c r="H263" s="32">
        <v>-344166.35</v>
      </c>
      <c r="I263" s="32">
        <v>-344166.34</v>
      </c>
      <c r="J263" s="32">
        <v>-3740.9499999999534</v>
      </c>
      <c r="K263" s="32">
        <v>9.9999999511055648E-3</v>
      </c>
      <c r="L263" s="32"/>
    </row>
    <row r="264" spans="1:12">
      <c r="A264" s="56"/>
      <c r="B264" s="56" t="s">
        <v>121</v>
      </c>
      <c r="C264" s="56" t="s">
        <v>120</v>
      </c>
      <c r="D264" s="32">
        <v>2882853</v>
      </c>
      <c r="E264" s="32">
        <v>-309378</v>
      </c>
      <c r="F264" s="32">
        <v>2573475</v>
      </c>
      <c r="G264" s="32">
        <v>-25840.94</v>
      </c>
      <c r="H264" s="32">
        <v>-26124.9</v>
      </c>
      <c r="I264" s="32">
        <v>-26124.91</v>
      </c>
      <c r="J264" s="32">
        <v>-283.96000000000276</v>
      </c>
      <c r="K264" s="32">
        <v>-9.9999999983992893E-3</v>
      </c>
      <c r="L264" s="32"/>
    </row>
    <row r="265" spans="1:12">
      <c r="A265" s="56"/>
      <c r="B265" s="56" t="s">
        <v>123</v>
      </c>
      <c r="C265" s="56" t="s">
        <v>122</v>
      </c>
      <c r="D265" s="32">
        <v>147351</v>
      </c>
      <c r="E265" s="32">
        <v>-15429</v>
      </c>
      <c r="F265" s="32">
        <v>131922</v>
      </c>
      <c r="G265" s="32">
        <v>-1272.96</v>
      </c>
      <c r="H265" s="32">
        <v>-1286.94</v>
      </c>
      <c r="I265" s="32">
        <v>-1286.95</v>
      </c>
      <c r="J265" s="32">
        <v>-13.980000000000018</v>
      </c>
      <c r="K265" s="32">
        <v>-9.9999999999909051E-3</v>
      </c>
      <c r="L265" s="32"/>
    </row>
    <row r="266" spans="1:12">
      <c r="A266" s="56"/>
      <c r="B266" s="56" t="s">
        <v>1468</v>
      </c>
      <c r="C266" s="56" t="s">
        <v>1467</v>
      </c>
      <c r="D266" s="32">
        <v>298763</v>
      </c>
      <c r="E266" s="32">
        <v>-49939</v>
      </c>
      <c r="F266" s="32">
        <v>248824</v>
      </c>
      <c r="G266" s="32">
        <v>-3931.22</v>
      </c>
      <c r="H266" s="32">
        <v>-3974.42</v>
      </c>
      <c r="I266" s="32">
        <v>-3974.42</v>
      </c>
      <c r="J266" s="32">
        <v>-43.200000000000273</v>
      </c>
      <c r="K266" s="32">
        <v>0</v>
      </c>
      <c r="L266" s="32"/>
    </row>
    <row r="267" spans="1:12">
      <c r="A267" s="56"/>
      <c r="B267" s="56" t="s">
        <v>1470</v>
      </c>
      <c r="C267" s="56" t="s">
        <v>1469</v>
      </c>
      <c r="D267" s="32">
        <v>295582</v>
      </c>
      <c r="E267" s="32">
        <v>-50262</v>
      </c>
      <c r="F267" s="32">
        <v>245319</v>
      </c>
      <c r="G267" s="32">
        <v>-3889.35</v>
      </c>
      <c r="H267" s="32">
        <v>-3932.09</v>
      </c>
      <c r="I267" s="32">
        <v>-3932.09</v>
      </c>
      <c r="J267" s="32">
        <v>-42.740000000000236</v>
      </c>
      <c r="K267" s="32">
        <v>0</v>
      </c>
      <c r="L267" s="32"/>
    </row>
    <row r="268" spans="1:12">
      <c r="A268" s="56"/>
      <c r="B268" s="56" t="s">
        <v>4507</v>
      </c>
      <c r="C268" s="56" t="s">
        <v>4506</v>
      </c>
      <c r="D268" s="32">
        <v>576181</v>
      </c>
      <c r="E268" s="32">
        <v>-57615</v>
      </c>
      <c r="F268" s="32">
        <v>518566</v>
      </c>
      <c r="G268" s="32">
        <v>-4788.12</v>
      </c>
      <c r="H268" s="32">
        <v>-4840.74</v>
      </c>
      <c r="I268" s="32">
        <v>-4840.74</v>
      </c>
      <c r="J268" s="32">
        <v>-52.619999999999891</v>
      </c>
      <c r="K268" s="32">
        <v>0</v>
      </c>
      <c r="L268" s="32"/>
    </row>
    <row r="269" spans="1:12">
      <c r="A269" s="56"/>
      <c r="B269" s="56" t="s">
        <v>4509</v>
      </c>
      <c r="C269" s="56" t="s">
        <v>4508</v>
      </c>
      <c r="D269" s="32">
        <v>8351491</v>
      </c>
      <c r="E269" s="32">
        <v>-842299</v>
      </c>
      <c r="F269" s="32">
        <v>7509191</v>
      </c>
      <c r="G269" s="32">
        <v>-98902.24</v>
      </c>
      <c r="H269" s="32">
        <v>-99989.08</v>
      </c>
      <c r="I269" s="32">
        <v>-99989.08</v>
      </c>
      <c r="J269" s="32">
        <v>-1086.8399999999965</v>
      </c>
      <c r="K269" s="32">
        <v>0</v>
      </c>
      <c r="L269" s="32"/>
    </row>
    <row r="270" spans="1:12">
      <c r="A270" s="56"/>
      <c r="B270" s="56" t="s">
        <v>3667</v>
      </c>
      <c r="C270" s="56" t="s">
        <v>3666</v>
      </c>
      <c r="D270" s="32">
        <v>1539699</v>
      </c>
      <c r="E270" s="32">
        <v>-158294</v>
      </c>
      <c r="F270" s="32">
        <v>1381405</v>
      </c>
      <c r="G270" s="32">
        <v>-18233.830000000002</v>
      </c>
      <c r="H270" s="32">
        <v>-18434.21</v>
      </c>
      <c r="I270" s="32">
        <v>-18434.2</v>
      </c>
      <c r="J270" s="32">
        <v>-200.37999999999738</v>
      </c>
      <c r="K270" s="32">
        <v>9.9999999983992893E-3</v>
      </c>
      <c r="L270" s="32"/>
    </row>
    <row r="271" spans="1:12">
      <c r="A271" s="56"/>
      <c r="B271" s="56" t="s">
        <v>5992</v>
      </c>
      <c r="C271" s="56" t="s">
        <v>5991</v>
      </c>
      <c r="D271" s="32">
        <v>1268298</v>
      </c>
      <c r="E271" s="32">
        <v>-130045</v>
      </c>
      <c r="F271" s="32">
        <v>1138253</v>
      </c>
      <c r="G271" s="32">
        <v>-18777.169999999998</v>
      </c>
      <c r="H271" s="32">
        <v>-18983.5</v>
      </c>
      <c r="I271" s="32">
        <v>-18983.509999999998</v>
      </c>
      <c r="J271" s="32">
        <v>-206.33000000000175</v>
      </c>
      <c r="K271" s="32">
        <v>-9.9999999983992893E-3</v>
      </c>
      <c r="L271" s="32"/>
    </row>
    <row r="272" spans="1:12">
      <c r="A272" s="56"/>
      <c r="B272" s="56" t="s">
        <v>11308</v>
      </c>
      <c r="C272" s="56" t="s">
        <v>6023</v>
      </c>
      <c r="D272" s="32">
        <v>55209962</v>
      </c>
      <c r="E272" s="32">
        <v>-2568363</v>
      </c>
      <c r="F272" s="32">
        <v>52641599</v>
      </c>
      <c r="G272" s="32">
        <v>-373318.55</v>
      </c>
      <c r="H272" s="32">
        <v>-377420.95</v>
      </c>
      <c r="I272" s="32">
        <v>-377420.95</v>
      </c>
      <c r="J272" s="32">
        <v>-4102.4000000000233</v>
      </c>
      <c r="K272" s="32">
        <v>0</v>
      </c>
      <c r="L272" s="32"/>
    </row>
    <row r="273" spans="1:12">
      <c r="A273" s="56"/>
      <c r="B273" s="56" t="s">
        <v>6025</v>
      </c>
      <c r="C273" s="56" t="s">
        <v>6024</v>
      </c>
      <c r="D273" s="32">
        <v>32425976</v>
      </c>
      <c r="E273" s="32">
        <v>-1478288</v>
      </c>
      <c r="F273" s="32">
        <v>30947688</v>
      </c>
      <c r="G273" s="32">
        <v>-219483.63</v>
      </c>
      <c r="H273" s="32">
        <v>-221895.54</v>
      </c>
      <c r="I273" s="32">
        <v>-221895.53</v>
      </c>
      <c r="J273" s="32">
        <v>-2411.9100000000035</v>
      </c>
      <c r="K273" s="32">
        <v>1.0000000009313226E-2</v>
      </c>
      <c r="L273" s="32"/>
    </row>
    <row r="274" spans="1:12">
      <c r="A274" s="56"/>
      <c r="B274" s="56" t="s">
        <v>6027</v>
      </c>
      <c r="C274" s="56" t="s">
        <v>6026</v>
      </c>
      <c r="D274" s="32">
        <v>5863057</v>
      </c>
      <c r="E274" s="32">
        <v>-268286</v>
      </c>
      <c r="F274" s="32">
        <v>5594771</v>
      </c>
      <c r="G274" s="32">
        <v>-39678.199999999997</v>
      </c>
      <c r="H274" s="32">
        <v>-40114.230000000003</v>
      </c>
      <c r="I274" s="32">
        <v>-40114.22</v>
      </c>
      <c r="J274" s="32">
        <v>-436.03000000000611</v>
      </c>
      <c r="K274" s="32">
        <v>1.0000000002037268E-2</v>
      </c>
      <c r="L274" s="32"/>
    </row>
    <row r="275" spans="1:12">
      <c r="A275" s="56"/>
      <c r="B275" s="56" t="s">
        <v>6567</v>
      </c>
      <c r="C275" s="56" t="s">
        <v>6556</v>
      </c>
      <c r="D275" s="32">
        <v>3413034</v>
      </c>
      <c r="E275" s="32">
        <v>-239203</v>
      </c>
      <c r="F275" s="32">
        <v>3173831</v>
      </c>
      <c r="G275" s="32">
        <v>-40421.43</v>
      </c>
      <c r="H275" s="32">
        <v>-40865.629999999997</v>
      </c>
      <c r="I275" s="32">
        <v>-40865.629999999997</v>
      </c>
      <c r="J275" s="32">
        <v>-444.19999999999709</v>
      </c>
      <c r="K275" s="32">
        <v>0</v>
      </c>
      <c r="L275" s="32"/>
    </row>
    <row r="276" spans="1:12">
      <c r="A276" s="56"/>
      <c r="B276" s="56" t="s">
        <v>6664</v>
      </c>
      <c r="C276" s="56" t="s">
        <v>6663</v>
      </c>
      <c r="D276" s="32">
        <v>1912781</v>
      </c>
      <c r="E276" s="32">
        <v>-188260</v>
      </c>
      <c r="F276" s="32">
        <v>1724522</v>
      </c>
      <c r="G276" s="32">
        <v>-37755.550000000003</v>
      </c>
      <c r="H276" s="32">
        <v>-38170.449999999997</v>
      </c>
      <c r="I276" s="32">
        <v>-38170.449999999997</v>
      </c>
      <c r="J276" s="32">
        <v>-414.89999999999418</v>
      </c>
      <c r="K276" s="32">
        <v>0</v>
      </c>
      <c r="L276" s="32"/>
    </row>
    <row r="277" spans="1:12">
      <c r="A277" s="56"/>
      <c r="B277" s="56" t="s">
        <v>6666</v>
      </c>
      <c r="C277" s="56" t="s">
        <v>6665</v>
      </c>
      <c r="D277" s="32">
        <v>1077131</v>
      </c>
      <c r="E277" s="32">
        <v>-105081</v>
      </c>
      <c r="F277" s="32">
        <v>972050</v>
      </c>
      <c r="G277" s="32">
        <v>-21260.97</v>
      </c>
      <c r="H277" s="32">
        <v>-21494.6</v>
      </c>
      <c r="I277" s="32">
        <v>-21494.61</v>
      </c>
      <c r="J277" s="32">
        <v>-233.62999999999738</v>
      </c>
      <c r="K277" s="32">
        <v>-1.0000000002037268E-2</v>
      </c>
      <c r="L277" s="32"/>
    </row>
    <row r="278" spans="1:12">
      <c r="A278" s="56"/>
      <c r="B278" s="56" t="s">
        <v>6674</v>
      </c>
      <c r="C278" s="56" t="s">
        <v>6673</v>
      </c>
      <c r="D278" s="32">
        <v>947131</v>
      </c>
      <c r="E278" s="32">
        <v>-67988</v>
      </c>
      <c r="F278" s="32">
        <v>879143</v>
      </c>
      <c r="G278" s="32">
        <v>-23275.71</v>
      </c>
      <c r="H278" s="32">
        <v>-23531.49</v>
      </c>
      <c r="I278" s="32">
        <v>-23531.48</v>
      </c>
      <c r="J278" s="32">
        <v>-255.78000000000247</v>
      </c>
      <c r="K278" s="32">
        <v>1.0000000002037268E-2</v>
      </c>
      <c r="L278" s="32"/>
    </row>
    <row r="279" spans="1:12">
      <c r="A279" s="56"/>
      <c r="B279" s="56" t="s">
        <v>6720</v>
      </c>
      <c r="C279" s="56" t="s">
        <v>6719</v>
      </c>
      <c r="D279" s="32">
        <v>9949013</v>
      </c>
      <c r="E279" s="32">
        <v>-427952</v>
      </c>
      <c r="F279" s="32">
        <v>9521061</v>
      </c>
      <c r="G279" s="32">
        <v>-67329.33</v>
      </c>
      <c r="H279" s="32">
        <v>-68069.22</v>
      </c>
      <c r="I279" s="32">
        <v>-68069.22</v>
      </c>
      <c r="J279" s="32">
        <v>-739.88999999999942</v>
      </c>
      <c r="K279" s="32">
        <v>0</v>
      </c>
      <c r="L279" s="32"/>
    </row>
    <row r="280" spans="1:12">
      <c r="A280" s="56"/>
      <c r="B280" s="56" t="s">
        <v>6722</v>
      </c>
      <c r="C280" s="56" t="s">
        <v>6721</v>
      </c>
      <c r="D280" s="32">
        <v>4026982</v>
      </c>
      <c r="E280" s="32">
        <v>-173219</v>
      </c>
      <c r="F280" s="32">
        <v>3853763</v>
      </c>
      <c r="G280" s="32">
        <v>-27252.35</v>
      </c>
      <c r="H280" s="32">
        <v>-27551.83</v>
      </c>
      <c r="I280" s="32">
        <v>-27551.82</v>
      </c>
      <c r="J280" s="32">
        <v>-299.4800000000032</v>
      </c>
      <c r="K280" s="32">
        <v>1.0000000002037268E-2</v>
      </c>
      <c r="L280" s="32"/>
    </row>
    <row r="281" spans="1:12">
      <c r="A281" s="56"/>
      <c r="B281" s="56" t="s">
        <v>3521</v>
      </c>
      <c r="C281" s="56" t="s">
        <v>6723</v>
      </c>
      <c r="D281" s="32">
        <v>1184407</v>
      </c>
      <c r="E281" s="32">
        <v>-50947</v>
      </c>
      <c r="F281" s="32">
        <v>1133460</v>
      </c>
      <c r="G281" s="32">
        <v>-8015.4</v>
      </c>
      <c r="H281" s="32">
        <v>-8103.48</v>
      </c>
      <c r="I281" s="32">
        <v>-8103.48</v>
      </c>
      <c r="J281" s="32">
        <v>-88.079999999999927</v>
      </c>
      <c r="K281" s="32">
        <v>0</v>
      </c>
      <c r="L281" s="32"/>
    </row>
    <row r="282" spans="1:12">
      <c r="A282" s="56"/>
      <c r="B282" s="56" t="s">
        <v>6722</v>
      </c>
      <c r="C282" s="56" t="s">
        <v>6724</v>
      </c>
      <c r="D282" s="32">
        <v>579414</v>
      </c>
      <c r="E282" s="32">
        <v>-24923</v>
      </c>
      <c r="F282" s="32">
        <v>554491</v>
      </c>
      <c r="G282" s="32">
        <v>-3921.15</v>
      </c>
      <c r="H282" s="32">
        <v>-3964.24</v>
      </c>
      <c r="I282" s="32">
        <v>-3964.24</v>
      </c>
      <c r="J282" s="32">
        <v>-43.089999999999691</v>
      </c>
      <c r="K282" s="32">
        <v>0</v>
      </c>
      <c r="L282" s="32"/>
    </row>
    <row r="283" spans="1:12">
      <c r="A283" s="56"/>
      <c r="B283" s="56" t="s">
        <v>4489</v>
      </c>
      <c r="C283" s="56" t="s">
        <v>6984</v>
      </c>
      <c r="D283" s="32">
        <v>3006203</v>
      </c>
      <c r="E283" s="32">
        <v>-6870</v>
      </c>
      <c r="F283" s="32">
        <v>2999333</v>
      </c>
      <c r="G283" s="32">
        <v>-23154.51</v>
      </c>
      <c r="H283" s="32">
        <v>-23408.959999999999</v>
      </c>
      <c r="I283" s="32">
        <v>-23408.959999999999</v>
      </c>
      <c r="J283" s="32">
        <v>-254.45000000000073</v>
      </c>
      <c r="K283" s="32">
        <v>0</v>
      </c>
      <c r="L283" s="32"/>
    </row>
    <row r="284" spans="1:12">
      <c r="A284" s="56"/>
      <c r="B284" s="56" t="s">
        <v>8374</v>
      </c>
      <c r="C284" s="56" t="s">
        <v>7052</v>
      </c>
      <c r="D284" s="32">
        <v>0</v>
      </c>
      <c r="E284" s="32">
        <v>0</v>
      </c>
      <c r="F284" s="32">
        <v>0</v>
      </c>
      <c r="G284" s="32">
        <v>0</v>
      </c>
      <c r="H284" s="32">
        <v>-1993.64</v>
      </c>
      <c r="I284" s="32">
        <v>-2658.18</v>
      </c>
      <c r="J284" s="32">
        <v>-1993.64</v>
      </c>
      <c r="K284" s="32">
        <v>-664.53999999999974</v>
      </c>
      <c r="L284" s="32"/>
    </row>
    <row r="285" spans="1:12">
      <c r="A285" s="56"/>
      <c r="B285" s="56" t="s">
        <v>4613</v>
      </c>
      <c r="C285" s="56" t="s">
        <v>4612</v>
      </c>
      <c r="D285" s="32">
        <v>340667</v>
      </c>
      <c r="E285" s="32">
        <v>-269879</v>
      </c>
      <c r="F285" s="32">
        <v>70788</v>
      </c>
      <c r="G285" s="32">
        <v>-9443.34</v>
      </c>
      <c r="H285" s="32">
        <v>-9547.1200000000008</v>
      </c>
      <c r="I285" s="32">
        <v>-9547.11</v>
      </c>
      <c r="J285" s="32">
        <v>-103.78000000000065</v>
      </c>
      <c r="K285" s="32">
        <v>1.0000000000218279E-2</v>
      </c>
      <c r="L285" s="32"/>
    </row>
    <row r="286" spans="1:12">
      <c r="A286" s="56"/>
      <c r="B286" s="56" t="s">
        <v>4615</v>
      </c>
      <c r="C286" s="56" t="s">
        <v>4614</v>
      </c>
      <c r="D286" s="32">
        <v>12075385</v>
      </c>
      <c r="E286" s="32">
        <v>-9566221</v>
      </c>
      <c r="F286" s="32">
        <v>2509164</v>
      </c>
      <c r="G286" s="32">
        <v>-334731.53000000003</v>
      </c>
      <c r="H286" s="32">
        <v>-338409.89</v>
      </c>
      <c r="I286" s="32">
        <v>-338409.89</v>
      </c>
      <c r="J286" s="32">
        <v>-3678.359999999986</v>
      </c>
      <c r="K286" s="32">
        <v>0</v>
      </c>
      <c r="L286" s="32"/>
    </row>
    <row r="287" spans="1:12">
      <c r="A287" s="56"/>
      <c r="B287" s="56" t="s">
        <v>4617</v>
      </c>
      <c r="C287" s="56" t="s">
        <v>4616</v>
      </c>
      <c r="D287" s="32">
        <v>12075385</v>
      </c>
      <c r="E287" s="32">
        <v>-9566221</v>
      </c>
      <c r="F287" s="32">
        <v>2509164</v>
      </c>
      <c r="G287" s="32">
        <v>-334731.53000000003</v>
      </c>
      <c r="H287" s="32">
        <v>-338409.89</v>
      </c>
      <c r="I287" s="32">
        <v>-338409.89</v>
      </c>
      <c r="J287" s="32">
        <v>-3678.359999999986</v>
      </c>
      <c r="K287" s="32">
        <v>0</v>
      </c>
      <c r="L287" s="32"/>
    </row>
    <row r="288" spans="1:12">
      <c r="A288" s="56"/>
      <c r="B288" s="56" t="s">
        <v>4619</v>
      </c>
      <c r="C288" s="56" t="s">
        <v>4618</v>
      </c>
      <c r="D288" s="32">
        <v>537458</v>
      </c>
      <c r="E288" s="32">
        <v>-300185</v>
      </c>
      <c r="F288" s="32">
        <v>237273</v>
      </c>
      <c r="G288" s="32">
        <v>-7070.31</v>
      </c>
      <c r="H288" s="32">
        <v>-7148.01</v>
      </c>
      <c r="I288" s="32">
        <v>-7148</v>
      </c>
      <c r="J288" s="32">
        <v>-77.699999999999818</v>
      </c>
      <c r="K288" s="32">
        <v>1.0000000000218279E-2</v>
      </c>
      <c r="L288" s="32"/>
    </row>
    <row r="289" spans="1:12">
      <c r="A289" s="56"/>
      <c r="B289" s="56" t="s">
        <v>1172</v>
      </c>
      <c r="C289" s="56" t="s">
        <v>4620</v>
      </c>
      <c r="D289" s="32">
        <v>6806579</v>
      </c>
      <c r="E289" s="32">
        <v>-5392229</v>
      </c>
      <c r="F289" s="32">
        <v>1414350</v>
      </c>
      <c r="G289" s="32">
        <v>-188679.43</v>
      </c>
      <c r="H289" s="32">
        <v>-190752.84</v>
      </c>
      <c r="I289" s="32">
        <v>-190752.83</v>
      </c>
      <c r="J289" s="32">
        <v>-2073.4100000000035</v>
      </c>
      <c r="K289" s="32">
        <v>1.0000000009313226E-2</v>
      </c>
      <c r="L289" s="32"/>
    </row>
    <row r="290" spans="1:12">
      <c r="A290" s="56"/>
      <c r="B290" s="56" t="s">
        <v>4622</v>
      </c>
      <c r="C290" s="56" t="s">
        <v>4621</v>
      </c>
      <c r="D290" s="32">
        <v>168795</v>
      </c>
      <c r="E290" s="32">
        <v>-94277</v>
      </c>
      <c r="F290" s="32">
        <v>74518</v>
      </c>
      <c r="G290" s="32">
        <v>-2220.5100000000002</v>
      </c>
      <c r="H290" s="32">
        <v>-2244.91</v>
      </c>
      <c r="I290" s="32">
        <v>-2244.9</v>
      </c>
      <c r="J290" s="32">
        <v>-24.399999999999636</v>
      </c>
      <c r="K290" s="32">
        <v>9.9999999997635314E-3</v>
      </c>
      <c r="L290" s="32"/>
    </row>
    <row r="291" spans="1:12">
      <c r="A291" s="56"/>
      <c r="B291" s="56" t="s">
        <v>4624</v>
      </c>
      <c r="C291" s="56" t="s">
        <v>4623</v>
      </c>
      <c r="D291" s="32">
        <v>62237</v>
      </c>
      <c r="E291" s="32">
        <v>-34761</v>
      </c>
      <c r="F291" s="32">
        <v>27476</v>
      </c>
      <c r="G291" s="32">
        <v>-818.73</v>
      </c>
      <c r="H291" s="32">
        <v>-827.74</v>
      </c>
      <c r="I291" s="32">
        <v>-827.73</v>
      </c>
      <c r="J291" s="32">
        <v>-9.0099999999999909</v>
      </c>
      <c r="K291" s="32">
        <v>9.9999999999909051E-3</v>
      </c>
      <c r="L291" s="32"/>
    </row>
    <row r="292" spans="1:12">
      <c r="A292" s="56"/>
      <c r="B292" s="56" t="s">
        <v>4626</v>
      </c>
      <c r="C292" s="56" t="s">
        <v>4625</v>
      </c>
      <c r="D292" s="32">
        <v>26326</v>
      </c>
      <c r="E292" s="32">
        <v>-14704</v>
      </c>
      <c r="F292" s="32">
        <v>11622</v>
      </c>
      <c r="G292" s="32">
        <v>-346.33</v>
      </c>
      <c r="H292" s="32">
        <v>-350.14</v>
      </c>
      <c r="I292" s="32">
        <v>-350.13</v>
      </c>
      <c r="J292" s="32">
        <v>-3.8100000000000023</v>
      </c>
      <c r="K292" s="32">
        <v>9.9999999999909051E-3</v>
      </c>
      <c r="L292" s="32"/>
    </row>
    <row r="293" spans="1:12">
      <c r="A293" s="56"/>
      <c r="B293" s="56" t="s">
        <v>4628</v>
      </c>
      <c r="C293" s="56" t="s">
        <v>4627</v>
      </c>
      <c r="D293" s="32">
        <v>584305</v>
      </c>
      <c r="E293" s="32">
        <v>-326350</v>
      </c>
      <c r="F293" s="32">
        <v>257955</v>
      </c>
      <c r="G293" s="32">
        <v>-7686.59</v>
      </c>
      <c r="H293" s="32">
        <v>-7771.06</v>
      </c>
      <c r="I293" s="32">
        <v>-7771.06</v>
      </c>
      <c r="J293" s="32">
        <v>-84.470000000000255</v>
      </c>
      <c r="K293" s="32">
        <v>0</v>
      </c>
      <c r="L293" s="32"/>
    </row>
    <row r="294" spans="1:12">
      <c r="A294" s="56"/>
      <c r="B294" s="56" t="s">
        <v>4630</v>
      </c>
      <c r="C294" s="56" t="s">
        <v>4629</v>
      </c>
      <c r="D294" s="32">
        <v>19518946</v>
      </c>
      <c r="E294" s="32">
        <v>-10901864</v>
      </c>
      <c r="F294" s="32">
        <v>8617082</v>
      </c>
      <c r="G294" s="32">
        <v>-256773.74</v>
      </c>
      <c r="H294" s="32">
        <v>-259595.43</v>
      </c>
      <c r="I294" s="32">
        <v>-259595.43</v>
      </c>
      <c r="J294" s="32">
        <v>-2821.6900000000023</v>
      </c>
      <c r="K294" s="32">
        <v>0</v>
      </c>
      <c r="L294" s="32"/>
    </row>
    <row r="295" spans="1:12">
      <c r="A295" s="56"/>
      <c r="B295" s="56" t="s">
        <v>4632</v>
      </c>
      <c r="C295" s="56" t="s">
        <v>4631</v>
      </c>
      <c r="D295" s="32">
        <v>162826</v>
      </c>
      <c r="E295" s="32">
        <v>-90943</v>
      </c>
      <c r="F295" s="32">
        <v>71883</v>
      </c>
      <c r="G295" s="32">
        <v>-2141.9899999999998</v>
      </c>
      <c r="H295" s="32">
        <v>-2165.54</v>
      </c>
      <c r="I295" s="32">
        <v>-2165.5300000000002</v>
      </c>
      <c r="J295" s="32">
        <v>-23.550000000000182</v>
      </c>
      <c r="K295" s="32">
        <v>9.9999999997635314E-3</v>
      </c>
      <c r="L295" s="32"/>
    </row>
    <row r="296" spans="1:12">
      <c r="A296" s="56"/>
      <c r="B296" s="56" t="s">
        <v>1488</v>
      </c>
      <c r="C296" s="56" t="s">
        <v>4678</v>
      </c>
      <c r="D296" s="32">
        <v>59569834</v>
      </c>
      <c r="E296" s="32">
        <v>-25750483</v>
      </c>
      <c r="F296" s="32">
        <v>33819351</v>
      </c>
      <c r="G296" s="32">
        <v>-314879.19</v>
      </c>
      <c r="H296" s="32">
        <v>-318339.40000000002</v>
      </c>
      <c r="I296" s="32">
        <v>-318339.40000000002</v>
      </c>
      <c r="J296" s="32">
        <v>-3460.210000000021</v>
      </c>
      <c r="K296" s="32">
        <v>0</v>
      </c>
      <c r="L296" s="32"/>
    </row>
    <row r="297" spans="1:12">
      <c r="A297" s="56"/>
      <c r="B297" s="56" t="s">
        <v>1490</v>
      </c>
      <c r="C297" s="56" t="s">
        <v>4679</v>
      </c>
      <c r="D297" s="32">
        <v>341014514</v>
      </c>
      <c r="E297" s="32">
        <v>-216112529</v>
      </c>
      <c r="F297" s="32">
        <v>124901985</v>
      </c>
      <c r="G297" s="32">
        <v>-6084602.9800000004</v>
      </c>
      <c r="H297" s="32">
        <v>-6151466.7599999998</v>
      </c>
      <c r="I297" s="32">
        <v>-6151466.75</v>
      </c>
      <c r="J297" s="32">
        <v>-66863.779999999329</v>
      </c>
      <c r="K297" s="32">
        <v>9.9999997764825821E-3</v>
      </c>
      <c r="L297" s="32"/>
    </row>
    <row r="298" spans="1:12">
      <c r="A298" s="56"/>
      <c r="B298" s="56" t="s">
        <v>1492</v>
      </c>
      <c r="C298" s="56" t="s">
        <v>4680</v>
      </c>
      <c r="D298" s="32">
        <v>17945590</v>
      </c>
      <c r="E298" s="32">
        <v>-14216646</v>
      </c>
      <c r="F298" s="32">
        <v>3728944</v>
      </c>
      <c r="G298" s="32">
        <v>-497454.54</v>
      </c>
      <c r="H298" s="32">
        <v>-502921.07</v>
      </c>
      <c r="I298" s="32">
        <v>-502921.07</v>
      </c>
      <c r="J298" s="32">
        <v>-5466.5300000000279</v>
      </c>
      <c r="K298" s="32">
        <v>0</v>
      </c>
      <c r="L298" s="32"/>
    </row>
    <row r="299" spans="1:12">
      <c r="A299" s="56"/>
      <c r="B299" s="56" t="s">
        <v>1494</v>
      </c>
      <c r="C299" s="56" t="s">
        <v>4681</v>
      </c>
      <c r="D299" s="32">
        <v>11465238</v>
      </c>
      <c r="E299" s="32">
        <v>-7265913</v>
      </c>
      <c r="F299" s="32">
        <v>4199325</v>
      </c>
      <c r="G299" s="32">
        <v>-204570.23</v>
      </c>
      <c r="H299" s="32">
        <v>-206818.26</v>
      </c>
      <c r="I299" s="32">
        <v>-206818.26</v>
      </c>
      <c r="J299" s="32">
        <v>-2248.0299999999988</v>
      </c>
      <c r="K299" s="32">
        <v>0</v>
      </c>
      <c r="L299" s="32"/>
    </row>
    <row r="300" spans="1:12">
      <c r="A300" s="56"/>
      <c r="B300" s="56" t="s">
        <v>1496</v>
      </c>
      <c r="C300" s="56" t="s">
        <v>4682</v>
      </c>
      <c r="D300" s="32">
        <v>2990932</v>
      </c>
      <c r="E300" s="32">
        <v>-2369441</v>
      </c>
      <c r="F300" s="32">
        <v>621491</v>
      </c>
      <c r="G300" s="32">
        <v>-82909.09</v>
      </c>
      <c r="H300" s="32">
        <v>-83820.17</v>
      </c>
      <c r="I300" s="32">
        <v>-83820.179999999993</v>
      </c>
      <c r="J300" s="32">
        <v>-911.08000000000175</v>
      </c>
      <c r="K300" s="32">
        <v>-9.9999999947613105E-3</v>
      </c>
      <c r="L300" s="32"/>
    </row>
    <row r="301" spans="1:12">
      <c r="A301" s="56"/>
      <c r="B301" s="56" t="s">
        <v>4684</v>
      </c>
      <c r="C301" s="56" t="s">
        <v>4683</v>
      </c>
      <c r="D301" s="32">
        <v>108443422</v>
      </c>
      <c r="E301" s="32">
        <v>-60568609</v>
      </c>
      <c r="F301" s="32">
        <v>47874813</v>
      </c>
      <c r="G301" s="32">
        <v>-1426584.33</v>
      </c>
      <c r="H301" s="32">
        <v>-1442261.09</v>
      </c>
      <c r="I301" s="32">
        <v>-1442261.08</v>
      </c>
      <c r="J301" s="32">
        <v>-15676.760000000009</v>
      </c>
      <c r="K301" s="32">
        <v>1.0000000009313226E-2</v>
      </c>
      <c r="L301" s="32"/>
    </row>
    <row r="302" spans="1:12">
      <c r="A302" s="56"/>
      <c r="B302" s="56" t="s">
        <v>4686</v>
      </c>
      <c r="C302" s="56" t="s">
        <v>4685</v>
      </c>
      <c r="D302" s="32">
        <v>14954658</v>
      </c>
      <c r="E302" s="32">
        <v>-6464508</v>
      </c>
      <c r="F302" s="32">
        <v>8490150</v>
      </c>
      <c r="G302" s="32">
        <v>-79048.58</v>
      </c>
      <c r="H302" s="32">
        <v>-79917.240000000005</v>
      </c>
      <c r="I302" s="32">
        <v>-79917.25</v>
      </c>
      <c r="J302" s="32">
        <v>-868.66000000000349</v>
      </c>
      <c r="K302" s="32">
        <v>-9.9999999947613105E-3</v>
      </c>
      <c r="L302" s="32"/>
    </row>
    <row r="303" spans="1:12">
      <c r="A303" s="56"/>
      <c r="B303" s="56" t="s">
        <v>1198</v>
      </c>
      <c r="C303" s="56" t="s">
        <v>4687</v>
      </c>
      <c r="D303" s="32">
        <v>25375360</v>
      </c>
      <c r="E303" s="32">
        <v>-14175216</v>
      </c>
      <c r="F303" s="32">
        <v>11200144</v>
      </c>
      <c r="G303" s="32">
        <v>-333735.32</v>
      </c>
      <c r="H303" s="32">
        <v>-337402.73</v>
      </c>
      <c r="I303" s="32">
        <v>-337402.74</v>
      </c>
      <c r="J303" s="32">
        <v>-3667.4099999999744</v>
      </c>
      <c r="K303" s="32">
        <v>-1.0000000009313226E-2</v>
      </c>
      <c r="L303" s="32"/>
    </row>
    <row r="304" spans="1:12">
      <c r="A304" s="56"/>
      <c r="B304" s="56" t="s">
        <v>1203</v>
      </c>
      <c r="C304" s="56" t="s">
        <v>4688</v>
      </c>
      <c r="D304" s="32">
        <v>1993954</v>
      </c>
      <c r="E304" s="32">
        <v>-1579703</v>
      </c>
      <c r="F304" s="32">
        <v>414251</v>
      </c>
      <c r="G304" s="32">
        <v>-55259.45</v>
      </c>
      <c r="H304" s="32">
        <v>-55866.7</v>
      </c>
      <c r="I304" s="32">
        <v>-55866.69</v>
      </c>
      <c r="J304" s="32">
        <v>-607.25</v>
      </c>
      <c r="K304" s="32">
        <v>9.9999999947613105E-3</v>
      </c>
      <c r="L304" s="32"/>
    </row>
    <row r="305" spans="1:12">
      <c r="A305" s="56"/>
      <c r="B305" s="56" t="s">
        <v>4690</v>
      </c>
      <c r="C305" s="56" t="s">
        <v>4689</v>
      </c>
      <c r="D305" s="32">
        <v>41649433</v>
      </c>
      <c r="E305" s="32">
        <v>-32996606</v>
      </c>
      <c r="F305" s="32">
        <v>8652827</v>
      </c>
      <c r="G305" s="32">
        <v>-1154251.55</v>
      </c>
      <c r="H305" s="32">
        <v>-1166935.6399999999</v>
      </c>
      <c r="I305" s="32">
        <v>-1166935.6299999999</v>
      </c>
      <c r="J305" s="32">
        <v>-12684.089999999851</v>
      </c>
      <c r="K305" s="32">
        <v>1.0000000009313226E-2</v>
      </c>
      <c r="L305" s="32"/>
    </row>
    <row r="306" spans="1:12">
      <c r="A306" s="56"/>
      <c r="B306" s="56" t="s">
        <v>4692</v>
      </c>
      <c r="C306" s="56" t="s">
        <v>4691</v>
      </c>
      <c r="D306" s="32">
        <v>20824716</v>
      </c>
      <c r="E306" s="32">
        <v>-16498303</v>
      </c>
      <c r="F306" s="32">
        <v>4326413</v>
      </c>
      <c r="G306" s="32">
        <v>-577125.78</v>
      </c>
      <c r="H306" s="32">
        <v>-583467.81999999995</v>
      </c>
      <c r="I306" s="32">
        <v>-583467.81999999995</v>
      </c>
      <c r="J306" s="32">
        <v>-6342.0399999999208</v>
      </c>
      <c r="K306" s="32">
        <v>0</v>
      </c>
      <c r="L306" s="32"/>
    </row>
    <row r="307" spans="1:12">
      <c r="A307" s="56"/>
      <c r="B307" s="56" t="s">
        <v>4694</v>
      </c>
      <c r="C307" s="56" t="s">
        <v>4693</v>
      </c>
      <c r="D307" s="32">
        <v>20824716</v>
      </c>
      <c r="E307" s="32">
        <v>-16498303</v>
      </c>
      <c r="F307" s="32">
        <v>4326413</v>
      </c>
      <c r="G307" s="32">
        <v>-577125.78</v>
      </c>
      <c r="H307" s="32">
        <v>-583467.81999999995</v>
      </c>
      <c r="I307" s="32">
        <v>-583467.81999999995</v>
      </c>
      <c r="J307" s="32">
        <v>-6342.0399999999208</v>
      </c>
      <c r="K307" s="32">
        <v>0</v>
      </c>
      <c r="L307" s="32"/>
    </row>
    <row r="308" spans="1:12">
      <c r="A308" s="56"/>
      <c r="B308" s="56" t="s">
        <v>1205</v>
      </c>
      <c r="C308" s="56" t="s">
        <v>4695</v>
      </c>
      <c r="D308" s="32">
        <v>1050098</v>
      </c>
      <c r="E308" s="32">
        <v>-831896</v>
      </c>
      <c r="F308" s="32">
        <v>218202</v>
      </c>
      <c r="G308" s="32">
        <v>-29108.89</v>
      </c>
      <c r="H308" s="32">
        <v>-29428.78</v>
      </c>
      <c r="I308" s="32">
        <v>-29428.77</v>
      </c>
      <c r="J308" s="32">
        <v>-319.88999999999942</v>
      </c>
      <c r="K308" s="32">
        <v>9.9999999983992893E-3</v>
      </c>
      <c r="L308" s="32"/>
    </row>
    <row r="309" spans="1:12">
      <c r="A309" s="56"/>
      <c r="B309" s="56" t="s">
        <v>1300</v>
      </c>
      <c r="C309" s="56" t="s">
        <v>4696</v>
      </c>
      <c r="D309" s="32">
        <v>5250491</v>
      </c>
      <c r="E309" s="32">
        <v>-4159483</v>
      </c>
      <c r="F309" s="32">
        <v>1091008</v>
      </c>
      <c r="G309" s="32">
        <v>-145544.41</v>
      </c>
      <c r="H309" s="32">
        <v>-147143.79999999999</v>
      </c>
      <c r="I309" s="32">
        <v>-147143.79999999999</v>
      </c>
      <c r="J309" s="32">
        <v>-1599.3899999999849</v>
      </c>
      <c r="K309" s="32">
        <v>0</v>
      </c>
      <c r="L309" s="32"/>
    </row>
    <row r="310" spans="1:12">
      <c r="A310" s="56"/>
      <c r="B310" s="56" t="s">
        <v>4698</v>
      </c>
      <c r="C310" s="56" t="s">
        <v>4697</v>
      </c>
      <c r="D310" s="32">
        <v>1050098</v>
      </c>
      <c r="E310" s="32">
        <v>-831896</v>
      </c>
      <c r="F310" s="32">
        <v>218202</v>
      </c>
      <c r="G310" s="32">
        <v>-29108.89</v>
      </c>
      <c r="H310" s="32">
        <v>-29428.78</v>
      </c>
      <c r="I310" s="32">
        <v>-29428.77</v>
      </c>
      <c r="J310" s="32">
        <v>-319.88999999999942</v>
      </c>
      <c r="K310" s="32">
        <v>9.9999999983992893E-3</v>
      </c>
      <c r="L310" s="32"/>
    </row>
    <row r="311" spans="1:12">
      <c r="A311" s="56"/>
      <c r="B311" s="56" t="s">
        <v>1282</v>
      </c>
      <c r="C311" s="56" t="s">
        <v>4699</v>
      </c>
      <c r="D311" s="32">
        <v>8146515</v>
      </c>
      <c r="E311" s="32">
        <v>-6454046</v>
      </c>
      <c r="F311" s="32">
        <v>1692469</v>
      </c>
      <c r="G311" s="32">
        <v>-225768.45</v>
      </c>
      <c r="H311" s="32">
        <v>-228249.41</v>
      </c>
      <c r="I311" s="32">
        <v>-228249.42</v>
      </c>
      <c r="J311" s="32">
        <v>-2480.9599999999919</v>
      </c>
      <c r="K311" s="32">
        <v>-1.0000000009313226E-2</v>
      </c>
      <c r="L311" s="32"/>
    </row>
    <row r="312" spans="1:12">
      <c r="A312" s="56"/>
      <c r="B312" s="56" t="s">
        <v>1210</v>
      </c>
      <c r="C312" s="56" t="s">
        <v>4700</v>
      </c>
      <c r="D312" s="32">
        <v>26811152</v>
      </c>
      <c r="E312" s="32">
        <v>-21240018</v>
      </c>
      <c r="F312" s="32">
        <v>5571134</v>
      </c>
      <c r="G312" s="32">
        <v>-743209.28</v>
      </c>
      <c r="H312" s="32">
        <v>-751376.41</v>
      </c>
      <c r="I312" s="32">
        <v>-751376.42</v>
      </c>
      <c r="J312" s="32">
        <v>-8167.1300000000047</v>
      </c>
      <c r="K312" s="32">
        <v>-1.0000000009313226E-2</v>
      </c>
      <c r="L312" s="32"/>
    </row>
    <row r="313" spans="1:12">
      <c r="A313" s="56"/>
      <c r="B313" s="56" t="s">
        <v>1212</v>
      </c>
      <c r="C313" s="56" t="s">
        <v>4701</v>
      </c>
      <c r="D313" s="32">
        <v>16023490</v>
      </c>
      <c r="E313" s="32">
        <v>-12693943</v>
      </c>
      <c r="F313" s="32">
        <v>3329547</v>
      </c>
      <c r="G313" s="32">
        <v>-444173.61</v>
      </c>
      <c r="H313" s="32">
        <v>-449054.64</v>
      </c>
      <c r="I313" s="32">
        <v>-449054.63</v>
      </c>
      <c r="J313" s="32">
        <v>-4881.0300000000279</v>
      </c>
      <c r="K313" s="32">
        <v>1.0000000009313226E-2</v>
      </c>
      <c r="L313" s="32"/>
    </row>
    <row r="314" spans="1:12">
      <c r="A314" s="56"/>
      <c r="B314" s="56" t="s">
        <v>4703</v>
      </c>
      <c r="C314" s="56" t="s">
        <v>4702</v>
      </c>
      <c r="D314" s="32">
        <v>1780388</v>
      </c>
      <c r="E314" s="32">
        <v>-1410438</v>
      </c>
      <c r="F314" s="32">
        <v>369950</v>
      </c>
      <c r="G314" s="32">
        <v>-49352.65</v>
      </c>
      <c r="H314" s="32">
        <v>-49894.98</v>
      </c>
      <c r="I314" s="32">
        <v>-49894.98</v>
      </c>
      <c r="J314" s="32">
        <v>-542.33000000000175</v>
      </c>
      <c r="K314" s="32">
        <v>0</v>
      </c>
      <c r="L314" s="32"/>
    </row>
    <row r="315" spans="1:12">
      <c r="A315" s="56"/>
      <c r="B315" s="56" t="s">
        <v>1214</v>
      </c>
      <c r="C315" s="56" t="s">
        <v>4704</v>
      </c>
      <c r="D315" s="32">
        <v>153778923</v>
      </c>
      <c r="E315" s="32">
        <v>-121830772</v>
      </c>
      <c r="F315" s="32">
        <v>31948151</v>
      </c>
      <c r="G315" s="32">
        <v>-4261752.18</v>
      </c>
      <c r="H315" s="32">
        <v>-4308584.63</v>
      </c>
      <c r="I315" s="32">
        <v>-4308584.63</v>
      </c>
      <c r="J315" s="32">
        <v>-46832.450000000186</v>
      </c>
      <c r="K315" s="32">
        <v>0</v>
      </c>
      <c r="L315" s="32"/>
    </row>
    <row r="316" spans="1:12">
      <c r="A316" s="56"/>
      <c r="B316" s="56" t="s">
        <v>1302</v>
      </c>
      <c r="C316" s="56" t="s">
        <v>4705</v>
      </c>
      <c r="D316" s="32">
        <v>65960172</v>
      </c>
      <c r="E316" s="32">
        <v>-52254199</v>
      </c>
      <c r="F316" s="32">
        <v>13705973</v>
      </c>
      <c r="G316" s="32">
        <v>-1828426.2</v>
      </c>
      <c r="H316" s="32">
        <v>-1848518.8</v>
      </c>
      <c r="I316" s="32">
        <v>-1848518.8</v>
      </c>
      <c r="J316" s="32">
        <v>-20092.600000000093</v>
      </c>
      <c r="K316" s="32">
        <v>0</v>
      </c>
      <c r="L316" s="32"/>
    </row>
    <row r="317" spans="1:12">
      <c r="A317" s="56"/>
      <c r="B317" s="56" t="s">
        <v>4707</v>
      </c>
      <c r="C317" s="56" t="s">
        <v>4706</v>
      </c>
      <c r="D317" s="32">
        <v>8245021</v>
      </c>
      <c r="E317" s="32">
        <v>-6531775</v>
      </c>
      <c r="F317" s="32">
        <v>1713246</v>
      </c>
      <c r="G317" s="32">
        <v>-228553.25</v>
      </c>
      <c r="H317" s="32">
        <v>-231064.82</v>
      </c>
      <c r="I317" s="32">
        <v>-231064.82</v>
      </c>
      <c r="J317" s="32">
        <v>-2511.570000000007</v>
      </c>
      <c r="K317" s="32">
        <v>0</v>
      </c>
      <c r="L317" s="32"/>
    </row>
    <row r="318" spans="1:12">
      <c r="A318" s="56"/>
      <c r="B318" s="56" t="s">
        <v>4709</v>
      </c>
      <c r="C318" s="56" t="s">
        <v>4708</v>
      </c>
      <c r="D318" s="32">
        <v>3298009</v>
      </c>
      <c r="E318" s="32">
        <v>-2612710</v>
      </c>
      <c r="F318" s="32">
        <v>685299</v>
      </c>
      <c r="G318" s="32">
        <v>-91421.32</v>
      </c>
      <c r="H318" s="32">
        <v>-92425.95</v>
      </c>
      <c r="I318" s="32">
        <v>-92425.95</v>
      </c>
      <c r="J318" s="32">
        <v>-1004.6299999999901</v>
      </c>
      <c r="K318" s="32">
        <v>0</v>
      </c>
      <c r="L318" s="32"/>
    </row>
    <row r="319" spans="1:12">
      <c r="A319" s="56"/>
      <c r="B319" s="56" t="s">
        <v>4711</v>
      </c>
      <c r="C319" s="56" t="s">
        <v>4710</v>
      </c>
      <c r="D319" s="32">
        <v>3298009</v>
      </c>
      <c r="E319" s="32">
        <v>-2612710</v>
      </c>
      <c r="F319" s="32">
        <v>685299</v>
      </c>
      <c r="G319" s="32">
        <v>-91421.32</v>
      </c>
      <c r="H319" s="32">
        <v>-92425.95</v>
      </c>
      <c r="I319" s="32">
        <v>-92425.95</v>
      </c>
      <c r="J319" s="32">
        <v>-1004.6299999999901</v>
      </c>
      <c r="K319" s="32">
        <v>0</v>
      </c>
      <c r="L319" s="32"/>
    </row>
    <row r="320" spans="1:12">
      <c r="A320" s="56"/>
      <c r="B320" s="56" t="s">
        <v>4713</v>
      </c>
      <c r="C320" s="56" t="s">
        <v>4712</v>
      </c>
      <c r="D320" s="32">
        <v>115302534</v>
      </c>
      <c r="E320" s="32">
        <v>-91347998</v>
      </c>
      <c r="F320" s="32">
        <v>23954536</v>
      </c>
      <c r="G320" s="32">
        <v>-3195436.77</v>
      </c>
      <c r="H320" s="32">
        <v>-3230551.45</v>
      </c>
      <c r="I320" s="32">
        <v>-3230551.46</v>
      </c>
      <c r="J320" s="32">
        <v>-35114.680000000168</v>
      </c>
      <c r="K320" s="32">
        <v>-9.9999997764825821E-3</v>
      </c>
      <c r="L320" s="32"/>
    </row>
    <row r="321" spans="1:12">
      <c r="A321" s="56"/>
      <c r="B321" s="56" t="s">
        <v>4715</v>
      </c>
      <c r="C321" s="56" t="s">
        <v>4714</v>
      </c>
      <c r="D321" s="32">
        <v>377976</v>
      </c>
      <c r="E321" s="32">
        <v>-299436</v>
      </c>
      <c r="F321" s="32">
        <v>78540</v>
      </c>
      <c r="G321" s="32">
        <v>-10477.549999999999</v>
      </c>
      <c r="H321" s="32">
        <v>-10592.69</v>
      </c>
      <c r="I321" s="32">
        <v>-10592.69</v>
      </c>
      <c r="J321" s="32">
        <v>-115.14000000000124</v>
      </c>
      <c r="K321" s="32">
        <v>0</v>
      </c>
      <c r="L321" s="32"/>
    </row>
    <row r="322" spans="1:12">
      <c r="A322" s="56"/>
      <c r="B322" s="56" t="s">
        <v>4717</v>
      </c>
      <c r="C322" s="56" t="s">
        <v>4716</v>
      </c>
      <c r="D322" s="32">
        <v>287981</v>
      </c>
      <c r="E322" s="32">
        <v>-228141</v>
      </c>
      <c r="F322" s="32">
        <v>59840</v>
      </c>
      <c r="G322" s="32">
        <v>-7982.87</v>
      </c>
      <c r="H322" s="32">
        <v>-8070.59</v>
      </c>
      <c r="I322" s="32">
        <v>-8070.6</v>
      </c>
      <c r="J322" s="32">
        <v>-87.720000000000255</v>
      </c>
      <c r="K322" s="32">
        <v>-1.0000000000218279E-2</v>
      </c>
      <c r="L322" s="32"/>
    </row>
    <row r="323" spans="1:12">
      <c r="A323" s="56"/>
      <c r="B323" s="56" t="s">
        <v>4719</v>
      </c>
      <c r="C323" s="56" t="s">
        <v>4718</v>
      </c>
      <c r="D323" s="32">
        <v>143991</v>
      </c>
      <c r="E323" s="32">
        <v>-114071</v>
      </c>
      <c r="F323" s="32">
        <v>29920</v>
      </c>
      <c r="G323" s="32">
        <v>-3991.45</v>
      </c>
      <c r="H323" s="32">
        <v>-4035.32</v>
      </c>
      <c r="I323" s="32">
        <v>-4035.31</v>
      </c>
      <c r="J323" s="32">
        <v>-43.870000000000346</v>
      </c>
      <c r="K323" s="32">
        <v>1.0000000000218279E-2</v>
      </c>
      <c r="L323" s="32"/>
    </row>
    <row r="324" spans="1:12">
      <c r="A324" s="56"/>
      <c r="B324" s="56" t="s">
        <v>4721</v>
      </c>
      <c r="C324" s="56" t="s">
        <v>4720</v>
      </c>
      <c r="D324" s="32">
        <v>10799300</v>
      </c>
      <c r="E324" s="32">
        <v>-4668256</v>
      </c>
      <c r="F324" s="32">
        <v>6131044</v>
      </c>
      <c r="G324" s="32">
        <v>-57083.839999999997</v>
      </c>
      <c r="H324" s="32">
        <v>-57711.12</v>
      </c>
      <c r="I324" s="32">
        <v>-57711.13</v>
      </c>
      <c r="J324" s="32">
        <v>-627.28000000000611</v>
      </c>
      <c r="K324" s="32">
        <v>-9.9999999947613105E-3</v>
      </c>
      <c r="L324" s="32"/>
    </row>
    <row r="325" spans="1:12">
      <c r="A325" s="56"/>
      <c r="B325" s="56" t="s">
        <v>4723</v>
      </c>
      <c r="C325" s="56" t="s">
        <v>4722</v>
      </c>
      <c r="D325" s="32">
        <v>1439907</v>
      </c>
      <c r="E325" s="32">
        <v>-1140706</v>
      </c>
      <c r="F325" s="32">
        <v>299201</v>
      </c>
      <c r="G325" s="32">
        <v>-39914.47</v>
      </c>
      <c r="H325" s="32">
        <v>-40353.08</v>
      </c>
      <c r="I325" s="32">
        <v>-40353.089999999997</v>
      </c>
      <c r="J325" s="32">
        <v>-438.61000000000058</v>
      </c>
      <c r="K325" s="32">
        <v>-9.9999999947613105E-3</v>
      </c>
      <c r="L325" s="32"/>
    </row>
    <row r="326" spans="1:12">
      <c r="A326" s="56"/>
      <c r="B326" s="56" t="s">
        <v>4725</v>
      </c>
      <c r="C326" s="56" t="s">
        <v>4724</v>
      </c>
      <c r="D326" s="32">
        <v>1439907</v>
      </c>
      <c r="E326" s="32">
        <v>-1140706</v>
      </c>
      <c r="F326" s="32">
        <v>299201</v>
      </c>
      <c r="G326" s="32">
        <v>-39914.47</v>
      </c>
      <c r="H326" s="32">
        <v>-40353.08</v>
      </c>
      <c r="I326" s="32">
        <v>-40353.089999999997</v>
      </c>
      <c r="J326" s="32">
        <v>-438.61000000000058</v>
      </c>
      <c r="K326" s="32">
        <v>-9.9999999947613105E-3</v>
      </c>
      <c r="L326" s="32"/>
    </row>
    <row r="327" spans="1:12">
      <c r="A327" s="56"/>
      <c r="B327" s="56" t="s">
        <v>4727</v>
      </c>
      <c r="C327" s="56" t="s">
        <v>4726</v>
      </c>
      <c r="D327" s="32">
        <v>149181844</v>
      </c>
      <c r="E327" s="32">
        <v>-64505957</v>
      </c>
      <c r="F327" s="32">
        <v>84675887</v>
      </c>
      <c r="G327" s="32">
        <v>-788368.49</v>
      </c>
      <c r="H327" s="32">
        <v>-797031.88</v>
      </c>
      <c r="I327" s="32">
        <v>-797031.89</v>
      </c>
      <c r="J327" s="32">
        <v>-8663.390000000014</v>
      </c>
      <c r="K327" s="32">
        <v>-1.0000000009313226E-2</v>
      </c>
      <c r="L327" s="32"/>
    </row>
    <row r="328" spans="1:12">
      <c r="A328" s="56"/>
      <c r="B328" s="56" t="s">
        <v>4729</v>
      </c>
      <c r="C328" s="56" t="s">
        <v>4728</v>
      </c>
      <c r="D328" s="32">
        <v>660688872</v>
      </c>
      <c r="E328" s="32">
        <v>-285680661</v>
      </c>
      <c r="F328" s="32">
        <v>375008211</v>
      </c>
      <c r="G328" s="32">
        <v>-3491485.79</v>
      </c>
      <c r="H328" s="32">
        <v>-3529853.77</v>
      </c>
      <c r="I328" s="32">
        <v>-3529853.76</v>
      </c>
      <c r="J328" s="32">
        <v>-38367.979999999981</v>
      </c>
      <c r="K328" s="32">
        <v>1.0000000242143869E-2</v>
      </c>
      <c r="L328" s="32"/>
    </row>
    <row r="329" spans="1:12">
      <c r="A329" s="56"/>
      <c r="B329" s="56" t="s">
        <v>1226</v>
      </c>
      <c r="C329" s="56" t="s">
        <v>4730</v>
      </c>
      <c r="D329" s="32">
        <v>210289548</v>
      </c>
      <c r="E329" s="32">
        <v>-166601102</v>
      </c>
      <c r="F329" s="32">
        <v>43688446</v>
      </c>
      <c r="G329" s="32">
        <v>-5827859.3700000001</v>
      </c>
      <c r="H329" s="32">
        <v>-5891901.7699999996</v>
      </c>
      <c r="I329" s="32">
        <v>-5891901.7800000003</v>
      </c>
      <c r="J329" s="32">
        <v>-64042.399999999441</v>
      </c>
      <c r="K329" s="32">
        <v>-1.0000000707805157E-2</v>
      </c>
      <c r="L329" s="32"/>
    </row>
    <row r="330" spans="1:12">
      <c r="A330" s="56"/>
      <c r="B330" s="56" t="s">
        <v>4732</v>
      </c>
      <c r="C330" s="56" t="s">
        <v>4731</v>
      </c>
      <c r="D330" s="32">
        <v>493768616</v>
      </c>
      <c r="E330" s="32">
        <v>-213504648</v>
      </c>
      <c r="F330" s="32">
        <v>280263968</v>
      </c>
      <c r="G330" s="32">
        <v>-2609376.63</v>
      </c>
      <c r="H330" s="32">
        <v>-2638051.1</v>
      </c>
      <c r="I330" s="32">
        <v>-2638051.1</v>
      </c>
      <c r="J330" s="32">
        <v>-28674.470000000205</v>
      </c>
      <c r="K330" s="32">
        <v>0</v>
      </c>
      <c r="L330" s="32"/>
    </row>
    <row r="331" spans="1:12">
      <c r="A331" s="56"/>
      <c r="B331" s="56" t="s">
        <v>1232</v>
      </c>
      <c r="C331" s="56" t="s">
        <v>4733</v>
      </c>
      <c r="D331" s="32">
        <v>122551274</v>
      </c>
      <c r="E331" s="32">
        <v>-52975715</v>
      </c>
      <c r="F331" s="32">
        <v>69575559</v>
      </c>
      <c r="G331" s="32">
        <v>-647791.72</v>
      </c>
      <c r="H331" s="32">
        <v>-654910.31000000006</v>
      </c>
      <c r="I331" s="32">
        <v>-654910.31000000006</v>
      </c>
      <c r="J331" s="32">
        <v>-7118.5900000000838</v>
      </c>
      <c r="K331" s="32">
        <v>0</v>
      </c>
      <c r="L331" s="32"/>
    </row>
    <row r="332" spans="1:12">
      <c r="A332" s="56"/>
      <c r="B332" s="56" t="s">
        <v>4735</v>
      </c>
      <c r="C332" s="56" t="s">
        <v>4734</v>
      </c>
      <c r="D332" s="32">
        <v>32813976</v>
      </c>
      <c r="E332" s="32">
        <v>-25995506</v>
      </c>
      <c r="F332" s="32">
        <v>6818470</v>
      </c>
      <c r="G332" s="32">
        <v>-909608.51</v>
      </c>
      <c r="H332" s="32">
        <v>-919604.2</v>
      </c>
      <c r="I332" s="32">
        <v>-919604.21</v>
      </c>
      <c r="J332" s="32">
        <v>-9995.6899999999441</v>
      </c>
      <c r="K332" s="32">
        <v>-1.0000000009313226E-2</v>
      </c>
      <c r="L332" s="32"/>
    </row>
    <row r="333" spans="1:12">
      <c r="A333" s="56"/>
      <c r="B333" s="56" t="s">
        <v>1234</v>
      </c>
      <c r="C333" s="56" t="s">
        <v>4736</v>
      </c>
      <c r="D333" s="32">
        <v>385192958</v>
      </c>
      <c r="E333" s="32">
        <v>-166552751</v>
      </c>
      <c r="F333" s="32">
        <v>218640207</v>
      </c>
      <c r="G333" s="32">
        <v>-2035636.81</v>
      </c>
      <c r="H333" s="32">
        <v>-2058006.44</v>
      </c>
      <c r="I333" s="32">
        <v>-2058006.45</v>
      </c>
      <c r="J333" s="32">
        <v>-22369.629999999888</v>
      </c>
      <c r="K333" s="32">
        <v>-1.0000000009313226E-2</v>
      </c>
      <c r="L333" s="32"/>
    </row>
    <row r="334" spans="1:12">
      <c r="A334" s="56"/>
      <c r="B334" s="56" t="s">
        <v>4738</v>
      </c>
      <c r="C334" s="56" t="s">
        <v>4737</v>
      </c>
      <c r="D334" s="32">
        <v>177023</v>
      </c>
      <c r="E334" s="32">
        <v>-98872</v>
      </c>
      <c r="F334" s="32">
        <v>78151</v>
      </c>
      <c r="G334" s="32">
        <v>-2328.7600000000002</v>
      </c>
      <c r="H334" s="32">
        <v>-2354.35</v>
      </c>
      <c r="I334" s="32">
        <v>-2354.36</v>
      </c>
      <c r="J334" s="32">
        <v>-25.589999999999691</v>
      </c>
      <c r="K334" s="32">
        <v>-1.0000000000218279E-2</v>
      </c>
      <c r="L334" s="32"/>
    </row>
    <row r="335" spans="1:12">
      <c r="A335" s="56"/>
      <c r="B335" s="56" t="s">
        <v>4740</v>
      </c>
      <c r="C335" s="56" t="s">
        <v>4739</v>
      </c>
      <c r="D335" s="32">
        <v>265534</v>
      </c>
      <c r="E335" s="32">
        <v>-148308</v>
      </c>
      <c r="F335" s="32">
        <v>117226</v>
      </c>
      <c r="G335" s="32">
        <v>-3493.12</v>
      </c>
      <c r="H335" s="32">
        <v>-3531.51</v>
      </c>
      <c r="I335" s="32">
        <v>-3531.51</v>
      </c>
      <c r="J335" s="32">
        <v>-38.390000000000327</v>
      </c>
      <c r="K335" s="32">
        <v>0</v>
      </c>
      <c r="L335" s="32"/>
    </row>
    <row r="336" spans="1:12">
      <c r="A336" s="56"/>
      <c r="B336" s="56" t="s">
        <v>4742</v>
      </c>
      <c r="C336" s="56" t="s">
        <v>4741</v>
      </c>
      <c r="D336" s="32">
        <v>318928</v>
      </c>
      <c r="E336" s="32">
        <v>-178130</v>
      </c>
      <c r="F336" s="32">
        <v>140798</v>
      </c>
      <c r="G336" s="32">
        <v>-4195.53</v>
      </c>
      <c r="H336" s="32">
        <v>-4241.63</v>
      </c>
      <c r="I336" s="32">
        <v>-4241.63</v>
      </c>
      <c r="J336" s="32">
        <v>-46.100000000000364</v>
      </c>
      <c r="K336" s="32">
        <v>0</v>
      </c>
      <c r="L336" s="32"/>
    </row>
    <row r="337" spans="1:12">
      <c r="A337" s="56"/>
      <c r="B337" s="56" t="s">
        <v>4744</v>
      </c>
      <c r="C337" s="56" t="s">
        <v>4743</v>
      </c>
      <c r="D337" s="32">
        <v>31893</v>
      </c>
      <c r="E337" s="32">
        <v>-17813</v>
      </c>
      <c r="F337" s="32">
        <v>14080</v>
      </c>
      <c r="G337" s="32">
        <v>-419.55</v>
      </c>
      <c r="H337" s="32">
        <v>-424.17</v>
      </c>
      <c r="I337" s="32">
        <v>-424.16</v>
      </c>
      <c r="J337" s="32">
        <v>-4.6200000000000045</v>
      </c>
      <c r="K337" s="32">
        <v>9.9999999999909051E-3</v>
      </c>
      <c r="L337" s="32"/>
    </row>
    <row r="338" spans="1:12">
      <c r="A338" s="56"/>
      <c r="B338" s="56" t="s">
        <v>4746</v>
      </c>
      <c r="C338" s="56" t="s">
        <v>4745</v>
      </c>
      <c r="D338" s="32">
        <v>1594641</v>
      </c>
      <c r="E338" s="32">
        <v>-890651</v>
      </c>
      <c r="F338" s="32">
        <v>703990</v>
      </c>
      <c r="G338" s="32">
        <v>-20977.66</v>
      </c>
      <c r="H338" s="32">
        <v>-21208.18</v>
      </c>
      <c r="I338" s="32">
        <v>-21208.18</v>
      </c>
      <c r="J338" s="32">
        <v>-230.52000000000044</v>
      </c>
      <c r="K338" s="32">
        <v>0</v>
      </c>
      <c r="L338" s="32"/>
    </row>
    <row r="339" spans="1:12">
      <c r="A339" s="56"/>
      <c r="B339" s="56" t="s">
        <v>4748</v>
      </c>
      <c r="C339" s="56" t="s">
        <v>4747</v>
      </c>
      <c r="D339" s="32">
        <v>318928</v>
      </c>
      <c r="E339" s="32">
        <v>-178130</v>
      </c>
      <c r="F339" s="32">
        <v>140798</v>
      </c>
      <c r="G339" s="32">
        <v>-4195.53</v>
      </c>
      <c r="H339" s="32">
        <v>-4241.63</v>
      </c>
      <c r="I339" s="32">
        <v>-4241.63</v>
      </c>
      <c r="J339" s="32">
        <v>-46.100000000000364</v>
      </c>
      <c r="K339" s="32">
        <v>0</v>
      </c>
      <c r="L339" s="32"/>
    </row>
    <row r="340" spans="1:12">
      <c r="A340" s="56"/>
      <c r="B340" s="56" t="s">
        <v>1240</v>
      </c>
      <c r="C340" s="56" t="s">
        <v>4749</v>
      </c>
      <c r="D340" s="32">
        <v>25148633</v>
      </c>
      <c r="E340" s="32">
        <v>-19922957</v>
      </c>
      <c r="F340" s="32">
        <v>5225676</v>
      </c>
      <c r="G340" s="32">
        <v>-697123.99</v>
      </c>
      <c r="H340" s="32">
        <v>-704784.69</v>
      </c>
      <c r="I340" s="32">
        <v>-704784.7</v>
      </c>
      <c r="J340" s="32">
        <v>-7660.6999999999534</v>
      </c>
      <c r="K340" s="32">
        <v>-1.0000000009313226E-2</v>
      </c>
      <c r="L340" s="32"/>
    </row>
    <row r="341" spans="1:12">
      <c r="A341" s="56"/>
      <c r="B341" s="56" t="s">
        <v>4751</v>
      </c>
      <c r="C341" s="56" t="s">
        <v>4750</v>
      </c>
      <c r="D341" s="32">
        <v>15003446</v>
      </c>
      <c r="E341" s="32">
        <v>-11885855</v>
      </c>
      <c r="F341" s="32">
        <v>3117591</v>
      </c>
      <c r="G341" s="32">
        <v>-415897.87</v>
      </c>
      <c r="H341" s="32">
        <v>-420468.18</v>
      </c>
      <c r="I341" s="32">
        <v>-420468.18</v>
      </c>
      <c r="J341" s="32">
        <v>-4570.3099999999977</v>
      </c>
      <c r="K341" s="32">
        <v>0</v>
      </c>
      <c r="L341" s="32"/>
    </row>
    <row r="342" spans="1:12">
      <c r="A342" s="56"/>
      <c r="B342" s="56" t="s">
        <v>4753</v>
      </c>
      <c r="C342" s="56" t="s">
        <v>4752</v>
      </c>
      <c r="D342" s="32">
        <v>2821546</v>
      </c>
      <c r="E342" s="32">
        <v>-2235252</v>
      </c>
      <c r="F342" s="32">
        <v>586294</v>
      </c>
      <c r="G342" s="32">
        <v>-78213.710000000006</v>
      </c>
      <c r="H342" s="32">
        <v>-79073.2</v>
      </c>
      <c r="I342" s="32">
        <v>-79073.2</v>
      </c>
      <c r="J342" s="32">
        <v>-859.48999999999069</v>
      </c>
      <c r="K342" s="32">
        <v>0</v>
      </c>
      <c r="L342" s="32"/>
    </row>
    <row r="343" spans="1:12">
      <c r="A343" s="56"/>
      <c r="B343" s="56" t="s">
        <v>4755</v>
      </c>
      <c r="C343" s="56" t="s">
        <v>4754</v>
      </c>
      <c r="D343" s="32">
        <v>28286943</v>
      </c>
      <c r="E343" s="32">
        <v>-12227707</v>
      </c>
      <c r="F343" s="32">
        <v>16059236</v>
      </c>
      <c r="G343" s="32">
        <v>-149521.48000000001</v>
      </c>
      <c r="H343" s="32">
        <v>-151164.56</v>
      </c>
      <c r="I343" s="32">
        <v>-151164.57</v>
      </c>
      <c r="J343" s="32">
        <v>-1643.0799999999872</v>
      </c>
      <c r="K343" s="32">
        <v>-1.0000000009313226E-2</v>
      </c>
      <c r="L343" s="32"/>
    </row>
    <row r="344" spans="1:12">
      <c r="A344" s="56"/>
      <c r="B344" s="56" t="s">
        <v>4757</v>
      </c>
      <c r="C344" s="56" t="s">
        <v>4756</v>
      </c>
      <c r="D344" s="32">
        <v>306863128</v>
      </c>
      <c r="E344" s="32">
        <v>-194469631</v>
      </c>
      <c r="F344" s="32">
        <v>112393497</v>
      </c>
      <c r="G344" s="32">
        <v>-5475251.7300000004</v>
      </c>
      <c r="H344" s="32">
        <v>-5535419.3300000001</v>
      </c>
      <c r="I344" s="32">
        <v>-5535419.3300000001</v>
      </c>
      <c r="J344" s="32">
        <v>-60167.599999999627</v>
      </c>
      <c r="K344" s="32">
        <v>0</v>
      </c>
      <c r="L344" s="32"/>
    </row>
    <row r="345" spans="1:12">
      <c r="A345" s="56"/>
      <c r="B345" s="56" t="s">
        <v>1303</v>
      </c>
      <c r="C345" s="56" t="s">
        <v>4758</v>
      </c>
      <c r="D345" s="32">
        <v>9819462</v>
      </c>
      <c r="E345" s="32">
        <v>-7779060</v>
      </c>
      <c r="F345" s="32">
        <v>2040402</v>
      </c>
      <c r="G345" s="32">
        <v>-272197.02</v>
      </c>
      <c r="H345" s="32">
        <v>-275188.19</v>
      </c>
      <c r="I345" s="32">
        <v>-275188.19</v>
      </c>
      <c r="J345" s="32">
        <v>-2991.1699999999837</v>
      </c>
      <c r="K345" s="32">
        <v>0</v>
      </c>
      <c r="L345" s="32"/>
    </row>
    <row r="346" spans="1:12">
      <c r="A346" s="56"/>
      <c r="B346" s="56" t="s">
        <v>4760</v>
      </c>
      <c r="C346" s="56" t="s">
        <v>4759</v>
      </c>
      <c r="D346" s="32">
        <v>57280237</v>
      </c>
      <c r="E346" s="32">
        <v>-45377882</v>
      </c>
      <c r="F346" s="32">
        <v>11902355</v>
      </c>
      <c r="G346" s="32">
        <v>-1587817.07</v>
      </c>
      <c r="H346" s="32">
        <v>-1605265.61</v>
      </c>
      <c r="I346" s="32">
        <v>-1605265.61</v>
      </c>
      <c r="J346" s="32">
        <v>-17448.540000000037</v>
      </c>
      <c r="K346" s="32">
        <v>0</v>
      </c>
      <c r="L346" s="32"/>
    </row>
    <row r="347" spans="1:12">
      <c r="A347" s="56"/>
      <c r="B347" s="56" t="s">
        <v>4762</v>
      </c>
      <c r="C347" s="56" t="s">
        <v>4761</v>
      </c>
      <c r="D347" s="32">
        <v>64670146</v>
      </c>
      <c r="E347" s="32">
        <v>-27955214</v>
      </c>
      <c r="F347" s="32">
        <v>36714932</v>
      </c>
      <c r="G347" s="32">
        <v>-341838.84</v>
      </c>
      <c r="H347" s="32">
        <v>-345595.32</v>
      </c>
      <c r="I347" s="32">
        <v>-345595.31</v>
      </c>
      <c r="J347" s="32">
        <v>-3756.4799999999814</v>
      </c>
      <c r="K347" s="32">
        <v>1.0000000009313226E-2</v>
      </c>
      <c r="L347" s="32"/>
    </row>
    <row r="348" spans="1:12">
      <c r="A348" s="56"/>
      <c r="B348" s="56" t="s">
        <v>4764</v>
      </c>
      <c r="C348" s="56" t="s">
        <v>4763</v>
      </c>
      <c r="D348" s="32">
        <v>5369995</v>
      </c>
      <c r="E348" s="32">
        <v>-2321309</v>
      </c>
      <c r="F348" s="32">
        <v>3048686</v>
      </c>
      <c r="G348" s="32">
        <v>-28385.17</v>
      </c>
      <c r="H348" s="32">
        <v>-28697.09</v>
      </c>
      <c r="I348" s="32">
        <v>-28697.09</v>
      </c>
      <c r="J348" s="32">
        <v>-311.92000000000189</v>
      </c>
      <c r="K348" s="32">
        <v>0</v>
      </c>
      <c r="L348" s="32"/>
    </row>
    <row r="349" spans="1:12">
      <c r="A349" s="56"/>
      <c r="B349" s="56" t="s">
        <v>1539</v>
      </c>
      <c r="C349" s="56" t="s">
        <v>4765</v>
      </c>
      <c r="D349" s="32">
        <v>6104336</v>
      </c>
      <c r="E349" s="32">
        <v>-4835906</v>
      </c>
      <c r="F349" s="32">
        <v>1268430</v>
      </c>
      <c r="G349" s="32">
        <v>-169213.14</v>
      </c>
      <c r="H349" s="32">
        <v>-171072.62</v>
      </c>
      <c r="I349" s="32">
        <v>-171072.62</v>
      </c>
      <c r="J349" s="32">
        <v>-1859.4799999999814</v>
      </c>
      <c r="K349" s="32">
        <v>0</v>
      </c>
      <c r="L349" s="32"/>
    </row>
    <row r="350" spans="1:12">
      <c r="A350" s="56"/>
      <c r="B350" s="56" t="s">
        <v>1541</v>
      </c>
      <c r="C350" s="56" t="s">
        <v>4766</v>
      </c>
      <c r="D350" s="32">
        <v>6104336</v>
      </c>
      <c r="E350" s="32">
        <v>-4835906</v>
      </c>
      <c r="F350" s="32">
        <v>1268430</v>
      </c>
      <c r="G350" s="32">
        <v>-169213.14</v>
      </c>
      <c r="H350" s="32">
        <v>-171072.62</v>
      </c>
      <c r="I350" s="32">
        <v>-171072.62</v>
      </c>
      <c r="J350" s="32">
        <v>-1859.4799999999814</v>
      </c>
      <c r="K350" s="32">
        <v>0</v>
      </c>
      <c r="L350" s="32"/>
    </row>
    <row r="351" spans="1:12">
      <c r="A351" s="56"/>
      <c r="B351" s="56" t="s">
        <v>1543</v>
      </c>
      <c r="C351" s="56" t="s">
        <v>4767</v>
      </c>
      <c r="D351" s="32">
        <v>508695</v>
      </c>
      <c r="E351" s="32">
        <v>-284120</v>
      </c>
      <c r="F351" s="32">
        <v>224575</v>
      </c>
      <c r="G351" s="32">
        <v>-6691.93</v>
      </c>
      <c r="H351" s="32">
        <v>-6765.46</v>
      </c>
      <c r="I351" s="32">
        <v>-6765.47</v>
      </c>
      <c r="J351" s="32">
        <v>-73.529999999999745</v>
      </c>
      <c r="K351" s="32">
        <v>-1.0000000000218279E-2</v>
      </c>
      <c r="L351" s="32"/>
    </row>
    <row r="352" spans="1:12">
      <c r="A352" s="56"/>
      <c r="B352" s="56" t="s">
        <v>4769</v>
      </c>
      <c r="C352" s="56" t="s">
        <v>4768</v>
      </c>
      <c r="D352" s="32">
        <v>2945407</v>
      </c>
      <c r="E352" s="32">
        <v>-1645090</v>
      </c>
      <c r="F352" s="32">
        <v>1300317</v>
      </c>
      <c r="G352" s="32">
        <v>-38747.14</v>
      </c>
      <c r="H352" s="32">
        <v>-39172.93</v>
      </c>
      <c r="I352" s="32">
        <v>-39172.94</v>
      </c>
      <c r="J352" s="32">
        <v>-425.79000000000087</v>
      </c>
      <c r="K352" s="32">
        <v>-1.0000000002037268E-2</v>
      </c>
      <c r="L352" s="32"/>
    </row>
    <row r="353" spans="1:12">
      <c r="A353" s="56"/>
      <c r="B353" s="56" t="s">
        <v>1244</v>
      </c>
      <c r="C353" s="56" t="s">
        <v>4770</v>
      </c>
      <c r="D353" s="32">
        <v>240196580</v>
      </c>
      <c r="E353" s="32">
        <v>-103830706</v>
      </c>
      <c r="F353" s="32">
        <v>136365874</v>
      </c>
      <c r="G353" s="32">
        <v>-1269651.08</v>
      </c>
      <c r="H353" s="32">
        <v>-1283603.29</v>
      </c>
      <c r="I353" s="32">
        <v>-1283603.29</v>
      </c>
      <c r="J353" s="32">
        <v>-13952.209999999963</v>
      </c>
      <c r="K353" s="32">
        <v>0</v>
      </c>
      <c r="L353" s="32"/>
    </row>
    <row r="354" spans="1:12">
      <c r="A354" s="56"/>
      <c r="B354" s="56" t="s">
        <v>2923</v>
      </c>
      <c r="C354" s="56" t="s">
        <v>4771</v>
      </c>
      <c r="D354" s="32">
        <v>13750361</v>
      </c>
      <c r="E354" s="32">
        <v>-7679952</v>
      </c>
      <c r="F354" s="32">
        <v>6070409</v>
      </c>
      <c r="G354" s="32">
        <v>-180887.41</v>
      </c>
      <c r="H354" s="32">
        <v>-182875.18</v>
      </c>
      <c r="I354" s="32">
        <v>-182875.18</v>
      </c>
      <c r="J354" s="32">
        <v>-1987.7699999999895</v>
      </c>
      <c r="K354" s="32">
        <v>0</v>
      </c>
      <c r="L354" s="32"/>
    </row>
    <row r="355" spans="1:12">
      <c r="A355" s="56"/>
      <c r="B355" s="56" t="s">
        <v>4775</v>
      </c>
      <c r="C355" s="56" t="s">
        <v>4774</v>
      </c>
      <c r="D355" s="32">
        <v>660442244</v>
      </c>
      <c r="E355" s="32">
        <v>-285491928</v>
      </c>
      <c r="F355" s="32">
        <v>374950316</v>
      </c>
      <c r="G355" s="32">
        <v>-3491020.59</v>
      </c>
      <c r="H355" s="32">
        <v>-3529383.45</v>
      </c>
      <c r="I355" s="32">
        <v>-3529383.46</v>
      </c>
      <c r="J355" s="32">
        <v>-38362.860000000335</v>
      </c>
      <c r="K355" s="32">
        <v>-9.9999997764825821E-3</v>
      </c>
      <c r="L355" s="32"/>
    </row>
    <row r="356" spans="1:12">
      <c r="A356" s="56"/>
      <c r="B356" s="56" t="s">
        <v>1250</v>
      </c>
      <c r="C356" s="56" t="s">
        <v>4776</v>
      </c>
      <c r="D356" s="32">
        <v>574359131</v>
      </c>
      <c r="E356" s="32">
        <v>-248280448</v>
      </c>
      <c r="F356" s="32">
        <v>326078683</v>
      </c>
      <c r="G356" s="32">
        <v>-3035995.3</v>
      </c>
      <c r="H356" s="32">
        <v>-3069357.89</v>
      </c>
      <c r="I356" s="32">
        <v>-3069357.89</v>
      </c>
      <c r="J356" s="32">
        <v>-33362.590000000317</v>
      </c>
      <c r="K356" s="32">
        <v>0</v>
      </c>
      <c r="L356" s="32"/>
    </row>
    <row r="357" spans="1:12">
      <c r="A357" s="56"/>
      <c r="B357" s="56" t="s">
        <v>4778</v>
      </c>
      <c r="C357" s="56" t="s">
        <v>4777</v>
      </c>
      <c r="D357" s="32">
        <v>233030016</v>
      </c>
      <c r="E357" s="32">
        <v>-100732788</v>
      </c>
      <c r="F357" s="32">
        <v>132297228</v>
      </c>
      <c r="G357" s="32">
        <v>-1231769.45</v>
      </c>
      <c r="H357" s="32">
        <v>-1245305.3799999999</v>
      </c>
      <c r="I357" s="32">
        <v>-1245305.3799999999</v>
      </c>
      <c r="J357" s="32">
        <v>-13535.929999999935</v>
      </c>
      <c r="K357" s="32">
        <v>0</v>
      </c>
      <c r="L357" s="32"/>
    </row>
    <row r="358" spans="1:12">
      <c r="A358" s="56"/>
      <c r="B358" s="56" t="s">
        <v>1552</v>
      </c>
      <c r="C358" s="56" t="s">
        <v>4779</v>
      </c>
      <c r="D358" s="32">
        <v>25082361</v>
      </c>
      <c r="E358" s="32">
        <v>-10842450</v>
      </c>
      <c r="F358" s="32">
        <v>14239911</v>
      </c>
      <c r="G358" s="32">
        <v>-132582.43</v>
      </c>
      <c r="H358" s="32">
        <v>-134039.38</v>
      </c>
      <c r="I358" s="32">
        <v>-134039.38</v>
      </c>
      <c r="J358" s="32">
        <v>-1456.9500000000116</v>
      </c>
      <c r="K358" s="32">
        <v>0</v>
      </c>
      <c r="L358" s="32"/>
    </row>
    <row r="359" spans="1:12">
      <c r="A359" s="56"/>
      <c r="B359" s="56" t="s">
        <v>4781</v>
      </c>
      <c r="C359" s="56" t="s">
        <v>4780</v>
      </c>
      <c r="D359" s="32">
        <v>2014443</v>
      </c>
      <c r="E359" s="32">
        <v>-1125121</v>
      </c>
      <c r="F359" s="32">
        <v>889322</v>
      </c>
      <c r="G359" s="32">
        <v>-26500.21</v>
      </c>
      <c r="H359" s="32">
        <v>-26791.43</v>
      </c>
      <c r="I359" s="32">
        <v>-26791.43</v>
      </c>
      <c r="J359" s="32">
        <v>-291.22000000000116</v>
      </c>
      <c r="K359" s="32">
        <v>0</v>
      </c>
      <c r="L359" s="32"/>
    </row>
    <row r="360" spans="1:12">
      <c r="A360" s="56"/>
      <c r="B360" s="56" t="s">
        <v>4783</v>
      </c>
      <c r="C360" s="56" t="s">
        <v>4782</v>
      </c>
      <c r="D360" s="32">
        <v>2152182</v>
      </c>
      <c r="E360" s="32">
        <v>-1363911</v>
      </c>
      <c r="F360" s="32">
        <v>788271</v>
      </c>
      <c r="G360" s="32">
        <v>-38400.65</v>
      </c>
      <c r="H360" s="32">
        <v>-38822.629999999997</v>
      </c>
      <c r="I360" s="32">
        <v>-38822.629999999997</v>
      </c>
      <c r="J360" s="32">
        <v>-421.97999999999593</v>
      </c>
      <c r="K360" s="32">
        <v>0</v>
      </c>
      <c r="L360" s="32"/>
    </row>
    <row r="361" spans="1:12">
      <c r="A361" s="56"/>
      <c r="B361" s="56" t="s">
        <v>4785</v>
      </c>
      <c r="C361" s="56" t="s">
        <v>4784</v>
      </c>
      <c r="D361" s="32">
        <v>2582619</v>
      </c>
      <c r="E361" s="32">
        <v>-1636694</v>
      </c>
      <c r="F361" s="32">
        <v>945925</v>
      </c>
      <c r="G361" s="32">
        <v>-46080.77</v>
      </c>
      <c r="H361" s="32">
        <v>-46587.15</v>
      </c>
      <c r="I361" s="32">
        <v>-46587.16</v>
      </c>
      <c r="J361" s="32">
        <v>-506.38000000000466</v>
      </c>
      <c r="K361" s="32">
        <v>-1.0000000002037268E-2</v>
      </c>
      <c r="L361" s="32"/>
    </row>
    <row r="362" spans="1:12">
      <c r="A362" s="56"/>
      <c r="B362" s="56" t="s">
        <v>4787</v>
      </c>
      <c r="C362" s="56" t="s">
        <v>4786</v>
      </c>
      <c r="D362" s="32">
        <v>1721746</v>
      </c>
      <c r="E362" s="32">
        <v>-1091129</v>
      </c>
      <c r="F362" s="32">
        <v>630617</v>
      </c>
      <c r="G362" s="32">
        <v>-30720.51</v>
      </c>
      <c r="H362" s="32">
        <v>-31058.11</v>
      </c>
      <c r="I362" s="32">
        <v>-31058.1</v>
      </c>
      <c r="J362" s="32">
        <v>-337.60000000000218</v>
      </c>
      <c r="K362" s="32">
        <v>1.0000000002037268E-2</v>
      </c>
      <c r="L362" s="32"/>
    </row>
    <row r="363" spans="1:12">
      <c r="A363" s="56"/>
      <c r="B363" s="56" t="s">
        <v>4789</v>
      </c>
      <c r="C363" s="56" t="s">
        <v>4788</v>
      </c>
      <c r="D363" s="32">
        <v>8608729</v>
      </c>
      <c r="E363" s="32">
        <v>-5455645</v>
      </c>
      <c r="F363" s="32">
        <v>3153084</v>
      </c>
      <c r="G363" s="32">
        <v>-153602.54999999999</v>
      </c>
      <c r="H363" s="32">
        <v>-155290.49</v>
      </c>
      <c r="I363" s="32">
        <v>-155290.48000000001</v>
      </c>
      <c r="J363" s="32">
        <v>-1687.9400000000023</v>
      </c>
      <c r="K363" s="32">
        <v>9.9999999802093953E-3</v>
      </c>
      <c r="L363" s="32"/>
    </row>
    <row r="364" spans="1:12">
      <c r="A364" s="56"/>
      <c r="B364" s="56" t="s">
        <v>4791</v>
      </c>
      <c r="C364" s="56" t="s">
        <v>4790</v>
      </c>
      <c r="D364" s="32">
        <v>2582619</v>
      </c>
      <c r="E364" s="32">
        <v>-2045972</v>
      </c>
      <c r="F364" s="32">
        <v>536647</v>
      </c>
      <c r="G364" s="32">
        <v>-71590.600000000006</v>
      </c>
      <c r="H364" s="32">
        <v>-72377.31</v>
      </c>
      <c r="I364" s="32">
        <v>-72377.31</v>
      </c>
      <c r="J364" s="32">
        <v>-786.70999999999185</v>
      </c>
      <c r="K364" s="32">
        <v>0</v>
      </c>
      <c r="L364" s="32"/>
    </row>
    <row r="365" spans="1:12">
      <c r="A365" s="56"/>
      <c r="B365" s="56" t="s">
        <v>2337</v>
      </c>
      <c r="C365" s="56" t="s">
        <v>4792</v>
      </c>
      <c r="D365" s="32">
        <v>7685929</v>
      </c>
      <c r="E365" s="32">
        <v>-4870836</v>
      </c>
      <c r="F365" s="32">
        <v>2815093</v>
      </c>
      <c r="G365" s="32">
        <v>-137137.34</v>
      </c>
      <c r="H365" s="32">
        <v>-138644.34</v>
      </c>
      <c r="I365" s="32">
        <v>-138644.34</v>
      </c>
      <c r="J365" s="32">
        <v>-1507</v>
      </c>
      <c r="K365" s="32">
        <v>0</v>
      </c>
      <c r="L365" s="32"/>
    </row>
    <row r="366" spans="1:12">
      <c r="A366" s="56"/>
      <c r="B366" s="56" t="s">
        <v>4794</v>
      </c>
      <c r="C366" s="56" t="s">
        <v>4793</v>
      </c>
      <c r="D366" s="32">
        <v>12009249</v>
      </c>
      <c r="E366" s="32">
        <v>-9513827</v>
      </c>
      <c r="F366" s="32">
        <v>2495422</v>
      </c>
      <c r="G366" s="32">
        <v>-332898.27</v>
      </c>
      <c r="H366" s="32">
        <v>-336556.48</v>
      </c>
      <c r="I366" s="32">
        <v>-336556.49</v>
      </c>
      <c r="J366" s="32">
        <v>-3658.2099999999627</v>
      </c>
      <c r="K366" s="32">
        <v>-1.0000000009313226E-2</v>
      </c>
      <c r="L366" s="32"/>
    </row>
    <row r="367" spans="1:12">
      <c r="A367" s="56"/>
      <c r="B367" s="56" t="s">
        <v>4796</v>
      </c>
      <c r="C367" s="56" t="s">
        <v>4795</v>
      </c>
      <c r="D367" s="32">
        <v>4527174</v>
      </c>
      <c r="E367" s="32">
        <v>-1956979</v>
      </c>
      <c r="F367" s="32">
        <v>2570195</v>
      </c>
      <c r="G367" s="32">
        <v>-23930.11</v>
      </c>
      <c r="H367" s="32">
        <v>-24193.08</v>
      </c>
      <c r="I367" s="32">
        <v>-24193.09</v>
      </c>
      <c r="J367" s="32">
        <v>-262.97000000000116</v>
      </c>
      <c r="K367" s="32">
        <v>-9.9999999983992893E-3</v>
      </c>
      <c r="L367" s="32"/>
    </row>
    <row r="368" spans="1:12">
      <c r="A368" s="56"/>
      <c r="B368" s="56" t="s">
        <v>4798</v>
      </c>
      <c r="C368" s="56" t="s">
        <v>4797</v>
      </c>
      <c r="D368" s="32">
        <v>2479314</v>
      </c>
      <c r="E368" s="32">
        <v>-1964133</v>
      </c>
      <c r="F368" s="32">
        <v>515181</v>
      </c>
      <c r="G368" s="32">
        <v>-68726.990000000005</v>
      </c>
      <c r="H368" s="32">
        <v>-69482.23</v>
      </c>
      <c r="I368" s="32">
        <v>-69482.23</v>
      </c>
      <c r="J368" s="32">
        <v>-755.23999999999069</v>
      </c>
      <c r="K368" s="32">
        <v>0</v>
      </c>
      <c r="L368" s="32"/>
    </row>
    <row r="369" spans="1:12">
      <c r="A369" s="56"/>
      <c r="B369" s="56" t="s">
        <v>4800</v>
      </c>
      <c r="C369" s="56" t="s">
        <v>4799</v>
      </c>
      <c r="D369" s="32">
        <v>1721746</v>
      </c>
      <c r="E369" s="32">
        <v>-1091129</v>
      </c>
      <c r="F369" s="32">
        <v>630617</v>
      </c>
      <c r="G369" s="32">
        <v>-30720.51</v>
      </c>
      <c r="H369" s="32">
        <v>-31058.11</v>
      </c>
      <c r="I369" s="32">
        <v>-31058.1</v>
      </c>
      <c r="J369" s="32">
        <v>-337.60000000000218</v>
      </c>
      <c r="K369" s="32">
        <v>1.0000000002037268E-2</v>
      </c>
      <c r="L369" s="32"/>
    </row>
    <row r="370" spans="1:12">
      <c r="A370" s="56"/>
      <c r="B370" s="56" t="s">
        <v>4802</v>
      </c>
      <c r="C370" s="56" t="s">
        <v>4801</v>
      </c>
      <c r="D370" s="32">
        <v>2797837</v>
      </c>
      <c r="E370" s="32">
        <v>-1773085</v>
      </c>
      <c r="F370" s="32">
        <v>1024752</v>
      </c>
      <c r="G370" s="32">
        <v>-49920.82</v>
      </c>
      <c r="H370" s="32">
        <v>-50469.41</v>
      </c>
      <c r="I370" s="32">
        <v>-50469.4</v>
      </c>
      <c r="J370" s="32">
        <v>-548.59000000000378</v>
      </c>
      <c r="K370" s="32">
        <v>1.0000000002037268E-2</v>
      </c>
      <c r="L370" s="32"/>
    </row>
    <row r="371" spans="1:12">
      <c r="A371" s="56"/>
      <c r="B371" s="56" t="s">
        <v>4804</v>
      </c>
      <c r="C371" s="56" t="s">
        <v>4803</v>
      </c>
      <c r="D371" s="32">
        <v>7747856</v>
      </c>
      <c r="E371" s="32">
        <v>-6137916</v>
      </c>
      <c r="F371" s="32">
        <v>1609940</v>
      </c>
      <c r="G371" s="32">
        <v>-214771.77</v>
      </c>
      <c r="H371" s="32">
        <v>-217131.9</v>
      </c>
      <c r="I371" s="32">
        <v>-217131.89</v>
      </c>
      <c r="J371" s="32">
        <v>-2360.1300000000047</v>
      </c>
      <c r="K371" s="32">
        <v>9.9999999802093953E-3</v>
      </c>
      <c r="L371" s="32"/>
    </row>
    <row r="372" spans="1:12">
      <c r="A372" s="56"/>
      <c r="B372" s="56" t="s">
        <v>4806</v>
      </c>
      <c r="C372" s="56" t="s">
        <v>4805</v>
      </c>
      <c r="D372" s="32">
        <v>1506528</v>
      </c>
      <c r="E372" s="32">
        <v>-651232</v>
      </c>
      <c r="F372" s="32">
        <v>855296</v>
      </c>
      <c r="G372" s="32">
        <v>-7963.33</v>
      </c>
      <c r="H372" s="32">
        <v>-8050.85</v>
      </c>
      <c r="I372" s="32">
        <v>-8050.84</v>
      </c>
      <c r="J372" s="32">
        <v>-87.520000000000437</v>
      </c>
      <c r="K372" s="32">
        <v>1.0000000000218279E-2</v>
      </c>
      <c r="L372" s="32"/>
    </row>
    <row r="373" spans="1:12">
      <c r="A373" s="56"/>
      <c r="B373" s="56" t="s">
        <v>4808</v>
      </c>
      <c r="C373" s="56" t="s">
        <v>4807</v>
      </c>
      <c r="D373" s="32">
        <v>2152182</v>
      </c>
      <c r="E373" s="32">
        <v>-1704976</v>
      </c>
      <c r="F373" s="32">
        <v>447206</v>
      </c>
      <c r="G373" s="32">
        <v>-59658.84</v>
      </c>
      <c r="H373" s="32">
        <v>-60314.43</v>
      </c>
      <c r="I373" s="32">
        <v>-60314.43</v>
      </c>
      <c r="J373" s="32">
        <v>-655.59000000000378</v>
      </c>
      <c r="K373" s="32">
        <v>0</v>
      </c>
      <c r="L373" s="32"/>
    </row>
    <row r="374" spans="1:12">
      <c r="A374" s="56"/>
      <c r="B374" s="56" t="s">
        <v>1556</v>
      </c>
      <c r="C374" s="56" t="s">
        <v>4809</v>
      </c>
      <c r="D374" s="32">
        <v>40526852</v>
      </c>
      <c r="E374" s="32">
        <v>-17518699</v>
      </c>
      <c r="F374" s="32">
        <v>23008153</v>
      </c>
      <c r="G374" s="32">
        <v>-214220.21</v>
      </c>
      <c r="H374" s="32">
        <v>-216574.28</v>
      </c>
      <c r="I374" s="32">
        <v>-216574.28</v>
      </c>
      <c r="J374" s="32">
        <v>-2354.070000000007</v>
      </c>
      <c r="K374" s="32">
        <v>0</v>
      </c>
      <c r="L374" s="32"/>
    </row>
    <row r="375" spans="1:12">
      <c r="A375" s="56"/>
      <c r="B375" s="56" t="s">
        <v>1558</v>
      </c>
      <c r="C375" s="56" t="s">
        <v>4810</v>
      </c>
      <c r="D375" s="32">
        <v>40526852</v>
      </c>
      <c r="E375" s="32">
        <v>-17518699</v>
      </c>
      <c r="F375" s="32">
        <v>23008153</v>
      </c>
      <c r="G375" s="32">
        <v>-214220.21</v>
      </c>
      <c r="H375" s="32">
        <v>-216574.28</v>
      </c>
      <c r="I375" s="32">
        <v>-216574.28</v>
      </c>
      <c r="J375" s="32">
        <v>-2354.070000000007</v>
      </c>
      <c r="K375" s="32">
        <v>0</v>
      </c>
      <c r="L375" s="32"/>
    </row>
    <row r="376" spans="1:12">
      <c r="A376" s="56"/>
      <c r="B376" s="56" t="s">
        <v>1560</v>
      </c>
      <c r="C376" s="56" t="s">
        <v>4811</v>
      </c>
      <c r="D376" s="32">
        <v>40526852</v>
      </c>
      <c r="E376" s="32">
        <v>-17518699</v>
      </c>
      <c r="F376" s="32">
        <v>23008153</v>
      </c>
      <c r="G376" s="32">
        <v>-214220.21</v>
      </c>
      <c r="H376" s="32">
        <v>-216574.28</v>
      </c>
      <c r="I376" s="32">
        <v>-216574.28</v>
      </c>
      <c r="J376" s="32">
        <v>-2354.070000000007</v>
      </c>
      <c r="K376" s="32">
        <v>0</v>
      </c>
      <c r="L376" s="32"/>
    </row>
    <row r="377" spans="1:12">
      <c r="A377" s="56"/>
      <c r="B377" s="56" t="s">
        <v>1562</v>
      </c>
      <c r="C377" s="56" t="s">
        <v>4812</v>
      </c>
      <c r="D377" s="32">
        <v>20179856</v>
      </c>
      <c r="E377" s="32">
        <v>-8723225</v>
      </c>
      <c r="F377" s="32">
        <v>11456631</v>
      </c>
      <c r="G377" s="32">
        <v>-106668.36</v>
      </c>
      <c r="H377" s="32">
        <v>-107840.54</v>
      </c>
      <c r="I377" s="32">
        <v>-107840.54</v>
      </c>
      <c r="J377" s="32">
        <v>-1172.179999999993</v>
      </c>
      <c r="K377" s="32">
        <v>0</v>
      </c>
      <c r="L377" s="32"/>
    </row>
    <row r="378" spans="1:12">
      <c r="A378" s="56"/>
      <c r="B378" s="56" t="s">
        <v>1564</v>
      </c>
      <c r="C378" s="56" t="s">
        <v>4813</v>
      </c>
      <c r="D378" s="32">
        <v>20179856</v>
      </c>
      <c r="E378" s="32">
        <v>-8723225</v>
      </c>
      <c r="F378" s="32">
        <v>11456631</v>
      </c>
      <c r="G378" s="32">
        <v>-106668.36</v>
      </c>
      <c r="H378" s="32">
        <v>-107840.54</v>
      </c>
      <c r="I378" s="32">
        <v>-107840.54</v>
      </c>
      <c r="J378" s="32">
        <v>-1172.179999999993</v>
      </c>
      <c r="K378" s="32">
        <v>0</v>
      </c>
      <c r="L378" s="32"/>
    </row>
    <row r="379" spans="1:12">
      <c r="A379" s="56"/>
      <c r="B379" s="56" t="s">
        <v>1566</v>
      </c>
      <c r="C379" s="56" t="s">
        <v>4814</v>
      </c>
      <c r="D379" s="32">
        <v>20179856</v>
      </c>
      <c r="E379" s="32">
        <v>-8723225</v>
      </c>
      <c r="F379" s="32">
        <v>11456631</v>
      </c>
      <c r="G379" s="32">
        <v>-106668.36</v>
      </c>
      <c r="H379" s="32">
        <v>-107840.54</v>
      </c>
      <c r="I379" s="32">
        <v>-107840.54</v>
      </c>
      <c r="J379" s="32">
        <v>-1172.179999999993</v>
      </c>
      <c r="K379" s="32">
        <v>0</v>
      </c>
      <c r="L379" s="32"/>
    </row>
    <row r="380" spans="1:12">
      <c r="A380" s="56"/>
      <c r="B380" s="56" t="s">
        <v>1568</v>
      </c>
      <c r="C380" s="56" t="s">
        <v>4815</v>
      </c>
      <c r="D380" s="32">
        <v>20179856</v>
      </c>
      <c r="E380" s="32">
        <v>-8723225</v>
      </c>
      <c r="F380" s="32">
        <v>11456631</v>
      </c>
      <c r="G380" s="32">
        <v>-106668.36</v>
      </c>
      <c r="H380" s="32">
        <v>-107840.54</v>
      </c>
      <c r="I380" s="32">
        <v>-107840.54</v>
      </c>
      <c r="J380" s="32">
        <v>-1172.179999999993</v>
      </c>
      <c r="K380" s="32">
        <v>0</v>
      </c>
      <c r="L380" s="32"/>
    </row>
    <row r="381" spans="1:12">
      <c r="A381" s="56"/>
      <c r="B381" s="56" t="s">
        <v>1266</v>
      </c>
      <c r="C381" s="56" t="s">
        <v>4816</v>
      </c>
      <c r="D381" s="32">
        <v>44644794</v>
      </c>
      <c r="E381" s="32">
        <v>-19298778</v>
      </c>
      <c r="F381" s="32">
        <v>25346016</v>
      </c>
      <c r="G381" s="32">
        <v>-235987.17</v>
      </c>
      <c r="H381" s="32">
        <v>-238580.43</v>
      </c>
      <c r="I381" s="32">
        <v>-238580.44</v>
      </c>
      <c r="J381" s="32">
        <v>-2593.2599999999802</v>
      </c>
      <c r="K381" s="32">
        <v>-1.0000000009313226E-2</v>
      </c>
      <c r="L381" s="32"/>
    </row>
    <row r="382" spans="1:12">
      <c r="A382" s="56"/>
      <c r="B382" s="56" t="s">
        <v>4818</v>
      </c>
      <c r="C382" s="56" t="s">
        <v>4817</v>
      </c>
      <c r="D382" s="32">
        <v>122853768</v>
      </c>
      <c r="E382" s="32">
        <v>-53106474</v>
      </c>
      <c r="F382" s="32">
        <v>69747294</v>
      </c>
      <c r="G382" s="32">
        <v>-649390.67000000004</v>
      </c>
      <c r="H382" s="32">
        <v>-656526.84</v>
      </c>
      <c r="I382" s="32">
        <v>-656526.84</v>
      </c>
      <c r="J382" s="32">
        <v>-7136.1699999999255</v>
      </c>
      <c r="K382" s="32">
        <v>0</v>
      </c>
      <c r="L382" s="32"/>
    </row>
    <row r="383" spans="1:12">
      <c r="A383" s="56"/>
      <c r="B383" s="56" t="s">
        <v>1268</v>
      </c>
      <c r="C383" s="56" t="s">
        <v>4819</v>
      </c>
      <c r="D383" s="32">
        <v>358794776</v>
      </c>
      <c r="E383" s="32">
        <v>-155097608</v>
      </c>
      <c r="F383" s="32">
        <v>203697168</v>
      </c>
      <c r="G383" s="32">
        <v>-1896547.3</v>
      </c>
      <c r="H383" s="32">
        <v>-1917388.47</v>
      </c>
      <c r="I383" s="32">
        <v>-1917388.48</v>
      </c>
      <c r="J383" s="32">
        <v>-20841.169999999925</v>
      </c>
      <c r="K383" s="32">
        <v>-1.0000000009313226E-2</v>
      </c>
      <c r="L383" s="32"/>
    </row>
    <row r="384" spans="1:12">
      <c r="A384" s="56"/>
      <c r="B384" s="56" t="s">
        <v>4821</v>
      </c>
      <c r="C384" s="56" t="s">
        <v>4820</v>
      </c>
      <c r="D384" s="32">
        <v>6228944</v>
      </c>
      <c r="E384" s="32">
        <v>-2692610</v>
      </c>
      <c r="F384" s="32">
        <v>3536334</v>
      </c>
      <c r="G384" s="32">
        <v>-32925.47</v>
      </c>
      <c r="H384" s="32">
        <v>-33287.29</v>
      </c>
      <c r="I384" s="32">
        <v>-33287.300000000003</v>
      </c>
      <c r="J384" s="32">
        <v>-361.81999999999971</v>
      </c>
      <c r="K384" s="32">
        <v>-1.0000000002037268E-2</v>
      </c>
      <c r="L384" s="32"/>
    </row>
    <row r="385" spans="1:12">
      <c r="A385" s="56"/>
      <c r="B385" s="56" t="s">
        <v>4823</v>
      </c>
      <c r="C385" s="56" t="s">
        <v>4822</v>
      </c>
      <c r="D385" s="32">
        <v>4899292</v>
      </c>
      <c r="E385" s="32">
        <v>-2117836</v>
      </c>
      <c r="F385" s="32">
        <v>2781456</v>
      </c>
      <c r="G385" s="32">
        <v>-25897.09</v>
      </c>
      <c r="H385" s="32">
        <v>-26181.67</v>
      </c>
      <c r="I385" s="32">
        <v>-26181.67</v>
      </c>
      <c r="J385" s="32">
        <v>-284.57999999999811</v>
      </c>
      <c r="K385" s="32">
        <v>0</v>
      </c>
      <c r="L385" s="32"/>
    </row>
    <row r="386" spans="1:12">
      <c r="A386" s="56"/>
      <c r="B386" s="56" t="s">
        <v>4825</v>
      </c>
      <c r="C386" s="56" t="s">
        <v>4824</v>
      </c>
      <c r="D386" s="32">
        <v>46655981</v>
      </c>
      <c r="E386" s="32">
        <v>-20168162</v>
      </c>
      <c r="F386" s="32">
        <v>26487819</v>
      </c>
      <c r="G386" s="32">
        <v>-246618.07</v>
      </c>
      <c r="H386" s="32">
        <v>-249328.15</v>
      </c>
      <c r="I386" s="32">
        <v>-249328.16</v>
      </c>
      <c r="J386" s="32">
        <v>-2710.0799999999872</v>
      </c>
      <c r="K386" s="32">
        <v>-1.0000000009313226E-2</v>
      </c>
      <c r="L386" s="32"/>
    </row>
    <row r="387" spans="1:12">
      <c r="A387" s="56"/>
      <c r="B387" s="56" t="s">
        <v>1272</v>
      </c>
      <c r="C387" s="56" t="s">
        <v>4826</v>
      </c>
      <c r="D387" s="32">
        <v>14948636</v>
      </c>
      <c r="E387" s="32">
        <v>-8349221</v>
      </c>
      <c r="F387" s="32">
        <v>6599415</v>
      </c>
      <c r="G387" s="32">
        <v>-196650.83</v>
      </c>
      <c r="H387" s="32">
        <v>-198811.83</v>
      </c>
      <c r="I387" s="32">
        <v>-198811.83</v>
      </c>
      <c r="J387" s="32">
        <v>-2161</v>
      </c>
      <c r="K387" s="32">
        <v>0</v>
      </c>
      <c r="L387" s="32"/>
    </row>
    <row r="388" spans="1:12">
      <c r="A388" s="56"/>
      <c r="B388" s="56" t="s">
        <v>1696</v>
      </c>
      <c r="C388" s="56" t="s">
        <v>4827</v>
      </c>
      <c r="D388" s="32">
        <v>11461935</v>
      </c>
      <c r="E388" s="32">
        <v>-9080241</v>
      </c>
      <c r="F388" s="32">
        <v>2381694</v>
      </c>
      <c r="G388" s="32">
        <v>-317726.63</v>
      </c>
      <c r="H388" s="32">
        <v>-321218.12</v>
      </c>
      <c r="I388" s="32">
        <v>-321218.13</v>
      </c>
      <c r="J388" s="32">
        <v>-3491.4899999999907</v>
      </c>
      <c r="K388" s="32">
        <v>-1.0000000009313226E-2</v>
      </c>
      <c r="L388" s="32"/>
    </row>
    <row r="389" spans="1:12">
      <c r="A389" s="56"/>
      <c r="B389" s="56" t="s">
        <v>4829</v>
      </c>
      <c r="C389" s="56" t="s">
        <v>4828</v>
      </c>
      <c r="D389" s="32">
        <v>61078500</v>
      </c>
      <c r="E389" s="32">
        <v>-34114009</v>
      </c>
      <c r="F389" s="32">
        <v>26964491</v>
      </c>
      <c r="G389" s="32">
        <v>-803493.92</v>
      </c>
      <c r="H389" s="32">
        <v>-812323.53</v>
      </c>
      <c r="I389" s="32">
        <v>-812323.53</v>
      </c>
      <c r="J389" s="32">
        <v>-8829.609999999986</v>
      </c>
      <c r="K389" s="32">
        <v>0</v>
      </c>
      <c r="L389" s="32"/>
    </row>
    <row r="390" spans="1:12">
      <c r="A390" s="56"/>
      <c r="B390" s="56" t="s">
        <v>4831</v>
      </c>
      <c r="C390" s="56" t="s">
        <v>4830</v>
      </c>
      <c r="D390" s="32">
        <v>7807798</v>
      </c>
      <c r="E390" s="32">
        <v>-4360868</v>
      </c>
      <c r="F390" s="32">
        <v>3446930</v>
      </c>
      <c r="G390" s="32">
        <v>-102712.38</v>
      </c>
      <c r="H390" s="32">
        <v>-103841.1</v>
      </c>
      <c r="I390" s="32">
        <v>-103841.09</v>
      </c>
      <c r="J390" s="32">
        <v>-1128.7200000000012</v>
      </c>
      <c r="K390" s="32">
        <v>1.0000000009313226E-2</v>
      </c>
      <c r="L390" s="32"/>
    </row>
    <row r="391" spans="1:12">
      <c r="A391" s="56"/>
      <c r="B391" s="56" t="s">
        <v>4833</v>
      </c>
      <c r="C391" s="56" t="s">
        <v>4832</v>
      </c>
      <c r="D391" s="32">
        <v>1483087</v>
      </c>
      <c r="E391" s="32">
        <v>-828344</v>
      </c>
      <c r="F391" s="32">
        <v>654743</v>
      </c>
      <c r="G391" s="32">
        <v>-19510.169999999998</v>
      </c>
      <c r="H391" s="32">
        <v>-19724.57</v>
      </c>
      <c r="I391" s="32">
        <v>-19724.57</v>
      </c>
      <c r="J391" s="32">
        <v>-214.40000000000146</v>
      </c>
      <c r="K391" s="32">
        <v>0</v>
      </c>
      <c r="L391" s="32"/>
    </row>
    <row r="392" spans="1:12">
      <c r="A392" s="56"/>
      <c r="B392" s="56" t="s">
        <v>4835</v>
      </c>
      <c r="C392" s="56" t="s">
        <v>4834</v>
      </c>
      <c r="D392" s="32">
        <v>58219392</v>
      </c>
      <c r="E392" s="32">
        <v>-36895614</v>
      </c>
      <c r="F392" s="32">
        <v>21323778</v>
      </c>
      <c r="G392" s="32">
        <v>-1038788.3</v>
      </c>
      <c r="H392" s="32">
        <v>-1050203.55</v>
      </c>
      <c r="I392" s="32">
        <v>-1050203.55</v>
      </c>
      <c r="J392" s="32">
        <v>-11415.25</v>
      </c>
      <c r="K392" s="32">
        <v>0</v>
      </c>
      <c r="L392" s="32"/>
    </row>
    <row r="393" spans="1:12">
      <c r="A393" s="56"/>
      <c r="B393" s="56" t="s">
        <v>1278</v>
      </c>
      <c r="C393" s="56" t="s">
        <v>4836</v>
      </c>
      <c r="D393" s="32">
        <v>82415647</v>
      </c>
      <c r="E393" s="32">
        <v>-65290364</v>
      </c>
      <c r="F393" s="32">
        <v>17125283</v>
      </c>
      <c r="G393" s="32">
        <v>-2284574.52</v>
      </c>
      <c r="H393" s="32">
        <v>-2309679.73</v>
      </c>
      <c r="I393" s="32">
        <v>-2309679.73</v>
      </c>
      <c r="J393" s="32">
        <v>-25105.209999999963</v>
      </c>
      <c r="K393" s="32">
        <v>0</v>
      </c>
      <c r="L393" s="32"/>
    </row>
    <row r="394" spans="1:12">
      <c r="A394" s="56"/>
      <c r="B394" s="56" t="s">
        <v>1280</v>
      </c>
      <c r="C394" s="56" t="s">
        <v>4837</v>
      </c>
      <c r="D394" s="32">
        <v>9542864</v>
      </c>
      <c r="E394" s="32">
        <v>-5329950</v>
      </c>
      <c r="F394" s="32">
        <v>4212914</v>
      </c>
      <c r="G394" s="32">
        <v>-125537.34</v>
      </c>
      <c r="H394" s="32">
        <v>-126916.87</v>
      </c>
      <c r="I394" s="32">
        <v>-126916.88</v>
      </c>
      <c r="J394" s="32">
        <v>-1379.5299999999988</v>
      </c>
      <c r="K394" s="32">
        <v>-1.0000000009313226E-2</v>
      </c>
      <c r="L394" s="32"/>
    </row>
    <row r="395" spans="1:12">
      <c r="A395" s="56"/>
      <c r="B395" s="56" t="s">
        <v>4839</v>
      </c>
      <c r="C395" s="56" t="s">
        <v>4838</v>
      </c>
      <c r="D395" s="32">
        <v>3470132</v>
      </c>
      <c r="E395" s="32">
        <v>-2749068</v>
      </c>
      <c r="F395" s="32">
        <v>721064</v>
      </c>
      <c r="G395" s="32">
        <v>-96192.59</v>
      </c>
      <c r="H395" s="32">
        <v>-97249.65</v>
      </c>
      <c r="I395" s="32">
        <v>-97249.65</v>
      </c>
      <c r="J395" s="32">
        <v>-1057.0599999999977</v>
      </c>
      <c r="K395" s="32">
        <v>0</v>
      </c>
      <c r="L395" s="32"/>
    </row>
    <row r="396" spans="1:12">
      <c r="A396" s="56"/>
      <c r="B396" s="56" t="s">
        <v>4841</v>
      </c>
      <c r="C396" s="56" t="s">
        <v>4840</v>
      </c>
      <c r="D396" s="32">
        <v>8675331</v>
      </c>
      <c r="E396" s="32">
        <v>-4845409</v>
      </c>
      <c r="F396" s="32">
        <v>3829922</v>
      </c>
      <c r="G396" s="32">
        <v>-114124.87</v>
      </c>
      <c r="H396" s="32">
        <v>-115379</v>
      </c>
      <c r="I396" s="32">
        <v>-115378.99</v>
      </c>
      <c r="J396" s="32">
        <v>-1254.1300000000047</v>
      </c>
      <c r="K396" s="32">
        <v>9.9999999947613105E-3</v>
      </c>
      <c r="L396" s="32"/>
    </row>
    <row r="397" spans="1:12">
      <c r="A397" s="56"/>
      <c r="B397" s="56" t="s">
        <v>4843</v>
      </c>
      <c r="C397" s="56" t="s">
        <v>4842</v>
      </c>
      <c r="D397" s="32">
        <v>3903899</v>
      </c>
      <c r="E397" s="32">
        <v>-3092701</v>
      </c>
      <c r="F397" s="32">
        <v>811198</v>
      </c>
      <c r="G397" s="32">
        <v>-108216.69</v>
      </c>
      <c r="H397" s="32">
        <v>-109405.88</v>
      </c>
      <c r="I397" s="32">
        <v>-109405.88</v>
      </c>
      <c r="J397" s="32">
        <v>-1189.1900000000023</v>
      </c>
      <c r="K397" s="32">
        <v>0</v>
      </c>
      <c r="L397" s="32"/>
    </row>
    <row r="398" spans="1:12">
      <c r="A398" s="56"/>
      <c r="B398" s="56" t="s">
        <v>4845</v>
      </c>
      <c r="C398" s="56" t="s">
        <v>4844</v>
      </c>
      <c r="D398" s="32">
        <v>73449112</v>
      </c>
      <c r="E398" s="32">
        <v>-41023333</v>
      </c>
      <c r="F398" s="32">
        <v>32425779</v>
      </c>
      <c r="G398" s="32">
        <v>-966230.6</v>
      </c>
      <c r="H398" s="32">
        <v>-976848.52</v>
      </c>
      <c r="I398" s="32">
        <v>-976848.52</v>
      </c>
      <c r="J398" s="32">
        <v>-10617.920000000042</v>
      </c>
      <c r="K398" s="32">
        <v>0</v>
      </c>
      <c r="L398" s="32"/>
    </row>
    <row r="399" spans="1:12">
      <c r="A399" s="56"/>
      <c r="B399" s="56" t="s">
        <v>4847</v>
      </c>
      <c r="C399" s="56" t="s">
        <v>4846</v>
      </c>
      <c r="D399" s="32">
        <v>12542193</v>
      </c>
      <c r="E399" s="32">
        <v>-7948416</v>
      </c>
      <c r="F399" s="32">
        <v>4593777</v>
      </c>
      <c r="G399" s="32">
        <v>-223785.97</v>
      </c>
      <c r="H399" s="32">
        <v>-226245.15</v>
      </c>
      <c r="I399" s="32">
        <v>-226245.15</v>
      </c>
      <c r="J399" s="32">
        <v>-2459.179999999993</v>
      </c>
      <c r="K399" s="32">
        <v>0</v>
      </c>
      <c r="L399" s="32"/>
    </row>
    <row r="400" spans="1:12">
      <c r="A400" s="56"/>
      <c r="B400" s="56" t="s">
        <v>4849</v>
      </c>
      <c r="C400" s="56" t="s">
        <v>4848</v>
      </c>
      <c r="D400" s="32">
        <v>2250059</v>
      </c>
      <c r="E400" s="32">
        <v>-1782516</v>
      </c>
      <c r="F400" s="32">
        <v>467543</v>
      </c>
      <c r="G400" s="32">
        <v>-62371.97</v>
      </c>
      <c r="H400" s="32">
        <v>-63057.39</v>
      </c>
      <c r="I400" s="32">
        <v>-63057.38</v>
      </c>
      <c r="J400" s="32">
        <v>-685.41999999999825</v>
      </c>
      <c r="K400" s="32">
        <v>1.0000000002037268E-2</v>
      </c>
      <c r="L400" s="32"/>
    </row>
    <row r="401" spans="1:12">
      <c r="A401" s="56"/>
      <c r="B401" s="56" t="s">
        <v>4851</v>
      </c>
      <c r="C401" s="56" t="s">
        <v>4850</v>
      </c>
      <c r="D401" s="32">
        <v>192641</v>
      </c>
      <c r="E401" s="32">
        <v>-107595</v>
      </c>
      <c r="F401" s="32">
        <v>85046</v>
      </c>
      <c r="G401" s="32">
        <v>-2534.2199999999998</v>
      </c>
      <c r="H401" s="32">
        <v>-2562.06</v>
      </c>
      <c r="I401" s="32">
        <v>-2562.06</v>
      </c>
      <c r="J401" s="32">
        <v>-27.840000000000146</v>
      </c>
      <c r="K401" s="32">
        <v>0</v>
      </c>
      <c r="L401" s="32"/>
    </row>
    <row r="402" spans="1:12">
      <c r="A402" s="56"/>
      <c r="B402" s="56" t="s">
        <v>1585</v>
      </c>
      <c r="C402" s="56" t="s">
        <v>4852</v>
      </c>
      <c r="D402" s="32">
        <v>89381796</v>
      </c>
      <c r="E402" s="32">
        <v>-38637415</v>
      </c>
      <c r="F402" s="32">
        <v>50744381</v>
      </c>
      <c r="G402" s="32">
        <v>-472461.74</v>
      </c>
      <c r="H402" s="32">
        <v>-477653.63</v>
      </c>
      <c r="I402" s="32">
        <v>-477653.63</v>
      </c>
      <c r="J402" s="32">
        <v>-5191.890000000014</v>
      </c>
      <c r="K402" s="32">
        <v>0</v>
      </c>
      <c r="L402" s="32"/>
    </row>
    <row r="403" spans="1:12">
      <c r="A403" s="56"/>
      <c r="B403" s="56" t="s">
        <v>1286</v>
      </c>
      <c r="C403" s="56" t="s">
        <v>4853</v>
      </c>
      <c r="D403" s="32">
        <v>14737146</v>
      </c>
      <c r="E403" s="32">
        <v>-9339432</v>
      </c>
      <c r="F403" s="32">
        <v>5397714</v>
      </c>
      <c r="G403" s="32">
        <v>-262949.75</v>
      </c>
      <c r="H403" s="32">
        <v>-265839.31</v>
      </c>
      <c r="I403" s="32">
        <v>-265839.3</v>
      </c>
      <c r="J403" s="32">
        <v>-2889.5599999999977</v>
      </c>
      <c r="K403" s="32">
        <v>1.0000000009313226E-2</v>
      </c>
      <c r="L403" s="32"/>
    </row>
    <row r="404" spans="1:12">
      <c r="A404" s="56"/>
      <c r="B404" s="56" t="s">
        <v>1588</v>
      </c>
      <c r="C404" s="56" t="s">
        <v>4854</v>
      </c>
      <c r="D404" s="32">
        <v>2114744</v>
      </c>
      <c r="E404" s="32">
        <v>-1675318</v>
      </c>
      <c r="F404" s="32">
        <v>439426</v>
      </c>
      <c r="G404" s="32">
        <v>-58621.04</v>
      </c>
      <c r="H404" s="32">
        <v>-59265.22</v>
      </c>
      <c r="I404" s="32">
        <v>-59265.23</v>
      </c>
      <c r="J404" s="32">
        <v>-644.18000000000029</v>
      </c>
      <c r="K404" s="32">
        <v>-1.0000000002037268E-2</v>
      </c>
      <c r="L404" s="32"/>
    </row>
    <row r="405" spans="1:12">
      <c r="A405" s="56"/>
      <c r="B405" s="56" t="s">
        <v>1599</v>
      </c>
      <c r="C405" s="56" t="s">
        <v>4855</v>
      </c>
      <c r="D405" s="32">
        <v>290296323</v>
      </c>
      <c r="E405" s="32">
        <v>-125487516</v>
      </c>
      <c r="F405" s="32">
        <v>164808807</v>
      </c>
      <c r="G405" s="32">
        <v>-1534472.47</v>
      </c>
      <c r="H405" s="32">
        <v>-1551334.81</v>
      </c>
      <c r="I405" s="32">
        <v>-1551334.8</v>
      </c>
      <c r="J405" s="32">
        <v>-16862.340000000084</v>
      </c>
      <c r="K405" s="32">
        <v>1.0000000009313226E-2</v>
      </c>
      <c r="L405" s="32"/>
    </row>
    <row r="406" spans="1:12">
      <c r="A406" s="56"/>
      <c r="B406" s="56" t="s">
        <v>1306</v>
      </c>
      <c r="C406" s="56" t="s">
        <v>4856</v>
      </c>
      <c r="D406" s="32">
        <v>524563621</v>
      </c>
      <c r="E406" s="32">
        <v>-226755150</v>
      </c>
      <c r="F406" s="32">
        <v>297808471</v>
      </c>
      <c r="G406" s="32">
        <v>-2772782.05</v>
      </c>
      <c r="H406" s="32">
        <v>-2803252.18</v>
      </c>
      <c r="I406" s="32">
        <v>-2803252.18</v>
      </c>
      <c r="J406" s="32">
        <v>-30470.130000000354</v>
      </c>
      <c r="K406" s="32">
        <v>0</v>
      </c>
      <c r="L406" s="32"/>
    </row>
    <row r="407" spans="1:12">
      <c r="A407" s="56"/>
      <c r="B407" s="56" t="s">
        <v>4858</v>
      </c>
      <c r="C407" s="56" t="s">
        <v>4857</v>
      </c>
      <c r="D407" s="32">
        <v>21476791</v>
      </c>
      <c r="E407" s="32">
        <v>-9283856</v>
      </c>
      <c r="F407" s="32">
        <v>12192935</v>
      </c>
      <c r="G407" s="32">
        <v>-113523.81</v>
      </c>
      <c r="H407" s="32">
        <v>-114771.32</v>
      </c>
      <c r="I407" s="32">
        <v>-114771.33</v>
      </c>
      <c r="J407" s="32">
        <v>-1247.5100000000093</v>
      </c>
      <c r="K407" s="32">
        <v>-9.9999999947613105E-3</v>
      </c>
      <c r="L407" s="32"/>
    </row>
    <row r="408" spans="1:12">
      <c r="A408" s="56"/>
      <c r="B408" s="56" t="s">
        <v>4860</v>
      </c>
      <c r="C408" s="56" t="s">
        <v>4859</v>
      </c>
      <c r="D408" s="32">
        <v>7240774</v>
      </c>
      <c r="E408" s="32">
        <v>-4588725</v>
      </c>
      <c r="F408" s="32">
        <v>2652049</v>
      </c>
      <c r="G408" s="32">
        <v>-129194.61</v>
      </c>
      <c r="H408" s="32">
        <v>-130614.34</v>
      </c>
      <c r="I408" s="32">
        <v>-130614.33</v>
      </c>
      <c r="J408" s="32">
        <v>-1419.7299999999959</v>
      </c>
      <c r="K408" s="32">
        <v>9.9999999947613105E-3</v>
      </c>
      <c r="L408" s="32"/>
    </row>
    <row r="409" spans="1:12">
      <c r="A409" s="56"/>
      <c r="B409" s="56" t="s">
        <v>4862</v>
      </c>
      <c r="C409" s="56" t="s">
        <v>4861</v>
      </c>
      <c r="D409" s="32">
        <v>2821081</v>
      </c>
      <c r="E409" s="32">
        <v>-1787815</v>
      </c>
      <c r="F409" s="32">
        <v>1033266</v>
      </c>
      <c r="G409" s="32">
        <v>-50335.58</v>
      </c>
      <c r="H409" s="32">
        <v>-50888.71</v>
      </c>
      <c r="I409" s="32">
        <v>-50888.72</v>
      </c>
      <c r="J409" s="32">
        <v>-553.12999999999738</v>
      </c>
      <c r="K409" s="32">
        <v>-1.0000000002037268E-2</v>
      </c>
      <c r="L409" s="32"/>
    </row>
    <row r="410" spans="1:12">
      <c r="A410" s="56"/>
      <c r="B410" s="56" t="s">
        <v>4864</v>
      </c>
      <c r="C410" s="56" t="s">
        <v>4863</v>
      </c>
      <c r="D410" s="32">
        <v>1918335</v>
      </c>
      <c r="E410" s="32">
        <v>-1215715</v>
      </c>
      <c r="F410" s="32">
        <v>702620</v>
      </c>
      <c r="G410" s="32">
        <v>-34228.17</v>
      </c>
      <c r="H410" s="32">
        <v>-34604.300000000003</v>
      </c>
      <c r="I410" s="32">
        <v>-34604.31</v>
      </c>
      <c r="J410" s="32">
        <v>-376.13000000000466</v>
      </c>
      <c r="K410" s="32">
        <v>-9.9999999947613105E-3</v>
      </c>
      <c r="L410" s="32"/>
    </row>
    <row r="411" spans="1:12">
      <c r="A411" s="56"/>
      <c r="B411" s="56" t="s">
        <v>4866</v>
      </c>
      <c r="C411" s="56" t="s">
        <v>4865</v>
      </c>
      <c r="D411" s="32">
        <v>1955949</v>
      </c>
      <c r="E411" s="32">
        <v>-1239551</v>
      </c>
      <c r="F411" s="32">
        <v>716398</v>
      </c>
      <c r="G411" s="32">
        <v>-34899.32</v>
      </c>
      <c r="H411" s="32">
        <v>-35282.83</v>
      </c>
      <c r="I411" s="32">
        <v>-35282.83</v>
      </c>
      <c r="J411" s="32">
        <v>-383.51000000000204</v>
      </c>
      <c r="K411" s="32">
        <v>0</v>
      </c>
      <c r="L411" s="32"/>
    </row>
    <row r="412" spans="1:12">
      <c r="A412" s="56"/>
      <c r="B412" s="56" t="s">
        <v>4868</v>
      </c>
      <c r="C412" s="56" t="s">
        <v>4867</v>
      </c>
      <c r="D412" s="32">
        <v>18807206</v>
      </c>
      <c r="E412" s="32">
        <v>-8129864</v>
      </c>
      <c r="F412" s="32">
        <v>10677342</v>
      </c>
      <c r="G412" s="32">
        <v>-99412.69</v>
      </c>
      <c r="H412" s="32">
        <v>-100505.14</v>
      </c>
      <c r="I412" s="32">
        <v>-100505.14</v>
      </c>
      <c r="J412" s="32">
        <v>-1092.4499999999971</v>
      </c>
      <c r="K412" s="32">
        <v>0</v>
      </c>
      <c r="L412" s="32"/>
    </row>
    <row r="413" spans="1:12">
      <c r="A413" s="56"/>
      <c r="B413" s="56" t="s">
        <v>4870</v>
      </c>
      <c r="C413" s="56" t="s">
        <v>4869</v>
      </c>
      <c r="D413" s="32">
        <v>7585800</v>
      </c>
      <c r="E413" s="32">
        <v>-4807380</v>
      </c>
      <c r="F413" s="32">
        <v>2778420</v>
      </c>
      <c r="G413" s="32">
        <v>-135350.79999999999</v>
      </c>
      <c r="H413" s="32">
        <v>-136838.16</v>
      </c>
      <c r="I413" s="32">
        <v>-136838.17000000001</v>
      </c>
      <c r="J413" s="32">
        <v>-1487.3600000000151</v>
      </c>
      <c r="K413" s="32">
        <v>-1.0000000009313226E-2</v>
      </c>
      <c r="L413" s="32"/>
    </row>
    <row r="414" spans="1:12">
      <c r="A414" s="56"/>
      <c r="B414" s="56" t="s">
        <v>4872</v>
      </c>
      <c r="C414" s="56" t="s">
        <v>4871</v>
      </c>
      <c r="D414" s="32">
        <v>61173437</v>
      </c>
      <c r="E414" s="32">
        <v>-26443679</v>
      </c>
      <c r="F414" s="32">
        <v>34729758</v>
      </c>
      <c r="G414" s="32">
        <v>-323355.64</v>
      </c>
      <c r="H414" s="32">
        <v>-326909</v>
      </c>
      <c r="I414" s="32">
        <v>-326909</v>
      </c>
      <c r="J414" s="32">
        <v>-3553.359999999986</v>
      </c>
      <c r="K414" s="32">
        <v>0</v>
      </c>
      <c r="L414" s="32"/>
    </row>
    <row r="415" spans="1:12">
      <c r="A415" s="56"/>
      <c r="B415" s="56" t="s">
        <v>1595</v>
      </c>
      <c r="C415" s="56" t="s">
        <v>4873</v>
      </c>
      <c r="D415" s="32">
        <v>22197119</v>
      </c>
      <c r="E415" s="32">
        <v>-9595234</v>
      </c>
      <c r="F415" s="32">
        <v>12601885</v>
      </c>
      <c r="G415" s="32">
        <v>-117331.38</v>
      </c>
      <c r="H415" s="32">
        <v>-118620.74</v>
      </c>
      <c r="I415" s="32">
        <v>-118620.74</v>
      </c>
      <c r="J415" s="32">
        <v>-1289.3600000000006</v>
      </c>
      <c r="K415" s="32">
        <v>0</v>
      </c>
      <c r="L415" s="32"/>
    </row>
    <row r="416" spans="1:12">
      <c r="A416" s="56"/>
      <c r="B416" s="56" t="s">
        <v>7145</v>
      </c>
      <c r="C416" s="56" t="s">
        <v>4633</v>
      </c>
      <c r="D416" s="32">
        <v>127109514</v>
      </c>
      <c r="E416" s="32">
        <v>-100697218</v>
      </c>
      <c r="F416" s="32">
        <v>26412296</v>
      </c>
      <c r="G416" s="32">
        <v>-3523495.45</v>
      </c>
      <c r="H416" s="32">
        <v>-3562215.17</v>
      </c>
      <c r="I416" s="32">
        <v>-3562215.18</v>
      </c>
      <c r="J416" s="32">
        <v>-38719.719999999739</v>
      </c>
      <c r="K416" s="32">
        <v>-1.0000000242143869E-2</v>
      </c>
      <c r="L416" s="32"/>
    </row>
    <row r="417" spans="1:12">
      <c r="A417" s="56"/>
      <c r="B417" s="56" t="s">
        <v>4635</v>
      </c>
      <c r="C417" s="56" t="s">
        <v>4634</v>
      </c>
      <c r="D417" s="32">
        <v>4211740</v>
      </c>
      <c r="E417" s="32">
        <v>-1820625</v>
      </c>
      <c r="F417" s="32">
        <v>2391115</v>
      </c>
      <c r="G417" s="32">
        <v>-22262.76</v>
      </c>
      <c r="H417" s="32">
        <v>-22507.41</v>
      </c>
      <c r="I417" s="32">
        <v>-22507.41</v>
      </c>
      <c r="J417" s="32">
        <v>-244.65000000000146</v>
      </c>
      <c r="K417" s="32">
        <v>0</v>
      </c>
      <c r="L417" s="32"/>
    </row>
    <row r="418" spans="1:12">
      <c r="A418" s="56"/>
      <c r="B418" s="56" t="s">
        <v>1178</v>
      </c>
      <c r="C418" s="56" t="s">
        <v>4636</v>
      </c>
      <c r="D418" s="32">
        <v>6738783</v>
      </c>
      <c r="E418" s="32">
        <v>-5338520</v>
      </c>
      <c r="F418" s="32">
        <v>1400263</v>
      </c>
      <c r="G418" s="32">
        <v>-186800.12</v>
      </c>
      <c r="H418" s="32">
        <v>-188852.87</v>
      </c>
      <c r="I418" s="32">
        <v>-188852.86</v>
      </c>
      <c r="J418" s="32">
        <v>-2052.75</v>
      </c>
      <c r="K418" s="32">
        <v>1.0000000009313226E-2</v>
      </c>
      <c r="L418" s="32"/>
    </row>
    <row r="419" spans="1:12">
      <c r="A419" s="56"/>
      <c r="B419" s="56" t="s">
        <v>2927</v>
      </c>
      <c r="C419" s="56" t="s">
        <v>4637</v>
      </c>
      <c r="D419" s="32">
        <v>11231306</v>
      </c>
      <c r="E419" s="32">
        <v>-4855000</v>
      </c>
      <c r="F419" s="32">
        <v>6376306</v>
      </c>
      <c r="G419" s="32">
        <v>-59367.37</v>
      </c>
      <c r="H419" s="32">
        <v>-60019.76</v>
      </c>
      <c r="I419" s="32">
        <v>-60019.76</v>
      </c>
      <c r="J419" s="32">
        <v>-652.38999999999942</v>
      </c>
      <c r="K419" s="32">
        <v>0</v>
      </c>
      <c r="L419" s="32"/>
    </row>
    <row r="420" spans="1:12">
      <c r="A420" s="56"/>
      <c r="B420" s="56" t="s">
        <v>4639</v>
      </c>
      <c r="C420" s="56" t="s">
        <v>4638</v>
      </c>
      <c r="D420" s="32">
        <v>6180781</v>
      </c>
      <c r="E420" s="32">
        <v>-3452135</v>
      </c>
      <c r="F420" s="32">
        <v>2728646</v>
      </c>
      <c r="G420" s="32">
        <v>-81308.81</v>
      </c>
      <c r="H420" s="32">
        <v>-82202.31</v>
      </c>
      <c r="I420" s="32">
        <v>-82202.320000000007</v>
      </c>
      <c r="J420" s="32">
        <v>-893.5</v>
      </c>
      <c r="K420" s="32">
        <v>-1.0000000009313226E-2</v>
      </c>
      <c r="L420" s="32"/>
    </row>
    <row r="421" spans="1:12">
      <c r="A421" s="56"/>
      <c r="B421" s="56" t="s">
        <v>2930</v>
      </c>
      <c r="C421" s="56" t="s">
        <v>4640</v>
      </c>
      <c r="D421" s="32">
        <v>462670</v>
      </c>
      <c r="E421" s="32">
        <v>-258414</v>
      </c>
      <c r="F421" s="32">
        <v>204256</v>
      </c>
      <c r="G421" s="32">
        <v>-6086.47</v>
      </c>
      <c r="H421" s="32">
        <v>-6153.35</v>
      </c>
      <c r="I421" s="32">
        <v>-6153.35</v>
      </c>
      <c r="J421" s="32">
        <v>-66.880000000000109</v>
      </c>
      <c r="K421" s="32">
        <v>0</v>
      </c>
      <c r="L421" s="32"/>
    </row>
    <row r="422" spans="1:12">
      <c r="A422" s="56"/>
      <c r="B422" s="56" t="s">
        <v>4642</v>
      </c>
      <c r="C422" s="56" t="s">
        <v>4641</v>
      </c>
      <c r="D422" s="32">
        <v>28574319</v>
      </c>
      <c r="E422" s="32">
        <v>-18108520</v>
      </c>
      <c r="F422" s="32">
        <v>10465799</v>
      </c>
      <c r="G422" s="32">
        <v>-509841.61</v>
      </c>
      <c r="H422" s="32">
        <v>-515444.26</v>
      </c>
      <c r="I422" s="32">
        <v>-515444.26</v>
      </c>
      <c r="J422" s="32">
        <v>-5602.6500000000233</v>
      </c>
      <c r="K422" s="32">
        <v>0</v>
      </c>
      <c r="L422" s="32"/>
    </row>
    <row r="423" spans="1:12">
      <c r="A423" s="56"/>
      <c r="B423" s="56" t="s">
        <v>4644</v>
      </c>
      <c r="C423" s="56" t="s">
        <v>4643</v>
      </c>
      <c r="D423" s="32">
        <v>6180781</v>
      </c>
      <c r="E423" s="32">
        <v>-3916972</v>
      </c>
      <c r="F423" s="32">
        <v>2263809</v>
      </c>
      <c r="G423" s="32">
        <v>-110281.52</v>
      </c>
      <c r="H423" s="32">
        <v>-111493.41</v>
      </c>
      <c r="I423" s="32">
        <v>-111493.41</v>
      </c>
      <c r="J423" s="32">
        <v>-1211.8899999999994</v>
      </c>
      <c r="K423" s="32">
        <v>0</v>
      </c>
      <c r="L423" s="32"/>
    </row>
    <row r="424" spans="1:12">
      <c r="A424" s="56"/>
      <c r="B424" s="56" t="s">
        <v>1186</v>
      </c>
      <c r="C424" s="56" t="s">
        <v>4645</v>
      </c>
      <c r="D424" s="32">
        <v>3650174</v>
      </c>
      <c r="E424" s="32">
        <v>-2891698</v>
      </c>
      <c r="F424" s="32">
        <v>758476</v>
      </c>
      <c r="G424" s="32">
        <v>-101183.38</v>
      </c>
      <c r="H424" s="32">
        <v>-102295.3</v>
      </c>
      <c r="I424" s="32">
        <v>-102295.29</v>
      </c>
      <c r="J424" s="32">
        <v>-1111.9199999999983</v>
      </c>
      <c r="K424" s="32">
        <v>1.0000000009313226E-2</v>
      </c>
      <c r="L424" s="32"/>
    </row>
    <row r="425" spans="1:12">
      <c r="A425" s="56"/>
      <c r="B425" s="56" t="s">
        <v>4647</v>
      </c>
      <c r="C425" s="56" t="s">
        <v>4646</v>
      </c>
      <c r="D425" s="32">
        <v>570273</v>
      </c>
      <c r="E425" s="32">
        <v>-318513</v>
      </c>
      <c r="F425" s="32">
        <v>251760</v>
      </c>
      <c r="G425" s="32">
        <v>-7502</v>
      </c>
      <c r="H425" s="32">
        <v>-7584.44</v>
      </c>
      <c r="I425" s="32">
        <v>-7584.44</v>
      </c>
      <c r="J425" s="32">
        <v>-82.4399999999996</v>
      </c>
      <c r="K425" s="32">
        <v>0</v>
      </c>
      <c r="L425" s="32"/>
    </row>
    <row r="426" spans="1:12">
      <c r="A426" s="56"/>
      <c r="B426" s="56" t="s">
        <v>4649</v>
      </c>
      <c r="C426" s="56" t="s">
        <v>4648</v>
      </c>
      <c r="D426" s="32">
        <v>8423479</v>
      </c>
      <c r="E426" s="32">
        <v>-6673150</v>
      </c>
      <c r="F426" s="32">
        <v>1750329</v>
      </c>
      <c r="G426" s="32">
        <v>-233500.16</v>
      </c>
      <c r="H426" s="32">
        <v>-236066.09</v>
      </c>
      <c r="I426" s="32">
        <v>-236066.09</v>
      </c>
      <c r="J426" s="32">
        <v>-2565.929999999993</v>
      </c>
      <c r="K426" s="32">
        <v>0</v>
      </c>
      <c r="L426" s="32"/>
    </row>
    <row r="427" spans="1:12">
      <c r="A427" s="56"/>
      <c r="B427" s="56" t="s">
        <v>2933</v>
      </c>
      <c r="C427" s="56" t="s">
        <v>4650</v>
      </c>
      <c r="D427" s="32">
        <v>32882746</v>
      </c>
      <c r="E427" s="32">
        <v>-14214352</v>
      </c>
      <c r="F427" s="32">
        <v>18668394</v>
      </c>
      <c r="G427" s="32">
        <v>-173814.36</v>
      </c>
      <c r="H427" s="32">
        <v>-175724.4</v>
      </c>
      <c r="I427" s="32">
        <v>-175724.41</v>
      </c>
      <c r="J427" s="32">
        <v>-1910.0400000000081</v>
      </c>
      <c r="K427" s="32">
        <v>-1.0000000009313226E-2</v>
      </c>
      <c r="L427" s="32"/>
    </row>
    <row r="428" spans="1:12">
      <c r="A428" s="56"/>
      <c r="B428" s="56" t="s">
        <v>4652</v>
      </c>
      <c r="C428" s="56" t="s">
        <v>4651</v>
      </c>
      <c r="D428" s="32">
        <v>222091</v>
      </c>
      <c r="E428" s="32">
        <v>-124044</v>
      </c>
      <c r="F428" s="32">
        <v>98047</v>
      </c>
      <c r="G428" s="32">
        <v>-2921.63</v>
      </c>
      <c r="H428" s="32">
        <v>-2953.74</v>
      </c>
      <c r="I428" s="32">
        <v>-2953.74</v>
      </c>
      <c r="J428" s="32">
        <v>-32.109999999999673</v>
      </c>
      <c r="K428" s="32">
        <v>0</v>
      </c>
      <c r="L428" s="32"/>
    </row>
    <row r="429" spans="1:12">
      <c r="A429" s="56"/>
      <c r="B429" s="56" t="s">
        <v>4654</v>
      </c>
      <c r="C429" s="56" t="s">
        <v>4653</v>
      </c>
      <c r="D429" s="32">
        <v>4600400</v>
      </c>
      <c r="E429" s="32">
        <v>-3644475</v>
      </c>
      <c r="F429" s="32">
        <v>955925</v>
      </c>
      <c r="G429" s="32">
        <v>-127523.79</v>
      </c>
      <c r="H429" s="32">
        <v>-128925.14</v>
      </c>
      <c r="I429" s="32">
        <v>-128925.15</v>
      </c>
      <c r="J429" s="32">
        <v>-1401.3500000000058</v>
      </c>
      <c r="K429" s="32">
        <v>-9.9999999947613105E-3</v>
      </c>
      <c r="L429" s="32"/>
    </row>
    <row r="430" spans="1:12">
      <c r="A430" s="56"/>
      <c r="B430" s="56" t="s">
        <v>4656</v>
      </c>
      <c r="C430" s="56" t="s">
        <v>4655</v>
      </c>
      <c r="D430" s="32">
        <v>4211740</v>
      </c>
      <c r="E430" s="32">
        <v>-3336576</v>
      </c>
      <c r="F430" s="32">
        <v>875164</v>
      </c>
      <c r="G430" s="32">
        <v>-116750.08</v>
      </c>
      <c r="H430" s="32">
        <v>-118033.04</v>
      </c>
      <c r="I430" s="32">
        <v>-118033.04</v>
      </c>
      <c r="J430" s="32">
        <v>-1282.9599999999919</v>
      </c>
      <c r="K430" s="32">
        <v>0</v>
      </c>
      <c r="L430" s="32"/>
    </row>
    <row r="431" spans="1:12">
      <c r="A431" s="56"/>
      <c r="B431" s="56" t="s">
        <v>4658</v>
      </c>
      <c r="C431" s="56" t="s">
        <v>4657</v>
      </c>
      <c r="D431" s="32">
        <v>922858</v>
      </c>
      <c r="E431" s="32">
        <v>-515441</v>
      </c>
      <c r="F431" s="32">
        <v>407417</v>
      </c>
      <c r="G431" s="32">
        <v>-12140.3</v>
      </c>
      <c r="H431" s="32">
        <v>-12273.71</v>
      </c>
      <c r="I431" s="32">
        <v>-12273.71</v>
      </c>
      <c r="J431" s="32">
        <v>-133.40999999999985</v>
      </c>
      <c r="K431" s="32">
        <v>0</v>
      </c>
      <c r="L431" s="32"/>
    </row>
    <row r="432" spans="1:12">
      <c r="A432" s="56"/>
      <c r="B432" s="56" t="s">
        <v>4660</v>
      </c>
      <c r="C432" s="56" t="s">
        <v>4659</v>
      </c>
      <c r="D432" s="32">
        <v>949277</v>
      </c>
      <c r="E432" s="32">
        <v>-530197</v>
      </c>
      <c r="F432" s="32">
        <v>419080</v>
      </c>
      <c r="G432" s="32">
        <v>-12487.84</v>
      </c>
      <c r="H432" s="32">
        <v>-12625.08</v>
      </c>
      <c r="I432" s="32">
        <v>-12625.07</v>
      </c>
      <c r="J432" s="32">
        <v>-137.23999999999978</v>
      </c>
      <c r="K432" s="32">
        <v>1.0000000000218279E-2</v>
      </c>
      <c r="L432" s="32"/>
    </row>
    <row r="433" spans="1:12">
      <c r="A433" s="56"/>
      <c r="B433" s="56" t="s">
        <v>1480</v>
      </c>
      <c r="C433" s="56" t="s">
        <v>4661</v>
      </c>
      <c r="D433" s="32">
        <v>180908</v>
      </c>
      <c r="E433" s="32">
        <v>-101042</v>
      </c>
      <c r="F433" s="32">
        <v>79866</v>
      </c>
      <c r="G433" s="32">
        <v>-2379.86</v>
      </c>
      <c r="H433" s="32">
        <v>-2406.0100000000002</v>
      </c>
      <c r="I433" s="32">
        <v>-2406.0100000000002</v>
      </c>
      <c r="J433" s="32">
        <v>-26.150000000000091</v>
      </c>
      <c r="K433" s="32">
        <v>0</v>
      </c>
      <c r="L433" s="32"/>
    </row>
    <row r="434" spans="1:12">
      <c r="A434" s="56"/>
      <c r="B434" s="56" t="s">
        <v>4663</v>
      </c>
      <c r="C434" s="56" t="s">
        <v>4662</v>
      </c>
      <c r="D434" s="32">
        <v>298770</v>
      </c>
      <c r="E434" s="32">
        <v>-166871</v>
      </c>
      <c r="F434" s="32">
        <v>131899</v>
      </c>
      <c r="G434" s="32">
        <v>-3930.34</v>
      </c>
      <c r="H434" s="32">
        <v>-3973.54</v>
      </c>
      <c r="I434" s="32">
        <v>-3973.53</v>
      </c>
      <c r="J434" s="32">
        <v>-43.199999999999818</v>
      </c>
      <c r="K434" s="32">
        <v>9.9999999997635314E-3</v>
      </c>
      <c r="L434" s="32"/>
    </row>
    <row r="435" spans="1:12">
      <c r="A435" s="56"/>
      <c r="B435" s="56" t="s">
        <v>4665</v>
      </c>
      <c r="C435" s="56" t="s">
        <v>4664</v>
      </c>
      <c r="D435" s="32">
        <v>246923</v>
      </c>
      <c r="E435" s="32">
        <v>-195614</v>
      </c>
      <c r="F435" s="32">
        <v>51309</v>
      </c>
      <c r="G435" s="32">
        <v>-6844.75</v>
      </c>
      <c r="H435" s="32">
        <v>-6919.97</v>
      </c>
      <c r="I435" s="32">
        <v>-6919.96</v>
      </c>
      <c r="J435" s="32">
        <v>-75.220000000000255</v>
      </c>
      <c r="K435" s="32">
        <v>1.0000000000218279E-2</v>
      </c>
      <c r="L435" s="32"/>
    </row>
    <row r="436" spans="1:12">
      <c r="A436" s="56"/>
      <c r="B436" s="56" t="s">
        <v>4667</v>
      </c>
      <c r="C436" s="56" t="s">
        <v>4666</v>
      </c>
      <c r="D436" s="32">
        <v>11793920</v>
      </c>
      <c r="E436" s="32">
        <v>-7474210</v>
      </c>
      <c r="F436" s="32">
        <v>4319710</v>
      </c>
      <c r="G436" s="32">
        <v>-210434.79</v>
      </c>
      <c r="H436" s="32">
        <v>-212747.26</v>
      </c>
      <c r="I436" s="32">
        <v>-212747.27</v>
      </c>
      <c r="J436" s="32">
        <v>-2312.4700000000012</v>
      </c>
      <c r="K436" s="32">
        <v>-9.9999999802093953E-3</v>
      </c>
      <c r="L436" s="32"/>
    </row>
    <row r="437" spans="1:12">
      <c r="A437" s="56"/>
      <c r="B437" s="56" t="s">
        <v>4669</v>
      </c>
      <c r="C437" s="56" t="s">
        <v>4668</v>
      </c>
      <c r="D437" s="32">
        <v>570745</v>
      </c>
      <c r="E437" s="32">
        <v>-318776</v>
      </c>
      <c r="F437" s="32">
        <v>251969</v>
      </c>
      <c r="G437" s="32">
        <v>-7508.21</v>
      </c>
      <c r="H437" s="32">
        <v>-7590.73</v>
      </c>
      <c r="I437" s="32">
        <v>-7590.72</v>
      </c>
      <c r="J437" s="32">
        <v>-82.519999999999527</v>
      </c>
      <c r="K437" s="32">
        <v>9.999999999308784E-3</v>
      </c>
      <c r="L437" s="32"/>
    </row>
    <row r="438" spans="1:12">
      <c r="A438" s="56"/>
      <c r="B438" s="56" t="s">
        <v>4671</v>
      </c>
      <c r="C438" s="56" t="s">
        <v>4670</v>
      </c>
      <c r="D438" s="32">
        <v>269948</v>
      </c>
      <c r="E438" s="32">
        <v>-150773</v>
      </c>
      <c r="F438" s="32">
        <v>119175</v>
      </c>
      <c r="G438" s="32">
        <v>-3551.2</v>
      </c>
      <c r="H438" s="32">
        <v>-3590.23</v>
      </c>
      <c r="I438" s="32">
        <v>-3590.22</v>
      </c>
      <c r="J438" s="32">
        <v>-39.0300000000002</v>
      </c>
      <c r="K438" s="32">
        <v>1.0000000000218279E-2</v>
      </c>
      <c r="L438" s="32"/>
    </row>
    <row r="439" spans="1:12">
      <c r="A439" s="56"/>
      <c r="B439" s="56" t="s">
        <v>4673</v>
      </c>
      <c r="C439" s="56" t="s">
        <v>4672</v>
      </c>
      <c r="D439" s="32">
        <v>714399</v>
      </c>
      <c r="E439" s="32">
        <v>-565953</v>
      </c>
      <c r="F439" s="32">
        <v>148446</v>
      </c>
      <c r="G439" s="32">
        <v>-19803.23</v>
      </c>
      <c r="H439" s="32">
        <v>-20020.849999999999</v>
      </c>
      <c r="I439" s="32">
        <v>-20020.849999999999</v>
      </c>
      <c r="J439" s="32">
        <v>-217.61999999999898</v>
      </c>
      <c r="K439" s="32">
        <v>0</v>
      </c>
      <c r="L439" s="32"/>
    </row>
    <row r="440" spans="1:12">
      <c r="A440" s="56"/>
      <c r="B440" s="56" t="s">
        <v>4675</v>
      </c>
      <c r="C440" s="56" t="s">
        <v>4674</v>
      </c>
      <c r="D440" s="32">
        <v>251404</v>
      </c>
      <c r="E440" s="32">
        <v>-140416</v>
      </c>
      <c r="F440" s="32">
        <v>110988</v>
      </c>
      <c r="G440" s="32">
        <v>-3307.25</v>
      </c>
      <c r="H440" s="32">
        <v>-3343.6</v>
      </c>
      <c r="I440" s="32">
        <v>-3343.59</v>
      </c>
      <c r="J440" s="32">
        <v>-36.349999999999909</v>
      </c>
      <c r="K440" s="32">
        <v>9.9999999997635314E-3</v>
      </c>
      <c r="L440" s="32"/>
    </row>
    <row r="441" spans="1:12">
      <c r="A441" s="56"/>
      <c r="B441" s="56" t="s">
        <v>2260</v>
      </c>
      <c r="C441" s="56" t="s">
        <v>4676</v>
      </c>
      <c r="D441" s="32">
        <v>14742537</v>
      </c>
      <c r="E441" s="32">
        <v>-8234109</v>
      </c>
      <c r="F441" s="32">
        <v>6508428</v>
      </c>
      <c r="G441" s="32">
        <v>-193939.59</v>
      </c>
      <c r="H441" s="32">
        <v>-196070.79</v>
      </c>
      <c r="I441" s="32">
        <v>-196070.79</v>
      </c>
      <c r="J441" s="32">
        <v>-2131.2000000000116</v>
      </c>
      <c r="K441" s="32">
        <v>0</v>
      </c>
      <c r="L441" s="32"/>
    </row>
    <row r="442" spans="1:12">
      <c r="A442" s="56"/>
      <c r="B442" s="56" t="s">
        <v>7146</v>
      </c>
      <c r="C442" s="56" t="s">
        <v>4677</v>
      </c>
      <c r="D442" s="32">
        <v>1232000</v>
      </c>
      <c r="E442" s="32">
        <v>-976001</v>
      </c>
      <c r="F442" s="32">
        <v>255999</v>
      </c>
      <c r="G442" s="32">
        <v>-34151.230000000003</v>
      </c>
      <c r="H442" s="32">
        <v>-34526.519999999997</v>
      </c>
      <c r="I442" s="32">
        <v>-34526.519999999997</v>
      </c>
      <c r="J442" s="32">
        <v>-375.2899999999936</v>
      </c>
      <c r="K442" s="32">
        <v>0</v>
      </c>
      <c r="L442" s="32"/>
    </row>
    <row r="443" spans="1:12">
      <c r="A443" s="56"/>
      <c r="B443" s="56" t="s">
        <v>1601</v>
      </c>
      <c r="C443" s="56" t="s">
        <v>5042</v>
      </c>
      <c r="D443" s="32">
        <v>79483417</v>
      </c>
      <c r="E443" s="32">
        <v>-62967427</v>
      </c>
      <c r="F443" s="32">
        <v>16515990</v>
      </c>
      <c r="G443" s="32">
        <v>-2203292.64</v>
      </c>
      <c r="H443" s="32">
        <v>-2227504.65</v>
      </c>
      <c r="I443" s="32">
        <v>-2227504.64</v>
      </c>
      <c r="J443" s="32">
        <v>-24212.009999999776</v>
      </c>
      <c r="K443" s="32">
        <v>9.9999997764825821E-3</v>
      </c>
      <c r="L443" s="32"/>
    </row>
    <row r="444" spans="1:12">
      <c r="A444" s="56"/>
      <c r="B444" s="56" t="s">
        <v>5044</v>
      </c>
      <c r="C444" s="56" t="s">
        <v>5043</v>
      </c>
      <c r="D444" s="32">
        <v>71268485</v>
      </c>
      <c r="E444" s="32">
        <v>-56459489</v>
      </c>
      <c r="F444" s="32">
        <v>14808996</v>
      </c>
      <c r="G444" s="32">
        <v>-1975573.46</v>
      </c>
      <c r="H444" s="32">
        <v>-1997283.06</v>
      </c>
      <c r="I444" s="32">
        <v>-1997283.06</v>
      </c>
      <c r="J444" s="32">
        <v>-21709.600000000093</v>
      </c>
      <c r="K444" s="32">
        <v>0</v>
      </c>
      <c r="L444" s="32"/>
    </row>
    <row r="445" spans="1:12">
      <c r="A445" s="56"/>
      <c r="B445" s="56" t="s">
        <v>5017</v>
      </c>
      <c r="C445" s="56" t="s">
        <v>5016</v>
      </c>
      <c r="D445" s="32">
        <v>6116103</v>
      </c>
      <c r="E445" s="32">
        <v>-4845228</v>
      </c>
      <c r="F445" s="32">
        <v>1270875</v>
      </c>
      <c r="G445" s="32">
        <v>-169539.31</v>
      </c>
      <c r="H445" s="32">
        <v>-171402.38</v>
      </c>
      <c r="I445" s="32">
        <v>-171402.37</v>
      </c>
      <c r="J445" s="32">
        <v>-1863.070000000007</v>
      </c>
      <c r="K445" s="32">
        <v>1.0000000009313226E-2</v>
      </c>
      <c r="L445" s="32"/>
    </row>
    <row r="446" spans="1:12">
      <c r="A446" s="56"/>
      <c r="B446" s="56" t="s">
        <v>5019</v>
      </c>
      <c r="C446" s="56" t="s">
        <v>5018</v>
      </c>
      <c r="D446" s="32">
        <v>20915801</v>
      </c>
      <c r="E446" s="32">
        <v>-16569672</v>
      </c>
      <c r="F446" s="32">
        <v>4346129</v>
      </c>
      <c r="G446" s="32">
        <v>-579789.25</v>
      </c>
      <c r="H446" s="32">
        <v>-586160.56000000006</v>
      </c>
      <c r="I446" s="32">
        <v>-586160.56000000006</v>
      </c>
      <c r="J446" s="32">
        <v>-6371.3100000000559</v>
      </c>
      <c r="K446" s="32">
        <v>0</v>
      </c>
      <c r="L446" s="32"/>
    </row>
    <row r="447" spans="1:12">
      <c r="A447" s="56"/>
      <c r="B447" s="56" t="s">
        <v>5021</v>
      </c>
      <c r="C447" s="56" t="s">
        <v>5020</v>
      </c>
      <c r="D447" s="32">
        <v>2187550</v>
      </c>
      <c r="E447" s="32">
        <v>-1732995</v>
      </c>
      <c r="F447" s="32">
        <v>454555</v>
      </c>
      <c r="G447" s="32">
        <v>-60639.24</v>
      </c>
      <c r="H447" s="32">
        <v>-61305.61</v>
      </c>
      <c r="I447" s="32">
        <v>-61305.61</v>
      </c>
      <c r="J447" s="32">
        <v>-666.37000000000262</v>
      </c>
      <c r="K447" s="32">
        <v>0</v>
      </c>
      <c r="L447" s="32"/>
    </row>
    <row r="448" spans="1:12">
      <c r="A448" s="56"/>
      <c r="B448" s="56" t="s">
        <v>5051</v>
      </c>
      <c r="C448" s="56" t="s">
        <v>5050</v>
      </c>
      <c r="D448" s="32">
        <v>49171787</v>
      </c>
      <c r="E448" s="32">
        <v>-21255679</v>
      </c>
      <c r="F448" s="32">
        <v>27916108</v>
      </c>
      <c r="G448" s="32">
        <v>-259916.32</v>
      </c>
      <c r="H448" s="32">
        <v>-262772.55</v>
      </c>
      <c r="I448" s="32">
        <v>-262772.55</v>
      </c>
      <c r="J448" s="32">
        <v>-2856.2299999999814</v>
      </c>
      <c r="K448" s="32">
        <v>0</v>
      </c>
      <c r="L448" s="32"/>
    </row>
    <row r="449" spans="1:12">
      <c r="A449" s="56"/>
      <c r="B449" s="56" t="s">
        <v>5053</v>
      </c>
      <c r="C449" s="56" t="s">
        <v>5052</v>
      </c>
      <c r="D449" s="32">
        <v>266100175</v>
      </c>
      <c r="E449" s="32">
        <v>-115028154</v>
      </c>
      <c r="F449" s="32">
        <v>151072021</v>
      </c>
      <c r="G449" s="32">
        <v>-1406574.45</v>
      </c>
      <c r="H449" s="32">
        <v>-1422031.31</v>
      </c>
      <c r="I449" s="32">
        <v>-1422031.32</v>
      </c>
      <c r="J449" s="32">
        <v>-15456.860000000102</v>
      </c>
      <c r="K449" s="32">
        <v>-1.0000000009313226E-2</v>
      </c>
      <c r="L449" s="32"/>
    </row>
    <row r="450" spans="1:12">
      <c r="A450" s="56"/>
      <c r="B450" s="56" t="s">
        <v>5023</v>
      </c>
      <c r="C450" s="56" t="s">
        <v>5022</v>
      </c>
      <c r="D450" s="32">
        <v>2197926</v>
      </c>
      <c r="E450" s="32">
        <v>-1741215</v>
      </c>
      <c r="F450" s="32">
        <v>456711</v>
      </c>
      <c r="G450" s="32">
        <v>-60926.86</v>
      </c>
      <c r="H450" s="32">
        <v>-61596.38</v>
      </c>
      <c r="I450" s="32">
        <v>-61596.38</v>
      </c>
      <c r="J450" s="32">
        <v>-669.5199999999968</v>
      </c>
      <c r="K450" s="32">
        <v>0</v>
      </c>
      <c r="L450" s="32"/>
    </row>
    <row r="451" spans="1:12">
      <c r="A451" s="56"/>
      <c r="B451" s="56" t="s">
        <v>5055</v>
      </c>
      <c r="C451" s="56" t="s">
        <v>5054</v>
      </c>
      <c r="D451" s="32">
        <v>14457402</v>
      </c>
      <c r="E451" s="32">
        <v>-11453274</v>
      </c>
      <c r="F451" s="32">
        <v>3004128</v>
      </c>
      <c r="G451" s="32">
        <v>-400761.44</v>
      </c>
      <c r="H451" s="32">
        <v>-405165.42</v>
      </c>
      <c r="I451" s="32">
        <v>-405165.42</v>
      </c>
      <c r="J451" s="32">
        <v>-4403.9799999999814</v>
      </c>
      <c r="K451" s="32">
        <v>0</v>
      </c>
      <c r="L451" s="32"/>
    </row>
    <row r="452" spans="1:12">
      <c r="A452" s="56"/>
      <c r="B452" s="56" t="s">
        <v>1605</v>
      </c>
      <c r="C452" s="56" t="s">
        <v>5047</v>
      </c>
      <c r="D452" s="32">
        <v>15610949</v>
      </c>
      <c r="E452" s="32">
        <v>-12367124</v>
      </c>
      <c r="F452" s="32">
        <v>3243825</v>
      </c>
      <c r="G452" s="32">
        <v>-432737.95</v>
      </c>
      <c r="H452" s="32">
        <v>-437493.32</v>
      </c>
      <c r="I452" s="32">
        <v>-437493.31</v>
      </c>
      <c r="J452" s="32">
        <v>-4755.3699999999953</v>
      </c>
      <c r="K452" s="32">
        <v>1.0000000009313226E-2</v>
      </c>
      <c r="L452" s="32"/>
    </row>
    <row r="453" spans="1:12">
      <c r="A453" s="56"/>
      <c r="B453" s="56" t="s">
        <v>5025</v>
      </c>
      <c r="C453" s="56" t="s">
        <v>5024</v>
      </c>
      <c r="D453" s="32">
        <v>20917575</v>
      </c>
      <c r="E453" s="32">
        <v>-16571077</v>
      </c>
      <c r="F453" s="32">
        <v>4346498</v>
      </c>
      <c r="G453" s="32">
        <v>-579838.44999999995</v>
      </c>
      <c r="H453" s="32">
        <v>-586210.29</v>
      </c>
      <c r="I453" s="32">
        <v>-586210.30000000005</v>
      </c>
      <c r="J453" s="32">
        <v>-6371.8400000000838</v>
      </c>
      <c r="K453" s="32">
        <v>-1.0000000009313226E-2</v>
      </c>
      <c r="L453" s="32"/>
    </row>
    <row r="454" spans="1:12">
      <c r="A454" s="56"/>
      <c r="B454" s="56" t="s">
        <v>5041</v>
      </c>
      <c r="C454" s="56" t="s">
        <v>5040</v>
      </c>
      <c r="D454" s="32">
        <v>1999964</v>
      </c>
      <c r="E454" s="32">
        <v>-1584388</v>
      </c>
      <c r="F454" s="32">
        <v>415576</v>
      </c>
      <c r="G454" s="32">
        <v>-55439.31</v>
      </c>
      <c r="H454" s="32">
        <v>-56048.54</v>
      </c>
      <c r="I454" s="32">
        <v>-56048.53</v>
      </c>
      <c r="J454" s="32">
        <v>-609.2300000000032</v>
      </c>
      <c r="K454" s="32">
        <v>1.0000000002037268E-2</v>
      </c>
      <c r="L454" s="32"/>
    </row>
    <row r="455" spans="1:12">
      <c r="A455" s="56"/>
      <c r="B455" s="56" t="s">
        <v>7141</v>
      </c>
      <c r="C455" s="56" t="s">
        <v>5026</v>
      </c>
      <c r="D455" s="32">
        <v>324453826</v>
      </c>
      <c r="E455" s="32">
        <v>-140252912</v>
      </c>
      <c r="F455" s="32">
        <v>184200914</v>
      </c>
      <c r="G455" s="32">
        <v>-1715025.04</v>
      </c>
      <c r="H455" s="32">
        <v>-1733871.48</v>
      </c>
      <c r="I455" s="32">
        <v>-1733871.47</v>
      </c>
      <c r="J455" s="32">
        <v>-18846.439999999944</v>
      </c>
      <c r="K455" s="32">
        <v>1.0000000009313226E-2</v>
      </c>
      <c r="L455" s="32"/>
    </row>
    <row r="456" spans="1:12">
      <c r="A456" s="56"/>
      <c r="B456" s="56" t="s">
        <v>1603</v>
      </c>
      <c r="C456" s="56" t="s">
        <v>5039</v>
      </c>
      <c r="D456" s="32">
        <v>224973023</v>
      </c>
      <c r="E456" s="32">
        <v>-97249961</v>
      </c>
      <c r="F456" s="32">
        <v>127723062</v>
      </c>
      <c r="G456" s="32">
        <v>-1189181.1299999999</v>
      </c>
      <c r="H456" s="32">
        <v>-1202249.06</v>
      </c>
      <c r="I456" s="32">
        <v>-1202249.05</v>
      </c>
      <c r="J456" s="32">
        <v>-13067.930000000168</v>
      </c>
      <c r="K456" s="32">
        <v>1.0000000009313226E-2</v>
      </c>
      <c r="L456" s="32"/>
    </row>
    <row r="457" spans="1:12">
      <c r="A457" s="56"/>
      <c r="B457" s="56" t="s">
        <v>1311</v>
      </c>
      <c r="C457" s="56" t="s">
        <v>5014</v>
      </c>
      <c r="D457" s="32">
        <v>16793861</v>
      </c>
      <c r="E457" s="32">
        <v>-13304237</v>
      </c>
      <c r="F457" s="32">
        <v>3489624</v>
      </c>
      <c r="G457" s="32">
        <v>-465528.41</v>
      </c>
      <c r="H457" s="32">
        <v>-470644.11</v>
      </c>
      <c r="I457" s="32">
        <v>-470644.11</v>
      </c>
      <c r="J457" s="32">
        <v>-5115.7000000000116</v>
      </c>
      <c r="K457" s="32">
        <v>0</v>
      </c>
      <c r="L457" s="32"/>
    </row>
    <row r="458" spans="1:12">
      <c r="A458" s="56"/>
      <c r="B458" s="56" t="s">
        <v>1620</v>
      </c>
      <c r="C458" s="56" t="s">
        <v>5059</v>
      </c>
      <c r="D458" s="32">
        <v>864607</v>
      </c>
      <c r="E458" s="32">
        <v>-684949</v>
      </c>
      <c r="F458" s="32">
        <v>179658</v>
      </c>
      <c r="G458" s="32">
        <v>-23967.040000000001</v>
      </c>
      <c r="H458" s="32">
        <v>-24230.42</v>
      </c>
      <c r="I458" s="32">
        <v>-24230.41</v>
      </c>
      <c r="J458" s="32">
        <v>-263.37999999999738</v>
      </c>
      <c r="K458" s="32">
        <v>9.9999999983992893E-3</v>
      </c>
      <c r="L458" s="32"/>
    </row>
    <row r="459" spans="1:12">
      <c r="A459" s="56"/>
      <c r="B459" s="56" t="s">
        <v>5061</v>
      </c>
      <c r="C459" s="56" t="s">
        <v>5060</v>
      </c>
      <c r="D459" s="32">
        <v>6418121</v>
      </c>
      <c r="E459" s="32">
        <v>-5084489</v>
      </c>
      <c r="F459" s="32">
        <v>1333632</v>
      </c>
      <c r="G459" s="32">
        <v>-177911.33</v>
      </c>
      <c r="H459" s="32">
        <v>-179866.4</v>
      </c>
      <c r="I459" s="32">
        <v>-179866.4</v>
      </c>
      <c r="J459" s="32">
        <v>-1955.070000000007</v>
      </c>
      <c r="K459" s="32">
        <v>0</v>
      </c>
      <c r="L459" s="32"/>
    </row>
    <row r="460" spans="1:12">
      <c r="A460" s="56"/>
      <c r="B460" s="56" t="s">
        <v>1612</v>
      </c>
      <c r="C460" s="56" t="s">
        <v>5062</v>
      </c>
      <c r="D460" s="32">
        <v>153041045</v>
      </c>
      <c r="E460" s="32">
        <v>-121240393</v>
      </c>
      <c r="F460" s="32">
        <v>31800652</v>
      </c>
      <c r="G460" s="32">
        <v>-4242321.51</v>
      </c>
      <c r="H460" s="32">
        <v>-4288940.43</v>
      </c>
      <c r="I460" s="32">
        <v>-4288940.43</v>
      </c>
      <c r="J460" s="32">
        <v>-46618.919999999925</v>
      </c>
      <c r="K460" s="32">
        <v>0</v>
      </c>
      <c r="L460" s="32"/>
    </row>
    <row r="461" spans="1:12">
      <c r="A461" s="56"/>
      <c r="B461" s="56" t="s">
        <v>5028</v>
      </c>
      <c r="C461" s="56" t="s">
        <v>5027</v>
      </c>
      <c r="D461" s="32">
        <v>12344764</v>
      </c>
      <c r="E461" s="32">
        <v>-9779625</v>
      </c>
      <c r="F461" s="32">
        <v>2565139</v>
      </c>
      <c r="G461" s="32">
        <v>-342198.79</v>
      </c>
      <c r="H461" s="32">
        <v>-345959.22</v>
      </c>
      <c r="I461" s="32">
        <v>-345959.22</v>
      </c>
      <c r="J461" s="32">
        <v>-3760.429999999993</v>
      </c>
      <c r="K461" s="32">
        <v>0</v>
      </c>
      <c r="L461" s="32"/>
    </row>
    <row r="462" spans="1:12">
      <c r="A462" s="56"/>
      <c r="B462" s="56" t="s">
        <v>5064</v>
      </c>
      <c r="C462" s="56" t="s">
        <v>5063</v>
      </c>
      <c r="D462" s="32">
        <v>2295379</v>
      </c>
      <c r="E462" s="32">
        <v>-1818418</v>
      </c>
      <c r="F462" s="32">
        <v>476961</v>
      </c>
      <c r="G462" s="32">
        <v>-63628.28</v>
      </c>
      <c r="H462" s="32">
        <v>-64327.49</v>
      </c>
      <c r="I462" s="32">
        <v>-64327.49</v>
      </c>
      <c r="J462" s="32">
        <v>-699.20999999999913</v>
      </c>
      <c r="K462" s="32">
        <v>0</v>
      </c>
      <c r="L462" s="32"/>
    </row>
    <row r="463" spans="1:12">
      <c r="A463" s="56"/>
      <c r="B463" s="56" t="s">
        <v>5066</v>
      </c>
      <c r="C463" s="56" t="s">
        <v>5065</v>
      </c>
      <c r="D463" s="32">
        <v>42514664</v>
      </c>
      <c r="E463" s="32">
        <v>-18377979</v>
      </c>
      <c r="F463" s="32">
        <v>24136685</v>
      </c>
      <c r="G463" s="32">
        <v>-224727.55</v>
      </c>
      <c r="H463" s="32">
        <v>-227197.08</v>
      </c>
      <c r="I463" s="32">
        <v>-227197.08</v>
      </c>
      <c r="J463" s="32">
        <v>-2469.5299999999988</v>
      </c>
      <c r="K463" s="32">
        <v>0</v>
      </c>
      <c r="L463" s="32"/>
    </row>
    <row r="464" spans="1:12">
      <c r="A464" s="56"/>
      <c r="B464" s="56" t="s">
        <v>5030</v>
      </c>
      <c r="C464" s="56" t="s">
        <v>5029</v>
      </c>
      <c r="D464" s="32">
        <v>85146178</v>
      </c>
      <c r="E464" s="32">
        <v>-36806468</v>
      </c>
      <c r="F464" s="32">
        <v>48339710</v>
      </c>
      <c r="G464" s="32">
        <v>-450072.76</v>
      </c>
      <c r="H464" s="32">
        <v>-455018.61</v>
      </c>
      <c r="I464" s="32">
        <v>-455018.61</v>
      </c>
      <c r="J464" s="32">
        <v>-4945.8499999999767</v>
      </c>
      <c r="K464" s="32">
        <v>0</v>
      </c>
      <c r="L464" s="32"/>
    </row>
    <row r="465" spans="1:12">
      <c r="A465" s="56"/>
      <c r="B465" s="56" t="s">
        <v>5032</v>
      </c>
      <c r="C465" s="56" t="s">
        <v>5031</v>
      </c>
      <c r="D465" s="32">
        <v>61431231</v>
      </c>
      <c r="E465" s="32">
        <v>-26555116</v>
      </c>
      <c r="F465" s="32">
        <v>34876115</v>
      </c>
      <c r="G465" s="32">
        <v>-324718.31</v>
      </c>
      <c r="H465" s="32">
        <v>-328286.65000000002</v>
      </c>
      <c r="I465" s="32">
        <v>-328286.65000000002</v>
      </c>
      <c r="J465" s="32">
        <v>-3568.3400000000256</v>
      </c>
      <c r="K465" s="32">
        <v>0</v>
      </c>
      <c r="L465" s="32"/>
    </row>
    <row r="466" spans="1:12">
      <c r="A466" s="56"/>
      <c r="B466" s="56" t="s">
        <v>5034</v>
      </c>
      <c r="C466" s="56" t="s">
        <v>5033</v>
      </c>
      <c r="D466" s="32">
        <v>64939108</v>
      </c>
      <c r="E466" s="32">
        <v>-28071480</v>
      </c>
      <c r="F466" s="32">
        <v>36867628</v>
      </c>
      <c r="G466" s="32">
        <v>-343260.54</v>
      </c>
      <c r="H466" s="32">
        <v>-347032.64</v>
      </c>
      <c r="I466" s="32">
        <v>-347032.64</v>
      </c>
      <c r="J466" s="32">
        <v>-3772.1000000000349</v>
      </c>
      <c r="K466" s="32">
        <v>0</v>
      </c>
      <c r="L466" s="32"/>
    </row>
    <row r="467" spans="1:12">
      <c r="A467" s="56"/>
      <c r="B467" s="56" t="s">
        <v>5036</v>
      </c>
      <c r="C467" s="56" t="s">
        <v>5035</v>
      </c>
      <c r="D467" s="32">
        <v>9686230</v>
      </c>
      <c r="E467" s="32">
        <v>-7673512</v>
      </c>
      <c r="F467" s="32">
        <v>2012718</v>
      </c>
      <c r="G467" s="32">
        <v>-268503.81</v>
      </c>
      <c r="H467" s="32">
        <v>-271454.40999999997</v>
      </c>
      <c r="I467" s="32">
        <v>-271454.40000000002</v>
      </c>
      <c r="J467" s="32">
        <v>-2950.5999999999767</v>
      </c>
      <c r="K467" s="32">
        <v>9.9999999511055648E-3</v>
      </c>
      <c r="L467" s="32"/>
    </row>
    <row r="468" spans="1:12">
      <c r="A468" s="56"/>
      <c r="B468" s="56" t="s">
        <v>5038</v>
      </c>
      <c r="C468" s="56" t="s">
        <v>5037</v>
      </c>
      <c r="D468" s="32">
        <v>31484271</v>
      </c>
      <c r="E468" s="32">
        <v>-13609828</v>
      </c>
      <c r="F468" s="32">
        <v>17874443</v>
      </c>
      <c r="G468" s="32">
        <v>-166422.18</v>
      </c>
      <c r="H468" s="32">
        <v>-168251</v>
      </c>
      <c r="I468" s="32">
        <v>-168251</v>
      </c>
      <c r="J468" s="32">
        <v>-1828.820000000007</v>
      </c>
      <c r="K468" s="32">
        <v>0</v>
      </c>
      <c r="L468" s="32"/>
    </row>
    <row r="469" spans="1:12">
      <c r="A469" s="56"/>
      <c r="B469" s="56" t="s">
        <v>5046</v>
      </c>
      <c r="C469" s="56" t="s">
        <v>5045</v>
      </c>
      <c r="D469" s="32">
        <v>6387041</v>
      </c>
      <c r="E469" s="32">
        <v>-5059867</v>
      </c>
      <c r="F469" s="32">
        <v>1327174</v>
      </c>
      <c r="G469" s="32">
        <v>-177049.78</v>
      </c>
      <c r="H469" s="32">
        <v>-178995.38</v>
      </c>
      <c r="I469" s="32">
        <v>-178995.38</v>
      </c>
      <c r="J469" s="32">
        <v>-1945.6000000000058</v>
      </c>
      <c r="K469" s="32">
        <v>0</v>
      </c>
      <c r="L469" s="32"/>
    </row>
    <row r="470" spans="1:12">
      <c r="A470" s="56"/>
      <c r="B470" s="56" t="s">
        <v>7234</v>
      </c>
      <c r="C470" s="56" t="s">
        <v>9884</v>
      </c>
      <c r="D470" s="32">
        <v>723813</v>
      </c>
      <c r="E470" s="32">
        <v>-687622</v>
      </c>
      <c r="F470" s="32">
        <v>36191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/>
    </row>
    <row r="471" spans="1:12">
      <c r="A471" s="56"/>
      <c r="B471" s="56" t="s">
        <v>5049</v>
      </c>
      <c r="C471" s="56" t="s">
        <v>5048</v>
      </c>
      <c r="D471" s="32">
        <v>4004340</v>
      </c>
      <c r="E471" s="32">
        <v>-2236533</v>
      </c>
      <c r="F471" s="32">
        <v>1767807</v>
      </c>
      <c r="G471" s="32">
        <v>-52677.51</v>
      </c>
      <c r="H471" s="32">
        <v>-53256.38</v>
      </c>
      <c r="I471" s="32">
        <v>-53256.37</v>
      </c>
      <c r="J471" s="32">
        <v>-578.86999999999534</v>
      </c>
      <c r="K471" s="32">
        <v>9.9999999947613105E-3</v>
      </c>
      <c r="L471" s="32"/>
    </row>
    <row r="472" spans="1:12">
      <c r="A472" s="56"/>
      <c r="B472" s="56" t="s">
        <v>4592</v>
      </c>
      <c r="C472" s="56" t="s">
        <v>5067</v>
      </c>
      <c r="D472" s="32">
        <v>1769654</v>
      </c>
      <c r="E472" s="32">
        <v>-988400</v>
      </c>
      <c r="F472" s="32">
        <v>781254</v>
      </c>
      <c r="G472" s="32">
        <v>-23279.98</v>
      </c>
      <c r="H472" s="32">
        <v>-23535.8</v>
      </c>
      <c r="I472" s="32">
        <v>-23535.8</v>
      </c>
      <c r="J472" s="32">
        <v>-255.81999999999971</v>
      </c>
      <c r="K472" s="32">
        <v>0</v>
      </c>
      <c r="L472" s="32"/>
    </row>
    <row r="473" spans="1:12">
      <c r="A473" s="56"/>
      <c r="B473" s="56" t="s">
        <v>1614</v>
      </c>
      <c r="C473" s="56" t="s">
        <v>5069</v>
      </c>
      <c r="D473" s="32">
        <v>104218980</v>
      </c>
      <c r="E473" s="32">
        <v>-82563146</v>
      </c>
      <c r="F473" s="32">
        <v>21655834</v>
      </c>
      <c r="G473" s="32">
        <v>-2888966.31</v>
      </c>
      <c r="H473" s="32">
        <v>-2920713.19</v>
      </c>
      <c r="I473" s="32">
        <v>-2920713.19</v>
      </c>
      <c r="J473" s="32">
        <v>-31746.879999999888</v>
      </c>
      <c r="K473" s="32">
        <v>0</v>
      </c>
      <c r="L473" s="32"/>
    </row>
    <row r="474" spans="1:12">
      <c r="A474" s="56"/>
      <c r="B474" s="56" t="s">
        <v>1620</v>
      </c>
      <c r="C474" s="56" t="s">
        <v>5070</v>
      </c>
      <c r="D474" s="32">
        <v>308109128</v>
      </c>
      <c r="E474" s="32">
        <v>-244086623</v>
      </c>
      <c r="F474" s="32">
        <v>64022505</v>
      </c>
      <c r="G474" s="32">
        <v>-8540832.8200000003</v>
      </c>
      <c r="H474" s="32">
        <v>-8634688.1300000008</v>
      </c>
      <c r="I474" s="32">
        <v>-8634688.1199999992</v>
      </c>
      <c r="J474" s="32">
        <v>-93855.310000000522</v>
      </c>
      <c r="K474" s="32">
        <v>1.0000001639127731E-2</v>
      </c>
      <c r="L474" s="32"/>
    </row>
    <row r="475" spans="1:12">
      <c r="A475" s="56"/>
      <c r="B475" s="56" t="s">
        <v>5076</v>
      </c>
      <c r="C475" s="56" t="s">
        <v>5075</v>
      </c>
      <c r="D475" s="32">
        <v>26581373</v>
      </c>
      <c r="E475" s="32">
        <v>-21057986</v>
      </c>
      <c r="F475" s="32">
        <v>5523387</v>
      </c>
      <c r="G475" s="32">
        <v>-736839.78</v>
      </c>
      <c r="H475" s="32">
        <v>-744936.93</v>
      </c>
      <c r="I475" s="32">
        <v>-744936.92</v>
      </c>
      <c r="J475" s="32">
        <v>-8097.1500000000233</v>
      </c>
      <c r="K475" s="32">
        <v>1.0000000009313226E-2</v>
      </c>
      <c r="L475" s="32"/>
    </row>
    <row r="476" spans="1:12">
      <c r="A476" s="56"/>
      <c r="B476" s="56" t="s">
        <v>5078</v>
      </c>
      <c r="C476" s="56" t="s">
        <v>5077</v>
      </c>
      <c r="D476" s="32">
        <v>114284422</v>
      </c>
      <c r="E476" s="32">
        <v>-90537073</v>
      </c>
      <c r="F476" s="32">
        <v>23747349</v>
      </c>
      <c r="G476" s="32">
        <v>-3167981.92</v>
      </c>
      <c r="H476" s="32">
        <v>-3202794.9</v>
      </c>
      <c r="I476" s="32">
        <v>-3202794.9</v>
      </c>
      <c r="J476" s="32">
        <v>-34812.979999999981</v>
      </c>
      <c r="K476" s="32">
        <v>0</v>
      </c>
      <c r="L476" s="32"/>
    </row>
    <row r="477" spans="1:12">
      <c r="A477" s="56"/>
      <c r="B477" s="56" t="s">
        <v>1459</v>
      </c>
      <c r="C477" s="56" t="s">
        <v>5071</v>
      </c>
      <c r="D477" s="32">
        <v>4178722</v>
      </c>
      <c r="E477" s="32">
        <v>-3310418</v>
      </c>
      <c r="F477" s="32">
        <v>868304</v>
      </c>
      <c r="G477" s="32">
        <v>-115834.83</v>
      </c>
      <c r="H477" s="32">
        <v>-117107.73</v>
      </c>
      <c r="I477" s="32">
        <v>-117107.74</v>
      </c>
      <c r="J477" s="32">
        <v>-1272.8999999999942</v>
      </c>
      <c r="K477" s="32">
        <v>-1.0000000009313226E-2</v>
      </c>
      <c r="L477" s="32"/>
    </row>
    <row r="478" spans="1:12">
      <c r="A478" s="56"/>
      <c r="B478" s="56" t="s">
        <v>5073</v>
      </c>
      <c r="C478" s="56" t="s">
        <v>5072</v>
      </c>
      <c r="D478" s="32">
        <v>85061564</v>
      </c>
      <c r="E478" s="32">
        <v>-67386481</v>
      </c>
      <c r="F478" s="32">
        <v>17675083</v>
      </c>
      <c r="G478" s="32">
        <v>-2357919.73</v>
      </c>
      <c r="H478" s="32">
        <v>-2383830.9300000002</v>
      </c>
      <c r="I478" s="32">
        <v>-2383830.9300000002</v>
      </c>
      <c r="J478" s="32">
        <v>-25911.200000000186</v>
      </c>
      <c r="K478" s="32">
        <v>0</v>
      </c>
      <c r="L478" s="32"/>
    </row>
    <row r="479" spans="1:12">
      <c r="A479" s="56"/>
      <c r="B479" s="56" t="s">
        <v>4554</v>
      </c>
      <c r="C479" s="56" t="s">
        <v>4553</v>
      </c>
      <c r="D479" s="32">
        <v>514475</v>
      </c>
      <c r="E479" s="32">
        <v>-287348</v>
      </c>
      <c r="F479" s="32">
        <v>227127</v>
      </c>
      <c r="G479" s="32">
        <v>-6767.98</v>
      </c>
      <c r="H479" s="32">
        <v>-6842.36</v>
      </c>
      <c r="I479" s="32">
        <v>-6842.35</v>
      </c>
      <c r="J479" s="32">
        <v>-74.380000000000109</v>
      </c>
      <c r="K479" s="32">
        <v>9.999999999308784E-3</v>
      </c>
      <c r="L479" s="32"/>
    </row>
    <row r="480" spans="1:12">
      <c r="A480" s="56"/>
      <c r="B480" s="56" t="s">
        <v>4556</v>
      </c>
      <c r="C480" s="56" t="s">
        <v>4555</v>
      </c>
      <c r="D480" s="32">
        <v>1901858</v>
      </c>
      <c r="E480" s="32">
        <v>-1062239</v>
      </c>
      <c r="F480" s="32">
        <v>839619</v>
      </c>
      <c r="G480" s="32">
        <v>-25019.14</v>
      </c>
      <c r="H480" s="32">
        <v>-25294.09</v>
      </c>
      <c r="I480" s="32">
        <v>-25294.080000000002</v>
      </c>
      <c r="J480" s="32">
        <v>-274.95000000000073</v>
      </c>
      <c r="K480" s="32">
        <v>9.9999999983992893E-3</v>
      </c>
      <c r="L480" s="32"/>
    </row>
    <row r="481" spans="1:12">
      <c r="A481" s="56"/>
      <c r="B481" s="56" t="s">
        <v>4558</v>
      </c>
      <c r="C481" s="56" t="s">
        <v>4557</v>
      </c>
      <c r="D481" s="32">
        <v>1666594</v>
      </c>
      <c r="E481" s="32">
        <v>-930838</v>
      </c>
      <c r="F481" s="32">
        <v>735756</v>
      </c>
      <c r="G481" s="32">
        <v>-21924.21</v>
      </c>
      <c r="H481" s="32">
        <v>-22165.13</v>
      </c>
      <c r="I481" s="32">
        <v>-22165.13</v>
      </c>
      <c r="J481" s="32">
        <v>-240.92000000000189</v>
      </c>
      <c r="K481" s="32">
        <v>0</v>
      </c>
      <c r="L481" s="32"/>
    </row>
    <row r="482" spans="1:12">
      <c r="A482" s="56"/>
      <c r="B482" s="56" t="s">
        <v>4560</v>
      </c>
      <c r="C482" s="56" t="s">
        <v>4559</v>
      </c>
      <c r="D482" s="32">
        <v>1410195</v>
      </c>
      <c r="E482" s="32">
        <v>-787632</v>
      </c>
      <c r="F482" s="32">
        <v>622563</v>
      </c>
      <c r="G482" s="32">
        <v>-18551.259999999998</v>
      </c>
      <c r="H482" s="32">
        <v>-18755.11</v>
      </c>
      <c r="I482" s="32">
        <v>-18755.12</v>
      </c>
      <c r="J482" s="32">
        <v>-203.85000000000218</v>
      </c>
      <c r="K482" s="32">
        <v>-9.9999999983992893E-3</v>
      </c>
      <c r="L482" s="32"/>
    </row>
    <row r="483" spans="1:12">
      <c r="A483" s="56"/>
      <c r="B483" s="56" t="s">
        <v>4562</v>
      </c>
      <c r="C483" s="56" t="s">
        <v>4561</v>
      </c>
      <c r="D483" s="32">
        <v>801247</v>
      </c>
      <c r="E483" s="32">
        <v>-447519</v>
      </c>
      <c r="F483" s="32">
        <v>353728</v>
      </c>
      <c r="G483" s="32">
        <v>-10540.48</v>
      </c>
      <c r="H483" s="32">
        <v>-10656.31</v>
      </c>
      <c r="I483" s="32">
        <v>-10656.31</v>
      </c>
      <c r="J483" s="32">
        <v>-115.82999999999993</v>
      </c>
      <c r="K483" s="32">
        <v>0</v>
      </c>
      <c r="L483" s="32"/>
    </row>
    <row r="484" spans="1:12">
      <c r="A484" s="56"/>
      <c r="B484" s="56" t="s">
        <v>4564</v>
      </c>
      <c r="C484" s="56" t="s">
        <v>4563</v>
      </c>
      <c r="D484" s="32">
        <v>1698645</v>
      </c>
      <c r="E484" s="32">
        <v>-948739</v>
      </c>
      <c r="F484" s="32">
        <v>749906</v>
      </c>
      <c r="G484" s="32">
        <v>-22345.86</v>
      </c>
      <c r="H484" s="32">
        <v>-22591.41</v>
      </c>
      <c r="I484" s="32">
        <v>-22591.42</v>
      </c>
      <c r="J484" s="32">
        <v>-245.54999999999927</v>
      </c>
      <c r="K484" s="32">
        <v>-9.9999999983992893E-3</v>
      </c>
      <c r="L484" s="32"/>
    </row>
    <row r="485" spans="1:12">
      <c r="A485" s="56"/>
      <c r="B485" s="56" t="s">
        <v>4566</v>
      </c>
      <c r="C485" s="56" t="s">
        <v>4565</v>
      </c>
      <c r="D485" s="32">
        <v>769198</v>
      </c>
      <c r="E485" s="32">
        <v>-429618</v>
      </c>
      <c r="F485" s="32">
        <v>339580</v>
      </c>
      <c r="G485" s="32">
        <v>-10118.879999999999</v>
      </c>
      <c r="H485" s="32">
        <v>-10230.09</v>
      </c>
      <c r="I485" s="32">
        <v>-10230.08</v>
      </c>
      <c r="J485" s="32">
        <v>-111.21000000000095</v>
      </c>
      <c r="K485" s="32">
        <v>1.0000000000218279E-2</v>
      </c>
      <c r="L485" s="32"/>
    </row>
    <row r="486" spans="1:12">
      <c r="A486" s="56"/>
      <c r="B486" s="56" t="s">
        <v>4568</v>
      </c>
      <c r="C486" s="56" t="s">
        <v>4567</v>
      </c>
      <c r="D486" s="32">
        <v>2876799</v>
      </c>
      <c r="E486" s="32">
        <v>-1606771</v>
      </c>
      <c r="F486" s="32">
        <v>1270028</v>
      </c>
      <c r="G486" s="32">
        <v>-37844.58</v>
      </c>
      <c r="H486" s="32">
        <v>-38260.46</v>
      </c>
      <c r="I486" s="32">
        <v>-38260.46</v>
      </c>
      <c r="J486" s="32">
        <v>-415.87999999999738</v>
      </c>
      <c r="K486" s="32">
        <v>0</v>
      </c>
      <c r="L486" s="32"/>
    </row>
    <row r="487" spans="1:12">
      <c r="A487" s="56"/>
      <c r="B487" s="56" t="s">
        <v>4570</v>
      </c>
      <c r="C487" s="56" t="s">
        <v>4569</v>
      </c>
      <c r="D487" s="32">
        <v>2430663</v>
      </c>
      <c r="E487" s="32">
        <v>-1357592</v>
      </c>
      <c r="F487" s="32">
        <v>1073071</v>
      </c>
      <c r="G487" s="32">
        <v>-31975.62</v>
      </c>
      <c r="H487" s="32">
        <v>-32327.01</v>
      </c>
      <c r="I487" s="32">
        <v>-32327</v>
      </c>
      <c r="J487" s="32">
        <v>-351.38999999999942</v>
      </c>
      <c r="K487" s="32">
        <v>9.9999999983992893E-3</v>
      </c>
      <c r="L487" s="32"/>
    </row>
    <row r="488" spans="1:12">
      <c r="A488" s="56"/>
      <c r="B488" s="56" t="s">
        <v>4572</v>
      </c>
      <c r="C488" s="56" t="s">
        <v>4571</v>
      </c>
      <c r="D488" s="32">
        <v>813824</v>
      </c>
      <c r="E488" s="32">
        <v>-454543</v>
      </c>
      <c r="F488" s="32">
        <v>359281</v>
      </c>
      <c r="G488" s="32">
        <v>-10705.93</v>
      </c>
      <c r="H488" s="32">
        <v>-10823.58</v>
      </c>
      <c r="I488" s="32">
        <v>-10823.57</v>
      </c>
      <c r="J488" s="32">
        <v>-117.64999999999964</v>
      </c>
      <c r="K488" s="32">
        <v>1.0000000000218279E-2</v>
      </c>
      <c r="L488" s="32"/>
    </row>
    <row r="489" spans="1:12">
      <c r="A489" s="56"/>
      <c r="B489" s="56" t="s">
        <v>4574</v>
      </c>
      <c r="C489" s="56" t="s">
        <v>4573</v>
      </c>
      <c r="D489" s="32">
        <v>3805503</v>
      </c>
      <c r="E489" s="32">
        <v>-2125478</v>
      </c>
      <c r="F489" s="32">
        <v>1680025</v>
      </c>
      <c r="G489" s="32">
        <v>-50061.77</v>
      </c>
      <c r="H489" s="32">
        <v>-50611.9</v>
      </c>
      <c r="I489" s="32">
        <v>-50611.9</v>
      </c>
      <c r="J489" s="32">
        <v>-550.13000000000466</v>
      </c>
      <c r="K489" s="32">
        <v>0</v>
      </c>
      <c r="L489" s="32"/>
    </row>
    <row r="490" spans="1:12">
      <c r="A490" s="56"/>
      <c r="B490" s="56" t="s">
        <v>4576</v>
      </c>
      <c r="C490" s="56" t="s">
        <v>4575</v>
      </c>
      <c r="D490" s="32">
        <v>6999699</v>
      </c>
      <c r="E490" s="32">
        <v>-3909523</v>
      </c>
      <c r="F490" s="32">
        <v>3090176</v>
      </c>
      <c r="G490" s="32">
        <v>-92081.75</v>
      </c>
      <c r="H490" s="32">
        <v>-93093.65</v>
      </c>
      <c r="I490" s="32">
        <v>-93093.64</v>
      </c>
      <c r="J490" s="32">
        <v>-1011.8999999999942</v>
      </c>
      <c r="K490" s="32">
        <v>9.9999999947613105E-3</v>
      </c>
      <c r="L490" s="32"/>
    </row>
    <row r="491" spans="1:12">
      <c r="A491" s="56"/>
      <c r="B491" s="56" t="s">
        <v>4578</v>
      </c>
      <c r="C491" s="56" t="s">
        <v>4577</v>
      </c>
      <c r="D491" s="32">
        <v>2830648</v>
      </c>
      <c r="E491" s="32">
        <v>-1580994</v>
      </c>
      <c r="F491" s="32">
        <v>1249654</v>
      </c>
      <c r="G491" s="32">
        <v>-37237.47</v>
      </c>
      <c r="H491" s="32">
        <v>-37646.67</v>
      </c>
      <c r="I491" s="32">
        <v>-37646.68</v>
      </c>
      <c r="J491" s="32">
        <v>-409.19999999999709</v>
      </c>
      <c r="K491" s="32">
        <v>-1.0000000002037268E-2</v>
      </c>
      <c r="L491" s="32"/>
    </row>
    <row r="492" spans="1:12">
      <c r="A492" s="56"/>
      <c r="B492" s="56" t="s">
        <v>4580</v>
      </c>
      <c r="C492" s="56" t="s">
        <v>4579</v>
      </c>
      <c r="D492" s="32">
        <v>2563992</v>
      </c>
      <c r="E492" s="32">
        <v>-1432059</v>
      </c>
      <c r="F492" s="32">
        <v>1131933</v>
      </c>
      <c r="G492" s="32">
        <v>-33729.58</v>
      </c>
      <c r="H492" s="32">
        <v>-34100.239999999998</v>
      </c>
      <c r="I492" s="32">
        <v>-34100.239999999998</v>
      </c>
      <c r="J492" s="32">
        <v>-370.65999999999622</v>
      </c>
      <c r="K492" s="32">
        <v>0</v>
      </c>
      <c r="L492" s="32"/>
    </row>
    <row r="493" spans="1:12">
      <c r="A493" s="56"/>
      <c r="B493" s="56" t="s">
        <v>4582</v>
      </c>
      <c r="C493" s="56" t="s">
        <v>4581</v>
      </c>
      <c r="D493" s="32">
        <v>31605367</v>
      </c>
      <c r="E493" s="32">
        <v>-17652459</v>
      </c>
      <c r="F493" s="32">
        <v>13952908</v>
      </c>
      <c r="G493" s="32">
        <v>-415771.85</v>
      </c>
      <c r="H493" s="32">
        <v>-420340.77</v>
      </c>
      <c r="I493" s="32">
        <v>-420340.77</v>
      </c>
      <c r="J493" s="32">
        <v>-4568.9200000000419</v>
      </c>
      <c r="K493" s="32">
        <v>0</v>
      </c>
      <c r="L493" s="32"/>
    </row>
    <row r="494" spans="1:12">
      <c r="A494" s="56"/>
      <c r="B494" s="56" t="s">
        <v>4584</v>
      </c>
      <c r="C494" s="56" t="s">
        <v>4583</v>
      </c>
      <c r="D494" s="32">
        <v>1243536</v>
      </c>
      <c r="E494" s="32">
        <v>-694549</v>
      </c>
      <c r="F494" s="32">
        <v>548987</v>
      </c>
      <c r="G494" s="32">
        <v>-16358.85</v>
      </c>
      <c r="H494" s="32">
        <v>-16538.61</v>
      </c>
      <c r="I494" s="32">
        <v>-16538.61</v>
      </c>
      <c r="J494" s="32">
        <v>-179.76000000000022</v>
      </c>
      <c r="K494" s="32">
        <v>0</v>
      </c>
      <c r="L494" s="32"/>
    </row>
    <row r="495" spans="1:12">
      <c r="A495" s="56"/>
      <c r="B495" s="56" t="s">
        <v>4586</v>
      </c>
      <c r="C495" s="56" t="s">
        <v>4585</v>
      </c>
      <c r="D495" s="32">
        <v>3961368</v>
      </c>
      <c r="E495" s="32">
        <v>-2212532</v>
      </c>
      <c r="F495" s="32">
        <v>1748836</v>
      </c>
      <c r="G495" s="32">
        <v>-52112.21</v>
      </c>
      <c r="H495" s="32">
        <v>-52684.88</v>
      </c>
      <c r="I495" s="32">
        <v>-52684.87</v>
      </c>
      <c r="J495" s="32">
        <v>-572.66999999999825</v>
      </c>
      <c r="K495" s="32">
        <v>9.9999999947613105E-3</v>
      </c>
      <c r="L495" s="32"/>
    </row>
    <row r="496" spans="1:12">
      <c r="A496" s="56"/>
      <c r="B496" s="56" t="s">
        <v>4588</v>
      </c>
      <c r="C496" s="56" t="s">
        <v>4587</v>
      </c>
      <c r="D496" s="32">
        <v>769195</v>
      </c>
      <c r="E496" s="32">
        <v>-429617</v>
      </c>
      <c r="F496" s="32">
        <v>339578</v>
      </c>
      <c r="G496" s="32">
        <v>-10118.83</v>
      </c>
      <c r="H496" s="32">
        <v>-10230.030000000001</v>
      </c>
      <c r="I496" s="32">
        <v>-10230.030000000001</v>
      </c>
      <c r="J496" s="32">
        <v>-111.20000000000073</v>
      </c>
      <c r="K496" s="32">
        <v>0</v>
      </c>
      <c r="L496" s="32"/>
    </row>
    <row r="497" spans="1:12">
      <c r="A497" s="56"/>
      <c r="B497" s="56" t="s">
        <v>4590</v>
      </c>
      <c r="C497" s="56" t="s">
        <v>4589</v>
      </c>
      <c r="D497" s="32">
        <v>28070110</v>
      </c>
      <c r="E497" s="32">
        <v>-15677922</v>
      </c>
      <c r="F497" s="32">
        <v>12392188</v>
      </c>
      <c r="G497" s="32">
        <v>-369265.16</v>
      </c>
      <c r="H497" s="32">
        <v>-373323.03</v>
      </c>
      <c r="I497" s="32">
        <v>-373323.02</v>
      </c>
      <c r="J497" s="32">
        <v>-4057.8700000000536</v>
      </c>
      <c r="K497" s="32">
        <v>1.0000000009313226E-2</v>
      </c>
      <c r="L497" s="32"/>
    </row>
    <row r="498" spans="1:12">
      <c r="A498" s="56"/>
      <c r="B498" s="56" t="s">
        <v>4877</v>
      </c>
      <c r="C498" s="56" t="s">
        <v>4876</v>
      </c>
      <c r="D498" s="32">
        <v>24052239</v>
      </c>
      <c r="E498" s="32">
        <v>-13433832</v>
      </c>
      <c r="F498" s="32">
        <v>10618407</v>
      </c>
      <c r="G498" s="32">
        <v>-316409.67</v>
      </c>
      <c r="H498" s="32">
        <v>-319886.7</v>
      </c>
      <c r="I498" s="32">
        <v>-319886.7</v>
      </c>
      <c r="J498" s="32">
        <v>-3477.0300000000279</v>
      </c>
      <c r="K498" s="32">
        <v>0</v>
      </c>
      <c r="L498" s="32"/>
    </row>
    <row r="499" spans="1:12">
      <c r="A499" s="56"/>
      <c r="B499" s="56" t="s">
        <v>4879</v>
      </c>
      <c r="C499" s="56" t="s">
        <v>4878</v>
      </c>
      <c r="D499" s="32">
        <v>2741101</v>
      </c>
      <c r="E499" s="32">
        <v>-2171523</v>
      </c>
      <c r="F499" s="32">
        <v>569578</v>
      </c>
      <c r="G499" s="32">
        <v>-75983.740000000005</v>
      </c>
      <c r="H499" s="32">
        <v>-76818.720000000001</v>
      </c>
      <c r="I499" s="32">
        <v>-76818.720000000001</v>
      </c>
      <c r="J499" s="32">
        <v>-834.97999999999593</v>
      </c>
      <c r="K499" s="32">
        <v>0</v>
      </c>
      <c r="L499" s="32"/>
    </row>
    <row r="500" spans="1:12">
      <c r="A500" s="56"/>
      <c r="B500" s="56" t="s">
        <v>1484</v>
      </c>
      <c r="C500" s="56" t="s">
        <v>4880</v>
      </c>
      <c r="D500" s="32">
        <v>2164027</v>
      </c>
      <c r="E500" s="32">
        <v>-1208668</v>
      </c>
      <c r="F500" s="32">
        <v>955359</v>
      </c>
      <c r="G500" s="32">
        <v>-28468</v>
      </c>
      <c r="H500" s="32">
        <v>-28780.83</v>
      </c>
      <c r="I500" s="32">
        <v>-28780.83</v>
      </c>
      <c r="J500" s="32">
        <v>-312.83000000000175</v>
      </c>
      <c r="K500" s="32">
        <v>0</v>
      </c>
      <c r="L500" s="32"/>
    </row>
    <row r="501" spans="1:12">
      <c r="A501" s="56"/>
      <c r="B501" s="56" t="s">
        <v>1486</v>
      </c>
      <c r="C501" s="56" t="s">
        <v>4881</v>
      </c>
      <c r="D501" s="32">
        <v>1410626</v>
      </c>
      <c r="E501" s="32">
        <v>-787873</v>
      </c>
      <c r="F501" s="32">
        <v>622753</v>
      </c>
      <c r="G501" s="32">
        <v>-18556.939999999999</v>
      </c>
      <c r="H501" s="32">
        <v>-18760.86</v>
      </c>
      <c r="I501" s="32">
        <v>-18760.86</v>
      </c>
      <c r="J501" s="32">
        <v>-203.92000000000189</v>
      </c>
      <c r="K501" s="32">
        <v>0</v>
      </c>
      <c r="L501" s="32"/>
    </row>
    <row r="502" spans="1:12">
      <c r="A502" s="56"/>
      <c r="B502" s="56" t="s">
        <v>4883</v>
      </c>
      <c r="C502" s="56" t="s">
        <v>4882</v>
      </c>
      <c r="D502" s="32">
        <v>273685</v>
      </c>
      <c r="E502" s="32">
        <v>-216816</v>
      </c>
      <c r="F502" s="32">
        <v>56869</v>
      </c>
      <c r="G502" s="32">
        <v>-7586.59</v>
      </c>
      <c r="H502" s="32">
        <v>-7669.95</v>
      </c>
      <c r="I502" s="32">
        <v>-7669.96</v>
      </c>
      <c r="J502" s="32">
        <v>-83.359999999999673</v>
      </c>
      <c r="K502" s="32">
        <v>-1.0000000000218279E-2</v>
      </c>
      <c r="L502" s="32"/>
    </row>
    <row r="503" spans="1:12">
      <c r="A503" s="56"/>
      <c r="B503" s="56" t="s">
        <v>4885</v>
      </c>
      <c r="C503" s="56" t="s">
        <v>4884</v>
      </c>
      <c r="D503" s="32">
        <v>562514</v>
      </c>
      <c r="E503" s="32">
        <v>-314179</v>
      </c>
      <c r="F503" s="32">
        <v>248335</v>
      </c>
      <c r="G503" s="32">
        <v>-7399.93</v>
      </c>
      <c r="H503" s="32">
        <v>-7481.25</v>
      </c>
      <c r="I503" s="32">
        <v>-7481.25</v>
      </c>
      <c r="J503" s="32">
        <v>-81.319999999999709</v>
      </c>
      <c r="K503" s="32">
        <v>0</v>
      </c>
      <c r="L503" s="32"/>
    </row>
    <row r="504" spans="1:12">
      <c r="A504" s="56"/>
      <c r="B504" s="56" t="s">
        <v>4887</v>
      </c>
      <c r="C504" s="56" t="s">
        <v>4886</v>
      </c>
      <c r="D504" s="32">
        <v>1698247</v>
      </c>
      <c r="E504" s="32">
        <v>-948517</v>
      </c>
      <c r="F504" s="32">
        <v>749730</v>
      </c>
      <c r="G504" s="32">
        <v>-22340.62</v>
      </c>
      <c r="H504" s="32">
        <v>-22586.11</v>
      </c>
      <c r="I504" s="32">
        <v>-22586.12</v>
      </c>
      <c r="J504" s="32">
        <v>-245.4900000000016</v>
      </c>
      <c r="K504" s="32">
        <v>-9.9999999983992893E-3</v>
      </c>
      <c r="L504" s="32"/>
    </row>
    <row r="505" spans="1:12">
      <c r="A505" s="56"/>
      <c r="B505" s="56" t="s">
        <v>4889</v>
      </c>
      <c r="C505" s="56" t="s">
        <v>4888</v>
      </c>
      <c r="D505" s="32">
        <v>973115</v>
      </c>
      <c r="E505" s="32">
        <v>-543511</v>
      </c>
      <c r="F505" s="32">
        <v>429604</v>
      </c>
      <c r="G505" s="32">
        <v>-12801.44</v>
      </c>
      <c r="H505" s="32">
        <v>-12942.11</v>
      </c>
      <c r="I505" s="32">
        <v>-12942.11</v>
      </c>
      <c r="J505" s="32">
        <v>-140.67000000000007</v>
      </c>
      <c r="K505" s="32">
        <v>0</v>
      </c>
      <c r="L505" s="32"/>
    </row>
    <row r="506" spans="1:12">
      <c r="A506" s="56"/>
      <c r="B506" s="56" t="s">
        <v>4891</v>
      </c>
      <c r="C506" s="56" t="s">
        <v>4890</v>
      </c>
      <c r="D506" s="32">
        <v>121157288</v>
      </c>
      <c r="E506" s="32">
        <v>-67669651</v>
      </c>
      <c r="F506" s="32">
        <v>53487637</v>
      </c>
      <c r="G506" s="32">
        <v>-1593836.53</v>
      </c>
      <c r="H506" s="32">
        <v>-1611351.22</v>
      </c>
      <c r="I506" s="32">
        <v>-1611351.23</v>
      </c>
      <c r="J506" s="32">
        <v>-17514.689999999944</v>
      </c>
      <c r="K506" s="32">
        <v>-1.0000000009313226E-2</v>
      </c>
      <c r="L506" s="32"/>
    </row>
    <row r="507" spans="1:12">
      <c r="A507" s="56"/>
      <c r="B507" s="56" t="s">
        <v>4893</v>
      </c>
      <c r="C507" s="56" t="s">
        <v>4892</v>
      </c>
      <c r="D507" s="32">
        <v>489413</v>
      </c>
      <c r="E507" s="32">
        <v>-310158</v>
      </c>
      <c r="F507" s="32">
        <v>179255</v>
      </c>
      <c r="G507" s="32">
        <v>-8732.43</v>
      </c>
      <c r="H507" s="32">
        <v>-8828.3799999999992</v>
      </c>
      <c r="I507" s="32">
        <v>-8828.39</v>
      </c>
      <c r="J507" s="32">
        <v>-95.949999999998909</v>
      </c>
      <c r="K507" s="32">
        <v>-1.0000000000218279E-2</v>
      </c>
      <c r="L507" s="32"/>
    </row>
    <row r="508" spans="1:12">
      <c r="A508" s="56"/>
      <c r="B508" s="56" t="s">
        <v>4895</v>
      </c>
      <c r="C508" s="56" t="s">
        <v>4894</v>
      </c>
      <c r="D508" s="32">
        <v>53195225</v>
      </c>
      <c r="E508" s="32">
        <v>-29710985</v>
      </c>
      <c r="F508" s="32">
        <v>23484240</v>
      </c>
      <c r="G508" s="32">
        <v>-699788.63</v>
      </c>
      <c r="H508" s="32">
        <v>-707478.61</v>
      </c>
      <c r="I508" s="32">
        <v>-707478.61</v>
      </c>
      <c r="J508" s="32">
        <v>-7689.9799999999814</v>
      </c>
      <c r="K508" s="32">
        <v>0</v>
      </c>
      <c r="L508" s="32"/>
    </row>
    <row r="509" spans="1:12">
      <c r="A509" s="56"/>
      <c r="B509" s="56" t="s">
        <v>4897</v>
      </c>
      <c r="C509" s="56" t="s">
        <v>4896</v>
      </c>
      <c r="D509" s="32">
        <v>1026526</v>
      </c>
      <c r="E509" s="32">
        <v>-573343</v>
      </c>
      <c r="F509" s="32">
        <v>453183</v>
      </c>
      <c r="G509" s="32">
        <v>-13504.05</v>
      </c>
      <c r="H509" s="32">
        <v>-13652.44</v>
      </c>
      <c r="I509" s="32">
        <v>-13652.44</v>
      </c>
      <c r="J509" s="32">
        <v>-148.39000000000124</v>
      </c>
      <c r="K509" s="32">
        <v>0</v>
      </c>
      <c r="L509" s="32"/>
    </row>
    <row r="510" spans="1:12">
      <c r="A510" s="56"/>
      <c r="B510" s="56" t="s">
        <v>4899</v>
      </c>
      <c r="C510" s="56" t="s">
        <v>4898</v>
      </c>
      <c r="D510" s="32">
        <v>587177</v>
      </c>
      <c r="E510" s="32">
        <v>-327954</v>
      </c>
      <c r="F510" s="32">
        <v>259223</v>
      </c>
      <c r="G510" s="32">
        <v>-7724.37</v>
      </c>
      <c r="H510" s="32">
        <v>-7809.26</v>
      </c>
      <c r="I510" s="32">
        <v>-7809.26</v>
      </c>
      <c r="J510" s="32">
        <v>-84.890000000000327</v>
      </c>
      <c r="K510" s="32">
        <v>0</v>
      </c>
      <c r="L510" s="32"/>
    </row>
    <row r="511" spans="1:12">
      <c r="A511" s="56"/>
      <c r="B511" s="56" t="s">
        <v>4901</v>
      </c>
      <c r="C511" s="56" t="s">
        <v>4900</v>
      </c>
      <c r="D511" s="32">
        <v>5200083</v>
      </c>
      <c r="E511" s="32">
        <v>-4119549</v>
      </c>
      <c r="F511" s="32">
        <v>1080534</v>
      </c>
      <c r="G511" s="32">
        <v>-144147.10999999999</v>
      </c>
      <c r="H511" s="32">
        <v>-145731.15</v>
      </c>
      <c r="I511" s="32">
        <v>-145731.15</v>
      </c>
      <c r="J511" s="32">
        <v>-1584.0400000000081</v>
      </c>
      <c r="K511" s="32">
        <v>0</v>
      </c>
      <c r="L511" s="32"/>
    </row>
    <row r="512" spans="1:12">
      <c r="A512" s="56"/>
      <c r="B512" s="56" t="s">
        <v>4903</v>
      </c>
      <c r="C512" s="56" t="s">
        <v>4902</v>
      </c>
      <c r="D512" s="32">
        <v>6501953</v>
      </c>
      <c r="E512" s="32">
        <v>-5150901</v>
      </c>
      <c r="F512" s="32">
        <v>1351052</v>
      </c>
      <c r="G512" s="32">
        <v>-180235.16</v>
      </c>
      <c r="H512" s="32">
        <v>-182215.77</v>
      </c>
      <c r="I512" s="32">
        <v>-182215.76</v>
      </c>
      <c r="J512" s="32">
        <v>-1980.609999999986</v>
      </c>
      <c r="K512" s="32">
        <v>9.9999999802093953E-3</v>
      </c>
      <c r="L512" s="32"/>
    </row>
    <row r="513" spans="1:12">
      <c r="A513" s="56"/>
      <c r="B513" s="56" t="s">
        <v>4905</v>
      </c>
      <c r="C513" s="56" t="s">
        <v>4904</v>
      </c>
      <c r="D513" s="32">
        <v>1234382</v>
      </c>
      <c r="E513" s="32">
        <v>-977888</v>
      </c>
      <c r="F513" s="32">
        <v>256494</v>
      </c>
      <c r="G513" s="32">
        <v>-34217.279999999999</v>
      </c>
      <c r="H513" s="32">
        <v>-34593.29</v>
      </c>
      <c r="I513" s="32">
        <v>-34593.29</v>
      </c>
      <c r="J513" s="32">
        <v>-376.01000000000204</v>
      </c>
      <c r="K513" s="32">
        <v>0</v>
      </c>
      <c r="L513" s="32"/>
    </row>
    <row r="514" spans="1:12">
      <c r="A514" s="56"/>
      <c r="B514" s="56" t="s">
        <v>4907</v>
      </c>
      <c r="C514" s="56" t="s">
        <v>4906</v>
      </c>
      <c r="D514" s="32">
        <v>447021</v>
      </c>
      <c r="E514" s="32">
        <v>-354134</v>
      </c>
      <c r="F514" s="32">
        <v>92887</v>
      </c>
      <c r="G514" s="32">
        <v>-12391.5</v>
      </c>
      <c r="H514" s="32">
        <v>-12527.66</v>
      </c>
      <c r="I514" s="32">
        <v>-12527.67</v>
      </c>
      <c r="J514" s="32">
        <v>-136.15999999999985</v>
      </c>
      <c r="K514" s="32">
        <v>-1.0000000000218279E-2</v>
      </c>
      <c r="L514" s="32"/>
    </row>
    <row r="515" spans="1:12">
      <c r="A515" s="56"/>
      <c r="B515" s="56" t="s">
        <v>4909</v>
      </c>
      <c r="C515" s="56" t="s">
        <v>4908</v>
      </c>
      <c r="D515" s="32">
        <v>3896943</v>
      </c>
      <c r="E515" s="32">
        <v>-3087191</v>
      </c>
      <c r="F515" s="32">
        <v>809752</v>
      </c>
      <c r="G515" s="32">
        <v>-108023.86</v>
      </c>
      <c r="H515" s="32">
        <v>-109210.93</v>
      </c>
      <c r="I515" s="32">
        <v>-109210.94</v>
      </c>
      <c r="J515" s="32">
        <v>-1187.0699999999924</v>
      </c>
      <c r="K515" s="32">
        <v>-1.0000000009313226E-2</v>
      </c>
      <c r="L515" s="32"/>
    </row>
    <row r="516" spans="1:12">
      <c r="A516" s="56"/>
      <c r="B516" s="56" t="s">
        <v>4911</v>
      </c>
      <c r="C516" s="56" t="s">
        <v>4910</v>
      </c>
      <c r="D516" s="32">
        <v>823344</v>
      </c>
      <c r="E516" s="32">
        <v>-459860</v>
      </c>
      <c r="F516" s="32">
        <v>363484</v>
      </c>
      <c r="G516" s="32">
        <v>-10831.19</v>
      </c>
      <c r="H516" s="32">
        <v>-10950.21</v>
      </c>
      <c r="I516" s="32">
        <v>-10950.2</v>
      </c>
      <c r="J516" s="32">
        <v>-119.01999999999862</v>
      </c>
      <c r="K516" s="32">
        <v>9.9999999983992893E-3</v>
      </c>
      <c r="L516" s="32"/>
    </row>
    <row r="517" spans="1:12">
      <c r="A517" s="56"/>
      <c r="B517" s="56" t="s">
        <v>4913</v>
      </c>
      <c r="C517" s="56" t="s">
        <v>4912</v>
      </c>
      <c r="D517" s="32">
        <v>115289</v>
      </c>
      <c r="E517" s="32">
        <v>-64392</v>
      </c>
      <c r="F517" s="32">
        <v>50897</v>
      </c>
      <c r="G517" s="32">
        <v>-1516.65</v>
      </c>
      <c r="H517" s="32">
        <v>-1533.31</v>
      </c>
      <c r="I517" s="32">
        <v>-1533.31</v>
      </c>
      <c r="J517" s="32">
        <v>-16.659999999999854</v>
      </c>
      <c r="K517" s="32">
        <v>0</v>
      </c>
      <c r="L517" s="32"/>
    </row>
    <row r="518" spans="1:12">
      <c r="A518" s="56"/>
      <c r="B518" s="56" t="s">
        <v>4915</v>
      </c>
      <c r="C518" s="56" t="s">
        <v>4914</v>
      </c>
      <c r="D518" s="32">
        <v>150030</v>
      </c>
      <c r="E518" s="32">
        <v>-118855</v>
      </c>
      <c r="F518" s="32">
        <v>31175</v>
      </c>
      <c r="G518" s="32">
        <v>-4158.8500000000004</v>
      </c>
      <c r="H518" s="32">
        <v>-4204.54</v>
      </c>
      <c r="I518" s="32">
        <v>-4204.55</v>
      </c>
      <c r="J518" s="32">
        <v>-45.6899999999996</v>
      </c>
      <c r="K518" s="32">
        <v>-1.0000000000218279E-2</v>
      </c>
      <c r="L518" s="32"/>
    </row>
    <row r="519" spans="1:12">
      <c r="A519" s="56"/>
      <c r="B519" s="56" t="s">
        <v>4917</v>
      </c>
      <c r="C519" s="56" t="s">
        <v>4916</v>
      </c>
      <c r="D519" s="32">
        <v>383579</v>
      </c>
      <c r="E519" s="32">
        <v>-214239</v>
      </c>
      <c r="F519" s="32">
        <v>169340</v>
      </c>
      <c r="G519" s="32">
        <v>-5046.03</v>
      </c>
      <c r="H519" s="32">
        <v>-5101.4799999999996</v>
      </c>
      <c r="I519" s="32">
        <v>-5101.47</v>
      </c>
      <c r="J519" s="32">
        <v>-55.449999999999818</v>
      </c>
      <c r="K519" s="32">
        <v>9.999999999308784E-3</v>
      </c>
      <c r="L519" s="32"/>
    </row>
    <row r="520" spans="1:12">
      <c r="A520" s="56"/>
      <c r="B520" s="56" t="s">
        <v>4919</v>
      </c>
      <c r="C520" s="56" t="s">
        <v>4918</v>
      </c>
      <c r="D520" s="32">
        <v>412713</v>
      </c>
      <c r="E520" s="32">
        <v>-230512</v>
      </c>
      <c r="F520" s="32">
        <v>182201</v>
      </c>
      <c r="G520" s="32">
        <v>-5429.27</v>
      </c>
      <c r="H520" s="32">
        <v>-5488.94</v>
      </c>
      <c r="I520" s="32">
        <v>-5488.93</v>
      </c>
      <c r="J520" s="32">
        <v>-59.669999999999163</v>
      </c>
      <c r="K520" s="32">
        <v>9.999999999308784E-3</v>
      </c>
      <c r="L520" s="32"/>
    </row>
    <row r="521" spans="1:12">
      <c r="A521" s="56"/>
      <c r="B521" s="56" t="s">
        <v>4921</v>
      </c>
      <c r="C521" s="56" t="s">
        <v>4920</v>
      </c>
      <c r="D521" s="32">
        <v>3356738</v>
      </c>
      <c r="E521" s="32">
        <v>-1874830</v>
      </c>
      <c r="F521" s="32">
        <v>1481908</v>
      </c>
      <c r="G521" s="32">
        <v>-44158.23</v>
      </c>
      <c r="H521" s="32">
        <v>-44643.48</v>
      </c>
      <c r="I521" s="32">
        <v>-44643.48</v>
      </c>
      <c r="J521" s="32">
        <v>-485.25</v>
      </c>
      <c r="K521" s="32">
        <v>0</v>
      </c>
      <c r="L521" s="32"/>
    </row>
    <row r="522" spans="1:12">
      <c r="A522" s="56"/>
      <c r="B522" s="56" t="s">
        <v>4923</v>
      </c>
      <c r="C522" s="56" t="s">
        <v>4922</v>
      </c>
      <c r="D522" s="32">
        <v>1442853</v>
      </c>
      <c r="E522" s="32">
        <v>-805872</v>
      </c>
      <c r="F522" s="32">
        <v>636981</v>
      </c>
      <c r="G522" s="32">
        <v>-18980.89</v>
      </c>
      <c r="H522" s="32">
        <v>-19189.47</v>
      </c>
      <c r="I522" s="32">
        <v>-19189.47</v>
      </c>
      <c r="J522" s="32">
        <v>-208.58000000000175</v>
      </c>
      <c r="K522" s="32">
        <v>0</v>
      </c>
      <c r="L522" s="32"/>
    </row>
    <row r="523" spans="1:12">
      <c r="A523" s="56"/>
      <c r="B523" s="56" t="s">
        <v>4925</v>
      </c>
      <c r="C523" s="56" t="s">
        <v>4924</v>
      </c>
      <c r="D523" s="32">
        <v>2750072</v>
      </c>
      <c r="E523" s="32">
        <v>-1535990</v>
      </c>
      <c r="F523" s="32">
        <v>1214082</v>
      </c>
      <c r="G523" s="32">
        <v>-36177.480000000003</v>
      </c>
      <c r="H523" s="32">
        <v>-36575.03</v>
      </c>
      <c r="I523" s="32">
        <v>-36575.03</v>
      </c>
      <c r="J523" s="32">
        <v>-397.54999999999563</v>
      </c>
      <c r="K523" s="32">
        <v>0</v>
      </c>
      <c r="L523" s="32"/>
    </row>
    <row r="524" spans="1:12">
      <c r="A524" s="56"/>
      <c r="B524" s="56" t="s">
        <v>4927</v>
      </c>
      <c r="C524" s="56" t="s">
        <v>4926</v>
      </c>
      <c r="D524" s="32">
        <v>285925</v>
      </c>
      <c r="E524" s="32">
        <v>-159697</v>
      </c>
      <c r="F524" s="32">
        <v>126228</v>
      </c>
      <c r="G524" s="32">
        <v>-3761.38</v>
      </c>
      <c r="H524" s="32">
        <v>-3802.7</v>
      </c>
      <c r="I524" s="32">
        <v>-3802.71</v>
      </c>
      <c r="J524" s="32">
        <v>-41.319999999999709</v>
      </c>
      <c r="K524" s="32">
        <v>-1.0000000000218279E-2</v>
      </c>
      <c r="L524" s="32"/>
    </row>
    <row r="525" spans="1:12">
      <c r="A525" s="56"/>
      <c r="B525" s="56" t="s">
        <v>4929</v>
      </c>
      <c r="C525" s="56" t="s">
        <v>4928</v>
      </c>
      <c r="D525" s="32">
        <v>375010</v>
      </c>
      <c r="E525" s="32">
        <v>-297086</v>
      </c>
      <c r="F525" s="32">
        <v>77924</v>
      </c>
      <c r="G525" s="32">
        <v>-10395.34</v>
      </c>
      <c r="H525" s="32">
        <v>-10509.58</v>
      </c>
      <c r="I525" s="32">
        <v>-10509.58</v>
      </c>
      <c r="J525" s="32">
        <v>-114.23999999999978</v>
      </c>
      <c r="K525" s="32">
        <v>0</v>
      </c>
      <c r="L525" s="32"/>
    </row>
    <row r="526" spans="1:12">
      <c r="A526" s="56"/>
      <c r="B526" s="56" t="s">
        <v>4931</v>
      </c>
      <c r="C526" s="56" t="s">
        <v>4930</v>
      </c>
      <c r="D526" s="32">
        <v>2715390</v>
      </c>
      <c r="E526" s="32">
        <v>-1516620</v>
      </c>
      <c r="F526" s="32">
        <v>1198770</v>
      </c>
      <c r="G526" s="32">
        <v>-35721.230000000003</v>
      </c>
      <c r="H526" s="32">
        <v>-36113.769999999997</v>
      </c>
      <c r="I526" s="32">
        <v>-36113.769999999997</v>
      </c>
      <c r="J526" s="32">
        <v>-392.5399999999936</v>
      </c>
      <c r="K526" s="32">
        <v>0</v>
      </c>
      <c r="L526" s="32"/>
    </row>
    <row r="527" spans="1:12">
      <c r="A527" s="56"/>
      <c r="B527" s="56" t="s">
        <v>4933</v>
      </c>
      <c r="C527" s="56" t="s">
        <v>4932</v>
      </c>
      <c r="D527" s="32">
        <v>172130</v>
      </c>
      <c r="E527" s="32">
        <v>-96139</v>
      </c>
      <c r="F527" s="32">
        <v>75991</v>
      </c>
      <c r="G527" s="32">
        <v>-2264.39</v>
      </c>
      <c r="H527" s="32">
        <v>-2289.2800000000002</v>
      </c>
      <c r="I527" s="32">
        <v>-2289.27</v>
      </c>
      <c r="J527" s="32">
        <v>-24.890000000000327</v>
      </c>
      <c r="K527" s="32">
        <v>1.0000000000218279E-2</v>
      </c>
      <c r="L527" s="32"/>
    </row>
    <row r="528" spans="1:12">
      <c r="A528" s="56"/>
      <c r="B528" s="56" t="s">
        <v>2260</v>
      </c>
      <c r="C528" s="56" t="s">
        <v>4934</v>
      </c>
      <c r="D528" s="32">
        <v>13815798</v>
      </c>
      <c r="E528" s="32">
        <v>-7716500</v>
      </c>
      <c r="F528" s="32">
        <v>6099298</v>
      </c>
      <c r="G528" s="32">
        <v>-181748.24</v>
      </c>
      <c r="H528" s="32">
        <v>-183745.47</v>
      </c>
      <c r="I528" s="32">
        <v>-183745.47</v>
      </c>
      <c r="J528" s="32">
        <v>-1997.2300000000105</v>
      </c>
      <c r="K528" s="32">
        <v>0</v>
      </c>
      <c r="L528" s="32"/>
    </row>
    <row r="529" spans="1:12">
      <c r="A529" s="56"/>
      <c r="B529" s="56" t="s">
        <v>1152</v>
      </c>
      <c r="C529" s="56" t="s">
        <v>4935</v>
      </c>
      <c r="D529" s="32">
        <v>236889063</v>
      </c>
      <c r="E529" s="32">
        <v>-132309005</v>
      </c>
      <c r="F529" s="32">
        <v>104580058</v>
      </c>
      <c r="G529" s="32">
        <v>-3116299.87</v>
      </c>
      <c r="H529" s="32">
        <v>-3150544.93</v>
      </c>
      <c r="I529" s="32">
        <v>-3150544.93</v>
      </c>
      <c r="J529" s="32">
        <v>-34245.060000000056</v>
      </c>
      <c r="K529" s="32">
        <v>0</v>
      </c>
      <c r="L529" s="32"/>
    </row>
    <row r="530" spans="1:12">
      <c r="A530" s="56"/>
      <c r="B530" s="56" t="s">
        <v>1475</v>
      </c>
      <c r="C530" s="56" t="s">
        <v>4936</v>
      </c>
      <c r="D530" s="32">
        <v>53615745</v>
      </c>
      <c r="E530" s="32">
        <v>-42474841</v>
      </c>
      <c r="F530" s="32">
        <v>11140904</v>
      </c>
      <c r="G530" s="32">
        <v>-1486236.79</v>
      </c>
      <c r="H530" s="32">
        <v>-1502569.05</v>
      </c>
      <c r="I530" s="32">
        <v>-1502569.06</v>
      </c>
      <c r="J530" s="32">
        <v>-16332.260000000009</v>
      </c>
      <c r="K530" s="32">
        <v>-1.0000000009313226E-2</v>
      </c>
      <c r="L530" s="32"/>
    </row>
    <row r="531" spans="1:12">
      <c r="A531" s="56"/>
      <c r="B531" s="56" t="s">
        <v>4938</v>
      </c>
      <c r="C531" s="56" t="s">
        <v>4937</v>
      </c>
      <c r="D531" s="32">
        <v>309972871</v>
      </c>
      <c r="E531" s="32">
        <v>-173128305</v>
      </c>
      <c r="F531" s="32">
        <v>136844566</v>
      </c>
      <c r="G531" s="32">
        <v>-4077724.86</v>
      </c>
      <c r="H531" s="32">
        <v>-4122535.03</v>
      </c>
      <c r="I531" s="32">
        <v>-4122535.02</v>
      </c>
      <c r="J531" s="32">
        <v>-44810.169999999925</v>
      </c>
      <c r="K531" s="32">
        <v>9.9999997764825821E-3</v>
      </c>
      <c r="L531" s="32"/>
    </row>
    <row r="532" spans="1:12">
      <c r="A532" s="56"/>
      <c r="B532" s="56" t="s">
        <v>1480</v>
      </c>
      <c r="C532" s="56" t="s">
        <v>4939</v>
      </c>
      <c r="D532" s="32">
        <v>264756144</v>
      </c>
      <c r="E532" s="32">
        <v>-147873529</v>
      </c>
      <c r="F532" s="32">
        <v>116882615</v>
      </c>
      <c r="G532" s="32">
        <v>-3482894.19</v>
      </c>
      <c r="H532" s="32">
        <v>-3521167.75</v>
      </c>
      <c r="I532" s="32">
        <v>-3521167.75</v>
      </c>
      <c r="J532" s="32">
        <v>-38273.560000000056</v>
      </c>
      <c r="K532" s="32">
        <v>0</v>
      </c>
      <c r="L532" s="32"/>
    </row>
    <row r="533" spans="1:12">
      <c r="A533" s="56"/>
      <c r="B533" s="56" t="s">
        <v>4941</v>
      </c>
      <c r="C533" s="56" t="s">
        <v>4940</v>
      </c>
      <c r="D533" s="32">
        <v>105002757</v>
      </c>
      <c r="E533" s="32">
        <v>-58646905</v>
      </c>
      <c r="F533" s="32">
        <v>46355852</v>
      </c>
      <c r="G533" s="32">
        <v>-1381322.02</v>
      </c>
      <c r="H533" s="32">
        <v>-1396501.38</v>
      </c>
      <c r="I533" s="32">
        <v>-1396501.39</v>
      </c>
      <c r="J533" s="32">
        <v>-15179.35999999987</v>
      </c>
      <c r="K533" s="32">
        <v>-1.0000000009313226E-2</v>
      </c>
      <c r="L533" s="32"/>
    </row>
    <row r="534" spans="1:12">
      <c r="A534" s="56"/>
      <c r="B534" s="56" t="s">
        <v>4943</v>
      </c>
      <c r="C534" s="56" t="s">
        <v>4942</v>
      </c>
      <c r="D534" s="32">
        <v>18000473</v>
      </c>
      <c r="E534" s="32">
        <v>-14260125</v>
      </c>
      <c r="F534" s="32">
        <v>3740348</v>
      </c>
      <c r="G534" s="32">
        <v>-498975.89</v>
      </c>
      <c r="H534" s="32">
        <v>-504459.13</v>
      </c>
      <c r="I534" s="32">
        <v>-504459.14</v>
      </c>
      <c r="J534" s="32">
        <v>-5483.2399999999907</v>
      </c>
      <c r="K534" s="32">
        <v>-1.0000000009313226E-2</v>
      </c>
      <c r="L534" s="32"/>
    </row>
    <row r="535" spans="1:12">
      <c r="A535" s="56"/>
      <c r="B535" s="56" t="s">
        <v>4945</v>
      </c>
      <c r="C535" s="56" t="s">
        <v>4944</v>
      </c>
      <c r="D535" s="32">
        <v>268623300</v>
      </c>
      <c r="E535" s="32">
        <v>-150033442</v>
      </c>
      <c r="F535" s="32">
        <v>118589858</v>
      </c>
      <c r="G535" s="32">
        <v>-3533767.03</v>
      </c>
      <c r="H535" s="32">
        <v>-3572599.62</v>
      </c>
      <c r="I535" s="32">
        <v>-3572599.63</v>
      </c>
      <c r="J535" s="32">
        <v>-38832.590000000317</v>
      </c>
      <c r="K535" s="32">
        <v>-9.9999997764825821E-3</v>
      </c>
      <c r="L535" s="32"/>
    </row>
    <row r="536" spans="1:12">
      <c r="A536" s="56"/>
      <c r="B536" s="56" t="s">
        <v>4947</v>
      </c>
      <c r="C536" s="56" t="s">
        <v>4946</v>
      </c>
      <c r="D536" s="32">
        <v>5948201</v>
      </c>
      <c r="E536" s="32">
        <v>-3322233</v>
      </c>
      <c r="F536" s="32">
        <v>2625968</v>
      </c>
      <c r="G536" s="32">
        <v>-78249.19</v>
      </c>
      <c r="H536" s="32">
        <v>-79109.070000000007</v>
      </c>
      <c r="I536" s="32">
        <v>-79109.08</v>
      </c>
      <c r="J536" s="32">
        <v>-859.88000000000466</v>
      </c>
      <c r="K536" s="32">
        <v>-9.9999999947613105E-3</v>
      </c>
      <c r="L536" s="32"/>
    </row>
    <row r="537" spans="1:12">
      <c r="A537" s="56"/>
      <c r="B537" s="56" t="s">
        <v>4949</v>
      </c>
      <c r="C537" s="56" t="s">
        <v>4948</v>
      </c>
      <c r="D537" s="32">
        <v>14797</v>
      </c>
      <c r="E537" s="32">
        <v>-8265</v>
      </c>
      <c r="F537" s="32">
        <v>6532</v>
      </c>
      <c r="G537" s="32">
        <v>-194.65</v>
      </c>
      <c r="H537" s="32">
        <v>-196.79</v>
      </c>
      <c r="I537" s="32">
        <v>-196.78</v>
      </c>
      <c r="J537" s="32">
        <v>-2.1399999999999864</v>
      </c>
      <c r="K537" s="32">
        <v>9.9999999999909051E-3</v>
      </c>
      <c r="L537" s="32"/>
    </row>
    <row r="538" spans="1:12">
      <c r="A538" s="56"/>
      <c r="B538" s="56" t="s">
        <v>4951</v>
      </c>
      <c r="C538" s="56" t="s">
        <v>4950</v>
      </c>
      <c r="D538" s="32">
        <v>53955</v>
      </c>
      <c r="E538" s="32">
        <v>-42744</v>
      </c>
      <c r="F538" s="32">
        <v>11211</v>
      </c>
      <c r="G538" s="32">
        <v>-1495.65</v>
      </c>
      <c r="H538" s="32">
        <v>-1512.08</v>
      </c>
      <c r="I538" s="32">
        <v>-1512.08</v>
      </c>
      <c r="J538" s="32">
        <v>-16.429999999999836</v>
      </c>
      <c r="K538" s="32">
        <v>0</v>
      </c>
      <c r="L538" s="32"/>
    </row>
    <row r="539" spans="1:12">
      <c r="A539" s="56"/>
      <c r="B539" s="56" t="s">
        <v>4953</v>
      </c>
      <c r="C539" s="56" t="s">
        <v>4952</v>
      </c>
      <c r="D539" s="32">
        <v>47340</v>
      </c>
      <c r="E539" s="32">
        <v>-26441</v>
      </c>
      <c r="F539" s="32">
        <v>20899</v>
      </c>
      <c r="G539" s="32">
        <v>-622.75</v>
      </c>
      <c r="H539" s="32">
        <v>-629.59</v>
      </c>
      <c r="I539" s="32">
        <v>-629.6</v>
      </c>
      <c r="J539" s="32">
        <v>-6.8400000000000318</v>
      </c>
      <c r="K539" s="32">
        <v>-9.9999999999909051E-3</v>
      </c>
      <c r="L539" s="32"/>
    </row>
    <row r="540" spans="1:12">
      <c r="A540" s="56"/>
      <c r="B540" s="56" t="s">
        <v>4955</v>
      </c>
      <c r="C540" s="56" t="s">
        <v>4954</v>
      </c>
      <c r="D540" s="32">
        <v>33722</v>
      </c>
      <c r="E540" s="32">
        <v>-26715</v>
      </c>
      <c r="F540" s="32">
        <v>7007</v>
      </c>
      <c r="G540" s="32">
        <v>-934.77</v>
      </c>
      <c r="H540" s="32">
        <v>-945.04</v>
      </c>
      <c r="I540" s="32">
        <v>-945.03</v>
      </c>
      <c r="J540" s="32">
        <v>-10.269999999999982</v>
      </c>
      <c r="K540" s="32">
        <v>9.9999999999909051E-3</v>
      </c>
      <c r="L540" s="32"/>
    </row>
    <row r="541" spans="1:12">
      <c r="A541" s="56"/>
      <c r="B541" s="56" t="s">
        <v>4957</v>
      </c>
      <c r="C541" s="56" t="s">
        <v>4956</v>
      </c>
      <c r="D541" s="32">
        <v>68752</v>
      </c>
      <c r="E541" s="32">
        <v>-38400</v>
      </c>
      <c r="F541" s="32">
        <v>30352</v>
      </c>
      <c r="G541" s="32">
        <v>-904.43</v>
      </c>
      <c r="H541" s="32">
        <v>-914.38</v>
      </c>
      <c r="I541" s="32">
        <v>-914.37</v>
      </c>
      <c r="J541" s="32">
        <v>-9.9500000000000455</v>
      </c>
      <c r="K541" s="32">
        <v>9.9999999999909051E-3</v>
      </c>
      <c r="L541" s="32"/>
    </row>
    <row r="542" spans="1:12">
      <c r="A542" s="56"/>
      <c r="B542" s="56" t="s">
        <v>4959</v>
      </c>
      <c r="C542" s="56" t="s">
        <v>4958</v>
      </c>
      <c r="D542" s="32">
        <v>1427235</v>
      </c>
      <c r="E542" s="32">
        <v>-797150</v>
      </c>
      <c r="F542" s="32">
        <v>630085</v>
      </c>
      <c r="G542" s="32">
        <v>-18775.41</v>
      </c>
      <c r="H542" s="32">
        <v>-18981.740000000002</v>
      </c>
      <c r="I542" s="32">
        <v>-18981.740000000002</v>
      </c>
      <c r="J542" s="32">
        <v>-206.33000000000175</v>
      </c>
      <c r="K542" s="32">
        <v>0</v>
      </c>
      <c r="L542" s="32"/>
    </row>
    <row r="543" spans="1:12">
      <c r="A543" s="56"/>
      <c r="B543" s="56" t="s">
        <v>4961</v>
      </c>
      <c r="C543" s="56" t="s">
        <v>4960</v>
      </c>
      <c r="D543" s="32">
        <v>71501</v>
      </c>
      <c r="E543" s="32">
        <v>-56644</v>
      </c>
      <c r="F543" s="32">
        <v>14857</v>
      </c>
      <c r="G543" s="32">
        <v>-1982</v>
      </c>
      <c r="H543" s="32">
        <v>-2003.77</v>
      </c>
      <c r="I543" s="32">
        <v>-2003.78</v>
      </c>
      <c r="J543" s="32">
        <v>-21.769999999999982</v>
      </c>
      <c r="K543" s="32">
        <v>-9.9999999999909051E-3</v>
      </c>
      <c r="L543" s="32"/>
    </row>
    <row r="544" spans="1:12">
      <c r="A544" s="56"/>
      <c r="B544" s="56" t="s">
        <v>4963</v>
      </c>
      <c r="C544" s="56" t="s">
        <v>4962</v>
      </c>
      <c r="D544" s="32">
        <v>642763</v>
      </c>
      <c r="E544" s="32">
        <v>-359001</v>
      </c>
      <c r="F544" s="32">
        <v>283762</v>
      </c>
      <c r="G544" s="32">
        <v>-8455.6</v>
      </c>
      <c r="H544" s="32">
        <v>-8548.52</v>
      </c>
      <c r="I544" s="32">
        <v>-8548.52</v>
      </c>
      <c r="J544" s="32">
        <v>-92.920000000000073</v>
      </c>
      <c r="K544" s="32">
        <v>0</v>
      </c>
      <c r="L544" s="32"/>
    </row>
    <row r="545" spans="1:12">
      <c r="A545" s="56"/>
      <c r="B545" s="56" t="s">
        <v>4965</v>
      </c>
      <c r="C545" s="56" t="s">
        <v>4964</v>
      </c>
      <c r="D545" s="32">
        <v>1213986</v>
      </c>
      <c r="E545" s="32">
        <v>-961730</v>
      </c>
      <c r="F545" s="32">
        <v>252256</v>
      </c>
      <c r="G545" s="32">
        <v>-33651.89</v>
      </c>
      <c r="H545" s="32">
        <v>-34021.69</v>
      </c>
      <c r="I545" s="32">
        <v>-34021.69</v>
      </c>
      <c r="J545" s="32">
        <v>-369.80000000000291</v>
      </c>
      <c r="K545" s="32">
        <v>0</v>
      </c>
      <c r="L545" s="32"/>
    </row>
    <row r="546" spans="1:12">
      <c r="A546" s="56"/>
      <c r="B546" s="56" t="s">
        <v>4967</v>
      </c>
      <c r="C546" s="56" t="s">
        <v>4966</v>
      </c>
      <c r="D546" s="32">
        <v>2974421</v>
      </c>
      <c r="E546" s="32">
        <v>-1661295</v>
      </c>
      <c r="F546" s="32">
        <v>1313126</v>
      </c>
      <c r="G546" s="32">
        <v>-39128.81</v>
      </c>
      <c r="H546" s="32">
        <v>-39558.800000000003</v>
      </c>
      <c r="I546" s="32">
        <v>-39558.81</v>
      </c>
      <c r="J546" s="32">
        <v>-429.99000000000524</v>
      </c>
      <c r="K546" s="32">
        <v>-9.9999999947613105E-3</v>
      </c>
      <c r="L546" s="32"/>
    </row>
    <row r="547" spans="1:12">
      <c r="A547" s="56"/>
      <c r="B547" s="56" t="s">
        <v>4969</v>
      </c>
      <c r="C547" s="56" t="s">
        <v>4968</v>
      </c>
      <c r="D547" s="32">
        <v>3437602</v>
      </c>
      <c r="E547" s="32">
        <v>-1919995</v>
      </c>
      <c r="F547" s="32">
        <v>1517607</v>
      </c>
      <c r="G547" s="32">
        <v>-45221.99</v>
      </c>
      <c r="H547" s="32">
        <v>-45718.94</v>
      </c>
      <c r="I547" s="32">
        <v>-45718.94</v>
      </c>
      <c r="J547" s="32">
        <v>-496.95000000000437</v>
      </c>
      <c r="K547" s="32">
        <v>0</v>
      </c>
      <c r="L547" s="32"/>
    </row>
    <row r="548" spans="1:12">
      <c r="A548" s="56"/>
      <c r="B548" s="56" t="s">
        <v>4971</v>
      </c>
      <c r="C548" s="56" t="s">
        <v>4970</v>
      </c>
      <c r="D548" s="32">
        <v>914205</v>
      </c>
      <c r="E548" s="32">
        <v>-510608</v>
      </c>
      <c r="F548" s="32">
        <v>403597</v>
      </c>
      <c r="G548" s="32">
        <v>-12026.47</v>
      </c>
      <c r="H548" s="32">
        <v>-12158.63</v>
      </c>
      <c r="I548" s="32">
        <v>-12158.62</v>
      </c>
      <c r="J548" s="32">
        <v>-132.15999999999985</v>
      </c>
      <c r="K548" s="32">
        <v>9.9999999983992893E-3</v>
      </c>
      <c r="L548" s="32"/>
    </row>
    <row r="549" spans="1:12">
      <c r="A549" s="56"/>
      <c r="B549" s="56" t="s">
        <v>7989</v>
      </c>
      <c r="C549" s="56" t="s">
        <v>9885</v>
      </c>
      <c r="D549" s="32">
        <v>1128333</v>
      </c>
      <c r="E549" s="32">
        <v>-1071916</v>
      </c>
      <c r="F549" s="32">
        <v>56417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/>
    </row>
    <row r="550" spans="1:12">
      <c r="A550" s="56"/>
      <c r="B550" s="56" t="s">
        <v>7990</v>
      </c>
      <c r="C550" s="56" t="s">
        <v>9886</v>
      </c>
      <c r="D550" s="32">
        <v>339177</v>
      </c>
      <c r="E550" s="32">
        <v>-322218</v>
      </c>
      <c r="F550" s="32">
        <v>16959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/>
    </row>
    <row r="551" spans="1:12">
      <c r="A551" s="56"/>
      <c r="B551" s="56" t="s">
        <v>7991</v>
      </c>
      <c r="C551" s="56" t="s">
        <v>9887</v>
      </c>
      <c r="D551" s="32">
        <v>491577</v>
      </c>
      <c r="E551" s="32">
        <v>-466998</v>
      </c>
      <c r="F551" s="32">
        <v>24579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/>
    </row>
    <row r="552" spans="1:12">
      <c r="A552" s="56"/>
      <c r="B552" s="56" t="s">
        <v>4973</v>
      </c>
      <c r="C552" s="56" t="s">
        <v>4972</v>
      </c>
      <c r="D552" s="32">
        <v>6507269</v>
      </c>
      <c r="E552" s="32">
        <v>-3634487</v>
      </c>
      <c r="F552" s="32">
        <v>2872782</v>
      </c>
      <c r="G552" s="32">
        <v>-85603.8</v>
      </c>
      <c r="H552" s="32">
        <v>-86544.5</v>
      </c>
      <c r="I552" s="32">
        <v>-86544.5</v>
      </c>
      <c r="J552" s="32">
        <v>-940.69999999999709</v>
      </c>
      <c r="K552" s="32">
        <v>0</v>
      </c>
      <c r="L552" s="32"/>
    </row>
    <row r="553" spans="1:12">
      <c r="A553" s="56"/>
      <c r="B553" s="56" t="s">
        <v>4975</v>
      </c>
      <c r="C553" s="56" t="s">
        <v>4974</v>
      </c>
      <c r="D553" s="32">
        <v>3780535</v>
      </c>
      <c r="E553" s="32">
        <v>-2111532</v>
      </c>
      <c r="F553" s="32">
        <v>1669003</v>
      </c>
      <c r="G553" s="32">
        <v>-49733.32</v>
      </c>
      <c r="H553" s="32">
        <v>-50279.85</v>
      </c>
      <c r="I553" s="32">
        <v>-50279.839999999997</v>
      </c>
      <c r="J553" s="32">
        <v>-546.52999999999884</v>
      </c>
      <c r="K553" s="32">
        <v>1.0000000002037268E-2</v>
      </c>
      <c r="L553" s="32"/>
    </row>
    <row r="554" spans="1:12">
      <c r="A554" s="56"/>
      <c r="B554" s="56" t="s">
        <v>4977</v>
      </c>
      <c r="C554" s="56" t="s">
        <v>4976</v>
      </c>
      <c r="D554" s="32">
        <v>905366548</v>
      </c>
      <c r="E554" s="32">
        <v>-391366307</v>
      </c>
      <c r="F554" s="32">
        <v>514000241</v>
      </c>
      <c r="G554" s="32">
        <v>-4785661.8600000003</v>
      </c>
      <c r="H554" s="32">
        <v>-4838251.55</v>
      </c>
      <c r="I554" s="32">
        <v>-4838251.55</v>
      </c>
      <c r="J554" s="32">
        <v>-52589.689999999478</v>
      </c>
      <c r="K554" s="32">
        <v>0</v>
      </c>
      <c r="L554" s="32"/>
    </row>
    <row r="555" spans="1:12">
      <c r="A555" s="56"/>
      <c r="B555" s="56" t="s">
        <v>4030</v>
      </c>
      <c r="C555" s="56" t="s">
        <v>4593</v>
      </c>
      <c r="D555" s="32">
        <v>112665</v>
      </c>
      <c r="E555" s="32">
        <v>-89254</v>
      </c>
      <c r="F555" s="32">
        <v>23411</v>
      </c>
      <c r="G555" s="32">
        <v>-3123.1</v>
      </c>
      <c r="H555" s="32">
        <v>-3157.43</v>
      </c>
      <c r="I555" s="32">
        <v>-3157.42</v>
      </c>
      <c r="J555" s="32">
        <v>-34.329999999999927</v>
      </c>
      <c r="K555" s="32">
        <v>9.9999999997635314E-3</v>
      </c>
      <c r="L555" s="32"/>
    </row>
    <row r="556" spans="1:12">
      <c r="A556" s="56"/>
      <c r="B556" s="56" t="s">
        <v>4595</v>
      </c>
      <c r="C556" s="56" t="s">
        <v>4594</v>
      </c>
      <c r="D556" s="32">
        <v>272806</v>
      </c>
      <c r="E556" s="32">
        <v>-152370</v>
      </c>
      <c r="F556" s="32">
        <v>120436</v>
      </c>
      <c r="G556" s="32">
        <v>-3588.78</v>
      </c>
      <c r="H556" s="32">
        <v>-3628.23</v>
      </c>
      <c r="I556" s="32">
        <v>-3628.22</v>
      </c>
      <c r="J556" s="32">
        <v>-39.449999999999818</v>
      </c>
      <c r="K556" s="32">
        <v>1.0000000000218279E-2</v>
      </c>
      <c r="L556" s="32"/>
    </row>
    <row r="557" spans="1:12">
      <c r="A557" s="56"/>
      <c r="B557" s="56" t="s">
        <v>4597</v>
      </c>
      <c r="C557" s="56" t="s">
        <v>4596</v>
      </c>
      <c r="D557" s="32">
        <v>1063334</v>
      </c>
      <c r="E557" s="32">
        <v>-593901</v>
      </c>
      <c r="F557" s="32">
        <v>469433</v>
      </c>
      <c r="G557" s="32">
        <v>-13988.26</v>
      </c>
      <c r="H557" s="32">
        <v>-14141.98</v>
      </c>
      <c r="I557" s="32">
        <v>-14141.98</v>
      </c>
      <c r="J557" s="32">
        <v>-153.71999999999935</v>
      </c>
      <c r="K557" s="32">
        <v>0</v>
      </c>
      <c r="L557" s="32"/>
    </row>
    <row r="558" spans="1:12">
      <c r="A558" s="56"/>
      <c r="B558" s="56" t="s">
        <v>4599</v>
      </c>
      <c r="C558" s="56" t="s">
        <v>4598</v>
      </c>
      <c r="D558" s="32">
        <v>72549</v>
      </c>
      <c r="E558" s="32">
        <v>-40521</v>
      </c>
      <c r="F558" s="32">
        <v>32028</v>
      </c>
      <c r="G558" s="32">
        <v>-954.38</v>
      </c>
      <c r="H558" s="32">
        <v>-964.87</v>
      </c>
      <c r="I558" s="32">
        <v>-964.87</v>
      </c>
      <c r="J558" s="32">
        <v>-10.490000000000009</v>
      </c>
      <c r="K558" s="32">
        <v>0</v>
      </c>
      <c r="L558" s="32"/>
    </row>
    <row r="559" spans="1:12">
      <c r="A559" s="56"/>
      <c r="B559" s="56" t="s">
        <v>4601</v>
      </c>
      <c r="C559" s="56" t="s">
        <v>4600</v>
      </c>
      <c r="D559" s="32">
        <v>256733</v>
      </c>
      <c r="E559" s="32">
        <v>-143392</v>
      </c>
      <c r="F559" s="32">
        <v>113341</v>
      </c>
      <c r="G559" s="32">
        <v>-3377.35</v>
      </c>
      <c r="H559" s="32">
        <v>-3414.45</v>
      </c>
      <c r="I559" s="32">
        <v>-3414.46</v>
      </c>
      <c r="J559" s="32">
        <v>-37.099999999999909</v>
      </c>
      <c r="K559" s="32">
        <v>-1.0000000000218279E-2</v>
      </c>
      <c r="L559" s="32"/>
    </row>
    <row r="560" spans="1:12">
      <c r="A560" s="56"/>
      <c r="B560" s="56" t="s">
        <v>4603</v>
      </c>
      <c r="C560" s="56" t="s">
        <v>4602</v>
      </c>
      <c r="D560" s="32">
        <v>216073</v>
      </c>
      <c r="E560" s="32">
        <v>-120682</v>
      </c>
      <c r="F560" s="32">
        <v>95391</v>
      </c>
      <c r="G560" s="32">
        <v>-2842.47</v>
      </c>
      <c r="H560" s="32">
        <v>-2873.71</v>
      </c>
      <c r="I560" s="32">
        <v>-2873.7</v>
      </c>
      <c r="J560" s="32">
        <v>-31.240000000000236</v>
      </c>
      <c r="K560" s="32">
        <v>1.0000000000218279E-2</v>
      </c>
      <c r="L560" s="32"/>
    </row>
    <row r="561" spans="1:12">
      <c r="A561" s="56"/>
      <c r="B561" s="56" t="s">
        <v>4605</v>
      </c>
      <c r="C561" s="56" t="s">
        <v>4604</v>
      </c>
      <c r="D561" s="32">
        <v>663017</v>
      </c>
      <c r="E561" s="32">
        <v>-370313</v>
      </c>
      <c r="F561" s="32">
        <v>292704</v>
      </c>
      <c r="G561" s="32">
        <v>-8722.0499999999993</v>
      </c>
      <c r="H561" s="32">
        <v>-8817.91</v>
      </c>
      <c r="I561" s="32">
        <v>-8817.9</v>
      </c>
      <c r="J561" s="32">
        <v>-95.860000000000582</v>
      </c>
      <c r="K561" s="32">
        <v>1.0000000000218279E-2</v>
      </c>
      <c r="L561" s="32"/>
    </row>
    <row r="562" spans="1:12">
      <c r="A562" s="56"/>
      <c r="B562" s="56" t="s">
        <v>4607</v>
      </c>
      <c r="C562" s="56" t="s">
        <v>4606</v>
      </c>
      <c r="D562" s="32">
        <v>100638</v>
      </c>
      <c r="E562" s="32">
        <v>-56209</v>
      </c>
      <c r="F562" s="32">
        <v>44429</v>
      </c>
      <c r="G562" s="32">
        <v>-1323.91</v>
      </c>
      <c r="H562" s="32">
        <v>-1338.46</v>
      </c>
      <c r="I562" s="32">
        <v>-1338.46</v>
      </c>
      <c r="J562" s="32">
        <v>-14.549999999999955</v>
      </c>
      <c r="K562" s="32">
        <v>0</v>
      </c>
      <c r="L562" s="32"/>
    </row>
    <row r="563" spans="1:12">
      <c r="A563" s="56"/>
      <c r="B563" s="56" t="s">
        <v>2551</v>
      </c>
      <c r="C563" s="56" t="s">
        <v>4608</v>
      </c>
      <c r="D563" s="32">
        <v>12795477</v>
      </c>
      <c r="E563" s="32">
        <v>-7146623</v>
      </c>
      <c r="F563" s="32">
        <v>5648854</v>
      </c>
      <c r="G563" s="32">
        <v>-168325.8</v>
      </c>
      <c r="H563" s="32">
        <v>-170175.53</v>
      </c>
      <c r="I563" s="32">
        <v>-170175.54</v>
      </c>
      <c r="J563" s="32">
        <v>-1849.7300000000105</v>
      </c>
      <c r="K563" s="32">
        <v>-1.0000000009313226E-2</v>
      </c>
      <c r="L563" s="32"/>
    </row>
    <row r="564" spans="1:12">
      <c r="A564" s="56"/>
      <c r="B564" s="56" t="s">
        <v>4552</v>
      </c>
      <c r="C564" s="56" t="s">
        <v>4609</v>
      </c>
      <c r="D564" s="32">
        <v>18487161</v>
      </c>
      <c r="E564" s="32">
        <v>-14645683</v>
      </c>
      <c r="F564" s="32">
        <v>3841478</v>
      </c>
      <c r="G564" s="32">
        <v>-512466.99</v>
      </c>
      <c r="H564" s="32">
        <v>-518098.5</v>
      </c>
      <c r="I564" s="32">
        <v>-518098.49</v>
      </c>
      <c r="J564" s="32">
        <v>-5631.5100000000093</v>
      </c>
      <c r="K564" s="32">
        <v>1.0000000009313226E-2</v>
      </c>
      <c r="L564" s="32"/>
    </row>
    <row r="565" spans="1:12">
      <c r="A565" s="56"/>
      <c r="B565" s="56" t="s">
        <v>1246</v>
      </c>
      <c r="C565" s="56" t="s">
        <v>4610</v>
      </c>
      <c r="D565" s="32">
        <v>6798990</v>
      </c>
      <c r="E565" s="32">
        <v>-5386217</v>
      </c>
      <c r="F565" s="32">
        <v>1412773</v>
      </c>
      <c r="G565" s="32">
        <v>-188469.07</v>
      </c>
      <c r="H565" s="32">
        <v>-190540.17</v>
      </c>
      <c r="I565" s="32">
        <v>-190540.16</v>
      </c>
      <c r="J565" s="32">
        <v>-2071.1000000000058</v>
      </c>
      <c r="K565" s="32">
        <v>1.0000000009313226E-2</v>
      </c>
      <c r="L565" s="32"/>
    </row>
    <row r="566" spans="1:12">
      <c r="A566" s="56"/>
      <c r="B566" s="56" t="s">
        <v>2182</v>
      </c>
      <c r="C566" s="56" t="s">
        <v>4611</v>
      </c>
      <c r="D566" s="32">
        <v>12471544</v>
      </c>
      <c r="E566" s="32">
        <v>-3367354</v>
      </c>
      <c r="F566" s="32">
        <v>9104190</v>
      </c>
      <c r="G566" s="32">
        <v>-86692.41</v>
      </c>
      <c r="H566" s="32">
        <v>-87645.07</v>
      </c>
      <c r="I566" s="32">
        <v>-87645.07</v>
      </c>
      <c r="J566" s="32">
        <v>-952.66000000000349</v>
      </c>
      <c r="K566" s="32">
        <v>0</v>
      </c>
      <c r="L566" s="32"/>
    </row>
    <row r="567" spans="1:12">
      <c r="A567" s="56"/>
      <c r="B567" s="56" t="s">
        <v>4979</v>
      </c>
      <c r="C567" s="56" t="s">
        <v>4978</v>
      </c>
      <c r="D567" s="32">
        <v>61682089</v>
      </c>
      <c r="E567" s="32">
        <v>-36280350</v>
      </c>
      <c r="F567" s="32">
        <v>25401739</v>
      </c>
      <c r="G567" s="32">
        <v>-1428203.06</v>
      </c>
      <c r="H567" s="32">
        <v>-1443897.59</v>
      </c>
      <c r="I567" s="32">
        <v>-1443897.6</v>
      </c>
      <c r="J567" s="32">
        <v>-15694.530000000028</v>
      </c>
      <c r="K567" s="32">
        <v>-1.0000000009313226E-2</v>
      </c>
      <c r="L567" s="32"/>
    </row>
    <row r="568" spans="1:12">
      <c r="A568" s="56"/>
      <c r="B568" s="56" t="s">
        <v>4981</v>
      </c>
      <c r="C568" s="56" t="s">
        <v>4980</v>
      </c>
      <c r="D568" s="32">
        <v>1312581</v>
      </c>
      <c r="E568" s="32">
        <v>-637783</v>
      </c>
      <c r="F568" s="32">
        <v>674798</v>
      </c>
      <c r="G568" s="32">
        <v>-22023.97</v>
      </c>
      <c r="H568" s="32">
        <v>-22265.99</v>
      </c>
      <c r="I568" s="32">
        <v>-22266</v>
      </c>
      <c r="J568" s="32">
        <v>-242.02000000000044</v>
      </c>
      <c r="K568" s="32">
        <v>-9.9999999983992893E-3</v>
      </c>
      <c r="L568" s="32"/>
    </row>
    <row r="569" spans="1:12">
      <c r="A569" s="56"/>
      <c r="B569" s="56" t="s">
        <v>4983</v>
      </c>
      <c r="C569" s="56" t="s">
        <v>4982</v>
      </c>
      <c r="D569" s="32">
        <v>43534236</v>
      </c>
      <c r="E569" s="32">
        <v>-25606093</v>
      </c>
      <c r="F569" s="32">
        <v>17928143</v>
      </c>
      <c r="G569" s="32">
        <v>-1008002.97</v>
      </c>
      <c r="H569" s="32">
        <v>-1019079.92</v>
      </c>
      <c r="I569" s="32">
        <v>-1019079.92</v>
      </c>
      <c r="J569" s="32">
        <v>-11076.95000000007</v>
      </c>
      <c r="K569" s="32">
        <v>0</v>
      </c>
      <c r="L569" s="32"/>
    </row>
    <row r="570" spans="1:12">
      <c r="A570" s="56"/>
      <c r="B570" s="56" t="s">
        <v>4985</v>
      </c>
      <c r="C570" s="56" t="s">
        <v>4984</v>
      </c>
      <c r="D570" s="32">
        <v>212281092</v>
      </c>
      <c r="E570" s="32">
        <v>-125118622</v>
      </c>
      <c r="F570" s="32">
        <v>87162470</v>
      </c>
      <c r="G570" s="32">
        <v>-4898667.97</v>
      </c>
      <c r="H570" s="32">
        <v>-4952499.4800000004</v>
      </c>
      <c r="I570" s="32">
        <v>-4952499.4800000004</v>
      </c>
      <c r="J570" s="32">
        <v>-53831.510000000708</v>
      </c>
      <c r="K570" s="32">
        <v>0</v>
      </c>
      <c r="L570" s="32"/>
    </row>
    <row r="571" spans="1:12">
      <c r="A571" s="56"/>
      <c r="B571" s="56" t="s">
        <v>4987</v>
      </c>
      <c r="C571" s="56" t="s">
        <v>4986</v>
      </c>
      <c r="D571" s="32">
        <v>25960399</v>
      </c>
      <c r="E571" s="32">
        <v>-15269463</v>
      </c>
      <c r="F571" s="32">
        <v>10690936</v>
      </c>
      <c r="G571" s="32">
        <v>-601093.80000000005</v>
      </c>
      <c r="H571" s="32">
        <v>-607699.23</v>
      </c>
      <c r="I571" s="32">
        <v>-607699.23</v>
      </c>
      <c r="J571" s="32">
        <v>-6605.4299999999348</v>
      </c>
      <c r="K571" s="32">
        <v>0</v>
      </c>
      <c r="L571" s="32"/>
    </row>
    <row r="572" spans="1:12">
      <c r="A572" s="56"/>
      <c r="B572" s="56" t="s">
        <v>4989</v>
      </c>
      <c r="C572" s="56" t="s">
        <v>4988</v>
      </c>
      <c r="D572" s="32">
        <v>52034103</v>
      </c>
      <c r="E572" s="32">
        <v>-30605569</v>
      </c>
      <c r="F572" s="32">
        <v>21428534</v>
      </c>
      <c r="G572" s="32">
        <v>-1204811.1100000001</v>
      </c>
      <c r="H572" s="32">
        <v>-1218050.78</v>
      </c>
      <c r="I572" s="32">
        <v>-1218050.79</v>
      </c>
      <c r="J572" s="32">
        <v>-13239.669999999925</v>
      </c>
      <c r="K572" s="32">
        <v>-1.0000000009313226E-2</v>
      </c>
      <c r="L572" s="32"/>
    </row>
    <row r="573" spans="1:12">
      <c r="A573" s="56"/>
      <c r="B573" s="56" t="s">
        <v>4991</v>
      </c>
      <c r="C573" s="56" t="s">
        <v>4990</v>
      </c>
      <c r="D573" s="32">
        <v>543137</v>
      </c>
      <c r="E573" s="32">
        <v>-232344</v>
      </c>
      <c r="F573" s="32">
        <v>310793</v>
      </c>
      <c r="G573" s="32">
        <v>-7145.87</v>
      </c>
      <c r="H573" s="32">
        <v>-7224.4</v>
      </c>
      <c r="I573" s="32">
        <v>-7224.4</v>
      </c>
      <c r="J573" s="32">
        <v>-78.529999999999745</v>
      </c>
      <c r="K573" s="32">
        <v>0</v>
      </c>
      <c r="L573" s="32"/>
    </row>
    <row r="574" spans="1:12">
      <c r="A574" s="56"/>
      <c r="B574" s="56" t="s">
        <v>4613</v>
      </c>
      <c r="C574" s="56" t="s">
        <v>4992</v>
      </c>
      <c r="D574" s="32">
        <v>4117969</v>
      </c>
      <c r="E574" s="32">
        <v>-2422119</v>
      </c>
      <c r="F574" s="32">
        <v>1695850</v>
      </c>
      <c r="G574" s="32">
        <v>-95348.53</v>
      </c>
      <c r="H574" s="32">
        <v>-96396.31</v>
      </c>
      <c r="I574" s="32">
        <v>-96396.31</v>
      </c>
      <c r="J574" s="32">
        <v>-1047.7799999999988</v>
      </c>
      <c r="K574" s="32">
        <v>0</v>
      </c>
      <c r="L574" s="32"/>
    </row>
    <row r="575" spans="1:12">
      <c r="A575" s="56"/>
      <c r="B575" s="56" t="s">
        <v>4994</v>
      </c>
      <c r="C575" s="56" t="s">
        <v>4993</v>
      </c>
      <c r="D575" s="32">
        <v>2764978</v>
      </c>
      <c r="E575" s="32">
        <v>-1626313</v>
      </c>
      <c r="F575" s="32">
        <v>1138665</v>
      </c>
      <c r="G575" s="32">
        <v>-64021.01</v>
      </c>
      <c r="H575" s="32">
        <v>-64724.54</v>
      </c>
      <c r="I575" s="32">
        <v>-64724.54</v>
      </c>
      <c r="J575" s="32">
        <v>-703.52999999999884</v>
      </c>
      <c r="K575" s="32">
        <v>0</v>
      </c>
      <c r="L575" s="32"/>
    </row>
    <row r="576" spans="1:12">
      <c r="A576" s="56"/>
      <c r="B576" s="56" t="s">
        <v>4996</v>
      </c>
      <c r="C576" s="56" t="s">
        <v>4995</v>
      </c>
      <c r="D576" s="32">
        <v>1538888</v>
      </c>
      <c r="E576" s="32">
        <v>-492428</v>
      </c>
      <c r="F576" s="32">
        <v>1046460</v>
      </c>
      <c r="G576" s="32">
        <v>-9907.4599999999991</v>
      </c>
      <c r="H576" s="32">
        <v>-10016.34</v>
      </c>
      <c r="I576" s="32">
        <v>-10016.33</v>
      </c>
      <c r="J576" s="32">
        <v>-108.88000000000102</v>
      </c>
      <c r="K576" s="32">
        <v>1.0000000000218279E-2</v>
      </c>
      <c r="L576" s="32"/>
    </row>
    <row r="577" spans="1:12">
      <c r="A577" s="56"/>
      <c r="B577" s="56" t="s">
        <v>2260</v>
      </c>
      <c r="C577" s="56" t="s">
        <v>4997</v>
      </c>
      <c r="D577" s="32">
        <v>149884336</v>
      </c>
      <c r="E577" s="32">
        <v>-64117798</v>
      </c>
      <c r="F577" s="32">
        <v>85766538</v>
      </c>
      <c r="G577" s="32">
        <v>-1971977.09</v>
      </c>
      <c r="H577" s="32">
        <v>-1993647.18</v>
      </c>
      <c r="I577" s="32">
        <v>-1993647.17</v>
      </c>
      <c r="J577" s="32">
        <v>-21670.089999999851</v>
      </c>
      <c r="K577" s="32">
        <v>1.0000000009313226E-2</v>
      </c>
      <c r="L577" s="32"/>
    </row>
    <row r="578" spans="1:12">
      <c r="A578" s="56"/>
      <c r="B578" s="56" t="s">
        <v>4999</v>
      </c>
      <c r="C578" s="56" t="s">
        <v>4998</v>
      </c>
      <c r="D578" s="32">
        <v>30631036</v>
      </c>
      <c r="E578" s="32">
        <v>-18016652</v>
      </c>
      <c r="F578" s="32">
        <v>12614384</v>
      </c>
      <c r="G578" s="32">
        <v>-709238.94</v>
      </c>
      <c r="H578" s="32">
        <v>-717032.78</v>
      </c>
      <c r="I578" s="32">
        <v>-717032.78</v>
      </c>
      <c r="J578" s="32">
        <v>-7793.8400000000838</v>
      </c>
      <c r="K578" s="32">
        <v>0</v>
      </c>
      <c r="L578" s="32"/>
    </row>
    <row r="579" spans="1:12">
      <c r="A579" s="56"/>
      <c r="B579" s="56" t="s">
        <v>4552</v>
      </c>
      <c r="C579" s="56" t="s">
        <v>4551</v>
      </c>
      <c r="D579" s="32">
        <v>4060092</v>
      </c>
      <c r="E579" s="32">
        <v>-2388077</v>
      </c>
      <c r="F579" s="32">
        <v>1672015</v>
      </c>
      <c r="G579" s="32">
        <v>-94008.43</v>
      </c>
      <c r="H579" s="32">
        <v>-95041.48</v>
      </c>
      <c r="I579" s="32">
        <v>-95041.49</v>
      </c>
      <c r="J579" s="32">
        <v>-1033.0500000000029</v>
      </c>
      <c r="K579" s="32">
        <v>-1.0000000009313226E-2</v>
      </c>
      <c r="L579" s="32"/>
    </row>
    <row r="580" spans="1:12">
      <c r="A580" s="56"/>
      <c r="B580" s="56" t="s">
        <v>5001</v>
      </c>
      <c r="C580" s="56" t="s">
        <v>5000</v>
      </c>
      <c r="D580" s="32">
        <v>4248376</v>
      </c>
      <c r="E580" s="32">
        <v>-2498822</v>
      </c>
      <c r="F580" s="32">
        <v>1749554</v>
      </c>
      <c r="G580" s="32">
        <v>-98367.98</v>
      </c>
      <c r="H580" s="32">
        <v>-99448.95</v>
      </c>
      <c r="I580" s="32">
        <v>-99448.95</v>
      </c>
      <c r="J580" s="32">
        <v>-1080.9700000000012</v>
      </c>
      <c r="K580" s="32">
        <v>0</v>
      </c>
      <c r="L580" s="32"/>
    </row>
    <row r="581" spans="1:12">
      <c r="A581" s="56"/>
      <c r="B581" s="56" t="s">
        <v>5003</v>
      </c>
      <c r="C581" s="56" t="s">
        <v>5002</v>
      </c>
      <c r="D581" s="32">
        <v>21978457</v>
      </c>
      <c r="E581" s="32">
        <v>-12927353</v>
      </c>
      <c r="F581" s="32">
        <v>9051104</v>
      </c>
      <c r="G581" s="32">
        <v>-508894.88</v>
      </c>
      <c r="H581" s="32">
        <v>-514487.13</v>
      </c>
      <c r="I581" s="32">
        <v>-514487.13</v>
      </c>
      <c r="J581" s="32">
        <v>-5592.25</v>
      </c>
      <c r="K581" s="32">
        <v>0</v>
      </c>
      <c r="L581" s="32"/>
    </row>
    <row r="582" spans="1:12">
      <c r="A582" s="56"/>
      <c r="B582" s="56" t="s">
        <v>5005</v>
      </c>
      <c r="C582" s="56" t="s">
        <v>5004</v>
      </c>
      <c r="D582" s="32">
        <v>13738571</v>
      </c>
      <c r="E582" s="32">
        <v>-8080792</v>
      </c>
      <c r="F582" s="32">
        <v>5657779</v>
      </c>
      <c r="G582" s="32">
        <v>-318106.44</v>
      </c>
      <c r="H582" s="32">
        <v>-321602.11</v>
      </c>
      <c r="I582" s="32">
        <v>-321602.12</v>
      </c>
      <c r="J582" s="32">
        <v>-3495.6699999999837</v>
      </c>
      <c r="K582" s="32">
        <v>-1.0000000009313226E-2</v>
      </c>
      <c r="L582" s="32"/>
    </row>
    <row r="583" spans="1:12">
      <c r="A583" s="56"/>
      <c r="B583" s="56" t="s">
        <v>5007</v>
      </c>
      <c r="C583" s="56" t="s">
        <v>5006</v>
      </c>
      <c r="D583" s="32">
        <v>26587852</v>
      </c>
      <c r="E583" s="32">
        <v>-8507822</v>
      </c>
      <c r="F583" s="32">
        <v>18080030</v>
      </c>
      <c r="G583" s="32">
        <v>-171174.39</v>
      </c>
      <c r="H583" s="32">
        <v>-173055.44</v>
      </c>
      <c r="I583" s="32">
        <v>-173055.43</v>
      </c>
      <c r="J583" s="32">
        <v>-1881.0499999999884</v>
      </c>
      <c r="K583" s="32">
        <v>1.0000000009313226E-2</v>
      </c>
      <c r="L583" s="32"/>
    </row>
    <row r="584" spans="1:12">
      <c r="A584" s="56"/>
      <c r="B584" s="56" t="s">
        <v>4592</v>
      </c>
      <c r="C584" s="56" t="s">
        <v>4591</v>
      </c>
      <c r="D584" s="32">
        <v>350776</v>
      </c>
      <c r="E584" s="32">
        <v>-150055</v>
      </c>
      <c r="F584" s="32">
        <v>200721</v>
      </c>
      <c r="G584" s="32">
        <v>-4615.04</v>
      </c>
      <c r="H584" s="32">
        <v>-4665.76</v>
      </c>
      <c r="I584" s="32">
        <v>-4665.76</v>
      </c>
      <c r="J584" s="32">
        <v>-50.720000000000255</v>
      </c>
      <c r="K584" s="32">
        <v>0</v>
      </c>
      <c r="L584" s="32"/>
    </row>
    <row r="585" spans="1:12">
      <c r="A585" s="56"/>
      <c r="B585" s="56" t="s">
        <v>5009</v>
      </c>
      <c r="C585" s="56" t="s">
        <v>5008</v>
      </c>
      <c r="D585" s="32">
        <v>28323101</v>
      </c>
      <c r="E585" s="32">
        <v>-16659163</v>
      </c>
      <c r="F585" s="32">
        <v>11663938</v>
      </c>
      <c r="G585" s="32">
        <v>-655800.43000000005</v>
      </c>
      <c r="H585" s="32">
        <v>-663007.03</v>
      </c>
      <c r="I585" s="32">
        <v>-663007.02</v>
      </c>
      <c r="J585" s="32">
        <v>-7206.5999999999767</v>
      </c>
      <c r="K585" s="32">
        <v>1.0000000009313226E-2</v>
      </c>
      <c r="L585" s="32"/>
    </row>
    <row r="586" spans="1:12">
      <c r="A586" s="56"/>
      <c r="B586" s="56" t="s">
        <v>1612</v>
      </c>
      <c r="C586" s="56" t="s">
        <v>5068</v>
      </c>
      <c r="D586" s="32">
        <v>41250440</v>
      </c>
      <c r="E586" s="32">
        <v>-24262803</v>
      </c>
      <c r="F586" s="32">
        <v>16987637</v>
      </c>
      <c r="G586" s="32">
        <v>-955123.38</v>
      </c>
      <c r="H586" s="32">
        <v>-965619.24</v>
      </c>
      <c r="I586" s="32">
        <v>-965619.24</v>
      </c>
      <c r="J586" s="32">
        <v>-10495.859999999986</v>
      </c>
      <c r="K586" s="32">
        <v>0</v>
      </c>
      <c r="L586" s="32"/>
    </row>
    <row r="587" spans="1:12">
      <c r="A587" s="56"/>
      <c r="B587" s="56" t="s">
        <v>5011</v>
      </c>
      <c r="C587" s="56" t="s">
        <v>5010</v>
      </c>
      <c r="D587" s="32">
        <v>17629617</v>
      </c>
      <c r="E587" s="32">
        <v>-10369439</v>
      </c>
      <c r="F587" s="32">
        <v>7260178</v>
      </c>
      <c r="G587" s="32">
        <v>-408200.7</v>
      </c>
      <c r="H587" s="32">
        <v>-412686.43</v>
      </c>
      <c r="I587" s="32">
        <v>-412686.42</v>
      </c>
      <c r="J587" s="32">
        <v>-4485.7299999999814</v>
      </c>
      <c r="K587" s="32">
        <v>1.0000000009313226E-2</v>
      </c>
      <c r="L587" s="32"/>
    </row>
    <row r="588" spans="1:12">
      <c r="A588" s="56"/>
      <c r="B588" s="56" t="s">
        <v>1620</v>
      </c>
      <c r="C588" s="56" t="s">
        <v>5074</v>
      </c>
      <c r="D588" s="32">
        <v>121895208</v>
      </c>
      <c r="E588" s="32">
        <v>-71696677</v>
      </c>
      <c r="F588" s="32">
        <v>50198531</v>
      </c>
      <c r="G588" s="32">
        <v>-2822393.22</v>
      </c>
      <c r="H588" s="32">
        <v>-2853408.53</v>
      </c>
      <c r="I588" s="32">
        <v>-2853408.52</v>
      </c>
      <c r="J588" s="32">
        <v>-31015.30999999959</v>
      </c>
      <c r="K588" s="32">
        <v>9.9999997764825821E-3</v>
      </c>
      <c r="L588" s="32"/>
    </row>
    <row r="589" spans="1:12">
      <c r="A589" s="56"/>
      <c r="B589" s="56" t="s">
        <v>5013</v>
      </c>
      <c r="C589" s="56" t="s">
        <v>5012</v>
      </c>
      <c r="D589" s="32">
        <v>29794613</v>
      </c>
      <c r="E589" s="32">
        <v>-17524682</v>
      </c>
      <c r="F589" s="32">
        <v>12269931</v>
      </c>
      <c r="G589" s="32">
        <v>-689872.19</v>
      </c>
      <c r="H589" s="32">
        <v>-697453.2</v>
      </c>
      <c r="I589" s="32">
        <v>-697453.2</v>
      </c>
      <c r="J589" s="32">
        <v>-7581.0100000000093</v>
      </c>
      <c r="K589" s="32">
        <v>0</v>
      </c>
      <c r="L589" s="32"/>
    </row>
    <row r="590" spans="1:12">
      <c r="A590" s="56"/>
      <c r="B590" s="56" t="s">
        <v>1311</v>
      </c>
      <c r="C590" s="56" t="s">
        <v>5015</v>
      </c>
      <c r="D590" s="32">
        <v>1249259</v>
      </c>
      <c r="E590" s="32">
        <v>-734793</v>
      </c>
      <c r="F590" s="32">
        <v>514466</v>
      </c>
      <c r="G590" s="32">
        <v>-28925.67</v>
      </c>
      <c r="H590" s="32">
        <v>-29243.53</v>
      </c>
      <c r="I590" s="32">
        <v>-29243.53</v>
      </c>
      <c r="J590" s="32">
        <v>-317.86000000000058</v>
      </c>
      <c r="K590" s="32">
        <v>0</v>
      </c>
      <c r="L590" s="32"/>
    </row>
    <row r="591" spans="1:12">
      <c r="A591" s="56"/>
      <c r="B591" s="56" t="s">
        <v>4613</v>
      </c>
      <c r="C591" s="56" t="s">
        <v>5129</v>
      </c>
      <c r="D591" s="32">
        <v>355873</v>
      </c>
      <c r="E591" s="32">
        <v>-270994</v>
      </c>
      <c r="F591" s="32">
        <v>84879</v>
      </c>
      <c r="G591" s="32">
        <v>-9568.58</v>
      </c>
      <c r="H591" s="32">
        <v>-9673.73</v>
      </c>
      <c r="I591" s="32">
        <v>-9673.7199999999993</v>
      </c>
      <c r="J591" s="32">
        <v>-105.14999999999964</v>
      </c>
      <c r="K591" s="32">
        <v>1.0000000000218279E-2</v>
      </c>
      <c r="L591" s="32"/>
    </row>
    <row r="592" spans="1:12">
      <c r="A592" s="56"/>
      <c r="B592" s="56" t="s">
        <v>4615</v>
      </c>
      <c r="C592" s="56" t="s">
        <v>5130</v>
      </c>
      <c r="D592" s="32">
        <v>12614398</v>
      </c>
      <c r="E592" s="32">
        <v>-9605757</v>
      </c>
      <c r="F592" s="32">
        <v>3008641</v>
      </c>
      <c r="G592" s="32">
        <v>-339170.55</v>
      </c>
      <c r="H592" s="32">
        <v>-342897.71</v>
      </c>
      <c r="I592" s="32">
        <v>-342897.7</v>
      </c>
      <c r="J592" s="32">
        <v>-3727.1600000000326</v>
      </c>
      <c r="K592" s="32">
        <v>1.0000000009313226E-2</v>
      </c>
      <c r="L592" s="32"/>
    </row>
    <row r="593" spans="1:12">
      <c r="A593" s="56"/>
      <c r="B593" s="56" t="s">
        <v>4617</v>
      </c>
      <c r="C593" s="56" t="s">
        <v>5131</v>
      </c>
      <c r="D593" s="32">
        <v>12614398</v>
      </c>
      <c r="E593" s="32">
        <v>-9605757</v>
      </c>
      <c r="F593" s="32">
        <v>3008641</v>
      </c>
      <c r="G593" s="32">
        <v>-339170.55</v>
      </c>
      <c r="H593" s="32">
        <v>-342897.71</v>
      </c>
      <c r="I593" s="32">
        <v>-342897.7</v>
      </c>
      <c r="J593" s="32">
        <v>-3727.1600000000326</v>
      </c>
      <c r="K593" s="32">
        <v>1.0000000009313226E-2</v>
      </c>
      <c r="L593" s="32"/>
    </row>
    <row r="594" spans="1:12">
      <c r="A594" s="56"/>
      <c r="B594" s="56" t="s">
        <v>1172</v>
      </c>
      <c r="C594" s="56" t="s">
        <v>5132</v>
      </c>
      <c r="D594" s="32">
        <v>7110406</v>
      </c>
      <c r="E594" s="32">
        <v>-5414514</v>
      </c>
      <c r="F594" s="32">
        <v>1695892</v>
      </c>
      <c r="G594" s="32">
        <v>-191181.56</v>
      </c>
      <c r="H594" s="32">
        <v>-193282.46</v>
      </c>
      <c r="I594" s="32">
        <v>-193282.45</v>
      </c>
      <c r="J594" s="32">
        <v>-2100.8999999999942</v>
      </c>
      <c r="K594" s="32">
        <v>9.9999999802093953E-3</v>
      </c>
      <c r="L594" s="32"/>
    </row>
    <row r="595" spans="1:12">
      <c r="A595" s="56"/>
      <c r="B595" s="56" t="s">
        <v>4622</v>
      </c>
      <c r="C595" s="56" t="s">
        <v>5133</v>
      </c>
      <c r="D595" s="32">
        <v>176329</v>
      </c>
      <c r="E595" s="32">
        <v>-95424</v>
      </c>
      <c r="F595" s="32">
        <v>80905</v>
      </c>
      <c r="G595" s="32">
        <v>-2319.67</v>
      </c>
      <c r="H595" s="32">
        <v>-2345.17</v>
      </c>
      <c r="I595" s="32">
        <v>-2345.16</v>
      </c>
      <c r="J595" s="32">
        <v>-25.5</v>
      </c>
      <c r="K595" s="32">
        <v>1.0000000000218279E-2</v>
      </c>
      <c r="L595" s="32"/>
    </row>
    <row r="596" spans="1:12">
      <c r="A596" s="56"/>
      <c r="B596" s="56" t="s">
        <v>4624</v>
      </c>
      <c r="C596" s="56" t="s">
        <v>5134</v>
      </c>
      <c r="D596" s="32">
        <v>65015</v>
      </c>
      <c r="E596" s="32">
        <v>-35185</v>
      </c>
      <c r="F596" s="32">
        <v>29830</v>
      </c>
      <c r="G596" s="32">
        <v>-855.29</v>
      </c>
      <c r="H596" s="32">
        <v>-864.68</v>
      </c>
      <c r="I596" s="32">
        <v>-864.69</v>
      </c>
      <c r="J596" s="32">
        <v>-9.3899999999999864</v>
      </c>
      <c r="K596" s="32">
        <v>-1.0000000000104592E-2</v>
      </c>
      <c r="L596" s="32"/>
    </row>
    <row r="597" spans="1:12">
      <c r="A597" s="56"/>
      <c r="B597" s="56" t="s">
        <v>4626</v>
      </c>
      <c r="C597" s="56" t="s">
        <v>5135</v>
      </c>
      <c r="D597" s="32">
        <v>27501</v>
      </c>
      <c r="E597" s="32">
        <v>-14883</v>
      </c>
      <c r="F597" s="32">
        <v>12618</v>
      </c>
      <c r="G597" s="32">
        <v>-361.79</v>
      </c>
      <c r="H597" s="32">
        <v>-365.76</v>
      </c>
      <c r="I597" s="32">
        <v>-365.77</v>
      </c>
      <c r="J597" s="32">
        <v>-3.9699999999999704</v>
      </c>
      <c r="K597" s="32">
        <v>-9.9999999999909051E-3</v>
      </c>
      <c r="L597" s="32"/>
    </row>
    <row r="598" spans="1:12">
      <c r="A598" s="56"/>
      <c r="B598" s="56" t="s">
        <v>4628</v>
      </c>
      <c r="C598" s="56" t="s">
        <v>5136</v>
      </c>
      <c r="D598" s="32">
        <v>610386</v>
      </c>
      <c r="E598" s="32">
        <v>-330324</v>
      </c>
      <c r="F598" s="32">
        <v>280062</v>
      </c>
      <c r="G598" s="32">
        <v>-8029.83</v>
      </c>
      <c r="H598" s="32">
        <v>-8118.07</v>
      </c>
      <c r="I598" s="32">
        <v>-8118.06</v>
      </c>
      <c r="J598" s="32">
        <v>-88.239999999999782</v>
      </c>
      <c r="K598" s="32">
        <v>9.999999999308784E-3</v>
      </c>
      <c r="L598" s="32"/>
    </row>
    <row r="599" spans="1:12">
      <c r="A599" s="56"/>
      <c r="B599" s="56" t="s">
        <v>4630</v>
      </c>
      <c r="C599" s="56" t="s">
        <v>5137</v>
      </c>
      <c r="D599" s="32">
        <v>20390219</v>
      </c>
      <c r="E599" s="32">
        <v>-11034622</v>
      </c>
      <c r="F599" s="32">
        <v>9355597</v>
      </c>
      <c r="G599" s="32">
        <v>-268240.40000000002</v>
      </c>
      <c r="H599" s="32">
        <v>-271188.09000000003</v>
      </c>
      <c r="I599" s="32">
        <v>-271188.09999999998</v>
      </c>
      <c r="J599" s="32">
        <v>-2947.6900000000023</v>
      </c>
      <c r="K599" s="32">
        <v>-9.9999999511055648E-3</v>
      </c>
      <c r="L599" s="32"/>
    </row>
    <row r="600" spans="1:12">
      <c r="A600" s="56"/>
      <c r="B600" s="56" t="s">
        <v>4632</v>
      </c>
      <c r="C600" s="56" t="s">
        <v>5138</v>
      </c>
      <c r="D600" s="32">
        <v>170094</v>
      </c>
      <c r="E600" s="32">
        <v>-92050</v>
      </c>
      <c r="F600" s="32">
        <v>78044</v>
      </c>
      <c r="G600" s="32">
        <v>-2237.64</v>
      </c>
      <c r="H600" s="32">
        <v>-2262.2199999999998</v>
      </c>
      <c r="I600" s="32">
        <v>-2262.23</v>
      </c>
      <c r="J600" s="32">
        <v>-24.579999999999927</v>
      </c>
      <c r="K600" s="32">
        <v>-1.0000000000218279E-2</v>
      </c>
      <c r="L600" s="32"/>
    </row>
    <row r="601" spans="1:12">
      <c r="A601" s="56"/>
      <c r="B601" s="56" t="s">
        <v>1488</v>
      </c>
      <c r="C601" s="56" t="s">
        <v>5166</v>
      </c>
      <c r="D601" s="32">
        <v>71062220</v>
      </c>
      <c r="E601" s="32">
        <v>-29587497</v>
      </c>
      <c r="F601" s="32">
        <v>41474723</v>
      </c>
      <c r="G601" s="32">
        <v>-382028.86</v>
      </c>
      <c r="H601" s="32">
        <v>-386226.98</v>
      </c>
      <c r="I601" s="32">
        <v>-386226.98</v>
      </c>
      <c r="J601" s="32">
        <v>-4198.1199999999953</v>
      </c>
      <c r="K601" s="32">
        <v>0</v>
      </c>
      <c r="L601" s="32"/>
    </row>
    <row r="602" spans="1:12">
      <c r="A602" s="56"/>
      <c r="B602" s="56" t="s">
        <v>1490</v>
      </c>
      <c r="C602" s="56" t="s">
        <v>5167</v>
      </c>
      <c r="D602" s="32">
        <v>406605529</v>
      </c>
      <c r="E602" s="32">
        <v>-249351772</v>
      </c>
      <c r="F602" s="32">
        <v>157253757</v>
      </c>
      <c r="G602" s="32">
        <v>-7189865.4199999999</v>
      </c>
      <c r="H602" s="32">
        <v>-7268874.9299999997</v>
      </c>
      <c r="I602" s="32">
        <v>-7268874.9299999997</v>
      </c>
      <c r="J602" s="32">
        <v>-79009.509999999776</v>
      </c>
      <c r="K602" s="32">
        <v>0</v>
      </c>
      <c r="L602" s="32"/>
    </row>
    <row r="603" spans="1:12">
      <c r="A603" s="56"/>
      <c r="B603" s="56" t="s">
        <v>1492</v>
      </c>
      <c r="C603" s="56" t="s">
        <v>5168</v>
      </c>
      <c r="D603" s="32">
        <v>21397260</v>
      </c>
      <c r="E603" s="32">
        <v>-16290214</v>
      </c>
      <c r="F603" s="32">
        <v>5107046</v>
      </c>
      <c r="G603" s="32">
        <v>-575836.38</v>
      </c>
      <c r="H603" s="32">
        <v>-582164.24</v>
      </c>
      <c r="I603" s="32">
        <v>-582164.25</v>
      </c>
      <c r="J603" s="32">
        <v>-6327.859999999986</v>
      </c>
      <c r="K603" s="32">
        <v>-1.0000000009313226E-2</v>
      </c>
      <c r="L603" s="32"/>
    </row>
    <row r="604" spans="1:12">
      <c r="A604" s="56"/>
      <c r="B604" s="56" t="s">
        <v>1494</v>
      </c>
      <c r="C604" s="56" t="s">
        <v>5169</v>
      </c>
      <c r="D604" s="32">
        <v>13670471</v>
      </c>
      <c r="E604" s="32">
        <v>-8383448</v>
      </c>
      <c r="F604" s="32">
        <v>5287023</v>
      </c>
      <c r="G604" s="32">
        <v>-241730.22</v>
      </c>
      <c r="H604" s="32">
        <v>-244386.6</v>
      </c>
      <c r="I604" s="32">
        <v>-244386.6</v>
      </c>
      <c r="J604" s="32">
        <v>-2656.3800000000047</v>
      </c>
      <c r="K604" s="32">
        <v>0</v>
      </c>
      <c r="L604" s="32"/>
    </row>
    <row r="605" spans="1:12">
      <c r="A605" s="56"/>
      <c r="B605" s="56" t="s">
        <v>1496</v>
      </c>
      <c r="C605" s="56" t="s">
        <v>5170</v>
      </c>
      <c r="D605" s="32">
        <v>3566210</v>
      </c>
      <c r="E605" s="32">
        <v>-2715036</v>
      </c>
      <c r="F605" s="32">
        <v>851174</v>
      </c>
      <c r="G605" s="32">
        <v>-95972.72</v>
      </c>
      <c r="H605" s="32">
        <v>-97027.37</v>
      </c>
      <c r="I605" s="32">
        <v>-97027.37</v>
      </c>
      <c r="J605" s="32">
        <v>-1054.6499999999942</v>
      </c>
      <c r="K605" s="32">
        <v>0</v>
      </c>
      <c r="L605" s="32"/>
    </row>
    <row r="606" spans="1:12">
      <c r="A606" s="56"/>
      <c r="B606" s="56" t="s">
        <v>4684</v>
      </c>
      <c r="C606" s="56" t="s">
        <v>5171</v>
      </c>
      <c r="D606" s="32">
        <v>115106341</v>
      </c>
      <c r="E606" s="32">
        <v>-62249685</v>
      </c>
      <c r="F606" s="32">
        <v>52856656</v>
      </c>
      <c r="G606" s="32">
        <v>-1515637.14</v>
      </c>
      <c r="H606" s="32">
        <v>-1532292.5</v>
      </c>
      <c r="I606" s="32">
        <v>-1532292.49</v>
      </c>
      <c r="J606" s="32">
        <v>-16655.360000000102</v>
      </c>
      <c r="K606" s="32">
        <v>1.0000000009313226E-2</v>
      </c>
      <c r="L606" s="32"/>
    </row>
    <row r="607" spans="1:12">
      <c r="A607" s="56"/>
      <c r="B607" s="56" t="s">
        <v>4686</v>
      </c>
      <c r="C607" s="56" t="s">
        <v>5172</v>
      </c>
      <c r="D607" s="32">
        <v>17831050</v>
      </c>
      <c r="E607" s="32">
        <v>-7415610</v>
      </c>
      <c r="F607" s="32">
        <v>10415440</v>
      </c>
      <c r="G607" s="32">
        <v>-95945.279999999999</v>
      </c>
      <c r="H607" s="32">
        <v>-96999.63</v>
      </c>
      <c r="I607" s="32">
        <v>-96999.63</v>
      </c>
      <c r="J607" s="32">
        <v>-1054.3500000000058</v>
      </c>
      <c r="K607" s="32">
        <v>0</v>
      </c>
      <c r="L607" s="32"/>
    </row>
    <row r="608" spans="1:12">
      <c r="A608" s="56"/>
      <c r="B608" s="56" t="s">
        <v>1198</v>
      </c>
      <c r="C608" s="56" t="s">
        <v>5173</v>
      </c>
      <c r="D608" s="32">
        <v>26108265</v>
      </c>
      <c r="E608" s="32">
        <v>-14119376</v>
      </c>
      <c r="F608" s="32">
        <v>11988889</v>
      </c>
      <c r="G608" s="32">
        <v>-343775.2</v>
      </c>
      <c r="H608" s="32">
        <v>-347552.95</v>
      </c>
      <c r="I608" s="32">
        <v>-347552.95</v>
      </c>
      <c r="J608" s="32">
        <v>-3777.75</v>
      </c>
      <c r="K608" s="32">
        <v>0</v>
      </c>
      <c r="L608" s="32"/>
    </row>
    <row r="609" spans="1:12">
      <c r="A609" s="56"/>
      <c r="B609" s="56" t="s">
        <v>1203</v>
      </c>
      <c r="C609" s="56" t="s">
        <v>5174</v>
      </c>
      <c r="D609" s="32">
        <v>2377473</v>
      </c>
      <c r="E609" s="32">
        <v>-1810024</v>
      </c>
      <c r="F609" s="32">
        <v>567449</v>
      </c>
      <c r="G609" s="32">
        <v>-63981.79</v>
      </c>
      <c r="H609" s="32">
        <v>-64684.88</v>
      </c>
      <c r="I609" s="32">
        <v>-64684.89</v>
      </c>
      <c r="J609" s="32">
        <v>-703.08999999999651</v>
      </c>
      <c r="K609" s="32">
        <v>-1.0000000002037268E-2</v>
      </c>
      <c r="L609" s="32"/>
    </row>
    <row r="610" spans="1:12">
      <c r="A610" s="56"/>
      <c r="B610" s="56" t="s">
        <v>4690</v>
      </c>
      <c r="C610" s="56" t="s">
        <v>5175</v>
      </c>
      <c r="D610" s="32">
        <v>45462948</v>
      </c>
      <c r="E610" s="32">
        <v>-34612061</v>
      </c>
      <c r="F610" s="32">
        <v>10850887</v>
      </c>
      <c r="G610" s="32">
        <v>-1223470.7</v>
      </c>
      <c r="H610" s="32">
        <v>-1236915.42</v>
      </c>
      <c r="I610" s="32">
        <v>-1236915.43</v>
      </c>
      <c r="J610" s="32">
        <v>-13444.719999999972</v>
      </c>
      <c r="K610" s="32">
        <v>-1.0000000009313226E-2</v>
      </c>
      <c r="L610" s="32"/>
    </row>
    <row r="611" spans="1:12">
      <c r="A611" s="56"/>
      <c r="B611" s="56" t="s">
        <v>4692</v>
      </c>
      <c r="C611" s="56" t="s">
        <v>5176</v>
      </c>
      <c r="D611" s="32">
        <v>22731474</v>
      </c>
      <c r="E611" s="32">
        <v>-17306030</v>
      </c>
      <c r="F611" s="32">
        <v>5425444</v>
      </c>
      <c r="G611" s="32">
        <v>-611735.35</v>
      </c>
      <c r="H611" s="32">
        <v>-618457.71</v>
      </c>
      <c r="I611" s="32">
        <v>-618457.72</v>
      </c>
      <c r="J611" s="32">
        <v>-6722.359999999986</v>
      </c>
      <c r="K611" s="32">
        <v>-1.0000000009313226E-2</v>
      </c>
      <c r="L611" s="32"/>
    </row>
    <row r="612" spans="1:12">
      <c r="A612" s="56"/>
      <c r="B612" s="56" t="s">
        <v>4694</v>
      </c>
      <c r="C612" s="56" t="s">
        <v>5177</v>
      </c>
      <c r="D612" s="32">
        <v>22731474</v>
      </c>
      <c r="E612" s="32">
        <v>-17306030</v>
      </c>
      <c r="F612" s="32">
        <v>5425444</v>
      </c>
      <c r="G612" s="32">
        <v>-611735.35</v>
      </c>
      <c r="H612" s="32">
        <v>-618457.71</v>
      </c>
      <c r="I612" s="32">
        <v>-618457.72</v>
      </c>
      <c r="J612" s="32">
        <v>-6722.359999999986</v>
      </c>
      <c r="K612" s="32">
        <v>-1.0000000009313226E-2</v>
      </c>
      <c r="L612" s="32"/>
    </row>
    <row r="613" spans="1:12">
      <c r="A613" s="56"/>
      <c r="B613" s="56" t="s">
        <v>1205</v>
      </c>
      <c r="C613" s="56" t="s">
        <v>5178</v>
      </c>
      <c r="D613" s="32">
        <v>1150308</v>
      </c>
      <c r="E613" s="32">
        <v>-875781</v>
      </c>
      <c r="F613" s="32">
        <v>274527</v>
      </c>
      <c r="G613" s="32">
        <v>-30953.05</v>
      </c>
      <c r="H613" s="32">
        <v>-31293.19</v>
      </c>
      <c r="I613" s="32">
        <v>-31293.19</v>
      </c>
      <c r="J613" s="32">
        <v>-340.13999999999942</v>
      </c>
      <c r="K613" s="32">
        <v>0</v>
      </c>
      <c r="L613" s="32"/>
    </row>
    <row r="614" spans="1:12">
      <c r="A614" s="56"/>
      <c r="B614" s="56" t="s">
        <v>1300</v>
      </c>
      <c r="C614" s="56" t="s">
        <v>5179</v>
      </c>
      <c r="D614" s="32">
        <v>5751542</v>
      </c>
      <c r="E614" s="32">
        <v>-4378908</v>
      </c>
      <c r="F614" s="32">
        <v>1372634</v>
      </c>
      <c r="G614" s="32">
        <v>-154765.22</v>
      </c>
      <c r="H614" s="32">
        <v>-156465.93</v>
      </c>
      <c r="I614" s="32">
        <v>-156465.94</v>
      </c>
      <c r="J614" s="32">
        <v>-1700.7099999999919</v>
      </c>
      <c r="K614" s="32">
        <v>-1.0000000009313226E-2</v>
      </c>
      <c r="L614" s="32"/>
    </row>
    <row r="615" spans="1:12">
      <c r="A615" s="56"/>
      <c r="B615" s="56" t="s">
        <v>4698</v>
      </c>
      <c r="C615" s="56" t="s">
        <v>5180</v>
      </c>
      <c r="D615" s="32">
        <v>1150308</v>
      </c>
      <c r="E615" s="32">
        <v>-875781</v>
      </c>
      <c r="F615" s="32">
        <v>274527</v>
      </c>
      <c r="G615" s="32">
        <v>-30953.05</v>
      </c>
      <c r="H615" s="32">
        <v>-31293.19</v>
      </c>
      <c r="I615" s="32">
        <v>-31293.19</v>
      </c>
      <c r="J615" s="32">
        <v>-340.13999999999942</v>
      </c>
      <c r="K615" s="32">
        <v>0</v>
      </c>
      <c r="L615" s="32"/>
    </row>
    <row r="616" spans="1:12">
      <c r="A616" s="56"/>
      <c r="B616" s="56" t="s">
        <v>1282</v>
      </c>
      <c r="C616" s="56" t="s">
        <v>5181</v>
      </c>
      <c r="D616" s="32">
        <v>7763891</v>
      </c>
      <c r="E616" s="32">
        <v>-5912137</v>
      </c>
      <c r="F616" s="32">
        <v>1851754</v>
      </c>
      <c r="G616" s="32">
        <v>-208752.18</v>
      </c>
      <c r="H616" s="32">
        <v>-211046.16</v>
      </c>
      <c r="I616" s="32">
        <v>-211046.16</v>
      </c>
      <c r="J616" s="32">
        <v>-2293.9800000000105</v>
      </c>
      <c r="K616" s="32">
        <v>0</v>
      </c>
      <c r="L616" s="32"/>
    </row>
    <row r="617" spans="1:12">
      <c r="A617" s="56"/>
      <c r="B617" s="56" t="s">
        <v>1210</v>
      </c>
      <c r="C617" s="56" t="s">
        <v>5182</v>
      </c>
      <c r="D617" s="32">
        <v>29437549</v>
      </c>
      <c r="E617" s="32">
        <v>-22411819</v>
      </c>
      <c r="F617" s="32">
        <v>7025730</v>
      </c>
      <c r="G617" s="32">
        <v>-792163.88</v>
      </c>
      <c r="H617" s="32">
        <v>-800868.98</v>
      </c>
      <c r="I617" s="32">
        <v>-800868.98</v>
      </c>
      <c r="J617" s="32">
        <v>-8705.0999999999767</v>
      </c>
      <c r="K617" s="32">
        <v>0</v>
      </c>
      <c r="L617" s="32"/>
    </row>
    <row r="618" spans="1:12">
      <c r="A618" s="56"/>
      <c r="B618" s="56" t="s">
        <v>1212</v>
      </c>
      <c r="C618" s="56" t="s">
        <v>5183</v>
      </c>
      <c r="D618" s="32">
        <v>17593137</v>
      </c>
      <c r="E618" s="32">
        <v>-13394261</v>
      </c>
      <c r="F618" s="32">
        <v>4198876</v>
      </c>
      <c r="G618" s="32">
        <v>-473430.98</v>
      </c>
      <c r="H618" s="32">
        <v>-478633.52</v>
      </c>
      <c r="I618" s="32">
        <v>-478633.52</v>
      </c>
      <c r="J618" s="32">
        <v>-5202.5400000000373</v>
      </c>
      <c r="K618" s="32">
        <v>0</v>
      </c>
      <c r="L618" s="32"/>
    </row>
    <row r="619" spans="1:12">
      <c r="A619" s="56"/>
      <c r="B619" s="56" t="s">
        <v>4703</v>
      </c>
      <c r="C619" s="56" t="s">
        <v>5184</v>
      </c>
      <c r="D619" s="32">
        <v>1954793</v>
      </c>
      <c r="E619" s="32">
        <v>-1488251</v>
      </c>
      <c r="F619" s="32">
        <v>466542</v>
      </c>
      <c r="G619" s="32">
        <v>-52603.43</v>
      </c>
      <c r="H619" s="32">
        <v>-53181.49</v>
      </c>
      <c r="I619" s="32">
        <v>-53181.49</v>
      </c>
      <c r="J619" s="32">
        <v>-578.05999999999767</v>
      </c>
      <c r="K619" s="32">
        <v>0</v>
      </c>
      <c r="L619" s="32"/>
    </row>
    <row r="620" spans="1:12">
      <c r="A620" s="56"/>
      <c r="B620" s="56" t="s">
        <v>1214</v>
      </c>
      <c r="C620" s="56" t="s">
        <v>5185</v>
      </c>
      <c r="D620" s="32">
        <v>64674986</v>
      </c>
      <c r="E620" s="32">
        <v>-49239059</v>
      </c>
      <c r="F620" s="32">
        <v>15435927</v>
      </c>
      <c r="G620" s="32">
        <v>-1740435.98</v>
      </c>
      <c r="H620" s="32">
        <v>-1759561.65</v>
      </c>
      <c r="I620" s="32">
        <v>-1759561.65</v>
      </c>
      <c r="J620" s="32">
        <v>-19125.669999999925</v>
      </c>
      <c r="K620" s="32">
        <v>0</v>
      </c>
      <c r="L620" s="32"/>
    </row>
    <row r="621" spans="1:12">
      <c r="A621" s="56"/>
      <c r="B621" s="56" t="s">
        <v>1302</v>
      </c>
      <c r="C621" s="56" t="s">
        <v>5186</v>
      </c>
      <c r="D621" s="32">
        <v>27740949</v>
      </c>
      <c r="E621" s="32">
        <v>-21120039</v>
      </c>
      <c r="F621" s="32">
        <v>6620910</v>
      </c>
      <c r="G621" s="32">
        <v>-746522.72</v>
      </c>
      <c r="H621" s="32">
        <v>-754726.26</v>
      </c>
      <c r="I621" s="32">
        <v>-754726.27</v>
      </c>
      <c r="J621" s="32">
        <v>-8203.5400000000373</v>
      </c>
      <c r="K621" s="32">
        <v>-1.0000000009313226E-2</v>
      </c>
      <c r="L621" s="32"/>
    </row>
    <row r="622" spans="1:12">
      <c r="A622" s="56"/>
      <c r="B622" s="56" t="s">
        <v>4707</v>
      </c>
      <c r="C622" s="56" t="s">
        <v>5187</v>
      </c>
      <c r="D622" s="32">
        <v>3467619</v>
      </c>
      <c r="E622" s="32">
        <v>-2640005</v>
      </c>
      <c r="F622" s="32">
        <v>827614</v>
      </c>
      <c r="G622" s="32">
        <v>-93315.35</v>
      </c>
      <c r="H622" s="32">
        <v>-94340.79</v>
      </c>
      <c r="I622" s="32">
        <v>-94340.79</v>
      </c>
      <c r="J622" s="32">
        <v>-1025.4399999999878</v>
      </c>
      <c r="K622" s="32">
        <v>0</v>
      </c>
      <c r="L622" s="32"/>
    </row>
    <row r="623" spans="1:12">
      <c r="A623" s="56"/>
      <c r="B623" s="56" t="s">
        <v>4709</v>
      </c>
      <c r="C623" s="56" t="s">
        <v>5188</v>
      </c>
      <c r="D623" s="32">
        <v>1387047</v>
      </c>
      <c r="E623" s="32">
        <v>-1056002</v>
      </c>
      <c r="F623" s="32">
        <v>331045</v>
      </c>
      <c r="G623" s="32">
        <v>-37326.11</v>
      </c>
      <c r="H623" s="32">
        <v>-37736.29</v>
      </c>
      <c r="I623" s="32">
        <v>-37736.28</v>
      </c>
      <c r="J623" s="32">
        <v>-410.18000000000029</v>
      </c>
      <c r="K623" s="32">
        <v>1.0000000002037268E-2</v>
      </c>
      <c r="L623" s="32"/>
    </row>
    <row r="624" spans="1:12">
      <c r="A624" s="56"/>
      <c r="B624" s="56" t="s">
        <v>4711</v>
      </c>
      <c r="C624" s="56" t="s">
        <v>5189</v>
      </c>
      <c r="D624" s="32">
        <v>1387047</v>
      </c>
      <c r="E624" s="32">
        <v>-1056002</v>
      </c>
      <c r="F624" s="32">
        <v>331045</v>
      </c>
      <c r="G624" s="32">
        <v>-37326.11</v>
      </c>
      <c r="H624" s="32">
        <v>-37736.29</v>
      </c>
      <c r="I624" s="32">
        <v>-37736.28</v>
      </c>
      <c r="J624" s="32">
        <v>-410.18000000000029</v>
      </c>
      <c r="K624" s="32">
        <v>1.0000000002037268E-2</v>
      </c>
      <c r="L624" s="32"/>
    </row>
    <row r="625" spans="1:12">
      <c r="A625" s="56"/>
      <c r="B625" s="56" t="s">
        <v>1222</v>
      </c>
      <c r="C625" s="56" t="s">
        <v>5190</v>
      </c>
      <c r="D625" s="32">
        <v>120467386</v>
      </c>
      <c r="E625" s="32">
        <v>-91715991</v>
      </c>
      <c r="F625" s="32">
        <v>28751395</v>
      </c>
      <c r="G625" s="32">
        <v>-3241771.72</v>
      </c>
      <c r="H625" s="32">
        <v>-3277395.58</v>
      </c>
      <c r="I625" s="32">
        <v>-3277395.59</v>
      </c>
      <c r="J625" s="32">
        <v>-35623.85999999987</v>
      </c>
      <c r="K625" s="32">
        <v>-9.9999997764825821E-3</v>
      </c>
      <c r="L625" s="32"/>
    </row>
    <row r="626" spans="1:12">
      <c r="A626" s="56"/>
      <c r="B626" s="56" t="s">
        <v>4715</v>
      </c>
      <c r="C626" s="56" t="s">
        <v>5191</v>
      </c>
      <c r="D626" s="32">
        <v>423481</v>
      </c>
      <c r="E626" s="32">
        <v>-322411</v>
      </c>
      <c r="F626" s="32">
        <v>101070</v>
      </c>
      <c r="G626" s="32">
        <v>-11395.84</v>
      </c>
      <c r="H626" s="32">
        <v>-11521.08</v>
      </c>
      <c r="I626" s="32">
        <v>-11521.07</v>
      </c>
      <c r="J626" s="32">
        <v>-125.23999999999978</v>
      </c>
      <c r="K626" s="32">
        <v>1.0000000000218279E-2</v>
      </c>
      <c r="L626" s="32"/>
    </row>
    <row r="627" spans="1:12">
      <c r="A627" s="56"/>
      <c r="B627" s="56" t="s">
        <v>4717</v>
      </c>
      <c r="C627" s="56" t="s">
        <v>5192</v>
      </c>
      <c r="D627" s="32">
        <v>322652</v>
      </c>
      <c r="E627" s="32">
        <v>-245646</v>
      </c>
      <c r="F627" s="32">
        <v>77006</v>
      </c>
      <c r="G627" s="32">
        <v>-8682.5300000000007</v>
      </c>
      <c r="H627" s="32">
        <v>-8777.9500000000007</v>
      </c>
      <c r="I627" s="32">
        <v>-8777.94</v>
      </c>
      <c r="J627" s="32">
        <v>-95.420000000000073</v>
      </c>
      <c r="K627" s="32">
        <v>1.0000000000218279E-2</v>
      </c>
      <c r="L627" s="32"/>
    </row>
    <row r="628" spans="1:12">
      <c r="A628" s="56"/>
      <c r="B628" s="56" t="s">
        <v>4719</v>
      </c>
      <c r="C628" s="56" t="s">
        <v>5193</v>
      </c>
      <c r="D628" s="32">
        <v>161326</v>
      </c>
      <c r="E628" s="32">
        <v>-122823</v>
      </c>
      <c r="F628" s="32">
        <v>38503</v>
      </c>
      <c r="G628" s="32">
        <v>-4341.2700000000004</v>
      </c>
      <c r="H628" s="32">
        <v>-4388.97</v>
      </c>
      <c r="I628" s="32">
        <v>-4388.9799999999996</v>
      </c>
      <c r="J628" s="32">
        <v>-47.699999999999818</v>
      </c>
      <c r="K628" s="32">
        <v>-9.999999999308784E-3</v>
      </c>
      <c r="L628" s="32"/>
    </row>
    <row r="629" spans="1:12">
      <c r="A629" s="56"/>
      <c r="B629" s="56" t="s">
        <v>4721</v>
      </c>
      <c r="C629" s="56" t="s">
        <v>5194</v>
      </c>
      <c r="D629" s="32">
        <v>12099461</v>
      </c>
      <c r="E629" s="32">
        <v>-5032362</v>
      </c>
      <c r="F629" s="32">
        <v>7067099</v>
      </c>
      <c r="G629" s="32">
        <v>-65100.57</v>
      </c>
      <c r="H629" s="32">
        <v>-65815.960000000006</v>
      </c>
      <c r="I629" s="32">
        <v>-65815.960000000006</v>
      </c>
      <c r="J629" s="32">
        <v>-715.39000000000669</v>
      </c>
      <c r="K629" s="32">
        <v>0</v>
      </c>
      <c r="L629" s="32"/>
    </row>
    <row r="630" spans="1:12">
      <c r="A630" s="56"/>
      <c r="B630" s="56" t="s">
        <v>4723</v>
      </c>
      <c r="C630" s="56" t="s">
        <v>5195</v>
      </c>
      <c r="D630" s="32">
        <v>1613261</v>
      </c>
      <c r="E630" s="32">
        <v>-1228231</v>
      </c>
      <c r="F630" s="32">
        <v>385030</v>
      </c>
      <c r="G630" s="32">
        <v>-43412.79</v>
      </c>
      <c r="H630" s="32">
        <v>-43889.85</v>
      </c>
      <c r="I630" s="32">
        <v>-43889.85</v>
      </c>
      <c r="J630" s="32">
        <v>-477.05999999999767</v>
      </c>
      <c r="K630" s="32">
        <v>0</v>
      </c>
      <c r="L630" s="32"/>
    </row>
    <row r="631" spans="1:12">
      <c r="A631" s="56"/>
      <c r="B631" s="56" t="s">
        <v>4725</v>
      </c>
      <c r="C631" s="56" t="s">
        <v>5196</v>
      </c>
      <c r="D631" s="32">
        <v>1613261</v>
      </c>
      <c r="E631" s="32">
        <v>-1228231</v>
      </c>
      <c r="F631" s="32">
        <v>385030</v>
      </c>
      <c r="G631" s="32">
        <v>-43412.79</v>
      </c>
      <c r="H631" s="32">
        <v>-43889.85</v>
      </c>
      <c r="I631" s="32">
        <v>-43889.85</v>
      </c>
      <c r="J631" s="32">
        <v>-477.05999999999767</v>
      </c>
      <c r="K631" s="32">
        <v>0</v>
      </c>
      <c r="L631" s="32"/>
    </row>
    <row r="632" spans="1:12">
      <c r="A632" s="56"/>
      <c r="B632" s="56" t="s">
        <v>4727</v>
      </c>
      <c r="C632" s="56" t="s">
        <v>5197</v>
      </c>
      <c r="D632" s="32">
        <v>172609501</v>
      </c>
      <c r="E632" s="32">
        <v>-71847629</v>
      </c>
      <c r="F632" s="32">
        <v>100761872</v>
      </c>
      <c r="G632" s="32">
        <v>-928147.58</v>
      </c>
      <c r="H632" s="32">
        <v>-938347.01</v>
      </c>
      <c r="I632" s="32">
        <v>-938347.01</v>
      </c>
      <c r="J632" s="32">
        <v>-10199.430000000051</v>
      </c>
      <c r="K632" s="32">
        <v>0</v>
      </c>
      <c r="L632" s="32"/>
    </row>
    <row r="633" spans="1:12">
      <c r="A633" s="56"/>
      <c r="B633" s="56" t="s">
        <v>4729</v>
      </c>
      <c r="C633" s="56" t="s">
        <v>5198</v>
      </c>
      <c r="D633" s="32">
        <v>724947395</v>
      </c>
      <c r="E633" s="32">
        <v>-301492320</v>
      </c>
      <c r="F633" s="32">
        <v>423455075</v>
      </c>
      <c r="G633" s="32">
        <v>-3900797.21</v>
      </c>
      <c r="H633" s="32">
        <v>-3943663.1</v>
      </c>
      <c r="I633" s="32">
        <v>-3943663.11</v>
      </c>
      <c r="J633" s="32">
        <v>-42865.89000000013</v>
      </c>
      <c r="K633" s="32">
        <v>-9.9999997764825821E-3</v>
      </c>
      <c r="L633" s="32"/>
    </row>
    <row r="634" spans="1:12">
      <c r="A634" s="56"/>
      <c r="B634" s="56" t="s">
        <v>1226</v>
      </c>
      <c r="C634" s="56" t="s">
        <v>5199</v>
      </c>
      <c r="D634" s="32">
        <v>230384663</v>
      </c>
      <c r="E634" s="32">
        <v>-175398354</v>
      </c>
      <c r="F634" s="32">
        <v>54986309</v>
      </c>
      <c r="G634" s="32">
        <v>-6199849.3099999996</v>
      </c>
      <c r="H634" s="32">
        <v>-6267979.5199999996</v>
      </c>
      <c r="I634" s="32">
        <v>-6267979.5300000003</v>
      </c>
      <c r="J634" s="32">
        <v>-68130.209999999963</v>
      </c>
      <c r="K634" s="32">
        <v>-1.0000000707805157E-2</v>
      </c>
      <c r="L634" s="32"/>
    </row>
    <row r="635" spans="1:12">
      <c r="A635" s="56"/>
      <c r="B635" s="56" t="s">
        <v>4732</v>
      </c>
      <c r="C635" s="56" t="s">
        <v>5200</v>
      </c>
      <c r="D635" s="32">
        <v>549384327</v>
      </c>
      <c r="E635" s="32">
        <v>-228486841</v>
      </c>
      <c r="F635" s="32">
        <v>320897486</v>
      </c>
      <c r="G635" s="32">
        <v>-2956046.99</v>
      </c>
      <c r="H635" s="32">
        <v>-2988531.03</v>
      </c>
      <c r="I635" s="32">
        <v>-2988531.03</v>
      </c>
      <c r="J635" s="32">
        <v>-32484.039999999572</v>
      </c>
      <c r="K635" s="32">
        <v>0</v>
      </c>
      <c r="L635" s="32"/>
    </row>
    <row r="636" spans="1:12">
      <c r="A636" s="56"/>
      <c r="B636" s="56" t="s">
        <v>1232</v>
      </c>
      <c r="C636" s="56" t="s">
        <v>5201</v>
      </c>
      <c r="D636" s="32">
        <v>141834413</v>
      </c>
      <c r="E636" s="32">
        <v>-58989094</v>
      </c>
      <c r="F636" s="32">
        <v>82845319</v>
      </c>
      <c r="G636" s="32">
        <v>-763154.81</v>
      </c>
      <c r="H636" s="32">
        <v>-771541.13</v>
      </c>
      <c r="I636" s="32">
        <v>-771541.13</v>
      </c>
      <c r="J636" s="32">
        <v>-8386.3199999999488</v>
      </c>
      <c r="K636" s="32">
        <v>0</v>
      </c>
      <c r="L636" s="32"/>
    </row>
    <row r="637" spans="1:12">
      <c r="A637" s="56"/>
      <c r="B637" s="56" t="s">
        <v>4735</v>
      </c>
      <c r="C637" s="56" t="s">
        <v>5202</v>
      </c>
      <c r="D637" s="32">
        <v>30024848</v>
      </c>
      <c r="E637" s="32">
        <v>-22858735</v>
      </c>
      <c r="F637" s="32">
        <v>7166113</v>
      </c>
      <c r="G637" s="32">
        <v>-807998.79</v>
      </c>
      <c r="H637" s="32">
        <v>-816877.9</v>
      </c>
      <c r="I637" s="32">
        <v>-816877.89</v>
      </c>
      <c r="J637" s="32">
        <v>-8879.109999999986</v>
      </c>
      <c r="K637" s="32">
        <v>1.0000000009313226E-2</v>
      </c>
      <c r="L637" s="32"/>
    </row>
    <row r="638" spans="1:12">
      <c r="A638" s="56"/>
      <c r="B638" s="56" t="s">
        <v>1234</v>
      </c>
      <c r="C638" s="56" t="s">
        <v>5203</v>
      </c>
      <c r="D638" s="32">
        <v>417837868</v>
      </c>
      <c r="E638" s="32">
        <v>-173791821</v>
      </c>
      <c r="F638" s="32">
        <v>244046047</v>
      </c>
      <c r="G638" s="32">
        <v>-2248093.44</v>
      </c>
      <c r="H638" s="32">
        <v>-2272797.7599999998</v>
      </c>
      <c r="I638" s="32">
        <v>-2272797.7599999998</v>
      </c>
      <c r="J638" s="32">
        <v>-24704.319999999832</v>
      </c>
      <c r="K638" s="32">
        <v>0</v>
      </c>
      <c r="L638" s="32"/>
    </row>
    <row r="639" spans="1:12">
      <c r="A639" s="56"/>
      <c r="B639" s="56" t="s">
        <v>4738</v>
      </c>
      <c r="C639" s="56" t="s">
        <v>5204</v>
      </c>
      <c r="D639" s="32">
        <v>187780</v>
      </c>
      <c r="E639" s="32">
        <v>-101551</v>
      </c>
      <c r="F639" s="32">
        <v>86229</v>
      </c>
      <c r="G639" s="32">
        <v>-2472.5700000000002</v>
      </c>
      <c r="H639" s="32">
        <v>-2499.7399999999998</v>
      </c>
      <c r="I639" s="32">
        <v>-2499.7399999999998</v>
      </c>
      <c r="J639" s="32">
        <v>-27.169999999999618</v>
      </c>
      <c r="K639" s="32">
        <v>0</v>
      </c>
      <c r="L639" s="32"/>
    </row>
    <row r="640" spans="1:12">
      <c r="A640" s="56"/>
      <c r="B640" s="56" t="s">
        <v>4740</v>
      </c>
      <c r="C640" s="56" t="s">
        <v>5205</v>
      </c>
      <c r="D640" s="32">
        <v>281669</v>
      </c>
      <c r="E640" s="32">
        <v>-152326</v>
      </c>
      <c r="F640" s="32">
        <v>129343</v>
      </c>
      <c r="G640" s="32">
        <v>-3708.85</v>
      </c>
      <c r="H640" s="32">
        <v>-3749.6</v>
      </c>
      <c r="I640" s="32">
        <v>-3749.61</v>
      </c>
      <c r="J640" s="32">
        <v>-40.75</v>
      </c>
      <c r="K640" s="32">
        <v>-1.0000000000218279E-2</v>
      </c>
      <c r="L640" s="32"/>
    </row>
    <row r="641" spans="1:12">
      <c r="A641" s="56"/>
      <c r="B641" s="56" t="s">
        <v>4742</v>
      </c>
      <c r="C641" s="56" t="s">
        <v>5206</v>
      </c>
      <c r="D641" s="32">
        <v>338308</v>
      </c>
      <c r="E641" s="32">
        <v>-182956</v>
      </c>
      <c r="F641" s="32">
        <v>155352</v>
      </c>
      <c r="G641" s="32">
        <v>-4454.6400000000003</v>
      </c>
      <c r="H641" s="32">
        <v>-4503.59</v>
      </c>
      <c r="I641" s="32">
        <v>-4503.6000000000004</v>
      </c>
      <c r="J641" s="32">
        <v>-48.949999999999818</v>
      </c>
      <c r="K641" s="32">
        <v>-1.0000000000218279E-2</v>
      </c>
      <c r="L641" s="32"/>
    </row>
    <row r="642" spans="1:12">
      <c r="A642" s="56"/>
      <c r="B642" s="56" t="s">
        <v>4744</v>
      </c>
      <c r="C642" s="56" t="s">
        <v>5207</v>
      </c>
      <c r="D642" s="32">
        <v>33831</v>
      </c>
      <c r="E642" s="32">
        <v>-18296</v>
      </c>
      <c r="F642" s="32">
        <v>15535</v>
      </c>
      <c r="G642" s="32">
        <v>-445.46</v>
      </c>
      <c r="H642" s="32">
        <v>-450.36</v>
      </c>
      <c r="I642" s="32">
        <v>-450.36</v>
      </c>
      <c r="J642" s="32">
        <v>-4.9000000000000341</v>
      </c>
      <c r="K642" s="32">
        <v>0</v>
      </c>
      <c r="L642" s="32"/>
    </row>
    <row r="643" spans="1:12">
      <c r="A643" s="56"/>
      <c r="B643" s="56" t="s">
        <v>4746</v>
      </c>
      <c r="C643" s="56" t="s">
        <v>5208</v>
      </c>
      <c r="D643" s="32">
        <v>1691539</v>
      </c>
      <c r="E643" s="32">
        <v>-914780</v>
      </c>
      <c r="F643" s="32">
        <v>776758</v>
      </c>
      <c r="G643" s="32">
        <v>-22273.17</v>
      </c>
      <c r="H643" s="32">
        <v>-22517.93</v>
      </c>
      <c r="I643" s="32">
        <v>-22517.93</v>
      </c>
      <c r="J643" s="32">
        <v>-244.76000000000204</v>
      </c>
      <c r="K643" s="32">
        <v>0</v>
      </c>
      <c r="L643" s="32"/>
    </row>
    <row r="644" spans="1:12">
      <c r="A644" s="56"/>
      <c r="B644" s="56" t="s">
        <v>4748</v>
      </c>
      <c r="C644" s="56" t="s">
        <v>5209</v>
      </c>
      <c r="D644" s="32">
        <v>338308</v>
      </c>
      <c r="E644" s="32">
        <v>-182956</v>
      </c>
      <c r="F644" s="32">
        <v>155352</v>
      </c>
      <c r="G644" s="32">
        <v>-4454.6400000000003</v>
      </c>
      <c r="H644" s="32">
        <v>-4503.59</v>
      </c>
      <c r="I644" s="32">
        <v>-4503.6000000000004</v>
      </c>
      <c r="J644" s="32">
        <v>-48.949999999999818</v>
      </c>
      <c r="K644" s="32">
        <v>-1.0000000000218279E-2</v>
      </c>
      <c r="L644" s="32"/>
    </row>
    <row r="645" spans="1:12">
      <c r="A645" s="56"/>
      <c r="B645" s="56" t="s">
        <v>1240</v>
      </c>
      <c r="C645" s="56" t="s">
        <v>5210</v>
      </c>
      <c r="D645" s="32">
        <v>27625445</v>
      </c>
      <c r="E645" s="32">
        <v>-21032021</v>
      </c>
      <c r="F645" s="32">
        <v>6593424</v>
      </c>
      <c r="G645" s="32">
        <v>-743426.03</v>
      </c>
      <c r="H645" s="32">
        <v>-751595.54</v>
      </c>
      <c r="I645" s="32">
        <v>-751595.55</v>
      </c>
      <c r="J645" s="32">
        <v>-8169.5100000000093</v>
      </c>
      <c r="K645" s="32">
        <v>-1.0000000009313226E-2</v>
      </c>
      <c r="L645" s="32"/>
    </row>
    <row r="646" spans="1:12">
      <c r="A646" s="56"/>
      <c r="B646" s="56" t="s">
        <v>4751</v>
      </c>
      <c r="C646" s="56" t="s">
        <v>5211</v>
      </c>
      <c r="D646" s="32">
        <v>16481089</v>
      </c>
      <c r="E646" s="32">
        <v>-12547512</v>
      </c>
      <c r="F646" s="32">
        <v>3933577</v>
      </c>
      <c r="G646" s="32">
        <v>-443521.21</v>
      </c>
      <c r="H646" s="32">
        <v>-448395.06</v>
      </c>
      <c r="I646" s="32">
        <v>-448395.07</v>
      </c>
      <c r="J646" s="32">
        <v>-4873.8499999999767</v>
      </c>
      <c r="K646" s="32">
        <v>-1.0000000009313226E-2</v>
      </c>
      <c r="L646" s="32"/>
    </row>
    <row r="647" spans="1:12">
      <c r="A647" s="56"/>
      <c r="B647" s="56" t="s">
        <v>4753</v>
      </c>
      <c r="C647" s="56" t="s">
        <v>5212</v>
      </c>
      <c r="D647" s="32">
        <v>3099431</v>
      </c>
      <c r="E647" s="32">
        <v>-2359683</v>
      </c>
      <c r="F647" s="32">
        <v>739748</v>
      </c>
      <c r="G647" s="32">
        <v>-83408.509999999995</v>
      </c>
      <c r="H647" s="32">
        <v>-84325.08</v>
      </c>
      <c r="I647" s="32">
        <v>-84325.09</v>
      </c>
      <c r="J647" s="32">
        <v>-916.57000000000698</v>
      </c>
      <c r="K647" s="32">
        <v>-9.9999999947613105E-3</v>
      </c>
      <c r="L647" s="32"/>
    </row>
    <row r="648" spans="1:12">
      <c r="A648" s="56"/>
      <c r="B648" s="56" t="s">
        <v>4755</v>
      </c>
      <c r="C648" s="56" t="s">
        <v>5213</v>
      </c>
      <c r="D648" s="32">
        <v>26626196</v>
      </c>
      <c r="E648" s="32">
        <v>-11073169</v>
      </c>
      <c r="F648" s="32">
        <v>15553027</v>
      </c>
      <c r="G648" s="32">
        <v>-143272.04</v>
      </c>
      <c r="H648" s="32">
        <v>-144846.45000000001</v>
      </c>
      <c r="I648" s="32">
        <v>-144846.45000000001</v>
      </c>
      <c r="J648" s="32">
        <v>-1574.4100000000035</v>
      </c>
      <c r="K648" s="32">
        <v>0</v>
      </c>
      <c r="L648" s="32"/>
    </row>
    <row r="649" spans="1:12">
      <c r="A649" s="56"/>
      <c r="B649" s="56" t="s">
        <v>4757</v>
      </c>
      <c r="C649" s="56" t="s">
        <v>5214</v>
      </c>
      <c r="D649" s="32">
        <v>340139580</v>
      </c>
      <c r="E649" s="32">
        <v>-208614791</v>
      </c>
      <c r="F649" s="32">
        <v>131524789</v>
      </c>
      <c r="G649" s="32">
        <v>-6013341.46</v>
      </c>
      <c r="H649" s="32">
        <v>-6079422.1399999997</v>
      </c>
      <c r="I649" s="32">
        <v>-6079422.1299999999</v>
      </c>
      <c r="J649" s="32">
        <v>-66080.679999999702</v>
      </c>
      <c r="K649" s="32">
        <v>9.9999997764825821E-3</v>
      </c>
      <c r="L649" s="32"/>
    </row>
    <row r="650" spans="1:12">
      <c r="A650" s="56"/>
      <c r="B650" s="56" t="s">
        <v>1303</v>
      </c>
      <c r="C650" s="56" t="s">
        <v>5215</v>
      </c>
      <c r="D650" s="32">
        <v>10422189</v>
      </c>
      <c r="E650" s="32">
        <v>-7934684</v>
      </c>
      <c r="F650" s="32">
        <v>2487505</v>
      </c>
      <c r="G650" s="32">
        <v>-280473.40000000002</v>
      </c>
      <c r="H650" s="32">
        <v>-283555.52</v>
      </c>
      <c r="I650" s="32">
        <v>-283555.53000000003</v>
      </c>
      <c r="J650" s="32">
        <v>-3082.1199999999953</v>
      </c>
      <c r="K650" s="32">
        <v>-1.0000000009313226E-2</v>
      </c>
      <c r="L650" s="32"/>
    </row>
    <row r="651" spans="1:12">
      <c r="A651" s="56"/>
      <c r="B651" s="56" t="s">
        <v>4760</v>
      </c>
      <c r="C651" s="56" t="s">
        <v>5216</v>
      </c>
      <c r="D651" s="32">
        <v>55776986</v>
      </c>
      <c r="E651" s="32">
        <v>-42464131</v>
      </c>
      <c r="F651" s="32">
        <v>13312855</v>
      </c>
      <c r="G651" s="32">
        <v>-1501072.94</v>
      </c>
      <c r="H651" s="32">
        <v>-1517568.25</v>
      </c>
      <c r="I651" s="32">
        <v>-1517568.24</v>
      </c>
      <c r="J651" s="32">
        <v>-16495.310000000056</v>
      </c>
      <c r="K651" s="32">
        <v>1.0000000009313226E-2</v>
      </c>
      <c r="L651" s="32"/>
    </row>
    <row r="652" spans="1:12">
      <c r="A652" s="56"/>
      <c r="B652" s="56" t="s">
        <v>4762</v>
      </c>
      <c r="C652" s="56" t="s">
        <v>5217</v>
      </c>
      <c r="D652" s="32">
        <v>71488542</v>
      </c>
      <c r="E652" s="32">
        <v>-29733405</v>
      </c>
      <c r="F652" s="32">
        <v>41755137</v>
      </c>
      <c r="G652" s="32">
        <v>-384639.06</v>
      </c>
      <c r="H652" s="32">
        <v>-388865.85</v>
      </c>
      <c r="I652" s="32">
        <v>-388865.86</v>
      </c>
      <c r="J652" s="32">
        <v>-4226.789999999979</v>
      </c>
      <c r="K652" s="32">
        <v>-1.0000000009313226E-2</v>
      </c>
      <c r="L652" s="32"/>
    </row>
    <row r="653" spans="1:12">
      <c r="A653" s="56"/>
      <c r="B653" s="56" t="s">
        <v>4764</v>
      </c>
      <c r="C653" s="56" t="s">
        <v>5218</v>
      </c>
      <c r="D653" s="32">
        <v>5741671</v>
      </c>
      <c r="E653" s="32">
        <v>-2390605</v>
      </c>
      <c r="F653" s="32">
        <v>3351066</v>
      </c>
      <c r="G653" s="32">
        <v>-30867.09</v>
      </c>
      <c r="H653" s="32">
        <v>-31206.29</v>
      </c>
      <c r="I653" s="32">
        <v>-31206.28</v>
      </c>
      <c r="J653" s="32">
        <v>-339.20000000000073</v>
      </c>
      <c r="K653" s="32">
        <v>1.0000000002037268E-2</v>
      </c>
      <c r="L653" s="32"/>
    </row>
    <row r="654" spans="1:12">
      <c r="A654" s="56"/>
      <c r="B654" s="56" t="s">
        <v>1539</v>
      </c>
      <c r="C654" s="56" t="s">
        <v>5219</v>
      </c>
      <c r="D654" s="32">
        <v>6473639</v>
      </c>
      <c r="E654" s="32">
        <v>-4928510</v>
      </c>
      <c r="F654" s="32">
        <v>1545129</v>
      </c>
      <c r="G654" s="32">
        <v>-174218.92</v>
      </c>
      <c r="H654" s="32">
        <v>-176133.42</v>
      </c>
      <c r="I654" s="32">
        <v>-176133.41</v>
      </c>
      <c r="J654" s="32">
        <v>-1914.5</v>
      </c>
      <c r="K654" s="32">
        <v>1.0000000009313226E-2</v>
      </c>
      <c r="L654" s="32"/>
    </row>
    <row r="655" spans="1:12">
      <c r="A655" s="56"/>
      <c r="B655" s="56" t="s">
        <v>1541</v>
      </c>
      <c r="C655" s="56" t="s">
        <v>5220</v>
      </c>
      <c r="D655" s="32">
        <v>6473639</v>
      </c>
      <c r="E655" s="32">
        <v>-4928510</v>
      </c>
      <c r="F655" s="32">
        <v>1545129</v>
      </c>
      <c r="G655" s="32">
        <v>-174218.92</v>
      </c>
      <c r="H655" s="32">
        <v>-176133.42</v>
      </c>
      <c r="I655" s="32">
        <v>-176133.41</v>
      </c>
      <c r="J655" s="32">
        <v>-1914.5</v>
      </c>
      <c r="K655" s="32">
        <v>1.0000000009313226E-2</v>
      </c>
      <c r="L655" s="32"/>
    </row>
    <row r="656" spans="1:12">
      <c r="A656" s="56"/>
      <c r="B656" s="56" t="s">
        <v>1543</v>
      </c>
      <c r="C656" s="56" t="s">
        <v>5221</v>
      </c>
      <c r="D656" s="32">
        <v>539470</v>
      </c>
      <c r="E656" s="32">
        <v>-291745</v>
      </c>
      <c r="F656" s="32">
        <v>247725</v>
      </c>
      <c r="G656" s="32">
        <v>-7103.38</v>
      </c>
      <c r="H656" s="32">
        <v>-7181.44</v>
      </c>
      <c r="I656" s="32">
        <v>-7181.43</v>
      </c>
      <c r="J656" s="32">
        <v>-78.059999999999491</v>
      </c>
      <c r="K656" s="32">
        <v>9.999999999308784E-3</v>
      </c>
      <c r="L656" s="32"/>
    </row>
    <row r="657" spans="1:12">
      <c r="A657" s="56"/>
      <c r="B657" s="56" t="s">
        <v>4769</v>
      </c>
      <c r="C657" s="56" t="s">
        <v>5222</v>
      </c>
      <c r="D657" s="32">
        <v>3123222</v>
      </c>
      <c r="E657" s="32">
        <v>-1689031</v>
      </c>
      <c r="F657" s="32">
        <v>1434191</v>
      </c>
      <c r="G657" s="32">
        <v>-41124.730000000003</v>
      </c>
      <c r="H657" s="32">
        <v>-41576.65</v>
      </c>
      <c r="I657" s="32">
        <v>-41576.660000000003</v>
      </c>
      <c r="J657" s="32">
        <v>-451.91999999999825</v>
      </c>
      <c r="K657" s="32">
        <v>-1.0000000002037268E-2</v>
      </c>
      <c r="L657" s="32"/>
    </row>
    <row r="658" spans="1:12">
      <c r="A658" s="56"/>
      <c r="B658" s="56" t="s">
        <v>1244</v>
      </c>
      <c r="C658" s="56" t="s">
        <v>5223</v>
      </c>
      <c r="D658" s="32">
        <v>249921218</v>
      </c>
      <c r="E658" s="32">
        <v>-104057307</v>
      </c>
      <c r="F658" s="32">
        <v>145863911</v>
      </c>
      <c r="G658" s="32">
        <v>-1343570.73</v>
      </c>
      <c r="H658" s="32">
        <v>-1358335.24</v>
      </c>
      <c r="I658" s="32">
        <v>-1358335.24</v>
      </c>
      <c r="J658" s="32">
        <v>-14764.510000000009</v>
      </c>
      <c r="K658" s="32">
        <v>0</v>
      </c>
      <c r="L658" s="32"/>
    </row>
    <row r="659" spans="1:12">
      <c r="A659" s="56"/>
      <c r="B659" s="56" t="s">
        <v>2923</v>
      </c>
      <c r="C659" s="56" t="s">
        <v>5224</v>
      </c>
      <c r="D659" s="32">
        <v>14364140</v>
      </c>
      <c r="E659" s="32">
        <v>-7773475</v>
      </c>
      <c r="F659" s="32">
        <v>6590665</v>
      </c>
      <c r="G659" s="32">
        <v>-188965.24</v>
      </c>
      <c r="H659" s="32">
        <v>-191041.78</v>
      </c>
      <c r="I659" s="32">
        <v>-191041.78</v>
      </c>
      <c r="J659" s="32">
        <v>-2076.5400000000081</v>
      </c>
      <c r="K659" s="32">
        <v>0</v>
      </c>
      <c r="L659" s="32"/>
    </row>
    <row r="660" spans="1:12">
      <c r="A660" s="56"/>
      <c r="B660" s="56" t="s">
        <v>4775</v>
      </c>
      <c r="C660" s="56" t="s">
        <v>5227</v>
      </c>
      <c r="D660" s="32">
        <v>713667310</v>
      </c>
      <c r="E660" s="32">
        <v>-296869692</v>
      </c>
      <c r="F660" s="32">
        <v>416797618</v>
      </c>
      <c r="G660" s="32">
        <v>-3839410.72</v>
      </c>
      <c r="H660" s="32">
        <v>-3881602.04</v>
      </c>
      <c r="I660" s="32">
        <v>-3881602.04</v>
      </c>
      <c r="J660" s="32">
        <v>-42191.319999999832</v>
      </c>
      <c r="K660" s="32">
        <v>0</v>
      </c>
      <c r="L660" s="32"/>
    </row>
    <row r="661" spans="1:12">
      <c r="A661" s="56"/>
      <c r="B661" s="56" t="s">
        <v>1250</v>
      </c>
      <c r="C661" s="56" t="s">
        <v>5228</v>
      </c>
      <c r="D661" s="32">
        <v>601767077</v>
      </c>
      <c r="E661" s="32">
        <v>-250258910</v>
      </c>
      <c r="F661" s="32">
        <v>351508167</v>
      </c>
      <c r="G661" s="32">
        <v>-3238038.64</v>
      </c>
      <c r="H661" s="32">
        <v>-3273621.48</v>
      </c>
      <c r="I661" s="32">
        <v>-3273621.48</v>
      </c>
      <c r="J661" s="32">
        <v>-35582.839999999851</v>
      </c>
      <c r="K661" s="32">
        <v>0</v>
      </c>
      <c r="L661" s="32"/>
    </row>
    <row r="662" spans="1:12">
      <c r="A662" s="56"/>
      <c r="B662" s="56" t="s">
        <v>4778</v>
      </c>
      <c r="C662" s="56" t="s">
        <v>5229</v>
      </c>
      <c r="D662" s="32">
        <v>260038845</v>
      </c>
      <c r="E662" s="32">
        <v>-108146431</v>
      </c>
      <c r="F662" s="32">
        <v>151892414</v>
      </c>
      <c r="G662" s="32">
        <v>-1399206.57</v>
      </c>
      <c r="H662" s="32">
        <v>-1414582.47</v>
      </c>
      <c r="I662" s="32">
        <v>-1414582.46</v>
      </c>
      <c r="J662" s="32">
        <v>-15375.899999999907</v>
      </c>
      <c r="K662" s="32">
        <v>1.0000000009313226E-2</v>
      </c>
      <c r="L662" s="32"/>
    </row>
    <row r="663" spans="1:12">
      <c r="A663" s="56"/>
      <c r="B663" s="56" t="s">
        <v>1552</v>
      </c>
      <c r="C663" s="56" t="s">
        <v>5230</v>
      </c>
      <c r="D663" s="32">
        <v>27989476</v>
      </c>
      <c r="E663" s="32">
        <v>-11640422</v>
      </c>
      <c r="F663" s="32">
        <v>16349054</v>
      </c>
      <c r="G663" s="32">
        <v>-150604.65</v>
      </c>
      <c r="H663" s="32">
        <v>-152259.64000000001</v>
      </c>
      <c r="I663" s="32">
        <v>-152259.64000000001</v>
      </c>
      <c r="J663" s="32">
        <v>-1654.9900000000198</v>
      </c>
      <c r="K663" s="32">
        <v>0</v>
      </c>
      <c r="L663" s="32"/>
    </row>
    <row r="664" spans="1:12">
      <c r="A664" s="56"/>
      <c r="B664" s="56" t="s">
        <v>4781</v>
      </c>
      <c r="C664" s="56" t="s">
        <v>5231</v>
      </c>
      <c r="D664" s="32">
        <v>2159276</v>
      </c>
      <c r="E664" s="32">
        <v>-1167747</v>
      </c>
      <c r="F664" s="32">
        <v>991529</v>
      </c>
      <c r="G664" s="32">
        <v>-28431.56</v>
      </c>
      <c r="H664" s="32">
        <v>-28743.98</v>
      </c>
      <c r="I664" s="32">
        <v>-28743.99</v>
      </c>
      <c r="J664" s="32">
        <v>-312.41999999999825</v>
      </c>
      <c r="K664" s="32">
        <v>-1.0000000002037268E-2</v>
      </c>
      <c r="L664" s="32"/>
    </row>
    <row r="665" spans="1:12">
      <c r="A665" s="56"/>
      <c r="B665" s="56" t="s">
        <v>4783</v>
      </c>
      <c r="C665" s="56" t="s">
        <v>5232</v>
      </c>
      <c r="D665" s="32">
        <v>2306919</v>
      </c>
      <c r="E665" s="32">
        <v>-1414722</v>
      </c>
      <c r="F665" s="32">
        <v>892197</v>
      </c>
      <c r="G665" s="32">
        <v>-40792.54</v>
      </c>
      <c r="H665" s="32">
        <v>-41240.81</v>
      </c>
      <c r="I665" s="32">
        <v>-41240.81</v>
      </c>
      <c r="J665" s="32">
        <v>-448.2699999999968</v>
      </c>
      <c r="K665" s="32">
        <v>0</v>
      </c>
      <c r="L665" s="32"/>
    </row>
    <row r="666" spans="1:12">
      <c r="A666" s="56"/>
      <c r="B666" s="56" t="s">
        <v>4785</v>
      </c>
      <c r="C666" s="56" t="s">
        <v>5233</v>
      </c>
      <c r="D666" s="32">
        <v>2768302</v>
      </c>
      <c r="E666" s="32">
        <v>-1697666</v>
      </c>
      <c r="F666" s="32">
        <v>1070636</v>
      </c>
      <c r="G666" s="32">
        <v>-48951.01</v>
      </c>
      <c r="H666" s="32">
        <v>-49488.94</v>
      </c>
      <c r="I666" s="32">
        <v>-49488.94</v>
      </c>
      <c r="J666" s="32">
        <v>-537.93000000000029</v>
      </c>
      <c r="K666" s="32">
        <v>0</v>
      </c>
      <c r="L666" s="32"/>
    </row>
    <row r="667" spans="1:12">
      <c r="A667" s="56"/>
      <c r="B667" s="56" t="s">
        <v>4787</v>
      </c>
      <c r="C667" s="56" t="s">
        <v>5234</v>
      </c>
      <c r="D667" s="32">
        <v>1845535</v>
      </c>
      <c r="E667" s="32">
        <v>-1131777</v>
      </c>
      <c r="F667" s="32">
        <v>713758</v>
      </c>
      <c r="G667" s="32">
        <v>-32634.02</v>
      </c>
      <c r="H667" s="32">
        <v>-32992.629999999997</v>
      </c>
      <c r="I667" s="32">
        <v>-32992.629999999997</v>
      </c>
      <c r="J667" s="32">
        <v>-358.60999999999694</v>
      </c>
      <c r="K667" s="32">
        <v>0</v>
      </c>
      <c r="L667" s="32"/>
    </row>
    <row r="668" spans="1:12">
      <c r="A668" s="56"/>
      <c r="B668" s="56" t="s">
        <v>4789</v>
      </c>
      <c r="C668" s="56" t="s">
        <v>5235</v>
      </c>
      <c r="D668" s="32">
        <v>9227675</v>
      </c>
      <c r="E668" s="32">
        <v>-5658887</v>
      </c>
      <c r="F668" s="32">
        <v>3568788</v>
      </c>
      <c r="G668" s="32">
        <v>-163170.10999999999</v>
      </c>
      <c r="H668" s="32">
        <v>-164963.19</v>
      </c>
      <c r="I668" s="32">
        <v>-164963.19</v>
      </c>
      <c r="J668" s="32">
        <v>-1793.0800000000163</v>
      </c>
      <c r="K668" s="32">
        <v>0</v>
      </c>
      <c r="L668" s="32"/>
    </row>
    <row r="669" spans="1:12">
      <c r="A669" s="56"/>
      <c r="B669" s="56" t="s">
        <v>4791</v>
      </c>
      <c r="C669" s="56" t="s">
        <v>5236</v>
      </c>
      <c r="D669" s="32">
        <v>2768302</v>
      </c>
      <c r="E669" s="32">
        <v>-2107570</v>
      </c>
      <c r="F669" s="32">
        <v>660732</v>
      </c>
      <c r="G669" s="32">
        <v>-74499.8</v>
      </c>
      <c r="H669" s="32">
        <v>-75318.48</v>
      </c>
      <c r="I669" s="32">
        <v>-75318.48</v>
      </c>
      <c r="J669" s="32">
        <v>-818.67999999999302</v>
      </c>
      <c r="K669" s="32">
        <v>0</v>
      </c>
      <c r="L669" s="32"/>
    </row>
    <row r="670" spans="1:12">
      <c r="A670" s="56"/>
      <c r="B670" s="56" t="s">
        <v>2337</v>
      </c>
      <c r="C670" s="56" t="s">
        <v>5237</v>
      </c>
      <c r="D670" s="32">
        <v>8156858</v>
      </c>
      <c r="E670" s="32">
        <v>-5002161</v>
      </c>
      <c r="F670" s="32">
        <v>3154697</v>
      </c>
      <c r="G670" s="32">
        <v>-144237.56</v>
      </c>
      <c r="H670" s="32">
        <v>-145822.59</v>
      </c>
      <c r="I670" s="32">
        <v>-145822.57999999999</v>
      </c>
      <c r="J670" s="32">
        <v>-1585.0299999999988</v>
      </c>
      <c r="K670" s="32">
        <v>1.0000000009313226E-2</v>
      </c>
      <c r="L670" s="32"/>
    </row>
    <row r="671" spans="1:12">
      <c r="A671" s="56"/>
      <c r="B671" s="56" t="s">
        <v>4794</v>
      </c>
      <c r="C671" s="56" t="s">
        <v>5238</v>
      </c>
      <c r="D671" s="32">
        <v>12784390</v>
      </c>
      <c r="E671" s="32">
        <v>-9733006</v>
      </c>
      <c r="F671" s="32">
        <v>3051384</v>
      </c>
      <c r="G671" s="32">
        <v>-344054.83</v>
      </c>
      <c r="H671" s="32">
        <v>-347835.65</v>
      </c>
      <c r="I671" s="32">
        <v>-347835.65</v>
      </c>
      <c r="J671" s="32">
        <v>-3780.820000000007</v>
      </c>
      <c r="K671" s="32">
        <v>0</v>
      </c>
      <c r="L671" s="32"/>
    </row>
    <row r="672" spans="1:12">
      <c r="A672" s="56"/>
      <c r="B672" s="56" t="s">
        <v>4796</v>
      </c>
      <c r="C672" s="56" t="s">
        <v>5239</v>
      </c>
      <c r="D672" s="32">
        <v>2452452</v>
      </c>
      <c r="E672" s="32">
        <v>-1019908</v>
      </c>
      <c r="F672" s="32">
        <v>1432544</v>
      </c>
      <c r="G672" s="32">
        <v>-13196.37</v>
      </c>
      <c r="H672" s="32">
        <v>-13341.39</v>
      </c>
      <c r="I672" s="32">
        <v>-13341.38</v>
      </c>
      <c r="J672" s="32">
        <v>-145.01999999999862</v>
      </c>
      <c r="K672" s="32">
        <v>1.0000000000218279E-2</v>
      </c>
      <c r="L672" s="32"/>
    </row>
    <row r="673" spans="1:12">
      <c r="A673" s="56"/>
      <c r="B673" s="56" t="s">
        <v>4798</v>
      </c>
      <c r="C673" s="56" t="s">
        <v>5240</v>
      </c>
      <c r="D673" s="32">
        <v>2657570</v>
      </c>
      <c r="E673" s="32">
        <v>-2023267</v>
      </c>
      <c r="F673" s="32">
        <v>634303</v>
      </c>
      <c r="G673" s="32">
        <v>-71519.820000000007</v>
      </c>
      <c r="H673" s="32">
        <v>-72305.740000000005</v>
      </c>
      <c r="I673" s="32">
        <v>-72305.75</v>
      </c>
      <c r="J673" s="32">
        <v>-785.91999999999825</v>
      </c>
      <c r="K673" s="32">
        <v>-9.9999999947613105E-3</v>
      </c>
      <c r="L673" s="32"/>
    </row>
    <row r="674" spans="1:12">
      <c r="A674" s="56"/>
      <c r="B674" s="56" t="s">
        <v>4800</v>
      </c>
      <c r="C674" s="56" t="s">
        <v>5241</v>
      </c>
      <c r="D674" s="32">
        <v>1845535</v>
      </c>
      <c r="E674" s="32">
        <v>-1131777</v>
      </c>
      <c r="F674" s="32">
        <v>713758</v>
      </c>
      <c r="G674" s="32">
        <v>-32634.02</v>
      </c>
      <c r="H674" s="32">
        <v>-32992.629999999997</v>
      </c>
      <c r="I674" s="32">
        <v>-32992.629999999997</v>
      </c>
      <c r="J674" s="32">
        <v>-358.60999999999694</v>
      </c>
      <c r="K674" s="32">
        <v>0</v>
      </c>
      <c r="L674" s="32"/>
    </row>
    <row r="675" spans="1:12">
      <c r="A675" s="56"/>
      <c r="B675" s="56" t="s">
        <v>4802</v>
      </c>
      <c r="C675" s="56" t="s">
        <v>5242</v>
      </c>
      <c r="D675" s="32">
        <v>2998994</v>
      </c>
      <c r="E675" s="32">
        <v>-1839138</v>
      </c>
      <c r="F675" s="32">
        <v>1159856</v>
      </c>
      <c r="G675" s="32">
        <v>-53030.28</v>
      </c>
      <c r="H675" s="32">
        <v>-53613.02</v>
      </c>
      <c r="I675" s="32">
        <v>-53613.03</v>
      </c>
      <c r="J675" s="32">
        <v>-582.73999999999796</v>
      </c>
      <c r="K675" s="32">
        <v>-1.0000000002037268E-2</v>
      </c>
      <c r="L675" s="32"/>
    </row>
    <row r="676" spans="1:12">
      <c r="A676" s="56"/>
      <c r="B676" s="56" t="s">
        <v>4804</v>
      </c>
      <c r="C676" s="56" t="s">
        <v>5243</v>
      </c>
      <c r="D676" s="32">
        <v>8304907</v>
      </c>
      <c r="E676" s="32">
        <v>-6322709</v>
      </c>
      <c r="F676" s="32">
        <v>1982198</v>
      </c>
      <c r="G676" s="32">
        <v>-223499.49</v>
      </c>
      <c r="H676" s="32">
        <v>-225955.52</v>
      </c>
      <c r="I676" s="32">
        <v>-225955.53</v>
      </c>
      <c r="J676" s="32">
        <v>-2456.0299999999988</v>
      </c>
      <c r="K676" s="32">
        <v>-1.0000000009313226E-2</v>
      </c>
      <c r="L676" s="32"/>
    </row>
    <row r="677" spans="1:12">
      <c r="A677" s="56"/>
      <c r="B677" s="56" t="s">
        <v>4806</v>
      </c>
      <c r="C677" s="56" t="s">
        <v>5244</v>
      </c>
      <c r="D677" s="32">
        <v>1614843</v>
      </c>
      <c r="E677" s="32">
        <v>-671583</v>
      </c>
      <c r="F677" s="32">
        <v>943260</v>
      </c>
      <c r="G677" s="32">
        <v>-8689.16</v>
      </c>
      <c r="H677" s="32">
        <v>-8784.64</v>
      </c>
      <c r="I677" s="32">
        <v>-8784.64</v>
      </c>
      <c r="J677" s="32">
        <v>-95.479999999999563</v>
      </c>
      <c r="K677" s="32">
        <v>0</v>
      </c>
      <c r="L677" s="32"/>
    </row>
    <row r="678" spans="1:12">
      <c r="A678" s="56"/>
      <c r="B678" s="56" t="s">
        <v>4808</v>
      </c>
      <c r="C678" s="56" t="s">
        <v>5245</v>
      </c>
      <c r="D678" s="32">
        <v>2306919</v>
      </c>
      <c r="E678" s="32">
        <v>-1756308</v>
      </c>
      <c r="F678" s="32">
        <v>550611</v>
      </c>
      <c r="G678" s="32">
        <v>-62083.21</v>
      </c>
      <c r="H678" s="32">
        <v>-62765.45</v>
      </c>
      <c r="I678" s="32">
        <v>-62765.45</v>
      </c>
      <c r="J678" s="32">
        <v>-682.23999999999796</v>
      </c>
      <c r="K678" s="32">
        <v>0</v>
      </c>
      <c r="L678" s="32"/>
    </row>
    <row r="679" spans="1:12">
      <c r="A679" s="56"/>
      <c r="B679" s="56" t="s">
        <v>1556</v>
      </c>
      <c r="C679" s="56" t="s">
        <v>5246</v>
      </c>
      <c r="D679" s="32">
        <v>44053755</v>
      </c>
      <c r="E679" s="32">
        <v>-18320845</v>
      </c>
      <c r="F679" s="32">
        <v>25732910</v>
      </c>
      <c r="G679" s="32">
        <v>-237047.52</v>
      </c>
      <c r="H679" s="32">
        <v>-239652.44</v>
      </c>
      <c r="I679" s="32">
        <v>-239652.43</v>
      </c>
      <c r="J679" s="32">
        <v>-2604.9200000000128</v>
      </c>
      <c r="K679" s="32">
        <v>1.0000000009313226E-2</v>
      </c>
      <c r="L679" s="32"/>
    </row>
    <row r="680" spans="1:12">
      <c r="A680" s="56"/>
      <c r="B680" s="56" t="s">
        <v>1558</v>
      </c>
      <c r="C680" s="56" t="s">
        <v>5247</v>
      </c>
      <c r="D680" s="32">
        <v>44053755</v>
      </c>
      <c r="E680" s="32">
        <v>-18320845</v>
      </c>
      <c r="F680" s="32">
        <v>25732910</v>
      </c>
      <c r="G680" s="32">
        <v>-237047.52</v>
      </c>
      <c r="H680" s="32">
        <v>-239652.44</v>
      </c>
      <c r="I680" s="32">
        <v>-239652.43</v>
      </c>
      <c r="J680" s="32">
        <v>-2604.9200000000128</v>
      </c>
      <c r="K680" s="32">
        <v>1.0000000009313226E-2</v>
      </c>
      <c r="L680" s="32"/>
    </row>
    <row r="681" spans="1:12">
      <c r="A681" s="56"/>
      <c r="B681" s="56" t="s">
        <v>1560</v>
      </c>
      <c r="C681" s="56" t="s">
        <v>5248</v>
      </c>
      <c r="D681" s="32">
        <v>44053755</v>
      </c>
      <c r="E681" s="32">
        <v>-18320845</v>
      </c>
      <c r="F681" s="32">
        <v>25732910</v>
      </c>
      <c r="G681" s="32">
        <v>-237047.52</v>
      </c>
      <c r="H681" s="32">
        <v>-239652.44</v>
      </c>
      <c r="I681" s="32">
        <v>-239652.43</v>
      </c>
      <c r="J681" s="32">
        <v>-2604.9200000000128</v>
      </c>
      <c r="K681" s="32">
        <v>1.0000000009313226E-2</v>
      </c>
      <c r="L681" s="32"/>
    </row>
    <row r="682" spans="1:12">
      <c r="A682" s="56"/>
      <c r="B682" s="56" t="s">
        <v>1562</v>
      </c>
      <c r="C682" s="56" t="s">
        <v>5249</v>
      </c>
      <c r="D682" s="32">
        <v>21925209</v>
      </c>
      <c r="E682" s="32">
        <v>-9118092</v>
      </c>
      <c r="F682" s="32">
        <v>12807117</v>
      </c>
      <c r="G682" s="32">
        <v>-117977.19</v>
      </c>
      <c r="H682" s="32">
        <v>-119273.64</v>
      </c>
      <c r="I682" s="32">
        <v>-119273.64</v>
      </c>
      <c r="J682" s="32">
        <v>-1296.4499999999971</v>
      </c>
      <c r="K682" s="32">
        <v>0</v>
      </c>
      <c r="L682" s="32"/>
    </row>
    <row r="683" spans="1:12">
      <c r="A683" s="56"/>
      <c r="B683" s="56" t="s">
        <v>1564</v>
      </c>
      <c r="C683" s="56" t="s">
        <v>5250</v>
      </c>
      <c r="D683" s="32">
        <v>21925209</v>
      </c>
      <c r="E683" s="32">
        <v>-9118092</v>
      </c>
      <c r="F683" s="32">
        <v>12807117</v>
      </c>
      <c r="G683" s="32">
        <v>-117977.19</v>
      </c>
      <c r="H683" s="32">
        <v>-119273.64</v>
      </c>
      <c r="I683" s="32">
        <v>-119273.64</v>
      </c>
      <c r="J683" s="32">
        <v>-1296.4499999999971</v>
      </c>
      <c r="K683" s="32">
        <v>0</v>
      </c>
      <c r="L683" s="32"/>
    </row>
    <row r="684" spans="1:12">
      <c r="A684" s="56"/>
      <c r="B684" s="56" t="s">
        <v>1566</v>
      </c>
      <c r="C684" s="56" t="s">
        <v>5251</v>
      </c>
      <c r="D684" s="32">
        <v>21925209</v>
      </c>
      <c r="E684" s="32">
        <v>-9118092</v>
      </c>
      <c r="F684" s="32">
        <v>12807117</v>
      </c>
      <c r="G684" s="32">
        <v>-117977.19</v>
      </c>
      <c r="H684" s="32">
        <v>-119273.64</v>
      </c>
      <c r="I684" s="32">
        <v>-119273.64</v>
      </c>
      <c r="J684" s="32">
        <v>-1296.4499999999971</v>
      </c>
      <c r="K684" s="32">
        <v>0</v>
      </c>
      <c r="L684" s="32"/>
    </row>
    <row r="685" spans="1:12">
      <c r="A685" s="56"/>
      <c r="B685" s="56" t="s">
        <v>1568</v>
      </c>
      <c r="C685" s="56" t="s">
        <v>5252</v>
      </c>
      <c r="D685" s="32">
        <v>21925209</v>
      </c>
      <c r="E685" s="32">
        <v>-9118092</v>
      </c>
      <c r="F685" s="32">
        <v>12807117</v>
      </c>
      <c r="G685" s="32">
        <v>-117977.19</v>
      </c>
      <c r="H685" s="32">
        <v>-119273.64</v>
      </c>
      <c r="I685" s="32">
        <v>-119273.64</v>
      </c>
      <c r="J685" s="32">
        <v>-1296.4499999999971</v>
      </c>
      <c r="K685" s="32">
        <v>0</v>
      </c>
      <c r="L685" s="32"/>
    </row>
    <row r="686" spans="1:12">
      <c r="A686" s="56"/>
      <c r="B686" s="56" t="s">
        <v>1266</v>
      </c>
      <c r="C686" s="56" t="s">
        <v>5253</v>
      </c>
      <c r="D686" s="32">
        <v>45506389</v>
      </c>
      <c r="E686" s="32">
        <v>-18925035</v>
      </c>
      <c r="F686" s="32">
        <v>26581354</v>
      </c>
      <c r="G686" s="32">
        <v>-244863.18</v>
      </c>
      <c r="H686" s="32">
        <v>-247553.99</v>
      </c>
      <c r="I686" s="32">
        <v>-247553.99</v>
      </c>
      <c r="J686" s="32">
        <v>-2690.8099999999977</v>
      </c>
      <c r="K686" s="32">
        <v>0</v>
      </c>
      <c r="L686" s="32"/>
    </row>
    <row r="687" spans="1:12">
      <c r="A687" s="56"/>
      <c r="B687" s="56" t="s">
        <v>4818</v>
      </c>
      <c r="C687" s="56" t="s">
        <v>5254</v>
      </c>
      <c r="D687" s="32">
        <v>130265443</v>
      </c>
      <c r="E687" s="32">
        <v>-54174175</v>
      </c>
      <c r="F687" s="32">
        <v>76091268</v>
      </c>
      <c r="G687" s="32">
        <v>-700940.73</v>
      </c>
      <c r="H687" s="32">
        <v>-708643.37</v>
      </c>
      <c r="I687" s="32">
        <v>-708643.37</v>
      </c>
      <c r="J687" s="32">
        <v>-7702.640000000014</v>
      </c>
      <c r="K687" s="32">
        <v>0</v>
      </c>
      <c r="L687" s="32"/>
    </row>
    <row r="688" spans="1:12">
      <c r="A688" s="56"/>
      <c r="B688" s="56" t="s">
        <v>1268</v>
      </c>
      <c r="C688" s="56" t="s">
        <v>5255</v>
      </c>
      <c r="D688" s="32">
        <v>363946093</v>
      </c>
      <c r="E688" s="32">
        <v>-151357946</v>
      </c>
      <c r="F688" s="32">
        <v>212588147</v>
      </c>
      <c r="G688" s="32">
        <v>-1958326.87</v>
      </c>
      <c r="H688" s="32">
        <v>-1979846.95</v>
      </c>
      <c r="I688" s="32">
        <v>-1979846.94</v>
      </c>
      <c r="J688" s="32">
        <v>-21520.079999999842</v>
      </c>
      <c r="K688" s="32">
        <v>1.0000000009313226E-2</v>
      </c>
      <c r="L688" s="32"/>
    </row>
    <row r="689" spans="1:12">
      <c r="A689" s="56"/>
      <c r="B689" s="56" t="s">
        <v>4821</v>
      </c>
      <c r="C689" s="56" t="s">
        <v>5256</v>
      </c>
      <c r="D689" s="32">
        <v>6611522</v>
      </c>
      <c r="E689" s="32">
        <v>-2749577</v>
      </c>
      <c r="F689" s="32">
        <v>3861945</v>
      </c>
      <c r="G689" s="32">
        <v>-35575.620000000003</v>
      </c>
      <c r="H689" s="32">
        <v>-35966.559999999998</v>
      </c>
      <c r="I689" s="32">
        <v>-35966.57</v>
      </c>
      <c r="J689" s="32">
        <v>-390.93999999999505</v>
      </c>
      <c r="K689" s="32">
        <v>-1.0000000002037268E-2</v>
      </c>
      <c r="L689" s="32"/>
    </row>
    <row r="690" spans="1:12">
      <c r="A690" s="56"/>
      <c r="B690" s="56" t="s">
        <v>4823</v>
      </c>
      <c r="C690" s="56" t="s">
        <v>5257</v>
      </c>
      <c r="D690" s="32">
        <v>5194632</v>
      </c>
      <c r="E690" s="32">
        <v>-2160306</v>
      </c>
      <c r="F690" s="32">
        <v>3034326</v>
      </c>
      <c r="G690" s="32">
        <v>-27951.74</v>
      </c>
      <c r="H690" s="32">
        <v>-28258.9</v>
      </c>
      <c r="I690" s="32">
        <v>-28258.91</v>
      </c>
      <c r="J690" s="32">
        <v>-307.15999999999985</v>
      </c>
      <c r="K690" s="32">
        <v>-9.9999999983992893E-3</v>
      </c>
      <c r="L690" s="32"/>
    </row>
    <row r="691" spans="1:12">
      <c r="A691" s="56"/>
      <c r="B691" s="56" t="s">
        <v>4825</v>
      </c>
      <c r="C691" s="56" t="s">
        <v>5258</v>
      </c>
      <c r="D691" s="32">
        <v>59912976</v>
      </c>
      <c r="E691" s="32">
        <v>-24917333</v>
      </c>
      <c r="F691" s="32">
        <v>34995643</v>
      </c>
      <c r="G691" s="32">
        <v>-322373.46000000002</v>
      </c>
      <c r="H691" s="32">
        <v>-325916.03000000003</v>
      </c>
      <c r="I691" s="32">
        <v>-325916.02</v>
      </c>
      <c r="J691" s="32">
        <v>-3542.570000000007</v>
      </c>
      <c r="K691" s="32">
        <v>1.0000000009313226E-2</v>
      </c>
      <c r="L691" s="32"/>
    </row>
    <row r="692" spans="1:12">
      <c r="A692" s="56"/>
      <c r="B692" s="56" t="s">
        <v>1272</v>
      </c>
      <c r="C692" s="56" t="s">
        <v>5259</v>
      </c>
      <c r="D692" s="32">
        <v>15872946</v>
      </c>
      <c r="E692" s="32">
        <v>-8584101</v>
      </c>
      <c r="F692" s="32">
        <v>7288845</v>
      </c>
      <c r="G692" s="32">
        <v>-209003.89</v>
      </c>
      <c r="H692" s="32">
        <v>-211300.64</v>
      </c>
      <c r="I692" s="32">
        <v>-211300.63</v>
      </c>
      <c r="J692" s="32">
        <v>-2296.75</v>
      </c>
      <c r="K692" s="32">
        <v>1.0000000009313226E-2</v>
      </c>
      <c r="L692" s="32"/>
    </row>
    <row r="693" spans="1:12">
      <c r="A693" s="56"/>
      <c r="B693" s="56" t="s">
        <v>1696</v>
      </c>
      <c r="C693" s="56" t="s">
        <v>5260</v>
      </c>
      <c r="D693" s="32">
        <v>12170654</v>
      </c>
      <c r="E693" s="32">
        <v>-9265765</v>
      </c>
      <c r="F693" s="32">
        <v>2904889</v>
      </c>
      <c r="G693" s="32">
        <v>-327536.75</v>
      </c>
      <c r="H693" s="32">
        <v>-331136.05</v>
      </c>
      <c r="I693" s="32">
        <v>-331136.05</v>
      </c>
      <c r="J693" s="32">
        <v>-3599.2999999999884</v>
      </c>
      <c r="K693" s="32">
        <v>0</v>
      </c>
      <c r="L693" s="32"/>
    </row>
    <row r="694" spans="1:12">
      <c r="A694" s="56"/>
      <c r="B694" s="56" t="s">
        <v>4829</v>
      </c>
      <c r="C694" s="56" t="s">
        <v>5261</v>
      </c>
      <c r="D694" s="32">
        <v>56055750</v>
      </c>
      <c r="E694" s="32">
        <v>-30314828</v>
      </c>
      <c r="F694" s="32">
        <v>25740922</v>
      </c>
      <c r="G694" s="32">
        <v>-738108.27</v>
      </c>
      <c r="H694" s="32">
        <v>-746219.36</v>
      </c>
      <c r="I694" s="32">
        <v>-746219.35</v>
      </c>
      <c r="J694" s="32">
        <v>-8111.0899999999674</v>
      </c>
      <c r="K694" s="32">
        <v>1.0000000009313226E-2</v>
      </c>
      <c r="L694" s="32"/>
    </row>
    <row r="695" spans="1:12">
      <c r="A695" s="56"/>
      <c r="B695" s="56" t="s">
        <v>4831</v>
      </c>
      <c r="C695" s="56" t="s">
        <v>5262</v>
      </c>
      <c r="D695" s="32">
        <v>8043248</v>
      </c>
      <c r="E695" s="32">
        <v>-4349784</v>
      </c>
      <c r="F695" s="32">
        <v>3693464</v>
      </c>
      <c r="G695" s="32">
        <v>-105908.23</v>
      </c>
      <c r="H695" s="32">
        <v>-107072.07</v>
      </c>
      <c r="I695" s="32">
        <v>-107072.06</v>
      </c>
      <c r="J695" s="32">
        <v>-1163.8400000000111</v>
      </c>
      <c r="K695" s="32">
        <v>1.0000000009313226E-2</v>
      </c>
      <c r="L695" s="32"/>
    </row>
    <row r="696" spans="1:12">
      <c r="A696" s="56"/>
      <c r="B696" s="56" t="s">
        <v>4835</v>
      </c>
      <c r="C696" s="56" t="s">
        <v>5263</v>
      </c>
      <c r="D696" s="32">
        <v>59975042</v>
      </c>
      <c r="E696" s="32">
        <v>-36779522</v>
      </c>
      <c r="F696" s="32">
        <v>23195520</v>
      </c>
      <c r="G696" s="32">
        <v>-1060534.27</v>
      </c>
      <c r="H696" s="32">
        <v>-1072188.49</v>
      </c>
      <c r="I696" s="32">
        <v>-1072188.5</v>
      </c>
      <c r="J696" s="32">
        <v>-11654.219999999972</v>
      </c>
      <c r="K696" s="32">
        <v>-1.0000000009313226E-2</v>
      </c>
      <c r="L696" s="32"/>
    </row>
    <row r="697" spans="1:12">
      <c r="A697" s="56"/>
      <c r="B697" s="56" t="s">
        <v>1278</v>
      </c>
      <c r="C697" s="56" t="s">
        <v>5264</v>
      </c>
      <c r="D697" s="32">
        <v>84900954</v>
      </c>
      <c r="E697" s="32">
        <v>-64636757</v>
      </c>
      <c r="F697" s="32">
        <v>20264197</v>
      </c>
      <c r="G697" s="32">
        <v>-2284862.9700000002</v>
      </c>
      <c r="H697" s="32">
        <v>-2309971.35</v>
      </c>
      <c r="I697" s="32">
        <v>-2309971.35</v>
      </c>
      <c r="J697" s="32">
        <v>-25108.379999999888</v>
      </c>
      <c r="K697" s="32">
        <v>0</v>
      </c>
      <c r="L697" s="32"/>
    </row>
    <row r="698" spans="1:12">
      <c r="A698" s="56"/>
      <c r="B698" s="56" t="s">
        <v>1280</v>
      </c>
      <c r="C698" s="56" t="s">
        <v>5265</v>
      </c>
      <c r="D698" s="32">
        <v>9830637</v>
      </c>
      <c r="E698" s="32">
        <v>-5316402</v>
      </c>
      <c r="F698" s="32">
        <v>4514235</v>
      </c>
      <c r="G698" s="32">
        <v>-129443.41</v>
      </c>
      <c r="H698" s="32">
        <v>-130865.86</v>
      </c>
      <c r="I698" s="32">
        <v>-130865.87</v>
      </c>
      <c r="J698" s="32">
        <v>-1422.4499999999971</v>
      </c>
      <c r="K698" s="32">
        <v>-9.9999999947613105E-3</v>
      </c>
      <c r="L698" s="32"/>
    </row>
    <row r="699" spans="1:12">
      <c r="A699" s="56"/>
      <c r="B699" s="56" t="s">
        <v>5267</v>
      </c>
      <c r="C699" s="56" t="s">
        <v>5266</v>
      </c>
      <c r="D699" s="32">
        <v>3574777</v>
      </c>
      <c r="E699" s="32">
        <v>-2721548</v>
      </c>
      <c r="F699" s="32">
        <v>853229</v>
      </c>
      <c r="G699" s="32">
        <v>-96204.76</v>
      </c>
      <c r="H699" s="32">
        <v>-97261.95</v>
      </c>
      <c r="I699" s="32">
        <v>-97261.96</v>
      </c>
      <c r="J699" s="32">
        <v>-1057.1900000000023</v>
      </c>
      <c r="K699" s="32">
        <v>-1.0000000009313226E-2</v>
      </c>
      <c r="L699" s="32"/>
    </row>
    <row r="700" spans="1:12">
      <c r="A700" s="56"/>
      <c r="B700" s="56" t="s">
        <v>4841</v>
      </c>
      <c r="C700" s="56" t="s">
        <v>5268</v>
      </c>
      <c r="D700" s="32">
        <v>8936942</v>
      </c>
      <c r="E700" s="32">
        <v>-4833092</v>
      </c>
      <c r="F700" s="32">
        <v>4103850</v>
      </c>
      <c r="G700" s="32">
        <v>-117675.82</v>
      </c>
      <c r="H700" s="32">
        <v>-118968.97</v>
      </c>
      <c r="I700" s="32">
        <v>-118968.96000000001</v>
      </c>
      <c r="J700" s="32">
        <v>-1293.1499999999942</v>
      </c>
      <c r="K700" s="32">
        <v>9.9999999947613105E-3</v>
      </c>
      <c r="L700" s="32"/>
    </row>
    <row r="701" spans="1:12">
      <c r="A701" s="56"/>
      <c r="B701" s="56" t="s">
        <v>4843</v>
      </c>
      <c r="C701" s="56" t="s">
        <v>5269</v>
      </c>
      <c r="D701" s="32">
        <v>4021624</v>
      </c>
      <c r="E701" s="32">
        <v>-3061741</v>
      </c>
      <c r="F701" s="32">
        <v>959883</v>
      </c>
      <c r="G701" s="32">
        <v>-108230.34</v>
      </c>
      <c r="H701" s="32">
        <v>-109419.69</v>
      </c>
      <c r="I701" s="32">
        <v>-109419.68</v>
      </c>
      <c r="J701" s="32">
        <v>-1189.3500000000058</v>
      </c>
      <c r="K701" s="32">
        <v>1.0000000009313226E-2</v>
      </c>
      <c r="L701" s="32"/>
    </row>
    <row r="702" spans="1:12">
      <c r="A702" s="56"/>
      <c r="B702" s="56" t="s">
        <v>4845</v>
      </c>
      <c r="C702" s="56" t="s">
        <v>5270</v>
      </c>
      <c r="D702" s="32">
        <v>77223838</v>
      </c>
      <c r="E702" s="32">
        <v>-41755193</v>
      </c>
      <c r="F702" s="32">
        <v>35468645</v>
      </c>
      <c r="G702" s="32">
        <v>-1017071.5</v>
      </c>
      <c r="H702" s="32">
        <v>-1028248.11</v>
      </c>
      <c r="I702" s="32">
        <v>-1028248.11</v>
      </c>
      <c r="J702" s="32">
        <v>-11176.609999999986</v>
      </c>
      <c r="K702" s="32">
        <v>0</v>
      </c>
      <c r="L702" s="32"/>
    </row>
    <row r="703" spans="1:12">
      <c r="A703" s="56"/>
      <c r="B703" s="56" t="s">
        <v>4847</v>
      </c>
      <c r="C703" s="56" t="s">
        <v>5271</v>
      </c>
      <c r="D703" s="32">
        <v>12021130</v>
      </c>
      <c r="E703" s="32">
        <v>-7375613</v>
      </c>
      <c r="F703" s="32">
        <v>4645517</v>
      </c>
      <c r="G703" s="32">
        <v>-212375.03</v>
      </c>
      <c r="H703" s="32">
        <v>-214708.83</v>
      </c>
      <c r="I703" s="32">
        <v>-214708.82</v>
      </c>
      <c r="J703" s="32">
        <v>-2333.7999999999884</v>
      </c>
      <c r="K703" s="32">
        <v>9.9999999802093953E-3</v>
      </c>
      <c r="L703" s="32"/>
    </row>
    <row r="704" spans="1:12">
      <c r="A704" s="56"/>
      <c r="B704" s="56" t="s">
        <v>4849</v>
      </c>
      <c r="C704" s="56" t="s">
        <v>5272</v>
      </c>
      <c r="D704" s="32">
        <v>2156581</v>
      </c>
      <c r="E704" s="32">
        <v>-1642218</v>
      </c>
      <c r="F704" s="32">
        <v>514363</v>
      </c>
      <c r="G704" s="32">
        <v>-57985.24</v>
      </c>
      <c r="H704" s="32">
        <v>-58622.44</v>
      </c>
      <c r="I704" s="32">
        <v>-58622.44</v>
      </c>
      <c r="J704" s="32">
        <v>-637.20000000000437</v>
      </c>
      <c r="K704" s="32">
        <v>0</v>
      </c>
      <c r="L704" s="32"/>
    </row>
    <row r="705" spans="1:12">
      <c r="A705" s="56"/>
      <c r="B705" s="56" t="s">
        <v>1585</v>
      </c>
      <c r="C705" s="56" t="s">
        <v>5273</v>
      </c>
      <c r="D705" s="32">
        <v>94576540</v>
      </c>
      <c r="E705" s="32">
        <v>-39331605</v>
      </c>
      <c r="F705" s="32">
        <v>55244935</v>
      </c>
      <c r="G705" s="32">
        <v>-508907.98</v>
      </c>
      <c r="H705" s="32">
        <v>-514500.38</v>
      </c>
      <c r="I705" s="32">
        <v>-514500.38</v>
      </c>
      <c r="J705" s="32">
        <v>-5592.4000000000233</v>
      </c>
      <c r="K705" s="32">
        <v>0</v>
      </c>
      <c r="L705" s="32"/>
    </row>
    <row r="706" spans="1:12">
      <c r="A706" s="56"/>
      <c r="B706" s="56" t="s">
        <v>1286</v>
      </c>
      <c r="C706" s="56" t="s">
        <v>5274</v>
      </c>
      <c r="D706" s="32">
        <v>16080242</v>
      </c>
      <c r="E706" s="32">
        <v>-9861160</v>
      </c>
      <c r="F706" s="32">
        <v>6219082</v>
      </c>
      <c r="G706" s="32">
        <v>-284345.86</v>
      </c>
      <c r="H706" s="32">
        <v>-287470.53999999998</v>
      </c>
      <c r="I706" s="32">
        <v>-287470.53999999998</v>
      </c>
      <c r="J706" s="32">
        <v>-3124.679999999993</v>
      </c>
      <c r="K706" s="32">
        <v>0</v>
      </c>
      <c r="L706" s="32"/>
    </row>
    <row r="707" spans="1:12">
      <c r="A707" s="56"/>
      <c r="B707" s="56" t="s">
        <v>1588</v>
      </c>
      <c r="C707" s="56" t="s">
        <v>5275</v>
      </c>
      <c r="D707" s="32">
        <v>2307475</v>
      </c>
      <c r="E707" s="32">
        <v>-1756726</v>
      </c>
      <c r="F707" s="32">
        <v>550749</v>
      </c>
      <c r="G707" s="32">
        <v>-62099.01</v>
      </c>
      <c r="H707" s="32">
        <v>-62781.41</v>
      </c>
      <c r="I707" s="32">
        <v>-62781.42</v>
      </c>
      <c r="J707" s="32">
        <v>-682.40000000000146</v>
      </c>
      <c r="K707" s="32">
        <v>-9.9999999947613105E-3</v>
      </c>
      <c r="L707" s="32"/>
    </row>
    <row r="708" spans="1:12">
      <c r="A708" s="56"/>
      <c r="B708" s="56" t="s">
        <v>1306</v>
      </c>
      <c r="C708" s="56" t="s">
        <v>5276</v>
      </c>
      <c r="D708" s="32">
        <v>541785538</v>
      </c>
      <c r="E708" s="32">
        <v>-225313376</v>
      </c>
      <c r="F708" s="32">
        <v>316472162</v>
      </c>
      <c r="G708" s="32">
        <v>-2915293.1</v>
      </c>
      <c r="H708" s="32">
        <v>-2947329.29</v>
      </c>
      <c r="I708" s="32">
        <v>-2947329.29</v>
      </c>
      <c r="J708" s="32">
        <v>-32036.189999999944</v>
      </c>
      <c r="K708" s="32">
        <v>0</v>
      </c>
      <c r="L708" s="32"/>
    </row>
    <row r="709" spans="1:12">
      <c r="A709" s="56"/>
      <c r="B709" s="56" t="s">
        <v>4858</v>
      </c>
      <c r="C709" s="56" t="s">
        <v>5277</v>
      </c>
      <c r="D709" s="32">
        <v>21860318</v>
      </c>
      <c r="E709" s="32">
        <v>-9091150</v>
      </c>
      <c r="F709" s="32">
        <v>12769168</v>
      </c>
      <c r="G709" s="32">
        <v>-117627.57</v>
      </c>
      <c r="H709" s="32">
        <v>-118920.18</v>
      </c>
      <c r="I709" s="32">
        <v>-118920.18</v>
      </c>
      <c r="J709" s="32">
        <v>-1292.609999999986</v>
      </c>
      <c r="K709" s="32">
        <v>0</v>
      </c>
      <c r="L709" s="32"/>
    </row>
    <row r="710" spans="1:12">
      <c r="A710" s="56"/>
      <c r="B710" s="56" t="s">
        <v>4860</v>
      </c>
      <c r="C710" s="56" t="s">
        <v>5278</v>
      </c>
      <c r="D710" s="32">
        <v>7516359</v>
      </c>
      <c r="E710" s="32">
        <v>-4609379</v>
      </c>
      <c r="F710" s="32">
        <v>2906980</v>
      </c>
      <c r="G710" s="32">
        <v>-132911.54999999999</v>
      </c>
      <c r="H710" s="32">
        <v>-134372.12</v>
      </c>
      <c r="I710" s="32">
        <v>-134372.10999999999</v>
      </c>
      <c r="J710" s="32">
        <v>-1460.570000000007</v>
      </c>
      <c r="K710" s="32">
        <v>1.0000000009313226E-2</v>
      </c>
      <c r="L710" s="32"/>
    </row>
    <row r="711" spans="1:12">
      <c r="A711" s="56"/>
      <c r="B711" s="56" t="s">
        <v>4862</v>
      </c>
      <c r="C711" s="56" t="s">
        <v>5279</v>
      </c>
      <c r="D711" s="32">
        <v>2928452</v>
      </c>
      <c r="E711" s="32">
        <v>-1795863</v>
      </c>
      <c r="F711" s="32">
        <v>1132589</v>
      </c>
      <c r="G711" s="32">
        <v>-51783.72</v>
      </c>
      <c r="H711" s="32">
        <v>-52352.77</v>
      </c>
      <c r="I711" s="32">
        <v>-52352.77</v>
      </c>
      <c r="J711" s="32">
        <v>-569.04999999999563</v>
      </c>
      <c r="K711" s="32">
        <v>0</v>
      </c>
      <c r="L711" s="32"/>
    </row>
    <row r="712" spans="1:12">
      <c r="A712" s="56"/>
      <c r="B712" s="56" t="s">
        <v>4864</v>
      </c>
      <c r="C712" s="56" t="s">
        <v>5280</v>
      </c>
      <c r="D712" s="32">
        <v>1991347</v>
      </c>
      <c r="E712" s="32">
        <v>-1221186</v>
      </c>
      <c r="F712" s="32">
        <v>770161</v>
      </c>
      <c r="G712" s="32">
        <v>-35212.93</v>
      </c>
      <c r="H712" s="32">
        <v>-35599.89</v>
      </c>
      <c r="I712" s="32">
        <v>-35599.89</v>
      </c>
      <c r="J712" s="32">
        <v>-386.95999999999913</v>
      </c>
      <c r="K712" s="32">
        <v>0</v>
      </c>
      <c r="L712" s="32"/>
    </row>
    <row r="713" spans="1:12">
      <c r="A713" s="56"/>
      <c r="B713" s="56" t="s">
        <v>4866</v>
      </c>
      <c r="C713" s="56" t="s">
        <v>5281</v>
      </c>
      <c r="D713" s="32">
        <v>2030393</v>
      </c>
      <c r="E713" s="32">
        <v>-1245131</v>
      </c>
      <c r="F713" s="32">
        <v>785262</v>
      </c>
      <c r="G713" s="32">
        <v>-35903.360000000001</v>
      </c>
      <c r="H713" s="32">
        <v>-36297.910000000003</v>
      </c>
      <c r="I713" s="32">
        <v>-36297.910000000003</v>
      </c>
      <c r="J713" s="32">
        <v>-394.55000000000291</v>
      </c>
      <c r="K713" s="32">
        <v>0</v>
      </c>
      <c r="L713" s="32"/>
    </row>
    <row r="714" spans="1:12">
      <c r="A714" s="56"/>
      <c r="B714" s="56" t="s">
        <v>4868</v>
      </c>
      <c r="C714" s="56" t="s">
        <v>5282</v>
      </c>
      <c r="D714" s="32">
        <v>19523011</v>
      </c>
      <c r="E714" s="32">
        <v>-8119081</v>
      </c>
      <c r="F714" s="32">
        <v>11403930</v>
      </c>
      <c r="G714" s="32">
        <v>-105051.25</v>
      </c>
      <c r="H714" s="32">
        <v>-106205.66</v>
      </c>
      <c r="I714" s="32">
        <v>-106205.67</v>
      </c>
      <c r="J714" s="32">
        <v>-1154.4100000000035</v>
      </c>
      <c r="K714" s="32">
        <v>-9.9999999947613105E-3</v>
      </c>
      <c r="L714" s="32"/>
    </row>
    <row r="715" spans="1:12">
      <c r="A715" s="56"/>
      <c r="B715" s="56" t="s">
        <v>4870</v>
      </c>
      <c r="C715" s="56" t="s">
        <v>5283</v>
      </c>
      <c r="D715" s="32">
        <v>7759053</v>
      </c>
      <c r="E715" s="32">
        <v>-4758205</v>
      </c>
      <c r="F715" s="32">
        <v>3000848</v>
      </c>
      <c r="G715" s="32">
        <v>-137203.41</v>
      </c>
      <c r="H715" s="32">
        <v>-138711.15</v>
      </c>
      <c r="I715" s="32">
        <v>-138711.14000000001</v>
      </c>
      <c r="J715" s="32">
        <v>-1507.7399999999907</v>
      </c>
      <c r="K715" s="32">
        <v>9.9999999802093953E-3</v>
      </c>
      <c r="L715" s="32"/>
    </row>
    <row r="716" spans="1:12">
      <c r="A716" s="56"/>
      <c r="B716" s="56" t="s">
        <v>4872</v>
      </c>
      <c r="C716" s="56" t="s">
        <v>5284</v>
      </c>
      <c r="D716" s="32">
        <v>62570588</v>
      </c>
      <c r="E716" s="32">
        <v>-26021303</v>
      </c>
      <c r="F716" s="32">
        <v>36549285</v>
      </c>
      <c r="G716" s="32">
        <v>-336686.46</v>
      </c>
      <c r="H716" s="32">
        <v>-340386.31</v>
      </c>
      <c r="I716" s="32">
        <v>-340386.31</v>
      </c>
      <c r="J716" s="32">
        <v>-3699.8499999999767</v>
      </c>
      <c r="K716" s="32">
        <v>0</v>
      </c>
      <c r="L716" s="32"/>
    </row>
    <row r="717" spans="1:12">
      <c r="A717" s="56"/>
      <c r="B717" s="56" t="s">
        <v>1595</v>
      </c>
      <c r="C717" s="56" t="s">
        <v>5285</v>
      </c>
      <c r="D717" s="32">
        <v>22731333</v>
      </c>
      <c r="E717" s="32">
        <v>-9453317</v>
      </c>
      <c r="F717" s="32">
        <v>13278016</v>
      </c>
      <c r="G717" s="32">
        <v>-122315.06</v>
      </c>
      <c r="H717" s="32">
        <v>-123659.18</v>
      </c>
      <c r="I717" s="32">
        <v>-123659.18</v>
      </c>
      <c r="J717" s="32">
        <v>-1344.1199999999953</v>
      </c>
      <c r="K717" s="32">
        <v>0</v>
      </c>
      <c r="L717" s="32"/>
    </row>
    <row r="718" spans="1:12">
      <c r="A718" s="56"/>
      <c r="B718" s="56" t="s">
        <v>7145</v>
      </c>
      <c r="C718" s="56" t="s">
        <v>5139</v>
      </c>
      <c r="D718" s="32">
        <v>150025637</v>
      </c>
      <c r="E718" s="32">
        <v>-114243251</v>
      </c>
      <c r="F718" s="32">
        <v>35782386</v>
      </c>
      <c r="G718" s="32">
        <v>-4033825.2</v>
      </c>
      <c r="H718" s="32">
        <v>-4078152.94</v>
      </c>
      <c r="I718" s="32">
        <v>-4078152.95</v>
      </c>
      <c r="J718" s="32">
        <v>-44327.739999999758</v>
      </c>
      <c r="K718" s="32">
        <v>-1.0000000242143869E-2</v>
      </c>
      <c r="L718" s="32"/>
    </row>
    <row r="719" spans="1:12">
      <c r="A719" s="56"/>
      <c r="B719" s="56" t="s">
        <v>4635</v>
      </c>
      <c r="C719" s="56" t="s">
        <v>5140</v>
      </c>
      <c r="D719" s="32">
        <v>4971059</v>
      </c>
      <c r="E719" s="32">
        <v>-2069752</v>
      </c>
      <c r="F719" s="32">
        <v>2901307</v>
      </c>
      <c r="G719" s="32">
        <v>-26724.3</v>
      </c>
      <c r="H719" s="32">
        <v>-27017.97</v>
      </c>
      <c r="I719" s="32">
        <v>-27017.98</v>
      </c>
      <c r="J719" s="32">
        <v>-293.67000000000189</v>
      </c>
      <c r="K719" s="32">
        <v>-9.9999999983992893E-3</v>
      </c>
      <c r="L719" s="32"/>
    </row>
    <row r="720" spans="1:12">
      <c r="A720" s="56"/>
      <c r="B720" s="56" t="s">
        <v>1178</v>
      </c>
      <c r="C720" s="56" t="s">
        <v>5141</v>
      </c>
      <c r="D720" s="32">
        <v>7953695</v>
      </c>
      <c r="E720" s="32">
        <v>-6056671</v>
      </c>
      <c r="F720" s="32">
        <v>1897024</v>
      </c>
      <c r="G720" s="32">
        <v>-213855.55</v>
      </c>
      <c r="H720" s="32">
        <v>-216205.61</v>
      </c>
      <c r="I720" s="32">
        <v>-216205.61</v>
      </c>
      <c r="J720" s="32">
        <v>-2350.0599999999977</v>
      </c>
      <c r="K720" s="32">
        <v>0</v>
      </c>
      <c r="L720" s="32"/>
    </row>
    <row r="721" spans="1:12">
      <c r="A721" s="56"/>
      <c r="B721" s="56" t="s">
        <v>2927</v>
      </c>
      <c r="C721" s="56" t="s">
        <v>5142</v>
      </c>
      <c r="D721" s="32">
        <v>13256158</v>
      </c>
      <c r="E721" s="32">
        <v>-5519340</v>
      </c>
      <c r="F721" s="32">
        <v>7736818</v>
      </c>
      <c r="G721" s="32">
        <v>-71264.800000000003</v>
      </c>
      <c r="H721" s="32">
        <v>-72047.929999999993</v>
      </c>
      <c r="I721" s="32">
        <v>-72047.929999999993</v>
      </c>
      <c r="J721" s="32">
        <v>-783.1299999999901</v>
      </c>
      <c r="K721" s="32">
        <v>0</v>
      </c>
      <c r="L721" s="32"/>
    </row>
    <row r="722" spans="1:12">
      <c r="A722" s="56"/>
      <c r="B722" s="56" t="s">
        <v>4639</v>
      </c>
      <c r="C722" s="56" t="s">
        <v>5143</v>
      </c>
      <c r="D722" s="32">
        <v>6808741</v>
      </c>
      <c r="E722" s="32">
        <v>-3684702</v>
      </c>
      <c r="F722" s="32">
        <v>3124039</v>
      </c>
      <c r="G722" s="32">
        <v>-89571.34</v>
      </c>
      <c r="H722" s="32">
        <v>-90555.64</v>
      </c>
      <c r="I722" s="32">
        <v>-90555.65</v>
      </c>
      <c r="J722" s="32">
        <v>-984.30000000000291</v>
      </c>
      <c r="K722" s="32">
        <v>-9.9999999947613105E-3</v>
      </c>
      <c r="L722" s="32"/>
    </row>
    <row r="723" spans="1:12">
      <c r="A723" s="56"/>
      <c r="B723" s="56" t="s">
        <v>2930</v>
      </c>
      <c r="C723" s="56" t="s">
        <v>5144</v>
      </c>
      <c r="D723" s="32">
        <v>509780</v>
      </c>
      <c r="E723" s="32">
        <v>-275879</v>
      </c>
      <c r="F723" s="32">
        <v>233901</v>
      </c>
      <c r="G723" s="32">
        <v>-6706.32</v>
      </c>
      <c r="H723" s="32">
        <v>-6780.02</v>
      </c>
      <c r="I723" s="32">
        <v>-6780.02</v>
      </c>
      <c r="J723" s="32">
        <v>-73.700000000000728</v>
      </c>
      <c r="K723" s="32">
        <v>0</v>
      </c>
      <c r="L723" s="32"/>
    </row>
    <row r="724" spans="1:12">
      <c r="A724" s="56"/>
      <c r="B724" s="56" t="s">
        <v>4642</v>
      </c>
      <c r="C724" s="56" t="s">
        <v>5145</v>
      </c>
      <c r="D724" s="32">
        <v>23079520</v>
      </c>
      <c r="E724" s="32">
        <v>-14160533</v>
      </c>
      <c r="F724" s="32">
        <v>8918987</v>
      </c>
      <c r="G724" s="32">
        <v>-407741.5</v>
      </c>
      <c r="H724" s="32">
        <v>-412222.18</v>
      </c>
      <c r="I724" s="32">
        <v>-412222.18</v>
      </c>
      <c r="J724" s="32">
        <v>-4480.679999999993</v>
      </c>
      <c r="K724" s="32">
        <v>0</v>
      </c>
      <c r="L724" s="32"/>
    </row>
    <row r="725" spans="1:12">
      <c r="A725" s="56"/>
      <c r="B725" s="56" t="s">
        <v>4644</v>
      </c>
      <c r="C725" s="56" t="s">
        <v>5146</v>
      </c>
      <c r="D725" s="32">
        <v>6808741</v>
      </c>
      <c r="E725" s="32">
        <v>-4177531</v>
      </c>
      <c r="F725" s="32">
        <v>2631210</v>
      </c>
      <c r="G725" s="32">
        <v>-120288.73</v>
      </c>
      <c r="H725" s="32">
        <v>-121610.58</v>
      </c>
      <c r="I725" s="32">
        <v>-121610.59</v>
      </c>
      <c r="J725" s="32">
        <v>-1321.8500000000058</v>
      </c>
      <c r="K725" s="32">
        <v>-9.9999999947613105E-3</v>
      </c>
      <c r="L725" s="32"/>
    </row>
    <row r="726" spans="1:12">
      <c r="A726" s="56"/>
      <c r="B726" s="56" t="s">
        <v>1186</v>
      </c>
      <c r="C726" s="56" t="s">
        <v>5147</v>
      </c>
      <c r="D726" s="32">
        <v>4308251</v>
      </c>
      <c r="E726" s="32">
        <v>-3280697</v>
      </c>
      <c r="F726" s="32">
        <v>1027554</v>
      </c>
      <c r="G726" s="32">
        <v>-115838.42</v>
      </c>
      <c r="H726" s="32">
        <v>-117111.38</v>
      </c>
      <c r="I726" s="32">
        <v>-117111.37</v>
      </c>
      <c r="J726" s="32">
        <v>-1272.9600000000064</v>
      </c>
      <c r="K726" s="32">
        <v>1.0000000009313226E-2</v>
      </c>
      <c r="L726" s="32"/>
    </row>
    <row r="727" spans="1:12">
      <c r="A727" s="56"/>
      <c r="B727" s="56" t="s">
        <v>4647</v>
      </c>
      <c r="C727" s="56" t="s">
        <v>5148</v>
      </c>
      <c r="D727" s="32">
        <v>638692</v>
      </c>
      <c r="E727" s="32">
        <v>-345643</v>
      </c>
      <c r="F727" s="32">
        <v>293049</v>
      </c>
      <c r="G727" s="32">
        <v>-8402.2099999999991</v>
      </c>
      <c r="H727" s="32">
        <v>-8494.5400000000009</v>
      </c>
      <c r="I727" s="32">
        <v>-8494.5499999999993</v>
      </c>
      <c r="J727" s="32">
        <v>-92.330000000001746</v>
      </c>
      <c r="K727" s="32">
        <v>-9.9999999983992893E-3</v>
      </c>
      <c r="L727" s="32"/>
    </row>
    <row r="728" spans="1:12">
      <c r="A728" s="56"/>
      <c r="B728" s="56" t="s">
        <v>4649</v>
      </c>
      <c r="C728" s="56" t="s">
        <v>5149</v>
      </c>
      <c r="D728" s="32">
        <v>9942118</v>
      </c>
      <c r="E728" s="32">
        <v>-7570839</v>
      </c>
      <c r="F728" s="32">
        <v>2371279</v>
      </c>
      <c r="G728" s="32">
        <v>-267319.42</v>
      </c>
      <c r="H728" s="32">
        <v>-270257</v>
      </c>
      <c r="I728" s="32">
        <v>-270257</v>
      </c>
      <c r="J728" s="32">
        <v>-2937.5800000000163</v>
      </c>
      <c r="K728" s="32">
        <v>0</v>
      </c>
      <c r="L728" s="32"/>
    </row>
    <row r="729" spans="1:12">
      <c r="A729" s="56"/>
      <c r="B729" s="56" t="s">
        <v>2933</v>
      </c>
      <c r="C729" s="56" t="s">
        <v>5150</v>
      </c>
      <c r="D729" s="32">
        <v>34195571</v>
      </c>
      <c r="E729" s="32">
        <v>-14237683</v>
      </c>
      <c r="F729" s="32">
        <v>19957888</v>
      </c>
      <c r="G729" s="32">
        <v>-183834.6</v>
      </c>
      <c r="H729" s="32">
        <v>-185854.77</v>
      </c>
      <c r="I729" s="32">
        <v>-185854.76</v>
      </c>
      <c r="J729" s="32">
        <v>-2020.1699999999837</v>
      </c>
      <c r="K729" s="32">
        <v>9.9999999802093953E-3</v>
      </c>
      <c r="L729" s="32"/>
    </row>
    <row r="730" spans="1:12">
      <c r="A730" s="56"/>
      <c r="B730" s="56" t="s">
        <v>4652</v>
      </c>
      <c r="C730" s="56" t="s">
        <v>5151</v>
      </c>
      <c r="D730" s="32">
        <v>245137</v>
      </c>
      <c r="E730" s="32">
        <v>-132661</v>
      </c>
      <c r="F730" s="32">
        <v>112476</v>
      </c>
      <c r="G730" s="32">
        <v>-3224.86</v>
      </c>
      <c r="H730" s="32">
        <v>-3260.31</v>
      </c>
      <c r="I730" s="32">
        <v>-3260.3</v>
      </c>
      <c r="J730" s="32">
        <v>-35.449999999999818</v>
      </c>
      <c r="K730" s="32">
        <v>9.9999999997635314E-3</v>
      </c>
      <c r="L730" s="32"/>
    </row>
    <row r="731" spans="1:12">
      <c r="A731" s="56"/>
      <c r="B731" s="56" t="s">
        <v>4654</v>
      </c>
      <c r="C731" s="56" t="s">
        <v>5152</v>
      </c>
      <c r="D731" s="32">
        <v>5118741</v>
      </c>
      <c r="E731" s="32">
        <v>-3897878</v>
      </c>
      <c r="F731" s="32">
        <v>1220863</v>
      </c>
      <c r="G731" s="32">
        <v>-137630.53</v>
      </c>
      <c r="H731" s="32">
        <v>-139142.96</v>
      </c>
      <c r="I731" s="32">
        <v>-139142.95000000001</v>
      </c>
      <c r="J731" s="32">
        <v>-1512.429999999993</v>
      </c>
      <c r="K731" s="32">
        <v>9.9999999802093953E-3</v>
      </c>
      <c r="L731" s="32"/>
    </row>
    <row r="732" spans="1:12">
      <c r="A732" s="56"/>
      <c r="B732" s="56" t="s">
        <v>4656</v>
      </c>
      <c r="C732" s="56" t="s">
        <v>5153</v>
      </c>
      <c r="D732" s="32">
        <v>4971059</v>
      </c>
      <c r="E732" s="32">
        <v>-3785419</v>
      </c>
      <c r="F732" s="32">
        <v>1185640</v>
      </c>
      <c r="G732" s="32">
        <v>-133659.71</v>
      </c>
      <c r="H732" s="32">
        <v>-135128.5</v>
      </c>
      <c r="I732" s="32">
        <v>-135128.5</v>
      </c>
      <c r="J732" s="32">
        <v>-1468.7900000000081</v>
      </c>
      <c r="K732" s="32">
        <v>0</v>
      </c>
      <c r="L732" s="32"/>
    </row>
    <row r="733" spans="1:12">
      <c r="A733" s="56"/>
      <c r="B733" s="56" t="s">
        <v>4658</v>
      </c>
      <c r="C733" s="56" t="s">
        <v>5154</v>
      </c>
      <c r="D733" s="32">
        <v>1017581</v>
      </c>
      <c r="E733" s="32">
        <v>-550686</v>
      </c>
      <c r="F733" s="32">
        <v>466895</v>
      </c>
      <c r="G733" s="32">
        <v>-13386.64</v>
      </c>
      <c r="H733" s="32">
        <v>-13533.74</v>
      </c>
      <c r="I733" s="32">
        <v>-13533.74</v>
      </c>
      <c r="J733" s="32">
        <v>-147.10000000000036</v>
      </c>
      <c r="K733" s="32">
        <v>0</v>
      </c>
      <c r="L733" s="32"/>
    </row>
    <row r="734" spans="1:12">
      <c r="A734" s="56"/>
      <c r="B734" s="56" t="s">
        <v>4660</v>
      </c>
      <c r="C734" s="56" t="s">
        <v>5155</v>
      </c>
      <c r="D734" s="32">
        <v>1051169</v>
      </c>
      <c r="E734" s="32">
        <v>-568864</v>
      </c>
      <c r="F734" s="32">
        <v>482305</v>
      </c>
      <c r="G734" s="32">
        <v>-13828.49</v>
      </c>
      <c r="H734" s="32">
        <v>-13980.44</v>
      </c>
      <c r="I734" s="32">
        <v>-13980.45</v>
      </c>
      <c r="J734" s="32">
        <v>-151.95000000000073</v>
      </c>
      <c r="K734" s="32">
        <v>-1.0000000000218279E-2</v>
      </c>
      <c r="L734" s="32"/>
    </row>
    <row r="735" spans="1:12">
      <c r="A735" s="56"/>
      <c r="B735" s="56" t="s">
        <v>1480</v>
      </c>
      <c r="C735" s="56" t="s">
        <v>5156</v>
      </c>
      <c r="D735" s="32">
        <v>143473</v>
      </c>
      <c r="E735" s="32">
        <v>-77644</v>
      </c>
      <c r="F735" s="32">
        <v>65829</v>
      </c>
      <c r="G735" s="32">
        <v>-1887.43</v>
      </c>
      <c r="H735" s="32">
        <v>-1908.17</v>
      </c>
      <c r="I735" s="32">
        <v>-1908.16</v>
      </c>
      <c r="J735" s="32">
        <v>-20.740000000000009</v>
      </c>
      <c r="K735" s="32">
        <v>9.9999999999909051E-3</v>
      </c>
      <c r="L735" s="32"/>
    </row>
    <row r="736" spans="1:12">
      <c r="A736" s="56"/>
      <c r="B736" s="56" t="s">
        <v>4663</v>
      </c>
      <c r="C736" s="56" t="s">
        <v>5157</v>
      </c>
      <c r="D736" s="32">
        <v>327976</v>
      </c>
      <c r="E736" s="32">
        <v>-177491</v>
      </c>
      <c r="F736" s="32">
        <v>150485</v>
      </c>
      <c r="G736" s="32">
        <v>-4314.6400000000003</v>
      </c>
      <c r="H736" s="32">
        <v>-4362.0600000000004</v>
      </c>
      <c r="I736" s="32">
        <v>-4362.0600000000004</v>
      </c>
      <c r="J736" s="32">
        <v>-47.420000000000073</v>
      </c>
      <c r="K736" s="32">
        <v>0</v>
      </c>
      <c r="L736" s="32"/>
    </row>
    <row r="737" spans="1:12">
      <c r="A737" s="56"/>
      <c r="B737" s="56" t="s">
        <v>4665</v>
      </c>
      <c r="C737" s="56" t="s">
        <v>5158</v>
      </c>
      <c r="D737" s="32">
        <v>276548</v>
      </c>
      <c r="E737" s="32">
        <v>-210589</v>
      </c>
      <c r="F737" s="32">
        <v>65959</v>
      </c>
      <c r="G737" s="32">
        <v>-7435.69</v>
      </c>
      <c r="H737" s="32">
        <v>-7517.4</v>
      </c>
      <c r="I737" s="32">
        <v>-7517.4</v>
      </c>
      <c r="J737" s="32">
        <v>-81.710000000000036</v>
      </c>
      <c r="K737" s="32">
        <v>0</v>
      </c>
      <c r="L737" s="32"/>
    </row>
    <row r="738" spans="1:12">
      <c r="A738" s="56"/>
      <c r="B738" s="56" t="s">
        <v>4667</v>
      </c>
      <c r="C738" s="56" t="s">
        <v>5159</v>
      </c>
      <c r="D738" s="32">
        <v>13074523</v>
      </c>
      <c r="E738" s="32">
        <v>-8021926</v>
      </c>
      <c r="F738" s="32">
        <v>5052597</v>
      </c>
      <c r="G738" s="32">
        <v>-230985.12</v>
      </c>
      <c r="H738" s="32">
        <v>-233523.41</v>
      </c>
      <c r="I738" s="32">
        <v>-233523.41</v>
      </c>
      <c r="J738" s="32">
        <v>-2538.2900000000081</v>
      </c>
      <c r="K738" s="32">
        <v>0</v>
      </c>
      <c r="L738" s="32"/>
    </row>
    <row r="739" spans="1:12">
      <c r="A739" s="56"/>
      <c r="B739" s="56" t="s">
        <v>4669</v>
      </c>
      <c r="C739" s="56" t="s">
        <v>5160</v>
      </c>
      <c r="D739" s="32">
        <v>623223</v>
      </c>
      <c r="E739" s="32">
        <v>-337271</v>
      </c>
      <c r="F739" s="32">
        <v>285952</v>
      </c>
      <c r="G739" s="32">
        <v>-8198.7099999999991</v>
      </c>
      <c r="H739" s="32">
        <v>-8288.7999999999993</v>
      </c>
      <c r="I739" s="32">
        <v>-8288.81</v>
      </c>
      <c r="J739" s="32">
        <v>-90.090000000000146</v>
      </c>
      <c r="K739" s="32">
        <v>-1.0000000000218279E-2</v>
      </c>
      <c r="L739" s="32"/>
    </row>
    <row r="740" spans="1:12">
      <c r="A740" s="56"/>
      <c r="B740" s="56" t="s">
        <v>4671</v>
      </c>
      <c r="C740" s="56" t="s">
        <v>5161</v>
      </c>
      <c r="D740" s="32">
        <v>300775</v>
      </c>
      <c r="E740" s="32">
        <v>-162771</v>
      </c>
      <c r="F740" s="32">
        <v>138004</v>
      </c>
      <c r="G740" s="32">
        <v>-3956.79</v>
      </c>
      <c r="H740" s="32">
        <v>-4000.27</v>
      </c>
      <c r="I740" s="32">
        <v>-4000.28</v>
      </c>
      <c r="J740" s="32">
        <v>-43.480000000000018</v>
      </c>
      <c r="K740" s="32">
        <v>-1.0000000000218279E-2</v>
      </c>
      <c r="L740" s="32"/>
    </row>
    <row r="741" spans="1:12">
      <c r="A741" s="56"/>
      <c r="B741" s="56" t="s">
        <v>4673</v>
      </c>
      <c r="C741" s="56" t="s">
        <v>5162</v>
      </c>
      <c r="D741" s="32">
        <v>800109</v>
      </c>
      <c r="E741" s="32">
        <v>-609276</v>
      </c>
      <c r="F741" s="32">
        <v>190833</v>
      </c>
      <c r="G741" s="32">
        <v>-21512.97</v>
      </c>
      <c r="H741" s="32">
        <v>-21749.37</v>
      </c>
      <c r="I741" s="32">
        <v>-21749.38</v>
      </c>
      <c r="J741" s="32">
        <v>-236.39999999999782</v>
      </c>
      <c r="K741" s="32">
        <v>-1.0000000002037268E-2</v>
      </c>
      <c r="L741" s="32"/>
    </row>
    <row r="742" spans="1:12">
      <c r="A742" s="56"/>
      <c r="B742" s="56" t="s">
        <v>4675</v>
      </c>
      <c r="C742" s="56" t="s">
        <v>5163</v>
      </c>
      <c r="D742" s="32">
        <v>281567</v>
      </c>
      <c r="E742" s="32">
        <v>-152376</v>
      </c>
      <c r="F742" s="32">
        <v>129191</v>
      </c>
      <c r="G742" s="32">
        <v>-3704.12</v>
      </c>
      <c r="H742" s="32">
        <v>-3744.83</v>
      </c>
      <c r="I742" s="32">
        <v>-3744.82</v>
      </c>
      <c r="J742" s="32">
        <v>-40.710000000000036</v>
      </c>
      <c r="K742" s="32">
        <v>9.9999999997635314E-3</v>
      </c>
      <c r="L742" s="32"/>
    </row>
    <row r="743" spans="1:12">
      <c r="A743" s="56"/>
      <c r="B743" s="56" t="s">
        <v>2260</v>
      </c>
      <c r="C743" s="56" t="s">
        <v>5164</v>
      </c>
      <c r="D743" s="32">
        <v>12850505</v>
      </c>
      <c r="E743" s="32">
        <v>-6954337</v>
      </c>
      <c r="F743" s="32">
        <v>5896168</v>
      </c>
      <c r="G743" s="32">
        <v>-169052.85</v>
      </c>
      <c r="H743" s="32">
        <v>-170910.57</v>
      </c>
      <c r="I743" s="32">
        <v>-170910.57</v>
      </c>
      <c r="J743" s="32">
        <v>-1857.7200000000012</v>
      </c>
      <c r="K743" s="32">
        <v>0</v>
      </c>
      <c r="L743" s="32"/>
    </row>
    <row r="744" spans="1:12">
      <c r="A744" s="56"/>
      <c r="B744" s="56" t="s">
        <v>7146</v>
      </c>
      <c r="C744" s="56" t="s">
        <v>5165</v>
      </c>
      <c r="D744" s="32">
        <v>468825</v>
      </c>
      <c r="E744" s="32">
        <v>-357006</v>
      </c>
      <c r="F744" s="32">
        <v>111819</v>
      </c>
      <c r="G744" s="32">
        <v>-12605.58</v>
      </c>
      <c r="H744" s="32">
        <v>-12744.09</v>
      </c>
      <c r="I744" s="32">
        <v>-12744.1</v>
      </c>
      <c r="J744" s="32">
        <v>-138.51000000000022</v>
      </c>
      <c r="K744" s="32">
        <v>-1.0000000000218279E-2</v>
      </c>
      <c r="L744" s="32"/>
    </row>
    <row r="745" spans="1:12">
      <c r="A745" s="56"/>
      <c r="B745" s="56" t="s">
        <v>1601</v>
      </c>
      <c r="C745" s="56" t="s">
        <v>5346</v>
      </c>
      <c r="D745" s="32">
        <v>83967663</v>
      </c>
      <c r="E745" s="32">
        <v>-63940664</v>
      </c>
      <c r="F745" s="32">
        <v>20026999</v>
      </c>
      <c r="G745" s="32">
        <v>-2257686.62</v>
      </c>
      <c r="H745" s="32">
        <v>-2282496.37</v>
      </c>
      <c r="I745" s="32">
        <v>-2282496.36</v>
      </c>
      <c r="J745" s="32">
        <v>-24809.75</v>
      </c>
      <c r="K745" s="32">
        <v>1.0000000242143869E-2</v>
      </c>
      <c r="L745" s="32"/>
    </row>
    <row r="746" spans="1:12">
      <c r="A746" s="56"/>
      <c r="B746" s="56" t="s">
        <v>5044</v>
      </c>
      <c r="C746" s="56" t="s">
        <v>5347</v>
      </c>
      <c r="D746" s="32">
        <v>59207066</v>
      </c>
      <c r="E746" s="32">
        <v>-45085679</v>
      </c>
      <c r="F746" s="32">
        <v>14121387</v>
      </c>
      <c r="G746" s="32">
        <v>-1591934.29</v>
      </c>
      <c r="H746" s="32">
        <v>-1609428.06</v>
      </c>
      <c r="I746" s="32">
        <v>-1609428.07</v>
      </c>
      <c r="J746" s="32">
        <v>-17493.770000000019</v>
      </c>
      <c r="K746" s="32">
        <v>-1.0000000009313226E-2</v>
      </c>
      <c r="L746" s="32"/>
    </row>
    <row r="747" spans="1:12">
      <c r="A747" s="56"/>
      <c r="B747" s="56" t="s">
        <v>5017</v>
      </c>
      <c r="C747" s="56" t="s">
        <v>5336</v>
      </c>
      <c r="D747" s="32">
        <v>6461157</v>
      </c>
      <c r="E747" s="32">
        <v>-4920116</v>
      </c>
      <c r="F747" s="32">
        <v>1541041</v>
      </c>
      <c r="G747" s="32">
        <v>-173724.81</v>
      </c>
      <c r="H747" s="32">
        <v>-175633.87</v>
      </c>
      <c r="I747" s="32">
        <v>-175633.87</v>
      </c>
      <c r="J747" s="32">
        <v>-1909.0599999999977</v>
      </c>
      <c r="K747" s="32">
        <v>0</v>
      </c>
      <c r="L747" s="32"/>
    </row>
    <row r="748" spans="1:12">
      <c r="A748" s="56"/>
      <c r="B748" s="56" t="s">
        <v>5019</v>
      </c>
      <c r="C748" s="56" t="s">
        <v>5337</v>
      </c>
      <c r="D748" s="32">
        <v>22095816</v>
      </c>
      <c r="E748" s="32">
        <v>-16825777</v>
      </c>
      <c r="F748" s="32">
        <v>5270039</v>
      </c>
      <c r="G748" s="32">
        <v>-594102.87</v>
      </c>
      <c r="H748" s="32">
        <v>-600631.47</v>
      </c>
      <c r="I748" s="32">
        <v>-600631.47</v>
      </c>
      <c r="J748" s="32">
        <v>-6528.5999999999767</v>
      </c>
      <c r="K748" s="32">
        <v>0</v>
      </c>
      <c r="L748" s="32"/>
    </row>
    <row r="749" spans="1:12">
      <c r="A749" s="56"/>
      <c r="B749" s="56" t="s">
        <v>5051</v>
      </c>
      <c r="C749" s="56" t="s">
        <v>5352</v>
      </c>
      <c r="D749" s="32">
        <v>219019630</v>
      </c>
      <c r="E749" s="32">
        <v>-91191108</v>
      </c>
      <c r="F749" s="32">
        <v>127828522</v>
      </c>
      <c r="G749" s="32">
        <v>-1177444.5</v>
      </c>
      <c r="H749" s="32">
        <v>-1190383.45</v>
      </c>
      <c r="I749" s="32">
        <v>-1190383.45</v>
      </c>
      <c r="J749" s="32">
        <v>-12938.949999999953</v>
      </c>
      <c r="K749" s="32">
        <v>0</v>
      </c>
      <c r="L749" s="32"/>
    </row>
    <row r="750" spans="1:12">
      <c r="A750" s="56"/>
      <c r="B750" s="56" t="s">
        <v>5053</v>
      </c>
      <c r="C750" s="56" t="s">
        <v>5353</v>
      </c>
      <c r="D750" s="32">
        <v>101077917</v>
      </c>
      <c r="E750" s="32">
        <v>-42084845</v>
      </c>
      <c r="F750" s="32">
        <v>58993072</v>
      </c>
      <c r="G750" s="32">
        <v>-543392.56000000006</v>
      </c>
      <c r="H750" s="32">
        <v>-549363.91</v>
      </c>
      <c r="I750" s="32">
        <v>-549363.9</v>
      </c>
      <c r="J750" s="32">
        <v>-5971.3499999999767</v>
      </c>
      <c r="K750" s="32">
        <v>1.0000000009313226E-2</v>
      </c>
      <c r="L750" s="32"/>
    </row>
    <row r="751" spans="1:12">
      <c r="A751" s="56"/>
      <c r="B751" s="56" t="s">
        <v>5055</v>
      </c>
      <c r="C751" s="56" t="s">
        <v>5354</v>
      </c>
      <c r="D751" s="32">
        <v>13064054</v>
      </c>
      <c r="E751" s="32">
        <v>-9948166</v>
      </c>
      <c r="F751" s="32">
        <v>3115888</v>
      </c>
      <c r="G751" s="32">
        <v>-351260.7</v>
      </c>
      <c r="H751" s="32">
        <v>-355120.71</v>
      </c>
      <c r="I751" s="32">
        <v>-355120.71</v>
      </c>
      <c r="J751" s="32">
        <v>-3860.0100000000093</v>
      </c>
      <c r="K751" s="32">
        <v>0</v>
      </c>
      <c r="L751" s="32"/>
    </row>
    <row r="752" spans="1:12">
      <c r="A752" s="56"/>
      <c r="B752" s="56" t="s">
        <v>5025</v>
      </c>
      <c r="C752" s="56" t="s">
        <v>5338</v>
      </c>
      <c r="D752" s="32">
        <v>22097689</v>
      </c>
      <c r="E752" s="32">
        <v>-16827203</v>
      </c>
      <c r="F752" s="32">
        <v>5270486</v>
      </c>
      <c r="G752" s="32">
        <v>-594153.21</v>
      </c>
      <c r="H752" s="32">
        <v>-600682.36</v>
      </c>
      <c r="I752" s="32">
        <v>-600682.37</v>
      </c>
      <c r="J752" s="32">
        <v>-6529.1500000000233</v>
      </c>
      <c r="K752" s="32">
        <v>-1.0000000009313226E-2</v>
      </c>
      <c r="L752" s="32"/>
    </row>
    <row r="753" spans="1:12">
      <c r="A753" s="56"/>
      <c r="B753" s="56" t="s">
        <v>7141</v>
      </c>
      <c r="C753" s="56" t="s">
        <v>5339</v>
      </c>
      <c r="D753" s="32">
        <v>273912350</v>
      </c>
      <c r="E753" s="32">
        <v>-114046265</v>
      </c>
      <c r="F753" s="32">
        <v>159866085</v>
      </c>
      <c r="G753" s="32">
        <v>-1472546.5</v>
      </c>
      <c r="H753" s="32">
        <v>-1488728.34</v>
      </c>
      <c r="I753" s="32">
        <v>-1488728.33</v>
      </c>
      <c r="J753" s="32">
        <v>-16181.840000000084</v>
      </c>
      <c r="K753" s="32">
        <v>1.0000000009313226E-2</v>
      </c>
      <c r="L753" s="32"/>
    </row>
    <row r="754" spans="1:12">
      <c r="A754" s="56"/>
      <c r="B754" s="56" t="s">
        <v>1603</v>
      </c>
      <c r="C754" s="56" t="s">
        <v>5345</v>
      </c>
      <c r="D754" s="32">
        <v>240186180</v>
      </c>
      <c r="E754" s="32">
        <v>-100004022</v>
      </c>
      <c r="F754" s="32">
        <v>140182158</v>
      </c>
      <c r="G754" s="32">
        <v>-1291235.3899999999</v>
      </c>
      <c r="H754" s="32">
        <v>-1305424.79</v>
      </c>
      <c r="I754" s="32">
        <v>-1305424.79</v>
      </c>
      <c r="J754" s="32">
        <v>-14189.40000000014</v>
      </c>
      <c r="K754" s="32">
        <v>0</v>
      </c>
      <c r="L754" s="32"/>
    </row>
    <row r="755" spans="1:12">
      <c r="A755" s="56"/>
      <c r="B755" s="56" t="s">
        <v>1311</v>
      </c>
      <c r="C755" s="56" t="s">
        <v>5334</v>
      </c>
      <c r="D755" s="32">
        <v>17734669</v>
      </c>
      <c r="E755" s="32">
        <v>-13504800</v>
      </c>
      <c r="F755" s="32">
        <v>4229869</v>
      </c>
      <c r="G755" s="32">
        <v>-476842.21</v>
      </c>
      <c r="H755" s="32">
        <v>-482082.24</v>
      </c>
      <c r="I755" s="32">
        <v>-482082.24</v>
      </c>
      <c r="J755" s="32">
        <v>-5240.0299999999697</v>
      </c>
      <c r="K755" s="32">
        <v>0</v>
      </c>
      <c r="L755" s="32"/>
    </row>
    <row r="756" spans="1:12">
      <c r="A756" s="56"/>
      <c r="B756" s="56" t="s">
        <v>1620</v>
      </c>
      <c r="C756" s="56" t="s">
        <v>5355</v>
      </c>
      <c r="D756" s="32">
        <v>484049</v>
      </c>
      <c r="E756" s="32">
        <v>-368599</v>
      </c>
      <c r="F756" s="32">
        <v>115450</v>
      </c>
      <c r="G756" s="32">
        <v>-13014.92</v>
      </c>
      <c r="H756" s="32">
        <v>-13157.93</v>
      </c>
      <c r="I756" s="32">
        <v>-13157.94</v>
      </c>
      <c r="J756" s="32">
        <v>-143.01000000000022</v>
      </c>
      <c r="K756" s="32">
        <v>-1.0000000000218279E-2</v>
      </c>
      <c r="L756" s="32"/>
    </row>
    <row r="757" spans="1:12">
      <c r="A757" s="56"/>
      <c r="B757" s="56" t="s">
        <v>5061</v>
      </c>
      <c r="C757" s="56" t="s">
        <v>5356</v>
      </c>
      <c r="D757" s="32">
        <v>6780215</v>
      </c>
      <c r="E757" s="32">
        <v>-5163076</v>
      </c>
      <c r="F757" s="32">
        <v>1617139</v>
      </c>
      <c r="G757" s="32">
        <v>-182303.5</v>
      </c>
      <c r="H757" s="32">
        <v>-184306.84</v>
      </c>
      <c r="I757" s="32">
        <v>-184306.83</v>
      </c>
      <c r="J757" s="32">
        <v>-2003.3399999999965</v>
      </c>
      <c r="K757" s="32">
        <v>1.0000000009313226E-2</v>
      </c>
      <c r="L757" s="32"/>
    </row>
    <row r="758" spans="1:12">
      <c r="A758" s="56"/>
      <c r="B758" s="56" t="s">
        <v>1612</v>
      </c>
      <c r="C758" s="56" t="s">
        <v>5357</v>
      </c>
      <c r="D758" s="32">
        <v>151805296</v>
      </c>
      <c r="E758" s="32">
        <v>-115598446</v>
      </c>
      <c r="F758" s="32">
        <v>36206850</v>
      </c>
      <c r="G758" s="32">
        <v>-4081675.89</v>
      </c>
      <c r="H758" s="32">
        <v>-4126529.47</v>
      </c>
      <c r="I758" s="32">
        <v>-4126529.46</v>
      </c>
      <c r="J758" s="32">
        <v>-44853.580000000075</v>
      </c>
      <c r="K758" s="32">
        <v>1.0000000242143869E-2</v>
      </c>
      <c r="L758" s="32"/>
    </row>
    <row r="759" spans="1:12">
      <c r="A759" s="56"/>
      <c r="B759" s="56" t="s">
        <v>5028</v>
      </c>
      <c r="C759" s="56" t="s">
        <v>5340</v>
      </c>
      <c r="D759" s="32">
        <v>11217185</v>
      </c>
      <c r="E759" s="32">
        <v>-8541791</v>
      </c>
      <c r="F759" s="32">
        <v>2675394</v>
      </c>
      <c r="G759" s="32">
        <v>-301602.87</v>
      </c>
      <c r="H759" s="32">
        <v>-304917.19</v>
      </c>
      <c r="I759" s="32">
        <v>-304917.19</v>
      </c>
      <c r="J759" s="32">
        <v>-3314.320000000007</v>
      </c>
      <c r="K759" s="32">
        <v>0</v>
      </c>
      <c r="L759" s="32"/>
    </row>
    <row r="760" spans="1:12">
      <c r="A760" s="56"/>
      <c r="B760" s="56" t="s">
        <v>5066</v>
      </c>
      <c r="C760" s="56" t="s">
        <v>5358</v>
      </c>
      <c r="D760" s="32">
        <v>37561743</v>
      </c>
      <c r="E760" s="32">
        <v>-15639223</v>
      </c>
      <c r="F760" s="32">
        <v>21922520</v>
      </c>
      <c r="G760" s="32">
        <v>-201931.07</v>
      </c>
      <c r="H760" s="32">
        <v>-204150.09</v>
      </c>
      <c r="I760" s="32">
        <v>-204150.1</v>
      </c>
      <c r="J760" s="32">
        <v>-2219.0199999999895</v>
      </c>
      <c r="K760" s="32">
        <v>-1.0000000009313226E-2</v>
      </c>
      <c r="L760" s="32"/>
    </row>
    <row r="761" spans="1:12">
      <c r="A761" s="56"/>
      <c r="B761" s="56" t="s">
        <v>5030</v>
      </c>
      <c r="C761" s="56" t="s">
        <v>5341</v>
      </c>
      <c r="D761" s="32">
        <v>162905</v>
      </c>
      <c r="E761" s="32">
        <v>-67827</v>
      </c>
      <c r="F761" s="32">
        <v>95078</v>
      </c>
      <c r="G761" s="32">
        <v>-875.78</v>
      </c>
      <c r="H761" s="32">
        <v>-885.39</v>
      </c>
      <c r="I761" s="32">
        <v>-885.4</v>
      </c>
      <c r="J761" s="32">
        <v>-9.6100000000000136</v>
      </c>
      <c r="K761" s="32">
        <v>-9.9999999999909051E-3</v>
      </c>
      <c r="L761" s="32"/>
    </row>
    <row r="762" spans="1:12">
      <c r="A762" s="56"/>
      <c r="B762" s="56" t="s">
        <v>5034</v>
      </c>
      <c r="C762" s="56" t="s">
        <v>5342</v>
      </c>
      <c r="D762" s="32">
        <v>68602802</v>
      </c>
      <c r="E762" s="32">
        <v>-28563493</v>
      </c>
      <c r="F762" s="32">
        <v>40039309</v>
      </c>
      <c r="G762" s="32">
        <v>-368807.09</v>
      </c>
      <c r="H762" s="32">
        <v>-372859.91</v>
      </c>
      <c r="I762" s="32">
        <v>-372859.91</v>
      </c>
      <c r="J762" s="32">
        <v>-4052.8199999999488</v>
      </c>
      <c r="K762" s="32">
        <v>0</v>
      </c>
      <c r="L762" s="32"/>
    </row>
    <row r="763" spans="1:12">
      <c r="A763" s="56"/>
      <c r="B763" s="56" t="s">
        <v>5036</v>
      </c>
      <c r="C763" s="56" t="s">
        <v>5343</v>
      </c>
      <c r="D763" s="32">
        <v>6888783</v>
      </c>
      <c r="E763" s="32">
        <v>-5245750</v>
      </c>
      <c r="F763" s="32">
        <v>1643033</v>
      </c>
      <c r="G763" s="32">
        <v>-185222.63</v>
      </c>
      <c r="H763" s="32">
        <v>-187258.05</v>
      </c>
      <c r="I763" s="32">
        <v>-187258.04</v>
      </c>
      <c r="J763" s="32">
        <v>-2035.4199999999837</v>
      </c>
      <c r="K763" s="32">
        <v>9.9999999802093953E-3</v>
      </c>
      <c r="L763" s="32"/>
    </row>
    <row r="764" spans="1:12">
      <c r="A764" s="56"/>
      <c r="B764" s="56" t="s">
        <v>5038</v>
      </c>
      <c r="C764" s="56" t="s">
        <v>5344</v>
      </c>
      <c r="D764" s="32">
        <v>38414510</v>
      </c>
      <c r="E764" s="32">
        <v>-15994282</v>
      </c>
      <c r="F764" s="32">
        <v>22420228</v>
      </c>
      <c r="G764" s="32">
        <v>-206515.52</v>
      </c>
      <c r="H764" s="32">
        <v>-208784.92</v>
      </c>
      <c r="I764" s="32">
        <v>-208784.93</v>
      </c>
      <c r="J764" s="32">
        <v>-2269.4000000000233</v>
      </c>
      <c r="K764" s="32">
        <v>-9.9999999802093953E-3</v>
      </c>
      <c r="L764" s="32"/>
    </row>
    <row r="765" spans="1:12">
      <c r="A765" s="56"/>
      <c r="B765" s="56" t="s">
        <v>5046</v>
      </c>
      <c r="C765" s="56" t="s">
        <v>5348</v>
      </c>
      <c r="D765" s="32">
        <v>6747382</v>
      </c>
      <c r="E765" s="32">
        <v>-5138074</v>
      </c>
      <c r="F765" s="32">
        <v>1609308</v>
      </c>
      <c r="G765" s="32">
        <v>-181420.71</v>
      </c>
      <c r="H765" s="32">
        <v>-183414.35</v>
      </c>
      <c r="I765" s="32">
        <v>-183414.35</v>
      </c>
      <c r="J765" s="32">
        <v>-1993.640000000014</v>
      </c>
      <c r="K765" s="32">
        <v>0</v>
      </c>
      <c r="L765" s="32"/>
    </row>
    <row r="766" spans="1:12">
      <c r="A766" s="56"/>
      <c r="B766" s="56" t="s">
        <v>7234</v>
      </c>
      <c r="C766" s="56" t="s">
        <v>9888</v>
      </c>
      <c r="D766" s="32">
        <v>763064</v>
      </c>
      <c r="E766" s="32">
        <v>-724911</v>
      </c>
      <c r="F766" s="32">
        <v>38153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/>
    </row>
    <row r="767" spans="1:12">
      <c r="A767" s="56"/>
      <c r="B767" s="56" t="s">
        <v>5049</v>
      </c>
      <c r="C767" s="56" t="s">
        <v>5351</v>
      </c>
      <c r="D767" s="32">
        <v>4221487</v>
      </c>
      <c r="E767" s="32">
        <v>-2284552</v>
      </c>
      <c r="F767" s="32">
        <v>1936935</v>
      </c>
      <c r="G767" s="32">
        <v>-55535.13</v>
      </c>
      <c r="H767" s="32">
        <v>-56145.41</v>
      </c>
      <c r="I767" s="32">
        <v>-56145.4</v>
      </c>
      <c r="J767" s="32">
        <v>-610.28000000000611</v>
      </c>
      <c r="K767" s="32">
        <v>1.0000000002037268E-2</v>
      </c>
      <c r="L767" s="32"/>
    </row>
    <row r="768" spans="1:12">
      <c r="A768" s="56"/>
      <c r="B768" s="56" t="s">
        <v>4592</v>
      </c>
      <c r="C768" s="56" t="s">
        <v>5359</v>
      </c>
      <c r="D768" s="32">
        <v>3623867</v>
      </c>
      <c r="E768" s="32">
        <v>-1961137</v>
      </c>
      <c r="F768" s="32">
        <v>1662730</v>
      </c>
      <c r="G768" s="32">
        <v>-47673.22</v>
      </c>
      <c r="H768" s="32">
        <v>-48197.1</v>
      </c>
      <c r="I768" s="32">
        <v>-48197.11</v>
      </c>
      <c r="J768" s="32">
        <v>-523.87999999999738</v>
      </c>
      <c r="K768" s="32">
        <v>-1.0000000002037268E-2</v>
      </c>
      <c r="L768" s="32"/>
    </row>
    <row r="769" spans="1:12">
      <c r="A769" s="56"/>
      <c r="B769" s="56" t="s">
        <v>1614</v>
      </c>
      <c r="C769" s="56" t="s">
        <v>5363</v>
      </c>
      <c r="D769" s="32">
        <v>51705185</v>
      </c>
      <c r="E769" s="32">
        <v>-39373060</v>
      </c>
      <c r="F769" s="32">
        <v>12332125</v>
      </c>
      <c r="G769" s="32">
        <v>-1390226.93</v>
      </c>
      <c r="H769" s="32">
        <v>-1405504.14</v>
      </c>
      <c r="I769" s="32">
        <v>-1405504.15</v>
      </c>
      <c r="J769" s="32">
        <v>-15277.209999999963</v>
      </c>
      <c r="K769" s="32">
        <v>-1.0000000009313226E-2</v>
      </c>
      <c r="L769" s="32"/>
    </row>
    <row r="770" spans="1:12">
      <c r="A770" s="56"/>
      <c r="B770" s="56" t="s">
        <v>1620</v>
      </c>
      <c r="C770" s="56" t="s">
        <v>5364</v>
      </c>
      <c r="D770" s="32">
        <v>288740659</v>
      </c>
      <c r="E770" s="32">
        <v>-219873564</v>
      </c>
      <c r="F770" s="32">
        <v>68867094</v>
      </c>
      <c r="G770" s="32">
        <v>-7763535.4199999999</v>
      </c>
      <c r="H770" s="32">
        <v>-7848849.0099999998</v>
      </c>
      <c r="I770" s="32">
        <v>-7848849</v>
      </c>
      <c r="J770" s="32">
        <v>-85313.589999999851</v>
      </c>
      <c r="K770" s="32">
        <v>9.9999997764825821E-3</v>
      </c>
      <c r="L770" s="32"/>
    </row>
    <row r="771" spans="1:12">
      <c r="A771" s="56"/>
      <c r="B771" s="56" t="s">
        <v>5076</v>
      </c>
      <c r="C771" s="56" t="s">
        <v>5367</v>
      </c>
      <c r="D771" s="32">
        <v>20759155</v>
      </c>
      <c r="E771" s="32">
        <v>-15807921</v>
      </c>
      <c r="F771" s="32">
        <v>4951234</v>
      </c>
      <c r="G771" s="32">
        <v>-558163.30000000005</v>
      </c>
      <c r="H771" s="32">
        <v>-564296.94999999995</v>
      </c>
      <c r="I771" s="32">
        <v>-564296.95999999996</v>
      </c>
      <c r="J771" s="32">
        <v>-6133.6499999999069</v>
      </c>
      <c r="K771" s="32">
        <v>-1.0000000009313226E-2</v>
      </c>
      <c r="L771" s="32"/>
    </row>
    <row r="772" spans="1:12">
      <c r="A772" s="56"/>
      <c r="B772" s="56" t="s">
        <v>5078</v>
      </c>
      <c r="C772" s="56" t="s">
        <v>5368</v>
      </c>
      <c r="D772" s="32">
        <v>120628486</v>
      </c>
      <c r="E772" s="32">
        <v>-91857570</v>
      </c>
      <c r="F772" s="32">
        <v>28770916</v>
      </c>
      <c r="G772" s="32">
        <v>-3243407.14</v>
      </c>
      <c r="H772" s="32">
        <v>-3279048.99</v>
      </c>
      <c r="I772" s="32">
        <v>-3279048.98</v>
      </c>
      <c r="J772" s="32">
        <v>-35641.850000000093</v>
      </c>
      <c r="K772" s="32">
        <v>1.0000000242143869E-2</v>
      </c>
      <c r="L772" s="32"/>
    </row>
    <row r="773" spans="1:12">
      <c r="A773" s="56"/>
      <c r="B773" s="56" t="s">
        <v>1459</v>
      </c>
      <c r="C773" s="56" t="s">
        <v>5365</v>
      </c>
      <c r="D773" s="32">
        <v>4414475</v>
      </c>
      <c r="E773" s="32">
        <v>-3361585</v>
      </c>
      <c r="F773" s="32">
        <v>1052890</v>
      </c>
      <c r="G773" s="32">
        <v>-118694.51</v>
      </c>
      <c r="H773" s="32">
        <v>-119998.84</v>
      </c>
      <c r="I773" s="32">
        <v>-119998.85</v>
      </c>
      <c r="J773" s="32">
        <v>-1304.3300000000017</v>
      </c>
      <c r="K773" s="32">
        <v>-1.0000000009313226E-2</v>
      </c>
      <c r="L773" s="32"/>
    </row>
    <row r="774" spans="1:12">
      <c r="A774" s="56"/>
      <c r="B774" s="56" t="s">
        <v>5073</v>
      </c>
      <c r="C774" s="56" t="s">
        <v>5366</v>
      </c>
      <c r="D774" s="32">
        <v>89773773</v>
      </c>
      <c r="E774" s="32">
        <v>-68361967</v>
      </c>
      <c r="F774" s="32">
        <v>21411806</v>
      </c>
      <c r="G774" s="32">
        <v>-2413798.84</v>
      </c>
      <c r="H774" s="32">
        <v>-2440324.11</v>
      </c>
      <c r="I774" s="32">
        <v>-2440324.1</v>
      </c>
      <c r="J774" s="32">
        <v>-26525.270000000019</v>
      </c>
      <c r="K774" s="32">
        <v>9.9999997764825821E-3</v>
      </c>
      <c r="L774" s="32"/>
    </row>
    <row r="775" spans="1:12">
      <c r="A775" s="56"/>
      <c r="B775" s="56" t="s">
        <v>4877</v>
      </c>
      <c r="C775" s="56" t="s">
        <v>5286</v>
      </c>
      <c r="D775" s="32">
        <v>14188791</v>
      </c>
      <c r="E775" s="32">
        <v>-7678581</v>
      </c>
      <c r="F775" s="32">
        <v>6510210</v>
      </c>
      <c r="G775" s="32">
        <v>-186658.47</v>
      </c>
      <c r="H775" s="32">
        <v>-188709.65</v>
      </c>
      <c r="I775" s="32">
        <v>-188709.66</v>
      </c>
      <c r="J775" s="32">
        <v>-2051.179999999993</v>
      </c>
      <c r="K775" s="32">
        <v>-1.0000000009313226E-2</v>
      </c>
      <c r="L775" s="32"/>
    </row>
    <row r="776" spans="1:12">
      <c r="A776" s="56"/>
      <c r="B776" s="56" t="s">
        <v>4879</v>
      </c>
      <c r="C776" s="56" t="s">
        <v>5287</v>
      </c>
      <c r="D776" s="32">
        <v>1611419</v>
      </c>
      <c r="E776" s="32">
        <v>-1227082</v>
      </c>
      <c r="F776" s="32">
        <v>384337</v>
      </c>
      <c r="G776" s="32">
        <v>-43327.16</v>
      </c>
      <c r="H776" s="32">
        <v>-43803.28</v>
      </c>
      <c r="I776" s="32">
        <v>-43803.29</v>
      </c>
      <c r="J776" s="32">
        <v>-476.11999999999534</v>
      </c>
      <c r="K776" s="32">
        <v>-1.0000000002037268E-2</v>
      </c>
      <c r="L776" s="32"/>
    </row>
    <row r="777" spans="1:12">
      <c r="A777" s="56"/>
      <c r="B777" s="56" t="s">
        <v>1484</v>
      </c>
      <c r="C777" s="56" t="s">
        <v>5288</v>
      </c>
      <c r="D777" s="32">
        <v>1272173</v>
      </c>
      <c r="E777" s="32">
        <v>-688465</v>
      </c>
      <c r="F777" s="32">
        <v>583708</v>
      </c>
      <c r="G777" s="32">
        <v>-16735.88</v>
      </c>
      <c r="H777" s="32">
        <v>-16919.78</v>
      </c>
      <c r="I777" s="32">
        <v>-16919.79</v>
      </c>
      <c r="J777" s="32">
        <v>-183.89999999999782</v>
      </c>
      <c r="K777" s="32">
        <v>-1.0000000002037268E-2</v>
      </c>
      <c r="L777" s="32"/>
    </row>
    <row r="778" spans="1:12">
      <c r="A778" s="56"/>
      <c r="B778" s="56" t="s">
        <v>1486</v>
      </c>
      <c r="C778" s="56" t="s">
        <v>5289</v>
      </c>
      <c r="D778" s="32">
        <v>982395</v>
      </c>
      <c r="E778" s="32">
        <v>-531645</v>
      </c>
      <c r="F778" s="32">
        <v>450750</v>
      </c>
      <c r="G778" s="32">
        <v>-12923.74</v>
      </c>
      <c r="H778" s="32">
        <v>-13065.75</v>
      </c>
      <c r="I778" s="32">
        <v>-13065.76</v>
      </c>
      <c r="J778" s="32">
        <v>-142.01000000000022</v>
      </c>
      <c r="K778" s="32">
        <v>-1.0000000000218279E-2</v>
      </c>
      <c r="L778" s="32"/>
    </row>
    <row r="779" spans="1:12">
      <c r="A779" s="56"/>
      <c r="B779" s="56" t="s">
        <v>4891</v>
      </c>
      <c r="C779" s="56" t="s">
        <v>5290</v>
      </c>
      <c r="D779" s="32">
        <v>74568186</v>
      </c>
      <c r="E779" s="32">
        <v>-40354237</v>
      </c>
      <c r="F779" s="32">
        <v>34213949</v>
      </c>
      <c r="G779" s="32">
        <v>-980970.35</v>
      </c>
      <c r="H779" s="32">
        <v>-991750.23</v>
      </c>
      <c r="I779" s="32">
        <v>-991750.24</v>
      </c>
      <c r="J779" s="32">
        <v>-10779.880000000005</v>
      </c>
      <c r="K779" s="32">
        <v>-1.0000000009313226E-2</v>
      </c>
      <c r="L779" s="32"/>
    </row>
    <row r="780" spans="1:12">
      <c r="A780" s="56"/>
      <c r="B780" s="56" t="s">
        <v>4895</v>
      </c>
      <c r="C780" s="56" t="s">
        <v>5291</v>
      </c>
      <c r="D780" s="32">
        <v>40211865</v>
      </c>
      <c r="E780" s="32">
        <v>-21761548</v>
      </c>
      <c r="F780" s="32">
        <v>18450317</v>
      </c>
      <c r="G780" s="32">
        <v>-529001.02</v>
      </c>
      <c r="H780" s="32">
        <v>-534814.23</v>
      </c>
      <c r="I780" s="32">
        <v>-534814.22</v>
      </c>
      <c r="J780" s="32">
        <v>-5813.2099999999627</v>
      </c>
      <c r="K780" s="32">
        <v>1.0000000009313226E-2</v>
      </c>
      <c r="L780" s="32"/>
    </row>
    <row r="781" spans="1:12">
      <c r="A781" s="56"/>
      <c r="B781" s="56" t="s">
        <v>4909</v>
      </c>
      <c r="C781" s="56" t="s">
        <v>5292</v>
      </c>
      <c r="D781" s="32">
        <v>2482862</v>
      </c>
      <c r="E781" s="32">
        <v>-1890678</v>
      </c>
      <c r="F781" s="32">
        <v>592184</v>
      </c>
      <c r="G781" s="32">
        <v>-66758.149999999994</v>
      </c>
      <c r="H781" s="32">
        <v>-67491.77</v>
      </c>
      <c r="I781" s="32">
        <v>-67491.759999999995</v>
      </c>
      <c r="J781" s="32">
        <v>-733.6200000000099</v>
      </c>
      <c r="K781" s="32">
        <v>1.0000000009313226E-2</v>
      </c>
      <c r="L781" s="32"/>
    </row>
    <row r="782" spans="1:12">
      <c r="A782" s="56"/>
      <c r="B782" s="56" t="s">
        <v>4911</v>
      </c>
      <c r="C782" s="56" t="s">
        <v>5293</v>
      </c>
      <c r="D782" s="32">
        <v>302849</v>
      </c>
      <c r="E782" s="32">
        <v>-163893</v>
      </c>
      <c r="F782" s="32">
        <v>138956</v>
      </c>
      <c r="G782" s="32">
        <v>-3984.1</v>
      </c>
      <c r="H782" s="32">
        <v>-4027.88</v>
      </c>
      <c r="I782" s="32">
        <v>-4027.88</v>
      </c>
      <c r="J782" s="32">
        <v>-43.7800000000002</v>
      </c>
      <c r="K782" s="32">
        <v>0</v>
      </c>
      <c r="L782" s="32"/>
    </row>
    <row r="783" spans="1:12">
      <c r="A783" s="56"/>
      <c r="B783" s="56" t="s">
        <v>4921</v>
      </c>
      <c r="C783" s="56" t="s">
        <v>5294</v>
      </c>
      <c r="D783" s="32">
        <v>280849</v>
      </c>
      <c r="E783" s="32">
        <v>-151988</v>
      </c>
      <c r="F783" s="32">
        <v>128861</v>
      </c>
      <c r="G783" s="32">
        <v>-3694.67</v>
      </c>
      <c r="H783" s="32">
        <v>-3735.27</v>
      </c>
      <c r="I783" s="32">
        <v>-3735.27</v>
      </c>
      <c r="J783" s="32">
        <v>-40.599999999999909</v>
      </c>
      <c r="K783" s="32">
        <v>0</v>
      </c>
      <c r="L783" s="32"/>
    </row>
    <row r="784" spans="1:12">
      <c r="A784" s="56"/>
      <c r="B784" s="56" t="s">
        <v>4931</v>
      </c>
      <c r="C784" s="56" t="s">
        <v>5295</v>
      </c>
      <c r="D784" s="32">
        <v>1072389</v>
      </c>
      <c r="E784" s="32">
        <v>-580347</v>
      </c>
      <c r="F784" s="32">
        <v>492042</v>
      </c>
      <c r="G784" s="32">
        <v>-14107.66</v>
      </c>
      <c r="H784" s="32">
        <v>-14262.68</v>
      </c>
      <c r="I784" s="32">
        <v>-14262.69</v>
      </c>
      <c r="J784" s="32">
        <v>-155.02000000000044</v>
      </c>
      <c r="K784" s="32">
        <v>-1.0000000000218279E-2</v>
      </c>
      <c r="L784" s="32"/>
    </row>
    <row r="785" spans="1:12">
      <c r="A785" s="56"/>
      <c r="B785" s="56" t="s">
        <v>2260</v>
      </c>
      <c r="C785" s="56" t="s">
        <v>5296</v>
      </c>
      <c r="D785" s="32">
        <v>11792977</v>
      </c>
      <c r="E785" s="32">
        <v>-6382032</v>
      </c>
      <c r="F785" s="32">
        <v>5410945</v>
      </c>
      <c r="G785" s="32">
        <v>-155140.71</v>
      </c>
      <c r="H785" s="32">
        <v>-156845.54999999999</v>
      </c>
      <c r="I785" s="32">
        <v>-156845.54999999999</v>
      </c>
      <c r="J785" s="32">
        <v>-1704.8399999999965</v>
      </c>
      <c r="K785" s="32">
        <v>0</v>
      </c>
      <c r="L785" s="32"/>
    </row>
    <row r="786" spans="1:12">
      <c r="A786" s="56"/>
      <c r="B786" s="56" t="s">
        <v>1152</v>
      </c>
      <c r="C786" s="56" t="s">
        <v>5297</v>
      </c>
      <c r="D786" s="32">
        <v>58986485</v>
      </c>
      <c r="E786" s="32">
        <v>-31921852</v>
      </c>
      <c r="F786" s="32">
        <v>27064633</v>
      </c>
      <c r="G786" s="32">
        <v>-775987.66</v>
      </c>
      <c r="H786" s="32">
        <v>-784514.99</v>
      </c>
      <c r="I786" s="32">
        <v>-784514.99</v>
      </c>
      <c r="J786" s="32">
        <v>-8527.3299999999581</v>
      </c>
      <c r="K786" s="32">
        <v>0</v>
      </c>
      <c r="L786" s="32"/>
    </row>
    <row r="787" spans="1:12">
      <c r="A787" s="56"/>
      <c r="B787" s="56" t="s">
        <v>1475</v>
      </c>
      <c r="C787" s="56" t="s">
        <v>5298</v>
      </c>
      <c r="D787" s="32">
        <v>13350572</v>
      </c>
      <c r="E787" s="32">
        <v>-10166348</v>
      </c>
      <c r="F787" s="32">
        <v>3184224</v>
      </c>
      <c r="G787" s="32">
        <v>-358964.46</v>
      </c>
      <c r="H787" s="32">
        <v>-362909.11</v>
      </c>
      <c r="I787" s="32">
        <v>-362909.12</v>
      </c>
      <c r="J787" s="32">
        <v>-3944.6499999999651</v>
      </c>
      <c r="K787" s="32">
        <v>-1.0000000009313226E-2</v>
      </c>
      <c r="L787" s="32"/>
    </row>
    <row r="788" spans="1:12">
      <c r="A788" s="56"/>
      <c r="B788" s="56" t="s">
        <v>4938</v>
      </c>
      <c r="C788" s="56" t="s">
        <v>5299</v>
      </c>
      <c r="D788" s="32">
        <v>156630882</v>
      </c>
      <c r="E788" s="32">
        <v>-84764295</v>
      </c>
      <c r="F788" s="32">
        <v>71866587</v>
      </c>
      <c r="G788" s="32">
        <v>-2060533.57</v>
      </c>
      <c r="H788" s="32">
        <v>-2083176.79</v>
      </c>
      <c r="I788" s="32">
        <v>-2083176.8</v>
      </c>
      <c r="J788" s="32">
        <v>-22643.219999999972</v>
      </c>
      <c r="K788" s="32">
        <v>-1.0000000009313226E-2</v>
      </c>
      <c r="L788" s="32"/>
    </row>
    <row r="789" spans="1:12">
      <c r="A789" s="56"/>
      <c r="B789" s="56" t="s">
        <v>1480</v>
      </c>
      <c r="C789" s="56" t="s">
        <v>5300</v>
      </c>
      <c r="D789" s="32">
        <v>315471397</v>
      </c>
      <c r="E789" s="32">
        <v>-170724381</v>
      </c>
      <c r="F789" s="32">
        <v>144747016</v>
      </c>
      <c r="G789" s="32">
        <v>-4150135.64</v>
      </c>
      <c r="H789" s="32">
        <v>-4195741.53</v>
      </c>
      <c r="I789" s="32">
        <v>-4195741.5199999996</v>
      </c>
      <c r="J789" s="32">
        <v>-45605.89000000013</v>
      </c>
      <c r="K789" s="32">
        <v>1.0000000707805157E-2</v>
      </c>
      <c r="L789" s="32"/>
    </row>
    <row r="790" spans="1:12">
      <c r="A790" s="56"/>
      <c r="B790" s="56" t="s">
        <v>4949</v>
      </c>
      <c r="C790" s="56" t="s">
        <v>5301</v>
      </c>
      <c r="D790" s="32">
        <v>16237</v>
      </c>
      <c r="E790" s="32">
        <v>-8787</v>
      </c>
      <c r="F790" s="32">
        <v>7450</v>
      </c>
      <c r="G790" s="32">
        <v>-213.6</v>
      </c>
      <c r="H790" s="32">
        <v>-215.96</v>
      </c>
      <c r="I790" s="32">
        <v>-215.95</v>
      </c>
      <c r="J790" s="32">
        <v>-2.3600000000000136</v>
      </c>
      <c r="K790" s="32">
        <v>1.0000000000019327E-2</v>
      </c>
      <c r="L790" s="32"/>
    </row>
    <row r="791" spans="1:12">
      <c r="A791" s="56"/>
      <c r="B791" s="56" t="s">
        <v>4951</v>
      </c>
      <c r="C791" s="56" t="s">
        <v>5302</v>
      </c>
      <c r="D791" s="32">
        <v>59207</v>
      </c>
      <c r="E791" s="32">
        <v>-45086</v>
      </c>
      <c r="F791" s="32">
        <v>14121</v>
      </c>
      <c r="G791" s="32">
        <v>-1591.95</v>
      </c>
      <c r="H791" s="32">
        <v>-1609.44</v>
      </c>
      <c r="I791" s="32">
        <v>-1609.44</v>
      </c>
      <c r="J791" s="32">
        <v>-17.490000000000009</v>
      </c>
      <c r="K791" s="32">
        <v>0</v>
      </c>
      <c r="L791" s="32"/>
    </row>
    <row r="792" spans="1:12">
      <c r="A792" s="56"/>
      <c r="B792" s="56" t="s">
        <v>4953</v>
      </c>
      <c r="C792" s="56" t="s">
        <v>5303</v>
      </c>
      <c r="D792" s="32">
        <v>51948</v>
      </c>
      <c r="E792" s="32">
        <v>-28113</v>
      </c>
      <c r="F792" s="32">
        <v>23835</v>
      </c>
      <c r="G792" s="32">
        <v>-683.39</v>
      </c>
      <c r="H792" s="32">
        <v>-690.9</v>
      </c>
      <c r="I792" s="32">
        <v>-690.91</v>
      </c>
      <c r="J792" s="32">
        <v>-7.5099999999999909</v>
      </c>
      <c r="K792" s="32">
        <v>-9.9999999999909051E-3</v>
      </c>
      <c r="L792" s="32"/>
    </row>
    <row r="793" spans="1:12">
      <c r="A793" s="56"/>
      <c r="B793" s="56" t="s">
        <v>4955</v>
      </c>
      <c r="C793" s="56" t="s">
        <v>5304</v>
      </c>
      <c r="D793" s="32">
        <v>37004</v>
      </c>
      <c r="E793" s="32">
        <v>-28178</v>
      </c>
      <c r="F793" s="32">
        <v>8826</v>
      </c>
      <c r="G793" s="32">
        <v>-994.94</v>
      </c>
      <c r="H793" s="32">
        <v>-1005.88</v>
      </c>
      <c r="I793" s="32">
        <v>-1005.87</v>
      </c>
      <c r="J793" s="32">
        <v>-10.939999999999941</v>
      </c>
      <c r="K793" s="32">
        <v>9.9999999999909051E-3</v>
      </c>
      <c r="L793" s="32"/>
    </row>
    <row r="794" spans="1:12">
      <c r="A794" s="56"/>
      <c r="B794" s="56" t="s">
        <v>4957</v>
      </c>
      <c r="C794" s="56" t="s">
        <v>5305</v>
      </c>
      <c r="D794" s="32">
        <v>75444</v>
      </c>
      <c r="E794" s="32">
        <v>-40828</v>
      </c>
      <c r="F794" s="32">
        <v>34616</v>
      </c>
      <c r="G794" s="32">
        <v>-992.5</v>
      </c>
      <c r="H794" s="32">
        <v>-1003.41</v>
      </c>
      <c r="I794" s="32">
        <v>-1003.4</v>
      </c>
      <c r="J794" s="32">
        <v>-10.909999999999968</v>
      </c>
      <c r="K794" s="32">
        <v>9.9999999999909051E-3</v>
      </c>
      <c r="L794" s="32"/>
    </row>
    <row r="795" spans="1:12">
      <c r="A795" s="56"/>
      <c r="B795" s="56" t="s">
        <v>4959</v>
      </c>
      <c r="C795" s="56" t="s">
        <v>5306</v>
      </c>
      <c r="D795" s="32">
        <v>1566158</v>
      </c>
      <c r="E795" s="32">
        <v>-847562</v>
      </c>
      <c r="F795" s="32">
        <v>718596</v>
      </c>
      <c r="G795" s="32">
        <v>-20603.34</v>
      </c>
      <c r="H795" s="32">
        <v>-20829.759999999998</v>
      </c>
      <c r="I795" s="32">
        <v>-20829.75</v>
      </c>
      <c r="J795" s="32">
        <v>-226.41999999999825</v>
      </c>
      <c r="K795" s="32">
        <v>9.9999999983992893E-3</v>
      </c>
      <c r="L795" s="32"/>
    </row>
    <row r="796" spans="1:12">
      <c r="A796" s="56"/>
      <c r="B796" s="56" t="s">
        <v>4961</v>
      </c>
      <c r="C796" s="56" t="s">
        <v>5307</v>
      </c>
      <c r="D796" s="32">
        <v>78461</v>
      </c>
      <c r="E796" s="32">
        <v>-59747</v>
      </c>
      <c r="F796" s="32">
        <v>18714</v>
      </c>
      <c r="G796" s="32">
        <v>-2109.64</v>
      </c>
      <c r="H796" s="32">
        <v>-2132.83</v>
      </c>
      <c r="I796" s="32">
        <v>-2132.83</v>
      </c>
      <c r="J796" s="32">
        <v>-23.190000000000055</v>
      </c>
      <c r="K796" s="32">
        <v>0</v>
      </c>
      <c r="L796" s="32"/>
    </row>
    <row r="797" spans="1:12">
      <c r="A797" s="56"/>
      <c r="B797" s="56" t="s">
        <v>4963</v>
      </c>
      <c r="C797" s="56" t="s">
        <v>5308</v>
      </c>
      <c r="D797" s="32">
        <v>705328</v>
      </c>
      <c r="E797" s="32">
        <v>-381704</v>
      </c>
      <c r="F797" s="32">
        <v>323624</v>
      </c>
      <c r="G797" s="32">
        <v>-9278.83</v>
      </c>
      <c r="H797" s="32">
        <v>-9380.7900000000009</v>
      </c>
      <c r="I797" s="32">
        <v>-9380.7999999999993</v>
      </c>
      <c r="J797" s="32">
        <v>-101.96000000000095</v>
      </c>
      <c r="K797" s="32">
        <v>-9.9999999983992893E-3</v>
      </c>
      <c r="L797" s="32"/>
    </row>
    <row r="798" spans="1:12">
      <c r="A798" s="56"/>
      <c r="B798" s="56" t="s">
        <v>4965</v>
      </c>
      <c r="C798" s="56" t="s">
        <v>5309</v>
      </c>
      <c r="D798" s="32">
        <v>1332152</v>
      </c>
      <c r="E798" s="32">
        <v>-1014423</v>
      </c>
      <c r="F798" s="32">
        <v>317729</v>
      </c>
      <c r="G798" s="32">
        <v>-35818.32</v>
      </c>
      <c r="H798" s="32">
        <v>-36211.94</v>
      </c>
      <c r="I798" s="32">
        <v>-36211.93</v>
      </c>
      <c r="J798" s="32">
        <v>-393.62000000000262</v>
      </c>
      <c r="K798" s="32">
        <v>1.0000000002037268E-2</v>
      </c>
      <c r="L798" s="32"/>
    </row>
    <row r="799" spans="1:12">
      <c r="A799" s="56"/>
      <c r="B799" s="56" t="s">
        <v>4967</v>
      </c>
      <c r="C799" s="56" t="s">
        <v>5310</v>
      </c>
      <c r="D799" s="32">
        <v>3860972</v>
      </c>
      <c r="E799" s="32">
        <v>-2089451</v>
      </c>
      <c r="F799" s="32">
        <v>1771521</v>
      </c>
      <c r="G799" s="32">
        <v>-50792.42</v>
      </c>
      <c r="H799" s="32">
        <v>-51350.58</v>
      </c>
      <c r="I799" s="32">
        <v>-51350.57</v>
      </c>
      <c r="J799" s="32">
        <v>-558.16000000000349</v>
      </c>
      <c r="K799" s="32">
        <v>1.0000000002037268E-2</v>
      </c>
      <c r="L799" s="32"/>
    </row>
    <row r="800" spans="1:12">
      <c r="A800" s="56"/>
      <c r="B800" s="56" t="s">
        <v>4971</v>
      </c>
      <c r="C800" s="56" t="s">
        <v>5311</v>
      </c>
      <c r="D800" s="32">
        <v>661490</v>
      </c>
      <c r="E800" s="32">
        <v>-357980</v>
      </c>
      <c r="F800" s="32">
        <v>303510</v>
      </c>
      <c r="G800" s="32">
        <v>-8702.14</v>
      </c>
      <c r="H800" s="32">
        <v>-8797.77</v>
      </c>
      <c r="I800" s="32">
        <v>-8797.77</v>
      </c>
      <c r="J800" s="32">
        <v>-95.630000000001019</v>
      </c>
      <c r="K800" s="32">
        <v>0</v>
      </c>
      <c r="L800" s="32"/>
    </row>
    <row r="801" spans="1:12">
      <c r="A801" s="56"/>
      <c r="B801" s="56" t="s">
        <v>4973</v>
      </c>
      <c r="C801" s="56" t="s">
        <v>5312</v>
      </c>
      <c r="D801" s="32">
        <v>5634414</v>
      </c>
      <c r="E801" s="32">
        <v>-3049189</v>
      </c>
      <c r="F801" s="32">
        <v>2585225</v>
      </c>
      <c r="G801" s="32">
        <v>-74122.67</v>
      </c>
      <c r="H801" s="32">
        <v>-74937.19</v>
      </c>
      <c r="I801" s="32">
        <v>-74937.2</v>
      </c>
      <c r="J801" s="32">
        <v>-814.52000000000407</v>
      </c>
      <c r="K801" s="32">
        <v>-9.9999999947613105E-3</v>
      </c>
      <c r="L801" s="32"/>
    </row>
    <row r="802" spans="1:12">
      <c r="A802" s="56"/>
      <c r="B802" s="56" t="s">
        <v>4975</v>
      </c>
      <c r="C802" s="56" t="s">
        <v>5313</v>
      </c>
      <c r="D802" s="32">
        <v>4209400</v>
      </c>
      <c r="E802" s="32">
        <v>-2278011</v>
      </c>
      <c r="F802" s="32">
        <v>1931389</v>
      </c>
      <c r="G802" s="32">
        <v>-55376.11</v>
      </c>
      <c r="H802" s="32">
        <v>-55984.639999999999</v>
      </c>
      <c r="I802" s="32">
        <v>-55984.639999999999</v>
      </c>
      <c r="J802" s="32">
        <v>-608.52999999999884</v>
      </c>
      <c r="K802" s="32">
        <v>0</v>
      </c>
      <c r="L802" s="32"/>
    </row>
    <row r="803" spans="1:12">
      <c r="A803" s="56"/>
      <c r="B803" s="56" t="s">
        <v>5125</v>
      </c>
      <c r="C803" s="56" t="s">
        <v>5124</v>
      </c>
      <c r="D803" s="32">
        <v>1497241</v>
      </c>
      <c r="E803" s="32">
        <v>-1140136</v>
      </c>
      <c r="F803" s="32">
        <v>357105</v>
      </c>
      <c r="G803" s="32">
        <v>-40257.18</v>
      </c>
      <c r="H803" s="32">
        <v>-40699.56</v>
      </c>
      <c r="I803" s="32">
        <v>-40699.57</v>
      </c>
      <c r="J803" s="32">
        <v>-442.37999999999738</v>
      </c>
      <c r="K803" s="32">
        <v>-1.0000000002037268E-2</v>
      </c>
      <c r="L803" s="32"/>
    </row>
    <row r="804" spans="1:12">
      <c r="A804" s="56"/>
      <c r="B804" s="56" t="s">
        <v>2551</v>
      </c>
      <c r="C804" s="56" t="s">
        <v>5126</v>
      </c>
      <c r="D804" s="32">
        <v>67910</v>
      </c>
      <c r="E804" s="32">
        <v>-51713</v>
      </c>
      <c r="F804" s="32">
        <v>16197</v>
      </c>
      <c r="G804" s="32">
        <v>-1825.92</v>
      </c>
      <c r="H804" s="32">
        <v>-1845.99</v>
      </c>
      <c r="I804" s="32">
        <v>-1845.99</v>
      </c>
      <c r="J804" s="32">
        <v>-20.069999999999936</v>
      </c>
      <c r="K804" s="32">
        <v>0</v>
      </c>
      <c r="L804" s="32"/>
    </row>
    <row r="805" spans="1:12">
      <c r="A805" s="56"/>
      <c r="B805" s="56" t="s">
        <v>4552</v>
      </c>
      <c r="C805" s="56" t="s">
        <v>5121</v>
      </c>
      <c r="D805" s="32">
        <v>2590804</v>
      </c>
      <c r="E805" s="32">
        <v>-1972875</v>
      </c>
      <c r="F805" s="32">
        <v>617929</v>
      </c>
      <c r="G805" s="32">
        <v>-69660.429999999993</v>
      </c>
      <c r="H805" s="32">
        <v>-70425.94</v>
      </c>
      <c r="I805" s="32">
        <v>-70425.929999999993</v>
      </c>
      <c r="J805" s="32">
        <v>-765.51000000000931</v>
      </c>
      <c r="K805" s="32">
        <v>1.0000000009313226E-2</v>
      </c>
      <c r="L805" s="32"/>
    </row>
    <row r="806" spans="1:12">
      <c r="A806" s="56"/>
      <c r="B806" s="56" t="s">
        <v>1246</v>
      </c>
      <c r="C806" s="56" t="s">
        <v>5127</v>
      </c>
      <c r="D806" s="32">
        <v>6719410</v>
      </c>
      <c r="E806" s="32">
        <v>-5116774</v>
      </c>
      <c r="F806" s="32">
        <v>1602636</v>
      </c>
      <c r="G806" s="32">
        <v>-180668.61</v>
      </c>
      <c r="H806" s="32">
        <v>-182653.99</v>
      </c>
      <c r="I806" s="32">
        <v>-182653.98</v>
      </c>
      <c r="J806" s="32">
        <v>-1985.3800000000047</v>
      </c>
      <c r="K806" s="32">
        <v>9.9999999802093953E-3</v>
      </c>
      <c r="L806" s="32"/>
    </row>
    <row r="807" spans="1:12">
      <c r="A807" s="56"/>
      <c r="B807" s="56" t="s">
        <v>2182</v>
      </c>
      <c r="C807" s="56" t="s">
        <v>5128</v>
      </c>
      <c r="D807" s="32">
        <v>12621757</v>
      </c>
      <c r="E807" s="32">
        <v>-4351017</v>
      </c>
      <c r="F807" s="32">
        <v>8270740</v>
      </c>
      <c r="G807" s="32">
        <v>-77228.210000000006</v>
      </c>
      <c r="H807" s="32">
        <v>-78076.87</v>
      </c>
      <c r="I807" s="32">
        <v>-78076.87</v>
      </c>
      <c r="J807" s="32">
        <v>-848.65999999998894</v>
      </c>
      <c r="K807" s="32">
        <v>0</v>
      </c>
      <c r="L807" s="32"/>
    </row>
    <row r="808" spans="1:12">
      <c r="A808" s="56"/>
      <c r="B808" s="56" t="s">
        <v>4979</v>
      </c>
      <c r="C808" s="56" t="s">
        <v>5314</v>
      </c>
      <c r="D808" s="32">
        <v>72029602</v>
      </c>
      <c r="E808" s="32">
        <v>-44281329</v>
      </c>
      <c r="F808" s="32">
        <v>27748273</v>
      </c>
      <c r="G808" s="32">
        <v>-1702059</v>
      </c>
      <c r="H808" s="32">
        <v>-1720762.95</v>
      </c>
      <c r="I808" s="32">
        <v>-1720762.95</v>
      </c>
      <c r="J808" s="32">
        <v>-18703.949999999953</v>
      </c>
      <c r="K808" s="32">
        <v>0</v>
      </c>
      <c r="L808" s="32"/>
    </row>
    <row r="809" spans="1:12">
      <c r="A809" s="56"/>
      <c r="B809" s="56" t="s">
        <v>4983</v>
      </c>
      <c r="C809" s="56" t="s">
        <v>5315</v>
      </c>
      <c r="D809" s="32">
        <v>48848571</v>
      </c>
      <c r="E809" s="32">
        <v>-30030426</v>
      </c>
      <c r="F809" s="32">
        <v>18818145</v>
      </c>
      <c r="G809" s="32">
        <v>-1154291.3999999999</v>
      </c>
      <c r="H809" s="32">
        <v>-1166975.9099999999</v>
      </c>
      <c r="I809" s="32">
        <v>-1166975.92</v>
      </c>
      <c r="J809" s="32">
        <v>-12684.510000000009</v>
      </c>
      <c r="K809" s="32">
        <v>-1.0000000009313226E-2</v>
      </c>
      <c r="L809" s="32"/>
    </row>
    <row r="810" spans="1:12">
      <c r="A810" s="56"/>
      <c r="B810" s="56" t="s">
        <v>4985</v>
      </c>
      <c r="C810" s="56" t="s">
        <v>5316</v>
      </c>
      <c r="D810" s="32">
        <v>177406241</v>
      </c>
      <c r="E810" s="32">
        <v>-109063272</v>
      </c>
      <c r="F810" s="32">
        <v>68342969</v>
      </c>
      <c r="G810" s="32">
        <v>-4192108.29</v>
      </c>
      <c r="H810" s="32">
        <v>-4238175.42</v>
      </c>
      <c r="I810" s="32">
        <v>-4238175.42</v>
      </c>
      <c r="J810" s="32">
        <v>-46067.129999999888</v>
      </c>
      <c r="K810" s="32">
        <v>0</v>
      </c>
      <c r="L810" s="32"/>
    </row>
    <row r="811" spans="1:12">
      <c r="A811" s="56"/>
      <c r="B811" s="56" t="s">
        <v>4987</v>
      </c>
      <c r="C811" s="56" t="s">
        <v>5317</v>
      </c>
      <c r="D811" s="32">
        <v>22908025</v>
      </c>
      <c r="E811" s="32">
        <v>-14083068</v>
      </c>
      <c r="F811" s="32">
        <v>8824957</v>
      </c>
      <c r="G811" s="32">
        <v>-541316.48</v>
      </c>
      <c r="H811" s="32">
        <v>-547265.01</v>
      </c>
      <c r="I811" s="32">
        <v>-547265.02</v>
      </c>
      <c r="J811" s="32">
        <v>-5948.5300000000279</v>
      </c>
      <c r="K811" s="32">
        <v>-1.0000000009313226E-2</v>
      </c>
      <c r="L811" s="32"/>
    </row>
    <row r="812" spans="1:12">
      <c r="A812" s="56"/>
      <c r="B812" s="56" t="s">
        <v>4989</v>
      </c>
      <c r="C812" s="56" t="s">
        <v>5318</v>
      </c>
      <c r="D812" s="32">
        <v>59555216</v>
      </c>
      <c r="E812" s="32">
        <v>-36612504</v>
      </c>
      <c r="F812" s="32">
        <v>22942712</v>
      </c>
      <c r="G812" s="32">
        <v>-1407289.36</v>
      </c>
      <c r="H812" s="32">
        <v>-1422754.09</v>
      </c>
      <c r="I812" s="32">
        <v>-1422754.08</v>
      </c>
      <c r="J812" s="32">
        <v>-15464.729999999981</v>
      </c>
      <c r="K812" s="32">
        <v>1.0000000009313226E-2</v>
      </c>
      <c r="L812" s="32"/>
    </row>
    <row r="813" spans="1:12">
      <c r="A813" s="56"/>
      <c r="B813" s="56" t="s">
        <v>4991</v>
      </c>
      <c r="C813" s="56" t="s">
        <v>5319</v>
      </c>
      <c r="D813" s="32">
        <v>629793</v>
      </c>
      <c r="E813" s="32">
        <v>-281347</v>
      </c>
      <c r="F813" s="32">
        <v>348446</v>
      </c>
      <c r="G813" s="32">
        <v>-8285.85</v>
      </c>
      <c r="H813" s="32">
        <v>-8376.9</v>
      </c>
      <c r="I813" s="32">
        <v>-8376.9</v>
      </c>
      <c r="J813" s="32">
        <v>-91.049999999999272</v>
      </c>
      <c r="K813" s="32">
        <v>0</v>
      </c>
      <c r="L813" s="32"/>
    </row>
    <row r="814" spans="1:12">
      <c r="A814" s="56"/>
      <c r="B814" s="56" t="s">
        <v>4613</v>
      </c>
      <c r="C814" s="56" t="s">
        <v>5320</v>
      </c>
      <c r="D814" s="32">
        <v>4774981</v>
      </c>
      <c r="E814" s="32">
        <v>-2935495</v>
      </c>
      <c r="F814" s="32">
        <v>1839486</v>
      </c>
      <c r="G814" s="32">
        <v>-112832.75</v>
      </c>
      <c r="H814" s="32">
        <v>-114072.68</v>
      </c>
      <c r="I814" s="32">
        <v>-114072.67</v>
      </c>
      <c r="J814" s="32">
        <v>-1239.929999999993</v>
      </c>
      <c r="K814" s="32">
        <v>9.9999999947613105E-3</v>
      </c>
      <c r="L814" s="32"/>
    </row>
    <row r="815" spans="1:12">
      <c r="A815" s="56"/>
      <c r="B815" s="56" t="s">
        <v>4994</v>
      </c>
      <c r="C815" s="56" t="s">
        <v>5321</v>
      </c>
      <c r="D815" s="32">
        <v>3206123</v>
      </c>
      <c r="E815" s="32">
        <v>-1971015</v>
      </c>
      <c r="F815" s="32">
        <v>1235108</v>
      </c>
      <c r="G815" s="32">
        <v>-75760.66</v>
      </c>
      <c r="H815" s="32">
        <v>-76593.19</v>
      </c>
      <c r="I815" s="32">
        <v>-76593.19</v>
      </c>
      <c r="J815" s="32">
        <v>-832.52999999999884</v>
      </c>
      <c r="K815" s="32">
        <v>0</v>
      </c>
      <c r="L815" s="32"/>
    </row>
    <row r="816" spans="1:12">
      <c r="A816" s="56"/>
      <c r="B816" s="56" t="s">
        <v>2260</v>
      </c>
      <c r="C816" s="56" t="s">
        <v>5322</v>
      </c>
      <c r="D816" s="32">
        <v>186764308</v>
      </c>
      <c r="E816" s="32">
        <v>-83731692</v>
      </c>
      <c r="F816" s="32">
        <v>103032616</v>
      </c>
      <c r="G816" s="32">
        <v>-2449350.88</v>
      </c>
      <c r="H816" s="32">
        <v>-2476266.83</v>
      </c>
      <c r="I816" s="32">
        <v>-2476266.83</v>
      </c>
      <c r="J816" s="32">
        <v>-26915.950000000186</v>
      </c>
      <c r="K816" s="32">
        <v>0</v>
      </c>
      <c r="L816" s="32"/>
    </row>
    <row r="817" spans="1:12">
      <c r="A817" s="56"/>
      <c r="B817" s="56" t="s">
        <v>4999</v>
      </c>
      <c r="C817" s="56" t="s">
        <v>5323</v>
      </c>
      <c r="D817" s="32">
        <v>28566462</v>
      </c>
      <c r="E817" s="32">
        <v>-17561681</v>
      </c>
      <c r="F817" s="32">
        <v>11004781</v>
      </c>
      <c r="G817" s="32">
        <v>-675025.31</v>
      </c>
      <c r="H817" s="32">
        <v>-682443.17</v>
      </c>
      <c r="I817" s="32">
        <v>-682443.17</v>
      </c>
      <c r="J817" s="32">
        <v>-7417.859999999986</v>
      </c>
      <c r="K817" s="32">
        <v>0</v>
      </c>
      <c r="L817" s="32"/>
    </row>
    <row r="818" spans="1:12">
      <c r="A818" s="56"/>
      <c r="B818" s="56" t="s">
        <v>4552</v>
      </c>
      <c r="C818" s="56" t="s">
        <v>5122</v>
      </c>
      <c r="D818" s="32">
        <v>4707870</v>
      </c>
      <c r="E818" s="32">
        <v>-2894237</v>
      </c>
      <c r="F818" s="32">
        <v>1813633</v>
      </c>
      <c r="G818" s="32">
        <v>-111246.95</v>
      </c>
      <c r="H818" s="32">
        <v>-112469.44</v>
      </c>
      <c r="I818" s="32">
        <v>-112469.45</v>
      </c>
      <c r="J818" s="32">
        <v>-1222.4900000000052</v>
      </c>
      <c r="K818" s="32">
        <v>-9.9999999947613105E-3</v>
      </c>
      <c r="L818" s="32"/>
    </row>
    <row r="819" spans="1:12">
      <c r="A819" s="56"/>
      <c r="B819" s="56" t="s">
        <v>5001</v>
      </c>
      <c r="C819" s="56" t="s">
        <v>5324</v>
      </c>
      <c r="D819" s="32">
        <v>4926195</v>
      </c>
      <c r="E819" s="32">
        <v>-3028456</v>
      </c>
      <c r="F819" s="32">
        <v>1897739</v>
      </c>
      <c r="G819" s="32">
        <v>-116405.97</v>
      </c>
      <c r="H819" s="32">
        <v>-117685.15</v>
      </c>
      <c r="I819" s="32">
        <v>-117685.15</v>
      </c>
      <c r="J819" s="32">
        <v>-1279.179999999993</v>
      </c>
      <c r="K819" s="32">
        <v>0</v>
      </c>
      <c r="L819" s="32"/>
    </row>
    <row r="820" spans="1:12">
      <c r="A820" s="56"/>
      <c r="B820" s="56" t="s">
        <v>5003</v>
      </c>
      <c r="C820" s="56" t="s">
        <v>5325</v>
      </c>
      <c r="D820" s="32">
        <v>935687</v>
      </c>
      <c r="E820" s="32">
        <v>-575228</v>
      </c>
      <c r="F820" s="32">
        <v>360459</v>
      </c>
      <c r="G820" s="32">
        <v>-22110.28</v>
      </c>
      <c r="H820" s="32">
        <v>-22353.25</v>
      </c>
      <c r="I820" s="32">
        <v>-22353.26</v>
      </c>
      <c r="J820" s="32">
        <v>-242.97000000000116</v>
      </c>
      <c r="K820" s="32">
        <v>-9.9999999983992893E-3</v>
      </c>
      <c r="L820" s="32"/>
    </row>
    <row r="821" spans="1:12">
      <c r="A821" s="56"/>
      <c r="B821" s="56" t="s">
        <v>5005</v>
      </c>
      <c r="C821" s="56" t="s">
        <v>5326</v>
      </c>
      <c r="D821" s="32">
        <v>12468053</v>
      </c>
      <c r="E821" s="32">
        <v>-7664931</v>
      </c>
      <c r="F821" s="32">
        <v>4803122</v>
      </c>
      <c r="G821" s="32">
        <v>-294620.02</v>
      </c>
      <c r="H821" s="32">
        <v>-297857.59999999998</v>
      </c>
      <c r="I821" s="32">
        <v>-297857.59999999998</v>
      </c>
      <c r="J821" s="32">
        <v>-3237.5799999999581</v>
      </c>
      <c r="K821" s="32">
        <v>0</v>
      </c>
      <c r="L821" s="32"/>
    </row>
    <row r="822" spans="1:12">
      <c r="A822" s="56"/>
      <c r="B822" s="56" t="s">
        <v>5007</v>
      </c>
      <c r="C822" s="56" t="s">
        <v>5327</v>
      </c>
      <c r="D822" s="32">
        <v>30829879</v>
      </c>
      <c r="E822" s="32">
        <v>-10333998</v>
      </c>
      <c r="F822" s="32">
        <v>20495881</v>
      </c>
      <c r="G822" s="32">
        <v>-191288.59</v>
      </c>
      <c r="H822" s="32">
        <v>-193390.67</v>
      </c>
      <c r="I822" s="32">
        <v>-193390.67</v>
      </c>
      <c r="J822" s="32">
        <v>-2102.0800000000163</v>
      </c>
      <c r="K822" s="32">
        <v>0</v>
      </c>
      <c r="L822" s="32"/>
    </row>
    <row r="823" spans="1:12">
      <c r="A823" s="56"/>
      <c r="B823" s="56" t="s">
        <v>4592</v>
      </c>
      <c r="C823" s="56" t="s">
        <v>5123</v>
      </c>
      <c r="D823" s="32">
        <v>406741</v>
      </c>
      <c r="E823" s="32">
        <v>-250051</v>
      </c>
      <c r="F823" s="32">
        <v>156690</v>
      </c>
      <c r="G823" s="32">
        <v>-9611.27</v>
      </c>
      <c r="H823" s="32">
        <v>-9716.9</v>
      </c>
      <c r="I823" s="32">
        <v>-9716.89</v>
      </c>
      <c r="J823" s="32">
        <v>-105.6299999999992</v>
      </c>
      <c r="K823" s="32">
        <v>1.0000000000218279E-2</v>
      </c>
      <c r="L823" s="32"/>
    </row>
    <row r="824" spans="1:12">
      <c r="A824" s="56"/>
      <c r="B824" s="56" t="s">
        <v>5009</v>
      </c>
      <c r="C824" s="56" t="s">
        <v>5328</v>
      </c>
      <c r="D824" s="32">
        <v>14353810</v>
      </c>
      <c r="E824" s="32">
        <v>-8824230</v>
      </c>
      <c r="F824" s="32">
        <v>5529580</v>
      </c>
      <c r="G824" s="32">
        <v>-339180.45</v>
      </c>
      <c r="H824" s="32">
        <v>-342907.71</v>
      </c>
      <c r="I824" s="32">
        <v>-342907.71</v>
      </c>
      <c r="J824" s="32">
        <v>-3727.2600000000093</v>
      </c>
      <c r="K824" s="32">
        <v>0</v>
      </c>
      <c r="L824" s="32"/>
    </row>
    <row r="825" spans="1:12">
      <c r="A825" s="56"/>
      <c r="B825" s="56" t="s">
        <v>1612</v>
      </c>
      <c r="C825" s="56" t="s">
        <v>5360</v>
      </c>
      <c r="D825" s="32">
        <v>29000370</v>
      </c>
      <c r="E825" s="32">
        <v>-17828433</v>
      </c>
      <c r="F825" s="32">
        <v>11171937</v>
      </c>
      <c r="G825" s="32">
        <v>-685278.56</v>
      </c>
      <c r="H825" s="32">
        <v>-692809.08</v>
      </c>
      <c r="I825" s="32">
        <v>-692809.09</v>
      </c>
      <c r="J825" s="32">
        <v>-7530.5199999999022</v>
      </c>
      <c r="K825" s="32">
        <v>-1.0000000009313226E-2</v>
      </c>
      <c r="L825" s="32"/>
    </row>
    <row r="826" spans="1:12">
      <c r="A826" s="56"/>
      <c r="B826" s="56" t="s">
        <v>5011</v>
      </c>
      <c r="C826" s="56" t="s">
        <v>5329</v>
      </c>
      <c r="D826" s="32">
        <v>18831478</v>
      </c>
      <c r="E826" s="32">
        <v>-11576947</v>
      </c>
      <c r="F826" s="32">
        <v>7254531</v>
      </c>
      <c r="G826" s="32">
        <v>-444987.68</v>
      </c>
      <c r="H826" s="32">
        <v>-449877.66</v>
      </c>
      <c r="I826" s="32">
        <v>-449877.66</v>
      </c>
      <c r="J826" s="32">
        <v>-4889.9799999999814</v>
      </c>
      <c r="K826" s="32">
        <v>0</v>
      </c>
      <c r="L826" s="32"/>
    </row>
    <row r="827" spans="1:12">
      <c r="A827" s="56"/>
      <c r="B827" s="56" t="s">
        <v>1620</v>
      </c>
      <c r="C827" s="56" t="s">
        <v>5330</v>
      </c>
      <c r="D827" s="32">
        <v>151740864</v>
      </c>
      <c r="E827" s="32">
        <v>-93285078</v>
      </c>
      <c r="F827" s="32">
        <v>58455786</v>
      </c>
      <c r="G827" s="32">
        <v>-3585635.62</v>
      </c>
      <c r="H827" s="32">
        <v>-3625038.21</v>
      </c>
      <c r="I827" s="32">
        <v>-3625038.2</v>
      </c>
      <c r="J827" s="32">
        <v>-39402.589999999851</v>
      </c>
      <c r="K827" s="32">
        <v>9.9999997764825821E-3</v>
      </c>
      <c r="L827" s="32"/>
    </row>
    <row r="828" spans="1:12">
      <c r="A828" s="56"/>
      <c r="B828" s="56" t="s">
        <v>5013</v>
      </c>
      <c r="C828" s="56" t="s">
        <v>5331</v>
      </c>
      <c r="D828" s="32">
        <v>34548271</v>
      </c>
      <c r="E828" s="32">
        <v>-21239092</v>
      </c>
      <c r="F828" s="32">
        <v>13309179</v>
      </c>
      <c r="G828" s="32">
        <v>-816375.4</v>
      </c>
      <c r="H828" s="32">
        <v>-825346.56000000006</v>
      </c>
      <c r="I828" s="32">
        <v>-825346.55</v>
      </c>
      <c r="J828" s="32">
        <v>-8971.1600000000326</v>
      </c>
      <c r="K828" s="32">
        <v>1.0000000009313226E-2</v>
      </c>
      <c r="L828" s="32"/>
    </row>
    <row r="829" spans="1:12">
      <c r="A829" s="56"/>
      <c r="B829" s="56" t="s">
        <v>1311</v>
      </c>
      <c r="C829" s="56" t="s">
        <v>5335</v>
      </c>
      <c r="D829" s="32">
        <v>1448575</v>
      </c>
      <c r="E829" s="32">
        <v>-890534</v>
      </c>
      <c r="F829" s="32">
        <v>558041</v>
      </c>
      <c r="G829" s="32">
        <v>-34229.83</v>
      </c>
      <c r="H829" s="32">
        <v>-34605.97</v>
      </c>
      <c r="I829" s="32">
        <v>-34605.980000000003</v>
      </c>
      <c r="J829" s="32">
        <v>-376.13999999999942</v>
      </c>
      <c r="K829" s="32">
        <v>-1.0000000002037268E-2</v>
      </c>
      <c r="L829" s="32"/>
    </row>
    <row r="830" spans="1:12">
      <c r="A830" s="56"/>
      <c r="B830" s="56" t="s">
        <v>4613</v>
      </c>
      <c r="C830" s="56" t="s">
        <v>5389</v>
      </c>
      <c r="D830" s="32">
        <v>370587</v>
      </c>
      <c r="E830" s="32">
        <v>-270538</v>
      </c>
      <c r="F830" s="32">
        <v>100049</v>
      </c>
      <c r="G830" s="32">
        <v>-9671.77</v>
      </c>
      <c r="H830" s="32">
        <v>-9778.0499999999993</v>
      </c>
      <c r="I830" s="32">
        <v>-9778.06</v>
      </c>
      <c r="J830" s="32">
        <v>-106.27999999999884</v>
      </c>
      <c r="K830" s="32">
        <v>-1.0000000000218279E-2</v>
      </c>
      <c r="L830" s="32"/>
    </row>
    <row r="831" spans="1:12">
      <c r="A831" s="56"/>
      <c r="B831" s="56" t="s">
        <v>4615</v>
      </c>
      <c r="C831" s="56" t="s">
        <v>5390</v>
      </c>
      <c r="D831" s="32">
        <v>18431263</v>
      </c>
      <c r="E831" s="32">
        <v>-13455314</v>
      </c>
      <c r="F831" s="32">
        <v>4975949</v>
      </c>
      <c r="G831" s="32">
        <v>-481028.85</v>
      </c>
      <c r="H831" s="32">
        <v>-486314.88</v>
      </c>
      <c r="I831" s="32">
        <v>-486314.89</v>
      </c>
      <c r="J831" s="32">
        <v>-5286.0300000000279</v>
      </c>
      <c r="K831" s="32">
        <v>-1.0000000009313226E-2</v>
      </c>
      <c r="L831" s="32"/>
    </row>
    <row r="832" spans="1:12">
      <c r="A832" s="56"/>
      <c r="B832" s="56" t="s">
        <v>4617</v>
      </c>
      <c r="C832" s="56" t="s">
        <v>5391</v>
      </c>
      <c r="D832" s="32">
        <v>18431263</v>
      </c>
      <c r="E832" s="32">
        <v>-13455314</v>
      </c>
      <c r="F832" s="32">
        <v>4975949</v>
      </c>
      <c r="G832" s="32">
        <v>-481028.85</v>
      </c>
      <c r="H832" s="32">
        <v>-486314.88</v>
      </c>
      <c r="I832" s="32">
        <v>-486314.89</v>
      </c>
      <c r="J832" s="32">
        <v>-5286.0300000000279</v>
      </c>
      <c r="K832" s="32">
        <v>-1.0000000009313226E-2</v>
      </c>
      <c r="L832" s="32"/>
    </row>
    <row r="833" spans="1:12">
      <c r="A833" s="56"/>
      <c r="B833" s="56" t="s">
        <v>1172</v>
      </c>
      <c r="C833" s="56" t="s">
        <v>5392</v>
      </c>
      <c r="D833" s="32">
        <v>8097548</v>
      </c>
      <c r="E833" s="32">
        <v>-5911426</v>
      </c>
      <c r="F833" s="32">
        <v>2186122</v>
      </c>
      <c r="G833" s="32">
        <v>-211334.12</v>
      </c>
      <c r="H833" s="32">
        <v>-213656.47</v>
      </c>
      <c r="I833" s="32">
        <v>-213656.47</v>
      </c>
      <c r="J833" s="32">
        <v>-2322.3500000000058</v>
      </c>
      <c r="K833" s="32">
        <v>0</v>
      </c>
      <c r="L833" s="32"/>
    </row>
    <row r="834" spans="1:12">
      <c r="A834" s="56"/>
      <c r="B834" s="56" t="s">
        <v>4622</v>
      </c>
      <c r="C834" s="56" t="s">
        <v>5393</v>
      </c>
      <c r="D834" s="32">
        <v>183620</v>
      </c>
      <c r="E834" s="32">
        <v>-95926</v>
      </c>
      <c r="F834" s="32">
        <v>87694</v>
      </c>
      <c r="G834" s="32">
        <v>-2416.1799999999998</v>
      </c>
      <c r="H834" s="32">
        <v>-2442.73</v>
      </c>
      <c r="I834" s="32">
        <v>-2442.73</v>
      </c>
      <c r="J834" s="32">
        <v>-26.550000000000182</v>
      </c>
      <c r="K834" s="32">
        <v>0</v>
      </c>
      <c r="L834" s="32"/>
    </row>
    <row r="835" spans="1:12">
      <c r="A835" s="56"/>
      <c r="B835" s="56" t="s">
        <v>4624</v>
      </c>
      <c r="C835" s="56" t="s">
        <v>5394</v>
      </c>
      <c r="D835" s="32">
        <v>67703</v>
      </c>
      <c r="E835" s="32">
        <v>-35369</v>
      </c>
      <c r="F835" s="32">
        <v>32334</v>
      </c>
      <c r="G835" s="32">
        <v>-890.87</v>
      </c>
      <c r="H835" s="32">
        <v>-900.67</v>
      </c>
      <c r="I835" s="32">
        <v>-900.66</v>
      </c>
      <c r="J835" s="32">
        <v>-9.7999999999999545</v>
      </c>
      <c r="K835" s="32">
        <v>9.9999999999909051E-3</v>
      </c>
      <c r="L835" s="32"/>
    </row>
    <row r="836" spans="1:12">
      <c r="A836" s="56"/>
      <c r="B836" s="56" t="s">
        <v>4626</v>
      </c>
      <c r="C836" s="56" t="s">
        <v>5395</v>
      </c>
      <c r="D836" s="32">
        <v>28638</v>
      </c>
      <c r="E836" s="32">
        <v>-14961</v>
      </c>
      <c r="F836" s="32">
        <v>13677</v>
      </c>
      <c r="G836" s="32">
        <v>-376.83</v>
      </c>
      <c r="H836" s="32">
        <v>-380.97</v>
      </c>
      <c r="I836" s="32">
        <v>-380.98</v>
      </c>
      <c r="J836" s="32">
        <v>-4.1400000000000432</v>
      </c>
      <c r="K836" s="32">
        <v>-9.9999999999909051E-3</v>
      </c>
      <c r="L836" s="32"/>
    </row>
    <row r="837" spans="1:12">
      <c r="A837" s="56"/>
      <c r="B837" s="56" t="s">
        <v>4628</v>
      </c>
      <c r="C837" s="56" t="s">
        <v>5396</v>
      </c>
      <c r="D837" s="32">
        <v>635624</v>
      </c>
      <c r="E837" s="32">
        <v>-332062</v>
      </c>
      <c r="F837" s="32">
        <v>303562</v>
      </c>
      <c r="G837" s="32">
        <v>-8363.9</v>
      </c>
      <c r="H837" s="32">
        <v>-8455.82</v>
      </c>
      <c r="I837" s="32">
        <v>-8455.81</v>
      </c>
      <c r="J837" s="32">
        <v>-91.920000000000073</v>
      </c>
      <c r="K837" s="32">
        <v>1.0000000000218279E-2</v>
      </c>
      <c r="L837" s="32"/>
    </row>
    <row r="838" spans="1:12">
      <c r="A838" s="56"/>
      <c r="B838" s="56" t="s">
        <v>4630</v>
      </c>
      <c r="C838" s="56" t="s">
        <v>5397</v>
      </c>
      <c r="D838" s="32">
        <v>21233283</v>
      </c>
      <c r="E838" s="32">
        <v>-11092662</v>
      </c>
      <c r="F838" s="32">
        <v>10140621</v>
      </c>
      <c r="G838" s="32">
        <v>-279399.75</v>
      </c>
      <c r="H838" s="32">
        <v>-282470.07</v>
      </c>
      <c r="I838" s="32">
        <v>-282470.07</v>
      </c>
      <c r="J838" s="32">
        <v>-3070.320000000007</v>
      </c>
      <c r="K838" s="32">
        <v>0</v>
      </c>
      <c r="L838" s="32"/>
    </row>
    <row r="839" spans="1:12">
      <c r="A839" s="56"/>
      <c r="B839" s="56" t="s">
        <v>4632</v>
      </c>
      <c r="C839" s="56" t="s">
        <v>5398</v>
      </c>
      <c r="D839" s="32">
        <v>177127</v>
      </c>
      <c r="E839" s="32">
        <v>-92534</v>
      </c>
      <c r="F839" s="32">
        <v>84593</v>
      </c>
      <c r="G839" s="32">
        <v>-2330.7399999999998</v>
      </c>
      <c r="H839" s="32">
        <v>-2356.36</v>
      </c>
      <c r="I839" s="32">
        <v>-2356.36</v>
      </c>
      <c r="J839" s="32">
        <v>-25.620000000000346</v>
      </c>
      <c r="K839" s="32">
        <v>0</v>
      </c>
      <c r="L839" s="32"/>
    </row>
    <row r="840" spans="1:12">
      <c r="A840" s="56"/>
      <c r="B840" s="56" t="s">
        <v>1488</v>
      </c>
      <c r="C840" s="56" t="s">
        <v>5426</v>
      </c>
      <c r="D840" s="32">
        <v>69043425</v>
      </c>
      <c r="E840" s="32">
        <v>-27554698</v>
      </c>
      <c r="F840" s="32">
        <v>41488727</v>
      </c>
      <c r="G840" s="32">
        <v>-377791.59</v>
      </c>
      <c r="H840" s="32">
        <v>-381943.15</v>
      </c>
      <c r="I840" s="32">
        <v>-381943.14</v>
      </c>
      <c r="J840" s="32">
        <v>-4151.5599999999977</v>
      </c>
      <c r="K840" s="32">
        <v>1.0000000009313226E-2</v>
      </c>
      <c r="L840" s="32"/>
    </row>
    <row r="841" spans="1:12">
      <c r="A841" s="56"/>
      <c r="B841" s="56" t="s">
        <v>1490</v>
      </c>
      <c r="C841" s="56" t="s">
        <v>5427</v>
      </c>
      <c r="D841" s="32">
        <v>420493033</v>
      </c>
      <c r="E841" s="32">
        <v>-248651764</v>
      </c>
      <c r="F841" s="32">
        <v>171841269</v>
      </c>
      <c r="G841" s="32">
        <v>-7370736.9100000001</v>
      </c>
      <c r="H841" s="32">
        <v>-7451734.0300000003</v>
      </c>
      <c r="I841" s="32">
        <v>-7451734.0199999996</v>
      </c>
      <c r="J841" s="32">
        <v>-80997.120000000112</v>
      </c>
      <c r="K841" s="32">
        <v>1.0000000707805157E-2</v>
      </c>
      <c r="L841" s="32"/>
    </row>
    <row r="842" spans="1:12">
      <c r="A842" s="56"/>
      <c r="B842" s="56" t="s">
        <v>1492</v>
      </c>
      <c r="C842" s="56" t="s">
        <v>5428</v>
      </c>
      <c r="D842" s="32">
        <v>22293221</v>
      </c>
      <c r="E842" s="32">
        <v>-16265498</v>
      </c>
      <c r="F842" s="32">
        <v>6027723</v>
      </c>
      <c r="G842" s="32">
        <v>-582905.69999999995</v>
      </c>
      <c r="H842" s="32">
        <v>-589311.26</v>
      </c>
      <c r="I842" s="32">
        <v>-589311.25</v>
      </c>
      <c r="J842" s="32">
        <v>-6405.5600000000559</v>
      </c>
      <c r="K842" s="32">
        <v>1.0000000009313226E-2</v>
      </c>
      <c r="L842" s="32"/>
    </row>
    <row r="843" spans="1:12">
      <c r="A843" s="56"/>
      <c r="B843" s="56" t="s">
        <v>1494</v>
      </c>
      <c r="C843" s="56" t="s">
        <v>5429</v>
      </c>
      <c r="D843" s="32">
        <v>14242891</v>
      </c>
      <c r="E843" s="32">
        <v>-8422374</v>
      </c>
      <c r="F843" s="32">
        <v>5820517</v>
      </c>
      <c r="G843" s="32">
        <v>-249657.28</v>
      </c>
      <c r="H843" s="32">
        <v>-252400.77</v>
      </c>
      <c r="I843" s="32">
        <v>-252400.77</v>
      </c>
      <c r="J843" s="32">
        <v>-2743.4899999999907</v>
      </c>
      <c r="K843" s="32">
        <v>0</v>
      </c>
      <c r="L843" s="32"/>
    </row>
    <row r="844" spans="1:12">
      <c r="A844" s="56"/>
      <c r="B844" s="56" t="s">
        <v>1496</v>
      </c>
      <c r="C844" s="56" t="s">
        <v>5430</v>
      </c>
      <c r="D844" s="32">
        <v>3715537</v>
      </c>
      <c r="E844" s="32">
        <v>-2710916</v>
      </c>
      <c r="F844" s="32">
        <v>1004621</v>
      </c>
      <c r="G844" s="32">
        <v>-97150.94</v>
      </c>
      <c r="H844" s="32">
        <v>-98218.54</v>
      </c>
      <c r="I844" s="32">
        <v>-98218.53</v>
      </c>
      <c r="J844" s="32">
        <v>-1067.5999999999913</v>
      </c>
      <c r="K844" s="32">
        <v>9.9999999947613105E-3</v>
      </c>
      <c r="L844" s="32"/>
    </row>
    <row r="845" spans="1:12">
      <c r="A845" s="56"/>
      <c r="B845" s="56" t="s">
        <v>4684</v>
      </c>
      <c r="C845" s="56" t="s">
        <v>5431</v>
      </c>
      <c r="D845" s="32">
        <v>87657399</v>
      </c>
      <c r="E845" s="32">
        <v>-45727612</v>
      </c>
      <c r="F845" s="32">
        <v>41929787</v>
      </c>
      <c r="G845" s="32">
        <v>-1155485.1000000001</v>
      </c>
      <c r="H845" s="32">
        <v>-1168182.74</v>
      </c>
      <c r="I845" s="32">
        <v>-1168182.73</v>
      </c>
      <c r="J845" s="32">
        <v>-12697.639999999898</v>
      </c>
      <c r="K845" s="32">
        <v>1.0000000009313226E-2</v>
      </c>
      <c r="L845" s="32"/>
    </row>
    <row r="846" spans="1:12">
      <c r="A846" s="56"/>
      <c r="B846" s="56" t="s">
        <v>4686</v>
      </c>
      <c r="C846" s="56" t="s">
        <v>5432</v>
      </c>
      <c r="D846" s="32">
        <v>18577684</v>
      </c>
      <c r="E846" s="32">
        <v>-7395117</v>
      </c>
      <c r="F846" s="32">
        <v>11182567</v>
      </c>
      <c r="G846" s="32">
        <v>-101842.95</v>
      </c>
      <c r="H846" s="32">
        <v>-102962.11</v>
      </c>
      <c r="I846" s="32">
        <v>-102962.11</v>
      </c>
      <c r="J846" s="32">
        <v>-1119.1600000000035</v>
      </c>
      <c r="K846" s="32">
        <v>0</v>
      </c>
      <c r="L846" s="32"/>
    </row>
    <row r="847" spans="1:12">
      <c r="A847" s="56"/>
      <c r="B847" s="56" t="s">
        <v>1198</v>
      </c>
      <c r="C847" s="56" t="s">
        <v>5433</v>
      </c>
      <c r="D847" s="32">
        <v>28695162</v>
      </c>
      <c r="E847" s="32">
        <v>-14967727</v>
      </c>
      <c r="F847" s="32">
        <v>13727435</v>
      </c>
      <c r="G847" s="32">
        <v>-378300.17</v>
      </c>
      <c r="H847" s="32">
        <v>-382457.31</v>
      </c>
      <c r="I847" s="32">
        <v>-382457.32</v>
      </c>
      <c r="J847" s="32">
        <v>-4157.140000000014</v>
      </c>
      <c r="K847" s="32">
        <v>-1.0000000009313226E-2</v>
      </c>
      <c r="L847" s="32"/>
    </row>
    <row r="848" spans="1:12">
      <c r="A848" s="56"/>
      <c r="B848" s="56" t="s">
        <v>1203</v>
      </c>
      <c r="C848" s="56" t="s">
        <v>5434</v>
      </c>
      <c r="D848" s="32">
        <v>2477025</v>
      </c>
      <c r="E848" s="32">
        <v>-1807278</v>
      </c>
      <c r="F848" s="32">
        <v>669747</v>
      </c>
      <c r="G848" s="32">
        <v>-64767.32</v>
      </c>
      <c r="H848" s="32">
        <v>-65479.05</v>
      </c>
      <c r="I848" s="32">
        <v>-65479.040000000001</v>
      </c>
      <c r="J848" s="32">
        <v>-711.7300000000032</v>
      </c>
      <c r="K848" s="32">
        <v>1.0000000002037268E-2</v>
      </c>
      <c r="L848" s="32"/>
    </row>
    <row r="849" spans="1:12">
      <c r="A849" s="56"/>
      <c r="B849" s="56" t="s">
        <v>4690</v>
      </c>
      <c r="C849" s="56" t="s">
        <v>5435</v>
      </c>
      <c r="D849" s="32">
        <v>47969629</v>
      </c>
      <c r="E849" s="32">
        <v>-34999366</v>
      </c>
      <c r="F849" s="32">
        <v>12970263</v>
      </c>
      <c r="G849" s="32">
        <v>-1254279.1200000001</v>
      </c>
      <c r="H849" s="32">
        <v>-1268062.42</v>
      </c>
      <c r="I849" s="32">
        <v>-1268062.4099999999</v>
      </c>
      <c r="J849" s="32">
        <v>-13783.299999999814</v>
      </c>
      <c r="K849" s="32">
        <v>1.0000000009313226E-2</v>
      </c>
      <c r="L849" s="32"/>
    </row>
    <row r="850" spans="1:12">
      <c r="A850" s="56"/>
      <c r="B850" s="56" t="s">
        <v>4692</v>
      </c>
      <c r="C850" s="56" t="s">
        <v>5436</v>
      </c>
      <c r="D850" s="32">
        <v>23984815</v>
      </c>
      <c r="E850" s="32">
        <v>-17499684</v>
      </c>
      <c r="F850" s="32">
        <v>6485131</v>
      </c>
      <c r="G850" s="32">
        <v>-627139.57999999996</v>
      </c>
      <c r="H850" s="32">
        <v>-634031.22</v>
      </c>
      <c r="I850" s="32">
        <v>-634031.22</v>
      </c>
      <c r="J850" s="32">
        <v>-6891.640000000014</v>
      </c>
      <c r="K850" s="32">
        <v>0</v>
      </c>
      <c r="L850" s="32"/>
    </row>
    <row r="851" spans="1:12">
      <c r="A851" s="56"/>
      <c r="B851" s="56" t="s">
        <v>4694</v>
      </c>
      <c r="C851" s="56" t="s">
        <v>5437</v>
      </c>
      <c r="D851" s="32">
        <v>23984815</v>
      </c>
      <c r="E851" s="32">
        <v>-17499684</v>
      </c>
      <c r="F851" s="32">
        <v>6485131</v>
      </c>
      <c r="G851" s="32">
        <v>-627139.57999999996</v>
      </c>
      <c r="H851" s="32">
        <v>-634031.22</v>
      </c>
      <c r="I851" s="32">
        <v>-634031.22</v>
      </c>
      <c r="J851" s="32">
        <v>-6891.640000000014</v>
      </c>
      <c r="K851" s="32">
        <v>0</v>
      </c>
      <c r="L851" s="32"/>
    </row>
    <row r="852" spans="1:12">
      <c r="A852" s="56"/>
      <c r="B852" s="56" t="s">
        <v>1205</v>
      </c>
      <c r="C852" s="56" t="s">
        <v>5438</v>
      </c>
      <c r="D852" s="32">
        <v>1241341</v>
      </c>
      <c r="E852" s="32">
        <v>-905771</v>
      </c>
      <c r="F852" s="32">
        <v>335570</v>
      </c>
      <c r="G852" s="32">
        <v>-32449.47</v>
      </c>
      <c r="H852" s="32">
        <v>-32806.06</v>
      </c>
      <c r="I852" s="32">
        <v>-32806.050000000003</v>
      </c>
      <c r="J852" s="32">
        <v>-356.58999999999651</v>
      </c>
      <c r="K852" s="32">
        <v>9.9999999947613105E-3</v>
      </c>
      <c r="L852" s="32"/>
    </row>
    <row r="853" spans="1:12">
      <c r="A853" s="56"/>
      <c r="B853" s="56" t="s">
        <v>1300</v>
      </c>
      <c r="C853" s="56" t="s">
        <v>5439</v>
      </c>
      <c r="D853" s="32">
        <v>6206704</v>
      </c>
      <c r="E853" s="32">
        <v>-4528855</v>
      </c>
      <c r="F853" s="32">
        <v>1677849</v>
      </c>
      <c r="G853" s="32">
        <v>-162247.35999999999</v>
      </c>
      <c r="H853" s="32">
        <v>-164030.29</v>
      </c>
      <c r="I853" s="32">
        <v>-164030.29999999999</v>
      </c>
      <c r="J853" s="32">
        <v>-1782.9300000000221</v>
      </c>
      <c r="K853" s="32">
        <v>-9.9999999802093953E-3</v>
      </c>
      <c r="L853" s="32"/>
    </row>
    <row r="854" spans="1:12">
      <c r="A854" s="56"/>
      <c r="B854" s="56" t="s">
        <v>4698</v>
      </c>
      <c r="C854" s="56" t="s">
        <v>5440</v>
      </c>
      <c r="D854" s="32">
        <v>1241341</v>
      </c>
      <c r="E854" s="32">
        <v>-905771</v>
      </c>
      <c r="F854" s="32">
        <v>335570</v>
      </c>
      <c r="G854" s="32">
        <v>-32449.47</v>
      </c>
      <c r="H854" s="32">
        <v>-32806.06</v>
      </c>
      <c r="I854" s="32">
        <v>-32806.050000000003</v>
      </c>
      <c r="J854" s="32">
        <v>-356.58999999999651</v>
      </c>
      <c r="K854" s="32">
        <v>9.9999999947613105E-3</v>
      </c>
      <c r="L854" s="32"/>
    </row>
    <row r="855" spans="1:12">
      <c r="A855" s="56"/>
      <c r="B855" s="56" t="s">
        <v>1282</v>
      </c>
      <c r="C855" s="56" t="s">
        <v>5441</v>
      </c>
      <c r="D855" s="32">
        <v>8084893</v>
      </c>
      <c r="E855" s="32">
        <v>-5902188</v>
      </c>
      <c r="F855" s="32">
        <v>2182705</v>
      </c>
      <c r="G855" s="32">
        <v>-211003.82</v>
      </c>
      <c r="H855" s="32">
        <v>-213322.54</v>
      </c>
      <c r="I855" s="32">
        <v>-213322.54</v>
      </c>
      <c r="J855" s="32">
        <v>-2318.7200000000012</v>
      </c>
      <c r="K855" s="32">
        <v>0</v>
      </c>
      <c r="L855" s="32"/>
    </row>
    <row r="856" spans="1:12">
      <c r="A856" s="56"/>
      <c r="B856" s="56" t="s">
        <v>1210</v>
      </c>
      <c r="C856" s="56" t="s">
        <v>5442</v>
      </c>
      <c r="D856" s="32">
        <v>30278723</v>
      </c>
      <c r="E856" s="32">
        <v>-22092651</v>
      </c>
      <c r="F856" s="32">
        <v>8186072</v>
      </c>
      <c r="G856" s="32">
        <v>-791609.33</v>
      </c>
      <c r="H856" s="32">
        <v>-800308.34</v>
      </c>
      <c r="I856" s="32">
        <v>-800308.34</v>
      </c>
      <c r="J856" s="32">
        <v>-8699.0100000000093</v>
      </c>
      <c r="K856" s="32">
        <v>0</v>
      </c>
      <c r="L856" s="32"/>
    </row>
    <row r="857" spans="1:12">
      <c r="A857" s="56"/>
      <c r="B857" s="56" t="s">
        <v>1212</v>
      </c>
      <c r="C857" s="56" t="s">
        <v>5443</v>
      </c>
      <c r="D857" s="32">
        <v>18095859</v>
      </c>
      <c r="E857" s="32">
        <v>-13203513</v>
      </c>
      <c r="F857" s="32">
        <v>4892346</v>
      </c>
      <c r="G857" s="32">
        <v>-473099.56</v>
      </c>
      <c r="H857" s="32">
        <v>-478298.46</v>
      </c>
      <c r="I857" s="32">
        <v>-478298.45</v>
      </c>
      <c r="J857" s="32">
        <v>-5198.9000000000233</v>
      </c>
      <c r="K857" s="32">
        <v>1.0000000009313226E-2</v>
      </c>
      <c r="L857" s="32"/>
    </row>
    <row r="858" spans="1:12">
      <c r="A858" s="56"/>
      <c r="B858" s="56" t="s">
        <v>4703</v>
      </c>
      <c r="C858" s="56" t="s">
        <v>5444</v>
      </c>
      <c r="D858" s="32">
        <v>2010651</v>
      </c>
      <c r="E858" s="32">
        <v>-1467057</v>
      </c>
      <c r="F858" s="32">
        <v>543594</v>
      </c>
      <c r="G858" s="32">
        <v>-52566.63</v>
      </c>
      <c r="H858" s="32">
        <v>-53144.29</v>
      </c>
      <c r="I858" s="32">
        <v>-53144.29</v>
      </c>
      <c r="J858" s="32">
        <v>-577.66000000000349</v>
      </c>
      <c r="K858" s="32">
        <v>0</v>
      </c>
      <c r="L858" s="32"/>
    </row>
    <row r="859" spans="1:12">
      <c r="A859" s="56"/>
      <c r="B859" s="56" t="s">
        <v>1214</v>
      </c>
      <c r="C859" s="56" t="s">
        <v>5445</v>
      </c>
      <c r="D859" s="32">
        <v>62207763</v>
      </c>
      <c r="E859" s="32">
        <v>-45389493</v>
      </c>
      <c r="F859" s="32">
        <v>16818270</v>
      </c>
      <c r="G859" s="32">
        <v>-1626358.91</v>
      </c>
      <c r="H859" s="32">
        <v>-1644230.99</v>
      </c>
      <c r="I859" s="32">
        <v>-1644230.99</v>
      </c>
      <c r="J859" s="32">
        <v>-17872.080000000075</v>
      </c>
      <c r="K859" s="32">
        <v>0</v>
      </c>
      <c r="L859" s="32"/>
    </row>
    <row r="860" spans="1:12">
      <c r="A860" s="56"/>
      <c r="B860" s="56" t="s">
        <v>1302</v>
      </c>
      <c r="C860" s="56" t="s">
        <v>5446</v>
      </c>
      <c r="D860" s="32">
        <v>26682686</v>
      </c>
      <c r="E860" s="32">
        <v>-19468849</v>
      </c>
      <c r="F860" s="32">
        <v>7213837</v>
      </c>
      <c r="G860" s="32">
        <v>-697591.79</v>
      </c>
      <c r="H860" s="32">
        <v>-705257.63</v>
      </c>
      <c r="I860" s="32">
        <v>-705257.64</v>
      </c>
      <c r="J860" s="32">
        <v>-7665.8399999999674</v>
      </c>
      <c r="K860" s="32">
        <v>-1.0000000009313226E-2</v>
      </c>
      <c r="L860" s="32"/>
    </row>
    <row r="861" spans="1:12">
      <c r="A861" s="56"/>
      <c r="B861" s="56" t="s">
        <v>4707</v>
      </c>
      <c r="C861" s="56" t="s">
        <v>5447</v>
      </c>
      <c r="D861" s="32">
        <v>3335336</v>
      </c>
      <c r="E861" s="32">
        <v>-2433607</v>
      </c>
      <c r="F861" s="32">
        <v>901729</v>
      </c>
      <c r="G861" s="32">
        <v>-87198.96</v>
      </c>
      <c r="H861" s="32">
        <v>-88157.19</v>
      </c>
      <c r="I861" s="32">
        <v>-88157.19</v>
      </c>
      <c r="J861" s="32">
        <v>-958.22999999999593</v>
      </c>
      <c r="K861" s="32">
        <v>0</v>
      </c>
      <c r="L861" s="32"/>
    </row>
    <row r="862" spans="1:12">
      <c r="A862" s="56"/>
      <c r="B862" s="56" t="s">
        <v>4709</v>
      </c>
      <c r="C862" s="56" t="s">
        <v>5448</v>
      </c>
      <c r="D862" s="32">
        <v>1334134</v>
      </c>
      <c r="E862" s="32">
        <v>-973442</v>
      </c>
      <c r="F862" s="32">
        <v>360692</v>
      </c>
      <c r="G862" s="32">
        <v>-34879.58</v>
      </c>
      <c r="H862" s="32">
        <v>-35262.870000000003</v>
      </c>
      <c r="I862" s="32">
        <v>-35262.870000000003</v>
      </c>
      <c r="J862" s="32">
        <v>-383.29000000000087</v>
      </c>
      <c r="K862" s="32">
        <v>0</v>
      </c>
      <c r="L862" s="32"/>
    </row>
    <row r="863" spans="1:12">
      <c r="A863" s="56"/>
      <c r="B863" s="56" t="s">
        <v>4711</v>
      </c>
      <c r="C863" s="56" t="s">
        <v>5449</v>
      </c>
      <c r="D863" s="32">
        <v>1334134</v>
      </c>
      <c r="E863" s="32">
        <v>-973442</v>
      </c>
      <c r="F863" s="32">
        <v>360692</v>
      </c>
      <c r="G863" s="32">
        <v>-34879.58</v>
      </c>
      <c r="H863" s="32">
        <v>-35262.870000000003</v>
      </c>
      <c r="I863" s="32">
        <v>-35262.870000000003</v>
      </c>
      <c r="J863" s="32">
        <v>-383.29000000000087</v>
      </c>
      <c r="K863" s="32">
        <v>0</v>
      </c>
      <c r="L863" s="32"/>
    </row>
    <row r="864" spans="1:12">
      <c r="A864" s="56"/>
      <c r="B864" s="56" t="s">
        <v>1222</v>
      </c>
      <c r="C864" s="56" t="s">
        <v>5450</v>
      </c>
      <c r="D864" s="32">
        <v>155826213</v>
      </c>
      <c r="E864" s="32">
        <v>-113698899</v>
      </c>
      <c r="F864" s="32">
        <v>42127314</v>
      </c>
      <c r="G864" s="32">
        <v>-4073763.05</v>
      </c>
      <c r="H864" s="32">
        <v>-4118529.68</v>
      </c>
      <c r="I864" s="32">
        <v>-4118529.68</v>
      </c>
      <c r="J864" s="32">
        <v>-44766.630000000354</v>
      </c>
      <c r="K864" s="32">
        <v>0</v>
      </c>
      <c r="L864" s="32"/>
    </row>
    <row r="865" spans="1:12">
      <c r="A865" s="56"/>
      <c r="B865" s="56" t="s">
        <v>4715</v>
      </c>
      <c r="C865" s="56" t="s">
        <v>5451</v>
      </c>
      <c r="D865" s="32">
        <v>463465</v>
      </c>
      <c r="E865" s="32">
        <v>-338168</v>
      </c>
      <c r="F865" s="32">
        <v>125297</v>
      </c>
      <c r="G865" s="32">
        <v>-12116.36</v>
      </c>
      <c r="H865" s="32">
        <v>-12249.5</v>
      </c>
      <c r="I865" s="32">
        <v>-12249.5</v>
      </c>
      <c r="J865" s="32">
        <v>-133.13999999999942</v>
      </c>
      <c r="K865" s="32">
        <v>0</v>
      </c>
      <c r="L865" s="32"/>
    </row>
    <row r="866" spans="1:12">
      <c r="A866" s="56"/>
      <c r="B866" s="56" t="s">
        <v>4717</v>
      </c>
      <c r="C866" s="56" t="s">
        <v>5452</v>
      </c>
      <c r="D866" s="32">
        <v>353116</v>
      </c>
      <c r="E866" s="32">
        <v>-257652</v>
      </c>
      <c r="F866" s="32">
        <v>95464</v>
      </c>
      <c r="G866" s="32">
        <v>-9231.52</v>
      </c>
      <c r="H866" s="32">
        <v>-9332.9699999999993</v>
      </c>
      <c r="I866" s="32">
        <v>-9332.9599999999991</v>
      </c>
      <c r="J866" s="32">
        <v>-101.44999999999891</v>
      </c>
      <c r="K866" s="32">
        <v>1.0000000000218279E-2</v>
      </c>
      <c r="L866" s="32"/>
    </row>
    <row r="867" spans="1:12">
      <c r="A867" s="56"/>
      <c r="B867" s="56" t="s">
        <v>4719</v>
      </c>
      <c r="C867" s="56" t="s">
        <v>5453</v>
      </c>
      <c r="D867" s="32">
        <v>176558</v>
      </c>
      <c r="E867" s="32">
        <v>-128826</v>
      </c>
      <c r="F867" s="32">
        <v>47732</v>
      </c>
      <c r="G867" s="32">
        <v>-4615.76</v>
      </c>
      <c r="H867" s="32">
        <v>-4666.4799999999996</v>
      </c>
      <c r="I867" s="32">
        <v>-4666.49</v>
      </c>
      <c r="J867" s="32">
        <v>-50.719999999999345</v>
      </c>
      <c r="K867" s="32">
        <v>-1.0000000000218279E-2</v>
      </c>
      <c r="L867" s="32"/>
    </row>
    <row r="868" spans="1:12">
      <c r="A868" s="56"/>
      <c r="B868" s="56" t="s">
        <v>4721</v>
      </c>
      <c r="C868" s="56" t="s">
        <v>5454</v>
      </c>
      <c r="D868" s="32">
        <v>13241861</v>
      </c>
      <c r="E868" s="32">
        <v>-5272297</v>
      </c>
      <c r="F868" s="32">
        <v>7969564</v>
      </c>
      <c r="G868" s="32">
        <v>-72580.2</v>
      </c>
      <c r="H868" s="32">
        <v>-73377.789999999994</v>
      </c>
      <c r="I868" s="32">
        <v>-73377.789999999994</v>
      </c>
      <c r="J868" s="32">
        <v>-797.58999999999651</v>
      </c>
      <c r="K868" s="32">
        <v>0</v>
      </c>
      <c r="L868" s="32"/>
    </row>
    <row r="869" spans="1:12">
      <c r="A869" s="56"/>
      <c r="B869" s="56" t="s">
        <v>4723</v>
      </c>
      <c r="C869" s="56" t="s">
        <v>5455</v>
      </c>
      <c r="D869" s="32">
        <v>1765582</v>
      </c>
      <c r="E869" s="32">
        <v>-1288260</v>
      </c>
      <c r="F869" s="32">
        <v>477322</v>
      </c>
      <c r="G869" s="32">
        <v>-46157.58</v>
      </c>
      <c r="H869" s="32">
        <v>-46664.81</v>
      </c>
      <c r="I869" s="32">
        <v>-46664.81</v>
      </c>
      <c r="J869" s="32">
        <v>-507.22999999999593</v>
      </c>
      <c r="K869" s="32">
        <v>0</v>
      </c>
      <c r="L869" s="32"/>
    </row>
    <row r="870" spans="1:12">
      <c r="A870" s="56"/>
      <c r="B870" s="56" t="s">
        <v>4725</v>
      </c>
      <c r="C870" s="56" t="s">
        <v>5456</v>
      </c>
      <c r="D870" s="32">
        <v>1765582</v>
      </c>
      <c r="E870" s="32">
        <v>-1288260</v>
      </c>
      <c r="F870" s="32">
        <v>477322</v>
      </c>
      <c r="G870" s="32">
        <v>-46157.58</v>
      </c>
      <c r="H870" s="32">
        <v>-46664.81</v>
      </c>
      <c r="I870" s="32">
        <v>-46664.81</v>
      </c>
      <c r="J870" s="32">
        <v>-507.22999999999593</v>
      </c>
      <c r="K870" s="32">
        <v>0</v>
      </c>
      <c r="L870" s="32"/>
    </row>
    <row r="871" spans="1:12">
      <c r="A871" s="56"/>
      <c r="B871" s="56" t="s">
        <v>4727</v>
      </c>
      <c r="C871" s="56" t="s">
        <v>5457</v>
      </c>
      <c r="D871" s="32">
        <v>171200810</v>
      </c>
      <c r="E871" s="32">
        <v>-68274928</v>
      </c>
      <c r="F871" s="32">
        <v>102925882</v>
      </c>
      <c r="G871" s="32">
        <v>-937272.6</v>
      </c>
      <c r="H871" s="32">
        <v>-947572.31</v>
      </c>
      <c r="I871" s="32">
        <v>-947572.3</v>
      </c>
      <c r="J871" s="32">
        <v>-10299.710000000079</v>
      </c>
      <c r="K871" s="32">
        <v>1.0000000009313226E-2</v>
      </c>
      <c r="L871" s="32"/>
    </row>
    <row r="872" spans="1:12">
      <c r="A872" s="56"/>
      <c r="B872" s="56" t="s">
        <v>4729</v>
      </c>
      <c r="C872" s="56" t="s">
        <v>5458</v>
      </c>
      <c r="D872" s="32">
        <v>666363035</v>
      </c>
      <c r="E872" s="32">
        <v>-265250572</v>
      </c>
      <c r="F872" s="32">
        <v>401112463</v>
      </c>
      <c r="G872" s="32">
        <v>-3653054.17</v>
      </c>
      <c r="H872" s="32">
        <v>-3693197.62</v>
      </c>
      <c r="I872" s="32">
        <v>-3693197.62</v>
      </c>
      <c r="J872" s="32">
        <v>-40143.450000000186</v>
      </c>
      <c r="K872" s="32">
        <v>0</v>
      </c>
      <c r="L872" s="32"/>
    </row>
    <row r="873" spans="1:12">
      <c r="A873" s="56"/>
      <c r="B873" s="56" t="s">
        <v>1226</v>
      </c>
      <c r="C873" s="56" t="s">
        <v>5459</v>
      </c>
      <c r="D873" s="32">
        <v>248229771</v>
      </c>
      <c r="E873" s="32">
        <v>-181114327</v>
      </c>
      <c r="F873" s="32">
        <v>67115444</v>
      </c>
      <c r="G873" s="32">
        <v>-6490299.7800000003</v>
      </c>
      <c r="H873" s="32">
        <v>-6561621.7599999998</v>
      </c>
      <c r="I873" s="32">
        <v>-6561621.7599999998</v>
      </c>
      <c r="J873" s="32">
        <v>-71321.979999999516</v>
      </c>
      <c r="K873" s="32">
        <v>0</v>
      </c>
      <c r="L873" s="32"/>
    </row>
    <row r="874" spans="1:12">
      <c r="A874" s="56"/>
      <c r="B874" s="56" t="s">
        <v>4732</v>
      </c>
      <c r="C874" s="56" t="s">
        <v>5460</v>
      </c>
      <c r="D874" s="32">
        <v>574040027</v>
      </c>
      <c r="E874" s="32">
        <v>-228506398</v>
      </c>
      <c r="F874" s="32">
        <v>345533629</v>
      </c>
      <c r="G874" s="32">
        <v>-3146876.02</v>
      </c>
      <c r="H874" s="32">
        <v>-3181457.08</v>
      </c>
      <c r="I874" s="32">
        <v>-3181457.08</v>
      </c>
      <c r="J874" s="32">
        <v>-34581.060000000056</v>
      </c>
      <c r="K874" s="32">
        <v>0</v>
      </c>
      <c r="L874" s="32"/>
    </row>
    <row r="875" spans="1:12">
      <c r="A875" s="56"/>
      <c r="B875" s="56" t="s">
        <v>1232</v>
      </c>
      <c r="C875" s="56" t="s">
        <v>5461</v>
      </c>
      <c r="D875" s="32">
        <v>149480307</v>
      </c>
      <c r="E875" s="32">
        <v>-59502436</v>
      </c>
      <c r="F875" s="32">
        <v>89977871</v>
      </c>
      <c r="G875" s="32">
        <v>-819455.45</v>
      </c>
      <c r="H875" s="32">
        <v>-828460.46</v>
      </c>
      <c r="I875" s="32">
        <v>-828460.46</v>
      </c>
      <c r="J875" s="32">
        <v>-9005.0100000000093</v>
      </c>
      <c r="K875" s="32">
        <v>0</v>
      </c>
      <c r="L875" s="32"/>
    </row>
    <row r="876" spans="1:12">
      <c r="A876" s="56"/>
      <c r="B876" s="56" t="s">
        <v>4735</v>
      </c>
      <c r="C876" s="56" t="s">
        <v>5462</v>
      </c>
      <c r="D876" s="32">
        <v>31993098</v>
      </c>
      <c r="E876" s="32">
        <v>-23342938</v>
      </c>
      <c r="F876" s="32">
        <v>8650160</v>
      </c>
      <c r="G876" s="32">
        <v>-836500.58</v>
      </c>
      <c r="H876" s="32">
        <v>-845692.89</v>
      </c>
      <c r="I876" s="32">
        <v>-845692.89</v>
      </c>
      <c r="J876" s="32">
        <v>-9192.3100000000559</v>
      </c>
      <c r="K876" s="32">
        <v>0</v>
      </c>
      <c r="L876" s="32"/>
    </row>
    <row r="877" spans="1:12">
      <c r="A877" s="56"/>
      <c r="B877" s="56" t="s">
        <v>1234</v>
      </c>
      <c r="C877" s="56" t="s">
        <v>5463</v>
      </c>
      <c r="D877" s="32">
        <v>444364024</v>
      </c>
      <c r="E877" s="32">
        <v>-176925419</v>
      </c>
      <c r="F877" s="32">
        <v>267438605</v>
      </c>
      <c r="G877" s="32">
        <v>-2435609.77</v>
      </c>
      <c r="H877" s="32">
        <v>-2462374.71</v>
      </c>
      <c r="I877" s="32">
        <v>-2462374.71</v>
      </c>
      <c r="J877" s="32">
        <v>-26764.939999999944</v>
      </c>
      <c r="K877" s="32">
        <v>0</v>
      </c>
      <c r="L877" s="32"/>
    </row>
    <row r="878" spans="1:12">
      <c r="A878" s="56"/>
      <c r="B878" s="56" t="s">
        <v>4738</v>
      </c>
      <c r="C878" s="56" t="s">
        <v>5464</v>
      </c>
      <c r="D878" s="32">
        <v>190724</v>
      </c>
      <c r="E878" s="32">
        <v>-99485</v>
      </c>
      <c r="F878" s="32">
        <v>91239</v>
      </c>
      <c r="G878" s="32">
        <v>-2514.36</v>
      </c>
      <c r="H878" s="32">
        <v>-2541.9899999999998</v>
      </c>
      <c r="I878" s="32">
        <v>-2541.9899999999998</v>
      </c>
      <c r="J878" s="32">
        <v>-27.629999999999654</v>
      </c>
      <c r="K878" s="32">
        <v>0</v>
      </c>
      <c r="L878" s="32"/>
    </row>
    <row r="879" spans="1:12">
      <c r="A879" s="56"/>
      <c r="B879" s="56" t="s">
        <v>4740</v>
      </c>
      <c r="C879" s="56" t="s">
        <v>5465</v>
      </c>
      <c r="D879" s="32">
        <v>286086</v>
      </c>
      <c r="E879" s="32">
        <v>-149227</v>
      </c>
      <c r="F879" s="32">
        <v>136859</v>
      </c>
      <c r="G879" s="32">
        <v>-3771.56</v>
      </c>
      <c r="H879" s="32">
        <v>-3813</v>
      </c>
      <c r="I879" s="32">
        <v>-3813.01</v>
      </c>
      <c r="J879" s="32">
        <v>-41.440000000000055</v>
      </c>
      <c r="K879" s="32">
        <v>-1.0000000000218279E-2</v>
      </c>
      <c r="L879" s="32"/>
    </row>
    <row r="880" spans="1:12">
      <c r="A880" s="56"/>
      <c r="B880" s="56" t="s">
        <v>4742</v>
      </c>
      <c r="C880" s="56" t="s">
        <v>5466</v>
      </c>
      <c r="D880" s="32">
        <v>343612</v>
      </c>
      <c r="E880" s="32">
        <v>-179233</v>
      </c>
      <c r="F880" s="32">
        <v>164379</v>
      </c>
      <c r="G880" s="32">
        <v>-4529.9399999999996</v>
      </c>
      <c r="H880" s="32">
        <v>-4579.72</v>
      </c>
      <c r="I880" s="32">
        <v>-4579.72</v>
      </c>
      <c r="J880" s="32">
        <v>-49.780000000000655</v>
      </c>
      <c r="K880" s="32">
        <v>0</v>
      </c>
      <c r="L880" s="32"/>
    </row>
    <row r="881" spans="1:12">
      <c r="A881" s="56"/>
      <c r="B881" s="56" t="s">
        <v>4744</v>
      </c>
      <c r="C881" s="56" t="s">
        <v>5467</v>
      </c>
      <c r="D881" s="32">
        <v>34361</v>
      </c>
      <c r="E881" s="32">
        <v>-17923</v>
      </c>
      <c r="F881" s="32">
        <v>16438</v>
      </c>
      <c r="G881" s="32">
        <v>-452.98</v>
      </c>
      <c r="H881" s="32">
        <v>-457.97</v>
      </c>
      <c r="I881" s="32">
        <v>-457.96</v>
      </c>
      <c r="J881" s="32">
        <v>-4.9900000000000091</v>
      </c>
      <c r="K881" s="32">
        <v>1.0000000000047748E-2</v>
      </c>
      <c r="L881" s="32"/>
    </row>
    <row r="882" spans="1:12">
      <c r="A882" s="56"/>
      <c r="B882" s="56" t="s">
        <v>4746</v>
      </c>
      <c r="C882" s="56" t="s">
        <v>5468</v>
      </c>
      <c r="D882" s="32">
        <v>1718060</v>
      </c>
      <c r="E882" s="32">
        <v>-896168</v>
      </c>
      <c r="F882" s="32">
        <v>821892</v>
      </c>
      <c r="G882" s="32">
        <v>-22649.65</v>
      </c>
      <c r="H882" s="32">
        <v>-22898.55</v>
      </c>
      <c r="I882" s="32">
        <v>-22898.55</v>
      </c>
      <c r="J882" s="32">
        <v>-248.89999999999782</v>
      </c>
      <c r="K882" s="32">
        <v>0</v>
      </c>
      <c r="L882" s="32"/>
    </row>
    <row r="883" spans="1:12">
      <c r="A883" s="56"/>
      <c r="B883" s="56" t="s">
        <v>4748</v>
      </c>
      <c r="C883" s="56" t="s">
        <v>5469</v>
      </c>
      <c r="D883" s="32">
        <v>343612</v>
      </c>
      <c r="E883" s="32">
        <v>-136777</v>
      </c>
      <c r="F883" s="32">
        <v>206835</v>
      </c>
      <c r="G883" s="32">
        <v>-1883.71</v>
      </c>
      <c r="H883" s="32">
        <v>-1904.4</v>
      </c>
      <c r="I883" s="32">
        <v>-1904.41</v>
      </c>
      <c r="J883" s="32">
        <v>-20.690000000000055</v>
      </c>
      <c r="K883" s="32">
        <v>-9.9999999999909051E-3</v>
      </c>
      <c r="L883" s="32"/>
    </row>
    <row r="884" spans="1:12">
      <c r="A884" s="56"/>
      <c r="B884" s="56" t="s">
        <v>1240</v>
      </c>
      <c r="C884" s="56" t="s">
        <v>5470</v>
      </c>
      <c r="D884" s="32">
        <v>19621172</v>
      </c>
      <c r="E884" s="32">
        <v>-14316001</v>
      </c>
      <c r="F884" s="32">
        <v>5305171</v>
      </c>
      <c r="G884" s="32">
        <v>-513030.28</v>
      </c>
      <c r="H884" s="32">
        <v>-518667.98</v>
      </c>
      <c r="I884" s="32">
        <v>-518667.99</v>
      </c>
      <c r="J884" s="32">
        <v>-5637.6999999999534</v>
      </c>
      <c r="K884" s="32">
        <v>-1.0000000009313226E-2</v>
      </c>
      <c r="L884" s="32"/>
    </row>
    <row r="885" spans="1:12">
      <c r="A885" s="56"/>
      <c r="B885" s="56" t="s">
        <v>4751</v>
      </c>
      <c r="C885" s="56" t="s">
        <v>5471</v>
      </c>
      <c r="D885" s="32">
        <v>11705813</v>
      </c>
      <c r="E885" s="32">
        <v>-8540796</v>
      </c>
      <c r="F885" s="32">
        <v>3165017</v>
      </c>
      <c r="G885" s="32">
        <v>-306069.19</v>
      </c>
      <c r="H885" s="32">
        <v>-309432.58</v>
      </c>
      <c r="I885" s="32">
        <v>-309432.58</v>
      </c>
      <c r="J885" s="32">
        <v>-3363.390000000014</v>
      </c>
      <c r="K885" s="32">
        <v>0</v>
      </c>
      <c r="L885" s="32"/>
    </row>
    <row r="886" spans="1:12">
      <c r="A886" s="56"/>
      <c r="B886" s="56" t="s">
        <v>4753</v>
      </c>
      <c r="C886" s="56" t="s">
        <v>5472</v>
      </c>
      <c r="D886" s="32">
        <v>2201394</v>
      </c>
      <c r="E886" s="32">
        <v>-1606181</v>
      </c>
      <c r="F886" s="32">
        <v>595213</v>
      </c>
      <c r="G886" s="32">
        <v>-57559.34</v>
      </c>
      <c r="H886" s="32">
        <v>-58191.86</v>
      </c>
      <c r="I886" s="32">
        <v>-58191.86</v>
      </c>
      <c r="J886" s="32">
        <v>-632.52000000000407</v>
      </c>
      <c r="K886" s="32">
        <v>0</v>
      </c>
      <c r="L886" s="32"/>
    </row>
    <row r="887" spans="1:12">
      <c r="A887" s="56"/>
      <c r="B887" s="56" t="s">
        <v>4755</v>
      </c>
      <c r="C887" s="56" t="s">
        <v>5473</v>
      </c>
      <c r="D887" s="32">
        <v>28637901</v>
      </c>
      <c r="E887" s="32">
        <v>-11399704</v>
      </c>
      <c r="F887" s="32">
        <v>17238197</v>
      </c>
      <c r="G887" s="32">
        <v>-156993.4</v>
      </c>
      <c r="H887" s="32">
        <v>-158718.6</v>
      </c>
      <c r="I887" s="32">
        <v>-158718.6</v>
      </c>
      <c r="J887" s="32">
        <v>-1725.2000000000116</v>
      </c>
      <c r="K887" s="32">
        <v>0</v>
      </c>
      <c r="L887" s="32"/>
    </row>
    <row r="888" spans="1:12">
      <c r="A888" s="56"/>
      <c r="B888" s="56" t="s">
        <v>4757</v>
      </c>
      <c r="C888" s="56" t="s">
        <v>5474</v>
      </c>
      <c r="D888" s="32">
        <v>357419098</v>
      </c>
      <c r="E888" s="32">
        <v>-211403640</v>
      </c>
      <c r="F888" s="32">
        <v>146015458</v>
      </c>
      <c r="G888" s="32">
        <v>-6262701.2800000003</v>
      </c>
      <c r="H888" s="32">
        <v>-6331522.1600000001</v>
      </c>
      <c r="I888" s="32">
        <v>-6331522.1699999999</v>
      </c>
      <c r="J888" s="32">
        <v>-68820.879999999888</v>
      </c>
      <c r="K888" s="32">
        <v>-9.9999997764825821E-3</v>
      </c>
      <c r="L888" s="32"/>
    </row>
    <row r="889" spans="1:12">
      <c r="A889" s="56"/>
      <c r="B889" s="56" t="s">
        <v>1303</v>
      </c>
      <c r="C889" s="56" t="s">
        <v>5475</v>
      </c>
      <c r="D889" s="32">
        <v>5945236</v>
      </c>
      <c r="E889" s="32">
        <v>-4337841</v>
      </c>
      <c r="F889" s="32">
        <v>1607395</v>
      </c>
      <c r="G889" s="32">
        <v>-155439.56</v>
      </c>
      <c r="H889" s="32">
        <v>-157147.68</v>
      </c>
      <c r="I889" s="32">
        <v>-157147.69</v>
      </c>
      <c r="J889" s="32">
        <v>-1708.1199999999953</v>
      </c>
      <c r="K889" s="32">
        <v>-1.0000000009313226E-2</v>
      </c>
      <c r="L889" s="32"/>
    </row>
    <row r="890" spans="1:12">
      <c r="A890" s="56"/>
      <c r="B890" s="56" t="s">
        <v>4760</v>
      </c>
      <c r="C890" s="56" t="s">
        <v>5476</v>
      </c>
      <c r="D890" s="32">
        <v>61728457</v>
      </c>
      <c r="E890" s="32">
        <v>-45039589</v>
      </c>
      <c r="F890" s="32">
        <v>16688868</v>
      </c>
      <c r="G890" s="32">
        <v>-1613849.47</v>
      </c>
      <c r="H890" s="32">
        <v>-1631584.09</v>
      </c>
      <c r="I890" s="32">
        <v>-1631584.08</v>
      </c>
      <c r="J890" s="32">
        <v>-17734.620000000112</v>
      </c>
      <c r="K890" s="32">
        <v>1.0000000009313226E-2</v>
      </c>
      <c r="L890" s="32"/>
    </row>
    <row r="891" spans="1:12">
      <c r="A891" s="56"/>
      <c r="B891" s="56" t="s">
        <v>4762</v>
      </c>
      <c r="C891" s="56" t="s">
        <v>5477</v>
      </c>
      <c r="D891" s="32">
        <v>72103752</v>
      </c>
      <c r="E891" s="32">
        <v>-28701990</v>
      </c>
      <c r="F891" s="32">
        <v>43401762</v>
      </c>
      <c r="G891" s="32">
        <v>-395272.68</v>
      </c>
      <c r="H891" s="32">
        <v>-399616.33</v>
      </c>
      <c r="I891" s="32">
        <v>-399616.34</v>
      </c>
      <c r="J891" s="32">
        <v>-4343.6500000000233</v>
      </c>
      <c r="K891" s="32">
        <v>-1.0000000009313226E-2</v>
      </c>
      <c r="L891" s="32"/>
    </row>
    <row r="892" spans="1:12">
      <c r="A892" s="56"/>
      <c r="B892" s="56" t="s">
        <v>4764</v>
      </c>
      <c r="C892" s="56" t="s">
        <v>5478</v>
      </c>
      <c r="D892" s="32">
        <v>5928559</v>
      </c>
      <c r="E892" s="32">
        <v>-2366043</v>
      </c>
      <c r="F892" s="32">
        <v>3562516</v>
      </c>
      <c r="G892" s="32">
        <v>-32439.87</v>
      </c>
      <c r="H892" s="32">
        <v>-32796.339999999997</v>
      </c>
      <c r="I892" s="32">
        <v>-32796.35</v>
      </c>
      <c r="J892" s="32">
        <v>-356.46999999999753</v>
      </c>
      <c r="K892" s="32">
        <v>-1.0000000002037268E-2</v>
      </c>
      <c r="L892" s="32"/>
    </row>
    <row r="893" spans="1:12">
      <c r="A893" s="56"/>
      <c r="B893" s="56" t="s">
        <v>1539</v>
      </c>
      <c r="C893" s="56" t="s">
        <v>5479</v>
      </c>
      <c r="D893" s="32">
        <v>6098849</v>
      </c>
      <c r="E893" s="32">
        <v>-4449758</v>
      </c>
      <c r="F893" s="32">
        <v>1649091</v>
      </c>
      <c r="G893" s="32">
        <v>-159475.31</v>
      </c>
      <c r="H893" s="32">
        <v>-161227.78</v>
      </c>
      <c r="I893" s="32">
        <v>-161227.78</v>
      </c>
      <c r="J893" s="32">
        <v>-1752.4700000000012</v>
      </c>
      <c r="K893" s="32">
        <v>0</v>
      </c>
      <c r="L893" s="32"/>
    </row>
    <row r="894" spans="1:12">
      <c r="A894" s="56"/>
      <c r="B894" s="56" t="s">
        <v>1541</v>
      </c>
      <c r="C894" s="56" t="s">
        <v>5480</v>
      </c>
      <c r="D894" s="32">
        <v>6098849</v>
      </c>
      <c r="E894" s="32">
        <v>-4449758</v>
      </c>
      <c r="F894" s="32">
        <v>1649091</v>
      </c>
      <c r="G894" s="32">
        <v>-159475.31</v>
      </c>
      <c r="H894" s="32">
        <v>-161227.78</v>
      </c>
      <c r="I894" s="32">
        <v>-161227.78</v>
      </c>
      <c r="J894" s="32">
        <v>-1752.4700000000012</v>
      </c>
      <c r="K894" s="32">
        <v>0</v>
      </c>
      <c r="L894" s="32"/>
    </row>
    <row r="895" spans="1:12">
      <c r="A895" s="56"/>
      <c r="B895" s="56" t="s">
        <v>1543</v>
      </c>
      <c r="C895" s="56" t="s">
        <v>5481</v>
      </c>
      <c r="D895" s="32">
        <v>508237</v>
      </c>
      <c r="E895" s="32">
        <v>-265097</v>
      </c>
      <c r="F895" s="32">
        <v>243140</v>
      </c>
      <c r="G895" s="32">
        <v>-6700.47</v>
      </c>
      <c r="H895" s="32">
        <v>-6774.1</v>
      </c>
      <c r="I895" s="32">
        <v>-6774.1</v>
      </c>
      <c r="J895" s="32">
        <v>-73.630000000000109</v>
      </c>
      <c r="K895" s="32">
        <v>0</v>
      </c>
      <c r="L895" s="32"/>
    </row>
    <row r="896" spans="1:12">
      <c r="A896" s="56"/>
      <c r="B896" s="56" t="s">
        <v>4769</v>
      </c>
      <c r="C896" s="56" t="s">
        <v>5482</v>
      </c>
      <c r="D896" s="32">
        <v>3316158</v>
      </c>
      <c r="E896" s="32">
        <v>-1729716</v>
      </c>
      <c r="F896" s="32">
        <v>1586442</v>
      </c>
      <c r="G896" s="32">
        <v>-43719.22</v>
      </c>
      <c r="H896" s="32">
        <v>-44199.65</v>
      </c>
      <c r="I896" s="32">
        <v>-44199.65</v>
      </c>
      <c r="J896" s="32">
        <v>-480.43000000000029</v>
      </c>
      <c r="K896" s="32">
        <v>0</v>
      </c>
      <c r="L896" s="32"/>
    </row>
    <row r="897" spans="1:12">
      <c r="A897" s="56"/>
      <c r="B897" s="56" t="s">
        <v>1244</v>
      </c>
      <c r="C897" s="56" t="s">
        <v>5483</v>
      </c>
      <c r="D897" s="32">
        <v>259687451</v>
      </c>
      <c r="E897" s="32">
        <v>-103639257</v>
      </c>
      <c r="F897" s="32">
        <v>156048194</v>
      </c>
      <c r="G897" s="32">
        <v>-1420956.97</v>
      </c>
      <c r="H897" s="32">
        <v>-1436571.87</v>
      </c>
      <c r="I897" s="32">
        <v>-1436571.88</v>
      </c>
      <c r="J897" s="32">
        <v>-15614.90000000014</v>
      </c>
      <c r="K897" s="32">
        <v>-9.9999997764825821E-3</v>
      </c>
      <c r="L897" s="32"/>
    </row>
    <row r="898" spans="1:12">
      <c r="A898" s="56"/>
      <c r="B898" s="56" t="s">
        <v>2923</v>
      </c>
      <c r="C898" s="56" t="s">
        <v>5484</v>
      </c>
      <c r="D898" s="32">
        <v>14925451</v>
      </c>
      <c r="E898" s="32">
        <v>-7797333</v>
      </c>
      <c r="F898" s="32">
        <v>7128118</v>
      </c>
      <c r="G898" s="32">
        <v>-196397.68</v>
      </c>
      <c r="H898" s="32">
        <v>-198555.89</v>
      </c>
      <c r="I898" s="32">
        <v>-198555.89</v>
      </c>
      <c r="J898" s="32">
        <v>-2158.210000000021</v>
      </c>
      <c r="K898" s="32">
        <v>0</v>
      </c>
      <c r="L898" s="32"/>
    </row>
    <row r="899" spans="1:12">
      <c r="A899" s="56"/>
      <c r="B899" s="56" t="s">
        <v>4775</v>
      </c>
      <c r="C899" s="56" t="s">
        <v>5485</v>
      </c>
      <c r="D899" s="32">
        <v>575893107</v>
      </c>
      <c r="E899" s="32">
        <v>-229367040</v>
      </c>
      <c r="F899" s="32">
        <v>346526067</v>
      </c>
      <c r="G899" s="32">
        <v>-3155812.98</v>
      </c>
      <c r="H899" s="32">
        <v>-3190492.23</v>
      </c>
      <c r="I899" s="32">
        <v>-3190492.24</v>
      </c>
      <c r="J899" s="32">
        <v>-34679.25</v>
      </c>
      <c r="K899" s="32">
        <v>-1.0000000242143869E-2</v>
      </c>
      <c r="L899" s="32"/>
    </row>
    <row r="900" spans="1:12">
      <c r="A900" s="56"/>
      <c r="B900" s="56" t="s">
        <v>1250</v>
      </c>
      <c r="C900" s="56" t="s">
        <v>5486</v>
      </c>
      <c r="D900" s="32">
        <v>608627763</v>
      </c>
      <c r="E900" s="32">
        <v>-242267874</v>
      </c>
      <c r="F900" s="32">
        <v>366359888</v>
      </c>
      <c r="G900" s="32">
        <v>-3336552.45</v>
      </c>
      <c r="H900" s="32">
        <v>-3373217.86</v>
      </c>
      <c r="I900" s="32">
        <v>-3373217.86</v>
      </c>
      <c r="J900" s="32">
        <v>-36665.409999999683</v>
      </c>
      <c r="K900" s="32">
        <v>0</v>
      </c>
      <c r="L900" s="32"/>
    </row>
    <row r="901" spans="1:12">
      <c r="A901" s="56"/>
      <c r="B901" s="56" t="s">
        <v>4778</v>
      </c>
      <c r="C901" s="56" t="s">
        <v>5487</v>
      </c>
      <c r="D901" s="32">
        <v>191793095</v>
      </c>
      <c r="E901" s="32">
        <v>-76349606</v>
      </c>
      <c r="F901" s="32">
        <v>115443488</v>
      </c>
      <c r="G901" s="32">
        <v>-1051375.1200000001</v>
      </c>
      <c r="H901" s="32">
        <v>-1062928.7</v>
      </c>
      <c r="I901" s="32">
        <v>-1062928.69</v>
      </c>
      <c r="J901" s="32">
        <v>-11553.579999999842</v>
      </c>
      <c r="K901" s="32">
        <v>1.0000000009313226E-2</v>
      </c>
      <c r="L901" s="32"/>
    </row>
    <row r="902" spans="1:12">
      <c r="A902" s="56"/>
      <c r="B902" s="56" t="s">
        <v>1552</v>
      </c>
      <c r="C902" s="56" t="s">
        <v>5488</v>
      </c>
      <c r="D902" s="32">
        <v>20643794</v>
      </c>
      <c r="E902" s="32">
        <v>-8217947</v>
      </c>
      <c r="F902" s="32">
        <v>12425847</v>
      </c>
      <c r="G902" s="32">
        <v>-113165.55</v>
      </c>
      <c r="H902" s="32">
        <v>-114409.13</v>
      </c>
      <c r="I902" s="32">
        <v>-114409.14</v>
      </c>
      <c r="J902" s="32">
        <v>-1243.5800000000017</v>
      </c>
      <c r="K902" s="32">
        <v>-9.9999999947613105E-3</v>
      </c>
      <c r="L902" s="32"/>
    </row>
    <row r="903" spans="1:12">
      <c r="A903" s="56"/>
      <c r="B903" s="56" t="s">
        <v>4781</v>
      </c>
      <c r="C903" s="56" t="s">
        <v>5489</v>
      </c>
      <c r="D903" s="32">
        <v>2590833</v>
      </c>
      <c r="E903" s="32">
        <v>-1351403</v>
      </c>
      <c r="F903" s="32">
        <v>1239430</v>
      </c>
      <c r="G903" s="32">
        <v>-34156.18</v>
      </c>
      <c r="H903" s="32">
        <v>-34531.519999999997</v>
      </c>
      <c r="I903" s="32">
        <v>-34531.519999999997</v>
      </c>
      <c r="J903" s="32">
        <v>-375.33999999999651</v>
      </c>
      <c r="K903" s="32">
        <v>0</v>
      </c>
      <c r="L903" s="32"/>
    </row>
    <row r="904" spans="1:12">
      <c r="A904" s="56"/>
      <c r="B904" s="56" t="s">
        <v>4783</v>
      </c>
      <c r="C904" s="56" t="s">
        <v>5490</v>
      </c>
      <c r="D904" s="32">
        <v>2767984</v>
      </c>
      <c r="E904" s="32">
        <v>-1636790</v>
      </c>
      <c r="F904" s="32">
        <v>1131194</v>
      </c>
      <c r="G904" s="32">
        <v>-48520.04</v>
      </c>
      <c r="H904" s="32">
        <v>-49053.23</v>
      </c>
      <c r="I904" s="32">
        <v>-49053.23</v>
      </c>
      <c r="J904" s="32">
        <v>-533.19000000000233</v>
      </c>
      <c r="K904" s="32">
        <v>0</v>
      </c>
      <c r="L904" s="32"/>
    </row>
    <row r="905" spans="1:12">
      <c r="A905" s="56"/>
      <c r="B905" s="56" t="s">
        <v>4785</v>
      </c>
      <c r="C905" s="56" t="s">
        <v>5491</v>
      </c>
      <c r="D905" s="32">
        <v>3321581</v>
      </c>
      <c r="E905" s="32">
        <v>-1964148</v>
      </c>
      <c r="F905" s="32">
        <v>1357433</v>
      </c>
      <c r="G905" s="32">
        <v>-58224.04</v>
      </c>
      <c r="H905" s="32">
        <v>-58863.87</v>
      </c>
      <c r="I905" s="32">
        <v>-58863.87</v>
      </c>
      <c r="J905" s="32">
        <v>-639.83000000000175</v>
      </c>
      <c r="K905" s="32">
        <v>0</v>
      </c>
      <c r="L905" s="32"/>
    </row>
    <row r="906" spans="1:12">
      <c r="A906" s="56"/>
      <c r="B906" s="56" t="s">
        <v>4787</v>
      </c>
      <c r="C906" s="56" t="s">
        <v>5492</v>
      </c>
      <c r="D906" s="32">
        <v>2214387</v>
      </c>
      <c r="E906" s="32">
        <v>-1309432</v>
      </c>
      <c r="F906" s="32">
        <v>904955</v>
      </c>
      <c r="G906" s="32">
        <v>-38816.01</v>
      </c>
      <c r="H906" s="32">
        <v>-39242.57</v>
      </c>
      <c r="I906" s="32">
        <v>-39242.559999999998</v>
      </c>
      <c r="J906" s="32">
        <v>-426.55999999999767</v>
      </c>
      <c r="K906" s="32">
        <v>1.0000000002037268E-2</v>
      </c>
      <c r="L906" s="32"/>
    </row>
    <row r="907" spans="1:12">
      <c r="A907" s="56"/>
      <c r="B907" s="56" t="s">
        <v>4789</v>
      </c>
      <c r="C907" s="56" t="s">
        <v>5493</v>
      </c>
      <c r="D907" s="32">
        <v>11071937</v>
      </c>
      <c r="E907" s="32">
        <v>-6547161</v>
      </c>
      <c r="F907" s="32">
        <v>4524776</v>
      </c>
      <c r="G907" s="32">
        <v>-194080.16</v>
      </c>
      <c r="H907" s="32">
        <v>-196212.92</v>
      </c>
      <c r="I907" s="32">
        <v>-196212.91</v>
      </c>
      <c r="J907" s="32">
        <v>-2132.7600000000093</v>
      </c>
      <c r="K907" s="32">
        <v>1.0000000009313226E-2</v>
      </c>
      <c r="L907" s="32"/>
    </row>
    <row r="908" spans="1:12">
      <c r="A908" s="56"/>
      <c r="B908" s="56" t="s">
        <v>4791</v>
      </c>
      <c r="C908" s="56" t="s">
        <v>5494</v>
      </c>
      <c r="D908" s="32">
        <v>3321581</v>
      </c>
      <c r="E908" s="32">
        <v>-2423460</v>
      </c>
      <c r="F908" s="32">
        <v>898121</v>
      </c>
      <c r="G908" s="32">
        <v>-86852.39</v>
      </c>
      <c r="H908" s="32">
        <v>-87806.81</v>
      </c>
      <c r="I908" s="32">
        <v>-87806.82</v>
      </c>
      <c r="J908" s="32">
        <v>-954.41999999999825</v>
      </c>
      <c r="K908" s="32">
        <v>-1.0000000009313226E-2</v>
      </c>
      <c r="L908" s="32"/>
    </row>
    <row r="909" spans="1:12">
      <c r="A909" s="56"/>
      <c r="B909" s="56" t="s">
        <v>2337</v>
      </c>
      <c r="C909" s="56" t="s">
        <v>5495</v>
      </c>
      <c r="D909" s="32">
        <v>4501540</v>
      </c>
      <c r="E909" s="32">
        <v>-2661916</v>
      </c>
      <c r="F909" s="32">
        <v>1839624</v>
      </c>
      <c r="G909" s="32">
        <v>-78906.45</v>
      </c>
      <c r="H909" s="32">
        <v>-79773.56</v>
      </c>
      <c r="I909" s="32">
        <v>-79773.56</v>
      </c>
      <c r="J909" s="32">
        <v>-867.11000000000058</v>
      </c>
      <c r="K909" s="32">
        <v>0</v>
      </c>
      <c r="L909" s="32"/>
    </row>
    <row r="910" spans="1:12">
      <c r="A910" s="56"/>
      <c r="B910" s="56" t="s">
        <v>4794</v>
      </c>
      <c r="C910" s="56" t="s">
        <v>5496</v>
      </c>
      <c r="D910" s="32">
        <v>7027416</v>
      </c>
      <c r="E910" s="32">
        <v>-5127296</v>
      </c>
      <c r="F910" s="32">
        <v>1900120</v>
      </c>
      <c r="G910" s="32">
        <v>-183749.94</v>
      </c>
      <c r="H910" s="32">
        <v>-185769.18</v>
      </c>
      <c r="I910" s="32">
        <v>-185769.17</v>
      </c>
      <c r="J910" s="32">
        <v>-2019.2399999999907</v>
      </c>
      <c r="K910" s="32">
        <v>9.9999999802093953E-3</v>
      </c>
      <c r="L910" s="32"/>
    </row>
    <row r="911" spans="1:12">
      <c r="A911" s="56"/>
      <c r="B911" s="56" t="s">
        <v>4796</v>
      </c>
      <c r="C911" s="56" t="s">
        <v>5497</v>
      </c>
      <c r="D911" s="32">
        <v>2642382</v>
      </c>
      <c r="E911" s="32">
        <v>-1051825</v>
      </c>
      <c r="F911" s="32">
        <v>1590557</v>
      </c>
      <c r="G911" s="32">
        <v>-14485.69</v>
      </c>
      <c r="H911" s="32">
        <v>-14644.86</v>
      </c>
      <c r="I911" s="32">
        <v>-14644.87</v>
      </c>
      <c r="J911" s="32">
        <v>-159.17000000000007</v>
      </c>
      <c r="K911" s="32">
        <v>-1.0000000000218279E-2</v>
      </c>
      <c r="L911" s="32"/>
    </row>
    <row r="912" spans="1:12">
      <c r="A912" s="56"/>
      <c r="B912" s="56" t="s">
        <v>4798</v>
      </c>
      <c r="C912" s="56" t="s">
        <v>5498</v>
      </c>
      <c r="D912" s="32">
        <v>3188718</v>
      </c>
      <c r="E912" s="32">
        <v>-2326522</v>
      </c>
      <c r="F912" s="32">
        <v>862196</v>
      </c>
      <c r="G912" s="32">
        <v>-83378.320000000007</v>
      </c>
      <c r="H912" s="32">
        <v>-84294.56</v>
      </c>
      <c r="I912" s="32">
        <v>-84294.56</v>
      </c>
      <c r="J912" s="32">
        <v>-916.23999999999069</v>
      </c>
      <c r="K912" s="32">
        <v>0</v>
      </c>
      <c r="L912" s="32"/>
    </row>
    <row r="913" spans="1:12">
      <c r="A913" s="56"/>
      <c r="B913" s="56" t="s">
        <v>4800</v>
      </c>
      <c r="C913" s="56" t="s">
        <v>5499</v>
      </c>
      <c r="D913" s="32">
        <v>2214387</v>
      </c>
      <c r="E913" s="32">
        <v>-1309432</v>
      </c>
      <c r="F913" s="32">
        <v>904955</v>
      </c>
      <c r="G913" s="32">
        <v>-38816.01</v>
      </c>
      <c r="H913" s="32">
        <v>-39242.57</v>
      </c>
      <c r="I913" s="32">
        <v>-39242.559999999998</v>
      </c>
      <c r="J913" s="32">
        <v>-426.55999999999767</v>
      </c>
      <c r="K913" s="32">
        <v>1.0000000002037268E-2</v>
      </c>
      <c r="L913" s="32"/>
    </row>
    <row r="914" spans="1:12">
      <c r="A914" s="56"/>
      <c r="B914" s="56" t="s">
        <v>4802</v>
      </c>
      <c r="C914" s="56" t="s">
        <v>5500</v>
      </c>
      <c r="D914" s="32">
        <v>3598380</v>
      </c>
      <c r="E914" s="32">
        <v>-2127828</v>
      </c>
      <c r="F914" s="32">
        <v>1470552</v>
      </c>
      <c r="G914" s="32">
        <v>-63076.06</v>
      </c>
      <c r="H914" s="32">
        <v>-63769.19</v>
      </c>
      <c r="I914" s="32">
        <v>-63769.2</v>
      </c>
      <c r="J914" s="32">
        <v>-693.13000000000466</v>
      </c>
      <c r="K914" s="32">
        <v>-9.9999999947613105E-3</v>
      </c>
      <c r="L914" s="32"/>
    </row>
    <row r="915" spans="1:12">
      <c r="A915" s="56"/>
      <c r="B915" s="56" t="s">
        <v>4804</v>
      </c>
      <c r="C915" s="56" t="s">
        <v>5501</v>
      </c>
      <c r="D915" s="32">
        <v>9964743</v>
      </c>
      <c r="E915" s="32">
        <v>-7270381</v>
      </c>
      <c r="F915" s="32">
        <v>2694362</v>
      </c>
      <c r="G915" s="32">
        <v>-260557.17</v>
      </c>
      <c r="H915" s="32">
        <v>-263420.44</v>
      </c>
      <c r="I915" s="32">
        <v>-263420.44</v>
      </c>
      <c r="J915" s="32">
        <v>-2863.2699999999895</v>
      </c>
      <c r="K915" s="32">
        <v>0</v>
      </c>
      <c r="L915" s="32"/>
    </row>
    <row r="916" spans="1:12">
      <c r="A916" s="56"/>
      <c r="B916" s="56" t="s">
        <v>4806</v>
      </c>
      <c r="C916" s="56" t="s">
        <v>5502</v>
      </c>
      <c r="D916" s="32">
        <v>1937589</v>
      </c>
      <c r="E916" s="32">
        <v>-771257</v>
      </c>
      <c r="F916" s="32">
        <v>1166332</v>
      </c>
      <c r="G916" s="32">
        <v>-10622.15</v>
      </c>
      <c r="H916" s="32">
        <v>-10738.88</v>
      </c>
      <c r="I916" s="32">
        <v>-10738.88</v>
      </c>
      <c r="J916" s="32">
        <v>-116.72999999999956</v>
      </c>
      <c r="K916" s="32">
        <v>0</v>
      </c>
      <c r="L916" s="32"/>
    </row>
    <row r="917" spans="1:12">
      <c r="A917" s="56"/>
      <c r="B917" s="56" t="s">
        <v>4808</v>
      </c>
      <c r="C917" s="56" t="s">
        <v>5503</v>
      </c>
      <c r="D917" s="32">
        <v>2767984</v>
      </c>
      <c r="E917" s="32">
        <v>-2019550</v>
      </c>
      <c r="F917" s="32">
        <v>748434</v>
      </c>
      <c r="G917" s="32">
        <v>-72377</v>
      </c>
      <c r="H917" s="32">
        <v>-73172.350000000006</v>
      </c>
      <c r="I917" s="32">
        <v>-73172.36</v>
      </c>
      <c r="J917" s="32">
        <v>-795.35000000000582</v>
      </c>
      <c r="K917" s="32">
        <v>-9.9999999947613105E-3</v>
      </c>
      <c r="L917" s="32"/>
    </row>
    <row r="918" spans="1:12">
      <c r="A918" s="56"/>
      <c r="B918" s="56" t="s">
        <v>1556</v>
      </c>
      <c r="C918" s="56" t="s">
        <v>5504</v>
      </c>
      <c r="D918" s="32">
        <v>44739221</v>
      </c>
      <c r="E918" s="32">
        <v>-17809133</v>
      </c>
      <c r="F918" s="32">
        <v>26930088</v>
      </c>
      <c r="G918" s="32">
        <v>-245260.27</v>
      </c>
      <c r="H918" s="32">
        <v>-247955.44</v>
      </c>
      <c r="I918" s="32">
        <v>-247955.43</v>
      </c>
      <c r="J918" s="32">
        <v>-2695.1700000000128</v>
      </c>
      <c r="K918" s="32">
        <v>1.0000000009313226E-2</v>
      </c>
      <c r="L918" s="32"/>
    </row>
    <row r="919" spans="1:12">
      <c r="A919" s="56"/>
      <c r="B919" s="56" t="s">
        <v>1558</v>
      </c>
      <c r="C919" s="56" t="s">
        <v>5505</v>
      </c>
      <c r="D919" s="32">
        <v>44739221</v>
      </c>
      <c r="E919" s="32">
        <v>-17809133</v>
      </c>
      <c r="F919" s="32">
        <v>26930088</v>
      </c>
      <c r="G919" s="32">
        <v>-245260.27</v>
      </c>
      <c r="H919" s="32">
        <v>-247955.44</v>
      </c>
      <c r="I919" s="32">
        <v>-247955.43</v>
      </c>
      <c r="J919" s="32">
        <v>-2695.1700000000128</v>
      </c>
      <c r="K919" s="32">
        <v>1.0000000009313226E-2</v>
      </c>
      <c r="L919" s="32"/>
    </row>
    <row r="920" spans="1:12">
      <c r="A920" s="56"/>
      <c r="B920" s="56" t="s">
        <v>1560</v>
      </c>
      <c r="C920" s="56" t="s">
        <v>5506</v>
      </c>
      <c r="D920" s="32">
        <v>44739221</v>
      </c>
      <c r="E920" s="32">
        <v>-17809133</v>
      </c>
      <c r="F920" s="32">
        <v>26930088</v>
      </c>
      <c r="G920" s="32">
        <v>-245260.27</v>
      </c>
      <c r="H920" s="32">
        <v>-247955.44</v>
      </c>
      <c r="I920" s="32">
        <v>-247955.43</v>
      </c>
      <c r="J920" s="32">
        <v>-2695.1700000000128</v>
      </c>
      <c r="K920" s="32">
        <v>1.0000000009313226E-2</v>
      </c>
      <c r="L920" s="32"/>
    </row>
    <row r="921" spans="1:12">
      <c r="A921" s="56"/>
      <c r="B921" s="56" t="s">
        <v>1562</v>
      </c>
      <c r="C921" s="56" t="s">
        <v>5507</v>
      </c>
      <c r="D921" s="32">
        <v>22261618</v>
      </c>
      <c r="E921" s="32">
        <v>-8861467</v>
      </c>
      <c r="F921" s="32">
        <v>13400151</v>
      </c>
      <c r="G921" s="32">
        <v>-122039.22</v>
      </c>
      <c r="H921" s="32">
        <v>-123380.32</v>
      </c>
      <c r="I921" s="32">
        <v>-123380.31</v>
      </c>
      <c r="J921" s="32">
        <v>-1341.1000000000058</v>
      </c>
      <c r="K921" s="32">
        <v>1.0000000009313226E-2</v>
      </c>
      <c r="L921" s="32"/>
    </row>
    <row r="922" spans="1:12">
      <c r="A922" s="56"/>
      <c r="B922" s="56" t="s">
        <v>1564</v>
      </c>
      <c r="C922" s="56" t="s">
        <v>5508</v>
      </c>
      <c r="D922" s="32">
        <v>22261618</v>
      </c>
      <c r="E922" s="32">
        <v>-8861467</v>
      </c>
      <c r="F922" s="32">
        <v>13400151</v>
      </c>
      <c r="G922" s="32">
        <v>-122039.22</v>
      </c>
      <c r="H922" s="32">
        <v>-123380.32</v>
      </c>
      <c r="I922" s="32">
        <v>-123380.31</v>
      </c>
      <c r="J922" s="32">
        <v>-1341.1000000000058</v>
      </c>
      <c r="K922" s="32">
        <v>1.0000000009313226E-2</v>
      </c>
      <c r="L922" s="32"/>
    </row>
    <row r="923" spans="1:12">
      <c r="A923" s="56"/>
      <c r="B923" s="56" t="s">
        <v>1566</v>
      </c>
      <c r="C923" s="56" t="s">
        <v>5509</v>
      </c>
      <c r="D923" s="32">
        <v>22261618</v>
      </c>
      <c r="E923" s="32">
        <v>-8861467</v>
      </c>
      <c r="F923" s="32">
        <v>13400151</v>
      </c>
      <c r="G923" s="32">
        <v>-122039.22</v>
      </c>
      <c r="H923" s="32">
        <v>-123380.32</v>
      </c>
      <c r="I923" s="32">
        <v>-123380.31</v>
      </c>
      <c r="J923" s="32">
        <v>-1341.1000000000058</v>
      </c>
      <c r="K923" s="32">
        <v>1.0000000009313226E-2</v>
      </c>
      <c r="L923" s="32"/>
    </row>
    <row r="924" spans="1:12">
      <c r="A924" s="56"/>
      <c r="B924" s="56" t="s">
        <v>1568</v>
      </c>
      <c r="C924" s="56" t="s">
        <v>5510</v>
      </c>
      <c r="D924" s="32">
        <v>22261618</v>
      </c>
      <c r="E924" s="32">
        <v>-8861467</v>
      </c>
      <c r="F924" s="32">
        <v>13400151</v>
      </c>
      <c r="G924" s="32">
        <v>-122039.22</v>
      </c>
      <c r="H924" s="32">
        <v>-123380.32</v>
      </c>
      <c r="I924" s="32">
        <v>-123380.31</v>
      </c>
      <c r="J924" s="32">
        <v>-1341.1000000000058</v>
      </c>
      <c r="K924" s="32">
        <v>1.0000000009313226E-2</v>
      </c>
      <c r="L924" s="32"/>
    </row>
    <row r="925" spans="1:12">
      <c r="A925" s="56"/>
      <c r="B925" s="56" t="s">
        <v>1266</v>
      </c>
      <c r="C925" s="56" t="s">
        <v>5511</v>
      </c>
      <c r="D925" s="32">
        <v>46223486</v>
      </c>
      <c r="E925" s="32">
        <v>-18400140</v>
      </c>
      <c r="F925" s="32">
        <v>27823346</v>
      </c>
      <c r="G925" s="32">
        <v>-253395.29</v>
      </c>
      <c r="H925" s="32">
        <v>-256179.85</v>
      </c>
      <c r="I925" s="32">
        <v>-256179.85</v>
      </c>
      <c r="J925" s="32">
        <v>-2784.5599999999977</v>
      </c>
      <c r="K925" s="32">
        <v>0</v>
      </c>
      <c r="L925" s="32"/>
    </row>
    <row r="926" spans="1:12">
      <c r="A926" s="56"/>
      <c r="B926" s="56" t="s">
        <v>4818</v>
      </c>
      <c r="C926" s="56" t="s">
        <v>5512</v>
      </c>
      <c r="D926" s="32">
        <v>95836723</v>
      </c>
      <c r="E926" s="32">
        <v>-38151400</v>
      </c>
      <c r="F926" s="32">
        <v>57685323</v>
      </c>
      <c r="G926" s="32">
        <v>-525355.52000000002</v>
      </c>
      <c r="H926" s="32">
        <v>-531128.67000000004</v>
      </c>
      <c r="I926" s="32">
        <v>-531128.66</v>
      </c>
      <c r="J926" s="32">
        <v>-5773.1500000000233</v>
      </c>
      <c r="K926" s="32">
        <v>1.0000000009313226E-2</v>
      </c>
      <c r="L926" s="32"/>
    </row>
    <row r="927" spans="1:12">
      <c r="A927" s="56"/>
      <c r="B927" s="56" t="s">
        <v>1268</v>
      </c>
      <c r="C927" s="56" t="s">
        <v>5513</v>
      </c>
      <c r="D927" s="32">
        <v>346120823</v>
      </c>
      <c r="E927" s="32">
        <v>-137777987</v>
      </c>
      <c r="F927" s="32">
        <v>208342836</v>
      </c>
      <c r="G927" s="32">
        <v>-1897440.34</v>
      </c>
      <c r="H927" s="32">
        <v>-1918291.32</v>
      </c>
      <c r="I927" s="32">
        <v>-1918291.33</v>
      </c>
      <c r="J927" s="32">
        <v>-20850.979999999981</v>
      </c>
      <c r="K927" s="32">
        <v>-1.0000000009313226E-2</v>
      </c>
      <c r="L927" s="32"/>
    </row>
    <row r="928" spans="1:12">
      <c r="A928" s="56"/>
      <c r="B928" s="56" t="s">
        <v>4821</v>
      </c>
      <c r="C928" s="56" t="s">
        <v>5514</v>
      </c>
      <c r="D928" s="32">
        <v>3952121</v>
      </c>
      <c r="E928" s="32">
        <v>-1573278</v>
      </c>
      <c r="F928" s="32">
        <v>2378843</v>
      </c>
      <c r="G928" s="32">
        <v>-21664.77</v>
      </c>
      <c r="H928" s="32">
        <v>-21902.84</v>
      </c>
      <c r="I928" s="32">
        <v>-21902.84</v>
      </c>
      <c r="J928" s="32">
        <v>-238.06999999999971</v>
      </c>
      <c r="K928" s="32">
        <v>0</v>
      </c>
      <c r="L928" s="32"/>
    </row>
    <row r="929" spans="1:12">
      <c r="A929" s="56"/>
      <c r="B929" s="56" t="s">
        <v>4823</v>
      </c>
      <c r="C929" s="56" t="s">
        <v>5515</v>
      </c>
      <c r="D929" s="32">
        <v>3093199</v>
      </c>
      <c r="E929" s="32">
        <v>-1231277</v>
      </c>
      <c r="F929" s="32">
        <v>1861922</v>
      </c>
      <c r="G929" s="32">
        <v>-16957.080000000002</v>
      </c>
      <c r="H929" s="32">
        <v>-17143.43</v>
      </c>
      <c r="I929" s="32">
        <v>-17143.43</v>
      </c>
      <c r="J929" s="32">
        <v>-186.34999999999854</v>
      </c>
      <c r="K929" s="32">
        <v>0</v>
      </c>
      <c r="L929" s="32"/>
    </row>
    <row r="930" spans="1:12">
      <c r="A930" s="56"/>
      <c r="B930" s="56" t="s">
        <v>4825</v>
      </c>
      <c r="C930" s="56" t="s">
        <v>5516</v>
      </c>
      <c r="D930" s="32">
        <v>63217897</v>
      </c>
      <c r="E930" s="32">
        <v>-25166598</v>
      </c>
      <c r="F930" s="32">
        <v>38051299</v>
      </c>
      <c r="G930" s="32">
        <v>-346542.98</v>
      </c>
      <c r="H930" s="32">
        <v>-350351.14</v>
      </c>
      <c r="I930" s="32">
        <v>-350351.14</v>
      </c>
      <c r="J930" s="32">
        <v>-3808.1600000000326</v>
      </c>
      <c r="K930" s="32">
        <v>0</v>
      </c>
      <c r="L930" s="32"/>
    </row>
    <row r="931" spans="1:12">
      <c r="A931" s="56"/>
      <c r="B931" s="56" t="s">
        <v>1272</v>
      </c>
      <c r="C931" s="56" t="s">
        <v>5517</v>
      </c>
      <c r="D931" s="32">
        <v>16163025</v>
      </c>
      <c r="E931" s="32">
        <v>-8431034</v>
      </c>
      <c r="F931" s="32">
        <v>7731991</v>
      </c>
      <c r="G931" s="32">
        <v>-213077.24</v>
      </c>
      <c r="H931" s="32">
        <v>-215418.76</v>
      </c>
      <c r="I931" s="32">
        <v>-215418.75</v>
      </c>
      <c r="J931" s="32">
        <v>-2341.5200000000186</v>
      </c>
      <c r="K931" s="32">
        <v>1.0000000009313226E-2</v>
      </c>
      <c r="L931" s="32"/>
    </row>
    <row r="932" spans="1:12">
      <c r="A932" s="56"/>
      <c r="B932" s="56" t="s">
        <v>1696</v>
      </c>
      <c r="C932" s="56" t="s">
        <v>5518</v>
      </c>
      <c r="D932" s="32">
        <v>12393074</v>
      </c>
      <c r="E932" s="32">
        <v>-9042213</v>
      </c>
      <c r="F932" s="32">
        <v>3350861</v>
      </c>
      <c r="G932" s="32">
        <v>-324041.5</v>
      </c>
      <c r="H932" s="32">
        <v>-327602.39</v>
      </c>
      <c r="I932" s="32">
        <v>-327602.39</v>
      </c>
      <c r="J932" s="32">
        <v>-3560.890000000014</v>
      </c>
      <c r="K932" s="32">
        <v>0</v>
      </c>
      <c r="L932" s="32"/>
    </row>
    <row r="933" spans="1:12">
      <c r="A933" s="56"/>
      <c r="B933" s="56" t="s">
        <v>4829</v>
      </c>
      <c r="C933" s="56" t="s">
        <v>5519</v>
      </c>
      <c r="D933" s="32">
        <v>58467992</v>
      </c>
      <c r="E933" s="32">
        <v>-30497827</v>
      </c>
      <c r="F933" s="32">
        <v>27970165</v>
      </c>
      <c r="G933" s="32">
        <v>-770800.03</v>
      </c>
      <c r="H933" s="32">
        <v>-779270.35</v>
      </c>
      <c r="I933" s="32">
        <v>-779270.36</v>
      </c>
      <c r="J933" s="32">
        <v>-8470.3199999999488</v>
      </c>
      <c r="K933" s="32">
        <v>-1.0000000009313226E-2</v>
      </c>
      <c r="L933" s="32"/>
    </row>
    <row r="934" spans="1:12">
      <c r="A934" s="56"/>
      <c r="B934" s="56" t="s">
        <v>4831</v>
      </c>
      <c r="C934" s="56" t="s">
        <v>5520</v>
      </c>
      <c r="D934" s="32">
        <v>8547227</v>
      </c>
      <c r="E934" s="32">
        <v>-4458351</v>
      </c>
      <c r="F934" s="32">
        <v>4088876</v>
      </c>
      <c r="G934" s="32">
        <v>-112681.05</v>
      </c>
      <c r="H934" s="32">
        <v>-113919.31</v>
      </c>
      <c r="I934" s="32">
        <v>-113919.3</v>
      </c>
      <c r="J934" s="32">
        <v>-1238.2599999999948</v>
      </c>
      <c r="K934" s="32">
        <v>9.9999999947613105E-3</v>
      </c>
      <c r="L934" s="32"/>
    </row>
    <row r="935" spans="1:12">
      <c r="A935" s="56"/>
      <c r="B935" s="56" t="s">
        <v>4833</v>
      </c>
      <c r="C935" s="56" t="s">
        <v>5521</v>
      </c>
      <c r="D935" s="32">
        <v>1192455</v>
      </c>
      <c r="E935" s="32">
        <v>-622961</v>
      </c>
      <c r="F935" s="32">
        <v>569494</v>
      </c>
      <c r="G935" s="32">
        <v>-15691.01</v>
      </c>
      <c r="H935" s="32">
        <v>-15863.43</v>
      </c>
      <c r="I935" s="32">
        <v>-15863.44</v>
      </c>
      <c r="J935" s="32">
        <v>-172.42000000000007</v>
      </c>
      <c r="K935" s="32">
        <v>-1.0000000000218279E-2</v>
      </c>
      <c r="L935" s="32"/>
    </row>
    <row r="936" spans="1:12">
      <c r="A936" s="56"/>
      <c r="B936" s="56" t="s">
        <v>4835</v>
      </c>
      <c r="C936" s="56" t="s">
        <v>5522</v>
      </c>
      <c r="D936" s="32">
        <v>63732994</v>
      </c>
      <c r="E936" s="32">
        <v>-37687409</v>
      </c>
      <c r="F936" s="32">
        <v>26045585</v>
      </c>
      <c r="G936" s="32">
        <v>-1117166.02</v>
      </c>
      <c r="H936" s="32">
        <v>-1129442.57</v>
      </c>
      <c r="I936" s="32">
        <v>-1129442.57</v>
      </c>
      <c r="J936" s="32">
        <v>-12276.550000000047</v>
      </c>
      <c r="K936" s="32">
        <v>0</v>
      </c>
      <c r="L936" s="32"/>
    </row>
    <row r="937" spans="1:12">
      <c r="A937" s="56"/>
      <c r="B937" s="56" t="s">
        <v>1278</v>
      </c>
      <c r="C937" s="56" t="s">
        <v>5523</v>
      </c>
      <c r="D937" s="32">
        <v>90220728</v>
      </c>
      <c r="E937" s="32">
        <v>-65826179</v>
      </c>
      <c r="F937" s="32">
        <v>24394549</v>
      </c>
      <c r="G937" s="32">
        <v>-2359060.84</v>
      </c>
      <c r="H937" s="32">
        <v>-2384984.59</v>
      </c>
      <c r="I937" s="32">
        <v>-2384984.59</v>
      </c>
      <c r="J937" s="32">
        <v>-25923.75</v>
      </c>
      <c r="K937" s="32">
        <v>0</v>
      </c>
      <c r="L937" s="32"/>
    </row>
    <row r="938" spans="1:12">
      <c r="A938" s="56"/>
      <c r="B938" s="56" t="s">
        <v>1280</v>
      </c>
      <c r="C938" s="56" t="s">
        <v>5524</v>
      </c>
      <c r="D938" s="32">
        <v>10446611</v>
      </c>
      <c r="E938" s="32">
        <v>-5449095</v>
      </c>
      <c r="F938" s="32">
        <v>4997516</v>
      </c>
      <c r="G938" s="32">
        <v>-137721.28</v>
      </c>
      <c r="H938" s="32">
        <v>-139234.71</v>
      </c>
      <c r="I938" s="32">
        <v>-139234.70000000001</v>
      </c>
      <c r="J938" s="32">
        <v>-1513.429999999993</v>
      </c>
      <c r="K938" s="32">
        <v>9.9999999802093953E-3</v>
      </c>
      <c r="L938" s="32"/>
    </row>
    <row r="939" spans="1:12">
      <c r="A939" s="56"/>
      <c r="B939" s="56" t="s">
        <v>4839</v>
      </c>
      <c r="C939" s="56" t="s">
        <v>5525</v>
      </c>
      <c r="D939" s="32">
        <v>3798767</v>
      </c>
      <c r="E939" s="32">
        <v>-2771628</v>
      </c>
      <c r="F939" s="32">
        <v>1027139</v>
      </c>
      <c r="G939" s="32">
        <v>-99328.85</v>
      </c>
      <c r="H939" s="32">
        <v>-100420.37</v>
      </c>
      <c r="I939" s="32">
        <v>-100420.37</v>
      </c>
      <c r="J939" s="32">
        <v>-1091.5199999999895</v>
      </c>
      <c r="K939" s="32">
        <v>0</v>
      </c>
      <c r="L939" s="32"/>
    </row>
    <row r="940" spans="1:12">
      <c r="A940" s="56"/>
      <c r="B940" s="56" t="s">
        <v>4841</v>
      </c>
      <c r="C940" s="56" t="s">
        <v>5526</v>
      </c>
      <c r="D940" s="32">
        <v>9496919</v>
      </c>
      <c r="E940" s="32">
        <v>-4953723</v>
      </c>
      <c r="F940" s="32">
        <v>4543196</v>
      </c>
      <c r="G940" s="32">
        <v>-125201.17</v>
      </c>
      <c r="H940" s="32">
        <v>-126577</v>
      </c>
      <c r="I940" s="32">
        <v>-126577.01</v>
      </c>
      <c r="J940" s="32">
        <v>-1375.8300000000017</v>
      </c>
      <c r="K940" s="32">
        <v>-9.9999999947613105E-3</v>
      </c>
      <c r="L940" s="32"/>
    </row>
    <row r="941" spans="1:12">
      <c r="A941" s="56"/>
      <c r="B941" s="56" t="s">
        <v>4843</v>
      </c>
      <c r="C941" s="56" t="s">
        <v>5527</v>
      </c>
      <c r="D941" s="32">
        <v>4273613</v>
      </c>
      <c r="E941" s="32">
        <v>-3118082</v>
      </c>
      <c r="F941" s="32">
        <v>1155531</v>
      </c>
      <c r="G941" s="32">
        <v>-111744.98</v>
      </c>
      <c r="H941" s="32">
        <v>-112972.94</v>
      </c>
      <c r="I941" s="32">
        <v>-112972.94</v>
      </c>
      <c r="J941" s="32">
        <v>-1227.9600000000064</v>
      </c>
      <c r="K941" s="32">
        <v>0</v>
      </c>
      <c r="L941" s="32"/>
    </row>
    <row r="942" spans="1:12">
      <c r="A942" s="56"/>
      <c r="B942" s="56" t="s">
        <v>4845</v>
      </c>
      <c r="C942" s="56" t="s">
        <v>5528</v>
      </c>
      <c r="D942" s="32">
        <v>81091602</v>
      </c>
      <c r="E942" s="32">
        <v>-42281152</v>
      </c>
      <c r="F942" s="32">
        <v>38810450</v>
      </c>
      <c r="G942" s="32">
        <v>-1069592.21</v>
      </c>
      <c r="H942" s="32">
        <v>-1081345.96</v>
      </c>
      <c r="I942" s="32">
        <v>-1081345.97</v>
      </c>
      <c r="J942" s="32">
        <v>-11753.75</v>
      </c>
      <c r="K942" s="32">
        <v>-1.0000000009313226E-2</v>
      </c>
      <c r="L942" s="32"/>
    </row>
    <row r="943" spans="1:12">
      <c r="A943" s="56"/>
      <c r="B943" s="56" t="s">
        <v>4847</v>
      </c>
      <c r="C943" s="56" t="s">
        <v>5529</v>
      </c>
      <c r="D943" s="32">
        <v>12739293</v>
      </c>
      <c r="E943" s="32">
        <v>-7541746</v>
      </c>
      <c r="F943" s="32">
        <v>5197547</v>
      </c>
      <c r="G943" s="32">
        <v>-222885.58</v>
      </c>
      <c r="H943" s="32">
        <v>-225334.87</v>
      </c>
      <c r="I943" s="32">
        <v>-225334.88</v>
      </c>
      <c r="J943" s="32">
        <v>-2449.2900000000081</v>
      </c>
      <c r="K943" s="32">
        <v>-1.0000000009313226E-2</v>
      </c>
      <c r="L943" s="32"/>
    </row>
    <row r="944" spans="1:12">
      <c r="A944" s="56"/>
      <c r="B944" s="56" t="s">
        <v>4849</v>
      </c>
      <c r="C944" s="56" t="s">
        <v>5530</v>
      </c>
      <c r="D944" s="32">
        <v>2285419</v>
      </c>
      <c r="E944" s="32">
        <v>-1668417</v>
      </c>
      <c r="F944" s="32">
        <v>617002</v>
      </c>
      <c r="G944" s="32">
        <v>-59646.09</v>
      </c>
      <c r="H944" s="32">
        <v>-60301.55</v>
      </c>
      <c r="I944" s="32">
        <v>-60301.55</v>
      </c>
      <c r="J944" s="32">
        <v>-655.4600000000064</v>
      </c>
      <c r="K944" s="32">
        <v>0</v>
      </c>
      <c r="L944" s="32"/>
    </row>
    <row r="945" spans="1:12">
      <c r="A945" s="56"/>
      <c r="B945" s="56" t="s">
        <v>4851</v>
      </c>
      <c r="C945" s="56" t="s">
        <v>5531</v>
      </c>
      <c r="D945" s="32">
        <v>105939</v>
      </c>
      <c r="E945" s="32">
        <v>-55344</v>
      </c>
      <c r="F945" s="32">
        <v>50595</v>
      </c>
      <c r="G945" s="32">
        <v>-1394.01</v>
      </c>
      <c r="H945" s="32">
        <v>-1409.34</v>
      </c>
      <c r="I945" s="32">
        <v>-1409.33</v>
      </c>
      <c r="J945" s="32">
        <v>-15.329999999999927</v>
      </c>
      <c r="K945" s="32">
        <v>9.9999999999909051E-3</v>
      </c>
      <c r="L945" s="32"/>
    </row>
    <row r="946" spans="1:12">
      <c r="A946" s="56"/>
      <c r="B946" s="56" t="s">
        <v>1585</v>
      </c>
      <c r="C946" s="56" t="s">
        <v>5532</v>
      </c>
      <c r="D946" s="32">
        <v>85809559</v>
      </c>
      <c r="E946" s="32">
        <v>-34156864</v>
      </c>
      <c r="F946" s="32">
        <v>51652695</v>
      </c>
      <c r="G946" s="32">
        <v>-470417.13</v>
      </c>
      <c r="H946" s="32">
        <v>-475586.55</v>
      </c>
      <c r="I946" s="32">
        <v>-475586.55</v>
      </c>
      <c r="J946" s="32">
        <v>-5169.4199999999837</v>
      </c>
      <c r="K946" s="32">
        <v>0</v>
      </c>
      <c r="L946" s="32"/>
    </row>
    <row r="947" spans="1:12">
      <c r="A947" s="56"/>
      <c r="B947" s="56" t="s">
        <v>1286</v>
      </c>
      <c r="C947" s="56" t="s">
        <v>5533</v>
      </c>
      <c r="D947" s="32">
        <v>16460558</v>
      </c>
      <c r="E947" s="32">
        <v>-9733713</v>
      </c>
      <c r="F947" s="32">
        <v>6726845</v>
      </c>
      <c r="G947" s="32">
        <v>-288532.42</v>
      </c>
      <c r="H947" s="32">
        <v>-291703.11</v>
      </c>
      <c r="I947" s="32">
        <v>-291703.11</v>
      </c>
      <c r="J947" s="32">
        <v>-3170.6900000000023</v>
      </c>
      <c r="K947" s="32">
        <v>0</v>
      </c>
      <c r="L947" s="32"/>
    </row>
    <row r="948" spans="1:12">
      <c r="A948" s="56"/>
      <c r="B948" s="56" t="s">
        <v>1588</v>
      </c>
      <c r="C948" s="56" t="s">
        <v>5534</v>
      </c>
      <c r="D948" s="32">
        <v>2362050</v>
      </c>
      <c r="E948" s="32">
        <v>-1723385</v>
      </c>
      <c r="F948" s="32">
        <v>638665</v>
      </c>
      <c r="G948" s="32">
        <v>-61761.61</v>
      </c>
      <c r="H948" s="32">
        <v>-62440.32</v>
      </c>
      <c r="I948" s="32">
        <v>-62440.31</v>
      </c>
      <c r="J948" s="32">
        <v>-678.70999999999913</v>
      </c>
      <c r="K948" s="32">
        <v>1.0000000002037268E-2</v>
      </c>
      <c r="L948" s="32"/>
    </row>
    <row r="949" spans="1:12">
      <c r="A949" s="56"/>
      <c r="B949" s="56" t="s">
        <v>1306</v>
      </c>
      <c r="C949" s="56" t="s">
        <v>5535</v>
      </c>
      <c r="D949" s="32">
        <v>501114231</v>
      </c>
      <c r="E949" s="32">
        <v>-199468018</v>
      </c>
      <c r="F949" s="32">
        <v>301646213</v>
      </c>
      <c r="G949" s="32">
        <v>-2747187.91</v>
      </c>
      <c r="H949" s="32">
        <v>-2777376.78</v>
      </c>
      <c r="I949" s="32">
        <v>-2777376.79</v>
      </c>
      <c r="J949" s="32">
        <v>-30188.869999999646</v>
      </c>
      <c r="K949" s="32">
        <v>-1.0000000242143869E-2</v>
      </c>
      <c r="L949" s="32"/>
    </row>
    <row r="950" spans="1:12">
      <c r="A950" s="56"/>
      <c r="B950" s="56" t="s">
        <v>4858</v>
      </c>
      <c r="C950" s="56" t="s">
        <v>5536</v>
      </c>
      <c r="D950" s="32">
        <v>12718289</v>
      </c>
      <c r="E950" s="32">
        <v>-5062625</v>
      </c>
      <c r="F950" s="32">
        <v>7655664</v>
      </c>
      <c r="G950" s="32">
        <v>-69722.460000000006</v>
      </c>
      <c r="H950" s="32">
        <v>-70488.649999999994</v>
      </c>
      <c r="I950" s="32">
        <v>-70488.639999999999</v>
      </c>
      <c r="J950" s="32">
        <v>-766.18999999998778</v>
      </c>
      <c r="K950" s="32">
        <v>9.9999999947613105E-3</v>
      </c>
      <c r="L950" s="32"/>
    </row>
    <row r="951" spans="1:12">
      <c r="A951" s="56"/>
      <c r="B951" s="56" t="s">
        <v>4860</v>
      </c>
      <c r="C951" s="56" t="s">
        <v>5537</v>
      </c>
      <c r="D951" s="32">
        <v>7776343</v>
      </c>
      <c r="E951" s="32">
        <v>-4598444</v>
      </c>
      <c r="F951" s="32">
        <v>3177899</v>
      </c>
      <c r="G951" s="32">
        <v>-136308.51999999999</v>
      </c>
      <c r="H951" s="32">
        <v>-137806.43</v>
      </c>
      <c r="I951" s="32">
        <v>-137806.42000000001</v>
      </c>
      <c r="J951" s="32">
        <v>-1497.9100000000035</v>
      </c>
      <c r="K951" s="32">
        <v>9.9999999802093953E-3</v>
      </c>
      <c r="L951" s="32"/>
    </row>
    <row r="952" spans="1:12">
      <c r="A952" s="56"/>
      <c r="B952" s="56" t="s">
        <v>4862</v>
      </c>
      <c r="C952" s="56" t="s">
        <v>5538</v>
      </c>
      <c r="D952" s="32">
        <v>3029744</v>
      </c>
      <c r="E952" s="32">
        <v>-1791601</v>
      </c>
      <c r="F952" s="32">
        <v>1238143</v>
      </c>
      <c r="G952" s="32">
        <v>-53107.22</v>
      </c>
      <c r="H952" s="32">
        <v>-53690.82</v>
      </c>
      <c r="I952" s="32">
        <v>-53690.81</v>
      </c>
      <c r="J952" s="32">
        <v>-583.59999999999854</v>
      </c>
      <c r="K952" s="32">
        <v>1.0000000002037268E-2</v>
      </c>
      <c r="L952" s="32"/>
    </row>
    <row r="953" spans="1:12">
      <c r="A953" s="56"/>
      <c r="B953" s="56" t="s">
        <v>4864</v>
      </c>
      <c r="C953" s="56" t="s">
        <v>5539</v>
      </c>
      <c r="D953" s="32">
        <v>2060226</v>
      </c>
      <c r="E953" s="32">
        <v>-1218289</v>
      </c>
      <c r="F953" s="32">
        <v>841937</v>
      </c>
      <c r="G953" s="32">
        <v>-36112.92</v>
      </c>
      <c r="H953" s="32">
        <v>-36509.760000000002</v>
      </c>
      <c r="I953" s="32">
        <v>-36509.760000000002</v>
      </c>
      <c r="J953" s="32">
        <v>-396.84000000000378</v>
      </c>
      <c r="K953" s="32">
        <v>0</v>
      </c>
      <c r="L953" s="32"/>
    </row>
    <row r="954" spans="1:12">
      <c r="A954" s="56"/>
      <c r="B954" s="56" t="s">
        <v>4866</v>
      </c>
      <c r="C954" s="56" t="s">
        <v>5540</v>
      </c>
      <c r="D954" s="32">
        <v>2100623</v>
      </c>
      <c r="E954" s="32">
        <v>-1242177</v>
      </c>
      <c r="F954" s="32">
        <v>858446</v>
      </c>
      <c r="G954" s="32">
        <v>-36821.01</v>
      </c>
      <c r="H954" s="32">
        <v>-37225.64</v>
      </c>
      <c r="I954" s="32">
        <v>-37225.629999999997</v>
      </c>
      <c r="J954" s="32">
        <v>-404.62999999999738</v>
      </c>
      <c r="K954" s="32">
        <v>1.0000000002037268E-2</v>
      </c>
      <c r="L954" s="32"/>
    </row>
    <row r="955" spans="1:12">
      <c r="A955" s="56"/>
      <c r="B955" s="56" t="s">
        <v>4868</v>
      </c>
      <c r="C955" s="56" t="s">
        <v>5541</v>
      </c>
      <c r="D955" s="32">
        <v>20198294</v>
      </c>
      <c r="E955" s="32">
        <v>-8040186</v>
      </c>
      <c r="F955" s="32">
        <v>12158108</v>
      </c>
      <c r="G955" s="32">
        <v>-110727.52</v>
      </c>
      <c r="H955" s="32">
        <v>-111944.31</v>
      </c>
      <c r="I955" s="32">
        <v>-111944.31</v>
      </c>
      <c r="J955" s="32">
        <v>-1216.7899999999936</v>
      </c>
      <c r="K955" s="32">
        <v>0</v>
      </c>
      <c r="L955" s="32"/>
    </row>
    <row r="956" spans="1:12">
      <c r="A956" s="56"/>
      <c r="B956" s="56" t="s">
        <v>4870</v>
      </c>
      <c r="C956" s="56" t="s">
        <v>5542</v>
      </c>
      <c r="D956" s="32">
        <v>8027636</v>
      </c>
      <c r="E956" s="32">
        <v>-4747008</v>
      </c>
      <c r="F956" s="32">
        <v>3280628</v>
      </c>
      <c r="G956" s="32">
        <v>-140715.04999999999</v>
      </c>
      <c r="H956" s="32">
        <v>-142261.38</v>
      </c>
      <c r="I956" s="32">
        <v>-142261.37</v>
      </c>
      <c r="J956" s="32">
        <v>-1546.3300000000163</v>
      </c>
      <c r="K956" s="32">
        <v>1.0000000009313226E-2</v>
      </c>
      <c r="L956" s="32"/>
    </row>
    <row r="957" spans="1:12">
      <c r="A957" s="56"/>
      <c r="B957" s="56" t="s">
        <v>4872</v>
      </c>
      <c r="C957" s="56" t="s">
        <v>5543</v>
      </c>
      <c r="D957" s="32">
        <v>64736492</v>
      </c>
      <c r="E957" s="32">
        <v>-25768739</v>
      </c>
      <c r="F957" s="32">
        <v>38967753</v>
      </c>
      <c r="G957" s="32">
        <v>-354891.35</v>
      </c>
      <c r="H957" s="32">
        <v>-358791.25</v>
      </c>
      <c r="I957" s="32">
        <v>-358791.25</v>
      </c>
      <c r="J957" s="32">
        <v>-3899.9000000000233</v>
      </c>
      <c r="K957" s="32">
        <v>0</v>
      </c>
      <c r="L957" s="32"/>
    </row>
    <row r="958" spans="1:12">
      <c r="A958" s="56"/>
      <c r="B958" s="56" t="s">
        <v>1595</v>
      </c>
      <c r="C958" s="56" t="s">
        <v>5544</v>
      </c>
      <c r="D958" s="32">
        <v>23737361</v>
      </c>
      <c r="E958" s="32">
        <v>-9448506</v>
      </c>
      <c r="F958" s="32">
        <v>14288855</v>
      </c>
      <c r="G958" s="32">
        <v>-130133.25</v>
      </c>
      <c r="H958" s="32">
        <v>-131563.28</v>
      </c>
      <c r="I958" s="32">
        <v>-131563.28</v>
      </c>
      <c r="J958" s="32">
        <v>-1430.0299999999988</v>
      </c>
      <c r="K958" s="32">
        <v>0</v>
      </c>
      <c r="L958" s="32"/>
    </row>
    <row r="959" spans="1:12">
      <c r="A959" s="56"/>
      <c r="B959" s="56" t="s">
        <v>7145</v>
      </c>
      <c r="C959" s="56" t="s">
        <v>5399</v>
      </c>
      <c r="D959" s="32">
        <v>144018520</v>
      </c>
      <c r="E959" s="32">
        <v>-105137362</v>
      </c>
      <c r="F959" s="32">
        <v>38881158</v>
      </c>
      <c r="G959" s="32">
        <v>-3758671.62</v>
      </c>
      <c r="H959" s="32">
        <v>-3799975.7</v>
      </c>
      <c r="I959" s="32">
        <v>-3799975.7</v>
      </c>
      <c r="J959" s="32">
        <v>-41304.080000000075</v>
      </c>
      <c r="K959" s="32">
        <v>0</v>
      </c>
      <c r="L959" s="32"/>
    </row>
    <row r="960" spans="1:12">
      <c r="A960" s="56"/>
      <c r="B960" s="56" t="s">
        <v>4635</v>
      </c>
      <c r="C960" s="56" t="s">
        <v>5400</v>
      </c>
      <c r="D960" s="32">
        <v>4772015</v>
      </c>
      <c r="E960" s="32">
        <v>-1904474</v>
      </c>
      <c r="F960" s="32">
        <v>2867541</v>
      </c>
      <c r="G960" s="32">
        <v>-26111.5</v>
      </c>
      <c r="H960" s="32">
        <v>-26398.44</v>
      </c>
      <c r="I960" s="32">
        <v>-26398.44</v>
      </c>
      <c r="J960" s="32">
        <v>-286.93999999999869</v>
      </c>
      <c r="K960" s="32">
        <v>0</v>
      </c>
      <c r="L960" s="32"/>
    </row>
    <row r="961" spans="1:12">
      <c r="A961" s="56"/>
      <c r="B961" s="56" t="s">
        <v>1178</v>
      </c>
      <c r="C961" s="56" t="s">
        <v>5401</v>
      </c>
      <c r="D961" s="32">
        <v>7635224</v>
      </c>
      <c r="E961" s="32">
        <v>-5573917</v>
      </c>
      <c r="F961" s="32">
        <v>2061307</v>
      </c>
      <c r="G961" s="32">
        <v>-199268.11</v>
      </c>
      <c r="H961" s="32">
        <v>-201457.87</v>
      </c>
      <c r="I961" s="32">
        <v>-201457.87</v>
      </c>
      <c r="J961" s="32">
        <v>-2189.7600000000093</v>
      </c>
      <c r="K961" s="32">
        <v>0</v>
      </c>
      <c r="L961" s="32"/>
    </row>
    <row r="962" spans="1:12">
      <c r="A962" s="56"/>
      <c r="B962" s="56" t="s">
        <v>2927</v>
      </c>
      <c r="C962" s="56" t="s">
        <v>5402</v>
      </c>
      <c r="D962" s="32">
        <v>12725373</v>
      </c>
      <c r="E962" s="32">
        <v>-5078598</v>
      </c>
      <c r="F962" s="32">
        <v>7646775</v>
      </c>
      <c r="G962" s="32">
        <v>-69630.649999999994</v>
      </c>
      <c r="H962" s="32">
        <v>-70395.83</v>
      </c>
      <c r="I962" s="32">
        <v>-70395.83</v>
      </c>
      <c r="J962" s="32">
        <v>-765.18000000000757</v>
      </c>
      <c r="K962" s="32">
        <v>0</v>
      </c>
      <c r="L962" s="32"/>
    </row>
    <row r="963" spans="1:12">
      <c r="A963" s="56"/>
      <c r="B963" s="56" t="s">
        <v>4639</v>
      </c>
      <c r="C963" s="56" t="s">
        <v>5403</v>
      </c>
      <c r="D963" s="32">
        <v>7076234</v>
      </c>
      <c r="E963" s="32">
        <v>-3696757</v>
      </c>
      <c r="F963" s="32">
        <v>3379477</v>
      </c>
      <c r="G963" s="32">
        <v>-93113.15</v>
      </c>
      <c r="H963" s="32">
        <v>-94136.36</v>
      </c>
      <c r="I963" s="32">
        <v>-94136.37</v>
      </c>
      <c r="J963" s="32">
        <v>-1023.2100000000064</v>
      </c>
      <c r="K963" s="32">
        <v>-9.9999999947613105E-3</v>
      </c>
      <c r="L963" s="32"/>
    </row>
    <row r="964" spans="1:12">
      <c r="A964" s="56"/>
      <c r="B964" s="56" t="s">
        <v>2930</v>
      </c>
      <c r="C964" s="56" t="s">
        <v>5404</v>
      </c>
      <c r="D964" s="32">
        <v>529808</v>
      </c>
      <c r="E964" s="32">
        <v>-276781</v>
      </c>
      <c r="F964" s="32">
        <v>253027</v>
      </c>
      <c r="G964" s="32">
        <v>-6971.52</v>
      </c>
      <c r="H964" s="32">
        <v>-7048.14</v>
      </c>
      <c r="I964" s="32">
        <v>-7048.13</v>
      </c>
      <c r="J964" s="32">
        <v>-76.619999999999891</v>
      </c>
      <c r="K964" s="32">
        <v>1.0000000000218279E-2</v>
      </c>
      <c r="L964" s="32"/>
    </row>
    <row r="965" spans="1:12">
      <c r="A965" s="56"/>
      <c r="B965" s="56" t="s">
        <v>4642</v>
      </c>
      <c r="C965" s="56" t="s">
        <v>5405</v>
      </c>
      <c r="D965" s="32">
        <v>23844547</v>
      </c>
      <c r="E965" s="32">
        <v>-14116131</v>
      </c>
      <c r="F965" s="32">
        <v>9728416</v>
      </c>
      <c r="G965" s="32">
        <v>-417182.14</v>
      </c>
      <c r="H965" s="32">
        <v>-421766.56</v>
      </c>
      <c r="I965" s="32">
        <v>-421766.57</v>
      </c>
      <c r="J965" s="32">
        <v>-4584.4199999999837</v>
      </c>
      <c r="K965" s="32">
        <v>-1.0000000009313226E-2</v>
      </c>
      <c r="L965" s="32"/>
    </row>
    <row r="966" spans="1:12">
      <c r="A966" s="56"/>
      <c r="B966" s="56" t="s">
        <v>4644</v>
      </c>
      <c r="C966" s="56" t="s">
        <v>5406</v>
      </c>
      <c r="D966" s="32">
        <v>7076234</v>
      </c>
      <c r="E966" s="32">
        <v>-4189178</v>
      </c>
      <c r="F966" s="32">
        <v>2887056</v>
      </c>
      <c r="G966" s="32">
        <v>-123805.17</v>
      </c>
      <c r="H966" s="32">
        <v>-125165.66</v>
      </c>
      <c r="I966" s="32">
        <v>-125165.66</v>
      </c>
      <c r="J966" s="32">
        <v>-1360.4900000000052</v>
      </c>
      <c r="K966" s="32">
        <v>0</v>
      </c>
      <c r="L966" s="32"/>
    </row>
    <row r="967" spans="1:12">
      <c r="A967" s="56"/>
      <c r="B967" s="56" t="s">
        <v>1186</v>
      </c>
      <c r="C967" s="56" t="s">
        <v>5407</v>
      </c>
      <c r="D967" s="32">
        <v>4135746</v>
      </c>
      <c r="E967" s="32">
        <v>-3019205</v>
      </c>
      <c r="F967" s="32">
        <v>1116541</v>
      </c>
      <c r="G967" s="32">
        <v>-107936.89</v>
      </c>
      <c r="H967" s="32">
        <v>-109123.01</v>
      </c>
      <c r="I967" s="32">
        <v>-109123.01</v>
      </c>
      <c r="J967" s="32">
        <v>-1186.1199999999953</v>
      </c>
      <c r="K967" s="32">
        <v>0</v>
      </c>
      <c r="L967" s="32"/>
    </row>
    <row r="968" spans="1:12">
      <c r="A968" s="56"/>
      <c r="B968" s="56" t="s">
        <v>4647</v>
      </c>
      <c r="C968" s="56" t="s">
        <v>5408</v>
      </c>
      <c r="D968" s="32">
        <v>663784</v>
      </c>
      <c r="E968" s="32">
        <v>-346773</v>
      </c>
      <c r="F968" s="32">
        <v>317011</v>
      </c>
      <c r="G968" s="32">
        <v>-8734.44</v>
      </c>
      <c r="H968" s="32">
        <v>-8830.43</v>
      </c>
      <c r="I968" s="32">
        <v>-8830.42</v>
      </c>
      <c r="J968" s="32">
        <v>-95.989999999999782</v>
      </c>
      <c r="K968" s="32">
        <v>1.0000000000218279E-2</v>
      </c>
      <c r="L968" s="32"/>
    </row>
    <row r="969" spans="1:12">
      <c r="A969" s="56"/>
      <c r="B969" s="56" t="s">
        <v>4649</v>
      </c>
      <c r="C969" s="56" t="s">
        <v>5409</v>
      </c>
      <c r="D969" s="32">
        <v>9544030</v>
      </c>
      <c r="E969" s="32">
        <v>-6967397</v>
      </c>
      <c r="F969" s="32">
        <v>2576633</v>
      </c>
      <c r="G969" s="32">
        <v>-249085.15</v>
      </c>
      <c r="H969" s="32">
        <v>-251822.35</v>
      </c>
      <c r="I969" s="32">
        <v>-251822.35</v>
      </c>
      <c r="J969" s="32">
        <v>-2737.2000000000116</v>
      </c>
      <c r="K969" s="32">
        <v>0</v>
      </c>
      <c r="L969" s="32"/>
    </row>
    <row r="970" spans="1:12">
      <c r="A970" s="56"/>
      <c r="B970" s="56" t="s">
        <v>2933</v>
      </c>
      <c r="C970" s="56" t="s">
        <v>5410</v>
      </c>
      <c r="D970" s="32">
        <v>42389745</v>
      </c>
      <c r="E970" s="32">
        <v>-16917420</v>
      </c>
      <c r="F970" s="32">
        <v>25472325</v>
      </c>
      <c r="G970" s="32">
        <v>-231948.07</v>
      </c>
      <c r="H970" s="32">
        <v>-234496.95</v>
      </c>
      <c r="I970" s="32">
        <v>-234496.95</v>
      </c>
      <c r="J970" s="32">
        <v>-2548.8800000000047</v>
      </c>
      <c r="K970" s="32">
        <v>0</v>
      </c>
      <c r="L970" s="32"/>
    </row>
    <row r="971" spans="1:12">
      <c r="A971" s="56"/>
      <c r="B971" s="56" t="s">
        <v>4652</v>
      </c>
      <c r="C971" s="56" t="s">
        <v>5411</v>
      </c>
      <c r="D971" s="32">
        <v>254768</v>
      </c>
      <c r="E971" s="32">
        <v>-133096</v>
      </c>
      <c r="F971" s="32">
        <v>121672</v>
      </c>
      <c r="G971" s="32">
        <v>-3352.38</v>
      </c>
      <c r="H971" s="32">
        <v>-3389.22</v>
      </c>
      <c r="I971" s="32">
        <v>-3389.22</v>
      </c>
      <c r="J971" s="32">
        <v>-36.839999999999691</v>
      </c>
      <c r="K971" s="32">
        <v>0</v>
      </c>
      <c r="L971" s="32"/>
    </row>
    <row r="972" spans="1:12">
      <c r="A972" s="56"/>
      <c r="B972" s="56" t="s">
        <v>4654</v>
      </c>
      <c r="C972" s="56" t="s">
        <v>5412</v>
      </c>
      <c r="D972" s="32">
        <v>5319840</v>
      </c>
      <c r="E972" s="32">
        <v>-3883625</v>
      </c>
      <c r="F972" s="32">
        <v>1436215</v>
      </c>
      <c r="G972" s="32">
        <v>-138839.98000000001</v>
      </c>
      <c r="H972" s="32">
        <v>-140365.70000000001</v>
      </c>
      <c r="I972" s="32">
        <v>-140365.70000000001</v>
      </c>
      <c r="J972" s="32">
        <v>-1525.7200000000012</v>
      </c>
      <c r="K972" s="32">
        <v>0</v>
      </c>
      <c r="L972" s="32"/>
    </row>
    <row r="973" spans="1:12">
      <c r="A973" s="56"/>
      <c r="B973" s="56" t="s">
        <v>4656</v>
      </c>
      <c r="C973" s="56" t="s">
        <v>5413</v>
      </c>
      <c r="D973" s="32">
        <v>4772015</v>
      </c>
      <c r="E973" s="32">
        <v>-3483698</v>
      </c>
      <c r="F973" s="32">
        <v>1288317</v>
      </c>
      <c r="G973" s="32">
        <v>-124542.6</v>
      </c>
      <c r="H973" s="32">
        <v>-125911.19</v>
      </c>
      <c r="I973" s="32">
        <v>-125911.2</v>
      </c>
      <c r="J973" s="32">
        <v>-1368.5899999999965</v>
      </c>
      <c r="K973" s="32">
        <v>-9.9999999947613105E-3</v>
      </c>
      <c r="L973" s="32"/>
    </row>
    <row r="974" spans="1:12">
      <c r="A974" s="56"/>
      <c r="B974" s="56" t="s">
        <v>4658</v>
      </c>
      <c r="C974" s="56" t="s">
        <v>5414</v>
      </c>
      <c r="D974" s="32">
        <v>1057558</v>
      </c>
      <c r="E974" s="32">
        <v>-552488</v>
      </c>
      <c r="F974" s="32">
        <v>505070</v>
      </c>
      <c r="G974" s="32">
        <v>-13915.95</v>
      </c>
      <c r="H974" s="32">
        <v>-14068.88</v>
      </c>
      <c r="I974" s="32">
        <v>-14068.87</v>
      </c>
      <c r="J974" s="32">
        <v>-152.92999999999847</v>
      </c>
      <c r="K974" s="32">
        <v>9.9999999983992893E-3</v>
      </c>
      <c r="L974" s="32"/>
    </row>
    <row r="975" spans="1:12">
      <c r="A975" s="56"/>
      <c r="B975" s="56" t="s">
        <v>4660</v>
      </c>
      <c r="C975" s="56" t="s">
        <v>5415</v>
      </c>
      <c r="D975" s="32">
        <v>1092466</v>
      </c>
      <c r="E975" s="32">
        <v>-570724</v>
      </c>
      <c r="F975" s="32">
        <v>521742</v>
      </c>
      <c r="G975" s="32">
        <v>-14375.3</v>
      </c>
      <c r="H975" s="32">
        <v>-14533.28</v>
      </c>
      <c r="I975" s="32">
        <v>-14533.27</v>
      </c>
      <c r="J975" s="32">
        <v>-157.98000000000138</v>
      </c>
      <c r="K975" s="32">
        <v>1.0000000000218279E-2</v>
      </c>
      <c r="L975" s="32"/>
    </row>
    <row r="976" spans="1:12">
      <c r="A976" s="56"/>
      <c r="B976" s="56" t="s">
        <v>1480</v>
      </c>
      <c r="C976" s="56" t="s">
        <v>5416</v>
      </c>
      <c r="D976" s="32">
        <v>149110</v>
      </c>
      <c r="E976" s="32">
        <v>-77898</v>
      </c>
      <c r="F976" s="32">
        <v>71212</v>
      </c>
      <c r="G976" s="32">
        <v>-1962.08</v>
      </c>
      <c r="H976" s="32">
        <v>-1983.65</v>
      </c>
      <c r="I976" s="32">
        <v>-1983.64</v>
      </c>
      <c r="J976" s="32">
        <v>-21.570000000000164</v>
      </c>
      <c r="K976" s="32">
        <v>9.9999999999909051E-3</v>
      </c>
      <c r="L976" s="32"/>
    </row>
    <row r="977" spans="1:12">
      <c r="A977" s="56"/>
      <c r="B977" s="56" t="s">
        <v>4663</v>
      </c>
      <c r="C977" s="56" t="s">
        <v>5417</v>
      </c>
      <c r="D977" s="32">
        <v>340861</v>
      </c>
      <c r="E977" s="32">
        <v>-178072</v>
      </c>
      <c r="F977" s="32">
        <v>162789</v>
      </c>
      <c r="G977" s="32">
        <v>-4485.24</v>
      </c>
      <c r="H977" s="32">
        <v>-4534.53</v>
      </c>
      <c r="I977" s="32">
        <v>-4534.5200000000004</v>
      </c>
      <c r="J977" s="32">
        <v>-49.289999999999964</v>
      </c>
      <c r="K977" s="32">
        <v>9.999999999308784E-3</v>
      </c>
      <c r="L977" s="32"/>
    </row>
    <row r="978" spans="1:12">
      <c r="A978" s="56"/>
      <c r="B978" s="56" t="s">
        <v>4665</v>
      </c>
      <c r="C978" s="56" t="s">
        <v>5418</v>
      </c>
      <c r="D978" s="32">
        <v>287413</v>
      </c>
      <c r="E978" s="32">
        <v>-209819</v>
      </c>
      <c r="F978" s="32">
        <v>77594</v>
      </c>
      <c r="G978" s="32">
        <v>-7501.07</v>
      </c>
      <c r="H978" s="32">
        <v>-7583.5</v>
      </c>
      <c r="I978" s="32">
        <v>-7583.5</v>
      </c>
      <c r="J978" s="32">
        <v>-82.430000000000291</v>
      </c>
      <c r="K978" s="32">
        <v>0</v>
      </c>
      <c r="L978" s="32"/>
    </row>
    <row r="979" spans="1:12">
      <c r="A979" s="56"/>
      <c r="B979" s="56" t="s">
        <v>4667</v>
      </c>
      <c r="C979" s="56" t="s">
        <v>5419</v>
      </c>
      <c r="D979" s="32">
        <v>13588179</v>
      </c>
      <c r="E979" s="32">
        <v>-8044293</v>
      </c>
      <c r="F979" s="32">
        <v>5543886</v>
      </c>
      <c r="G979" s="32">
        <v>-237737.60000000001</v>
      </c>
      <c r="H979" s="32">
        <v>-240350.09</v>
      </c>
      <c r="I979" s="32">
        <v>-240350.1</v>
      </c>
      <c r="J979" s="32">
        <v>-2612.4899999999907</v>
      </c>
      <c r="K979" s="32">
        <v>-1.0000000009313226E-2</v>
      </c>
      <c r="L979" s="32"/>
    </row>
    <row r="980" spans="1:12">
      <c r="A980" s="56"/>
      <c r="B980" s="56" t="s">
        <v>4669</v>
      </c>
      <c r="C980" s="56" t="s">
        <v>5420</v>
      </c>
      <c r="D980" s="32">
        <v>647708</v>
      </c>
      <c r="E980" s="32">
        <v>-338374</v>
      </c>
      <c r="F980" s="32">
        <v>309334</v>
      </c>
      <c r="G980" s="32">
        <v>-8522.92</v>
      </c>
      <c r="H980" s="32">
        <v>-8616.59</v>
      </c>
      <c r="I980" s="32">
        <v>-8616.58</v>
      </c>
      <c r="J980" s="32">
        <v>-93.670000000000073</v>
      </c>
      <c r="K980" s="32">
        <v>1.0000000000218279E-2</v>
      </c>
      <c r="L980" s="32"/>
    </row>
    <row r="981" spans="1:12">
      <c r="A981" s="56"/>
      <c r="B981" s="56" t="s">
        <v>4671</v>
      </c>
      <c r="C981" s="56" t="s">
        <v>5421</v>
      </c>
      <c r="D981" s="32">
        <v>312591</v>
      </c>
      <c r="E981" s="32">
        <v>-163303</v>
      </c>
      <c r="F981" s="32">
        <v>149288</v>
      </c>
      <c r="G981" s="32">
        <v>-4113.25</v>
      </c>
      <c r="H981" s="32">
        <v>-4158.46</v>
      </c>
      <c r="I981" s="32">
        <v>-4158.45</v>
      </c>
      <c r="J981" s="32">
        <v>-45.210000000000036</v>
      </c>
      <c r="K981" s="32">
        <v>1.0000000000218279E-2</v>
      </c>
      <c r="L981" s="32"/>
    </row>
    <row r="982" spans="1:12">
      <c r="A982" s="56"/>
      <c r="B982" s="56" t="s">
        <v>4673</v>
      </c>
      <c r="C982" s="56" t="s">
        <v>5422</v>
      </c>
      <c r="D982" s="32">
        <v>831543</v>
      </c>
      <c r="E982" s="32">
        <v>-607048</v>
      </c>
      <c r="F982" s="32">
        <v>224495</v>
      </c>
      <c r="G982" s="32">
        <v>-21702.07</v>
      </c>
      <c r="H982" s="32">
        <v>-21940.55</v>
      </c>
      <c r="I982" s="32">
        <v>-21940.55</v>
      </c>
      <c r="J982" s="32">
        <v>-238.47999999999956</v>
      </c>
      <c r="K982" s="32">
        <v>0</v>
      </c>
      <c r="L982" s="32"/>
    </row>
    <row r="983" spans="1:12">
      <c r="A983" s="56"/>
      <c r="B983" s="56" t="s">
        <v>4675</v>
      </c>
      <c r="C983" s="56" t="s">
        <v>5423</v>
      </c>
      <c r="D983" s="32">
        <v>292628</v>
      </c>
      <c r="E983" s="32">
        <v>-152875</v>
      </c>
      <c r="F983" s="32">
        <v>139753</v>
      </c>
      <c r="G983" s="32">
        <v>-3850.56</v>
      </c>
      <c r="H983" s="32">
        <v>-3892.88</v>
      </c>
      <c r="I983" s="32">
        <v>-3892.87</v>
      </c>
      <c r="J983" s="32">
        <v>-42.320000000000164</v>
      </c>
      <c r="K983" s="32">
        <v>1.0000000000218279E-2</v>
      </c>
      <c r="L983" s="32"/>
    </row>
    <row r="984" spans="1:12">
      <c r="A984" s="56"/>
      <c r="B984" s="56" t="s">
        <v>2260</v>
      </c>
      <c r="C984" s="56" t="s">
        <v>5424</v>
      </c>
      <c r="D984" s="32">
        <v>13559313</v>
      </c>
      <c r="E984" s="32">
        <v>-7083638</v>
      </c>
      <c r="F984" s="32">
        <v>6475675</v>
      </c>
      <c r="G984" s="32">
        <v>-178421.23</v>
      </c>
      <c r="H984" s="32">
        <v>-180381.91</v>
      </c>
      <c r="I984" s="32">
        <v>-180381.91</v>
      </c>
      <c r="J984" s="32">
        <v>-1960.679999999993</v>
      </c>
      <c r="K984" s="32">
        <v>0</v>
      </c>
      <c r="L984" s="32"/>
    </row>
    <row r="985" spans="1:12">
      <c r="A985" s="56"/>
      <c r="B985" s="56" t="s">
        <v>7146</v>
      </c>
      <c r="C985" s="56" t="s">
        <v>5425</v>
      </c>
      <c r="D985" s="32">
        <v>488095</v>
      </c>
      <c r="E985" s="32">
        <v>-356322</v>
      </c>
      <c r="F985" s="32">
        <v>131773</v>
      </c>
      <c r="G985" s="32">
        <v>-12738.57</v>
      </c>
      <c r="H985" s="32">
        <v>-12878.55</v>
      </c>
      <c r="I985" s="32">
        <v>-12878.56</v>
      </c>
      <c r="J985" s="32">
        <v>-139.97999999999956</v>
      </c>
      <c r="K985" s="32">
        <v>-1.0000000000218279E-2</v>
      </c>
      <c r="L985" s="32"/>
    </row>
    <row r="986" spans="1:12">
      <c r="A986" s="56"/>
      <c r="B986" s="56" t="s">
        <v>5017</v>
      </c>
      <c r="C986" s="56" t="s">
        <v>5607</v>
      </c>
      <c r="D986" s="32">
        <v>131413106</v>
      </c>
      <c r="E986" s="32">
        <v>-95935073</v>
      </c>
      <c r="F986" s="32">
        <v>35478033</v>
      </c>
      <c r="G986" s="32">
        <v>-3429688.85</v>
      </c>
      <c r="H986" s="32">
        <v>-3467377.75</v>
      </c>
      <c r="I986" s="32">
        <v>-3467377.74</v>
      </c>
      <c r="J986" s="32">
        <v>-37688.899999999907</v>
      </c>
      <c r="K986" s="32">
        <v>9.9999997764825821E-3</v>
      </c>
      <c r="L986" s="32"/>
    </row>
    <row r="987" spans="1:12">
      <c r="A987" s="56"/>
      <c r="B987" s="56" t="s">
        <v>5044</v>
      </c>
      <c r="C987" s="56" t="s">
        <v>5620</v>
      </c>
      <c r="D987" s="32">
        <v>63607047</v>
      </c>
      <c r="E987" s="32">
        <v>-46434841</v>
      </c>
      <c r="F987" s="32">
        <v>17172206</v>
      </c>
      <c r="G987" s="32">
        <v>-1660050.42</v>
      </c>
      <c r="H987" s="32">
        <v>-1678292.72</v>
      </c>
      <c r="I987" s="32">
        <v>-1678292.73</v>
      </c>
      <c r="J987" s="32">
        <v>-18242.300000000047</v>
      </c>
      <c r="K987" s="32">
        <v>-1.0000000009313226E-2</v>
      </c>
      <c r="L987" s="32"/>
    </row>
    <row r="988" spans="1:12">
      <c r="A988" s="56"/>
      <c r="B988" s="56" t="s">
        <v>5017</v>
      </c>
      <c r="C988" s="56" t="s">
        <v>5608</v>
      </c>
      <c r="D988" s="32">
        <v>7128772</v>
      </c>
      <c r="E988" s="32">
        <v>-5204194</v>
      </c>
      <c r="F988" s="32">
        <v>1924578</v>
      </c>
      <c r="G988" s="32">
        <v>-186050.46</v>
      </c>
      <c r="H988" s="32">
        <v>-188094.96</v>
      </c>
      <c r="I988" s="32">
        <v>-188094.97</v>
      </c>
      <c r="J988" s="32">
        <v>-2044.5</v>
      </c>
      <c r="K988" s="32">
        <v>-1.0000000009313226E-2</v>
      </c>
      <c r="L988" s="32"/>
    </row>
    <row r="989" spans="1:12">
      <c r="A989" s="56"/>
      <c r="B989" s="56" t="s">
        <v>5019</v>
      </c>
      <c r="C989" s="56" t="s">
        <v>5609</v>
      </c>
      <c r="D989" s="32">
        <v>24378920</v>
      </c>
      <c r="E989" s="32">
        <v>-17797262</v>
      </c>
      <c r="F989" s="32">
        <v>6581658</v>
      </c>
      <c r="G989" s="32">
        <v>-636253.98</v>
      </c>
      <c r="H989" s="32">
        <v>-643245.79</v>
      </c>
      <c r="I989" s="32">
        <v>-643245.78</v>
      </c>
      <c r="J989" s="32">
        <v>-6991.8100000000559</v>
      </c>
      <c r="K989" s="32">
        <v>1.0000000009313226E-2</v>
      </c>
      <c r="L989" s="32"/>
    </row>
    <row r="990" spans="1:12">
      <c r="A990" s="56"/>
      <c r="B990" s="56" t="s">
        <v>5021</v>
      </c>
      <c r="C990" s="56" t="s">
        <v>5610</v>
      </c>
      <c r="D990" s="32">
        <v>2549752</v>
      </c>
      <c r="E990" s="32">
        <v>-1861387</v>
      </c>
      <c r="F990" s="32">
        <v>688365</v>
      </c>
      <c r="G990" s="32">
        <v>-66544.77</v>
      </c>
      <c r="H990" s="32">
        <v>-67276.03</v>
      </c>
      <c r="I990" s="32">
        <v>-67276.03</v>
      </c>
      <c r="J990" s="32">
        <v>-731.25999999999476</v>
      </c>
      <c r="K990" s="32">
        <v>0</v>
      </c>
      <c r="L990" s="32"/>
    </row>
    <row r="991" spans="1:12">
      <c r="A991" s="56"/>
      <c r="B991" s="56" t="s">
        <v>5051</v>
      </c>
      <c r="C991" s="56" t="s">
        <v>5624</v>
      </c>
      <c r="D991" s="32">
        <v>464818741</v>
      </c>
      <c r="E991" s="32">
        <v>-185505571</v>
      </c>
      <c r="F991" s="32">
        <v>279313170</v>
      </c>
      <c r="G991" s="32">
        <v>-2543393.71</v>
      </c>
      <c r="H991" s="32">
        <v>-2571343.09</v>
      </c>
      <c r="I991" s="32">
        <v>-2571343.09</v>
      </c>
      <c r="J991" s="32">
        <v>-27949.379999999888</v>
      </c>
      <c r="K991" s="32">
        <v>0</v>
      </c>
      <c r="L991" s="32"/>
    </row>
    <row r="992" spans="1:12">
      <c r="A992" s="56"/>
      <c r="B992" s="56" t="s">
        <v>5053</v>
      </c>
      <c r="C992" s="56" t="s">
        <v>5625</v>
      </c>
      <c r="D992" s="32">
        <v>139701379</v>
      </c>
      <c r="E992" s="32">
        <v>-55753742</v>
      </c>
      <c r="F992" s="32">
        <v>83947637</v>
      </c>
      <c r="G992" s="32">
        <v>-764417.56</v>
      </c>
      <c r="H992" s="32">
        <v>-772817.75</v>
      </c>
      <c r="I992" s="32">
        <v>-772817.75</v>
      </c>
      <c r="J992" s="32">
        <v>-8400.1899999999441</v>
      </c>
      <c r="K992" s="32">
        <v>0</v>
      </c>
      <c r="L992" s="32"/>
    </row>
    <row r="993" spans="1:12">
      <c r="A993" s="56"/>
      <c r="B993" s="56" t="s">
        <v>5023</v>
      </c>
      <c r="C993" s="56" t="s">
        <v>5611</v>
      </c>
      <c r="D993" s="32">
        <v>2561847</v>
      </c>
      <c r="E993" s="32">
        <v>-1870217</v>
      </c>
      <c r="F993" s="32">
        <v>691630</v>
      </c>
      <c r="G993" s="32">
        <v>-66860.45</v>
      </c>
      <c r="H993" s="32">
        <v>-67595.17</v>
      </c>
      <c r="I993" s="32">
        <v>-67595.179999999993</v>
      </c>
      <c r="J993" s="32">
        <v>-734.72000000000116</v>
      </c>
      <c r="K993" s="32">
        <v>-9.9999999947613105E-3</v>
      </c>
      <c r="L993" s="32"/>
    </row>
    <row r="994" spans="1:12">
      <c r="A994" s="56"/>
      <c r="B994" s="56" t="s">
        <v>5055</v>
      </c>
      <c r="C994" s="56" t="s">
        <v>5626</v>
      </c>
      <c r="D994" s="32">
        <v>14186200</v>
      </c>
      <c r="E994" s="32">
        <v>-10356305</v>
      </c>
      <c r="F994" s="32">
        <v>3829895</v>
      </c>
      <c r="G994" s="32">
        <v>-370238.95</v>
      </c>
      <c r="H994" s="32">
        <v>-374307.51</v>
      </c>
      <c r="I994" s="32">
        <v>-374307.51</v>
      </c>
      <c r="J994" s="32">
        <v>-4068.5599999999977</v>
      </c>
      <c r="K994" s="32">
        <v>0</v>
      </c>
      <c r="L994" s="32"/>
    </row>
    <row r="995" spans="1:12">
      <c r="A995" s="56"/>
      <c r="B995" s="56" t="s">
        <v>1605</v>
      </c>
      <c r="C995" s="56" t="s">
        <v>5622</v>
      </c>
      <c r="D995" s="32">
        <v>9942011</v>
      </c>
      <c r="E995" s="32">
        <v>-7257933</v>
      </c>
      <c r="F995" s="32">
        <v>2684078</v>
      </c>
      <c r="G995" s="32">
        <v>-259471.89</v>
      </c>
      <c r="H995" s="32">
        <v>-262323.23</v>
      </c>
      <c r="I995" s="32">
        <v>-262323.23</v>
      </c>
      <c r="J995" s="32">
        <v>-2851.3399999999674</v>
      </c>
      <c r="K995" s="32">
        <v>0</v>
      </c>
      <c r="L995" s="32"/>
    </row>
    <row r="996" spans="1:12">
      <c r="A996" s="56"/>
      <c r="B996" s="56" t="s">
        <v>5025</v>
      </c>
      <c r="C996" s="56" t="s">
        <v>5612</v>
      </c>
      <c r="D996" s="32">
        <v>24380987</v>
      </c>
      <c r="E996" s="32">
        <v>-17798771</v>
      </c>
      <c r="F996" s="32">
        <v>6582216</v>
      </c>
      <c r="G996" s="32">
        <v>-636307.93000000005</v>
      </c>
      <c r="H996" s="32">
        <v>-643300.32999999996</v>
      </c>
      <c r="I996" s="32">
        <v>-643300.31999999995</v>
      </c>
      <c r="J996" s="32">
        <v>-6992.3999999999069</v>
      </c>
      <c r="K996" s="32">
        <v>1.0000000009313226E-2</v>
      </c>
      <c r="L996" s="32"/>
    </row>
    <row r="997" spans="1:12">
      <c r="A997" s="56"/>
      <c r="B997" s="56" t="s">
        <v>7141</v>
      </c>
      <c r="C997" s="56" t="s">
        <v>5613</v>
      </c>
      <c r="D997" s="32">
        <v>385384379</v>
      </c>
      <c r="E997" s="32">
        <v>-153803931</v>
      </c>
      <c r="F997" s="32">
        <v>231580448</v>
      </c>
      <c r="G997" s="32">
        <v>-2108745.02</v>
      </c>
      <c r="H997" s="32">
        <v>-2131918.04</v>
      </c>
      <c r="I997" s="32">
        <v>-2131918.0299999998</v>
      </c>
      <c r="J997" s="32">
        <v>-23173.020000000019</v>
      </c>
      <c r="K997" s="32">
        <v>1.0000000242143869E-2</v>
      </c>
      <c r="L997" s="32"/>
    </row>
    <row r="998" spans="1:12">
      <c r="A998" s="56"/>
      <c r="B998" s="56" t="s">
        <v>1603</v>
      </c>
      <c r="C998" s="56" t="s">
        <v>5619</v>
      </c>
      <c r="D998" s="32">
        <v>413983622</v>
      </c>
      <c r="E998" s="32">
        <v>-165217668</v>
      </c>
      <c r="F998" s="32">
        <v>248765954</v>
      </c>
      <c r="G998" s="32">
        <v>-2265234.27</v>
      </c>
      <c r="H998" s="32">
        <v>-2290126.9500000002</v>
      </c>
      <c r="I998" s="32">
        <v>-2290126.9500000002</v>
      </c>
      <c r="J998" s="32">
        <v>-24892.680000000168</v>
      </c>
      <c r="K998" s="32">
        <v>0</v>
      </c>
      <c r="L998" s="32"/>
    </row>
    <row r="999" spans="1:12">
      <c r="A999" s="56"/>
      <c r="B999" s="56" t="s">
        <v>1311</v>
      </c>
      <c r="C999" s="56" t="s">
        <v>5605</v>
      </c>
      <c r="D999" s="32">
        <v>35114321</v>
      </c>
      <c r="E999" s="32">
        <v>-25634391</v>
      </c>
      <c r="F999" s="32">
        <v>9479930</v>
      </c>
      <c r="G999" s="32">
        <v>-916432.13</v>
      </c>
      <c r="H999" s="32">
        <v>-926502.81</v>
      </c>
      <c r="I999" s="32">
        <v>-926502.82</v>
      </c>
      <c r="J999" s="32">
        <v>-10070.680000000051</v>
      </c>
      <c r="K999" s="32">
        <v>-9.9999998928979039E-3</v>
      </c>
      <c r="L999" s="32"/>
    </row>
    <row r="1000" spans="1:12">
      <c r="A1000" s="56"/>
      <c r="B1000" s="56" t="s">
        <v>1620</v>
      </c>
      <c r="C1000" s="56" t="s">
        <v>5627</v>
      </c>
      <c r="D1000" s="32">
        <v>2803747</v>
      </c>
      <c r="E1000" s="32">
        <v>-2046810</v>
      </c>
      <c r="F1000" s="32">
        <v>756937</v>
      </c>
      <c r="G1000" s="32">
        <v>-73173.69</v>
      </c>
      <c r="H1000" s="32">
        <v>-73977.8</v>
      </c>
      <c r="I1000" s="32">
        <v>-73977.789999999994</v>
      </c>
      <c r="J1000" s="32">
        <v>-804.11000000000058</v>
      </c>
      <c r="K1000" s="32">
        <v>1.0000000009313226E-2</v>
      </c>
      <c r="L1000" s="32"/>
    </row>
    <row r="1001" spans="1:12">
      <c r="A1001" s="56"/>
      <c r="B1001" s="56" t="s">
        <v>5061</v>
      </c>
      <c r="C1001" s="56" t="s">
        <v>5628</v>
      </c>
      <c r="D1001" s="32">
        <v>7480797</v>
      </c>
      <c r="E1001" s="32">
        <v>-5461181</v>
      </c>
      <c r="F1001" s="32">
        <v>2019616</v>
      </c>
      <c r="G1001" s="32">
        <v>-195237.82</v>
      </c>
      <c r="H1001" s="32">
        <v>-197383.29</v>
      </c>
      <c r="I1001" s="32">
        <v>-197383.29</v>
      </c>
      <c r="J1001" s="32">
        <v>-2145.4700000000012</v>
      </c>
      <c r="K1001" s="32">
        <v>0</v>
      </c>
      <c r="L1001" s="32"/>
    </row>
    <row r="1002" spans="1:12">
      <c r="A1002" s="56"/>
      <c r="B1002" s="56" t="s">
        <v>1612</v>
      </c>
      <c r="C1002" s="56" t="s">
        <v>5629</v>
      </c>
      <c r="D1002" s="32">
        <v>173285896</v>
      </c>
      <c r="E1002" s="32">
        <v>-126503327</v>
      </c>
      <c r="F1002" s="32">
        <v>46782569</v>
      </c>
      <c r="G1002" s="32">
        <v>-4522507.0999999996</v>
      </c>
      <c r="H1002" s="32">
        <v>-4572204.9800000004</v>
      </c>
      <c r="I1002" s="32">
        <v>-4572204.9800000004</v>
      </c>
      <c r="J1002" s="32">
        <v>-49697.88000000082</v>
      </c>
      <c r="K1002" s="32">
        <v>0</v>
      </c>
      <c r="L1002" s="32"/>
    </row>
    <row r="1003" spans="1:12">
      <c r="A1003" s="56"/>
      <c r="B1003" s="56" t="s">
        <v>5028</v>
      </c>
      <c r="C1003" s="56" t="s">
        <v>5614</v>
      </c>
      <c r="D1003" s="32">
        <v>11398833</v>
      </c>
      <c r="E1003" s="32">
        <v>-8321452</v>
      </c>
      <c r="F1003" s="32">
        <v>3077381</v>
      </c>
      <c r="G1003" s="32">
        <v>-297492.78000000003</v>
      </c>
      <c r="H1003" s="32">
        <v>-300761.93</v>
      </c>
      <c r="I1003" s="32">
        <v>-300761.93</v>
      </c>
      <c r="J1003" s="32">
        <v>-3269.1499999999651</v>
      </c>
      <c r="K1003" s="32">
        <v>0</v>
      </c>
      <c r="L1003" s="32"/>
    </row>
    <row r="1004" spans="1:12">
      <c r="A1004" s="56"/>
      <c r="B1004" s="56" t="s">
        <v>5066</v>
      </c>
      <c r="C1004" s="56" t="s">
        <v>5630</v>
      </c>
      <c r="D1004" s="32">
        <v>24259414</v>
      </c>
      <c r="E1004" s="32">
        <v>-9681744</v>
      </c>
      <c r="F1004" s="32">
        <v>14577670</v>
      </c>
      <c r="G1004" s="32">
        <v>-132742.59</v>
      </c>
      <c r="H1004" s="32">
        <v>-134201.29999999999</v>
      </c>
      <c r="I1004" s="32">
        <v>-134201.29999999999</v>
      </c>
      <c r="J1004" s="32">
        <v>-1458.7099999999919</v>
      </c>
      <c r="K1004" s="32">
        <v>0</v>
      </c>
      <c r="L1004" s="32"/>
    </row>
    <row r="1005" spans="1:12">
      <c r="A1005" s="56"/>
      <c r="B1005" s="56" t="s">
        <v>5030</v>
      </c>
      <c r="C1005" s="56" t="s">
        <v>5615</v>
      </c>
      <c r="D1005" s="32">
        <v>99244194</v>
      </c>
      <c r="E1005" s="32">
        <v>-39607591</v>
      </c>
      <c r="F1005" s="32">
        <v>59636603</v>
      </c>
      <c r="G1005" s="32">
        <v>-543044.06999999995</v>
      </c>
      <c r="H1005" s="32">
        <v>-549011.57999999996</v>
      </c>
      <c r="I1005" s="32">
        <v>-549011.59</v>
      </c>
      <c r="J1005" s="32">
        <v>-5967.5100000000093</v>
      </c>
      <c r="K1005" s="32">
        <v>-1.0000000009313226E-2</v>
      </c>
      <c r="L1005" s="32"/>
    </row>
    <row r="1006" spans="1:12">
      <c r="A1006" s="56"/>
      <c r="B1006" s="56" t="s">
        <v>5034</v>
      </c>
      <c r="C1006" s="56" t="s">
        <v>5616</v>
      </c>
      <c r="D1006" s="32">
        <v>75691354</v>
      </c>
      <c r="E1006" s="32">
        <v>-30207835</v>
      </c>
      <c r="F1006" s="32">
        <v>45483519</v>
      </c>
      <c r="G1006" s="32">
        <v>-414167.71</v>
      </c>
      <c r="H1006" s="32">
        <v>-418719</v>
      </c>
      <c r="I1006" s="32">
        <v>-418719.01</v>
      </c>
      <c r="J1006" s="32">
        <v>-4551.289999999979</v>
      </c>
      <c r="K1006" s="32">
        <v>-1.0000000009313226E-2</v>
      </c>
      <c r="L1006" s="32"/>
    </row>
    <row r="1007" spans="1:12">
      <c r="A1007" s="56"/>
      <c r="B1007" s="56" t="s">
        <v>5036</v>
      </c>
      <c r="C1007" s="56" t="s">
        <v>5617</v>
      </c>
      <c r="D1007" s="32">
        <v>7480500</v>
      </c>
      <c r="E1007" s="32">
        <v>-5460965</v>
      </c>
      <c r="F1007" s="32">
        <v>2019535</v>
      </c>
      <c r="G1007" s="32">
        <v>-195230.05</v>
      </c>
      <c r="H1007" s="32">
        <v>-197375.44</v>
      </c>
      <c r="I1007" s="32">
        <v>-197375.44</v>
      </c>
      <c r="J1007" s="32">
        <v>-2145.390000000014</v>
      </c>
      <c r="K1007" s="32">
        <v>0</v>
      </c>
      <c r="L1007" s="32"/>
    </row>
    <row r="1008" spans="1:12">
      <c r="A1008" s="56"/>
      <c r="B1008" s="56" t="s">
        <v>5038</v>
      </c>
      <c r="C1008" s="56" t="s">
        <v>5618</v>
      </c>
      <c r="D1008" s="32">
        <v>48486557</v>
      </c>
      <c r="E1008" s="32">
        <v>-19350611</v>
      </c>
      <c r="F1008" s="32">
        <v>29135946</v>
      </c>
      <c r="G1008" s="32">
        <v>-265308.59000000003</v>
      </c>
      <c r="H1008" s="32">
        <v>-268224.06</v>
      </c>
      <c r="I1008" s="32">
        <v>-268224.06</v>
      </c>
      <c r="J1008" s="32">
        <v>-2915.4699999999721</v>
      </c>
      <c r="K1008" s="32">
        <v>0</v>
      </c>
      <c r="L1008" s="32"/>
    </row>
    <row r="1009" spans="1:12">
      <c r="A1009" s="56"/>
      <c r="B1009" s="56" t="s">
        <v>5046</v>
      </c>
      <c r="C1009" s="56" t="s">
        <v>5621</v>
      </c>
      <c r="D1009" s="32">
        <v>7444572</v>
      </c>
      <c r="E1009" s="32">
        <v>-5434736</v>
      </c>
      <c r="F1009" s="32">
        <v>2009836</v>
      </c>
      <c r="G1009" s="32">
        <v>-194292.4</v>
      </c>
      <c r="H1009" s="32">
        <v>-196427.49</v>
      </c>
      <c r="I1009" s="32">
        <v>-196427.48</v>
      </c>
      <c r="J1009" s="32">
        <v>-2135.0899999999965</v>
      </c>
      <c r="K1009" s="32">
        <v>9.9999999802093953E-3</v>
      </c>
      <c r="L1009" s="32"/>
    </row>
    <row r="1010" spans="1:12">
      <c r="A1010" s="56"/>
      <c r="B1010" s="56" t="s">
        <v>7234</v>
      </c>
      <c r="C1010" s="56" t="s">
        <v>9889</v>
      </c>
      <c r="D1010" s="32">
        <v>828608</v>
      </c>
      <c r="E1010" s="32">
        <v>-787178</v>
      </c>
      <c r="F1010" s="32">
        <v>41430</v>
      </c>
      <c r="G1010" s="32">
        <v>0</v>
      </c>
      <c r="H1010" s="32">
        <v>0</v>
      </c>
      <c r="I1010" s="32">
        <v>0</v>
      </c>
      <c r="J1010" s="32">
        <v>0</v>
      </c>
      <c r="K1010" s="32">
        <v>0</v>
      </c>
      <c r="L1010" s="32"/>
    </row>
    <row r="1011" spans="1:12">
      <c r="A1011" s="56"/>
      <c r="B1011" s="56" t="s">
        <v>5049</v>
      </c>
      <c r="C1011" s="56" t="s">
        <v>5623</v>
      </c>
      <c r="D1011" s="32">
        <v>4584094</v>
      </c>
      <c r="E1011" s="32">
        <v>-2394816</v>
      </c>
      <c r="F1011" s="32">
        <v>2189278</v>
      </c>
      <c r="G1011" s="32">
        <v>-60320.14</v>
      </c>
      <c r="H1011" s="32">
        <v>-60983</v>
      </c>
      <c r="I1011" s="32">
        <v>-60983</v>
      </c>
      <c r="J1011" s="32">
        <v>-662.86000000000058</v>
      </c>
      <c r="K1011" s="32">
        <v>0</v>
      </c>
      <c r="L1011" s="32"/>
    </row>
    <row r="1012" spans="1:12">
      <c r="A1012" s="56"/>
      <c r="B1012" s="56" t="s">
        <v>4592</v>
      </c>
      <c r="C1012" s="56" t="s">
        <v>5631</v>
      </c>
      <c r="D1012" s="32">
        <v>1872317</v>
      </c>
      <c r="E1012" s="32">
        <v>-978133</v>
      </c>
      <c r="F1012" s="32">
        <v>894184</v>
      </c>
      <c r="G1012" s="32">
        <v>-24637.02</v>
      </c>
      <c r="H1012" s="32">
        <v>-24907.759999999998</v>
      </c>
      <c r="I1012" s="32">
        <v>-24907.759999999998</v>
      </c>
      <c r="J1012" s="32">
        <v>-270.73999999999796</v>
      </c>
      <c r="K1012" s="32">
        <v>0</v>
      </c>
      <c r="L1012" s="32"/>
    </row>
    <row r="1013" spans="1:12">
      <c r="A1013" s="56"/>
      <c r="B1013" s="56" t="s">
        <v>1614</v>
      </c>
      <c r="C1013" s="56" t="s">
        <v>5638</v>
      </c>
      <c r="D1013" s="32">
        <v>95562116</v>
      </c>
      <c r="E1013" s="32">
        <v>-69762894</v>
      </c>
      <c r="F1013" s="32">
        <v>25799222</v>
      </c>
      <c r="G1013" s="32">
        <v>-2494030.71</v>
      </c>
      <c r="H1013" s="32">
        <v>-2521437.64</v>
      </c>
      <c r="I1013" s="32">
        <v>-2521437.64</v>
      </c>
      <c r="J1013" s="32">
        <v>-27406.930000000168</v>
      </c>
      <c r="K1013" s="32">
        <v>0</v>
      </c>
      <c r="L1013" s="32"/>
    </row>
    <row r="1014" spans="1:12">
      <c r="A1014" s="56"/>
      <c r="B1014" s="56" t="s">
        <v>1620</v>
      </c>
      <c r="C1014" s="56" t="s">
        <v>5639</v>
      </c>
      <c r="D1014" s="32">
        <v>282713048</v>
      </c>
      <c r="E1014" s="32">
        <v>-206388067</v>
      </c>
      <c r="F1014" s="32">
        <v>76324981</v>
      </c>
      <c r="G1014" s="32">
        <v>-7378394.9000000004</v>
      </c>
      <c r="H1014" s="32">
        <v>-7459476.1500000004</v>
      </c>
      <c r="I1014" s="32">
        <v>-7459476.1600000001</v>
      </c>
      <c r="J1014" s="32">
        <v>-81081.25</v>
      </c>
      <c r="K1014" s="32">
        <v>-9.9999997764825821E-3</v>
      </c>
      <c r="L1014" s="32"/>
    </row>
    <row r="1015" spans="1:12">
      <c r="A1015" s="56"/>
      <c r="B1015" s="56" t="s">
        <v>5076</v>
      </c>
      <c r="C1015" s="56" t="s">
        <v>5642</v>
      </c>
      <c r="D1015" s="32">
        <v>22241541</v>
      </c>
      <c r="E1015" s="32">
        <v>-16236918</v>
      </c>
      <c r="F1015" s="32">
        <v>6004623</v>
      </c>
      <c r="G1015" s="32">
        <v>-580471.51</v>
      </c>
      <c r="H1015" s="32">
        <v>-586850.31000000006</v>
      </c>
      <c r="I1015" s="32">
        <v>-586850.31000000006</v>
      </c>
      <c r="J1015" s="32">
        <v>-6378.8000000000466</v>
      </c>
      <c r="K1015" s="32">
        <v>0</v>
      </c>
      <c r="L1015" s="32"/>
    </row>
    <row r="1016" spans="1:12">
      <c r="A1016" s="56"/>
      <c r="B1016" s="56" t="s">
        <v>5078</v>
      </c>
      <c r="C1016" s="56" t="s">
        <v>5643</v>
      </c>
      <c r="D1016" s="32">
        <v>67740033</v>
      </c>
      <c r="E1016" s="32">
        <v>-49452031</v>
      </c>
      <c r="F1016" s="32">
        <v>18288002</v>
      </c>
      <c r="G1016" s="32">
        <v>-1767915.27</v>
      </c>
      <c r="H1016" s="32">
        <v>-1787342.92</v>
      </c>
      <c r="I1016" s="32">
        <v>-1787342.91</v>
      </c>
      <c r="J1016" s="32">
        <v>-19427.649999999907</v>
      </c>
      <c r="K1016" s="32">
        <v>1.0000000009313226E-2</v>
      </c>
      <c r="L1016" s="32"/>
    </row>
    <row r="1017" spans="1:12">
      <c r="A1017" s="56"/>
      <c r="B1017" s="56" t="s">
        <v>1459</v>
      </c>
      <c r="C1017" s="56" t="s">
        <v>5640</v>
      </c>
      <c r="D1017" s="32">
        <v>4558581</v>
      </c>
      <c r="E1017" s="32">
        <v>-3327886</v>
      </c>
      <c r="F1017" s="32">
        <v>1230695</v>
      </c>
      <c r="G1017" s="32">
        <v>-118972.25</v>
      </c>
      <c r="H1017" s="32">
        <v>-120279.64</v>
      </c>
      <c r="I1017" s="32">
        <v>-120279.64</v>
      </c>
      <c r="J1017" s="32">
        <v>-1307.3899999999994</v>
      </c>
      <c r="K1017" s="32">
        <v>0</v>
      </c>
      <c r="L1017" s="32"/>
    </row>
    <row r="1018" spans="1:12">
      <c r="A1018" s="56"/>
      <c r="B1018" s="56" t="s">
        <v>5073</v>
      </c>
      <c r="C1018" s="56" t="s">
        <v>5641</v>
      </c>
      <c r="D1018" s="32">
        <v>53099370</v>
      </c>
      <c r="E1018" s="32">
        <v>-38763957</v>
      </c>
      <c r="F1018" s="32">
        <v>14335413</v>
      </c>
      <c r="G1018" s="32">
        <v>-1385815.48</v>
      </c>
      <c r="H1018" s="32">
        <v>-1401044.21</v>
      </c>
      <c r="I1018" s="32">
        <v>-1401044.22</v>
      </c>
      <c r="J1018" s="32">
        <v>-15228.729999999981</v>
      </c>
      <c r="K1018" s="32">
        <v>-1.0000000009313226E-2</v>
      </c>
      <c r="L1018" s="32"/>
    </row>
    <row r="1019" spans="1:12">
      <c r="A1019" s="56"/>
      <c r="B1019" s="56" t="s">
        <v>4554</v>
      </c>
      <c r="C1019" s="56" t="s">
        <v>5386</v>
      </c>
      <c r="D1019" s="32">
        <v>174535</v>
      </c>
      <c r="E1019" s="32">
        <v>-91180</v>
      </c>
      <c r="F1019" s="32">
        <v>83355</v>
      </c>
      <c r="G1019" s="32">
        <v>-2296.63</v>
      </c>
      <c r="H1019" s="32">
        <v>-2321.87</v>
      </c>
      <c r="I1019" s="32">
        <v>-2321.87</v>
      </c>
      <c r="J1019" s="32">
        <v>-25.239999999999782</v>
      </c>
      <c r="K1019" s="32">
        <v>0</v>
      </c>
      <c r="L1019" s="32"/>
    </row>
    <row r="1020" spans="1:12">
      <c r="A1020" s="56"/>
      <c r="B1020" s="56" t="s">
        <v>4877</v>
      </c>
      <c r="C1020" s="56" t="s">
        <v>5546</v>
      </c>
      <c r="D1020" s="32">
        <v>25720740</v>
      </c>
      <c r="E1020" s="32">
        <v>-13436994</v>
      </c>
      <c r="F1020" s="32">
        <v>12283746</v>
      </c>
      <c r="G1020" s="32">
        <v>-338448.28</v>
      </c>
      <c r="H1020" s="32">
        <v>-342167.49</v>
      </c>
      <c r="I1020" s="32">
        <v>-342167.49</v>
      </c>
      <c r="J1020" s="32">
        <v>-3719.2099999999627</v>
      </c>
      <c r="K1020" s="32">
        <v>0</v>
      </c>
      <c r="L1020" s="32"/>
    </row>
    <row r="1021" spans="1:12">
      <c r="A1021" s="56"/>
      <c r="B1021" s="56" t="s">
        <v>4879</v>
      </c>
      <c r="C1021" s="56" t="s">
        <v>5547</v>
      </c>
      <c r="D1021" s="32">
        <v>2931251</v>
      </c>
      <c r="E1021" s="32">
        <v>-2139891</v>
      </c>
      <c r="F1021" s="32">
        <v>791360</v>
      </c>
      <c r="G1021" s="32">
        <v>-76501.350000000006</v>
      </c>
      <c r="H1021" s="32">
        <v>-77342.02</v>
      </c>
      <c r="I1021" s="32">
        <v>-77342.02</v>
      </c>
      <c r="J1021" s="32">
        <v>-840.66999999999825</v>
      </c>
      <c r="K1021" s="32">
        <v>0</v>
      </c>
      <c r="L1021" s="32"/>
    </row>
    <row r="1022" spans="1:12">
      <c r="A1022" s="56"/>
      <c r="B1022" s="56" t="s">
        <v>1484</v>
      </c>
      <c r="C1022" s="56" t="s">
        <v>5548</v>
      </c>
      <c r="D1022" s="32">
        <v>2314145</v>
      </c>
      <c r="E1022" s="32">
        <v>-1208953</v>
      </c>
      <c r="F1022" s="32">
        <v>1105192</v>
      </c>
      <c r="G1022" s="32">
        <v>-30450.84</v>
      </c>
      <c r="H1022" s="32">
        <v>-30785.47</v>
      </c>
      <c r="I1022" s="32">
        <v>-30785.47</v>
      </c>
      <c r="J1022" s="32">
        <v>-334.63000000000102</v>
      </c>
      <c r="K1022" s="32">
        <v>0</v>
      </c>
      <c r="L1022" s="32"/>
    </row>
    <row r="1023" spans="1:12">
      <c r="A1023" s="56"/>
      <c r="B1023" s="56" t="s">
        <v>1486</v>
      </c>
      <c r="C1023" s="56" t="s">
        <v>5549</v>
      </c>
      <c r="D1023" s="32">
        <v>2557531</v>
      </c>
      <c r="E1023" s="32">
        <v>-1336102</v>
      </c>
      <c r="F1023" s="32">
        <v>1221429</v>
      </c>
      <c r="G1023" s="32">
        <v>-33653.47</v>
      </c>
      <c r="H1023" s="32">
        <v>-34023.279999999999</v>
      </c>
      <c r="I1023" s="32">
        <v>-34023.29</v>
      </c>
      <c r="J1023" s="32">
        <v>-369.80999999999767</v>
      </c>
      <c r="K1023" s="32">
        <v>-1.0000000002037268E-2</v>
      </c>
      <c r="L1023" s="32"/>
    </row>
    <row r="1024" spans="1:12">
      <c r="A1024" s="56"/>
      <c r="B1024" s="56" t="s">
        <v>4883</v>
      </c>
      <c r="C1024" s="56" t="s">
        <v>5550</v>
      </c>
      <c r="D1024" s="32">
        <v>159277</v>
      </c>
      <c r="E1024" s="32">
        <v>-116276</v>
      </c>
      <c r="F1024" s="32">
        <v>43001</v>
      </c>
      <c r="G1024" s="32">
        <v>-4156.8900000000003</v>
      </c>
      <c r="H1024" s="32">
        <v>-4202.57</v>
      </c>
      <c r="I1024" s="32">
        <v>-4202.58</v>
      </c>
      <c r="J1024" s="32">
        <v>-45.679999999999382</v>
      </c>
      <c r="K1024" s="32">
        <v>-1.0000000000218279E-2</v>
      </c>
      <c r="L1024" s="32"/>
    </row>
    <row r="1025" spans="1:12">
      <c r="A1025" s="56"/>
      <c r="B1025" s="56" t="s">
        <v>4891</v>
      </c>
      <c r="C1025" s="56" t="s">
        <v>5551</v>
      </c>
      <c r="D1025" s="32">
        <v>121661989</v>
      </c>
      <c r="E1025" s="32">
        <v>-63558488</v>
      </c>
      <c r="F1025" s="32">
        <v>58103501</v>
      </c>
      <c r="G1025" s="32">
        <v>-1600898.4</v>
      </c>
      <c r="H1025" s="32">
        <v>-1618490.69</v>
      </c>
      <c r="I1025" s="32">
        <v>-1618490.69</v>
      </c>
      <c r="J1025" s="32">
        <v>-17592.290000000037</v>
      </c>
      <c r="K1025" s="32">
        <v>0</v>
      </c>
      <c r="L1025" s="32"/>
    </row>
    <row r="1026" spans="1:12">
      <c r="A1026" s="56"/>
      <c r="B1026" s="56" t="s">
        <v>4895</v>
      </c>
      <c r="C1026" s="56" t="s">
        <v>5552</v>
      </c>
      <c r="D1026" s="32">
        <v>41874439</v>
      </c>
      <c r="E1026" s="32">
        <v>-21875986</v>
      </c>
      <c r="F1026" s="32">
        <v>19998453</v>
      </c>
      <c r="G1026" s="32">
        <v>-551007.93999999994</v>
      </c>
      <c r="H1026" s="32">
        <v>-557062.98</v>
      </c>
      <c r="I1026" s="32">
        <v>-557062.98</v>
      </c>
      <c r="J1026" s="32">
        <v>-6055.0400000000373</v>
      </c>
      <c r="K1026" s="32">
        <v>0</v>
      </c>
      <c r="L1026" s="32"/>
    </row>
    <row r="1027" spans="1:12">
      <c r="A1027" s="56"/>
      <c r="B1027" s="56" t="s">
        <v>4907</v>
      </c>
      <c r="C1027" s="56" t="s">
        <v>5553</v>
      </c>
      <c r="D1027" s="32">
        <v>282416</v>
      </c>
      <c r="E1027" s="32">
        <v>-206171</v>
      </c>
      <c r="F1027" s="32">
        <v>76245</v>
      </c>
      <c r="G1027" s="32">
        <v>-7370.65</v>
      </c>
      <c r="H1027" s="32">
        <v>-7451.65</v>
      </c>
      <c r="I1027" s="32">
        <v>-7451.65</v>
      </c>
      <c r="J1027" s="32">
        <v>-81</v>
      </c>
      <c r="K1027" s="32">
        <v>0</v>
      </c>
      <c r="L1027" s="32"/>
    </row>
    <row r="1028" spans="1:12">
      <c r="A1028" s="56"/>
      <c r="B1028" s="56" t="s">
        <v>4909</v>
      </c>
      <c r="C1028" s="56" t="s">
        <v>5554</v>
      </c>
      <c r="D1028" s="32">
        <v>3627553</v>
      </c>
      <c r="E1028" s="32">
        <v>-2648211</v>
      </c>
      <c r="F1028" s="32">
        <v>979342</v>
      </c>
      <c r="G1028" s="32">
        <v>-94673.79</v>
      </c>
      <c r="H1028" s="32">
        <v>-95714.16</v>
      </c>
      <c r="I1028" s="32">
        <v>-95714.17</v>
      </c>
      <c r="J1028" s="32">
        <v>-1040.3700000000099</v>
      </c>
      <c r="K1028" s="32">
        <v>-9.9999999947613105E-3</v>
      </c>
      <c r="L1028" s="32"/>
    </row>
    <row r="1029" spans="1:12">
      <c r="A1029" s="56"/>
      <c r="B1029" s="56" t="s">
        <v>4911</v>
      </c>
      <c r="C1029" s="56" t="s">
        <v>5555</v>
      </c>
      <c r="D1029" s="32">
        <v>634821</v>
      </c>
      <c r="E1029" s="32">
        <v>-331642</v>
      </c>
      <c r="F1029" s="32">
        <v>303179</v>
      </c>
      <c r="G1029" s="32">
        <v>-8353.34</v>
      </c>
      <c r="H1029" s="32">
        <v>-8445.14</v>
      </c>
      <c r="I1029" s="32">
        <v>-8445.1299999999992</v>
      </c>
      <c r="J1029" s="32">
        <v>-91.799999999999272</v>
      </c>
      <c r="K1029" s="32">
        <v>1.0000000000218279E-2</v>
      </c>
      <c r="L1029" s="32"/>
    </row>
    <row r="1030" spans="1:12">
      <c r="A1030" s="56"/>
      <c r="B1030" s="56" t="s">
        <v>4913</v>
      </c>
      <c r="C1030" s="56" t="s">
        <v>5556</v>
      </c>
      <c r="D1030" s="32">
        <v>50499</v>
      </c>
      <c r="E1030" s="32">
        <v>-26381</v>
      </c>
      <c r="F1030" s="32">
        <v>24118</v>
      </c>
      <c r="G1030" s="32">
        <v>-664.5</v>
      </c>
      <c r="H1030" s="32">
        <v>-671.81</v>
      </c>
      <c r="I1030" s="32">
        <v>-671.81</v>
      </c>
      <c r="J1030" s="32">
        <v>-7.3099999999999454</v>
      </c>
      <c r="K1030" s="32">
        <v>0</v>
      </c>
      <c r="L1030" s="32"/>
    </row>
    <row r="1031" spans="1:12">
      <c r="A1031" s="56"/>
      <c r="B1031" s="56" t="s">
        <v>4915</v>
      </c>
      <c r="C1031" s="56" t="s">
        <v>5557</v>
      </c>
      <c r="D1031" s="32">
        <v>304754</v>
      </c>
      <c r="E1031" s="32">
        <v>-222479</v>
      </c>
      <c r="F1031" s="32">
        <v>82275</v>
      </c>
      <c r="G1031" s="32">
        <v>-7953.62</v>
      </c>
      <c r="H1031" s="32">
        <v>-8041.03</v>
      </c>
      <c r="I1031" s="32">
        <v>-8041.02</v>
      </c>
      <c r="J1031" s="32">
        <v>-87.409999999999854</v>
      </c>
      <c r="K1031" s="32">
        <v>9.999999999308784E-3</v>
      </c>
      <c r="L1031" s="32"/>
    </row>
    <row r="1032" spans="1:12">
      <c r="A1032" s="56"/>
      <c r="B1032" s="56" t="s">
        <v>4921</v>
      </c>
      <c r="C1032" s="56" t="s">
        <v>5558</v>
      </c>
      <c r="D1032" s="32">
        <v>75831</v>
      </c>
      <c r="E1032" s="32">
        <v>-39616</v>
      </c>
      <c r="F1032" s="32">
        <v>36215</v>
      </c>
      <c r="G1032" s="32">
        <v>-997.82</v>
      </c>
      <c r="H1032" s="32">
        <v>-1008.79</v>
      </c>
      <c r="I1032" s="32">
        <v>-1008.79</v>
      </c>
      <c r="J1032" s="32">
        <v>-10.969999999999914</v>
      </c>
      <c r="K1032" s="32">
        <v>0</v>
      </c>
      <c r="L1032" s="32"/>
    </row>
    <row r="1033" spans="1:12">
      <c r="A1033" s="56"/>
      <c r="B1033" s="56" t="s">
        <v>4927</v>
      </c>
      <c r="C1033" s="56" t="s">
        <v>5559</v>
      </c>
      <c r="D1033" s="32">
        <v>14059</v>
      </c>
      <c r="E1033" s="32">
        <v>-7345</v>
      </c>
      <c r="F1033" s="32">
        <v>6714</v>
      </c>
      <c r="G1033" s="32">
        <v>-184.99</v>
      </c>
      <c r="H1033" s="32">
        <v>-187.02</v>
      </c>
      <c r="I1033" s="32">
        <v>-187.02</v>
      </c>
      <c r="J1033" s="32">
        <v>-2.0300000000000011</v>
      </c>
      <c r="K1033" s="32">
        <v>0</v>
      </c>
      <c r="L1033" s="32"/>
    </row>
    <row r="1034" spans="1:12">
      <c r="A1034" s="56"/>
      <c r="B1034" s="56" t="s">
        <v>4929</v>
      </c>
      <c r="C1034" s="56" t="s">
        <v>5560</v>
      </c>
      <c r="D1034" s="32">
        <v>18440</v>
      </c>
      <c r="E1034" s="32">
        <v>-13462</v>
      </c>
      <c r="F1034" s="32">
        <v>4978</v>
      </c>
      <c r="G1034" s="32">
        <v>-481.28</v>
      </c>
      <c r="H1034" s="32">
        <v>-486.57</v>
      </c>
      <c r="I1034" s="32">
        <v>-486.56</v>
      </c>
      <c r="J1034" s="32">
        <v>-5.2900000000000205</v>
      </c>
      <c r="K1034" s="32">
        <v>9.9999999999909051E-3</v>
      </c>
      <c r="L1034" s="32"/>
    </row>
    <row r="1035" spans="1:12">
      <c r="A1035" s="56"/>
      <c r="B1035" s="56" t="s">
        <v>4931</v>
      </c>
      <c r="C1035" s="56" t="s">
        <v>5561</v>
      </c>
      <c r="D1035" s="32">
        <v>1116728</v>
      </c>
      <c r="E1035" s="32">
        <v>-583399</v>
      </c>
      <c r="F1035" s="32">
        <v>533329</v>
      </c>
      <c r="G1035" s="32">
        <v>-14694.55</v>
      </c>
      <c r="H1035" s="32">
        <v>-14856.03</v>
      </c>
      <c r="I1035" s="32">
        <v>-14856.03</v>
      </c>
      <c r="J1035" s="32">
        <v>-161.48000000000138</v>
      </c>
      <c r="K1035" s="32">
        <v>0</v>
      </c>
      <c r="L1035" s="32"/>
    </row>
    <row r="1036" spans="1:12">
      <c r="A1036" s="56"/>
      <c r="B1036" s="56" t="s">
        <v>2260</v>
      </c>
      <c r="C1036" s="56" t="s">
        <v>5562</v>
      </c>
      <c r="D1036" s="32">
        <v>13444296</v>
      </c>
      <c r="E1036" s="32">
        <v>-7023550</v>
      </c>
      <c r="F1036" s="32">
        <v>6420746</v>
      </c>
      <c r="G1036" s="32">
        <v>-176907.78</v>
      </c>
      <c r="H1036" s="32">
        <v>-178851.83</v>
      </c>
      <c r="I1036" s="32">
        <v>-178851.83</v>
      </c>
      <c r="J1036" s="32">
        <v>-1944.0499999999884</v>
      </c>
      <c r="K1036" s="32">
        <v>0</v>
      </c>
      <c r="L1036" s="32"/>
    </row>
    <row r="1037" spans="1:12">
      <c r="A1037" s="56"/>
      <c r="B1037" s="56" t="s">
        <v>1152</v>
      </c>
      <c r="C1037" s="56" t="s">
        <v>5563</v>
      </c>
      <c r="D1037" s="32">
        <v>235489336</v>
      </c>
      <c r="E1037" s="32">
        <v>-123024012</v>
      </c>
      <c r="F1037" s="32">
        <v>112465324</v>
      </c>
      <c r="G1037" s="32">
        <v>-3098704.09</v>
      </c>
      <c r="H1037" s="32">
        <v>-3132755.79</v>
      </c>
      <c r="I1037" s="32">
        <v>-3132755.78</v>
      </c>
      <c r="J1037" s="32">
        <v>-34051.700000000186</v>
      </c>
      <c r="K1037" s="32">
        <v>1.0000000242143869E-2</v>
      </c>
      <c r="L1037" s="32"/>
    </row>
    <row r="1038" spans="1:12">
      <c r="A1038" s="56"/>
      <c r="B1038" s="56" t="s">
        <v>1475</v>
      </c>
      <c r="C1038" s="56" t="s">
        <v>5564</v>
      </c>
      <c r="D1038" s="32">
        <v>53298941</v>
      </c>
      <c r="E1038" s="32">
        <v>-38909649</v>
      </c>
      <c r="F1038" s="32">
        <v>14389292</v>
      </c>
      <c r="G1038" s="32">
        <v>-1391023.99</v>
      </c>
      <c r="H1038" s="32">
        <v>-1406309.96</v>
      </c>
      <c r="I1038" s="32">
        <v>-1406309.97</v>
      </c>
      <c r="J1038" s="32">
        <v>-15285.969999999972</v>
      </c>
      <c r="K1038" s="32">
        <v>-1.0000000009313226E-2</v>
      </c>
      <c r="L1038" s="32"/>
    </row>
    <row r="1039" spans="1:12">
      <c r="A1039" s="56"/>
      <c r="B1039" s="56" t="s">
        <v>4938</v>
      </c>
      <c r="C1039" s="56" t="s">
        <v>5565</v>
      </c>
      <c r="D1039" s="32">
        <v>276211766</v>
      </c>
      <c r="E1039" s="32">
        <v>-144298167</v>
      </c>
      <c r="F1039" s="32">
        <v>131913599</v>
      </c>
      <c r="G1039" s="32">
        <v>-3634553.25</v>
      </c>
      <c r="H1039" s="32">
        <v>-3674493.39</v>
      </c>
      <c r="I1039" s="32">
        <v>-3674493.39</v>
      </c>
      <c r="J1039" s="32">
        <v>-39940.14000000013</v>
      </c>
      <c r="K1039" s="32">
        <v>0</v>
      </c>
      <c r="L1039" s="32"/>
    </row>
    <row r="1040" spans="1:12">
      <c r="A1040" s="56"/>
      <c r="B1040" s="56" t="s">
        <v>1480</v>
      </c>
      <c r="C1040" s="56" t="s">
        <v>5566</v>
      </c>
      <c r="D1040" s="32">
        <v>328737083</v>
      </c>
      <c r="E1040" s="32">
        <v>-171738371</v>
      </c>
      <c r="F1040" s="32">
        <v>156998712</v>
      </c>
      <c r="G1040" s="32">
        <v>-4325711.55</v>
      </c>
      <c r="H1040" s="32">
        <v>-4373246.8499999996</v>
      </c>
      <c r="I1040" s="32">
        <v>-4373246.8499999996</v>
      </c>
      <c r="J1040" s="32">
        <v>-47535.299999999814</v>
      </c>
      <c r="K1040" s="32">
        <v>0</v>
      </c>
      <c r="L1040" s="32"/>
    </row>
    <row r="1041" spans="1:12">
      <c r="A1041" s="56"/>
      <c r="B1041" s="56" t="s">
        <v>4947</v>
      </c>
      <c r="C1041" s="56" t="s">
        <v>5567</v>
      </c>
      <c r="D1041" s="32">
        <v>6337219</v>
      </c>
      <c r="E1041" s="32">
        <v>-3310681</v>
      </c>
      <c r="F1041" s="32">
        <v>3026538</v>
      </c>
      <c r="G1041" s="32">
        <v>-83388.77</v>
      </c>
      <c r="H1041" s="32">
        <v>-84305.13</v>
      </c>
      <c r="I1041" s="32">
        <v>-84305.13</v>
      </c>
      <c r="J1041" s="32">
        <v>-916.36000000000058</v>
      </c>
      <c r="K1041" s="32">
        <v>0</v>
      </c>
      <c r="L1041" s="32"/>
    </row>
    <row r="1042" spans="1:12">
      <c r="A1042" s="56"/>
      <c r="B1042" s="56" t="s">
        <v>4949</v>
      </c>
      <c r="C1042" s="56" t="s">
        <v>5568</v>
      </c>
      <c r="D1042" s="32">
        <v>15765</v>
      </c>
      <c r="E1042" s="32">
        <v>-8236</v>
      </c>
      <c r="F1042" s="32">
        <v>7529</v>
      </c>
      <c r="G1042" s="32">
        <v>-207.46</v>
      </c>
      <c r="H1042" s="32">
        <v>-209.73</v>
      </c>
      <c r="I1042" s="32">
        <v>-209.74</v>
      </c>
      <c r="J1042" s="32">
        <v>-2.2699999999999818</v>
      </c>
      <c r="K1042" s="32">
        <v>-1.0000000000019327E-2</v>
      </c>
      <c r="L1042" s="32"/>
    </row>
    <row r="1043" spans="1:12">
      <c r="A1043" s="56"/>
      <c r="B1043" s="56" t="s">
        <v>4951</v>
      </c>
      <c r="C1043" s="56" t="s">
        <v>5569</v>
      </c>
      <c r="D1043" s="32">
        <v>57484</v>
      </c>
      <c r="E1043" s="32">
        <v>-41965</v>
      </c>
      <c r="F1043" s="32">
        <v>15519</v>
      </c>
      <c r="G1043" s="32">
        <v>-1500.27</v>
      </c>
      <c r="H1043" s="32">
        <v>-1516.75</v>
      </c>
      <c r="I1043" s="32">
        <v>-1516.75</v>
      </c>
      <c r="J1043" s="32">
        <v>-16.480000000000018</v>
      </c>
      <c r="K1043" s="32">
        <v>0</v>
      </c>
      <c r="L1043" s="32"/>
    </row>
    <row r="1044" spans="1:12">
      <c r="A1044" s="56"/>
      <c r="B1044" s="56" t="s">
        <v>4953</v>
      </c>
      <c r="C1044" s="56" t="s">
        <v>5570</v>
      </c>
      <c r="D1044" s="32">
        <v>50436</v>
      </c>
      <c r="E1044" s="32">
        <v>-26349</v>
      </c>
      <c r="F1044" s="32">
        <v>24087</v>
      </c>
      <c r="G1044" s="32">
        <v>-663.66</v>
      </c>
      <c r="H1044" s="32">
        <v>-670.96</v>
      </c>
      <c r="I1044" s="32">
        <v>-670.95</v>
      </c>
      <c r="J1044" s="32">
        <v>-7.3000000000000682</v>
      </c>
      <c r="K1044" s="32">
        <v>9.9999999999909051E-3</v>
      </c>
      <c r="L1044" s="32"/>
    </row>
    <row r="1045" spans="1:12">
      <c r="A1045" s="56"/>
      <c r="B1045" s="56" t="s">
        <v>4955</v>
      </c>
      <c r="C1045" s="56" t="s">
        <v>5571</v>
      </c>
      <c r="D1045" s="32">
        <v>35927</v>
      </c>
      <c r="E1045" s="32">
        <v>-26228</v>
      </c>
      <c r="F1045" s="32">
        <v>9699</v>
      </c>
      <c r="G1045" s="32">
        <v>-937.65</v>
      </c>
      <c r="H1045" s="32">
        <v>-947.96</v>
      </c>
      <c r="I1045" s="32">
        <v>-947.96</v>
      </c>
      <c r="J1045" s="32">
        <v>-10.310000000000059</v>
      </c>
      <c r="K1045" s="32">
        <v>0</v>
      </c>
      <c r="L1045" s="32"/>
    </row>
    <row r="1046" spans="1:12">
      <c r="A1046" s="56"/>
      <c r="B1046" s="56" t="s">
        <v>4957</v>
      </c>
      <c r="C1046" s="56" t="s">
        <v>5572</v>
      </c>
      <c r="D1046" s="32">
        <v>73248</v>
      </c>
      <c r="E1046" s="32">
        <v>-38266</v>
      </c>
      <c r="F1046" s="32">
        <v>34982</v>
      </c>
      <c r="G1046" s="32">
        <v>-963.84</v>
      </c>
      <c r="H1046" s="32">
        <v>-974.42</v>
      </c>
      <c r="I1046" s="32">
        <v>-974.43</v>
      </c>
      <c r="J1046" s="32">
        <v>-10.579999999999927</v>
      </c>
      <c r="K1046" s="32">
        <v>-9.9999999999909051E-3</v>
      </c>
      <c r="L1046" s="32"/>
    </row>
    <row r="1047" spans="1:12">
      <c r="A1047" s="56"/>
      <c r="B1047" s="56" t="s">
        <v>4959</v>
      </c>
      <c r="C1047" s="56" t="s">
        <v>5573</v>
      </c>
      <c r="D1047" s="32">
        <v>1520577</v>
      </c>
      <c r="E1047" s="32">
        <v>-794378</v>
      </c>
      <c r="F1047" s="32">
        <v>726199</v>
      </c>
      <c r="G1047" s="32">
        <v>-20008.62</v>
      </c>
      <c r="H1047" s="32">
        <v>-20228.5</v>
      </c>
      <c r="I1047" s="32">
        <v>-20228.5</v>
      </c>
      <c r="J1047" s="32">
        <v>-219.88000000000102</v>
      </c>
      <c r="K1047" s="32">
        <v>0</v>
      </c>
      <c r="L1047" s="32"/>
    </row>
    <row r="1048" spans="1:12">
      <c r="A1048" s="56"/>
      <c r="B1048" s="56" t="s">
        <v>4961</v>
      </c>
      <c r="C1048" s="56" t="s">
        <v>5574</v>
      </c>
      <c r="D1048" s="32">
        <v>76177</v>
      </c>
      <c r="E1048" s="32">
        <v>-55611</v>
      </c>
      <c r="F1048" s="32">
        <v>20566</v>
      </c>
      <c r="G1048" s="32">
        <v>-1988.09</v>
      </c>
      <c r="H1048" s="32">
        <v>-2009.95</v>
      </c>
      <c r="I1048" s="32">
        <v>-2009.94</v>
      </c>
      <c r="J1048" s="32">
        <v>-21.860000000000127</v>
      </c>
      <c r="K1048" s="32">
        <v>9.9999999999909051E-3</v>
      </c>
      <c r="L1048" s="32"/>
    </row>
    <row r="1049" spans="1:12">
      <c r="A1049" s="56"/>
      <c r="B1049" s="56" t="s">
        <v>4963</v>
      </c>
      <c r="C1049" s="56" t="s">
        <v>5575</v>
      </c>
      <c r="D1049" s="32">
        <v>910477</v>
      </c>
      <c r="E1049" s="32">
        <v>-475650</v>
      </c>
      <c r="F1049" s="32">
        <v>434827</v>
      </c>
      <c r="G1049" s="32">
        <v>-11980.57</v>
      </c>
      <c r="H1049" s="32">
        <v>-12112.23</v>
      </c>
      <c r="I1049" s="32">
        <v>-12112.23</v>
      </c>
      <c r="J1049" s="32">
        <v>-131.65999999999985</v>
      </c>
      <c r="K1049" s="32">
        <v>0</v>
      </c>
      <c r="L1049" s="32"/>
    </row>
    <row r="1050" spans="1:12">
      <c r="A1050" s="56"/>
      <c r="B1050" s="56" t="s">
        <v>4965</v>
      </c>
      <c r="C1050" s="56" t="s">
        <v>5576</v>
      </c>
      <c r="D1050" s="32">
        <v>1719616</v>
      </c>
      <c r="E1050" s="32">
        <v>-1255365</v>
      </c>
      <c r="F1050" s="32">
        <v>464251</v>
      </c>
      <c r="G1050" s="32">
        <v>-44879.47</v>
      </c>
      <c r="H1050" s="32">
        <v>-45372.65</v>
      </c>
      <c r="I1050" s="32">
        <v>-45372.65</v>
      </c>
      <c r="J1050" s="32">
        <v>-493.18000000000029</v>
      </c>
      <c r="K1050" s="32">
        <v>0</v>
      </c>
      <c r="L1050" s="32"/>
    </row>
    <row r="1051" spans="1:12">
      <c r="A1051" s="56"/>
      <c r="B1051" s="56" t="s">
        <v>4967</v>
      </c>
      <c r="C1051" s="56" t="s">
        <v>5577</v>
      </c>
      <c r="D1051" s="32">
        <v>6142433</v>
      </c>
      <c r="E1051" s="32">
        <v>-3208922</v>
      </c>
      <c r="F1051" s="32">
        <v>2933511</v>
      </c>
      <c r="G1051" s="32">
        <v>-80825.66</v>
      </c>
      <c r="H1051" s="32">
        <v>-81713.84</v>
      </c>
      <c r="I1051" s="32">
        <v>-81713.850000000006</v>
      </c>
      <c r="J1051" s="32">
        <v>-888.17999999999302</v>
      </c>
      <c r="K1051" s="32">
        <v>-1.0000000009313226E-2</v>
      </c>
      <c r="L1051" s="32"/>
    </row>
    <row r="1052" spans="1:12">
      <c r="A1052" s="56"/>
      <c r="B1052" s="56" t="s">
        <v>4969</v>
      </c>
      <c r="C1052" s="56" t="s">
        <v>5578</v>
      </c>
      <c r="D1052" s="32">
        <v>3662424</v>
      </c>
      <c r="E1052" s="32">
        <v>-1913319</v>
      </c>
      <c r="F1052" s="32">
        <v>1749105</v>
      </c>
      <c r="G1052" s="32">
        <v>-48192.27</v>
      </c>
      <c r="H1052" s="32">
        <v>-48721.86</v>
      </c>
      <c r="I1052" s="32">
        <v>-48721.86</v>
      </c>
      <c r="J1052" s="32">
        <v>-529.59000000000378</v>
      </c>
      <c r="K1052" s="32">
        <v>0</v>
      </c>
      <c r="L1052" s="32"/>
    </row>
    <row r="1053" spans="1:12">
      <c r="A1053" s="56"/>
      <c r="B1053" s="56" t="s">
        <v>4971</v>
      </c>
      <c r="C1053" s="56" t="s">
        <v>5579</v>
      </c>
      <c r="D1053" s="32">
        <v>1299458</v>
      </c>
      <c r="E1053" s="32">
        <v>-678861</v>
      </c>
      <c r="F1053" s="32">
        <v>620597</v>
      </c>
      <c r="G1053" s="32">
        <v>-17099.02</v>
      </c>
      <c r="H1053" s="32">
        <v>-17286.91</v>
      </c>
      <c r="I1053" s="32">
        <v>-17286.919999999998</v>
      </c>
      <c r="J1053" s="32">
        <v>-187.88999999999942</v>
      </c>
      <c r="K1053" s="32">
        <v>-9.9999999983992893E-3</v>
      </c>
      <c r="L1053" s="32"/>
    </row>
    <row r="1054" spans="1:12">
      <c r="A1054" s="56"/>
      <c r="B1054" s="56" t="s">
        <v>7989</v>
      </c>
      <c r="C1054" s="56" t="s">
        <v>9890</v>
      </c>
      <c r="D1054" s="32">
        <v>1202127</v>
      </c>
      <c r="E1054" s="32">
        <v>-1142021</v>
      </c>
      <c r="F1054" s="32">
        <v>60106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/>
    </row>
    <row r="1055" spans="1:12">
      <c r="A1055" s="56"/>
      <c r="B1055" s="56" t="s">
        <v>7990</v>
      </c>
      <c r="C1055" s="56" t="s">
        <v>9891</v>
      </c>
      <c r="D1055" s="32">
        <v>361359</v>
      </c>
      <c r="E1055" s="32">
        <v>-343291</v>
      </c>
      <c r="F1055" s="32">
        <v>18068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/>
    </row>
    <row r="1056" spans="1:12">
      <c r="A1056" s="56"/>
      <c r="B1056" s="56" t="s">
        <v>7991</v>
      </c>
      <c r="C1056" s="56" t="s">
        <v>9892</v>
      </c>
      <c r="D1056" s="32">
        <v>523727</v>
      </c>
      <c r="E1056" s="32">
        <v>-497541</v>
      </c>
      <c r="F1056" s="32">
        <v>26186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/>
    </row>
    <row r="1057" spans="1:12">
      <c r="A1057" s="56"/>
      <c r="B1057" s="56" t="s">
        <v>4973</v>
      </c>
      <c r="C1057" s="56" t="s">
        <v>5580</v>
      </c>
      <c r="D1057" s="32">
        <v>12084619</v>
      </c>
      <c r="E1057" s="32">
        <v>-6306726</v>
      </c>
      <c r="F1057" s="32">
        <v>5777893</v>
      </c>
      <c r="G1057" s="32">
        <v>-159216.51</v>
      </c>
      <c r="H1057" s="32">
        <v>-160966.14000000001</v>
      </c>
      <c r="I1057" s="32">
        <v>-160966.14000000001</v>
      </c>
      <c r="J1057" s="32">
        <v>-1749.6300000000047</v>
      </c>
      <c r="K1057" s="32">
        <v>0</v>
      </c>
      <c r="L1057" s="32"/>
    </row>
    <row r="1058" spans="1:12">
      <c r="A1058" s="56"/>
      <c r="B1058" s="56" t="s">
        <v>4975</v>
      </c>
      <c r="C1058" s="56" t="s">
        <v>5581</v>
      </c>
      <c r="D1058" s="32">
        <v>4893513</v>
      </c>
      <c r="E1058" s="32">
        <v>-2556462</v>
      </c>
      <c r="F1058" s="32">
        <v>2337051</v>
      </c>
      <c r="G1058" s="32">
        <v>-64391.66</v>
      </c>
      <c r="H1058" s="32">
        <v>-65099.25</v>
      </c>
      <c r="I1058" s="32">
        <v>-65099.26</v>
      </c>
      <c r="J1058" s="32">
        <v>-707.58999999999651</v>
      </c>
      <c r="K1058" s="32">
        <v>-1.0000000002037268E-2</v>
      </c>
      <c r="L1058" s="32"/>
    </row>
    <row r="1059" spans="1:12">
      <c r="A1059" s="56"/>
      <c r="B1059" s="56" t="s">
        <v>4977</v>
      </c>
      <c r="C1059" s="56" t="s">
        <v>5584</v>
      </c>
      <c r="D1059" s="32">
        <v>6150032</v>
      </c>
      <c r="E1059" s="32">
        <v>-2454430</v>
      </c>
      <c r="F1059" s="32">
        <v>3695602</v>
      </c>
      <c r="G1059" s="32">
        <v>-33651.730000000003</v>
      </c>
      <c r="H1059" s="32">
        <v>-34021.53</v>
      </c>
      <c r="I1059" s="32">
        <v>-34021.53</v>
      </c>
      <c r="J1059" s="32">
        <v>-369.79999999999563</v>
      </c>
      <c r="K1059" s="32">
        <v>0</v>
      </c>
      <c r="L1059" s="32"/>
    </row>
    <row r="1060" spans="1:12">
      <c r="A1060" s="56"/>
      <c r="B1060" s="56" t="s">
        <v>5385</v>
      </c>
      <c r="C1060" s="56" t="s">
        <v>5384</v>
      </c>
      <c r="D1060" s="32">
        <v>1267261</v>
      </c>
      <c r="E1060" s="32">
        <v>-505754</v>
      </c>
      <c r="F1060" s="32">
        <v>761507</v>
      </c>
      <c r="G1060" s="32">
        <v>-6934.19</v>
      </c>
      <c r="H1060" s="32">
        <v>-7010.4</v>
      </c>
      <c r="I1060" s="32">
        <v>-7010.39</v>
      </c>
      <c r="J1060" s="32">
        <v>-76.210000000000036</v>
      </c>
      <c r="K1060" s="32">
        <v>9.999999999308784E-3</v>
      </c>
      <c r="L1060" s="32"/>
    </row>
    <row r="1061" spans="1:12">
      <c r="A1061" s="56"/>
      <c r="B1061" s="56" t="s">
        <v>5382</v>
      </c>
      <c r="C1061" s="56" t="s">
        <v>5381</v>
      </c>
      <c r="D1061" s="32">
        <v>643311</v>
      </c>
      <c r="E1061" s="32">
        <v>-469634</v>
      </c>
      <c r="F1061" s="32">
        <v>173677</v>
      </c>
      <c r="G1061" s="32">
        <v>-16789.48</v>
      </c>
      <c r="H1061" s="32">
        <v>-16973.98</v>
      </c>
      <c r="I1061" s="32">
        <v>-16973.98</v>
      </c>
      <c r="J1061" s="32">
        <v>-184.5</v>
      </c>
      <c r="K1061" s="32">
        <v>0</v>
      </c>
      <c r="L1061" s="32"/>
    </row>
    <row r="1062" spans="1:12">
      <c r="A1062" s="56"/>
      <c r="B1062" s="56" t="s">
        <v>5583</v>
      </c>
      <c r="C1062" s="56" t="s">
        <v>5582</v>
      </c>
      <c r="D1062" s="32">
        <v>28073496</v>
      </c>
      <c r="E1062" s="32">
        <v>-20494401</v>
      </c>
      <c r="F1062" s="32">
        <v>7579095</v>
      </c>
      <c r="G1062" s="32">
        <v>-732676.98</v>
      </c>
      <c r="H1062" s="32">
        <v>-740728.37</v>
      </c>
      <c r="I1062" s="32">
        <v>-740728.37</v>
      </c>
      <c r="J1062" s="32">
        <v>-8051.390000000014</v>
      </c>
      <c r="K1062" s="32">
        <v>0</v>
      </c>
      <c r="L1062" s="32"/>
    </row>
    <row r="1063" spans="1:12">
      <c r="A1063" s="56"/>
      <c r="B1063" s="56" t="s">
        <v>2182</v>
      </c>
      <c r="C1063" s="56" t="s">
        <v>5388</v>
      </c>
      <c r="D1063" s="32">
        <v>12567644</v>
      </c>
      <c r="E1063" s="32">
        <v>-4316267</v>
      </c>
      <c r="F1063" s="32">
        <v>8251377</v>
      </c>
      <c r="G1063" s="32">
        <v>-75780.27</v>
      </c>
      <c r="H1063" s="32">
        <v>-76613.009999999995</v>
      </c>
      <c r="I1063" s="32">
        <v>-76613.02</v>
      </c>
      <c r="J1063" s="32">
        <v>-832.73999999999069</v>
      </c>
      <c r="K1063" s="32">
        <v>-1.0000000009313226E-2</v>
      </c>
      <c r="L1063" s="32"/>
    </row>
    <row r="1064" spans="1:12">
      <c r="A1064" s="56"/>
      <c r="B1064" s="56" t="s">
        <v>4979</v>
      </c>
      <c r="C1064" s="56" t="s">
        <v>5585</v>
      </c>
      <c r="D1064" s="32">
        <v>69636057</v>
      </c>
      <c r="E1064" s="32">
        <v>-41856929</v>
      </c>
      <c r="F1064" s="32">
        <v>27779128</v>
      </c>
      <c r="G1064" s="32">
        <v>-1628171.28</v>
      </c>
      <c r="H1064" s="32">
        <v>-1646063.27</v>
      </c>
      <c r="I1064" s="32">
        <v>-1646063.28</v>
      </c>
      <c r="J1064" s="32">
        <v>-17891.989999999991</v>
      </c>
      <c r="K1064" s="32">
        <v>-1.0000000009313226E-2</v>
      </c>
      <c r="L1064" s="32"/>
    </row>
    <row r="1065" spans="1:12">
      <c r="A1065" s="56"/>
      <c r="B1065" s="56" t="s">
        <v>4981</v>
      </c>
      <c r="C1065" s="56" t="s">
        <v>5586</v>
      </c>
      <c r="D1065" s="32">
        <v>1471424</v>
      </c>
      <c r="E1065" s="32">
        <v>-729984</v>
      </c>
      <c r="F1065" s="32">
        <v>741440</v>
      </c>
      <c r="G1065" s="32">
        <v>-24776.21</v>
      </c>
      <c r="H1065" s="32">
        <v>-25048.49</v>
      </c>
      <c r="I1065" s="32">
        <v>-25048.48</v>
      </c>
      <c r="J1065" s="32">
        <v>-272.28000000000247</v>
      </c>
      <c r="K1065" s="32">
        <v>1.0000000002037268E-2</v>
      </c>
      <c r="L1065" s="32"/>
    </row>
    <row r="1066" spans="1:12">
      <c r="A1066" s="56"/>
      <c r="B1066" s="56" t="s">
        <v>4983</v>
      </c>
      <c r="C1066" s="56" t="s">
        <v>5587</v>
      </c>
      <c r="D1066" s="32">
        <v>47562417</v>
      </c>
      <c r="E1066" s="32">
        <v>-28588877</v>
      </c>
      <c r="F1066" s="32">
        <v>18973540</v>
      </c>
      <c r="G1066" s="32">
        <v>-1112064.1499999999</v>
      </c>
      <c r="H1066" s="32">
        <v>-1124284.6399999999</v>
      </c>
      <c r="I1066" s="32">
        <v>-1124284.6399999999</v>
      </c>
      <c r="J1066" s="32">
        <v>-12220.489999999991</v>
      </c>
      <c r="K1066" s="32">
        <v>0</v>
      </c>
      <c r="L1066" s="32"/>
    </row>
    <row r="1067" spans="1:12">
      <c r="A1067" s="56"/>
      <c r="B1067" s="56" t="s">
        <v>4985</v>
      </c>
      <c r="C1067" s="56" t="s">
        <v>5588</v>
      </c>
      <c r="D1067" s="32">
        <v>257581420</v>
      </c>
      <c r="E1067" s="32">
        <v>-155006029</v>
      </c>
      <c r="F1067" s="32">
        <v>102575391</v>
      </c>
      <c r="G1067" s="32">
        <v>-6010578.1299999999</v>
      </c>
      <c r="H1067" s="32">
        <v>-6076628.4400000004</v>
      </c>
      <c r="I1067" s="32">
        <v>-6076628.4299999997</v>
      </c>
      <c r="J1067" s="32">
        <v>-66050.310000000522</v>
      </c>
      <c r="K1067" s="32">
        <v>1.0000000707805157E-2</v>
      </c>
      <c r="L1067" s="32"/>
    </row>
    <row r="1068" spans="1:12">
      <c r="A1068" s="56"/>
      <c r="B1068" s="56" t="s">
        <v>4987</v>
      </c>
      <c r="C1068" s="56" t="s">
        <v>5589</v>
      </c>
      <c r="D1068" s="32">
        <v>21322378</v>
      </c>
      <c r="E1068" s="32">
        <v>-12816482</v>
      </c>
      <c r="F1068" s="32">
        <v>8505896</v>
      </c>
      <c r="G1068" s="32">
        <v>-498541.77</v>
      </c>
      <c r="H1068" s="32">
        <v>-504020.25</v>
      </c>
      <c r="I1068" s="32">
        <v>-504020.25</v>
      </c>
      <c r="J1068" s="32">
        <v>-5478.4799999999814</v>
      </c>
      <c r="K1068" s="32">
        <v>0</v>
      </c>
      <c r="L1068" s="32"/>
    </row>
    <row r="1069" spans="1:12">
      <c r="A1069" s="56"/>
      <c r="B1069" s="56" t="s">
        <v>4989</v>
      </c>
      <c r="C1069" s="56" t="s">
        <v>5590</v>
      </c>
      <c r="D1069" s="32">
        <v>57576196</v>
      </c>
      <c r="E1069" s="32">
        <v>-34607972</v>
      </c>
      <c r="F1069" s="32">
        <v>22968224</v>
      </c>
      <c r="G1069" s="32">
        <v>-1346197.84</v>
      </c>
      <c r="H1069" s="32">
        <v>-1360991.21</v>
      </c>
      <c r="I1069" s="32">
        <v>-1360991.22</v>
      </c>
      <c r="J1069" s="32">
        <v>-14793.369999999879</v>
      </c>
      <c r="K1069" s="32">
        <v>-1.0000000009313226E-2</v>
      </c>
      <c r="L1069" s="32"/>
    </row>
    <row r="1070" spans="1:12">
      <c r="A1070" s="56"/>
      <c r="B1070" s="56" t="s">
        <v>4991</v>
      </c>
      <c r="C1070" s="56" t="s">
        <v>5591</v>
      </c>
      <c r="D1070" s="32">
        <v>608865</v>
      </c>
      <c r="E1070" s="32">
        <v>-266097</v>
      </c>
      <c r="F1070" s="32">
        <v>342768</v>
      </c>
      <c r="G1070" s="32">
        <v>-8010.57</v>
      </c>
      <c r="H1070" s="32">
        <v>-8098.6</v>
      </c>
      <c r="I1070" s="32">
        <v>-8098.6</v>
      </c>
      <c r="J1070" s="32">
        <v>-88.030000000000655</v>
      </c>
      <c r="K1070" s="32">
        <v>0</v>
      </c>
      <c r="L1070" s="32"/>
    </row>
    <row r="1071" spans="1:12">
      <c r="A1071" s="56"/>
      <c r="B1071" s="56" t="s">
        <v>4613</v>
      </c>
      <c r="C1071" s="56" t="s">
        <v>5592</v>
      </c>
      <c r="D1071" s="32">
        <v>4277658</v>
      </c>
      <c r="E1071" s="32">
        <v>-2571220</v>
      </c>
      <c r="F1071" s="32">
        <v>1706438</v>
      </c>
      <c r="G1071" s="32">
        <v>-100016.59</v>
      </c>
      <c r="H1071" s="32">
        <v>-101115.68</v>
      </c>
      <c r="I1071" s="32">
        <v>-101115.67</v>
      </c>
      <c r="J1071" s="32">
        <v>-1099.0899999999965</v>
      </c>
      <c r="K1071" s="32">
        <v>9.9999999947613105E-3</v>
      </c>
      <c r="L1071" s="32"/>
    </row>
    <row r="1072" spans="1:12">
      <c r="A1072" s="56"/>
      <c r="B1072" s="56" t="s">
        <v>4994</v>
      </c>
      <c r="C1072" s="56" t="s">
        <v>5593</v>
      </c>
      <c r="D1072" s="32">
        <v>3099584</v>
      </c>
      <c r="E1072" s="32">
        <v>-1863102</v>
      </c>
      <c r="F1072" s="32">
        <v>1236482</v>
      </c>
      <c r="G1072" s="32">
        <v>-72471.83</v>
      </c>
      <c r="H1072" s="32">
        <v>-73268.23</v>
      </c>
      <c r="I1072" s="32">
        <v>-73268.23</v>
      </c>
      <c r="J1072" s="32">
        <v>-796.39999999999418</v>
      </c>
      <c r="K1072" s="32">
        <v>0</v>
      </c>
      <c r="L1072" s="32"/>
    </row>
    <row r="1073" spans="1:12">
      <c r="A1073" s="56"/>
      <c r="B1073" s="56" t="s">
        <v>4996</v>
      </c>
      <c r="C1073" s="56" t="s">
        <v>5594</v>
      </c>
      <c r="D1073" s="32">
        <v>1725117</v>
      </c>
      <c r="E1073" s="32">
        <v>-561758</v>
      </c>
      <c r="F1073" s="32">
        <v>1163359</v>
      </c>
      <c r="G1073" s="32">
        <v>-10718.03</v>
      </c>
      <c r="H1073" s="32">
        <v>-10835.81</v>
      </c>
      <c r="I1073" s="32">
        <v>-10835.81</v>
      </c>
      <c r="J1073" s="32">
        <v>-117.77999999999884</v>
      </c>
      <c r="K1073" s="32">
        <v>0</v>
      </c>
      <c r="L1073" s="32"/>
    </row>
    <row r="1074" spans="1:12">
      <c r="A1074" s="56"/>
      <c r="B1074" s="56" t="s">
        <v>2260</v>
      </c>
      <c r="C1074" s="56" t="s">
        <v>5595</v>
      </c>
      <c r="D1074" s="32">
        <v>212828813</v>
      </c>
      <c r="E1074" s="32">
        <v>-93014376</v>
      </c>
      <c r="F1074" s="32">
        <v>119814437</v>
      </c>
      <c r="G1074" s="32">
        <v>-2800096.59</v>
      </c>
      <c r="H1074" s="32">
        <v>-2830866.88</v>
      </c>
      <c r="I1074" s="32">
        <v>-2830866.89</v>
      </c>
      <c r="J1074" s="32">
        <v>-30770.290000000037</v>
      </c>
      <c r="K1074" s="32">
        <v>-1.0000000242143869E-2</v>
      </c>
      <c r="L1074" s="32"/>
    </row>
    <row r="1075" spans="1:12">
      <c r="A1075" s="56"/>
      <c r="B1075" s="56" t="s">
        <v>4999</v>
      </c>
      <c r="C1075" s="56" t="s">
        <v>5596</v>
      </c>
      <c r="D1075" s="32">
        <v>19789479</v>
      </c>
      <c r="E1075" s="32">
        <v>-11895085</v>
      </c>
      <c r="F1075" s="32">
        <v>7894394</v>
      </c>
      <c r="G1075" s="32">
        <v>-462700.82</v>
      </c>
      <c r="H1075" s="32">
        <v>-467785.45</v>
      </c>
      <c r="I1075" s="32">
        <v>-467785.44</v>
      </c>
      <c r="J1075" s="32">
        <v>-5084.6300000000047</v>
      </c>
      <c r="K1075" s="32">
        <v>1.0000000009313226E-2</v>
      </c>
      <c r="L1075" s="32"/>
    </row>
    <row r="1076" spans="1:12">
      <c r="A1076" s="56"/>
      <c r="B1076" s="56" t="s">
        <v>4552</v>
      </c>
      <c r="C1076" s="56" t="s">
        <v>5383</v>
      </c>
      <c r="D1076" s="32">
        <v>4551427</v>
      </c>
      <c r="E1076" s="32">
        <v>-2735777</v>
      </c>
      <c r="F1076" s="32">
        <v>1815650</v>
      </c>
      <c r="G1076" s="32">
        <v>-106417.61</v>
      </c>
      <c r="H1076" s="32">
        <v>-107587.03</v>
      </c>
      <c r="I1076" s="32">
        <v>-107587.03</v>
      </c>
      <c r="J1076" s="32">
        <v>-1169.4199999999983</v>
      </c>
      <c r="K1076" s="32">
        <v>0</v>
      </c>
      <c r="L1076" s="32"/>
    </row>
    <row r="1077" spans="1:12">
      <c r="A1077" s="56"/>
      <c r="B1077" s="56" t="s">
        <v>5001</v>
      </c>
      <c r="C1077" s="56" t="s">
        <v>5597</v>
      </c>
      <c r="D1077" s="32">
        <v>4762497</v>
      </c>
      <c r="E1077" s="32">
        <v>-2862648</v>
      </c>
      <c r="F1077" s="32">
        <v>1899849</v>
      </c>
      <c r="G1077" s="32">
        <v>-111352.66</v>
      </c>
      <c r="H1077" s="32">
        <v>-112576.32000000001</v>
      </c>
      <c r="I1077" s="32">
        <v>-112576.33</v>
      </c>
      <c r="J1077" s="32">
        <v>-1223.6600000000035</v>
      </c>
      <c r="K1077" s="32">
        <v>-9.9999999947613105E-3</v>
      </c>
      <c r="L1077" s="32"/>
    </row>
    <row r="1078" spans="1:12">
      <c r="A1078" s="56"/>
      <c r="B1078" s="56" t="s">
        <v>5003</v>
      </c>
      <c r="C1078" s="56" t="s">
        <v>5598</v>
      </c>
      <c r="D1078" s="32">
        <v>24640505</v>
      </c>
      <c r="E1078" s="32">
        <v>-14810946</v>
      </c>
      <c r="F1078" s="32">
        <v>9829559</v>
      </c>
      <c r="G1078" s="32">
        <v>-576123.41</v>
      </c>
      <c r="H1078" s="32">
        <v>-582454.44999999995</v>
      </c>
      <c r="I1078" s="32">
        <v>-582454.43999999994</v>
      </c>
      <c r="J1078" s="32">
        <v>-6331.0399999999208</v>
      </c>
      <c r="K1078" s="32">
        <v>1.0000000009313226E-2</v>
      </c>
      <c r="L1078" s="32"/>
    </row>
    <row r="1079" spans="1:12">
      <c r="A1079" s="56"/>
      <c r="B1079" s="56" t="s">
        <v>5005</v>
      </c>
      <c r="C1079" s="56" t="s">
        <v>5599</v>
      </c>
      <c r="D1079" s="32">
        <v>12053739</v>
      </c>
      <c r="E1079" s="32">
        <v>-7245277</v>
      </c>
      <c r="F1079" s="32">
        <v>4808462</v>
      </c>
      <c r="G1079" s="32">
        <v>-281830.32</v>
      </c>
      <c r="H1079" s="32">
        <v>-284927.35999999999</v>
      </c>
      <c r="I1079" s="32">
        <v>-284927.34999999998</v>
      </c>
      <c r="J1079" s="32">
        <v>-3097.039999999979</v>
      </c>
      <c r="K1079" s="32">
        <v>1.0000000009313226E-2</v>
      </c>
      <c r="L1079" s="32"/>
    </row>
    <row r="1080" spans="1:12">
      <c r="A1080" s="56"/>
      <c r="B1080" s="56" t="s">
        <v>5007</v>
      </c>
      <c r="C1080" s="56" t="s">
        <v>5600</v>
      </c>
      <c r="D1080" s="32">
        <v>29805402</v>
      </c>
      <c r="E1080" s="32">
        <v>-9705682</v>
      </c>
      <c r="F1080" s="32">
        <v>20099720</v>
      </c>
      <c r="G1080" s="32">
        <v>-185178.78</v>
      </c>
      <c r="H1080" s="32">
        <v>-187213.71</v>
      </c>
      <c r="I1080" s="32">
        <v>-187213.72</v>
      </c>
      <c r="J1080" s="32">
        <v>-2034.929999999993</v>
      </c>
      <c r="K1080" s="32">
        <v>-1.0000000009313226E-2</v>
      </c>
      <c r="L1080" s="32"/>
    </row>
    <row r="1081" spans="1:12">
      <c r="A1081" s="56"/>
      <c r="B1081" s="56" t="s">
        <v>4592</v>
      </c>
      <c r="C1081" s="56" t="s">
        <v>5387</v>
      </c>
      <c r="D1081" s="32">
        <v>393225</v>
      </c>
      <c r="E1081" s="32">
        <v>-236360</v>
      </c>
      <c r="F1081" s="32">
        <v>156865</v>
      </c>
      <c r="G1081" s="32">
        <v>-9194.07</v>
      </c>
      <c r="H1081" s="32">
        <v>-9295.09</v>
      </c>
      <c r="I1081" s="32">
        <v>-9295.1</v>
      </c>
      <c r="J1081" s="32">
        <v>-101.02000000000044</v>
      </c>
      <c r="K1081" s="32">
        <v>-1.0000000000218279E-2</v>
      </c>
      <c r="L1081" s="32"/>
    </row>
    <row r="1082" spans="1:12">
      <c r="A1082" s="56"/>
      <c r="B1082" s="56" t="s">
        <v>5009</v>
      </c>
      <c r="C1082" s="56" t="s">
        <v>5601</v>
      </c>
      <c r="D1082" s="32">
        <v>13876832</v>
      </c>
      <c r="E1082" s="32">
        <v>-8341103</v>
      </c>
      <c r="F1082" s="32">
        <v>5535729</v>
      </c>
      <c r="G1082" s="32">
        <v>-324456.34000000003</v>
      </c>
      <c r="H1082" s="32">
        <v>-328021.8</v>
      </c>
      <c r="I1082" s="32">
        <v>-328021.78999999998</v>
      </c>
      <c r="J1082" s="32">
        <v>-3565.4599999999627</v>
      </c>
      <c r="K1082" s="32">
        <v>1.0000000009313226E-2</v>
      </c>
      <c r="L1082" s="32"/>
    </row>
    <row r="1083" spans="1:12">
      <c r="A1083" s="56"/>
      <c r="B1083" s="56" t="s">
        <v>1612</v>
      </c>
      <c r="C1083" s="56" t="s">
        <v>5632</v>
      </c>
      <c r="D1083" s="32">
        <v>39279880</v>
      </c>
      <c r="E1083" s="32">
        <v>-23610400</v>
      </c>
      <c r="F1083" s="32">
        <v>15669480</v>
      </c>
      <c r="G1083" s="32">
        <v>-918408.88</v>
      </c>
      <c r="H1083" s="32">
        <v>-928501.28</v>
      </c>
      <c r="I1083" s="32">
        <v>-928501.29</v>
      </c>
      <c r="J1083" s="32">
        <v>-10092.400000000023</v>
      </c>
      <c r="K1083" s="32">
        <v>-1.0000000009313226E-2</v>
      </c>
      <c r="L1083" s="32"/>
    </row>
    <row r="1084" spans="1:12">
      <c r="A1084" s="56"/>
      <c r="B1084" s="56" t="s">
        <v>5011</v>
      </c>
      <c r="C1084" s="56" t="s">
        <v>5602</v>
      </c>
      <c r="D1084" s="32">
        <v>19772512</v>
      </c>
      <c r="E1084" s="32">
        <v>-11884886</v>
      </c>
      <c r="F1084" s="32">
        <v>7887626</v>
      </c>
      <c r="G1084" s="32">
        <v>-462304.14</v>
      </c>
      <c r="H1084" s="32">
        <v>-467384.4</v>
      </c>
      <c r="I1084" s="32">
        <v>-467384.41</v>
      </c>
      <c r="J1084" s="32">
        <v>-5080.2600000000093</v>
      </c>
      <c r="K1084" s="32">
        <v>-9.9999999511055648E-3</v>
      </c>
      <c r="L1084" s="32"/>
    </row>
    <row r="1085" spans="1:12">
      <c r="A1085" s="56"/>
      <c r="B1085" s="56" t="s">
        <v>1620</v>
      </c>
      <c r="C1085" s="56" t="s">
        <v>5603</v>
      </c>
      <c r="D1085" s="32">
        <v>79540694</v>
      </c>
      <c r="E1085" s="32">
        <v>-47810420</v>
      </c>
      <c r="F1085" s="32">
        <v>31730274</v>
      </c>
      <c r="G1085" s="32">
        <v>-1859753.13</v>
      </c>
      <c r="H1085" s="32">
        <v>-1880189.97</v>
      </c>
      <c r="I1085" s="32">
        <v>-1880189.98</v>
      </c>
      <c r="J1085" s="32">
        <v>-20436.840000000084</v>
      </c>
      <c r="K1085" s="32">
        <v>-1.0000000009313226E-2</v>
      </c>
      <c r="L1085" s="32"/>
    </row>
    <row r="1086" spans="1:12">
      <c r="A1086" s="56"/>
      <c r="B1086" s="56" t="s">
        <v>5013</v>
      </c>
      <c r="C1086" s="56" t="s">
        <v>5604</v>
      </c>
      <c r="D1086" s="32">
        <v>33400232</v>
      </c>
      <c r="E1086" s="32">
        <v>-20076253</v>
      </c>
      <c r="F1086" s="32">
        <v>13323979</v>
      </c>
      <c r="G1086" s="32">
        <v>-780935.93</v>
      </c>
      <c r="H1086" s="32">
        <v>-789517.64</v>
      </c>
      <c r="I1086" s="32">
        <v>-789517.64</v>
      </c>
      <c r="J1086" s="32">
        <v>-8581.7099999999627</v>
      </c>
      <c r="K1086" s="32">
        <v>0</v>
      </c>
      <c r="L1086" s="32"/>
    </row>
    <row r="1087" spans="1:12">
      <c r="A1087" s="56"/>
      <c r="B1087" s="56" t="s">
        <v>1311</v>
      </c>
      <c r="C1087" s="56" t="s">
        <v>5606</v>
      </c>
      <c r="D1087" s="32">
        <v>1400439</v>
      </c>
      <c r="E1087" s="32">
        <v>-841778</v>
      </c>
      <c r="F1087" s="32">
        <v>558661</v>
      </c>
      <c r="G1087" s="32">
        <v>-32743.87</v>
      </c>
      <c r="H1087" s="32">
        <v>-33103.69</v>
      </c>
      <c r="I1087" s="32">
        <v>-33103.699999999997</v>
      </c>
      <c r="J1087" s="32">
        <v>-359.82000000000335</v>
      </c>
      <c r="K1087" s="32">
        <v>-9.9999999947613105E-3</v>
      </c>
      <c r="L1087" s="32"/>
    </row>
    <row r="1088" spans="1:12">
      <c r="A1088" s="56"/>
      <c r="B1088" s="56" t="s">
        <v>4613</v>
      </c>
      <c r="C1088" s="56" t="s">
        <v>5668</v>
      </c>
      <c r="D1088" s="32">
        <v>376387</v>
      </c>
      <c r="E1088" s="32">
        <v>-260825</v>
      </c>
      <c r="F1088" s="32">
        <v>115562</v>
      </c>
      <c r="G1088" s="32">
        <v>-9496.82</v>
      </c>
      <c r="H1088" s="32">
        <v>-9601.19</v>
      </c>
      <c r="I1088" s="32">
        <v>-9601.18</v>
      </c>
      <c r="J1088" s="32">
        <v>-104.3700000000008</v>
      </c>
      <c r="K1088" s="32">
        <v>1.0000000000218279E-2</v>
      </c>
      <c r="L1088" s="32"/>
    </row>
    <row r="1089" spans="1:12">
      <c r="A1089" s="56"/>
      <c r="B1089" s="56" t="s">
        <v>4615</v>
      </c>
      <c r="C1089" s="56" t="s">
        <v>5669</v>
      </c>
      <c r="D1089" s="32">
        <v>15519878</v>
      </c>
      <c r="E1089" s="32">
        <v>-10754829</v>
      </c>
      <c r="F1089" s="32">
        <v>4765049</v>
      </c>
      <c r="G1089" s="32">
        <v>-391590.13</v>
      </c>
      <c r="H1089" s="32">
        <v>-395893.33</v>
      </c>
      <c r="I1089" s="32">
        <v>-395893.32</v>
      </c>
      <c r="J1089" s="32">
        <v>-4303.2000000000116</v>
      </c>
      <c r="K1089" s="32">
        <v>1.0000000009313226E-2</v>
      </c>
      <c r="L1089" s="32"/>
    </row>
    <row r="1090" spans="1:12">
      <c r="A1090" s="56"/>
      <c r="B1090" s="56" t="s">
        <v>4617</v>
      </c>
      <c r="C1090" s="56" t="s">
        <v>5670</v>
      </c>
      <c r="D1090" s="32">
        <v>15519878</v>
      </c>
      <c r="E1090" s="32">
        <v>-10754829</v>
      </c>
      <c r="F1090" s="32">
        <v>4765049</v>
      </c>
      <c r="G1090" s="32">
        <v>-391590.13</v>
      </c>
      <c r="H1090" s="32">
        <v>-395893.33</v>
      </c>
      <c r="I1090" s="32">
        <v>-395893.32</v>
      </c>
      <c r="J1090" s="32">
        <v>-4303.2000000000116</v>
      </c>
      <c r="K1090" s="32">
        <v>1.0000000009313226E-2</v>
      </c>
      <c r="L1090" s="32"/>
    </row>
    <row r="1091" spans="1:12">
      <c r="A1091" s="56"/>
      <c r="B1091" s="56" t="s">
        <v>1172</v>
      </c>
      <c r="C1091" s="56" t="s">
        <v>5671</v>
      </c>
      <c r="D1091" s="32">
        <v>7754952</v>
      </c>
      <c r="E1091" s="32">
        <v>-5373959</v>
      </c>
      <c r="F1091" s="32">
        <v>2380993</v>
      </c>
      <c r="G1091" s="32">
        <v>-195669.21</v>
      </c>
      <c r="H1091" s="32">
        <v>-197819.43</v>
      </c>
      <c r="I1091" s="32">
        <v>-197819.42</v>
      </c>
      <c r="J1091" s="32">
        <v>-2150.2200000000012</v>
      </c>
      <c r="K1091" s="32">
        <v>9.9999999802093953E-3</v>
      </c>
      <c r="L1091" s="32"/>
    </row>
    <row r="1092" spans="1:12">
      <c r="A1092" s="56"/>
      <c r="B1092" s="56" t="s">
        <v>4622</v>
      </c>
      <c r="C1092" s="56" t="s">
        <v>5672</v>
      </c>
      <c r="D1092" s="32">
        <v>186494</v>
      </c>
      <c r="E1092" s="32">
        <v>-93112</v>
      </c>
      <c r="F1092" s="32">
        <v>93382</v>
      </c>
      <c r="G1092" s="32">
        <v>-2454.0300000000002</v>
      </c>
      <c r="H1092" s="32">
        <v>-2481</v>
      </c>
      <c r="I1092" s="32">
        <v>-2481</v>
      </c>
      <c r="J1092" s="32">
        <v>-26.9699999999998</v>
      </c>
      <c r="K1092" s="32">
        <v>0</v>
      </c>
      <c r="L1092" s="32"/>
    </row>
    <row r="1093" spans="1:12">
      <c r="A1093" s="56"/>
      <c r="B1093" s="56" t="s">
        <v>4624</v>
      </c>
      <c r="C1093" s="56" t="s">
        <v>5673</v>
      </c>
      <c r="D1093" s="32">
        <v>68763</v>
      </c>
      <c r="E1093" s="32">
        <v>-34331</v>
      </c>
      <c r="F1093" s="32">
        <v>34432</v>
      </c>
      <c r="G1093" s="32">
        <v>-904.85</v>
      </c>
      <c r="H1093" s="32">
        <v>-914.79</v>
      </c>
      <c r="I1093" s="32">
        <v>-914.78</v>
      </c>
      <c r="J1093" s="32">
        <v>-9.9399999999999409</v>
      </c>
      <c r="K1093" s="32">
        <v>9.9999999999909051E-3</v>
      </c>
      <c r="L1093" s="32"/>
    </row>
    <row r="1094" spans="1:12">
      <c r="A1094" s="56"/>
      <c r="B1094" s="56" t="s">
        <v>4626</v>
      </c>
      <c r="C1094" s="56" t="s">
        <v>5674</v>
      </c>
      <c r="D1094" s="32">
        <v>29086</v>
      </c>
      <c r="E1094" s="32">
        <v>-14522</v>
      </c>
      <c r="F1094" s="32">
        <v>14564</v>
      </c>
      <c r="G1094" s="32">
        <v>-382.74</v>
      </c>
      <c r="H1094" s="32">
        <v>-386.94</v>
      </c>
      <c r="I1094" s="32">
        <v>-386.95</v>
      </c>
      <c r="J1094" s="32">
        <v>-4.1999999999999886</v>
      </c>
      <c r="K1094" s="32">
        <v>-9.9999999999909051E-3</v>
      </c>
      <c r="L1094" s="32"/>
    </row>
    <row r="1095" spans="1:12">
      <c r="A1095" s="56"/>
      <c r="B1095" s="56" t="s">
        <v>4628</v>
      </c>
      <c r="C1095" s="56" t="s">
        <v>5675</v>
      </c>
      <c r="D1095" s="32">
        <v>645572</v>
      </c>
      <c r="E1095" s="32">
        <v>-322319</v>
      </c>
      <c r="F1095" s="32">
        <v>323253</v>
      </c>
      <c r="G1095" s="32">
        <v>-8494.93</v>
      </c>
      <c r="H1095" s="32">
        <v>-8588.27</v>
      </c>
      <c r="I1095" s="32">
        <v>-8588.2800000000007</v>
      </c>
      <c r="J1095" s="32">
        <v>-93.340000000000146</v>
      </c>
      <c r="K1095" s="32">
        <v>-1.0000000000218279E-2</v>
      </c>
      <c r="L1095" s="32"/>
    </row>
    <row r="1096" spans="1:12">
      <c r="A1096" s="56"/>
      <c r="B1096" s="56" t="s">
        <v>4630</v>
      </c>
      <c r="C1096" s="56" t="s">
        <v>5676</v>
      </c>
      <c r="D1096" s="32">
        <v>21565612</v>
      </c>
      <c r="E1096" s="32">
        <v>-10776759</v>
      </c>
      <c r="F1096" s="32">
        <v>10788853</v>
      </c>
      <c r="G1096" s="32">
        <v>-283497.64</v>
      </c>
      <c r="H1096" s="32">
        <v>-286612.99</v>
      </c>
      <c r="I1096" s="32">
        <v>-286613</v>
      </c>
      <c r="J1096" s="32">
        <v>-3115.3499999999767</v>
      </c>
      <c r="K1096" s="32">
        <v>-1.0000000009313226E-2</v>
      </c>
      <c r="L1096" s="32"/>
    </row>
    <row r="1097" spans="1:12">
      <c r="A1097" s="56"/>
      <c r="B1097" s="56" t="s">
        <v>4632</v>
      </c>
      <c r="C1097" s="56" t="s">
        <v>5677</v>
      </c>
      <c r="D1097" s="32">
        <v>179899</v>
      </c>
      <c r="E1097" s="32">
        <v>-89819</v>
      </c>
      <c r="F1097" s="32">
        <v>90080</v>
      </c>
      <c r="G1097" s="32">
        <v>-2367.25</v>
      </c>
      <c r="H1097" s="32">
        <v>-2393.27</v>
      </c>
      <c r="I1097" s="32">
        <v>-2393.27</v>
      </c>
      <c r="J1097" s="32">
        <v>-26.019999999999982</v>
      </c>
      <c r="K1097" s="32">
        <v>0</v>
      </c>
      <c r="L1097" s="32"/>
    </row>
    <row r="1098" spans="1:12">
      <c r="A1098" s="56"/>
      <c r="B1098" s="56" t="s">
        <v>1488</v>
      </c>
      <c r="C1098" s="56" t="s">
        <v>5705</v>
      </c>
      <c r="D1098" s="32">
        <v>67098929</v>
      </c>
      <c r="E1098" s="32">
        <v>-25348528</v>
      </c>
      <c r="F1098" s="32">
        <v>41750401</v>
      </c>
      <c r="G1098" s="32">
        <v>-374810.81</v>
      </c>
      <c r="H1098" s="32">
        <v>-378929.6</v>
      </c>
      <c r="I1098" s="32">
        <v>-378929.61</v>
      </c>
      <c r="J1098" s="32">
        <v>-4118.789999999979</v>
      </c>
      <c r="K1098" s="32">
        <v>-1.0000000009313226E-2</v>
      </c>
      <c r="L1098" s="32"/>
    </row>
    <row r="1099" spans="1:12">
      <c r="A1099" s="56"/>
      <c r="B1099" s="56" t="s">
        <v>1490</v>
      </c>
      <c r="C1099" s="56" t="s">
        <v>5706</v>
      </c>
      <c r="D1099" s="32">
        <v>264657597</v>
      </c>
      <c r="E1099" s="32">
        <v>-149602014</v>
      </c>
      <c r="F1099" s="32">
        <v>115055583</v>
      </c>
      <c r="G1099" s="32">
        <v>-4582525.2</v>
      </c>
      <c r="H1099" s="32">
        <v>-4632882.63</v>
      </c>
      <c r="I1099" s="32">
        <v>-4632882.62</v>
      </c>
      <c r="J1099" s="32">
        <v>-50357.429999999702</v>
      </c>
      <c r="K1099" s="32">
        <v>9.9999997764825821E-3</v>
      </c>
      <c r="L1099" s="32"/>
    </row>
    <row r="1100" spans="1:12">
      <c r="A1100" s="56"/>
      <c r="B1100" s="56" t="s">
        <v>1492</v>
      </c>
      <c r="C1100" s="56" t="s">
        <v>5707</v>
      </c>
      <c r="D1100" s="32">
        <v>13927374</v>
      </c>
      <c r="E1100" s="32">
        <v>-9647530</v>
      </c>
      <c r="F1100" s="32">
        <v>4279844</v>
      </c>
      <c r="G1100" s="32">
        <v>-351775.89</v>
      </c>
      <c r="H1100" s="32">
        <v>-355641.56</v>
      </c>
      <c r="I1100" s="32">
        <v>-355641.56</v>
      </c>
      <c r="J1100" s="32">
        <v>-3865.6699999999837</v>
      </c>
      <c r="K1100" s="32">
        <v>0</v>
      </c>
      <c r="L1100" s="32"/>
    </row>
    <row r="1101" spans="1:12">
      <c r="A1101" s="56"/>
      <c r="B1101" s="56" t="s">
        <v>1494</v>
      </c>
      <c r="C1101" s="56" t="s">
        <v>5708</v>
      </c>
      <c r="D1101" s="32">
        <v>8898045</v>
      </c>
      <c r="E1101" s="32">
        <v>-5029765</v>
      </c>
      <c r="F1101" s="32">
        <v>3868280</v>
      </c>
      <c r="G1101" s="32">
        <v>-154068.94</v>
      </c>
      <c r="H1101" s="32">
        <v>-155762.01</v>
      </c>
      <c r="I1101" s="32">
        <v>-155762.01</v>
      </c>
      <c r="J1101" s="32">
        <v>-1693.070000000007</v>
      </c>
      <c r="K1101" s="32">
        <v>0</v>
      </c>
      <c r="L1101" s="32"/>
    </row>
    <row r="1102" spans="1:12">
      <c r="A1102" s="56"/>
      <c r="B1102" s="56" t="s">
        <v>1496</v>
      </c>
      <c r="C1102" s="56" t="s">
        <v>5709</v>
      </c>
      <c r="D1102" s="32">
        <v>2321229</v>
      </c>
      <c r="E1102" s="32">
        <v>-1607922</v>
      </c>
      <c r="F1102" s="32">
        <v>713307</v>
      </c>
      <c r="G1102" s="32">
        <v>-58629.31</v>
      </c>
      <c r="H1102" s="32">
        <v>-59273.59</v>
      </c>
      <c r="I1102" s="32">
        <v>-59273.58</v>
      </c>
      <c r="J1102" s="32">
        <v>-644.27999999999884</v>
      </c>
      <c r="K1102" s="32">
        <v>9.9999999947613105E-3</v>
      </c>
      <c r="L1102" s="32"/>
    </row>
    <row r="1103" spans="1:12">
      <c r="A1103" s="56"/>
      <c r="B1103" s="56" t="s">
        <v>4684</v>
      </c>
      <c r="C1103" s="56" t="s">
        <v>5710</v>
      </c>
      <c r="D1103" s="32">
        <v>96332529</v>
      </c>
      <c r="E1103" s="32">
        <v>-48052363</v>
      </c>
      <c r="F1103" s="32">
        <v>48280166</v>
      </c>
      <c r="G1103" s="32">
        <v>-1268906.6599999999</v>
      </c>
      <c r="H1103" s="32">
        <v>-1282850.7</v>
      </c>
      <c r="I1103" s="32">
        <v>-1282850.69</v>
      </c>
      <c r="J1103" s="32">
        <v>-13944.040000000037</v>
      </c>
      <c r="K1103" s="32">
        <v>1.0000000009313226E-2</v>
      </c>
      <c r="L1103" s="32"/>
    </row>
    <row r="1104" spans="1:12">
      <c r="A1104" s="56"/>
      <c r="B1104" s="56" t="s">
        <v>4686</v>
      </c>
      <c r="C1104" s="56" t="s">
        <v>5711</v>
      </c>
      <c r="D1104" s="32">
        <v>11606145</v>
      </c>
      <c r="E1104" s="32">
        <v>-4377614</v>
      </c>
      <c r="F1104" s="32">
        <v>7228531</v>
      </c>
      <c r="G1104" s="32">
        <v>-64898.99</v>
      </c>
      <c r="H1104" s="32">
        <v>-65612.160000000003</v>
      </c>
      <c r="I1104" s="32">
        <v>-65612.17</v>
      </c>
      <c r="J1104" s="32">
        <v>-713.17000000000553</v>
      </c>
      <c r="K1104" s="32">
        <v>-9.9999999947613105E-3</v>
      </c>
      <c r="L1104" s="32"/>
    </row>
    <row r="1105" spans="1:12">
      <c r="A1105" s="56"/>
      <c r="B1105" s="56" t="s">
        <v>1198</v>
      </c>
      <c r="C1105" s="56" t="s">
        <v>5712</v>
      </c>
      <c r="D1105" s="32">
        <v>17539917</v>
      </c>
      <c r="E1105" s="32">
        <v>-8748930</v>
      </c>
      <c r="F1105" s="32">
        <v>8790987</v>
      </c>
      <c r="G1105" s="32">
        <v>-231046.9</v>
      </c>
      <c r="H1105" s="32">
        <v>-233585.87</v>
      </c>
      <c r="I1105" s="32">
        <v>-233585.88</v>
      </c>
      <c r="J1105" s="32">
        <v>-2538.9700000000012</v>
      </c>
      <c r="K1105" s="32">
        <v>-1.0000000009313226E-2</v>
      </c>
      <c r="L1105" s="32"/>
    </row>
    <row r="1106" spans="1:12">
      <c r="A1106" s="56"/>
      <c r="B1106" s="56" t="s">
        <v>1203</v>
      </c>
      <c r="C1106" s="56" t="s">
        <v>5713</v>
      </c>
      <c r="D1106" s="32">
        <v>1547486</v>
      </c>
      <c r="E1106" s="32">
        <v>-1071948</v>
      </c>
      <c r="F1106" s="32">
        <v>475538</v>
      </c>
      <c r="G1106" s="32">
        <v>-39086.19</v>
      </c>
      <c r="H1106" s="32">
        <v>-39515.72</v>
      </c>
      <c r="I1106" s="32">
        <v>-39515.71</v>
      </c>
      <c r="J1106" s="32">
        <v>-429.52999999999884</v>
      </c>
      <c r="K1106" s="32">
        <v>1.0000000002037268E-2</v>
      </c>
      <c r="L1106" s="32"/>
    </row>
    <row r="1107" spans="1:12">
      <c r="A1107" s="56"/>
      <c r="B1107" s="56" t="s">
        <v>4690</v>
      </c>
      <c r="C1107" s="56" t="s">
        <v>5714</v>
      </c>
      <c r="D1107" s="32">
        <v>46734570</v>
      </c>
      <c r="E1107" s="32">
        <v>-32372972</v>
      </c>
      <c r="F1107" s="32">
        <v>14361598</v>
      </c>
      <c r="G1107" s="32">
        <v>-1180434.8700000001</v>
      </c>
      <c r="H1107" s="32">
        <v>-1193406.68</v>
      </c>
      <c r="I1107" s="32">
        <v>-1193406.68</v>
      </c>
      <c r="J1107" s="32">
        <v>-12971.809999999823</v>
      </c>
      <c r="K1107" s="32">
        <v>0</v>
      </c>
      <c r="L1107" s="32"/>
    </row>
    <row r="1108" spans="1:12">
      <c r="A1108" s="56"/>
      <c r="B1108" s="56" t="s">
        <v>4692</v>
      </c>
      <c r="C1108" s="56" t="s">
        <v>5715</v>
      </c>
      <c r="D1108" s="32">
        <v>23367285</v>
      </c>
      <c r="E1108" s="32">
        <v>-16186486</v>
      </c>
      <c r="F1108" s="32">
        <v>7180799</v>
      </c>
      <c r="G1108" s="32">
        <v>-590217.44999999995</v>
      </c>
      <c r="H1108" s="32">
        <v>-596703.36</v>
      </c>
      <c r="I1108" s="32">
        <v>-596703.36</v>
      </c>
      <c r="J1108" s="32">
        <v>-6485.9100000000326</v>
      </c>
      <c r="K1108" s="32">
        <v>0</v>
      </c>
      <c r="L1108" s="32"/>
    </row>
    <row r="1109" spans="1:12">
      <c r="A1109" s="56"/>
      <c r="B1109" s="56" t="s">
        <v>4694</v>
      </c>
      <c r="C1109" s="56" t="s">
        <v>5716</v>
      </c>
      <c r="D1109" s="32">
        <v>23367285</v>
      </c>
      <c r="E1109" s="32">
        <v>-16186486</v>
      </c>
      <c r="F1109" s="32">
        <v>7180799</v>
      </c>
      <c r="G1109" s="32">
        <v>-590217.44999999995</v>
      </c>
      <c r="H1109" s="32">
        <v>-596703.36</v>
      </c>
      <c r="I1109" s="32">
        <v>-596703.36</v>
      </c>
      <c r="J1109" s="32">
        <v>-6485.9100000000326</v>
      </c>
      <c r="K1109" s="32">
        <v>0</v>
      </c>
      <c r="L1109" s="32"/>
    </row>
    <row r="1110" spans="1:12">
      <c r="A1110" s="56"/>
      <c r="B1110" s="56" t="s">
        <v>1205</v>
      </c>
      <c r="C1110" s="56" t="s">
        <v>5717</v>
      </c>
      <c r="D1110" s="32">
        <v>1362766</v>
      </c>
      <c r="E1110" s="32">
        <v>-944032</v>
      </c>
      <c r="F1110" s="32">
        <v>418734</v>
      </c>
      <c r="G1110" s="32">
        <v>-34416.67</v>
      </c>
      <c r="H1110" s="32">
        <v>-34794.870000000003</v>
      </c>
      <c r="I1110" s="32">
        <v>-34794.870000000003</v>
      </c>
      <c r="J1110" s="32">
        <v>-378.20000000000437</v>
      </c>
      <c r="K1110" s="32">
        <v>0</v>
      </c>
      <c r="L1110" s="32"/>
    </row>
    <row r="1111" spans="1:12">
      <c r="A1111" s="56"/>
      <c r="B1111" s="56" t="s">
        <v>1300</v>
      </c>
      <c r="C1111" s="56" t="s">
        <v>5718</v>
      </c>
      <c r="D1111" s="32">
        <v>6813830</v>
      </c>
      <c r="E1111" s="32">
        <v>-4720158</v>
      </c>
      <c r="F1111" s="32">
        <v>2093672</v>
      </c>
      <c r="G1111" s="32">
        <v>-172083.28</v>
      </c>
      <c r="H1111" s="32">
        <v>-173974.31</v>
      </c>
      <c r="I1111" s="32">
        <v>-173974.3</v>
      </c>
      <c r="J1111" s="32">
        <v>-1891.0299999999988</v>
      </c>
      <c r="K1111" s="32">
        <v>1.0000000009313226E-2</v>
      </c>
      <c r="L1111" s="32"/>
    </row>
    <row r="1112" spans="1:12">
      <c r="A1112" s="56"/>
      <c r="B1112" s="56" t="s">
        <v>4698</v>
      </c>
      <c r="C1112" s="56" t="s">
        <v>5719</v>
      </c>
      <c r="D1112" s="32">
        <v>1362766</v>
      </c>
      <c r="E1112" s="32">
        <v>-944032</v>
      </c>
      <c r="F1112" s="32">
        <v>418734</v>
      </c>
      <c r="G1112" s="32">
        <v>-34416.67</v>
      </c>
      <c r="H1112" s="32">
        <v>-34794.870000000003</v>
      </c>
      <c r="I1112" s="32">
        <v>-34794.870000000003</v>
      </c>
      <c r="J1112" s="32">
        <v>-378.20000000000437</v>
      </c>
      <c r="K1112" s="32">
        <v>0</v>
      </c>
      <c r="L1112" s="32"/>
    </row>
    <row r="1113" spans="1:12">
      <c r="A1113" s="56"/>
      <c r="B1113" s="56" t="s">
        <v>1282</v>
      </c>
      <c r="C1113" s="56" t="s">
        <v>5720</v>
      </c>
      <c r="D1113" s="32">
        <v>8213283</v>
      </c>
      <c r="E1113" s="32">
        <v>-5691569</v>
      </c>
      <c r="F1113" s="32">
        <v>2521714</v>
      </c>
      <c r="G1113" s="32">
        <v>-207233.62</v>
      </c>
      <c r="H1113" s="32">
        <v>-209510.91</v>
      </c>
      <c r="I1113" s="32">
        <v>-209510.91</v>
      </c>
      <c r="J1113" s="32">
        <v>-2277.2900000000081</v>
      </c>
      <c r="K1113" s="32">
        <v>0</v>
      </c>
      <c r="L1113" s="32"/>
    </row>
    <row r="1114" spans="1:12">
      <c r="A1114" s="56"/>
      <c r="B1114" s="56" t="s">
        <v>1210</v>
      </c>
      <c r="C1114" s="56" t="s">
        <v>5721</v>
      </c>
      <c r="D1114" s="32">
        <v>19102657</v>
      </c>
      <c r="E1114" s="32">
        <v>-13233072</v>
      </c>
      <c r="F1114" s="32">
        <v>5869585</v>
      </c>
      <c r="G1114" s="32">
        <v>-482432.72</v>
      </c>
      <c r="H1114" s="32">
        <v>-487734.17</v>
      </c>
      <c r="I1114" s="32">
        <v>-487734.18</v>
      </c>
      <c r="J1114" s="32">
        <v>-5301.4500000000116</v>
      </c>
      <c r="K1114" s="32">
        <v>-1.0000000009313226E-2</v>
      </c>
      <c r="L1114" s="32"/>
    </row>
    <row r="1115" spans="1:12">
      <c r="A1115" s="56"/>
      <c r="B1115" s="56" t="s">
        <v>1212</v>
      </c>
      <c r="C1115" s="56" t="s">
        <v>5722</v>
      </c>
      <c r="D1115" s="32">
        <v>11416564</v>
      </c>
      <c r="E1115" s="32">
        <v>-7908649</v>
      </c>
      <c r="F1115" s="32">
        <v>3507915</v>
      </c>
      <c r="G1115" s="32">
        <v>-288322.39</v>
      </c>
      <c r="H1115" s="32">
        <v>-291490.77</v>
      </c>
      <c r="I1115" s="32">
        <v>-291490.76</v>
      </c>
      <c r="J1115" s="32">
        <v>-3168.3800000000047</v>
      </c>
      <c r="K1115" s="32">
        <v>1.0000000009313226E-2</v>
      </c>
      <c r="L1115" s="32"/>
    </row>
    <row r="1116" spans="1:12">
      <c r="A1116" s="56"/>
      <c r="B1116" s="56" t="s">
        <v>4703</v>
      </c>
      <c r="C1116" s="56" t="s">
        <v>5723</v>
      </c>
      <c r="D1116" s="32">
        <v>1268507</v>
      </c>
      <c r="E1116" s="32">
        <v>-878739</v>
      </c>
      <c r="F1116" s="32">
        <v>389768</v>
      </c>
      <c r="G1116" s="32">
        <v>-32035.82</v>
      </c>
      <c r="H1116" s="32">
        <v>-32387.86</v>
      </c>
      <c r="I1116" s="32">
        <v>-32387.86</v>
      </c>
      <c r="J1116" s="32">
        <v>-352.04000000000087</v>
      </c>
      <c r="K1116" s="32">
        <v>0</v>
      </c>
      <c r="L1116" s="32"/>
    </row>
    <row r="1117" spans="1:12">
      <c r="A1117" s="56"/>
      <c r="B1117" s="56" t="s">
        <v>1214</v>
      </c>
      <c r="C1117" s="56" t="s">
        <v>5724</v>
      </c>
      <c r="D1117" s="32">
        <v>72005122</v>
      </c>
      <c r="E1117" s="32">
        <v>-49875568</v>
      </c>
      <c r="F1117" s="32">
        <v>22129554</v>
      </c>
      <c r="G1117" s="32">
        <v>-1818949.42</v>
      </c>
      <c r="H1117" s="32">
        <v>-1838937.88</v>
      </c>
      <c r="I1117" s="32">
        <v>-1838937.88</v>
      </c>
      <c r="J1117" s="32">
        <v>-19988.459999999963</v>
      </c>
      <c r="K1117" s="32">
        <v>0</v>
      </c>
      <c r="L1117" s="32"/>
    </row>
    <row r="1118" spans="1:12">
      <c r="A1118" s="56"/>
      <c r="B1118" s="56" t="s">
        <v>1302</v>
      </c>
      <c r="C1118" s="56" t="s">
        <v>5725</v>
      </c>
      <c r="D1118" s="32">
        <v>30885053</v>
      </c>
      <c r="E1118" s="32">
        <v>-21393055</v>
      </c>
      <c r="F1118" s="32">
        <v>9491998</v>
      </c>
      <c r="G1118" s="32">
        <v>-780199.34</v>
      </c>
      <c r="H1118" s="32">
        <v>-788772.97</v>
      </c>
      <c r="I1118" s="32">
        <v>-788772.96</v>
      </c>
      <c r="J1118" s="32">
        <v>-8573.6300000000047</v>
      </c>
      <c r="K1118" s="32">
        <v>1.0000000009313226E-2</v>
      </c>
      <c r="L1118" s="32"/>
    </row>
    <row r="1119" spans="1:12">
      <c r="A1119" s="56"/>
      <c r="B1119" s="56" t="s">
        <v>4707</v>
      </c>
      <c r="C1119" s="56" t="s">
        <v>5726</v>
      </c>
      <c r="D1119" s="32">
        <v>3860632</v>
      </c>
      <c r="E1119" s="32">
        <v>-2674132</v>
      </c>
      <c r="F1119" s="32">
        <v>1186500</v>
      </c>
      <c r="G1119" s="32">
        <v>-97524.94</v>
      </c>
      <c r="H1119" s="32">
        <v>-98596.65</v>
      </c>
      <c r="I1119" s="32">
        <v>-98596.65</v>
      </c>
      <c r="J1119" s="32">
        <v>-1071.7099999999919</v>
      </c>
      <c r="K1119" s="32">
        <v>0</v>
      </c>
      <c r="L1119" s="32"/>
    </row>
    <row r="1120" spans="1:12">
      <c r="A1120" s="56"/>
      <c r="B1120" s="56" t="s">
        <v>4709</v>
      </c>
      <c r="C1120" s="56" t="s">
        <v>5727</v>
      </c>
      <c r="D1120" s="32">
        <v>1544253</v>
      </c>
      <c r="E1120" s="32">
        <v>-1069653</v>
      </c>
      <c r="F1120" s="32">
        <v>474600</v>
      </c>
      <c r="G1120" s="32">
        <v>-39009.980000000003</v>
      </c>
      <c r="H1120" s="32">
        <v>-39438.65</v>
      </c>
      <c r="I1120" s="32">
        <v>-39438.660000000003</v>
      </c>
      <c r="J1120" s="32">
        <v>-428.66999999999825</v>
      </c>
      <c r="K1120" s="32">
        <v>-1.0000000002037268E-2</v>
      </c>
      <c r="L1120" s="32"/>
    </row>
    <row r="1121" spans="1:12">
      <c r="A1121" s="56"/>
      <c r="B1121" s="56" t="s">
        <v>4711</v>
      </c>
      <c r="C1121" s="56" t="s">
        <v>5728</v>
      </c>
      <c r="D1121" s="32">
        <v>1544253</v>
      </c>
      <c r="E1121" s="32">
        <v>-1069653</v>
      </c>
      <c r="F1121" s="32">
        <v>474600</v>
      </c>
      <c r="G1121" s="32">
        <v>-39009.980000000003</v>
      </c>
      <c r="H1121" s="32">
        <v>-39438.65</v>
      </c>
      <c r="I1121" s="32">
        <v>-39438.660000000003</v>
      </c>
      <c r="J1121" s="32">
        <v>-428.66999999999825</v>
      </c>
      <c r="K1121" s="32">
        <v>-1.0000000002037268E-2</v>
      </c>
      <c r="L1121" s="32"/>
    </row>
    <row r="1122" spans="1:12">
      <c r="A1122" s="56"/>
      <c r="B1122" s="56" t="s">
        <v>1222</v>
      </c>
      <c r="C1122" s="56" t="s">
        <v>5729</v>
      </c>
      <c r="D1122" s="32">
        <v>172987717</v>
      </c>
      <c r="E1122" s="32">
        <v>-119829461</v>
      </c>
      <c r="F1122" s="32">
        <v>53158256</v>
      </c>
      <c r="G1122" s="32">
        <v>-4369263.43</v>
      </c>
      <c r="H1122" s="32">
        <v>-4417277.3099999996</v>
      </c>
      <c r="I1122" s="32">
        <v>-4417277.32</v>
      </c>
      <c r="J1122" s="32">
        <v>-48013.879999999888</v>
      </c>
      <c r="K1122" s="32">
        <v>-1.0000000707805157E-2</v>
      </c>
      <c r="L1122" s="32"/>
    </row>
    <row r="1123" spans="1:12">
      <c r="A1123" s="56"/>
      <c r="B1123" s="56" t="s">
        <v>4715</v>
      </c>
      <c r="C1123" s="56" t="s">
        <v>5730</v>
      </c>
      <c r="D1123" s="32">
        <v>514508</v>
      </c>
      <c r="E1123" s="32">
        <v>-356402</v>
      </c>
      <c r="F1123" s="32">
        <v>158106</v>
      </c>
      <c r="G1123" s="32">
        <v>-12995.25</v>
      </c>
      <c r="H1123" s="32">
        <v>-13138.06</v>
      </c>
      <c r="I1123" s="32">
        <v>-13138.06</v>
      </c>
      <c r="J1123" s="32">
        <v>-142.80999999999949</v>
      </c>
      <c r="K1123" s="32">
        <v>0</v>
      </c>
      <c r="L1123" s="32"/>
    </row>
    <row r="1124" spans="1:12">
      <c r="A1124" s="56"/>
      <c r="B1124" s="56" t="s">
        <v>4717</v>
      </c>
      <c r="C1124" s="56" t="s">
        <v>5731</v>
      </c>
      <c r="D1124" s="32">
        <v>392006</v>
      </c>
      <c r="E1124" s="32">
        <v>-271544</v>
      </c>
      <c r="F1124" s="32">
        <v>120462</v>
      </c>
      <c r="G1124" s="32">
        <v>-9901.16</v>
      </c>
      <c r="H1124" s="32">
        <v>-10009.950000000001</v>
      </c>
      <c r="I1124" s="32">
        <v>-10009.959999999999</v>
      </c>
      <c r="J1124" s="32">
        <v>-108.79000000000087</v>
      </c>
      <c r="K1124" s="32">
        <v>-9.9999999983992893E-3</v>
      </c>
      <c r="L1124" s="32"/>
    </row>
    <row r="1125" spans="1:12">
      <c r="A1125" s="56"/>
      <c r="B1125" s="56" t="s">
        <v>4719</v>
      </c>
      <c r="C1125" s="56" t="s">
        <v>5732</v>
      </c>
      <c r="D1125" s="32">
        <v>196003</v>
      </c>
      <c r="E1125" s="32">
        <v>-135772</v>
      </c>
      <c r="F1125" s="32">
        <v>60231</v>
      </c>
      <c r="G1125" s="32">
        <v>-4950.5600000000004</v>
      </c>
      <c r="H1125" s="32">
        <v>-5004.96</v>
      </c>
      <c r="I1125" s="32">
        <v>-5004.96</v>
      </c>
      <c r="J1125" s="32">
        <v>-54.399999999999636</v>
      </c>
      <c r="K1125" s="32">
        <v>0</v>
      </c>
      <c r="L1125" s="32"/>
    </row>
    <row r="1126" spans="1:12">
      <c r="A1126" s="56"/>
      <c r="B1126" s="56" t="s">
        <v>4721</v>
      </c>
      <c r="C1126" s="56" t="s">
        <v>5733</v>
      </c>
      <c r="D1126" s="32">
        <v>14700219</v>
      </c>
      <c r="E1126" s="32">
        <v>-5544714</v>
      </c>
      <c r="F1126" s="32">
        <v>9155505</v>
      </c>
      <c r="G1126" s="32">
        <v>-82199.63</v>
      </c>
      <c r="H1126" s="32">
        <v>-83102.929999999993</v>
      </c>
      <c r="I1126" s="32">
        <v>-83102.92</v>
      </c>
      <c r="J1126" s="32">
        <v>-903.29999999998836</v>
      </c>
      <c r="K1126" s="32">
        <v>9.9999999947613105E-3</v>
      </c>
      <c r="L1126" s="32"/>
    </row>
    <row r="1127" spans="1:12">
      <c r="A1127" s="56"/>
      <c r="B1127" s="56" t="s">
        <v>4723</v>
      </c>
      <c r="C1127" s="56" t="s">
        <v>5734</v>
      </c>
      <c r="D1127" s="32">
        <v>1960029</v>
      </c>
      <c r="E1127" s="32">
        <v>-1357722</v>
      </c>
      <c r="F1127" s="32">
        <v>602307</v>
      </c>
      <c r="G1127" s="32">
        <v>-49505.71</v>
      </c>
      <c r="H1127" s="32">
        <v>-50049.74</v>
      </c>
      <c r="I1127" s="32">
        <v>-50049.73</v>
      </c>
      <c r="J1127" s="32">
        <v>-544.02999999999884</v>
      </c>
      <c r="K1127" s="32">
        <v>9.9999999947613105E-3</v>
      </c>
      <c r="L1127" s="32"/>
    </row>
    <row r="1128" spans="1:12">
      <c r="A1128" s="56"/>
      <c r="B1128" s="56" t="s">
        <v>4725</v>
      </c>
      <c r="C1128" s="56" t="s">
        <v>5735</v>
      </c>
      <c r="D1128" s="32">
        <v>1960029</v>
      </c>
      <c r="E1128" s="32">
        <v>-1357722</v>
      </c>
      <c r="F1128" s="32">
        <v>602307</v>
      </c>
      <c r="G1128" s="32">
        <v>-49505.71</v>
      </c>
      <c r="H1128" s="32">
        <v>-50049.74</v>
      </c>
      <c r="I1128" s="32">
        <v>-50049.73</v>
      </c>
      <c r="J1128" s="32">
        <v>-544.02999999999884</v>
      </c>
      <c r="K1128" s="32">
        <v>9.9999999947613105E-3</v>
      </c>
      <c r="L1128" s="32"/>
    </row>
    <row r="1129" spans="1:12">
      <c r="A1129" s="56"/>
      <c r="B1129" s="56" t="s">
        <v>4727</v>
      </c>
      <c r="C1129" s="56" t="s">
        <v>5736</v>
      </c>
      <c r="D1129" s="32">
        <v>159470702</v>
      </c>
      <c r="E1129" s="32">
        <v>-60222499</v>
      </c>
      <c r="F1129" s="32">
        <v>99248203</v>
      </c>
      <c r="G1129" s="32">
        <v>-891009.95</v>
      </c>
      <c r="H1129" s="32">
        <v>-900801.28</v>
      </c>
      <c r="I1129" s="32">
        <v>-900801.27</v>
      </c>
      <c r="J1129" s="32">
        <v>-9791.3300000000745</v>
      </c>
      <c r="K1129" s="32">
        <v>1.0000000009313226E-2</v>
      </c>
      <c r="L1129" s="32"/>
    </row>
    <row r="1130" spans="1:12">
      <c r="A1130" s="56"/>
      <c r="B1130" s="56" t="s">
        <v>4729</v>
      </c>
      <c r="C1130" s="56" t="s">
        <v>5737</v>
      </c>
      <c r="D1130" s="32">
        <v>559065239</v>
      </c>
      <c r="E1130" s="32">
        <v>-210863832</v>
      </c>
      <c r="F1130" s="32">
        <v>348201407</v>
      </c>
      <c r="G1130" s="32">
        <v>-3126215.54</v>
      </c>
      <c r="H1130" s="32">
        <v>-3160569.55</v>
      </c>
      <c r="I1130" s="32">
        <v>-3160569.56</v>
      </c>
      <c r="J1130" s="32">
        <v>-34354.009999999776</v>
      </c>
      <c r="K1130" s="32">
        <v>-1.0000000242143869E-2</v>
      </c>
      <c r="L1130" s="32"/>
    </row>
    <row r="1131" spans="1:12">
      <c r="A1131" s="56"/>
      <c r="B1131" s="56" t="s">
        <v>1226</v>
      </c>
      <c r="C1131" s="56" t="s">
        <v>5738</v>
      </c>
      <c r="D1131" s="32">
        <v>266815004</v>
      </c>
      <c r="E1131" s="32">
        <v>-184823744</v>
      </c>
      <c r="F1131" s="32">
        <v>81991260</v>
      </c>
      <c r="G1131" s="32">
        <v>-6739154.6799999997</v>
      </c>
      <c r="H1131" s="32">
        <v>-6813211.3200000003</v>
      </c>
      <c r="I1131" s="32">
        <v>-6813211.3200000003</v>
      </c>
      <c r="J1131" s="32">
        <v>-74056.640000000596</v>
      </c>
      <c r="K1131" s="32">
        <v>0</v>
      </c>
      <c r="L1131" s="32"/>
    </row>
    <row r="1132" spans="1:12">
      <c r="A1132" s="56"/>
      <c r="B1132" s="56" t="s">
        <v>4732</v>
      </c>
      <c r="C1132" s="56" t="s">
        <v>5739</v>
      </c>
      <c r="D1132" s="32">
        <v>600749059</v>
      </c>
      <c r="E1132" s="32">
        <v>-226588377</v>
      </c>
      <c r="F1132" s="32">
        <v>374160682</v>
      </c>
      <c r="G1132" s="32">
        <v>-3359280.61</v>
      </c>
      <c r="H1132" s="32">
        <v>-3396195.77</v>
      </c>
      <c r="I1132" s="32">
        <v>-3396195.78</v>
      </c>
      <c r="J1132" s="32">
        <v>-36915.160000000149</v>
      </c>
      <c r="K1132" s="32">
        <v>-9.9999997764825821E-3</v>
      </c>
      <c r="L1132" s="32"/>
    </row>
    <row r="1133" spans="1:12">
      <c r="A1133" s="56"/>
      <c r="B1133" s="56" t="s">
        <v>1232</v>
      </c>
      <c r="C1133" s="56" t="s">
        <v>5740</v>
      </c>
      <c r="D1133" s="32">
        <v>163515274</v>
      </c>
      <c r="E1133" s="32">
        <v>-61674194</v>
      </c>
      <c r="F1133" s="32">
        <v>101841080</v>
      </c>
      <c r="G1133" s="32">
        <v>-914347.11</v>
      </c>
      <c r="H1133" s="32">
        <v>-924394.88</v>
      </c>
      <c r="I1133" s="32">
        <v>-924394.88</v>
      </c>
      <c r="J1133" s="32">
        <v>-10047.770000000019</v>
      </c>
      <c r="K1133" s="32">
        <v>0</v>
      </c>
      <c r="L1133" s="32"/>
    </row>
    <row r="1134" spans="1:12">
      <c r="A1134" s="56"/>
      <c r="B1134" s="56" t="s">
        <v>4735</v>
      </c>
      <c r="C1134" s="56" t="s">
        <v>5741</v>
      </c>
      <c r="D1134" s="32">
        <v>23284365</v>
      </c>
      <c r="E1134" s="32">
        <v>-16129495</v>
      </c>
      <c r="F1134" s="32">
        <v>7154870</v>
      </c>
      <c r="G1134" s="32">
        <v>-588079.06999999995</v>
      </c>
      <c r="H1134" s="32">
        <v>-594541.48</v>
      </c>
      <c r="I1134" s="32">
        <v>-594541.47</v>
      </c>
      <c r="J1134" s="32">
        <v>-6462.4100000000326</v>
      </c>
      <c r="K1134" s="32">
        <v>1.0000000009313226E-2</v>
      </c>
      <c r="L1134" s="32"/>
    </row>
    <row r="1135" spans="1:12">
      <c r="A1135" s="56"/>
      <c r="B1135" s="56" t="s">
        <v>1234</v>
      </c>
      <c r="C1135" s="56" t="s">
        <v>5742</v>
      </c>
      <c r="D1135" s="32">
        <v>487696913</v>
      </c>
      <c r="E1135" s="32">
        <v>-183960699</v>
      </c>
      <c r="F1135" s="32">
        <v>303736214</v>
      </c>
      <c r="G1135" s="32">
        <v>-2726987.18</v>
      </c>
      <c r="H1135" s="32">
        <v>-2756954.07</v>
      </c>
      <c r="I1135" s="32">
        <v>-2756954.07</v>
      </c>
      <c r="J1135" s="32">
        <v>-29966.889999999665</v>
      </c>
      <c r="K1135" s="32">
        <v>0</v>
      </c>
      <c r="L1135" s="32"/>
    </row>
    <row r="1136" spans="1:12">
      <c r="A1136" s="56"/>
      <c r="B1136" s="56" t="s">
        <v>4738</v>
      </c>
      <c r="C1136" s="56" t="s">
        <v>5743</v>
      </c>
      <c r="D1136" s="32">
        <v>212032</v>
      </c>
      <c r="E1136" s="32">
        <v>-105761</v>
      </c>
      <c r="F1136" s="32">
        <v>106271</v>
      </c>
      <c r="G1136" s="32">
        <v>-2793.06</v>
      </c>
      <c r="H1136" s="32">
        <v>-2823.75</v>
      </c>
      <c r="I1136" s="32">
        <v>-2823.74</v>
      </c>
      <c r="J1136" s="32">
        <v>-30.690000000000055</v>
      </c>
      <c r="K1136" s="32">
        <v>1.0000000000218279E-2</v>
      </c>
      <c r="L1136" s="32"/>
    </row>
    <row r="1137" spans="1:12">
      <c r="A1137" s="56"/>
      <c r="B1137" s="56" t="s">
        <v>4740</v>
      </c>
      <c r="C1137" s="56" t="s">
        <v>5744</v>
      </c>
      <c r="D1137" s="32">
        <v>318049</v>
      </c>
      <c r="E1137" s="32">
        <v>-158641</v>
      </c>
      <c r="F1137" s="32">
        <v>159408</v>
      </c>
      <c r="G1137" s="32">
        <v>-4189.6099999999997</v>
      </c>
      <c r="H1137" s="32">
        <v>-4235.6499999999996</v>
      </c>
      <c r="I1137" s="32">
        <v>-4235.6499999999996</v>
      </c>
      <c r="J1137" s="32">
        <v>-46.039999999999964</v>
      </c>
      <c r="K1137" s="32">
        <v>0</v>
      </c>
      <c r="L1137" s="32"/>
    </row>
    <row r="1138" spans="1:12">
      <c r="A1138" s="56"/>
      <c r="B1138" s="56" t="s">
        <v>4742</v>
      </c>
      <c r="C1138" s="56" t="s">
        <v>5745</v>
      </c>
      <c r="D1138" s="32">
        <v>382002</v>
      </c>
      <c r="E1138" s="32">
        <v>-190541</v>
      </c>
      <c r="F1138" s="32">
        <v>191461</v>
      </c>
      <c r="G1138" s="32">
        <v>-5032.03</v>
      </c>
      <c r="H1138" s="32">
        <v>-5087.34</v>
      </c>
      <c r="I1138" s="32">
        <v>-5087.33</v>
      </c>
      <c r="J1138" s="32">
        <v>-55.3100000000004</v>
      </c>
      <c r="K1138" s="32">
        <v>1.0000000000218279E-2</v>
      </c>
      <c r="L1138" s="32"/>
    </row>
    <row r="1139" spans="1:12">
      <c r="A1139" s="56"/>
      <c r="B1139" s="56" t="s">
        <v>4744</v>
      </c>
      <c r="C1139" s="56" t="s">
        <v>5746</v>
      </c>
      <c r="D1139" s="32">
        <v>38200</v>
      </c>
      <c r="E1139" s="32">
        <v>-19054</v>
      </c>
      <c r="F1139" s="32">
        <v>19146</v>
      </c>
      <c r="G1139" s="32">
        <v>-503.2</v>
      </c>
      <c r="H1139" s="32">
        <v>-508.72</v>
      </c>
      <c r="I1139" s="32">
        <v>-508.73</v>
      </c>
      <c r="J1139" s="32">
        <v>-5.5200000000000387</v>
      </c>
      <c r="K1139" s="32">
        <v>-9.9999999999909051E-3</v>
      </c>
      <c r="L1139" s="32"/>
    </row>
    <row r="1140" spans="1:12">
      <c r="A1140" s="56"/>
      <c r="B1140" s="56" t="s">
        <v>4746</v>
      </c>
      <c r="C1140" s="56" t="s">
        <v>5747</v>
      </c>
      <c r="D1140" s="32">
        <v>1910011</v>
      </c>
      <c r="E1140" s="32">
        <v>-952703</v>
      </c>
      <c r="F1140" s="32">
        <v>957308</v>
      </c>
      <c r="G1140" s="32">
        <v>-25160.23</v>
      </c>
      <c r="H1140" s="32">
        <v>-25436.720000000001</v>
      </c>
      <c r="I1140" s="32">
        <v>-25436.720000000001</v>
      </c>
      <c r="J1140" s="32">
        <v>-276.4900000000016</v>
      </c>
      <c r="K1140" s="32">
        <v>0</v>
      </c>
      <c r="L1140" s="32"/>
    </row>
    <row r="1141" spans="1:12">
      <c r="A1141" s="56"/>
      <c r="B1141" s="56" t="s">
        <v>4748</v>
      </c>
      <c r="C1141" s="56" t="s">
        <v>5748</v>
      </c>
      <c r="D1141" s="32">
        <v>382002</v>
      </c>
      <c r="E1141" s="32">
        <v>-190541</v>
      </c>
      <c r="F1141" s="32">
        <v>191461</v>
      </c>
      <c r="G1141" s="32">
        <v>-5032.03</v>
      </c>
      <c r="H1141" s="32">
        <v>-5087.34</v>
      </c>
      <c r="I1141" s="32">
        <v>-5087.33</v>
      </c>
      <c r="J1141" s="32">
        <v>-55.3100000000004</v>
      </c>
      <c r="K1141" s="32">
        <v>1.0000000000218279E-2</v>
      </c>
      <c r="L1141" s="32"/>
    </row>
    <row r="1142" spans="1:12">
      <c r="A1142" s="56"/>
      <c r="B1142" s="56" t="s">
        <v>1240</v>
      </c>
      <c r="C1142" s="56" t="s">
        <v>5749</v>
      </c>
      <c r="D1142" s="32">
        <v>21820927</v>
      </c>
      <c r="E1142" s="32">
        <v>-15115259</v>
      </c>
      <c r="F1142" s="32">
        <v>6705668</v>
      </c>
      <c r="G1142" s="32">
        <v>-551165.64</v>
      </c>
      <c r="H1142" s="32">
        <v>-557222.41</v>
      </c>
      <c r="I1142" s="32">
        <v>-557222.41</v>
      </c>
      <c r="J1142" s="32">
        <v>-6056.7700000000186</v>
      </c>
      <c r="K1142" s="32">
        <v>0</v>
      </c>
      <c r="L1142" s="32"/>
    </row>
    <row r="1143" spans="1:12">
      <c r="A1143" s="56"/>
      <c r="B1143" s="56" t="s">
        <v>4751</v>
      </c>
      <c r="C1143" s="56" t="s">
        <v>5750</v>
      </c>
      <c r="D1143" s="32">
        <v>13018167</v>
      </c>
      <c r="E1143" s="32">
        <v>-9017626</v>
      </c>
      <c r="F1143" s="32">
        <v>4000541</v>
      </c>
      <c r="G1143" s="32">
        <v>-328820.44</v>
      </c>
      <c r="H1143" s="32">
        <v>-332433.84000000003</v>
      </c>
      <c r="I1143" s="32">
        <v>-332433.84999999998</v>
      </c>
      <c r="J1143" s="32">
        <v>-3613.4000000000233</v>
      </c>
      <c r="K1143" s="32">
        <v>-9.9999999511055648E-3</v>
      </c>
      <c r="L1143" s="32"/>
    </row>
    <row r="1144" spans="1:12">
      <c r="A1144" s="56"/>
      <c r="B1144" s="56" t="s">
        <v>4753</v>
      </c>
      <c r="C1144" s="56" t="s">
        <v>5751</v>
      </c>
      <c r="D1144" s="32">
        <v>2448195</v>
      </c>
      <c r="E1144" s="32">
        <v>-1695854</v>
      </c>
      <c r="F1144" s="32">
        <v>752341</v>
      </c>
      <c r="G1144" s="32">
        <v>-61837.919999999998</v>
      </c>
      <c r="H1144" s="32">
        <v>-62517.45</v>
      </c>
      <c r="I1144" s="32">
        <v>-62517.46</v>
      </c>
      <c r="J1144" s="32">
        <v>-679.52999999999884</v>
      </c>
      <c r="K1144" s="32">
        <v>-1.0000000002037268E-2</v>
      </c>
      <c r="L1144" s="32"/>
    </row>
    <row r="1145" spans="1:12">
      <c r="A1145" s="56"/>
      <c r="B1145" s="56" t="s">
        <v>4755</v>
      </c>
      <c r="C1145" s="56" t="s">
        <v>5752</v>
      </c>
      <c r="D1145" s="32">
        <v>31816777</v>
      </c>
      <c r="E1145" s="32">
        <v>-12000327</v>
      </c>
      <c r="F1145" s="32">
        <v>19816450</v>
      </c>
      <c r="G1145" s="32">
        <v>-177915.75</v>
      </c>
      <c r="H1145" s="32">
        <v>-179870.87</v>
      </c>
      <c r="I1145" s="32">
        <v>-179870.86</v>
      </c>
      <c r="J1145" s="32">
        <v>-1955.1199999999953</v>
      </c>
      <c r="K1145" s="32">
        <v>1.0000000009313226E-2</v>
      </c>
      <c r="L1145" s="32"/>
    </row>
    <row r="1146" spans="1:12">
      <c r="A1146" s="56"/>
      <c r="B1146" s="56" t="s">
        <v>4757</v>
      </c>
      <c r="C1146" s="56" t="s">
        <v>5753</v>
      </c>
      <c r="D1146" s="32">
        <v>397489248</v>
      </c>
      <c r="E1146" s="32">
        <v>-224716665</v>
      </c>
      <c r="F1146" s="32">
        <v>172772583</v>
      </c>
      <c r="G1146" s="32">
        <v>-6881171.5899999999</v>
      </c>
      <c r="H1146" s="32">
        <v>-6956788.8499999996</v>
      </c>
      <c r="I1146" s="32">
        <v>-6956788.8600000003</v>
      </c>
      <c r="J1146" s="32">
        <v>-75617.259999999776</v>
      </c>
      <c r="K1146" s="32">
        <v>-1.0000000707805157E-2</v>
      </c>
      <c r="L1146" s="32"/>
    </row>
    <row r="1147" spans="1:12">
      <c r="A1147" s="56"/>
      <c r="B1147" s="56" t="s">
        <v>1303</v>
      </c>
      <c r="C1147" s="56" t="s">
        <v>5754</v>
      </c>
      <c r="D1147" s="32">
        <v>6601410</v>
      </c>
      <c r="E1147" s="32">
        <v>-4572834</v>
      </c>
      <c r="F1147" s="32">
        <v>2028576</v>
      </c>
      <c r="G1147" s="32">
        <v>-166735.67999999999</v>
      </c>
      <c r="H1147" s="32">
        <v>-168567.94</v>
      </c>
      <c r="I1147" s="32">
        <v>-168567.94</v>
      </c>
      <c r="J1147" s="32">
        <v>-1832.2600000000093</v>
      </c>
      <c r="K1147" s="32">
        <v>0</v>
      </c>
      <c r="L1147" s="32"/>
    </row>
    <row r="1148" spans="1:12">
      <c r="A1148" s="56"/>
      <c r="B1148" s="56" t="s">
        <v>4760</v>
      </c>
      <c r="C1148" s="56" t="s">
        <v>5755</v>
      </c>
      <c r="D1148" s="32">
        <v>48636666</v>
      </c>
      <c r="E1148" s="32">
        <v>-33690703</v>
      </c>
      <c r="F1148" s="32">
        <v>14945963</v>
      </c>
      <c r="G1148" s="32">
        <v>-1228463.6599999999</v>
      </c>
      <c r="H1148" s="32">
        <v>-1241963.26</v>
      </c>
      <c r="I1148" s="32">
        <v>-1241963.26</v>
      </c>
      <c r="J1148" s="32">
        <v>-13499.600000000093</v>
      </c>
      <c r="K1148" s="32">
        <v>0</v>
      </c>
      <c r="L1148" s="32"/>
    </row>
    <row r="1149" spans="1:12">
      <c r="A1149" s="56"/>
      <c r="B1149" s="56" t="s">
        <v>4762</v>
      </c>
      <c r="C1149" s="56" t="s">
        <v>5756</v>
      </c>
      <c r="D1149" s="32">
        <v>54446306</v>
      </c>
      <c r="E1149" s="32">
        <v>-20535646</v>
      </c>
      <c r="F1149" s="32">
        <v>33910660</v>
      </c>
      <c r="G1149" s="32">
        <v>-304456.06</v>
      </c>
      <c r="H1149" s="32">
        <v>-307801.73</v>
      </c>
      <c r="I1149" s="32">
        <v>-307801.74</v>
      </c>
      <c r="J1149" s="32">
        <v>-3345.6699999999837</v>
      </c>
      <c r="K1149" s="32">
        <v>-1.0000000009313226E-2</v>
      </c>
      <c r="L1149" s="32"/>
    </row>
    <row r="1150" spans="1:12">
      <c r="A1150" s="56"/>
      <c r="B1150" s="56" t="s">
        <v>4764</v>
      </c>
      <c r="C1150" s="56" t="s">
        <v>5757</v>
      </c>
      <c r="D1150" s="32">
        <v>5750485</v>
      </c>
      <c r="E1150" s="32">
        <v>-2172409</v>
      </c>
      <c r="F1150" s="32">
        <v>3578076</v>
      </c>
      <c r="G1150" s="32">
        <v>-32121.89</v>
      </c>
      <c r="H1150" s="32">
        <v>-32474.87</v>
      </c>
      <c r="I1150" s="32">
        <v>-32474.87</v>
      </c>
      <c r="J1150" s="32">
        <v>-352.97999999999956</v>
      </c>
      <c r="K1150" s="32">
        <v>0</v>
      </c>
      <c r="L1150" s="32"/>
    </row>
    <row r="1151" spans="1:12">
      <c r="A1151" s="56"/>
      <c r="B1151" s="56" t="s">
        <v>1539</v>
      </c>
      <c r="C1151" s="56" t="s">
        <v>5758</v>
      </c>
      <c r="D1151" s="32">
        <v>6761861</v>
      </c>
      <c r="E1151" s="32">
        <v>-4683910</v>
      </c>
      <c r="F1151" s="32">
        <v>2077951</v>
      </c>
      <c r="G1151" s="32">
        <v>-170795.15</v>
      </c>
      <c r="H1151" s="32">
        <v>-172672.02</v>
      </c>
      <c r="I1151" s="32">
        <v>-172672.02</v>
      </c>
      <c r="J1151" s="32">
        <v>-1876.8699999999953</v>
      </c>
      <c r="K1151" s="32">
        <v>0</v>
      </c>
      <c r="L1151" s="32"/>
    </row>
    <row r="1152" spans="1:12">
      <c r="A1152" s="56"/>
      <c r="B1152" s="56" t="s">
        <v>1541</v>
      </c>
      <c r="C1152" s="56" t="s">
        <v>5759</v>
      </c>
      <c r="D1152" s="32">
        <v>6761861</v>
      </c>
      <c r="E1152" s="32">
        <v>-4683910</v>
      </c>
      <c r="F1152" s="32">
        <v>2077951</v>
      </c>
      <c r="G1152" s="32">
        <v>-170795.15</v>
      </c>
      <c r="H1152" s="32">
        <v>-172672.02</v>
      </c>
      <c r="I1152" s="32">
        <v>-172672.02</v>
      </c>
      <c r="J1152" s="32">
        <v>-1876.8699999999953</v>
      </c>
      <c r="K1152" s="32">
        <v>0</v>
      </c>
      <c r="L1152" s="32"/>
    </row>
    <row r="1153" spans="1:12">
      <c r="A1153" s="56"/>
      <c r="B1153" s="56" t="s">
        <v>1543</v>
      </c>
      <c r="C1153" s="56" t="s">
        <v>5760</v>
      </c>
      <c r="D1153" s="32">
        <v>563488</v>
      </c>
      <c r="E1153" s="32">
        <v>-281064</v>
      </c>
      <c r="F1153" s="32">
        <v>282424</v>
      </c>
      <c r="G1153" s="32">
        <v>-7422.75</v>
      </c>
      <c r="H1153" s="32">
        <v>-7504.33</v>
      </c>
      <c r="I1153" s="32">
        <v>-7504.32</v>
      </c>
      <c r="J1153" s="32">
        <v>-81.579999999999927</v>
      </c>
      <c r="K1153" s="32">
        <v>1.0000000000218279E-2</v>
      </c>
      <c r="L1153" s="32"/>
    </row>
    <row r="1154" spans="1:12">
      <c r="A1154" s="56"/>
      <c r="B1154" s="56" t="s">
        <v>4769</v>
      </c>
      <c r="C1154" s="56" t="s">
        <v>5761</v>
      </c>
      <c r="D1154" s="32">
        <v>3733128</v>
      </c>
      <c r="E1154" s="32">
        <v>-1862057</v>
      </c>
      <c r="F1154" s="32">
        <v>1871071</v>
      </c>
      <c r="G1154" s="32">
        <v>-49176.05</v>
      </c>
      <c r="H1154" s="32">
        <v>-49716.44</v>
      </c>
      <c r="I1154" s="32">
        <v>-49716.45</v>
      </c>
      <c r="J1154" s="32">
        <v>-540.38999999999942</v>
      </c>
      <c r="K1154" s="32">
        <v>-9.9999999947613105E-3</v>
      </c>
      <c r="L1154" s="32"/>
    </row>
    <row r="1155" spans="1:12">
      <c r="A1155" s="56"/>
      <c r="B1155" s="56" t="s">
        <v>1244</v>
      </c>
      <c r="C1155" s="56" t="s">
        <v>5762</v>
      </c>
      <c r="D1155" s="32">
        <v>272268018</v>
      </c>
      <c r="E1155" s="32">
        <v>-102856986</v>
      </c>
      <c r="F1155" s="32">
        <v>169411032</v>
      </c>
      <c r="G1155" s="32">
        <v>-1520873.68</v>
      </c>
      <c r="H1155" s="32">
        <v>-1537586.58</v>
      </c>
      <c r="I1155" s="32">
        <v>-1537586.58</v>
      </c>
      <c r="J1155" s="32">
        <v>-16712.90000000014</v>
      </c>
      <c r="K1155" s="32">
        <v>0</v>
      </c>
      <c r="L1155" s="32"/>
    </row>
    <row r="1156" spans="1:12">
      <c r="A1156" s="56"/>
      <c r="B1156" s="56" t="s">
        <v>2923</v>
      </c>
      <c r="C1156" s="56" t="s">
        <v>5763</v>
      </c>
      <c r="D1156" s="32">
        <v>15648515</v>
      </c>
      <c r="E1156" s="32">
        <v>-7812934</v>
      </c>
      <c r="F1156" s="32">
        <v>7835581</v>
      </c>
      <c r="G1156" s="32">
        <v>-205915.04</v>
      </c>
      <c r="H1156" s="32">
        <v>-208177.83</v>
      </c>
      <c r="I1156" s="32">
        <v>-208177.84</v>
      </c>
      <c r="J1156" s="32">
        <v>-2262.789999999979</v>
      </c>
      <c r="K1156" s="32">
        <v>-1.0000000009313226E-2</v>
      </c>
      <c r="L1156" s="32"/>
    </row>
    <row r="1157" spans="1:12">
      <c r="A1157" s="56"/>
      <c r="B1157" s="56" t="s">
        <v>4775</v>
      </c>
      <c r="C1157" s="56" t="s">
        <v>5764</v>
      </c>
      <c r="D1157" s="32">
        <v>474480925</v>
      </c>
      <c r="E1157" s="32">
        <v>-179050219</v>
      </c>
      <c r="F1157" s="32">
        <v>295430706</v>
      </c>
      <c r="G1157" s="32">
        <v>-2652360.65</v>
      </c>
      <c r="H1157" s="32">
        <v>-2681507.48</v>
      </c>
      <c r="I1157" s="32">
        <v>-2681507.4700000002</v>
      </c>
      <c r="J1157" s="32">
        <v>-29146.830000000075</v>
      </c>
      <c r="K1157" s="32">
        <v>9.9999997764825821E-3</v>
      </c>
      <c r="L1157" s="32"/>
    </row>
    <row r="1158" spans="1:12">
      <c r="A1158" s="56"/>
      <c r="B1158" s="56" t="s">
        <v>1250</v>
      </c>
      <c r="C1158" s="56" t="s">
        <v>5765</v>
      </c>
      <c r="D1158" s="32">
        <v>379597174</v>
      </c>
      <c r="E1158" s="32">
        <v>-143175487</v>
      </c>
      <c r="F1158" s="32">
        <v>236421687</v>
      </c>
      <c r="G1158" s="32">
        <v>-2122635.31</v>
      </c>
      <c r="H1158" s="32">
        <v>-2145960.98</v>
      </c>
      <c r="I1158" s="32">
        <v>-2145960.9700000002</v>
      </c>
      <c r="J1158" s="32">
        <v>-23325.669999999925</v>
      </c>
      <c r="K1158" s="32">
        <v>9.9999997764825821E-3</v>
      </c>
      <c r="L1158" s="32"/>
    </row>
    <row r="1159" spans="1:12">
      <c r="A1159" s="56"/>
      <c r="B1159" s="56" t="s">
        <v>4778</v>
      </c>
      <c r="C1159" s="56" t="s">
        <v>5766</v>
      </c>
      <c r="D1159" s="32">
        <v>196768040</v>
      </c>
      <c r="E1159" s="32">
        <v>-74217157</v>
      </c>
      <c r="F1159" s="32">
        <v>122550883</v>
      </c>
      <c r="G1159" s="32">
        <v>-1100282.75</v>
      </c>
      <c r="H1159" s="32">
        <v>-1112373.77</v>
      </c>
      <c r="I1159" s="32">
        <v>-1112373.77</v>
      </c>
      <c r="J1159" s="32">
        <v>-12091.020000000019</v>
      </c>
      <c r="K1159" s="32">
        <v>0</v>
      </c>
      <c r="L1159" s="32"/>
    </row>
    <row r="1160" spans="1:12">
      <c r="A1160" s="56"/>
      <c r="B1160" s="56" t="s">
        <v>1552</v>
      </c>
      <c r="C1160" s="56" t="s">
        <v>5767</v>
      </c>
      <c r="D1160" s="32">
        <v>21179276</v>
      </c>
      <c r="E1160" s="32">
        <v>-7988419</v>
      </c>
      <c r="F1160" s="32">
        <v>13190857</v>
      </c>
      <c r="G1160" s="32">
        <v>-118429.75999999999</v>
      </c>
      <c r="H1160" s="32">
        <v>-119731.19</v>
      </c>
      <c r="I1160" s="32">
        <v>-119731.19</v>
      </c>
      <c r="J1160" s="32">
        <v>-1301.4300000000076</v>
      </c>
      <c r="K1160" s="32">
        <v>0</v>
      </c>
      <c r="L1160" s="32"/>
    </row>
    <row r="1161" spans="1:12">
      <c r="A1161" s="56"/>
      <c r="B1161" s="56" t="s">
        <v>4781</v>
      </c>
      <c r="C1161" s="56" t="s">
        <v>5768</v>
      </c>
      <c r="D1161" s="32">
        <v>2521772</v>
      </c>
      <c r="E1161" s="32">
        <v>-1257848</v>
      </c>
      <c r="F1161" s="32">
        <v>1263924</v>
      </c>
      <c r="G1161" s="32">
        <v>-33218.81</v>
      </c>
      <c r="H1161" s="32">
        <v>-33583.86</v>
      </c>
      <c r="I1161" s="32">
        <v>-33583.85</v>
      </c>
      <c r="J1161" s="32">
        <v>-365.05000000000291</v>
      </c>
      <c r="K1161" s="32">
        <v>1.0000000002037268E-2</v>
      </c>
      <c r="L1161" s="32"/>
    </row>
    <row r="1162" spans="1:12">
      <c r="A1162" s="56"/>
      <c r="B1162" s="56" t="s">
        <v>4783</v>
      </c>
      <c r="C1162" s="56" t="s">
        <v>5769</v>
      </c>
      <c r="D1162" s="32">
        <v>2694201</v>
      </c>
      <c r="E1162" s="32">
        <v>-1522918</v>
      </c>
      <c r="F1162" s="32">
        <v>1171283</v>
      </c>
      <c r="G1162" s="32">
        <v>-46650.92</v>
      </c>
      <c r="H1162" s="32">
        <v>-47163.57</v>
      </c>
      <c r="I1162" s="32">
        <v>-47163.57</v>
      </c>
      <c r="J1162" s="32">
        <v>-512.65000000000146</v>
      </c>
      <c r="K1162" s="32">
        <v>0</v>
      </c>
      <c r="L1162" s="32"/>
    </row>
    <row r="1163" spans="1:12">
      <c r="A1163" s="56"/>
      <c r="B1163" s="56" t="s">
        <v>4785</v>
      </c>
      <c r="C1163" s="56" t="s">
        <v>5770</v>
      </c>
      <c r="D1163" s="32">
        <v>3233041</v>
      </c>
      <c r="E1163" s="32">
        <v>-1827501</v>
      </c>
      <c r="F1163" s="32">
        <v>1405540</v>
      </c>
      <c r="G1163" s="32">
        <v>-55981.11</v>
      </c>
      <c r="H1163" s="32">
        <v>-56596.28</v>
      </c>
      <c r="I1163" s="32">
        <v>-56596.28</v>
      </c>
      <c r="J1163" s="32">
        <v>-615.16999999999825</v>
      </c>
      <c r="K1163" s="32">
        <v>0</v>
      </c>
      <c r="L1163" s="32"/>
    </row>
    <row r="1164" spans="1:12">
      <c r="A1164" s="56"/>
      <c r="B1164" s="56" t="s">
        <v>4787</v>
      </c>
      <c r="C1164" s="56" t="s">
        <v>5771</v>
      </c>
      <c r="D1164" s="32">
        <v>2155361</v>
      </c>
      <c r="E1164" s="32">
        <v>-1218334</v>
      </c>
      <c r="F1164" s="32">
        <v>937027</v>
      </c>
      <c r="G1164" s="32">
        <v>-37320.74</v>
      </c>
      <c r="H1164" s="32">
        <v>-37730.85</v>
      </c>
      <c r="I1164" s="32">
        <v>-37730.85</v>
      </c>
      <c r="J1164" s="32">
        <v>-410.11000000000058</v>
      </c>
      <c r="K1164" s="32">
        <v>0</v>
      </c>
      <c r="L1164" s="32"/>
    </row>
    <row r="1165" spans="1:12">
      <c r="A1165" s="56"/>
      <c r="B1165" s="56" t="s">
        <v>4789</v>
      </c>
      <c r="C1165" s="56" t="s">
        <v>5772</v>
      </c>
      <c r="D1165" s="32">
        <v>10776804</v>
      </c>
      <c r="E1165" s="32">
        <v>-6091670</v>
      </c>
      <c r="F1165" s="32">
        <v>4685134</v>
      </c>
      <c r="G1165" s="32">
        <v>-186603.71</v>
      </c>
      <c r="H1165" s="32">
        <v>-188654.3</v>
      </c>
      <c r="I1165" s="32">
        <v>-188654.29</v>
      </c>
      <c r="J1165" s="32">
        <v>-2050.5899999999965</v>
      </c>
      <c r="K1165" s="32">
        <v>9.9999999802093953E-3</v>
      </c>
      <c r="L1165" s="32"/>
    </row>
    <row r="1166" spans="1:12">
      <c r="A1166" s="56"/>
      <c r="B1166" s="56" t="s">
        <v>4791</v>
      </c>
      <c r="C1166" s="56" t="s">
        <v>5773</v>
      </c>
      <c r="D1166" s="32">
        <v>3233041</v>
      </c>
      <c r="E1166" s="32">
        <v>-2239518</v>
      </c>
      <c r="F1166" s="32">
        <v>993523</v>
      </c>
      <c r="G1166" s="32">
        <v>-81661.59</v>
      </c>
      <c r="H1166" s="32">
        <v>-82558.97</v>
      </c>
      <c r="I1166" s="32">
        <v>-82558.97</v>
      </c>
      <c r="J1166" s="32">
        <v>-897.38000000000466</v>
      </c>
      <c r="K1166" s="32">
        <v>0</v>
      </c>
      <c r="L1166" s="32"/>
    </row>
    <row r="1167" spans="1:12">
      <c r="A1167" s="56"/>
      <c r="B1167" s="56" t="s">
        <v>2337</v>
      </c>
      <c r="C1167" s="56" t="s">
        <v>5774</v>
      </c>
      <c r="D1167" s="32">
        <v>5001373</v>
      </c>
      <c r="E1167" s="32">
        <v>-2827059</v>
      </c>
      <c r="F1167" s="32">
        <v>2174314</v>
      </c>
      <c r="G1167" s="32">
        <v>-86600.56</v>
      </c>
      <c r="H1167" s="32">
        <v>-87552.21</v>
      </c>
      <c r="I1167" s="32">
        <v>-87552.21</v>
      </c>
      <c r="J1167" s="32">
        <v>-951.65000000000873</v>
      </c>
      <c r="K1167" s="32">
        <v>0</v>
      </c>
      <c r="L1167" s="32"/>
    </row>
    <row r="1168" spans="1:12">
      <c r="A1168" s="56"/>
      <c r="B1168" s="56" t="s">
        <v>4794</v>
      </c>
      <c r="C1168" s="56" t="s">
        <v>5775</v>
      </c>
      <c r="D1168" s="32">
        <v>7809403</v>
      </c>
      <c r="E1168" s="32">
        <v>-5409543</v>
      </c>
      <c r="F1168" s="32">
        <v>2399860</v>
      </c>
      <c r="G1168" s="32">
        <v>-197254.01</v>
      </c>
      <c r="H1168" s="32">
        <v>-199421.64</v>
      </c>
      <c r="I1168" s="32">
        <v>-199421.63</v>
      </c>
      <c r="J1168" s="32">
        <v>-2167.6300000000047</v>
      </c>
      <c r="K1168" s="32">
        <v>1.0000000009313226E-2</v>
      </c>
      <c r="L1168" s="32"/>
    </row>
    <row r="1169" spans="1:12">
      <c r="A1169" s="56"/>
      <c r="B1169" s="56" t="s">
        <v>4796</v>
      </c>
      <c r="C1169" s="56" t="s">
        <v>5776</v>
      </c>
      <c r="D1169" s="32">
        <v>3012718</v>
      </c>
      <c r="E1169" s="32">
        <v>-1136318</v>
      </c>
      <c r="F1169" s="32">
        <v>1876400</v>
      </c>
      <c r="G1169" s="32">
        <v>-16846.66</v>
      </c>
      <c r="H1169" s="32">
        <v>-17031.79</v>
      </c>
      <c r="I1169" s="32">
        <v>-17031.79</v>
      </c>
      <c r="J1169" s="32">
        <v>-185.13000000000102</v>
      </c>
      <c r="K1169" s="32">
        <v>0</v>
      </c>
      <c r="L1169" s="32"/>
    </row>
    <row r="1170" spans="1:12">
      <c r="A1170" s="56"/>
      <c r="B1170" s="56" t="s">
        <v>4798</v>
      </c>
      <c r="C1170" s="56" t="s">
        <v>5777</v>
      </c>
      <c r="D1170" s="32">
        <v>3103720</v>
      </c>
      <c r="E1170" s="32">
        <v>-2149937</v>
      </c>
      <c r="F1170" s="32">
        <v>953783</v>
      </c>
      <c r="G1170" s="32">
        <v>-78395.14</v>
      </c>
      <c r="H1170" s="32">
        <v>-79256.62</v>
      </c>
      <c r="I1170" s="32">
        <v>-79256.62</v>
      </c>
      <c r="J1170" s="32">
        <v>-861.47999999999593</v>
      </c>
      <c r="K1170" s="32">
        <v>0</v>
      </c>
      <c r="L1170" s="32"/>
    </row>
    <row r="1171" spans="1:12">
      <c r="A1171" s="56"/>
      <c r="B1171" s="56" t="s">
        <v>4800</v>
      </c>
      <c r="C1171" s="56" t="s">
        <v>5778</v>
      </c>
      <c r="D1171" s="32">
        <v>2155361</v>
      </c>
      <c r="E1171" s="32">
        <v>-1218334</v>
      </c>
      <c r="F1171" s="32">
        <v>937027</v>
      </c>
      <c r="G1171" s="32">
        <v>-37320.74</v>
      </c>
      <c r="H1171" s="32">
        <v>-37730.85</v>
      </c>
      <c r="I1171" s="32">
        <v>-37730.85</v>
      </c>
      <c r="J1171" s="32">
        <v>-410.11000000000058</v>
      </c>
      <c r="K1171" s="32">
        <v>0</v>
      </c>
      <c r="L1171" s="32"/>
    </row>
    <row r="1172" spans="1:12">
      <c r="A1172" s="56"/>
      <c r="B1172" s="56" t="s">
        <v>4802</v>
      </c>
      <c r="C1172" s="56" t="s">
        <v>5779</v>
      </c>
      <c r="D1172" s="32">
        <v>3502461</v>
      </c>
      <c r="E1172" s="32">
        <v>-1979793</v>
      </c>
      <c r="F1172" s="32">
        <v>1522668</v>
      </c>
      <c r="G1172" s="32">
        <v>-60646.2</v>
      </c>
      <c r="H1172" s="32">
        <v>-61312.639999999999</v>
      </c>
      <c r="I1172" s="32">
        <v>-61312.639999999999</v>
      </c>
      <c r="J1172" s="32">
        <v>-666.44000000000233</v>
      </c>
      <c r="K1172" s="32">
        <v>0</v>
      </c>
      <c r="L1172" s="32"/>
    </row>
    <row r="1173" spans="1:12">
      <c r="A1173" s="56"/>
      <c r="B1173" s="56" t="s">
        <v>4804</v>
      </c>
      <c r="C1173" s="56" t="s">
        <v>5780</v>
      </c>
      <c r="D1173" s="32">
        <v>9699124</v>
      </c>
      <c r="E1173" s="32">
        <v>-6718553</v>
      </c>
      <c r="F1173" s="32">
        <v>2980571</v>
      </c>
      <c r="G1173" s="32">
        <v>-244984.83</v>
      </c>
      <c r="H1173" s="32">
        <v>-247676.97</v>
      </c>
      <c r="I1173" s="32">
        <v>-247676.98</v>
      </c>
      <c r="J1173" s="32">
        <v>-2692.140000000014</v>
      </c>
      <c r="K1173" s="32">
        <v>-1.0000000009313226E-2</v>
      </c>
      <c r="L1173" s="32"/>
    </row>
    <row r="1174" spans="1:12">
      <c r="A1174" s="56"/>
      <c r="B1174" s="56" t="s">
        <v>4806</v>
      </c>
      <c r="C1174" s="56" t="s">
        <v>5781</v>
      </c>
      <c r="D1174" s="32">
        <v>1885941</v>
      </c>
      <c r="E1174" s="32">
        <v>-711316</v>
      </c>
      <c r="F1174" s="32">
        <v>1174625</v>
      </c>
      <c r="G1174" s="32">
        <v>-10546.01</v>
      </c>
      <c r="H1174" s="32">
        <v>-10661.89</v>
      </c>
      <c r="I1174" s="32">
        <v>-10661.9</v>
      </c>
      <c r="J1174" s="32">
        <v>-115.8799999999992</v>
      </c>
      <c r="K1174" s="32">
        <v>-1.0000000000218279E-2</v>
      </c>
      <c r="L1174" s="32"/>
    </row>
    <row r="1175" spans="1:12">
      <c r="A1175" s="56"/>
      <c r="B1175" s="56" t="s">
        <v>4808</v>
      </c>
      <c r="C1175" s="56" t="s">
        <v>5782</v>
      </c>
      <c r="D1175" s="32">
        <v>2694201</v>
      </c>
      <c r="E1175" s="32">
        <v>-1866265</v>
      </c>
      <c r="F1175" s="32">
        <v>827936</v>
      </c>
      <c r="G1175" s="32">
        <v>-68051.320000000007</v>
      </c>
      <c r="H1175" s="32">
        <v>-68799.14</v>
      </c>
      <c r="I1175" s="32">
        <v>-68799.14</v>
      </c>
      <c r="J1175" s="32">
        <v>-747.81999999999243</v>
      </c>
      <c r="K1175" s="32">
        <v>0</v>
      </c>
      <c r="L1175" s="32"/>
    </row>
    <row r="1176" spans="1:12">
      <c r="A1176" s="56"/>
      <c r="B1176" s="56" t="s">
        <v>1556</v>
      </c>
      <c r="C1176" s="56" t="s">
        <v>5783</v>
      </c>
      <c r="D1176" s="32">
        <v>27269018</v>
      </c>
      <c r="E1176" s="32">
        <v>-10285175</v>
      </c>
      <c r="F1176" s="32">
        <v>16983843</v>
      </c>
      <c r="G1176" s="32">
        <v>-152483.98000000001</v>
      </c>
      <c r="H1176" s="32">
        <v>-154159.64000000001</v>
      </c>
      <c r="I1176" s="32">
        <v>-154159.63</v>
      </c>
      <c r="J1176" s="32">
        <v>-1675.6600000000035</v>
      </c>
      <c r="K1176" s="32">
        <v>1.0000000009313226E-2</v>
      </c>
      <c r="L1176" s="32"/>
    </row>
    <row r="1177" spans="1:12">
      <c r="A1177" s="56"/>
      <c r="B1177" s="56" t="s">
        <v>1558</v>
      </c>
      <c r="C1177" s="56" t="s">
        <v>5784</v>
      </c>
      <c r="D1177" s="32">
        <v>27269018</v>
      </c>
      <c r="E1177" s="32">
        <v>-10285175</v>
      </c>
      <c r="F1177" s="32">
        <v>16983843</v>
      </c>
      <c r="G1177" s="32">
        <v>-152483.98000000001</v>
      </c>
      <c r="H1177" s="32">
        <v>-154159.64000000001</v>
      </c>
      <c r="I1177" s="32">
        <v>-154159.63</v>
      </c>
      <c r="J1177" s="32">
        <v>-1675.6600000000035</v>
      </c>
      <c r="K1177" s="32">
        <v>1.0000000009313226E-2</v>
      </c>
      <c r="L1177" s="32"/>
    </row>
    <row r="1178" spans="1:12">
      <c r="A1178" s="56"/>
      <c r="B1178" s="56" t="s">
        <v>1560</v>
      </c>
      <c r="C1178" s="56" t="s">
        <v>5785</v>
      </c>
      <c r="D1178" s="32">
        <v>27269018</v>
      </c>
      <c r="E1178" s="32">
        <v>-10285175</v>
      </c>
      <c r="F1178" s="32">
        <v>16983843</v>
      </c>
      <c r="G1178" s="32">
        <v>-152483.98000000001</v>
      </c>
      <c r="H1178" s="32">
        <v>-154159.64000000001</v>
      </c>
      <c r="I1178" s="32">
        <v>-154159.63</v>
      </c>
      <c r="J1178" s="32">
        <v>-1675.6600000000035</v>
      </c>
      <c r="K1178" s="32">
        <v>1.0000000009313226E-2</v>
      </c>
      <c r="L1178" s="32"/>
    </row>
    <row r="1179" spans="1:12">
      <c r="A1179" s="56"/>
      <c r="B1179" s="56" t="s">
        <v>1562</v>
      </c>
      <c r="C1179" s="56" t="s">
        <v>5786</v>
      </c>
      <c r="D1179" s="32">
        <v>13523371</v>
      </c>
      <c r="E1179" s="32">
        <v>-5100602</v>
      </c>
      <c r="F1179" s="32">
        <v>8422769</v>
      </c>
      <c r="G1179" s="32">
        <v>-75621.179999999993</v>
      </c>
      <c r="H1179" s="32">
        <v>-76452.179999999993</v>
      </c>
      <c r="I1179" s="32">
        <v>-76452.19</v>
      </c>
      <c r="J1179" s="32">
        <v>-831</v>
      </c>
      <c r="K1179" s="32">
        <v>-1.0000000009313226E-2</v>
      </c>
      <c r="L1179" s="32"/>
    </row>
    <row r="1180" spans="1:12">
      <c r="A1180" s="56"/>
      <c r="B1180" s="56" t="s">
        <v>1564</v>
      </c>
      <c r="C1180" s="56" t="s">
        <v>5787</v>
      </c>
      <c r="D1180" s="32">
        <v>13523371</v>
      </c>
      <c r="E1180" s="32">
        <v>-5100602</v>
      </c>
      <c r="F1180" s="32">
        <v>8422769</v>
      </c>
      <c r="G1180" s="32">
        <v>-75621.179999999993</v>
      </c>
      <c r="H1180" s="32">
        <v>-76452.179999999993</v>
      </c>
      <c r="I1180" s="32">
        <v>-76452.19</v>
      </c>
      <c r="J1180" s="32">
        <v>-831</v>
      </c>
      <c r="K1180" s="32">
        <v>-1.0000000009313226E-2</v>
      </c>
      <c r="L1180" s="32"/>
    </row>
    <row r="1181" spans="1:12">
      <c r="A1181" s="56"/>
      <c r="B1181" s="56" t="s">
        <v>1566</v>
      </c>
      <c r="C1181" s="56" t="s">
        <v>5788</v>
      </c>
      <c r="D1181" s="32">
        <v>13523371</v>
      </c>
      <c r="E1181" s="32">
        <v>-5100602</v>
      </c>
      <c r="F1181" s="32">
        <v>8422769</v>
      </c>
      <c r="G1181" s="32">
        <v>-75621.179999999993</v>
      </c>
      <c r="H1181" s="32">
        <v>-76452.179999999993</v>
      </c>
      <c r="I1181" s="32">
        <v>-76452.19</v>
      </c>
      <c r="J1181" s="32">
        <v>-831</v>
      </c>
      <c r="K1181" s="32">
        <v>-1.0000000009313226E-2</v>
      </c>
      <c r="L1181" s="32"/>
    </row>
    <row r="1182" spans="1:12">
      <c r="A1182" s="56"/>
      <c r="B1182" s="56" t="s">
        <v>1568</v>
      </c>
      <c r="C1182" s="56" t="s">
        <v>5789</v>
      </c>
      <c r="D1182" s="32">
        <v>13523371</v>
      </c>
      <c r="E1182" s="32">
        <v>-5100602</v>
      </c>
      <c r="F1182" s="32">
        <v>8422769</v>
      </c>
      <c r="G1182" s="32">
        <v>-75621.179999999993</v>
      </c>
      <c r="H1182" s="32">
        <v>-76452.179999999993</v>
      </c>
      <c r="I1182" s="32">
        <v>-76452.19</v>
      </c>
      <c r="J1182" s="32">
        <v>-831</v>
      </c>
      <c r="K1182" s="32">
        <v>-1.0000000009313226E-2</v>
      </c>
      <c r="L1182" s="32"/>
    </row>
    <row r="1183" spans="1:12">
      <c r="A1183" s="56"/>
      <c r="B1183" s="56" t="s">
        <v>1266</v>
      </c>
      <c r="C1183" s="56" t="s">
        <v>5790</v>
      </c>
      <c r="D1183" s="32">
        <v>28283408</v>
      </c>
      <c r="E1183" s="32">
        <v>-10667905</v>
      </c>
      <c r="F1183" s="32">
        <v>17615503</v>
      </c>
      <c r="G1183" s="32">
        <v>-158155.04</v>
      </c>
      <c r="H1183" s="32">
        <v>-159893</v>
      </c>
      <c r="I1183" s="32">
        <v>-159893</v>
      </c>
      <c r="J1183" s="32">
        <v>-1737.9599999999919</v>
      </c>
      <c r="K1183" s="32">
        <v>0</v>
      </c>
      <c r="L1183" s="32"/>
    </row>
    <row r="1184" spans="1:12">
      <c r="A1184" s="56"/>
      <c r="B1184" s="56" t="s">
        <v>4818</v>
      </c>
      <c r="C1184" s="56" t="s">
        <v>5791</v>
      </c>
      <c r="D1184" s="32">
        <v>105763948</v>
      </c>
      <c r="E1184" s="32">
        <v>-39892041</v>
      </c>
      <c r="F1184" s="32">
        <v>65871907</v>
      </c>
      <c r="G1184" s="32">
        <v>-591409.31000000006</v>
      </c>
      <c r="H1184" s="32">
        <v>-597908.31000000006</v>
      </c>
      <c r="I1184" s="32">
        <v>-597908.30000000005</v>
      </c>
      <c r="J1184" s="32">
        <v>-6499</v>
      </c>
      <c r="K1184" s="32">
        <v>1.0000000009313226E-2</v>
      </c>
      <c r="L1184" s="32"/>
    </row>
    <row r="1185" spans="1:12">
      <c r="A1185" s="56"/>
      <c r="B1185" s="56" t="s">
        <v>1268</v>
      </c>
      <c r="C1185" s="56" t="s">
        <v>5792</v>
      </c>
      <c r="D1185" s="32">
        <v>231976454</v>
      </c>
      <c r="E1185" s="32">
        <v>-87495310</v>
      </c>
      <c r="F1185" s="32">
        <v>144481144</v>
      </c>
      <c r="G1185" s="32">
        <v>-1297177.78</v>
      </c>
      <c r="H1185" s="32">
        <v>-1311432.48</v>
      </c>
      <c r="I1185" s="32">
        <v>-1311432.48</v>
      </c>
      <c r="J1185" s="32">
        <v>-14254.699999999953</v>
      </c>
      <c r="K1185" s="32">
        <v>0</v>
      </c>
      <c r="L1185" s="32"/>
    </row>
    <row r="1186" spans="1:12">
      <c r="A1186" s="56"/>
      <c r="B1186" s="56" t="s">
        <v>4821</v>
      </c>
      <c r="C1186" s="56" t="s">
        <v>5793</v>
      </c>
      <c r="D1186" s="32">
        <v>4372858</v>
      </c>
      <c r="E1186" s="32">
        <v>-1649353</v>
      </c>
      <c r="F1186" s="32">
        <v>2723505</v>
      </c>
      <c r="G1186" s="32">
        <v>-24452.1</v>
      </c>
      <c r="H1186" s="32">
        <v>-24720.799999999999</v>
      </c>
      <c r="I1186" s="32">
        <v>-24720.799999999999</v>
      </c>
      <c r="J1186" s="32">
        <v>-268.70000000000073</v>
      </c>
      <c r="K1186" s="32">
        <v>0</v>
      </c>
      <c r="L1186" s="32"/>
    </row>
    <row r="1187" spans="1:12">
      <c r="A1187" s="56"/>
      <c r="B1187" s="56" t="s">
        <v>4823</v>
      </c>
      <c r="C1187" s="56" t="s">
        <v>5794</v>
      </c>
      <c r="D1187" s="32">
        <v>3442496</v>
      </c>
      <c r="E1187" s="32">
        <v>-1298401</v>
      </c>
      <c r="F1187" s="32">
        <v>2144095</v>
      </c>
      <c r="G1187" s="32">
        <v>-19250.09</v>
      </c>
      <c r="H1187" s="32">
        <v>-19461.62</v>
      </c>
      <c r="I1187" s="32">
        <v>-19461.63</v>
      </c>
      <c r="J1187" s="32">
        <v>-211.52999999999884</v>
      </c>
      <c r="K1187" s="32">
        <v>-1.0000000002037268E-2</v>
      </c>
      <c r="L1187" s="32"/>
    </row>
    <row r="1188" spans="1:12">
      <c r="A1188" s="56"/>
      <c r="B1188" s="56" t="s">
        <v>4825</v>
      </c>
      <c r="C1188" s="56" t="s">
        <v>5795</v>
      </c>
      <c r="D1188" s="32">
        <v>83207888</v>
      </c>
      <c r="E1188" s="32">
        <v>-31384723</v>
      </c>
      <c r="F1188" s="32">
        <v>51823165</v>
      </c>
      <c r="G1188" s="32">
        <v>-465276.99</v>
      </c>
      <c r="H1188" s="32">
        <v>-470389.93</v>
      </c>
      <c r="I1188" s="32">
        <v>-470389.92</v>
      </c>
      <c r="J1188" s="32">
        <v>-5112.9400000000023</v>
      </c>
      <c r="K1188" s="32">
        <v>1.0000000009313226E-2</v>
      </c>
      <c r="L1188" s="32"/>
    </row>
    <row r="1189" spans="1:12">
      <c r="A1189" s="56"/>
      <c r="B1189" s="56" t="s">
        <v>1272</v>
      </c>
      <c r="C1189" s="56" t="s">
        <v>5796</v>
      </c>
      <c r="D1189" s="32">
        <v>10212536</v>
      </c>
      <c r="E1189" s="32">
        <v>-5094021</v>
      </c>
      <c r="F1189" s="32">
        <v>5118515</v>
      </c>
      <c r="G1189" s="32">
        <v>-134526.07999999999</v>
      </c>
      <c r="H1189" s="32">
        <v>-136004.4</v>
      </c>
      <c r="I1189" s="32">
        <v>-136004.39000000001</v>
      </c>
      <c r="J1189" s="32">
        <v>-1478.320000000007</v>
      </c>
      <c r="K1189" s="32">
        <v>9.9999999802093953E-3</v>
      </c>
      <c r="L1189" s="32"/>
    </row>
    <row r="1190" spans="1:12">
      <c r="A1190" s="56"/>
      <c r="B1190" s="56" t="s">
        <v>1696</v>
      </c>
      <c r="C1190" s="56" t="s">
        <v>5797</v>
      </c>
      <c r="D1190" s="32">
        <v>7830509</v>
      </c>
      <c r="E1190" s="32">
        <v>-5424194</v>
      </c>
      <c r="F1190" s="32">
        <v>2406315</v>
      </c>
      <c r="G1190" s="32">
        <v>-197784.09</v>
      </c>
      <c r="H1190" s="32">
        <v>-199957.55</v>
      </c>
      <c r="I1190" s="32">
        <v>-199957.54</v>
      </c>
      <c r="J1190" s="32">
        <v>-2173.4599999999919</v>
      </c>
      <c r="K1190" s="32">
        <v>9.9999999802093953E-3</v>
      </c>
      <c r="L1190" s="32"/>
    </row>
    <row r="1191" spans="1:12">
      <c r="A1191" s="56"/>
      <c r="B1191" s="56" t="s">
        <v>4829</v>
      </c>
      <c r="C1191" s="56" t="s">
        <v>5798</v>
      </c>
      <c r="D1191" s="32">
        <v>65172123</v>
      </c>
      <c r="E1191" s="32">
        <v>-32507587</v>
      </c>
      <c r="F1191" s="32">
        <v>32664536</v>
      </c>
      <c r="G1191" s="32">
        <v>-858498.45</v>
      </c>
      <c r="H1191" s="32">
        <v>-867932.49</v>
      </c>
      <c r="I1191" s="32">
        <v>-867932.49</v>
      </c>
      <c r="J1191" s="32">
        <v>-9434.0400000000373</v>
      </c>
      <c r="K1191" s="32">
        <v>0</v>
      </c>
      <c r="L1191" s="32"/>
    </row>
    <row r="1192" spans="1:12">
      <c r="A1192" s="56"/>
      <c r="B1192" s="56" t="s">
        <v>4831</v>
      </c>
      <c r="C1192" s="56" t="s">
        <v>5799</v>
      </c>
      <c r="D1192" s="32">
        <v>5183406</v>
      </c>
      <c r="E1192" s="32">
        <v>-2585473</v>
      </c>
      <c r="F1192" s="32">
        <v>2597933</v>
      </c>
      <c r="G1192" s="32">
        <v>-68279.570000000007</v>
      </c>
      <c r="H1192" s="32">
        <v>-69029.89</v>
      </c>
      <c r="I1192" s="32">
        <v>-69029.89</v>
      </c>
      <c r="J1192" s="32">
        <v>-750.31999999999243</v>
      </c>
      <c r="K1192" s="32">
        <v>0</v>
      </c>
      <c r="L1192" s="32"/>
    </row>
    <row r="1193" spans="1:12">
      <c r="A1193" s="56"/>
      <c r="B1193" s="56" t="s">
        <v>4835</v>
      </c>
      <c r="C1193" s="56" t="s">
        <v>5800</v>
      </c>
      <c r="D1193" s="32">
        <v>38650429</v>
      </c>
      <c r="E1193" s="32">
        <v>-21847539</v>
      </c>
      <c r="F1193" s="32">
        <v>16802890</v>
      </c>
      <c r="G1193" s="32">
        <v>-669240.12</v>
      </c>
      <c r="H1193" s="32">
        <v>-676594.42</v>
      </c>
      <c r="I1193" s="32">
        <v>-676594.41</v>
      </c>
      <c r="J1193" s="32">
        <v>-7354.3000000000466</v>
      </c>
      <c r="K1193" s="32">
        <v>1.0000000009313226E-2</v>
      </c>
      <c r="L1193" s="32"/>
    </row>
    <row r="1194" spans="1:12">
      <c r="A1194" s="56"/>
      <c r="B1194" s="56" t="s">
        <v>1278</v>
      </c>
      <c r="C1194" s="56" t="s">
        <v>5801</v>
      </c>
      <c r="D1194" s="32">
        <v>54713731</v>
      </c>
      <c r="E1194" s="32">
        <v>-37900118</v>
      </c>
      <c r="F1194" s="32">
        <v>16813613</v>
      </c>
      <c r="G1194" s="32">
        <v>-1381975.5</v>
      </c>
      <c r="H1194" s="32">
        <v>-1397162.04</v>
      </c>
      <c r="I1194" s="32">
        <v>-1397162.05</v>
      </c>
      <c r="J1194" s="32">
        <v>-15186.540000000037</v>
      </c>
      <c r="K1194" s="32">
        <v>-1.0000000009313226E-2</v>
      </c>
      <c r="L1194" s="32"/>
    </row>
    <row r="1195" spans="1:12">
      <c r="A1195" s="56"/>
      <c r="B1195" s="56" t="s">
        <v>1280</v>
      </c>
      <c r="C1195" s="56" t="s">
        <v>5802</v>
      </c>
      <c r="D1195" s="32">
        <v>6335274</v>
      </c>
      <c r="E1195" s="32">
        <v>-3160023</v>
      </c>
      <c r="F1195" s="32">
        <v>3175251</v>
      </c>
      <c r="G1195" s="32">
        <v>-83452.800000000003</v>
      </c>
      <c r="H1195" s="32">
        <v>-84369.87</v>
      </c>
      <c r="I1195" s="32">
        <v>-84369.87</v>
      </c>
      <c r="J1195" s="32">
        <v>-917.06999999999243</v>
      </c>
      <c r="K1195" s="32">
        <v>0</v>
      </c>
      <c r="L1195" s="32"/>
    </row>
    <row r="1196" spans="1:12">
      <c r="A1196" s="56"/>
      <c r="B1196" s="56" t="s">
        <v>4839</v>
      </c>
      <c r="C1196" s="56" t="s">
        <v>5803</v>
      </c>
      <c r="D1196" s="32">
        <v>2303736</v>
      </c>
      <c r="E1196" s="32">
        <v>-1595794</v>
      </c>
      <c r="F1196" s="32">
        <v>707942</v>
      </c>
      <c r="G1196" s="32">
        <v>-58188.44</v>
      </c>
      <c r="H1196" s="32">
        <v>-58827.86</v>
      </c>
      <c r="I1196" s="32">
        <v>-58827.87</v>
      </c>
      <c r="J1196" s="32">
        <v>-639.41999999999825</v>
      </c>
      <c r="K1196" s="32">
        <v>-1.0000000002037268E-2</v>
      </c>
      <c r="L1196" s="32"/>
    </row>
    <row r="1197" spans="1:12">
      <c r="A1197" s="56"/>
      <c r="B1197" s="56" t="s">
        <v>4841</v>
      </c>
      <c r="C1197" s="56" t="s">
        <v>5804</v>
      </c>
      <c r="D1197" s="32">
        <v>5759340</v>
      </c>
      <c r="E1197" s="32">
        <v>-2872748</v>
      </c>
      <c r="F1197" s="32">
        <v>2886592</v>
      </c>
      <c r="G1197" s="32">
        <v>-75866.179999999993</v>
      </c>
      <c r="H1197" s="32">
        <v>-76699.87</v>
      </c>
      <c r="I1197" s="32">
        <v>-76699.87</v>
      </c>
      <c r="J1197" s="32">
        <v>-833.69000000000233</v>
      </c>
      <c r="K1197" s="32">
        <v>0</v>
      </c>
      <c r="L1197" s="32"/>
    </row>
    <row r="1198" spans="1:12">
      <c r="A1198" s="56"/>
      <c r="B1198" s="56" t="s">
        <v>4843</v>
      </c>
      <c r="C1198" s="56" t="s">
        <v>5805</v>
      </c>
      <c r="D1198" s="32">
        <v>2591703</v>
      </c>
      <c r="E1198" s="32">
        <v>-1795269</v>
      </c>
      <c r="F1198" s="32">
        <v>796434</v>
      </c>
      <c r="G1198" s="32">
        <v>-65461.98</v>
      </c>
      <c r="H1198" s="32">
        <v>-66181.34</v>
      </c>
      <c r="I1198" s="32">
        <v>-66181.350000000006</v>
      </c>
      <c r="J1198" s="32">
        <v>-719.35999999999331</v>
      </c>
      <c r="K1198" s="32">
        <v>-1.0000000009313226E-2</v>
      </c>
      <c r="L1198" s="32"/>
    </row>
    <row r="1199" spans="1:12">
      <c r="A1199" s="56"/>
      <c r="B1199" s="56" t="s">
        <v>4845</v>
      </c>
      <c r="C1199" s="56" t="s">
        <v>5806</v>
      </c>
      <c r="D1199" s="32">
        <v>82385468</v>
      </c>
      <c r="E1199" s="32">
        <v>-41078008</v>
      </c>
      <c r="F1199" s="32">
        <v>41307460</v>
      </c>
      <c r="G1199" s="32">
        <v>-1085699.3799999999</v>
      </c>
      <c r="H1199" s="32">
        <v>-1097630.1399999999</v>
      </c>
      <c r="I1199" s="32">
        <v>-1097630.1399999999</v>
      </c>
      <c r="J1199" s="32">
        <v>-11930.760000000009</v>
      </c>
      <c r="K1199" s="32">
        <v>0</v>
      </c>
      <c r="L1199" s="32"/>
    </row>
    <row r="1200" spans="1:12">
      <c r="A1200" s="56"/>
      <c r="B1200" s="56" t="s">
        <v>4847</v>
      </c>
      <c r="C1200" s="56" t="s">
        <v>5807</v>
      </c>
      <c r="D1200" s="32">
        <v>15693431</v>
      </c>
      <c r="E1200" s="32">
        <v>-8877268</v>
      </c>
      <c r="F1200" s="32">
        <v>6816163</v>
      </c>
      <c r="G1200" s="32">
        <v>-271446.96000000002</v>
      </c>
      <c r="H1200" s="32">
        <v>-274429.90000000002</v>
      </c>
      <c r="I1200" s="32">
        <v>-274429.90000000002</v>
      </c>
      <c r="J1200" s="32">
        <v>-2982.9400000000023</v>
      </c>
      <c r="K1200" s="32">
        <v>0</v>
      </c>
      <c r="L1200" s="32"/>
    </row>
    <row r="1201" spans="1:12">
      <c r="A1201" s="56"/>
      <c r="B1201" s="56" t="s">
        <v>4849</v>
      </c>
      <c r="C1201" s="56" t="s">
        <v>5808</v>
      </c>
      <c r="D1201" s="32">
        <v>2815388</v>
      </c>
      <c r="E1201" s="32">
        <v>-1950983</v>
      </c>
      <c r="F1201" s="32">
        <v>864405</v>
      </c>
      <c r="G1201" s="32">
        <v>-71036.5</v>
      </c>
      <c r="H1201" s="32">
        <v>-71817.13</v>
      </c>
      <c r="I1201" s="32">
        <v>-71817.119999999995</v>
      </c>
      <c r="J1201" s="32">
        <v>-780.63000000000466</v>
      </c>
      <c r="K1201" s="32">
        <v>1.0000000009313226E-2</v>
      </c>
      <c r="L1201" s="32"/>
    </row>
    <row r="1202" spans="1:12">
      <c r="A1202" s="56"/>
      <c r="B1202" s="56" t="s">
        <v>1585</v>
      </c>
      <c r="C1202" s="56" t="s">
        <v>5809</v>
      </c>
      <c r="D1202" s="32">
        <v>91297363</v>
      </c>
      <c r="E1202" s="32">
        <v>-34434196</v>
      </c>
      <c r="F1202" s="32">
        <v>56863167</v>
      </c>
      <c r="G1202" s="32">
        <v>-510528.34</v>
      </c>
      <c r="H1202" s="32">
        <v>-516138.55</v>
      </c>
      <c r="I1202" s="32">
        <v>-516138.55</v>
      </c>
      <c r="J1202" s="32">
        <v>-5610.2099999999627</v>
      </c>
      <c r="K1202" s="32">
        <v>0</v>
      </c>
      <c r="L1202" s="32"/>
    </row>
    <row r="1203" spans="1:12">
      <c r="A1203" s="56"/>
      <c r="B1203" s="56" t="s">
        <v>1286</v>
      </c>
      <c r="C1203" s="56" t="s">
        <v>5810</v>
      </c>
      <c r="D1203" s="32">
        <v>9905966</v>
      </c>
      <c r="E1203" s="32">
        <v>-5599444</v>
      </c>
      <c r="F1203" s="32">
        <v>4306522</v>
      </c>
      <c r="G1203" s="32">
        <v>-171523.94</v>
      </c>
      <c r="H1203" s="32">
        <v>-173408.81</v>
      </c>
      <c r="I1203" s="32">
        <v>-173408.82</v>
      </c>
      <c r="J1203" s="32">
        <v>-1884.8699999999953</v>
      </c>
      <c r="K1203" s="32">
        <v>-1.0000000009313226E-2</v>
      </c>
      <c r="L1203" s="32"/>
    </row>
    <row r="1204" spans="1:12">
      <c r="A1204" s="56"/>
      <c r="B1204" s="56" t="s">
        <v>1588</v>
      </c>
      <c r="C1204" s="56" t="s">
        <v>5811</v>
      </c>
      <c r="D1204" s="32">
        <v>1421482</v>
      </c>
      <c r="E1204" s="32">
        <v>-984658</v>
      </c>
      <c r="F1204" s="32">
        <v>436824</v>
      </c>
      <c r="G1204" s="32">
        <v>-35904.21</v>
      </c>
      <c r="H1204" s="32">
        <v>-36298.769999999997</v>
      </c>
      <c r="I1204" s="32">
        <v>-36298.76</v>
      </c>
      <c r="J1204" s="32">
        <v>-394.55999999999767</v>
      </c>
      <c r="K1204" s="32">
        <v>9.9999999947613105E-3</v>
      </c>
      <c r="L1204" s="32"/>
    </row>
    <row r="1205" spans="1:12">
      <c r="A1205" s="56"/>
      <c r="B1205" s="56" t="s">
        <v>1306</v>
      </c>
      <c r="C1205" s="56" t="s">
        <v>5812</v>
      </c>
      <c r="D1205" s="32">
        <v>338511017</v>
      </c>
      <c r="E1205" s="32">
        <v>-127676763</v>
      </c>
      <c r="F1205" s="32">
        <v>210834254</v>
      </c>
      <c r="G1205" s="32">
        <v>-1892908.39</v>
      </c>
      <c r="H1205" s="32">
        <v>-1913709.57</v>
      </c>
      <c r="I1205" s="32">
        <v>-1913709.58</v>
      </c>
      <c r="J1205" s="32">
        <v>-20801.180000000168</v>
      </c>
      <c r="K1205" s="32">
        <v>-1.0000000009313226E-2</v>
      </c>
      <c r="L1205" s="32"/>
    </row>
    <row r="1206" spans="1:12">
      <c r="A1206" s="56"/>
      <c r="B1206" s="56" t="s">
        <v>4858</v>
      </c>
      <c r="C1206" s="56" t="s">
        <v>5813</v>
      </c>
      <c r="D1206" s="32">
        <v>14073525</v>
      </c>
      <c r="E1206" s="32">
        <v>-5308310</v>
      </c>
      <c r="F1206" s="32">
        <v>8765215</v>
      </c>
      <c r="G1206" s="32">
        <v>-78695.56</v>
      </c>
      <c r="H1206" s="32">
        <v>-79560.34</v>
      </c>
      <c r="I1206" s="32">
        <v>-79560.34</v>
      </c>
      <c r="J1206" s="32">
        <v>-864.77999999999884</v>
      </c>
      <c r="K1206" s="32">
        <v>0</v>
      </c>
      <c r="L1206" s="32"/>
    </row>
    <row r="1207" spans="1:12">
      <c r="A1207" s="56"/>
      <c r="B1207" s="56" t="s">
        <v>4860</v>
      </c>
      <c r="C1207" s="56" t="s">
        <v>5814</v>
      </c>
      <c r="D1207" s="32">
        <v>4837613</v>
      </c>
      <c r="E1207" s="32">
        <v>-2734544</v>
      </c>
      <c r="F1207" s="32">
        <v>2103069</v>
      </c>
      <c r="G1207" s="32">
        <v>-83762.69</v>
      </c>
      <c r="H1207" s="32">
        <v>-84683.16</v>
      </c>
      <c r="I1207" s="32">
        <v>-84683.16</v>
      </c>
      <c r="J1207" s="32">
        <v>-920.47000000000116</v>
      </c>
      <c r="K1207" s="32">
        <v>0</v>
      </c>
      <c r="L1207" s="32"/>
    </row>
    <row r="1208" spans="1:12">
      <c r="A1208" s="56"/>
      <c r="B1208" s="56" t="s">
        <v>4862</v>
      </c>
      <c r="C1208" s="56" t="s">
        <v>5815</v>
      </c>
      <c r="D1208" s="32">
        <v>1884784</v>
      </c>
      <c r="E1208" s="32">
        <v>-1065406</v>
      </c>
      <c r="F1208" s="32">
        <v>819378</v>
      </c>
      <c r="G1208" s="32">
        <v>-32634.82</v>
      </c>
      <c r="H1208" s="32">
        <v>-32993.440000000002</v>
      </c>
      <c r="I1208" s="32">
        <v>-32993.440000000002</v>
      </c>
      <c r="J1208" s="32">
        <v>-358.62000000000262</v>
      </c>
      <c r="K1208" s="32">
        <v>0</v>
      </c>
      <c r="L1208" s="32"/>
    </row>
    <row r="1209" spans="1:12">
      <c r="A1209" s="56"/>
      <c r="B1209" s="56" t="s">
        <v>4864</v>
      </c>
      <c r="C1209" s="56" t="s">
        <v>5816</v>
      </c>
      <c r="D1209" s="32">
        <v>1281653</v>
      </c>
      <c r="E1209" s="32">
        <v>-724476</v>
      </c>
      <c r="F1209" s="32">
        <v>557177</v>
      </c>
      <c r="G1209" s="32">
        <v>-22191.68</v>
      </c>
      <c r="H1209" s="32">
        <v>-22435.54</v>
      </c>
      <c r="I1209" s="32">
        <v>-22435.54</v>
      </c>
      <c r="J1209" s="32">
        <v>-243.86000000000058</v>
      </c>
      <c r="K1209" s="32">
        <v>0</v>
      </c>
      <c r="L1209" s="32"/>
    </row>
    <row r="1210" spans="1:12">
      <c r="A1210" s="56"/>
      <c r="B1210" s="56" t="s">
        <v>4866</v>
      </c>
      <c r="C1210" s="56" t="s">
        <v>5817</v>
      </c>
      <c r="D1210" s="32">
        <v>1306784</v>
      </c>
      <c r="E1210" s="32">
        <v>-738682</v>
      </c>
      <c r="F1210" s="32">
        <v>568102</v>
      </c>
      <c r="G1210" s="32">
        <v>-22626.81</v>
      </c>
      <c r="H1210" s="32">
        <v>-22875.45</v>
      </c>
      <c r="I1210" s="32">
        <v>-22875.45</v>
      </c>
      <c r="J1210" s="32">
        <v>-248.63999999999942</v>
      </c>
      <c r="K1210" s="32">
        <v>0</v>
      </c>
      <c r="L1210" s="32"/>
    </row>
    <row r="1211" spans="1:12">
      <c r="A1211" s="56"/>
      <c r="B1211" s="56" t="s">
        <v>4868</v>
      </c>
      <c r="C1211" s="56" t="s">
        <v>5818</v>
      </c>
      <c r="D1211" s="32">
        <v>12565228</v>
      </c>
      <c r="E1211" s="32">
        <v>-4739378</v>
      </c>
      <c r="F1211" s="32">
        <v>7825850</v>
      </c>
      <c r="G1211" s="32">
        <v>-70261.81</v>
      </c>
      <c r="H1211" s="32">
        <v>-71033.919999999998</v>
      </c>
      <c r="I1211" s="32">
        <v>-71033.919999999998</v>
      </c>
      <c r="J1211" s="32">
        <v>-772.11000000000058</v>
      </c>
      <c r="K1211" s="32">
        <v>0</v>
      </c>
      <c r="L1211" s="32"/>
    </row>
    <row r="1212" spans="1:12">
      <c r="A1212" s="56"/>
      <c r="B1212" s="56" t="s">
        <v>4870</v>
      </c>
      <c r="C1212" s="56" t="s">
        <v>5819</v>
      </c>
      <c r="D1212" s="32">
        <v>4917649</v>
      </c>
      <c r="E1212" s="32">
        <v>-2779753</v>
      </c>
      <c r="F1212" s="32">
        <v>2137896</v>
      </c>
      <c r="G1212" s="32">
        <v>-85149.97</v>
      </c>
      <c r="H1212" s="32">
        <v>-86085.68</v>
      </c>
      <c r="I1212" s="32">
        <v>-86085.68</v>
      </c>
      <c r="J1212" s="32">
        <v>-935.70999999999185</v>
      </c>
      <c r="K1212" s="32">
        <v>0</v>
      </c>
      <c r="L1212" s="32"/>
    </row>
    <row r="1213" spans="1:12">
      <c r="A1213" s="56"/>
      <c r="B1213" s="56" t="s">
        <v>4872</v>
      </c>
      <c r="C1213" s="56" t="s">
        <v>5820</v>
      </c>
      <c r="D1213" s="32">
        <v>39656924</v>
      </c>
      <c r="E1213" s="32">
        <v>-14957490</v>
      </c>
      <c r="F1213" s="32">
        <v>24699434</v>
      </c>
      <c r="G1213" s="32">
        <v>-221756</v>
      </c>
      <c r="H1213" s="32">
        <v>-224192.89</v>
      </c>
      <c r="I1213" s="32">
        <v>-224192.88</v>
      </c>
      <c r="J1213" s="32">
        <v>-2436.890000000014</v>
      </c>
      <c r="K1213" s="32">
        <v>1.0000000009313226E-2</v>
      </c>
      <c r="L1213" s="32"/>
    </row>
    <row r="1214" spans="1:12">
      <c r="A1214" s="56"/>
      <c r="B1214" s="56" t="s">
        <v>1595</v>
      </c>
      <c r="C1214" s="56" t="s">
        <v>5821</v>
      </c>
      <c r="D1214" s="32">
        <v>14556428</v>
      </c>
      <c r="E1214" s="32">
        <v>-5490381</v>
      </c>
      <c r="F1214" s="32">
        <v>9066047</v>
      </c>
      <c r="G1214" s="32">
        <v>-81396.539999999994</v>
      </c>
      <c r="H1214" s="32">
        <v>-82291.009999999995</v>
      </c>
      <c r="I1214" s="32">
        <v>-82291.009999999995</v>
      </c>
      <c r="J1214" s="32">
        <v>-894.47000000000116</v>
      </c>
      <c r="K1214" s="32">
        <v>0</v>
      </c>
      <c r="L1214" s="32"/>
    </row>
    <row r="1215" spans="1:12">
      <c r="A1215" s="56"/>
      <c r="B1215" s="56" t="s">
        <v>7145</v>
      </c>
      <c r="C1215" s="56" t="s">
        <v>5678</v>
      </c>
      <c r="D1215" s="32">
        <v>229733224</v>
      </c>
      <c r="E1215" s="32">
        <v>-159198511</v>
      </c>
      <c r="F1215" s="32">
        <v>70534713</v>
      </c>
      <c r="G1215" s="32">
        <v>-5796518.54</v>
      </c>
      <c r="H1215" s="32">
        <v>-5860216.54</v>
      </c>
      <c r="I1215" s="32">
        <v>-5860216.54</v>
      </c>
      <c r="J1215" s="32">
        <v>-63698</v>
      </c>
      <c r="K1215" s="32">
        <v>0</v>
      </c>
      <c r="L1215" s="32"/>
    </row>
    <row r="1216" spans="1:12">
      <c r="A1216" s="56"/>
      <c r="B1216" s="56" t="s">
        <v>4635</v>
      </c>
      <c r="C1216" s="56" t="s">
        <v>5679</v>
      </c>
      <c r="D1216" s="32">
        <v>7612149</v>
      </c>
      <c r="E1216" s="32">
        <v>-2875706</v>
      </c>
      <c r="F1216" s="32">
        <v>4736443</v>
      </c>
      <c r="G1216" s="32">
        <v>-42521.03</v>
      </c>
      <c r="H1216" s="32">
        <v>-42988.29</v>
      </c>
      <c r="I1216" s="32">
        <v>-42988.3</v>
      </c>
      <c r="J1216" s="32">
        <v>-467.26000000000204</v>
      </c>
      <c r="K1216" s="32">
        <v>-1.0000000002037268E-2</v>
      </c>
      <c r="L1216" s="32"/>
    </row>
    <row r="1217" spans="1:12">
      <c r="A1217" s="56"/>
      <c r="B1217" s="56" t="s">
        <v>1178</v>
      </c>
      <c r="C1217" s="56" t="s">
        <v>5680</v>
      </c>
      <c r="D1217" s="32">
        <v>12179438</v>
      </c>
      <c r="E1217" s="32">
        <v>-8440000</v>
      </c>
      <c r="F1217" s="32">
        <v>3739438</v>
      </c>
      <c r="G1217" s="32">
        <v>-307305.75</v>
      </c>
      <c r="H1217" s="32">
        <v>-310682.73</v>
      </c>
      <c r="I1217" s="32">
        <v>-310682.73</v>
      </c>
      <c r="J1217" s="32">
        <v>-3376.9799999999814</v>
      </c>
      <c r="K1217" s="32">
        <v>0</v>
      </c>
      <c r="L1217" s="32"/>
    </row>
    <row r="1218" spans="1:12">
      <c r="A1218" s="56"/>
      <c r="B1218" s="56" t="s">
        <v>2927</v>
      </c>
      <c r="C1218" s="56" t="s">
        <v>5681</v>
      </c>
      <c r="D1218" s="32">
        <v>20299063</v>
      </c>
      <c r="E1218" s="32">
        <v>-7668548</v>
      </c>
      <c r="F1218" s="32">
        <v>12630515</v>
      </c>
      <c r="G1218" s="32">
        <v>-113389.41</v>
      </c>
      <c r="H1218" s="32">
        <v>-114635.45</v>
      </c>
      <c r="I1218" s="32">
        <v>-114635.45</v>
      </c>
      <c r="J1218" s="32">
        <v>-1246.0399999999936</v>
      </c>
      <c r="K1218" s="32">
        <v>0</v>
      </c>
      <c r="L1218" s="32"/>
    </row>
    <row r="1219" spans="1:12">
      <c r="A1219" s="56"/>
      <c r="B1219" s="56" t="s">
        <v>4639</v>
      </c>
      <c r="C1219" s="56" t="s">
        <v>5682</v>
      </c>
      <c r="D1219" s="32">
        <v>7162685</v>
      </c>
      <c r="E1219" s="32">
        <v>-3576159</v>
      </c>
      <c r="F1219" s="32">
        <v>3586526</v>
      </c>
      <c r="G1219" s="32">
        <v>-94252.05</v>
      </c>
      <c r="H1219" s="32">
        <v>-95287.79</v>
      </c>
      <c r="I1219" s="32">
        <v>-95287.79</v>
      </c>
      <c r="J1219" s="32">
        <v>-1035.7399999999907</v>
      </c>
      <c r="K1219" s="32">
        <v>0</v>
      </c>
      <c r="L1219" s="32"/>
    </row>
    <row r="1220" spans="1:12">
      <c r="A1220" s="56"/>
      <c r="B1220" s="56" t="s">
        <v>2930</v>
      </c>
      <c r="C1220" s="56" t="s">
        <v>5683</v>
      </c>
      <c r="D1220" s="32">
        <v>536281</v>
      </c>
      <c r="E1220" s="32">
        <v>-267753</v>
      </c>
      <c r="F1220" s="32">
        <v>268528</v>
      </c>
      <c r="G1220" s="32">
        <v>-7056.78</v>
      </c>
      <c r="H1220" s="32">
        <v>-7134.34</v>
      </c>
      <c r="I1220" s="32">
        <v>-7134.33</v>
      </c>
      <c r="J1220" s="32">
        <v>-77.5600000000004</v>
      </c>
      <c r="K1220" s="32">
        <v>1.0000000000218279E-2</v>
      </c>
      <c r="L1220" s="32"/>
    </row>
    <row r="1221" spans="1:12">
      <c r="A1221" s="56"/>
      <c r="B1221" s="56" t="s">
        <v>4642</v>
      </c>
      <c r="C1221" s="56" t="s">
        <v>5684</v>
      </c>
      <c r="D1221" s="32">
        <v>7096888</v>
      </c>
      <c r="E1221" s="32">
        <v>-4014481</v>
      </c>
      <c r="F1221" s="32">
        <v>3082407</v>
      </c>
      <c r="G1221" s="32">
        <v>-122753.81</v>
      </c>
      <c r="H1221" s="32">
        <v>-124102.76</v>
      </c>
      <c r="I1221" s="32">
        <v>-124102.76</v>
      </c>
      <c r="J1221" s="32">
        <v>-1348.9499999999971</v>
      </c>
      <c r="K1221" s="32">
        <v>0</v>
      </c>
      <c r="L1221" s="32"/>
    </row>
    <row r="1222" spans="1:12">
      <c r="A1222" s="56"/>
      <c r="B1222" s="56" t="s">
        <v>4644</v>
      </c>
      <c r="C1222" s="56" t="s">
        <v>5685</v>
      </c>
      <c r="D1222" s="32">
        <v>7162685</v>
      </c>
      <c r="E1222" s="32">
        <v>-4051700</v>
      </c>
      <c r="F1222" s="32">
        <v>3110985</v>
      </c>
      <c r="G1222" s="32">
        <v>-123891.91</v>
      </c>
      <c r="H1222" s="32">
        <v>-125253.36</v>
      </c>
      <c r="I1222" s="32">
        <v>-125253.36</v>
      </c>
      <c r="J1222" s="32">
        <v>-1361.4499999999971</v>
      </c>
      <c r="K1222" s="32">
        <v>0</v>
      </c>
      <c r="L1222" s="32"/>
    </row>
    <row r="1223" spans="1:12">
      <c r="A1223" s="56"/>
      <c r="B1223" s="56" t="s">
        <v>1186</v>
      </c>
      <c r="C1223" s="56" t="s">
        <v>5686</v>
      </c>
      <c r="D1223" s="32">
        <v>6597195</v>
      </c>
      <c r="E1223" s="32">
        <v>-4571666</v>
      </c>
      <c r="F1223" s="32">
        <v>2025529</v>
      </c>
      <c r="G1223" s="32">
        <v>-166457.24</v>
      </c>
      <c r="H1223" s="32">
        <v>-168286.45</v>
      </c>
      <c r="I1223" s="32">
        <v>-168286.44</v>
      </c>
      <c r="J1223" s="32">
        <v>-1829.210000000021</v>
      </c>
      <c r="K1223" s="32">
        <v>1.0000000009313226E-2</v>
      </c>
      <c r="L1223" s="32"/>
    </row>
    <row r="1224" spans="1:12">
      <c r="A1224" s="56"/>
      <c r="B1224" s="56" t="s">
        <v>4647</v>
      </c>
      <c r="C1224" s="56" t="s">
        <v>5687</v>
      </c>
      <c r="D1224" s="32">
        <v>671893</v>
      </c>
      <c r="E1224" s="32">
        <v>-335460</v>
      </c>
      <c r="F1224" s="32">
        <v>336433</v>
      </c>
      <c r="G1224" s="32">
        <v>-8841.2800000000007</v>
      </c>
      <c r="H1224" s="32">
        <v>-8938.4500000000007</v>
      </c>
      <c r="I1224" s="32">
        <v>-8938.44</v>
      </c>
      <c r="J1224" s="32">
        <v>-97.170000000000073</v>
      </c>
      <c r="K1224" s="32">
        <v>1.0000000000218279E-2</v>
      </c>
      <c r="L1224" s="32"/>
    </row>
    <row r="1225" spans="1:12">
      <c r="A1225" s="56"/>
      <c r="B1225" s="56" t="s">
        <v>4649</v>
      </c>
      <c r="C1225" s="56" t="s">
        <v>5688</v>
      </c>
      <c r="D1225" s="32">
        <v>15224297</v>
      </c>
      <c r="E1225" s="32">
        <v>-10549999</v>
      </c>
      <c r="F1225" s="32">
        <v>4674298</v>
      </c>
      <c r="G1225" s="32">
        <v>-384132.18</v>
      </c>
      <c r="H1225" s="32">
        <v>-388353.41</v>
      </c>
      <c r="I1225" s="32">
        <v>-388353.41</v>
      </c>
      <c r="J1225" s="32">
        <v>-4221.2299999999814</v>
      </c>
      <c r="K1225" s="32">
        <v>0</v>
      </c>
      <c r="L1225" s="32"/>
    </row>
    <row r="1226" spans="1:12">
      <c r="A1226" s="56"/>
      <c r="B1226" s="56" t="s">
        <v>2933</v>
      </c>
      <c r="C1226" s="56" t="s">
        <v>5689</v>
      </c>
      <c r="D1226" s="32">
        <v>9059442</v>
      </c>
      <c r="E1226" s="32">
        <v>-3422462</v>
      </c>
      <c r="F1226" s="32">
        <v>5636980</v>
      </c>
      <c r="G1226" s="32">
        <v>-50605.53</v>
      </c>
      <c r="H1226" s="32">
        <v>-51161.64</v>
      </c>
      <c r="I1226" s="32">
        <v>-51161.63</v>
      </c>
      <c r="J1226" s="32">
        <v>-556.11000000000058</v>
      </c>
      <c r="K1226" s="32">
        <v>1.0000000002037268E-2</v>
      </c>
      <c r="L1226" s="32"/>
    </row>
    <row r="1227" spans="1:12">
      <c r="A1227" s="56"/>
      <c r="B1227" s="56" t="s">
        <v>4652</v>
      </c>
      <c r="C1227" s="56" t="s">
        <v>5690</v>
      </c>
      <c r="D1227" s="32">
        <v>257880</v>
      </c>
      <c r="E1227" s="32">
        <v>-128753</v>
      </c>
      <c r="F1227" s="32">
        <v>129127</v>
      </c>
      <c r="G1227" s="32">
        <v>-3393.38</v>
      </c>
      <c r="H1227" s="32">
        <v>-3430.67</v>
      </c>
      <c r="I1227" s="32">
        <v>-3430.67</v>
      </c>
      <c r="J1227" s="32">
        <v>-37.289999999999964</v>
      </c>
      <c r="K1227" s="32">
        <v>0</v>
      </c>
      <c r="L1227" s="32"/>
    </row>
    <row r="1228" spans="1:12">
      <c r="A1228" s="56"/>
      <c r="B1228" s="56" t="s">
        <v>4654</v>
      </c>
      <c r="C1228" s="56" t="s">
        <v>5691</v>
      </c>
      <c r="D1228" s="32">
        <v>5384833</v>
      </c>
      <c r="E1228" s="32">
        <v>-3731534</v>
      </c>
      <c r="F1228" s="32">
        <v>1653299</v>
      </c>
      <c r="G1228" s="32">
        <v>-135867.53</v>
      </c>
      <c r="H1228" s="32">
        <v>-137360.57999999999</v>
      </c>
      <c r="I1228" s="32">
        <v>-137360.57</v>
      </c>
      <c r="J1228" s="32">
        <v>-1493.0499999999884</v>
      </c>
      <c r="K1228" s="32">
        <v>9.9999999802093953E-3</v>
      </c>
      <c r="L1228" s="32"/>
    </row>
    <row r="1229" spans="1:12">
      <c r="A1229" s="56"/>
      <c r="B1229" s="56" t="s">
        <v>4656</v>
      </c>
      <c r="C1229" s="56" t="s">
        <v>5692</v>
      </c>
      <c r="D1229" s="32">
        <v>7612149</v>
      </c>
      <c r="E1229" s="32">
        <v>-5275000</v>
      </c>
      <c r="F1229" s="32">
        <v>2337149</v>
      </c>
      <c r="G1229" s="32">
        <v>-192066.08</v>
      </c>
      <c r="H1229" s="32">
        <v>-194176.7</v>
      </c>
      <c r="I1229" s="32">
        <v>-194176.71</v>
      </c>
      <c r="J1229" s="32">
        <v>-2110.6200000000244</v>
      </c>
      <c r="K1229" s="32">
        <v>-9.9999999802093953E-3</v>
      </c>
      <c r="L1229" s="32"/>
    </row>
    <row r="1230" spans="1:12">
      <c r="A1230" s="56"/>
      <c r="B1230" s="56" t="s">
        <v>4658</v>
      </c>
      <c r="C1230" s="56" t="s">
        <v>5693</v>
      </c>
      <c r="D1230" s="32">
        <v>1070479</v>
      </c>
      <c r="E1230" s="32">
        <v>-534465</v>
      </c>
      <c r="F1230" s="32">
        <v>536014</v>
      </c>
      <c r="G1230" s="32">
        <v>-14086.18</v>
      </c>
      <c r="H1230" s="32">
        <v>-14240.96</v>
      </c>
      <c r="I1230" s="32">
        <v>-14240.97</v>
      </c>
      <c r="J1230" s="32">
        <v>-154.77999999999884</v>
      </c>
      <c r="K1230" s="32">
        <v>-1.0000000000218279E-2</v>
      </c>
      <c r="L1230" s="32"/>
    </row>
    <row r="1231" spans="1:12">
      <c r="A1231" s="56"/>
      <c r="B1231" s="56" t="s">
        <v>4660</v>
      </c>
      <c r="C1231" s="56" t="s">
        <v>5694</v>
      </c>
      <c r="D1231" s="32">
        <v>1105813</v>
      </c>
      <c r="E1231" s="32">
        <v>-552106</v>
      </c>
      <c r="F1231" s="32">
        <v>553707</v>
      </c>
      <c r="G1231" s="32">
        <v>-14551.12</v>
      </c>
      <c r="H1231" s="32">
        <v>-14711.03</v>
      </c>
      <c r="I1231" s="32">
        <v>-14711.03</v>
      </c>
      <c r="J1231" s="32">
        <v>-159.90999999999985</v>
      </c>
      <c r="K1231" s="32">
        <v>0</v>
      </c>
      <c r="L1231" s="32"/>
    </row>
    <row r="1232" spans="1:12">
      <c r="A1232" s="56"/>
      <c r="B1232" s="56" t="s">
        <v>1480</v>
      </c>
      <c r="C1232" s="56" t="s">
        <v>5695</v>
      </c>
      <c r="D1232" s="32">
        <v>150931</v>
      </c>
      <c r="E1232" s="32">
        <v>-75357</v>
      </c>
      <c r="F1232" s="32">
        <v>75574</v>
      </c>
      <c r="G1232" s="32">
        <v>-1986.05</v>
      </c>
      <c r="H1232" s="32">
        <v>-2007.88</v>
      </c>
      <c r="I1232" s="32">
        <v>-2007.88</v>
      </c>
      <c r="J1232" s="32">
        <v>-21.830000000000155</v>
      </c>
      <c r="K1232" s="32">
        <v>0</v>
      </c>
      <c r="L1232" s="32"/>
    </row>
    <row r="1233" spans="1:12">
      <c r="A1233" s="56"/>
      <c r="B1233" s="56" t="s">
        <v>4663</v>
      </c>
      <c r="C1233" s="56" t="s">
        <v>5696</v>
      </c>
      <c r="D1233" s="32">
        <v>365811</v>
      </c>
      <c r="E1233" s="32">
        <v>-182641</v>
      </c>
      <c r="F1233" s="32">
        <v>183170</v>
      </c>
      <c r="G1233" s="32">
        <v>-4813.62</v>
      </c>
      <c r="H1233" s="32">
        <v>-4866.51</v>
      </c>
      <c r="I1233" s="32">
        <v>-4866.51</v>
      </c>
      <c r="J1233" s="32">
        <v>-52.890000000000327</v>
      </c>
      <c r="K1233" s="32">
        <v>0</v>
      </c>
      <c r="L1233" s="32"/>
    </row>
    <row r="1234" spans="1:12">
      <c r="A1234" s="56"/>
      <c r="B1234" s="56" t="s">
        <v>4665</v>
      </c>
      <c r="C1234" s="56" t="s">
        <v>5697</v>
      </c>
      <c r="D1234" s="32">
        <v>290924</v>
      </c>
      <c r="E1234" s="32">
        <v>-201602</v>
      </c>
      <c r="F1234" s="32">
        <v>89322</v>
      </c>
      <c r="G1234" s="32">
        <v>-7340.44</v>
      </c>
      <c r="H1234" s="32">
        <v>-7421.11</v>
      </c>
      <c r="I1234" s="32">
        <v>-7421.1</v>
      </c>
      <c r="J1234" s="32">
        <v>-80.670000000000073</v>
      </c>
      <c r="K1234" s="32">
        <v>9.999999999308784E-3</v>
      </c>
      <c r="L1234" s="32"/>
    </row>
    <row r="1235" spans="1:12">
      <c r="A1235" s="56"/>
      <c r="B1235" s="56" t="s">
        <v>4667</v>
      </c>
      <c r="C1235" s="56" t="s">
        <v>5698</v>
      </c>
      <c r="D1235" s="32">
        <v>13754187</v>
      </c>
      <c r="E1235" s="32">
        <v>-7780300</v>
      </c>
      <c r="F1235" s="32">
        <v>5973887</v>
      </c>
      <c r="G1235" s="32">
        <v>-237904.14</v>
      </c>
      <c r="H1235" s="32">
        <v>-240518.48</v>
      </c>
      <c r="I1235" s="32">
        <v>-240518.48</v>
      </c>
      <c r="J1235" s="32">
        <v>-2614.3399999999965</v>
      </c>
      <c r="K1235" s="32">
        <v>0</v>
      </c>
      <c r="L1235" s="32"/>
    </row>
    <row r="1236" spans="1:12">
      <c r="A1236" s="56"/>
      <c r="B1236" s="56" t="s">
        <v>4669</v>
      </c>
      <c r="C1236" s="56" t="s">
        <v>5699</v>
      </c>
      <c r="D1236" s="32">
        <v>675281</v>
      </c>
      <c r="E1236" s="32">
        <v>-337152</v>
      </c>
      <c r="F1236" s="32">
        <v>338129</v>
      </c>
      <c r="G1236" s="32">
        <v>-8885.86</v>
      </c>
      <c r="H1236" s="32">
        <v>-8983.51</v>
      </c>
      <c r="I1236" s="32">
        <v>-8983.5</v>
      </c>
      <c r="J1236" s="32">
        <v>-97.649999999999636</v>
      </c>
      <c r="K1236" s="32">
        <v>1.0000000000218279E-2</v>
      </c>
      <c r="L1236" s="32"/>
    </row>
    <row r="1237" spans="1:12">
      <c r="A1237" s="56"/>
      <c r="B1237" s="56" t="s">
        <v>4671</v>
      </c>
      <c r="C1237" s="56" t="s">
        <v>5700</v>
      </c>
      <c r="D1237" s="32">
        <v>316410</v>
      </c>
      <c r="E1237" s="32">
        <v>-157976</v>
      </c>
      <c r="F1237" s="32">
        <v>158434</v>
      </c>
      <c r="G1237" s="32">
        <v>-4163.5600000000004</v>
      </c>
      <c r="H1237" s="32">
        <v>-4209.3100000000004</v>
      </c>
      <c r="I1237" s="32">
        <v>-4209.3</v>
      </c>
      <c r="J1237" s="32">
        <v>-45.75</v>
      </c>
      <c r="K1237" s="32">
        <v>1.0000000000218279E-2</v>
      </c>
      <c r="L1237" s="32"/>
    </row>
    <row r="1238" spans="1:12">
      <c r="A1238" s="56"/>
      <c r="B1238" s="56" t="s">
        <v>4673</v>
      </c>
      <c r="C1238" s="56" t="s">
        <v>5701</v>
      </c>
      <c r="D1238" s="32">
        <v>841702</v>
      </c>
      <c r="E1238" s="32">
        <v>-583275</v>
      </c>
      <c r="F1238" s="32">
        <v>258427</v>
      </c>
      <c r="G1238" s="32">
        <v>-21237.439999999999</v>
      </c>
      <c r="H1238" s="32">
        <v>-21470.81</v>
      </c>
      <c r="I1238" s="32">
        <v>-21470.82</v>
      </c>
      <c r="J1238" s="32">
        <v>-233.37000000000262</v>
      </c>
      <c r="K1238" s="32">
        <v>-9.9999999983992893E-3</v>
      </c>
      <c r="L1238" s="32"/>
    </row>
    <row r="1239" spans="1:12">
      <c r="A1239" s="56"/>
      <c r="B1239" s="56" t="s">
        <v>4675</v>
      </c>
      <c r="C1239" s="56" t="s">
        <v>5702</v>
      </c>
      <c r="D1239" s="32">
        <v>323224</v>
      </c>
      <c r="E1239" s="32">
        <v>-161378</v>
      </c>
      <c r="F1239" s="32">
        <v>161846</v>
      </c>
      <c r="G1239" s="32">
        <v>-4253.22</v>
      </c>
      <c r="H1239" s="32">
        <v>-4299.97</v>
      </c>
      <c r="I1239" s="32">
        <v>-4299.96</v>
      </c>
      <c r="J1239" s="32">
        <v>-46.75</v>
      </c>
      <c r="K1239" s="32">
        <v>1.0000000000218279E-2</v>
      </c>
      <c r="L1239" s="32"/>
    </row>
    <row r="1240" spans="1:12">
      <c r="A1240" s="56"/>
      <c r="B1240" s="56" t="s">
        <v>2260</v>
      </c>
      <c r="C1240" s="56" t="s">
        <v>5703</v>
      </c>
      <c r="D1240" s="32">
        <v>15311848</v>
      </c>
      <c r="E1240" s="32">
        <v>-7644844</v>
      </c>
      <c r="F1240" s="32">
        <v>7667004</v>
      </c>
      <c r="G1240" s="32">
        <v>-201484.91</v>
      </c>
      <c r="H1240" s="32">
        <v>-203699.04</v>
      </c>
      <c r="I1240" s="32">
        <v>-203699.03</v>
      </c>
      <c r="J1240" s="32">
        <v>-2214.1300000000047</v>
      </c>
      <c r="K1240" s="32">
        <v>1.0000000009313226E-2</v>
      </c>
      <c r="L1240" s="32"/>
    </row>
    <row r="1241" spans="1:12">
      <c r="A1241" s="56"/>
      <c r="B1241" s="56" t="s">
        <v>7146</v>
      </c>
      <c r="C1241" s="56" t="s">
        <v>5704</v>
      </c>
      <c r="D1241" s="32">
        <v>447812</v>
      </c>
      <c r="E1241" s="32">
        <v>-310321</v>
      </c>
      <c r="F1241" s="32">
        <v>137491</v>
      </c>
      <c r="G1241" s="32">
        <v>-11298.98</v>
      </c>
      <c r="H1241" s="32">
        <v>-11423.15</v>
      </c>
      <c r="I1241" s="32">
        <v>-11423.15</v>
      </c>
      <c r="J1241" s="32">
        <v>-124.17000000000007</v>
      </c>
      <c r="K1241" s="32">
        <v>0</v>
      </c>
      <c r="L1241" s="32"/>
    </row>
    <row r="1242" spans="1:12">
      <c r="A1242" s="56"/>
      <c r="B1242" s="56" t="s">
        <v>1601</v>
      </c>
      <c r="C1242" s="56" t="s">
        <v>5892</v>
      </c>
      <c r="D1242" s="32">
        <v>160745259</v>
      </c>
      <c r="E1242" s="32">
        <v>-111141671</v>
      </c>
      <c r="F1242" s="32">
        <v>49603588</v>
      </c>
      <c r="G1242" s="32">
        <v>-4080405.18</v>
      </c>
      <c r="H1242" s="32">
        <v>-4125244.8</v>
      </c>
      <c r="I1242" s="32">
        <v>-4125244.79</v>
      </c>
      <c r="J1242" s="32">
        <v>-44839.619999999646</v>
      </c>
      <c r="K1242" s="32">
        <v>9.9999997764825821E-3</v>
      </c>
      <c r="L1242" s="32"/>
    </row>
    <row r="1243" spans="1:12">
      <c r="A1243" s="56"/>
      <c r="B1243" s="56" t="s">
        <v>5044</v>
      </c>
      <c r="C1243" s="56" t="s">
        <v>5893</v>
      </c>
      <c r="D1243" s="32">
        <v>75169315</v>
      </c>
      <c r="E1243" s="32">
        <v>-52090172</v>
      </c>
      <c r="F1243" s="32">
        <v>23079143</v>
      </c>
      <c r="G1243" s="32">
        <v>-1896636.1</v>
      </c>
      <c r="H1243" s="32">
        <v>-1917478.25</v>
      </c>
      <c r="I1243" s="32">
        <v>-1917478.25</v>
      </c>
      <c r="J1243" s="32">
        <v>-20842.149999999907</v>
      </c>
      <c r="K1243" s="32">
        <v>0</v>
      </c>
      <c r="L1243" s="32"/>
    </row>
    <row r="1244" spans="1:12">
      <c r="A1244" s="56"/>
      <c r="B1244" s="56" t="s">
        <v>5017</v>
      </c>
      <c r="C1244" s="56" t="s">
        <v>5880</v>
      </c>
      <c r="D1244" s="32">
        <v>7024724</v>
      </c>
      <c r="E1244" s="32">
        <v>-4867932</v>
      </c>
      <c r="F1244" s="32">
        <v>2156792</v>
      </c>
      <c r="G1244" s="32">
        <v>-177244.46</v>
      </c>
      <c r="H1244" s="32">
        <v>-179192.2</v>
      </c>
      <c r="I1244" s="32">
        <v>-179192.2</v>
      </c>
      <c r="J1244" s="32">
        <v>-1947.7400000000198</v>
      </c>
      <c r="K1244" s="32">
        <v>0</v>
      </c>
      <c r="L1244" s="32"/>
    </row>
    <row r="1245" spans="1:12">
      <c r="A1245" s="56"/>
      <c r="B1245" s="56" t="s">
        <v>5019</v>
      </c>
      <c r="C1245" s="56" t="s">
        <v>5881</v>
      </c>
      <c r="D1245" s="32">
        <v>12073621</v>
      </c>
      <c r="E1245" s="32">
        <v>-8366672</v>
      </c>
      <c r="F1245" s="32">
        <v>3706949</v>
      </c>
      <c r="G1245" s="32">
        <v>-304635.8</v>
      </c>
      <c r="H1245" s="32">
        <v>-307983.45</v>
      </c>
      <c r="I1245" s="32">
        <v>-307983.44</v>
      </c>
      <c r="J1245" s="32">
        <v>-3347.6500000000233</v>
      </c>
      <c r="K1245" s="32">
        <v>1.0000000009313226E-2</v>
      </c>
      <c r="L1245" s="32"/>
    </row>
    <row r="1246" spans="1:12">
      <c r="A1246" s="56"/>
      <c r="B1246" s="56" t="s">
        <v>5021</v>
      </c>
      <c r="C1246" s="56" t="s">
        <v>5882</v>
      </c>
      <c r="D1246" s="32">
        <v>8182</v>
      </c>
      <c r="E1246" s="32">
        <v>-5670</v>
      </c>
      <c r="F1246" s="32">
        <v>2512</v>
      </c>
      <c r="G1246" s="32">
        <v>-206.43</v>
      </c>
      <c r="H1246" s="32">
        <v>-208.7</v>
      </c>
      <c r="I1246" s="32">
        <v>-208.7</v>
      </c>
      <c r="J1246" s="32">
        <v>-2.2699999999999818</v>
      </c>
      <c r="K1246" s="32">
        <v>0</v>
      </c>
      <c r="L1246" s="32"/>
    </row>
    <row r="1247" spans="1:12">
      <c r="A1247" s="56"/>
      <c r="B1247" s="56" t="s">
        <v>5053</v>
      </c>
      <c r="C1247" s="56" t="s">
        <v>5897</v>
      </c>
      <c r="D1247" s="32">
        <v>68496513</v>
      </c>
      <c r="E1247" s="32">
        <v>-25876505</v>
      </c>
      <c r="F1247" s="32">
        <v>42620008</v>
      </c>
      <c r="G1247" s="32">
        <v>-382617.63</v>
      </c>
      <c r="H1247" s="32">
        <v>-386822.23</v>
      </c>
      <c r="I1247" s="32">
        <v>-386822.22</v>
      </c>
      <c r="J1247" s="32">
        <v>-4204.5999999999767</v>
      </c>
      <c r="K1247" s="32">
        <v>1.0000000009313226E-2</v>
      </c>
      <c r="L1247" s="32"/>
    </row>
    <row r="1248" spans="1:12">
      <c r="A1248" s="56"/>
      <c r="B1248" s="56" t="s">
        <v>5023</v>
      </c>
      <c r="C1248" s="56" t="s">
        <v>5883</v>
      </c>
      <c r="D1248" s="32">
        <v>8221</v>
      </c>
      <c r="E1248" s="32">
        <v>-5697</v>
      </c>
      <c r="F1248" s="32">
        <v>2524</v>
      </c>
      <c r="G1248" s="32">
        <v>-207.42</v>
      </c>
      <c r="H1248" s="32">
        <v>-209.7</v>
      </c>
      <c r="I1248" s="32">
        <v>-209.7</v>
      </c>
      <c r="J1248" s="32">
        <v>-2.2800000000000011</v>
      </c>
      <c r="K1248" s="32">
        <v>0</v>
      </c>
      <c r="L1248" s="32"/>
    </row>
    <row r="1249" spans="1:12">
      <c r="A1249" s="56"/>
      <c r="B1249" s="56" t="s">
        <v>5055</v>
      </c>
      <c r="C1249" s="56" t="s">
        <v>5898</v>
      </c>
      <c r="D1249" s="32">
        <v>15294815</v>
      </c>
      <c r="E1249" s="32">
        <v>-10598867</v>
      </c>
      <c r="F1249" s="32">
        <v>4695948</v>
      </c>
      <c r="G1249" s="32">
        <v>-385911.43</v>
      </c>
      <c r="H1249" s="32">
        <v>-390152.21</v>
      </c>
      <c r="I1249" s="32">
        <v>-390152.21</v>
      </c>
      <c r="J1249" s="32">
        <v>-4240.7800000000279</v>
      </c>
      <c r="K1249" s="32">
        <v>0</v>
      </c>
      <c r="L1249" s="32"/>
    </row>
    <row r="1250" spans="1:12">
      <c r="A1250" s="56"/>
      <c r="B1250" s="56" t="s">
        <v>1605</v>
      </c>
      <c r="C1250" s="56" t="s">
        <v>5895</v>
      </c>
      <c r="D1250" s="32">
        <v>11193208</v>
      </c>
      <c r="E1250" s="32">
        <v>-7756571</v>
      </c>
      <c r="F1250" s="32">
        <v>3436637</v>
      </c>
      <c r="G1250" s="32">
        <v>-282421.65999999997</v>
      </c>
      <c r="H1250" s="32">
        <v>-285525.2</v>
      </c>
      <c r="I1250" s="32">
        <v>-285525.2</v>
      </c>
      <c r="J1250" s="32">
        <v>-3103.5400000000373</v>
      </c>
      <c r="K1250" s="32">
        <v>0</v>
      </c>
      <c r="L1250" s="32"/>
    </row>
    <row r="1251" spans="1:12">
      <c r="A1251" s="56"/>
      <c r="B1251" s="56" t="s">
        <v>5025</v>
      </c>
      <c r="C1251" s="56" t="s">
        <v>5884</v>
      </c>
      <c r="D1251" s="32">
        <v>24025133</v>
      </c>
      <c r="E1251" s="32">
        <v>-16648726</v>
      </c>
      <c r="F1251" s="32">
        <v>7376407</v>
      </c>
      <c r="G1251" s="32">
        <v>-606190.62</v>
      </c>
      <c r="H1251" s="32">
        <v>-612852.06000000006</v>
      </c>
      <c r="I1251" s="32">
        <v>-612852.05000000005</v>
      </c>
      <c r="J1251" s="32">
        <v>-6661.4400000000605</v>
      </c>
      <c r="K1251" s="32">
        <v>1.0000000009313226E-2</v>
      </c>
      <c r="L1251" s="32"/>
    </row>
    <row r="1252" spans="1:12">
      <c r="A1252" s="56"/>
      <c r="B1252" s="56" t="s">
        <v>7141</v>
      </c>
      <c r="C1252" s="56" t="s">
        <v>5885</v>
      </c>
      <c r="D1252" s="32">
        <v>281356833</v>
      </c>
      <c r="E1252" s="32">
        <v>-106290544</v>
      </c>
      <c r="F1252" s="32">
        <v>175066289</v>
      </c>
      <c r="G1252" s="32">
        <v>-1571643.28</v>
      </c>
      <c r="H1252" s="32">
        <v>-1588914.09</v>
      </c>
      <c r="I1252" s="32">
        <v>-1588914.09</v>
      </c>
      <c r="J1252" s="32">
        <v>-17270.810000000056</v>
      </c>
      <c r="K1252" s="32">
        <v>0</v>
      </c>
      <c r="L1252" s="32"/>
    </row>
    <row r="1253" spans="1:12">
      <c r="A1253" s="56"/>
      <c r="B1253" s="56" t="s">
        <v>1603</v>
      </c>
      <c r="C1253" s="56" t="s">
        <v>5891</v>
      </c>
      <c r="D1253" s="32">
        <v>330219485</v>
      </c>
      <c r="E1253" s="32">
        <v>-124749801</v>
      </c>
      <c r="F1253" s="32">
        <v>205469684</v>
      </c>
      <c r="G1253" s="32">
        <v>-1844587.28</v>
      </c>
      <c r="H1253" s="32">
        <v>-1864857.47</v>
      </c>
      <c r="I1253" s="32">
        <v>-1864857.47</v>
      </c>
      <c r="J1253" s="32">
        <v>-20270.189999999944</v>
      </c>
      <c r="K1253" s="32">
        <v>0</v>
      </c>
      <c r="L1253" s="32"/>
    </row>
    <row r="1254" spans="1:12">
      <c r="A1254" s="56"/>
      <c r="B1254" s="56" t="s">
        <v>1311</v>
      </c>
      <c r="C1254" s="56" t="s">
        <v>5878</v>
      </c>
      <c r="D1254" s="32">
        <v>42815727</v>
      </c>
      <c r="E1254" s="32">
        <v>-29670066</v>
      </c>
      <c r="F1254" s="32">
        <v>13145661</v>
      </c>
      <c r="G1254" s="32">
        <v>-1080305.8899999999</v>
      </c>
      <c r="H1254" s="32">
        <v>-1092177.3799999999</v>
      </c>
      <c r="I1254" s="32">
        <v>-1092177.3799999999</v>
      </c>
      <c r="J1254" s="32">
        <v>-11871.489999999991</v>
      </c>
      <c r="K1254" s="32">
        <v>0</v>
      </c>
      <c r="L1254" s="32"/>
    </row>
    <row r="1255" spans="1:12">
      <c r="A1255" s="56"/>
      <c r="B1255" s="56" t="s">
        <v>1620</v>
      </c>
      <c r="C1255" s="56" t="s">
        <v>5899</v>
      </c>
      <c r="D1255" s="32">
        <v>2167100</v>
      </c>
      <c r="E1255" s="32">
        <v>-1501738</v>
      </c>
      <c r="F1255" s="32">
        <v>665362</v>
      </c>
      <c r="G1255" s="32">
        <v>-54679.23</v>
      </c>
      <c r="H1255" s="32">
        <v>-55280.11</v>
      </c>
      <c r="I1255" s="32">
        <v>-55280.1</v>
      </c>
      <c r="J1255" s="32">
        <v>-600.87999999999738</v>
      </c>
      <c r="K1255" s="32">
        <v>1.0000000002037268E-2</v>
      </c>
      <c r="L1255" s="32"/>
    </row>
    <row r="1256" spans="1:12">
      <c r="A1256" s="56"/>
      <c r="B1256" s="56" t="s">
        <v>5061</v>
      </c>
      <c r="C1256" s="56" t="s">
        <v>5900</v>
      </c>
      <c r="D1256" s="32">
        <v>13086944</v>
      </c>
      <c r="E1256" s="32">
        <v>-9068875</v>
      </c>
      <c r="F1256" s="32">
        <v>4018069</v>
      </c>
      <c r="G1256" s="32">
        <v>-330203.5</v>
      </c>
      <c r="H1256" s="32">
        <v>-333832.12</v>
      </c>
      <c r="I1256" s="32">
        <v>-333832.11</v>
      </c>
      <c r="J1256" s="32">
        <v>-3628.6199999999953</v>
      </c>
      <c r="K1256" s="32">
        <v>1.0000000009313226E-2</v>
      </c>
      <c r="L1256" s="32"/>
    </row>
    <row r="1257" spans="1:12">
      <c r="A1257" s="56"/>
      <c r="B1257" s="56" t="s">
        <v>1612</v>
      </c>
      <c r="C1257" s="56" t="s">
        <v>5901</v>
      </c>
      <c r="D1257" s="32">
        <v>173815934</v>
      </c>
      <c r="E1257" s="32">
        <v>-120449439</v>
      </c>
      <c r="F1257" s="32">
        <v>53366495</v>
      </c>
      <c r="G1257" s="32">
        <v>-4385640.29</v>
      </c>
      <c r="H1257" s="32">
        <v>-4433834.1399999997</v>
      </c>
      <c r="I1257" s="32">
        <v>-4433834.1399999997</v>
      </c>
      <c r="J1257" s="32">
        <v>-48193.849999999627</v>
      </c>
      <c r="K1257" s="32">
        <v>0</v>
      </c>
      <c r="L1257" s="32"/>
    </row>
    <row r="1258" spans="1:12">
      <c r="A1258" s="56"/>
      <c r="B1258" s="56" t="s">
        <v>5028</v>
      </c>
      <c r="C1258" s="56" t="s">
        <v>5886</v>
      </c>
      <c r="D1258" s="32">
        <v>13079624</v>
      </c>
      <c r="E1258" s="32">
        <v>-9063803</v>
      </c>
      <c r="F1258" s="32">
        <v>4015821</v>
      </c>
      <c r="G1258" s="32">
        <v>-330018.81</v>
      </c>
      <c r="H1258" s="32">
        <v>-333645.40000000002</v>
      </c>
      <c r="I1258" s="32">
        <v>-333645.39</v>
      </c>
      <c r="J1258" s="32">
        <v>-3626.5900000000256</v>
      </c>
      <c r="K1258" s="32">
        <v>1.0000000009313226E-2</v>
      </c>
      <c r="L1258" s="32"/>
    </row>
    <row r="1259" spans="1:12">
      <c r="A1259" s="56"/>
      <c r="B1259" s="56" t="s">
        <v>5066</v>
      </c>
      <c r="C1259" s="56" t="s">
        <v>5902</v>
      </c>
      <c r="D1259" s="32">
        <v>11387832</v>
      </c>
      <c r="E1259" s="32">
        <v>-4302077</v>
      </c>
      <c r="F1259" s="32">
        <v>7085755</v>
      </c>
      <c r="G1259" s="32">
        <v>-63611.78</v>
      </c>
      <c r="H1259" s="32">
        <v>-64310.82</v>
      </c>
      <c r="I1259" s="32">
        <v>-64310.81</v>
      </c>
      <c r="J1259" s="32">
        <v>-699.04000000000087</v>
      </c>
      <c r="K1259" s="32">
        <v>1.0000000002037268E-2</v>
      </c>
      <c r="L1259" s="32"/>
    </row>
    <row r="1260" spans="1:12">
      <c r="A1260" s="56"/>
      <c r="B1260" s="56" t="s">
        <v>5030</v>
      </c>
      <c r="C1260" s="56" t="s">
        <v>5887</v>
      </c>
      <c r="D1260" s="32">
        <v>495010</v>
      </c>
      <c r="E1260" s="32">
        <v>-187004</v>
      </c>
      <c r="F1260" s="32">
        <v>308006</v>
      </c>
      <c r="G1260" s="32">
        <v>-2765.1</v>
      </c>
      <c r="H1260" s="32">
        <v>-2795.49</v>
      </c>
      <c r="I1260" s="32">
        <v>-2795.49</v>
      </c>
      <c r="J1260" s="32">
        <v>-30.389999999999873</v>
      </c>
      <c r="K1260" s="32">
        <v>0</v>
      </c>
      <c r="L1260" s="32"/>
    </row>
    <row r="1261" spans="1:12">
      <c r="A1261" s="56"/>
      <c r="B1261" s="56" t="s">
        <v>5034</v>
      </c>
      <c r="C1261" s="56" t="s">
        <v>5888</v>
      </c>
      <c r="D1261" s="32">
        <v>74586595</v>
      </c>
      <c r="E1261" s="32">
        <v>-28177207</v>
      </c>
      <c r="F1261" s="32">
        <v>46409388</v>
      </c>
      <c r="G1261" s="32">
        <v>-416636.48</v>
      </c>
      <c r="H1261" s="32">
        <v>-421214.91</v>
      </c>
      <c r="I1261" s="32">
        <v>-421214.9</v>
      </c>
      <c r="J1261" s="32">
        <v>-4578.429999999993</v>
      </c>
      <c r="K1261" s="32">
        <v>9.9999999511055648E-3</v>
      </c>
      <c r="L1261" s="32"/>
    </row>
    <row r="1262" spans="1:12">
      <c r="A1262" s="56"/>
      <c r="B1262" s="56" t="s">
        <v>5036</v>
      </c>
      <c r="C1262" s="56" t="s">
        <v>5889</v>
      </c>
      <c r="D1262" s="32">
        <v>8065082</v>
      </c>
      <c r="E1262" s="32">
        <v>-5588870</v>
      </c>
      <c r="F1262" s="32">
        <v>2476212</v>
      </c>
      <c r="G1262" s="32">
        <v>-203494.3</v>
      </c>
      <c r="H1262" s="32">
        <v>-205730.49</v>
      </c>
      <c r="I1262" s="32">
        <v>-205730.5</v>
      </c>
      <c r="J1262" s="32">
        <v>-2236.1900000000023</v>
      </c>
      <c r="K1262" s="32">
        <v>-1.0000000009313226E-2</v>
      </c>
      <c r="L1262" s="32"/>
    </row>
    <row r="1263" spans="1:12">
      <c r="A1263" s="56"/>
      <c r="B1263" s="56" t="s">
        <v>5038</v>
      </c>
      <c r="C1263" s="56" t="s">
        <v>5890</v>
      </c>
      <c r="D1263" s="32">
        <v>35907612</v>
      </c>
      <c r="E1263" s="32">
        <v>-13565121</v>
      </c>
      <c r="F1263" s="32">
        <v>22342491</v>
      </c>
      <c r="G1263" s="32">
        <v>-200577.88</v>
      </c>
      <c r="H1263" s="32">
        <v>-202782.03</v>
      </c>
      <c r="I1263" s="32">
        <v>-202782.04</v>
      </c>
      <c r="J1263" s="32">
        <v>-2204.1499999999942</v>
      </c>
      <c r="K1263" s="32">
        <v>-1.0000000009313226E-2</v>
      </c>
      <c r="L1263" s="32"/>
    </row>
    <row r="1264" spans="1:12">
      <c r="A1264" s="56"/>
      <c r="B1264" s="56" t="s">
        <v>5046</v>
      </c>
      <c r="C1264" s="56" t="s">
        <v>5894</v>
      </c>
      <c r="D1264" s="32">
        <v>7335914</v>
      </c>
      <c r="E1264" s="32">
        <v>-5083577</v>
      </c>
      <c r="F1264" s="32">
        <v>2252337</v>
      </c>
      <c r="G1264" s="32">
        <v>-185096.27</v>
      </c>
      <c r="H1264" s="32">
        <v>-187130.29</v>
      </c>
      <c r="I1264" s="32">
        <v>-187130.3</v>
      </c>
      <c r="J1264" s="32">
        <v>-2034.0200000000186</v>
      </c>
      <c r="K1264" s="32">
        <v>-9.9999999802093953E-3</v>
      </c>
      <c r="L1264" s="32"/>
    </row>
    <row r="1265" spans="1:12">
      <c r="A1265" s="56"/>
      <c r="B1265" s="56" t="s">
        <v>7234</v>
      </c>
      <c r="C1265" s="56" t="s">
        <v>9893</v>
      </c>
      <c r="D1265" s="32">
        <v>893362</v>
      </c>
      <c r="E1265" s="32">
        <v>-848694</v>
      </c>
      <c r="F1265" s="32">
        <v>44668</v>
      </c>
      <c r="G1265" s="32">
        <v>0</v>
      </c>
      <c r="H1265" s="32">
        <v>0</v>
      </c>
      <c r="I1265" s="32">
        <v>0</v>
      </c>
      <c r="J1265" s="32">
        <v>0</v>
      </c>
      <c r="K1265" s="32">
        <v>0</v>
      </c>
      <c r="L1265" s="32"/>
    </row>
    <row r="1266" spans="1:12">
      <c r="A1266" s="56"/>
      <c r="B1266" s="56" t="s">
        <v>5049</v>
      </c>
      <c r="C1266" s="56" t="s">
        <v>5896</v>
      </c>
      <c r="D1266" s="32">
        <v>4942330</v>
      </c>
      <c r="E1266" s="32">
        <v>-2467589</v>
      </c>
      <c r="F1266" s="32">
        <v>2474741</v>
      </c>
      <c r="G1266" s="32">
        <v>-65034.93</v>
      </c>
      <c r="H1266" s="32">
        <v>-65749.59</v>
      </c>
      <c r="I1266" s="32">
        <v>-65749.600000000006</v>
      </c>
      <c r="J1266" s="32">
        <v>-714.65999999999622</v>
      </c>
      <c r="K1266" s="32">
        <v>-1.0000000009313226E-2</v>
      </c>
      <c r="L1266" s="32"/>
    </row>
    <row r="1267" spans="1:12">
      <c r="A1267" s="56"/>
      <c r="B1267" s="56" t="s">
        <v>4592</v>
      </c>
      <c r="C1267" s="56" t="s">
        <v>5903</v>
      </c>
      <c r="D1267" s="32">
        <v>1822930</v>
      </c>
      <c r="E1267" s="32">
        <v>-910146</v>
      </c>
      <c r="F1267" s="32">
        <v>912784</v>
      </c>
      <c r="G1267" s="32">
        <v>-23987.5</v>
      </c>
      <c r="H1267" s="32">
        <v>-24251.11</v>
      </c>
      <c r="I1267" s="32">
        <v>-24251.1</v>
      </c>
      <c r="J1267" s="32">
        <v>-263.61000000000058</v>
      </c>
      <c r="K1267" s="32">
        <v>1.0000000002037268E-2</v>
      </c>
      <c r="L1267" s="32"/>
    </row>
    <row r="1268" spans="1:12">
      <c r="A1268" s="56"/>
      <c r="B1268" s="56" t="s">
        <v>1614</v>
      </c>
      <c r="C1268" s="56" t="s">
        <v>5907</v>
      </c>
      <c r="D1268" s="32">
        <v>68285342</v>
      </c>
      <c r="E1268" s="32">
        <v>-47319776</v>
      </c>
      <c r="F1268" s="32">
        <v>20965566</v>
      </c>
      <c r="G1268" s="32">
        <v>-1722943.02</v>
      </c>
      <c r="H1268" s="32">
        <v>-1741876.46</v>
      </c>
      <c r="I1268" s="32">
        <v>-1741876.45</v>
      </c>
      <c r="J1268" s="32">
        <v>-18933.439999999944</v>
      </c>
      <c r="K1268" s="32">
        <v>1.0000000009313226E-2</v>
      </c>
      <c r="L1268" s="32"/>
    </row>
    <row r="1269" spans="1:12">
      <c r="A1269" s="56"/>
      <c r="B1269" s="56" t="s">
        <v>1620</v>
      </c>
      <c r="C1269" s="56" t="s">
        <v>5908</v>
      </c>
      <c r="D1269" s="32">
        <v>256673621</v>
      </c>
      <c r="E1269" s="32">
        <v>-177867431</v>
      </c>
      <c r="F1269" s="32">
        <v>78806190</v>
      </c>
      <c r="G1269" s="32">
        <v>-6476265.75</v>
      </c>
      <c r="H1269" s="32">
        <v>-6547433.5</v>
      </c>
      <c r="I1269" s="32">
        <v>-6547433.5099999998</v>
      </c>
      <c r="J1269" s="32">
        <v>-71167.75</v>
      </c>
      <c r="K1269" s="32">
        <v>-9.9999997764825821E-3</v>
      </c>
      <c r="L1269" s="32"/>
    </row>
    <row r="1270" spans="1:12">
      <c r="A1270" s="56"/>
      <c r="B1270" s="56" t="s">
        <v>5076</v>
      </c>
      <c r="C1270" s="56" t="s">
        <v>5911</v>
      </c>
      <c r="D1270" s="32">
        <v>19136365</v>
      </c>
      <c r="E1270" s="32">
        <v>-13260950</v>
      </c>
      <c r="F1270" s="32">
        <v>5875415</v>
      </c>
      <c r="G1270" s="32">
        <v>-482839.58</v>
      </c>
      <c r="H1270" s="32">
        <v>-488145.51</v>
      </c>
      <c r="I1270" s="32">
        <v>-488145.5</v>
      </c>
      <c r="J1270" s="32">
        <v>-5305.929999999993</v>
      </c>
      <c r="K1270" s="32">
        <v>1.0000000009313226E-2</v>
      </c>
      <c r="L1270" s="32"/>
    </row>
    <row r="1271" spans="1:12">
      <c r="A1271" s="56"/>
      <c r="B1271" s="56" t="s">
        <v>5078</v>
      </c>
      <c r="C1271" s="56" t="s">
        <v>5912</v>
      </c>
      <c r="D1271" s="32">
        <v>76121410</v>
      </c>
      <c r="E1271" s="32">
        <v>-52749946</v>
      </c>
      <c r="F1271" s="32">
        <v>23371464</v>
      </c>
      <c r="G1271" s="32">
        <v>-1920658.93</v>
      </c>
      <c r="H1271" s="32">
        <v>-1941765.07</v>
      </c>
      <c r="I1271" s="32">
        <v>-1941765.07</v>
      </c>
      <c r="J1271" s="32">
        <v>-21106.14000000013</v>
      </c>
      <c r="K1271" s="32">
        <v>0</v>
      </c>
      <c r="L1271" s="32"/>
    </row>
    <row r="1272" spans="1:12">
      <c r="A1272" s="56"/>
      <c r="B1272" s="56" t="s">
        <v>1459</v>
      </c>
      <c r="C1272" s="56" t="s">
        <v>5909</v>
      </c>
      <c r="D1272" s="32">
        <v>4690666</v>
      </c>
      <c r="E1272" s="32">
        <v>-3250497</v>
      </c>
      <c r="F1272" s="32">
        <v>1440169</v>
      </c>
      <c r="G1272" s="32">
        <v>-118352.62</v>
      </c>
      <c r="H1272" s="32">
        <v>-119653.2</v>
      </c>
      <c r="I1272" s="32">
        <v>-119653.19</v>
      </c>
      <c r="J1272" s="32">
        <v>-1300.5800000000017</v>
      </c>
      <c r="K1272" s="32">
        <v>9.9999999947613105E-3</v>
      </c>
      <c r="L1272" s="32"/>
    </row>
    <row r="1273" spans="1:12">
      <c r="A1273" s="56"/>
      <c r="B1273" s="56" t="s">
        <v>5073</v>
      </c>
      <c r="C1273" s="56" t="s">
        <v>5910</v>
      </c>
      <c r="D1273" s="32">
        <v>59568370</v>
      </c>
      <c r="E1273" s="32">
        <v>-41279166</v>
      </c>
      <c r="F1273" s="32">
        <v>18289204</v>
      </c>
      <c r="G1273" s="32">
        <v>-1503000.55</v>
      </c>
      <c r="H1273" s="32">
        <v>-1519517.05</v>
      </c>
      <c r="I1273" s="32">
        <v>-1519517.04</v>
      </c>
      <c r="J1273" s="32">
        <v>-16516.5</v>
      </c>
      <c r="K1273" s="32">
        <v>1.0000000009313226E-2</v>
      </c>
      <c r="L1273" s="32"/>
    </row>
    <row r="1274" spans="1:12">
      <c r="A1274" s="56"/>
      <c r="B1274" s="56" t="s">
        <v>4582</v>
      </c>
      <c r="C1274" s="56" t="s">
        <v>5663</v>
      </c>
      <c r="D1274" s="32">
        <v>609480</v>
      </c>
      <c r="E1274" s="32">
        <v>-304299</v>
      </c>
      <c r="F1274" s="32">
        <v>305181</v>
      </c>
      <c r="G1274" s="32">
        <v>-8020</v>
      </c>
      <c r="H1274" s="32">
        <v>-8108.12</v>
      </c>
      <c r="I1274" s="32">
        <v>-8108.13</v>
      </c>
      <c r="J1274" s="32">
        <v>-88.119999999999891</v>
      </c>
      <c r="K1274" s="32">
        <v>-1.0000000000218279E-2</v>
      </c>
      <c r="L1274" s="32"/>
    </row>
    <row r="1275" spans="1:12">
      <c r="A1275" s="56"/>
      <c r="B1275" s="56" t="s">
        <v>4590</v>
      </c>
      <c r="C1275" s="56" t="s">
        <v>5664</v>
      </c>
      <c r="D1275" s="32">
        <v>1797710</v>
      </c>
      <c r="E1275" s="32">
        <v>-897554</v>
      </c>
      <c r="F1275" s="32">
        <v>900156</v>
      </c>
      <c r="G1275" s="32">
        <v>-23655.63</v>
      </c>
      <c r="H1275" s="32">
        <v>-23915.58</v>
      </c>
      <c r="I1275" s="32">
        <v>-23915.59</v>
      </c>
      <c r="J1275" s="32">
        <v>-259.95000000000073</v>
      </c>
      <c r="K1275" s="32">
        <v>-9.9999999983992893E-3</v>
      </c>
      <c r="L1275" s="32"/>
    </row>
    <row r="1276" spans="1:12">
      <c r="A1276" s="56"/>
      <c r="B1276" s="56" t="s">
        <v>4877</v>
      </c>
      <c r="C1276" s="56" t="s">
        <v>5824</v>
      </c>
      <c r="D1276" s="32">
        <v>17902042</v>
      </c>
      <c r="E1276" s="32">
        <v>-8938066</v>
      </c>
      <c r="F1276" s="32">
        <v>8963976</v>
      </c>
      <c r="G1276" s="32">
        <v>-235568.65</v>
      </c>
      <c r="H1276" s="32">
        <v>-238157.31</v>
      </c>
      <c r="I1276" s="32">
        <v>-238157.32</v>
      </c>
      <c r="J1276" s="32">
        <v>-2588.6600000000035</v>
      </c>
      <c r="K1276" s="32">
        <v>-1.0000000009313226E-2</v>
      </c>
      <c r="L1276" s="32"/>
    </row>
    <row r="1277" spans="1:12">
      <c r="A1277" s="56"/>
      <c r="B1277" s="56" t="s">
        <v>4879</v>
      </c>
      <c r="C1277" s="56" t="s">
        <v>5825</v>
      </c>
      <c r="D1277" s="32">
        <v>1701446</v>
      </c>
      <c r="E1277" s="32">
        <v>-1179053</v>
      </c>
      <c r="F1277" s="32">
        <v>522393</v>
      </c>
      <c r="G1277" s="32">
        <v>-42930.07</v>
      </c>
      <c r="H1277" s="32">
        <v>-43401.82</v>
      </c>
      <c r="I1277" s="32">
        <v>-43401.83</v>
      </c>
      <c r="J1277" s="32">
        <v>-471.75</v>
      </c>
      <c r="K1277" s="32">
        <v>-1.0000000002037268E-2</v>
      </c>
      <c r="L1277" s="32"/>
    </row>
    <row r="1278" spans="1:12">
      <c r="A1278" s="56"/>
      <c r="B1278" s="56" t="s">
        <v>1484</v>
      </c>
      <c r="C1278" s="56" t="s">
        <v>5826</v>
      </c>
      <c r="D1278" s="32">
        <v>1343247</v>
      </c>
      <c r="E1278" s="32">
        <v>-670652</v>
      </c>
      <c r="F1278" s="32">
        <v>672595</v>
      </c>
      <c r="G1278" s="32">
        <v>-17675.46</v>
      </c>
      <c r="H1278" s="32">
        <v>-17869.7</v>
      </c>
      <c r="I1278" s="32">
        <v>-17869.689999999999</v>
      </c>
      <c r="J1278" s="32">
        <v>-194.2400000000016</v>
      </c>
      <c r="K1278" s="32">
        <v>1.0000000002037268E-2</v>
      </c>
      <c r="L1278" s="32"/>
    </row>
    <row r="1279" spans="1:12">
      <c r="A1279" s="56"/>
      <c r="B1279" s="56" t="s">
        <v>1486</v>
      </c>
      <c r="C1279" s="56" t="s">
        <v>5827</v>
      </c>
      <c r="D1279" s="32">
        <v>1039258</v>
      </c>
      <c r="E1279" s="32">
        <v>-518877</v>
      </c>
      <c r="F1279" s="32">
        <v>520381</v>
      </c>
      <c r="G1279" s="32">
        <v>-13675.34</v>
      </c>
      <c r="H1279" s="32">
        <v>-13825.62</v>
      </c>
      <c r="I1279" s="32">
        <v>-13825.62</v>
      </c>
      <c r="J1279" s="32">
        <v>-150.28000000000065</v>
      </c>
      <c r="K1279" s="32">
        <v>0</v>
      </c>
      <c r="L1279" s="32"/>
    </row>
    <row r="1280" spans="1:12">
      <c r="A1280" s="56"/>
      <c r="B1280" s="56" t="s">
        <v>4891</v>
      </c>
      <c r="C1280" s="56" t="s">
        <v>5828</v>
      </c>
      <c r="D1280" s="32">
        <v>79941799</v>
      </c>
      <c r="E1280" s="32">
        <v>-39913050</v>
      </c>
      <c r="F1280" s="32">
        <v>40028749</v>
      </c>
      <c r="G1280" s="32">
        <v>-1051934.8500000001</v>
      </c>
      <c r="H1280" s="32">
        <v>-1063494.57</v>
      </c>
      <c r="I1280" s="32">
        <v>-1063494.58</v>
      </c>
      <c r="J1280" s="32">
        <v>-11559.719999999972</v>
      </c>
      <c r="K1280" s="32">
        <v>-1.0000000009313226E-2</v>
      </c>
      <c r="L1280" s="32"/>
    </row>
    <row r="1281" spans="1:12">
      <c r="A1281" s="56"/>
      <c r="B1281" s="56" t="s">
        <v>4895</v>
      </c>
      <c r="C1281" s="56" t="s">
        <v>5829</v>
      </c>
      <c r="D1281" s="32">
        <v>11195835</v>
      </c>
      <c r="E1281" s="32">
        <v>-5589816</v>
      </c>
      <c r="F1281" s="32">
        <v>5606019</v>
      </c>
      <c r="G1281" s="32">
        <v>-147323.29</v>
      </c>
      <c r="H1281" s="32">
        <v>-148942.23000000001</v>
      </c>
      <c r="I1281" s="32">
        <v>-148942.24</v>
      </c>
      <c r="J1281" s="32">
        <v>-1618.9400000000023</v>
      </c>
      <c r="K1281" s="32">
        <v>-9.9999999802093953E-3</v>
      </c>
      <c r="L1281" s="32"/>
    </row>
    <row r="1282" spans="1:12">
      <c r="A1282" s="56"/>
      <c r="B1282" s="56" t="s">
        <v>5831</v>
      </c>
      <c r="C1282" s="56" t="s">
        <v>5830</v>
      </c>
      <c r="D1282" s="32">
        <v>11028882</v>
      </c>
      <c r="E1282" s="32">
        <v>-7642698</v>
      </c>
      <c r="F1282" s="32">
        <v>3386184</v>
      </c>
      <c r="G1282" s="32">
        <v>-278275.45</v>
      </c>
      <c r="H1282" s="32">
        <v>-281333.40999999997</v>
      </c>
      <c r="I1282" s="32">
        <v>-281333.42</v>
      </c>
      <c r="J1282" s="32">
        <v>-3057.9599999999627</v>
      </c>
      <c r="K1282" s="32">
        <v>-1.0000000009313226E-2</v>
      </c>
      <c r="L1282" s="32"/>
    </row>
    <row r="1283" spans="1:12">
      <c r="A1283" s="56"/>
      <c r="B1283" s="56" t="s">
        <v>4909</v>
      </c>
      <c r="C1283" s="56" t="s">
        <v>5832</v>
      </c>
      <c r="D1283" s="32">
        <v>2626575</v>
      </c>
      <c r="E1283" s="32">
        <v>-1820141</v>
      </c>
      <c r="F1283" s="32">
        <v>806434</v>
      </c>
      <c r="G1283" s="32">
        <v>-66272.47</v>
      </c>
      <c r="H1283" s="32">
        <v>-67000.73</v>
      </c>
      <c r="I1283" s="32">
        <v>-67000.740000000005</v>
      </c>
      <c r="J1283" s="32">
        <v>-728.25999999999476</v>
      </c>
      <c r="K1283" s="32">
        <v>-1.0000000009313226E-2</v>
      </c>
      <c r="L1283" s="32"/>
    </row>
    <row r="1284" spans="1:12">
      <c r="A1284" s="56"/>
      <c r="B1284" s="56" t="s">
        <v>4911</v>
      </c>
      <c r="C1284" s="56" t="s">
        <v>5833</v>
      </c>
      <c r="D1284" s="32">
        <v>322451</v>
      </c>
      <c r="E1284" s="32">
        <v>-160992</v>
      </c>
      <c r="F1284" s="32">
        <v>161459</v>
      </c>
      <c r="G1284" s="32">
        <v>-4243.05</v>
      </c>
      <c r="H1284" s="32">
        <v>-4289.67</v>
      </c>
      <c r="I1284" s="32">
        <v>-4289.67</v>
      </c>
      <c r="J1284" s="32">
        <v>-46.619999999999891</v>
      </c>
      <c r="K1284" s="32">
        <v>0</v>
      </c>
      <c r="L1284" s="32"/>
    </row>
    <row r="1285" spans="1:12">
      <c r="A1285" s="56"/>
      <c r="B1285" s="56" t="s">
        <v>4913</v>
      </c>
      <c r="C1285" s="56" t="s">
        <v>5834</v>
      </c>
      <c r="D1285" s="32">
        <v>73330</v>
      </c>
      <c r="E1285" s="32">
        <v>-36612</v>
      </c>
      <c r="F1285" s="32">
        <v>36718</v>
      </c>
      <c r="G1285" s="32">
        <v>-964.94</v>
      </c>
      <c r="H1285" s="32">
        <v>-975.53</v>
      </c>
      <c r="I1285" s="32">
        <v>-975.54</v>
      </c>
      <c r="J1285" s="32">
        <v>-10.589999999999918</v>
      </c>
      <c r="K1285" s="32">
        <v>-9.9999999999909051E-3</v>
      </c>
      <c r="L1285" s="32"/>
    </row>
    <row r="1286" spans="1:12">
      <c r="A1286" s="56"/>
      <c r="B1286" s="56" t="s">
        <v>2260</v>
      </c>
      <c r="C1286" s="56" t="s">
        <v>5835</v>
      </c>
      <c r="D1286" s="32">
        <v>17140642</v>
      </c>
      <c r="E1286" s="32">
        <v>-8557917</v>
      </c>
      <c r="F1286" s="32">
        <v>8582725</v>
      </c>
      <c r="G1286" s="32">
        <v>-225549.58</v>
      </c>
      <c r="H1286" s="32">
        <v>-228028.14</v>
      </c>
      <c r="I1286" s="32">
        <v>-228028.15</v>
      </c>
      <c r="J1286" s="32">
        <v>-2478.5600000000268</v>
      </c>
      <c r="K1286" s="32">
        <v>-9.9999999802093953E-3</v>
      </c>
      <c r="L1286" s="32"/>
    </row>
    <row r="1287" spans="1:12">
      <c r="A1287" s="56"/>
      <c r="B1287" s="56" t="s">
        <v>1152</v>
      </c>
      <c r="C1287" s="56" t="s">
        <v>5836</v>
      </c>
      <c r="D1287" s="32">
        <v>109142172</v>
      </c>
      <c r="E1287" s="32">
        <v>-54492106</v>
      </c>
      <c r="F1287" s="32">
        <v>54650066</v>
      </c>
      <c r="G1287" s="32">
        <v>-1436175.53</v>
      </c>
      <c r="H1287" s="32">
        <v>-1451957.67</v>
      </c>
      <c r="I1287" s="32">
        <v>-1451957.68</v>
      </c>
      <c r="J1287" s="32">
        <v>-15782.139999999898</v>
      </c>
      <c r="K1287" s="32">
        <v>-1.0000000009313226E-2</v>
      </c>
      <c r="L1287" s="32"/>
    </row>
    <row r="1288" spans="1:12">
      <c r="A1288" s="56"/>
      <c r="B1288" s="56" t="s">
        <v>1475</v>
      </c>
      <c r="C1288" s="56" t="s">
        <v>5837</v>
      </c>
      <c r="D1288" s="32">
        <v>31461642</v>
      </c>
      <c r="E1288" s="32">
        <v>-21802012</v>
      </c>
      <c r="F1288" s="32">
        <v>9659630</v>
      </c>
      <c r="G1288" s="32">
        <v>-793825.05</v>
      </c>
      <c r="H1288" s="32">
        <v>-802548.41</v>
      </c>
      <c r="I1288" s="32">
        <v>-802548.4</v>
      </c>
      <c r="J1288" s="32">
        <v>-8723.359999999986</v>
      </c>
      <c r="K1288" s="32">
        <v>1.0000000009313226E-2</v>
      </c>
      <c r="L1288" s="32"/>
    </row>
    <row r="1289" spans="1:12">
      <c r="A1289" s="56"/>
      <c r="B1289" s="56" t="s">
        <v>4938</v>
      </c>
      <c r="C1289" s="56" t="s">
        <v>5838</v>
      </c>
      <c r="D1289" s="32">
        <v>151890141</v>
      </c>
      <c r="E1289" s="32">
        <v>-75835156</v>
      </c>
      <c r="F1289" s="32">
        <v>76054985</v>
      </c>
      <c r="G1289" s="32">
        <v>-1998685.74</v>
      </c>
      <c r="H1289" s="32">
        <v>-2020649.32</v>
      </c>
      <c r="I1289" s="32">
        <v>-2020649.32</v>
      </c>
      <c r="J1289" s="32">
        <v>-21963.580000000075</v>
      </c>
      <c r="K1289" s="32">
        <v>0</v>
      </c>
      <c r="L1289" s="32"/>
    </row>
    <row r="1290" spans="1:12">
      <c r="A1290" s="56"/>
      <c r="B1290" s="56" t="s">
        <v>1480</v>
      </c>
      <c r="C1290" s="56" t="s">
        <v>5839</v>
      </c>
      <c r="D1290" s="32">
        <v>303521689</v>
      </c>
      <c r="E1290" s="32">
        <v>-151541203</v>
      </c>
      <c r="F1290" s="32">
        <v>151980486</v>
      </c>
      <c r="G1290" s="32">
        <v>-3993968.73</v>
      </c>
      <c r="H1290" s="32">
        <v>-4037858.49</v>
      </c>
      <c r="I1290" s="32">
        <v>-4037858.49</v>
      </c>
      <c r="J1290" s="32">
        <v>-43889.760000000242</v>
      </c>
      <c r="K1290" s="32">
        <v>0</v>
      </c>
      <c r="L1290" s="32"/>
    </row>
    <row r="1291" spans="1:12">
      <c r="A1291" s="56"/>
      <c r="B1291" s="56" t="s">
        <v>4945</v>
      </c>
      <c r="C1291" s="56" t="s">
        <v>5840</v>
      </c>
      <c r="D1291" s="32">
        <v>9823744</v>
      </c>
      <c r="E1291" s="32">
        <v>-4904763</v>
      </c>
      <c r="F1291" s="32">
        <v>4918981</v>
      </c>
      <c r="G1291" s="32">
        <v>-129268.29</v>
      </c>
      <c r="H1291" s="32">
        <v>-130688.82</v>
      </c>
      <c r="I1291" s="32">
        <v>-130688.82</v>
      </c>
      <c r="J1291" s="32">
        <v>-1420.5300000000134</v>
      </c>
      <c r="K1291" s="32">
        <v>0</v>
      </c>
      <c r="L1291" s="32"/>
    </row>
    <row r="1292" spans="1:12">
      <c r="A1292" s="56"/>
      <c r="B1292" s="56" t="s">
        <v>4949</v>
      </c>
      <c r="C1292" s="56" t="s">
        <v>5841</v>
      </c>
      <c r="D1292" s="32">
        <v>16297</v>
      </c>
      <c r="E1292" s="32">
        <v>-8137</v>
      </c>
      <c r="F1292" s="32">
        <v>8160</v>
      </c>
      <c r="G1292" s="32">
        <v>-214.44</v>
      </c>
      <c r="H1292" s="32">
        <v>-216.8</v>
      </c>
      <c r="I1292" s="32">
        <v>-216.8</v>
      </c>
      <c r="J1292" s="32">
        <v>-2.3600000000000136</v>
      </c>
      <c r="K1292" s="32">
        <v>0</v>
      </c>
      <c r="L1292" s="32"/>
    </row>
    <row r="1293" spans="1:12">
      <c r="A1293" s="56"/>
      <c r="B1293" s="56" t="s">
        <v>4951</v>
      </c>
      <c r="C1293" s="56" t="s">
        <v>5842</v>
      </c>
      <c r="D1293" s="32">
        <v>59424</v>
      </c>
      <c r="E1293" s="32">
        <v>-41179</v>
      </c>
      <c r="F1293" s="32">
        <v>18245</v>
      </c>
      <c r="G1293" s="32">
        <v>-1499.35</v>
      </c>
      <c r="H1293" s="32">
        <v>-1515.82</v>
      </c>
      <c r="I1293" s="32">
        <v>-1515.82</v>
      </c>
      <c r="J1293" s="32">
        <v>-16.470000000000027</v>
      </c>
      <c r="K1293" s="32">
        <v>0</v>
      </c>
      <c r="L1293" s="32"/>
    </row>
    <row r="1294" spans="1:12">
      <c r="A1294" s="56"/>
      <c r="B1294" s="56" t="s">
        <v>4953</v>
      </c>
      <c r="C1294" s="56" t="s">
        <v>5843</v>
      </c>
      <c r="D1294" s="32">
        <v>52139</v>
      </c>
      <c r="E1294" s="32">
        <v>-26031</v>
      </c>
      <c r="F1294" s="32">
        <v>26108</v>
      </c>
      <c r="G1294" s="32">
        <v>-686.09</v>
      </c>
      <c r="H1294" s="32">
        <v>-693.64</v>
      </c>
      <c r="I1294" s="32">
        <v>-693.63</v>
      </c>
      <c r="J1294" s="32">
        <v>-7.5499999999999545</v>
      </c>
      <c r="K1294" s="32">
        <v>9.9999999999909051E-3</v>
      </c>
      <c r="L1294" s="32"/>
    </row>
    <row r="1295" spans="1:12">
      <c r="A1295" s="56"/>
      <c r="B1295" s="56" t="s">
        <v>4955</v>
      </c>
      <c r="C1295" s="56" t="s">
        <v>5844</v>
      </c>
      <c r="D1295" s="32">
        <v>37140</v>
      </c>
      <c r="E1295" s="32">
        <v>-25737</v>
      </c>
      <c r="F1295" s="32">
        <v>11403</v>
      </c>
      <c r="G1295" s="32">
        <v>-937.11</v>
      </c>
      <c r="H1295" s="32">
        <v>-947.4</v>
      </c>
      <c r="I1295" s="32">
        <v>-947.41</v>
      </c>
      <c r="J1295" s="32">
        <v>-10.289999999999964</v>
      </c>
      <c r="K1295" s="32">
        <v>-9.9999999999909051E-3</v>
      </c>
      <c r="L1295" s="32"/>
    </row>
    <row r="1296" spans="1:12">
      <c r="A1296" s="56"/>
      <c r="B1296" s="56" t="s">
        <v>4957</v>
      </c>
      <c r="C1296" s="56" t="s">
        <v>5845</v>
      </c>
      <c r="D1296" s="32">
        <v>75721</v>
      </c>
      <c r="E1296" s="32">
        <v>-37805</v>
      </c>
      <c r="F1296" s="32">
        <v>37916</v>
      </c>
      <c r="G1296" s="32">
        <v>-996.4</v>
      </c>
      <c r="H1296" s="32">
        <v>-1007.35</v>
      </c>
      <c r="I1296" s="32">
        <v>-1007.35</v>
      </c>
      <c r="J1296" s="32">
        <v>-10.950000000000045</v>
      </c>
      <c r="K1296" s="32">
        <v>0</v>
      </c>
      <c r="L1296" s="32"/>
    </row>
    <row r="1297" spans="1:12">
      <c r="A1297" s="56"/>
      <c r="B1297" s="56" t="s">
        <v>4959</v>
      </c>
      <c r="C1297" s="56" t="s">
        <v>5846</v>
      </c>
      <c r="D1297" s="32">
        <v>1613693</v>
      </c>
      <c r="E1297" s="32">
        <v>-805679</v>
      </c>
      <c r="F1297" s="32">
        <v>808014</v>
      </c>
      <c r="G1297" s="32">
        <v>-21234.2</v>
      </c>
      <c r="H1297" s="32">
        <v>-21467.55</v>
      </c>
      <c r="I1297" s="32">
        <v>-21467.54</v>
      </c>
      <c r="J1297" s="32">
        <v>-233.34999999999854</v>
      </c>
      <c r="K1297" s="32">
        <v>9.9999999983992893E-3</v>
      </c>
      <c r="L1297" s="32"/>
    </row>
    <row r="1298" spans="1:12">
      <c r="A1298" s="56"/>
      <c r="B1298" s="56" t="s">
        <v>4961</v>
      </c>
      <c r="C1298" s="56" t="s">
        <v>5847</v>
      </c>
      <c r="D1298" s="32">
        <v>78749</v>
      </c>
      <c r="E1298" s="32">
        <v>-54571</v>
      </c>
      <c r="F1298" s="32">
        <v>24178</v>
      </c>
      <c r="G1298" s="32">
        <v>-1986.97</v>
      </c>
      <c r="H1298" s="32">
        <v>-2008.8</v>
      </c>
      <c r="I1298" s="32">
        <v>-2008.8</v>
      </c>
      <c r="J1298" s="32">
        <v>-21.829999999999927</v>
      </c>
      <c r="K1298" s="32">
        <v>0</v>
      </c>
      <c r="L1298" s="32"/>
    </row>
    <row r="1299" spans="1:12">
      <c r="A1299" s="56"/>
      <c r="B1299" s="56" t="s">
        <v>4963</v>
      </c>
      <c r="C1299" s="56" t="s">
        <v>5848</v>
      </c>
      <c r="D1299" s="32">
        <v>785682</v>
      </c>
      <c r="E1299" s="32">
        <v>-392272</v>
      </c>
      <c r="F1299" s="32">
        <v>393410</v>
      </c>
      <c r="G1299" s="32">
        <v>-10338.61</v>
      </c>
      <c r="H1299" s="32">
        <v>-10452.219999999999</v>
      </c>
      <c r="I1299" s="32">
        <v>-10452.209999999999</v>
      </c>
      <c r="J1299" s="32">
        <v>-113.60999999999876</v>
      </c>
      <c r="K1299" s="32">
        <v>1.0000000000218279E-2</v>
      </c>
      <c r="L1299" s="32"/>
    </row>
    <row r="1300" spans="1:12">
      <c r="A1300" s="56"/>
      <c r="B1300" s="56" t="s">
        <v>4965</v>
      </c>
      <c r="C1300" s="56" t="s">
        <v>5849</v>
      </c>
      <c r="D1300" s="32">
        <v>1483915</v>
      </c>
      <c r="E1300" s="32">
        <v>-1028311</v>
      </c>
      <c r="F1300" s="32">
        <v>455604</v>
      </c>
      <c r="G1300" s="32">
        <v>-37441.410000000003</v>
      </c>
      <c r="H1300" s="32">
        <v>-37852.86</v>
      </c>
      <c r="I1300" s="32">
        <v>-37852.86</v>
      </c>
      <c r="J1300" s="32">
        <v>-411.44999999999709</v>
      </c>
      <c r="K1300" s="32">
        <v>0</v>
      </c>
      <c r="L1300" s="32"/>
    </row>
    <row r="1301" spans="1:12">
      <c r="A1301" s="56"/>
      <c r="B1301" s="56" t="s">
        <v>4967</v>
      </c>
      <c r="C1301" s="56" t="s">
        <v>5850</v>
      </c>
      <c r="D1301" s="32">
        <v>2912242</v>
      </c>
      <c r="E1301" s="32">
        <v>-1454014</v>
      </c>
      <c r="F1301" s="32">
        <v>1458228</v>
      </c>
      <c r="G1301" s="32">
        <v>-38321.49</v>
      </c>
      <c r="H1301" s="32">
        <v>-38742.61</v>
      </c>
      <c r="I1301" s="32">
        <v>-38742.61</v>
      </c>
      <c r="J1301" s="32">
        <v>-421.12000000000262</v>
      </c>
      <c r="K1301" s="32">
        <v>0</v>
      </c>
      <c r="L1301" s="32"/>
    </row>
    <row r="1302" spans="1:12">
      <c r="A1302" s="56"/>
      <c r="B1302" s="56" t="s">
        <v>4969</v>
      </c>
      <c r="C1302" s="56" t="s">
        <v>5851</v>
      </c>
      <c r="D1302" s="32">
        <v>37861</v>
      </c>
      <c r="E1302" s="32">
        <v>-18903</v>
      </c>
      <c r="F1302" s="32">
        <v>18958</v>
      </c>
      <c r="G1302" s="32">
        <v>-498.2</v>
      </c>
      <c r="H1302" s="32">
        <v>-503.67</v>
      </c>
      <c r="I1302" s="32">
        <v>-503.68</v>
      </c>
      <c r="J1302" s="32">
        <v>-5.4700000000000273</v>
      </c>
      <c r="K1302" s="32">
        <v>-9.9999999999909051E-3</v>
      </c>
      <c r="L1302" s="32"/>
    </row>
    <row r="1303" spans="1:12">
      <c r="A1303" s="56"/>
      <c r="B1303" s="56" t="s">
        <v>4971</v>
      </c>
      <c r="C1303" s="56" t="s">
        <v>5852</v>
      </c>
      <c r="D1303" s="32">
        <v>1138438</v>
      </c>
      <c r="E1303" s="32">
        <v>-568395</v>
      </c>
      <c r="F1303" s="32">
        <v>570043</v>
      </c>
      <c r="G1303" s="32">
        <v>-14980.44</v>
      </c>
      <c r="H1303" s="32">
        <v>-15145.05</v>
      </c>
      <c r="I1303" s="32">
        <v>-15145.06</v>
      </c>
      <c r="J1303" s="32">
        <v>-164.60999999999876</v>
      </c>
      <c r="K1303" s="32">
        <v>-1.0000000000218279E-2</v>
      </c>
      <c r="L1303" s="32"/>
    </row>
    <row r="1304" spans="1:12">
      <c r="A1304" s="56"/>
      <c r="B1304" s="56" t="s">
        <v>4973</v>
      </c>
      <c r="C1304" s="56" t="s">
        <v>5853</v>
      </c>
      <c r="D1304" s="32">
        <v>7489056</v>
      </c>
      <c r="E1304" s="32">
        <v>-3739109</v>
      </c>
      <c r="F1304" s="32">
        <v>3749947</v>
      </c>
      <c r="G1304" s="32">
        <v>-98546.67</v>
      </c>
      <c r="H1304" s="32">
        <v>-99629.6</v>
      </c>
      <c r="I1304" s="32">
        <v>-99629.61</v>
      </c>
      <c r="J1304" s="32">
        <v>-1082.9300000000076</v>
      </c>
      <c r="K1304" s="32">
        <v>-9.9999999947613105E-3</v>
      </c>
      <c r="L1304" s="32"/>
    </row>
    <row r="1305" spans="1:12">
      <c r="A1305" s="56"/>
      <c r="B1305" s="56" t="s">
        <v>4975</v>
      </c>
      <c r="C1305" s="56" t="s">
        <v>5854</v>
      </c>
      <c r="D1305" s="32">
        <v>3390999</v>
      </c>
      <c r="E1305" s="32">
        <v>-1693046</v>
      </c>
      <c r="F1305" s="32">
        <v>1697953</v>
      </c>
      <c r="G1305" s="32">
        <v>-44621.33</v>
      </c>
      <c r="H1305" s="32">
        <v>-45111.67</v>
      </c>
      <c r="I1305" s="32">
        <v>-45111.68</v>
      </c>
      <c r="J1305" s="32">
        <v>-490.33999999999651</v>
      </c>
      <c r="K1305" s="32">
        <v>-1.0000000002037268E-2</v>
      </c>
      <c r="L1305" s="32"/>
    </row>
    <row r="1306" spans="1:12">
      <c r="A1306" s="56"/>
      <c r="B1306" s="56" t="s">
        <v>4977</v>
      </c>
      <c r="C1306" s="56" t="s">
        <v>5857</v>
      </c>
      <c r="D1306" s="32">
        <v>2349171</v>
      </c>
      <c r="E1306" s="32">
        <v>-887466</v>
      </c>
      <c r="F1306" s="32">
        <v>1461705</v>
      </c>
      <c r="G1306" s="32">
        <v>-13122.34</v>
      </c>
      <c r="H1306" s="32">
        <v>-13266.54</v>
      </c>
      <c r="I1306" s="32">
        <v>-13266.54</v>
      </c>
      <c r="J1306" s="32">
        <v>-144.20000000000073</v>
      </c>
      <c r="K1306" s="32">
        <v>0</v>
      </c>
      <c r="L1306" s="32"/>
    </row>
    <row r="1307" spans="1:12">
      <c r="A1307" s="56"/>
      <c r="B1307" s="56" t="s">
        <v>5856</v>
      </c>
      <c r="C1307" s="56" t="s">
        <v>5855</v>
      </c>
      <c r="D1307" s="32">
        <v>378605</v>
      </c>
      <c r="E1307" s="32">
        <v>-189029</v>
      </c>
      <c r="F1307" s="32">
        <v>189576</v>
      </c>
      <c r="G1307" s="32">
        <v>-4981.97</v>
      </c>
      <c r="H1307" s="32">
        <v>-5036.72</v>
      </c>
      <c r="I1307" s="32">
        <v>-5036.72</v>
      </c>
      <c r="J1307" s="32">
        <v>-54.75</v>
      </c>
      <c r="K1307" s="32">
        <v>0</v>
      </c>
      <c r="L1307" s="32"/>
    </row>
    <row r="1308" spans="1:12">
      <c r="A1308" s="56"/>
      <c r="B1308" s="56" t="s">
        <v>1246</v>
      </c>
      <c r="C1308" s="56" t="s">
        <v>5666</v>
      </c>
      <c r="D1308" s="32">
        <v>405239</v>
      </c>
      <c r="E1308" s="32">
        <v>-280819</v>
      </c>
      <c r="F1308" s="32">
        <v>124420</v>
      </c>
      <c r="G1308" s="32">
        <v>-10224.790000000001</v>
      </c>
      <c r="H1308" s="32">
        <v>-10337.16</v>
      </c>
      <c r="I1308" s="32">
        <v>-10337.15</v>
      </c>
      <c r="J1308" s="32">
        <v>-112.36999999999898</v>
      </c>
      <c r="K1308" s="32">
        <v>1.0000000000218279E-2</v>
      </c>
      <c r="L1308" s="32"/>
    </row>
    <row r="1309" spans="1:12">
      <c r="A1309" s="56"/>
      <c r="B1309" s="56" t="s">
        <v>5382</v>
      </c>
      <c r="C1309" s="56" t="s">
        <v>5660</v>
      </c>
      <c r="D1309" s="32">
        <v>166804</v>
      </c>
      <c r="E1309" s="32">
        <v>-115590</v>
      </c>
      <c r="F1309" s="32">
        <v>51214</v>
      </c>
      <c r="G1309" s="32">
        <v>-4208.72</v>
      </c>
      <c r="H1309" s="32">
        <v>-4254.9799999999996</v>
      </c>
      <c r="I1309" s="32">
        <v>-4254.97</v>
      </c>
      <c r="J1309" s="32">
        <v>-46.259999999999309</v>
      </c>
      <c r="K1309" s="32">
        <v>9.999999999308784E-3</v>
      </c>
      <c r="L1309" s="32"/>
    </row>
    <row r="1310" spans="1:12">
      <c r="A1310" s="56"/>
      <c r="B1310" s="56" t="s">
        <v>4552</v>
      </c>
      <c r="C1310" s="56" t="s">
        <v>5661</v>
      </c>
      <c r="D1310" s="32">
        <v>5192349</v>
      </c>
      <c r="E1310" s="32">
        <v>-3598148</v>
      </c>
      <c r="F1310" s="32">
        <v>1594201</v>
      </c>
      <c r="G1310" s="32">
        <v>-131010.85</v>
      </c>
      <c r="H1310" s="32">
        <v>-132450.54</v>
      </c>
      <c r="I1310" s="32">
        <v>-132450.53</v>
      </c>
      <c r="J1310" s="32">
        <v>-1439.6900000000023</v>
      </c>
      <c r="K1310" s="32">
        <v>1.0000000009313226E-2</v>
      </c>
      <c r="L1310" s="32"/>
    </row>
    <row r="1311" spans="1:12">
      <c r="A1311" s="56"/>
      <c r="B1311" s="56" t="s">
        <v>2182</v>
      </c>
      <c r="C1311" s="56" t="s">
        <v>5667</v>
      </c>
      <c r="D1311" s="32">
        <v>12471544</v>
      </c>
      <c r="E1311" s="32">
        <v>-3311232</v>
      </c>
      <c r="F1311" s="32">
        <v>9160312</v>
      </c>
      <c r="G1311" s="32">
        <v>-83522.509999999995</v>
      </c>
      <c r="H1311" s="32">
        <v>-84440.34</v>
      </c>
      <c r="I1311" s="32">
        <v>-84440.34</v>
      </c>
      <c r="J1311" s="32">
        <v>-917.83000000000175</v>
      </c>
      <c r="K1311" s="32">
        <v>0</v>
      </c>
      <c r="L1311" s="32"/>
    </row>
    <row r="1312" spans="1:12">
      <c r="A1312" s="56"/>
      <c r="B1312" s="56" t="s">
        <v>4979</v>
      </c>
      <c r="C1312" s="56" t="s">
        <v>5858</v>
      </c>
      <c r="D1312" s="32">
        <v>66411640</v>
      </c>
      <c r="E1312" s="32">
        <v>-39602692</v>
      </c>
      <c r="F1312" s="32">
        <v>26808948</v>
      </c>
      <c r="G1312" s="32">
        <v>-1547748.92</v>
      </c>
      <c r="H1312" s="32">
        <v>-1564757.16</v>
      </c>
      <c r="I1312" s="32">
        <v>-1564757.15</v>
      </c>
      <c r="J1312" s="32">
        <v>-17008.239999999991</v>
      </c>
      <c r="K1312" s="32">
        <v>1.0000000009313226E-2</v>
      </c>
      <c r="L1312" s="32"/>
    </row>
    <row r="1313" spans="1:12">
      <c r="A1313" s="56"/>
      <c r="B1313" s="56" t="s">
        <v>4983</v>
      </c>
      <c r="C1313" s="56" t="s">
        <v>5859</v>
      </c>
      <c r="D1313" s="32">
        <v>45424388</v>
      </c>
      <c r="E1313" s="32">
        <v>-27087542</v>
      </c>
      <c r="F1313" s="32">
        <v>18336846</v>
      </c>
      <c r="G1313" s="32">
        <v>-1058632.8999999999</v>
      </c>
      <c r="H1313" s="32">
        <v>-1070266.23</v>
      </c>
      <c r="I1313" s="32">
        <v>-1070266.23</v>
      </c>
      <c r="J1313" s="32">
        <v>-11633.330000000075</v>
      </c>
      <c r="K1313" s="32">
        <v>0</v>
      </c>
      <c r="L1313" s="32"/>
    </row>
    <row r="1314" spans="1:12">
      <c r="A1314" s="56"/>
      <c r="B1314" s="56" t="s">
        <v>4985</v>
      </c>
      <c r="C1314" s="56" t="s">
        <v>5860</v>
      </c>
      <c r="D1314" s="32">
        <v>245400279</v>
      </c>
      <c r="E1314" s="32">
        <v>-146508241</v>
      </c>
      <c r="F1314" s="32">
        <v>98892038</v>
      </c>
      <c r="G1314" s="32">
        <v>-5707895.8499999996</v>
      </c>
      <c r="H1314" s="32">
        <v>-5770619.9699999997</v>
      </c>
      <c r="I1314" s="32">
        <v>-5770619.9800000004</v>
      </c>
      <c r="J1314" s="32">
        <v>-62724.120000000112</v>
      </c>
      <c r="K1314" s="32">
        <v>-1.0000000707805157E-2</v>
      </c>
      <c r="L1314" s="32"/>
    </row>
    <row r="1315" spans="1:12">
      <c r="A1315" s="56"/>
      <c r="B1315" s="56" t="s">
        <v>4987</v>
      </c>
      <c r="C1315" s="56" t="s">
        <v>5861</v>
      </c>
      <c r="D1315" s="32">
        <v>16822787</v>
      </c>
      <c r="E1315" s="32">
        <v>-10031791</v>
      </c>
      <c r="F1315" s="32">
        <v>6790996</v>
      </c>
      <c r="G1315" s="32">
        <v>-392061.54</v>
      </c>
      <c r="H1315" s="32">
        <v>-396369.91</v>
      </c>
      <c r="I1315" s="32">
        <v>-396369.91999999998</v>
      </c>
      <c r="J1315" s="32">
        <v>-4308.3699999999953</v>
      </c>
      <c r="K1315" s="32">
        <v>-1.0000000009313226E-2</v>
      </c>
      <c r="L1315" s="32"/>
    </row>
    <row r="1316" spans="1:12">
      <c r="A1316" s="56"/>
      <c r="B1316" s="56" t="s">
        <v>4989</v>
      </c>
      <c r="C1316" s="56" t="s">
        <v>5862</v>
      </c>
      <c r="D1316" s="32">
        <v>54723834</v>
      </c>
      <c r="E1316" s="32">
        <v>-32633002</v>
      </c>
      <c r="F1316" s="32">
        <v>22090832</v>
      </c>
      <c r="G1316" s="32">
        <v>-1275360.1000000001</v>
      </c>
      <c r="H1316" s="32">
        <v>-1289375.04</v>
      </c>
      <c r="I1316" s="32">
        <v>-1289375.05</v>
      </c>
      <c r="J1316" s="32">
        <v>-14014.939999999944</v>
      </c>
      <c r="K1316" s="32">
        <v>-1.0000000009313226E-2</v>
      </c>
      <c r="L1316" s="32"/>
    </row>
    <row r="1317" spans="1:12">
      <c r="A1317" s="56"/>
      <c r="B1317" s="56" t="s">
        <v>4991</v>
      </c>
      <c r="C1317" s="56" t="s">
        <v>5863</v>
      </c>
      <c r="D1317" s="32">
        <v>580672</v>
      </c>
      <c r="E1317" s="32">
        <v>-251755</v>
      </c>
      <c r="F1317" s="32">
        <v>328917</v>
      </c>
      <c r="G1317" s="32">
        <v>-7641.96</v>
      </c>
      <c r="H1317" s="32">
        <v>-7725.93</v>
      </c>
      <c r="I1317" s="32">
        <v>-7725.93</v>
      </c>
      <c r="J1317" s="32">
        <v>-83.970000000000255</v>
      </c>
      <c r="K1317" s="32">
        <v>0</v>
      </c>
      <c r="L1317" s="32"/>
    </row>
    <row r="1318" spans="1:12">
      <c r="A1318" s="56"/>
      <c r="B1318" s="56" t="s">
        <v>4613</v>
      </c>
      <c r="C1318" s="56" t="s">
        <v>5864</v>
      </c>
      <c r="D1318" s="32">
        <v>4079586</v>
      </c>
      <c r="E1318" s="32">
        <v>-2432745</v>
      </c>
      <c r="F1318" s="32">
        <v>1646841</v>
      </c>
      <c r="G1318" s="32">
        <v>-95076.33</v>
      </c>
      <c r="H1318" s="32">
        <v>-96121.13</v>
      </c>
      <c r="I1318" s="32">
        <v>-96121.13</v>
      </c>
      <c r="J1318" s="32">
        <v>-1044.8000000000029</v>
      </c>
      <c r="K1318" s="32">
        <v>0</v>
      </c>
      <c r="L1318" s="32"/>
    </row>
    <row r="1319" spans="1:12">
      <c r="A1319" s="56"/>
      <c r="B1319" s="56" t="s">
        <v>4994</v>
      </c>
      <c r="C1319" s="56" t="s">
        <v>5865</v>
      </c>
      <c r="D1319" s="32">
        <v>2956061</v>
      </c>
      <c r="E1319" s="32">
        <v>-1762763</v>
      </c>
      <c r="F1319" s="32">
        <v>1193298</v>
      </c>
      <c r="G1319" s="32">
        <v>-68892.149999999994</v>
      </c>
      <c r="H1319" s="32">
        <v>-69649.210000000006</v>
      </c>
      <c r="I1319" s="32">
        <v>-69649.210000000006</v>
      </c>
      <c r="J1319" s="32">
        <v>-757.06000000001222</v>
      </c>
      <c r="K1319" s="32">
        <v>0</v>
      </c>
      <c r="L1319" s="32"/>
    </row>
    <row r="1320" spans="1:12">
      <c r="A1320" s="56"/>
      <c r="B1320" s="56" t="s">
        <v>2260</v>
      </c>
      <c r="C1320" s="56" t="s">
        <v>5866</v>
      </c>
      <c r="D1320" s="32">
        <v>196861630</v>
      </c>
      <c r="E1320" s="32">
        <v>-85364753</v>
      </c>
      <c r="F1320" s="32">
        <v>111496877</v>
      </c>
      <c r="G1320" s="32">
        <v>-2590449.5699999998</v>
      </c>
      <c r="H1320" s="32">
        <v>-2618916.0499999998</v>
      </c>
      <c r="I1320" s="32">
        <v>-2618916.0499999998</v>
      </c>
      <c r="J1320" s="32">
        <v>-28466.479999999981</v>
      </c>
      <c r="K1320" s="32">
        <v>0</v>
      </c>
      <c r="L1320" s="32"/>
    </row>
    <row r="1321" spans="1:12">
      <c r="A1321" s="56"/>
      <c r="B1321" s="56" t="s">
        <v>4999</v>
      </c>
      <c r="C1321" s="56" t="s">
        <v>5867</v>
      </c>
      <c r="D1321" s="32">
        <v>18873151</v>
      </c>
      <c r="E1321" s="32">
        <v>-11254466</v>
      </c>
      <c r="F1321" s="32">
        <v>7618685</v>
      </c>
      <c r="G1321" s="32">
        <v>-439846.09</v>
      </c>
      <c r="H1321" s="32">
        <v>-444679.57</v>
      </c>
      <c r="I1321" s="32">
        <v>-444679.57</v>
      </c>
      <c r="J1321" s="32">
        <v>-4833.4799999999814</v>
      </c>
      <c r="K1321" s="32">
        <v>0</v>
      </c>
      <c r="L1321" s="32"/>
    </row>
    <row r="1322" spans="1:12">
      <c r="A1322" s="56"/>
      <c r="B1322" s="56" t="s">
        <v>4552</v>
      </c>
      <c r="C1322" s="56" t="s">
        <v>5662</v>
      </c>
      <c r="D1322" s="32">
        <v>4340678</v>
      </c>
      <c r="E1322" s="32">
        <v>-2588440</v>
      </c>
      <c r="F1322" s="32">
        <v>1752238</v>
      </c>
      <c r="G1322" s="32">
        <v>-101161.18</v>
      </c>
      <c r="H1322" s="32">
        <v>-102272.83</v>
      </c>
      <c r="I1322" s="32">
        <v>-102272.84</v>
      </c>
      <c r="J1322" s="32">
        <v>-1111.6500000000087</v>
      </c>
      <c r="K1322" s="32">
        <v>-9.9999999947613105E-3</v>
      </c>
      <c r="L1322" s="32"/>
    </row>
    <row r="1323" spans="1:12">
      <c r="A1323" s="56"/>
      <c r="B1323" s="56" t="s">
        <v>5001</v>
      </c>
      <c r="C1323" s="56" t="s">
        <v>5868</v>
      </c>
      <c r="D1323" s="32">
        <v>4541975</v>
      </c>
      <c r="E1323" s="32">
        <v>-2708478</v>
      </c>
      <c r="F1323" s="32">
        <v>1833497</v>
      </c>
      <c r="G1323" s="32">
        <v>-105852.49</v>
      </c>
      <c r="H1323" s="32">
        <v>-107015.7</v>
      </c>
      <c r="I1323" s="32">
        <v>-107015.7</v>
      </c>
      <c r="J1323" s="32">
        <v>-1163.2099999999919</v>
      </c>
      <c r="K1323" s="32">
        <v>0</v>
      </c>
      <c r="L1323" s="32"/>
    </row>
    <row r="1324" spans="1:12">
      <c r="A1324" s="56"/>
      <c r="B1324" s="56" t="s">
        <v>5003</v>
      </c>
      <c r="C1324" s="56" t="s">
        <v>5869</v>
      </c>
      <c r="D1324" s="32">
        <v>862708</v>
      </c>
      <c r="E1324" s="32">
        <v>-514451</v>
      </c>
      <c r="F1324" s="32">
        <v>348257</v>
      </c>
      <c r="G1324" s="32">
        <v>-20105.740000000002</v>
      </c>
      <c r="H1324" s="32">
        <v>-20326.669999999998</v>
      </c>
      <c r="I1324" s="32">
        <v>-20326.68</v>
      </c>
      <c r="J1324" s="32">
        <v>-220.92999999999665</v>
      </c>
      <c r="K1324" s="32">
        <v>-1.0000000002037268E-2</v>
      </c>
      <c r="L1324" s="32"/>
    </row>
    <row r="1325" spans="1:12">
      <c r="A1325" s="56"/>
      <c r="B1325" s="56" t="s">
        <v>5005</v>
      </c>
      <c r="C1325" s="56" t="s">
        <v>5870</v>
      </c>
      <c r="D1325" s="32">
        <v>13204930</v>
      </c>
      <c r="E1325" s="32">
        <v>-7874384</v>
      </c>
      <c r="F1325" s="32">
        <v>5330546</v>
      </c>
      <c r="G1325" s="32">
        <v>-307746</v>
      </c>
      <c r="H1325" s="32">
        <v>-311127.83</v>
      </c>
      <c r="I1325" s="32">
        <v>-311127.83</v>
      </c>
      <c r="J1325" s="32">
        <v>-3381.8300000000163</v>
      </c>
      <c r="K1325" s="32">
        <v>0</v>
      </c>
      <c r="L1325" s="32"/>
    </row>
    <row r="1326" spans="1:12">
      <c r="A1326" s="56"/>
      <c r="B1326" s="56" t="s">
        <v>5007</v>
      </c>
      <c r="C1326" s="56" t="s">
        <v>5871</v>
      </c>
      <c r="D1326" s="32">
        <v>28425298</v>
      </c>
      <c r="E1326" s="32">
        <v>-9123177</v>
      </c>
      <c r="F1326" s="32">
        <v>19302121</v>
      </c>
      <c r="G1326" s="32">
        <v>-174587.76</v>
      </c>
      <c r="H1326" s="32">
        <v>-176506.31</v>
      </c>
      <c r="I1326" s="32">
        <v>-176506.31</v>
      </c>
      <c r="J1326" s="32">
        <v>-1918.5499999999884</v>
      </c>
      <c r="K1326" s="32">
        <v>0</v>
      </c>
      <c r="L1326" s="32"/>
    </row>
    <row r="1327" spans="1:12">
      <c r="A1327" s="56"/>
      <c r="B1327" s="56" t="s">
        <v>4592</v>
      </c>
      <c r="C1327" s="56" t="s">
        <v>5665</v>
      </c>
      <c r="D1327" s="32">
        <v>375017</v>
      </c>
      <c r="E1327" s="32">
        <v>-223631</v>
      </c>
      <c r="F1327" s="32">
        <v>151386</v>
      </c>
      <c r="G1327" s="32">
        <v>-8739.92</v>
      </c>
      <c r="H1327" s="32">
        <v>-8835.9699999999993</v>
      </c>
      <c r="I1327" s="32">
        <v>-8835.9599999999991</v>
      </c>
      <c r="J1327" s="32">
        <v>-96.049999999999272</v>
      </c>
      <c r="K1327" s="32">
        <v>1.0000000000218279E-2</v>
      </c>
      <c r="L1327" s="32"/>
    </row>
    <row r="1328" spans="1:12">
      <c r="A1328" s="56"/>
      <c r="B1328" s="56" t="s">
        <v>5009</v>
      </c>
      <c r="C1328" s="56" t="s">
        <v>5872</v>
      </c>
      <c r="D1328" s="32">
        <v>13234282</v>
      </c>
      <c r="E1328" s="32">
        <v>-7891888</v>
      </c>
      <c r="F1328" s="32">
        <v>5342394</v>
      </c>
      <c r="G1328" s="32">
        <v>-308430.06</v>
      </c>
      <c r="H1328" s="32">
        <v>-311819.40000000002</v>
      </c>
      <c r="I1328" s="32">
        <v>-311819.40000000002</v>
      </c>
      <c r="J1328" s="32">
        <v>-3389.3400000000256</v>
      </c>
      <c r="K1328" s="32">
        <v>0</v>
      </c>
      <c r="L1328" s="32"/>
    </row>
    <row r="1329" spans="1:12">
      <c r="A1329" s="56"/>
      <c r="B1329" s="56" t="s">
        <v>1612</v>
      </c>
      <c r="C1329" s="56" t="s">
        <v>5904</v>
      </c>
      <c r="D1329" s="32">
        <v>37461070</v>
      </c>
      <c r="E1329" s="32">
        <v>-22338843</v>
      </c>
      <c r="F1329" s="32">
        <v>15122227</v>
      </c>
      <c r="G1329" s="32">
        <v>-873044.71</v>
      </c>
      <c r="H1329" s="32">
        <v>-882638.61</v>
      </c>
      <c r="I1329" s="32">
        <v>-882638.61</v>
      </c>
      <c r="J1329" s="32">
        <v>-9593.9000000000233</v>
      </c>
      <c r="K1329" s="32">
        <v>0</v>
      </c>
      <c r="L1329" s="32"/>
    </row>
    <row r="1330" spans="1:12">
      <c r="A1330" s="56"/>
      <c r="B1330" s="56" t="s">
        <v>5011</v>
      </c>
      <c r="C1330" s="56" t="s">
        <v>5873</v>
      </c>
      <c r="D1330" s="32">
        <v>17362714</v>
      </c>
      <c r="E1330" s="32">
        <v>-10353761</v>
      </c>
      <c r="F1330" s="32">
        <v>7008953</v>
      </c>
      <c r="G1330" s="32">
        <v>-404644.76</v>
      </c>
      <c r="H1330" s="32">
        <v>-409091.4</v>
      </c>
      <c r="I1330" s="32">
        <v>-409091.4</v>
      </c>
      <c r="J1330" s="32">
        <v>-4446.640000000014</v>
      </c>
      <c r="K1330" s="32">
        <v>0</v>
      </c>
      <c r="L1330" s="32"/>
    </row>
    <row r="1331" spans="1:12">
      <c r="A1331" s="56"/>
      <c r="B1331" s="56" t="s">
        <v>1620</v>
      </c>
      <c r="C1331" s="56" t="s">
        <v>5874</v>
      </c>
      <c r="D1331" s="32">
        <v>75857654</v>
      </c>
      <c r="E1331" s="32">
        <v>-45235554</v>
      </c>
      <c r="F1331" s="32">
        <v>30622100</v>
      </c>
      <c r="G1331" s="32">
        <v>-1767891.94</v>
      </c>
      <c r="H1331" s="32">
        <v>-1787319.33</v>
      </c>
      <c r="I1331" s="32">
        <v>-1787319.33</v>
      </c>
      <c r="J1331" s="32">
        <v>-19427.39000000013</v>
      </c>
      <c r="K1331" s="32">
        <v>0</v>
      </c>
      <c r="L1331" s="32"/>
    </row>
    <row r="1332" spans="1:12">
      <c r="A1332" s="56"/>
      <c r="B1332" s="56" t="s">
        <v>5013</v>
      </c>
      <c r="C1332" s="56" t="s">
        <v>5875</v>
      </c>
      <c r="D1332" s="32">
        <v>31853684</v>
      </c>
      <c r="E1332" s="32">
        <v>-18996101</v>
      </c>
      <c r="F1332" s="32">
        <v>12857583</v>
      </c>
      <c r="G1332" s="32">
        <v>-742292.42</v>
      </c>
      <c r="H1332" s="32">
        <v>-750449.48</v>
      </c>
      <c r="I1332" s="32">
        <v>-750449.48</v>
      </c>
      <c r="J1332" s="32">
        <v>-8157.0599999999395</v>
      </c>
      <c r="K1332" s="32">
        <v>0</v>
      </c>
      <c r="L1332" s="32"/>
    </row>
    <row r="1333" spans="1:12">
      <c r="A1333" s="56"/>
      <c r="B1333" s="56" t="s">
        <v>1311</v>
      </c>
      <c r="C1333" s="56" t="s">
        <v>5879</v>
      </c>
      <c r="D1333" s="32">
        <v>1335593</v>
      </c>
      <c r="E1333" s="32">
        <v>-796443</v>
      </c>
      <c r="F1333" s="32">
        <v>539150</v>
      </c>
      <c r="G1333" s="32">
        <v>-31126.5</v>
      </c>
      <c r="H1333" s="32">
        <v>-31468.55</v>
      </c>
      <c r="I1333" s="32">
        <v>-31468.54</v>
      </c>
      <c r="J1333" s="32">
        <v>-342.04999999999927</v>
      </c>
      <c r="K1333" s="32">
        <v>9.9999999983992893E-3</v>
      </c>
      <c r="L1333" s="32"/>
    </row>
    <row r="1334" spans="1:12">
      <c r="A1334" s="56"/>
      <c r="B1334" s="56" t="s">
        <v>11546</v>
      </c>
      <c r="C1334" s="56" t="s">
        <v>4143</v>
      </c>
      <c r="D1334" s="32">
        <v>162969800</v>
      </c>
      <c r="E1334" s="32">
        <v>-90235100</v>
      </c>
      <c r="F1334" s="32">
        <v>72734700</v>
      </c>
      <c r="G1334" s="32">
        <v>-3680241.16</v>
      </c>
      <c r="H1334" s="32">
        <v>-3720683.37</v>
      </c>
      <c r="I1334" s="32">
        <v>-3720683.37</v>
      </c>
      <c r="J1334" s="32">
        <v>-40442.209999999963</v>
      </c>
      <c r="K1334" s="32">
        <v>0</v>
      </c>
      <c r="L1334" s="32"/>
    </row>
    <row r="1335" spans="1:12">
      <c r="A1335" s="56"/>
      <c r="B1335" s="56" t="s">
        <v>1494</v>
      </c>
      <c r="C1335" s="56" t="s">
        <v>4152</v>
      </c>
      <c r="D1335" s="32">
        <v>10887684</v>
      </c>
      <c r="E1335" s="32">
        <v>-5413006</v>
      </c>
      <c r="F1335" s="32">
        <v>5474678</v>
      </c>
      <c r="G1335" s="32">
        <v>-182084.73</v>
      </c>
      <c r="H1335" s="32">
        <v>-184085.66</v>
      </c>
      <c r="I1335" s="32">
        <v>-184085.66</v>
      </c>
      <c r="J1335" s="32">
        <v>-2000.929999999993</v>
      </c>
      <c r="K1335" s="32">
        <v>0</v>
      </c>
      <c r="L1335" s="32"/>
    </row>
    <row r="1336" spans="1:12">
      <c r="A1336" s="56"/>
      <c r="B1336" s="56" t="s">
        <v>4154</v>
      </c>
      <c r="C1336" s="56" t="s">
        <v>4153</v>
      </c>
      <c r="D1336" s="32">
        <v>11547463</v>
      </c>
      <c r="E1336" s="32">
        <v>-5026270</v>
      </c>
      <c r="F1336" s="32">
        <v>6521193</v>
      </c>
      <c r="G1336" s="32">
        <v>-157189.07999999999</v>
      </c>
      <c r="H1336" s="32">
        <v>-158916.43</v>
      </c>
      <c r="I1336" s="32">
        <v>-158916.43</v>
      </c>
      <c r="J1336" s="32">
        <v>-1727.3500000000058</v>
      </c>
      <c r="K1336" s="32">
        <v>0</v>
      </c>
      <c r="L1336" s="32"/>
    </row>
    <row r="1337" spans="1:12">
      <c r="A1337" s="56"/>
      <c r="B1337" s="56" t="s">
        <v>4184</v>
      </c>
      <c r="C1337" s="56" t="s">
        <v>4183</v>
      </c>
      <c r="D1337" s="32">
        <v>14021100</v>
      </c>
      <c r="E1337" s="32">
        <v>-6129787</v>
      </c>
      <c r="F1337" s="32">
        <v>7891313</v>
      </c>
      <c r="G1337" s="32">
        <v>-184469.54</v>
      </c>
      <c r="H1337" s="32">
        <v>-186496.67</v>
      </c>
      <c r="I1337" s="32">
        <v>-186496.67</v>
      </c>
      <c r="J1337" s="32">
        <v>-2027.1300000000047</v>
      </c>
      <c r="K1337" s="32">
        <v>0</v>
      </c>
      <c r="L1337" s="32"/>
    </row>
    <row r="1338" spans="1:12">
      <c r="A1338" s="56"/>
      <c r="B1338" s="56" t="s">
        <v>4186</v>
      </c>
      <c r="C1338" s="56" t="s">
        <v>4185</v>
      </c>
      <c r="D1338" s="32">
        <v>316115</v>
      </c>
      <c r="E1338" s="32">
        <v>-124163</v>
      </c>
      <c r="F1338" s="32">
        <v>191952</v>
      </c>
      <c r="G1338" s="32">
        <v>-4159.1400000000003</v>
      </c>
      <c r="H1338" s="32">
        <v>-4204.8500000000004</v>
      </c>
      <c r="I1338" s="32">
        <v>-4204.8500000000004</v>
      </c>
      <c r="J1338" s="32">
        <v>-45.710000000000036</v>
      </c>
      <c r="K1338" s="32">
        <v>0</v>
      </c>
      <c r="L1338" s="32"/>
    </row>
    <row r="1339" spans="1:12">
      <c r="A1339" s="56"/>
      <c r="B1339" s="56" t="s">
        <v>4147</v>
      </c>
      <c r="C1339" s="56" t="s">
        <v>4146</v>
      </c>
      <c r="D1339" s="32">
        <v>142058629</v>
      </c>
      <c r="E1339" s="32">
        <v>-53031834</v>
      </c>
      <c r="F1339" s="32">
        <v>89026795</v>
      </c>
      <c r="G1339" s="32">
        <v>-1866567.75</v>
      </c>
      <c r="H1339" s="32">
        <v>-1887079.49</v>
      </c>
      <c r="I1339" s="32">
        <v>-1887079.49</v>
      </c>
      <c r="J1339" s="32">
        <v>-20511.739999999991</v>
      </c>
      <c r="K1339" s="32">
        <v>0</v>
      </c>
      <c r="L1339" s="32"/>
    </row>
    <row r="1340" spans="1:12">
      <c r="A1340" s="56"/>
      <c r="B1340" s="56" t="s">
        <v>4149</v>
      </c>
      <c r="C1340" s="56" t="s">
        <v>4148</v>
      </c>
      <c r="D1340" s="32">
        <v>7728000</v>
      </c>
      <c r="E1340" s="32">
        <v>-3243386</v>
      </c>
      <c r="F1340" s="32">
        <v>4484614</v>
      </c>
      <c r="G1340" s="32">
        <v>-101094.47</v>
      </c>
      <c r="H1340" s="32">
        <v>-102205.41</v>
      </c>
      <c r="I1340" s="32">
        <v>-102205.4</v>
      </c>
      <c r="J1340" s="32">
        <v>-1110.9400000000023</v>
      </c>
      <c r="K1340" s="32">
        <v>1.0000000009313226E-2</v>
      </c>
      <c r="L1340" s="32"/>
    </row>
    <row r="1341" spans="1:12">
      <c r="A1341" s="56"/>
      <c r="B1341" s="56" t="s">
        <v>4274</v>
      </c>
      <c r="C1341" s="56" t="s">
        <v>4273</v>
      </c>
      <c r="D1341" s="32">
        <v>11592</v>
      </c>
      <c r="E1341" s="32">
        <v>-10807</v>
      </c>
      <c r="F1341" s="32">
        <v>785</v>
      </c>
      <c r="G1341" s="32">
        <v>-205.3</v>
      </c>
      <c r="H1341" s="32">
        <v>0</v>
      </c>
      <c r="I1341" s="32">
        <v>0</v>
      </c>
      <c r="J1341" s="32">
        <v>205.3</v>
      </c>
      <c r="K1341" s="32">
        <v>0</v>
      </c>
      <c r="L1341" s="32"/>
    </row>
    <row r="1342" spans="1:12">
      <c r="A1342" s="56"/>
      <c r="B1342" s="56" t="s">
        <v>4276</v>
      </c>
      <c r="C1342" s="56" t="s">
        <v>4275</v>
      </c>
      <c r="D1342" s="32">
        <v>495844</v>
      </c>
      <c r="E1342" s="32">
        <v>-455487</v>
      </c>
      <c r="F1342" s="32">
        <v>40357</v>
      </c>
      <c r="G1342" s="32">
        <v>-15565.07</v>
      </c>
      <c r="H1342" s="32">
        <v>0</v>
      </c>
      <c r="I1342" s="32">
        <v>0</v>
      </c>
      <c r="J1342" s="32">
        <v>15565.07</v>
      </c>
      <c r="K1342" s="32">
        <v>0</v>
      </c>
      <c r="L1342" s="32"/>
    </row>
    <row r="1343" spans="1:12">
      <c r="A1343" s="56"/>
      <c r="B1343" s="56" t="s">
        <v>4278</v>
      </c>
      <c r="C1343" s="56" t="s">
        <v>4277</v>
      </c>
      <c r="D1343" s="32">
        <v>1470182</v>
      </c>
      <c r="E1343" s="32">
        <v>-1166623</v>
      </c>
      <c r="F1343" s="32">
        <v>303559</v>
      </c>
      <c r="G1343" s="32">
        <v>-40807.99</v>
      </c>
      <c r="H1343" s="32">
        <v>-41256.43</v>
      </c>
      <c r="I1343" s="32">
        <v>-41256.44</v>
      </c>
      <c r="J1343" s="32">
        <v>-448.44000000000233</v>
      </c>
      <c r="K1343" s="32">
        <v>-1.0000000002037268E-2</v>
      </c>
      <c r="L1343" s="32"/>
    </row>
    <row r="1344" spans="1:12">
      <c r="A1344" s="56"/>
      <c r="B1344" s="56" t="s">
        <v>4380</v>
      </c>
      <c r="C1344" s="56" t="s">
        <v>4379</v>
      </c>
      <c r="D1344" s="32">
        <v>37678167</v>
      </c>
      <c r="E1344" s="32">
        <v>-12453100</v>
      </c>
      <c r="F1344" s="32">
        <v>25225067</v>
      </c>
      <c r="G1344" s="32">
        <v>-231078.28999999998</v>
      </c>
      <c r="H1344" s="32">
        <v>-233617.62</v>
      </c>
      <c r="I1344" s="32">
        <v>-233617.6</v>
      </c>
      <c r="J1344" s="32">
        <v>-2539.3300000000163</v>
      </c>
      <c r="K1344" s="32">
        <v>1.9999999989522621E-2</v>
      </c>
      <c r="L1344" s="32"/>
    </row>
    <row r="1345" spans="1:12">
      <c r="A1345" s="56"/>
      <c r="B1345" s="56" t="s">
        <v>4284</v>
      </c>
      <c r="C1345" s="56" t="s">
        <v>4283</v>
      </c>
      <c r="D1345" s="32">
        <v>605148</v>
      </c>
      <c r="E1345" s="32">
        <v>-338008</v>
      </c>
      <c r="F1345" s="32">
        <v>267140</v>
      </c>
      <c r="G1345" s="32">
        <v>-13712.67</v>
      </c>
      <c r="H1345" s="32">
        <v>-13863.36</v>
      </c>
      <c r="I1345" s="32">
        <v>-13863.36</v>
      </c>
      <c r="J1345" s="32">
        <v>-150.69000000000051</v>
      </c>
      <c r="K1345" s="32">
        <v>0</v>
      </c>
      <c r="L1345" s="32"/>
    </row>
    <row r="1346" spans="1:12">
      <c r="A1346" s="56"/>
      <c r="B1346" s="56" t="s">
        <v>4319</v>
      </c>
      <c r="C1346" s="56" t="s">
        <v>4318</v>
      </c>
      <c r="D1346" s="32">
        <v>35123275</v>
      </c>
      <c r="E1346" s="32">
        <v>-18050165</v>
      </c>
      <c r="F1346" s="32">
        <v>17073110</v>
      </c>
      <c r="G1346" s="32">
        <v>-772211.7</v>
      </c>
      <c r="H1346" s="32">
        <v>-780697.53</v>
      </c>
      <c r="I1346" s="32">
        <v>-780697.54</v>
      </c>
      <c r="J1346" s="32">
        <v>-8485.8300000000745</v>
      </c>
      <c r="K1346" s="32">
        <v>-1.0000000009313226E-2</v>
      </c>
      <c r="L1346" s="32"/>
    </row>
    <row r="1347" spans="1:12">
      <c r="A1347" s="56"/>
      <c r="B1347" s="56" t="s">
        <v>7162</v>
      </c>
      <c r="C1347" s="56" t="s">
        <v>9848</v>
      </c>
      <c r="D1347" s="32">
        <v>2438828</v>
      </c>
      <c r="E1347" s="32">
        <v>-2316887</v>
      </c>
      <c r="F1347" s="32">
        <v>121941</v>
      </c>
      <c r="G1347" s="32">
        <v>0</v>
      </c>
      <c r="H1347" s="32">
        <v>0</v>
      </c>
      <c r="I1347" s="32">
        <v>0</v>
      </c>
      <c r="J1347" s="32">
        <v>0</v>
      </c>
      <c r="K1347" s="32">
        <v>0</v>
      </c>
      <c r="L1347" s="32"/>
    </row>
    <row r="1348" spans="1:12">
      <c r="A1348" s="56"/>
      <c r="B1348" s="56" t="s">
        <v>7163</v>
      </c>
      <c r="C1348" s="56" t="s">
        <v>9849</v>
      </c>
      <c r="D1348" s="32">
        <v>248608</v>
      </c>
      <c r="E1348" s="32">
        <v>-236178</v>
      </c>
      <c r="F1348" s="32">
        <v>12430</v>
      </c>
      <c r="G1348" s="32">
        <v>0</v>
      </c>
      <c r="H1348" s="32">
        <v>0</v>
      </c>
      <c r="I1348" s="32">
        <v>0</v>
      </c>
      <c r="J1348" s="32">
        <v>0</v>
      </c>
      <c r="K1348" s="32">
        <v>0</v>
      </c>
      <c r="L1348" s="32"/>
    </row>
    <row r="1349" spans="1:12">
      <c r="A1349" s="56"/>
      <c r="B1349" s="56" t="s">
        <v>1311</v>
      </c>
      <c r="C1349" s="56" t="s">
        <v>9850</v>
      </c>
      <c r="D1349" s="32">
        <v>8060611</v>
      </c>
      <c r="E1349" s="32">
        <v>-7657580</v>
      </c>
      <c r="F1349" s="32">
        <v>403031</v>
      </c>
      <c r="G1349" s="32">
        <v>0</v>
      </c>
      <c r="H1349" s="32">
        <v>0</v>
      </c>
      <c r="I1349" s="32">
        <v>0</v>
      </c>
      <c r="J1349" s="32">
        <v>0</v>
      </c>
      <c r="K1349" s="32">
        <v>0</v>
      </c>
      <c r="L1349" s="32"/>
    </row>
    <row r="1350" spans="1:12">
      <c r="A1350" s="56"/>
      <c r="B1350" s="56" t="s">
        <v>2551</v>
      </c>
      <c r="C1350" s="56" t="s">
        <v>4320</v>
      </c>
      <c r="D1350" s="32">
        <v>5049301</v>
      </c>
      <c r="E1350" s="32">
        <v>-3323093</v>
      </c>
      <c r="F1350" s="32">
        <v>1726208</v>
      </c>
      <c r="G1350" s="32">
        <v>-126878.57</v>
      </c>
      <c r="H1350" s="32">
        <v>-128272.85</v>
      </c>
      <c r="I1350" s="32">
        <v>-128272.84</v>
      </c>
      <c r="J1350" s="32">
        <v>-1394.2799999999988</v>
      </c>
      <c r="K1350" s="32">
        <v>1.0000000009313226E-2</v>
      </c>
      <c r="L1350" s="32"/>
    </row>
    <row r="1351" spans="1:12">
      <c r="A1351" s="56"/>
      <c r="B1351" s="56" t="s">
        <v>4280</v>
      </c>
      <c r="C1351" s="56" t="s">
        <v>4279</v>
      </c>
      <c r="D1351" s="32">
        <v>12335893</v>
      </c>
      <c r="E1351" s="32">
        <v>-7543493</v>
      </c>
      <c r="F1351" s="32">
        <v>4792400</v>
      </c>
      <c r="G1351" s="32">
        <v>-288519.45</v>
      </c>
      <c r="H1351" s="32">
        <v>-291689.98</v>
      </c>
      <c r="I1351" s="32">
        <v>-291689.99</v>
      </c>
      <c r="J1351" s="32">
        <v>-3170.5299999999697</v>
      </c>
      <c r="K1351" s="32">
        <v>-1.0000000009313226E-2</v>
      </c>
      <c r="L1351" s="32"/>
    </row>
    <row r="1352" spans="1:12">
      <c r="A1352" s="56"/>
      <c r="B1352" s="56" t="s">
        <v>3993</v>
      </c>
      <c r="C1352" s="56" t="s">
        <v>3992</v>
      </c>
      <c r="D1352" s="32">
        <v>13925963</v>
      </c>
      <c r="E1352" s="32">
        <v>-6893331</v>
      </c>
      <c r="F1352" s="32">
        <v>7032632</v>
      </c>
      <c r="G1352" s="32">
        <v>-183224.13</v>
      </c>
      <c r="H1352" s="32">
        <v>-185237.58</v>
      </c>
      <c r="I1352" s="32">
        <v>-185237.59</v>
      </c>
      <c r="J1352" s="32">
        <v>-2013.4499999999825</v>
      </c>
      <c r="K1352" s="32">
        <v>-1.0000000009313226E-2</v>
      </c>
      <c r="L1352" s="32"/>
    </row>
    <row r="1353" spans="1:12">
      <c r="A1353" s="56"/>
      <c r="B1353" s="56" t="s">
        <v>4270</v>
      </c>
      <c r="C1353" s="56" t="s">
        <v>4269</v>
      </c>
      <c r="D1353" s="32">
        <v>948000</v>
      </c>
      <c r="E1353" s="32">
        <v>-338447</v>
      </c>
      <c r="F1353" s="32">
        <v>609553</v>
      </c>
      <c r="G1353" s="32">
        <v>-5495.91</v>
      </c>
      <c r="H1353" s="32">
        <v>-5556.3</v>
      </c>
      <c r="I1353" s="32">
        <v>-5556.3</v>
      </c>
      <c r="J1353" s="32">
        <v>-60.390000000000327</v>
      </c>
      <c r="K1353" s="32">
        <v>0</v>
      </c>
      <c r="L1353" s="32"/>
    </row>
    <row r="1354" spans="1:12">
      <c r="A1354" s="56"/>
      <c r="B1354" s="56" t="s">
        <v>4244</v>
      </c>
      <c r="C1354" s="56" t="s">
        <v>4243</v>
      </c>
      <c r="D1354" s="32">
        <v>194801</v>
      </c>
      <c r="E1354" s="32">
        <v>-120266</v>
      </c>
      <c r="F1354" s="32">
        <v>74535</v>
      </c>
      <c r="G1354" s="32">
        <v>-2562.5300000000002</v>
      </c>
      <c r="H1354" s="32">
        <v>-2590.69</v>
      </c>
      <c r="I1354" s="32">
        <v>-2590.69</v>
      </c>
      <c r="J1354" s="32">
        <v>-28.159999999999854</v>
      </c>
      <c r="K1354" s="32">
        <v>0</v>
      </c>
      <c r="L1354" s="32"/>
    </row>
    <row r="1355" spans="1:12">
      <c r="A1355" s="56"/>
      <c r="B1355" s="56" t="s">
        <v>4511</v>
      </c>
      <c r="C1355" s="56" t="s">
        <v>4510</v>
      </c>
      <c r="D1355" s="32">
        <v>52909</v>
      </c>
      <c r="E1355" s="32">
        <v>-45711</v>
      </c>
      <c r="F1355" s="32">
        <v>7198</v>
      </c>
      <c r="G1355" s="32">
        <v>-1581.34</v>
      </c>
      <c r="H1355" s="32">
        <v>-1598.71</v>
      </c>
      <c r="I1355" s="32">
        <v>-1372.81</v>
      </c>
      <c r="J1355" s="32">
        <v>-17.370000000000118</v>
      </c>
      <c r="K1355" s="32">
        <v>225.90000000000009</v>
      </c>
      <c r="L1355" s="32"/>
    </row>
    <row r="1356" spans="1:12">
      <c r="A1356" s="56"/>
      <c r="B1356" s="56" t="s">
        <v>4513</v>
      </c>
      <c r="C1356" s="56" t="s">
        <v>4512</v>
      </c>
      <c r="D1356" s="32">
        <v>125768</v>
      </c>
      <c r="E1356" s="32">
        <v>-108658</v>
      </c>
      <c r="F1356" s="32">
        <v>17110</v>
      </c>
      <c r="G1356" s="32">
        <v>-3758.64</v>
      </c>
      <c r="H1356" s="32">
        <v>-3799.94</v>
      </c>
      <c r="I1356" s="32">
        <v>-3262.99</v>
      </c>
      <c r="J1356" s="32">
        <v>-41.300000000000182</v>
      </c>
      <c r="K1356" s="32">
        <v>536.95000000000027</v>
      </c>
      <c r="L1356" s="32"/>
    </row>
    <row r="1357" spans="1:12">
      <c r="A1357" s="56"/>
      <c r="B1357" s="56" t="s">
        <v>4515</v>
      </c>
      <c r="C1357" s="56" t="s">
        <v>4514</v>
      </c>
      <c r="D1357" s="32">
        <v>82272</v>
      </c>
      <c r="E1357" s="32">
        <v>-71079</v>
      </c>
      <c r="F1357" s="32">
        <v>11193</v>
      </c>
      <c r="G1357" s="32">
        <v>-2458.77</v>
      </c>
      <c r="H1357" s="32">
        <v>-2485.79</v>
      </c>
      <c r="I1357" s="32">
        <v>-2134.54</v>
      </c>
      <c r="J1357" s="32">
        <v>-27.019999999999982</v>
      </c>
      <c r="K1357" s="32">
        <v>351.25</v>
      </c>
      <c r="L1357" s="32"/>
    </row>
    <row r="1358" spans="1:12">
      <c r="A1358" s="56"/>
      <c r="B1358" s="56" t="s">
        <v>4517</v>
      </c>
      <c r="C1358" s="56" t="s">
        <v>4516</v>
      </c>
      <c r="D1358" s="32">
        <v>54157</v>
      </c>
      <c r="E1358" s="32">
        <v>-46386</v>
      </c>
      <c r="F1358" s="32">
        <v>7771</v>
      </c>
      <c r="G1358" s="32">
        <v>-1605.53</v>
      </c>
      <c r="H1358" s="32">
        <v>-1623.18</v>
      </c>
      <c r="I1358" s="32">
        <v>-1623.17</v>
      </c>
      <c r="J1358" s="32">
        <v>-17.650000000000091</v>
      </c>
      <c r="K1358" s="32">
        <v>9.9999999999909051E-3</v>
      </c>
      <c r="L1358" s="32"/>
    </row>
    <row r="1359" spans="1:12">
      <c r="A1359" s="56"/>
      <c r="B1359" s="56" t="s">
        <v>4519</v>
      </c>
      <c r="C1359" s="56" t="s">
        <v>4518</v>
      </c>
      <c r="D1359" s="32">
        <v>48208</v>
      </c>
      <c r="E1359" s="32">
        <v>-27989</v>
      </c>
      <c r="F1359" s="32">
        <v>20219</v>
      </c>
      <c r="G1359" s="32">
        <v>-1109.96</v>
      </c>
      <c r="H1359" s="32">
        <v>-1122.17</v>
      </c>
      <c r="I1359" s="32">
        <v>-1122.1600000000001</v>
      </c>
      <c r="J1359" s="32">
        <v>-12.210000000000036</v>
      </c>
      <c r="K1359" s="32">
        <v>9.9999999999909051E-3</v>
      </c>
      <c r="L1359" s="32"/>
    </row>
    <row r="1360" spans="1:12">
      <c r="A1360" s="56"/>
      <c r="B1360" s="56" t="s">
        <v>4521</v>
      </c>
      <c r="C1360" s="56" t="s">
        <v>4520</v>
      </c>
      <c r="D1360" s="32">
        <v>26113</v>
      </c>
      <c r="E1360" s="32">
        <v>-10415</v>
      </c>
      <c r="F1360" s="32">
        <v>15698</v>
      </c>
      <c r="G1360" s="32">
        <v>-343.58</v>
      </c>
      <c r="H1360" s="32">
        <v>-347.36</v>
      </c>
      <c r="I1360" s="32">
        <v>-347.35</v>
      </c>
      <c r="J1360" s="32">
        <v>-3.7800000000000296</v>
      </c>
      <c r="K1360" s="32">
        <v>9.9999999999909051E-3</v>
      </c>
      <c r="L1360" s="32"/>
    </row>
    <row r="1361" spans="1:12">
      <c r="A1361" s="56"/>
      <c r="B1361" s="56" t="s">
        <v>4246</v>
      </c>
      <c r="C1361" s="56" t="s">
        <v>4245</v>
      </c>
      <c r="D1361" s="32">
        <v>2951440</v>
      </c>
      <c r="E1361" s="32">
        <v>-1358423</v>
      </c>
      <c r="F1361" s="32">
        <v>1593017</v>
      </c>
      <c r="G1361" s="32">
        <v>-38618.76</v>
      </c>
      <c r="H1361" s="32">
        <v>-39043.15</v>
      </c>
      <c r="I1361" s="32">
        <v>-39043.14</v>
      </c>
      <c r="J1361" s="32">
        <v>-424.38999999999942</v>
      </c>
      <c r="K1361" s="32">
        <v>1.0000000002037268E-2</v>
      </c>
      <c r="L1361" s="32"/>
    </row>
    <row r="1362" spans="1:12">
      <c r="A1362" s="56"/>
      <c r="B1362" s="56" t="s">
        <v>4523</v>
      </c>
      <c r="C1362" s="56" t="s">
        <v>4522</v>
      </c>
      <c r="D1362" s="32">
        <v>65280</v>
      </c>
      <c r="E1362" s="32">
        <v>-40103</v>
      </c>
      <c r="F1362" s="32">
        <v>25177</v>
      </c>
      <c r="G1362" s="32">
        <v>-858.79</v>
      </c>
      <c r="H1362" s="32">
        <v>-868.23</v>
      </c>
      <c r="I1362" s="32">
        <v>-868.22</v>
      </c>
      <c r="J1362" s="32">
        <v>-9.4400000000000546</v>
      </c>
      <c r="K1362" s="32">
        <v>9.9999999999909051E-3</v>
      </c>
      <c r="L1362" s="32"/>
    </row>
    <row r="1363" spans="1:12">
      <c r="A1363" s="56"/>
      <c r="B1363" s="56" t="s">
        <v>4021</v>
      </c>
      <c r="C1363" s="56" t="s">
        <v>4020</v>
      </c>
      <c r="D1363" s="32">
        <v>53825</v>
      </c>
      <c r="E1363" s="32">
        <v>-32256</v>
      </c>
      <c r="F1363" s="32">
        <v>21569</v>
      </c>
      <c r="G1363" s="32">
        <v>-708.12</v>
      </c>
      <c r="H1363" s="32">
        <v>-715.89</v>
      </c>
      <c r="I1363" s="32">
        <v>-715.9</v>
      </c>
      <c r="J1363" s="32">
        <v>-7.7699999999999818</v>
      </c>
      <c r="K1363" s="32">
        <v>-9.9999999999909051E-3</v>
      </c>
      <c r="L1363" s="32"/>
    </row>
    <row r="1364" spans="1:12">
      <c r="A1364" s="56"/>
      <c r="B1364" s="56" t="s">
        <v>4023</v>
      </c>
      <c r="C1364" s="56" t="s">
        <v>4022</v>
      </c>
      <c r="D1364" s="32">
        <v>27952</v>
      </c>
      <c r="E1364" s="32">
        <v>-16737</v>
      </c>
      <c r="F1364" s="32">
        <v>11215</v>
      </c>
      <c r="G1364" s="32">
        <v>-367.79</v>
      </c>
      <c r="H1364" s="32">
        <v>-371.82</v>
      </c>
      <c r="I1364" s="32">
        <v>-371.83</v>
      </c>
      <c r="J1364" s="32">
        <v>-4.0299999999999727</v>
      </c>
      <c r="K1364" s="32">
        <v>-9.9999999999909051E-3</v>
      </c>
      <c r="L1364" s="32"/>
    </row>
    <row r="1365" spans="1:12">
      <c r="A1365" s="56"/>
      <c r="B1365" s="56" t="s">
        <v>4438</v>
      </c>
      <c r="C1365" s="56" t="s">
        <v>4437</v>
      </c>
      <c r="D1365" s="32">
        <v>27200</v>
      </c>
      <c r="E1365" s="32">
        <v>-23689</v>
      </c>
      <c r="F1365" s="32">
        <v>3511</v>
      </c>
      <c r="G1365" s="32">
        <v>-819.03</v>
      </c>
      <c r="H1365" s="32">
        <v>-828.03</v>
      </c>
      <c r="I1365" s="32">
        <v>-504.02</v>
      </c>
      <c r="J1365" s="32">
        <v>-9</v>
      </c>
      <c r="K1365" s="32">
        <v>324.01</v>
      </c>
      <c r="L1365" s="32"/>
    </row>
    <row r="1366" spans="1:12">
      <c r="A1366" s="56"/>
      <c r="B1366" s="56" t="s">
        <v>4440</v>
      </c>
      <c r="C1366" s="56" t="s">
        <v>4439</v>
      </c>
      <c r="D1366" s="32">
        <v>23854</v>
      </c>
      <c r="E1366" s="32">
        <v>-18111</v>
      </c>
      <c r="F1366" s="32">
        <v>5743</v>
      </c>
      <c r="G1366" s="32">
        <v>-640.05999999999995</v>
      </c>
      <c r="H1366" s="32">
        <v>-647.09</v>
      </c>
      <c r="I1366" s="32">
        <v>-647.09</v>
      </c>
      <c r="J1366" s="32">
        <v>-7.0300000000000864</v>
      </c>
      <c r="K1366" s="32">
        <v>0</v>
      </c>
      <c r="L1366" s="32"/>
    </row>
    <row r="1367" spans="1:12">
      <c r="A1367" s="56"/>
      <c r="B1367" s="56" t="s">
        <v>2551</v>
      </c>
      <c r="C1367" s="56" t="s">
        <v>4024</v>
      </c>
      <c r="D1367" s="32">
        <v>74460</v>
      </c>
      <c r="E1367" s="32">
        <v>-61820</v>
      </c>
      <c r="F1367" s="32">
        <v>12640</v>
      </c>
      <c r="G1367" s="32">
        <v>-2146.6999999999998</v>
      </c>
      <c r="H1367" s="32">
        <v>-2170.2800000000002</v>
      </c>
      <c r="I1367" s="32">
        <v>-2170.29</v>
      </c>
      <c r="J1367" s="32">
        <v>-23.580000000000382</v>
      </c>
      <c r="K1367" s="32">
        <v>-9.9999999997635314E-3</v>
      </c>
      <c r="L1367" s="32"/>
    </row>
    <row r="1368" spans="1:12">
      <c r="A1368" s="56"/>
      <c r="B1368" s="56" t="s">
        <v>4026</v>
      </c>
      <c r="C1368" s="56" t="s">
        <v>4025</v>
      </c>
      <c r="D1368" s="32">
        <v>36469</v>
      </c>
      <c r="E1368" s="32">
        <v>-29102</v>
      </c>
      <c r="F1368" s="32">
        <v>7367</v>
      </c>
      <c r="G1368" s="32">
        <v>-1017</v>
      </c>
      <c r="H1368" s="32">
        <v>-1028.17</v>
      </c>
      <c r="I1368" s="32">
        <v>-1028.17</v>
      </c>
      <c r="J1368" s="32">
        <v>-11.170000000000073</v>
      </c>
      <c r="K1368" s="32">
        <v>0</v>
      </c>
      <c r="L1368" s="32"/>
    </row>
    <row r="1369" spans="1:12">
      <c r="A1369" s="56"/>
      <c r="B1369" s="56" t="s">
        <v>4028</v>
      </c>
      <c r="C1369" s="56" t="s">
        <v>4027</v>
      </c>
      <c r="D1369" s="32">
        <v>12681</v>
      </c>
      <c r="E1369" s="32">
        <v>-6879</v>
      </c>
      <c r="F1369" s="32">
        <v>5802</v>
      </c>
      <c r="G1369" s="32">
        <v>-284.17</v>
      </c>
      <c r="H1369" s="32">
        <v>-287.29000000000002</v>
      </c>
      <c r="I1369" s="32">
        <v>-287.29000000000002</v>
      </c>
      <c r="J1369" s="32">
        <v>-3.1200000000000045</v>
      </c>
      <c r="K1369" s="32">
        <v>0</v>
      </c>
      <c r="L1369" s="32"/>
    </row>
    <row r="1370" spans="1:12">
      <c r="A1370" s="56"/>
      <c r="B1370" s="56" t="s">
        <v>4030</v>
      </c>
      <c r="C1370" s="56" t="s">
        <v>4029</v>
      </c>
      <c r="D1370" s="32">
        <v>29785</v>
      </c>
      <c r="E1370" s="32">
        <v>-15952</v>
      </c>
      <c r="F1370" s="32">
        <v>13833</v>
      </c>
      <c r="G1370" s="32">
        <v>-664.26</v>
      </c>
      <c r="H1370" s="32">
        <v>-671.55</v>
      </c>
      <c r="I1370" s="32">
        <v>-671.56</v>
      </c>
      <c r="J1370" s="32">
        <v>-7.2899999999999636</v>
      </c>
      <c r="K1370" s="32">
        <v>-9.9999999999909051E-3</v>
      </c>
      <c r="L1370" s="32"/>
    </row>
    <row r="1371" spans="1:12">
      <c r="A1371" s="56"/>
      <c r="B1371" s="56" t="s">
        <v>4032</v>
      </c>
      <c r="C1371" s="56" t="s">
        <v>4031</v>
      </c>
      <c r="D1371" s="32">
        <v>872109</v>
      </c>
      <c r="E1371" s="32">
        <v>-599719</v>
      </c>
      <c r="F1371" s="32">
        <v>272390</v>
      </c>
      <c r="G1371" s="32">
        <v>-11470.74</v>
      </c>
      <c r="H1371" s="32">
        <v>-11596.79</v>
      </c>
      <c r="I1371" s="32">
        <v>-11596.78</v>
      </c>
      <c r="J1371" s="32">
        <v>-126.05000000000109</v>
      </c>
      <c r="K1371" s="32">
        <v>1.0000000000218279E-2</v>
      </c>
      <c r="L1371" s="32"/>
    </row>
    <row r="1372" spans="1:12">
      <c r="A1372" s="56"/>
      <c r="B1372" s="56" t="s">
        <v>7164</v>
      </c>
      <c r="C1372" s="56" t="s">
        <v>4033</v>
      </c>
      <c r="D1372" s="32">
        <v>869619</v>
      </c>
      <c r="E1372" s="32">
        <v>-596748</v>
      </c>
      <c r="F1372" s="32">
        <v>272871</v>
      </c>
      <c r="G1372" s="32">
        <v>-11438.06</v>
      </c>
      <c r="H1372" s="32">
        <v>-11563.75</v>
      </c>
      <c r="I1372" s="32">
        <v>-11563.76</v>
      </c>
      <c r="J1372" s="32">
        <v>-125.69000000000051</v>
      </c>
      <c r="K1372" s="32">
        <v>-1.0000000000218279E-2</v>
      </c>
      <c r="L1372" s="32"/>
    </row>
    <row r="1373" spans="1:12">
      <c r="A1373" s="56"/>
      <c r="B1373" s="56" t="s">
        <v>4035</v>
      </c>
      <c r="C1373" s="56" t="s">
        <v>4034</v>
      </c>
      <c r="D1373" s="32">
        <v>113220</v>
      </c>
      <c r="E1373" s="32">
        <v>-75926</v>
      </c>
      <c r="F1373" s="32">
        <v>37294</v>
      </c>
      <c r="G1373" s="32">
        <v>-1489.2</v>
      </c>
      <c r="H1373" s="32">
        <v>-1505.57</v>
      </c>
      <c r="I1373" s="32">
        <v>-1505.56</v>
      </c>
      <c r="J1373" s="32">
        <v>-16.369999999999891</v>
      </c>
      <c r="K1373" s="32">
        <v>9.9999999999909051E-3</v>
      </c>
      <c r="L1373" s="32"/>
    </row>
    <row r="1374" spans="1:12">
      <c r="A1374" s="56"/>
      <c r="B1374" s="56" t="s">
        <v>4037</v>
      </c>
      <c r="C1374" s="56" t="s">
        <v>4036</v>
      </c>
      <c r="D1374" s="32">
        <v>9560374</v>
      </c>
      <c r="E1374" s="32">
        <v>-3402955</v>
      </c>
      <c r="F1374" s="32">
        <v>6157419</v>
      </c>
      <c r="G1374" s="32">
        <v>-55524.87</v>
      </c>
      <c r="H1374" s="32">
        <v>-56135.03</v>
      </c>
      <c r="I1374" s="32">
        <v>-56135.03</v>
      </c>
      <c r="J1374" s="32">
        <v>-610.15999999999622</v>
      </c>
      <c r="K1374" s="32">
        <v>0</v>
      </c>
      <c r="L1374" s="32"/>
    </row>
    <row r="1375" spans="1:12">
      <c r="A1375" s="56"/>
      <c r="B1375" s="56" t="s">
        <v>7148</v>
      </c>
      <c r="C1375" s="56" t="s">
        <v>9595</v>
      </c>
      <c r="D1375" s="32">
        <v>14832</v>
      </c>
      <c r="E1375" s="32">
        <v>-14090</v>
      </c>
      <c r="F1375" s="32">
        <v>742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/>
    </row>
    <row r="1376" spans="1:12">
      <c r="A1376" s="56"/>
      <c r="B1376" s="56" t="s">
        <v>7149</v>
      </c>
      <c r="C1376" s="56" t="s">
        <v>9596</v>
      </c>
      <c r="D1376" s="32">
        <v>69525</v>
      </c>
      <c r="E1376" s="32">
        <v>-66049</v>
      </c>
      <c r="F1376" s="32">
        <v>3476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/>
    </row>
    <row r="1377" spans="1:12">
      <c r="A1377" s="56"/>
      <c r="B1377" s="56" t="s">
        <v>7150</v>
      </c>
      <c r="C1377" s="56" t="s">
        <v>9597</v>
      </c>
      <c r="D1377" s="32">
        <v>133010</v>
      </c>
      <c r="E1377" s="32">
        <v>-126360</v>
      </c>
      <c r="F1377" s="32">
        <v>6650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/>
    </row>
    <row r="1378" spans="1:12">
      <c r="A1378" s="56"/>
      <c r="B1378" s="56" t="s">
        <v>7151</v>
      </c>
      <c r="C1378" s="56" t="s">
        <v>9598</v>
      </c>
      <c r="D1378" s="32">
        <v>57886</v>
      </c>
      <c r="E1378" s="32">
        <v>-54992</v>
      </c>
      <c r="F1378" s="32">
        <v>2894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/>
    </row>
    <row r="1379" spans="1:12">
      <c r="A1379" s="56"/>
      <c r="B1379" s="56" t="s">
        <v>7152</v>
      </c>
      <c r="C1379" s="56" t="s">
        <v>9599</v>
      </c>
      <c r="D1379" s="32">
        <v>10216</v>
      </c>
      <c r="E1379" s="32">
        <v>-9705</v>
      </c>
      <c r="F1379" s="32">
        <v>511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/>
    </row>
    <row r="1380" spans="1:12">
      <c r="A1380" s="56"/>
      <c r="B1380" s="56" t="s">
        <v>7153</v>
      </c>
      <c r="C1380" s="56" t="s">
        <v>9600</v>
      </c>
      <c r="D1380" s="32">
        <v>133150</v>
      </c>
      <c r="E1380" s="32">
        <v>-126492</v>
      </c>
      <c r="F1380" s="32">
        <v>6658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/>
    </row>
    <row r="1381" spans="1:12">
      <c r="A1381" s="56"/>
      <c r="B1381" s="56" t="s">
        <v>7154</v>
      </c>
      <c r="C1381" s="56" t="s">
        <v>9601</v>
      </c>
      <c r="D1381" s="32">
        <v>94200</v>
      </c>
      <c r="E1381" s="32">
        <v>-89490</v>
      </c>
      <c r="F1381" s="32">
        <v>4710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/>
    </row>
    <row r="1382" spans="1:12">
      <c r="A1382" s="56"/>
      <c r="B1382" s="56" t="s">
        <v>7155</v>
      </c>
      <c r="C1382" s="56" t="s">
        <v>9602</v>
      </c>
      <c r="D1382" s="32">
        <v>18107</v>
      </c>
      <c r="E1382" s="32">
        <v>-17202</v>
      </c>
      <c r="F1382" s="32">
        <v>905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/>
    </row>
    <row r="1383" spans="1:12">
      <c r="A1383" s="56"/>
      <c r="B1383" s="56" t="s">
        <v>4039</v>
      </c>
      <c r="C1383" s="56" t="s">
        <v>4038</v>
      </c>
      <c r="D1383" s="32">
        <v>63999</v>
      </c>
      <c r="E1383" s="32">
        <v>-51191</v>
      </c>
      <c r="F1383" s="32">
        <v>12808</v>
      </c>
      <c r="G1383" s="32">
        <v>-1788</v>
      </c>
      <c r="H1383" s="32">
        <v>-1807.65</v>
      </c>
      <c r="I1383" s="32">
        <v>-1807.64</v>
      </c>
      <c r="J1383" s="32">
        <v>-19.650000000000091</v>
      </c>
      <c r="K1383" s="32">
        <v>9.9999999999909051E-3</v>
      </c>
      <c r="L1383" s="32"/>
    </row>
    <row r="1384" spans="1:12">
      <c r="A1384" s="56"/>
      <c r="B1384" s="56" t="s">
        <v>7156</v>
      </c>
      <c r="C1384" s="56" t="s">
        <v>9603</v>
      </c>
      <c r="D1384" s="32">
        <v>74160</v>
      </c>
      <c r="E1384" s="32">
        <v>-70452</v>
      </c>
      <c r="F1384" s="32">
        <v>3708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/>
    </row>
    <row r="1385" spans="1:12">
      <c r="A1385" s="56"/>
      <c r="B1385" s="56" t="s">
        <v>4041</v>
      </c>
      <c r="C1385" s="56" t="s">
        <v>4040</v>
      </c>
      <c r="D1385" s="32">
        <v>227066</v>
      </c>
      <c r="E1385" s="32">
        <v>-181625</v>
      </c>
      <c r="F1385" s="32">
        <v>45441</v>
      </c>
      <c r="G1385" s="32">
        <v>-6343.45</v>
      </c>
      <c r="H1385" s="32">
        <v>-6413.17</v>
      </c>
      <c r="I1385" s="32">
        <v>-6413.16</v>
      </c>
      <c r="J1385" s="32">
        <v>-69.720000000000255</v>
      </c>
      <c r="K1385" s="32">
        <v>1.0000000000218279E-2</v>
      </c>
      <c r="L1385" s="32"/>
    </row>
    <row r="1386" spans="1:12">
      <c r="A1386" s="56"/>
      <c r="B1386" s="56" t="s">
        <v>3668</v>
      </c>
      <c r="C1386" s="56" t="s">
        <v>9604</v>
      </c>
      <c r="D1386" s="32">
        <v>89095</v>
      </c>
      <c r="E1386" s="32">
        <v>-84640</v>
      </c>
      <c r="F1386" s="32">
        <v>4455</v>
      </c>
      <c r="G1386" s="32">
        <v>0</v>
      </c>
      <c r="H1386" s="32">
        <v>0</v>
      </c>
      <c r="I1386" s="32">
        <v>0</v>
      </c>
      <c r="J1386" s="32">
        <v>0</v>
      </c>
      <c r="K1386" s="32">
        <v>0</v>
      </c>
      <c r="L1386" s="32"/>
    </row>
    <row r="1387" spans="1:12">
      <c r="A1387" s="56"/>
      <c r="B1387" s="56" t="s">
        <v>7157</v>
      </c>
      <c r="C1387" s="56" t="s">
        <v>9605</v>
      </c>
      <c r="D1387" s="32">
        <v>10688</v>
      </c>
      <c r="E1387" s="32">
        <v>-10154</v>
      </c>
      <c r="F1387" s="32">
        <v>534</v>
      </c>
      <c r="G1387" s="32">
        <v>0</v>
      </c>
      <c r="H1387" s="32">
        <v>0</v>
      </c>
      <c r="I1387" s="32">
        <v>0</v>
      </c>
      <c r="J1387" s="32">
        <v>0</v>
      </c>
      <c r="K1387" s="32">
        <v>0</v>
      </c>
      <c r="L1387" s="32"/>
    </row>
    <row r="1388" spans="1:12">
      <c r="A1388" s="56"/>
      <c r="B1388" s="56" t="s">
        <v>7158</v>
      </c>
      <c r="C1388" s="56" t="s">
        <v>9606</v>
      </c>
      <c r="D1388" s="32">
        <v>345531</v>
      </c>
      <c r="E1388" s="32">
        <v>-328254</v>
      </c>
      <c r="F1388" s="32">
        <v>17277</v>
      </c>
      <c r="G1388" s="32">
        <v>0</v>
      </c>
      <c r="H1388" s="32">
        <v>0</v>
      </c>
      <c r="I1388" s="32">
        <v>0</v>
      </c>
      <c r="J1388" s="32">
        <v>0</v>
      </c>
      <c r="K1388" s="32">
        <v>0</v>
      </c>
      <c r="L1388" s="32"/>
    </row>
    <row r="1389" spans="1:12">
      <c r="A1389" s="56"/>
      <c r="B1389" s="56" t="s">
        <v>7159</v>
      </c>
      <c r="C1389" s="56" t="s">
        <v>9607</v>
      </c>
      <c r="D1389" s="32">
        <v>1552583</v>
      </c>
      <c r="E1389" s="32">
        <v>-1474954</v>
      </c>
      <c r="F1389" s="32">
        <v>77629</v>
      </c>
      <c r="G1389" s="32">
        <v>0</v>
      </c>
      <c r="H1389" s="32">
        <v>0</v>
      </c>
      <c r="I1389" s="32">
        <v>0</v>
      </c>
      <c r="J1389" s="32">
        <v>0</v>
      </c>
      <c r="K1389" s="32">
        <v>0</v>
      </c>
      <c r="L1389" s="32"/>
    </row>
    <row r="1390" spans="1:12">
      <c r="A1390" s="56"/>
      <c r="B1390" s="56" t="s">
        <v>7160</v>
      </c>
      <c r="C1390" s="56" t="s">
        <v>9608</v>
      </c>
      <c r="D1390" s="32">
        <v>982363</v>
      </c>
      <c r="E1390" s="32">
        <v>-933245</v>
      </c>
      <c r="F1390" s="32">
        <v>49118</v>
      </c>
      <c r="G1390" s="32">
        <v>0</v>
      </c>
      <c r="H1390" s="32">
        <v>0</v>
      </c>
      <c r="I1390" s="32">
        <v>0</v>
      </c>
      <c r="J1390" s="32">
        <v>0</v>
      </c>
      <c r="K1390" s="32">
        <v>0</v>
      </c>
      <c r="L1390" s="32"/>
    </row>
    <row r="1391" spans="1:12">
      <c r="A1391" s="56"/>
      <c r="B1391" s="56" t="s">
        <v>4043</v>
      </c>
      <c r="C1391" s="56" t="s">
        <v>4042</v>
      </c>
      <c r="D1391" s="32">
        <v>31358</v>
      </c>
      <c r="E1391" s="32">
        <v>-28690</v>
      </c>
      <c r="F1391" s="32">
        <v>2668</v>
      </c>
      <c r="G1391" s="32">
        <v>-991.44</v>
      </c>
      <c r="H1391" s="32">
        <v>-108.95</v>
      </c>
      <c r="I1391" s="32">
        <v>0</v>
      </c>
      <c r="J1391" s="32">
        <v>882.49</v>
      </c>
      <c r="K1391" s="32">
        <v>108.95</v>
      </c>
      <c r="L1391" s="32"/>
    </row>
    <row r="1392" spans="1:12">
      <c r="A1392" s="56"/>
      <c r="B1392" s="56" t="s">
        <v>4045</v>
      </c>
      <c r="C1392" s="56" t="s">
        <v>4044</v>
      </c>
      <c r="D1392" s="32">
        <v>122400</v>
      </c>
      <c r="E1392" s="32">
        <v>-107237</v>
      </c>
      <c r="F1392" s="32">
        <v>15163</v>
      </c>
      <c r="G1392" s="32">
        <v>-3706.7</v>
      </c>
      <c r="H1392" s="32">
        <v>-3747.43</v>
      </c>
      <c r="I1392" s="32">
        <v>-1588.59</v>
      </c>
      <c r="J1392" s="32">
        <v>-40.730000000000018</v>
      </c>
      <c r="K1392" s="32">
        <v>2158.84</v>
      </c>
      <c r="L1392" s="32"/>
    </row>
    <row r="1393" spans="1:12">
      <c r="A1393" s="56"/>
      <c r="B1393" s="56" t="s">
        <v>4047</v>
      </c>
      <c r="C1393" s="56" t="s">
        <v>4046</v>
      </c>
      <c r="D1393" s="32">
        <v>17742</v>
      </c>
      <c r="E1393" s="32">
        <v>-15338</v>
      </c>
      <c r="F1393" s="32">
        <v>2404</v>
      </c>
      <c r="G1393" s="32">
        <v>-530.74</v>
      </c>
      <c r="H1393" s="32">
        <v>-536.57000000000005</v>
      </c>
      <c r="I1393" s="32">
        <v>-449.09</v>
      </c>
      <c r="J1393" s="32">
        <v>-5.8300000000000409</v>
      </c>
      <c r="K1393" s="32">
        <v>87.480000000000075</v>
      </c>
      <c r="L1393" s="32"/>
    </row>
    <row r="1394" spans="1:12">
      <c r="A1394" s="56"/>
      <c r="B1394" s="56" t="s">
        <v>4049</v>
      </c>
      <c r="C1394" s="56" t="s">
        <v>4048</v>
      </c>
      <c r="D1394" s="32">
        <v>57680</v>
      </c>
      <c r="E1394" s="32">
        <v>-49867</v>
      </c>
      <c r="F1394" s="32">
        <v>7813</v>
      </c>
      <c r="G1394" s="32">
        <v>-1725</v>
      </c>
      <c r="H1394" s="32">
        <v>-1743.96</v>
      </c>
      <c r="I1394" s="32">
        <v>-1459.62</v>
      </c>
      <c r="J1394" s="32">
        <v>-18.960000000000036</v>
      </c>
      <c r="K1394" s="32">
        <v>284.34000000000015</v>
      </c>
      <c r="L1394" s="32"/>
    </row>
    <row r="1395" spans="1:12">
      <c r="A1395" s="56"/>
      <c r="B1395" s="56" t="s">
        <v>4051</v>
      </c>
      <c r="C1395" s="56" t="s">
        <v>4050</v>
      </c>
      <c r="D1395" s="32">
        <v>245861</v>
      </c>
      <c r="E1395" s="32">
        <v>-212266</v>
      </c>
      <c r="F1395" s="32">
        <v>33595</v>
      </c>
      <c r="G1395" s="32">
        <v>-7342.63</v>
      </c>
      <c r="H1395" s="32">
        <v>-7423.32</v>
      </c>
      <c r="I1395" s="32">
        <v>-6535.75</v>
      </c>
      <c r="J1395" s="32">
        <v>-80.6899999999996</v>
      </c>
      <c r="K1395" s="32">
        <v>887.56999999999971</v>
      </c>
      <c r="L1395" s="32"/>
    </row>
    <row r="1396" spans="1:12">
      <c r="A1396" s="56"/>
      <c r="B1396" s="56" t="s">
        <v>8424</v>
      </c>
      <c r="C1396" s="56" t="s">
        <v>9900</v>
      </c>
      <c r="D1396" s="32">
        <v>840</v>
      </c>
      <c r="E1396" s="32">
        <v>-840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/>
    </row>
    <row r="1397" spans="1:12">
      <c r="A1397" s="56"/>
      <c r="B1397" s="56" t="s">
        <v>7832</v>
      </c>
      <c r="C1397" s="56" t="s">
        <v>9901</v>
      </c>
      <c r="D1397" s="32">
        <v>2387</v>
      </c>
      <c r="E1397" s="32">
        <v>-2387</v>
      </c>
      <c r="F1397" s="32">
        <v>0</v>
      </c>
      <c r="G1397" s="32">
        <v>0</v>
      </c>
      <c r="H1397" s="32">
        <v>0</v>
      </c>
      <c r="I1397" s="32">
        <v>0</v>
      </c>
      <c r="J1397" s="32">
        <v>0</v>
      </c>
      <c r="K1397" s="32">
        <v>0</v>
      </c>
      <c r="L1397" s="32"/>
    </row>
    <row r="1398" spans="1:12">
      <c r="A1398" s="56"/>
      <c r="B1398" s="56" t="s">
        <v>4053</v>
      </c>
      <c r="C1398" s="56" t="s">
        <v>4052</v>
      </c>
      <c r="D1398" s="32">
        <v>7365</v>
      </c>
      <c r="E1398" s="32">
        <v>-6327</v>
      </c>
      <c r="F1398" s="32">
        <v>1038</v>
      </c>
      <c r="G1398" s="32">
        <v>-219.18</v>
      </c>
      <c r="H1398" s="32">
        <v>-221.59</v>
      </c>
      <c r="I1398" s="32">
        <v>-221.59</v>
      </c>
      <c r="J1398" s="32">
        <v>-2.4099999999999966</v>
      </c>
      <c r="K1398" s="32">
        <v>0</v>
      </c>
      <c r="L1398" s="32"/>
    </row>
    <row r="1399" spans="1:12">
      <c r="A1399" s="56"/>
      <c r="B1399" s="56" t="s">
        <v>4055</v>
      </c>
      <c r="C1399" s="56" t="s">
        <v>4054</v>
      </c>
      <c r="D1399" s="32">
        <v>7956</v>
      </c>
      <c r="E1399" s="32">
        <v>-6836</v>
      </c>
      <c r="F1399" s="32">
        <v>1120</v>
      </c>
      <c r="G1399" s="32">
        <v>-236.56</v>
      </c>
      <c r="H1399" s="32">
        <v>-239.15</v>
      </c>
      <c r="I1399" s="32">
        <v>-239.16</v>
      </c>
      <c r="J1399" s="32">
        <v>-2.5900000000000034</v>
      </c>
      <c r="K1399" s="32">
        <v>-9.9999999999909051E-3</v>
      </c>
      <c r="L1399" s="32"/>
    </row>
    <row r="1400" spans="1:12">
      <c r="A1400" s="56"/>
      <c r="B1400" s="56" t="s">
        <v>4057</v>
      </c>
      <c r="C1400" s="56" t="s">
        <v>4056</v>
      </c>
      <c r="D1400" s="32">
        <v>7140</v>
      </c>
      <c r="E1400" s="32">
        <v>-5503</v>
      </c>
      <c r="F1400" s="32">
        <v>1637</v>
      </c>
      <c r="G1400" s="32">
        <v>-193.88</v>
      </c>
      <c r="H1400" s="32">
        <v>-196.01</v>
      </c>
      <c r="I1400" s="32">
        <v>-196.01</v>
      </c>
      <c r="J1400" s="32">
        <v>-2.1299999999999955</v>
      </c>
      <c r="K1400" s="32">
        <v>0</v>
      </c>
      <c r="L1400" s="32"/>
    </row>
    <row r="1401" spans="1:12">
      <c r="A1401" s="56"/>
      <c r="B1401" s="56" t="s">
        <v>4059</v>
      </c>
      <c r="C1401" s="56" t="s">
        <v>4058</v>
      </c>
      <c r="D1401" s="32">
        <v>29291</v>
      </c>
      <c r="E1401" s="32">
        <v>-25166</v>
      </c>
      <c r="F1401" s="32">
        <v>4125</v>
      </c>
      <c r="G1401" s="32">
        <v>-870.98</v>
      </c>
      <c r="H1401" s="32">
        <v>-880.55</v>
      </c>
      <c r="I1401" s="32">
        <v>-880.56</v>
      </c>
      <c r="J1401" s="32">
        <v>-9.5699999999999363</v>
      </c>
      <c r="K1401" s="32">
        <v>-9.9999999999909051E-3</v>
      </c>
      <c r="L1401" s="32"/>
    </row>
    <row r="1402" spans="1:12">
      <c r="A1402" s="56"/>
      <c r="B1402" s="56" t="s">
        <v>4061</v>
      </c>
      <c r="C1402" s="56" t="s">
        <v>4060</v>
      </c>
      <c r="D1402" s="32">
        <v>21528</v>
      </c>
      <c r="E1402" s="32">
        <v>-16958</v>
      </c>
      <c r="F1402" s="32">
        <v>4570</v>
      </c>
      <c r="G1402" s="32">
        <v>-623.45000000000005</v>
      </c>
      <c r="H1402" s="32">
        <v>-630.29</v>
      </c>
      <c r="I1402" s="32">
        <v>-630.29999999999995</v>
      </c>
      <c r="J1402" s="32">
        <v>-6.8399999999999181</v>
      </c>
      <c r="K1402" s="32">
        <v>-9.9999999999909051E-3</v>
      </c>
      <c r="L1402" s="32"/>
    </row>
    <row r="1403" spans="1:12">
      <c r="A1403" s="56"/>
      <c r="B1403" s="56" t="s">
        <v>4063</v>
      </c>
      <c r="C1403" s="56" t="s">
        <v>4062</v>
      </c>
      <c r="D1403" s="32">
        <v>302175</v>
      </c>
      <c r="E1403" s="32">
        <v>-258635</v>
      </c>
      <c r="F1403" s="32">
        <v>43540</v>
      </c>
      <c r="G1403" s="32">
        <v>-8952.43</v>
      </c>
      <c r="H1403" s="32">
        <v>-9050.81</v>
      </c>
      <c r="I1403" s="32">
        <v>-9050.7999999999993</v>
      </c>
      <c r="J1403" s="32">
        <v>-98.3799999999992</v>
      </c>
      <c r="K1403" s="32">
        <v>1.0000000000218279E-2</v>
      </c>
      <c r="L1403" s="32"/>
    </row>
    <row r="1404" spans="1:12">
      <c r="A1404" s="56"/>
      <c r="B1404" s="56" t="s">
        <v>4065</v>
      </c>
      <c r="C1404" s="56" t="s">
        <v>4064</v>
      </c>
      <c r="D1404" s="32">
        <v>17784</v>
      </c>
      <c r="E1404" s="32">
        <v>-15184</v>
      </c>
      <c r="F1404" s="32">
        <v>2600</v>
      </c>
      <c r="G1404" s="32">
        <v>-525.92999999999995</v>
      </c>
      <c r="H1404" s="32">
        <v>-531.72</v>
      </c>
      <c r="I1404" s="32">
        <v>-531.71</v>
      </c>
      <c r="J1404" s="32">
        <v>-5.7900000000000773</v>
      </c>
      <c r="K1404" s="32">
        <v>9.9999999999909051E-3</v>
      </c>
      <c r="L1404" s="32"/>
    </row>
    <row r="1405" spans="1:12">
      <c r="A1405" s="56"/>
      <c r="B1405" s="56" t="s">
        <v>4067</v>
      </c>
      <c r="C1405" s="56" t="s">
        <v>4066</v>
      </c>
      <c r="D1405" s="32">
        <v>16120</v>
      </c>
      <c r="E1405" s="32">
        <v>-13764</v>
      </c>
      <c r="F1405" s="32">
        <v>2356</v>
      </c>
      <c r="G1405" s="32">
        <v>-476.48</v>
      </c>
      <c r="H1405" s="32">
        <v>-481.72</v>
      </c>
      <c r="I1405" s="32">
        <v>-481.72</v>
      </c>
      <c r="J1405" s="32">
        <v>-5.2400000000000091</v>
      </c>
      <c r="K1405" s="32">
        <v>0</v>
      </c>
      <c r="L1405" s="32"/>
    </row>
    <row r="1406" spans="1:12">
      <c r="A1406" s="56"/>
      <c r="B1406" s="56" t="s">
        <v>4069</v>
      </c>
      <c r="C1406" s="56" t="s">
        <v>4068</v>
      </c>
      <c r="D1406" s="32">
        <v>20976</v>
      </c>
      <c r="E1406" s="32">
        <v>-14934</v>
      </c>
      <c r="F1406" s="32">
        <v>6042</v>
      </c>
      <c r="G1406" s="32">
        <v>-538.4</v>
      </c>
      <c r="H1406" s="32">
        <v>-544.32000000000005</v>
      </c>
      <c r="I1406" s="32">
        <v>-544.32000000000005</v>
      </c>
      <c r="J1406" s="32">
        <v>-5.9200000000000728</v>
      </c>
      <c r="K1406" s="32">
        <v>0</v>
      </c>
      <c r="L1406" s="32"/>
    </row>
    <row r="1407" spans="1:12">
      <c r="A1407" s="56"/>
      <c r="B1407" s="56" t="s">
        <v>4071</v>
      </c>
      <c r="C1407" s="56" t="s">
        <v>4070</v>
      </c>
      <c r="D1407" s="32">
        <v>20391</v>
      </c>
      <c r="E1407" s="32">
        <v>-17255</v>
      </c>
      <c r="F1407" s="32">
        <v>3136</v>
      </c>
      <c r="G1407" s="32">
        <v>-598.01</v>
      </c>
      <c r="H1407" s="32">
        <v>-604.59</v>
      </c>
      <c r="I1407" s="32">
        <v>-604.59</v>
      </c>
      <c r="J1407" s="32">
        <v>-6.5800000000000409</v>
      </c>
      <c r="K1407" s="32">
        <v>0</v>
      </c>
      <c r="L1407" s="32"/>
    </row>
    <row r="1408" spans="1:12">
      <c r="A1408" s="56"/>
      <c r="B1408" s="56" t="s">
        <v>4073</v>
      </c>
      <c r="C1408" s="56" t="s">
        <v>4072</v>
      </c>
      <c r="D1408" s="32">
        <v>7091</v>
      </c>
      <c r="E1408" s="32">
        <v>-6000</v>
      </c>
      <c r="F1408" s="32">
        <v>1091</v>
      </c>
      <c r="G1408" s="32">
        <v>-208.01</v>
      </c>
      <c r="H1408" s="32">
        <v>-210.29</v>
      </c>
      <c r="I1408" s="32">
        <v>-210.29</v>
      </c>
      <c r="J1408" s="32">
        <v>-2.2800000000000011</v>
      </c>
      <c r="K1408" s="32">
        <v>0</v>
      </c>
      <c r="L1408" s="32"/>
    </row>
    <row r="1409" spans="1:12">
      <c r="A1409" s="56"/>
      <c r="B1409" s="56" t="s">
        <v>4075</v>
      </c>
      <c r="C1409" s="56" t="s">
        <v>4074</v>
      </c>
      <c r="D1409" s="32">
        <v>264000</v>
      </c>
      <c r="E1409" s="32">
        <v>-222417</v>
      </c>
      <c r="F1409" s="32">
        <v>41583</v>
      </c>
      <c r="G1409" s="32">
        <v>-7709.88</v>
      </c>
      <c r="H1409" s="32">
        <v>-7794.6</v>
      </c>
      <c r="I1409" s="32">
        <v>-7794.6</v>
      </c>
      <c r="J1409" s="32">
        <v>-84.720000000000255</v>
      </c>
      <c r="K1409" s="32">
        <v>0</v>
      </c>
      <c r="L1409" s="32"/>
    </row>
    <row r="1410" spans="1:12">
      <c r="A1410" s="56"/>
      <c r="B1410" s="56" t="s">
        <v>4077</v>
      </c>
      <c r="C1410" s="56" t="s">
        <v>4076</v>
      </c>
      <c r="D1410" s="32">
        <v>1132127</v>
      </c>
      <c r="E1410" s="32">
        <v>-953806</v>
      </c>
      <c r="F1410" s="32">
        <v>178321</v>
      </c>
      <c r="G1410" s="32">
        <v>-33062.9</v>
      </c>
      <c r="H1410" s="32">
        <v>-33426.22</v>
      </c>
      <c r="I1410" s="32">
        <v>-33426.230000000003</v>
      </c>
      <c r="J1410" s="32">
        <v>-363.31999999999971</v>
      </c>
      <c r="K1410" s="32">
        <v>-1.0000000002037268E-2</v>
      </c>
      <c r="L1410" s="32"/>
    </row>
    <row r="1411" spans="1:12">
      <c r="A1411" s="56"/>
      <c r="B1411" s="56" t="s">
        <v>4079</v>
      </c>
      <c r="C1411" s="56" t="s">
        <v>4078</v>
      </c>
      <c r="D1411" s="32">
        <v>27922</v>
      </c>
      <c r="E1411" s="32">
        <v>-23452</v>
      </c>
      <c r="F1411" s="32">
        <v>4470</v>
      </c>
      <c r="G1411" s="32">
        <v>-813.25</v>
      </c>
      <c r="H1411" s="32">
        <v>-822.19</v>
      </c>
      <c r="I1411" s="32">
        <v>-822.19</v>
      </c>
      <c r="J1411" s="32">
        <v>-8.9400000000000546</v>
      </c>
      <c r="K1411" s="32">
        <v>0</v>
      </c>
      <c r="L1411" s="32"/>
    </row>
    <row r="1412" spans="1:12">
      <c r="A1412" s="56"/>
      <c r="B1412" s="56" t="s">
        <v>4081</v>
      </c>
      <c r="C1412" s="56" t="s">
        <v>4080</v>
      </c>
      <c r="D1412" s="32">
        <v>16769</v>
      </c>
      <c r="E1412" s="32">
        <v>-14084</v>
      </c>
      <c r="F1412" s="32">
        <v>2685</v>
      </c>
      <c r="G1412" s="32">
        <v>-488.51</v>
      </c>
      <c r="H1412" s="32">
        <v>-493.88</v>
      </c>
      <c r="I1412" s="32">
        <v>-493.88</v>
      </c>
      <c r="J1412" s="32">
        <v>-5.3700000000000045</v>
      </c>
      <c r="K1412" s="32">
        <v>0</v>
      </c>
      <c r="L1412" s="32"/>
    </row>
    <row r="1413" spans="1:12">
      <c r="A1413" s="56"/>
      <c r="B1413" s="56" t="s">
        <v>4083</v>
      </c>
      <c r="C1413" s="56" t="s">
        <v>4082</v>
      </c>
      <c r="D1413" s="32">
        <v>35000</v>
      </c>
      <c r="E1413" s="32">
        <v>-29128</v>
      </c>
      <c r="F1413" s="32">
        <v>5872</v>
      </c>
      <c r="G1413" s="32">
        <v>-1011.09</v>
      </c>
      <c r="H1413" s="32">
        <v>-1022.2</v>
      </c>
      <c r="I1413" s="32">
        <v>-1022.2</v>
      </c>
      <c r="J1413" s="32">
        <v>-11.110000000000014</v>
      </c>
      <c r="K1413" s="32">
        <v>0</v>
      </c>
      <c r="L1413" s="32"/>
    </row>
    <row r="1414" spans="1:12">
      <c r="A1414" s="56"/>
      <c r="B1414" s="56" t="s">
        <v>2551</v>
      </c>
      <c r="C1414" s="56" t="s">
        <v>4084</v>
      </c>
      <c r="D1414" s="32">
        <v>43050</v>
      </c>
      <c r="E1414" s="32">
        <v>-24255</v>
      </c>
      <c r="F1414" s="32">
        <v>18795</v>
      </c>
      <c r="G1414" s="32">
        <v>-978.95</v>
      </c>
      <c r="H1414" s="32">
        <v>-989.71</v>
      </c>
      <c r="I1414" s="32">
        <v>-989.7</v>
      </c>
      <c r="J1414" s="32">
        <v>-10.759999999999991</v>
      </c>
      <c r="K1414" s="32">
        <v>9.9999999999909051E-3</v>
      </c>
      <c r="L1414" s="32"/>
    </row>
    <row r="1415" spans="1:12">
      <c r="A1415" s="56"/>
      <c r="B1415" s="56" t="s">
        <v>4086</v>
      </c>
      <c r="C1415" s="56" t="s">
        <v>4085</v>
      </c>
      <c r="D1415" s="32">
        <v>55194</v>
      </c>
      <c r="E1415" s="32">
        <v>-45639</v>
      </c>
      <c r="F1415" s="32">
        <v>9555</v>
      </c>
      <c r="G1415" s="32">
        <v>-1585.64</v>
      </c>
      <c r="H1415" s="32">
        <v>-1603.07</v>
      </c>
      <c r="I1415" s="32">
        <v>-1603.07</v>
      </c>
      <c r="J1415" s="32">
        <v>-17.429999999999836</v>
      </c>
      <c r="K1415" s="32">
        <v>0</v>
      </c>
      <c r="L1415" s="32"/>
    </row>
    <row r="1416" spans="1:12">
      <c r="A1416" s="56"/>
      <c r="B1416" s="56" t="s">
        <v>4088</v>
      </c>
      <c r="C1416" s="56" t="s">
        <v>4087</v>
      </c>
      <c r="D1416" s="32">
        <v>116280</v>
      </c>
      <c r="E1416" s="32">
        <v>-95309</v>
      </c>
      <c r="F1416" s="32">
        <v>20971</v>
      </c>
      <c r="G1416" s="32">
        <v>-3315.5</v>
      </c>
      <c r="H1416" s="32">
        <v>-3351.93</v>
      </c>
      <c r="I1416" s="32">
        <v>-3351.93</v>
      </c>
      <c r="J1416" s="32">
        <v>-36.429999999999836</v>
      </c>
      <c r="K1416" s="32">
        <v>0</v>
      </c>
      <c r="L1416" s="32"/>
    </row>
    <row r="1417" spans="1:12">
      <c r="A1417" s="56"/>
      <c r="B1417" s="56" t="s">
        <v>4090</v>
      </c>
      <c r="C1417" s="56" t="s">
        <v>4089</v>
      </c>
      <c r="D1417" s="32">
        <v>9000</v>
      </c>
      <c r="E1417" s="32">
        <v>-7342</v>
      </c>
      <c r="F1417" s="32">
        <v>1658</v>
      </c>
      <c r="G1417" s="32">
        <v>-255.64</v>
      </c>
      <c r="H1417" s="32">
        <v>-258.45</v>
      </c>
      <c r="I1417" s="32">
        <v>-258.44</v>
      </c>
      <c r="J1417" s="32">
        <v>-2.8100000000000023</v>
      </c>
      <c r="K1417" s="32">
        <v>9.9999999999909051E-3</v>
      </c>
      <c r="L1417" s="32"/>
    </row>
    <row r="1418" spans="1:12">
      <c r="A1418" s="56"/>
      <c r="B1418" s="56" t="s">
        <v>4092</v>
      </c>
      <c r="C1418" s="56" t="s">
        <v>4091</v>
      </c>
      <c r="D1418" s="32">
        <v>9000</v>
      </c>
      <c r="E1418" s="32">
        <v>-7342</v>
      </c>
      <c r="F1418" s="32">
        <v>1658</v>
      </c>
      <c r="G1418" s="32">
        <v>-255.64</v>
      </c>
      <c r="H1418" s="32">
        <v>-258.45</v>
      </c>
      <c r="I1418" s="32">
        <v>-258.44</v>
      </c>
      <c r="J1418" s="32">
        <v>-2.8100000000000023</v>
      </c>
      <c r="K1418" s="32">
        <v>9.9999999999909051E-3</v>
      </c>
      <c r="L1418" s="32"/>
    </row>
    <row r="1419" spans="1:12">
      <c r="A1419" s="56"/>
      <c r="B1419" s="56" t="s">
        <v>4094</v>
      </c>
      <c r="C1419" s="56" t="s">
        <v>4093</v>
      </c>
      <c r="D1419" s="32">
        <v>12240</v>
      </c>
      <c r="E1419" s="32">
        <v>-9955</v>
      </c>
      <c r="F1419" s="32">
        <v>2285</v>
      </c>
      <c r="G1419" s="32">
        <v>-346.76</v>
      </c>
      <c r="H1419" s="32">
        <v>-350.57</v>
      </c>
      <c r="I1419" s="32">
        <v>-350.56</v>
      </c>
      <c r="J1419" s="32">
        <v>-3.8100000000000023</v>
      </c>
      <c r="K1419" s="32">
        <v>9.9999999999909051E-3</v>
      </c>
      <c r="L1419" s="32"/>
    </row>
    <row r="1420" spans="1:12">
      <c r="A1420" s="56"/>
      <c r="B1420" s="56" t="s">
        <v>7833</v>
      </c>
      <c r="C1420" s="56" t="s">
        <v>9902</v>
      </c>
      <c r="D1420" s="32">
        <v>1428</v>
      </c>
      <c r="E1420" s="32">
        <v>-1428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/>
    </row>
    <row r="1421" spans="1:12">
      <c r="A1421" s="56"/>
      <c r="B1421" s="56" t="s">
        <v>4096</v>
      </c>
      <c r="C1421" s="56" t="s">
        <v>4095</v>
      </c>
      <c r="D1421" s="32">
        <v>354153</v>
      </c>
      <c r="E1421" s="32">
        <v>-287375</v>
      </c>
      <c r="F1421" s="32">
        <v>66778</v>
      </c>
      <c r="G1421" s="32">
        <v>-10012.030000000001</v>
      </c>
      <c r="H1421" s="32">
        <v>-10122.049999999999</v>
      </c>
      <c r="I1421" s="32">
        <v>-10122.06</v>
      </c>
      <c r="J1421" s="32">
        <v>-110.01999999999862</v>
      </c>
      <c r="K1421" s="32">
        <v>-1.0000000000218279E-2</v>
      </c>
      <c r="L1421" s="32"/>
    </row>
    <row r="1422" spans="1:12">
      <c r="A1422" s="56"/>
      <c r="B1422" s="56" t="s">
        <v>4098</v>
      </c>
      <c r="C1422" s="56" t="s">
        <v>4097</v>
      </c>
      <c r="D1422" s="32">
        <v>33296</v>
      </c>
      <c r="E1422" s="32">
        <v>-26954</v>
      </c>
      <c r="F1422" s="32">
        <v>6342</v>
      </c>
      <c r="G1422" s="32">
        <v>-939.5</v>
      </c>
      <c r="H1422" s="32">
        <v>-949.82</v>
      </c>
      <c r="I1422" s="32">
        <v>-949.82</v>
      </c>
      <c r="J1422" s="32">
        <v>-10.32000000000005</v>
      </c>
      <c r="K1422" s="32">
        <v>0</v>
      </c>
      <c r="L1422" s="32"/>
    </row>
    <row r="1423" spans="1:12">
      <c r="A1423" s="56"/>
      <c r="B1423" s="56" t="s">
        <v>4100</v>
      </c>
      <c r="C1423" s="56" t="s">
        <v>4099</v>
      </c>
      <c r="D1423" s="32">
        <v>326400</v>
      </c>
      <c r="E1423" s="32">
        <v>-263882</v>
      </c>
      <c r="F1423" s="32">
        <v>62518</v>
      </c>
      <c r="G1423" s="32">
        <v>-9199.18</v>
      </c>
      <c r="H1423" s="32">
        <v>-9300.26</v>
      </c>
      <c r="I1423" s="32">
        <v>-9300.27</v>
      </c>
      <c r="J1423" s="32">
        <v>-101.07999999999993</v>
      </c>
      <c r="K1423" s="32">
        <v>-1.0000000000218279E-2</v>
      </c>
      <c r="L1423" s="32"/>
    </row>
    <row r="1424" spans="1:12">
      <c r="A1424" s="56"/>
      <c r="B1424" s="56" t="s">
        <v>4102</v>
      </c>
      <c r="C1424" s="56" t="s">
        <v>4101</v>
      </c>
      <c r="D1424" s="32">
        <v>28295</v>
      </c>
      <c r="E1424" s="32">
        <v>-22631</v>
      </c>
      <c r="F1424" s="32">
        <v>5664</v>
      </c>
      <c r="G1424" s="32">
        <v>-790.72</v>
      </c>
      <c r="H1424" s="32">
        <v>-799.41</v>
      </c>
      <c r="I1424" s="32">
        <v>-799.41</v>
      </c>
      <c r="J1424" s="32">
        <v>-8.6899999999999409</v>
      </c>
      <c r="K1424" s="32">
        <v>0</v>
      </c>
      <c r="L1424" s="32"/>
    </row>
    <row r="1425" spans="1:12">
      <c r="A1425" s="56"/>
      <c r="B1425" s="56" t="s">
        <v>4104</v>
      </c>
      <c r="C1425" s="56" t="s">
        <v>4103</v>
      </c>
      <c r="D1425" s="32">
        <v>4923466</v>
      </c>
      <c r="E1425" s="32">
        <v>-3930319</v>
      </c>
      <c r="F1425" s="32">
        <v>993147</v>
      </c>
      <c r="G1425" s="32">
        <v>-137322.38</v>
      </c>
      <c r="H1425" s="32">
        <v>-138831.43</v>
      </c>
      <c r="I1425" s="32">
        <v>-138831.42000000001</v>
      </c>
      <c r="J1425" s="32">
        <v>-1509.0499999999884</v>
      </c>
      <c r="K1425" s="32">
        <v>9.9999999802093953E-3</v>
      </c>
      <c r="L1425" s="32"/>
    </row>
    <row r="1426" spans="1:12">
      <c r="A1426" s="56"/>
      <c r="B1426" s="56" t="s">
        <v>4106</v>
      </c>
      <c r="C1426" s="56" t="s">
        <v>4105</v>
      </c>
      <c r="D1426" s="32">
        <v>4379286</v>
      </c>
      <c r="E1426" s="32">
        <v>-3310846</v>
      </c>
      <c r="F1426" s="32">
        <v>1068440</v>
      </c>
      <c r="G1426" s="32">
        <v>-117124.72</v>
      </c>
      <c r="H1426" s="32">
        <v>-118411.8</v>
      </c>
      <c r="I1426" s="32">
        <v>-118411.8</v>
      </c>
      <c r="J1426" s="32">
        <v>-1287.0800000000017</v>
      </c>
      <c r="K1426" s="32">
        <v>0</v>
      </c>
      <c r="L1426" s="32"/>
    </row>
    <row r="1427" spans="1:12">
      <c r="A1427" s="56"/>
      <c r="B1427" s="56" t="s">
        <v>4108</v>
      </c>
      <c r="C1427" s="56" t="s">
        <v>4107</v>
      </c>
      <c r="D1427" s="32">
        <v>4379286</v>
      </c>
      <c r="E1427" s="32">
        <v>-3237055</v>
      </c>
      <c r="F1427" s="32">
        <v>1142231</v>
      </c>
      <c r="G1427" s="32">
        <v>-115249.97</v>
      </c>
      <c r="H1427" s="32">
        <v>-116516.46</v>
      </c>
      <c r="I1427" s="32">
        <v>-116516.46</v>
      </c>
      <c r="J1427" s="32">
        <v>-1266.4900000000052</v>
      </c>
      <c r="K1427" s="32">
        <v>0</v>
      </c>
      <c r="L1427" s="32"/>
    </row>
    <row r="1428" spans="1:12">
      <c r="A1428" s="56"/>
      <c r="B1428" s="56" t="s">
        <v>3997</v>
      </c>
      <c r="C1428" s="56" t="s">
        <v>3996</v>
      </c>
      <c r="D1428" s="32">
        <v>42309</v>
      </c>
      <c r="E1428" s="32">
        <v>-33606</v>
      </c>
      <c r="F1428" s="32">
        <v>8703</v>
      </c>
      <c r="G1428" s="32">
        <v>-1175.51</v>
      </c>
      <c r="H1428" s="32">
        <v>-1188.42</v>
      </c>
      <c r="I1428" s="32">
        <v>-1188.43</v>
      </c>
      <c r="J1428" s="32">
        <v>-12.910000000000082</v>
      </c>
      <c r="K1428" s="32">
        <v>-9.9999999999909051E-3</v>
      </c>
      <c r="L1428" s="32"/>
    </row>
    <row r="1429" spans="1:12">
      <c r="A1429" s="56"/>
      <c r="B1429" s="56" t="s">
        <v>1339</v>
      </c>
      <c r="C1429" s="56" t="s">
        <v>4109</v>
      </c>
      <c r="D1429" s="32">
        <v>111245</v>
      </c>
      <c r="E1429" s="32">
        <v>-88304</v>
      </c>
      <c r="F1429" s="32">
        <v>22941</v>
      </c>
      <c r="G1429" s="32">
        <v>-3088.85</v>
      </c>
      <c r="H1429" s="32">
        <v>-3122.8</v>
      </c>
      <c r="I1429" s="32">
        <v>-3122.8</v>
      </c>
      <c r="J1429" s="32">
        <v>-33.950000000000273</v>
      </c>
      <c r="K1429" s="32">
        <v>0</v>
      </c>
      <c r="L1429" s="32"/>
    </row>
    <row r="1430" spans="1:12">
      <c r="A1430" s="56"/>
      <c r="B1430" s="56" t="s">
        <v>4111</v>
      </c>
      <c r="C1430" s="56" t="s">
        <v>4110</v>
      </c>
      <c r="D1430" s="32">
        <v>18646</v>
      </c>
      <c r="E1430" s="32">
        <v>-14698</v>
      </c>
      <c r="F1430" s="32">
        <v>3948</v>
      </c>
      <c r="G1430" s="32">
        <v>-514.91</v>
      </c>
      <c r="H1430" s="32">
        <v>-520.58000000000004</v>
      </c>
      <c r="I1430" s="32">
        <v>-520.57000000000005</v>
      </c>
      <c r="J1430" s="32">
        <v>-5.6700000000000728</v>
      </c>
      <c r="K1430" s="32">
        <v>9.9999999999909051E-3</v>
      </c>
      <c r="L1430" s="32"/>
    </row>
    <row r="1431" spans="1:12">
      <c r="A1431" s="56"/>
      <c r="B1431" s="56" t="s">
        <v>4113</v>
      </c>
      <c r="C1431" s="56" t="s">
        <v>4112</v>
      </c>
      <c r="D1431" s="32">
        <v>66861</v>
      </c>
      <c r="E1431" s="32">
        <v>-48874</v>
      </c>
      <c r="F1431" s="32">
        <v>17987</v>
      </c>
      <c r="G1431" s="32">
        <v>-1746.53</v>
      </c>
      <c r="H1431" s="32">
        <v>-1765.72</v>
      </c>
      <c r="I1431" s="32">
        <v>-1765.72</v>
      </c>
      <c r="J1431" s="32">
        <v>-19.190000000000055</v>
      </c>
      <c r="K1431" s="32">
        <v>0</v>
      </c>
      <c r="L1431" s="32"/>
    </row>
    <row r="1432" spans="1:12">
      <c r="A1432" s="56"/>
      <c r="B1432" s="56" t="s">
        <v>4115</v>
      </c>
      <c r="C1432" s="56" t="s">
        <v>4114</v>
      </c>
      <c r="D1432" s="32">
        <v>212950</v>
      </c>
      <c r="E1432" s="32">
        <v>-136647</v>
      </c>
      <c r="F1432" s="32">
        <v>76303</v>
      </c>
      <c r="G1432" s="32">
        <v>-5141.72</v>
      </c>
      <c r="H1432" s="32">
        <v>-5198.21</v>
      </c>
      <c r="I1432" s="32">
        <v>-5198.22</v>
      </c>
      <c r="J1432" s="32">
        <v>-56.489999999999782</v>
      </c>
      <c r="K1432" s="32">
        <v>-1.0000000000218279E-2</v>
      </c>
      <c r="L1432" s="32"/>
    </row>
    <row r="1433" spans="1:12">
      <c r="A1433" s="56"/>
      <c r="B1433" s="56" t="s">
        <v>4117</v>
      </c>
      <c r="C1433" s="56" t="s">
        <v>4116</v>
      </c>
      <c r="D1433" s="32">
        <v>102052</v>
      </c>
      <c r="E1433" s="32">
        <v>-57960</v>
      </c>
      <c r="F1433" s="32">
        <v>44092</v>
      </c>
      <c r="G1433" s="32">
        <v>-2328.1</v>
      </c>
      <c r="H1433" s="32">
        <v>-2353.69</v>
      </c>
      <c r="I1433" s="32">
        <v>-2353.69</v>
      </c>
      <c r="J1433" s="32">
        <v>-25.590000000000146</v>
      </c>
      <c r="K1433" s="32">
        <v>0</v>
      </c>
      <c r="L1433" s="32"/>
    </row>
    <row r="1434" spans="1:12">
      <c r="A1434" s="56"/>
      <c r="B1434" s="56" t="s">
        <v>4119</v>
      </c>
      <c r="C1434" s="56" t="s">
        <v>4118</v>
      </c>
      <c r="D1434" s="32">
        <v>176674</v>
      </c>
      <c r="E1434" s="32">
        <v>-123676</v>
      </c>
      <c r="F1434" s="32">
        <v>52998</v>
      </c>
      <c r="G1434" s="32">
        <v>-4485.42</v>
      </c>
      <c r="H1434" s="32">
        <v>-4534.72</v>
      </c>
      <c r="I1434" s="32">
        <v>-4534.71</v>
      </c>
      <c r="J1434" s="32">
        <v>-49.300000000000182</v>
      </c>
      <c r="K1434" s="32">
        <v>1.0000000000218279E-2</v>
      </c>
      <c r="L1434" s="32"/>
    </row>
    <row r="1435" spans="1:12">
      <c r="A1435" s="56"/>
      <c r="B1435" s="56" t="s">
        <v>4121</v>
      </c>
      <c r="C1435" s="56" t="s">
        <v>4120</v>
      </c>
      <c r="D1435" s="32">
        <v>17350</v>
      </c>
      <c r="E1435" s="32">
        <v>-12118</v>
      </c>
      <c r="F1435" s="32">
        <v>5232</v>
      </c>
      <c r="G1435" s="32">
        <v>-439.88</v>
      </c>
      <c r="H1435" s="32">
        <v>-444.71</v>
      </c>
      <c r="I1435" s="32">
        <v>-444.7</v>
      </c>
      <c r="J1435" s="32">
        <v>-4.8299999999999841</v>
      </c>
      <c r="K1435" s="32">
        <v>9.9999999999909051E-3</v>
      </c>
      <c r="L1435" s="32"/>
    </row>
    <row r="1436" spans="1:12">
      <c r="A1436" s="56"/>
      <c r="B1436" s="56" t="s">
        <v>4123</v>
      </c>
      <c r="C1436" s="56" t="s">
        <v>4122</v>
      </c>
      <c r="D1436" s="32">
        <v>150960</v>
      </c>
      <c r="E1436" s="32">
        <v>-104105</v>
      </c>
      <c r="F1436" s="32">
        <v>46855</v>
      </c>
      <c r="G1436" s="32">
        <v>-3797.14</v>
      </c>
      <c r="H1436" s="32">
        <v>-3838.87</v>
      </c>
      <c r="I1436" s="32">
        <v>-3838.88</v>
      </c>
      <c r="J1436" s="32">
        <v>-41.730000000000018</v>
      </c>
      <c r="K1436" s="32">
        <v>-1.0000000000218279E-2</v>
      </c>
      <c r="L1436" s="32"/>
    </row>
    <row r="1437" spans="1:12">
      <c r="A1437" s="56"/>
      <c r="B1437" s="56" t="s">
        <v>4125</v>
      </c>
      <c r="C1437" s="56" t="s">
        <v>4124</v>
      </c>
      <c r="D1437" s="32">
        <v>300900</v>
      </c>
      <c r="E1437" s="32">
        <v>-205155</v>
      </c>
      <c r="F1437" s="32">
        <v>95745</v>
      </c>
      <c r="G1437" s="32">
        <v>-7516.61</v>
      </c>
      <c r="H1437" s="32">
        <v>-7599.21</v>
      </c>
      <c r="I1437" s="32">
        <v>-7599.21</v>
      </c>
      <c r="J1437" s="32">
        <v>-82.600000000000364</v>
      </c>
      <c r="K1437" s="32">
        <v>0</v>
      </c>
      <c r="L1437" s="32"/>
    </row>
    <row r="1438" spans="1:12">
      <c r="A1438" s="56"/>
      <c r="B1438" s="56" t="s">
        <v>4127</v>
      </c>
      <c r="C1438" s="56" t="s">
        <v>4126</v>
      </c>
      <c r="D1438" s="32">
        <v>44917</v>
      </c>
      <c r="E1438" s="32">
        <v>-29795</v>
      </c>
      <c r="F1438" s="32">
        <v>15122</v>
      </c>
      <c r="G1438" s="32">
        <v>-1104.3499999999999</v>
      </c>
      <c r="H1438" s="32">
        <v>-1116.5</v>
      </c>
      <c r="I1438" s="32">
        <v>-1116.49</v>
      </c>
      <c r="J1438" s="32">
        <v>-12.150000000000091</v>
      </c>
      <c r="K1438" s="32">
        <v>9.9999999999909051E-3</v>
      </c>
      <c r="L1438" s="32"/>
    </row>
    <row r="1439" spans="1:12">
      <c r="A1439" s="56"/>
      <c r="B1439" s="56" t="s">
        <v>4129</v>
      </c>
      <c r="C1439" s="56" t="s">
        <v>4128</v>
      </c>
      <c r="D1439" s="32">
        <v>44600</v>
      </c>
      <c r="E1439" s="32">
        <v>-28270</v>
      </c>
      <c r="F1439" s="32">
        <v>16330</v>
      </c>
      <c r="G1439" s="32">
        <v>-1070.1099999999999</v>
      </c>
      <c r="H1439" s="32">
        <v>-1081.8699999999999</v>
      </c>
      <c r="I1439" s="32">
        <v>-1081.8699999999999</v>
      </c>
      <c r="J1439" s="32">
        <v>-11.759999999999991</v>
      </c>
      <c r="K1439" s="32">
        <v>0</v>
      </c>
      <c r="L1439" s="32"/>
    </row>
    <row r="1440" spans="1:12">
      <c r="A1440" s="56"/>
      <c r="B1440" s="56" t="s">
        <v>4131</v>
      </c>
      <c r="C1440" s="56" t="s">
        <v>4130</v>
      </c>
      <c r="D1440" s="32">
        <v>98748</v>
      </c>
      <c r="E1440" s="32">
        <v>-60727</v>
      </c>
      <c r="F1440" s="32">
        <v>38021</v>
      </c>
      <c r="G1440" s="32">
        <v>-2333.83</v>
      </c>
      <c r="H1440" s="32">
        <v>-2359.48</v>
      </c>
      <c r="I1440" s="32">
        <v>-2359.48</v>
      </c>
      <c r="J1440" s="32">
        <v>-25.650000000000091</v>
      </c>
      <c r="K1440" s="32">
        <v>0</v>
      </c>
      <c r="L1440" s="32"/>
    </row>
    <row r="1441" spans="1:12">
      <c r="A1441" s="56"/>
      <c r="B1441" s="56" t="s">
        <v>4322</v>
      </c>
      <c r="C1441" s="56" t="s">
        <v>4321</v>
      </c>
      <c r="D1441" s="32">
        <v>522266</v>
      </c>
      <c r="E1441" s="32">
        <v>-311810</v>
      </c>
      <c r="F1441" s="32">
        <v>210456</v>
      </c>
      <c r="G1441" s="32">
        <v>-12173.6</v>
      </c>
      <c r="H1441" s="32">
        <v>-12307.38</v>
      </c>
      <c r="I1441" s="32">
        <v>-12307.37</v>
      </c>
      <c r="J1441" s="32">
        <v>-133.77999999999884</v>
      </c>
      <c r="K1441" s="32">
        <v>9.9999999983992893E-3</v>
      </c>
      <c r="L1441" s="32"/>
    </row>
    <row r="1442" spans="1:12">
      <c r="A1442" s="56"/>
      <c r="B1442" s="56" t="s">
        <v>4133</v>
      </c>
      <c r="C1442" s="56" t="s">
        <v>4132</v>
      </c>
      <c r="D1442" s="32">
        <v>37791</v>
      </c>
      <c r="E1442" s="32">
        <v>-21597</v>
      </c>
      <c r="F1442" s="32">
        <v>16194</v>
      </c>
      <c r="G1442" s="32">
        <v>-864.36</v>
      </c>
      <c r="H1442" s="32">
        <v>-873.85</v>
      </c>
      <c r="I1442" s="32">
        <v>-873.86</v>
      </c>
      <c r="J1442" s="32">
        <v>-9.4900000000000091</v>
      </c>
      <c r="K1442" s="32">
        <v>-9.9999999999909051E-3</v>
      </c>
      <c r="L1442" s="32"/>
    </row>
    <row r="1443" spans="1:12">
      <c r="A1443" s="56"/>
      <c r="B1443" s="56" t="s">
        <v>7161</v>
      </c>
      <c r="C1443" s="56" t="s">
        <v>4134</v>
      </c>
      <c r="D1443" s="32">
        <v>33705</v>
      </c>
      <c r="E1443" s="32">
        <v>-18990</v>
      </c>
      <c r="F1443" s="32">
        <v>14715</v>
      </c>
      <c r="G1443" s="32">
        <v>-766.43</v>
      </c>
      <c r="H1443" s="32">
        <v>-774.85</v>
      </c>
      <c r="I1443" s="32">
        <v>-774.86</v>
      </c>
      <c r="J1443" s="32">
        <v>-8.4200000000000728</v>
      </c>
      <c r="K1443" s="32">
        <v>-9.9999999999909051E-3</v>
      </c>
      <c r="L1443" s="32"/>
    </row>
    <row r="1444" spans="1:12">
      <c r="A1444" s="56"/>
      <c r="B1444" s="56" t="s">
        <v>4136</v>
      </c>
      <c r="C1444" s="56" t="s">
        <v>4135</v>
      </c>
      <c r="D1444" s="32">
        <v>39900</v>
      </c>
      <c r="E1444" s="32">
        <v>-22177</v>
      </c>
      <c r="F1444" s="32">
        <v>17723</v>
      </c>
      <c r="G1444" s="32">
        <v>-902.41</v>
      </c>
      <c r="H1444" s="32">
        <v>-912.32</v>
      </c>
      <c r="I1444" s="32">
        <v>-912.33</v>
      </c>
      <c r="J1444" s="32">
        <v>-9.9100000000000819</v>
      </c>
      <c r="K1444" s="32">
        <v>-9.9999999999909051E-3</v>
      </c>
      <c r="L1444" s="32"/>
    </row>
    <row r="1445" spans="1:12">
      <c r="A1445" s="56"/>
      <c r="B1445" s="56" t="s">
        <v>4138</v>
      </c>
      <c r="C1445" s="56" t="s">
        <v>4137</v>
      </c>
      <c r="D1445" s="32">
        <v>127908</v>
      </c>
      <c r="E1445" s="32">
        <v>-71020</v>
      </c>
      <c r="F1445" s="32">
        <v>56888</v>
      </c>
      <c r="G1445" s="32">
        <v>-2891.64</v>
      </c>
      <c r="H1445" s="32">
        <v>-2923.43</v>
      </c>
      <c r="I1445" s="32">
        <v>-2923.42</v>
      </c>
      <c r="J1445" s="32">
        <v>-31.789999999999964</v>
      </c>
      <c r="K1445" s="32">
        <v>9.9999999997635314E-3</v>
      </c>
      <c r="L1445" s="32"/>
    </row>
    <row r="1446" spans="1:12">
      <c r="A1446" s="56"/>
      <c r="B1446" s="56" t="s">
        <v>4140</v>
      </c>
      <c r="C1446" s="56" t="s">
        <v>4139</v>
      </c>
      <c r="D1446" s="32">
        <v>30117</v>
      </c>
      <c r="E1446" s="32">
        <v>-16355</v>
      </c>
      <c r="F1446" s="32">
        <v>13762</v>
      </c>
      <c r="G1446" s="32">
        <v>-675.12</v>
      </c>
      <c r="H1446" s="32">
        <v>-682.54</v>
      </c>
      <c r="I1446" s="32">
        <v>-682.54</v>
      </c>
      <c r="J1446" s="32">
        <v>-7.4199999999999591</v>
      </c>
      <c r="K1446" s="32">
        <v>0</v>
      </c>
      <c r="L1446" s="32"/>
    </row>
    <row r="1447" spans="1:12">
      <c r="A1447" s="56"/>
      <c r="B1447" s="56" t="s">
        <v>4142</v>
      </c>
      <c r="C1447" s="56" t="s">
        <v>4141</v>
      </c>
      <c r="D1447" s="32">
        <v>30027</v>
      </c>
      <c r="E1447" s="32">
        <v>-16013</v>
      </c>
      <c r="F1447" s="32">
        <v>14014</v>
      </c>
      <c r="G1447" s="32">
        <v>-668.63</v>
      </c>
      <c r="H1447" s="32">
        <v>-675.98</v>
      </c>
      <c r="I1447" s="32">
        <v>-675.97</v>
      </c>
      <c r="J1447" s="32">
        <v>-7.3500000000000227</v>
      </c>
      <c r="K1447" s="32">
        <v>9.9999999999909051E-3</v>
      </c>
      <c r="L1447" s="32"/>
    </row>
    <row r="1448" spans="1:12">
      <c r="A1448" s="56"/>
      <c r="B1448" s="56" t="s">
        <v>4007</v>
      </c>
      <c r="C1448" s="56" t="s">
        <v>4006</v>
      </c>
      <c r="D1448" s="32">
        <v>5881193</v>
      </c>
      <c r="E1448" s="32">
        <v>-2922815</v>
      </c>
      <c r="F1448" s="32">
        <v>2958378</v>
      </c>
      <c r="G1448" s="32">
        <v>-127876.05</v>
      </c>
      <c r="H1448" s="32">
        <v>-129281.28</v>
      </c>
      <c r="I1448" s="32">
        <v>-129281.28</v>
      </c>
      <c r="J1448" s="32">
        <v>-1405.2299999999959</v>
      </c>
      <c r="K1448" s="32">
        <v>0</v>
      </c>
      <c r="L1448" s="32"/>
    </row>
    <row r="1449" spans="1:12">
      <c r="A1449" s="56"/>
      <c r="B1449" s="56" t="s">
        <v>4188</v>
      </c>
      <c r="C1449" s="56" t="s">
        <v>4187</v>
      </c>
      <c r="D1449" s="32">
        <v>2725457</v>
      </c>
      <c r="E1449" s="32">
        <v>-1390589</v>
      </c>
      <c r="F1449" s="32">
        <v>1334868</v>
      </c>
      <c r="G1449" s="32">
        <v>-59765.58</v>
      </c>
      <c r="H1449" s="32">
        <v>-60422.34</v>
      </c>
      <c r="I1449" s="32">
        <v>-60422.35</v>
      </c>
      <c r="J1449" s="32">
        <v>-656.75999999999476</v>
      </c>
      <c r="K1449" s="32">
        <v>-1.0000000002037268E-2</v>
      </c>
      <c r="L1449" s="32"/>
    </row>
    <row r="1450" spans="1:12">
      <c r="A1450" s="56"/>
      <c r="B1450" s="56" t="s">
        <v>4248</v>
      </c>
      <c r="C1450" s="56" t="s">
        <v>4247</v>
      </c>
      <c r="D1450" s="32">
        <v>2287344</v>
      </c>
      <c r="E1450" s="32">
        <v>-1167054</v>
      </c>
      <c r="F1450" s="32">
        <v>1120290</v>
      </c>
      <c r="G1450" s="32">
        <v>-50158.36</v>
      </c>
      <c r="H1450" s="32">
        <v>-50709.54</v>
      </c>
      <c r="I1450" s="32">
        <v>-50709.55</v>
      </c>
      <c r="J1450" s="32">
        <v>-551.18000000000029</v>
      </c>
      <c r="K1450" s="32">
        <v>-1.0000000002037268E-2</v>
      </c>
      <c r="L1450" s="32"/>
    </row>
    <row r="1451" spans="1:12">
      <c r="A1451" s="56"/>
      <c r="B1451" s="56" t="s">
        <v>3999</v>
      </c>
      <c r="C1451" s="56" t="s">
        <v>3998</v>
      </c>
      <c r="D1451" s="32">
        <v>160140</v>
      </c>
      <c r="E1451" s="32">
        <v>-79289</v>
      </c>
      <c r="F1451" s="32">
        <v>80851</v>
      </c>
      <c r="G1451" s="32">
        <v>-3477.88</v>
      </c>
      <c r="H1451" s="32">
        <v>-3516.09</v>
      </c>
      <c r="I1451" s="32">
        <v>-3516.1</v>
      </c>
      <c r="J1451" s="32">
        <v>-38.210000000000036</v>
      </c>
      <c r="K1451" s="32">
        <v>-9.9999999997635314E-3</v>
      </c>
      <c r="L1451" s="32"/>
    </row>
    <row r="1452" spans="1:12">
      <c r="A1452" s="56"/>
      <c r="B1452" s="56" t="s">
        <v>4001</v>
      </c>
      <c r="C1452" s="56" t="s">
        <v>4000</v>
      </c>
      <c r="D1452" s="32">
        <v>318613</v>
      </c>
      <c r="E1452" s="32">
        <v>-154925</v>
      </c>
      <c r="F1452" s="32">
        <v>163688</v>
      </c>
      <c r="G1452" s="32">
        <v>-6881.23</v>
      </c>
      <c r="H1452" s="32">
        <v>-6956.85</v>
      </c>
      <c r="I1452" s="32">
        <v>-6956.85</v>
      </c>
      <c r="J1452" s="32">
        <v>-75.6200000000008</v>
      </c>
      <c r="K1452" s="32">
        <v>0</v>
      </c>
      <c r="L1452" s="32"/>
    </row>
    <row r="1453" spans="1:12">
      <c r="A1453" s="56"/>
      <c r="B1453" s="56" t="s">
        <v>7147</v>
      </c>
      <c r="C1453" s="56" t="s">
        <v>4249</v>
      </c>
      <c r="D1453" s="32">
        <v>264383</v>
      </c>
      <c r="E1453" s="32">
        <v>-161097</v>
      </c>
      <c r="F1453" s="32">
        <v>103286</v>
      </c>
      <c r="G1453" s="32">
        <v>-7430.74</v>
      </c>
      <c r="H1453" s="32">
        <v>-7512.4</v>
      </c>
      <c r="I1453" s="32">
        <v>-7512.4</v>
      </c>
      <c r="J1453" s="32">
        <v>-81.659999999999854</v>
      </c>
      <c r="K1453" s="32">
        <v>0</v>
      </c>
      <c r="L1453" s="32"/>
    </row>
    <row r="1454" spans="1:12">
      <c r="A1454" s="56"/>
      <c r="B1454" s="56" t="s">
        <v>4251</v>
      </c>
      <c r="C1454" s="56" t="s">
        <v>4250</v>
      </c>
      <c r="D1454" s="32">
        <v>356924</v>
      </c>
      <c r="E1454" s="32">
        <v>-201838</v>
      </c>
      <c r="F1454" s="32">
        <v>155086</v>
      </c>
      <c r="G1454" s="32">
        <v>-9056.44</v>
      </c>
      <c r="H1454" s="32">
        <v>-9155.9599999999991</v>
      </c>
      <c r="I1454" s="32">
        <v>-9155.9599999999991</v>
      </c>
      <c r="J1454" s="32">
        <v>-99.519999999998618</v>
      </c>
      <c r="K1454" s="32">
        <v>0</v>
      </c>
      <c r="L1454" s="32"/>
    </row>
    <row r="1455" spans="1:12">
      <c r="A1455" s="56"/>
      <c r="B1455" s="56" t="s">
        <v>1170</v>
      </c>
      <c r="C1455" s="56" t="s">
        <v>1169</v>
      </c>
      <c r="D1455" s="32">
        <v>28960407</v>
      </c>
      <c r="E1455" s="32">
        <v>-23674417</v>
      </c>
      <c r="F1455" s="32">
        <v>5285990</v>
      </c>
      <c r="G1455" s="32">
        <v>-66702.679999999993</v>
      </c>
      <c r="H1455" s="32">
        <v>-67435.67</v>
      </c>
      <c r="I1455" s="32">
        <v>-67435.67</v>
      </c>
      <c r="J1455" s="32">
        <v>-732.99000000000524</v>
      </c>
      <c r="K1455" s="32">
        <v>0</v>
      </c>
      <c r="L1455" s="32"/>
    </row>
    <row r="1456" spans="1:12">
      <c r="A1456" s="56"/>
      <c r="B1456" s="56" t="s">
        <v>1172</v>
      </c>
      <c r="C1456" s="56" t="s">
        <v>1171</v>
      </c>
      <c r="D1456" s="32">
        <v>21495058</v>
      </c>
      <c r="E1456" s="32">
        <v>-17870238</v>
      </c>
      <c r="F1456" s="32">
        <v>3624820</v>
      </c>
      <c r="G1456" s="32">
        <v>-68031.69</v>
      </c>
      <c r="H1456" s="32">
        <v>-68779.289999999994</v>
      </c>
      <c r="I1456" s="32">
        <v>-68779.3</v>
      </c>
      <c r="J1456" s="32">
        <v>-747.59999999999127</v>
      </c>
      <c r="K1456" s="32">
        <v>-1.0000000009313226E-2</v>
      </c>
      <c r="L1456" s="32"/>
    </row>
    <row r="1457" spans="1:12">
      <c r="A1457" s="56"/>
      <c r="B1457" s="56" t="s">
        <v>1174</v>
      </c>
      <c r="C1457" s="56" t="s">
        <v>1173</v>
      </c>
      <c r="D1457" s="32">
        <v>8396955</v>
      </c>
      <c r="E1457" s="32">
        <v>-6164558</v>
      </c>
      <c r="F1457" s="32">
        <v>2232397</v>
      </c>
      <c r="G1457" s="32">
        <v>-32981.800000000003</v>
      </c>
      <c r="H1457" s="32">
        <v>-33344.230000000003</v>
      </c>
      <c r="I1457" s="32">
        <v>-33344.239999999998</v>
      </c>
      <c r="J1457" s="32">
        <v>-362.43000000000029</v>
      </c>
      <c r="K1457" s="32">
        <v>-9.9999999947613105E-3</v>
      </c>
      <c r="L1457" s="32"/>
    </row>
    <row r="1458" spans="1:12">
      <c r="A1458" s="56"/>
      <c r="B1458" s="56" t="s">
        <v>1190</v>
      </c>
      <c r="C1458" s="56" t="s">
        <v>1189</v>
      </c>
      <c r="D1458" s="32">
        <v>45291567</v>
      </c>
      <c r="E1458" s="32">
        <v>-36724584</v>
      </c>
      <c r="F1458" s="32">
        <v>8566983</v>
      </c>
      <c r="G1458" s="32">
        <v>-109533.77</v>
      </c>
      <c r="H1458" s="32">
        <v>-110737.43</v>
      </c>
      <c r="I1458" s="32">
        <v>-110737.44</v>
      </c>
      <c r="J1458" s="32">
        <v>-1203.6599999999889</v>
      </c>
      <c r="K1458" s="32">
        <v>-1.0000000009313226E-2</v>
      </c>
      <c r="L1458" s="32"/>
    </row>
    <row r="1459" spans="1:12">
      <c r="A1459" s="56"/>
      <c r="B1459" s="56" t="s">
        <v>1192</v>
      </c>
      <c r="C1459" s="56" t="s">
        <v>1191</v>
      </c>
      <c r="D1459" s="32">
        <v>46314097</v>
      </c>
      <c r="E1459" s="32">
        <v>-39719887</v>
      </c>
      <c r="F1459" s="32">
        <v>6594210</v>
      </c>
      <c r="G1459" s="32">
        <v>-245488</v>
      </c>
      <c r="H1459" s="32">
        <v>-248185.67</v>
      </c>
      <c r="I1459" s="32">
        <v>-248185.68</v>
      </c>
      <c r="J1459" s="32">
        <v>-2697.6700000000128</v>
      </c>
      <c r="K1459" s="32">
        <v>-9.9999999802093953E-3</v>
      </c>
      <c r="L1459" s="32"/>
    </row>
    <row r="1460" spans="1:12">
      <c r="A1460" s="56"/>
      <c r="B1460" s="56" t="s">
        <v>1194</v>
      </c>
      <c r="C1460" s="56" t="s">
        <v>1193</v>
      </c>
      <c r="D1460" s="32">
        <v>2470085</v>
      </c>
      <c r="E1460" s="32">
        <v>-2118125</v>
      </c>
      <c r="F1460" s="32">
        <v>351960</v>
      </c>
      <c r="G1460" s="32">
        <v>-13108.11</v>
      </c>
      <c r="H1460" s="32">
        <v>-13252.16</v>
      </c>
      <c r="I1460" s="32">
        <v>-13252.15</v>
      </c>
      <c r="J1460" s="32">
        <v>-144.04999999999927</v>
      </c>
      <c r="K1460" s="32">
        <v>1.0000000000218279E-2</v>
      </c>
      <c r="L1460" s="32"/>
    </row>
    <row r="1461" spans="1:12">
      <c r="A1461" s="56"/>
      <c r="B1461" s="56" t="s">
        <v>1196</v>
      </c>
      <c r="C1461" s="56" t="s">
        <v>1195</v>
      </c>
      <c r="D1461" s="32">
        <v>1852564</v>
      </c>
      <c r="E1461" s="32">
        <v>-1588594</v>
      </c>
      <c r="F1461" s="32">
        <v>263970</v>
      </c>
      <c r="G1461" s="32">
        <v>-9831.09</v>
      </c>
      <c r="H1461" s="32">
        <v>-9939.1200000000008</v>
      </c>
      <c r="I1461" s="32">
        <v>-9939.1200000000008</v>
      </c>
      <c r="J1461" s="32">
        <v>-108.03000000000065</v>
      </c>
      <c r="K1461" s="32">
        <v>0</v>
      </c>
      <c r="L1461" s="32"/>
    </row>
    <row r="1462" spans="1:12">
      <c r="A1462" s="56"/>
      <c r="B1462" s="56" t="s">
        <v>1198</v>
      </c>
      <c r="C1462" s="56" t="s">
        <v>1197</v>
      </c>
      <c r="D1462" s="32">
        <v>494017</v>
      </c>
      <c r="E1462" s="32">
        <v>-423625</v>
      </c>
      <c r="F1462" s="32">
        <v>70392</v>
      </c>
      <c r="G1462" s="32">
        <v>-2621.61</v>
      </c>
      <c r="H1462" s="32">
        <v>-2650.43</v>
      </c>
      <c r="I1462" s="32">
        <v>-2650.42</v>
      </c>
      <c r="J1462" s="32">
        <v>-28.819999999999709</v>
      </c>
      <c r="K1462" s="32">
        <v>9.9999999997635314E-3</v>
      </c>
      <c r="L1462" s="32"/>
    </row>
    <row r="1463" spans="1:12">
      <c r="A1463" s="56"/>
      <c r="B1463" s="56" t="s">
        <v>1200</v>
      </c>
      <c r="C1463" s="56" t="s">
        <v>1199</v>
      </c>
      <c r="D1463" s="32">
        <v>1235043</v>
      </c>
      <c r="E1463" s="32">
        <v>-1019666</v>
      </c>
      <c r="F1463" s="32">
        <v>215377</v>
      </c>
      <c r="G1463" s="32">
        <v>-4098.4799999999996</v>
      </c>
      <c r="H1463" s="32">
        <v>-4143.51</v>
      </c>
      <c r="I1463" s="32">
        <v>-4143.5200000000004</v>
      </c>
      <c r="J1463" s="32">
        <v>-45.030000000000655</v>
      </c>
      <c r="K1463" s="32">
        <v>-1.0000000000218279E-2</v>
      </c>
      <c r="L1463" s="32"/>
    </row>
    <row r="1464" spans="1:12">
      <c r="A1464" s="56"/>
      <c r="B1464" s="56" t="s">
        <v>8244</v>
      </c>
      <c r="C1464" s="56" t="s">
        <v>10418</v>
      </c>
      <c r="D1464" s="32">
        <v>2470085</v>
      </c>
      <c r="E1464" s="32">
        <v>-2346581</v>
      </c>
      <c r="F1464" s="32">
        <v>123504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/>
    </row>
    <row r="1465" spans="1:12">
      <c r="A1465" s="56"/>
      <c r="B1465" s="56" t="s">
        <v>1203</v>
      </c>
      <c r="C1465" s="56" t="s">
        <v>1202</v>
      </c>
      <c r="D1465" s="32">
        <v>823362</v>
      </c>
      <c r="E1465" s="32">
        <v>-667829</v>
      </c>
      <c r="F1465" s="32">
        <v>155533</v>
      </c>
      <c r="G1465" s="32">
        <v>-1987.62</v>
      </c>
      <c r="H1465" s="32">
        <v>-2009.46</v>
      </c>
      <c r="I1465" s="32">
        <v>-2009.46</v>
      </c>
      <c r="J1465" s="32">
        <v>-21.840000000000146</v>
      </c>
      <c r="K1465" s="32">
        <v>0</v>
      </c>
      <c r="L1465" s="32"/>
    </row>
    <row r="1466" spans="1:12">
      <c r="A1466" s="56"/>
      <c r="B1466" s="56" t="s">
        <v>1205</v>
      </c>
      <c r="C1466" s="56" t="s">
        <v>1204</v>
      </c>
      <c r="D1466" s="32">
        <v>4116809</v>
      </c>
      <c r="E1466" s="32">
        <v>-3339145</v>
      </c>
      <c r="F1466" s="32">
        <v>777664</v>
      </c>
      <c r="G1466" s="32">
        <v>-9938.11</v>
      </c>
      <c r="H1466" s="32">
        <v>-10047.32</v>
      </c>
      <c r="I1466" s="32">
        <v>-10047.31</v>
      </c>
      <c r="J1466" s="32">
        <v>-109.20999999999913</v>
      </c>
      <c r="K1466" s="32">
        <v>1.0000000000218279E-2</v>
      </c>
      <c r="L1466" s="32"/>
    </row>
    <row r="1467" spans="1:12">
      <c r="A1467" s="56"/>
      <c r="B1467" s="56" t="s">
        <v>1300</v>
      </c>
      <c r="C1467" s="56" t="s">
        <v>1299</v>
      </c>
      <c r="D1467" s="32">
        <v>3087606</v>
      </c>
      <c r="E1467" s="32">
        <v>-2549163</v>
      </c>
      <c r="F1467" s="32">
        <v>538443</v>
      </c>
      <c r="G1467" s="32">
        <v>-10246.17</v>
      </c>
      <c r="H1467" s="32">
        <v>-10358.77</v>
      </c>
      <c r="I1467" s="32">
        <v>-10358.77</v>
      </c>
      <c r="J1467" s="32">
        <v>-112.60000000000036</v>
      </c>
      <c r="K1467" s="32">
        <v>0</v>
      </c>
      <c r="L1467" s="32"/>
    </row>
    <row r="1468" spans="1:12">
      <c r="A1468" s="56"/>
      <c r="B1468" s="56" t="s">
        <v>1207</v>
      </c>
      <c r="C1468" s="56" t="s">
        <v>1206</v>
      </c>
      <c r="D1468" s="32">
        <v>617521</v>
      </c>
      <c r="E1468" s="32">
        <v>-509833</v>
      </c>
      <c r="F1468" s="32">
        <v>107688</v>
      </c>
      <c r="G1468" s="32">
        <v>-2049.23</v>
      </c>
      <c r="H1468" s="32">
        <v>-2071.75</v>
      </c>
      <c r="I1468" s="32">
        <v>-2071.75</v>
      </c>
      <c r="J1468" s="32">
        <v>-22.519999999999982</v>
      </c>
      <c r="K1468" s="32">
        <v>0</v>
      </c>
      <c r="L1468" s="32"/>
    </row>
    <row r="1469" spans="1:12">
      <c r="A1469" s="56"/>
      <c r="B1469" s="56" t="s">
        <v>8324</v>
      </c>
      <c r="C1469" s="56" t="s">
        <v>10200</v>
      </c>
      <c r="D1469" s="32">
        <v>2470085</v>
      </c>
      <c r="E1469" s="32">
        <v>-2346581</v>
      </c>
      <c r="F1469" s="32">
        <v>123504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/>
    </row>
    <row r="1470" spans="1:12">
      <c r="A1470" s="56"/>
      <c r="B1470" s="56" t="s">
        <v>1210</v>
      </c>
      <c r="C1470" s="56" t="s">
        <v>1209</v>
      </c>
      <c r="D1470" s="32">
        <v>8233617</v>
      </c>
      <c r="E1470" s="32">
        <v>-6678289</v>
      </c>
      <c r="F1470" s="32">
        <v>1555328</v>
      </c>
      <c r="G1470" s="32">
        <v>-19876.22</v>
      </c>
      <c r="H1470" s="32">
        <v>-20094.63</v>
      </c>
      <c r="I1470" s="32">
        <v>-20094.64</v>
      </c>
      <c r="J1470" s="32">
        <v>-218.40999999999985</v>
      </c>
      <c r="K1470" s="32">
        <v>-9.9999999983992893E-3</v>
      </c>
      <c r="L1470" s="32"/>
    </row>
    <row r="1471" spans="1:12">
      <c r="A1471" s="56"/>
      <c r="B1471" s="56" t="s">
        <v>1212</v>
      </c>
      <c r="C1471" s="56" t="s">
        <v>1211</v>
      </c>
      <c r="D1471" s="32">
        <v>3077314</v>
      </c>
      <c r="E1471" s="32">
        <v>-2540666</v>
      </c>
      <c r="F1471" s="32">
        <v>536648</v>
      </c>
      <c r="G1471" s="32">
        <v>-10212.02</v>
      </c>
      <c r="H1471" s="32">
        <v>-10324.24</v>
      </c>
      <c r="I1471" s="32">
        <v>-10324.24</v>
      </c>
      <c r="J1471" s="32">
        <v>-112.21999999999935</v>
      </c>
      <c r="K1471" s="32">
        <v>0</v>
      </c>
      <c r="L1471" s="32"/>
    </row>
    <row r="1472" spans="1:12">
      <c r="A1472" s="56"/>
      <c r="B1472" s="56" t="s">
        <v>1214</v>
      </c>
      <c r="C1472" s="56" t="s">
        <v>1213</v>
      </c>
      <c r="D1472" s="32">
        <v>14408830</v>
      </c>
      <c r="E1472" s="32">
        <v>-11687007</v>
      </c>
      <c r="F1472" s="32">
        <v>2721823</v>
      </c>
      <c r="G1472" s="32">
        <v>-34783.370000000003</v>
      </c>
      <c r="H1472" s="32">
        <v>-35165.599999999999</v>
      </c>
      <c r="I1472" s="32">
        <v>-35165.599999999999</v>
      </c>
      <c r="J1472" s="32">
        <v>-382.22999999999593</v>
      </c>
      <c r="K1472" s="32">
        <v>0</v>
      </c>
      <c r="L1472" s="32"/>
    </row>
    <row r="1473" spans="1:12">
      <c r="A1473" s="56"/>
      <c r="B1473" s="56" t="s">
        <v>1302</v>
      </c>
      <c r="C1473" s="56" t="s">
        <v>1301</v>
      </c>
      <c r="D1473" s="32">
        <v>5135719</v>
      </c>
      <c r="E1473" s="32">
        <v>-4240108</v>
      </c>
      <c r="F1473" s="32">
        <v>895611</v>
      </c>
      <c r="G1473" s="32">
        <v>-17042.82</v>
      </c>
      <c r="H1473" s="32">
        <v>-17230.11</v>
      </c>
      <c r="I1473" s="32">
        <v>-17230.11</v>
      </c>
      <c r="J1473" s="32">
        <v>-187.29000000000087</v>
      </c>
      <c r="K1473" s="32">
        <v>0</v>
      </c>
      <c r="L1473" s="32"/>
    </row>
    <row r="1474" spans="1:12">
      <c r="A1474" s="56"/>
      <c r="B1474" s="56" t="s">
        <v>1216</v>
      </c>
      <c r="C1474" s="56" t="s">
        <v>1215</v>
      </c>
      <c r="D1474" s="32">
        <v>617521</v>
      </c>
      <c r="E1474" s="32">
        <v>-509833</v>
      </c>
      <c r="F1474" s="32">
        <v>107688</v>
      </c>
      <c r="G1474" s="32">
        <v>-2049.23</v>
      </c>
      <c r="H1474" s="32">
        <v>-2071.75</v>
      </c>
      <c r="I1474" s="32">
        <v>-2071.75</v>
      </c>
      <c r="J1474" s="32">
        <v>-22.519999999999982</v>
      </c>
      <c r="K1474" s="32">
        <v>0</v>
      </c>
      <c r="L1474" s="32"/>
    </row>
    <row r="1475" spans="1:12">
      <c r="A1475" s="56"/>
      <c r="B1475" s="56" t="s">
        <v>8324</v>
      </c>
      <c r="C1475" s="56" t="s">
        <v>10201</v>
      </c>
      <c r="D1475" s="32">
        <v>2470085</v>
      </c>
      <c r="E1475" s="32">
        <v>-2346581</v>
      </c>
      <c r="F1475" s="32">
        <v>123504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/>
    </row>
    <row r="1476" spans="1:12">
      <c r="A1476" s="56"/>
      <c r="B1476" s="56" t="s">
        <v>1218</v>
      </c>
      <c r="C1476" s="56" t="s">
        <v>1217</v>
      </c>
      <c r="D1476" s="32">
        <v>514601</v>
      </c>
      <c r="E1476" s="32">
        <v>-417393</v>
      </c>
      <c r="F1476" s="32">
        <v>97208</v>
      </c>
      <c r="G1476" s="32">
        <v>-1242.26</v>
      </c>
      <c r="H1476" s="32">
        <v>-1255.9100000000001</v>
      </c>
      <c r="I1476" s="32">
        <v>-1255.9100000000001</v>
      </c>
      <c r="J1476" s="32">
        <v>-13.650000000000091</v>
      </c>
      <c r="K1476" s="32">
        <v>0</v>
      </c>
      <c r="L1476" s="32"/>
    </row>
    <row r="1477" spans="1:12">
      <c r="A1477" s="56"/>
      <c r="B1477" s="56" t="s">
        <v>1220</v>
      </c>
      <c r="C1477" s="56" t="s">
        <v>1219</v>
      </c>
      <c r="D1477" s="32">
        <v>46314097</v>
      </c>
      <c r="E1477" s="32">
        <v>-38237446</v>
      </c>
      <c r="F1477" s="32">
        <v>8076651</v>
      </c>
      <c r="G1477" s="32">
        <v>-153692.79999999999</v>
      </c>
      <c r="H1477" s="32">
        <v>-155381.72</v>
      </c>
      <c r="I1477" s="32">
        <v>-155381.73000000001</v>
      </c>
      <c r="J1477" s="32">
        <v>-1688.9200000000128</v>
      </c>
      <c r="K1477" s="32">
        <v>-1.0000000009313226E-2</v>
      </c>
      <c r="L1477" s="32"/>
    </row>
    <row r="1478" spans="1:12">
      <c r="A1478" s="56"/>
      <c r="B1478" s="56" t="s">
        <v>1222</v>
      </c>
      <c r="C1478" s="56" t="s">
        <v>1221</v>
      </c>
      <c r="D1478" s="32">
        <v>61752130</v>
      </c>
      <c r="E1478" s="32">
        <v>-50983261</v>
      </c>
      <c r="F1478" s="32">
        <v>10768869</v>
      </c>
      <c r="G1478" s="32">
        <v>-204923.73</v>
      </c>
      <c r="H1478" s="32">
        <v>-207175.65</v>
      </c>
      <c r="I1478" s="32">
        <v>-207175.64</v>
      </c>
      <c r="J1478" s="32">
        <v>-2251.9199999999837</v>
      </c>
      <c r="K1478" s="32">
        <v>9.9999999802093953E-3</v>
      </c>
      <c r="L1478" s="32"/>
    </row>
    <row r="1479" spans="1:12">
      <c r="A1479" s="56"/>
      <c r="B1479" s="56" t="s">
        <v>1224</v>
      </c>
      <c r="C1479" s="56" t="s">
        <v>1223</v>
      </c>
      <c r="D1479" s="32">
        <v>451433276</v>
      </c>
      <c r="E1479" s="32">
        <v>-366092551</v>
      </c>
      <c r="F1479" s="32">
        <v>85340725</v>
      </c>
      <c r="G1479" s="32">
        <v>-1090906.1399999999</v>
      </c>
      <c r="H1479" s="32">
        <v>-1102894.1200000001</v>
      </c>
      <c r="I1479" s="32">
        <v>-1102894.1100000001</v>
      </c>
      <c r="J1479" s="32">
        <v>-11987.980000000214</v>
      </c>
      <c r="K1479" s="32">
        <v>1.0000000009313226E-2</v>
      </c>
      <c r="L1479" s="32"/>
    </row>
    <row r="1480" spans="1:12">
      <c r="A1480" s="56"/>
      <c r="B1480" s="56" t="s">
        <v>1226</v>
      </c>
      <c r="C1480" s="56" t="s">
        <v>1225</v>
      </c>
      <c r="D1480" s="32">
        <v>8910824</v>
      </c>
      <c r="E1480" s="32">
        <v>-6587085</v>
      </c>
      <c r="F1480" s="32">
        <v>2323739</v>
      </c>
      <c r="G1480" s="32">
        <v>-35357.050000000003</v>
      </c>
      <c r="H1480" s="32">
        <v>-35745.58</v>
      </c>
      <c r="I1480" s="32">
        <v>-35745.589999999997</v>
      </c>
      <c r="J1480" s="32">
        <v>-388.52999999999884</v>
      </c>
      <c r="K1480" s="32">
        <v>-9.9999999947613105E-3</v>
      </c>
      <c r="L1480" s="32"/>
    </row>
    <row r="1481" spans="1:12">
      <c r="A1481" s="56"/>
      <c r="B1481" s="56" t="s">
        <v>1228</v>
      </c>
      <c r="C1481" s="56" t="s">
        <v>1227</v>
      </c>
      <c r="D1481" s="32">
        <v>164672346</v>
      </c>
      <c r="E1481" s="32">
        <v>-133565793</v>
      </c>
      <c r="F1481" s="32">
        <v>31106553</v>
      </c>
      <c r="G1481" s="32">
        <v>-397524.29</v>
      </c>
      <c r="H1481" s="32">
        <v>-401892.69</v>
      </c>
      <c r="I1481" s="32">
        <v>-401892.69</v>
      </c>
      <c r="J1481" s="32">
        <v>-4368.4000000000233</v>
      </c>
      <c r="K1481" s="32">
        <v>0</v>
      </c>
      <c r="L1481" s="32"/>
    </row>
    <row r="1482" spans="1:12">
      <c r="A1482" s="56"/>
      <c r="B1482" s="56" t="s">
        <v>1230</v>
      </c>
      <c r="C1482" s="56" t="s">
        <v>1229</v>
      </c>
      <c r="D1482" s="32">
        <v>41168086</v>
      </c>
      <c r="E1482" s="32">
        <v>-33391448</v>
      </c>
      <c r="F1482" s="32">
        <v>7776638</v>
      </c>
      <c r="G1482" s="32">
        <v>-99381.07</v>
      </c>
      <c r="H1482" s="32">
        <v>-100473.17</v>
      </c>
      <c r="I1482" s="32">
        <v>-100473.17</v>
      </c>
      <c r="J1482" s="32">
        <v>-1092.0999999999913</v>
      </c>
      <c r="K1482" s="32">
        <v>0</v>
      </c>
      <c r="L1482" s="32"/>
    </row>
    <row r="1483" spans="1:12">
      <c r="A1483" s="56"/>
      <c r="B1483" s="56" t="s">
        <v>1232</v>
      </c>
      <c r="C1483" s="56" t="s">
        <v>1231</v>
      </c>
      <c r="D1483" s="32">
        <v>41682688</v>
      </c>
      <c r="E1483" s="32">
        <v>-34413702</v>
      </c>
      <c r="F1483" s="32">
        <v>7268986</v>
      </c>
      <c r="G1483" s="32">
        <v>-138323.51999999999</v>
      </c>
      <c r="H1483" s="32">
        <v>-139843.56</v>
      </c>
      <c r="I1483" s="32">
        <v>-139843.56</v>
      </c>
      <c r="J1483" s="32">
        <v>-1520.0400000000081</v>
      </c>
      <c r="K1483" s="32">
        <v>0</v>
      </c>
      <c r="L1483" s="32"/>
    </row>
    <row r="1484" spans="1:12">
      <c r="A1484" s="56"/>
      <c r="B1484" s="56" t="s">
        <v>1234</v>
      </c>
      <c r="C1484" s="56" t="s">
        <v>1233</v>
      </c>
      <c r="D1484" s="32">
        <v>205840432</v>
      </c>
      <c r="E1484" s="32">
        <v>-166957240</v>
      </c>
      <c r="F1484" s="32">
        <v>38883192</v>
      </c>
      <c r="G1484" s="32">
        <v>-496905.36</v>
      </c>
      <c r="H1484" s="32">
        <v>-502365.86</v>
      </c>
      <c r="I1484" s="32">
        <v>-502365.86</v>
      </c>
      <c r="J1484" s="32">
        <v>-5460.5</v>
      </c>
      <c r="K1484" s="32">
        <v>0</v>
      </c>
      <c r="L1484" s="32"/>
    </row>
    <row r="1485" spans="1:12">
      <c r="A1485" s="56"/>
      <c r="B1485" s="56" t="s">
        <v>1236</v>
      </c>
      <c r="C1485" s="56" t="s">
        <v>1235</v>
      </c>
      <c r="D1485" s="32">
        <v>22571664</v>
      </c>
      <c r="E1485" s="32">
        <v>-18635422</v>
      </c>
      <c r="F1485" s="32">
        <v>3936242</v>
      </c>
      <c r="G1485" s="32">
        <v>-74903.81</v>
      </c>
      <c r="H1485" s="32">
        <v>-75726.94</v>
      </c>
      <c r="I1485" s="32">
        <v>-75726.929999999993</v>
      </c>
      <c r="J1485" s="32">
        <v>-823.13000000000466</v>
      </c>
      <c r="K1485" s="32">
        <v>1.0000000009313226E-2</v>
      </c>
      <c r="L1485" s="32"/>
    </row>
    <row r="1486" spans="1:12">
      <c r="A1486" s="56"/>
      <c r="B1486" s="56" t="s">
        <v>1238</v>
      </c>
      <c r="C1486" s="56" t="s">
        <v>1237</v>
      </c>
      <c r="D1486" s="32">
        <v>7719016</v>
      </c>
      <c r="E1486" s="32">
        <v>-6372908</v>
      </c>
      <c r="F1486" s="32">
        <v>1346108</v>
      </c>
      <c r="G1486" s="32">
        <v>-25615.46</v>
      </c>
      <c r="H1486" s="32">
        <v>-25896.95</v>
      </c>
      <c r="I1486" s="32">
        <v>-25896.95</v>
      </c>
      <c r="J1486" s="32">
        <v>-281.4900000000016</v>
      </c>
      <c r="K1486" s="32">
        <v>0</v>
      </c>
      <c r="L1486" s="32"/>
    </row>
    <row r="1487" spans="1:12">
      <c r="A1487" s="56"/>
      <c r="B1487" s="56" t="s">
        <v>1240</v>
      </c>
      <c r="C1487" s="56" t="s">
        <v>1239</v>
      </c>
      <c r="D1487" s="32">
        <v>16673075</v>
      </c>
      <c r="E1487" s="32">
        <v>-13765481</v>
      </c>
      <c r="F1487" s="32">
        <v>2907594</v>
      </c>
      <c r="G1487" s="32">
        <v>-55329.4</v>
      </c>
      <c r="H1487" s="32">
        <v>-55937.42</v>
      </c>
      <c r="I1487" s="32">
        <v>-55937.41</v>
      </c>
      <c r="J1487" s="32">
        <v>-608.0199999999968</v>
      </c>
      <c r="K1487" s="32">
        <v>9.9999999947613105E-3</v>
      </c>
      <c r="L1487" s="32"/>
    </row>
    <row r="1488" spans="1:12">
      <c r="A1488" s="56"/>
      <c r="B1488" s="56" t="s">
        <v>1242</v>
      </c>
      <c r="C1488" s="56" t="s">
        <v>1241</v>
      </c>
      <c r="D1488" s="32">
        <v>144088303</v>
      </c>
      <c r="E1488" s="32">
        <v>-118960943</v>
      </c>
      <c r="F1488" s="32">
        <v>25127360</v>
      </c>
      <c r="G1488" s="32">
        <v>-478155.38</v>
      </c>
      <c r="H1488" s="32">
        <v>-483409.84</v>
      </c>
      <c r="I1488" s="32">
        <v>-483409.83</v>
      </c>
      <c r="J1488" s="32">
        <v>-5254.460000000021</v>
      </c>
      <c r="K1488" s="32">
        <v>1.0000000009313226E-2</v>
      </c>
      <c r="L1488" s="32"/>
    </row>
    <row r="1489" spans="1:12">
      <c r="A1489" s="56"/>
      <c r="B1489" s="56" t="s">
        <v>1303</v>
      </c>
      <c r="C1489" s="56" t="s">
        <v>10419</v>
      </c>
      <c r="D1489" s="32">
        <v>15438032</v>
      </c>
      <c r="E1489" s="32">
        <v>-14666130</v>
      </c>
      <c r="F1489" s="32">
        <v>771902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/>
    </row>
    <row r="1490" spans="1:12">
      <c r="A1490" s="56"/>
      <c r="B1490" s="56" t="s">
        <v>1244</v>
      </c>
      <c r="C1490" s="56" t="s">
        <v>1243</v>
      </c>
      <c r="D1490" s="32">
        <v>82090965</v>
      </c>
      <c r="E1490" s="32">
        <v>-66563312</v>
      </c>
      <c r="F1490" s="32">
        <v>15527653</v>
      </c>
      <c r="G1490" s="32">
        <v>-198529.89</v>
      </c>
      <c r="H1490" s="32">
        <v>-200711.54</v>
      </c>
      <c r="I1490" s="32">
        <v>-200711.53</v>
      </c>
      <c r="J1490" s="32">
        <v>-2181.6499999999942</v>
      </c>
      <c r="K1490" s="32">
        <v>1.0000000009313226E-2</v>
      </c>
      <c r="L1490" s="32"/>
    </row>
    <row r="1491" spans="1:12">
      <c r="A1491" s="56"/>
      <c r="B1491" s="56" t="s">
        <v>1246</v>
      </c>
      <c r="C1491" s="56" t="s">
        <v>1245</v>
      </c>
      <c r="D1491" s="32">
        <v>2883169</v>
      </c>
      <c r="E1491" s="32">
        <v>-2356981</v>
      </c>
      <c r="F1491" s="32">
        <v>526188</v>
      </c>
      <c r="G1491" s="32">
        <v>-6639.55</v>
      </c>
      <c r="H1491" s="32">
        <v>-6712.52</v>
      </c>
      <c r="I1491" s="32">
        <v>-6712.51</v>
      </c>
      <c r="J1491" s="32">
        <v>-72.970000000000255</v>
      </c>
      <c r="K1491" s="32">
        <v>1.0000000000218279E-2</v>
      </c>
      <c r="L1491" s="32"/>
    </row>
    <row r="1492" spans="1:12">
      <c r="A1492" s="56"/>
      <c r="B1492" s="56" t="s">
        <v>1248</v>
      </c>
      <c r="C1492" s="56" t="s">
        <v>1247</v>
      </c>
      <c r="D1492" s="32">
        <v>212180979</v>
      </c>
      <c r="E1492" s="32">
        <v>-172100060</v>
      </c>
      <c r="F1492" s="32">
        <v>40080919</v>
      </c>
      <c r="G1492" s="32">
        <v>-512211.64</v>
      </c>
      <c r="H1492" s="32">
        <v>-517840.33</v>
      </c>
      <c r="I1492" s="32">
        <v>-517840.34</v>
      </c>
      <c r="J1492" s="32">
        <v>-5628.6900000000023</v>
      </c>
      <c r="K1492" s="32">
        <v>-1.0000000009313226E-2</v>
      </c>
      <c r="L1492" s="32"/>
    </row>
    <row r="1493" spans="1:12">
      <c r="A1493" s="56"/>
      <c r="B1493" s="56" t="s">
        <v>1250</v>
      </c>
      <c r="C1493" s="56" t="s">
        <v>1249</v>
      </c>
      <c r="D1493" s="32">
        <v>72334424</v>
      </c>
      <c r="E1493" s="32">
        <v>-58670475</v>
      </c>
      <c r="F1493" s="32">
        <v>13663949</v>
      </c>
      <c r="G1493" s="32">
        <v>-174617.60000000001</v>
      </c>
      <c r="H1493" s="32">
        <v>-176536.47</v>
      </c>
      <c r="I1493" s="32">
        <v>-176536.47</v>
      </c>
      <c r="J1493" s="32">
        <v>-1918.8699999999953</v>
      </c>
      <c r="K1493" s="32">
        <v>0</v>
      </c>
      <c r="L1493" s="32"/>
    </row>
    <row r="1494" spans="1:12">
      <c r="A1494" s="56"/>
      <c r="B1494" s="56" t="s">
        <v>1252</v>
      </c>
      <c r="C1494" s="56" t="s">
        <v>1251</v>
      </c>
      <c r="D1494" s="32">
        <v>841484</v>
      </c>
      <c r="E1494" s="32">
        <v>-682337</v>
      </c>
      <c r="F1494" s="32">
        <v>159147</v>
      </c>
      <c r="G1494" s="32">
        <v>-2034.68</v>
      </c>
      <c r="H1494" s="32">
        <v>-2057.04</v>
      </c>
      <c r="I1494" s="32">
        <v>-2057.04</v>
      </c>
      <c r="J1494" s="32">
        <v>-22.3599999999999</v>
      </c>
      <c r="K1494" s="32">
        <v>0</v>
      </c>
      <c r="L1494" s="32"/>
    </row>
    <row r="1495" spans="1:12">
      <c r="A1495" s="56"/>
      <c r="B1495" s="56" t="s">
        <v>1254</v>
      </c>
      <c r="C1495" s="56" t="s">
        <v>1253</v>
      </c>
      <c r="D1495" s="32">
        <v>1794858</v>
      </c>
      <c r="E1495" s="32">
        <v>-1481855</v>
      </c>
      <c r="F1495" s="32">
        <v>313003</v>
      </c>
      <c r="G1495" s="32">
        <v>-5956.22</v>
      </c>
      <c r="H1495" s="32">
        <v>-6021.67</v>
      </c>
      <c r="I1495" s="32">
        <v>-6021.67</v>
      </c>
      <c r="J1495" s="32">
        <v>-65.449999999999818</v>
      </c>
      <c r="K1495" s="32">
        <v>0</v>
      </c>
      <c r="L1495" s="32"/>
    </row>
    <row r="1496" spans="1:12">
      <c r="A1496" s="56"/>
      <c r="B1496" s="56" t="s">
        <v>1256</v>
      </c>
      <c r="C1496" s="56" t="s">
        <v>1255</v>
      </c>
      <c r="D1496" s="32">
        <v>1690697</v>
      </c>
      <c r="E1496" s="32">
        <v>-1395859</v>
      </c>
      <c r="F1496" s="32">
        <v>294838</v>
      </c>
      <c r="G1496" s="32">
        <v>-5610.56</v>
      </c>
      <c r="H1496" s="32">
        <v>-5672.22</v>
      </c>
      <c r="I1496" s="32">
        <v>-5672.22</v>
      </c>
      <c r="J1496" s="32">
        <v>-61.659999999999854</v>
      </c>
      <c r="K1496" s="32">
        <v>0</v>
      </c>
      <c r="L1496" s="32"/>
    </row>
    <row r="1497" spans="1:12">
      <c r="A1497" s="56"/>
      <c r="B1497" s="56" t="s">
        <v>1258</v>
      </c>
      <c r="C1497" s="56" t="s">
        <v>1257</v>
      </c>
      <c r="D1497" s="32">
        <v>8680131</v>
      </c>
      <c r="E1497" s="32">
        <v>-7009304</v>
      </c>
      <c r="F1497" s="32">
        <v>1670827</v>
      </c>
      <c r="G1497" s="32">
        <v>-21495.54</v>
      </c>
      <c r="H1497" s="32">
        <v>-21731.759999999998</v>
      </c>
      <c r="I1497" s="32">
        <v>-21731.75</v>
      </c>
      <c r="J1497" s="32">
        <v>-236.21999999999753</v>
      </c>
      <c r="K1497" s="32">
        <v>9.9999999983992893E-3</v>
      </c>
      <c r="L1497" s="32"/>
    </row>
    <row r="1498" spans="1:12">
      <c r="A1498" s="56"/>
      <c r="B1498" s="56" t="s">
        <v>1260</v>
      </c>
      <c r="C1498" s="56" t="s">
        <v>1259</v>
      </c>
      <c r="D1498" s="32">
        <v>5593862</v>
      </c>
      <c r="E1498" s="32">
        <v>-4517107</v>
      </c>
      <c r="F1498" s="32">
        <v>1076755</v>
      </c>
      <c r="G1498" s="32">
        <v>-13852.68</v>
      </c>
      <c r="H1498" s="32">
        <v>-14004.9</v>
      </c>
      <c r="I1498" s="32">
        <v>-14004.9</v>
      </c>
      <c r="J1498" s="32">
        <v>-152.21999999999935</v>
      </c>
      <c r="K1498" s="32">
        <v>0</v>
      </c>
      <c r="L1498" s="32"/>
    </row>
    <row r="1499" spans="1:12">
      <c r="A1499" s="56"/>
      <c r="B1499" s="56" t="s">
        <v>1262</v>
      </c>
      <c r="C1499" s="56" t="s">
        <v>1261</v>
      </c>
      <c r="D1499" s="32">
        <v>8680131</v>
      </c>
      <c r="E1499" s="32">
        <v>-7009304</v>
      </c>
      <c r="F1499" s="32">
        <v>1670827</v>
      </c>
      <c r="G1499" s="32">
        <v>-21495.54</v>
      </c>
      <c r="H1499" s="32">
        <v>-21731.759999999998</v>
      </c>
      <c r="I1499" s="32">
        <v>-21731.75</v>
      </c>
      <c r="J1499" s="32">
        <v>-236.21999999999753</v>
      </c>
      <c r="K1499" s="32">
        <v>9.9999999983992893E-3</v>
      </c>
      <c r="L1499" s="32"/>
    </row>
    <row r="1500" spans="1:12">
      <c r="A1500" s="56"/>
      <c r="B1500" s="56" t="s">
        <v>1264</v>
      </c>
      <c r="C1500" s="56" t="s">
        <v>1263</v>
      </c>
      <c r="D1500" s="32">
        <v>14702529</v>
      </c>
      <c r="E1500" s="32">
        <v>-12091559</v>
      </c>
      <c r="F1500" s="32">
        <v>2610970</v>
      </c>
      <c r="G1500" s="32">
        <v>-32601.56</v>
      </c>
      <c r="H1500" s="32">
        <v>-32959.82</v>
      </c>
      <c r="I1500" s="32">
        <v>-32959.82</v>
      </c>
      <c r="J1500" s="32">
        <v>-358.2599999999984</v>
      </c>
      <c r="K1500" s="32">
        <v>0</v>
      </c>
      <c r="L1500" s="32"/>
    </row>
    <row r="1501" spans="1:12">
      <c r="A1501" s="56"/>
      <c r="B1501" s="56" t="s">
        <v>1266</v>
      </c>
      <c r="C1501" s="56" t="s">
        <v>1265</v>
      </c>
      <c r="D1501" s="32">
        <v>10609049</v>
      </c>
      <c r="E1501" s="32">
        <v>-8605003</v>
      </c>
      <c r="F1501" s="32">
        <v>2004046</v>
      </c>
      <c r="G1501" s="32">
        <v>-25610.59</v>
      </c>
      <c r="H1501" s="32">
        <v>-25892.02</v>
      </c>
      <c r="I1501" s="32">
        <v>-25892.02</v>
      </c>
      <c r="J1501" s="32">
        <v>-281.43000000000029</v>
      </c>
      <c r="K1501" s="32">
        <v>0</v>
      </c>
      <c r="L1501" s="32"/>
    </row>
    <row r="1502" spans="1:12">
      <c r="A1502" s="56"/>
      <c r="B1502" s="56" t="s">
        <v>1268</v>
      </c>
      <c r="C1502" s="56" t="s">
        <v>1267</v>
      </c>
      <c r="D1502" s="32">
        <v>53569119</v>
      </c>
      <c r="E1502" s="32">
        <v>-43325654</v>
      </c>
      <c r="F1502" s="32">
        <v>10243465</v>
      </c>
      <c r="G1502" s="32">
        <v>-131477.43</v>
      </c>
      <c r="H1502" s="32">
        <v>-132922.23999999999</v>
      </c>
      <c r="I1502" s="32">
        <v>-132922.23999999999</v>
      </c>
      <c r="J1502" s="32">
        <v>-1444.8099999999977</v>
      </c>
      <c r="K1502" s="32">
        <v>0</v>
      </c>
      <c r="L1502" s="32"/>
    </row>
    <row r="1503" spans="1:12">
      <c r="A1503" s="56"/>
      <c r="B1503" s="56" t="s">
        <v>1270</v>
      </c>
      <c r="C1503" s="56" t="s">
        <v>1269</v>
      </c>
      <c r="D1503" s="32">
        <v>54947202</v>
      </c>
      <c r="E1503" s="32">
        <v>-44567693</v>
      </c>
      <c r="F1503" s="32">
        <v>10379509</v>
      </c>
      <c r="G1503" s="32">
        <v>-132644.29999999999</v>
      </c>
      <c r="H1503" s="32">
        <v>-134101.93</v>
      </c>
      <c r="I1503" s="32">
        <v>-134101.93</v>
      </c>
      <c r="J1503" s="32">
        <v>-1457.6300000000047</v>
      </c>
      <c r="K1503" s="32">
        <v>0</v>
      </c>
      <c r="L1503" s="32"/>
    </row>
    <row r="1504" spans="1:12">
      <c r="A1504" s="56"/>
      <c r="B1504" s="56" t="s">
        <v>1272</v>
      </c>
      <c r="C1504" s="56" t="s">
        <v>1271</v>
      </c>
      <c r="D1504" s="32">
        <v>4532957</v>
      </c>
      <c r="E1504" s="32">
        <v>-3742461</v>
      </c>
      <c r="F1504" s="32">
        <v>790496</v>
      </c>
      <c r="G1504" s="32">
        <v>-15042.56</v>
      </c>
      <c r="H1504" s="32">
        <v>-15207.86</v>
      </c>
      <c r="I1504" s="32">
        <v>-15207.86</v>
      </c>
      <c r="J1504" s="32">
        <v>-165.30000000000109</v>
      </c>
      <c r="K1504" s="32">
        <v>0</v>
      </c>
      <c r="L1504" s="32"/>
    </row>
    <row r="1505" spans="1:12">
      <c r="A1505" s="56"/>
      <c r="B1505" s="56" t="s">
        <v>1274</v>
      </c>
      <c r="C1505" s="56" t="s">
        <v>1273</v>
      </c>
      <c r="D1505" s="32">
        <v>1253797</v>
      </c>
      <c r="E1505" s="32">
        <v>-1035149</v>
      </c>
      <c r="F1505" s="32">
        <v>218648</v>
      </c>
      <c r="G1505" s="32">
        <v>-4160.72</v>
      </c>
      <c r="H1505" s="32">
        <v>-4206.4399999999996</v>
      </c>
      <c r="I1505" s="32">
        <v>-4206.45</v>
      </c>
      <c r="J1505" s="32">
        <v>-45.719999999999345</v>
      </c>
      <c r="K1505" s="32">
        <v>-1.0000000000218279E-2</v>
      </c>
      <c r="L1505" s="32"/>
    </row>
    <row r="1506" spans="1:12">
      <c r="A1506" s="56"/>
      <c r="B1506" s="56" t="s">
        <v>1276</v>
      </c>
      <c r="C1506" s="56" t="s">
        <v>1275</v>
      </c>
      <c r="D1506" s="32">
        <v>75227801</v>
      </c>
      <c r="E1506" s="32">
        <v>-62108929</v>
      </c>
      <c r="F1506" s="32">
        <v>13118872</v>
      </c>
      <c r="G1506" s="32">
        <v>-249642.58</v>
      </c>
      <c r="H1506" s="32">
        <v>-252385.91</v>
      </c>
      <c r="I1506" s="32">
        <v>-252385.91</v>
      </c>
      <c r="J1506" s="32">
        <v>-2743.3300000000163</v>
      </c>
      <c r="K1506" s="32">
        <v>0</v>
      </c>
      <c r="L1506" s="32"/>
    </row>
    <row r="1507" spans="1:12">
      <c r="A1507" s="56"/>
      <c r="B1507" s="56" t="s">
        <v>1278</v>
      </c>
      <c r="C1507" s="56" t="s">
        <v>1277</v>
      </c>
      <c r="D1507" s="32">
        <v>11573508</v>
      </c>
      <c r="E1507" s="32">
        <v>-9555220</v>
      </c>
      <c r="F1507" s="32">
        <v>2018288</v>
      </c>
      <c r="G1507" s="32">
        <v>-38406.559999999998</v>
      </c>
      <c r="H1507" s="32">
        <v>-38828.61</v>
      </c>
      <c r="I1507" s="32">
        <v>-38828.61</v>
      </c>
      <c r="J1507" s="32">
        <v>-422.05000000000291</v>
      </c>
      <c r="K1507" s="32">
        <v>0</v>
      </c>
      <c r="L1507" s="32"/>
    </row>
    <row r="1508" spans="1:12">
      <c r="A1508" s="56"/>
      <c r="B1508" s="56" t="s">
        <v>1280</v>
      </c>
      <c r="C1508" s="56" t="s">
        <v>1279</v>
      </c>
      <c r="D1508" s="32">
        <v>2488304</v>
      </c>
      <c r="E1508" s="32">
        <v>-2054372</v>
      </c>
      <c r="F1508" s="32">
        <v>433932</v>
      </c>
      <c r="G1508" s="32">
        <v>-8257.4</v>
      </c>
      <c r="H1508" s="32">
        <v>-8348.14</v>
      </c>
      <c r="I1508" s="32">
        <v>-8348.14</v>
      </c>
      <c r="J1508" s="32">
        <v>-90.739999999999782</v>
      </c>
      <c r="K1508" s="32">
        <v>0</v>
      </c>
      <c r="L1508" s="32"/>
    </row>
    <row r="1509" spans="1:12">
      <c r="A1509" s="56"/>
      <c r="B1509" s="56" t="s">
        <v>1282</v>
      </c>
      <c r="C1509" s="56" t="s">
        <v>1281</v>
      </c>
      <c r="D1509" s="32">
        <v>11602442</v>
      </c>
      <c r="E1509" s="32">
        <v>-9410745</v>
      </c>
      <c r="F1509" s="32">
        <v>2191697</v>
      </c>
      <c r="G1509" s="32">
        <v>-28008.66</v>
      </c>
      <c r="H1509" s="32">
        <v>-28316.45</v>
      </c>
      <c r="I1509" s="32">
        <v>-28316.45</v>
      </c>
      <c r="J1509" s="32">
        <v>-307.79000000000087</v>
      </c>
      <c r="K1509" s="32">
        <v>0</v>
      </c>
      <c r="L1509" s="32"/>
    </row>
    <row r="1510" spans="1:12">
      <c r="A1510" s="56"/>
      <c r="B1510" s="56" t="s">
        <v>1284</v>
      </c>
      <c r="C1510" s="56" t="s">
        <v>1283</v>
      </c>
      <c r="D1510" s="32">
        <v>4300610</v>
      </c>
      <c r="E1510" s="32">
        <v>-3488226</v>
      </c>
      <c r="F1510" s="32">
        <v>812384</v>
      </c>
      <c r="G1510" s="32">
        <v>-10381.81</v>
      </c>
      <c r="H1510" s="32">
        <v>-10495.9</v>
      </c>
      <c r="I1510" s="32">
        <v>-10495.9</v>
      </c>
      <c r="J1510" s="32">
        <v>-114.09000000000015</v>
      </c>
      <c r="K1510" s="32">
        <v>0</v>
      </c>
      <c r="L1510" s="32"/>
    </row>
    <row r="1511" spans="1:12">
      <c r="A1511" s="56"/>
      <c r="B1511" s="56" t="s">
        <v>1286</v>
      </c>
      <c r="C1511" s="56" t="s">
        <v>1285</v>
      </c>
      <c r="D1511" s="32">
        <v>11573508</v>
      </c>
      <c r="E1511" s="32">
        <v>-9555220</v>
      </c>
      <c r="F1511" s="32">
        <v>2018288</v>
      </c>
      <c r="G1511" s="32">
        <v>-38406.559999999998</v>
      </c>
      <c r="H1511" s="32">
        <v>-38828.61</v>
      </c>
      <c r="I1511" s="32">
        <v>-38828.61</v>
      </c>
      <c r="J1511" s="32">
        <v>-422.05000000000291</v>
      </c>
      <c r="K1511" s="32">
        <v>0</v>
      </c>
      <c r="L1511" s="32"/>
    </row>
    <row r="1512" spans="1:12">
      <c r="A1512" s="56"/>
      <c r="B1512" s="56" t="s">
        <v>1288</v>
      </c>
      <c r="C1512" s="56" t="s">
        <v>1287</v>
      </c>
      <c r="D1512" s="32">
        <v>43002158</v>
      </c>
      <c r="E1512" s="32">
        <v>-35503071</v>
      </c>
      <c r="F1512" s="32">
        <v>7499087</v>
      </c>
      <c r="G1512" s="32">
        <v>-142702.17000000001</v>
      </c>
      <c r="H1512" s="32">
        <v>-144270.32999999999</v>
      </c>
      <c r="I1512" s="32">
        <v>-144270.32999999999</v>
      </c>
      <c r="J1512" s="32">
        <v>-1568.1599999999744</v>
      </c>
      <c r="K1512" s="32">
        <v>0</v>
      </c>
      <c r="L1512" s="32"/>
    </row>
    <row r="1513" spans="1:12">
      <c r="A1513" s="56"/>
      <c r="B1513" s="56" t="s">
        <v>1290</v>
      </c>
      <c r="C1513" s="56" t="s">
        <v>1289</v>
      </c>
      <c r="D1513" s="32">
        <v>14466885</v>
      </c>
      <c r="E1513" s="32">
        <v>-11944025</v>
      </c>
      <c r="F1513" s="32">
        <v>2522860</v>
      </c>
      <c r="G1513" s="32">
        <v>-48008.19</v>
      </c>
      <c r="H1513" s="32">
        <v>-48535.74</v>
      </c>
      <c r="I1513" s="32">
        <v>-48535.75</v>
      </c>
      <c r="J1513" s="32">
        <v>-527.54999999999563</v>
      </c>
      <c r="K1513" s="32">
        <v>-1.0000000002037268E-2</v>
      </c>
      <c r="L1513" s="32"/>
    </row>
    <row r="1514" spans="1:12">
      <c r="A1514" s="56"/>
      <c r="B1514" s="56" t="s">
        <v>1292</v>
      </c>
      <c r="C1514" s="56" t="s">
        <v>1291</v>
      </c>
      <c r="D1514" s="32">
        <v>289338</v>
      </c>
      <c r="E1514" s="32">
        <v>-234682</v>
      </c>
      <c r="F1514" s="32">
        <v>54656</v>
      </c>
      <c r="G1514" s="32">
        <v>-698.48</v>
      </c>
      <c r="H1514" s="32">
        <v>-706.15</v>
      </c>
      <c r="I1514" s="32">
        <v>-706.15</v>
      </c>
      <c r="J1514" s="32">
        <v>-7.6699999999999591</v>
      </c>
      <c r="K1514" s="32">
        <v>0</v>
      </c>
      <c r="L1514" s="32"/>
    </row>
    <row r="1515" spans="1:12">
      <c r="A1515" s="56"/>
      <c r="B1515" s="56" t="s">
        <v>1294</v>
      </c>
      <c r="C1515" s="56" t="s">
        <v>1293</v>
      </c>
      <c r="D1515" s="32">
        <v>289338</v>
      </c>
      <c r="E1515" s="32">
        <v>-234682</v>
      </c>
      <c r="F1515" s="32">
        <v>54656</v>
      </c>
      <c r="G1515" s="32">
        <v>-698.48</v>
      </c>
      <c r="H1515" s="32">
        <v>-706.15</v>
      </c>
      <c r="I1515" s="32">
        <v>-706.15</v>
      </c>
      <c r="J1515" s="32">
        <v>-7.6699999999999591</v>
      </c>
      <c r="K1515" s="32">
        <v>0</v>
      </c>
      <c r="L1515" s="32"/>
    </row>
    <row r="1516" spans="1:12">
      <c r="A1516" s="56"/>
      <c r="B1516" s="56" t="s">
        <v>1306</v>
      </c>
      <c r="C1516" s="56" t="s">
        <v>1305</v>
      </c>
      <c r="D1516" s="32">
        <v>192891799</v>
      </c>
      <c r="E1516" s="32">
        <v>-156454600</v>
      </c>
      <c r="F1516" s="32">
        <v>36437199</v>
      </c>
      <c r="G1516" s="32">
        <v>-465646.94</v>
      </c>
      <c r="H1516" s="32">
        <v>-470763.95</v>
      </c>
      <c r="I1516" s="32">
        <v>-470763.94</v>
      </c>
      <c r="J1516" s="32">
        <v>-5117.0100000000093</v>
      </c>
      <c r="K1516" s="32">
        <v>1.0000000009313226E-2</v>
      </c>
      <c r="L1516" s="32"/>
    </row>
    <row r="1517" spans="1:12">
      <c r="A1517" s="56"/>
      <c r="B1517" s="56" t="s">
        <v>1296</v>
      </c>
      <c r="C1517" s="56" t="s">
        <v>1295</v>
      </c>
      <c r="D1517" s="32">
        <v>597965</v>
      </c>
      <c r="E1517" s="32">
        <v>-493686</v>
      </c>
      <c r="F1517" s="32">
        <v>104279</v>
      </c>
      <c r="G1517" s="32">
        <v>-1984.35</v>
      </c>
      <c r="H1517" s="32">
        <v>-2006.15</v>
      </c>
      <c r="I1517" s="32">
        <v>-2006.15</v>
      </c>
      <c r="J1517" s="32">
        <v>-21.800000000000182</v>
      </c>
      <c r="K1517" s="32">
        <v>0</v>
      </c>
      <c r="L1517" s="32"/>
    </row>
    <row r="1518" spans="1:12">
      <c r="A1518" s="56"/>
      <c r="B1518" s="56" t="s">
        <v>1298</v>
      </c>
      <c r="C1518" s="56" t="s">
        <v>1297</v>
      </c>
      <c r="D1518" s="32">
        <v>1350243</v>
      </c>
      <c r="E1518" s="32">
        <v>-1095182</v>
      </c>
      <c r="F1518" s="32">
        <v>255061</v>
      </c>
      <c r="G1518" s="32">
        <v>-3259.54</v>
      </c>
      <c r="H1518" s="32">
        <v>-3295.35</v>
      </c>
      <c r="I1518" s="32">
        <v>-3295.35</v>
      </c>
      <c r="J1518" s="32">
        <v>-35.809999999999945</v>
      </c>
      <c r="K1518" s="32">
        <v>0</v>
      </c>
      <c r="L1518" s="32"/>
    </row>
    <row r="1519" spans="1:12">
      <c r="A1519" s="56"/>
      <c r="B1519" s="56" t="s">
        <v>1176</v>
      </c>
      <c r="C1519" s="56" t="s">
        <v>1175</v>
      </c>
      <c r="D1519" s="32">
        <v>12994617</v>
      </c>
      <c r="E1519" s="32">
        <v>-10809442</v>
      </c>
      <c r="F1519" s="32">
        <v>2185175</v>
      </c>
      <c r="G1519" s="32">
        <v>-40963.18</v>
      </c>
      <c r="H1519" s="32">
        <v>-41413.32</v>
      </c>
      <c r="I1519" s="32">
        <v>-41413.33</v>
      </c>
      <c r="J1519" s="32">
        <v>-450.13999999999942</v>
      </c>
      <c r="K1519" s="32">
        <v>-1.0000000002037268E-2</v>
      </c>
      <c r="L1519" s="32"/>
    </row>
    <row r="1520" spans="1:12">
      <c r="A1520" s="56"/>
      <c r="B1520" s="56" t="s">
        <v>1178</v>
      </c>
      <c r="C1520" s="56" t="s">
        <v>1177</v>
      </c>
      <c r="D1520" s="32">
        <v>3395368</v>
      </c>
      <c r="E1520" s="32">
        <v>-2791856</v>
      </c>
      <c r="F1520" s="32">
        <v>603512</v>
      </c>
      <c r="G1520" s="32">
        <v>-11571.58</v>
      </c>
      <c r="H1520" s="32">
        <v>-11698.74</v>
      </c>
      <c r="I1520" s="32">
        <v>-11698.74</v>
      </c>
      <c r="J1520" s="32">
        <v>-127.15999999999985</v>
      </c>
      <c r="K1520" s="32">
        <v>0</v>
      </c>
      <c r="L1520" s="32"/>
    </row>
    <row r="1521" spans="1:12">
      <c r="A1521" s="56"/>
      <c r="B1521" s="56" t="s">
        <v>1180</v>
      </c>
      <c r="C1521" s="56" t="s">
        <v>1179</v>
      </c>
      <c r="D1521" s="32">
        <v>30181046</v>
      </c>
      <c r="E1521" s="32">
        <v>-25105801</v>
      </c>
      <c r="F1521" s="32">
        <v>5075245</v>
      </c>
      <c r="G1521" s="32">
        <v>-95140.29</v>
      </c>
      <c r="H1521" s="32">
        <v>-96185.78</v>
      </c>
      <c r="I1521" s="32">
        <v>-96185.78</v>
      </c>
      <c r="J1521" s="32">
        <v>-1045.4900000000052</v>
      </c>
      <c r="K1521" s="32">
        <v>0</v>
      </c>
      <c r="L1521" s="32"/>
    </row>
    <row r="1522" spans="1:12">
      <c r="A1522" s="56"/>
      <c r="B1522" s="56" t="s">
        <v>1182</v>
      </c>
      <c r="C1522" s="56" t="s">
        <v>1181</v>
      </c>
      <c r="D1522" s="32">
        <v>25150872</v>
      </c>
      <c r="E1522" s="32">
        <v>-20680414</v>
      </c>
      <c r="F1522" s="32">
        <v>4470458</v>
      </c>
      <c r="G1522" s="32">
        <v>-85715.38</v>
      </c>
      <c r="H1522" s="32">
        <v>-86657.31</v>
      </c>
      <c r="I1522" s="32">
        <v>-86657.32</v>
      </c>
      <c r="J1522" s="32">
        <v>-941.92999999999302</v>
      </c>
      <c r="K1522" s="32">
        <v>-1.0000000009313226E-2</v>
      </c>
      <c r="L1522" s="32"/>
    </row>
    <row r="1523" spans="1:12">
      <c r="A1523" s="56"/>
      <c r="B1523" s="56" t="s">
        <v>1184</v>
      </c>
      <c r="C1523" s="56" t="s">
        <v>1183</v>
      </c>
      <c r="D1523" s="32">
        <v>44957184</v>
      </c>
      <c r="E1523" s="32">
        <v>-37397184</v>
      </c>
      <c r="F1523" s="32">
        <v>7560000</v>
      </c>
      <c r="G1523" s="32">
        <v>-141719.39000000001</v>
      </c>
      <c r="H1523" s="32">
        <v>-143276.75</v>
      </c>
      <c r="I1523" s="32">
        <v>-143276.75</v>
      </c>
      <c r="J1523" s="32">
        <v>-1557.359999999986</v>
      </c>
      <c r="K1523" s="32">
        <v>0</v>
      </c>
      <c r="L1523" s="32"/>
    </row>
    <row r="1524" spans="1:12">
      <c r="A1524" s="56"/>
      <c r="B1524" s="56" t="s">
        <v>1186</v>
      </c>
      <c r="C1524" s="56" t="s">
        <v>1185</v>
      </c>
      <c r="D1524" s="32">
        <v>57637415</v>
      </c>
      <c r="E1524" s="32">
        <v>-47945107</v>
      </c>
      <c r="F1524" s="32">
        <v>9692308</v>
      </c>
      <c r="G1524" s="32">
        <v>-181691.51999999999</v>
      </c>
      <c r="H1524" s="32">
        <v>-183688.14</v>
      </c>
      <c r="I1524" s="32">
        <v>-183688.13</v>
      </c>
      <c r="J1524" s="32">
        <v>-1996.6200000000244</v>
      </c>
      <c r="K1524" s="32">
        <v>1.0000000009313226E-2</v>
      </c>
      <c r="L1524" s="32"/>
    </row>
    <row r="1525" spans="1:12">
      <c r="A1525" s="56"/>
      <c r="B1525" s="56" t="s">
        <v>1188</v>
      </c>
      <c r="C1525" s="56" t="s">
        <v>1187</v>
      </c>
      <c r="D1525" s="32">
        <v>35630402</v>
      </c>
      <c r="E1525" s="32">
        <v>-29638794</v>
      </c>
      <c r="F1525" s="32">
        <v>5991608</v>
      </c>
      <c r="G1525" s="32">
        <v>-112318.39</v>
      </c>
      <c r="H1525" s="32">
        <v>-113552.67</v>
      </c>
      <c r="I1525" s="32">
        <v>-113552.66</v>
      </c>
      <c r="J1525" s="32">
        <v>-1234.2799999999988</v>
      </c>
      <c r="K1525" s="32">
        <v>9.9999999947613105E-3</v>
      </c>
      <c r="L1525" s="32"/>
    </row>
    <row r="1526" spans="1:12">
      <c r="A1526" s="56"/>
      <c r="B1526" s="56" t="s">
        <v>1308</v>
      </c>
      <c r="C1526" s="56" t="s">
        <v>1307</v>
      </c>
      <c r="D1526" s="32">
        <v>29748736</v>
      </c>
      <c r="E1526" s="32">
        <v>-24127742</v>
      </c>
      <c r="F1526" s="32">
        <v>5620994</v>
      </c>
      <c r="G1526" s="32">
        <v>-71839.899999999994</v>
      </c>
      <c r="H1526" s="32">
        <v>-72629.350000000006</v>
      </c>
      <c r="I1526" s="32">
        <v>-72629.350000000006</v>
      </c>
      <c r="J1526" s="32">
        <v>-789.45000000001164</v>
      </c>
      <c r="K1526" s="32">
        <v>0</v>
      </c>
      <c r="L1526" s="32"/>
    </row>
    <row r="1527" spans="1:12">
      <c r="A1527" s="56"/>
      <c r="B1527" s="56" t="s">
        <v>19</v>
      </c>
      <c r="C1527" s="56" t="s">
        <v>1309</v>
      </c>
      <c r="D1527" s="32">
        <v>60579244</v>
      </c>
      <c r="E1527" s="32">
        <v>-49132857</v>
      </c>
      <c r="F1527" s="32">
        <v>11446387</v>
      </c>
      <c r="G1527" s="32">
        <v>-146292.15</v>
      </c>
      <c r="H1527" s="32">
        <v>-147899.76</v>
      </c>
      <c r="I1527" s="32">
        <v>-147899.75</v>
      </c>
      <c r="J1527" s="32">
        <v>-1607.6100000000151</v>
      </c>
      <c r="K1527" s="32">
        <v>1.0000000009313226E-2</v>
      </c>
      <c r="L1527" s="32"/>
    </row>
    <row r="1528" spans="1:12">
      <c r="A1528" s="56"/>
      <c r="B1528" s="56" t="s">
        <v>1311</v>
      </c>
      <c r="C1528" s="56" t="s">
        <v>1310</v>
      </c>
      <c r="D1528" s="32">
        <v>10817722</v>
      </c>
      <c r="E1528" s="32">
        <v>-8773725</v>
      </c>
      <c r="F1528" s="32">
        <v>2043997</v>
      </c>
      <c r="G1528" s="32">
        <v>-26123.59</v>
      </c>
      <c r="H1528" s="32">
        <v>-26410.67</v>
      </c>
      <c r="I1528" s="32">
        <v>-26410.66</v>
      </c>
      <c r="J1528" s="32">
        <v>-287.07999999999811</v>
      </c>
      <c r="K1528" s="32">
        <v>9.9999999983992893E-3</v>
      </c>
      <c r="L1528" s="32"/>
    </row>
    <row r="1529" spans="1:12">
      <c r="A1529" s="56"/>
      <c r="B1529" s="56" t="s">
        <v>1313</v>
      </c>
      <c r="C1529" s="56" t="s">
        <v>1312</v>
      </c>
      <c r="D1529" s="32">
        <v>9728800</v>
      </c>
      <c r="E1529" s="32">
        <v>-8034453</v>
      </c>
      <c r="F1529" s="32">
        <v>1694347</v>
      </c>
      <c r="G1529" s="32">
        <v>-32225.01</v>
      </c>
      <c r="H1529" s="32">
        <v>-32579.13</v>
      </c>
      <c r="I1529" s="32">
        <v>-32579.13</v>
      </c>
      <c r="J1529" s="32">
        <v>-354.12000000000262</v>
      </c>
      <c r="K1529" s="32">
        <v>0</v>
      </c>
      <c r="L1529" s="32"/>
    </row>
    <row r="1530" spans="1:12">
      <c r="A1530" s="56"/>
      <c r="B1530" s="56" t="s">
        <v>1315</v>
      </c>
      <c r="C1530" s="56" t="s">
        <v>1314</v>
      </c>
      <c r="D1530" s="32">
        <v>2830723</v>
      </c>
      <c r="E1530" s="32">
        <v>-2336439</v>
      </c>
      <c r="F1530" s="32">
        <v>494284</v>
      </c>
      <c r="G1530" s="32">
        <v>-9410.76</v>
      </c>
      <c r="H1530" s="32">
        <v>-9514.17</v>
      </c>
      <c r="I1530" s="32">
        <v>-9514.17</v>
      </c>
      <c r="J1530" s="32">
        <v>-103.40999999999985</v>
      </c>
      <c r="K1530" s="32">
        <v>0</v>
      </c>
      <c r="L1530" s="32"/>
    </row>
    <row r="1531" spans="1:12">
      <c r="A1531" s="56"/>
      <c r="B1531" s="56" t="s">
        <v>1317</v>
      </c>
      <c r="C1531" s="56" t="s">
        <v>1316</v>
      </c>
      <c r="D1531" s="32">
        <v>6871796</v>
      </c>
      <c r="E1531" s="32">
        <v>-2209349</v>
      </c>
      <c r="F1531" s="32">
        <v>4662447</v>
      </c>
      <c r="G1531" s="32">
        <v>-76911.149999999994</v>
      </c>
      <c r="H1531" s="32">
        <v>-77756.33</v>
      </c>
      <c r="I1531" s="32">
        <v>-77756.33</v>
      </c>
      <c r="J1531" s="32">
        <v>-845.18000000000757</v>
      </c>
      <c r="K1531" s="32">
        <v>0</v>
      </c>
      <c r="L1531" s="32"/>
    </row>
    <row r="1532" spans="1:12">
      <c r="A1532" s="56"/>
      <c r="B1532" s="56" t="s">
        <v>1319</v>
      </c>
      <c r="C1532" s="56" t="s">
        <v>1318</v>
      </c>
      <c r="D1532" s="32">
        <v>5766339</v>
      </c>
      <c r="E1532" s="32">
        <v>-4713962</v>
      </c>
      <c r="F1532" s="32">
        <v>1052377</v>
      </c>
      <c r="G1532" s="32">
        <v>-13279.13</v>
      </c>
      <c r="H1532" s="32">
        <v>-13425.05</v>
      </c>
      <c r="I1532" s="32">
        <v>-13425.05</v>
      </c>
      <c r="J1532" s="32">
        <v>-145.92000000000007</v>
      </c>
      <c r="K1532" s="32">
        <v>0</v>
      </c>
      <c r="L1532" s="32"/>
    </row>
    <row r="1533" spans="1:12">
      <c r="A1533" s="56"/>
      <c r="B1533" s="56" t="s">
        <v>1321</v>
      </c>
      <c r="C1533" s="56" t="s">
        <v>1320</v>
      </c>
      <c r="D1533" s="32">
        <v>15136640</v>
      </c>
      <c r="E1533" s="32">
        <v>-12374149</v>
      </c>
      <c r="F1533" s="32">
        <v>2762491</v>
      </c>
      <c r="G1533" s="32">
        <v>-34857.72</v>
      </c>
      <c r="H1533" s="32">
        <v>-35240.769999999997</v>
      </c>
      <c r="I1533" s="32">
        <v>-35240.769999999997</v>
      </c>
      <c r="J1533" s="32">
        <v>-383.04999999999563</v>
      </c>
      <c r="K1533" s="32">
        <v>0</v>
      </c>
      <c r="L1533" s="32"/>
    </row>
    <row r="1534" spans="1:12">
      <c r="A1534" s="56"/>
      <c r="B1534" s="56" t="s">
        <v>1323</v>
      </c>
      <c r="C1534" s="56" t="s">
        <v>1322</v>
      </c>
      <c r="D1534" s="32">
        <v>126138663</v>
      </c>
      <c r="E1534" s="32">
        <v>-103117920</v>
      </c>
      <c r="F1534" s="32">
        <v>23020743</v>
      </c>
      <c r="G1534" s="32">
        <v>-290480.65000000002</v>
      </c>
      <c r="H1534" s="32">
        <v>-293672.75</v>
      </c>
      <c r="I1534" s="32">
        <v>-293672.75</v>
      </c>
      <c r="J1534" s="32">
        <v>-3192.0999999999767</v>
      </c>
      <c r="K1534" s="32">
        <v>0</v>
      </c>
      <c r="L1534" s="32"/>
    </row>
    <row r="1535" spans="1:12">
      <c r="A1535" s="56"/>
      <c r="B1535" s="56" t="s">
        <v>1325</v>
      </c>
      <c r="C1535" s="56" t="s">
        <v>1324</v>
      </c>
      <c r="D1535" s="32">
        <v>1801172</v>
      </c>
      <c r="E1535" s="32">
        <v>-1497692</v>
      </c>
      <c r="F1535" s="32">
        <v>303480</v>
      </c>
      <c r="G1535" s="32">
        <v>-5693.73</v>
      </c>
      <c r="H1535" s="32">
        <v>-5756.3</v>
      </c>
      <c r="I1535" s="32">
        <v>-5756.29</v>
      </c>
      <c r="J1535" s="32">
        <v>-62.570000000000618</v>
      </c>
      <c r="K1535" s="32">
        <v>1.0000000000218279E-2</v>
      </c>
      <c r="L1535" s="32"/>
    </row>
    <row r="1536" spans="1:12">
      <c r="A1536" s="56"/>
      <c r="B1536" s="56" t="s">
        <v>1327</v>
      </c>
      <c r="C1536" s="56" t="s">
        <v>1326</v>
      </c>
      <c r="D1536" s="32">
        <v>9371110</v>
      </c>
      <c r="E1536" s="32">
        <v>-7790264</v>
      </c>
      <c r="F1536" s="32">
        <v>1580846</v>
      </c>
      <c r="G1536" s="32">
        <v>-29674.11</v>
      </c>
      <c r="H1536" s="32">
        <v>-30000.2</v>
      </c>
      <c r="I1536" s="32">
        <v>-30000.2</v>
      </c>
      <c r="J1536" s="32">
        <v>-326.09000000000015</v>
      </c>
      <c r="K1536" s="32">
        <v>0</v>
      </c>
      <c r="L1536" s="32"/>
    </row>
    <row r="1537" spans="1:12">
      <c r="A1537" s="56"/>
      <c r="B1537" s="56" t="s">
        <v>1329</v>
      </c>
      <c r="C1537" s="56" t="s">
        <v>1328</v>
      </c>
      <c r="D1537" s="32">
        <v>20182186</v>
      </c>
      <c r="E1537" s="32">
        <v>-16498868</v>
      </c>
      <c r="F1537" s="32">
        <v>3683318</v>
      </c>
      <c r="G1537" s="32">
        <v>-46476.88</v>
      </c>
      <c r="H1537" s="32">
        <v>-46987.62</v>
      </c>
      <c r="I1537" s="32">
        <v>-46987.62</v>
      </c>
      <c r="J1537" s="32">
        <v>-510.74000000000524</v>
      </c>
      <c r="K1537" s="32">
        <v>0</v>
      </c>
      <c r="L1537" s="32"/>
    </row>
    <row r="1538" spans="1:12">
      <c r="A1538" s="56"/>
      <c r="B1538" s="56" t="s">
        <v>1331</v>
      </c>
      <c r="C1538" s="56" t="s">
        <v>1330</v>
      </c>
      <c r="D1538" s="32">
        <v>32453167</v>
      </c>
      <c r="E1538" s="32">
        <v>-26321175</v>
      </c>
      <c r="F1538" s="32">
        <v>6131992</v>
      </c>
      <c r="G1538" s="32">
        <v>-78370.77</v>
      </c>
      <c r="H1538" s="32">
        <v>-79232</v>
      </c>
      <c r="I1538" s="32">
        <v>-79231.990000000005</v>
      </c>
      <c r="J1538" s="32">
        <v>-861.22999999999593</v>
      </c>
      <c r="K1538" s="32">
        <v>9.9999999947613105E-3</v>
      </c>
      <c r="L1538" s="32"/>
    </row>
    <row r="1539" spans="1:12">
      <c r="A1539" s="56"/>
      <c r="B1539" s="56" t="s">
        <v>1333</v>
      </c>
      <c r="C1539" s="56" t="s">
        <v>1332</v>
      </c>
      <c r="D1539" s="32">
        <v>41805957</v>
      </c>
      <c r="E1539" s="32">
        <v>-34754938</v>
      </c>
      <c r="F1539" s="32">
        <v>7051019</v>
      </c>
      <c r="G1539" s="32">
        <v>-132344.07</v>
      </c>
      <c r="H1539" s="32">
        <v>-133798.39000000001</v>
      </c>
      <c r="I1539" s="32">
        <v>-133798.39999999999</v>
      </c>
      <c r="J1539" s="32">
        <v>-1454.320000000007</v>
      </c>
      <c r="K1539" s="32">
        <v>-9.9999999802093953E-3</v>
      </c>
      <c r="L1539" s="32"/>
    </row>
    <row r="1540" spans="1:12">
      <c r="A1540" s="56"/>
      <c r="B1540" s="56" t="s">
        <v>11309</v>
      </c>
      <c r="C1540" s="56" t="s">
        <v>9851</v>
      </c>
      <c r="D1540" s="32">
        <v>3245317</v>
      </c>
      <c r="E1540" s="32">
        <v>-3083051</v>
      </c>
      <c r="F1540" s="32">
        <v>162266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/>
    </row>
    <row r="1541" spans="1:12">
      <c r="A1541" s="56"/>
      <c r="B1541" s="56" t="s">
        <v>7171</v>
      </c>
      <c r="C1541" s="56" t="s">
        <v>9852</v>
      </c>
      <c r="D1541" s="32">
        <v>327913511</v>
      </c>
      <c r="E1541" s="32">
        <v>-311517835</v>
      </c>
      <c r="F1541" s="32">
        <v>16395676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/>
    </row>
    <row r="1542" spans="1:12">
      <c r="A1542" s="56"/>
      <c r="B1542" s="56" t="s">
        <v>1335</v>
      </c>
      <c r="C1542" s="56" t="s">
        <v>1334</v>
      </c>
      <c r="D1542" s="32">
        <v>124402381</v>
      </c>
      <c r="E1542" s="32">
        <v>-102703058</v>
      </c>
      <c r="F1542" s="32">
        <v>21699323</v>
      </c>
      <c r="G1542" s="32">
        <v>-412960.31</v>
      </c>
      <c r="H1542" s="32">
        <v>-417498.33</v>
      </c>
      <c r="I1542" s="32">
        <v>-417498.33</v>
      </c>
      <c r="J1542" s="32">
        <v>-4538.0200000000186</v>
      </c>
      <c r="K1542" s="32">
        <v>0</v>
      </c>
      <c r="L1542" s="32"/>
    </row>
    <row r="1543" spans="1:12">
      <c r="A1543" s="56"/>
      <c r="B1543" s="56" t="s">
        <v>1337</v>
      </c>
      <c r="C1543" s="56" t="s">
        <v>1336</v>
      </c>
      <c r="D1543" s="32">
        <v>7209348</v>
      </c>
      <c r="E1543" s="32">
        <v>-5992873</v>
      </c>
      <c r="F1543" s="32">
        <v>1216475</v>
      </c>
      <c r="G1543" s="32">
        <v>-22836.92</v>
      </c>
      <c r="H1543" s="32">
        <v>-23087.87</v>
      </c>
      <c r="I1543" s="32">
        <v>-23087.87</v>
      </c>
      <c r="J1543" s="32">
        <v>-250.95000000000073</v>
      </c>
      <c r="K1543" s="32">
        <v>0</v>
      </c>
      <c r="L1543" s="32"/>
    </row>
    <row r="1544" spans="1:12">
      <c r="A1544" s="56"/>
      <c r="B1544" s="56" t="s">
        <v>1339</v>
      </c>
      <c r="C1544" s="56" t="s">
        <v>1338</v>
      </c>
      <c r="D1544" s="32">
        <v>18019809</v>
      </c>
      <c r="E1544" s="32">
        <v>-14980575</v>
      </c>
      <c r="F1544" s="32">
        <v>3039234</v>
      </c>
      <c r="G1544" s="32">
        <v>-57044.9</v>
      </c>
      <c r="H1544" s="32">
        <v>-57671.77</v>
      </c>
      <c r="I1544" s="32">
        <v>-57671.77</v>
      </c>
      <c r="J1544" s="32">
        <v>-626.86999999999534</v>
      </c>
      <c r="K1544" s="32">
        <v>0</v>
      </c>
      <c r="L1544" s="32"/>
    </row>
    <row r="1545" spans="1:12">
      <c r="A1545" s="56"/>
      <c r="B1545" s="56" t="s">
        <v>1152</v>
      </c>
      <c r="C1545" s="56" t="s">
        <v>1151</v>
      </c>
      <c r="D1545" s="32">
        <v>280719891</v>
      </c>
      <c r="E1545" s="32">
        <v>-231753131</v>
      </c>
      <c r="F1545" s="32">
        <v>48966760</v>
      </c>
      <c r="G1545" s="32">
        <v>-931896.71</v>
      </c>
      <c r="H1545" s="32">
        <v>-942137.34</v>
      </c>
      <c r="I1545" s="32">
        <v>-942137.34</v>
      </c>
      <c r="J1545" s="32">
        <v>-10240.630000000005</v>
      </c>
      <c r="K1545" s="32">
        <v>0</v>
      </c>
      <c r="L1545" s="32"/>
    </row>
    <row r="1546" spans="1:12">
      <c r="A1546" s="56"/>
      <c r="B1546" s="56" t="s">
        <v>1154</v>
      </c>
      <c r="C1546" s="56" t="s">
        <v>1153</v>
      </c>
      <c r="D1546" s="32">
        <v>26042651</v>
      </c>
      <c r="E1546" s="32">
        <v>-21116635</v>
      </c>
      <c r="F1546" s="32">
        <v>4926016</v>
      </c>
      <c r="G1546" s="32">
        <v>-62981.93</v>
      </c>
      <c r="H1546" s="32">
        <v>-63674.03</v>
      </c>
      <c r="I1546" s="32">
        <v>-63674.03</v>
      </c>
      <c r="J1546" s="32">
        <v>-692.09999999999854</v>
      </c>
      <c r="K1546" s="32">
        <v>0</v>
      </c>
      <c r="L1546" s="32"/>
    </row>
    <row r="1547" spans="1:12">
      <c r="A1547" s="56"/>
      <c r="B1547" s="56" t="s">
        <v>1156</v>
      </c>
      <c r="C1547" s="56" t="s">
        <v>1155</v>
      </c>
      <c r="D1547" s="32">
        <v>4324754</v>
      </c>
      <c r="E1547" s="32">
        <v>-3595338</v>
      </c>
      <c r="F1547" s="32">
        <v>729416</v>
      </c>
      <c r="G1547" s="32">
        <v>-13690.78</v>
      </c>
      <c r="H1547" s="32">
        <v>-13841.22</v>
      </c>
      <c r="I1547" s="32">
        <v>-13841.23</v>
      </c>
      <c r="J1547" s="32">
        <v>-150.43999999999869</v>
      </c>
      <c r="K1547" s="32">
        <v>-1.0000000000218279E-2</v>
      </c>
      <c r="L1547" s="32"/>
    </row>
    <row r="1548" spans="1:12">
      <c r="A1548" s="56"/>
      <c r="B1548" s="56" t="s">
        <v>1158</v>
      </c>
      <c r="C1548" s="56" t="s">
        <v>1157</v>
      </c>
      <c r="D1548" s="32">
        <v>4327863</v>
      </c>
      <c r="E1548" s="32">
        <v>-3536693</v>
      </c>
      <c r="F1548" s="32">
        <v>791170</v>
      </c>
      <c r="G1548" s="32">
        <v>-9989.43</v>
      </c>
      <c r="H1548" s="32">
        <v>-10099.200000000001</v>
      </c>
      <c r="I1548" s="32">
        <v>-10099.200000000001</v>
      </c>
      <c r="J1548" s="32">
        <v>-109.77000000000044</v>
      </c>
      <c r="K1548" s="32">
        <v>0</v>
      </c>
      <c r="L1548" s="32"/>
    </row>
    <row r="1549" spans="1:12">
      <c r="A1549" s="56"/>
      <c r="B1549" s="56" t="s">
        <v>1160</v>
      </c>
      <c r="C1549" s="56" t="s">
        <v>1159</v>
      </c>
      <c r="D1549" s="32">
        <v>6916498</v>
      </c>
      <c r="E1549" s="32">
        <v>-5655533</v>
      </c>
      <c r="F1549" s="32">
        <v>1260965</v>
      </c>
      <c r="G1549" s="32">
        <v>-15904.85</v>
      </c>
      <c r="H1549" s="32">
        <v>-16079.62</v>
      </c>
      <c r="I1549" s="32">
        <v>-16079.63</v>
      </c>
      <c r="J1549" s="32">
        <v>-174.77000000000044</v>
      </c>
      <c r="K1549" s="32">
        <v>-9.9999999983992893E-3</v>
      </c>
      <c r="L1549" s="32"/>
    </row>
    <row r="1550" spans="1:12">
      <c r="A1550" s="56"/>
      <c r="B1550" s="56" t="s">
        <v>1162</v>
      </c>
      <c r="C1550" s="56" t="s">
        <v>1161</v>
      </c>
      <c r="D1550" s="32">
        <v>4324940</v>
      </c>
      <c r="E1550" s="32">
        <v>-3535544</v>
      </c>
      <c r="F1550" s="32">
        <v>789396</v>
      </c>
      <c r="G1550" s="32">
        <v>-9961.15</v>
      </c>
      <c r="H1550" s="32">
        <v>-10070.6</v>
      </c>
      <c r="I1550" s="32">
        <v>-10070.61</v>
      </c>
      <c r="J1550" s="32">
        <v>-109.45000000000073</v>
      </c>
      <c r="K1550" s="32">
        <v>-1.0000000000218279E-2</v>
      </c>
      <c r="L1550" s="32"/>
    </row>
    <row r="1551" spans="1:12">
      <c r="A1551" s="56"/>
      <c r="B1551" s="56" t="s">
        <v>1164</v>
      </c>
      <c r="C1551" s="56" t="s">
        <v>1163</v>
      </c>
      <c r="D1551" s="32">
        <v>16226397</v>
      </c>
      <c r="E1551" s="32">
        <v>-13160512</v>
      </c>
      <c r="F1551" s="32">
        <v>3065885</v>
      </c>
      <c r="G1551" s="32">
        <v>-39183.629999999997</v>
      </c>
      <c r="H1551" s="32">
        <v>-39614.21</v>
      </c>
      <c r="I1551" s="32">
        <v>-39614.22</v>
      </c>
      <c r="J1551" s="32">
        <v>-430.58000000000175</v>
      </c>
      <c r="K1551" s="32">
        <v>-1.0000000002037268E-2</v>
      </c>
      <c r="L1551" s="32"/>
    </row>
    <row r="1552" spans="1:12">
      <c r="A1552" s="56"/>
      <c r="B1552" s="56" t="s">
        <v>1166</v>
      </c>
      <c r="C1552" s="56" t="s">
        <v>1165</v>
      </c>
      <c r="D1552" s="32">
        <v>8113199</v>
      </c>
      <c r="E1552" s="32">
        <v>-6580256</v>
      </c>
      <c r="F1552" s="32">
        <v>1532943</v>
      </c>
      <c r="G1552" s="32">
        <v>-19591.82</v>
      </c>
      <c r="H1552" s="32">
        <v>-19807.11</v>
      </c>
      <c r="I1552" s="32">
        <v>-19807.11</v>
      </c>
      <c r="J1552" s="32">
        <v>-215.29000000000087</v>
      </c>
      <c r="K1552" s="32">
        <v>0</v>
      </c>
      <c r="L1552" s="32"/>
    </row>
    <row r="1553" spans="1:12">
      <c r="A1553" s="56"/>
      <c r="B1553" s="56" t="s">
        <v>1168</v>
      </c>
      <c r="C1553" s="56" t="s">
        <v>1167</v>
      </c>
      <c r="D1553" s="32">
        <v>10817815</v>
      </c>
      <c r="E1553" s="32">
        <v>-8773761</v>
      </c>
      <c r="F1553" s="32">
        <v>2044054</v>
      </c>
      <c r="G1553" s="32">
        <v>-26124.49</v>
      </c>
      <c r="H1553" s="32">
        <v>-26411.57</v>
      </c>
      <c r="I1553" s="32">
        <v>-26411.58</v>
      </c>
      <c r="J1553" s="32">
        <v>-287.07999999999811</v>
      </c>
      <c r="K1553" s="32">
        <v>-1.0000000002037268E-2</v>
      </c>
      <c r="L1553" s="32"/>
    </row>
    <row r="1554" spans="1:12">
      <c r="A1554" s="56"/>
      <c r="B1554" s="56" t="s">
        <v>1362</v>
      </c>
      <c r="C1554" s="56" t="s">
        <v>1361</v>
      </c>
      <c r="D1554" s="32">
        <v>27321394</v>
      </c>
      <c r="E1554" s="32">
        <v>-22968664</v>
      </c>
      <c r="F1554" s="32">
        <v>4352730</v>
      </c>
      <c r="G1554" s="32">
        <v>-53968.639999999999</v>
      </c>
      <c r="H1554" s="32">
        <v>-54561.69</v>
      </c>
      <c r="I1554" s="32">
        <v>-54561.7</v>
      </c>
      <c r="J1554" s="32">
        <v>-593.05000000000291</v>
      </c>
      <c r="K1554" s="32">
        <v>-9.9999999947613105E-3</v>
      </c>
      <c r="L1554" s="32"/>
    </row>
    <row r="1555" spans="1:12">
      <c r="A1555" s="56"/>
      <c r="B1555" s="56" t="s">
        <v>1172</v>
      </c>
      <c r="C1555" s="56" t="s">
        <v>1363</v>
      </c>
      <c r="D1555" s="32">
        <v>21567519</v>
      </c>
      <c r="E1555" s="32">
        <v>-18515988</v>
      </c>
      <c r="F1555" s="32">
        <v>3051531</v>
      </c>
      <c r="G1555" s="32">
        <v>-55919.37</v>
      </c>
      <c r="H1555" s="32">
        <v>-56533.86</v>
      </c>
      <c r="I1555" s="32">
        <v>-56533.87</v>
      </c>
      <c r="J1555" s="32">
        <v>-614.48999999999796</v>
      </c>
      <c r="K1555" s="32">
        <v>-1.0000000002037268E-2</v>
      </c>
      <c r="L1555" s="32"/>
    </row>
    <row r="1556" spans="1:12">
      <c r="A1556" s="56"/>
      <c r="B1556" s="56" t="s">
        <v>1174</v>
      </c>
      <c r="C1556" s="56" t="s">
        <v>1364</v>
      </c>
      <c r="D1556" s="32">
        <v>8769058</v>
      </c>
      <c r="E1556" s="32">
        <v>-6194233</v>
      </c>
      <c r="F1556" s="32">
        <v>2574825</v>
      </c>
      <c r="G1556" s="32">
        <v>-38194.47</v>
      </c>
      <c r="H1556" s="32">
        <v>-38614.19</v>
      </c>
      <c r="I1556" s="32">
        <v>-38614.19</v>
      </c>
      <c r="J1556" s="32">
        <v>-419.72000000000116</v>
      </c>
      <c r="K1556" s="32">
        <v>0</v>
      </c>
      <c r="L1556" s="32"/>
    </row>
    <row r="1557" spans="1:12">
      <c r="A1557" s="56"/>
      <c r="B1557" s="56" t="s">
        <v>1190</v>
      </c>
      <c r="C1557" s="56" t="s">
        <v>1374</v>
      </c>
      <c r="D1557" s="32">
        <v>48235478</v>
      </c>
      <c r="E1557" s="32">
        <v>-40094721</v>
      </c>
      <c r="F1557" s="32">
        <v>8140757</v>
      </c>
      <c r="G1557" s="32">
        <v>-103522.14</v>
      </c>
      <c r="H1557" s="32">
        <v>-104659.74</v>
      </c>
      <c r="I1557" s="32">
        <v>-104659.75</v>
      </c>
      <c r="J1557" s="32">
        <v>-1137.6000000000058</v>
      </c>
      <c r="K1557" s="32">
        <v>-9.9999999947613105E-3</v>
      </c>
      <c r="L1557" s="32"/>
    </row>
    <row r="1558" spans="1:12">
      <c r="A1558" s="56"/>
      <c r="B1558" s="56" t="s">
        <v>1192</v>
      </c>
      <c r="C1558" s="56" t="s">
        <v>1375</v>
      </c>
      <c r="D1558" s="32">
        <v>49472992</v>
      </c>
      <c r="E1558" s="32">
        <v>-43309129</v>
      </c>
      <c r="F1558" s="32">
        <v>6163863</v>
      </c>
      <c r="G1558" s="32">
        <v>-242286.76</v>
      </c>
      <c r="H1558" s="32">
        <v>-244949.25</v>
      </c>
      <c r="I1558" s="32">
        <v>-244949.25</v>
      </c>
      <c r="J1558" s="32">
        <v>-2662.4899999999907</v>
      </c>
      <c r="K1558" s="32">
        <v>0</v>
      </c>
      <c r="L1558" s="32"/>
    </row>
    <row r="1559" spans="1:12">
      <c r="A1559" s="56"/>
      <c r="B1559" s="56" t="s">
        <v>1194</v>
      </c>
      <c r="C1559" s="56" t="s">
        <v>1376</v>
      </c>
      <c r="D1559" s="32">
        <v>2638560</v>
      </c>
      <c r="E1559" s="32">
        <v>-2309821</v>
      </c>
      <c r="F1559" s="32">
        <v>328739</v>
      </c>
      <c r="G1559" s="32">
        <v>-12921.96</v>
      </c>
      <c r="H1559" s="32">
        <v>-13063.96</v>
      </c>
      <c r="I1559" s="32">
        <v>-13063.96</v>
      </c>
      <c r="J1559" s="32">
        <v>-142</v>
      </c>
      <c r="K1559" s="32">
        <v>0</v>
      </c>
      <c r="L1559" s="32"/>
    </row>
    <row r="1560" spans="1:12">
      <c r="A1560" s="56"/>
      <c r="B1560" s="56" t="s">
        <v>1196</v>
      </c>
      <c r="C1560" s="56" t="s">
        <v>1377</v>
      </c>
      <c r="D1560" s="32">
        <v>1978920</v>
      </c>
      <c r="E1560" s="32">
        <v>-1732365</v>
      </c>
      <c r="F1560" s="32">
        <v>246555</v>
      </c>
      <c r="G1560" s="32">
        <v>-9691.48</v>
      </c>
      <c r="H1560" s="32">
        <v>-9797.9699999999993</v>
      </c>
      <c r="I1560" s="32">
        <v>-9797.98</v>
      </c>
      <c r="J1560" s="32">
        <v>-106.48999999999978</v>
      </c>
      <c r="K1560" s="32">
        <v>-1.0000000000218279E-2</v>
      </c>
      <c r="L1560" s="32"/>
    </row>
    <row r="1561" spans="1:12">
      <c r="A1561" s="56"/>
      <c r="B1561" s="56" t="s">
        <v>1198</v>
      </c>
      <c r="C1561" s="56" t="s">
        <v>1378</v>
      </c>
      <c r="D1561" s="32">
        <v>527712</v>
      </c>
      <c r="E1561" s="32">
        <v>-461964</v>
      </c>
      <c r="F1561" s="32">
        <v>65748</v>
      </c>
      <c r="G1561" s="32">
        <v>-2584.4</v>
      </c>
      <c r="H1561" s="32">
        <v>-2612.79</v>
      </c>
      <c r="I1561" s="32">
        <v>-2612.8000000000002</v>
      </c>
      <c r="J1561" s="32">
        <v>-28.389999999999873</v>
      </c>
      <c r="K1561" s="32">
        <v>-1.0000000000218279E-2</v>
      </c>
      <c r="L1561" s="32"/>
    </row>
    <row r="1562" spans="1:12">
      <c r="A1562" s="56"/>
      <c r="B1562" s="56" t="s">
        <v>1200</v>
      </c>
      <c r="C1562" s="56" t="s">
        <v>1379</v>
      </c>
      <c r="D1562" s="32">
        <v>1319280</v>
      </c>
      <c r="E1562" s="32">
        <v>-1114409</v>
      </c>
      <c r="F1562" s="32">
        <v>204871</v>
      </c>
      <c r="G1562" s="32">
        <v>-3936.63</v>
      </c>
      <c r="H1562" s="32">
        <v>-3979.88</v>
      </c>
      <c r="I1562" s="32">
        <v>-3979.89</v>
      </c>
      <c r="J1562" s="32">
        <v>-43.25</v>
      </c>
      <c r="K1562" s="32">
        <v>-9.9999999997635314E-3</v>
      </c>
      <c r="L1562" s="32"/>
    </row>
    <row r="1563" spans="1:12">
      <c r="A1563" s="56"/>
      <c r="B1563" s="56" t="s">
        <v>8244</v>
      </c>
      <c r="C1563" s="56" t="s">
        <v>10420</v>
      </c>
      <c r="D1563" s="32">
        <v>2638560</v>
      </c>
      <c r="E1563" s="32">
        <v>-2506632</v>
      </c>
      <c r="F1563" s="32">
        <v>131928</v>
      </c>
      <c r="G1563" s="32">
        <v>0</v>
      </c>
      <c r="H1563" s="32">
        <v>0</v>
      </c>
      <c r="I1563" s="32">
        <v>0</v>
      </c>
      <c r="J1563" s="32">
        <v>0</v>
      </c>
      <c r="K1563" s="32">
        <v>0</v>
      </c>
      <c r="L1563" s="32"/>
    </row>
    <row r="1564" spans="1:12">
      <c r="A1564" s="56"/>
      <c r="B1564" s="56" t="s">
        <v>1203</v>
      </c>
      <c r="C1564" s="56" t="s">
        <v>1380</v>
      </c>
      <c r="D1564" s="32">
        <v>879520</v>
      </c>
      <c r="E1564" s="32">
        <v>-731111</v>
      </c>
      <c r="F1564" s="32">
        <v>148409</v>
      </c>
      <c r="G1564" s="32">
        <v>-1887.1</v>
      </c>
      <c r="H1564" s="32">
        <v>-1907.84</v>
      </c>
      <c r="I1564" s="32">
        <v>-1907.84</v>
      </c>
      <c r="J1564" s="32">
        <v>-20.740000000000009</v>
      </c>
      <c r="K1564" s="32">
        <v>0</v>
      </c>
      <c r="L1564" s="32"/>
    </row>
    <row r="1565" spans="1:12">
      <c r="A1565" s="56"/>
      <c r="B1565" s="56" t="s">
        <v>1205</v>
      </c>
      <c r="C1565" s="56" t="s">
        <v>1381</v>
      </c>
      <c r="D1565" s="32">
        <v>4397599</v>
      </c>
      <c r="E1565" s="32">
        <v>-3655551</v>
      </c>
      <c r="F1565" s="32">
        <v>742048</v>
      </c>
      <c r="G1565" s="32">
        <v>-9435.52</v>
      </c>
      <c r="H1565" s="32">
        <v>-9539.2099999999991</v>
      </c>
      <c r="I1565" s="32">
        <v>-9539.2000000000007</v>
      </c>
      <c r="J1565" s="32">
        <v>-103.68999999999869</v>
      </c>
      <c r="K1565" s="32">
        <v>9.9999999983992893E-3</v>
      </c>
      <c r="L1565" s="32"/>
    </row>
    <row r="1566" spans="1:12">
      <c r="A1566" s="56"/>
      <c r="B1566" s="56" t="s">
        <v>1300</v>
      </c>
      <c r="C1566" s="56" t="s">
        <v>1436</v>
      </c>
      <c r="D1566" s="32">
        <v>3298199</v>
      </c>
      <c r="E1566" s="32">
        <v>-2786023</v>
      </c>
      <c r="F1566" s="32">
        <v>512176</v>
      </c>
      <c r="G1566" s="32">
        <v>-9841.5499999999993</v>
      </c>
      <c r="H1566" s="32">
        <v>-9949.69</v>
      </c>
      <c r="I1566" s="32">
        <v>-9949.7000000000007</v>
      </c>
      <c r="J1566" s="32">
        <v>-108.14000000000124</v>
      </c>
      <c r="K1566" s="32">
        <v>-1.0000000000218279E-2</v>
      </c>
      <c r="L1566" s="32"/>
    </row>
    <row r="1567" spans="1:12">
      <c r="A1567" s="56"/>
      <c r="B1567" s="56" t="s">
        <v>1207</v>
      </c>
      <c r="C1567" s="56" t="s">
        <v>1382</v>
      </c>
      <c r="D1567" s="32">
        <v>659640</v>
      </c>
      <c r="E1567" s="32">
        <v>-557205</v>
      </c>
      <c r="F1567" s="32">
        <v>102435</v>
      </c>
      <c r="G1567" s="32">
        <v>-1968.31</v>
      </c>
      <c r="H1567" s="32">
        <v>-1989.93</v>
      </c>
      <c r="I1567" s="32">
        <v>-1989.94</v>
      </c>
      <c r="J1567" s="32">
        <v>-21.620000000000118</v>
      </c>
      <c r="K1567" s="32">
        <v>-9.9999999999909051E-3</v>
      </c>
      <c r="L1567" s="32"/>
    </row>
    <row r="1568" spans="1:12">
      <c r="A1568" s="56"/>
      <c r="B1568" s="56" t="s">
        <v>8324</v>
      </c>
      <c r="C1568" s="56" t="s">
        <v>10202</v>
      </c>
      <c r="D1568" s="32">
        <v>2638560</v>
      </c>
      <c r="E1568" s="32">
        <v>-2506632</v>
      </c>
      <c r="F1568" s="32">
        <v>131928</v>
      </c>
      <c r="G1568" s="32">
        <v>0</v>
      </c>
      <c r="H1568" s="32">
        <v>0</v>
      </c>
      <c r="I1568" s="32">
        <v>0</v>
      </c>
      <c r="J1568" s="32">
        <v>0</v>
      </c>
      <c r="K1568" s="32">
        <v>0</v>
      </c>
      <c r="L1568" s="32"/>
    </row>
    <row r="1569" spans="1:12">
      <c r="A1569" s="56"/>
      <c r="B1569" s="56" t="s">
        <v>1210</v>
      </c>
      <c r="C1569" s="56" t="s">
        <v>1383</v>
      </c>
      <c r="D1569" s="32">
        <v>8795199</v>
      </c>
      <c r="E1569" s="32">
        <v>-7311103</v>
      </c>
      <c r="F1569" s="32">
        <v>1484096</v>
      </c>
      <c r="G1569" s="32">
        <v>-18871.05</v>
      </c>
      <c r="H1569" s="32">
        <v>-19078.419999999998</v>
      </c>
      <c r="I1569" s="32">
        <v>-19078.419999999998</v>
      </c>
      <c r="J1569" s="32">
        <v>-207.36999999999898</v>
      </c>
      <c r="K1569" s="32">
        <v>0</v>
      </c>
      <c r="L1569" s="32"/>
    </row>
    <row r="1570" spans="1:12">
      <c r="A1570" s="56"/>
      <c r="B1570" s="56" t="s">
        <v>1212</v>
      </c>
      <c r="C1570" s="56" t="s">
        <v>1384</v>
      </c>
      <c r="D1570" s="32">
        <v>3287205</v>
      </c>
      <c r="E1570" s="32">
        <v>-2776736</v>
      </c>
      <c r="F1570" s="32">
        <v>510469</v>
      </c>
      <c r="G1570" s="32">
        <v>-9808.74</v>
      </c>
      <c r="H1570" s="32">
        <v>-9916.5300000000007</v>
      </c>
      <c r="I1570" s="32">
        <v>-9916.5300000000007</v>
      </c>
      <c r="J1570" s="32">
        <v>-107.79000000000087</v>
      </c>
      <c r="K1570" s="32">
        <v>0</v>
      </c>
      <c r="L1570" s="32"/>
    </row>
    <row r="1571" spans="1:12">
      <c r="A1571" s="56"/>
      <c r="B1571" s="56" t="s">
        <v>1214</v>
      </c>
      <c r="C1571" s="56" t="s">
        <v>1385</v>
      </c>
      <c r="D1571" s="32">
        <v>15391598</v>
      </c>
      <c r="E1571" s="32">
        <v>-12794429</v>
      </c>
      <c r="F1571" s="32">
        <v>2597169</v>
      </c>
      <c r="G1571" s="32">
        <v>-33024.339999999997</v>
      </c>
      <c r="H1571" s="32">
        <v>-33387.25</v>
      </c>
      <c r="I1571" s="32">
        <v>-33387.25</v>
      </c>
      <c r="J1571" s="32">
        <v>-362.91000000000349</v>
      </c>
      <c r="K1571" s="32">
        <v>0</v>
      </c>
      <c r="L1571" s="32"/>
    </row>
    <row r="1572" spans="1:12">
      <c r="A1572" s="56"/>
      <c r="B1572" s="56" t="s">
        <v>1302</v>
      </c>
      <c r="C1572" s="56" t="s">
        <v>1437</v>
      </c>
      <c r="D1572" s="32">
        <v>5486005</v>
      </c>
      <c r="E1572" s="32">
        <v>-4634085</v>
      </c>
      <c r="F1572" s="32">
        <v>851920</v>
      </c>
      <c r="G1572" s="32">
        <v>-16369.78</v>
      </c>
      <c r="H1572" s="32">
        <v>-16549.66</v>
      </c>
      <c r="I1572" s="32">
        <v>-16549.669999999998</v>
      </c>
      <c r="J1572" s="32">
        <v>-179.8799999999992</v>
      </c>
      <c r="K1572" s="32">
        <v>-9.9999999983992893E-3</v>
      </c>
      <c r="L1572" s="32"/>
    </row>
    <row r="1573" spans="1:12">
      <c r="A1573" s="56"/>
      <c r="B1573" s="56" t="s">
        <v>1216</v>
      </c>
      <c r="C1573" s="56" t="s">
        <v>1386</v>
      </c>
      <c r="D1573" s="32">
        <v>659640</v>
      </c>
      <c r="E1573" s="32">
        <v>-557205</v>
      </c>
      <c r="F1573" s="32">
        <v>102435</v>
      </c>
      <c r="G1573" s="32">
        <v>-1968.31</v>
      </c>
      <c r="H1573" s="32">
        <v>-1989.93</v>
      </c>
      <c r="I1573" s="32">
        <v>-1989.94</v>
      </c>
      <c r="J1573" s="32">
        <v>-21.620000000000118</v>
      </c>
      <c r="K1573" s="32">
        <v>-9.9999999999909051E-3</v>
      </c>
      <c r="L1573" s="32"/>
    </row>
    <row r="1574" spans="1:12">
      <c r="A1574" s="56"/>
      <c r="B1574" s="56" t="s">
        <v>8324</v>
      </c>
      <c r="C1574" s="56" t="s">
        <v>10203</v>
      </c>
      <c r="D1574" s="32">
        <v>2638560</v>
      </c>
      <c r="E1574" s="32">
        <v>-2506632</v>
      </c>
      <c r="F1574" s="32">
        <v>131928</v>
      </c>
      <c r="G1574" s="32">
        <v>0</v>
      </c>
      <c r="H1574" s="32">
        <v>0</v>
      </c>
      <c r="I1574" s="32">
        <v>0</v>
      </c>
      <c r="J1574" s="32">
        <v>0</v>
      </c>
      <c r="K1574" s="32">
        <v>0</v>
      </c>
      <c r="L1574" s="32"/>
    </row>
    <row r="1575" spans="1:12">
      <c r="A1575" s="56"/>
      <c r="B1575" s="56" t="s">
        <v>1218</v>
      </c>
      <c r="C1575" s="56" t="s">
        <v>1387</v>
      </c>
      <c r="D1575" s="32">
        <v>549700</v>
      </c>
      <c r="E1575" s="32">
        <v>-456944</v>
      </c>
      <c r="F1575" s="32">
        <v>92756</v>
      </c>
      <c r="G1575" s="32">
        <v>-1179.44</v>
      </c>
      <c r="H1575" s="32">
        <v>-1192.4100000000001</v>
      </c>
      <c r="I1575" s="32">
        <v>-1192.4000000000001</v>
      </c>
      <c r="J1575" s="32">
        <v>-12.970000000000027</v>
      </c>
      <c r="K1575" s="32">
        <v>9.9999999999909051E-3</v>
      </c>
      <c r="L1575" s="32"/>
    </row>
    <row r="1576" spans="1:12">
      <c r="A1576" s="56"/>
      <c r="B1576" s="56" t="s">
        <v>1220</v>
      </c>
      <c r="C1576" s="56" t="s">
        <v>1388</v>
      </c>
      <c r="D1576" s="32">
        <v>49472992</v>
      </c>
      <c r="E1576" s="32">
        <v>-41790351</v>
      </c>
      <c r="F1576" s="32">
        <v>7682641</v>
      </c>
      <c r="G1576" s="32">
        <v>-147623.23000000001</v>
      </c>
      <c r="H1576" s="32">
        <v>-149245.47</v>
      </c>
      <c r="I1576" s="32">
        <v>-149245.46</v>
      </c>
      <c r="J1576" s="32">
        <v>-1622.2399999999907</v>
      </c>
      <c r="K1576" s="32">
        <v>1.0000000009313226E-2</v>
      </c>
      <c r="L1576" s="32"/>
    </row>
    <row r="1577" spans="1:12">
      <c r="A1577" s="56"/>
      <c r="B1577" s="56" t="s">
        <v>1222</v>
      </c>
      <c r="C1577" s="56" t="s">
        <v>1389</v>
      </c>
      <c r="D1577" s="32">
        <v>65963990</v>
      </c>
      <c r="E1577" s="32">
        <v>-55720469</v>
      </c>
      <c r="F1577" s="32">
        <v>10243521</v>
      </c>
      <c r="G1577" s="32">
        <v>-196830.98</v>
      </c>
      <c r="H1577" s="32">
        <v>-198993.96</v>
      </c>
      <c r="I1577" s="32">
        <v>-198993.95</v>
      </c>
      <c r="J1577" s="32">
        <v>-2162.9799999999814</v>
      </c>
      <c r="K1577" s="32">
        <v>9.9999999802093953E-3</v>
      </c>
      <c r="L1577" s="32"/>
    </row>
    <row r="1578" spans="1:12">
      <c r="A1578" s="56"/>
      <c r="B1578" s="56" t="s">
        <v>1224</v>
      </c>
      <c r="C1578" s="56" t="s">
        <v>1390</v>
      </c>
      <c r="D1578" s="32">
        <v>482271458</v>
      </c>
      <c r="E1578" s="32">
        <v>-400908781</v>
      </c>
      <c r="F1578" s="32">
        <v>81362677</v>
      </c>
      <c r="G1578" s="32">
        <v>-1034485.4</v>
      </c>
      <c r="H1578" s="32">
        <v>-1045853.38</v>
      </c>
      <c r="I1578" s="32">
        <v>-1045853.38</v>
      </c>
      <c r="J1578" s="32">
        <v>-11367.979999999981</v>
      </c>
      <c r="K1578" s="32">
        <v>0</v>
      </c>
      <c r="L1578" s="32"/>
    </row>
    <row r="1579" spans="1:12">
      <c r="A1579" s="56"/>
      <c r="B1579" s="56" t="s">
        <v>1226</v>
      </c>
      <c r="C1579" s="56" t="s">
        <v>1391</v>
      </c>
      <c r="D1579" s="32">
        <v>8991225</v>
      </c>
      <c r="E1579" s="32">
        <v>-6598615</v>
      </c>
      <c r="F1579" s="32">
        <v>2392610</v>
      </c>
      <c r="G1579" s="32">
        <v>-36344.79</v>
      </c>
      <c r="H1579" s="32">
        <v>-36744.19</v>
      </c>
      <c r="I1579" s="32">
        <v>-36744.18</v>
      </c>
      <c r="J1579" s="32">
        <v>-399.40000000000146</v>
      </c>
      <c r="K1579" s="32">
        <v>1.0000000002037268E-2</v>
      </c>
      <c r="L1579" s="32"/>
    </row>
    <row r="1580" spans="1:12">
      <c r="A1580" s="56"/>
      <c r="B1580" s="56" t="s">
        <v>1228</v>
      </c>
      <c r="C1580" s="56" t="s">
        <v>1392</v>
      </c>
      <c r="D1580" s="32">
        <v>175903973</v>
      </c>
      <c r="E1580" s="32">
        <v>-146222049</v>
      </c>
      <c r="F1580" s="32">
        <v>29681924</v>
      </c>
      <c r="G1580" s="32">
        <v>-377420.98</v>
      </c>
      <c r="H1580" s="32">
        <v>-381568.46</v>
      </c>
      <c r="I1580" s="32">
        <v>-381568.46</v>
      </c>
      <c r="J1580" s="32">
        <v>-4147.4800000000396</v>
      </c>
      <c r="K1580" s="32">
        <v>0</v>
      </c>
      <c r="L1580" s="32"/>
    </row>
    <row r="1581" spans="1:12">
      <c r="A1581" s="56"/>
      <c r="B1581" s="56" t="s">
        <v>1230</v>
      </c>
      <c r="C1581" s="56" t="s">
        <v>1393</v>
      </c>
      <c r="D1581" s="32">
        <v>43975993</v>
      </c>
      <c r="E1581" s="32">
        <v>-36555512</v>
      </c>
      <c r="F1581" s="32">
        <v>7420481</v>
      </c>
      <c r="G1581" s="32">
        <v>-94355.24</v>
      </c>
      <c r="H1581" s="32">
        <v>-95392.11</v>
      </c>
      <c r="I1581" s="32">
        <v>-95392.12</v>
      </c>
      <c r="J1581" s="32">
        <v>-1036.8699999999953</v>
      </c>
      <c r="K1581" s="32">
        <v>-9.9999999947613105E-3</v>
      </c>
      <c r="L1581" s="32"/>
    </row>
    <row r="1582" spans="1:12">
      <c r="A1582" s="56"/>
      <c r="B1582" s="56" t="s">
        <v>1232</v>
      </c>
      <c r="C1582" s="56" t="s">
        <v>1394</v>
      </c>
      <c r="D1582" s="32">
        <v>44525693</v>
      </c>
      <c r="E1582" s="32">
        <v>-37611316</v>
      </c>
      <c r="F1582" s="32">
        <v>6914377</v>
      </c>
      <c r="G1582" s="32">
        <v>-132860.91</v>
      </c>
      <c r="H1582" s="32">
        <v>-134320.92000000001</v>
      </c>
      <c r="I1582" s="32">
        <v>-134320.92000000001</v>
      </c>
      <c r="J1582" s="32">
        <v>-1460.0100000000093</v>
      </c>
      <c r="K1582" s="32">
        <v>0</v>
      </c>
      <c r="L1582" s="32"/>
    </row>
    <row r="1583" spans="1:12">
      <c r="A1583" s="56"/>
      <c r="B1583" s="56" t="s">
        <v>1234</v>
      </c>
      <c r="C1583" s="56" t="s">
        <v>1395</v>
      </c>
      <c r="D1583" s="32">
        <v>219879966</v>
      </c>
      <c r="E1583" s="32">
        <v>-182777561</v>
      </c>
      <c r="F1583" s="32">
        <v>37102405</v>
      </c>
      <c r="G1583" s="32">
        <v>-471776.22</v>
      </c>
      <c r="H1583" s="32">
        <v>-476960.57</v>
      </c>
      <c r="I1583" s="32">
        <v>-476960.57</v>
      </c>
      <c r="J1583" s="32">
        <v>-5184.3500000000349</v>
      </c>
      <c r="K1583" s="32">
        <v>0</v>
      </c>
      <c r="L1583" s="32"/>
    </row>
    <row r="1584" spans="1:12">
      <c r="A1584" s="56"/>
      <c r="B1584" s="56" t="s">
        <v>1236</v>
      </c>
      <c r="C1584" s="56" t="s">
        <v>1396</v>
      </c>
      <c r="D1584" s="32">
        <v>24111185</v>
      </c>
      <c r="E1584" s="32">
        <v>-20366969</v>
      </c>
      <c r="F1584" s="32">
        <v>3744216</v>
      </c>
      <c r="G1584" s="32">
        <v>-71945.740000000005</v>
      </c>
      <c r="H1584" s="32">
        <v>-72736.36</v>
      </c>
      <c r="I1584" s="32">
        <v>-72736.36</v>
      </c>
      <c r="J1584" s="32">
        <v>-790.61999999999534</v>
      </c>
      <c r="K1584" s="32">
        <v>0</v>
      </c>
      <c r="L1584" s="32"/>
    </row>
    <row r="1585" spans="1:12">
      <c r="A1585" s="56"/>
      <c r="B1585" s="56" t="s">
        <v>1238</v>
      </c>
      <c r="C1585" s="56" t="s">
        <v>1397</v>
      </c>
      <c r="D1585" s="32">
        <v>8245499</v>
      </c>
      <c r="E1585" s="32">
        <v>-6965059</v>
      </c>
      <c r="F1585" s="32">
        <v>1280440</v>
      </c>
      <c r="G1585" s="32">
        <v>-24603.88</v>
      </c>
      <c r="H1585" s="32">
        <v>-24874.25</v>
      </c>
      <c r="I1585" s="32">
        <v>-24874.26</v>
      </c>
      <c r="J1585" s="32">
        <v>-270.36999999999898</v>
      </c>
      <c r="K1585" s="32">
        <v>-9.9999999983992893E-3</v>
      </c>
      <c r="L1585" s="32"/>
    </row>
    <row r="1586" spans="1:12">
      <c r="A1586" s="56"/>
      <c r="B1586" s="56" t="s">
        <v>1240</v>
      </c>
      <c r="C1586" s="56" t="s">
        <v>1398</v>
      </c>
      <c r="D1586" s="32">
        <v>17810277</v>
      </c>
      <c r="E1586" s="32">
        <v>-15044526</v>
      </c>
      <c r="F1586" s="32">
        <v>2765751</v>
      </c>
      <c r="G1586" s="32">
        <v>-53144.36</v>
      </c>
      <c r="H1586" s="32">
        <v>-53728.37</v>
      </c>
      <c r="I1586" s="32">
        <v>-53728.36</v>
      </c>
      <c r="J1586" s="32">
        <v>-584.01000000000204</v>
      </c>
      <c r="K1586" s="32">
        <v>1.0000000002037268E-2</v>
      </c>
      <c r="L1586" s="32"/>
    </row>
    <row r="1587" spans="1:12">
      <c r="A1587" s="56"/>
      <c r="B1587" s="56" t="s">
        <v>1242</v>
      </c>
      <c r="C1587" s="56" t="s">
        <v>1399</v>
      </c>
      <c r="D1587" s="32">
        <v>153915976</v>
      </c>
      <c r="E1587" s="32">
        <v>-130014427</v>
      </c>
      <c r="F1587" s="32">
        <v>23901549</v>
      </c>
      <c r="G1587" s="32">
        <v>-459272.28</v>
      </c>
      <c r="H1587" s="32">
        <v>-464319.22</v>
      </c>
      <c r="I1587" s="32">
        <v>-464319.23</v>
      </c>
      <c r="J1587" s="32">
        <v>-5046.9399999999441</v>
      </c>
      <c r="K1587" s="32">
        <v>-1.0000000009313226E-2</v>
      </c>
      <c r="L1587" s="32"/>
    </row>
    <row r="1588" spans="1:12">
      <c r="A1588" s="56"/>
      <c r="B1588" s="56" t="s">
        <v>1303</v>
      </c>
      <c r="C1588" s="56" t="s">
        <v>10421</v>
      </c>
      <c r="D1588" s="32">
        <v>16490997</v>
      </c>
      <c r="E1588" s="32">
        <v>-15666447</v>
      </c>
      <c r="F1588" s="32">
        <v>824550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/>
    </row>
    <row r="1589" spans="1:12">
      <c r="A1589" s="56"/>
      <c r="B1589" s="56" t="s">
        <v>1244</v>
      </c>
      <c r="C1589" s="56" t="s">
        <v>1400</v>
      </c>
      <c r="D1589" s="32">
        <v>87426804</v>
      </c>
      <c r="E1589" s="32">
        <v>-72671679</v>
      </c>
      <c r="F1589" s="32">
        <v>14755125</v>
      </c>
      <c r="G1589" s="32">
        <v>-187633.91</v>
      </c>
      <c r="H1589" s="32">
        <v>-189695.82</v>
      </c>
      <c r="I1589" s="32">
        <v>-189695.82</v>
      </c>
      <c r="J1589" s="32">
        <v>-2061.9100000000035</v>
      </c>
      <c r="K1589" s="32">
        <v>0</v>
      </c>
      <c r="L1589" s="32"/>
    </row>
    <row r="1590" spans="1:12">
      <c r="A1590" s="56"/>
      <c r="B1590" s="56" t="s">
        <v>1246</v>
      </c>
      <c r="C1590" s="56" t="s">
        <v>1401</v>
      </c>
      <c r="D1590" s="32">
        <v>2746332</v>
      </c>
      <c r="E1590" s="32">
        <v>-2336873</v>
      </c>
      <c r="F1590" s="32">
        <v>409459</v>
      </c>
      <c r="G1590" s="32">
        <v>-4917.58</v>
      </c>
      <c r="H1590" s="32">
        <v>-4971.62</v>
      </c>
      <c r="I1590" s="32">
        <v>-4971.6099999999997</v>
      </c>
      <c r="J1590" s="32">
        <v>-54.039999999999964</v>
      </c>
      <c r="K1590" s="32">
        <v>1.0000000000218279E-2</v>
      </c>
      <c r="L1590" s="32"/>
    </row>
    <row r="1591" spans="1:12">
      <c r="A1591" s="56"/>
      <c r="B1591" s="56" t="s">
        <v>1248</v>
      </c>
      <c r="C1591" s="56" t="s">
        <v>1404</v>
      </c>
      <c r="D1591" s="32">
        <v>230616063</v>
      </c>
      <c r="E1591" s="32">
        <v>-191770518</v>
      </c>
      <c r="F1591" s="32">
        <v>38845545</v>
      </c>
      <c r="G1591" s="32">
        <v>-493574.57</v>
      </c>
      <c r="H1591" s="32">
        <v>-498998.46</v>
      </c>
      <c r="I1591" s="32">
        <v>-498998.46</v>
      </c>
      <c r="J1591" s="32">
        <v>-5423.890000000014</v>
      </c>
      <c r="K1591" s="32">
        <v>0</v>
      </c>
      <c r="L1591" s="32"/>
    </row>
    <row r="1592" spans="1:12">
      <c r="A1592" s="56"/>
      <c r="B1592" s="56" t="s">
        <v>1250</v>
      </c>
      <c r="C1592" s="56" t="s">
        <v>1405</v>
      </c>
      <c r="D1592" s="32">
        <v>78619112</v>
      </c>
      <c r="E1592" s="32">
        <v>-65376313</v>
      </c>
      <c r="F1592" s="32">
        <v>13242799</v>
      </c>
      <c r="G1592" s="32">
        <v>-168264.05</v>
      </c>
      <c r="H1592" s="32">
        <v>-170113.1</v>
      </c>
      <c r="I1592" s="32">
        <v>-170113.11</v>
      </c>
      <c r="J1592" s="32">
        <v>-1849.0500000000175</v>
      </c>
      <c r="K1592" s="32">
        <v>-9.9999999802093953E-3</v>
      </c>
      <c r="L1592" s="32"/>
    </row>
    <row r="1593" spans="1:12">
      <c r="A1593" s="56"/>
      <c r="B1593" s="56" t="s">
        <v>1252</v>
      </c>
      <c r="C1593" s="56" t="s">
        <v>1406</v>
      </c>
      <c r="D1593" s="32">
        <v>691848</v>
      </c>
      <c r="E1593" s="32">
        <v>-584418</v>
      </c>
      <c r="F1593" s="32">
        <v>107430</v>
      </c>
      <c r="G1593" s="32">
        <v>-1316.17</v>
      </c>
      <c r="H1593" s="32">
        <v>-1330.63</v>
      </c>
      <c r="I1593" s="32">
        <v>-1330.63</v>
      </c>
      <c r="J1593" s="32">
        <v>-14.460000000000036</v>
      </c>
      <c r="K1593" s="32">
        <v>0</v>
      </c>
      <c r="L1593" s="32"/>
    </row>
    <row r="1594" spans="1:12">
      <c r="A1594" s="56"/>
      <c r="B1594" s="56" t="s">
        <v>1254</v>
      </c>
      <c r="C1594" s="56" t="s">
        <v>1407</v>
      </c>
      <c r="D1594" s="32">
        <v>1950802</v>
      </c>
      <c r="E1594" s="32">
        <v>-1671145</v>
      </c>
      <c r="F1594" s="32">
        <v>279657</v>
      </c>
      <c r="G1594" s="32">
        <v>-5161.1899999999996</v>
      </c>
      <c r="H1594" s="32">
        <v>-5217.92</v>
      </c>
      <c r="I1594" s="32">
        <v>-5217.91</v>
      </c>
      <c r="J1594" s="32">
        <v>-56.730000000000473</v>
      </c>
      <c r="K1594" s="32">
        <v>1.0000000000218279E-2</v>
      </c>
      <c r="L1594" s="32"/>
    </row>
    <row r="1595" spans="1:12">
      <c r="A1595" s="56"/>
      <c r="B1595" s="56" t="s">
        <v>1256</v>
      </c>
      <c r="C1595" s="56" t="s">
        <v>1408</v>
      </c>
      <c r="D1595" s="32">
        <v>1837591</v>
      </c>
      <c r="E1595" s="32">
        <v>-1574164</v>
      </c>
      <c r="F1595" s="32">
        <v>263427</v>
      </c>
      <c r="G1595" s="32">
        <v>-4861.68</v>
      </c>
      <c r="H1595" s="32">
        <v>-4915.1000000000004</v>
      </c>
      <c r="I1595" s="32">
        <v>-4915.1000000000004</v>
      </c>
      <c r="J1595" s="32">
        <v>-53.420000000000073</v>
      </c>
      <c r="K1595" s="32">
        <v>0</v>
      </c>
      <c r="L1595" s="32"/>
    </row>
    <row r="1596" spans="1:12">
      <c r="A1596" s="56"/>
      <c r="B1596" s="56" t="s">
        <v>1258</v>
      </c>
      <c r="C1596" s="56" t="s">
        <v>1409</v>
      </c>
      <c r="D1596" s="32">
        <v>9434293</v>
      </c>
      <c r="E1596" s="32">
        <v>-7720271</v>
      </c>
      <c r="F1596" s="32">
        <v>1714022</v>
      </c>
      <c r="G1596" s="32">
        <v>-22448.37</v>
      </c>
      <c r="H1596" s="32">
        <v>-22695.06</v>
      </c>
      <c r="I1596" s="32">
        <v>-22695.05</v>
      </c>
      <c r="J1596" s="32">
        <v>-246.69000000000233</v>
      </c>
      <c r="K1596" s="32">
        <v>1.0000000002037268E-2</v>
      </c>
      <c r="L1596" s="32"/>
    </row>
    <row r="1597" spans="1:12">
      <c r="A1597" s="56"/>
      <c r="B1597" s="56" t="s">
        <v>1260</v>
      </c>
      <c r="C1597" s="56" t="s">
        <v>1410</v>
      </c>
      <c r="D1597" s="32">
        <v>6079878</v>
      </c>
      <c r="E1597" s="32">
        <v>-4975286</v>
      </c>
      <c r="F1597" s="32">
        <v>1104592</v>
      </c>
      <c r="G1597" s="32">
        <v>-14466.73</v>
      </c>
      <c r="H1597" s="32">
        <v>-14625.71</v>
      </c>
      <c r="I1597" s="32">
        <v>-14625.71</v>
      </c>
      <c r="J1597" s="32">
        <v>-158.97999999999956</v>
      </c>
      <c r="K1597" s="32">
        <v>0</v>
      </c>
      <c r="L1597" s="32"/>
    </row>
    <row r="1598" spans="1:12">
      <c r="A1598" s="56"/>
      <c r="B1598" s="56" t="s">
        <v>1262</v>
      </c>
      <c r="C1598" s="56" t="s">
        <v>1411</v>
      </c>
      <c r="D1598" s="32">
        <v>9434293</v>
      </c>
      <c r="E1598" s="32">
        <v>-7720271</v>
      </c>
      <c r="F1598" s="32">
        <v>1714022</v>
      </c>
      <c r="G1598" s="32">
        <v>-22448.37</v>
      </c>
      <c r="H1598" s="32">
        <v>-22695.06</v>
      </c>
      <c r="I1598" s="32">
        <v>-22695.05</v>
      </c>
      <c r="J1598" s="32">
        <v>-246.69000000000233</v>
      </c>
      <c r="K1598" s="32">
        <v>1.0000000002037268E-2</v>
      </c>
      <c r="L1598" s="32"/>
    </row>
    <row r="1599" spans="1:12">
      <c r="A1599" s="56"/>
      <c r="B1599" s="56" t="s">
        <v>1264</v>
      </c>
      <c r="C1599" s="56" t="s">
        <v>1412</v>
      </c>
      <c r="D1599" s="32">
        <v>16772077</v>
      </c>
      <c r="E1599" s="32">
        <v>-13724926</v>
      </c>
      <c r="F1599" s="32">
        <v>3047151</v>
      </c>
      <c r="G1599" s="32">
        <v>-39908.230000000003</v>
      </c>
      <c r="H1599" s="32">
        <v>-40346.769999999997</v>
      </c>
      <c r="I1599" s="32">
        <v>-40346.78</v>
      </c>
      <c r="J1599" s="32">
        <v>-438.5399999999936</v>
      </c>
      <c r="K1599" s="32">
        <v>-1.0000000002037268E-2</v>
      </c>
      <c r="L1599" s="32"/>
    </row>
    <row r="1600" spans="1:12">
      <c r="A1600" s="56"/>
      <c r="B1600" s="56" t="s">
        <v>1266</v>
      </c>
      <c r="C1600" s="56" t="s">
        <v>1413</v>
      </c>
      <c r="D1600" s="32">
        <v>11530803</v>
      </c>
      <c r="E1600" s="32">
        <v>-9588526</v>
      </c>
      <c r="F1600" s="32">
        <v>1942277</v>
      </c>
      <c r="G1600" s="32">
        <v>-24678.720000000001</v>
      </c>
      <c r="H1600" s="32">
        <v>-24949.919999999998</v>
      </c>
      <c r="I1600" s="32">
        <v>-24949.919999999998</v>
      </c>
      <c r="J1600" s="32">
        <v>-271.19999999999709</v>
      </c>
      <c r="K1600" s="32">
        <v>0</v>
      </c>
      <c r="L1600" s="32"/>
    </row>
    <row r="1601" spans="1:12">
      <c r="A1601" s="56"/>
      <c r="B1601" s="56" t="s">
        <v>1268</v>
      </c>
      <c r="C1601" s="56" t="s">
        <v>1414</v>
      </c>
      <c r="D1601" s="32">
        <v>57654016</v>
      </c>
      <c r="E1601" s="32">
        <v>-47942630</v>
      </c>
      <c r="F1601" s="32">
        <v>9711386</v>
      </c>
      <c r="G1601" s="32">
        <v>-123393.64</v>
      </c>
      <c r="H1601" s="32">
        <v>-124749.61</v>
      </c>
      <c r="I1601" s="32">
        <v>-124749.61</v>
      </c>
      <c r="J1601" s="32">
        <v>-1355.9700000000012</v>
      </c>
      <c r="K1601" s="32">
        <v>0</v>
      </c>
      <c r="L1601" s="32"/>
    </row>
    <row r="1602" spans="1:12">
      <c r="A1602" s="56"/>
      <c r="B1602" s="56" t="s">
        <v>1270</v>
      </c>
      <c r="C1602" s="56" t="s">
        <v>1415</v>
      </c>
      <c r="D1602" s="32">
        <v>59721222</v>
      </c>
      <c r="E1602" s="32">
        <v>-49661630</v>
      </c>
      <c r="F1602" s="32">
        <v>10059592</v>
      </c>
      <c r="G1602" s="32">
        <v>-127817.97</v>
      </c>
      <c r="H1602" s="32">
        <v>-129222.56</v>
      </c>
      <c r="I1602" s="32">
        <v>-129222.57</v>
      </c>
      <c r="J1602" s="32">
        <v>-1404.5899999999965</v>
      </c>
      <c r="K1602" s="32">
        <v>-1.0000000009313226E-2</v>
      </c>
      <c r="L1602" s="32"/>
    </row>
    <row r="1603" spans="1:12">
      <c r="A1603" s="56"/>
      <c r="B1603" s="56" t="s">
        <v>1272</v>
      </c>
      <c r="C1603" s="56" t="s">
        <v>1416</v>
      </c>
      <c r="D1603" s="32">
        <v>4926798</v>
      </c>
      <c r="E1603" s="32">
        <v>-4163014</v>
      </c>
      <c r="F1603" s="32">
        <v>763784</v>
      </c>
      <c r="G1603" s="32">
        <v>-14664.4</v>
      </c>
      <c r="H1603" s="32">
        <v>-14825.54</v>
      </c>
      <c r="I1603" s="32">
        <v>-14825.54</v>
      </c>
      <c r="J1603" s="32">
        <v>-161.14000000000124</v>
      </c>
      <c r="K1603" s="32">
        <v>0</v>
      </c>
      <c r="L1603" s="32"/>
    </row>
    <row r="1604" spans="1:12">
      <c r="A1604" s="56"/>
      <c r="B1604" s="56" t="s">
        <v>1274</v>
      </c>
      <c r="C1604" s="56" t="s">
        <v>1417</v>
      </c>
      <c r="D1604" s="32">
        <v>1362731</v>
      </c>
      <c r="E1604" s="32">
        <v>-1151472</v>
      </c>
      <c r="F1604" s="32">
        <v>211259</v>
      </c>
      <c r="G1604" s="32">
        <v>-4056.11</v>
      </c>
      <c r="H1604" s="32">
        <v>-4100.67</v>
      </c>
      <c r="I1604" s="32">
        <v>-4100.68</v>
      </c>
      <c r="J1604" s="32">
        <v>-44.559999999999945</v>
      </c>
      <c r="K1604" s="32">
        <v>-1.0000000000218279E-2</v>
      </c>
      <c r="L1604" s="32"/>
    </row>
    <row r="1605" spans="1:12">
      <c r="A1605" s="56"/>
      <c r="B1605" s="56" t="s">
        <v>1276</v>
      </c>
      <c r="C1605" s="56" t="s">
        <v>1418</v>
      </c>
      <c r="D1605" s="32">
        <v>81763877</v>
      </c>
      <c r="E1605" s="32">
        <v>-69088321</v>
      </c>
      <c r="F1605" s="32">
        <v>12675556</v>
      </c>
      <c r="G1605" s="32">
        <v>-243366.53</v>
      </c>
      <c r="H1605" s="32">
        <v>-246040.88</v>
      </c>
      <c r="I1605" s="32">
        <v>-246040.89</v>
      </c>
      <c r="J1605" s="32">
        <v>-2674.3500000000058</v>
      </c>
      <c r="K1605" s="32">
        <v>-1.0000000009313226E-2</v>
      </c>
      <c r="L1605" s="32"/>
    </row>
    <row r="1606" spans="1:12">
      <c r="A1606" s="56"/>
      <c r="B1606" s="56" t="s">
        <v>1278</v>
      </c>
      <c r="C1606" s="56" t="s">
        <v>1419</v>
      </c>
      <c r="D1606" s="32">
        <v>12579058</v>
      </c>
      <c r="E1606" s="32">
        <v>-10628973</v>
      </c>
      <c r="F1606" s="32">
        <v>1950085</v>
      </c>
      <c r="G1606" s="32">
        <v>-37441</v>
      </c>
      <c r="H1606" s="32">
        <v>-37852.44</v>
      </c>
      <c r="I1606" s="32">
        <v>-37852.44</v>
      </c>
      <c r="J1606" s="32">
        <v>-411.44000000000233</v>
      </c>
      <c r="K1606" s="32">
        <v>0</v>
      </c>
      <c r="L1606" s="32"/>
    </row>
    <row r="1607" spans="1:12">
      <c r="A1607" s="56"/>
      <c r="B1607" s="56" t="s">
        <v>1280</v>
      </c>
      <c r="C1607" s="56" t="s">
        <v>1420</v>
      </c>
      <c r="D1607" s="32">
        <v>2704497</v>
      </c>
      <c r="E1607" s="32">
        <v>-2285229</v>
      </c>
      <c r="F1607" s="32">
        <v>419268</v>
      </c>
      <c r="G1607" s="32">
        <v>-8049.81</v>
      </c>
      <c r="H1607" s="32">
        <v>-8138.28</v>
      </c>
      <c r="I1607" s="32">
        <v>-8138.27</v>
      </c>
      <c r="J1607" s="32">
        <v>-88.469999999999345</v>
      </c>
      <c r="K1607" s="32">
        <v>9.999999999308784E-3</v>
      </c>
      <c r="L1607" s="32"/>
    </row>
    <row r="1608" spans="1:12">
      <c r="A1608" s="56"/>
      <c r="B1608" s="56" t="s">
        <v>1282</v>
      </c>
      <c r="C1608" s="56" t="s">
        <v>1421</v>
      </c>
      <c r="D1608" s="32">
        <v>12610506</v>
      </c>
      <c r="E1608" s="32">
        <v>-10486361</v>
      </c>
      <c r="F1608" s="32">
        <v>2124145</v>
      </c>
      <c r="G1608" s="32">
        <v>-26989.56</v>
      </c>
      <c r="H1608" s="32">
        <v>-27286.14</v>
      </c>
      <c r="I1608" s="32">
        <v>-27286.15</v>
      </c>
      <c r="J1608" s="32">
        <v>-296.57999999999811</v>
      </c>
      <c r="K1608" s="32">
        <v>-1.0000000002037268E-2</v>
      </c>
      <c r="L1608" s="32"/>
    </row>
    <row r="1609" spans="1:12">
      <c r="A1609" s="56"/>
      <c r="B1609" s="56" t="s">
        <v>1284</v>
      </c>
      <c r="C1609" s="56" t="s">
        <v>1422</v>
      </c>
      <c r="D1609" s="32">
        <v>4674264</v>
      </c>
      <c r="E1609" s="32">
        <v>-3886919</v>
      </c>
      <c r="F1609" s="32">
        <v>787345</v>
      </c>
      <c r="G1609" s="32">
        <v>-10004.07</v>
      </c>
      <c r="H1609" s="32">
        <v>-10114</v>
      </c>
      <c r="I1609" s="32">
        <v>-10114.01</v>
      </c>
      <c r="J1609" s="32">
        <v>-109.93000000000029</v>
      </c>
      <c r="K1609" s="32">
        <v>-1.0000000000218279E-2</v>
      </c>
      <c r="L1609" s="32"/>
    </row>
    <row r="1610" spans="1:12">
      <c r="A1610" s="56"/>
      <c r="B1610" s="56" t="s">
        <v>1286</v>
      </c>
      <c r="C1610" s="56" t="s">
        <v>1423</v>
      </c>
      <c r="D1610" s="32">
        <v>12579058</v>
      </c>
      <c r="E1610" s="32">
        <v>-10628973</v>
      </c>
      <c r="F1610" s="32">
        <v>1950085</v>
      </c>
      <c r="G1610" s="32">
        <v>-37441</v>
      </c>
      <c r="H1610" s="32">
        <v>-37852.44</v>
      </c>
      <c r="I1610" s="32">
        <v>-37852.44</v>
      </c>
      <c r="J1610" s="32">
        <v>-411.44000000000233</v>
      </c>
      <c r="K1610" s="32">
        <v>0</v>
      </c>
      <c r="L1610" s="32"/>
    </row>
    <row r="1611" spans="1:12">
      <c r="A1611" s="56"/>
      <c r="B1611" s="56" t="s">
        <v>1288</v>
      </c>
      <c r="C1611" s="56" t="s">
        <v>1424</v>
      </c>
      <c r="D1611" s="32">
        <v>46738348</v>
      </c>
      <c r="E1611" s="32">
        <v>-39492672</v>
      </c>
      <c r="F1611" s="32">
        <v>7245676</v>
      </c>
      <c r="G1611" s="32">
        <v>-139114.60999999999</v>
      </c>
      <c r="H1611" s="32">
        <v>-140643.34</v>
      </c>
      <c r="I1611" s="32">
        <v>-140643.34</v>
      </c>
      <c r="J1611" s="32">
        <v>-1528.7300000000105</v>
      </c>
      <c r="K1611" s="32">
        <v>0</v>
      </c>
      <c r="L1611" s="32"/>
    </row>
    <row r="1612" spans="1:12">
      <c r="A1612" s="56"/>
      <c r="B1612" s="56" t="s">
        <v>1290</v>
      </c>
      <c r="C1612" s="56" t="s">
        <v>1425</v>
      </c>
      <c r="D1612" s="32">
        <v>15723822</v>
      </c>
      <c r="E1612" s="32">
        <v>-13286215</v>
      </c>
      <c r="F1612" s="32">
        <v>2437607</v>
      </c>
      <c r="G1612" s="32">
        <v>-46801.25</v>
      </c>
      <c r="H1612" s="32">
        <v>-47315.56</v>
      </c>
      <c r="I1612" s="32">
        <v>-47315.55</v>
      </c>
      <c r="J1612" s="32">
        <v>-514.30999999999767</v>
      </c>
      <c r="K1612" s="32">
        <v>9.9999999947613105E-3</v>
      </c>
      <c r="L1612" s="32"/>
    </row>
    <row r="1613" spans="1:12">
      <c r="A1613" s="56"/>
      <c r="B1613" s="56" t="s">
        <v>1292</v>
      </c>
      <c r="C1613" s="56" t="s">
        <v>1426</v>
      </c>
      <c r="D1613" s="32">
        <v>314476</v>
      </c>
      <c r="E1613" s="32">
        <v>-261505</v>
      </c>
      <c r="F1613" s="32">
        <v>52971</v>
      </c>
      <c r="G1613" s="32">
        <v>-673.05</v>
      </c>
      <c r="H1613" s="32">
        <v>-680.45</v>
      </c>
      <c r="I1613" s="32">
        <v>-680.44</v>
      </c>
      <c r="J1613" s="32">
        <v>-7.4000000000000909</v>
      </c>
      <c r="K1613" s="32">
        <v>9.9999999999909051E-3</v>
      </c>
      <c r="L1613" s="32"/>
    </row>
    <row r="1614" spans="1:12">
      <c r="A1614" s="56"/>
      <c r="B1614" s="56" t="s">
        <v>1294</v>
      </c>
      <c r="C1614" s="56" t="s">
        <v>1427</v>
      </c>
      <c r="D1614" s="32">
        <v>314476</v>
      </c>
      <c r="E1614" s="32">
        <v>-261505</v>
      </c>
      <c r="F1614" s="32">
        <v>52971</v>
      </c>
      <c r="G1614" s="32">
        <v>-673.05</v>
      </c>
      <c r="H1614" s="32">
        <v>-680.45</v>
      </c>
      <c r="I1614" s="32">
        <v>-680.44</v>
      </c>
      <c r="J1614" s="32">
        <v>-7.4000000000000909</v>
      </c>
      <c r="K1614" s="32">
        <v>9.9999999999909051E-3</v>
      </c>
      <c r="L1614" s="32"/>
    </row>
    <row r="1615" spans="1:12">
      <c r="A1615" s="56"/>
      <c r="B1615" s="56" t="s">
        <v>1306</v>
      </c>
      <c r="C1615" s="56" t="s">
        <v>1438</v>
      </c>
      <c r="D1615" s="32">
        <v>209650966</v>
      </c>
      <c r="E1615" s="32">
        <v>-174336834</v>
      </c>
      <c r="F1615" s="32">
        <v>35314132</v>
      </c>
      <c r="G1615" s="32">
        <v>-448704.15</v>
      </c>
      <c r="H1615" s="32">
        <v>-453634.96</v>
      </c>
      <c r="I1615" s="32">
        <v>-453634.96</v>
      </c>
      <c r="J1615" s="32">
        <v>-4930.8099999999977</v>
      </c>
      <c r="K1615" s="32">
        <v>0</v>
      </c>
      <c r="L1615" s="32"/>
    </row>
    <row r="1616" spans="1:12">
      <c r="A1616" s="56"/>
      <c r="B1616" s="56" t="s">
        <v>1296</v>
      </c>
      <c r="C1616" s="56" t="s">
        <v>1428</v>
      </c>
      <c r="D1616" s="32">
        <v>649918</v>
      </c>
      <c r="E1616" s="32">
        <v>-549163</v>
      </c>
      <c r="F1616" s="32">
        <v>100755</v>
      </c>
      <c r="G1616" s="32">
        <v>-1934.46</v>
      </c>
      <c r="H1616" s="32">
        <v>-1955.71</v>
      </c>
      <c r="I1616" s="32">
        <v>-1955.72</v>
      </c>
      <c r="J1616" s="32">
        <v>-21.25</v>
      </c>
      <c r="K1616" s="32">
        <v>-9.9999999999909051E-3</v>
      </c>
      <c r="L1616" s="32"/>
    </row>
    <row r="1617" spans="1:12">
      <c r="A1617" s="56"/>
      <c r="B1617" s="56" t="s">
        <v>1298</v>
      </c>
      <c r="C1617" s="56" t="s">
        <v>1429</v>
      </c>
      <c r="D1617" s="32">
        <v>1467557</v>
      </c>
      <c r="E1617" s="32">
        <v>-1220358</v>
      </c>
      <c r="F1617" s="32">
        <v>247199</v>
      </c>
      <c r="G1617" s="32">
        <v>-3140.93</v>
      </c>
      <c r="H1617" s="32">
        <v>-3175.44</v>
      </c>
      <c r="I1617" s="32">
        <v>-3175.44</v>
      </c>
      <c r="J1617" s="32">
        <v>-34.510000000000218</v>
      </c>
      <c r="K1617" s="32">
        <v>0</v>
      </c>
      <c r="L1617" s="32"/>
    </row>
    <row r="1618" spans="1:12">
      <c r="A1618" s="56"/>
      <c r="B1618" s="56" t="s">
        <v>1176</v>
      </c>
      <c r="C1618" s="56" t="s">
        <v>1365</v>
      </c>
      <c r="D1618" s="32">
        <v>12616904</v>
      </c>
      <c r="E1618" s="32">
        <v>-10835266</v>
      </c>
      <c r="F1618" s="32">
        <v>1781638</v>
      </c>
      <c r="G1618" s="32">
        <v>-32613.57</v>
      </c>
      <c r="H1618" s="32">
        <v>-32971.96</v>
      </c>
      <c r="I1618" s="32">
        <v>-32971.949999999997</v>
      </c>
      <c r="J1618" s="32">
        <v>-358.38999999999942</v>
      </c>
      <c r="K1618" s="32">
        <v>1.0000000002037268E-2</v>
      </c>
      <c r="L1618" s="32"/>
    </row>
    <row r="1619" spans="1:12">
      <c r="A1619" s="56"/>
      <c r="B1619" s="56" t="s">
        <v>1178</v>
      </c>
      <c r="C1619" s="56" t="s">
        <v>1366</v>
      </c>
      <c r="D1619" s="32">
        <v>3296675</v>
      </c>
      <c r="E1619" s="32">
        <v>-2831150</v>
      </c>
      <c r="F1619" s="32">
        <v>465525</v>
      </c>
      <c r="G1619" s="32">
        <v>-8521.6200000000008</v>
      </c>
      <c r="H1619" s="32">
        <v>-8615.26</v>
      </c>
      <c r="I1619" s="32">
        <v>-8615.26</v>
      </c>
      <c r="J1619" s="32">
        <v>-93.639999999999418</v>
      </c>
      <c r="K1619" s="32">
        <v>0</v>
      </c>
      <c r="L1619" s="32"/>
    </row>
    <row r="1620" spans="1:12">
      <c r="A1620" s="56"/>
      <c r="B1620" s="56" t="s">
        <v>1180</v>
      </c>
      <c r="C1620" s="56" t="s">
        <v>1367</v>
      </c>
      <c r="D1620" s="32">
        <v>29303777</v>
      </c>
      <c r="E1620" s="32">
        <v>-25069362</v>
      </c>
      <c r="F1620" s="32">
        <v>4234415</v>
      </c>
      <c r="G1620" s="32">
        <v>-78480.09</v>
      </c>
      <c r="H1620" s="32">
        <v>-79342.5</v>
      </c>
      <c r="I1620" s="32">
        <v>-79342.5</v>
      </c>
      <c r="J1620" s="32">
        <v>-862.41000000000349</v>
      </c>
      <c r="K1620" s="32">
        <v>0</v>
      </c>
      <c r="L1620" s="32"/>
    </row>
    <row r="1621" spans="1:12">
      <c r="A1621" s="56"/>
      <c r="B1621" s="56" t="s">
        <v>1369</v>
      </c>
      <c r="C1621" s="56" t="s">
        <v>1368</v>
      </c>
      <c r="D1621" s="32">
        <v>619759</v>
      </c>
      <c r="E1621" s="32">
        <v>-246047</v>
      </c>
      <c r="F1621" s="32">
        <v>373712</v>
      </c>
      <c r="G1621" s="32">
        <v>-5951.88</v>
      </c>
      <c r="H1621" s="32">
        <v>-6017.29</v>
      </c>
      <c r="I1621" s="32">
        <v>-6017.29</v>
      </c>
      <c r="J1621" s="32">
        <v>-65.409999999999854</v>
      </c>
      <c r="K1621" s="32">
        <v>0</v>
      </c>
      <c r="L1621" s="32"/>
    </row>
    <row r="1622" spans="1:12">
      <c r="A1622" s="56"/>
      <c r="B1622" s="56" t="s">
        <v>1182</v>
      </c>
      <c r="C1622" s="56" t="s">
        <v>1370</v>
      </c>
      <c r="D1622" s="32">
        <v>23800055</v>
      </c>
      <c r="E1622" s="32">
        <v>-20665626</v>
      </c>
      <c r="F1622" s="32">
        <v>3134429</v>
      </c>
      <c r="G1622" s="32">
        <v>-55105.21</v>
      </c>
      <c r="H1622" s="32">
        <v>-55710.76</v>
      </c>
      <c r="I1622" s="32">
        <v>-55710.76</v>
      </c>
      <c r="J1622" s="32">
        <v>-605.55000000000291</v>
      </c>
      <c r="K1622" s="32">
        <v>0</v>
      </c>
      <c r="L1622" s="32"/>
    </row>
    <row r="1623" spans="1:12">
      <c r="A1623" s="56"/>
      <c r="B1623" s="56" t="s">
        <v>1184</v>
      </c>
      <c r="C1623" s="56" t="s">
        <v>1371</v>
      </c>
      <c r="D1623" s="32">
        <v>43650417</v>
      </c>
      <c r="E1623" s="32">
        <v>-37486524</v>
      </c>
      <c r="F1623" s="32">
        <v>6163893</v>
      </c>
      <c r="G1623" s="32">
        <v>-112832.41</v>
      </c>
      <c r="H1623" s="32">
        <v>-114072.33</v>
      </c>
      <c r="I1623" s="32">
        <v>-114072.33</v>
      </c>
      <c r="J1623" s="32">
        <v>-1239.9199999999983</v>
      </c>
      <c r="K1623" s="32">
        <v>0</v>
      </c>
      <c r="L1623" s="32"/>
    </row>
    <row r="1624" spans="1:12">
      <c r="A1624" s="56"/>
      <c r="B1624" s="56" t="s">
        <v>1186</v>
      </c>
      <c r="C1624" s="56" t="s">
        <v>1372</v>
      </c>
      <c r="D1624" s="32">
        <v>55962073</v>
      </c>
      <c r="E1624" s="32">
        <v>-48059646</v>
      </c>
      <c r="F1624" s="32">
        <v>7902427</v>
      </c>
      <c r="G1624" s="32">
        <v>-144656.94</v>
      </c>
      <c r="H1624" s="32">
        <v>-146246.57999999999</v>
      </c>
      <c r="I1624" s="32">
        <v>-146246.57999999999</v>
      </c>
      <c r="J1624" s="32">
        <v>-1589.6399999999849</v>
      </c>
      <c r="K1624" s="32">
        <v>0</v>
      </c>
      <c r="L1624" s="32"/>
    </row>
    <row r="1625" spans="1:12">
      <c r="A1625" s="56"/>
      <c r="B1625" s="56" t="s">
        <v>1188</v>
      </c>
      <c r="C1625" s="56" t="s">
        <v>1373</v>
      </c>
      <c r="D1625" s="32">
        <v>34594736</v>
      </c>
      <c r="E1625" s="32">
        <v>-29709599</v>
      </c>
      <c r="F1625" s="32">
        <v>4885137</v>
      </c>
      <c r="G1625" s="32">
        <v>-89424.29</v>
      </c>
      <c r="H1625" s="32">
        <v>-90406.98</v>
      </c>
      <c r="I1625" s="32">
        <v>-90406.98</v>
      </c>
      <c r="J1625" s="32">
        <v>-982.69000000000233</v>
      </c>
      <c r="K1625" s="32">
        <v>0</v>
      </c>
      <c r="L1625" s="32"/>
    </row>
    <row r="1626" spans="1:12">
      <c r="A1626" s="56"/>
      <c r="B1626" s="56" t="s">
        <v>1308</v>
      </c>
      <c r="C1626" s="56" t="s">
        <v>1439</v>
      </c>
      <c r="D1626" s="32">
        <v>31777776</v>
      </c>
      <c r="E1626" s="32">
        <v>-26416422</v>
      </c>
      <c r="F1626" s="32">
        <v>5361354</v>
      </c>
      <c r="G1626" s="32">
        <v>-68168.05</v>
      </c>
      <c r="H1626" s="32">
        <v>-68917.149999999994</v>
      </c>
      <c r="I1626" s="32">
        <v>-68917.149999999994</v>
      </c>
      <c r="J1626" s="32">
        <v>-749.09999999999127</v>
      </c>
      <c r="K1626" s="32">
        <v>0</v>
      </c>
      <c r="L1626" s="32"/>
    </row>
    <row r="1627" spans="1:12">
      <c r="A1627" s="56"/>
      <c r="B1627" s="56" t="s">
        <v>19</v>
      </c>
      <c r="C1627" s="56" t="s">
        <v>1440</v>
      </c>
      <c r="D1627" s="32">
        <v>64711107</v>
      </c>
      <c r="E1627" s="32">
        <v>-53793439</v>
      </c>
      <c r="F1627" s="32">
        <v>10917668</v>
      </c>
      <c r="G1627" s="32">
        <v>-138814.99</v>
      </c>
      <c r="H1627" s="32">
        <v>-140340.42000000001</v>
      </c>
      <c r="I1627" s="32">
        <v>-140340.43</v>
      </c>
      <c r="J1627" s="32">
        <v>-1525.4300000000221</v>
      </c>
      <c r="K1627" s="32">
        <v>-9.9999999802093953E-3</v>
      </c>
      <c r="L1627" s="32"/>
    </row>
    <row r="1628" spans="1:12">
      <c r="A1628" s="56"/>
      <c r="B1628" s="56" t="s">
        <v>1311</v>
      </c>
      <c r="C1628" s="56" t="s">
        <v>1441</v>
      </c>
      <c r="D1628" s="32">
        <v>11555555</v>
      </c>
      <c r="E1628" s="32">
        <v>-9605970</v>
      </c>
      <c r="F1628" s="32">
        <v>1949585</v>
      </c>
      <c r="G1628" s="32">
        <v>-24788.42</v>
      </c>
      <c r="H1628" s="32">
        <v>-25060.82</v>
      </c>
      <c r="I1628" s="32">
        <v>-25060.82</v>
      </c>
      <c r="J1628" s="32">
        <v>-272.40000000000146</v>
      </c>
      <c r="K1628" s="32">
        <v>0</v>
      </c>
      <c r="L1628" s="32"/>
    </row>
    <row r="1629" spans="1:12">
      <c r="A1629" s="56"/>
      <c r="B1629" s="56" t="s">
        <v>1313</v>
      </c>
      <c r="C1629" s="56" t="s">
        <v>1442</v>
      </c>
      <c r="D1629" s="32">
        <v>10399999</v>
      </c>
      <c r="E1629" s="32">
        <v>-8785222</v>
      </c>
      <c r="F1629" s="32">
        <v>1614777</v>
      </c>
      <c r="G1629" s="32">
        <v>-31026.07</v>
      </c>
      <c r="H1629" s="32">
        <v>-31367.01</v>
      </c>
      <c r="I1629" s="32">
        <v>-31367.01</v>
      </c>
      <c r="J1629" s="32">
        <v>-340.93999999999869</v>
      </c>
      <c r="K1629" s="32">
        <v>0</v>
      </c>
      <c r="L1629" s="32"/>
    </row>
    <row r="1630" spans="1:12">
      <c r="A1630" s="56"/>
      <c r="B1630" s="56" t="s">
        <v>1315</v>
      </c>
      <c r="C1630" s="56" t="s">
        <v>1443</v>
      </c>
      <c r="D1630" s="32">
        <v>3014717</v>
      </c>
      <c r="E1630" s="32">
        <v>-2546478</v>
      </c>
      <c r="F1630" s="32">
        <v>468239</v>
      </c>
      <c r="G1630" s="32">
        <v>-8998.06</v>
      </c>
      <c r="H1630" s="32">
        <v>-9096.93</v>
      </c>
      <c r="I1630" s="32">
        <v>-9096.93</v>
      </c>
      <c r="J1630" s="32">
        <v>-98.8700000000008</v>
      </c>
      <c r="K1630" s="32">
        <v>0</v>
      </c>
      <c r="L1630" s="32"/>
    </row>
    <row r="1631" spans="1:12">
      <c r="A1631" s="56"/>
      <c r="B1631" s="56" t="s">
        <v>1317</v>
      </c>
      <c r="C1631" s="56" t="s">
        <v>1444</v>
      </c>
      <c r="D1631" s="32">
        <v>6700682</v>
      </c>
      <c r="E1631" s="32">
        <v>-2652757</v>
      </c>
      <c r="F1631" s="32">
        <v>4047925</v>
      </c>
      <c r="G1631" s="32">
        <v>-66119.97</v>
      </c>
      <c r="H1631" s="32">
        <v>-66846.559999999998</v>
      </c>
      <c r="I1631" s="32">
        <v>-66846.559999999998</v>
      </c>
      <c r="J1631" s="32">
        <v>-726.58999999999651</v>
      </c>
      <c r="K1631" s="32">
        <v>0</v>
      </c>
      <c r="L1631" s="32"/>
    </row>
    <row r="1632" spans="1:12">
      <c r="A1632" s="56"/>
      <c r="B1632" s="56" t="s">
        <v>1319</v>
      </c>
      <c r="C1632" s="56" t="s">
        <v>1445</v>
      </c>
      <c r="D1632" s="32">
        <v>5492665</v>
      </c>
      <c r="E1632" s="32">
        <v>-4735396</v>
      </c>
      <c r="F1632" s="32">
        <v>757269</v>
      </c>
      <c r="G1632" s="32">
        <v>-13677.95</v>
      </c>
      <c r="H1632" s="32">
        <v>-13828.26</v>
      </c>
      <c r="I1632" s="32">
        <v>-13828.25</v>
      </c>
      <c r="J1632" s="32">
        <v>-150.30999999999949</v>
      </c>
      <c r="K1632" s="32">
        <v>1.0000000000218279E-2</v>
      </c>
      <c r="L1632" s="32"/>
    </row>
    <row r="1633" spans="1:12">
      <c r="A1633" s="56"/>
      <c r="B1633" s="56" t="s">
        <v>1321</v>
      </c>
      <c r="C1633" s="56" t="s">
        <v>1446</v>
      </c>
      <c r="D1633" s="32">
        <v>14418245</v>
      </c>
      <c r="E1633" s="32">
        <v>-12268576</v>
      </c>
      <c r="F1633" s="32">
        <v>2149669</v>
      </c>
      <c r="G1633" s="32">
        <v>-25817.49</v>
      </c>
      <c r="H1633" s="32">
        <v>-26101.200000000001</v>
      </c>
      <c r="I1633" s="32">
        <v>-26101.200000000001</v>
      </c>
      <c r="J1633" s="32">
        <v>-283.70999999999913</v>
      </c>
      <c r="K1633" s="32">
        <v>0</v>
      </c>
      <c r="L1633" s="32"/>
    </row>
    <row r="1634" spans="1:12">
      <c r="A1634" s="56"/>
      <c r="B1634" s="56" t="s">
        <v>1323</v>
      </c>
      <c r="C1634" s="56" t="s">
        <v>1447</v>
      </c>
      <c r="D1634" s="32">
        <v>120152039</v>
      </c>
      <c r="E1634" s="32">
        <v>-102238130</v>
      </c>
      <c r="F1634" s="32">
        <v>17913909</v>
      </c>
      <c r="G1634" s="32">
        <v>-215145.74</v>
      </c>
      <c r="H1634" s="32">
        <v>-217509.97</v>
      </c>
      <c r="I1634" s="32">
        <v>-217509.98</v>
      </c>
      <c r="J1634" s="32">
        <v>-2364.2300000000105</v>
      </c>
      <c r="K1634" s="32">
        <v>-1.0000000009313226E-2</v>
      </c>
      <c r="L1634" s="32"/>
    </row>
    <row r="1635" spans="1:12">
      <c r="A1635" s="56"/>
      <c r="B1635" s="56" t="s">
        <v>1325</v>
      </c>
      <c r="C1635" s="56" t="s">
        <v>1448</v>
      </c>
      <c r="D1635" s="32">
        <v>1718392</v>
      </c>
      <c r="E1635" s="32">
        <v>-1480716</v>
      </c>
      <c r="F1635" s="32">
        <v>237676</v>
      </c>
      <c r="G1635" s="32">
        <v>-4300.79</v>
      </c>
      <c r="H1635" s="32">
        <v>-4348.05</v>
      </c>
      <c r="I1635" s="32">
        <v>-4348.0600000000004</v>
      </c>
      <c r="J1635" s="32">
        <v>-47.260000000000218</v>
      </c>
      <c r="K1635" s="32">
        <v>-1.0000000000218279E-2</v>
      </c>
      <c r="L1635" s="32"/>
    </row>
    <row r="1636" spans="1:12">
      <c r="A1636" s="56"/>
      <c r="B1636" s="56" t="s">
        <v>1327</v>
      </c>
      <c r="C1636" s="56" t="s">
        <v>1449</v>
      </c>
      <c r="D1636" s="32">
        <v>8923647</v>
      </c>
      <c r="E1636" s="32">
        <v>-7694112</v>
      </c>
      <c r="F1636" s="32">
        <v>1229535</v>
      </c>
      <c r="G1636" s="32">
        <v>-22200.29</v>
      </c>
      <c r="H1636" s="32">
        <v>-22444.240000000002</v>
      </c>
      <c r="I1636" s="32">
        <v>-22444.25</v>
      </c>
      <c r="J1636" s="32">
        <v>-243.95000000000073</v>
      </c>
      <c r="K1636" s="32">
        <v>-9.9999999983992893E-3</v>
      </c>
      <c r="L1636" s="32"/>
    </row>
    <row r="1637" spans="1:12">
      <c r="A1637" s="56"/>
      <c r="B1637" s="56" t="s">
        <v>11310</v>
      </c>
      <c r="C1637" s="56" t="s">
        <v>1450</v>
      </c>
      <c r="D1637" s="32">
        <v>19259923</v>
      </c>
      <c r="E1637" s="32">
        <v>-16372604</v>
      </c>
      <c r="F1637" s="32">
        <v>2887319</v>
      </c>
      <c r="G1637" s="32">
        <v>-34772.32</v>
      </c>
      <c r="H1637" s="32">
        <v>-35154.44</v>
      </c>
      <c r="I1637" s="32">
        <v>-35154.44</v>
      </c>
      <c r="J1637" s="32">
        <v>-382.12000000000262</v>
      </c>
      <c r="K1637" s="32">
        <v>0</v>
      </c>
      <c r="L1637" s="32"/>
    </row>
    <row r="1638" spans="1:12">
      <c r="A1638" s="56"/>
      <c r="B1638" s="56" t="s">
        <v>1452</v>
      </c>
      <c r="C1638" s="56" t="s">
        <v>1451</v>
      </c>
      <c r="D1638" s="32">
        <v>34666664</v>
      </c>
      <c r="E1638" s="32">
        <v>-28817914</v>
      </c>
      <c r="F1638" s="32">
        <v>5848750</v>
      </c>
      <c r="G1638" s="32">
        <v>-74365.16</v>
      </c>
      <c r="H1638" s="32">
        <v>-75182.36</v>
      </c>
      <c r="I1638" s="32">
        <v>-75182.37</v>
      </c>
      <c r="J1638" s="32">
        <v>-817.19999999999709</v>
      </c>
      <c r="K1638" s="32">
        <v>-9.9999999947613105E-3</v>
      </c>
      <c r="L1638" s="32"/>
    </row>
    <row r="1639" spans="1:12">
      <c r="A1639" s="56"/>
      <c r="B1639" s="56" t="s">
        <v>1454</v>
      </c>
      <c r="C1639" s="56" t="s">
        <v>1453</v>
      </c>
      <c r="D1639" s="32">
        <v>39821819</v>
      </c>
      <c r="E1639" s="32">
        <v>-34331616</v>
      </c>
      <c r="F1639" s="32">
        <v>5490203</v>
      </c>
      <c r="G1639" s="32">
        <v>-99165.13</v>
      </c>
      <c r="H1639" s="32">
        <v>-100254.86</v>
      </c>
      <c r="I1639" s="32">
        <v>-100254.86</v>
      </c>
      <c r="J1639" s="32">
        <v>-1089.7299999999959</v>
      </c>
      <c r="K1639" s="32">
        <v>0</v>
      </c>
      <c r="L1639" s="32"/>
    </row>
    <row r="1640" spans="1:12">
      <c r="A1640" s="56"/>
      <c r="B1640" s="56" t="s">
        <v>1459</v>
      </c>
      <c r="C1640" s="56" t="s">
        <v>9853</v>
      </c>
      <c r="D1640" s="32">
        <v>3466666</v>
      </c>
      <c r="E1640" s="32">
        <v>-3293333</v>
      </c>
      <c r="F1640" s="32">
        <v>173333</v>
      </c>
      <c r="G1640" s="32">
        <v>0</v>
      </c>
      <c r="H1640" s="32">
        <v>0</v>
      </c>
      <c r="I1640" s="32">
        <v>0</v>
      </c>
      <c r="J1640" s="32">
        <v>0</v>
      </c>
      <c r="K1640" s="32">
        <v>0</v>
      </c>
      <c r="L1640" s="32"/>
    </row>
    <row r="1641" spans="1:12">
      <c r="A1641" s="56"/>
      <c r="B1641" s="56" t="s">
        <v>7171</v>
      </c>
      <c r="C1641" s="56" t="s">
        <v>9854</v>
      </c>
      <c r="D1641" s="32">
        <v>310510406</v>
      </c>
      <c r="E1641" s="32">
        <v>-294984886</v>
      </c>
      <c r="F1641" s="32">
        <v>15525520</v>
      </c>
      <c r="G1641" s="32">
        <v>0</v>
      </c>
      <c r="H1641" s="32">
        <v>0</v>
      </c>
      <c r="I1641" s="32">
        <v>0</v>
      </c>
      <c r="J1641" s="32">
        <v>0</v>
      </c>
      <c r="K1641" s="32">
        <v>0</v>
      </c>
      <c r="L1641" s="32"/>
    </row>
    <row r="1642" spans="1:12">
      <c r="A1642" s="56"/>
      <c r="B1642" s="56" t="s">
        <v>1335</v>
      </c>
      <c r="C1642" s="56" t="s">
        <v>1460</v>
      </c>
      <c r="D1642" s="32">
        <v>132881144</v>
      </c>
      <c r="E1642" s="32">
        <v>-112251980</v>
      </c>
      <c r="F1642" s="32">
        <v>20629164</v>
      </c>
      <c r="G1642" s="32">
        <v>-396339.06</v>
      </c>
      <c r="H1642" s="32">
        <v>-400694.44</v>
      </c>
      <c r="I1642" s="32">
        <v>-400694.44</v>
      </c>
      <c r="J1642" s="32">
        <v>-4355.3800000000047</v>
      </c>
      <c r="K1642" s="32">
        <v>0</v>
      </c>
      <c r="L1642" s="32"/>
    </row>
    <row r="1643" spans="1:12">
      <c r="A1643" s="56"/>
      <c r="B1643" s="56" t="s">
        <v>1337</v>
      </c>
      <c r="C1643" s="56" t="s">
        <v>1461</v>
      </c>
      <c r="D1643" s="32">
        <v>6873567</v>
      </c>
      <c r="E1643" s="32">
        <v>-5922872</v>
      </c>
      <c r="F1643" s="32">
        <v>950695</v>
      </c>
      <c r="G1643" s="32">
        <v>-17202.91</v>
      </c>
      <c r="H1643" s="32">
        <v>-17391.95</v>
      </c>
      <c r="I1643" s="32">
        <v>-17391.96</v>
      </c>
      <c r="J1643" s="32">
        <v>-189.04000000000087</v>
      </c>
      <c r="K1643" s="32">
        <v>-9.9999999983992893E-3</v>
      </c>
      <c r="L1643" s="32"/>
    </row>
    <row r="1644" spans="1:12">
      <c r="A1644" s="56"/>
      <c r="B1644" s="56" t="s">
        <v>1339</v>
      </c>
      <c r="C1644" s="56" t="s">
        <v>1462</v>
      </c>
      <c r="D1644" s="32">
        <v>17164577</v>
      </c>
      <c r="E1644" s="32">
        <v>-14798112</v>
      </c>
      <c r="F1644" s="32">
        <v>2366465</v>
      </c>
      <c r="G1644" s="32">
        <v>-42743.53</v>
      </c>
      <c r="H1644" s="32">
        <v>-43213.23</v>
      </c>
      <c r="I1644" s="32">
        <v>-43213.24</v>
      </c>
      <c r="J1644" s="32">
        <v>-469.70000000000437</v>
      </c>
      <c r="K1644" s="32">
        <v>-9.9999999947613105E-3</v>
      </c>
      <c r="L1644" s="32"/>
    </row>
    <row r="1645" spans="1:12">
      <c r="A1645" s="56"/>
      <c r="B1645" s="56" t="s">
        <v>1464</v>
      </c>
      <c r="C1645" s="56" t="s">
        <v>1463</v>
      </c>
      <c r="D1645" s="32">
        <v>32914110</v>
      </c>
      <c r="E1645" s="32">
        <v>-14332139</v>
      </c>
      <c r="F1645" s="32">
        <v>18581971</v>
      </c>
      <c r="G1645" s="32">
        <v>-294122.17</v>
      </c>
      <c r="H1645" s="32">
        <v>-297354.27</v>
      </c>
      <c r="I1645" s="32">
        <v>-297354.28000000003</v>
      </c>
      <c r="J1645" s="32">
        <v>-3232.1000000000349</v>
      </c>
      <c r="K1645" s="32">
        <v>-1.0000000009313226E-2</v>
      </c>
      <c r="L1645" s="32"/>
    </row>
    <row r="1646" spans="1:12">
      <c r="A1646" s="56"/>
      <c r="B1646" s="56" t="s">
        <v>1152</v>
      </c>
      <c r="C1646" s="56" t="s">
        <v>1352</v>
      </c>
      <c r="D1646" s="32">
        <v>299866646</v>
      </c>
      <c r="E1646" s="32">
        <v>-253307219</v>
      </c>
      <c r="F1646" s="32">
        <v>46559427</v>
      </c>
      <c r="G1646" s="32">
        <v>-894585.67</v>
      </c>
      <c r="H1646" s="32">
        <v>-904416.28</v>
      </c>
      <c r="I1646" s="32">
        <v>-904416.28</v>
      </c>
      <c r="J1646" s="32">
        <v>-9830.609999999986</v>
      </c>
      <c r="K1646" s="32">
        <v>0</v>
      </c>
      <c r="L1646" s="32"/>
    </row>
    <row r="1647" spans="1:12">
      <c r="A1647" s="56"/>
      <c r="B1647" s="56" t="s">
        <v>1154</v>
      </c>
      <c r="C1647" s="56" t="s">
        <v>1353</v>
      </c>
      <c r="D1647" s="32">
        <v>27735400</v>
      </c>
      <c r="E1647" s="32">
        <v>-23054463</v>
      </c>
      <c r="F1647" s="32">
        <v>4680937</v>
      </c>
      <c r="G1647" s="32">
        <v>-59525.25</v>
      </c>
      <c r="H1647" s="32">
        <v>-60179.38</v>
      </c>
      <c r="I1647" s="32">
        <v>-60179.38</v>
      </c>
      <c r="J1647" s="32">
        <v>-654.12999999999738</v>
      </c>
      <c r="K1647" s="32">
        <v>0</v>
      </c>
      <c r="L1647" s="32"/>
    </row>
    <row r="1648" spans="1:12">
      <c r="A1648" s="56"/>
      <c r="B1648" s="56" t="s">
        <v>1156</v>
      </c>
      <c r="C1648" s="56" t="s">
        <v>1354</v>
      </c>
      <c r="D1648" s="32">
        <v>4119498</v>
      </c>
      <c r="E1648" s="32">
        <v>-3551545</v>
      </c>
      <c r="F1648" s="32">
        <v>567953</v>
      </c>
      <c r="G1648" s="32">
        <v>-10258.49</v>
      </c>
      <c r="H1648" s="32">
        <v>-10371.219999999999</v>
      </c>
      <c r="I1648" s="32">
        <v>-10371.219999999999</v>
      </c>
      <c r="J1648" s="32">
        <v>-112.72999999999956</v>
      </c>
      <c r="K1648" s="32">
        <v>0</v>
      </c>
      <c r="L1648" s="32"/>
    </row>
    <row r="1649" spans="1:12">
      <c r="A1649" s="56"/>
      <c r="B1649" s="56" t="s">
        <v>11311</v>
      </c>
      <c r="C1649" s="56" t="s">
        <v>1355</v>
      </c>
      <c r="D1649" s="32">
        <v>4124140</v>
      </c>
      <c r="E1649" s="32">
        <v>-3507197</v>
      </c>
      <c r="F1649" s="32">
        <v>616943</v>
      </c>
      <c r="G1649" s="32">
        <v>-7421.96</v>
      </c>
      <c r="H1649" s="32">
        <v>-7503.53</v>
      </c>
      <c r="I1649" s="32">
        <v>-7503.52</v>
      </c>
      <c r="J1649" s="32">
        <v>-81.569999999999709</v>
      </c>
      <c r="K1649" s="32">
        <v>9.999999999308784E-3</v>
      </c>
      <c r="L1649" s="32"/>
    </row>
    <row r="1650" spans="1:12">
      <c r="A1650" s="56"/>
      <c r="B1650" s="56" t="s">
        <v>1160</v>
      </c>
      <c r="C1650" s="56" t="s">
        <v>1356</v>
      </c>
      <c r="D1650" s="32">
        <v>6586556</v>
      </c>
      <c r="E1650" s="32">
        <v>-5606603</v>
      </c>
      <c r="F1650" s="32">
        <v>979953</v>
      </c>
      <c r="G1650" s="32">
        <v>-11756.74</v>
      </c>
      <c r="H1650" s="32">
        <v>-11885.93</v>
      </c>
      <c r="I1650" s="32">
        <v>-11885.94</v>
      </c>
      <c r="J1650" s="32">
        <v>-129.19000000000051</v>
      </c>
      <c r="K1650" s="32">
        <v>-1.0000000000218279E-2</v>
      </c>
      <c r="L1650" s="32"/>
    </row>
    <row r="1651" spans="1:12">
      <c r="A1651" s="56"/>
      <c r="B1651" s="56" t="s">
        <v>1162</v>
      </c>
      <c r="C1651" s="56" t="s">
        <v>1357</v>
      </c>
      <c r="D1651" s="32">
        <v>4124140</v>
      </c>
      <c r="E1651" s="32">
        <v>-3507197</v>
      </c>
      <c r="F1651" s="32">
        <v>616943</v>
      </c>
      <c r="G1651" s="32">
        <v>-7421.96</v>
      </c>
      <c r="H1651" s="32">
        <v>-7503.53</v>
      </c>
      <c r="I1651" s="32">
        <v>-7503.52</v>
      </c>
      <c r="J1651" s="32">
        <v>-81.569999999999709</v>
      </c>
      <c r="K1651" s="32">
        <v>9.999999999308784E-3</v>
      </c>
      <c r="L1651" s="32"/>
    </row>
    <row r="1652" spans="1:12">
      <c r="A1652" s="56"/>
      <c r="B1652" s="56" t="s">
        <v>1164</v>
      </c>
      <c r="C1652" s="56" t="s">
        <v>1358</v>
      </c>
      <c r="D1652" s="32">
        <v>17328691</v>
      </c>
      <c r="E1652" s="32">
        <v>-14407064</v>
      </c>
      <c r="F1652" s="32">
        <v>2921627</v>
      </c>
      <c r="G1652" s="32">
        <v>-37137.120000000003</v>
      </c>
      <c r="H1652" s="32">
        <v>-37545.21</v>
      </c>
      <c r="I1652" s="32">
        <v>-37545.22</v>
      </c>
      <c r="J1652" s="32">
        <v>-408.08999999999651</v>
      </c>
      <c r="K1652" s="32">
        <v>-1.0000000002037268E-2</v>
      </c>
      <c r="L1652" s="32"/>
    </row>
    <row r="1653" spans="1:12">
      <c r="A1653" s="56"/>
      <c r="B1653" s="56" t="s">
        <v>1166</v>
      </c>
      <c r="C1653" s="56" t="s">
        <v>1359</v>
      </c>
      <c r="D1653" s="32">
        <v>8665802</v>
      </c>
      <c r="E1653" s="32">
        <v>-7204126</v>
      </c>
      <c r="F1653" s="32">
        <v>1461676</v>
      </c>
      <c r="G1653" s="32">
        <v>-18582.830000000002</v>
      </c>
      <c r="H1653" s="32">
        <v>-18787.04</v>
      </c>
      <c r="I1653" s="32">
        <v>-18787.03</v>
      </c>
      <c r="J1653" s="32">
        <v>-204.20999999999913</v>
      </c>
      <c r="K1653" s="32">
        <v>1.0000000002037268E-2</v>
      </c>
      <c r="L1653" s="32"/>
    </row>
    <row r="1654" spans="1:12">
      <c r="A1654" s="56"/>
      <c r="B1654" s="56" t="s">
        <v>1168</v>
      </c>
      <c r="C1654" s="56" t="s">
        <v>1360</v>
      </c>
      <c r="D1654" s="32">
        <v>11556419</v>
      </c>
      <c r="E1654" s="32">
        <v>-9606322</v>
      </c>
      <c r="F1654" s="32">
        <v>1950097</v>
      </c>
      <c r="G1654" s="32">
        <v>-24796.89</v>
      </c>
      <c r="H1654" s="32">
        <v>-25069.39</v>
      </c>
      <c r="I1654" s="32">
        <v>-25069.39</v>
      </c>
      <c r="J1654" s="32">
        <v>-272.5</v>
      </c>
      <c r="K1654" s="32">
        <v>0</v>
      </c>
      <c r="L1654" s="32"/>
    </row>
    <row r="1655" spans="1:12">
      <c r="A1655" s="56"/>
      <c r="B1655" s="56" t="s">
        <v>1887</v>
      </c>
      <c r="C1655" s="56" t="s">
        <v>1886</v>
      </c>
      <c r="D1655" s="32">
        <v>234404653</v>
      </c>
      <c r="E1655" s="32">
        <v>-198577048</v>
      </c>
      <c r="F1655" s="32">
        <v>35827605</v>
      </c>
      <c r="G1655" s="32">
        <v>-683204.9</v>
      </c>
      <c r="H1655" s="32">
        <v>-690712.64</v>
      </c>
      <c r="I1655" s="32">
        <v>-690712.64</v>
      </c>
      <c r="J1655" s="32">
        <v>-7507.7399999999907</v>
      </c>
      <c r="K1655" s="32">
        <v>0</v>
      </c>
      <c r="L1655" s="32"/>
    </row>
    <row r="1656" spans="1:12">
      <c r="A1656" s="56"/>
      <c r="B1656" s="56" t="s">
        <v>1174</v>
      </c>
      <c r="C1656" s="56" t="s">
        <v>1888</v>
      </c>
      <c r="D1656" s="32">
        <v>5549896</v>
      </c>
      <c r="E1656" s="32">
        <v>-3679664</v>
      </c>
      <c r="F1656" s="32">
        <v>1870232</v>
      </c>
      <c r="G1656" s="32">
        <v>-27660.12</v>
      </c>
      <c r="H1656" s="32">
        <v>-27964.09</v>
      </c>
      <c r="I1656" s="32">
        <v>-27964.080000000002</v>
      </c>
      <c r="J1656" s="32">
        <v>-303.97000000000116</v>
      </c>
      <c r="K1656" s="32">
        <v>9.9999999983992893E-3</v>
      </c>
      <c r="L1656" s="32"/>
    </row>
    <row r="1657" spans="1:12">
      <c r="A1657" s="56"/>
      <c r="B1657" s="56" t="s">
        <v>1190</v>
      </c>
      <c r="C1657" s="56" t="s">
        <v>2175</v>
      </c>
      <c r="D1657" s="32">
        <v>11777205</v>
      </c>
      <c r="E1657" s="32">
        <v>-9822646</v>
      </c>
      <c r="F1657" s="32">
        <v>1954559</v>
      </c>
      <c r="G1657" s="32">
        <v>-24678.03</v>
      </c>
      <c r="H1657" s="32">
        <v>-24949.21</v>
      </c>
      <c r="I1657" s="32">
        <v>-24949.21</v>
      </c>
      <c r="J1657" s="32">
        <v>-271.18000000000029</v>
      </c>
      <c r="K1657" s="32">
        <v>0</v>
      </c>
      <c r="L1657" s="32"/>
    </row>
    <row r="1658" spans="1:12">
      <c r="A1658" s="56"/>
      <c r="B1658" s="56" t="s">
        <v>1545</v>
      </c>
      <c r="C1658" s="56" t="s">
        <v>2176</v>
      </c>
      <c r="D1658" s="32">
        <v>105978084</v>
      </c>
      <c r="E1658" s="32">
        <v>-88409079</v>
      </c>
      <c r="F1658" s="32">
        <v>17569005</v>
      </c>
      <c r="G1658" s="32">
        <v>-221719.46</v>
      </c>
      <c r="H1658" s="32">
        <v>-224155.94</v>
      </c>
      <c r="I1658" s="32">
        <v>-224155.94</v>
      </c>
      <c r="J1658" s="32">
        <v>-2436.4800000000105</v>
      </c>
      <c r="K1658" s="32">
        <v>0</v>
      </c>
      <c r="L1658" s="32"/>
    </row>
    <row r="1659" spans="1:12">
      <c r="A1659" s="56"/>
      <c r="B1659" s="56" t="s">
        <v>2178</v>
      </c>
      <c r="C1659" s="56" t="s">
        <v>2177</v>
      </c>
      <c r="D1659" s="32">
        <v>59045095</v>
      </c>
      <c r="E1659" s="32">
        <v>-49265333</v>
      </c>
      <c r="F1659" s="32">
        <v>9779762</v>
      </c>
      <c r="G1659" s="32">
        <v>-123372.35</v>
      </c>
      <c r="H1659" s="32">
        <v>-124728.1</v>
      </c>
      <c r="I1659" s="32">
        <v>-124728.09</v>
      </c>
      <c r="J1659" s="32">
        <v>-1355.75</v>
      </c>
      <c r="K1659" s="32">
        <v>1.0000000009313226E-2</v>
      </c>
      <c r="L1659" s="32"/>
    </row>
    <row r="1660" spans="1:12">
      <c r="A1660" s="56"/>
      <c r="B1660" s="56" t="s">
        <v>2180</v>
      </c>
      <c r="C1660" s="56" t="s">
        <v>2179</v>
      </c>
      <c r="D1660" s="32">
        <v>2356827</v>
      </c>
      <c r="E1660" s="32">
        <v>-1965095</v>
      </c>
      <c r="F1660" s="32">
        <v>391732</v>
      </c>
      <c r="G1660" s="32">
        <v>-4949.17</v>
      </c>
      <c r="H1660" s="32">
        <v>-5003.5600000000004</v>
      </c>
      <c r="I1660" s="32">
        <v>-5003.5600000000004</v>
      </c>
      <c r="J1660" s="32">
        <v>-54.390000000000327</v>
      </c>
      <c r="K1660" s="32">
        <v>0</v>
      </c>
      <c r="L1660" s="32"/>
    </row>
    <row r="1661" spans="1:12">
      <c r="A1661" s="56"/>
      <c r="B1661" s="56" t="s">
        <v>2182</v>
      </c>
      <c r="C1661" s="56" t="s">
        <v>2181</v>
      </c>
      <c r="D1661" s="32">
        <v>5636770</v>
      </c>
      <c r="E1661" s="32">
        <v>-4716998</v>
      </c>
      <c r="F1661" s="32">
        <v>919772</v>
      </c>
      <c r="G1661" s="32">
        <v>-11527.4</v>
      </c>
      <c r="H1661" s="32">
        <v>-11654.07</v>
      </c>
      <c r="I1661" s="32">
        <v>-11654.07</v>
      </c>
      <c r="J1661" s="32">
        <v>-126.67000000000007</v>
      </c>
      <c r="K1661" s="32">
        <v>0</v>
      </c>
      <c r="L1661" s="32"/>
    </row>
    <row r="1662" spans="1:12">
      <c r="A1662" s="56"/>
      <c r="B1662" s="56" t="s">
        <v>2184</v>
      </c>
      <c r="C1662" s="56" t="s">
        <v>2183</v>
      </c>
      <c r="D1662" s="32">
        <v>72545430</v>
      </c>
      <c r="E1662" s="32">
        <v>-60506630</v>
      </c>
      <c r="F1662" s="32">
        <v>12038800</v>
      </c>
      <c r="G1662" s="32">
        <v>-151995.45000000001</v>
      </c>
      <c r="H1662" s="32">
        <v>-153665.72</v>
      </c>
      <c r="I1662" s="32">
        <v>-153665.73000000001</v>
      </c>
      <c r="J1662" s="32">
        <v>-1670.2699999999895</v>
      </c>
      <c r="K1662" s="32">
        <v>-1.0000000009313226E-2</v>
      </c>
      <c r="L1662" s="32"/>
    </row>
    <row r="1663" spans="1:12">
      <c r="A1663" s="56"/>
      <c r="B1663" s="56" t="s">
        <v>2186</v>
      </c>
      <c r="C1663" s="56" t="s">
        <v>2185</v>
      </c>
      <c r="D1663" s="32">
        <v>9406426</v>
      </c>
      <c r="E1663" s="32">
        <v>-7851868</v>
      </c>
      <c r="F1663" s="32">
        <v>1554558</v>
      </c>
      <c r="G1663" s="32">
        <v>-19592.05</v>
      </c>
      <c r="H1663" s="32">
        <v>-19807.349999999999</v>
      </c>
      <c r="I1663" s="32">
        <v>-19807.349999999999</v>
      </c>
      <c r="J1663" s="32">
        <v>-215.29999999999927</v>
      </c>
      <c r="K1663" s="32">
        <v>0</v>
      </c>
      <c r="L1663" s="32"/>
    </row>
    <row r="1664" spans="1:12">
      <c r="A1664" s="56"/>
      <c r="B1664" s="56" t="s">
        <v>2188</v>
      </c>
      <c r="C1664" s="56" t="s">
        <v>2187</v>
      </c>
      <c r="D1664" s="32">
        <v>32708327</v>
      </c>
      <c r="E1664" s="32">
        <v>-27280420</v>
      </c>
      <c r="F1664" s="32">
        <v>5427907</v>
      </c>
      <c r="G1664" s="32">
        <v>-68529.919999999998</v>
      </c>
      <c r="H1664" s="32">
        <v>-69283</v>
      </c>
      <c r="I1664" s="32">
        <v>-69283</v>
      </c>
      <c r="J1664" s="32">
        <v>-753.08000000000175</v>
      </c>
      <c r="K1664" s="32">
        <v>0</v>
      </c>
      <c r="L1664" s="32"/>
    </row>
    <row r="1665" spans="1:12">
      <c r="A1665" s="56"/>
      <c r="B1665" s="56" t="s">
        <v>2260</v>
      </c>
      <c r="C1665" s="56" t="s">
        <v>2259</v>
      </c>
      <c r="D1665" s="32">
        <v>28960927</v>
      </c>
      <c r="E1665" s="32">
        <v>-24543122</v>
      </c>
      <c r="F1665" s="32">
        <v>4417805</v>
      </c>
      <c r="G1665" s="32">
        <v>-84163.199999999997</v>
      </c>
      <c r="H1665" s="32">
        <v>-85088.07</v>
      </c>
      <c r="I1665" s="32">
        <v>-85088.07</v>
      </c>
      <c r="J1665" s="32">
        <v>-924.8700000000099</v>
      </c>
      <c r="K1665" s="32">
        <v>0</v>
      </c>
      <c r="L1665" s="32"/>
    </row>
    <row r="1666" spans="1:12">
      <c r="A1666" s="56"/>
      <c r="B1666" s="56" t="s">
        <v>2262</v>
      </c>
      <c r="C1666" s="56" t="s">
        <v>2261</v>
      </c>
      <c r="D1666" s="32">
        <v>2255747</v>
      </c>
      <c r="E1666" s="32">
        <v>-1881409</v>
      </c>
      <c r="F1666" s="32">
        <v>374338</v>
      </c>
      <c r="G1666" s="32">
        <v>-4726.1899999999996</v>
      </c>
      <c r="H1666" s="32">
        <v>-4778.13</v>
      </c>
      <c r="I1666" s="32">
        <v>-4778.13</v>
      </c>
      <c r="J1666" s="32">
        <v>-51.940000000000509</v>
      </c>
      <c r="K1666" s="32">
        <v>0</v>
      </c>
      <c r="L1666" s="32"/>
    </row>
    <row r="1667" spans="1:12">
      <c r="A1667" s="56"/>
      <c r="B1667" s="56" t="s">
        <v>2264</v>
      </c>
      <c r="C1667" s="56" t="s">
        <v>2263</v>
      </c>
      <c r="D1667" s="32">
        <v>15790226</v>
      </c>
      <c r="E1667" s="32">
        <v>-13169858</v>
      </c>
      <c r="F1667" s="32">
        <v>2620368</v>
      </c>
      <c r="G1667" s="32">
        <v>-33083.39</v>
      </c>
      <c r="H1667" s="32">
        <v>-33446.949999999997</v>
      </c>
      <c r="I1667" s="32">
        <v>-33446.949999999997</v>
      </c>
      <c r="J1667" s="32">
        <v>-363.55999999999767</v>
      </c>
      <c r="K1667" s="32">
        <v>0</v>
      </c>
      <c r="L1667" s="32"/>
    </row>
    <row r="1668" spans="1:12">
      <c r="A1668" s="56"/>
      <c r="B1668" s="56" t="s">
        <v>2266</v>
      </c>
      <c r="C1668" s="56" t="s">
        <v>2265</v>
      </c>
      <c r="D1668" s="32">
        <v>32646915</v>
      </c>
      <c r="E1668" s="32">
        <v>-27031303</v>
      </c>
      <c r="F1668" s="32">
        <v>5615612</v>
      </c>
      <c r="G1668" s="32">
        <v>-71977.2</v>
      </c>
      <c r="H1668" s="32">
        <v>-72768.160000000003</v>
      </c>
      <c r="I1668" s="32">
        <v>-72768.17</v>
      </c>
      <c r="J1668" s="32">
        <v>-790.9600000000064</v>
      </c>
      <c r="K1668" s="32">
        <v>-9.9999999947613105E-3</v>
      </c>
      <c r="L1668" s="32"/>
    </row>
    <row r="1669" spans="1:12">
      <c r="A1669" s="56"/>
      <c r="B1669" s="56" t="s">
        <v>1246</v>
      </c>
      <c r="C1669" s="56" t="s">
        <v>2267</v>
      </c>
      <c r="D1669" s="32">
        <v>19682184</v>
      </c>
      <c r="E1669" s="32">
        <v>-16421976</v>
      </c>
      <c r="F1669" s="32">
        <v>3260208</v>
      </c>
      <c r="G1669" s="32">
        <v>-41128.870000000003</v>
      </c>
      <c r="H1669" s="32">
        <v>-41580.839999999997</v>
      </c>
      <c r="I1669" s="32">
        <v>-41580.839999999997</v>
      </c>
      <c r="J1669" s="32">
        <v>-451.96999999999389</v>
      </c>
      <c r="K1669" s="32">
        <v>0</v>
      </c>
      <c r="L1669" s="32"/>
    </row>
    <row r="1670" spans="1:12">
      <c r="A1670" s="56"/>
      <c r="B1670" s="56" t="s">
        <v>2172</v>
      </c>
      <c r="C1670" s="56" t="s">
        <v>2171</v>
      </c>
      <c r="D1670" s="32">
        <v>2356827</v>
      </c>
      <c r="E1670" s="32">
        <v>-1965095</v>
      </c>
      <c r="F1670" s="32">
        <v>391732</v>
      </c>
      <c r="G1670" s="32">
        <v>-4949.17</v>
      </c>
      <c r="H1670" s="32">
        <v>-5003.5600000000004</v>
      </c>
      <c r="I1670" s="32">
        <v>-5003.5600000000004</v>
      </c>
      <c r="J1670" s="32">
        <v>-54.390000000000327</v>
      </c>
      <c r="K1670" s="32">
        <v>0</v>
      </c>
      <c r="L1670" s="32"/>
    </row>
    <row r="1671" spans="1:12">
      <c r="A1671" s="56"/>
      <c r="B1671" s="56" t="s">
        <v>2174</v>
      </c>
      <c r="C1671" s="56" t="s">
        <v>2173</v>
      </c>
      <c r="D1671" s="32">
        <v>119075755</v>
      </c>
      <c r="E1671" s="32">
        <v>-99352362</v>
      </c>
      <c r="F1671" s="32">
        <v>19723393</v>
      </c>
      <c r="G1671" s="32">
        <v>-248815.35</v>
      </c>
      <c r="H1671" s="32">
        <v>-251549.58</v>
      </c>
      <c r="I1671" s="32">
        <v>-251549.58</v>
      </c>
      <c r="J1671" s="32">
        <v>-2734.2299999999814</v>
      </c>
      <c r="K1671" s="32">
        <v>0</v>
      </c>
      <c r="L1671" s="32"/>
    </row>
    <row r="1672" spans="1:12">
      <c r="A1672" s="56"/>
      <c r="B1672" s="56" t="s">
        <v>1311</v>
      </c>
      <c r="C1672" s="56" t="s">
        <v>2372</v>
      </c>
      <c r="D1672" s="32">
        <v>5636770</v>
      </c>
      <c r="E1672" s="32">
        <v>-4776368</v>
      </c>
      <c r="F1672" s="32">
        <v>860402</v>
      </c>
      <c r="G1672" s="32">
        <v>-16396.52</v>
      </c>
      <c r="H1672" s="32">
        <v>-16576.71</v>
      </c>
      <c r="I1672" s="32">
        <v>-16576.7</v>
      </c>
      <c r="J1672" s="32">
        <v>-180.18999999999869</v>
      </c>
      <c r="K1672" s="32">
        <v>9.9999999983992893E-3</v>
      </c>
      <c r="L1672" s="32"/>
    </row>
    <row r="1673" spans="1:12">
      <c r="A1673" s="56"/>
      <c r="B1673" s="56" t="s">
        <v>2374</v>
      </c>
      <c r="C1673" s="56" t="s">
        <v>2373</v>
      </c>
      <c r="D1673" s="32">
        <v>21419727</v>
      </c>
      <c r="E1673" s="32">
        <v>-17869360</v>
      </c>
      <c r="F1673" s="32">
        <v>3550367</v>
      </c>
      <c r="G1673" s="32">
        <v>-44802.16</v>
      </c>
      <c r="H1673" s="32">
        <v>-45294.49</v>
      </c>
      <c r="I1673" s="32">
        <v>-45294.49</v>
      </c>
      <c r="J1673" s="32">
        <v>-492.32999999999447</v>
      </c>
      <c r="K1673" s="32">
        <v>0</v>
      </c>
      <c r="L1673" s="32"/>
    </row>
    <row r="1674" spans="1:12">
      <c r="A1674" s="56"/>
      <c r="B1674" s="56" t="s">
        <v>1321</v>
      </c>
      <c r="C1674" s="56" t="s">
        <v>2375</v>
      </c>
      <c r="D1674" s="32">
        <v>11246962</v>
      </c>
      <c r="E1674" s="32">
        <v>-9383987</v>
      </c>
      <c r="F1674" s="32">
        <v>1862975</v>
      </c>
      <c r="G1674" s="32">
        <v>-23502.2</v>
      </c>
      <c r="H1674" s="32">
        <v>-23760.46</v>
      </c>
      <c r="I1674" s="32">
        <v>-23760.47</v>
      </c>
      <c r="J1674" s="32">
        <v>-258.2599999999984</v>
      </c>
      <c r="K1674" s="32">
        <v>-1.0000000002037268E-2</v>
      </c>
      <c r="L1674" s="32"/>
    </row>
    <row r="1675" spans="1:12">
      <c r="A1675" s="56"/>
      <c r="B1675" s="56" t="s">
        <v>7175</v>
      </c>
      <c r="C1675" s="56" t="s">
        <v>9855</v>
      </c>
      <c r="D1675" s="32">
        <v>76652023</v>
      </c>
      <c r="E1675" s="32">
        <v>-72819422</v>
      </c>
      <c r="F1675" s="32">
        <v>3832601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/>
    </row>
    <row r="1676" spans="1:12">
      <c r="A1676" s="56"/>
      <c r="B1676" s="56" t="s">
        <v>1323</v>
      </c>
      <c r="C1676" s="56" t="s">
        <v>2376</v>
      </c>
      <c r="D1676" s="32">
        <v>29523275</v>
      </c>
      <c r="E1676" s="32">
        <v>-24632965</v>
      </c>
      <c r="F1676" s="32">
        <v>4890310</v>
      </c>
      <c r="G1676" s="32">
        <v>-61693.26</v>
      </c>
      <c r="H1676" s="32">
        <v>-62371.22</v>
      </c>
      <c r="I1676" s="32">
        <v>-62371.21</v>
      </c>
      <c r="J1676" s="32">
        <v>-677.95999999999913</v>
      </c>
      <c r="K1676" s="32">
        <v>1.0000000002037268E-2</v>
      </c>
      <c r="L1676" s="32"/>
    </row>
    <row r="1677" spans="1:12">
      <c r="A1677" s="56"/>
      <c r="B1677" s="56" t="s">
        <v>2378</v>
      </c>
      <c r="C1677" s="56" t="s">
        <v>2377</v>
      </c>
      <c r="D1677" s="32">
        <v>4217611</v>
      </c>
      <c r="E1677" s="32">
        <v>-3518997</v>
      </c>
      <c r="F1677" s="32">
        <v>698614</v>
      </c>
      <c r="G1677" s="32">
        <v>-8813.2999999999993</v>
      </c>
      <c r="H1677" s="32">
        <v>-8910.15</v>
      </c>
      <c r="I1677" s="32">
        <v>-8910.15</v>
      </c>
      <c r="J1677" s="32">
        <v>-96.850000000000364</v>
      </c>
      <c r="K1677" s="32">
        <v>0</v>
      </c>
      <c r="L1677" s="32"/>
    </row>
    <row r="1678" spans="1:12">
      <c r="A1678" s="56"/>
      <c r="B1678" s="56" t="s">
        <v>2380</v>
      </c>
      <c r="C1678" s="56" t="s">
        <v>2379</v>
      </c>
      <c r="D1678" s="32">
        <v>22831333</v>
      </c>
      <c r="E1678" s="32">
        <v>-19495578</v>
      </c>
      <c r="F1678" s="32">
        <v>3335755</v>
      </c>
      <c r="G1678" s="32">
        <v>-39648.76</v>
      </c>
      <c r="H1678" s="32">
        <v>-40084.47</v>
      </c>
      <c r="I1678" s="32">
        <v>-40084.46</v>
      </c>
      <c r="J1678" s="32">
        <v>-435.70999999999913</v>
      </c>
      <c r="K1678" s="32">
        <v>1.0000000002037268E-2</v>
      </c>
      <c r="L1678" s="32"/>
    </row>
    <row r="1679" spans="1:12">
      <c r="A1679" s="56"/>
      <c r="B1679" s="56" t="s">
        <v>1317</v>
      </c>
      <c r="C1679" s="56" t="s">
        <v>2381</v>
      </c>
      <c r="D1679" s="32">
        <v>95599178</v>
      </c>
      <c r="E1679" s="32">
        <v>-81016136</v>
      </c>
      <c r="F1679" s="32">
        <v>14583042</v>
      </c>
      <c r="G1679" s="32">
        <v>-277820.17</v>
      </c>
      <c r="H1679" s="32">
        <v>-280873.13</v>
      </c>
      <c r="I1679" s="32">
        <v>-280873.14</v>
      </c>
      <c r="J1679" s="32">
        <v>-3052.960000000021</v>
      </c>
      <c r="K1679" s="32">
        <v>-1.0000000009313226E-2</v>
      </c>
      <c r="L1679" s="32"/>
    </row>
    <row r="1680" spans="1:12">
      <c r="A1680" s="56"/>
      <c r="B1680" s="56" t="s">
        <v>11309</v>
      </c>
      <c r="C1680" s="56" t="s">
        <v>9856</v>
      </c>
      <c r="D1680" s="32">
        <v>7891479</v>
      </c>
      <c r="E1680" s="32">
        <v>-7496905</v>
      </c>
      <c r="F1680" s="32">
        <v>394574</v>
      </c>
      <c r="G1680" s="32">
        <v>0</v>
      </c>
      <c r="H1680" s="32">
        <v>0</v>
      </c>
      <c r="I1680" s="32">
        <v>0</v>
      </c>
      <c r="J1680" s="32">
        <v>0</v>
      </c>
      <c r="K1680" s="32">
        <v>0</v>
      </c>
      <c r="L1680" s="32"/>
    </row>
    <row r="1681" spans="1:12">
      <c r="A1681" s="56"/>
      <c r="B1681" s="56" t="s">
        <v>7171</v>
      </c>
      <c r="C1681" s="56" t="s">
        <v>9857</v>
      </c>
      <c r="D1681" s="32">
        <v>158863340</v>
      </c>
      <c r="E1681" s="32">
        <v>-150920173</v>
      </c>
      <c r="F1681" s="32">
        <v>7943167</v>
      </c>
      <c r="G1681" s="32">
        <v>0</v>
      </c>
      <c r="H1681" s="32">
        <v>0</v>
      </c>
      <c r="I1681" s="32">
        <v>0</v>
      </c>
      <c r="J1681" s="32">
        <v>0</v>
      </c>
      <c r="K1681" s="32">
        <v>0</v>
      </c>
      <c r="L1681" s="32"/>
    </row>
    <row r="1682" spans="1:12">
      <c r="A1682" s="56"/>
      <c r="B1682" s="56" t="s">
        <v>2551</v>
      </c>
      <c r="C1682" s="56" t="s">
        <v>2550</v>
      </c>
      <c r="D1682" s="32">
        <v>3533057</v>
      </c>
      <c r="E1682" s="32">
        <v>-2993154</v>
      </c>
      <c r="F1682" s="32">
        <v>539903</v>
      </c>
      <c r="G1682" s="32">
        <v>-10294.530000000001</v>
      </c>
      <c r="H1682" s="32">
        <v>-10407.65</v>
      </c>
      <c r="I1682" s="32">
        <v>-10407.65</v>
      </c>
      <c r="J1682" s="32">
        <v>-113.11999999999898</v>
      </c>
      <c r="K1682" s="32">
        <v>0</v>
      </c>
      <c r="L1682" s="32"/>
    </row>
    <row r="1683" spans="1:12">
      <c r="A1683" s="56"/>
      <c r="B1683" s="56" t="s">
        <v>1152</v>
      </c>
      <c r="C1683" s="56" t="s">
        <v>1889</v>
      </c>
      <c r="D1683" s="32">
        <v>281809394</v>
      </c>
      <c r="E1683" s="32">
        <v>-238804804</v>
      </c>
      <c r="F1683" s="32">
        <v>43004590</v>
      </c>
      <c r="G1683" s="32">
        <v>-819428.52</v>
      </c>
      <c r="H1683" s="32">
        <v>-828433.23</v>
      </c>
      <c r="I1683" s="32">
        <v>-828433.22</v>
      </c>
      <c r="J1683" s="32">
        <v>-9004.7099999999627</v>
      </c>
      <c r="K1683" s="32">
        <v>1.0000000009313226E-2</v>
      </c>
      <c r="L1683" s="32"/>
    </row>
    <row r="1684" spans="1:12">
      <c r="A1684" s="56"/>
      <c r="B1684" s="56" t="s">
        <v>1891</v>
      </c>
      <c r="C1684" s="56" t="s">
        <v>1890</v>
      </c>
      <c r="D1684" s="32">
        <v>47136547</v>
      </c>
      <c r="E1684" s="32">
        <v>-39301884</v>
      </c>
      <c r="F1684" s="32">
        <v>7834663</v>
      </c>
      <c r="G1684" s="32">
        <v>-98983.92</v>
      </c>
      <c r="H1684" s="32">
        <v>-100071.66</v>
      </c>
      <c r="I1684" s="32">
        <v>-100071.66</v>
      </c>
      <c r="J1684" s="32">
        <v>-1087.7400000000052</v>
      </c>
      <c r="K1684" s="32">
        <v>0</v>
      </c>
      <c r="L1684" s="32"/>
    </row>
    <row r="1685" spans="1:12">
      <c r="A1685" s="56"/>
      <c r="B1685" s="56" t="s">
        <v>1156</v>
      </c>
      <c r="C1685" s="56" t="s">
        <v>1892</v>
      </c>
      <c r="D1685" s="32">
        <v>5888428</v>
      </c>
      <c r="E1685" s="32">
        <v>-4988590</v>
      </c>
      <c r="F1685" s="32">
        <v>899838</v>
      </c>
      <c r="G1685" s="32">
        <v>-17157.54</v>
      </c>
      <c r="H1685" s="32">
        <v>-17346.09</v>
      </c>
      <c r="I1685" s="32">
        <v>-17346.09</v>
      </c>
      <c r="J1685" s="32">
        <v>-188.54999999999927</v>
      </c>
      <c r="K1685" s="32">
        <v>0</v>
      </c>
      <c r="L1685" s="32"/>
    </row>
    <row r="1686" spans="1:12">
      <c r="A1686" s="56"/>
      <c r="B1686" s="56" t="s">
        <v>1894</v>
      </c>
      <c r="C1686" s="56" t="s">
        <v>1893</v>
      </c>
      <c r="D1686" s="32">
        <v>3375357</v>
      </c>
      <c r="E1686" s="32">
        <v>-2815714</v>
      </c>
      <c r="F1686" s="32">
        <v>559643</v>
      </c>
      <c r="G1686" s="32">
        <v>-7063.07</v>
      </c>
      <c r="H1686" s="32">
        <v>-7140.69</v>
      </c>
      <c r="I1686" s="32">
        <v>-7140.68</v>
      </c>
      <c r="J1686" s="32">
        <v>-77.619999999999891</v>
      </c>
      <c r="K1686" s="32">
        <v>9.999999999308784E-3</v>
      </c>
      <c r="L1686" s="32"/>
    </row>
    <row r="1687" spans="1:12">
      <c r="A1687" s="56"/>
      <c r="B1687" s="56" t="s">
        <v>1896</v>
      </c>
      <c r="C1687" s="56" t="s">
        <v>1895</v>
      </c>
      <c r="D1687" s="32">
        <v>2810472</v>
      </c>
      <c r="E1687" s="32">
        <v>-2345478</v>
      </c>
      <c r="F1687" s="32">
        <v>464994</v>
      </c>
      <c r="G1687" s="32">
        <v>-5863.15</v>
      </c>
      <c r="H1687" s="32">
        <v>-5927.58</v>
      </c>
      <c r="I1687" s="32">
        <v>-5927.59</v>
      </c>
      <c r="J1687" s="32">
        <v>-64.430000000000291</v>
      </c>
      <c r="K1687" s="32">
        <v>-1.0000000000218279E-2</v>
      </c>
      <c r="L1687" s="32"/>
    </row>
    <row r="1688" spans="1:12">
      <c r="A1688" s="56"/>
      <c r="B1688" s="56" t="s">
        <v>1898</v>
      </c>
      <c r="C1688" s="56" t="s">
        <v>1897</v>
      </c>
      <c r="D1688" s="32">
        <v>27809614</v>
      </c>
      <c r="E1688" s="32">
        <v>-23208519</v>
      </c>
      <c r="F1688" s="32">
        <v>4601095</v>
      </c>
      <c r="G1688" s="32">
        <v>-58015.46</v>
      </c>
      <c r="H1688" s="32">
        <v>-58652.99</v>
      </c>
      <c r="I1688" s="32">
        <v>-58653</v>
      </c>
      <c r="J1688" s="32">
        <v>-637.52999999999884</v>
      </c>
      <c r="K1688" s="32">
        <v>-1.0000000002037268E-2</v>
      </c>
      <c r="L1688" s="32"/>
    </row>
    <row r="1689" spans="1:12">
      <c r="A1689" s="56"/>
      <c r="B1689" s="56" t="s">
        <v>1900</v>
      </c>
      <c r="C1689" s="56" t="s">
        <v>1899</v>
      </c>
      <c r="D1689" s="32">
        <v>205693280</v>
      </c>
      <c r="E1689" s="32">
        <v>-171615538</v>
      </c>
      <c r="F1689" s="32">
        <v>34077742</v>
      </c>
      <c r="G1689" s="32">
        <v>-429938.46</v>
      </c>
      <c r="H1689" s="32">
        <v>-434663.06</v>
      </c>
      <c r="I1689" s="32">
        <v>-434663.06</v>
      </c>
      <c r="J1689" s="32">
        <v>-4724.5999999999767</v>
      </c>
      <c r="K1689" s="32">
        <v>0</v>
      </c>
      <c r="L1689" s="32"/>
    </row>
    <row r="1690" spans="1:12">
      <c r="A1690" s="56"/>
      <c r="B1690" s="56" t="s">
        <v>1902</v>
      </c>
      <c r="C1690" s="56" t="s">
        <v>1901</v>
      </c>
      <c r="D1690" s="32">
        <v>4215708</v>
      </c>
      <c r="E1690" s="32">
        <v>-3573351</v>
      </c>
      <c r="F1690" s="32">
        <v>642357</v>
      </c>
      <c r="G1690" s="32">
        <v>-12230.79</v>
      </c>
      <c r="H1690" s="32">
        <v>-12365.18</v>
      </c>
      <c r="I1690" s="32">
        <v>-12365.19</v>
      </c>
      <c r="J1690" s="32">
        <v>-134.38999999999942</v>
      </c>
      <c r="K1690" s="32">
        <v>-1.0000000000218279E-2</v>
      </c>
      <c r="L1690" s="32"/>
    </row>
    <row r="1691" spans="1:12">
      <c r="A1691" s="56"/>
      <c r="B1691" s="56" t="s">
        <v>1904</v>
      </c>
      <c r="C1691" s="56" t="s">
        <v>1903</v>
      </c>
      <c r="D1691" s="32">
        <v>53037866</v>
      </c>
      <c r="E1691" s="32">
        <v>-44252352</v>
      </c>
      <c r="F1691" s="32">
        <v>8785514</v>
      </c>
      <c r="G1691" s="32">
        <v>-110833.9</v>
      </c>
      <c r="H1691" s="32">
        <v>-112051.85</v>
      </c>
      <c r="I1691" s="32">
        <v>-112051.86</v>
      </c>
      <c r="J1691" s="32">
        <v>-1217.9500000000116</v>
      </c>
      <c r="K1691" s="32">
        <v>-9.9999999947613105E-3</v>
      </c>
      <c r="L1691" s="32"/>
    </row>
    <row r="1692" spans="1:12">
      <c r="A1692" s="56"/>
      <c r="B1692" s="56" t="s">
        <v>1906</v>
      </c>
      <c r="C1692" s="56" t="s">
        <v>1905</v>
      </c>
      <c r="D1692" s="32">
        <v>1130315</v>
      </c>
      <c r="E1692" s="32">
        <v>-943271</v>
      </c>
      <c r="F1692" s="32">
        <v>187044</v>
      </c>
      <c r="G1692" s="32">
        <v>-2358.63</v>
      </c>
      <c r="H1692" s="32">
        <v>-2384.56</v>
      </c>
      <c r="I1692" s="32">
        <v>-2384.5500000000002</v>
      </c>
      <c r="J1692" s="32">
        <v>-25.929999999999836</v>
      </c>
      <c r="K1692" s="32">
        <v>9.9999999997635314E-3</v>
      </c>
      <c r="L1692" s="32"/>
    </row>
    <row r="1693" spans="1:12">
      <c r="A1693" s="56"/>
      <c r="B1693" s="56" t="s">
        <v>1908</v>
      </c>
      <c r="C1693" s="56" t="s">
        <v>1907</v>
      </c>
      <c r="D1693" s="32">
        <v>1178414</v>
      </c>
      <c r="E1693" s="32">
        <v>-998059</v>
      </c>
      <c r="F1693" s="32">
        <v>180355</v>
      </c>
      <c r="G1693" s="32">
        <v>-3441.45</v>
      </c>
      <c r="H1693" s="32">
        <v>-3479.27</v>
      </c>
      <c r="I1693" s="32">
        <v>-3479.26</v>
      </c>
      <c r="J1693" s="32">
        <v>-37.820000000000164</v>
      </c>
      <c r="K1693" s="32">
        <v>9.9999999997635314E-3</v>
      </c>
      <c r="L1693" s="32"/>
    </row>
    <row r="1694" spans="1:12">
      <c r="A1694" s="56"/>
      <c r="B1694" s="56" t="s">
        <v>1910</v>
      </c>
      <c r="C1694" s="56" t="s">
        <v>1909</v>
      </c>
      <c r="D1694" s="32">
        <v>4713655</v>
      </c>
      <c r="E1694" s="32">
        <v>-3930190</v>
      </c>
      <c r="F1694" s="32">
        <v>783465</v>
      </c>
      <c r="G1694" s="32">
        <v>-9898.3799999999992</v>
      </c>
      <c r="H1694" s="32">
        <v>-10007.15</v>
      </c>
      <c r="I1694" s="32">
        <v>-10007.14</v>
      </c>
      <c r="J1694" s="32">
        <v>-108.77000000000044</v>
      </c>
      <c r="K1694" s="32">
        <v>1.0000000000218279E-2</v>
      </c>
      <c r="L1694" s="32"/>
    </row>
    <row r="1695" spans="1:12">
      <c r="A1695" s="56"/>
      <c r="B1695" s="56" t="s">
        <v>1912</v>
      </c>
      <c r="C1695" s="56" t="s">
        <v>1911</v>
      </c>
      <c r="D1695" s="32">
        <v>4713655</v>
      </c>
      <c r="E1695" s="32">
        <v>-3930190</v>
      </c>
      <c r="F1695" s="32">
        <v>783465</v>
      </c>
      <c r="G1695" s="32">
        <v>-9898.3799999999992</v>
      </c>
      <c r="H1695" s="32">
        <v>-10007.15</v>
      </c>
      <c r="I1695" s="32">
        <v>-10007.14</v>
      </c>
      <c r="J1695" s="32">
        <v>-108.77000000000044</v>
      </c>
      <c r="K1695" s="32">
        <v>1.0000000000218279E-2</v>
      </c>
      <c r="L1695" s="32"/>
    </row>
    <row r="1696" spans="1:12">
      <c r="A1696" s="56"/>
      <c r="B1696" s="56" t="s">
        <v>1914</v>
      </c>
      <c r="C1696" s="56" t="s">
        <v>1913</v>
      </c>
      <c r="D1696" s="32">
        <v>5639367</v>
      </c>
      <c r="E1696" s="32">
        <v>-4703520</v>
      </c>
      <c r="F1696" s="32">
        <v>935847</v>
      </c>
      <c r="G1696" s="32">
        <v>-11815.51</v>
      </c>
      <c r="H1696" s="32">
        <v>-11945.36</v>
      </c>
      <c r="I1696" s="32">
        <v>-11945.35</v>
      </c>
      <c r="J1696" s="32">
        <v>-129.85000000000036</v>
      </c>
      <c r="K1696" s="32">
        <v>1.0000000000218279E-2</v>
      </c>
      <c r="L1696" s="32"/>
    </row>
    <row r="1697" spans="1:12">
      <c r="A1697" s="56"/>
      <c r="B1697" s="56" t="s">
        <v>1916</v>
      </c>
      <c r="C1697" s="56" t="s">
        <v>1915</v>
      </c>
      <c r="D1697" s="32">
        <v>2802591</v>
      </c>
      <c r="E1697" s="32">
        <v>-2342267</v>
      </c>
      <c r="F1697" s="32">
        <v>460324</v>
      </c>
      <c r="G1697" s="32">
        <v>-5785.88</v>
      </c>
      <c r="H1697" s="32">
        <v>-5849.46</v>
      </c>
      <c r="I1697" s="32">
        <v>-5849.46</v>
      </c>
      <c r="J1697" s="32">
        <v>-63.579999999999927</v>
      </c>
      <c r="K1697" s="32">
        <v>0</v>
      </c>
      <c r="L1697" s="32"/>
    </row>
    <row r="1698" spans="1:12">
      <c r="A1698" s="56"/>
      <c r="B1698" s="56" t="s">
        <v>11312</v>
      </c>
      <c r="C1698" s="56" t="s">
        <v>1917</v>
      </c>
      <c r="D1698" s="32">
        <v>2255747</v>
      </c>
      <c r="E1698" s="32">
        <v>-1881409</v>
      </c>
      <c r="F1698" s="32">
        <v>374338</v>
      </c>
      <c r="G1698" s="32">
        <v>-4726.1899999999996</v>
      </c>
      <c r="H1698" s="32">
        <v>-4778.13</v>
      </c>
      <c r="I1698" s="32">
        <v>-4778.13</v>
      </c>
      <c r="J1698" s="32">
        <v>-51.940000000000509</v>
      </c>
      <c r="K1698" s="32">
        <v>0</v>
      </c>
      <c r="L1698" s="32"/>
    </row>
    <row r="1699" spans="1:12">
      <c r="A1699" s="56"/>
      <c r="B1699" s="56" t="s">
        <v>11313</v>
      </c>
      <c r="C1699" s="56" t="s">
        <v>1918</v>
      </c>
      <c r="D1699" s="32">
        <v>5635732</v>
      </c>
      <c r="E1699" s="32">
        <v>-4702040</v>
      </c>
      <c r="F1699" s="32">
        <v>933692</v>
      </c>
      <c r="G1699" s="32">
        <v>-11779.87</v>
      </c>
      <c r="H1699" s="32">
        <v>-11909.32</v>
      </c>
      <c r="I1699" s="32">
        <v>-11909.32</v>
      </c>
      <c r="J1699" s="32">
        <v>-129.44999999999891</v>
      </c>
      <c r="K1699" s="32">
        <v>0</v>
      </c>
      <c r="L1699" s="32"/>
    </row>
    <row r="1700" spans="1:12">
      <c r="A1700" s="56"/>
      <c r="B1700" s="56" t="s">
        <v>1920</v>
      </c>
      <c r="C1700" s="56" t="s">
        <v>1919</v>
      </c>
      <c r="D1700" s="32">
        <v>14648322</v>
      </c>
      <c r="E1700" s="32">
        <v>-12448661</v>
      </c>
      <c r="F1700" s="32">
        <v>2199661</v>
      </c>
      <c r="G1700" s="32">
        <v>-41581.85</v>
      </c>
      <c r="H1700" s="32">
        <v>-42038.79</v>
      </c>
      <c r="I1700" s="32">
        <v>-42038.79</v>
      </c>
      <c r="J1700" s="32">
        <v>-456.94000000000233</v>
      </c>
      <c r="K1700" s="32">
        <v>0</v>
      </c>
      <c r="L1700" s="32"/>
    </row>
    <row r="1701" spans="1:12">
      <c r="A1701" s="56"/>
      <c r="B1701" s="56" t="s">
        <v>1922</v>
      </c>
      <c r="C1701" s="56" t="s">
        <v>1921</v>
      </c>
      <c r="D1701" s="32">
        <v>11784137</v>
      </c>
      <c r="E1701" s="32">
        <v>-9825470</v>
      </c>
      <c r="F1701" s="32">
        <v>1958667</v>
      </c>
      <c r="G1701" s="32">
        <v>-24746</v>
      </c>
      <c r="H1701" s="32">
        <v>-25017.93</v>
      </c>
      <c r="I1701" s="32">
        <v>-25017.919999999998</v>
      </c>
      <c r="J1701" s="32">
        <v>-271.93000000000029</v>
      </c>
      <c r="K1701" s="32">
        <v>1.0000000002037268E-2</v>
      </c>
      <c r="L1701" s="32"/>
    </row>
    <row r="1702" spans="1:12">
      <c r="A1702" s="56"/>
      <c r="B1702" s="56" t="s">
        <v>7176</v>
      </c>
      <c r="C1702" s="56" t="s">
        <v>9858</v>
      </c>
      <c r="D1702" s="32">
        <v>33108245</v>
      </c>
      <c r="E1702" s="32">
        <v>-31452833</v>
      </c>
      <c r="F1702" s="32">
        <v>1655412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/>
    </row>
    <row r="1703" spans="1:12">
      <c r="A1703" s="56"/>
      <c r="B1703" s="56" t="s">
        <v>1924</v>
      </c>
      <c r="C1703" s="56" t="s">
        <v>1923</v>
      </c>
      <c r="D1703" s="32">
        <v>103331464</v>
      </c>
      <c r="E1703" s="32">
        <v>-90658365</v>
      </c>
      <c r="F1703" s="32">
        <v>12673099</v>
      </c>
      <c r="G1703" s="32">
        <v>-492852.69</v>
      </c>
      <c r="H1703" s="32">
        <v>-498268.65</v>
      </c>
      <c r="I1703" s="32">
        <v>-498268.65</v>
      </c>
      <c r="J1703" s="32">
        <v>-5415.960000000021</v>
      </c>
      <c r="K1703" s="32">
        <v>0</v>
      </c>
      <c r="L1703" s="32"/>
    </row>
    <row r="1704" spans="1:12">
      <c r="A1704" s="56"/>
      <c r="B1704" s="56" t="s">
        <v>1926</v>
      </c>
      <c r="C1704" s="56" t="s">
        <v>1925</v>
      </c>
      <c r="D1704" s="32">
        <v>58581889</v>
      </c>
      <c r="E1704" s="32">
        <v>-51301122</v>
      </c>
      <c r="F1704" s="32">
        <v>7280767</v>
      </c>
      <c r="G1704" s="32">
        <v>-285715.84999999998</v>
      </c>
      <c r="H1704" s="32">
        <v>-288855.59000000003</v>
      </c>
      <c r="I1704" s="32">
        <v>-288855.59000000003</v>
      </c>
      <c r="J1704" s="32">
        <v>-3139.7400000000489</v>
      </c>
      <c r="K1704" s="32">
        <v>0</v>
      </c>
      <c r="L1704" s="32"/>
    </row>
    <row r="1705" spans="1:12">
      <c r="A1705" s="56"/>
      <c r="B1705" s="56" t="s">
        <v>1928</v>
      </c>
      <c r="C1705" s="56" t="s">
        <v>1927</v>
      </c>
      <c r="D1705" s="32">
        <v>281512</v>
      </c>
      <c r="E1705" s="32">
        <v>-225225</v>
      </c>
      <c r="F1705" s="32">
        <v>56287</v>
      </c>
      <c r="G1705" s="32">
        <v>-1052.97</v>
      </c>
      <c r="H1705" s="32">
        <v>-1064.55</v>
      </c>
      <c r="I1705" s="32">
        <v>-1064.54</v>
      </c>
      <c r="J1705" s="32">
        <v>-11.579999999999927</v>
      </c>
      <c r="K1705" s="32">
        <v>9.9999999999909051E-3</v>
      </c>
      <c r="L1705" s="32"/>
    </row>
    <row r="1706" spans="1:12">
      <c r="A1706" s="56"/>
      <c r="B1706" s="56" t="s">
        <v>1930</v>
      </c>
      <c r="C1706" s="56" t="s">
        <v>1929</v>
      </c>
      <c r="D1706" s="32">
        <v>1557688</v>
      </c>
      <c r="E1706" s="32">
        <v>-1000959</v>
      </c>
      <c r="F1706" s="32">
        <v>556729</v>
      </c>
      <c r="G1706" s="32">
        <v>-8527.3799999999992</v>
      </c>
      <c r="H1706" s="32">
        <v>-8621.08</v>
      </c>
      <c r="I1706" s="32">
        <v>-8621.08</v>
      </c>
      <c r="J1706" s="32">
        <v>-93.700000000000728</v>
      </c>
      <c r="K1706" s="32">
        <v>0</v>
      </c>
      <c r="L1706" s="32"/>
    </row>
    <row r="1707" spans="1:12">
      <c r="A1707" s="56"/>
      <c r="B1707" s="56" t="s">
        <v>2190</v>
      </c>
      <c r="C1707" s="56" t="s">
        <v>2189</v>
      </c>
      <c r="D1707" s="32">
        <v>1255969</v>
      </c>
      <c r="E1707" s="32">
        <v>-440516</v>
      </c>
      <c r="F1707" s="32">
        <v>815453</v>
      </c>
      <c r="G1707" s="32">
        <v>-13403.44</v>
      </c>
      <c r="H1707" s="32">
        <v>-13550.73</v>
      </c>
      <c r="I1707" s="32">
        <v>-13550.74</v>
      </c>
      <c r="J1707" s="32">
        <v>-147.28999999999905</v>
      </c>
      <c r="K1707" s="32">
        <v>-1.0000000000218279E-2</v>
      </c>
      <c r="L1707" s="32"/>
    </row>
    <row r="1708" spans="1:12">
      <c r="A1708" s="56"/>
      <c r="B1708" s="56" t="s">
        <v>2192</v>
      </c>
      <c r="C1708" s="56" t="s">
        <v>2191</v>
      </c>
      <c r="D1708" s="32">
        <v>80000</v>
      </c>
      <c r="E1708" s="32">
        <v>-62576</v>
      </c>
      <c r="F1708" s="32">
        <v>17424</v>
      </c>
      <c r="G1708" s="32">
        <v>-239.06</v>
      </c>
      <c r="H1708" s="32">
        <v>-241.68</v>
      </c>
      <c r="I1708" s="32">
        <v>-241.69</v>
      </c>
      <c r="J1708" s="32">
        <v>-2.6200000000000045</v>
      </c>
      <c r="K1708" s="32">
        <v>-9.9999999999909051E-3</v>
      </c>
      <c r="L1708" s="32"/>
    </row>
    <row r="1709" spans="1:12">
      <c r="A1709" s="56"/>
      <c r="B1709" s="56" t="s">
        <v>7834</v>
      </c>
      <c r="C1709" s="56" t="s">
        <v>9903</v>
      </c>
      <c r="D1709" s="32">
        <v>3250</v>
      </c>
      <c r="E1709" s="32">
        <v>-3249</v>
      </c>
      <c r="F1709" s="32">
        <v>1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/>
    </row>
    <row r="1710" spans="1:12">
      <c r="A1710" s="56"/>
      <c r="B1710" s="56" t="s">
        <v>2269</v>
      </c>
      <c r="C1710" s="56" t="s">
        <v>2268</v>
      </c>
      <c r="D1710" s="32">
        <v>16576</v>
      </c>
      <c r="E1710" s="32">
        <v>-13548</v>
      </c>
      <c r="F1710" s="32">
        <v>3028</v>
      </c>
      <c r="G1710" s="32">
        <v>-39.159999999999997</v>
      </c>
      <c r="H1710" s="32">
        <v>-39.6</v>
      </c>
      <c r="I1710" s="32">
        <v>-39.590000000000003</v>
      </c>
      <c r="J1710" s="32">
        <v>-0.44000000000000483</v>
      </c>
      <c r="K1710" s="32">
        <v>9.9999999999980105E-3</v>
      </c>
      <c r="L1710" s="32"/>
    </row>
    <row r="1711" spans="1:12">
      <c r="A1711" s="56"/>
      <c r="B1711" s="56" t="s">
        <v>2271</v>
      </c>
      <c r="C1711" s="56" t="s">
        <v>2270</v>
      </c>
      <c r="D1711" s="32">
        <v>17483</v>
      </c>
      <c r="E1711" s="32">
        <v>-13605</v>
      </c>
      <c r="F1711" s="32">
        <v>3878</v>
      </c>
      <c r="G1711" s="32">
        <v>-53.49</v>
      </c>
      <c r="H1711" s="32">
        <v>-54.08</v>
      </c>
      <c r="I1711" s="32">
        <v>-54.08</v>
      </c>
      <c r="J1711" s="32">
        <v>-0.58999999999999631</v>
      </c>
      <c r="K1711" s="32">
        <v>0</v>
      </c>
      <c r="L1711" s="32"/>
    </row>
    <row r="1712" spans="1:12">
      <c r="A1712" s="56"/>
      <c r="B1712" s="56" t="s">
        <v>2273</v>
      </c>
      <c r="C1712" s="56" t="s">
        <v>2272</v>
      </c>
      <c r="D1712" s="32">
        <v>27351</v>
      </c>
      <c r="E1712" s="32">
        <v>-21182</v>
      </c>
      <c r="F1712" s="32">
        <v>6169</v>
      </c>
      <c r="G1712" s="32">
        <v>-85.51</v>
      </c>
      <c r="H1712" s="32">
        <v>-86.45</v>
      </c>
      <c r="I1712" s="32">
        <v>-86.44</v>
      </c>
      <c r="J1712" s="32">
        <v>-0.93999999999999773</v>
      </c>
      <c r="K1712" s="32">
        <v>1.0000000000005116E-2</v>
      </c>
      <c r="L1712" s="32"/>
    </row>
    <row r="1713" spans="1:12">
      <c r="A1713" s="56"/>
      <c r="B1713" s="56" t="s">
        <v>2275</v>
      </c>
      <c r="C1713" s="56" t="s">
        <v>2274</v>
      </c>
      <c r="D1713" s="32">
        <v>28154</v>
      </c>
      <c r="E1713" s="32">
        <v>-22463</v>
      </c>
      <c r="F1713" s="32">
        <v>5691</v>
      </c>
      <c r="G1713" s="32">
        <v>-76.290000000000006</v>
      </c>
      <c r="H1713" s="32">
        <v>-77.12</v>
      </c>
      <c r="I1713" s="32">
        <v>-77.13</v>
      </c>
      <c r="J1713" s="32">
        <v>-0.82999999999999829</v>
      </c>
      <c r="K1713" s="32">
        <v>-9.9999999999909051E-3</v>
      </c>
      <c r="L1713" s="32"/>
    </row>
    <row r="1714" spans="1:12">
      <c r="A1714" s="56"/>
      <c r="B1714" s="56" t="s">
        <v>2277</v>
      </c>
      <c r="C1714" s="56" t="s">
        <v>2276</v>
      </c>
      <c r="D1714" s="32">
        <v>83311</v>
      </c>
      <c r="E1714" s="32">
        <v>-67568</v>
      </c>
      <c r="F1714" s="32">
        <v>15743</v>
      </c>
      <c r="G1714" s="32">
        <v>-206.17</v>
      </c>
      <c r="H1714" s="32">
        <v>-208.44</v>
      </c>
      <c r="I1714" s="32">
        <v>-208.43</v>
      </c>
      <c r="J1714" s="32">
        <v>-2.2700000000000102</v>
      </c>
      <c r="K1714" s="32">
        <v>9.9999999999909051E-3</v>
      </c>
      <c r="L1714" s="32"/>
    </row>
    <row r="1715" spans="1:12">
      <c r="A1715" s="56"/>
      <c r="B1715" s="56" t="s">
        <v>2279</v>
      </c>
      <c r="C1715" s="56" t="s">
        <v>2278</v>
      </c>
      <c r="D1715" s="32">
        <v>127346</v>
      </c>
      <c r="E1715" s="32">
        <v>-103926</v>
      </c>
      <c r="F1715" s="32">
        <v>23420</v>
      </c>
      <c r="G1715" s="32">
        <v>-303.68</v>
      </c>
      <c r="H1715" s="32">
        <v>-307.02</v>
      </c>
      <c r="I1715" s="32">
        <v>-307.02</v>
      </c>
      <c r="J1715" s="32">
        <v>-3.339999999999975</v>
      </c>
      <c r="K1715" s="32">
        <v>0</v>
      </c>
      <c r="L1715" s="32"/>
    </row>
    <row r="1716" spans="1:12">
      <c r="A1716" s="56"/>
      <c r="B1716" s="56" t="s">
        <v>2281</v>
      </c>
      <c r="C1716" s="56" t="s">
        <v>2280</v>
      </c>
      <c r="D1716" s="32">
        <v>193317</v>
      </c>
      <c r="E1716" s="32">
        <v>-126507</v>
      </c>
      <c r="F1716" s="32">
        <v>66810</v>
      </c>
      <c r="G1716" s="32">
        <v>-1017.63</v>
      </c>
      <c r="H1716" s="32">
        <v>-1028.81</v>
      </c>
      <c r="I1716" s="32">
        <v>-1028.82</v>
      </c>
      <c r="J1716" s="32">
        <v>-11.17999999999995</v>
      </c>
      <c r="K1716" s="32">
        <v>-9.9999999999909051E-3</v>
      </c>
      <c r="L1716" s="32"/>
    </row>
    <row r="1717" spans="1:12">
      <c r="A1717" s="56"/>
      <c r="B1717" s="56" t="s">
        <v>2283</v>
      </c>
      <c r="C1717" s="56" t="s">
        <v>2282</v>
      </c>
      <c r="D1717" s="32">
        <v>222011</v>
      </c>
      <c r="E1717" s="32">
        <v>-97238</v>
      </c>
      <c r="F1717" s="32">
        <v>124773</v>
      </c>
      <c r="G1717" s="32">
        <v>-2024.31</v>
      </c>
      <c r="H1717" s="32">
        <v>-2046.56</v>
      </c>
      <c r="I1717" s="32">
        <v>-2046.56</v>
      </c>
      <c r="J1717" s="32">
        <v>-22.25</v>
      </c>
      <c r="K1717" s="32">
        <v>0</v>
      </c>
      <c r="L1717" s="32"/>
    </row>
    <row r="1718" spans="1:12">
      <c r="A1718" s="56"/>
      <c r="B1718" s="56" t="s">
        <v>2285</v>
      </c>
      <c r="C1718" s="56" t="s">
        <v>2284</v>
      </c>
      <c r="D1718" s="32">
        <v>3261964</v>
      </c>
      <c r="E1718" s="32">
        <v>-1832603</v>
      </c>
      <c r="F1718" s="32">
        <v>1429361</v>
      </c>
      <c r="G1718" s="32">
        <v>-22549.89</v>
      </c>
      <c r="H1718" s="32">
        <v>-22797.7</v>
      </c>
      <c r="I1718" s="32">
        <v>-22797.69</v>
      </c>
      <c r="J1718" s="32">
        <v>-247.81000000000131</v>
      </c>
      <c r="K1718" s="32">
        <v>1.0000000002037268E-2</v>
      </c>
      <c r="L1718" s="32"/>
    </row>
    <row r="1719" spans="1:12">
      <c r="A1719" s="56"/>
      <c r="B1719" s="56" t="s">
        <v>2285</v>
      </c>
      <c r="C1719" s="56" t="s">
        <v>2286</v>
      </c>
      <c r="D1719" s="32">
        <v>255441</v>
      </c>
      <c r="E1719" s="32">
        <v>-200954</v>
      </c>
      <c r="F1719" s="32">
        <v>54487</v>
      </c>
      <c r="G1719" s="32">
        <v>-742.88</v>
      </c>
      <c r="H1719" s="32">
        <v>-751.03</v>
      </c>
      <c r="I1719" s="32">
        <v>-751.04</v>
      </c>
      <c r="J1719" s="32">
        <v>-8.1499999999999773</v>
      </c>
      <c r="K1719" s="32">
        <v>-9.9999999999909051E-3</v>
      </c>
      <c r="L1719" s="32"/>
    </row>
    <row r="1720" spans="1:12">
      <c r="A1720" s="56"/>
      <c r="B1720" s="56" t="s">
        <v>2288</v>
      </c>
      <c r="C1720" s="56" t="s">
        <v>2287</v>
      </c>
      <c r="D1720" s="32">
        <v>505284</v>
      </c>
      <c r="E1720" s="32">
        <v>-413094</v>
      </c>
      <c r="F1720" s="32">
        <v>92190</v>
      </c>
      <c r="G1720" s="32">
        <v>-1191.83</v>
      </c>
      <c r="H1720" s="32">
        <v>-1204.94</v>
      </c>
      <c r="I1720" s="32">
        <v>-1204.93</v>
      </c>
      <c r="J1720" s="32">
        <v>-13.110000000000127</v>
      </c>
      <c r="K1720" s="32">
        <v>9.9999999999909051E-3</v>
      </c>
      <c r="L1720" s="32"/>
    </row>
    <row r="1721" spans="1:12">
      <c r="A1721" s="56"/>
      <c r="B1721" s="56" t="s">
        <v>2290</v>
      </c>
      <c r="C1721" s="56" t="s">
        <v>2289</v>
      </c>
      <c r="D1721" s="32">
        <v>612000</v>
      </c>
      <c r="E1721" s="32">
        <v>-286264</v>
      </c>
      <c r="F1721" s="32">
        <v>325736</v>
      </c>
      <c r="G1721" s="32">
        <v>-5255.86</v>
      </c>
      <c r="H1721" s="32">
        <v>-5313.61</v>
      </c>
      <c r="I1721" s="32">
        <v>-5313.61</v>
      </c>
      <c r="J1721" s="32">
        <v>-57.75</v>
      </c>
      <c r="K1721" s="32">
        <v>0</v>
      </c>
      <c r="L1721" s="32"/>
    </row>
    <row r="1722" spans="1:12">
      <c r="A1722" s="56"/>
      <c r="B1722" s="56" t="s">
        <v>11663</v>
      </c>
      <c r="C1722" s="56" t="s">
        <v>2291</v>
      </c>
      <c r="D1722" s="32">
        <v>1512948</v>
      </c>
      <c r="E1722" s="32">
        <v>-547840</v>
      </c>
      <c r="F1722" s="32">
        <v>965108</v>
      </c>
      <c r="G1722" s="32">
        <v>-15839.7</v>
      </c>
      <c r="H1722" s="32">
        <v>-16013.77</v>
      </c>
      <c r="I1722" s="32">
        <v>-16013.76</v>
      </c>
      <c r="J1722" s="32">
        <v>-174.06999999999971</v>
      </c>
      <c r="K1722" s="32">
        <v>1.0000000000218279E-2</v>
      </c>
      <c r="L1722" s="32"/>
    </row>
    <row r="1723" spans="1:12">
      <c r="A1723" s="56"/>
      <c r="B1723" s="56" t="s">
        <v>2293</v>
      </c>
      <c r="C1723" s="56" t="s">
        <v>2292</v>
      </c>
      <c r="D1723" s="32">
        <v>214166</v>
      </c>
      <c r="E1723" s="32">
        <v>-187351</v>
      </c>
      <c r="F1723" s="32">
        <v>26815</v>
      </c>
      <c r="G1723" s="32">
        <v>-324.42</v>
      </c>
      <c r="H1723" s="32">
        <v>-327.99</v>
      </c>
      <c r="I1723" s="32">
        <v>-327.99</v>
      </c>
      <c r="J1723" s="32">
        <v>-3.5699999999999932</v>
      </c>
      <c r="K1723" s="32">
        <v>0</v>
      </c>
      <c r="L1723" s="32"/>
    </row>
    <row r="1724" spans="1:12">
      <c r="A1724" s="56"/>
      <c r="B1724" s="56" t="s">
        <v>2295</v>
      </c>
      <c r="C1724" s="56" t="s">
        <v>2294</v>
      </c>
      <c r="D1724" s="32">
        <v>6895049</v>
      </c>
      <c r="E1724" s="32">
        <v>-4003257</v>
      </c>
      <c r="F1724" s="32">
        <v>2891792</v>
      </c>
      <c r="G1724" s="32">
        <v>-45358.23</v>
      </c>
      <c r="H1724" s="32">
        <v>-45856.68</v>
      </c>
      <c r="I1724" s="32">
        <v>-45856.67</v>
      </c>
      <c r="J1724" s="32">
        <v>-498.44999999999709</v>
      </c>
      <c r="K1724" s="32">
        <v>1.0000000002037268E-2</v>
      </c>
      <c r="L1724" s="32"/>
    </row>
    <row r="1725" spans="1:12">
      <c r="A1725" s="56"/>
      <c r="B1725" s="56" t="s">
        <v>2194</v>
      </c>
      <c r="C1725" s="56" t="s">
        <v>2193</v>
      </c>
      <c r="D1725" s="32">
        <v>62610801</v>
      </c>
      <c r="E1725" s="32">
        <v>-54357171</v>
      </c>
      <c r="F1725" s="32">
        <v>8253630</v>
      </c>
      <c r="G1725" s="32">
        <v>-164619.07999999999</v>
      </c>
      <c r="H1725" s="32">
        <v>-166428.07</v>
      </c>
      <c r="I1725" s="32">
        <v>-166428.07999999999</v>
      </c>
      <c r="J1725" s="32">
        <v>-1808.9900000000198</v>
      </c>
      <c r="K1725" s="32">
        <v>-9.9999999802093953E-3</v>
      </c>
      <c r="L1725" s="32"/>
    </row>
    <row r="1726" spans="1:12">
      <c r="A1726" s="56"/>
      <c r="B1726" s="56" t="s">
        <v>2383</v>
      </c>
      <c r="C1726" s="56" t="s">
        <v>2382</v>
      </c>
      <c r="D1726" s="32">
        <v>339405</v>
      </c>
      <c r="E1726" s="32">
        <v>-222493</v>
      </c>
      <c r="F1726" s="32">
        <v>116912</v>
      </c>
      <c r="G1726" s="32">
        <v>-1779.79</v>
      </c>
      <c r="H1726" s="32">
        <v>-1799.35</v>
      </c>
      <c r="I1726" s="32">
        <v>-1799.35</v>
      </c>
      <c r="J1726" s="32">
        <v>-19.559999999999945</v>
      </c>
      <c r="K1726" s="32">
        <v>0</v>
      </c>
      <c r="L1726" s="32"/>
    </row>
    <row r="1727" spans="1:12">
      <c r="A1727" s="56"/>
      <c r="B1727" s="56" t="s">
        <v>2385</v>
      </c>
      <c r="C1727" s="56" t="s">
        <v>2384</v>
      </c>
      <c r="D1727" s="32">
        <v>140770</v>
      </c>
      <c r="E1727" s="32">
        <v>-110136</v>
      </c>
      <c r="F1727" s="32">
        <v>30634</v>
      </c>
      <c r="G1727" s="32">
        <v>-420.19</v>
      </c>
      <c r="H1727" s="32">
        <v>-424.81</v>
      </c>
      <c r="I1727" s="32">
        <v>-424.81</v>
      </c>
      <c r="J1727" s="32">
        <v>-4.6200000000000045</v>
      </c>
      <c r="K1727" s="32">
        <v>0</v>
      </c>
      <c r="L1727" s="32"/>
    </row>
    <row r="1728" spans="1:12">
      <c r="A1728" s="56"/>
      <c r="B1728" s="56" t="s">
        <v>2387</v>
      </c>
      <c r="C1728" s="56" t="s">
        <v>2386</v>
      </c>
      <c r="D1728" s="32">
        <v>270712</v>
      </c>
      <c r="E1728" s="32">
        <v>-211800</v>
      </c>
      <c r="F1728" s="32">
        <v>58912</v>
      </c>
      <c r="G1728" s="32">
        <v>-808.08</v>
      </c>
      <c r="H1728" s="32">
        <v>-816.96</v>
      </c>
      <c r="I1728" s="32">
        <v>-816.96</v>
      </c>
      <c r="J1728" s="32">
        <v>-8.8799999999999955</v>
      </c>
      <c r="K1728" s="32">
        <v>0</v>
      </c>
      <c r="L1728" s="32"/>
    </row>
    <row r="1729" spans="1:12">
      <c r="A1729" s="56"/>
      <c r="B1729" s="56" t="s">
        <v>2389</v>
      </c>
      <c r="C1729" s="56" t="s">
        <v>2388</v>
      </c>
      <c r="D1729" s="32">
        <v>52579882</v>
      </c>
      <c r="E1729" s="32">
        <v>-39931903</v>
      </c>
      <c r="F1729" s="32">
        <v>12647979</v>
      </c>
      <c r="G1729" s="32">
        <v>-178420.29</v>
      </c>
      <c r="H1729" s="32">
        <v>-180380.95</v>
      </c>
      <c r="I1729" s="32">
        <v>-180380.95</v>
      </c>
      <c r="J1729" s="32">
        <v>-1960.6600000000035</v>
      </c>
      <c r="K1729" s="32">
        <v>0</v>
      </c>
      <c r="L1729" s="32"/>
    </row>
    <row r="1730" spans="1:12">
      <c r="A1730" s="56"/>
      <c r="B1730" s="56" t="s">
        <v>2391</v>
      </c>
      <c r="C1730" s="56" t="s">
        <v>2390</v>
      </c>
      <c r="D1730" s="32">
        <v>85779596</v>
      </c>
      <c r="E1730" s="32">
        <v>-56675158</v>
      </c>
      <c r="F1730" s="32">
        <v>29104438</v>
      </c>
      <c r="G1730" s="32">
        <v>-441919.12</v>
      </c>
      <c r="H1730" s="32">
        <v>-446775.37</v>
      </c>
      <c r="I1730" s="32">
        <v>-446775.38</v>
      </c>
      <c r="J1730" s="32">
        <v>-4856.25</v>
      </c>
      <c r="K1730" s="32">
        <v>-1.0000000009313226E-2</v>
      </c>
      <c r="L1730" s="32"/>
    </row>
    <row r="1731" spans="1:12">
      <c r="A1731" s="56"/>
      <c r="B1731" s="56" t="s">
        <v>2393</v>
      </c>
      <c r="C1731" s="56" t="s">
        <v>2392</v>
      </c>
      <c r="D1731" s="32">
        <v>30256800</v>
      </c>
      <c r="E1731" s="32">
        <v>-23586652</v>
      </c>
      <c r="F1731" s="32">
        <v>6670148</v>
      </c>
      <c r="G1731" s="32">
        <v>-91842.48</v>
      </c>
      <c r="H1731" s="32">
        <v>-92851.73</v>
      </c>
      <c r="I1731" s="32">
        <v>-92851.73</v>
      </c>
      <c r="J1731" s="32">
        <v>-1009.25</v>
      </c>
      <c r="K1731" s="32">
        <v>0</v>
      </c>
      <c r="L1731" s="32"/>
    </row>
    <row r="1732" spans="1:12">
      <c r="A1732" s="56"/>
      <c r="B1732" s="56" t="s">
        <v>2395</v>
      </c>
      <c r="C1732" s="56" t="s">
        <v>2394</v>
      </c>
      <c r="D1732" s="32">
        <v>78919</v>
      </c>
      <c r="E1732" s="32">
        <v>-64766</v>
      </c>
      <c r="F1732" s="32">
        <v>14153</v>
      </c>
      <c r="G1732" s="32">
        <v>-181.98</v>
      </c>
      <c r="H1732" s="32">
        <v>-183.97</v>
      </c>
      <c r="I1732" s="32">
        <v>-183.98</v>
      </c>
      <c r="J1732" s="32">
        <v>-1.9900000000000091</v>
      </c>
      <c r="K1732" s="32">
        <v>-9.9999999999909051E-3</v>
      </c>
      <c r="L1732" s="32"/>
    </row>
    <row r="1733" spans="1:12">
      <c r="A1733" s="56"/>
      <c r="B1733" s="56" t="s">
        <v>2397</v>
      </c>
      <c r="C1733" s="56" t="s">
        <v>2396</v>
      </c>
      <c r="D1733" s="32">
        <v>26520</v>
      </c>
      <c r="E1733" s="32">
        <v>-9439</v>
      </c>
      <c r="F1733" s="32">
        <v>17081</v>
      </c>
      <c r="G1733" s="32">
        <v>-280.57</v>
      </c>
      <c r="H1733" s="32">
        <v>-283.64</v>
      </c>
      <c r="I1733" s="32">
        <v>-283.64999999999998</v>
      </c>
      <c r="J1733" s="32">
        <v>-3.0699999999999932</v>
      </c>
      <c r="K1733" s="32">
        <v>-9.9999999999909051E-3</v>
      </c>
      <c r="L1733" s="32"/>
    </row>
    <row r="1734" spans="1:12">
      <c r="A1734" s="56"/>
      <c r="B1734" s="56" t="s">
        <v>2399</v>
      </c>
      <c r="C1734" s="56" t="s">
        <v>2398</v>
      </c>
      <c r="D1734" s="32">
        <v>47498</v>
      </c>
      <c r="E1734" s="32">
        <v>-39666</v>
      </c>
      <c r="F1734" s="32">
        <v>7832</v>
      </c>
      <c r="G1734" s="32">
        <v>-100.29</v>
      </c>
      <c r="H1734" s="32">
        <v>-101.4</v>
      </c>
      <c r="I1734" s="32">
        <v>-101.39</v>
      </c>
      <c r="J1734" s="32">
        <v>-1.1099999999999994</v>
      </c>
      <c r="K1734" s="32">
        <v>1.0000000000005116E-2</v>
      </c>
      <c r="L1734" s="32"/>
    </row>
    <row r="1735" spans="1:12">
      <c r="A1735" s="56"/>
      <c r="B1735" s="56" t="s">
        <v>2401</v>
      </c>
      <c r="C1735" s="56" t="s">
        <v>2400</v>
      </c>
      <c r="D1735" s="32">
        <v>53130</v>
      </c>
      <c r="E1735" s="32">
        <v>-44598</v>
      </c>
      <c r="F1735" s="32">
        <v>8532</v>
      </c>
      <c r="G1735" s="32">
        <v>-112.49</v>
      </c>
      <c r="H1735" s="32">
        <v>-113.73</v>
      </c>
      <c r="I1735" s="32">
        <v>-113.72</v>
      </c>
      <c r="J1735" s="32">
        <v>-1.2400000000000091</v>
      </c>
      <c r="K1735" s="32">
        <v>1.0000000000005116E-2</v>
      </c>
      <c r="L1735" s="32"/>
    </row>
    <row r="1736" spans="1:12">
      <c r="A1736" s="56"/>
      <c r="B1736" s="56" t="s">
        <v>2403</v>
      </c>
      <c r="C1736" s="56" t="s">
        <v>2402</v>
      </c>
      <c r="D1736" s="32">
        <v>105070</v>
      </c>
      <c r="E1736" s="32">
        <v>-38862</v>
      </c>
      <c r="F1736" s="32">
        <v>66208</v>
      </c>
      <c r="G1736" s="32">
        <v>-1085.5</v>
      </c>
      <c r="H1736" s="32">
        <v>-1097.42</v>
      </c>
      <c r="I1736" s="32">
        <v>-1097.42</v>
      </c>
      <c r="J1736" s="32">
        <v>-11.920000000000073</v>
      </c>
      <c r="K1736" s="32">
        <v>0</v>
      </c>
      <c r="L1736" s="32"/>
    </row>
    <row r="1737" spans="1:12">
      <c r="A1737" s="56"/>
      <c r="B1737" s="56" t="s">
        <v>2405</v>
      </c>
      <c r="C1737" s="56" t="s">
        <v>2404</v>
      </c>
      <c r="D1737" s="32">
        <v>227699</v>
      </c>
      <c r="E1737" s="32">
        <v>-171301</v>
      </c>
      <c r="F1737" s="32">
        <v>56398</v>
      </c>
      <c r="G1737" s="32">
        <v>-801.6</v>
      </c>
      <c r="H1737" s="32">
        <v>-810.4</v>
      </c>
      <c r="I1737" s="32">
        <v>-810.41</v>
      </c>
      <c r="J1737" s="32">
        <v>-8.7999999999999545</v>
      </c>
      <c r="K1737" s="32">
        <v>-9.9999999999909051E-3</v>
      </c>
      <c r="L1737" s="32"/>
    </row>
    <row r="1738" spans="1:12">
      <c r="A1738" s="56"/>
      <c r="B1738" s="56" t="s">
        <v>2407</v>
      </c>
      <c r="C1738" s="56" t="s">
        <v>2406</v>
      </c>
      <c r="D1738" s="32">
        <v>302195</v>
      </c>
      <c r="E1738" s="32">
        <v>-228509</v>
      </c>
      <c r="F1738" s="32">
        <v>73686</v>
      </c>
      <c r="G1738" s="32">
        <v>-1043.1300000000001</v>
      </c>
      <c r="H1738" s="32">
        <v>-1054.5999999999999</v>
      </c>
      <c r="I1738" s="32">
        <v>-1054.5999999999999</v>
      </c>
      <c r="J1738" s="32">
        <v>-11.4699999999998</v>
      </c>
      <c r="K1738" s="32">
        <v>0</v>
      </c>
      <c r="L1738" s="32"/>
    </row>
    <row r="1739" spans="1:12">
      <c r="A1739" s="56"/>
      <c r="B1739" s="56" t="s">
        <v>2409</v>
      </c>
      <c r="C1739" s="56" t="s">
        <v>2408</v>
      </c>
      <c r="D1739" s="32">
        <v>339951</v>
      </c>
      <c r="E1739" s="32">
        <v>-134036</v>
      </c>
      <c r="F1739" s="32">
        <v>205915</v>
      </c>
      <c r="G1739" s="32">
        <v>-3364.29</v>
      </c>
      <c r="H1739" s="32">
        <v>-3401.26</v>
      </c>
      <c r="I1739" s="32">
        <v>-3401.26</v>
      </c>
      <c r="J1739" s="32">
        <v>-36.970000000000255</v>
      </c>
      <c r="K1739" s="32">
        <v>0</v>
      </c>
      <c r="L1739" s="32"/>
    </row>
    <row r="1740" spans="1:12">
      <c r="A1740" s="56"/>
      <c r="B1740" s="56" t="s">
        <v>2411</v>
      </c>
      <c r="C1740" s="56" t="s">
        <v>2410</v>
      </c>
      <c r="D1740" s="32">
        <v>876002</v>
      </c>
      <c r="E1740" s="32">
        <v>-735350</v>
      </c>
      <c r="F1740" s="32">
        <v>140652</v>
      </c>
      <c r="G1740" s="32">
        <v>-1854.3</v>
      </c>
      <c r="H1740" s="32">
        <v>-1874.69</v>
      </c>
      <c r="I1740" s="32">
        <v>-1874.68</v>
      </c>
      <c r="J1740" s="32">
        <v>-20.3900000000001</v>
      </c>
      <c r="K1740" s="32">
        <v>9.9999999999909051E-3</v>
      </c>
      <c r="L1740" s="32"/>
    </row>
    <row r="1741" spans="1:12">
      <c r="A1741" s="56"/>
      <c r="B1741" s="56" t="s">
        <v>2413</v>
      </c>
      <c r="C1741" s="56" t="s">
        <v>2412</v>
      </c>
      <c r="D1741" s="32">
        <v>206100</v>
      </c>
      <c r="E1741" s="32">
        <v>-69087</v>
      </c>
      <c r="F1741" s="32">
        <v>137013</v>
      </c>
      <c r="G1741" s="32">
        <v>-2256.44</v>
      </c>
      <c r="H1741" s="32">
        <v>-2281.23</v>
      </c>
      <c r="I1741" s="32">
        <v>-2281.23</v>
      </c>
      <c r="J1741" s="32">
        <v>-24.789999999999964</v>
      </c>
      <c r="K1741" s="32">
        <v>0</v>
      </c>
      <c r="L1741" s="32"/>
    </row>
    <row r="1742" spans="1:12">
      <c r="A1742" s="56"/>
      <c r="B1742" s="56" t="s">
        <v>2415</v>
      </c>
      <c r="C1742" s="56" t="s">
        <v>2414</v>
      </c>
      <c r="D1742" s="32">
        <v>268503</v>
      </c>
      <c r="E1742" s="32">
        <v>-90005</v>
      </c>
      <c r="F1742" s="32">
        <v>178498</v>
      </c>
      <c r="G1742" s="32">
        <v>-2939.65</v>
      </c>
      <c r="H1742" s="32">
        <v>-2971.95</v>
      </c>
      <c r="I1742" s="32">
        <v>-2971.94</v>
      </c>
      <c r="J1742" s="32">
        <v>-32.299999999999727</v>
      </c>
      <c r="K1742" s="32">
        <v>9.9999999997635314E-3</v>
      </c>
      <c r="L1742" s="32"/>
    </row>
    <row r="1743" spans="1:12">
      <c r="A1743" s="56"/>
      <c r="B1743" s="56" t="s">
        <v>2417</v>
      </c>
      <c r="C1743" s="56" t="s">
        <v>2416</v>
      </c>
      <c r="D1743" s="32">
        <v>12625</v>
      </c>
      <c r="E1743" s="32">
        <v>-9563</v>
      </c>
      <c r="F1743" s="32">
        <v>3062</v>
      </c>
      <c r="G1743" s="32">
        <v>-43.29</v>
      </c>
      <c r="H1743" s="32">
        <v>-43.77</v>
      </c>
      <c r="I1743" s="32">
        <v>-43.76</v>
      </c>
      <c r="J1743" s="32">
        <v>-0.48000000000000398</v>
      </c>
      <c r="K1743" s="32">
        <v>1.0000000000005116E-2</v>
      </c>
      <c r="L1743" s="32"/>
    </row>
    <row r="1744" spans="1:12">
      <c r="A1744" s="56"/>
      <c r="B1744" s="56" t="s">
        <v>2419</v>
      </c>
      <c r="C1744" s="56" t="s">
        <v>2418</v>
      </c>
      <c r="D1744" s="32">
        <v>12900</v>
      </c>
      <c r="E1744" s="32">
        <v>-11514</v>
      </c>
      <c r="F1744" s="32">
        <v>1386</v>
      </c>
      <c r="G1744" s="32">
        <v>-14.77</v>
      </c>
      <c r="H1744" s="32">
        <v>-14.93</v>
      </c>
      <c r="I1744" s="32">
        <v>-14.93</v>
      </c>
      <c r="J1744" s="32">
        <v>-0.16000000000000014</v>
      </c>
      <c r="K1744" s="32">
        <v>0</v>
      </c>
      <c r="L1744" s="32"/>
    </row>
    <row r="1745" spans="1:12">
      <c r="A1745" s="56"/>
      <c r="B1745" s="56" t="s">
        <v>2421</v>
      </c>
      <c r="C1745" s="56" t="s">
        <v>2420</v>
      </c>
      <c r="D1745" s="32">
        <v>14039</v>
      </c>
      <c r="E1745" s="32">
        <v>-12530</v>
      </c>
      <c r="F1745" s="32">
        <v>1509</v>
      </c>
      <c r="G1745" s="32">
        <v>-16.09</v>
      </c>
      <c r="H1745" s="32">
        <v>-16.260000000000002</v>
      </c>
      <c r="I1745" s="32">
        <v>-16.260000000000002</v>
      </c>
      <c r="J1745" s="32">
        <v>-0.17000000000000171</v>
      </c>
      <c r="K1745" s="32">
        <v>0</v>
      </c>
      <c r="L1745" s="32"/>
    </row>
    <row r="1746" spans="1:12">
      <c r="A1746" s="56"/>
      <c r="B1746" s="56" t="s">
        <v>2423</v>
      </c>
      <c r="C1746" s="56" t="s">
        <v>2422</v>
      </c>
      <c r="D1746" s="32">
        <v>15068</v>
      </c>
      <c r="E1746" s="32">
        <v>-13445</v>
      </c>
      <c r="F1746" s="32">
        <v>1623</v>
      </c>
      <c r="G1746" s="32">
        <v>-30.28</v>
      </c>
      <c r="H1746" s="32">
        <v>-30.61</v>
      </c>
      <c r="I1746" s="32">
        <v>-30.61</v>
      </c>
      <c r="J1746" s="32">
        <v>-0.32999999999999829</v>
      </c>
      <c r="K1746" s="32">
        <v>0</v>
      </c>
      <c r="L1746" s="32"/>
    </row>
    <row r="1747" spans="1:12">
      <c r="A1747" s="56"/>
      <c r="B1747" s="56" t="s">
        <v>2425</v>
      </c>
      <c r="C1747" s="56" t="s">
        <v>2424</v>
      </c>
      <c r="D1747" s="32">
        <v>15718</v>
      </c>
      <c r="E1747" s="32">
        <v>-14031</v>
      </c>
      <c r="F1747" s="32">
        <v>1687</v>
      </c>
      <c r="G1747" s="32">
        <v>-17.97</v>
      </c>
      <c r="H1747" s="32">
        <v>-18.16</v>
      </c>
      <c r="I1747" s="32">
        <v>-18.16</v>
      </c>
      <c r="J1747" s="32">
        <v>-0.19000000000000128</v>
      </c>
      <c r="K1747" s="32">
        <v>0</v>
      </c>
      <c r="L1747" s="32"/>
    </row>
    <row r="1748" spans="1:12">
      <c r="A1748" s="56"/>
      <c r="B1748" s="56" t="s">
        <v>2427</v>
      </c>
      <c r="C1748" s="56" t="s">
        <v>2426</v>
      </c>
      <c r="D1748" s="32">
        <v>21490</v>
      </c>
      <c r="E1748" s="32">
        <v>-19185</v>
      </c>
      <c r="F1748" s="32">
        <v>2305</v>
      </c>
      <c r="G1748" s="32">
        <v>-24.55</v>
      </c>
      <c r="H1748" s="32">
        <v>-24.81</v>
      </c>
      <c r="I1748" s="32">
        <v>-24.82</v>
      </c>
      <c r="J1748" s="32">
        <v>-0.25999999999999801</v>
      </c>
      <c r="K1748" s="32">
        <v>-1.0000000000001563E-2</v>
      </c>
      <c r="L1748" s="32"/>
    </row>
    <row r="1749" spans="1:12">
      <c r="A1749" s="56"/>
      <c r="B1749" s="56" t="s">
        <v>2429</v>
      </c>
      <c r="C1749" s="56" t="s">
        <v>2428</v>
      </c>
      <c r="D1749" s="32">
        <v>28111</v>
      </c>
      <c r="E1749" s="32">
        <v>-22121</v>
      </c>
      <c r="F1749" s="32">
        <v>5990</v>
      </c>
      <c r="G1749" s="32">
        <v>-81.64</v>
      </c>
      <c r="H1749" s="32">
        <v>-82.53</v>
      </c>
      <c r="I1749" s="32">
        <v>-82.54</v>
      </c>
      <c r="J1749" s="32">
        <v>-0.89000000000000057</v>
      </c>
      <c r="K1749" s="32">
        <v>-1.0000000000005116E-2</v>
      </c>
      <c r="L1749" s="32"/>
    </row>
    <row r="1750" spans="1:12">
      <c r="A1750" s="56"/>
      <c r="B1750" s="56" t="s">
        <v>2431</v>
      </c>
      <c r="C1750" s="56" t="s">
        <v>2430</v>
      </c>
      <c r="D1750" s="32">
        <v>30646</v>
      </c>
      <c r="E1750" s="32">
        <v>-27039</v>
      </c>
      <c r="F1750" s="32">
        <v>3607</v>
      </c>
      <c r="G1750" s="32">
        <v>-42.68</v>
      </c>
      <c r="H1750" s="32">
        <v>-43.15</v>
      </c>
      <c r="I1750" s="32">
        <v>-43.15</v>
      </c>
      <c r="J1750" s="32">
        <v>-0.46999999999999886</v>
      </c>
      <c r="K1750" s="32">
        <v>0</v>
      </c>
      <c r="L1750" s="32"/>
    </row>
    <row r="1751" spans="1:12">
      <c r="A1751" s="56"/>
      <c r="B1751" s="56" t="s">
        <v>2433</v>
      </c>
      <c r="C1751" s="56" t="s">
        <v>2432</v>
      </c>
      <c r="D1751" s="32">
        <v>46804</v>
      </c>
      <c r="E1751" s="32">
        <v>-41296</v>
      </c>
      <c r="F1751" s="32">
        <v>5508</v>
      </c>
      <c r="G1751" s="32">
        <v>-65.180000000000007</v>
      </c>
      <c r="H1751" s="32">
        <v>-65.900000000000006</v>
      </c>
      <c r="I1751" s="32">
        <v>-65.900000000000006</v>
      </c>
      <c r="J1751" s="32">
        <v>-0.71999999999999886</v>
      </c>
      <c r="K1751" s="32">
        <v>0</v>
      </c>
      <c r="L1751" s="32"/>
    </row>
    <row r="1752" spans="1:12">
      <c r="A1752" s="56"/>
      <c r="B1752" s="56" t="s">
        <v>2435</v>
      </c>
      <c r="C1752" s="56" t="s">
        <v>2434</v>
      </c>
      <c r="D1752" s="32">
        <v>48000</v>
      </c>
      <c r="E1752" s="32">
        <v>-40699</v>
      </c>
      <c r="F1752" s="32">
        <v>7301</v>
      </c>
      <c r="G1752" s="32">
        <v>-89.34</v>
      </c>
      <c r="H1752" s="32">
        <v>-90.33</v>
      </c>
      <c r="I1752" s="32">
        <v>-90.32</v>
      </c>
      <c r="J1752" s="32">
        <v>-0.98999999999999488</v>
      </c>
      <c r="K1752" s="32">
        <v>1.0000000000005116E-2</v>
      </c>
      <c r="L1752" s="32"/>
    </row>
    <row r="1753" spans="1:12">
      <c r="A1753" s="56"/>
      <c r="B1753" s="56" t="s">
        <v>2437</v>
      </c>
      <c r="C1753" s="56" t="s">
        <v>2436</v>
      </c>
      <c r="D1753" s="32">
        <v>119158</v>
      </c>
      <c r="E1753" s="32">
        <v>-92810</v>
      </c>
      <c r="F1753" s="32">
        <v>26348</v>
      </c>
      <c r="G1753" s="32">
        <v>-363.11</v>
      </c>
      <c r="H1753" s="32">
        <v>-367.09</v>
      </c>
      <c r="I1753" s="32">
        <v>-367.1</v>
      </c>
      <c r="J1753" s="32">
        <v>-3.9799999999999613</v>
      </c>
      <c r="K1753" s="32">
        <v>-1.0000000000047748E-2</v>
      </c>
      <c r="L1753" s="32"/>
    </row>
    <row r="1754" spans="1:12">
      <c r="A1754" s="56"/>
      <c r="B1754" s="56" t="s">
        <v>2439</v>
      </c>
      <c r="C1754" s="56" t="s">
        <v>2438</v>
      </c>
      <c r="D1754" s="32">
        <v>173827</v>
      </c>
      <c r="E1754" s="32">
        <v>-145669</v>
      </c>
      <c r="F1754" s="32">
        <v>28158</v>
      </c>
      <c r="G1754" s="32">
        <v>-377.23</v>
      </c>
      <c r="H1754" s="32">
        <v>-381.37</v>
      </c>
      <c r="I1754" s="32">
        <v>-381.37</v>
      </c>
      <c r="J1754" s="32">
        <v>-4.1399999999999864</v>
      </c>
      <c r="K1754" s="32">
        <v>0</v>
      </c>
      <c r="L1754" s="32"/>
    </row>
    <row r="1755" spans="1:12">
      <c r="A1755" s="56"/>
      <c r="B1755" s="56" t="s">
        <v>2441</v>
      </c>
      <c r="C1755" s="56" t="s">
        <v>2440</v>
      </c>
      <c r="D1755" s="32">
        <v>415170</v>
      </c>
      <c r="E1755" s="32">
        <v>-146970</v>
      </c>
      <c r="F1755" s="32">
        <v>268200</v>
      </c>
      <c r="G1755" s="32">
        <v>-4406.49</v>
      </c>
      <c r="H1755" s="32">
        <v>-4454.8999999999996</v>
      </c>
      <c r="I1755" s="32">
        <v>-4454.91</v>
      </c>
      <c r="J1755" s="32">
        <v>-48.409999999999854</v>
      </c>
      <c r="K1755" s="32">
        <v>-1.0000000000218279E-2</v>
      </c>
      <c r="L1755" s="32"/>
    </row>
    <row r="1756" spans="1:12">
      <c r="A1756" s="56"/>
      <c r="B1756" s="56" t="s">
        <v>2443</v>
      </c>
      <c r="C1756" s="56" t="s">
        <v>2442</v>
      </c>
      <c r="D1756" s="32">
        <v>249835</v>
      </c>
      <c r="E1756" s="32">
        <v>-205936</v>
      </c>
      <c r="F1756" s="32">
        <v>43899</v>
      </c>
      <c r="G1756" s="32">
        <v>-559.29999999999995</v>
      </c>
      <c r="H1756" s="32">
        <v>-565.45000000000005</v>
      </c>
      <c r="I1756" s="32">
        <v>-565.45000000000005</v>
      </c>
      <c r="J1756" s="32">
        <v>-6.1500000000000909</v>
      </c>
      <c r="K1756" s="32">
        <v>0</v>
      </c>
      <c r="L1756" s="32"/>
    </row>
    <row r="1757" spans="1:12">
      <c r="A1757" s="56"/>
      <c r="B1757" s="56" t="s">
        <v>2445</v>
      </c>
      <c r="C1757" s="56" t="s">
        <v>2444</v>
      </c>
      <c r="D1757" s="32">
        <v>914566</v>
      </c>
      <c r="E1757" s="32">
        <v>-319435</v>
      </c>
      <c r="F1757" s="32">
        <v>595131</v>
      </c>
      <c r="G1757" s="32">
        <v>-9783.8799999999992</v>
      </c>
      <c r="H1757" s="32">
        <v>-9891.39</v>
      </c>
      <c r="I1757" s="32">
        <v>-9891.39</v>
      </c>
      <c r="J1757" s="32">
        <v>-107.51000000000022</v>
      </c>
      <c r="K1757" s="32">
        <v>0</v>
      </c>
      <c r="L1757" s="32"/>
    </row>
    <row r="1758" spans="1:12">
      <c r="A1758" s="56"/>
      <c r="B1758" s="56" t="s">
        <v>7835</v>
      </c>
      <c r="C1758" s="56" t="s">
        <v>9904</v>
      </c>
      <c r="D1758" s="32">
        <v>367481</v>
      </c>
      <c r="E1758" s="32">
        <v>-360245</v>
      </c>
      <c r="F1758" s="32">
        <v>7236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/>
    </row>
    <row r="1759" spans="1:12">
      <c r="A1759" s="56"/>
      <c r="B1759" s="56" t="s">
        <v>2447</v>
      </c>
      <c r="C1759" s="56" t="s">
        <v>2446</v>
      </c>
      <c r="D1759" s="32">
        <v>380067</v>
      </c>
      <c r="E1759" s="32">
        <v>-245685</v>
      </c>
      <c r="F1759" s="32">
        <v>134382</v>
      </c>
      <c r="G1759" s="32">
        <v>-2054.69</v>
      </c>
      <c r="H1759" s="32">
        <v>-2077.27</v>
      </c>
      <c r="I1759" s="32">
        <v>-2077.27</v>
      </c>
      <c r="J1759" s="32">
        <v>-22.579999999999927</v>
      </c>
      <c r="K1759" s="32">
        <v>0</v>
      </c>
      <c r="L1759" s="32"/>
    </row>
    <row r="1760" spans="1:12">
      <c r="A1760" s="56"/>
      <c r="B1760" s="56" t="s">
        <v>2449</v>
      </c>
      <c r="C1760" s="56" t="s">
        <v>2448</v>
      </c>
      <c r="D1760" s="32">
        <v>408219</v>
      </c>
      <c r="E1760" s="32">
        <v>-334934</v>
      </c>
      <c r="F1760" s="32">
        <v>73285</v>
      </c>
      <c r="G1760" s="32">
        <v>-942.34</v>
      </c>
      <c r="H1760" s="32">
        <v>-952.69</v>
      </c>
      <c r="I1760" s="32">
        <v>-952.69</v>
      </c>
      <c r="J1760" s="32">
        <v>-10.350000000000023</v>
      </c>
      <c r="K1760" s="32">
        <v>0</v>
      </c>
      <c r="L1760" s="32"/>
    </row>
    <row r="1761" spans="1:12">
      <c r="A1761" s="56"/>
      <c r="B1761" s="56" t="s">
        <v>2451</v>
      </c>
      <c r="C1761" s="56" t="s">
        <v>2450</v>
      </c>
      <c r="D1761" s="32">
        <v>1084281</v>
      </c>
      <c r="E1761" s="32">
        <v>-379322</v>
      </c>
      <c r="F1761" s="32">
        <v>704959</v>
      </c>
      <c r="G1761" s="32">
        <v>-11588.61</v>
      </c>
      <c r="H1761" s="32">
        <v>-11715.95</v>
      </c>
      <c r="I1761" s="32">
        <v>-11715.95</v>
      </c>
      <c r="J1761" s="32">
        <v>-127.34000000000015</v>
      </c>
      <c r="K1761" s="32">
        <v>0</v>
      </c>
      <c r="L1761" s="32"/>
    </row>
    <row r="1762" spans="1:12">
      <c r="A1762" s="56"/>
      <c r="B1762" s="56" t="s">
        <v>2453</v>
      </c>
      <c r="C1762" s="56" t="s">
        <v>2452</v>
      </c>
      <c r="D1762" s="32">
        <v>555900</v>
      </c>
      <c r="E1762" s="32">
        <v>-299053</v>
      </c>
      <c r="F1762" s="32">
        <v>256847</v>
      </c>
      <c r="G1762" s="32">
        <v>-3977.81</v>
      </c>
      <c r="H1762" s="32">
        <v>-4021.52</v>
      </c>
      <c r="I1762" s="32">
        <v>-4021.53</v>
      </c>
      <c r="J1762" s="32">
        <v>-43.710000000000036</v>
      </c>
      <c r="K1762" s="32">
        <v>-1.0000000000218279E-2</v>
      </c>
      <c r="L1762" s="32"/>
    </row>
    <row r="1763" spans="1:12">
      <c r="A1763" s="56"/>
      <c r="B1763" s="56" t="s">
        <v>2455</v>
      </c>
      <c r="C1763" s="56" t="s">
        <v>2454</v>
      </c>
      <c r="D1763" s="32">
        <v>564876</v>
      </c>
      <c r="E1763" s="32">
        <v>-271533</v>
      </c>
      <c r="F1763" s="32">
        <v>293343</v>
      </c>
      <c r="G1763" s="32">
        <v>-4603.82</v>
      </c>
      <c r="H1763" s="32">
        <v>-4654.42</v>
      </c>
      <c r="I1763" s="32">
        <v>-4654.42</v>
      </c>
      <c r="J1763" s="32">
        <v>-50.600000000000364</v>
      </c>
      <c r="K1763" s="32">
        <v>0</v>
      </c>
      <c r="L1763" s="32"/>
    </row>
    <row r="1764" spans="1:12">
      <c r="A1764" s="56"/>
      <c r="B1764" s="56" t="s">
        <v>2457</v>
      </c>
      <c r="C1764" s="56" t="s">
        <v>2456</v>
      </c>
      <c r="D1764" s="32">
        <v>631556</v>
      </c>
      <c r="E1764" s="32">
        <v>-493218</v>
      </c>
      <c r="F1764" s="32">
        <v>138338</v>
      </c>
      <c r="G1764" s="32">
        <v>-1901.21</v>
      </c>
      <c r="H1764" s="32">
        <v>-1922.1</v>
      </c>
      <c r="I1764" s="32">
        <v>-1922.11</v>
      </c>
      <c r="J1764" s="32">
        <v>-20.889999999999873</v>
      </c>
      <c r="K1764" s="32">
        <v>-9.9999999999909051E-3</v>
      </c>
      <c r="L1764" s="32"/>
    </row>
    <row r="1765" spans="1:12">
      <c r="A1765" s="56"/>
      <c r="B1765" s="56" t="s">
        <v>2459</v>
      </c>
      <c r="C1765" s="56" t="s">
        <v>2458</v>
      </c>
      <c r="D1765" s="32">
        <v>816000</v>
      </c>
      <c r="E1765" s="32">
        <v>-464680</v>
      </c>
      <c r="F1765" s="32">
        <v>351320</v>
      </c>
      <c r="G1765" s="32">
        <v>-5529.8</v>
      </c>
      <c r="H1765" s="32">
        <v>-5590.57</v>
      </c>
      <c r="I1765" s="32">
        <v>-5590.57</v>
      </c>
      <c r="J1765" s="32">
        <v>-60.769999999999527</v>
      </c>
      <c r="K1765" s="32">
        <v>0</v>
      </c>
      <c r="L1765" s="32"/>
    </row>
    <row r="1766" spans="1:12">
      <c r="A1766" s="56"/>
      <c r="B1766" s="56" t="s">
        <v>2461</v>
      </c>
      <c r="C1766" s="56" t="s">
        <v>2460</v>
      </c>
      <c r="D1766" s="32">
        <v>1210883</v>
      </c>
      <c r="E1766" s="32">
        <v>-954305</v>
      </c>
      <c r="F1766" s="32">
        <v>256578</v>
      </c>
      <c r="G1766" s="32">
        <v>-3491.01</v>
      </c>
      <c r="H1766" s="32">
        <v>-3529.36</v>
      </c>
      <c r="I1766" s="32">
        <v>-3529.37</v>
      </c>
      <c r="J1766" s="32">
        <v>-38.349999999999909</v>
      </c>
      <c r="K1766" s="32">
        <v>-9.9999999997635314E-3</v>
      </c>
      <c r="L1766" s="32"/>
    </row>
    <row r="1767" spans="1:12">
      <c r="A1767" s="56"/>
      <c r="B1767" s="56" t="s">
        <v>2463</v>
      </c>
      <c r="C1767" s="56" t="s">
        <v>2462</v>
      </c>
      <c r="D1767" s="32">
        <v>1706169</v>
      </c>
      <c r="E1767" s="32">
        <v>-1001896</v>
      </c>
      <c r="F1767" s="32">
        <v>704273</v>
      </c>
      <c r="G1767" s="32">
        <v>-11022.65</v>
      </c>
      <c r="H1767" s="32">
        <v>-11143.79</v>
      </c>
      <c r="I1767" s="32">
        <v>-11143.78</v>
      </c>
      <c r="J1767" s="32">
        <v>-121.14000000000124</v>
      </c>
      <c r="K1767" s="32">
        <v>1.0000000000218279E-2</v>
      </c>
      <c r="L1767" s="32"/>
    </row>
    <row r="1768" spans="1:12">
      <c r="A1768" s="56"/>
      <c r="B1768" s="56" t="s">
        <v>2465</v>
      </c>
      <c r="C1768" s="56" t="s">
        <v>2464</v>
      </c>
      <c r="D1768" s="32">
        <v>3706908</v>
      </c>
      <c r="E1768" s="32">
        <v>-2716522</v>
      </c>
      <c r="F1768" s="32">
        <v>990386</v>
      </c>
      <c r="G1768" s="32">
        <v>-14336.34</v>
      </c>
      <c r="H1768" s="32">
        <v>-14493.89</v>
      </c>
      <c r="I1768" s="32">
        <v>-14493.88</v>
      </c>
      <c r="J1768" s="32">
        <v>-157.54999999999927</v>
      </c>
      <c r="K1768" s="32">
        <v>1.0000000000218279E-2</v>
      </c>
      <c r="L1768" s="32"/>
    </row>
    <row r="1769" spans="1:12">
      <c r="A1769" s="56"/>
      <c r="B1769" s="56" t="s">
        <v>2467</v>
      </c>
      <c r="C1769" s="56" t="s">
        <v>2466</v>
      </c>
      <c r="D1769" s="32">
        <v>9727</v>
      </c>
      <c r="E1769" s="32">
        <v>-3635</v>
      </c>
      <c r="F1769" s="32">
        <v>6092</v>
      </c>
      <c r="G1769" s="32">
        <v>-99.84</v>
      </c>
      <c r="H1769" s="32">
        <v>-100.93</v>
      </c>
      <c r="I1769" s="32">
        <v>-100.93</v>
      </c>
      <c r="J1769" s="32">
        <v>-1.0900000000000034</v>
      </c>
      <c r="K1769" s="32">
        <v>0</v>
      </c>
      <c r="L1769" s="32"/>
    </row>
    <row r="1770" spans="1:12">
      <c r="A1770" s="56"/>
      <c r="B1770" s="56" t="s">
        <v>2469</v>
      </c>
      <c r="C1770" s="56" t="s">
        <v>2468</v>
      </c>
      <c r="D1770" s="32">
        <v>481980</v>
      </c>
      <c r="E1770" s="32">
        <v>-193669</v>
      </c>
      <c r="F1770" s="32">
        <v>288311</v>
      </c>
      <c r="G1770" s="32">
        <v>-4705.1499999999996</v>
      </c>
      <c r="H1770" s="32">
        <v>-4756.8500000000004</v>
      </c>
      <c r="I1770" s="32">
        <v>-4756.8599999999997</v>
      </c>
      <c r="J1770" s="32">
        <v>-51.700000000000728</v>
      </c>
      <c r="K1770" s="32">
        <v>-9.999999999308784E-3</v>
      </c>
      <c r="L1770" s="32"/>
    </row>
    <row r="1771" spans="1:12">
      <c r="A1771" s="56"/>
      <c r="B1771" s="56" t="s">
        <v>2471</v>
      </c>
      <c r="C1771" s="56" t="s">
        <v>2470</v>
      </c>
      <c r="D1771" s="32">
        <v>242988</v>
      </c>
      <c r="E1771" s="32">
        <v>-198464</v>
      </c>
      <c r="F1771" s="32">
        <v>44524</v>
      </c>
      <c r="G1771" s="32">
        <v>-576.53</v>
      </c>
      <c r="H1771" s="32">
        <v>-582.87</v>
      </c>
      <c r="I1771" s="32">
        <v>-582.86</v>
      </c>
      <c r="J1771" s="32">
        <v>-6.3400000000000318</v>
      </c>
      <c r="K1771" s="32">
        <v>9.9999999999909051E-3</v>
      </c>
      <c r="L1771" s="32"/>
    </row>
    <row r="1772" spans="1:12">
      <c r="A1772" s="56"/>
      <c r="B1772" s="56" t="s">
        <v>2473</v>
      </c>
      <c r="C1772" s="56" t="s">
        <v>2472</v>
      </c>
      <c r="D1772" s="32">
        <v>11977714</v>
      </c>
      <c r="E1772" s="32">
        <v>-9871363</v>
      </c>
      <c r="F1772" s="32">
        <v>2106351</v>
      </c>
      <c r="G1772" s="32">
        <v>-26845.279999999999</v>
      </c>
      <c r="H1772" s="32">
        <v>-27140.28</v>
      </c>
      <c r="I1772" s="32">
        <v>-27140.29</v>
      </c>
      <c r="J1772" s="32">
        <v>-295</v>
      </c>
      <c r="K1772" s="32">
        <v>-1.0000000002037268E-2</v>
      </c>
      <c r="L1772" s="32"/>
    </row>
    <row r="1773" spans="1:12">
      <c r="A1773" s="56"/>
      <c r="B1773" s="56" t="s">
        <v>2473</v>
      </c>
      <c r="C1773" s="56" t="s">
        <v>2474</v>
      </c>
      <c r="D1773" s="32">
        <v>220000000</v>
      </c>
      <c r="E1773" s="32">
        <v>-181968658</v>
      </c>
      <c r="F1773" s="32">
        <v>38031342</v>
      </c>
      <c r="G1773" s="32">
        <v>-488453.56</v>
      </c>
      <c r="H1773" s="32">
        <v>-493821.19</v>
      </c>
      <c r="I1773" s="32">
        <v>-493821.19</v>
      </c>
      <c r="J1773" s="32">
        <v>-5367.6300000000047</v>
      </c>
      <c r="K1773" s="32">
        <v>0</v>
      </c>
      <c r="L1773" s="32"/>
    </row>
    <row r="1774" spans="1:12">
      <c r="A1774" s="56"/>
      <c r="B1774" s="56" t="s">
        <v>9153</v>
      </c>
      <c r="C1774" s="56" t="s">
        <v>10572</v>
      </c>
      <c r="D1774" s="32">
        <v>7700</v>
      </c>
      <c r="E1774" s="32">
        <v>-7699</v>
      </c>
      <c r="F1774" s="32">
        <v>1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/>
    </row>
    <row r="1775" spans="1:12">
      <c r="A1775" s="56"/>
      <c r="B1775" s="56" t="s">
        <v>7836</v>
      </c>
      <c r="C1775" s="56" t="s">
        <v>9905</v>
      </c>
      <c r="D1775" s="32">
        <v>79072</v>
      </c>
      <c r="E1775" s="32">
        <v>-77514</v>
      </c>
      <c r="F1775" s="32">
        <v>1558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/>
    </row>
    <row r="1776" spans="1:12">
      <c r="A1776" s="56"/>
      <c r="B1776" s="56" t="s">
        <v>2476</v>
      </c>
      <c r="C1776" s="56" t="s">
        <v>2475</v>
      </c>
      <c r="D1776" s="32">
        <v>532923</v>
      </c>
      <c r="E1776" s="32">
        <v>-196801</v>
      </c>
      <c r="F1776" s="32">
        <v>336122</v>
      </c>
      <c r="G1776" s="32">
        <v>-5374.48</v>
      </c>
      <c r="H1776" s="32">
        <v>-5433.54</v>
      </c>
      <c r="I1776" s="32">
        <v>-5433.55</v>
      </c>
      <c r="J1776" s="32">
        <v>-59.0600000000004</v>
      </c>
      <c r="K1776" s="32">
        <v>-1.0000000000218279E-2</v>
      </c>
      <c r="L1776" s="32"/>
    </row>
    <row r="1777" spans="1:12">
      <c r="A1777" s="56"/>
      <c r="B1777" s="56" t="s">
        <v>2478</v>
      </c>
      <c r="C1777" s="56" t="s">
        <v>2477</v>
      </c>
      <c r="D1777" s="32">
        <v>156502</v>
      </c>
      <c r="E1777" s="32">
        <v>-122757</v>
      </c>
      <c r="F1777" s="32">
        <v>33745</v>
      </c>
      <c r="G1777" s="32">
        <v>-530.89</v>
      </c>
      <c r="H1777" s="32">
        <v>-536.73</v>
      </c>
      <c r="I1777" s="32">
        <v>-536.72</v>
      </c>
      <c r="J1777" s="32">
        <v>-5.8400000000000318</v>
      </c>
      <c r="K1777" s="32">
        <v>9.9999999999909051E-3</v>
      </c>
      <c r="L1777" s="32"/>
    </row>
    <row r="1778" spans="1:12">
      <c r="A1778" s="56"/>
      <c r="B1778" s="56" t="s">
        <v>1315</v>
      </c>
      <c r="C1778" s="56" t="s">
        <v>2479</v>
      </c>
      <c r="D1778" s="32">
        <v>302452</v>
      </c>
      <c r="E1778" s="32">
        <v>-232221</v>
      </c>
      <c r="F1778" s="32">
        <v>70231</v>
      </c>
      <c r="G1778" s="32">
        <v>-1263.5</v>
      </c>
      <c r="H1778" s="32">
        <v>-1277.3800000000001</v>
      </c>
      <c r="I1778" s="32">
        <v>-1277.3900000000001</v>
      </c>
      <c r="J1778" s="32">
        <v>-13.880000000000109</v>
      </c>
      <c r="K1778" s="32">
        <v>-9.9999999999909051E-3</v>
      </c>
      <c r="L1778" s="32"/>
    </row>
    <row r="1779" spans="1:12">
      <c r="A1779" s="56"/>
      <c r="B1779" s="56" t="s">
        <v>2481</v>
      </c>
      <c r="C1779" s="56" t="s">
        <v>2480</v>
      </c>
      <c r="D1779" s="32">
        <v>488455</v>
      </c>
      <c r="E1779" s="32">
        <v>-377439</v>
      </c>
      <c r="F1779" s="32">
        <v>111016</v>
      </c>
      <c r="G1779" s="32">
        <v>-2009.69</v>
      </c>
      <c r="H1779" s="32">
        <v>-2031.76</v>
      </c>
      <c r="I1779" s="32">
        <v>-2031.77</v>
      </c>
      <c r="J1779" s="32">
        <v>-22.069999999999936</v>
      </c>
      <c r="K1779" s="32">
        <v>-9.9999999999909051E-3</v>
      </c>
      <c r="L1779" s="32"/>
    </row>
    <row r="1780" spans="1:12">
      <c r="A1780" s="56"/>
      <c r="B1780" s="56" t="s">
        <v>2481</v>
      </c>
      <c r="C1780" s="56" t="s">
        <v>2482</v>
      </c>
      <c r="D1780" s="32">
        <v>733390</v>
      </c>
      <c r="E1780" s="32">
        <v>-568952</v>
      </c>
      <c r="F1780" s="32">
        <v>164438</v>
      </c>
      <c r="G1780" s="32">
        <v>-2988.16</v>
      </c>
      <c r="H1780" s="32">
        <v>-3021</v>
      </c>
      <c r="I1780" s="32">
        <v>-3020.99</v>
      </c>
      <c r="J1780" s="32">
        <v>-32.840000000000146</v>
      </c>
      <c r="K1780" s="32">
        <v>1.0000000000218279E-2</v>
      </c>
      <c r="L1780" s="32"/>
    </row>
    <row r="1781" spans="1:12">
      <c r="A1781" s="56"/>
      <c r="B1781" s="56" t="s">
        <v>2484</v>
      </c>
      <c r="C1781" s="56" t="s">
        <v>2483</v>
      </c>
      <c r="D1781" s="32">
        <v>1272731</v>
      </c>
      <c r="E1781" s="32">
        <v>-771475</v>
      </c>
      <c r="F1781" s="32">
        <v>501256</v>
      </c>
      <c r="G1781" s="32">
        <v>-7599.88</v>
      </c>
      <c r="H1781" s="32">
        <v>-7683.41</v>
      </c>
      <c r="I1781" s="32">
        <v>-7683.4</v>
      </c>
      <c r="J1781" s="32">
        <v>-83.529999999999745</v>
      </c>
      <c r="K1781" s="32">
        <v>1.0000000000218279E-2</v>
      </c>
      <c r="L1781" s="32"/>
    </row>
    <row r="1782" spans="1:12">
      <c r="A1782" s="56"/>
      <c r="B1782" s="56" t="s">
        <v>2486</v>
      </c>
      <c r="C1782" s="56" t="s">
        <v>2485</v>
      </c>
      <c r="D1782" s="32">
        <v>640421</v>
      </c>
      <c r="E1782" s="32">
        <v>-529122</v>
      </c>
      <c r="F1782" s="32">
        <v>111299</v>
      </c>
      <c r="G1782" s="32">
        <v>-1411.81</v>
      </c>
      <c r="H1782" s="32">
        <v>-1427.32</v>
      </c>
      <c r="I1782" s="32">
        <v>-1427.31</v>
      </c>
      <c r="J1782" s="32">
        <v>-15.509999999999991</v>
      </c>
      <c r="K1782" s="32">
        <v>9.9999999999909051E-3</v>
      </c>
      <c r="L1782" s="32"/>
    </row>
    <row r="1783" spans="1:12">
      <c r="A1783" s="56"/>
      <c r="B1783" s="56" t="s">
        <v>2488</v>
      </c>
      <c r="C1783" s="56" t="s">
        <v>2487</v>
      </c>
      <c r="D1783" s="32">
        <v>2046979</v>
      </c>
      <c r="E1783" s="32">
        <v>-741905</v>
      </c>
      <c r="F1783" s="32">
        <v>1305074</v>
      </c>
      <c r="G1783" s="32">
        <v>-21418.39</v>
      </c>
      <c r="H1783" s="32">
        <v>-21653.75</v>
      </c>
      <c r="I1783" s="32">
        <v>-21653.759999999998</v>
      </c>
      <c r="J1783" s="32">
        <v>-235.36000000000058</v>
      </c>
      <c r="K1783" s="32">
        <v>-9.9999999983992893E-3</v>
      </c>
      <c r="L1783" s="32"/>
    </row>
    <row r="1784" spans="1:12">
      <c r="A1784" s="56"/>
      <c r="B1784" s="56" t="s">
        <v>2490</v>
      </c>
      <c r="C1784" s="56" t="s">
        <v>2489</v>
      </c>
      <c r="D1784" s="32">
        <v>66353</v>
      </c>
      <c r="E1784" s="32">
        <v>-30493</v>
      </c>
      <c r="F1784" s="32">
        <v>35860</v>
      </c>
      <c r="G1784" s="32">
        <v>-901.49</v>
      </c>
      <c r="H1784" s="32">
        <v>-911.39</v>
      </c>
      <c r="I1784" s="32">
        <v>-911.39</v>
      </c>
      <c r="J1784" s="32">
        <v>-9.8999999999999773</v>
      </c>
      <c r="K1784" s="32">
        <v>0</v>
      </c>
      <c r="L1784" s="32"/>
    </row>
    <row r="1785" spans="1:12">
      <c r="A1785" s="56"/>
      <c r="B1785" s="56" t="s">
        <v>2492</v>
      </c>
      <c r="C1785" s="56" t="s">
        <v>2491</v>
      </c>
      <c r="D1785" s="32">
        <v>11382</v>
      </c>
      <c r="E1785" s="32">
        <v>-10160</v>
      </c>
      <c r="F1785" s="32">
        <v>1222</v>
      </c>
      <c r="G1785" s="32">
        <v>-13.02</v>
      </c>
      <c r="H1785" s="32">
        <v>-13.16</v>
      </c>
      <c r="I1785" s="32">
        <v>-13.17</v>
      </c>
      <c r="J1785" s="32">
        <v>-0.14000000000000057</v>
      </c>
      <c r="K1785" s="32">
        <v>-9.9999999999997868E-3</v>
      </c>
      <c r="L1785" s="32"/>
    </row>
    <row r="1786" spans="1:12">
      <c r="A1786" s="56"/>
      <c r="B1786" s="56" t="s">
        <v>2494</v>
      </c>
      <c r="C1786" s="56" t="s">
        <v>2493</v>
      </c>
      <c r="D1786" s="32">
        <v>372837</v>
      </c>
      <c r="E1786" s="32">
        <v>-191888</v>
      </c>
      <c r="F1786" s="32">
        <v>180949</v>
      </c>
      <c r="G1786" s="32">
        <v>-2890.4</v>
      </c>
      <c r="H1786" s="32">
        <v>-2922.17</v>
      </c>
      <c r="I1786" s="32">
        <v>-2922.17</v>
      </c>
      <c r="J1786" s="32">
        <v>-31.769999999999982</v>
      </c>
      <c r="K1786" s="32">
        <v>0</v>
      </c>
      <c r="L1786" s="32"/>
    </row>
    <row r="1787" spans="1:12">
      <c r="A1787" s="56"/>
      <c r="B1787" s="56" t="s">
        <v>2496</v>
      </c>
      <c r="C1787" s="56" t="s">
        <v>2495</v>
      </c>
      <c r="D1787" s="32">
        <v>91080</v>
      </c>
      <c r="E1787" s="32">
        <v>-72457</v>
      </c>
      <c r="F1787" s="32">
        <v>18623</v>
      </c>
      <c r="G1787" s="32">
        <v>-346.59</v>
      </c>
      <c r="H1787" s="32">
        <v>-350.4</v>
      </c>
      <c r="I1787" s="32">
        <v>-350.4</v>
      </c>
      <c r="J1787" s="32">
        <v>-3.8100000000000023</v>
      </c>
      <c r="K1787" s="32">
        <v>0</v>
      </c>
      <c r="L1787" s="32"/>
    </row>
    <row r="1788" spans="1:12">
      <c r="A1788" s="56"/>
      <c r="B1788" s="56" t="s">
        <v>7185</v>
      </c>
      <c r="C1788" s="56" t="s">
        <v>9645</v>
      </c>
      <c r="D1788" s="32">
        <v>442439</v>
      </c>
      <c r="E1788" s="32">
        <v>-420317</v>
      </c>
      <c r="F1788" s="32">
        <v>22122</v>
      </c>
      <c r="G1788" s="32">
        <v>0</v>
      </c>
      <c r="H1788" s="32">
        <v>0</v>
      </c>
      <c r="I1788" s="32">
        <v>0</v>
      </c>
      <c r="J1788" s="32">
        <v>0</v>
      </c>
      <c r="K1788" s="32">
        <v>0</v>
      </c>
      <c r="L1788" s="32"/>
    </row>
    <row r="1789" spans="1:12">
      <c r="A1789" s="56"/>
      <c r="B1789" s="56" t="s">
        <v>2553</v>
      </c>
      <c r="C1789" s="56" t="s">
        <v>2552</v>
      </c>
      <c r="D1789" s="32">
        <v>34840</v>
      </c>
      <c r="E1789" s="32">
        <v>-26031</v>
      </c>
      <c r="F1789" s="32">
        <v>8809</v>
      </c>
      <c r="G1789" s="32">
        <v>-355.68</v>
      </c>
      <c r="H1789" s="32">
        <v>-359.6</v>
      </c>
      <c r="I1789" s="32">
        <v>-359.59</v>
      </c>
      <c r="J1789" s="32">
        <v>-3.9200000000000159</v>
      </c>
      <c r="K1789" s="32">
        <v>1.0000000000047748E-2</v>
      </c>
      <c r="L1789" s="32"/>
    </row>
    <row r="1790" spans="1:12">
      <c r="A1790" s="56"/>
      <c r="B1790" s="56" t="s">
        <v>2555</v>
      </c>
      <c r="C1790" s="56" t="s">
        <v>2554</v>
      </c>
      <c r="D1790" s="32">
        <v>133200</v>
      </c>
      <c r="E1790" s="32">
        <v>-97146</v>
      </c>
      <c r="F1790" s="32">
        <v>36054</v>
      </c>
      <c r="G1790" s="32">
        <v>-1375.96</v>
      </c>
      <c r="H1790" s="32">
        <v>-1391.09</v>
      </c>
      <c r="I1790" s="32">
        <v>-1391.08</v>
      </c>
      <c r="J1790" s="32">
        <v>-15.129999999999882</v>
      </c>
      <c r="K1790" s="32">
        <v>9.9999999999909051E-3</v>
      </c>
      <c r="L1790" s="32"/>
    </row>
    <row r="1791" spans="1:12">
      <c r="A1791" s="56"/>
      <c r="B1791" s="56" t="s">
        <v>2557</v>
      </c>
      <c r="C1791" s="56" t="s">
        <v>2556</v>
      </c>
      <c r="D1791" s="32">
        <v>2568992</v>
      </c>
      <c r="E1791" s="32">
        <v>-2309564</v>
      </c>
      <c r="F1791" s="32">
        <v>259428</v>
      </c>
      <c r="G1791" s="32">
        <v>-32654.99</v>
      </c>
      <c r="H1791" s="32">
        <v>-33013.839999999997</v>
      </c>
      <c r="I1791" s="32">
        <v>-33013.839999999997</v>
      </c>
      <c r="J1791" s="32">
        <v>-358.84999999999491</v>
      </c>
      <c r="K1791" s="32">
        <v>0</v>
      </c>
      <c r="L1791" s="32"/>
    </row>
    <row r="1792" spans="1:12">
      <c r="A1792" s="56"/>
      <c r="B1792" s="56" t="s">
        <v>2559</v>
      </c>
      <c r="C1792" s="56" t="s">
        <v>2558</v>
      </c>
      <c r="D1792" s="32">
        <v>16500000</v>
      </c>
      <c r="E1792" s="32">
        <v>-10891682</v>
      </c>
      <c r="F1792" s="32">
        <v>5608318</v>
      </c>
      <c r="G1792" s="32">
        <v>-176656.65</v>
      </c>
      <c r="H1792" s="32">
        <v>-178597.93</v>
      </c>
      <c r="I1792" s="32">
        <v>-178597.93</v>
      </c>
      <c r="J1792" s="32">
        <v>-1941.2799999999988</v>
      </c>
      <c r="K1792" s="32">
        <v>0</v>
      </c>
      <c r="L1792" s="32"/>
    </row>
    <row r="1793" spans="1:12">
      <c r="A1793" s="56"/>
      <c r="B1793" s="56" t="s">
        <v>2561</v>
      </c>
      <c r="C1793" s="56" t="s">
        <v>2560</v>
      </c>
      <c r="D1793" s="32">
        <v>17747</v>
      </c>
      <c r="E1793" s="32">
        <v>-14758</v>
      </c>
      <c r="F1793" s="32">
        <v>2989</v>
      </c>
      <c r="G1793" s="32">
        <v>-47.37</v>
      </c>
      <c r="H1793" s="32">
        <v>-47.89</v>
      </c>
      <c r="I1793" s="32">
        <v>-47.89</v>
      </c>
      <c r="J1793" s="32">
        <v>-0.52000000000000313</v>
      </c>
      <c r="K1793" s="32">
        <v>0</v>
      </c>
      <c r="L1793" s="32"/>
    </row>
    <row r="1794" spans="1:12">
      <c r="A1794" s="56"/>
      <c r="B1794" s="56" t="s">
        <v>2563</v>
      </c>
      <c r="C1794" s="56" t="s">
        <v>2562</v>
      </c>
      <c r="D1794" s="32">
        <v>22922</v>
      </c>
      <c r="E1794" s="32">
        <v>-18153</v>
      </c>
      <c r="F1794" s="32">
        <v>4769</v>
      </c>
      <c r="G1794" s="32">
        <v>-75.290000000000006</v>
      </c>
      <c r="H1794" s="32">
        <v>-76.12</v>
      </c>
      <c r="I1794" s="32">
        <v>-76.12</v>
      </c>
      <c r="J1794" s="32">
        <v>-0.82999999999999829</v>
      </c>
      <c r="K1794" s="32">
        <v>0</v>
      </c>
      <c r="L1794" s="32"/>
    </row>
    <row r="1795" spans="1:12">
      <c r="A1795" s="56"/>
      <c r="B1795" s="56" t="s">
        <v>2565</v>
      </c>
      <c r="C1795" s="56" t="s">
        <v>2564</v>
      </c>
      <c r="D1795" s="32">
        <v>25336</v>
      </c>
      <c r="E1795" s="32">
        <v>-20190</v>
      </c>
      <c r="F1795" s="32">
        <v>5146</v>
      </c>
      <c r="G1795" s="32">
        <v>-81.38</v>
      </c>
      <c r="H1795" s="32">
        <v>-82.27</v>
      </c>
      <c r="I1795" s="32">
        <v>-82.27</v>
      </c>
      <c r="J1795" s="32">
        <v>-0.89000000000000057</v>
      </c>
      <c r="K1795" s="32">
        <v>0</v>
      </c>
      <c r="L1795" s="32"/>
    </row>
    <row r="1796" spans="1:12">
      <c r="A1796" s="56"/>
      <c r="B1796" s="56" t="s">
        <v>2567</v>
      </c>
      <c r="C1796" s="56" t="s">
        <v>2566</v>
      </c>
      <c r="D1796" s="32">
        <v>29006</v>
      </c>
      <c r="E1796" s="32">
        <v>-21841</v>
      </c>
      <c r="F1796" s="32">
        <v>7165</v>
      </c>
      <c r="G1796" s="32">
        <v>-110.46</v>
      </c>
      <c r="H1796" s="32">
        <v>-111.68</v>
      </c>
      <c r="I1796" s="32">
        <v>-111.67</v>
      </c>
      <c r="J1796" s="32">
        <v>-1.2200000000000131</v>
      </c>
      <c r="K1796" s="32">
        <v>1.0000000000005116E-2</v>
      </c>
      <c r="L1796" s="32"/>
    </row>
    <row r="1797" spans="1:12">
      <c r="A1797" s="56"/>
      <c r="B1797" s="56" t="s">
        <v>2569</v>
      </c>
      <c r="C1797" s="56" t="s">
        <v>2568</v>
      </c>
      <c r="D1797" s="32">
        <v>29006</v>
      </c>
      <c r="E1797" s="32">
        <v>-21773</v>
      </c>
      <c r="F1797" s="32">
        <v>7233</v>
      </c>
      <c r="G1797" s="32">
        <v>-111.35</v>
      </c>
      <c r="H1797" s="32">
        <v>-112.57</v>
      </c>
      <c r="I1797" s="32">
        <v>-112.57</v>
      </c>
      <c r="J1797" s="32">
        <v>-1.2199999999999989</v>
      </c>
      <c r="K1797" s="32">
        <v>0</v>
      </c>
      <c r="L1797" s="32"/>
    </row>
    <row r="1798" spans="1:12">
      <c r="A1798" s="56"/>
      <c r="B1798" s="56" t="s">
        <v>2571</v>
      </c>
      <c r="C1798" s="56" t="s">
        <v>2570</v>
      </c>
      <c r="D1798" s="32">
        <v>45048</v>
      </c>
      <c r="E1798" s="32">
        <v>-33057</v>
      </c>
      <c r="F1798" s="32">
        <v>11991</v>
      </c>
      <c r="G1798" s="32">
        <v>-182.12</v>
      </c>
      <c r="H1798" s="32">
        <v>-184.11</v>
      </c>
      <c r="I1798" s="32">
        <v>-184.12</v>
      </c>
      <c r="J1798" s="32">
        <v>-1.9900000000000091</v>
      </c>
      <c r="K1798" s="32">
        <v>-9.9999999999909051E-3</v>
      </c>
      <c r="L1798" s="32"/>
    </row>
    <row r="1799" spans="1:12">
      <c r="A1799" s="56"/>
      <c r="B1799" s="56" t="s">
        <v>2573</v>
      </c>
      <c r="C1799" s="56" t="s">
        <v>2572</v>
      </c>
      <c r="D1799" s="32">
        <v>54094</v>
      </c>
      <c r="E1799" s="32">
        <v>-27881</v>
      </c>
      <c r="F1799" s="32">
        <v>26213</v>
      </c>
      <c r="G1799" s="32">
        <v>-651.21</v>
      </c>
      <c r="H1799" s="32">
        <v>-658.36</v>
      </c>
      <c r="I1799" s="32">
        <v>-658.36</v>
      </c>
      <c r="J1799" s="32">
        <v>-7.1499999999999773</v>
      </c>
      <c r="K1799" s="32">
        <v>0</v>
      </c>
      <c r="L1799" s="32"/>
    </row>
    <row r="1800" spans="1:12">
      <c r="A1800" s="56"/>
      <c r="B1800" s="56" t="s">
        <v>2575</v>
      </c>
      <c r="C1800" s="56" t="s">
        <v>2574</v>
      </c>
      <c r="D1800" s="32">
        <v>62816</v>
      </c>
      <c r="E1800" s="32">
        <v>-48285</v>
      </c>
      <c r="F1800" s="32">
        <v>14531</v>
      </c>
      <c r="G1800" s="32">
        <v>-226.51</v>
      </c>
      <c r="H1800" s="32">
        <v>-228.99</v>
      </c>
      <c r="I1800" s="32">
        <v>-229</v>
      </c>
      <c r="J1800" s="32">
        <v>-2.4800000000000182</v>
      </c>
      <c r="K1800" s="32">
        <v>-9.9999999999909051E-3</v>
      </c>
      <c r="L1800" s="32"/>
    </row>
    <row r="1801" spans="1:12">
      <c r="A1801" s="56"/>
      <c r="B1801" s="56" t="s">
        <v>2577</v>
      </c>
      <c r="C1801" s="56" t="s">
        <v>2576</v>
      </c>
      <c r="D1801" s="32">
        <v>88400</v>
      </c>
      <c r="E1801" s="32">
        <v>-73519</v>
      </c>
      <c r="F1801" s="32">
        <v>14881</v>
      </c>
      <c r="G1801" s="32">
        <v>-235.81</v>
      </c>
      <c r="H1801" s="32">
        <v>-238.4</v>
      </c>
      <c r="I1801" s="32">
        <v>-238.4</v>
      </c>
      <c r="J1801" s="32">
        <v>-2.5900000000000034</v>
      </c>
      <c r="K1801" s="32">
        <v>0</v>
      </c>
      <c r="L1801" s="32"/>
    </row>
    <row r="1802" spans="1:12">
      <c r="A1802" s="56"/>
      <c r="B1802" s="56" t="s">
        <v>2579</v>
      </c>
      <c r="C1802" s="56" t="s">
        <v>2578</v>
      </c>
      <c r="D1802" s="32">
        <v>96643</v>
      </c>
      <c r="E1802" s="32">
        <v>-79332</v>
      </c>
      <c r="F1802" s="32">
        <v>17311</v>
      </c>
      <c r="G1802" s="32">
        <v>-274.89999999999998</v>
      </c>
      <c r="H1802" s="32">
        <v>-277.92</v>
      </c>
      <c r="I1802" s="32">
        <v>-277.92</v>
      </c>
      <c r="J1802" s="32">
        <v>-3.0200000000000387</v>
      </c>
      <c r="K1802" s="32">
        <v>0</v>
      </c>
      <c r="L1802" s="32"/>
    </row>
    <row r="1803" spans="1:12">
      <c r="A1803" s="56"/>
      <c r="B1803" s="56" t="s">
        <v>2581</v>
      </c>
      <c r="C1803" s="56" t="s">
        <v>2580</v>
      </c>
      <c r="D1803" s="32">
        <v>108150</v>
      </c>
      <c r="E1803" s="32">
        <v>-85170</v>
      </c>
      <c r="F1803" s="32">
        <v>22980</v>
      </c>
      <c r="G1803" s="32">
        <v>-448.04</v>
      </c>
      <c r="H1803" s="32">
        <v>-452.97</v>
      </c>
      <c r="I1803" s="32">
        <v>-452.96</v>
      </c>
      <c r="J1803" s="32">
        <v>-4.9300000000000068</v>
      </c>
      <c r="K1803" s="32">
        <v>1.0000000000047748E-2</v>
      </c>
      <c r="L1803" s="32"/>
    </row>
    <row r="1804" spans="1:12">
      <c r="A1804" s="56"/>
      <c r="B1804" s="56" t="s">
        <v>2583</v>
      </c>
      <c r="C1804" s="56" t="s">
        <v>2582</v>
      </c>
      <c r="D1804" s="32">
        <v>124777</v>
      </c>
      <c r="E1804" s="32">
        <v>-95671</v>
      </c>
      <c r="F1804" s="32">
        <v>29106</v>
      </c>
      <c r="G1804" s="32">
        <v>-525.74</v>
      </c>
      <c r="H1804" s="32">
        <v>-531.52</v>
      </c>
      <c r="I1804" s="32">
        <v>-531.52</v>
      </c>
      <c r="J1804" s="32">
        <v>-5.7799999999999727</v>
      </c>
      <c r="K1804" s="32">
        <v>0</v>
      </c>
      <c r="L1804" s="32"/>
    </row>
    <row r="1805" spans="1:12">
      <c r="A1805" s="56"/>
      <c r="B1805" s="56" t="s">
        <v>2585</v>
      </c>
      <c r="C1805" s="56" t="s">
        <v>2584</v>
      </c>
      <c r="D1805" s="32">
        <v>164025</v>
      </c>
      <c r="E1805" s="32">
        <v>-67745</v>
      </c>
      <c r="F1805" s="32">
        <v>96280</v>
      </c>
      <c r="G1805" s="32">
        <v>-1529.62</v>
      </c>
      <c r="H1805" s="32">
        <v>-1546.43</v>
      </c>
      <c r="I1805" s="32">
        <v>-1546.43</v>
      </c>
      <c r="J1805" s="32">
        <v>-16.810000000000173</v>
      </c>
      <c r="K1805" s="32">
        <v>0</v>
      </c>
      <c r="L1805" s="32"/>
    </row>
    <row r="1806" spans="1:12">
      <c r="A1806" s="56"/>
      <c r="B1806" s="56" t="s">
        <v>2587</v>
      </c>
      <c r="C1806" s="56" t="s">
        <v>2586</v>
      </c>
      <c r="D1806" s="32">
        <v>169936</v>
      </c>
      <c r="E1806" s="32">
        <v>-114669</v>
      </c>
      <c r="F1806" s="32">
        <v>55267</v>
      </c>
      <c r="G1806" s="32">
        <v>-1295.5999999999999</v>
      </c>
      <c r="H1806" s="32">
        <v>-1309.8399999999999</v>
      </c>
      <c r="I1806" s="32">
        <v>-1309.8399999999999</v>
      </c>
      <c r="J1806" s="32">
        <v>-14.240000000000009</v>
      </c>
      <c r="K1806" s="32">
        <v>0</v>
      </c>
      <c r="L1806" s="32"/>
    </row>
    <row r="1807" spans="1:12">
      <c r="A1807" s="56"/>
      <c r="B1807" s="56" t="s">
        <v>2589</v>
      </c>
      <c r="C1807" s="56" t="s">
        <v>2588</v>
      </c>
      <c r="D1807" s="32">
        <v>473440</v>
      </c>
      <c r="E1807" s="32">
        <v>-186737</v>
      </c>
      <c r="F1807" s="32">
        <v>286703</v>
      </c>
      <c r="G1807" s="32">
        <v>-4567.91</v>
      </c>
      <c r="H1807" s="32">
        <v>-4618.1000000000004</v>
      </c>
      <c r="I1807" s="32">
        <v>-4618.1000000000004</v>
      </c>
      <c r="J1807" s="32">
        <v>-50.190000000000509</v>
      </c>
      <c r="K1807" s="32">
        <v>0</v>
      </c>
      <c r="L1807" s="32"/>
    </row>
    <row r="1808" spans="1:12">
      <c r="A1808" s="56"/>
      <c r="B1808" s="56" t="s">
        <v>2591</v>
      </c>
      <c r="C1808" s="56" t="s">
        <v>2590</v>
      </c>
      <c r="D1808" s="32">
        <v>477003</v>
      </c>
      <c r="E1808" s="32">
        <v>-237084</v>
      </c>
      <c r="F1808" s="32">
        <v>239919</v>
      </c>
      <c r="G1808" s="32">
        <v>-3752.35</v>
      </c>
      <c r="H1808" s="32">
        <v>-3793.57</v>
      </c>
      <c r="I1808" s="32">
        <v>-3793.58</v>
      </c>
      <c r="J1808" s="32">
        <v>-41.220000000000255</v>
      </c>
      <c r="K1808" s="32">
        <v>-9.9999999997635314E-3</v>
      </c>
      <c r="L1808" s="32"/>
    </row>
    <row r="1809" spans="1:12">
      <c r="A1809" s="56"/>
      <c r="B1809" s="56" t="s">
        <v>2593</v>
      </c>
      <c r="C1809" s="56" t="s">
        <v>2592</v>
      </c>
      <c r="D1809" s="32">
        <v>599285</v>
      </c>
      <c r="E1809" s="32">
        <v>-238692</v>
      </c>
      <c r="F1809" s="32">
        <v>360593</v>
      </c>
      <c r="G1809" s="32">
        <v>-5741.84</v>
      </c>
      <c r="H1809" s="32">
        <v>-5804.94</v>
      </c>
      <c r="I1809" s="32">
        <v>-5804.93</v>
      </c>
      <c r="J1809" s="32">
        <v>-63.099999999999454</v>
      </c>
      <c r="K1809" s="32">
        <v>9.999999999308784E-3</v>
      </c>
      <c r="L1809" s="32"/>
    </row>
    <row r="1810" spans="1:12">
      <c r="A1810" s="56"/>
      <c r="B1810" s="56" t="s">
        <v>2595</v>
      </c>
      <c r="C1810" s="56" t="s">
        <v>2594</v>
      </c>
      <c r="D1810" s="32">
        <v>1382445</v>
      </c>
      <c r="E1810" s="32">
        <v>-545273</v>
      </c>
      <c r="F1810" s="32">
        <v>837172</v>
      </c>
      <c r="G1810" s="32">
        <v>-13338.28</v>
      </c>
      <c r="H1810" s="32">
        <v>-13484.85</v>
      </c>
      <c r="I1810" s="32">
        <v>-13484.85</v>
      </c>
      <c r="J1810" s="32">
        <v>-146.56999999999971</v>
      </c>
      <c r="K1810" s="32">
        <v>0</v>
      </c>
      <c r="L1810" s="32"/>
    </row>
    <row r="1811" spans="1:12">
      <c r="A1811" s="56"/>
      <c r="B1811" s="56" t="s">
        <v>2597</v>
      </c>
      <c r="C1811" s="56" t="s">
        <v>2596</v>
      </c>
      <c r="D1811" s="32">
        <v>3274430</v>
      </c>
      <c r="E1811" s="32">
        <v>-1291522</v>
      </c>
      <c r="F1811" s="32">
        <v>1982908</v>
      </c>
      <c r="G1811" s="32">
        <v>-31592.75</v>
      </c>
      <c r="H1811" s="32">
        <v>-31939.919999999998</v>
      </c>
      <c r="I1811" s="32">
        <v>-31939.919999999998</v>
      </c>
      <c r="J1811" s="32">
        <v>-347.16999999999825</v>
      </c>
      <c r="K1811" s="32">
        <v>0</v>
      </c>
      <c r="L1811" s="32"/>
    </row>
    <row r="1812" spans="1:12">
      <c r="A1812" s="56"/>
      <c r="B1812" s="56" t="s">
        <v>2599</v>
      </c>
      <c r="C1812" s="56" t="s">
        <v>2598</v>
      </c>
      <c r="D1812" s="32">
        <v>4303571</v>
      </c>
      <c r="E1812" s="32">
        <v>-1699753</v>
      </c>
      <c r="F1812" s="32">
        <v>2603818</v>
      </c>
      <c r="G1812" s="32">
        <v>-41482.089999999997</v>
      </c>
      <c r="H1812" s="32">
        <v>-41937.94</v>
      </c>
      <c r="I1812" s="32">
        <v>-41937.93</v>
      </c>
      <c r="J1812" s="32">
        <v>-455.85000000000582</v>
      </c>
      <c r="K1812" s="32">
        <v>1.0000000002037268E-2</v>
      </c>
      <c r="L1812" s="32"/>
    </row>
    <row r="1813" spans="1:12">
      <c r="A1813" s="56"/>
      <c r="B1813" s="56" t="s">
        <v>2601</v>
      </c>
      <c r="C1813" s="56" t="s">
        <v>2600</v>
      </c>
      <c r="D1813" s="32">
        <v>5918001</v>
      </c>
      <c r="E1813" s="32">
        <v>-2298610</v>
      </c>
      <c r="F1813" s="32">
        <v>3619391</v>
      </c>
      <c r="G1813" s="32">
        <v>-57717.11</v>
      </c>
      <c r="H1813" s="32">
        <v>-58351.35</v>
      </c>
      <c r="I1813" s="32">
        <v>-58351.360000000001</v>
      </c>
      <c r="J1813" s="32">
        <v>-634.23999999999796</v>
      </c>
      <c r="K1813" s="32">
        <v>-1.0000000002037268E-2</v>
      </c>
      <c r="L1813" s="32"/>
    </row>
    <row r="1814" spans="1:12">
      <c r="A1814" s="56"/>
      <c r="B1814" s="56" t="s">
        <v>2603</v>
      </c>
      <c r="C1814" s="56" t="s">
        <v>2602</v>
      </c>
      <c r="D1814" s="32">
        <v>6020249</v>
      </c>
      <c r="E1814" s="32">
        <v>-2600921</v>
      </c>
      <c r="F1814" s="32">
        <v>3419328</v>
      </c>
      <c r="G1814" s="32">
        <v>-54153.96</v>
      </c>
      <c r="H1814" s="32">
        <v>-54749.06</v>
      </c>
      <c r="I1814" s="32">
        <v>-54749.05</v>
      </c>
      <c r="J1814" s="32">
        <v>-595.09999999999854</v>
      </c>
      <c r="K1814" s="32">
        <v>9.9999999947613105E-3</v>
      </c>
      <c r="L1814" s="32"/>
    </row>
    <row r="1815" spans="1:12">
      <c r="A1815" s="56"/>
      <c r="B1815" s="56" t="s">
        <v>1730</v>
      </c>
      <c r="C1815" s="56" t="s">
        <v>1729</v>
      </c>
      <c r="D1815" s="32">
        <v>6535274</v>
      </c>
      <c r="E1815" s="32">
        <v>-3073968</v>
      </c>
      <c r="F1815" s="32">
        <v>3461306</v>
      </c>
      <c r="G1815" s="32">
        <v>-55820.62</v>
      </c>
      <c r="H1815" s="32">
        <v>-56434.03</v>
      </c>
      <c r="I1815" s="32">
        <v>-56434.03</v>
      </c>
      <c r="J1815" s="32">
        <v>-613.40999999999622</v>
      </c>
      <c r="K1815" s="32">
        <v>0</v>
      </c>
      <c r="L1815" s="32"/>
    </row>
    <row r="1816" spans="1:12">
      <c r="A1816" s="56"/>
      <c r="B1816" s="56" t="s">
        <v>1732</v>
      </c>
      <c r="C1816" s="56" t="s">
        <v>1731</v>
      </c>
      <c r="D1816" s="32">
        <v>15014518</v>
      </c>
      <c r="E1816" s="32">
        <v>-8182511</v>
      </c>
      <c r="F1816" s="32">
        <v>6832007</v>
      </c>
      <c r="G1816" s="32">
        <v>-108296.78</v>
      </c>
      <c r="H1816" s="32">
        <v>-109486.85</v>
      </c>
      <c r="I1816" s="32">
        <v>-109486.86</v>
      </c>
      <c r="J1816" s="32">
        <v>-1190.070000000007</v>
      </c>
      <c r="K1816" s="32">
        <v>-9.9999999947613105E-3</v>
      </c>
      <c r="L1816" s="32"/>
    </row>
    <row r="1817" spans="1:12">
      <c r="A1817" s="56"/>
      <c r="B1817" s="56" t="s">
        <v>2605</v>
      </c>
      <c r="C1817" s="56" t="s">
        <v>2604</v>
      </c>
      <c r="D1817" s="32">
        <v>51294</v>
      </c>
      <c r="E1817" s="32">
        <v>-19901</v>
      </c>
      <c r="F1817" s="32">
        <v>31393</v>
      </c>
      <c r="G1817" s="32">
        <v>-513.39</v>
      </c>
      <c r="H1817" s="32">
        <v>-519.02</v>
      </c>
      <c r="I1817" s="32">
        <v>-519.03</v>
      </c>
      <c r="J1817" s="32">
        <v>-5.6299999999999955</v>
      </c>
      <c r="K1817" s="32">
        <v>-9.9999999999909051E-3</v>
      </c>
      <c r="L1817" s="32"/>
    </row>
    <row r="1818" spans="1:12">
      <c r="A1818" s="56"/>
      <c r="B1818" s="56" t="s">
        <v>2607</v>
      </c>
      <c r="C1818" s="56" t="s">
        <v>2606</v>
      </c>
      <c r="D1818" s="32">
        <v>148850</v>
      </c>
      <c r="E1818" s="32">
        <v>-57315</v>
      </c>
      <c r="F1818" s="32">
        <v>91535</v>
      </c>
      <c r="G1818" s="32">
        <v>-1497.53</v>
      </c>
      <c r="H1818" s="32">
        <v>-1513.99</v>
      </c>
      <c r="I1818" s="32">
        <v>-1514</v>
      </c>
      <c r="J1818" s="32">
        <v>-16.460000000000036</v>
      </c>
      <c r="K1818" s="32">
        <v>-9.9999999999909051E-3</v>
      </c>
      <c r="L1818" s="32"/>
    </row>
    <row r="1819" spans="1:12">
      <c r="A1819" s="56"/>
      <c r="B1819" s="56" t="s">
        <v>2609</v>
      </c>
      <c r="C1819" s="56" t="s">
        <v>2608</v>
      </c>
      <c r="D1819" s="32">
        <v>16116</v>
      </c>
      <c r="E1819" s="32">
        <v>-7161</v>
      </c>
      <c r="F1819" s="32">
        <v>8955</v>
      </c>
      <c r="G1819" s="32">
        <v>-225.75</v>
      </c>
      <c r="H1819" s="32">
        <v>-228.24</v>
      </c>
      <c r="I1819" s="32">
        <v>-228.23</v>
      </c>
      <c r="J1819" s="32">
        <v>-2.4900000000000091</v>
      </c>
      <c r="K1819" s="32">
        <v>1.0000000000019327E-2</v>
      </c>
      <c r="L1819" s="32"/>
    </row>
    <row r="1820" spans="1:12">
      <c r="A1820" s="56"/>
      <c r="B1820" s="56" t="s">
        <v>2611</v>
      </c>
      <c r="C1820" s="56" t="s">
        <v>2610</v>
      </c>
      <c r="D1820" s="32">
        <v>18280</v>
      </c>
      <c r="E1820" s="32">
        <v>-14445</v>
      </c>
      <c r="F1820" s="32">
        <v>3835</v>
      </c>
      <c r="G1820" s="32">
        <v>-70.930000000000007</v>
      </c>
      <c r="H1820" s="32">
        <v>-71.72</v>
      </c>
      <c r="I1820" s="32">
        <v>-71.709999999999994</v>
      </c>
      <c r="J1820" s="32">
        <v>-0.78999999999999204</v>
      </c>
      <c r="K1820" s="32">
        <v>1.0000000000005116E-2</v>
      </c>
      <c r="L1820" s="32"/>
    </row>
    <row r="1821" spans="1:12">
      <c r="A1821" s="56"/>
      <c r="B1821" s="56" t="s">
        <v>2613</v>
      </c>
      <c r="C1821" s="56" t="s">
        <v>2612</v>
      </c>
      <c r="D1821" s="32">
        <v>18800</v>
      </c>
      <c r="E1821" s="32">
        <v>-15667</v>
      </c>
      <c r="F1821" s="32">
        <v>3133</v>
      </c>
      <c r="G1821" s="32">
        <v>-60.53</v>
      </c>
      <c r="H1821" s="32">
        <v>-61.2</v>
      </c>
      <c r="I1821" s="32">
        <v>-61.2</v>
      </c>
      <c r="J1821" s="32">
        <v>-0.67000000000000171</v>
      </c>
      <c r="K1821" s="32">
        <v>0</v>
      </c>
      <c r="L1821" s="32"/>
    </row>
    <row r="1822" spans="1:12">
      <c r="A1822" s="56"/>
      <c r="B1822" s="56" t="s">
        <v>2615</v>
      </c>
      <c r="C1822" s="56" t="s">
        <v>2614</v>
      </c>
      <c r="D1822" s="32">
        <v>19292</v>
      </c>
      <c r="E1822" s="32">
        <v>-16472</v>
      </c>
      <c r="F1822" s="32">
        <v>2820</v>
      </c>
      <c r="G1822" s="32">
        <v>-55.06</v>
      </c>
      <c r="H1822" s="32">
        <v>-55.67</v>
      </c>
      <c r="I1822" s="32">
        <v>-55.67</v>
      </c>
      <c r="J1822" s="32">
        <v>-0.60999999999999943</v>
      </c>
      <c r="K1822" s="32">
        <v>0</v>
      </c>
      <c r="L1822" s="32"/>
    </row>
    <row r="1823" spans="1:12">
      <c r="A1823" s="56"/>
      <c r="B1823" s="56" t="s">
        <v>2617</v>
      </c>
      <c r="C1823" s="56" t="s">
        <v>2616</v>
      </c>
      <c r="D1823" s="32">
        <v>37191</v>
      </c>
      <c r="E1823" s="32">
        <v>-31746</v>
      </c>
      <c r="F1823" s="32">
        <v>5445</v>
      </c>
      <c r="G1823" s="32">
        <v>-111.43</v>
      </c>
      <c r="H1823" s="32">
        <v>-112.66</v>
      </c>
      <c r="I1823" s="32">
        <v>-112.66</v>
      </c>
      <c r="J1823" s="32">
        <v>-1.2299999999999898</v>
      </c>
      <c r="K1823" s="32">
        <v>0</v>
      </c>
      <c r="L1823" s="32"/>
    </row>
    <row r="1824" spans="1:12">
      <c r="A1824" s="56"/>
      <c r="B1824" s="56" t="s">
        <v>2619</v>
      </c>
      <c r="C1824" s="56" t="s">
        <v>2618</v>
      </c>
      <c r="D1824" s="32">
        <v>41101</v>
      </c>
      <c r="E1824" s="32">
        <v>-32878</v>
      </c>
      <c r="F1824" s="32">
        <v>8223</v>
      </c>
      <c r="G1824" s="32">
        <v>-153.82</v>
      </c>
      <c r="H1824" s="32">
        <v>-155.5</v>
      </c>
      <c r="I1824" s="32">
        <v>-155.51</v>
      </c>
      <c r="J1824" s="32">
        <v>-1.6800000000000068</v>
      </c>
      <c r="K1824" s="32">
        <v>-9.9999999999909051E-3</v>
      </c>
      <c r="L1824" s="32"/>
    </row>
    <row r="1825" spans="1:12">
      <c r="A1825" s="56"/>
      <c r="B1825" s="56" t="s">
        <v>2621</v>
      </c>
      <c r="C1825" s="56" t="s">
        <v>2620</v>
      </c>
      <c r="D1825" s="32">
        <v>47918</v>
      </c>
      <c r="E1825" s="32">
        <v>-38332</v>
      </c>
      <c r="F1825" s="32">
        <v>9586</v>
      </c>
      <c r="G1825" s="32">
        <v>-179.31</v>
      </c>
      <c r="H1825" s="32">
        <v>-181.29</v>
      </c>
      <c r="I1825" s="32">
        <v>-181.28</v>
      </c>
      <c r="J1825" s="32">
        <v>-1.9799999999999898</v>
      </c>
      <c r="K1825" s="32">
        <v>9.9999999999909051E-3</v>
      </c>
      <c r="L1825" s="32"/>
    </row>
    <row r="1826" spans="1:12">
      <c r="A1826" s="56"/>
      <c r="B1826" s="56" t="s">
        <v>2623</v>
      </c>
      <c r="C1826" s="56" t="s">
        <v>2622</v>
      </c>
      <c r="D1826" s="32">
        <v>49178</v>
      </c>
      <c r="E1826" s="32">
        <v>-37727</v>
      </c>
      <c r="F1826" s="32">
        <v>11451</v>
      </c>
      <c r="G1826" s="32">
        <v>-178.32</v>
      </c>
      <c r="H1826" s="32">
        <v>-180.28</v>
      </c>
      <c r="I1826" s="32">
        <v>-180.28</v>
      </c>
      <c r="J1826" s="32">
        <v>-1.960000000000008</v>
      </c>
      <c r="K1826" s="32">
        <v>0</v>
      </c>
      <c r="L1826" s="32"/>
    </row>
    <row r="1827" spans="1:12">
      <c r="A1827" s="56"/>
      <c r="B1827" s="56" t="s">
        <v>2625</v>
      </c>
      <c r="C1827" s="56" t="s">
        <v>2624</v>
      </c>
      <c r="D1827" s="32">
        <v>49400</v>
      </c>
      <c r="E1827" s="32">
        <v>-38677</v>
      </c>
      <c r="F1827" s="32">
        <v>10723</v>
      </c>
      <c r="G1827" s="32">
        <v>-168.59</v>
      </c>
      <c r="H1827" s="32">
        <v>-170.43</v>
      </c>
      <c r="I1827" s="32">
        <v>-170.44</v>
      </c>
      <c r="J1827" s="32">
        <v>-1.8400000000000034</v>
      </c>
      <c r="K1827" s="32">
        <v>-9.9999999999909051E-3</v>
      </c>
      <c r="L1827" s="32"/>
    </row>
    <row r="1828" spans="1:12">
      <c r="A1828" s="56"/>
      <c r="B1828" s="56" t="s">
        <v>2605</v>
      </c>
      <c r="C1828" s="56" t="s">
        <v>2626</v>
      </c>
      <c r="D1828" s="32">
        <v>51292</v>
      </c>
      <c r="E1828" s="32">
        <v>-22806</v>
      </c>
      <c r="F1828" s="32">
        <v>28486</v>
      </c>
      <c r="G1828" s="32">
        <v>-718.06</v>
      </c>
      <c r="H1828" s="32">
        <v>-725.95</v>
      </c>
      <c r="I1828" s="32">
        <v>-725.95</v>
      </c>
      <c r="J1828" s="32">
        <v>-7.8900000000001</v>
      </c>
      <c r="K1828" s="32">
        <v>0</v>
      </c>
      <c r="L1828" s="32"/>
    </row>
    <row r="1829" spans="1:12">
      <c r="A1829" s="56"/>
      <c r="B1829" s="56" t="s">
        <v>2628</v>
      </c>
      <c r="C1829" s="56" t="s">
        <v>2627</v>
      </c>
      <c r="D1829" s="32">
        <v>53569</v>
      </c>
      <c r="E1829" s="32">
        <v>-42861</v>
      </c>
      <c r="F1829" s="32">
        <v>10708</v>
      </c>
      <c r="G1829" s="32">
        <v>-200.35</v>
      </c>
      <c r="H1829" s="32">
        <v>-202.55</v>
      </c>
      <c r="I1829" s="32">
        <v>-202.55</v>
      </c>
      <c r="J1829" s="32">
        <v>-2.2000000000000171</v>
      </c>
      <c r="K1829" s="32">
        <v>0</v>
      </c>
      <c r="L1829" s="32"/>
    </row>
    <row r="1830" spans="1:12">
      <c r="A1830" s="56"/>
      <c r="B1830" s="56" t="s">
        <v>2630</v>
      </c>
      <c r="C1830" s="56" t="s">
        <v>2629</v>
      </c>
      <c r="D1830" s="32">
        <v>54498</v>
      </c>
      <c r="E1830" s="32">
        <v>-45512</v>
      </c>
      <c r="F1830" s="32">
        <v>8986</v>
      </c>
      <c r="G1830" s="32">
        <v>-173.86</v>
      </c>
      <c r="H1830" s="32">
        <v>-175.78</v>
      </c>
      <c r="I1830" s="32">
        <v>-175.77</v>
      </c>
      <c r="J1830" s="32">
        <v>-1.9199999999999875</v>
      </c>
      <c r="K1830" s="32">
        <v>9.9999999999909051E-3</v>
      </c>
      <c r="L1830" s="32"/>
    </row>
    <row r="1831" spans="1:12">
      <c r="A1831" s="56"/>
      <c r="B1831" s="56" t="s">
        <v>2632</v>
      </c>
      <c r="C1831" s="56" t="s">
        <v>2631</v>
      </c>
      <c r="D1831" s="32">
        <v>56346</v>
      </c>
      <c r="E1831" s="32">
        <v>-45085</v>
      </c>
      <c r="F1831" s="32">
        <v>11261</v>
      </c>
      <c r="G1831" s="32">
        <v>-210.68</v>
      </c>
      <c r="H1831" s="32">
        <v>-213</v>
      </c>
      <c r="I1831" s="32">
        <v>-213</v>
      </c>
      <c r="J1831" s="32">
        <v>-2.3199999999999932</v>
      </c>
      <c r="K1831" s="32">
        <v>0</v>
      </c>
      <c r="L1831" s="32"/>
    </row>
    <row r="1832" spans="1:12">
      <c r="A1832" s="56"/>
      <c r="B1832" s="56" t="s">
        <v>2634</v>
      </c>
      <c r="C1832" s="56" t="s">
        <v>2633</v>
      </c>
      <c r="D1832" s="32">
        <v>61362</v>
      </c>
      <c r="E1832" s="32">
        <v>-49099</v>
      </c>
      <c r="F1832" s="32">
        <v>12263</v>
      </c>
      <c r="G1832" s="32">
        <v>-229.43</v>
      </c>
      <c r="H1832" s="32">
        <v>-231.95</v>
      </c>
      <c r="I1832" s="32">
        <v>-231.95</v>
      </c>
      <c r="J1832" s="32">
        <v>-2.5199999999999818</v>
      </c>
      <c r="K1832" s="32">
        <v>0</v>
      </c>
      <c r="L1832" s="32"/>
    </row>
    <row r="1833" spans="1:12">
      <c r="A1833" s="56"/>
      <c r="B1833" s="56" t="s">
        <v>2636</v>
      </c>
      <c r="C1833" s="56" t="s">
        <v>2635</v>
      </c>
      <c r="D1833" s="32">
        <v>63752</v>
      </c>
      <c r="E1833" s="32">
        <v>-54779</v>
      </c>
      <c r="F1833" s="32">
        <v>8973</v>
      </c>
      <c r="G1833" s="32">
        <v>-178.16</v>
      </c>
      <c r="H1833" s="32">
        <v>-180.12</v>
      </c>
      <c r="I1833" s="32">
        <v>-180.11</v>
      </c>
      <c r="J1833" s="32">
        <v>-1.960000000000008</v>
      </c>
      <c r="K1833" s="32">
        <v>9.9999999999909051E-3</v>
      </c>
      <c r="L1833" s="32"/>
    </row>
    <row r="1834" spans="1:12">
      <c r="A1834" s="56"/>
      <c r="B1834" s="56" t="s">
        <v>2638</v>
      </c>
      <c r="C1834" s="56" t="s">
        <v>2637</v>
      </c>
      <c r="D1834" s="32">
        <v>72665</v>
      </c>
      <c r="E1834" s="32">
        <v>-59458</v>
      </c>
      <c r="F1834" s="32">
        <v>13207</v>
      </c>
      <c r="G1834" s="32">
        <v>-251.87</v>
      </c>
      <c r="H1834" s="32">
        <v>-254.65</v>
      </c>
      <c r="I1834" s="32">
        <v>-254.64</v>
      </c>
      <c r="J1834" s="32">
        <v>-2.7800000000000011</v>
      </c>
      <c r="K1834" s="32">
        <v>1.0000000000019327E-2</v>
      </c>
      <c r="L1834" s="32"/>
    </row>
    <row r="1835" spans="1:12">
      <c r="A1835" s="56"/>
      <c r="B1835" s="56" t="s">
        <v>2640</v>
      </c>
      <c r="C1835" s="56" t="s">
        <v>2639</v>
      </c>
      <c r="D1835" s="32">
        <v>84155</v>
      </c>
      <c r="E1835" s="32">
        <v>-65336</v>
      </c>
      <c r="F1835" s="32">
        <v>18819</v>
      </c>
      <c r="G1835" s="32">
        <v>-342.25</v>
      </c>
      <c r="H1835" s="32">
        <v>-346.02</v>
      </c>
      <c r="I1835" s="32">
        <v>-346.01</v>
      </c>
      <c r="J1835" s="32">
        <v>-3.7699999999999818</v>
      </c>
      <c r="K1835" s="32">
        <v>9.9999999999909051E-3</v>
      </c>
      <c r="L1835" s="32"/>
    </row>
    <row r="1836" spans="1:12">
      <c r="A1836" s="56"/>
      <c r="B1836" s="56" t="s">
        <v>2642</v>
      </c>
      <c r="C1836" s="56" t="s">
        <v>2641</v>
      </c>
      <c r="D1836" s="32">
        <v>91588</v>
      </c>
      <c r="E1836" s="32">
        <v>-70093</v>
      </c>
      <c r="F1836" s="32">
        <v>21495</v>
      </c>
      <c r="G1836" s="32">
        <v>-383.21</v>
      </c>
      <c r="H1836" s="32">
        <v>-387.42</v>
      </c>
      <c r="I1836" s="32">
        <v>-387.42</v>
      </c>
      <c r="J1836" s="32">
        <v>-4.2100000000000364</v>
      </c>
      <c r="K1836" s="32">
        <v>0</v>
      </c>
      <c r="L1836" s="32"/>
    </row>
    <row r="1837" spans="1:12">
      <c r="A1837" s="56"/>
      <c r="B1837" s="56" t="s">
        <v>2644</v>
      </c>
      <c r="C1837" s="56" t="s">
        <v>2643</v>
      </c>
      <c r="D1837" s="32">
        <v>98357</v>
      </c>
      <c r="E1837" s="32">
        <v>-76696</v>
      </c>
      <c r="F1837" s="32">
        <v>21661</v>
      </c>
      <c r="G1837" s="32">
        <v>-339.95</v>
      </c>
      <c r="H1837" s="32">
        <v>-343.68</v>
      </c>
      <c r="I1837" s="32">
        <v>-343.68</v>
      </c>
      <c r="J1837" s="32">
        <v>-3.7300000000000182</v>
      </c>
      <c r="K1837" s="32">
        <v>0</v>
      </c>
      <c r="L1837" s="32"/>
    </row>
    <row r="1838" spans="1:12">
      <c r="A1838" s="56"/>
      <c r="B1838" s="56" t="s">
        <v>2646</v>
      </c>
      <c r="C1838" s="56" t="s">
        <v>2645</v>
      </c>
      <c r="D1838" s="32">
        <v>106260</v>
      </c>
      <c r="E1838" s="32">
        <v>-90701</v>
      </c>
      <c r="F1838" s="32">
        <v>15559</v>
      </c>
      <c r="G1838" s="32">
        <v>-318.43</v>
      </c>
      <c r="H1838" s="32">
        <v>-321.94</v>
      </c>
      <c r="I1838" s="32">
        <v>-321.93</v>
      </c>
      <c r="J1838" s="32">
        <v>-3.5099999999999909</v>
      </c>
      <c r="K1838" s="32">
        <v>9.9999999999909051E-3</v>
      </c>
      <c r="L1838" s="32"/>
    </row>
    <row r="1839" spans="1:12">
      <c r="A1839" s="56"/>
      <c r="B1839" s="56" t="s">
        <v>2648</v>
      </c>
      <c r="C1839" s="56" t="s">
        <v>2647</v>
      </c>
      <c r="D1839" s="32">
        <v>106869</v>
      </c>
      <c r="E1839" s="32">
        <v>-87394</v>
      </c>
      <c r="F1839" s="32">
        <v>19475</v>
      </c>
      <c r="G1839" s="32">
        <v>-309.27999999999997</v>
      </c>
      <c r="H1839" s="32">
        <v>-312.67</v>
      </c>
      <c r="I1839" s="32">
        <v>-312.67</v>
      </c>
      <c r="J1839" s="32">
        <v>-3.3900000000000432</v>
      </c>
      <c r="K1839" s="32">
        <v>0</v>
      </c>
      <c r="L1839" s="32"/>
    </row>
    <row r="1840" spans="1:12">
      <c r="A1840" s="56"/>
      <c r="B1840" s="56" t="s">
        <v>2650</v>
      </c>
      <c r="C1840" s="56" t="s">
        <v>2649</v>
      </c>
      <c r="D1840" s="32">
        <v>109926</v>
      </c>
      <c r="E1840" s="32">
        <v>-90017</v>
      </c>
      <c r="F1840" s="32">
        <v>19909</v>
      </c>
      <c r="G1840" s="32">
        <v>-379.94</v>
      </c>
      <c r="H1840" s="32">
        <v>-384.12</v>
      </c>
      <c r="I1840" s="32">
        <v>-384.12</v>
      </c>
      <c r="J1840" s="32">
        <v>-4.1800000000000068</v>
      </c>
      <c r="K1840" s="32">
        <v>0</v>
      </c>
      <c r="L1840" s="32"/>
    </row>
    <row r="1841" spans="1:12">
      <c r="A1841" s="56"/>
      <c r="B1841" s="56" t="s">
        <v>2652</v>
      </c>
      <c r="C1841" s="56" t="s">
        <v>2651</v>
      </c>
      <c r="D1841" s="32">
        <v>111540</v>
      </c>
      <c r="E1841" s="32">
        <v>-86474</v>
      </c>
      <c r="F1841" s="32">
        <v>25066</v>
      </c>
      <c r="G1841" s="32">
        <v>-392.37</v>
      </c>
      <c r="H1841" s="32">
        <v>-396.67</v>
      </c>
      <c r="I1841" s="32">
        <v>-396.68</v>
      </c>
      <c r="J1841" s="32">
        <v>-4.3000000000000114</v>
      </c>
      <c r="K1841" s="32">
        <v>-9.9999999999909051E-3</v>
      </c>
      <c r="L1841" s="32"/>
    </row>
    <row r="1842" spans="1:12">
      <c r="A1842" s="56"/>
      <c r="B1842" s="56" t="s">
        <v>2654</v>
      </c>
      <c r="C1842" s="56" t="s">
        <v>2653</v>
      </c>
      <c r="D1842" s="32">
        <v>113012</v>
      </c>
      <c r="E1842" s="32">
        <v>-101644</v>
      </c>
      <c r="F1842" s="32">
        <v>11368</v>
      </c>
      <c r="G1842" s="32">
        <v>-1417.56</v>
      </c>
      <c r="H1842" s="32">
        <v>-1433.14</v>
      </c>
      <c r="I1842" s="32">
        <v>-1433.13</v>
      </c>
      <c r="J1842" s="32">
        <v>-15.580000000000155</v>
      </c>
      <c r="K1842" s="32">
        <v>9.9999999999909051E-3</v>
      </c>
      <c r="L1842" s="32"/>
    </row>
    <row r="1843" spans="1:12">
      <c r="A1843" s="56"/>
      <c r="B1843" s="56" t="s">
        <v>2656</v>
      </c>
      <c r="C1843" s="56" t="s">
        <v>2655</v>
      </c>
      <c r="D1843" s="32">
        <v>115531</v>
      </c>
      <c r="E1843" s="32">
        <v>-100917</v>
      </c>
      <c r="F1843" s="32">
        <v>14614</v>
      </c>
      <c r="G1843" s="32">
        <v>-282.76</v>
      </c>
      <c r="H1843" s="32">
        <v>-285.87</v>
      </c>
      <c r="I1843" s="32">
        <v>-285.87</v>
      </c>
      <c r="J1843" s="32">
        <v>-3.1100000000000136</v>
      </c>
      <c r="K1843" s="32">
        <v>0</v>
      </c>
      <c r="L1843" s="32"/>
    </row>
    <row r="1844" spans="1:12">
      <c r="A1844" s="56"/>
      <c r="B1844" s="56" t="s">
        <v>2658</v>
      </c>
      <c r="C1844" s="56" t="s">
        <v>2657</v>
      </c>
      <c r="D1844" s="32">
        <v>167683</v>
      </c>
      <c r="E1844" s="32">
        <v>-136345</v>
      </c>
      <c r="F1844" s="32">
        <v>31338</v>
      </c>
      <c r="G1844" s="32">
        <v>-594.58000000000004</v>
      </c>
      <c r="H1844" s="32">
        <v>-601.12</v>
      </c>
      <c r="I1844" s="32">
        <v>-601.11</v>
      </c>
      <c r="J1844" s="32">
        <v>-6.5399999999999636</v>
      </c>
      <c r="K1844" s="32">
        <v>9.9999999999909051E-3</v>
      </c>
      <c r="L1844" s="32"/>
    </row>
    <row r="1845" spans="1:12">
      <c r="A1845" s="56"/>
      <c r="B1845" s="56" t="s">
        <v>2660</v>
      </c>
      <c r="C1845" s="56" t="s">
        <v>2659</v>
      </c>
      <c r="D1845" s="32">
        <v>194010</v>
      </c>
      <c r="E1845" s="32">
        <v>-152451</v>
      </c>
      <c r="F1845" s="32">
        <v>41559</v>
      </c>
      <c r="G1845" s="32">
        <v>-764.54</v>
      </c>
      <c r="H1845" s="32">
        <v>-772.95</v>
      </c>
      <c r="I1845" s="32">
        <v>-772.94</v>
      </c>
      <c r="J1845" s="32">
        <v>-8.4100000000000819</v>
      </c>
      <c r="K1845" s="32">
        <v>9.9999999999909051E-3</v>
      </c>
      <c r="L1845" s="32"/>
    </row>
    <row r="1846" spans="1:12">
      <c r="A1846" s="56"/>
      <c r="B1846" s="56" t="s">
        <v>2662</v>
      </c>
      <c r="C1846" s="56" t="s">
        <v>2661</v>
      </c>
      <c r="D1846" s="32">
        <v>220668</v>
      </c>
      <c r="E1846" s="32">
        <v>-168876</v>
      </c>
      <c r="F1846" s="32">
        <v>51792</v>
      </c>
      <c r="G1846" s="32">
        <v>-923.34</v>
      </c>
      <c r="H1846" s="32">
        <v>-933.49</v>
      </c>
      <c r="I1846" s="32">
        <v>-933.49</v>
      </c>
      <c r="J1846" s="32">
        <v>-10.149999999999977</v>
      </c>
      <c r="K1846" s="32">
        <v>0</v>
      </c>
      <c r="L1846" s="32"/>
    </row>
    <row r="1847" spans="1:12">
      <c r="A1847" s="56"/>
      <c r="B1847" s="56" t="s">
        <v>2664</v>
      </c>
      <c r="C1847" s="56" t="s">
        <v>2663</v>
      </c>
      <c r="D1847" s="32">
        <v>224158</v>
      </c>
      <c r="E1847" s="32">
        <v>-178076</v>
      </c>
      <c r="F1847" s="32">
        <v>46082</v>
      </c>
      <c r="G1847" s="32">
        <v>-840.45</v>
      </c>
      <c r="H1847" s="32">
        <v>-849.68</v>
      </c>
      <c r="I1847" s="32">
        <v>-849.69</v>
      </c>
      <c r="J1847" s="32">
        <v>-9.2299999999999045</v>
      </c>
      <c r="K1847" s="32">
        <v>-1.0000000000104592E-2</v>
      </c>
      <c r="L1847" s="32"/>
    </row>
    <row r="1848" spans="1:12">
      <c r="A1848" s="56"/>
      <c r="B1848" s="56" t="s">
        <v>2666</v>
      </c>
      <c r="C1848" s="56" t="s">
        <v>2665</v>
      </c>
      <c r="D1848" s="32">
        <v>254667</v>
      </c>
      <c r="E1848" s="32">
        <v>-204789</v>
      </c>
      <c r="F1848" s="32">
        <v>49878</v>
      </c>
      <c r="G1848" s="32">
        <v>-937.37</v>
      </c>
      <c r="H1848" s="32">
        <v>-947.68</v>
      </c>
      <c r="I1848" s="32">
        <v>-947.67</v>
      </c>
      <c r="J1848" s="32">
        <v>-10.309999999999945</v>
      </c>
      <c r="K1848" s="32">
        <v>9.9999999999909051E-3</v>
      </c>
      <c r="L1848" s="32"/>
    </row>
    <row r="1849" spans="1:12">
      <c r="A1849" s="56"/>
      <c r="B1849" s="56" t="s">
        <v>2668</v>
      </c>
      <c r="C1849" s="56" t="s">
        <v>2667</v>
      </c>
      <c r="D1849" s="32">
        <v>276276</v>
      </c>
      <c r="E1849" s="32">
        <v>-235818</v>
      </c>
      <c r="F1849" s="32">
        <v>40458</v>
      </c>
      <c r="G1849" s="32">
        <v>-828.09</v>
      </c>
      <c r="H1849" s="32">
        <v>-837.19</v>
      </c>
      <c r="I1849" s="32">
        <v>-837.19</v>
      </c>
      <c r="J1849" s="32">
        <v>-9.1000000000000227</v>
      </c>
      <c r="K1849" s="32">
        <v>0</v>
      </c>
      <c r="L1849" s="32"/>
    </row>
    <row r="1850" spans="1:12">
      <c r="A1850" s="56"/>
      <c r="B1850" s="56" t="s">
        <v>2670</v>
      </c>
      <c r="C1850" s="56" t="s">
        <v>2669</v>
      </c>
      <c r="D1850" s="32">
        <v>316105</v>
      </c>
      <c r="E1850" s="32">
        <v>-263976</v>
      </c>
      <c r="F1850" s="32">
        <v>52129</v>
      </c>
      <c r="G1850" s="32">
        <v>-1008.68</v>
      </c>
      <c r="H1850" s="32">
        <v>-1019.77</v>
      </c>
      <c r="I1850" s="32">
        <v>-1019.76</v>
      </c>
      <c r="J1850" s="32">
        <v>-11.090000000000032</v>
      </c>
      <c r="K1850" s="32">
        <v>9.9999999999909051E-3</v>
      </c>
      <c r="L1850" s="32"/>
    </row>
    <row r="1851" spans="1:12">
      <c r="A1851" s="56"/>
      <c r="B1851" s="56" t="s">
        <v>2672</v>
      </c>
      <c r="C1851" s="56" t="s">
        <v>2671</v>
      </c>
      <c r="D1851" s="32">
        <v>322619</v>
      </c>
      <c r="E1851" s="32">
        <v>-138132</v>
      </c>
      <c r="F1851" s="32">
        <v>184487</v>
      </c>
      <c r="G1851" s="32">
        <v>-2923.73</v>
      </c>
      <c r="H1851" s="32">
        <v>-2955.86</v>
      </c>
      <c r="I1851" s="32">
        <v>-2955.87</v>
      </c>
      <c r="J1851" s="32">
        <v>-32.130000000000109</v>
      </c>
      <c r="K1851" s="32">
        <v>-9.9999999997635314E-3</v>
      </c>
      <c r="L1851" s="32"/>
    </row>
    <row r="1852" spans="1:12">
      <c r="A1852" s="56"/>
      <c r="B1852" s="56" t="s">
        <v>2674</v>
      </c>
      <c r="C1852" s="56" t="s">
        <v>2673</v>
      </c>
      <c r="D1852" s="32">
        <v>335842</v>
      </c>
      <c r="E1852" s="32">
        <v>-266795</v>
      </c>
      <c r="F1852" s="32">
        <v>69047</v>
      </c>
      <c r="G1852" s="32">
        <v>-1259.32</v>
      </c>
      <c r="H1852" s="32">
        <v>-1273.17</v>
      </c>
      <c r="I1852" s="32">
        <v>-1273.1600000000001</v>
      </c>
      <c r="J1852" s="32">
        <v>-13.850000000000136</v>
      </c>
      <c r="K1852" s="32">
        <v>9.9999999999909051E-3</v>
      </c>
      <c r="L1852" s="32"/>
    </row>
    <row r="1853" spans="1:12">
      <c r="A1853" s="56"/>
      <c r="B1853" s="56" t="s">
        <v>2676</v>
      </c>
      <c r="C1853" s="56" t="s">
        <v>2675</v>
      </c>
      <c r="D1853" s="32">
        <v>400512</v>
      </c>
      <c r="E1853" s="32">
        <v>-308707</v>
      </c>
      <c r="F1853" s="32">
        <v>91805</v>
      </c>
      <c r="G1853" s="32">
        <v>-1657.86</v>
      </c>
      <c r="H1853" s="32">
        <v>-1676.08</v>
      </c>
      <c r="I1853" s="32">
        <v>-1676.07</v>
      </c>
      <c r="J1853" s="32">
        <v>-18.220000000000027</v>
      </c>
      <c r="K1853" s="32">
        <v>9.9999999999909051E-3</v>
      </c>
      <c r="L1853" s="32"/>
    </row>
    <row r="1854" spans="1:12">
      <c r="A1854" s="56"/>
      <c r="B1854" s="56" t="s">
        <v>2678</v>
      </c>
      <c r="C1854" s="56" t="s">
        <v>2677</v>
      </c>
      <c r="D1854" s="32">
        <v>430000</v>
      </c>
      <c r="E1854" s="32">
        <v>-338299</v>
      </c>
      <c r="F1854" s="32">
        <v>91701</v>
      </c>
      <c r="G1854" s="32">
        <v>-1444.34</v>
      </c>
      <c r="H1854" s="32">
        <v>-1460.21</v>
      </c>
      <c r="I1854" s="32">
        <v>-1460.2</v>
      </c>
      <c r="J1854" s="32">
        <v>-15.870000000000118</v>
      </c>
      <c r="K1854" s="32">
        <v>9.9999999999909051E-3</v>
      </c>
      <c r="L1854" s="32"/>
    </row>
    <row r="1855" spans="1:12">
      <c r="A1855" s="56"/>
      <c r="B1855" s="56" t="s">
        <v>2680</v>
      </c>
      <c r="C1855" s="56" t="s">
        <v>2679</v>
      </c>
      <c r="D1855" s="32">
        <v>433467</v>
      </c>
      <c r="E1855" s="32">
        <v>-319592</v>
      </c>
      <c r="F1855" s="32">
        <v>113875</v>
      </c>
      <c r="G1855" s="32">
        <v>-1734.61</v>
      </c>
      <c r="H1855" s="32">
        <v>-1753.68</v>
      </c>
      <c r="I1855" s="32">
        <v>-1753.67</v>
      </c>
      <c r="J1855" s="32">
        <v>-19.070000000000164</v>
      </c>
      <c r="K1855" s="32">
        <v>9.9999999999909051E-3</v>
      </c>
      <c r="L1855" s="32"/>
    </row>
    <row r="1856" spans="1:12">
      <c r="A1856" s="56"/>
      <c r="B1856" s="56" t="s">
        <v>2682</v>
      </c>
      <c r="C1856" s="56" t="s">
        <v>2681</v>
      </c>
      <c r="D1856" s="32">
        <v>462125</v>
      </c>
      <c r="E1856" s="32">
        <v>-403670</v>
      </c>
      <c r="F1856" s="32">
        <v>58455</v>
      </c>
      <c r="G1856" s="32">
        <v>-1131.05</v>
      </c>
      <c r="H1856" s="32">
        <v>-1143.47</v>
      </c>
      <c r="I1856" s="32">
        <v>-1143.48</v>
      </c>
      <c r="J1856" s="32">
        <v>-12.420000000000073</v>
      </c>
      <c r="K1856" s="32">
        <v>-9.9999999999909051E-3</v>
      </c>
      <c r="L1856" s="32"/>
    </row>
    <row r="1857" spans="1:12">
      <c r="A1857" s="56"/>
      <c r="B1857" s="56" t="s">
        <v>2684</v>
      </c>
      <c r="C1857" s="56" t="s">
        <v>2683</v>
      </c>
      <c r="D1857" s="32">
        <v>819892</v>
      </c>
      <c r="E1857" s="32">
        <v>-495401</v>
      </c>
      <c r="F1857" s="32">
        <v>324491</v>
      </c>
      <c r="G1857" s="32">
        <v>-4923.3100000000004</v>
      </c>
      <c r="H1857" s="32">
        <v>-4977.42</v>
      </c>
      <c r="I1857" s="32">
        <v>-4977.41</v>
      </c>
      <c r="J1857" s="32">
        <v>-54.109999999999673</v>
      </c>
      <c r="K1857" s="32">
        <v>1.0000000000218279E-2</v>
      </c>
      <c r="L1857" s="32"/>
    </row>
    <row r="1858" spans="1:12">
      <c r="A1858" s="56"/>
      <c r="B1858" s="56" t="s">
        <v>2686</v>
      </c>
      <c r="C1858" s="56" t="s">
        <v>2685</v>
      </c>
      <c r="D1858" s="32">
        <v>1068388</v>
      </c>
      <c r="E1858" s="32">
        <v>-946028</v>
      </c>
      <c r="F1858" s="32">
        <v>122360</v>
      </c>
      <c r="G1858" s="32">
        <v>-2329.6</v>
      </c>
      <c r="H1858" s="32">
        <v>-2355.1999999999998</v>
      </c>
      <c r="I1858" s="32">
        <v>-2355.1999999999998</v>
      </c>
      <c r="J1858" s="32">
        <v>-25.599999999999909</v>
      </c>
      <c r="K1858" s="32">
        <v>0</v>
      </c>
      <c r="L1858" s="32"/>
    </row>
    <row r="1859" spans="1:12">
      <c r="A1859" s="56"/>
      <c r="B1859" s="56" t="s">
        <v>2688</v>
      </c>
      <c r="C1859" s="56" t="s">
        <v>2687</v>
      </c>
      <c r="D1859" s="32">
        <v>2975280</v>
      </c>
      <c r="E1859" s="32">
        <v>-2539591</v>
      </c>
      <c r="F1859" s="32">
        <v>435689</v>
      </c>
      <c r="G1859" s="32">
        <v>-8917.41</v>
      </c>
      <c r="H1859" s="32">
        <v>-9015.4</v>
      </c>
      <c r="I1859" s="32">
        <v>-9015.4</v>
      </c>
      <c r="J1859" s="32">
        <v>-97.989999999999782</v>
      </c>
      <c r="K1859" s="32">
        <v>0</v>
      </c>
      <c r="L1859" s="32"/>
    </row>
    <row r="1860" spans="1:12">
      <c r="A1860" s="56"/>
      <c r="B1860" s="56" t="s">
        <v>2690</v>
      </c>
      <c r="C1860" s="56" t="s">
        <v>2689</v>
      </c>
      <c r="D1860" s="32">
        <v>143546</v>
      </c>
      <c r="E1860" s="32">
        <v>-119873</v>
      </c>
      <c r="F1860" s="32">
        <v>23673</v>
      </c>
      <c r="G1860" s="32">
        <v>-458.06</v>
      </c>
      <c r="H1860" s="32">
        <v>-463.1</v>
      </c>
      <c r="I1860" s="32">
        <v>-463.09</v>
      </c>
      <c r="J1860" s="32">
        <v>-5.0400000000000205</v>
      </c>
      <c r="K1860" s="32">
        <v>1.0000000000047748E-2</v>
      </c>
      <c r="L1860" s="32"/>
    </row>
    <row r="1861" spans="1:12">
      <c r="A1861" s="56"/>
      <c r="B1861" s="56" t="s">
        <v>7837</v>
      </c>
      <c r="C1861" s="56" t="s">
        <v>9906</v>
      </c>
      <c r="D1861" s="32">
        <v>39870</v>
      </c>
      <c r="E1861" s="32">
        <v>-37877</v>
      </c>
      <c r="F1861" s="32">
        <v>1993</v>
      </c>
      <c r="G1861" s="32">
        <v>0</v>
      </c>
      <c r="H1861" s="32">
        <v>0</v>
      </c>
      <c r="I1861" s="32">
        <v>0</v>
      </c>
      <c r="J1861" s="32">
        <v>0</v>
      </c>
      <c r="K1861" s="32">
        <v>0</v>
      </c>
      <c r="L1861" s="32"/>
    </row>
    <row r="1862" spans="1:12">
      <c r="A1862" s="56"/>
      <c r="B1862" s="56" t="s">
        <v>1932</v>
      </c>
      <c r="C1862" s="56" t="s">
        <v>1931</v>
      </c>
      <c r="D1862" s="32">
        <v>222443</v>
      </c>
      <c r="E1862" s="32">
        <v>-141764</v>
      </c>
      <c r="F1862" s="32">
        <v>80679</v>
      </c>
      <c r="G1862" s="32">
        <v>-1238.68</v>
      </c>
      <c r="H1862" s="32">
        <v>-1252.29</v>
      </c>
      <c r="I1862" s="32">
        <v>-1252.29</v>
      </c>
      <c r="J1862" s="32">
        <v>-13.6099999999999</v>
      </c>
      <c r="K1862" s="32">
        <v>0</v>
      </c>
      <c r="L1862" s="32"/>
    </row>
    <row r="1863" spans="1:12">
      <c r="A1863" s="56"/>
      <c r="B1863" s="56" t="s">
        <v>1934</v>
      </c>
      <c r="C1863" s="56" t="s">
        <v>1933</v>
      </c>
      <c r="D1863" s="32">
        <v>1299394</v>
      </c>
      <c r="E1863" s="32">
        <v>-1020660</v>
      </c>
      <c r="F1863" s="32">
        <v>278734</v>
      </c>
      <c r="G1863" s="32">
        <v>-3806.77</v>
      </c>
      <c r="H1863" s="32">
        <v>-3848.6</v>
      </c>
      <c r="I1863" s="32">
        <v>-3848.6</v>
      </c>
      <c r="J1863" s="32">
        <v>-41.829999999999927</v>
      </c>
      <c r="K1863" s="32">
        <v>0</v>
      </c>
      <c r="L1863" s="32"/>
    </row>
    <row r="1864" spans="1:12">
      <c r="A1864" s="56"/>
      <c r="B1864" s="56" t="s">
        <v>1936</v>
      </c>
      <c r="C1864" s="56" t="s">
        <v>1935</v>
      </c>
      <c r="D1864" s="32">
        <v>11050</v>
      </c>
      <c r="E1864" s="32">
        <v>-8856</v>
      </c>
      <c r="F1864" s="32">
        <v>2194</v>
      </c>
      <c r="G1864" s="32">
        <v>-40.92</v>
      </c>
      <c r="H1864" s="32">
        <v>-41.37</v>
      </c>
      <c r="I1864" s="32">
        <v>-41.37</v>
      </c>
      <c r="J1864" s="32">
        <v>-0.44999999999999574</v>
      </c>
      <c r="K1864" s="32">
        <v>0</v>
      </c>
      <c r="L1864" s="32"/>
    </row>
    <row r="1865" spans="1:12">
      <c r="A1865" s="56"/>
      <c r="B1865" s="56" t="s">
        <v>1936</v>
      </c>
      <c r="C1865" s="56" t="s">
        <v>1937</v>
      </c>
      <c r="D1865" s="32">
        <v>11050</v>
      </c>
      <c r="E1865" s="32">
        <v>-8971</v>
      </c>
      <c r="F1865" s="32">
        <v>2079</v>
      </c>
      <c r="G1865" s="32">
        <v>-39.21</v>
      </c>
      <c r="H1865" s="32">
        <v>-39.64</v>
      </c>
      <c r="I1865" s="32">
        <v>-39.64</v>
      </c>
      <c r="J1865" s="32">
        <v>-0.42999999999999972</v>
      </c>
      <c r="K1865" s="32">
        <v>0</v>
      </c>
      <c r="L1865" s="32"/>
    </row>
    <row r="1866" spans="1:12">
      <c r="A1866" s="56"/>
      <c r="B1866" s="56" t="s">
        <v>7838</v>
      </c>
      <c r="C1866" s="56" t="s">
        <v>9907</v>
      </c>
      <c r="D1866" s="32">
        <v>25037</v>
      </c>
      <c r="E1866" s="32">
        <v>-23785</v>
      </c>
      <c r="F1866" s="32">
        <v>1252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/>
    </row>
    <row r="1867" spans="1:12">
      <c r="A1867" s="56"/>
      <c r="B1867" s="56" t="s">
        <v>7839</v>
      </c>
      <c r="C1867" s="56" t="s">
        <v>9908</v>
      </c>
      <c r="D1867" s="32">
        <v>27298</v>
      </c>
      <c r="E1867" s="32">
        <v>-25933</v>
      </c>
      <c r="F1867" s="32">
        <v>1365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/>
    </row>
    <row r="1868" spans="1:12">
      <c r="A1868" s="56"/>
      <c r="B1868" s="56" t="s">
        <v>1939</v>
      </c>
      <c r="C1868" s="56" t="s">
        <v>1938</v>
      </c>
      <c r="D1868" s="32">
        <v>56346</v>
      </c>
      <c r="E1868" s="32">
        <v>-45085</v>
      </c>
      <c r="F1868" s="32">
        <v>11261</v>
      </c>
      <c r="G1868" s="32">
        <v>-210.68</v>
      </c>
      <c r="H1868" s="32">
        <v>-213</v>
      </c>
      <c r="I1868" s="32">
        <v>-213</v>
      </c>
      <c r="J1868" s="32">
        <v>-2.3199999999999932</v>
      </c>
      <c r="K1868" s="32">
        <v>0</v>
      </c>
      <c r="L1868" s="32"/>
    </row>
    <row r="1869" spans="1:12">
      <c r="A1869" s="56"/>
      <c r="B1869" s="56" t="s">
        <v>7840</v>
      </c>
      <c r="C1869" s="56" t="s">
        <v>9909</v>
      </c>
      <c r="D1869" s="32">
        <v>280000000</v>
      </c>
      <c r="E1869" s="32">
        <v>-279999900</v>
      </c>
      <c r="F1869" s="32">
        <v>100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/>
    </row>
    <row r="1870" spans="1:12">
      <c r="A1870" s="56"/>
      <c r="B1870" s="56" t="s">
        <v>1941</v>
      </c>
      <c r="C1870" s="56" t="s">
        <v>1940</v>
      </c>
      <c r="D1870" s="32">
        <v>26000</v>
      </c>
      <c r="E1870" s="32">
        <v>-19769</v>
      </c>
      <c r="F1870" s="32">
        <v>6231</v>
      </c>
      <c r="G1870" s="32">
        <v>-96.58</v>
      </c>
      <c r="H1870" s="32">
        <v>-97.65</v>
      </c>
      <c r="I1870" s="32">
        <v>-97.64</v>
      </c>
      <c r="J1870" s="32">
        <v>-1.0700000000000074</v>
      </c>
      <c r="K1870" s="32">
        <v>1.0000000000005116E-2</v>
      </c>
      <c r="L1870" s="32"/>
    </row>
    <row r="1871" spans="1:12">
      <c r="A1871" s="56"/>
      <c r="B1871" s="56" t="s">
        <v>1943</v>
      </c>
      <c r="C1871" s="56" t="s">
        <v>1942</v>
      </c>
      <c r="D1871" s="32">
        <v>26033</v>
      </c>
      <c r="E1871" s="32">
        <v>-19963</v>
      </c>
      <c r="F1871" s="32">
        <v>6070</v>
      </c>
      <c r="G1871" s="32">
        <v>-109.64</v>
      </c>
      <c r="H1871" s="32">
        <v>-110.84</v>
      </c>
      <c r="I1871" s="32">
        <v>-110.84</v>
      </c>
      <c r="J1871" s="32">
        <v>-1.2000000000000028</v>
      </c>
      <c r="K1871" s="32">
        <v>0</v>
      </c>
      <c r="L1871" s="32"/>
    </row>
    <row r="1872" spans="1:12">
      <c r="A1872" s="56"/>
      <c r="B1872" s="56" t="s">
        <v>1945</v>
      </c>
      <c r="C1872" s="56" t="s">
        <v>1944</v>
      </c>
      <c r="D1872" s="32">
        <v>42328</v>
      </c>
      <c r="E1872" s="32">
        <v>-34924</v>
      </c>
      <c r="F1872" s="32">
        <v>7404</v>
      </c>
      <c r="G1872" s="32">
        <v>-94.16</v>
      </c>
      <c r="H1872" s="32">
        <v>-95.19</v>
      </c>
      <c r="I1872" s="32">
        <v>-95.19</v>
      </c>
      <c r="J1872" s="32">
        <v>-1.0300000000000011</v>
      </c>
      <c r="K1872" s="32">
        <v>0</v>
      </c>
      <c r="L1872" s="32"/>
    </row>
    <row r="1873" spans="1:12">
      <c r="A1873" s="56"/>
      <c r="B1873" s="56" t="s">
        <v>164</v>
      </c>
      <c r="C1873" s="56" t="s">
        <v>163</v>
      </c>
      <c r="D1873" s="32">
        <v>236250</v>
      </c>
      <c r="E1873" s="32">
        <v>-86628</v>
      </c>
      <c r="F1873" s="32">
        <v>149622</v>
      </c>
      <c r="G1873" s="32">
        <v>-1624.86</v>
      </c>
      <c r="H1873" s="32">
        <v>-1642.71</v>
      </c>
      <c r="I1873" s="32">
        <v>-1642.71</v>
      </c>
      <c r="J1873" s="32">
        <v>-17.850000000000136</v>
      </c>
      <c r="K1873" s="32">
        <v>0</v>
      </c>
      <c r="L1873" s="32"/>
    </row>
    <row r="1874" spans="1:12">
      <c r="A1874" s="56"/>
      <c r="B1874" s="56" t="s">
        <v>1947</v>
      </c>
      <c r="C1874" s="56" t="s">
        <v>1946</v>
      </c>
      <c r="D1874" s="32">
        <v>7565</v>
      </c>
      <c r="E1874" s="32">
        <v>-6682</v>
      </c>
      <c r="F1874" s="32">
        <v>883</v>
      </c>
      <c r="G1874" s="32">
        <v>-10.4</v>
      </c>
      <c r="H1874" s="32">
        <v>-10.51</v>
      </c>
      <c r="I1874" s="32">
        <v>-10.51</v>
      </c>
      <c r="J1874" s="32">
        <v>-0.10999999999999943</v>
      </c>
      <c r="K1874" s="32">
        <v>0</v>
      </c>
      <c r="L1874" s="32"/>
    </row>
    <row r="1875" spans="1:12">
      <c r="A1875" s="56"/>
      <c r="B1875" s="56" t="s">
        <v>1949</v>
      </c>
      <c r="C1875" s="56" t="s">
        <v>1948</v>
      </c>
      <c r="D1875" s="32">
        <v>9365</v>
      </c>
      <c r="E1875" s="32">
        <v>-8272</v>
      </c>
      <c r="F1875" s="32">
        <v>1093</v>
      </c>
      <c r="G1875" s="32">
        <v>-12.87</v>
      </c>
      <c r="H1875" s="32">
        <v>-13.01</v>
      </c>
      <c r="I1875" s="32">
        <v>-13.01</v>
      </c>
      <c r="J1875" s="32">
        <v>-0.14000000000000057</v>
      </c>
      <c r="K1875" s="32">
        <v>0</v>
      </c>
      <c r="L1875" s="32"/>
    </row>
    <row r="1876" spans="1:12">
      <c r="A1876" s="56"/>
      <c r="B1876" s="56" t="s">
        <v>7841</v>
      </c>
      <c r="C1876" s="56" t="s">
        <v>9910</v>
      </c>
      <c r="D1876" s="32">
        <v>10524</v>
      </c>
      <c r="E1876" s="32">
        <v>-9998</v>
      </c>
      <c r="F1876" s="32">
        <v>526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/>
    </row>
    <row r="1877" spans="1:12">
      <c r="A1877" s="56"/>
      <c r="B1877" s="56" t="s">
        <v>1951</v>
      </c>
      <c r="C1877" s="56" t="s">
        <v>1950</v>
      </c>
      <c r="D1877" s="32">
        <v>12863</v>
      </c>
      <c r="E1877" s="32">
        <v>-11363</v>
      </c>
      <c r="F1877" s="32">
        <v>1500</v>
      </c>
      <c r="G1877" s="32">
        <v>-17.649999999999999</v>
      </c>
      <c r="H1877" s="32">
        <v>-17.850000000000001</v>
      </c>
      <c r="I1877" s="32">
        <v>-17.850000000000001</v>
      </c>
      <c r="J1877" s="32">
        <v>-0.20000000000000284</v>
      </c>
      <c r="K1877" s="32">
        <v>0</v>
      </c>
      <c r="L1877" s="32"/>
    </row>
    <row r="1878" spans="1:12">
      <c r="A1878" s="56"/>
      <c r="B1878" s="56" t="s">
        <v>9107</v>
      </c>
      <c r="C1878" s="56" t="s">
        <v>9911</v>
      </c>
      <c r="D1878" s="32">
        <v>13602</v>
      </c>
      <c r="E1878" s="32">
        <v>-12922</v>
      </c>
      <c r="F1878" s="32">
        <v>680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/>
    </row>
    <row r="1879" spans="1:12">
      <c r="A1879" s="56"/>
      <c r="B1879" s="56" t="s">
        <v>7842</v>
      </c>
      <c r="C1879" s="56" t="s">
        <v>9912</v>
      </c>
      <c r="D1879" s="32">
        <v>15715</v>
      </c>
      <c r="E1879" s="32">
        <v>-14929</v>
      </c>
      <c r="F1879" s="32">
        <v>786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/>
    </row>
    <row r="1880" spans="1:12">
      <c r="A1880" s="56"/>
      <c r="B1880" s="56" t="s">
        <v>7843</v>
      </c>
      <c r="C1880" s="56" t="s">
        <v>9913</v>
      </c>
      <c r="D1880" s="32">
        <v>16344</v>
      </c>
      <c r="E1880" s="32">
        <v>-15527</v>
      </c>
      <c r="F1880" s="32">
        <v>817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/>
    </row>
    <row r="1881" spans="1:12">
      <c r="A1881" s="56"/>
      <c r="B1881" s="56" t="s">
        <v>7843</v>
      </c>
      <c r="C1881" s="56" t="s">
        <v>9914</v>
      </c>
      <c r="D1881" s="32">
        <v>16344</v>
      </c>
      <c r="E1881" s="32">
        <v>-15527</v>
      </c>
      <c r="F1881" s="32">
        <v>817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/>
    </row>
    <row r="1882" spans="1:12">
      <c r="A1882" s="56"/>
      <c r="B1882" s="56" t="s">
        <v>1953</v>
      </c>
      <c r="C1882" s="56" t="s">
        <v>1952</v>
      </c>
      <c r="D1882" s="32">
        <v>17625</v>
      </c>
      <c r="E1882" s="32">
        <v>-15919</v>
      </c>
      <c r="F1882" s="32">
        <v>1706</v>
      </c>
      <c r="G1882" s="32">
        <v>-18.02</v>
      </c>
      <c r="H1882" s="32">
        <v>-18.23</v>
      </c>
      <c r="I1882" s="32">
        <v>-18.22</v>
      </c>
      <c r="J1882" s="32">
        <v>-0.21000000000000085</v>
      </c>
      <c r="K1882" s="32">
        <v>1.0000000000001563E-2</v>
      </c>
      <c r="L1882" s="32"/>
    </row>
    <row r="1883" spans="1:12">
      <c r="A1883" s="56"/>
      <c r="B1883" s="56" t="s">
        <v>1955</v>
      </c>
      <c r="C1883" s="56" t="s">
        <v>1954</v>
      </c>
      <c r="D1883" s="32">
        <v>20111</v>
      </c>
      <c r="E1883" s="32">
        <v>-17946</v>
      </c>
      <c r="F1883" s="32">
        <v>2165</v>
      </c>
      <c r="G1883" s="32">
        <v>-24.5</v>
      </c>
      <c r="H1883" s="32">
        <v>-24.77</v>
      </c>
      <c r="I1883" s="32">
        <v>-24.77</v>
      </c>
      <c r="J1883" s="32">
        <v>-0.26999999999999957</v>
      </c>
      <c r="K1883" s="32">
        <v>0</v>
      </c>
      <c r="L1883" s="32"/>
    </row>
    <row r="1884" spans="1:12">
      <c r="A1884" s="56"/>
      <c r="B1884" s="56" t="s">
        <v>7844</v>
      </c>
      <c r="C1884" s="56" t="s">
        <v>9915</v>
      </c>
      <c r="D1884" s="32">
        <v>22600</v>
      </c>
      <c r="E1884" s="32">
        <v>-21470</v>
      </c>
      <c r="F1884" s="32">
        <v>1130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/>
    </row>
    <row r="1885" spans="1:12">
      <c r="A1885" s="56"/>
      <c r="B1885" s="56" t="s">
        <v>7845</v>
      </c>
      <c r="C1885" s="56" t="s">
        <v>9916</v>
      </c>
      <c r="D1885" s="32">
        <v>23720</v>
      </c>
      <c r="E1885" s="32">
        <v>-22534</v>
      </c>
      <c r="F1885" s="32">
        <v>1186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/>
    </row>
    <row r="1886" spans="1:12">
      <c r="A1886" s="56"/>
      <c r="B1886" s="56" t="s">
        <v>7846</v>
      </c>
      <c r="C1886" s="56" t="s">
        <v>9917</v>
      </c>
      <c r="D1886" s="32">
        <v>28800</v>
      </c>
      <c r="E1886" s="32">
        <v>-27360</v>
      </c>
      <c r="F1886" s="32">
        <v>1440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/>
    </row>
    <row r="1887" spans="1:12">
      <c r="A1887" s="56"/>
      <c r="B1887" s="56" t="s">
        <v>7846</v>
      </c>
      <c r="C1887" s="56" t="s">
        <v>9918</v>
      </c>
      <c r="D1887" s="32">
        <v>28800</v>
      </c>
      <c r="E1887" s="32">
        <v>-27360</v>
      </c>
      <c r="F1887" s="32">
        <v>1440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/>
    </row>
    <row r="1888" spans="1:12">
      <c r="A1888" s="56"/>
      <c r="B1888" s="56" t="s">
        <v>7847</v>
      </c>
      <c r="C1888" s="56" t="s">
        <v>9919</v>
      </c>
      <c r="D1888" s="32">
        <v>31107</v>
      </c>
      <c r="E1888" s="32">
        <v>-29552</v>
      </c>
      <c r="F1888" s="32">
        <v>1555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/>
    </row>
    <row r="1889" spans="1:12">
      <c r="A1889" s="56"/>
      <c r="B1889" s="56" t="s">
        <v>9108</v>
      </c>
      <c r="C1889" s="56" t="s">
        <v>9920</v>
      </c>
      <c r="D1889" s="32">
        <v>55464</v>
      </c>
      <c r="E1889" s="32">
        <v>-52691</v>
      </c>
      <c r="F1889" s="32">
        <v>2773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/>
    </row>
    <row r="1890" spans="1:12">
      <c r="A1890" s="56"/>
      <c r="B1890" s="56" t="s">
        <v>7848</v>
      </c>
      <c r="C1890" s="56" t="s">
        <v>9921</v>
      </c>
      <c r="D1890" s="32">
        <v>62812</v>
      </c>
      <c r="E1890" s="32">
        <v>-59671</v>
      </c>
      <c r="F1890" s="32">
        <v>3141</v>
      </c>
      <c r="G1890" s="32">
        <v>0</v>
      </c>
      <c r="H1890" s="32">
        <v>0</v>
      </c>
      <c r="I1890" s="32">
        <v>0</v>
      </c>
      <c r="J1890" s="32">
        <v>0</v>
      </c>
      <c r="K1890" s="32">
        <v>0</v>
      </c>
      <c r="L1890" s="32"/>
    </row>
    <row r="1891" spans="1:12">
      <c r="A1891" s="56"/>
      <c r="B1891" s="56" t="s">
        <v>7849</v>
      </c>
      <c r="C1891" s="56" t="s">
        <v>9922</v>
      </c>
      <c r="D1891" s="32">
        <v>113912</v>
      </c>
      <c r="E1891" s="32">
        <v>-108216</v>
      </c>
      <c r="F1891" s="32">
        <v>5696</v>
      </c>
      <c r="G1891" s="32">
        <v>0</v>
      </c>
      <c r="H1891" s="32">
        <v>0</v>
      </c>
      <c r="I1891" s="32">
        <v>0</v>
      </c>
      <c r="J1891" s="32">
        <v>0</v>
      </c>
      <c r="K1891" s="32">
        <v>0</v>
      </c>
      <c r="L1891" s="32"/>
    </row>
    <row r="1892" spans="1:12">
      <c r="A1892" s="56"/>
      <c r="B1892" s="56" t="s">
        <v>1957</v>
      </c>
      <c r="C1892" s="56" t="s">
        <v>1956</v>
      </c>
      <c r="D1892" s="32">
        <v>2732237</v>
      </c>
      <c r="E1892" s="32">
        <v>-1213934</v>
      </c>
      <c r="F1892" s="32">
        <v>1518303</v>
      </c>
      <c r="G1892" s="32">
        <v>-24605.46</v>
      </c>
      <c r="H1892" s="32">
        <v>-24875.84</v>
      </c>
      <c r="I1892" s="32">
        <v>-24875.85</v>
      </c>
      <c r="J1892" s="32">
        <v>-270.38000000000102</v>
      </c>
      <c r="K1892" s="32">
        <v>-9.9999999983992893E-3</v>
      </c>
      <c r="L1892" s="32"/>
    </row>
    <row r="1893" spans="1:12">
      <c r="A1893" s="56"/>
      <c r="B1893" s="56" t="s">
        <v>1959</v>
      </c>
      <c r="C1893" s="56" t="s">
        <v>1958</v>
      </c>
      <c r="D1893" s="32">
        <v>2912000</v>
      </c>
      <c r="E1893" s="32">
        <v>-1196374</v>
      </c>
      <c r="F1893" s="32">
        <v>1715626</v>
      </c>
      <c r="G1893" s="32">
        <v>-27959.37</v>
      </c>
      <c r="H1893" s="32">
        <v>-28266.62</v>
      </c>
      <c r="I1893" s="32">
        <v>-28266.62</v>
      </c>
      <c r="J1893" s="32">
        <v>-307.25</v>
      </c>
      <c r="K1893" s="32">
        <v>0</v>
      </c>
      <c r="L1893" s="32"/>
    </row>
    <row r="1894" spans="1:12">
      <c r="A1894" s="56"/>
      <c r="B1894" s="56" t="s">
        <v>1961</v>
      </c>
      <c r="C1894" s="56" t="s">
        <v>1960</v>
      </c>
      <c r="D1894" s="32">
        <v>3645124</v>
      </c>
      <c r="E1894" s="32">
        <v>-1468864</v>
      </c>
      <c r="F1894" s="32">
        <v>2176260</v>
      </c>
      <c r="G1894" s="32">
        <v>-35509.660000000003</v>
      </c>
      <c r="H1894" s="32">
        <v>-35899.870000000003</v>
      </c>
      <c r="I1894" s="32">
        <v>-35899.870000000003</v>
      </c>
      <c r="J1894" s="32">
        <v>-390.20999999999913</v>
      </c>
      <c r="K1894" s="32">
        <v>0</v>
      </c>
      <c r="L1894" s="32"/>
    </row>
    <row r="1895" spans="1:12">
      <c r="A1895" s="56"/>
      <c r="B1895" s="56" t="s">
        <v>7850</v>
      </c>
      <c r="C1895" s="56" t="s">
        <v>9923</v>
      </c>
      <c r="D1895" s="32">
        <v>4937816</v>
      </c>
      <c r="E1895" s="32">
        <v>-4690925</v>
      </c>
      <c r="F1895" s="32">
        <v>246891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/>
    </row>
    <row r="1896" spans="1:12">
      <c r="A1896" s="56"/>
      <c r="B1896" s="56" t="s">
        <v>1963</v>
      </c>
      <c r="C1896" s="56" t="s">
        <v>1962</v>
      </c>
      <c r="D1896" s="32">
        <v>5333803</v>
      </c>
      <c r="E1896" s="32">
        <v>-2087408</v>
      </c>
      <c r="F1896" s="32">
        <v>3246395</v>
      </c>
      <c r="G1896" s="32">
        <v>-53063.24</v>
      </c>
      <c r="H1896" s="32">
        <v>-53646.36</v>
      </c>
      <c r="I1896" s="32">
        <v>-53646.35</v>
      </c>
      <c r="J1896" s="32">
        <v>-583.12000000000262</v>
      </c>
      <c r="K1896" s="32">
        <v>1.0000000002037268E-2</v>
      </c>
      <c r="L1896" s="32"/>
    </row>
    <row r="1897" spans="1:12">
      <c r="A1897" s="56"/>
      <c r="B1897" s="56" t="s">
        <v>1965</v>
      </c>
      <c r="C1897" s="56" t="s">
        <v>1964</v>
      </c>
      <c r="D1897" s="32">
        <v>15000</v>
      </c>
      <c r="E1897" s="32">
        <v>-13089</v>
      </c>
      <c r="F1897" s="32">
        <v>1911</v>
      </c>
      <c r="G1897" s="32">
        <v>-23.23</v>
      </c>
      <c r="H1897" s="32">
        <v>-23.48</v>
      </c>
      <c r="I1897" s="32">
        <v>-23.49</v>
      </c>
      <c r="J1897" s="32">
        <v>-0.25</v>
      </c>
      <c r="K1897" s="32">
        <v>-9.9999999999980105E-3</v>
      </c>
      <c r="L1897" s="32"/>
    </row>
    <row r="1898" spans="1:12">
      <c r="A1898" s="56"/>
      <c r="B1898" s="56" t="s">
        <v>1967</v>
      </c>
      <c r="C1898" s="56" t="s">
        <v>1966</v>
      </c>
      <c r="D1898" s="32">
        <v>138406</v>
      </c>
      <c r="E1898" s="32">
        <v>-109429</v>
      </c>
      <c r="F1898" s="32">
        <v>28977</v>
      </c>
      <c r="G1898" s="32">
        <v>-392.79</v>
      </c>
      <c r="H1898" s="32">
        <v>-397.11</v>
      </c>
      <c r="I1898" s="32">
        <v>-397.1</v>
      </c>
      <c r="J1898" s="32">
        <v>-4.3199999999999932</v>
      </c>
      <c r="K1898" s="32">
        <v>9.9999999999909051E-3</v>
      </c>
      <c r="L1898" s="32"/>
    </row>
    <row r="1899" spans="1:12">
      <c r="A1899" s="56"/>
      <c r="B1899" s="56" t="s">
        <v>1969</v>
      </c>
      <c r="C1899" s="56" t="s">
        <v>1968</v>
      </c>
      <c r="D1899" s="32">
        <v>282917</v>
      </c>
      <c r="E1899" s="32">
        <v>-104928</v>
      </c>
      <c r="F1899" s="32">
        <v>177989</v>
      </c>
      <c r="G1899" s="32">
        <v>-2917.76</v>
      </c>
      <c r="H1899" s="32">
        <v>-2949.83</v>
      </c>
      <c r="I1899" s="32">
        <v>-2949.83</v>
      </c>
      <c r="J1899" s="32">
        <v>-32.069999999999709</v>
      </c>
      <c r="K1899" s="32">
        <v>0</v>
      </c>
      <c r="L1899" s="32"/>
    </row>
    <row r="1900" spans="1:12">
      <c r="A1900" s="56"/>
      <c r="B1900" s="56" t="s">
        <v>1971</v>
      </c>
      <c r="C1900" s="56" t="s">
        <v>1970</v>
      </c>
      <c r="D1900" s="32">
        <v>2981000</v>
      </c>
      <c r="E1900" s="32">
        <v>-2233490</v>
      </c>
      <c r="F1900" s="32">
        <v>747510</v>
      </c>
      <c r="G1900" s="32">
        <v>-10657.51</v>
      </c>
      <c r="H1900" s="32">
        <v>-10774.62</v>
      </c>
      <c r="I1900" s="32">
        <v>-10774.62</v>
      </c>
      <c r="J1900" s="32">
        <v>-117.11000000000058</v>
      </c>
      <c r="K1900" s="32">
        <v>0</v>
      </c>
      <c r="L1900" s="32"/>
    </row>
    <row r="1901" spans="1:12">
      <c r="A1901" s="56"/>
      <c r="B1901" s="56" t="s">
        <v>1973</v>
      </c>
      <c r="C1901" s="56" t="s">
        <v>1972</v>
      </c>
      <c r="D1901" s="32">
        <v>14732488</v>
      </c>
      <c r="E1901" s="32">
        <v>-5190446</v>
      </c>
      <c r="F1901" s="32">
        <v>9542042</v>
      </c>
      <c r="G1901" s="32">
        <v>-156808.81</v>
      </c>
      <c r="H1901" s="32">
        <v>-158531.98000000001</v>
      </c>
      <c r="I1901" s="32">
        <v>-158531.99</v>
      </c>
      <c r="J1901" s="32">
        <v>-1723.1700000000128</v>
      </c>
      <c r="K1901" s="32">
        <v>-9.9999999802093953E-3</v>
      </c>
      <c r="L1901" s="32"/>
    </row>
    <row r="1902" spans="1:12">
      <c r="A1902" s="56"/>
      <c r="B1902" s="56" t="s">
        <v>1975</v>
      </c>
      <c r="C1902" s="56" t="s">
        <v>1974</v>
      </c>
      <c r="D1902" s="32">
        <v>22498</v>
      </c>
      <c r="E1902" s="32">
        <v>-18491</v>
      </c>
      <c r="F1902" s="32">
        <v>4007</v>
      </c>
      <c r="G1902" s="32">
        <v>-51.33</v>
      </c>
      <c r="H1902" s="32">
        <v>-51.9</v>
      </c>
      <c r="I1902" s="32">
        <v>-51.9</v>
      </c>
      <c r="J1902" s="32">
        <v>-0.57000000000000028</v>
      </c>
      <c r="K1902" s="32">
        <v>0</v>
      </c>
      <c r="L1902" s="32"/>
    </row>
    <row r="1903" spans="1:12">
      <c r="A1903" s="56"/>
      <c r="B1903" s="56" t="s">
        <v>1977</v>
      </c>
      <c r="C1903" s="56" t="s">
        <v>1976</v>
      </c>
      <c r="D1903" s="32">
        <v>16576</v>
      </c>
      <c r="E1903" s="32">
        <v>-13146</v>
      </c>
      <c r="F1903" s="32">
        <v>3430</v>
      </c>
      <c r="G1903" s="32">
        <v>-46.33</v>
      </c>
      <c r="H1903" s="32">
        <v>-46.83</v>
      </c>
      <c r="I1903" s="32">
        <v>-46.83</v>
      </c>
      <c r="J1903" s="32">
        <v>-0.5</v>
      </c>
      <c r="K1903" s="32">
        <v>0</v>
      </c>
      <c r="L1903" s="32"/>
    </row>
    <row r="1904" spans="1:12">
      <c r="A1904" s="56"/>
      <c r="B1904" s="56" t="s">
        <v>9154</v>
      </c>
      <c r="C1904" s="56" t="s">
        <v>10573</v>
      </c>
      <c r="D1904" s="32">
        <v>11528</v>
      </c>
      <c r="E1904" s="32">
        <v>-11527</v>
      </c>
      <c r="F1904" s="32">
        <v>1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/>
    </row>
    <row r="1905" spans="1:12">
      <c r="A1905" s="56"/>
      <c r="B1905" s="56" t="s">
        <v>8028</v>
      </c>
      <c r="C1905" s="56" t="s">
        <v>10574</v>
      </c>
      <c r="D1905" s="32">
        <v>21516</v>
      </c>
      <c r="E1905" s="32">
        <v>-21515</v>
      </c>
      <c r="F1905" s="32">
        <v>1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/>
    </row>
    <row r="1906" spans="1:12">
      <c r="A1906" s="56"/>
      <c r="B1906" s="56" t="s">
        <v>8325</v>
      </c>
      <c r="C1906" s="56" t="s">
        <v>10575</v>
      </c>
      <c r="D1906" s="32">
        <v>7294</v>
      </c>
      <c r="E1906" s="32">
        <v>-7293</v>
      </c>
      <c r="F1906" s="32">
        <v>1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/>
    </row>
    <row r="1907" spans="1:12">
      <c r="A1907" s="56"/>
      <c r="B1907" s="56" t="s">
        <v>9155</v>
      </c>
      <c r="C1907" s="56" t="s">
        <v>10576</v>
      </c>
      <c r="D1907" s="32">
        <v>10392</v>
      </c>
      <c r="E1907" s="32">
        <v>-10391</v>
      </c>
      <c r="F1907" s="32">
        <v>1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/>
    </row>
    <row r="1908" spans="1:12">
      <c r="A1908" s="56"/>
      <c r="B1908" s="56" t="s">
        <v>8029</v>
      </c>
      <c r="C1908" s="56" t="s">
        <v>10577</v>
      </c>
      <c r="D1908" s="32">
        <v>7715</v>
      </c>
      <c r="E1908" s="32">
        <v>-7714</v>
      </c>
      <c r="F1908" s="32">
        <v>1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/>
    </row>
    <row r="1909" spans="1:12">
      <c r="A1909" s="56"/>
      <c r="B1909" s="56" t="s">
        <v>1979</v>
      </c>
      <c r="C1909" s="56" t="s">
        <v>1978</v>
      </c>
      <c r="D1909" s="32">
        <v>8851</v>
      </c>
      <c r="E1909" s="32">
        <v>-7253</v>
      </c>
      <c r="F1909" s="32">
        <v>1598</v>
      </c>
      <c r="G1909" s="32">
        <v>-20.57</v>
      </c>
      <c r="H1909" s="32">
        <v>-20.81</v>
      </c>
      <c r="I1909" s="32">
        <v>-20.8</v>
      </c>
      <c r="J1909" s="32">
        <v>-0.23999999999999844</v>
      </c>
      <c r="K1909" s="32">
        <v>9.9999999999980105E-3</v>
      </c>
      <c r="L1909" s="32"/>
    </row>
    <row r="1910" spans="1:12">
      <c r="A1910" s="56"/>
      <c r="B1910" s="56" t="s">
        <v>1981</v>
      </c>
      <c r="C1910" s="56" t="s">
        <v>1980</v>
      </c>
      <c r="D1910" s="32">
        <v>15394</v>
      </c>
      <c r="E1910" s="32">
        <v>-12143</v>
      </c>
      <c r="F1910" s="32">
        <v>3251</v>
      </c>
      <c r="G1910" s="32">
        <v>-44.18</v>
      </c>
      <c r="H1910" s="32">
        <v>-44.67</v>
      </c>
      <c r="I1910" s="32">
        <v>-44.67</v>
      </c>
      <c r="J1910" s="32">
        <v>-0.49000000000000199</v>
      </c>
      <c r="K1910" s="32">
        <v>0</v>
      </c>
      <c r="L1910" s="32"/>
    </row>
    <row r="1911" spans="1:12">
      <c r="A1911" s="56"/>
      <c r="B1911" s="56" t="s">
        <v>1983</v>
      </c>
      <c r="C1911" s="56" t="s">
        <v>1982</v>
      </c>
      <c r="D1911" s="32">
        <v>24398</v>
      </c>
      <c r="E1911" s="32">
        <v>-20401</v>
      </c>
      <c r="F1911" s="32">
        <v>3997</v>
      </c>
      <c r="G1911" s="32">
        <v>-49.45</v>
      </c>
      <c r="H1911" s="32">
        <v>-50</v>
      </c>
      <c r="I1911" s="32">
        <v>-50</v>
      </c>
      <c r="J1911" s="32">
        <v>-0.54999999999999716</v>
      </c>
      <c r="K1911" s="32">
        <v>0</v>
      </c>
      <c r="L1911" s="32"/>
    </row>
    <row r="1912" spans="1:12">
      <c r="A1912" s="56"/>
      <c r="B1912" s="56" t="s">
        <v>1981</v>
      </c>
      <c r="C1912" s="56" t="s">
        <v>1984</v>
      </c>
      <c r="D1912" s="32">
        <v>30787</v>
      </c>
      <c r="E1912" s="32">
        <v>-24285</v>
      </c>
      <c r="F1912" s="32">
        <v>6502</v>
      </c>
      <c r="G1912" s="32">
        <v>-88.37</v>
      </c>
      <c r="H1912" s="32">
        <v>-89.34</v>
      </c>
      <c r="I1912" s="32">
        <v>-89.34</v>
      </c>
      <c r="J1912" s="32">
        <v>-0.96999999999999886</v>
      </c>
      <c r="K1912" s="32">
        <v>0</v>
      </c>
      <c r="L1912" s="32"/>
    </row>
    <row r="1913" spans="1:12">
      <c r="A1913" s="56"/>
      <c r="B1913" s="56" t="s">
        <v>1986</v>
      </c>
      <c r="C1913" s="56" t="s">
        <v>1985</v>
      </c>
      <c r="D1913" s="32">
        <v>32903</v>
      </c>
      <c r="E1913" s="32">
        <v>-25141</v>
      </c>
      <c r="F1913" s="32">
        <v>7762</v>
      </c>
      <c r="G1913" s="32">
        <v>-108.92</v>
      </c>
      <c r="H1913" s="32">
        <v>-110.12</v>
      </c>
      <c r="I1913" s="32">
        <v>-110.12</v>
      </c>
      <c r="J1913" s="32">
        <v>-1.2000000000000028</v>
      </c>
      <c r="K1913" s="32">
        <v>0</v>
      </c>
      <c r="L1913" s="32"/>
    </row>
    <row r="1914" spans="1:12">
      <c r="A1914" s="56"/>
      <c r="B1914" s="56" t="s">
        <v>1981</v>
      </c>
      <c r="C1914" s="56" t="s">
        <v>1987</v>
      </c>
      <c r="D1914" s="32">
        <v>34201</v>
      </c>
      <c r="E1914" s="32">
        <v>-27854</v>
      </c>
      <c r="F1914" s="32">
        <v>6347</v>
      </c>
      <c r="G1914" s="32">
        <v>-82.57</v>
      </c>
      <c r="H1914" s="32">
        <v>-83.48</v>
      </c>
      <c r="I1914" s="32">
        <v>-83.48</v>
      </c>
      <c r="J1914" s="32">
        <v>-0.9100000000000108</v>
      </c>
      <c r="K1914" s="32">
        <v>0</v>
      </c>
      <c r="L1914" s="32"/>
    </row>
    <row r="1915" spans="1:12">
      <c r="A1915" s="56"/>
      <c r="B1915" s="56" t="s">
        <v>1989</v>
      </c>
      <c r="C1915" s="56" t="s">
        <v>1988</v>
      </c>
      <c r="D1915" s="32">
        <v>42652</v>
      </c>
      <c r="E1915" s="32">
        <v>-34246</v>
      </c>
      <c r="F1915" s="32">
        <v>8406</v>
      </c>
      <c r="G1915" s="32">
        <v>-111.73</v>
      </c>
      <c r="H1915" s="32">
        <v>-112.95</v>
      </c>
      <c r="I1915" s="32">
        <v>-112.95</v>
      </c>
      <c r="J1915" s="32">
        <v>-1.2199999999999989</v>
      </c>
      <c r="K1915" s="32">
        <v>0</v>
      </c>
      <c r="L1915" s="32"/>
    </row>
    <row r="1916" spans="1:12">
      <c r="A1916" s="56"/>
      <c r="B1916" s="56" t="s">
        <v>1991</v>
      </c>
      <c r="C1916" s="56" t="s">
        <v>1990</v>
      </c>
      <c r="D1916" s="32">
        <v>44200</v>
      </c>
      <c r="E1916" s="32">
        <v>-35266</v>
      </c>
      <c r="F1916" s="32">
        <v>8934</v>
      </c>
      <c r="G1916" s="32">
        <v>-119.74</v>
      </c>
      <c r="H1916" s="32">
        <v>-121.05</v>
      </c>
      <c r="I1916" s="32">
        <v>-121.05</v>
      </c>
      <c r="J1916" s="32">
        <v>-1.3100000000000023</v>
      </c>
      <c r="K1916" s="32">
        <v>0</v>
      </c>
      <c r="L1916" s="32"/>
    </row>
    <row r="1917" spans="1:12">
      <c r="A1917" s="56"/>
      <c r="B1917" s="56" t="s">
        <v>1991</v>
      </c>
      <c r="C1917" s="56" t="s">
        <v>1992</v>
      </c>
      <c r="D1917" s="32">
        <v>44200</v>
      </c>
      <c r="E1917" s="32">
        <v>-35948</v>
      </c>
      <c r="F1917" s="32">
        <v>8252</v>
      </c>
      <c r="G1917" s="32">
        <v>-107.6</v>
      </c>
      <c r="H1917" s="32">
        <v>-108.79</v>
      </c>
      <c r="I1917" s="32">
        <v>-108.78</v>
      </c>
      <c r="J1917" s="32">
        <v>-1.1900000000000119</v>
      </c>
      <c r="K1917" s="32">
        <v>1.0000000000005116E-2</v>
      </c>
      <c r="L1917" s="32"/>
    </row>
    <row r="1918" spans="1:12">
      <c r="A1918" s="56"/>
      <c r="B1918" s="56" t="s">
        <v>1994</v>
      </c>
      <c r="C1918" s="56" t="s">
        <v>1993</v>
      </c>
      <c r="D1918" s="32">
        <v>71325</v>
      </c>
      <c r="E1918" s="32">
        <v>-58464</v>
      </c>
      <c r="F1918" s="32">
        <v>12861</v>
      </c>
      <c r="G1918" s="32">
        <v>-165.52</v>
      </c>
      <c r="H1918" s="32">
        <v>-167.33</v>
      </c>
      <c r="I1918" s="32">
        <v>-167.34</v>
      </c>
      <c r="J1918" s="32">
        <v>-1.8100000000000023</v>
      </c>
      <c r="K1918" s="32">
        <v>-9.9999999999909051E-3</v>
      </c>
      <c r="L1918" s="32"/>
    </row>
    <row r="1919" spans="1:12">
      <c r="A1919" s="56"/>
      <c r="B1919" s="56" t="s">
        <v>1996</v>
      </c>
      <c r="C1919" s="56" t="s">
        <v>1995</v>
      </c>
      <c r="D1919" s="32">
        <v>76774</v>
      </c>
      <c r="E1919" s="32">
        <v>-44646</v>
      </c>
      <c r="F1919" s="32">
        <v>32128</v>
      </c>
      <c r="G1919" s="32">
        <v>-503.79</v>
      </c>
      <c r="H1919" s="32">
        <v>-509.32</v>
      </c>
      <c r="I1919" s="32">
        <v>-509.32</v>
      </c>
      <c r="J1919" s="32">
        <v>-5.5299999999999727</v>
      </c>
      <c r="K1919" s="32">
        <v>0</v>
      </c>
      <c r="L1919" s="32"/>
    </row>
    <row r="1920" spans="1:12">
      <c r="A1920" s="56"/>
      <c r="B1920" s="56" t="s">
        <v>1998</v>
      </c>
      <c r="C1920" s="56" t="s">
        <v>1997</v>
      </c>
      <c r="D1920" s="32">
        <v>81292</v>
      </c>
      <c r="E1920" s="32">
        <v>-66687</v>
      </c>
      <c r="F1920" s="32">
        <v>14605</v>
      </c>
      <c r="G1920" s="32">
        <v>-187.7</v>
      </c>
      <c r="H1920" s="32">
        <v>-189.77</v>
      </c>
      <c r="I1920" s="32">
        <v>-189.76</v>
      </c>
      <c r="J1920" s="32">
        <v>-2.0700000000000216</v>
      </c>
      <c r="K1920" s="32">
        <v>1.0000000000019327E-2</v>
      </c>
      <c r="L1920" s="32"/>
    </row>
    <row r="1921" spans="1:12">
      <c r="A1921" s="56"/>
      <c r="B1921" s="56" t="s">
        <v>2000</v>
      </c>
      <c r="C1921" s="56" t="s">
        <v>1999</v>
      </c>
      <c r="D1921" s="32">
        <v>81380</v>
      </c>
      <c r="E1921" s="32">
        <v>-63193</v>
      </c>
      <c r="F1921" s="32">
        <v>18187</v>
      </c>
      <c r="G1921" s="32">
        <v>-251.41</v>
      </c>
      <c r="H1921" s="32">
        <v>-254.18</v>
      </c>
      <c r="I1921" s="32">
        <v>-254.17</v>
      </c>
      <c r="J1921" s="32">
        <v>-2.7700000000000102</v>
      </c>
      <c r="K1921" s="32">
        <v>1.0000000000019327E-2</v>
      </c>
      <c r="L1921" s="32"/>
    </row>
    <row r="1922" spans="1:12">
      <c r="A1922" s="56"/>
      <c r="B1922" s="56" t="s">
        <v>2002</v>
      </c>
      <c r="C1922" s="56" t="s">
        <v>2001</v>
      </c>
      <c r="D1922" s="32">
        <v>85302</v>
      </c>
      <c r="E1922" s="32">
        <v>-69604</v>
      </c>
      <c r="F1922" s="32">
        <v>15698</v>
      </c>
      <c r="G1922" s="32">
        <v>-203.59</v>
      </c>
      <c r="H1922" s="32">
        <v>-205.84</v>
      </c>
      <c r="I1922" s="32">
        <v>-205.83</v>
      </c>
      <c r="J1922" s="32">
        <v>-2.25</v>
      </c>
      <c r="K1922" s="32">
        <v>9.9999999999909051E-3</v>
      </c>
      <c r="L1922" s="32"/>
    </row>
    <row r="1923" spans="1:12">
      <c r="A1923" s="56"/>
      <c r="B1923" s="56" t="s">
        <v>2004</v>
      </c>
      <c r="C1923" s="56" t="s">
        <v>2003</v>
      </c>
      <c r="D1923" s="32">
        <v>101445</v>
      </c>
      <c r="E1923" s="32">
        <v>-78706</v>
      </c>
      <c r="F1923" s="32">
        <v>22739</v>
      </c>
      <c r="G1923" s="32">
        <v>-314.61</v>
      </c>
      <c r="H1923" s="32">
        <v>-318.07</v>
      </c>
      <c r="I1923" s="32">
        <v>-318.07</v>
      </c>
      <c r="J1923" s="32">
        <v>-3.4599999999999795</v>
      </c>
      <c r="K1923" s="32">
        <v>0</v>
      </c>
      <c r="L1923" s="32"/>
    </row>
    <row r="1924" spans="1:12">
      <c r="A1924" s="56"/>
      <c r="B1924" s="56" t="s">
        <v>2006</v>
      </c>
      <c r="C1924" s="56" t="s">
        <v>2005</v>
      </c>
      <c r="D1924" s="32">
        <v>142800</v>
      </c>
      <c r="E1924" s="32">
        <v>-80468</v>
      </c>
      <c r="F1924" s="32">
        <v>62332</v>
      </c>
      <c r="G1924" s="32">
        <v>-982.88</v>
      </c>
      <c r="H1924" s="32">
        <v>-993.67</v>
      </c>
      <c r="I1924" s="32">
        <v>-993.68</v>
      </c>
      <c r="J1924" s="32">
        <v>-10.789999999999964</v>
      </c>
      <c r="K1924" s="32">
        <v>-9.9999999999909051E-3</v>
      </c>
      <c r="L1924" s="32"/>
    </row>
    <row r="1925" spans="1:12">
      <c r="A1925" s="56"/>
      <c r="B1925" s="56" t="s">
        <v>2008</v>
      </c>
      <c r="C1925" s="56" t="s">
        <v>2007</v>
      </c>
      <c r="D1925" s="32">
        <v>183185</v>
      </c>
      <c r="E1925" s="32">
        <v>-104419</v>
      </c>
      <c r="F1925" s="32">
        <v>78766</v>
      </c>
      <c r="G1925" s="32">
        <v>-1239.57</v>
      </c>
      <c r="H1925" s="32">
        <v>-1253.19</v>
      </c>
      <c r="I1925" s="32">
        <v>-1253.19</v>
      </c>
      <c r="J1925" s="32">
        <v>-13.620000000000118</v>
      </c>
      <c r="K1925" s="32">
        <v>0</v>
      </c>
      <c r="L1925" s="32"/>
    </row>
    <row r="1926" spans="1:12">
      <c r="A1926" s="56"/>
      <c r="B1926" s="56" t="s">
        <v>2010</v>
      </c>
      <c r="C1926" s="56" t="s">
        <v>2009</v>
      </c>
      <c r="D1926" s="32">
        <v>316186</v>
      </c>
      <c r="E1926" s="32">
        <v>-242733</v>
      </c>
      <c r="F1926" s="32">
        <v>73453</v>
      </c>
      <c r="G1926" s="32">
        <v>-1026.54</v>
      </c>
      <c r="H1926" s="32">
        <v>-1037.81</v>
      </c>
      <c r="I1926" s="32">
        <v>-1037.82</v>
      </c>
      <c r="J1926" s="32">
        <v>-11.269999999999982</v>
      </c>
      <c r="K1926" s="32">
        <v>-9.9999999999909051E-3</v>
      </c>
      <c r="L1926" s="32"/>
    </row>
    <row r="1927" spans="1:12">
      <c r="A1927" s="56"/>
      <c r="B1927" s="56" t="s">
        <v>2012</v>
      </c>
      <c r="C1927" s="56" t="s">
        <v>2011</v>
      </c>
      <c r="D1927" s="32">
        <v>1140120</v>
      </c>
      <c r="E1927" s="32">
        <v>-940823</v>
      </c>
      <c r="F1927" s="32">
        <v>199297</v>
      </c>
      <c r="G1927" s="32">
        <v>-2533.9499999999998</v>
      </c>
      <c r="H1927" s="32">
        <v>-2561.81</v>
      </c>
      <c r="I1927" s="32">
        <v>-2561.8000000000002</v>
      </c>
      <c r="J1927" s="32">
        <v>-27.860000000000127</v>
      </c>
      <c r="K1927" s="32">
        <v>9.9999999997635314E-3</v>
      </c>
      <c r="L1927" s="32"/>
    </row>
    <row r="1928" spans="1:12">
      <c r="A1928" s="56"/>
      <c r="B1928" s="56" t="s">
        <v>2012</v>
      </c>
      <c r="C1928" s="56" t="s">
        <v>2013</v>
      </c>
      <c r="D1928" s="32">
        <v>3795424</v>
      </c>
      <c r="E1928" s="32">
        <v>-2842494</v>
      </c>
      <c r="F1928" s="32">
        <v>952930</v>
      </c>
      <c r="G1928" s="32">
        <v>-13253.33</v>
      </c>
      <c r="H1928" s="32">
        <v>-13398.98</v>
      </c>
      <c r="I1928" s="32">
        <v>-13398.97</v>
      </c>
      <c r="J1928" s="32">
        <v>-145.64999999999964</v>
      </c>
      <c r="K1928" s="32">
        <v>1.0000000000218279E-2</v>
      </c>
      <c r="L1928" s="32"/>
    </row>
    <row r="1929" spans="1:12">
      <c r="A1929" s="56"/>
      <c r="B1929" s="56" t="s">
        <v>8030</v>
      </c>
      <c r="C1929" s="56" t="s">
        <v>10347</v>
      </c>
      <c r="D1929" s="32">
        <v>451116</v>
      </c>
      <c r="E1929" s="32">
        <v>-451021</v>
      </c>
      <c r="F1929" s="32">
        <v>95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/>
    </row>
    <row r="1930" spans="1:12">
      <c r="A1930" s="56"/>
      <c r="B1930" s="56" t="s">
        <v>2015</v>
      </c>
      <c r="C1930" s="56" t="s">
        <v>2014</v>
      </c>
      <c r="D1930" s="32">
        <v>2255047</v>
      </c>
      <c r="E1930" s="32">
        <v>-1467473</v>
      </c>
      <c r="F1930" s="32">
        <v>787574</v>
      </c>
      <c r="G1930" s="32">
        <v>-12017.38</v>
      </c>
      <c r="H1930" s="32">
        <v>-12149.43</v>
      </c>
      <c r="I1930" s="32">
        <v>-12149.44</v>
      </c>
      <c r="J1930" s="32">
        <v>-132.05000000000109</v>
      </c>
      <c r="K1930" s="32">
        <v>-1.0000000000218279E-2</v>
      </c>
      <c r="L1930" s="32"/>
    </row>
    <row r="1931" spans="1:12">
      <c r="A1931" s="56"/>
      <c r="B1931" s="56" t="s">
        <v>7851</v>
      </c>
      <c r="C1931" s="56" t="s">
        <v>9924</v>
      </c>
      <c r="D1931" s="32">
        <v>1687150</v>
      </c>
      <c r="E1931" s="32">
        <v>-1687149</v>
      </c>
      <c r="F1931" s="32">
        <v>1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/>
    </row>
    <row r="1932" spans="1:12">
      <c r="A1932" s="56"/>
      <c r="B1932" s="56" t="s">
        <v>2017</v>
      </c>
      <c r="C1932" s="56" t="s">
        <v>2016</v>
      </c>
      <c r="D1932" s="32">
        <v>17160</v>
      </c>
      <c r="E1932" s="32">
        <v>-12727</v>
      </c>
      <c r="F1932" s="32">
        <v>4433</v>
      </c>
      <c r="G1932" s="32">
        <v>-63.66</v>
      </c>
      <c r="H1932" s="32">
        <v>-64.349999999999994</v>
      </c>
      <c r="I1932" s="32">
        <v>-64.36</v>
      </c>
      <c r="J1932" s="32">
        <v>-0.68999999999999773</v>
      </c>
      <c r="K1932" s="32">
        <v>-1.0000000000005116E-2</v>
      </c>
      <c r="L1932" s="32"/>
    </row>
    <row r="1933" spans="1:12">
      <c r="A1933" s="56"/>
      <c r="B1933" s="56" t="s">
        <v>2019</v>
      </c>
      <c r="C1933" s="56" t="s">
        <v>2018</v>
      </c>
      <c r="D1933" s="32">
        <v>122624</v>
      </c>
      <c r="E1933" s="32">
        <v>-98443</v>
      </c>
      <c r="F1933" s="32">
        <v>24181</v>
      </c>
      <c r="G1933" s="32">
        <v>-310.62</v>
      </c>
      <c r="H1933" s="32">
        <v>-314.02999999999997</v>
      </c>
      <c r="I1933" s="32">
        <v>-314.02999999999997</v>
      </c>
      <c r="J1933" s="32">
        <v>-3.4099999999999682</v>
      </c>
      <c r="K1933" s="32">
        <v>0</v>
      </c>
      <c r="L1933" s="32"/>
    </row>
    <row r="1934" spans="1:12">
      <c r="A1934" s="56"/>
      <c r="B1934" s="56" t="s">
        <v>7852</v>
      </c>
      <c r="C1934" s="56" t="s">
        <v>9925</v>
      </c>
      <c r="D1934" s="32">
        <v>3170</v>
      </c>
      <c r="E1934" s="32">
        <v>-3169</v>
      </c>
      <c r="F1934" s="32">
        <v>1</v>
      </c>
      <c r="G1934" s="32">
        <v>0</v>
      </c>
      <c r="H1934" s="32">
        <v>0</v>
      </c>
      <c r="I1934" s="32">
        <v>0</v>
      </c>
      <c r="J1934" s="32">
        <v>0</v>
      </c>
      <c r="K1934" s="32">
        <v>0</v>
      </c>
      <c r="L1934" s="32"/>
    </row>
    <row r="1935" spans="1:12">
      <c r="A1935" s="56"/>
      <c r="B1935" s="56" t="s">
        <v>2021</v>
      </c>
      <c r="C1935" s="56" t="s">
        <v>2020</v>
      </c>
      <c r="D1935" s="32">
        <v>28550</v>
      </c>
      <c r="E1935" s="32">
        <v>-25477</v>
      </c>
      <c r="F1935" s="32">
        <v>3073</v>
      </c>
      <c r="G1935" s="32">
        <v>-57.45</v>
      </c>
      <c r="H1935" s="32">
        <v>-58.08</v>
      </c>
      <c r="I1935" s="32">
        <v>-58.07</v>
      </c>
      <c r="J1935" s="32">
        <v>-0.62999999999999545</v>
      </c>
      <c r="K1935" s="32">
        <v>9.9999999999980105E-3</v>
      </c>
      <c r="L1935" s="32"/>
    </row>
    <row r="1936" spans="1:12">
      <c r="A1936" s="56"/>
      <c r="B1936" s="56" t="s">
        <v>2023</v>
      </c>
      <c r="C1936" s="56" t="s">
        <v>2022</v>
      </c>
      <c r="D1936" s="32">
        <v>100955</v>
      </c>
      <c r="E1936" s="32">
        <v>-79840</v>
      </c>
      <c r="F1936" s="32">
        <v>21115</v>
      </c>
      <c r="G1936" s="32">
        <v>-389.07</v>
      </c>
      <c r="H1936" s="32">
        <v>-393.34</v>
      </c>
      <c r="I1936" s="32">
        <v>-393.35</v>
      </c>
      <c r="J1936" s="32">
        <v>-4.2699999999999818</v>
      </c>
      <c r="K1936" s="32">
        <v>-1.0000000000047748E-2</v>
      </c>
      <c r="L1936" s="32"/>
    </row>
    <row r="1937" spans="1:12">
      <c r="A1937" s="56"/>
      <c r="B1937" s="56" t="s">
        <v>2025</v>
      </c>
      <c r="C1937" s="56" t="s">
        <v>2024</v>
      </c>
      <c r="D1937" s="32">
        <v>144008</v>
      </c>
      <c r="E1937" s="32">
        <v>-117624</v>
      </c>
      <c r="F1937" s="32">
        <v>26384</v>
      </c>
      <c r="G1937" s="32">
        <v>-341.63</v>
      </c>
      <c r="H1937" s="32">
        <v>-345.38</v>
      </c>
      <c r="I1937" s="32">
        <v>-345.38</v>
      </c>
      <c r="J1937" s="32">
        <v>-3.75</v>
      </c>
      <c r="K1937" s="32">
        <v>0</v>
      </c>
      <c r="L1937" s="32"/>
    </row>
    <row r="1938" spans="1:12">
      <c r="A1938" s="56"/>
      <c r="B1938" s="56" t="s">
        <v>2025</v>
      </c>
      <c r="C1938" s="56" t="s">
        <v>2026</v>
      </c>
      <c r="D1938" s="32">
        <v>162254</v>
      </c>
      <c r="E1938" s="32">
        <v>-132527</v>
      </c>
      <c r="F1938" s="32">
        <v>29727</v>
      </c>
      <c r="G1938" s="32">
        <v>-384.92</v>
      </c>
      <c r="H1938" s="32">
        <v>-389.15</v>
      </c>
      <c r="I1938" s="32">
        <v>-389.15</v>
      </c>
      <c r="J1938" s="32">
        <v>-4.2299999999999613</v>
      </c>
      <c r="K1938" s="32">
        <v>0</v>
      </c>
      <c r="L1938" s="32"/>
    </row>
    <row r="1939" spans="1:12">
      <c r="A1939" s="56"/>
      <c r="B1939" s="56" t="s">
        <v>2028</v>
      </c>
      <c r="C1939" s="56" t="s">
        <v>2027</v>
      </c>
      <c r="D1939" s="32">
        <v>310346</v>
      </c>
      <c r="E1939" s="32">
        <v>-242890</v>
      </c>
      <c r="F1939" s="32">
        <v>67456</v>
      </c>
      <c r="G1939" s="32">
        <v>-1230.8399999999999</v>
      </c>
      <c r="H1939" s="32">
        <v>-1244.3699999999999</v>
      </c>
      <c r="I1939" s="32">
        <v>-1244.3699999999999</v>
      </c>
      <c r="J1939" s="32">
        <v>-13.529999999999973</v>
      </c>
      <c r="K1939" s="32">
        <v>0</v>
      </c>
      <c r="L1939" s="32"/>
    </row>
    <row r="1940" spans="1:12">
      <c r="A1940" s="56"/>
      <c r="B1940" s="56" t="s">
        <v>11556</v>
      </c>
      <c r="C1940" s="56" t="s">
        <v>2029</v>
      </c>
      <c r="D1940" s="32">
        <v>2155853</v>
      </c>
      <c r="E1940" s="32">
        <v>-786216</v>
      </c>
      <c r="F1940" s="32">
        <v>1369637</v>
      </c>
      <c r="G1940" s="32">
        <v>-22471.200000000001</v>
      </c>
      <c r="H1940" s="32">
        <v>-22718.14</v>
      </c>
      <c r="I1940" s="32">
        <v>-22718.13</v>
      </c>
      <c r="J1940" s="32">
        <v>-246.93999999999869</v>
      </c>
      <c r="K1940" s="32">
        <v>9.9999999983992893E-3</v>
      </c>
      <c r="L1940" s="32"/>
    </row>
    <row r="1941" spans="1:12">
      <c r="A1941" s="56"/>
      <c r="B1941" s="56" t="s">
        <v>2031</v>
      </c>
      <c r="C1941" s="56" t="s">
        <v>2030</v>
      </c>
      <c r="D1941" s="32">
        <v>74479</v>
      </c>
      <c r="E1941" s="32">
        <v>-41566</v>
      </c>
      <c r="F1941" s="32">
        <v>32913</v>
      </c>
      <c r="G1941" s="32">
        <v>-808.6</v>
      </c>
      <c r="H1941" s="32">
        <v>-817.48</v>
      </c>
      <c r="I1941" s="32">
        <v>-817.48</v>
      </c>
      <c r="J1941" s="32">
        <v>-8.8799999999999955</v>
      </c>
      <c r="K1941" s="32">
        <v>0</v>
      </c>
      <c r="L1941" s="32"/>
    </row>
    <row r="1942" spans="1:12">
      <c r="A1942" s="56"/>
      <c r="B1942" s="56" t="s">
        <v>2033</v>
      </c>
      <c r="C1942" s="56" t="s">
        <v>2032</v>
      </c>
      <c r="D1942" s="32">
        <v>95913</v>
      </c>
      <c r="E1942" s="32">
        <v>-76819</v>
      </c>
      <c r="F1942" s="32">
        <v>19094</v>
      </c>
      <c r="G1942" s="32">
        <v>-357.56</v>
      </c>
      <c r="H1942" s="32">
        <v>-361.5</v>
      </c>
      <c r="I1942" s="32">
        <v>-361.49</v>
      </c>
      <c r="J1942" s="32">
        <v>-3.9399999999999977</v>
      </c>
      <c r="K1942" s="32">
        <v>9.9999999999909051E-3</v>
      </c>
      <c r="L1942" s="32"/>
    </row>
    <row r="1943" spans="1:12">
      <c r="A1943" s="56"/>
      <c r="B1943" s="56" t="s">
        <v>2035</v>
      </c>
      <c r="C1943" s="56" t="s">
        <v>2034</v>
      </c>
      <c r="D1943" s="32">
        <v>151623</v>
      </c>
      <c r="E1943" s="32">
        <v>-103038</v>
      </c>
      <c r="F1943" s="32">
        <v>48585</v>
      </c>
      <c r="G1943" s="32">
        <v>-703.09</v>
      </c>
      <c r="H1943" s="32">
        <v>-710.82</v>
      </c>
      <c r="I1943" s="32">
        <v>-710.82</v>
      </c>
      <c r="J1943" s="32">
        <v>-7.7300000000000182</v>
      </c>
      <c r="K1943" s="32">
        <v>0</v>
      </c>
      <c r="L1943" s="32"/>
    </row>
    <row r="1944" spans="1:12">
      <c r="A1944" s="56"/>
      <c r="B1944" s="56" t="s">
        <v>2035</v>
      </c>
      <c r="C1944" s="56" t="s">
        <v>2036</v>
      </c>
      <c r="D1944" s="32">
        <v>158796</v>
      </c>
      <c r="E1944" s="32">
        <v>-107487</v>
      </c>
      <c r="F1944" s="32">
        <v>51309</v>
      </c>
      <c r="G1944" s="32">
        <v>-740.73</v>
      </c>
      <c r="H1944" s="32">
        <v>-748.88</v>
      </c>
      <c r="I1944" s="32">
        <v>-748.87</v>
      </c>
      <c r="J1944" s="32">
        <v>-8.1499999999999773</v>
      </c>
      <c r="K1944" s="32">
        <v>9.9999999999909051E-3</v>
      </c>
      <c r="L1944" s="32"/>
    </row>
    <row r="1945" spans="1:12">
      <c r="A1945" s="56"/>
      <c r="B1945" s="56" t="s">
        <v>2038</v>
      </c>
      <c r="C1945" s="56" t="s">
        <v>2037</v>
      </c>
      <c r="D1945" s="32">
        <v>326910</v>
      </c>
      <c r="E1945" s="32">
        <v>-150804</v>
      </c>
      <c r="F1945" s="32">
        <v>176106</v>
      </c>
      <c r="G1945" s="32">
        <v>-2774.46</v>
      </c>
      <c r="H1945" s="32">
        <v>-2804.95</v>
      </c>
      <c r="I1945" s="32">
        <v>-2804.96</v>
      </c>
      <c r="J1945" s="32">
        <v>-30.489999999999782</v>
      </c>
      <c r="K1945" s="32">
        <v>-1.0000000000218279E-2</v>
      </c>
      <c r="L1945" s="32"/>
    </row>
    <row r="1946" spans="1:12">
      <c r="A1946" s="56"/>
      <c r="B1946" s="56" t="s">
        <v>2040</v>
      </c>
      <c r="C1946" s="56" t="s">
        <v>2039</v>
      </c>
      <c r="D1946" s="32">
        <v>19939</v>
      </c>
      <c r="E1946" s="32">
        <v>-15544</v>
      </c>
      <c r="F1946" s="32">
        <v>4395</v>
      </c>
      <c r="G1946" s="32">
        <v>-60.51</v>
      </c>
      <c r="H1946" s="32">
        <v>-61.18</v>
      </c>
      <c r="I1946" s="32">
        <v>-61.18</v>
      </c>
      <c r="J1946" s="32">
        <v>-0.67000000000000171</v>
      </c>
      <c r="K1946" s="32">
        <v>0</v>
      </c>
      <c r="L1946" s="32"/>
    </row>
    <row r="1947" spans="1:12">
      <c r="A1947" s="56"/>
      <c r="B1947" s="56" t="s">
        <v>2042</v>
      </c>
      <c r="C1947" s="56" t="s">
        <v>2041</v>
      </c>
      <c r="D1947" s="32">
        <v>1018737</v>
      </c>
      <c r="E1947" s="32">
        <v>-663456</v>
      </c>
      <c r="F1947" s="32">
        <v>355281</v>
      </c>
      <c r="G1947" s="32">
        <v>-5419.82</v>
      </c>
      <c r="H1947" s="32">
        <v>-5479.38</v>
      </c>
      <c r="I1947" s="32">
        <v>-5479.38</v>
      </c>
      <c r="J1947" s="32">
        <v>-59.5600000000004</v>
      </c>
      <c r="K1947" s="32">
        <v>0</v>
      </c>
      <c r="L1947" s="32"/>
    </row>
    <row r="1948" spans="1:12">
      <c r="A1948" s="56"/>
      <c r="B1948" s="56" t="s">
        <v>2044</v>
      </c>
      <c r="C1948" s="56" t="s">
        <v>2043</v>
      </c>
      <c r="D1948" s="32">
        <v>28458</v>
      </c>
      <c r="E1948" s="32">
        <v>-15852</v>
      </c>
      <c r="F1948" s="32">
        <v>12606</v>
      </c>
      <c r="G1948" s="32">
        <v>-697.03</v>
      </c>
      <c r="H1948" s="32">
        <v>-704.7</v>
      </c>
      <c r="I1948" s="32">
        <v>-704.69</v>
      </c>
      <c r="J1948" s="32">
        <v>-7.6700000000000728</v>
      </c>
      <c r="K1948" s="32">
        <v>9.9999999999909051E-3</v>
      </c>
      <c r="L1948" s="32"/>
    </row>
    <row r="1949" spans="1:12">
      <c r="A1949" s="56"/>
      <c r="B1949" s="56" t="s">
        <v>2046</v>
      </c>
      <c r="C1949" s="56" t="s">
        <v>2045</v>
      </c>
      <c r="D1949" s="32">
        <v>54438</v>
      </c>
      <c r="E1949" s="32">
        <v>-23488</v>
      </c>
      <c r="F1949" s="32">
        <v>30950</v>
      </c>
      <c r="G1949" s="32">
        <v>-490.21</v>
      </c>
      <c r="H1949" s="32">
        <v>-495.6</v>
      </c>
      <c r="I1949" s="32">
        <v>-495.6</v>
      </c>
      <c r="J1949" s="32">
        <v>-5.3900000000000432</v>
      </c>
      <c r="K1949" s="32">
        <v>0</v>
      </c>
      <c r="L1949" s="32"/>
    </row>
    <row r="1950" spans="1:12">
      <c r="A1950" s="56"/>
      <c r="B1950" s="56" t="s">
        <v>2048</v>
      </c>
      <c r="C1950" s="56" t="s">
        <v>2047</v>
      </c>
      <c r="D1950" s="32">
        <v>9384</v>
      </c>
      <c r="E1950" s="32">
        <v>-5334</v>
      </c>
      <c r="F1950" s="32">
        <v>4050</v>
      </c>
      <c r="G1950" s="32">
        <v>-223.18</v>
      </c>
      <c r="H1950" s="32">
        <v>-225.63</v>
      </c>
      <c r="I1950" s="32">
        <v>-225.63</v>
      </c>
      <c r="J1950" s="32">
        <v>-2.4499999999999886</v>
      </c>
      <c r="K1950" s="32">
        <v>0</v>
      </c>
      <c r="L1950" s="32"/>
    </row>
    <row r="1951" spans="1:12">
      <c r="A1951" s="56"/>
      <c r="B1951" s="56" t="s">
        <v>2050</v>
      </c>
      <c r="C1951" s="56" t="s">
        <v>2049</v>
      </c>
      <c r="D1951" s="32">
        <v>15400</v>
      </c>
      <c r="E1951" s="32">
        <v>-8769</v>
      </c>
      <c r="F1951" s="32">
        <v>6631</v>
      </c>
      <c r="G1951" s="32">
        <v>-365.33</v>
      </c>
      <c r="H1951" s="32">
        <v>-369.34</v>
      </c>
      <c r="I1951" s="32">
        <v>-369.35</v>
      </c>
      <c r="J1951" s="32">
        <v>-4.0099999999999909</v>
      </c>
      <c r="K1951" s="32">
        <v>-1.0000000000047748E-2</v>
      </c>
      <c r="L1951" s="32"/>
    </row>
    <row r="1952" spans="1:12">
      <c r="A1952" s="56"/>
      <c r="B1952" s="56" t="s">
        <v>2052</v>
      </c>
      <c r="C1952" s="56" t="s">
        <v>2051</v>
      </c>
      <c r="D1952" s="32">
        <v>14800</v>
      </c>
      <c r="E1952" s="32">
        <v>-11997</v>
      </c>
      <c r="F1952" s="32">
        <v>2803</v>
      </c>
      <c r="G1952" s="32">
        <v>-72.209999999999994</v>
      </c>
      <c r="H1952" s="32">
        <v>-73</v>
      </c>
      <c r="I1952" s="32">
        <v>-73.010000000000005</v>
      </c>
      <c r="J1952" s="32">
        <v>-0.79000000000000625</v>
      </c>
      <c r="K1952" s="32">
        <v>-1.0000000000005116E-2</v>
      </c>
      <c r="L1952" s="32"/>
    </row>
    <row r="1953" spans="1:12">
      <c r="A1953" s="56"/>
      <c r="B1953" s="56" t="s">
        <v>2054</v>
      </c>
      <c r="C1953" s="56" t="s">
        <v>2053</v>
      </c>
      <c r="D1953" s="32">
        <v>18451</v>
      </c>
      <c r="E1953" s="32">
        <v>-14877</v>
      </c>
      <c r="F1953" s="32">
        <v>3574</v>
      </c>
      <c r="G1953" s="32">
        <v>-91.42</v>
      </c>
      <c r="H1953" s="32">
        <v>-92.42</v>
      </c>
      <c r="I1953" s="32">
        <v>-92.42</v>
      </c>
      <c r="J1953" s="32">
        <v>-1</v>
      </c>
      <c r="K1953" s="32">
        <v>0</v>
      </c>
      <c r="L1953" s="32"/>
    </row>
    <row r="1954" spans="1:12">
      <c r="A1954" s="56"/>
      <c r="B1954" s="56" t="s">
        <v>2056</v>
      </c>
      <c r="C1954" s="56" t="s">
        <v>2055</v>
      </c>
      <c r="D1954" s="32">
        <v>42942</v>
      </c>
      <c r="E1954" s="32">
        <v>-19080</v>
      </c>
      <c r="F1954" s="32">
        <v>23862</v>
      </c>
      <c r="G1954" s="32">
        <v>-377.11</v>
      </c>
      <c r="H1954" s="32">
        <v>-381.26</v>
      </c>
      <c r="I1954" s="32">
        <v>-381.25</v>
      </c>
      <c r="J1954" s="32">
        <v>-4.1499999999999773</v>
      </c>
      <c r="K1954" s="32">
        <v>9.9999999999909051E-3</v>
      </c>
      <c r="L1954" s="32"/>
    </row>
    <row r="1955" spans="1:12">
      <c r="A1955" s="56"/>
      <c r="B1955" s="56" t="s">
        <v>2058</v>
      </c>
      <c r="C1955" s="56" t="s">
        <v>2057</v>
      </c>
      <c r="D1955" s="32">
        <v>19290</v>
      </c>
      <c r="E1955" s="32">
        <v>-11218</v>
      </c>
      <c r="F1955" s="32">
        <v>8072</v>
      </c>
      <c r="G1955" s="32">
        <v>-443</v>
      </c>
      <c r="H1955" s="32">
        <v>-447.87</v>
      </c>
      <c r="I1955" s="32">
        <v>-447.87</v>
      </c>
      <c r="J1955" s="32">
        <v>-4.8700000000000045</v>
      </c>
      <c r="K1955" s="32">
        <v>0</v>
      </c>
      <c r="L1955" s="32"/>
    </row>
    <row r="1956" spans="1:12">
      <c r="A1956" s="56"/>
      <c r="B1956" s="56" t="s">
        <v>2060</v>
      </c>
      <c r="C1956" s="56" t="s">
        <v>2059</v>
      </c>
      <c r="D1956" s="32">
        <v>23475</v>
      </c>
      <c r="E1956" s="32">
        <v>-20802</v>
      </c>
      <c r="F1956" s="32">
        <v>2673</v>
      </c>
      <c r="G1956" s="32">
        <v>-103.93</v>
      </c>
      <c r="H1956" s="32">
        <v>-105.08</v>
      </c>
      <c r="I1956" s="32">
        <v>-105.07</v>
      </c>
      <c r="J1956" s="32">
        <v>-1.1499999999999915</v>
      </c>
      <c r="K1956" s="32">
        <v>1.0000000000005116E-2</v>
      </c>
      <c r="L1956" s="32"/>
    </row>
    <row r="1957" spans="1:12">
      <c r="A1957" s="56"/>
      <c r="B1957" s="56" t="s">
        <v>2062</v>
      </c>
      <c r="C1957" s="56" t="s">
        <v>2061</v>
      </c>
      <c r="D1957" s="32">
        <v>35910</v>
      </c>
      <c r="E1957" s="32">
        <v>-22657</v>
      </c>
      <c r="F1957" s="32">
        <v>13253</v>
      </c>
      <c r="G1957" s="32">
        <v>-714.11</v>
      </c>
      <c r="H1957" s="32">
        <v>-721.96</v>
      </c>
      <c r="I1957" s="32">
        <v>-721.96</v>
      </c>
      <c r="J1957" s="32">
        <v>-7.8500000000000227</v>
      </c>
      <c r="K1957" s="32">
        <v>0</v>
      </c>
      <c r="L1957" s="32"/>
    </row>
    <row r="1958" spans="1:12">
      <c r="A1958" s="56"/>
      <c r="B1958" s="56" t="s">
        <v>2064</v>
      </c>
      <c r="C1958" s="56" t="s">
        <v>2063</v>
      </c>
      <c r="D1958" s="32">
        <v>39480</v>
      </c>
      <c r="E1958" s="32">
        <v>-32260</v>
      </c>
      <c r="F1958" s="32">
        <v>7220</v>
      </c>
      <c r="G1958" s="32">
        <v>-239.78</v>
      </c>
      <c r="H1958" s="32">
        <v>-242.41</v>
      </c>
      <c r="I1958" s="32">
        <v>-242.41</v>
      </c>
      <c r="J1958" s="32">
        <v>-2.6299999999999955</v>
      </c>
      <c r="K1958" s="32">
        <v>0</v>
      </c>
      <c r="L1958" s="32"/>
    </row>
    <row r="1959" spans="1:12">
      <c r="A1959" s="56"/>
      <c r="B1959" s="56" t="s">
        <v>2066</v>
      </c>
      <c r="C1959" s="56" t="s">
        <v>2065</v>
      </c>
      <c r="D1959" s="32">
        <v>47933</v>
      </c>
      <c r="E1959" s="32">
        <v>-40108</v>
      </c>
      <c r="F1959" s="32">
        <v>7825</v>
      </c>
      <c r="G1959" s="32">
        <v>-276.27999999999997</v>
      </c>
      <c r="H1959" s="32">
        <v>-279.31</v>
      </c>
      <c r="I1959" s="32">
        <v>-279.31</v>
      </c>
      <c r="J1959" s="32">
        <v>-3.0300000000000296</v>
      </c>
      <c r="K1959" s="32">
        <v>0</v>
      </c>
      <c r="L1959" s="32"/>
    </row>
    <row r="1960" spans="1:12">
      <c r="A1960" s="56"/>
      <c r="B1960" s="56" t="s">
        <v>2068</v>
      </c>
      <c r="C1960" s="56" t="s">
        <v>2067</v>
      </c>
      <c r="D1960" s="32">
        <v>48910</v>
      </c>
      <c r="E1960" s="32">
        <v>-40218</v>
      </c>
      <c r="F1960" s="32">
        <v>8692</v>
      </c>
      <c r="G1960" s="32">
        <v>-305.12</v>
      </c>
      <c r="H1960" s="32">
        <v>-308.47000000000003</v>
      </c>
      <c r="I1960" s="32">
        <v>-308.47000000000003</v>
      </c>
      <c r="J1960" s="32">
        <v>-3.3500000000000227</v>
      </c>
      <c r="K1960" s="32">
        <v>0</v>
      </c>
      <c r="L1960" s="32"/>
    </row>
    <row r="1961" spans="1:12">
      <c r="A1961" s="56"/>
      <c r="B1961" s="56" t="s">
        <v>2070</v>
      </c>
      <c r="C1961" s="56" t="s">
        <v>2069</v>
      </c>
      <c r="D1961" s="32">
        <v>570595</v>
      </c>
      <c r="E1961" s="32">
        <v>-246465</v>
      </c>
      <c r="F1961" s="32">
        <v>324130</v>
      </c>
      <c r="G1961" s="32">
        <v>-5133.5200000000004</v>
      </c>
      <c r="H1961" s="32">
        <v>-5189.93</v>
      </c>
      <c r="I1961" s="32">
        <v>-5189.9399999999996</v>
      </c>
      <c r="J1961" s="32">
        <v>-56.409999999999854</v>
      </c>
      <c r="K1961" s="32">
        <v>-9.999999999308784E-3</v>
      </c>
      <c r="L1961" s="32"/>
    </row>
    <row r="1962" spans="1:12">
      <c r="A1962" s="56"/>
      <c r="B1962" s="56" t="s">
        <v>2072</v>
      </c>
      <c r="C1962" s="56" t="s">
        <v>2071</v>
      </c>
      <c r="D1962" s="32">
        <v>69160</v>
      </c>
      <c r="E1962" s="32">
        <v>-31948</v>
      </c>
      <c r="F1962" s="32">
        <v>37212</v>
      </c>
      <c r="G1962" s="32">
        <v>-586.17999999999995</v>
      </c>
      <c r="H1962" s="32">
        <v>-592.63</v>
      </c>
      <c r="I1962" s="32">
        <v>-592.63</v>
      </c>
      <c r="J1962" s="32">
        <v>-6.4500000000000455</v>
      </c>
      <c r="K1962" s="32">
        <v>0</v>
      </c>
      <c r="L1962" s="32"/>
    </row>
    <row r="1963" spans="1:12">
      <c r="A1963" s="56"/>
      <c r="B1963" s="56" t="s">
        <v>7195</v>
      </c>
      <c r="C1963" s="56" t="s">
        <v>9646</v>
      </c>
      <c r="D1963" s="32">
        <v>69160</v>
      </c>
      <c r="E1963" s="32">
        <v>-65702</v>
      </c>
      <c r="F1963" s="32">
        <v>3458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/>
    </row>
    <row r="1964" spans="1:12">
      <c r="A1964" s="56"/>
      <c r="B1964" s="56" t="s">
        <v>2074</v>
      </c>
      <c r="C1964" s="56" t="s">
        <v>2073</v>
      </c>
      <c r="D1964" s="32">
        <v>127500</v>
      </c>
      <c r="E1964" s="32">
        <v>-57210</v>
      </c>
      <c r="F1964" s="32">
        <v>70290</v>
      </c>
      <c r="G1964" s="32">
        <v>-1109.98</v>
      </c>
      <c r="H1964" s="32">
        <v>-1122.18</v>
      </c>
      <c r="I1964" s="32">
        <v>-1122.18</v>
      </c>
      <c r="J1964" s="32">
        <v>-12.200000000000045</v>
      </c>
      <c r="K1964" s="32">
        <v>0</v>
      </c>
      <c r="L1964" s="32"/>
    </row>
    <row r="1965" spans="1:12">
      <c r="A1965" s="56"/>
      <c r="B1965" s="56" t="s">
        <v>11469</v>
      </c>
      <c r="C1965" s="56" t="s">
        <v>2075</v>
      </c>
      <c r="D1965" s="32">
        <v>98829</v>
      </c>
      <c r="E1965" s="32">
        <v>-46604</v>
      </c>
      <c r="F1965" s="32">
        <v>52225</v>
      </c>
      <c r="G1965" s="32">
        <v>-821.15</v>
      </c>
      <c r="H1965" s="32">
        <v>-830.17</v>
      </c>
      <c r="I1965" s="32">
        <v>-830.18</v>
      </c>
      <c r="J1965" s="32">
        <v>-9.0199999999999818</v>
      </c>
      <c r="K1965" s="32">
        <v>-9.9999999999909051E-3</v>
      </c>
      <c r="L1965" s="32"/>
    </row>
    <row r="1966" spans="1:12">
      <c r="A1966" s="56"/>
      <c r="B1966" s="56" t="s">
        <v>2077</v>
      </c>
      <c r="C1966" s="56" t="s">
        <v>2076</v>
      </c>
      <c r="D1966" s="32">
        <v>128000</v>
      </c>
      <c r="E1966" s="32">
        <v>-111846</v>
      </c>
      <c r="F1966" s="32">
        <v>16154</v>
      </c>
      <c r="G1966" s="32">
        <v>-1135.06</v>
      </c>
      <c r="H1966" s="32">
        <v>-1147.53</v>
      </c>
      <c r="I1966" s="32">
        <v>-1147.53</v>
      </c>
      <c r="J1966" s="32">
        <v>-12.470000000000027</v>
      </c>
      <c r="K1966" s="32">
        <v>0</v>
      </c>
      <c r="L1966" s="32"/>
    </row>
    <row r="1967" spans="1:12">
      <c r="A1967" s="56"/>
      <c r="B1967" s="56" t="s">
        <v>2079</v>
      </c>
      <c r="C1967" s="56" t="s">
        <v>2078</v>
      </c>
      <c r="D1967" s="32">
        <v>211639</v>
      </c>
      <c r="E1967" s="32">
        <v>-174190</v>
      </c>
      <c r="F1967" s="32">
        <v>37449</v>
      </c>
      <c r="G1967" s="32">
        <v>-1291.53</v>
      </c>
      <c r="H1967" s="32">
        <v>-1305.72</v>
      </c>
      <c r="I1967" s="32">
        <v>-1305.73</v>
      </c>
      <c r="J1967" s="32">
        <v>-14.190000000000055</v>
      </c>
      <c r="K1967" s="32">
        <v>-9.9999999999909051E-3</v>
      </c>
      <c r="L1967" s="32"/>
    </row>
    <row r="1968" spans="1:12">
      <c r="A1968" s="56"/>
      <c r="B1968" s="56" t="s">
        <v>2081</v>
      </c>
      <c r="C1968" s="56" t="s">
        <v>2080</v>
      </c>
      <c r="D1968" s="32">
        <v>444026</v>
      </c>
      <c r="E1968" s="32">
        <v>-261763</v>
      </c>
      <c r="F1968" s="32">
        <v>182263</v>
      </c>
      <c r="G1968" s="32">
        <v>-3299.87</v>
      </c>
      <c r="H1968" s="32">
        <v>-3336.14</v>
      </c>
      <c r="I1968" s="32">
        <v>-3336.13</v>
      </c>
      <c r="J1968" s="32">
        <v>-36.269999999999982</v>
      </c>
      <c r="K1968" s="32">
        <v>9.9999999997635314E-3</v>
      </c>
      <c r="L1968" s="32"/>
    </row>
    <row r="1969" spans="1:12">
      <c r="A1969" s="56"/>
      <c r="B1969" s="56" t="s">
        <v>2083</v>
      </c>
      <c r="C1969" s="56" t="s">
        <v>2082</v>
      </c>
      <c r="D1969" s="32">
        <v>2843002</v>
      </c>
      <c r="E1969" s="32">
        <v>-1246968</v>
      </c>
      <c r="F1969" s="32">
        <v>1596034</v>
      </c>
      <c r="G1969" s="32">
        <v>-25248.74</v>
      </c>
      <c r="H1969" s="32">
        <v>-25526.2</v>
      </c>
      <c r="I1969" s="32">
        <v>-25526.21</v>
      </c>
      <c r="J1969" s="32">
        <v>-277.45999999999913</v>
      </c>
      <c r="K1969" s="32">
        <v>-9.9999999983992893E-3</v>
      </c>
      <c r="L1969" s="32"/>
    </row>
    <row r="1970" spans="1:12">
      <c r="A1970" s="56"/>
      <c r="B1970" s="56" t="s">
        <v>2085</v>
      </c>
      <c r="C1970" s="56" t="s">
        <v>2084</v>
      </c>
      <c r="D1970" s="32">
        <v>1978796</v>
      </c>
      <c r="E1970" s="32">
        <v>-896749</v>
      </c>
      <c r="F1970" s="32">
        <v>1082047</v>
      </c>
      <c r="G1970" s="32">
        <v>-17073.04</v>
      </c>
      <c r="H1970" s="32">
        <v>-17260.650000000001</v>
      </c>
      <c r="I1970" s="32">
        <v>-17260.66</v>
      </c>
      <c r="J1970" s="32">
        <v>-187.61000000000058</v>
      </c>
      <c r="K1970" s="32">
        <v>-9.9999999983992893E-3</v>
      </c>
      <c r="L1970" s="32"/>
    </row>
    <row r="1971" spans="1:12">
      <c r="A1971" s="56"/>
      <c r="B1971" s="56" t="s">
        <v>2087</v>
      </c>
      <c r="C1971" s="56" t="s">
        <v>2086</v>
      </c>
      <c r="D1971" s="32">
        <v>14530</v>
      </c>
      <c r="E1971" s="32">
        <v>-7430</v>
      </c>
      <c r="F1971" s="32">
        <v>7100</v>
      </c>
      <c r="G1971" s="32">
        <v>-115.7</v>
      </c>
      <c r="H1971" s="32">
        <v>-116.97</v>
      </c>
      <c r="I1971" s="32">
        <v>-116.97</v>
      </c>
      <c r="J1971" s="32">
        <v>-1.269999999999996</v>
      </c>
      <c r="K1971" s="32">
        <v>0</v>
      </c>
      <c r="L1971" s="32"/>
    </row>
    <row r="1972" spans="1:12">
      <c r="A1972" s="56"/>
      <c r="B1972" s="56" t="s">
        <v>2089</v>
      </c>
      <c r="C1972" s="56" t="s">
        <v>2088</v>
      </c>
      <c r="D1972" s="32">
        <v>39075</v>
      </c>
      <c r="E1972" s="32">
        <v>-32813</v>
      </c>
      <c r="F1972" s="32">
        <v>6262</v>
      </c>
      <c r="G1972" s="32">
        <v>-223.26</v>
      </c>
      <c r="H1972" s="32">
        <v>-225.71</v>
      </c>
      <c r="I1972" s="32">
        <v>-225.71</v>
      </c>
      <c r="J1972" s="32">
        <v>-2.4500000000000171</v>
      </c>
      <c r="K1972" s="32">
        <v>0</v>
      </c>
      <c r="L1972" s="32"/>
    </row>
    <row r="1973" spans="1:12">
      <c r="A1973" s="56"/>
      <c r="B1973" s="56" t="s">
        <v>2091</v>
      </c>
      <c r="C1973" s="56" t="s">
        <v>2090</v>
      </c>
      <c r="D1973" s="32">
        <v>46890</v>
      </c>
      <c r="E1973" s="32">
        <v>-39088</v>
      </c>
      <c r="F1973" s="32">
        <v>7802</v>
      </c>
      <c r="G1973" s="32">
        <v>-272.70999999999998</v>
      </c>
      <c r="H1973" s="32">
        <v>-275.7</v>
      </c>
      <c r="I1973" s="32">
        <v>-275.70999999999998</v>
      </c>
      <c r="J1973" s="32">
        <v>-2.9900000000000091</v>
      </c>
      <c r="K1973" s="32">
        <v>-9.9999999999909051E-3</v>
      </c>
      <c r="L1973" s="32"/>
    </row>
    <row r="1974" spans="1:12">
      <c r="A1974" s="56"/>
      <c r="B1974" s="56" t="s">
        <v>2093</v>
      </c>
      <c r="C1974" s="56" t="s">
        <v>2092</v>
      </c>
      <c r="D1974" s="32">
        <v>47759</v>
      </c>
      <c r="E1974" s="32">
        <v>-40261</v>
      </c>
      <c r="F1974" s="32">
        <v>7498</v>
      </c>
      <c r="G1974" s="32">
        <v>-201.64</v>
      </c>
      <c r="H1974" s="32">
        <v>-203.87</v>
      </c>
      <c r="I1974" s="32">
        <v>-203.86</v>
      </c>
      <c r="J1974" s="32">
        <v>-2.2300000000000182</v>
      </c>
      <c r="K1974" s="32">
        <v>9.9999999999909051E-3</v>
      </c>
      <c r="L1974" s="32"/>
    </row>
    <row r="1975" spans="1:12">
      <c r="A1975" s="56"/>
      <c r="B1975" s="56" t="s">
        <v>2091</v>
      </c>
      <c r="C1975" s="56" t="s">
        <v>2094</v>
      </c>
      <c r="D1975" s="32">
        <v>78150</v>
      </c>
      <c r="E1975" s="32">
        <v>-65249</v>
      </c>
      <c r="F1975" s="32">
        <v>12901</v>
      </c>
      <c r="G1975" s="32">
        <v>-452.9</v>
      </c>
      <c r="H1975" s="32">
        <v>-457.87</v>
      </c>
      <c r="I1975" s="32">
        <v>-457.87</v>
      </c>
      <c r="J1975" s="32">
        <v>-4.9700000000000273</v>
      </c>
      <c r="K1975" s="32">
        <v>0</v>
      </c>
      <c r="L1975" s="32"/>
    </row>
    <row r="1976" spans="1:12">
      <c r="A1976" s="56"/>
      <c r="B1976" s="56" t="s">
        <v>11470</v>
      </c>
      <c r="C1976" s="56" t="s">
        <v>2095</v>
      </c>
      <c r="D1976" s="32">
        <v>224168</v>
      </c>
      <c r="E1976" s="32">
        <v>-103104</v>
      </c>
      <c r="F1976" s="32">
        <v>121064</v>
      </c>
      <c r="G1976" s="32">
        <v>-1907.8</v>
      </c>
      <c r="H1976" s="32">
        <v>-1928.77</v>
      </c>
      <c r="I1976" s="32">
        <v>-1928.77</v>
      </c>
      <c r="J1976" s="32">
        <v>-20.970000000000027</v>
      </c>
      <c r="K1976" s="32">
        <v>0</v>
      </c>
      <c r="L1976" s="32"/>
    </row>
    <row r="1977" spans="1:12">
      <c r="A1977" s="56"/>
      <c r="B1977" s="56" t="s">
        <v>2097</v>
      </c>
      <c r="C1977" s="56" t="s">
        <v>2096</v>
      </c>
      <c r="D1977" s="32">
        <v>212757</v>
      </c>
      <c r="E1977" s="32">
        <v>-181308</v>
      </c>
      <c r="F1977" s="32">
        <v>31449</v>
      </c>
      <c r="G1977" s="32">
        <v>-853.47</v>
      </c>
      <c r="H1977" s="32">
        <v>-862.84</v>
      </c>
      <c r="I1977" s="32">
        <v>-862.85</v>
      </c>
      <c r="J1977" s="32">
        <v>-9.3700000000000045</v>
      </c>
      <c r="K1977" s="32">
        <v>-9.9999999999909051E-3</v>
      </c>
      <c r="L1977" s="32"/>
    </row>
    <row r="1978" spans="1:12">
      <c r="A1978" s="56"/>
      <c r="B1978" s="56" t="s">
        <v>2099</v>
      </c>
      <c r="C1978" s="56" t="s">
        <v>2098</v>
      </c>
      <c r="D1978" s="32">
        <v>219045</v>
      </c>
      <c r="E1978" s="32">
        <v>-113227</v>
      </c>
      <c r="F1978" s="32">
        <v>105818</v>
      </c>
      <c r="G1978" s="32">
        <v>-1736.63</v>
      </c>
      <c r="H1978" s="32">
        <v>-1755.71</v>
      </c>
      <c r="I1978" s="32">
        <v>-1755.71</v>
      </c>
      <c r="J1978" s="32">
        <v>-19.079999999999927</v>
      </c>
      <c r="K1978" s="32">
        <v>0</v>
      </c>
      <c r="L1978" s="32"/>
    </row>
    <row r="1979" spans="1:12">
      <c r="A1979" s="56"/>
      <c r="B1979" s="56" t="s">
        <v>2101</v>
      </c>
      <c r="C1979" s="56" t="s">
        <v>2100</v>
      </c>
      <c r="D1979" s="32">
        <v>222408</v>
      </c>
      <c r="E1979" s="32">
        <v>-189039</v>
      </c>
      <c r="F1979" s="32">
        <v>33369</v>
      </c>
      <c r="G1979" s="32">
        <v>-903.86</v>
      </c>
      <c r="H1979" s="32">
        <v>-913.78</v>
      </c>
      <c r="I1979" s="32">
        <v>-913.79</v>
      </c>
      <c r="J1979" s="32">
        <v>-9.9199999999999591</v>
      </c>
      <c r="K1979" s="32">
        <v>-9.9999999999909051E-3</v>
      </c>
      <c r="L1979" s="32"/>
    </row>
    <row r="1980" spans="1:12">
      <c r="A1980" s="56"/>
      <c r="B1980" s="56" t="s">
        <v>2103</v>
      </c>
      <c r="C1980" s="56" t="s">
        <v>2102</v>
      </c>
      <c r="D1980" s="32">
        <v>237393</v>
      </c>
      <c r="E1980" s="32">
        <v>-195212</v>
      </c>
      <c r="F1980" s="32">
        <v>42181</v>
      </c>
      <c r="G1980" s="32">
        <v>-1480.61</v>
      </c>
      <c r="H1980" s="32">
        <v>-1496.87</v>
      </c>
      <c r="I1980" s="32">
        <v>-1496.88</v>
      </c>
      <c r="J1980" s="32">
        <v>-16.259999999999991</v>
      </c>
      <c r="K1980" s="32">
        <v>-1.0000000000218279E-2</v>
      </c>
      <c r="L1980" s="32"/>
    </row>
    <row r="1981" spans="1:12">
      <c r="A1981" s="56"/>
      <c r="B1981" s="56" t="s">
        <v>2062</v>
      </c>
      <c r="C1981" s="56" t="s">
        <v>2104</v>
      </c>
      <c r="D1981" s="32">
        <v>241629</v>
      </c>
      <c r="E1981" s="32">
        <v>-128898</v>
      </c>
      <c r="F1981" s="32">
        <v>112731</v>
      </c>
      <c r="G1981" s="32">
        <v>-1747.91</v>
      </c>
      <c r="H1981" s="32">
        <v>-1767.13</v>
      </c>
      <c r="I1981" s="32">
        <v>-1767.12</v>
      </c>
      <c r="J1981" s="32">
        <v>-19.220000000000027</v>
      </c>
      <c r="K1981" s="32">
        <v>1.0000000000218279E-2</v>
      </c>
      <c r="L1981" s="32"/>
    </row>
    <row r="1982" spans="1:12">
      <c r="A1982" s="56"/>
      <c r="B1982" s="56" t="s">
        <v>2106</v>
      </c>
      <c r="C1982" s="56" t="s">
        <v>2105</v>
      </c>
      <c r="D1982" s="32">
        <v>391778</v>
      </c>
      <c r="E1982" s="32">
        <v>-320890</v>
      </c>
      <c r="F1982" s="32">
        <v>70888</v>
      </c>
      <c r="G1982" s="32">
        <v>-2368.4499999999998</v>
      </c>
      <c r="H1982" s="32">
        <v>-2394.48</v>
      </c>
      <c r="I1982" s="32">
        <v>-2394.48</v>
      </c>
      <c r="J1982" s="32">
        <v>-26.0300000000002</v>
      </c>
      <c r="K1982" s="32">
        <v>0</v>
      </c>
      <c r="L1982" s="32"/>
    </row>
    <row r="1983" spans="1:12">
      <c r="A1983" s="56"/>
      <c r="B1983" s="56" t="s">
        <v>2108</v>
      </c>
      <c r="C1983" s="56" t="s">
        <v>2107</v>
      </c>
      <c r="D1983" s="32">
        <v>434538</v>
      </c>
      <c r="E1983" s="32">
        <v>-223031</v>
      </c>
      <c r="F1983" s="32">
        <v>211507</v>
      </c>
      <c r="G1983" s="32">
        <v>-3295.8</v>
      </c>
      <c r="H1983" s="32">
        <v>-3332.03</v>
      </c>
      <c r="I1983" s="32">
        <v>-3332.02</v>
      </c>
      <c r="J1983" s="32">
        <v>-36.230000000000018</v>
      </c>
      <c r="K1983" s="32">
        <v>1.0000000000218279E-2</v>
      </c>
      <c r="L1983" s="32"/>
    </row>
    <row r="1984" spans="1:12">
      <c r="A1984" s="56"/>
      <c r="B1984" s="56" t="s">
        <v>2110</v>
      </c>
      <c r="C1984" s="56" t="s">
        <v>2109</v>
      </c>
      <c r="D1984" s="32">
        <v>152006</v>
      </c>
      <c r="E1984" s="32">
        <v>-130505</v>
      </c>
      <c r="F1984" s="32">
        <v>21501</v>
      </c>
      <c r="G1984" s="32">
        <v>-797.1</v>
      </c>
      <c r="H1984" s="32">
        <v>-805.85</v>
      </c>
      <c r="I1984" s="32">
        <v>-805.86</v>
      </c>
      <c r="J1984" s="32">
        <v>-8.75</v>
      </c>
      <c r="K1984" s="32">
        <v>-9.9999999999909051E-3</v>
      </c>
      <c r="L1984" s="32"/>
    </row>
    <row r="1985" spans="1:12">
      <c r="A1985" s="56"/>
      <c r="B1985" s="56" t="s">
        <v>2112</v>
      </c>
      <c r="C1985" s="56" t="s">
        <v>2111</v>
      </c>
      <c r="D1985" s="32">
        <v>243850</v>
      </c>
      <c r="E1985" s="32">
        <v>-200026</v>
      </c>
      <c r="F1985" s="32">
        <v>43824</v>
      </c>
      <c r="G1985" s="32">
        <v>-1387.89</v>
      </c>
      <c r="H1985" s="32">
        <v>-1403.14</v>
      </c>
      <c r="I1985" s="32">
        <v>-1403.14</v>
      </c>
      <c r="J1985" s="32">
        <v>-15.25</v>
      </c>
      <c r="K1985" s="32">
        <v>0</v>
      </c>
      <c r="L1985" s="32"/>
    </row>
    <row r="1986" spans="1:12">
      <c r="A1986" s="56"/>
      <c r="B1986" s="56" t="s">
        <v>2114</v>
      </c>
      <c r="C1986" s="56" t="s">
        <v>2113</v>
      </c>
      <c r="D1986" s="32">
        <v>10688</v>
      </c>
      <c r="E1986" s="32">
        <v>-8629</v>
      </c>
      <c r="F1986" s="32">
        <v>2059</v>
      </c>
      <c r="G1986" s="32">
        <v>-66.47</v>
      </c>
      <c r="H1986" s="32">
        <v>-67.2</v>
      </c>
      <c r="I1986" s="32">
        <v>-67.19</v>
      </c>
      <c r="J1986" s="32">
        <v>-0.73000000000000398</v>
      </c>
      <c r="K1986" s="32">
        <v>1.0000000000005116E-2</v>
      </c>
      <c r="L1986" s="32"/>
    </row>
    <row r="1987" spans="1:12">
      <c r="A1987" s="56"/>
      <c r="B1987" s="56" t="s">
        <v>2116</v>
      </c>
      <c r="C1987" s="56" t="s">
        <v>2115</v>
      </c>
      <c r="D1987" s="32">
        <v>10909</v>
      </c>
      <c r="E1987" s="32">
        <v>-8250</v>
      </c>
      <c r="F1987" s="32">
        <v>2659</v>
      </c>
      <c r="G1987" s="32">
        <v>-62.58</v>
      </c>
      <c r="H1987" s="32">
        <v>-63.28</v>
      </c>
      <c r="I1987" s="32">
        <v>-63.27</v>
      </c>
      <c r="J1987" s="32">
        <v>-0.70000000000000284</v>
      </c>
      <c r="K1987" s="32">
        <v>9.9999999999980105E-3</v>
      </c>
      <c r="L1987" s="32"/>
    </row>
    <row r="1988" spans="1:12">
      <c r="A1988" s="56"/>
      <c r="B1988" s="56" t="s">
        <v>2118</v>
      </c>
      <c r="C1988" s="56" t="s">
        <v>2117</v>
      </c>
      <c r="D1988" s="32">
        <v>15270</v>
      </c>
      <c r="E1988" s="32">
        <v>-12596</v>
      </c>
      <c r="F1988" s="32">
        <v>2674</v>
      </c>
      <c r="G1988" s="32">
        <v>-90.99</v>
      </c>
      <c r="H1988" s="32">
        <v>-91.99</v>
      </c>
      <c r="I1988" s="32">
        <v>-91.99</v>
      </c>
      <c r="J1988" s="32">
        <v>-1</v>
      </c>
      <c r="K1988" s="32">
        <v>0</v>
      </c>
      <c r="L1988" s="32"/>
    </row>
    <row r="1989" spans="1:12">
      <c r="A1989" s="56"/>
      <c r="B1989" s="56" t="s">
        <v>2120</v>
      </c>
      <c r="C1989" s="56" t="s">
        <v>2119</v>
      </c>
      <c r="D1989" s="32">
        <v>22210</v>
      </c>
      <c r="E1989" s="32">
        <v>-18893</v>
      </c>
      <c r="F1989" s="32">
        <v>3317</v>
      </c>
      <c r="G1989" s="32">
        <v>-89.88</v>
      </c>
      <c r="H1989" s="32">
        <v>-90.86</v>
      </c>
      <c r="I1989" s="32">
        <v>-90.87</v>
      </c>
      <c r="J1989" s="32">
        <v>-0.98000000000000398</v>
      </c>
      <c r="K1989" s="32">
        <v>-1.0000000000005116E-2</v>
      </c>
      <c r="L1989" s="32"/>
    </row>
    <row r="1990" spans="1:12">
      <c r="A1990" s="56"/>
      <c r="B1990" s="56" t="s">
        <v>2122</v>
      </c>
      <c r="C1990" s="56" t="s">
        <v>2121</v>
      </c>
      <c r="D1990" s="32">
        <v>31046</v>
      </c>
      <c r="E1990" s="32">
        <v>-26459</v>
      </c>
      <c r="F1990" s="32">
        <v>4587</v>
      </c>
      <c r="G1990" s="32">
        <v>-124.53</v>
      </c>
      <c r="H1990" s="32">
        <v>-125.89</v>
      </c>
      <c r="I1990" s="32">
        <v>-125.89</v>
      </c>
      <c r="J1990" s="32">
        <v>-1.3599999999999994</v>
      </c>
      <c r="K1990" s="32">
        <v>0</v>
      </c>
      <c r="L1990" s="32"/>
    </row>
    <row r="1991" spans="1:12">
      <c r="A1991" s="56"/>
      <c r="B1991" s="56" t="s">
        <v>2124</v>
      </c>
      <c r="C1991" s="56" t="s">
        <v>2123</v>
      </c>
      <c r="D1991" s="32">
        <v>35172</v>
      </c>
      <c r="E1991" s="32">
        <v>-29014</v>
      </c>
      <c r="F1991" s="32">
        <v>6158</v>
      </c>
      <c r="G1991" s="32">
        <v>-209.48</v>
      </c>
      <c r="H1991" s="32">
        <v>-211.78</v>
      </c>
      <c r="I1991" s="32">
        <v>-211.79</v>
      </c>
      <c r="J1991" s="32">
        <v>-2.3000000000000114</v>
      </c>
      <c r="K1991" s="32">
        <v>-9.9999999999909051E-3</v>
      </c>
      <c r="L1991" s="32"/>
    </row>
    <row r="1992" spans="1:12">
      <c r="A1992" s="56"/>
      <c r="B1992" s="56" t="s">
        <v>2126</v>
      </c>
      <c r="C1992" s="56" t="s">
        <v>2125</v>
      </c>
      <c r="D1992" s="32">
        <v>40898</v>
      </c>
      <c r="E1992" s="32">
        <v>-21351</v>
      </c>
      <c r="F1992" s="32">
        <v>19547</v>
      </c>
      <c r="G1992" s="32">
        <v>-303.95999999999998</v>
      </c>
      <c r="H1992" s="32">
        <v>-307.29000000000002</v>
      </c>
      <c r="I1992" s="32">
        <v>-307.3</v>
      </c>
      <c r="J1992" s="32">
        <v>-3.3300000000000409</v>
      </c>
      <c r="K1992" s="32">
        <v>-9.9999999999909051E-3</v>
      </c>
      <c r="L1992" s="32"/>
    </row>
    <row r="1993" spans="1:12">
      <c r="A1993" s="56"/>
      <c r="B1993" s="56" t="s">
        <v>2128</v>
      </c>
      <c r="C1993" s="56" t="s">
        <v>2127</v>
      </c>
      <c r="D1993" s="32">
        <v>78587</v>
      </c>
      <c r="E1993" s="32">
        <v>-35479</v>
      </c>
      <c r="F1993" s="32">
        <v>43108</v>
      </c>
      <c r="G1993" s="32">
        <v>-680.39</v>
      </c>
      <c r="H1993" s="32">
        <v>-687.87</v>
      </c>
      <c r="I1993" s="32">
        <v>-687.87</v>
      </c>
      <c r="J1993" s="32">
        <v>-7.4800000000000182</v>
      </c>
      <c r="K1993" s="32">
        <v>0</v>
      </c>
      <c r="L1993" s="32"/>
    </row>
    <row r="1994" spans="1:12">
      <c r="A1994" s="56"/>
      <c r="B1994" s="56" t="s">
        <v>2130</v>
      </c>
      <c r="C1994" s="56" t="s">
        <v>2129</v>
      </c>
      <c r="D1994" s="32">
        <v>55133</v>
      </c>
      <c r="E1994" s="32">
        <v>-44492</v>
      </c>
      <c r="F1994" s="32">
        <v>10641</v>
      </c>
      <c r="G1994" s="32">
        <v>-342.95</v>
      </c>
      <c r="H1994" s="32">
        <v>-346.72</v>
      </c>
      <c r="I1994" s="32">
        <v>-346.72</v>
      </c>
      <c r="J1994" s="32">
        <v>-3.7700000000000387</v>
      </c>
      <c r="K1994" s="32">
        <v>0</v>
      </c>
      <c r="L1994" s="32"/>
    </row>
    <row r="1995" spans="1:12">
      <c r="A1995" s="56"/>
      <c r="B1995" s="56" t="s">
        <v>2132</v>
      </c>
      <c r="C1995" s="56" t="s">
        <v>2131</v>
      </c>
      <c r="D1995" s="32">
        <v>71312</v>
      </c>
      <c r="E1995" s="32">
        <v>-57173</v>
      </c>
      <c r="F1995" s="32">
        <v>14139</v>
      </c>
      <c r="G1995" s="32">
        <v>-448.8</v>
      </c>
      <c r="H1995" s="32">
        <v>-453.73</v>
      </c>
      <c r="I1995" s="32">
        <v>-453.73</v>
      </c>
      <c r="J1995" s="32">
        <v>-4.9300000000000068</v>
      </c>
      <c r="K1995" s="32">
        <v>0</v>
      </c>
      <c r="L1995" s="32"/>
    </row>
    <row r="1996" spans="1:12">
      <c r="A1996" s="56"/>
      <c r="B1996" s="56" t="s">
        <v>2134</v>
      </c>
      <c r="C1996" s="56" t="s">
        <v>2133</v>
      </c>
      <c r="D1996" s="32">
        <v>76276</v>
      </c>
      <c r="E1996" s="32">
        <v>-61992</v>
      </c>
      <c r="F1996" s="32">
        <v>14284</v>
      </c>
      <c r="G1996" s="32">
        <v>-369</v>
      </c>
      <c r="H1996" s="32">
        <v>-373.06</v>
      </c>
      <c r="I1996" s="32">
        <v>-373.05</v>
      </c>
      <c r="J1996" s="32">
        <v>-4.0600000000000023</v>
      </c>
      <c r="K1996" s="32">
        <v>9.9999999999909051E-3</v>
      </c>
      <c r="L1996" s="32"/>
    </row>
    <row r="1997" spans="1:12">
      <c r="A1997" s="56"/>
      <c r="B1997" s="56" t="s">
        <v>2136</v>
      </c>
      <c r="C1997" s="56" t="s">
        <v>2135</v>
      </c>
      <c r="D1997" s="32">
        <v>114000</v>
      </c>
      <c r="E1997" s="32">
        <v>-59190</v>
      </c>
      <c r="F1997" s="32">
        <v>54810</v>
      </c>
      <c r="G1997" s="32">
        <v>-852.87</v>
      </c>
      <c r="H1997" s="32">
        <v>-862.24</v>
      </c>
      <c r="I1997" s="32">
        <v>-862.23</v>
      </c>
      <c r="J1997" s="32">
        <v>-9.3700000000000045</v>
      </c>
      <c r="K1997" s="32">
        <v>9.9999999999909051E-3</v>
      </c>
      <c r="L1997" s="32"/>
    </row>
    <row r="1998" spans="1:12">
      <c r="A1998" s="56"/>
      <c r="B1998" s="56" t="s">
        <v>2138</v>
      </c>
      <c r="C1998" s="56" t="s">
        <v>2137</v>
      </c>
      <c r="D1998" s="32">
        <v>121178</v>
      </c>
      <c r="E1998" s="32">
        <v>-97300</v>
      </c>
      <c r="F1998" s="32">
        <v>23878</v>
      </c>
      <c r="G1998" s="32">
        <v>-760.56</v>
      </c>
      <c r="H1998" s="32">
        <v>-768.92</v>
      </c>
      <c r="I1998" s="32">
        <v>-768.92</v>
      </c>
      <c r="J1998" s="32">
        <v>-8.3600000000000136</v>
      </c>
      <c r="K1998" s="32">
        <v>0</v>
      </c>
      <c r="L1998" s="32"/>
    </row>
    <row r="1999" spans="1:12">
      <c r="A1999" s="56"/>
      <c r="B1999" s="56" t="s">
        <v>2140</v>
      </c>
      <c r="C1999" s="56" t="s">
        <v>2139</v>
      </c>
      <c r="D1999" s="32">
        <v>149350</v>
      </c>
      <c r="E1999" s="32">
        <v>-114416</v>
      </c>
      <c r="F1999" s="32">
        <v>34934</v>
      </c>
      <c r="G1999" s="32">
        <v>-835.94</v>
      </c>
      <c r="H1999" s="32">
        <v>-845.13</v>
      </c>
      <c r="I1999" s="32">
        <v>-845.13</v>
      </c>
      <c r="J1999" s="32">
        <v>-9.1899999999999409</v>
      </c>
      <c r="K1999" s="32">
        <v>0</v>
      </c>
      <c r="L1999" s="32"/>
    </row>
    <row r="2000" spans="1:12">
      <c r="A2000" s="56"/>
      <c r="B2000" s="56" t="s">
        <v>2142</v>
      </c>
      <c r="C2000" s="56" t="s">
        <v>2141</v>
      </c>
      <c r="D2000" s="32">
        <v>241380</v>
      </c>
      <c r="E2000" s="32">
        <v>-193750</v>
      </c>
      <c r="F2000" s="32">
        <v>47630</v>
      </c>
      <c r="G2000" s="32">
        <v>-1211.0899999999999</v>
      </c>
      <c r="H2000" s="32">
        <v>-1224.4000000000001</v>
      </c>
      <c r="I2000" s="32">
        <v>-1224.3900000000001</v>
      </c>
      <c r="J2000" s="32">
        <v>-13.310000000000173</v>
      </c>
      <c r="K2000" s="32">
        <v>9.9999999999909051E-3</v>
      </c>
      <c r="L2000" s="32"/>
    </row>
    <row r="2001" spans="1:12">
      <c r="A2001" s="56"/>
      <c r="B2001" s="56" t="s">
        <v>2144</v>
      </c>
      <c r="C2001" s="56" t="s">
        <v>2143</v>
      </c>
      <c r="D2001" s="32">
        <v>607400</v>
      </c>
      <c r="E2001" s="32">
        <v>-411568</v>
      </c>
      <c r="F2001" s="32">
        <v>195832</v>
      </c>
      <c r="G2001" s="32">
        <v>-4047.58</v>
      </c>
      <c r="H2001" s="32">
        <v>-4092.06</v>
      </c>
      <c r="I2001" s="32">
        <v>-4092.06</v>
      </c>
      <c r="J2001" s="32">
        <v>-44.480000000000018</v>
      </c>
      <c r="K2001" s="32">
        <v>0</v>
      </c>
      <c r="L2001" s="32"/>
    </row>
    <row r="2002" spans="1:12">
      <c r="A2002" s="56"/>
      <c r="B2002" s="56" t="s">
        <v>2146</v>
      </c>
      <c r="C2002" s="56" t="s">
        <v>2145</v>
      </c>
      <c r="D2002" s="32">
        <v>75000</v>
      </c>
      <c r="E2002" s="32">
        <v>-68898</v>
      </c>
      <c r="F2002" s="32">
        <v>6102</v>
      </c>
      <c r="G2002" s="32">
        <v>-87.14</v>
      </c>
      <c r="H2002" s="32">
        <v>-88.1</v>
      </c>
      <c r="I2002" s="32">
        <v>-88.1</v>
      </c>
      <c r="J2002" s="32">
        <v>-0.95999999999999375</v>
      </c>
      <c r="K2002" s="32">
        <v>0</v>
      </c>
      <c r="L2002" s="32"/>
    </row>
    <row r="2003" spans="1:12">
      <c r="A2003" s="56"/>
      <c r="B2003" s="56" t="s">
        <v>7853</v>
      </c>
      <c r="C2003" s="56" t="s">
        <v>9926</v>
      </c>
      <c r="D2003" s="32">
        <v>20280</v>
      </c>
      <c r="E2003" s="32">
        <v>-20279</v>
      </c>
      <c r="F2003" s="32">
        <v>1</v>
      </c>
      <c r="G2003" s="32">
        <v>0</v>
      </c>
      <c r="H2003" s="32">
        <v>0</v>
      </c>
      <c r="I2003" s="32">
        <v>0</v>
      </c>
      <c r="J2003" s="32">
        <v>0</v>
      </c>
      <c r="K2003" s="32">
        <v>0</v>
      </c>
      <c r="L2003" s="32"/>
    </row>
    <row r="2004" spans="1:12">
      <c r="A2004" s="56"/>
      <c r="B2004" s="56" t="s">
        <v>7855</v>
      </c>
      <c r="C2004" s="56" t="s">
        <v>10204</v>
      </c>
      <c r="D2004" s="32">
        <v>359424</v>
      </c>
      <c r="E2004" s="32">
        <v>-344547</v>
      </c>
      <c r="F2004" s="32">
        <v>14877</v>
      </c>
      <c r="G2004" s="32">
        <v>0</v>
      </c>
      <c r="H2004" s="32">
        <v>0</v>
      </c>
      <c r="I2004" s="32">
        <v>0</v>
      </c>
      <c r="J2004" s="32">
        <v>0</v>
      </c>
      <c r="K2004" s="32">
        <v>0</v>
      </c>
      <c r="L2004" s="32"/>
    </row>
    <row r="2005" spans="1:12">
      <c r="A2005" s="56"/>
      <c r="B2005" s="56" t="s">
        <v>7854</v>
      </c>
      <c r="C2005" s="56" t="s">
        <v>9927</v>
      </c>
      <c r="D2005" s="32">
        <v>208915</v>
      </c>
      <c r="E2005" s="32">
        <v>-200267</v>
      </c>
      <c r="F2005" s="32">
        <v>8648</v>
      </c>
      <c r="G2005" s="32">
        <v>0</v>
      </c>
      <c r="H2005" s="32">
        <v>0</v>
      </c>
      <c r="I2005" s="32">
        <v>0</v>
      </c>
      <c r="J2005" s="32">
        <v>0</v>
      </c>
      <c r="K2005" s="32">
        <v>0</v>
      </c>
      <c r="L2005" s="32"/>
    </row>
    <row r="2006" spans="1:12">
      <c r="A2006" s="56"/>
      <c r="B2006" s="56" t="s">
        <v>7855</v>
      </c>
      <c r="C2006" s="56" t="s">
        <v>9928</v>
      </c>
      <c r="D2006" s="32">
        <v>179712</v>
      </c>
      <c r="E2006" s="32">
        <v>-172277</v>
      </c>
      <c r="F2006" s="32">
        <v>7435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/>
    </row>
    <row r="2007" spans="1:12">
      <c r="A2007" s="56"/>
      <c r="B2007" s="56" t="s">
        <v>7856</v>
      </c>
      <c r="C2007" s="56" t="s">
        <v>9929</v>
      </c>
      <c r="D2007" s="32">
        <v>39642</v>
      </c>
      <c r="E2007" s="32">
        <v>-39641</v>
      </c>
      <c r="F2007" s="32">
        <v>1</v>
      </c>
      <c r="G2007" s="32">
        <v>0</v>
      </c>
      <c r="H2007" s="32">
        <v>0</v>
      </c>
      <c r="I2007" s="32">
        <v>0</v>
      </c>
      <c r="J2007" s="32">
        <v>0</v>
      </c>
      <c r="K2007" s="32">
        <v>0</v>
      </c>
      <c r="L2007" s="32"/>
    </row>
    <row r="2008" spans="1:12">
      <c r="A2008" s="56"/>
      <c r="B2008" s="56" t="s">
        <v>7857</v>
      </c>
      <c r="C2008" s="56" t="s">
        <v>9930</v>
      </c>
      <c r="D2008" s="32">
        <v>777664</v>
      </c>
      <c r="E2008" s="32">
        <v>-777663</v>
      </c>
      <c r="F2008" s="32">
        <v>1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/>
    </row>
    <row r="2009" spans="1:12">
      <c r="A2009" s="56"/>
      <c r="B2009" s="56" t="s">
        <v>7858</v>
      </c>
      <c r="C2009" s="56" t="s">
        <v>9931</v>
      </c>
      <c r="D2009" s="32">
        <v>5795</v>
      </c>
      <c r="E2009" s="32">
        <v>-5505</v>
      </c>
      <c r="F2009" s="32">
        <v>290</v>
      </c>
      <c r="G2009" s="32">
        <v>0</v>
      </c>
      <c r="H2009" s="32">
        <v>0</v>
      </c>
      <c r="I2009" s="32">
        <v>0</v>
      </c>
      <c r="J2009" s="32">
        <v>0</v>
      </c>
      <c r="K2009" s="32">
        <v>0</v>
      </c>
      <c r="L2009" s="32"/>
    </row>
    <row r="2010" spans="1:12">
      <c r="A2010" s="56"/>
      <c r="B2010" s="56" t="s">
        <v>8031</v>
      </c>
      <c r="C2010" s="56" t="s">
        <v>10348</v>
      </c>
      <c r="D2010" s="32">
        <v>21528</v>
      </c>
      <c r="E2010" s="32">
        <v>-20452</v>
      </c>
      <c r="F2010" s="32">
        <v>1076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/>
    </row>
    <row r="2011" spans="1:12">
      <c r="A2011" s="56"/>
      <c r="B2011" s="56" t="s">
        <v>2148</v>
      </c>
      <c r="C2011" s="56" t="s">
        <v>2147</v>
      </c>
      <c r="D2011" s="32">
        <v>156202</v>
      </c>
      <c r="E2011" s="32">
        <v>-138387</v>
      </c>
      <c r="F2011" s="32">
        <v>17815</v>
      </c>
      <c r="G2011" s="32">
        <v>-305.94</v>
      </c>
      <c r="H2011" s="32">
        <v>-309.29000000000002</v>
      </c>
      <c r="I2011" s="32">
        <v>-309.3</v>
      </c>
      <c r="J2011" s="32">
        <v>-3.3500000000000227</v>
      </c>
      <c r="K2011" s="32">
        <v>-9.9999999999909051E-3</v>
      </c>
      <c r="L2011" s="32"/>
    </row>
    <row r="2012" spans="1:12">
      <c r="A2012" s="56"/>
      <c r="B2012" s="56" t="s">
        <v>2150</v>
      </c>
      <c r="C2012" s="56" t="s">
        <v>2149</v>
      </c>
      <c r="D2012" s="32">
        <v>167475</v>
      </c>
      <c r="E2012" s="32">
        <v>-153805</v>
      </c>
      <c r="F2012" s="32">
        <v>13670</v>
      </c>
      <c r="G2012" s="32">
        <v>-191.8</v>
      </c>
      <c r="H2012" s="32">
        <v>-193.9</v>
      </c>
      <c r="I2012" s="32">
        <v>-193.91</v>
      </c>
      <c r="J2012" s="32">
        <v>-2.0999999999999943</v>
      </c>
      <c r="K2012" s="32">
        <v>-9.9999999999909051E-3</v>
      </c>
      <c r="L2012" s="32"/>
    </row>
    <row r="2013" spans="1:12">
      <c r="A2013" s="56"/>
      <c r="B2013" s="56" t="s">
        <v>7859</v>
      </c>
      <c r="C2013" s="56" t="s">
        <v>9932</v>
      </c>
      <c r="D2013" s="32">
        <v>239637</v>
      </c>
      <c r="E2013" s="32">
        <v>-227655</v>
      </c>
      <c r="F2013" s="32">
        <v>11982</v>
      </c>
      <c r="G2013" s="32">
        <v>0</v>
      </c>
      <c r="H2013" s="32">
        <v>0</v>
      </c>
      <c r="I2013" s="32">
        <v>0</v>
      </c>
      <c r="J2013" s="32">
        <v>0</v>
      </c>
      <c r="K2013" s="32">
        <v>0</v>
      </c>
      <c r="L2013" s="32"/>
    </row>
    <row r="2014" spans="1:12">
      <c r="A2014" s="56"/>
      <c r="B2014" s="56" t="s">
        <v>2152</v>
      </c>
      <c r="C2014" s="56" t="s">
        <v>2151</v>
      </c>
      <c r="D2014" s="32">
        <v>370859</v>
      </c>
      <c r="E2014" s="32">
        <v>-235136</v>
      </c>
      <c r="F2014" s="32">
        <v>135723</v>
      </c>
      <c r="G2014" s="32">
        <v>-2303.6</v>
      </c>
      <c r="H2014" s="32">
        <v>-2328.92</v>
      </c>
      <c r="I2014" s="32">
        <v>-2328.92</v>
      </c>
      <c r="J2014" s="32">
        <v>-25.320000000000164</v>
      </c>
      <c r="K2014" s="32">
        <v>0</v>
      </c>
      <c r="L2014" s="32"/>
    </row>
    <row r="2015" spans="1:12">
      <c r="A2015" s="56"/>
      <c r="B2015" s="56" t="s">
        <v>7860</v>
      </c>
      <c r="C2015" s="56" t="s">
        <v>9933</v>
      </c>
      <c r="D2015" s="32">
        <v>59800</v>
      </c>
      <c r="E2015" s="32">
        <v>-56810</v>
      </c>
      <c r="F2015" s="32">
        <v>2990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/>
    </row>
    <row r="2016" spans="1:12">
      <c r="A2016" s="56"/>
      <c r="B2016" s="56" t="s">
        <v>2498</v>
      </c>
      <c r="C2016" s="56" t="s">
        <v>2497</v>
      </c>
      <c r="D2016" s="32">
        <v>10552340</v>
      </c>
      <c r="E2016" s="32">
        <v>-3387668</v>
      </c>
      <c r="F2016" s="32">
        <v>7164672</v>
      </c>
      <c r="G2016" s="32">
        <v>-118194.13</v>
      </c>
      <c r="H2016" s="32">
        <v>-119492.97</v>
      </c>
      <c r="I2016" s="32">
        <v>-119492.96</v>
      </c>
      <c r="J2016" s="32">
        <v>-1298.8399999999965</v>
      </c>
      <c r="K2016" s="32">
        <v>9.9999999947613105E-3</v>
      </c>
      <c r="L2016" s="32"/>
    </row>
    <row r="2017" spans="1:12">
      <c r="A2017" s="56"/>
      <c r="B2017" s="56" t="s">
        <v>2500</v>
      </c>
      <c r="C2017" s="56" t="s">
        <v>2499</v>
      </c>
      <c r="D2017" s="32">
        <v>1035055</v>
      </c>
      <c r="E2017" s="32">
        <v>-336830</v>
      </c>
      <c r="F2017" s="32">
        <v>698225</v>
      </c>
      <c r="G2017" s="32">
        <v>-11512.51</v>
      </c>
      <c r="H2017" s="32">
        <v>-11639.03</v>
      </c>
      <c r="I2017" s="32">
        <v>-11639.02</v>
      </c>
      <c r="J2017" s="32">
        <v>-126.52000000000044</v>
      </c>
      <c r="K2017" s="32">
        <v>1.0000000000218279E-2</v>
      </c>
      <c r="L2017" s="32"/>
    </row>
    <row r="2018" spans="1:12">
      <c r="A2018" s="56"/>
      <c r="B2018" s="56" t="s">
        <v>2502</v>
      </c>
      <c r="C2018" s="56" t="s">
        <v>2501</v>
      </c>
      <c r="D2018" s="32">
        <v>1687590</v>
      </c>
      <c r="E2018" s="32">
        <v>-550129</v>
      </c>
      <c r="F2018" s="32">
        <v>1137461</v>
      </c>
      <c r="G2018" s="32">
        <v>-18753.5</v>
      </c>
      <c r="H2018" s="32">
        <v>-18959.580000000002</v>
      </c>
      <c r="I2018" s="32">
        <v>-18959.580000000002</v>
      </c>
      <c r="J2018" s="32">
        <v>-206.08000000000175</v>
      </c>
      <c r="K2018" s="32">
        <v>0</v>
      </c>
      <c r="L2018" s="32"/>
    </row>
    <row r="2019" spans="1:12">
      <c r="A2019" s="56"/>
      <c r="B2019" s="56" t="s">
        <v>2154</v>
      </c>
      <c r="C2019" s="56" t="s">
        <v>2153</v>
      </c>
      <c r="D2019" s="32">
        <v>2564100</v>
      </c>
      <c r="E2019" s="32">
        <v>-832685</v>
      </c>
      <c r="F2019" s="32">
        <v>1731415</v>
      </c>
      <c r="G2019" s="32">
        <v>-28550.31</v>
      </c>
      <c r="H2019" s="32">
        <v>-28864.04</v>
      </c>
      <c r="I2019" s="32">
        <v>-28864.05</v>
      </c>
      <c r="J2019" s="32">
        <v>-313.72999999999956</v>
      </c>
      <c r="K2019" s="32">
        <v>-9.9999999983992893E-3</v>
      </c>
      <c r="L2019" s="32"/>
    </row>
    <row r="2020" spans="1:12">
      <c r="A2020" s="56"/>
      <c r="B2020" s="56" t="s">
        <v>2156</v>
      </c>
      <c r="C2020" s="56" t="s">
        <v>2155</v>
      </c>
      <c r="D2020" s="32">
        <v>450024</v>
      </c>
      <c r="E2020" s="32">
        <v>-192328</v>
      </c>
      <c r="F2020" s="32">
        <v>257696</v>
      </c>
      <c r="G2020" s="32">
        <v>-4084.49</v>
      </c>
      <c r="H2020" s="32">
        <v>-4129.37</v>
      </c>
      <c r="I2020" s="32">
        <v>-4129.38</v>
      </c>
      <c r="J2020" s="32">
        <v>-44.880000000000109</v>
      </c>
      <c r="K2020" s="32">
        <v>-1.0000000000218279E-2</v>
      </c>
      <c r="L2020" s="32"/>
    </row>
    <row r="2021" spans="1:12">
      <c r="A2021" s="56"/>
      <c r="B2021" s="56" t="s">
        <v>2158</v>
      </c>
      <c r="C2021" s="56" t="s">
        <v>2157</v>
      </c>
      <c r="D2021" s="32">
        <v>13260</v>
      </c>
      <c r="E2021" s="32">
        <v>-7295</v>
      </c>
      <c r="F2021" s="32">
        <v>5965</v>
      </c>
      <c r="G2021" s="32">
        <v>-330.47</v>
      </c>
      <c r="H2021" s="32">
        <v>-334.1</v>
      </c>
      <c r="I2021" s="32">
        <v>-334.1</v>
      </c>
      <c r="J2021" s="32">
        <v>-3.6299999999999955</v>
      </c>
      <c r="K2021" s="32">
        <v>0</v>
      </c>
      <c r="L2021" s="32"/>
    </row>
    <row r="2022" spans="1:12">
      <c r="A2022" s="56"/>
      <c r="B2022" s="56" t="s">
        <v>2297</v>
      </c>
      <c r="C2022" s="56" t="s">
        <v>2296</v>
      </c>
      <c r="D2022" s="32">
        <v>1861558</v>
      </c>
      <c r="E2022" s="32">
        <v>-897064</v>
      </c>
      <c r="F2022" s="32">
        <v>964494</v>
      </c>
      <c r="G2022" s="32">
        <v>-15518.37</v>
      </c>
      <c r="H2022" s="32">
        <v>-15688.91</v>
      </c>
      <c r="I2022" s="32">
        <v>-15688.9</v>
      </c>
      <c r="J2022" s="32">
        <v>-170.53999999999905</v>
      </c>
      <c r="K2022" s="32">
        <v>1.0000000000218279E-2</v>
      </c>
      <c r="L2022" s="32"/>
    </row>
    <row r="2023" spans="1:12">
      <c r="A2023" s="56"/>
      <c r="B2023" s="56" t="s">
        <v>2299</v>
      </c>
      <c r="C2023" s="56" t="s">
        <v>2298</v>
      </c>
      <c r="D2023" s="32">
        <v>12294031</v>
      </c>
      <c r="E2023" s="32">
        <v>-6684475</v>
      </c>
      <c r="F2023" s="32">
        <v>5609556</v>
      </c>
      <c r="G2023" s="32">
        <v>-88949.46</v>
      </c>
      <c r="H2023" s="32">
        <v>-89926.92</v>
      </c>
      <c r="I2023" s="32">
        <v>-89926.92</v>
      </c>
      <c r="J2023" s="32">
        <v>-977.45999999999185</v>
      </c>
      <c r="K2023" s="32">
        <v>0</v>
      </c>
      <c r="L2023" s="32"/>
    </row>
    <row r="2024" spans="1:12">
      <c r="A2024" s="56"/>
      <c r="B2024" s="56" t="s">
        <v>2301</v>
      </c>
      <c r="C2024" s="56" t="s">
        <v>2300</v>
      </c>
      <c r="D2024" s="32">
        <v>91914678</v>
      </c>
      <c r="E2024" s="32">
        <v>-66185200</v>
      </c>
      <c r="F2024" s="32">
        <v>25729478</v>
      </c>
      <c r="G2024" s="32">
        <v>-376354.35</v>
      </c>
      <c r="H2024" s="32">
        <v>-380490.12</v>
      </c>
      <c r="I2024" s="32">
        <v>-380490.11</v>
      </c>
      <c r="J2024" s="32">
        <v>-4135.7700000000186</v>
      </c>
      <c r="K2024" s="32">
        <v>1.0000000009313226E-2</v>
      </c>
      <c r="L2024" s="32"/>
    </row>
    <row r="2025" spans="1:12">
      <c r="A2025" s="56"/>
      <c r="B2025" s="56" t="s">
        <v>2196</v>
      </c>
      <c r="C2025" s="56" t="s">
        <v>2195</v>
      </c>
      <c r="D2025" s="32">
        <v>215647</v>
      </c>
      <c r="E2025" s="32">
        <v>-107084</v>
      </c>
      <c r="F2025" s="32">
        <v>108563</v>
      </c>
      <c r="G2025" s="32">
        <v>-1741.3</v>
      </c>
      <c r="H2025" s="32">
        <v>-1760.44</v>
      </c>
      <c r="I2025" s="32">
        <v>-1760.44</v>
      </c>
      <c r="J2025" s="32">
        <v>-19.1400000000001</v>
      </c>
      <c r="K2025" s="32">
        <v>0</v>
      </c>
      <c r="L2025" s="32"/>
    </row>
    <row r="2026" spans="1:12">
      <c r="A2026" s="56"/>
      <c r="B2026" s="56" t="s">
        <v>2303</v>
      </c>
      <c r="C2026" s="56" t="s">
        <v>2302</v>
      </c>
      <c r="D2026" s="32">
        <v>221399</v>
      </c>
      <c r="E2026" s="32">
        <v>-101300</v>
      </c>
      <c r="F2026" s="32">
        <v>120099</v>
      </c>
      <c r="G2026" s="32">
        <v>-1893.43</v>
      </c>
      <c r="H2026" s="32">
        <v>-1914.25</v>
      </c>
      <c r="I2026" s="32">
        <v>-1914.24</v>
      </c>
      <c r="J2026" s="32">
        <v>-20.819999999999936</v>
      </c>
      <c r="K2026" s="32">
        <v>9.9999999999909051E-3</v>
      </c>
      <c r="L2026" s="32"/>
    </row>
    <row r="2027" spans="1:12">
      <c r="A2027" s="56"/>
      <c r="B2027" s="56" t="s">
        <v>2504</v>
      </c>
      <c r="C2027" s="56" t="s">
        <v>2503</v>
      </c>
      <c r="D2027" s="32">
        <v>892348</v>
      </c>
      <c r="E2027" s="32">
        <v>-492072</v>
      </c>
      <c r="F2027" s="32">
        <v>400276</v>
      </c>
      <c r="G2027" s="32">
        <v>-6333.64</v>
      </c>
      <c r="H2027" s="32">
        <v>-6403.24</v>
      </c>
      <c r="I2027" s="32">
        <v>-6403.24</v>
      </c>
      <c r="J2027" s="32">
        <v>-69.599999999999454</v>
      </c>
      <c r="K2027" s="32">
        <v>0</v>
      </c>
      <c r="L2027" s="32"/>
    </row>
    <row r="2028" spans="1:12">
      <c r="A2028" s="56"/>
      <c r="B2028" s="56" t="s">
        <v>2305</v>
      </c>
      <c r="C2028" s="56" t="s">
        <v>2304</v>
      </c>
      <c r="D2028" s="32">
        <v>227932</v>
      </c>
      <c r="E2028" s="32">
        <v>-132497</v>
      </c>
      <c r="F2028" s="32">
        <v>95435</v>
      </c>
      <c r="G2028" s="32">
        <v>-1496.57</v>
      </c>
      <c r="H2028" s="32">
        <v>-1513.01</v>
      </c>
      <c r="I2028" s="32">
        <v>-1513.01</v>
      </c>
      <c r="J2028" s="32">
        <v>-16.440000000000055</v>
      </c>
      <c r="K2028" s="32">
        <v>0</v>
      </c>
      <c r="L2028" s="32"/>
    </row>
    <row r="2029" spans="1:12">
      <c r="A2029" s="56"/>
      <c r="B2029" s="56" t="s">
        <v>2160</v>
      </c>
      <c r="C2029" s="56" t="s">
        <v>2159</v>
      </c>
      <c r="D2029" s="32">
        <v>233693</v>
      </c>
      <c r="E2029" s="32">
        <v>-109280</v>
      </c>
      <c r="F2029" s="32">
        <v>124413</v>
      </c>
      <c r="G2029" s="32">
        <v>-2007.5</v>
      </c>
      <c r="H2029" s="32">
        <v>-2029.56</v>
      </c>
      <c r="I2029" s="32">
        <v>-2029.55</v>
      </c>
      <c r="J2029" s="32">
        <v>-22.059999999999945</v>
      </c>
      <c r="K2029" s="32">
        <v>9.9999999999909051E-3</v>
      </c>
      <c r="L2029" s="32"/>
    </row>
    <row r="2030" spans="1:12">
      <c r="A2030" s="56"/>
      <c r="B2030" s="56" t="s">
        <v>2162</v>
      </c>
      <c r="C2030" s="56" t="s">
        <v>2161</v>
      </c>
      <c r="D2030" s="32">
        <v>233693</v>
      </c>
      <c r="E2030" s="32">
        <v>-109280</v>
      </c>
      <c r="F2030" s="32">
        <v>124413</v>
      </c>
      <c r="G2030" s="32">
        <v>-2007.5</v>
      </c>
      <c r="H2030" s="32">
        <v>-2029.56</v>
      </c>
      <c r="I2030" s="32">
        <v>-2029.55</v>
      </c>
      <c r="J2030" s="32">
        <v>-22.059999999999945</v>
      </c>
      <c r="K2030" s="32">
        <v>9.9999999999909051E-3</v>
      </c>
      <c r="L2030" s="32"/>
    </row>
    <row r="2031" spans="1:12">
      <c r="A2031" s="56"/>
      <c r="B2031" s="56" t="s">
        <v>2692</v>
      </c>
      <c r="C2031" s="56" t="s">
        <v>2691</v>
      </c>
      <c r="D2031" s="32">
        <v>473194</v>
      </c>
      <c r="E2031" s="32">
        <v>-289240</v>
      </c>
      <c r="F2031" s="32">
        <v>183954</v>
      </c>
      <c r="G2031" s="32">
        <v>-2854.56</v>
      </c>
      <c r="H2031" s="32">
        <v>-2885.93</v>
      </c>
      <c r="I2031" s="32">
        <v>-2885.92</v>
      </c>
      <c r="J2031" s="32">
        <v>-31.369999999999891</v>
      </c>
      <c r="K2031" s="32">
        <v>9.9999999997635314E-3</v>
      </c>
      <c r="L2031" s="32"/>
    </row>
    <row r="2032" spans="1:12">
      <c r="A2032" s="56"/>
      <c r="B2032" s="56" t="s">
        <v>2198</v>
      </c>
      <c r="C2032" s="56" t="s">
        <v>2197</v>
      </c>
      <c r="D2032" s="32">
        <v>256139</v>
      </c>
      <c r="E2032" s="32">
        <v>-141244</v>
      </c>
      <c r="F2032" s="32">
        <v>114895</v>
      </c>
      <c r="G2032" s="32">
        <v>-1818</v>
      </c>
      <c r="H2032" s="32">
        <v>-1837.98</v>
      </c>
      <c r="I2032" s="32">
        <v>-1837.98</v>
      </c>
      <c r="J2032" s="32">
        <v>-19.980000000000018</v>
      </c>
      <c r="K2032" s="32">
        <v>0</v>
      </c>
      <c r="L2032" s="32"/>
    </row>
    <row r="2033" spans="1:12">
      <c r="A2033" s="56"/>
      <c r="B2033" s="56" t="s">
        <v>2200</v>
      </c>
      <c r="C2033" s="56" t="s">
        <v>2199</v>
      </c>
      <c r="D2033" s="32">
        <v>256523</v>
      </c>
      <c r="E2033" s="32">
        <v>-117942</v>
      </c>
      <c r="F2033" s="32">
        <v>138581</v>
      </c>
      <c r="G2033" s="32">
        <v>-2183.91</v>
      </c>
      <c r="H2033" s="32">
        <v>-2207.9</v>
      </c>
      <c r="I2033" s="32">
        <v>-2207.91</v>
      </c>
      <c r="J2033" s="32">
        <v>-23.990000000000236</v>
      </c>
      <c r="K2033" s="32">
        <v>-9.9999999997635314E-3</v>
      </c>
      <c r="L2033" s="32"/>
    </row>
    <row r="2034" spans="1:12">
      <c r="A2034" s="56"/>
      <c r="B2034" s="56" t="s">
        <v>2202</v>
      </c>
      <c r="C2034" s="56" t="s">
        <v>2201</v>
      </c>
      <c r="D2034" s="32">
        <v>261639</v>
      </c>
      <c r="E2034" s="32">
        <v>-134176</v>
      </c>
      <c r="F2034" s="32">
        <v>127463</v>
      </c>
      <c r="G2034" s="32">
        <v>-2036.93</v>
      </c>
      <c r="H2034" s="32">
        <v>-2059.3000000000002</v>
      </c>
      <c r="I2034" s="32">
        <v>-2059.31</v>
      </c>
      <c r="J2034" s="32">
        <v>-22.370000000000118</v>
      </c>
      <c r="K2034" s="32">
        <v>-9.9999999997635314E-3</v>
      </c>
      <c r="L2034" s="32"/>
    </row>
    <row r="2035" spans="1:12">
      <c r="A2035" s="56"/>
      <c r="B2035" s="56" t="s">
        <v>2204</v>
      </c>
      <c r="C2035" s="56" t="s">
        <v>2203</v>
      </c>
      <c r="D2035" s="32">
        <v>262465</v>
      </c>
      <c r="E2035" s="32">
        <v>-152572</v>
      </c>
      <c r="F2035" s="32">
        <v>109894</v>
      </c>
      <c r="G2035" s="32">
        <v>-1723.31</v>
      </c>
      <c r="H2035" s="32">
        <v>-1742.24</v>
      </c>
      <c r="I2035" s="32">
        <v>-1742.24</v>
      </c>
      <c r="J2035" s="32">
        <v>-18.930000000000064</v>
      </c>
      <c r="K2035" s="32">
        <v>0</v>
      </c>
      <c r="L2035" s="32"/>
    </row>
    <row r="2036" spans="1:12">
      <c r="A2036" s="56"/>
      <c r="B2036" s="56" t="s">
        <v>2206</v>
      </c>
      <c r="C2036" s="56" t="s">
        <v>2205</v>
      </c>
      <c r="D2036" s="32">
        <v>524953</v>
      </c>
      <c r="E2036" s="32">
        <v>-229780</v>
      </c>
      <c r="F2036" s="32">
        <v>295173</v>
      </c>
      <c r="G2036" s="32">
        <v>-4789.08</v>
      </c>
      <c r="H2036" s="32">
        <v>-4841.72</v>
      </c>
      <c r="I2036" s="32">
        <v>-4841.71</v>
      </c>
      <c r="J2036" s="32">
        <v>-52.640000000000327</v>
      </c>
      <c r="K2036" s="32">
        <v>1.0000000000218279E-2</v>
      </c>
      <c r="L2036" s="32"/>
    </row>
    <row r="2037" spans="1:12">
      <c r="A2037" s="56"/>
      <c r="B2037" s="56" t="s">
        <v>2694</v>
      </c>
      <c r="C2037" s="56" t="s">
        <v>2693</v>
      </c>
      <c r="D2037" s="32">
        <v>551304</v>
      </c>
      <c r="E2037" s="32">
        <v>-282009</v>
      </c>
      <c r="F2037" s="32">
        <v>269295</v>
      </c>
      <c r="G2037" s="32">
        <v>-4304.78</v>
      </c>
      <c r="H2037" s="32">
        <v>-4352.09</v>
      </c>
      <c r="I2037" s="32">
        <v>-4352.08</v>
      </c>
      <c r="J2037" s="32">
        <v>-47.3100000000004</v>
      </c>
      <c r="K2037" s="32">
        <v>1.0000000000218279E-2</v>
      </c>
      <c r="L2037" s="32"/>
    </row>
    <row r="2038" spans="1:12">
      <c r="A2038" s="56"/>
      <c r="B2038" s="56" t="s">
        <v>2696</v>
      </c>
      <c r="C2038" s="56" t="s">
        <v>2695</v>
      </c>
      <c r="D2038" s="32">
        <v>583035</v>
      </c>
      <c r="E2038" s="32">
        <v>-269868</v>
      </c>
      <c r="F2038" s="32">
        <v>313167</v>
      </c>
      <c r="G2038" s="32">
        <v>-5057.8</v>
      </c>
      <c r="H2038" s="32">
        <v>-5113.38</v>
      </c>
      <c r="I2038" s="32">
        <v>-5113.37</v>
      </c>
      <c r="J2038" s="32">
        <v>-55.579999999999927</v>
      </c>
      <c r="K2038" s="32">
        <v>1.0000000000218279E-2</v>
      </c>
      <c r="L2038" s="32"/>
    </row>
    <row r="2039" spans="1:12">
      <c r="A2039" s="56"/>
      <c r="B2039" s="56" t="s">
        <v>2307</v>
      </c>
      <c r="C2039" s="56" t="s">
        <v>2306</v>
      </c>
      <c r="D2039" s="32">
        <v>583135</v>
      </c>
      <c r="E2039" s="32">
        <v>-338978</v>
      </c>
      <c r="F2039" s="32">
        <v>244157</v>
      </c>
      <c r="G2039" s="32">
        <v>-3828.77</v>
      </c>
      <c r="H2039" s="32">
        <v>-3870.85</v>
      </c>
      <c r="I2039" s="32">
        <v>-3870.85</v>
      </c>
      <c r="J2039" s="32">
        <v>-42.079999999999927</v>
      </c>
      <c r="K2039" s="32">
        <v>0</v>
      </c>
      <c r="L2039" s="32"/>
    </row>
    <row r="2040" spans="1:12">
      <c r="A2040" s="56"/>
      <c r="B2040" s="56" t="s">
        <v>2506</v>
      </c>
      <c r="C2040" s="56" t="s">
        <v>2505</v>
      </c>
      <c r="D2040" s="32">
        <v>305609</v>
      </c>
      <c r="E2040" s="32">
        <v>-177651</v>
      </c>
      <c r="F2040" s="32">
        <v>127958</v>
      </c>
      <c r="G2040" s="32">
        <v>-2006.59</v>
      </c>
      <c r="H2040" s="32">
        <v>-2028.63</v>
      </c>
      <c r="I2040" s="32">
        <v>-2028.64</v>
      </c>
      <c r="J2040" s="32">
        <v>-22.040000000000191</v>
      </c>
      <c r="K2040" s="32">
        <v>-9.9999999999909051E-3</v>
      </c>
      <c r="L2040" s="32"/>
    </row>
    <row r="2041" spans="1:12">
      <c r="A2041" s="56"/>
      <c r="B2041" s="56" t="s">
        <v>2208</v>
      </c>
      <c r="C2041" s="56" t="s">
        <v>2207</v>
      </c>
      <c r="D2041" s="32">
        <v>333018</v>
      </c>
      <c r="E2041" s="32">
        <v>-172321</v>
      </c>
      <c r="F2041" s="32">
        <v>160697</v>
      </c>
      <c r="G2041" s="32">
        <v>-2565.1999999999998</v>
      </c>
      <c r="H2041" s="32">
        <v>-2593.39</v>
      </c>
      <c r="I2041" s="32">
        <v>-2593.4</v>
      </c>
      <c r="J2041" s="32">
        <v>-28.190000000000055</v>
      </c>
      <c r="K2041" s="32">
        <v>-1.0000000000218279E-2</v>
      </c>
      <c r="L2041" s="32"/>
    </row>
    <row r="2042" spans="1:12">
      <c r="A2042" s="56"/>
      <c r="B2042" s="56" t="s">
        <v>2508</v>
      </c>
      <c r="C2042" s="56" t="s">
        <v>2507</v>
      </c>
      <c r="D2042" s="32">
        <v>338644</v>
      </c>
      <c r="E2042" s="32">
        <v>-155993</v>
      </c>
      <c r="F2042" s="32">
        <v>182651</v>
      </c>
      <c r="G2042" s="32">
        <v>-2951.16</v>
      </c>
      <c r="H2042" s="32">
        <v>-2983.59</v>
      </c>
      <c r="I2042" s="32">
        <v>-2983.59</v>
      </c>
      <c r="J2042" s="32">
        <v>-32.430000000000291</v>
      </c>
      <c r="K2042" s="32">
        <v>0</v>
      </c>
      <c r="L2042" s="32"/>
    </row>
    <row r="2043" spans="1:12">
      <c r="A2043" s="56"/>
      <c r="B2043" s="56" t="s">
        <v>2510</v>
      </c>
      <c r="C2043" s="56" t="s">
        <v>2509</v>
      </c>
      <c r="D2043" s="32">
        <v>354394</v>
      </c>
      <c r="E2043" s="32">
        <v>-181993</v>
      </c>
      <c r="F2043" s="32">
        <v>172401</v>
      </c>
      <c r="G2043" s="32">
        <v>-2686.25</v>
      </c>
      <c r="H2043" s="32">
        <v>-2715.77</v>
      </c>
      <c r="I2043" s="32">
        <v>-2715.77</v>
      </c>
      <c r="J2043" s="32">
        <v>-29.519999999999982</v>
      </c>
      <c r="K2043" s="32">
        <v>0</v>
      </c>
      <c r="L2043" s="32"/>
    </row>
    <row r="2044" spans="1:12">
      <c r="A2044" s="56"/>
      <c r="B2044" s="56" t="s">
        <v>2698</v>
      </c>
      <c r="C2044" s="56" t="s">
        <v>2697</v>
      </c>
      <c r="D2044" s="32">
        <v>711774</v>
      </c>
      <c r="E2044" s="32">
        <v>-489514</v>
      </c>
      <c r="F2044" s="32">
        <v>222260</v>
      </c>
      <c r="G2044" s="32">
        <v>-12282.79</v>
      </c>
      <c r="H2044" s="32">
        <v>-12417.77</v>
      </c>
      <c r="I2044" s="32">
        <v>-12417.77</v>
      </c>
      <c r="J2044" s="32">
        <v>-134.97999999999956</v>
      </c>
      <c r="K2044" s="32">
        <v>0</v>
      </c>
      <c r="L2044" s="32"/>
    </row>
    <row r="2045" spans="1:12">
      <c r="A2045" s="56"/>
      <c r="B2045" s="56" t="s">
        <v>2164</v>
      </c>
      <c r="C2045" s="56" t="s">
        <v>2163</v>
      </c>
      <c r="D2045" s="32">
        <v>375300</v>
      </c>
      <c r="E2045" s="32">
        <v>-186581</v>
      </c>
      <c r="F2045" s="32">
        <v>188719</v>
      </c>
      <c r="G2045" s="32">
        <v>-3026.58</v>
      </c>
      <c r="H2045" s="32">
        <v>-3059.84</v>
      </c>
      <c r="I2045" s="32">
        <v>-3059.83</v>
      </c>
      <c r="J2045" s="32">
        <v>-33.260000000000218</v>
      </c>
      <c r="K2045" s="32">
        <v>1.0000000000218279E-2</v>
      </c>
      <c r="L2045" s="32"/>
    </row>
    <row r="2046" spans="1:12">
      <c r="A2046" s="56"/>
      <c r="B2046" s="56" t="s">
        <v>2309</v>
      </c>
      <c r="C2046" s="56" t="s">
        <v>2308</v>
      </c>
      <c r="D2046" s="32">
        <v>387218</v>
      </c>
      <c r="E2046" s="32">
        <v>-180047</v>
      </c>
      <c r="F2046" s="32">
        <v>207171</v>
      </c>
      <c r="G2046" s="32">
        <v>-3344.57</v>
      </c>
      <c r="H2046" s="32">
        <v>-3381.32</v>
      </c>
      <c r="I2046" s="32">
        <v>-3381.33</v>
      </c>
      <c r="J2046" s="32">
        <v>-36.75</v>
      </c>
      <c r="K2046" s="32">
        <v>-9.9999999997635314E-3</v>
      </c>
      <c r="L2046" s="32"/>
    </row>
    <row r="2047" spans="1:12">
      <c r="A2047" s="56"/>
      <c r="B2047" s="56" t="s">
        <v>2311</v>
      </c>
      <c r="C2047" s="56" t="s">
        <v>2310</v>
      </c>
      <c r="D2047" s="32">
        <v>388833</v>
      </c>
      <c r="E2047" s="32">
        <v>-226030</v>
      </c>
      <c r="F2047" s="32">
        <v>162803</v>
      </c>
      <c r="G2047" s="32">
        <v>-2553.02</v>
      </c>
      <c r="H2047" s="32">
        <v>-2581.0700000000002</v>
      </c>
      <c r="I2047" s="32">
        <v>-2581.0700000000002</v>
      </c>
      <c r="J2047" s="32">
        <v>-28.050000000000182</v>
      </c>
      <c r="K2047" s="32">
        <v>0</v>
      </c>
      <c r="L2047" s="32"/>
    </row>
    <row r="2048" spans="1:12">
      <c r="A2048" s="56"/>
      <c r="B2048" s="56" t="s">
        <v>2313</v>
      </c>
      <c r="C2048" s="56" t="s">
        <v>2312</v>
      </c>
      <c r="D2048" s="32">
        <v>389972</v>
      </c>
      <c r="E2048" s="32">
        <v>-203536</v>
      </c>
      <c r="F2048" s="32">
        <v>186436</v>
      </c>
      <c r="G2048" s="32">
        <v>-2972.86</v>
      </c>
      <c r="H2048" s="32">
        <v>-3005.54</v>
      </c>
      <c r="I2048" s="32">
        <v>-3005.53</v>
      </c>
      <c r="J2048" s="32">
        <v>-32.679999999999836</v>
      </c>
      <c r="K2048" s="32">
        <v>9.9999999997635314E-3</v>
      </c>
      <c r="L2048" s="32"/>
    </row>
    <row r="2049" spans="1:12">
      <c r="A2049" s="56"/>
      <c r="B2049" s="56" t="s">
        <v>2166</v>
      </c>
      <c r="C2049" s="56" t="s">
        <v>2165</v>
      </c>
      <c r="D2049" s="32">
        <v>395700</v>
      </c>
      <c r="E2049" s="32">
        <v>-200251</v>
      </c>
      <c r="F2049" s="32">
        <v>195449</v>
      </c>
      <c r="G2049" s="32">
        <v>-3050.66</v>
      </c>
      <c r="H2049" s="32">
        <v>-3084.18</v>
      </c>
      <c r="I2049" s="32">
        <v>-3084.19</v>
      </c>
      <c r="J2049" s="32">
        <v>-33.519999999999982</v>
      </c>
      <c r="K2049" s="32">
        <v>-1.0000000000218279E-2</v>
      </c>
      <c r="L2049" s="32"/>
    </row>
    <row r="2050" spans="1:12">
      <c r="A2050" s="56"/>
      <c r="B2050" s="56" t="s">
        <v>2512</v>
      </c>
      <c r="C2050" s="56" t="s">
        <v>2511</v>
      </c>
      <c r="D2050" s="32">
        <v>405022</v>
      </c>
      <c r="E2050" s="32">
        <v>-202388</v>
      </c>
      <c r="F2050" s="32">
        <v>202634</v>
      </c>
      <c r="G2050" s="32">
        <v>-3247.91</v>
      </c>
      <c r="H2050" s="32">
        <v>-3283.6</v>
      </c>
      <c r="I2050" s="32">
        <v>-3283.59</v>
      </c>
      <c r="J2050" s="32">
        <v>-35.690000000000055</v>
      </c>
      <c r="K2050" s="32">
        <v>9.9999999997635314E-3</v>
      </c>
      <c r="L2050" s="32"/>
    </row>
    <row r="2051" spans="1:12">
      <c r="A2051" s="56"/>
      <c r="B2051" s="56" t="s">
        <v>2514</v>
      </c>
      <c r="C2051" s="56" t="s">
        <v>2513</v>
      </c>
      <c r="D2051" s="32">
        <v>413020</v>
      </c>
      <c r="E2051" s="32">
        <v>-212491</v>
      </c>
      <c r="F2051" s="32">
        <v>200529</v>
      </c>
      <c r="G2051" s="32">
        <v>-3203.3</v>
      </c>
      <c r="H2051" s="32">
        <v>-3238.51</v>
      </c>
      <c r="I2051" s="32">
        <v>-3238.51</v>
      </c>
      <c r="J2051" s="32">
        <v>-35.210000000000036</v>
      </c>
      <c r="K2051" s="32">
        <v>0</v>
      </c>
      <c r="L2051" s="32"/>
    </row>
    <row r="2052" spans="1:12">
      <c r="A2052" s="56"/>
      <c r="B2052" s="56" t="s">
        <v>2516</v>
      </c>
      <c r="C2052" s="56" t="s">
        <v>2515</v>
      </c>
      <c r="D2052" s="32">
        <v>423022</v>
      </c>
      <c r="E2052" s="32">
        <v>-219977</v>
      </c>
      <c r="F2052" s="32">
        <v>203045</v>
      </c>
      <c r="G2052" s="32">
        <v>-3158.84</v>
      </c>
      <c r="H2052" s="32">
        <v>-3193.56</v>
      </c>
      <c r="I2052" s="32">
        <v>-3193.55</v>
      </c>
      <c r="J2052" s="32">
        <v>-34.7199999999998</v>
      </c>
      <c r="K2052" s="32">
        <v>9.9999999997635314E-3</v>
      </c>
      <c r="L2052" s="32"/>
    </row>
    <row r="2053" spans="1:12">
      <c r="A2053" s="56"/>
      <c r="B2053" s="56" t="s">
        <v>2168</v>
      </c>
      <c r="C2053" s="56" t="s">
        <v>2167</v>
      </c>
      <c r="D2053" s="32">
        <v>535448</v>
      </c>
      <c r="E2053" s="32">
        <v>-223887</v>
      </c>
      <c r="F2053" s="32">
        <v>311561</v>
      </c>
      <c r="G2053" s="32">
        <v>-5071.58</v>
      </c>
      <c r="H2053" s="32">
        <v>-5127.32</v>
      </c>
      <c r="I2053" s="32">
        <v>-5127.3100000000004</v>
      </c>
      <c r="J2053" s="32">
        <v>-55.739999999999782</v>
      </c>
      <c r="K2053" s="32">
        <v>9.999999999308784E-3</v>
      </c>
      <c r="L2053" s="32"/>
    </row>
    <row r="2054" spans="1:12">
      <c r="A2054" s="56"/>
      <c r="B2054" s="56" t="s">
        <v>2518</v>
      </c>
      <c r="C2054" s="56" t="s">
        <v>2517</v>
      </c>
      <c r="D2054" s="32">
        <v>554901</v>
      </c>
      <c r="E2054" s="32">
        <v>-248808</v>
      </c>
      <c r="F2054" s="32">
        <v>306093</v>
      </c>
      <c r="G2054" s="32">
        <v>-4833.91</v>
      </c>
      <c r="H2054" s="32">
        <v>-4887.03</v>
      </c>
      <c r="I2054" s="32">
        <v>-4887.0200000000004</v>
      </c>
      <c r="J2054" s="32">
        <v>-53.119999999999891</v>
      </c>
      <c r="K2054" s="32">
        <v>9.999999999308784E-3</v>
      </c>
      <c r="L2054" s="32"/>
    </row>
    <row r="2055" spans="1:12">
      <c r="A2055" s="56"/>
      <c r="B2055" s="56" t="s">
        <v>2700</v>
      </c>
      <c r="C2055" s="56" t="s">
        <v>2699</v>
      </c>
      <c r="D2055" s="32">
        <v>1631080</v>
      </c>
      <c r="E2055" s="32">
        <v>-760259</v>
      </c>
      <c r="F2055" s="32">
        <v>870821</v>
      </c>
      <c r="G2055" s="32">
        <v>-13706.74</v>
      </c>
      <c r="H2055" s="32">
        <v>-13857.37</v>
      </c>
      <c r="I2055" s="32">
        <v>-13857.36</v>
      </c>
      <c r="J2055" s="32">
        <v>-150.63000000000102</v>
      </c>
      <c r="K2055" s="32">
        <v>1.0000000000218279E-2</v>
      </c>
      <c r="L2055" s="32"/>
    </row>
    <row r="2056" spans="1:12">
      <c r="A2056" s="56"/>
      <c r="B2056" s="56" t="s">
        <v>2702</v>
      </c>
      <c r="C2056" s="56" t="s">
        <v>2701</v>
      </c>
      <c r="D2056" s="32">
        <v>572514</v>
      </c>
      <c r="E2056" s="32">
        <v>-281128</v>
      </c>
      <c r="F2056" s="32">
        <v>291386</v>
      </c>
      <c r="G2056" s="32">
        <v>-4679.29</v>
      </c>
      <c r="H2056" s="32">
        <v>-4730.7</v>
      </c>
      <c r="I2056" s="32">
        <v>-4730.71</v>
      </c>
      <c r="J2056" s="32">
        <v>-51.409999999999854</v>
      </c>
      <c r="K2056" s="32">
        <v>-1.0000000000218279E-2</v>
      </c>
      <c r="L2056" s="32"/>
    </row>
    <row r="2057" spans="1:12">
      <c r="A2057" s="56"/>
      <c r="B2057" s="56" t="s">
        <v>2315</v>
      </c>
      <c r="C2057" s="56" t="s">
        <v>2314</v>
      </c>
      <c r="D2057" s="32">
        <v>579067</v>
      </c>
      <c r="E2057" s="32">
        <v>-362805</v>
      </c>
      <c r="F2057" s="32">
        <v>216262</v>
      </c>
      <c r="G2057" s="32">
        <v>-3252.88</v>
      </c>
      <c r="H2057" s="32">
        <v>-3288.62</v>
      </c>
      <c r="I2057" s="32">
        <v>-3288.63</v>
      </c>
      <c r="J2057" s="32">
        <v>-35.739999999999782</v>
      </c>
      <c r="K2057" s="32">
        <v>-1.0000000000218279E-2</v>
      </c>
      <c r="L2057" s="32"/>
    </row>
    <row r="2058" spans="1:12">
      <c r="A2058" s="56"/>
      <c r="B2058" s="56" t="s">
        <v>2704</v>
      </c>
      <c r="C2058" s="56" t="s">
        <v>2703</v>
      </c>
      <c r="D2058" s="32">
        <v>670637</v>
      </c>
      <c r="E2058" s="32">
        <v>-316573</v>
      </c>
      <c r="F2058" s="32">
        <v>354064</v>
      </c>
      <c r="G2058" s="32">
        <v>-5708.11</v>
      </c>
      <c r="H2058" s="32">
        <v>-5770.83</v>
      </c>
      <c r="I2058" s="32">
        <v>-5770.84</v>
      </c>
      <c r="J2058" s="32">
        <v>-62.720000000000255</v>
      </c>
      <c r="K2058" s="32">
        <v>-1.0000000000218279E-2</v>
      </c>
      <c r="L2058" s="32"/>
    </row>
    <row r="2059" spans="1:12">
      <c r="A2059" s="56"/>
      <c r="B2059" s="56" t="s">
        <v>2706</v>
      </c>
      <c r="C2059" s="56" t="s">
        <v>2705</v>
      </c>
      <c r="D2059" s="32">
        <v>2732804</v>
      </c>
      <c r="E2059" s="32">
        <v>-1262234</v>
      </c>
      <c r="F2059" s="32">
        <v>1470570</v>
      </c>
      <c r="G2059" s="32">
        <v>-23165.57</v>
      </c>
      <c r="H2059" s="32">
        <v>-23420.14</v>
      </c>
      <c r="I2059" s="32">
        <v>-23420.13</v>
      </c>
      <c r="J2059" s="32">
        <v>-254.56999999999971</v>
      </c>
      <c r="K2059" s="32">
        <v>9.9999999983992893E-3</v>
      </c>
      <c r="L2059" s="32"/>
    </row>
    <row r="2060" spans="1:12">
      <c r="A2060" s="56"/>
      <c r="B2060" s="56" t="s">
        <v>2708</v>
      </c>
      <c r="C2060" s="56" t="s">
        <v>2707</v>
      </c>
      <c r="D2060" s="32">
        <v>741969</v>
      </c>
      <c r="E2060" s="32">
        <v>-427239</v>
      </c>
      <c r="F2060" s="32">
        <v>314730</v>
      </c>
      <c r="G2060" s="32">
        <v>-11615.84</v>
      </c>
      <c r="H2060" s="32">
        <v>-11743.5</v>
      </c>
      <c r="I2060" s="32">
        <v>-11743.49</v>
      </c>
      <c r="J2060" s="32">
        <v>-127.65999999999985</v>
      </c>
      <c r="K2060" s="32">
        <v>1.0000000000218279E-2</v>
      </c>
      <c r="L2060" s="32"/>
    </row>
    <row r="2061" spans="1:12">
      <c r="A2061" s="56"/>
      <c r="B2061" s="56" t="s">
        <v>2210</v>
      </c>
      <c r="C2061" s="56" t="s">
        <v>2209</v>
      </c>
      <c r="D2061" s="32">
        <v>763677</v>
      </c>
      <c r="E2061" s="32">
        <v>-443927</v>
      </c>
      <c r="F2061" s="32">
        <v>319750</v>
      </c>
      <c r="G2061" s="32">
        <v>-5014.2</v>
      </c>
      <c r="H2061" s="32">
        <v>-5069.29</v>
      </c>
      <c r="I2061" s="32">
        <v>-5069.3</v>
      </c>
      <c r="J2061" s="32">
        <v>-55.090000000000146</v>
      </c>
      <c r="K2061" s="32">
        <v>-1.0000000000218279E-2</v>
      </c>
      <c r="L2061" s="32"/>
    </row>
    <row r="2062" spans="1:12">
      <c r="A2062" s="56"/>
      <c r="B2062" s="56" t="s">
        <v>2212</v>
      </c>
      <c r="C2062" s="56" t="s">
        <v>2211</v>
      </c>
      <c r="D2062" s="32">
        <v>825172</v>
      </c>
      <c r="E2062" s="32">
        <v>-337151</v>
      </c>
      <c r="F2062" s="32">
        <v>488021</v>
      </c>
      <c r="G2062" s="32">
        <v>-7956.04</v>
      </c>
      <c r="H2062" s="32">
        <v>-8043.46</v>
      </c>
      <c r="I2062" s="32">
        <v>-8043.47</v>
      </c>
      <c r="J2062" s="32">
        <v>-87.420000000000073</v>
      </c>
      <c r="K2062" s="32">
        <v>-1.0000000000218279E-2</v>
      </c>
      <c r="L2062" s="32"/>
    </row>
    <row r="2063" spans="1:12">
      <c r="A2063" s="56"/>
      <c r="B2063" s="56" t="s">
        <v>2317</v>
      </c>
      <c r="C2063" s="56" t="s">
        <v>2316</v>
      </c>
      <c r="D2063" s="32">
        <v>4530107</v>
      </c>
      <c r="E2063" s="32">
        <v>-2838263</v>
      </c>
      <c r="F2063" s="32">
        <v>1691844</v>
      </c>
      <c r="G2063" s="32">
        <v>-25447.67</v>
      </c>
      <c r="H2063" s="32">
        <v>-25727.31</v>
      </c>
      <c r="I2063" s="32">
        <v>-25727.31</v>
      </c>
      <c r="J2063" s="32">
        <v>-279.64000000000306</v>
      </c>
      <c r="K2063" s="32">
        <v>0</v>
      </c>
      <c r="L2063" s="32"/>
    </row>
    <row r="2064" spans="1:12">
      <c r="A2064" s="56"/>
      <c r="B2064" s="56" t="s">
        <v>2710</v>
      </c>
      <c r="C2064" s="56" t="s">
        <v>2709</v>
      </c>
      <c r="D2064" s="32">
        <v>913419</v>
      </c>
      <c r="E2064" s="32">
        <v>-395187</v>
      </c>
      <c r="F2064" s="32">
        <v>518232</v>
      </c>
      <c r="G2064" s="32">
        <v>-8415.4599999999991</v>
      </c>
      <c r="H2064" s="32">
        <v>-8507.9500000000007</v>
      </c>
      <c r="I2064" s="32">
        <v>-8507.94</v>
      </c>
      <c r="J2064" s="32">
        <v>-92.490000000001601</v>
      </c>
      <c r="K2064" s="32">
        <v>1.0000000000218279E-2</v>
      </c>
      <c r="L2064" s="32"/>
    </row>
    <row r="2065" spans="1:12">
      <c r="A2065" s="56"/>
      <c r="B2065" s="56" t="s">
        <v>2520</v>
      </c>
      <c r="C2065" s="56" t="s">
        <v>2519</v>
      </c>
      <c r="D2065" s="32">
        <v>1837686</v>
      </c>
      <c r="E2065" s="32">
        <v>-802522</v>
      </c>
      <c r="F2065" s="32">
        <v>1035164</v>
      </c>
      <c r="G2065" s="32">
        <v>-16798.13</v>
      </c>
      <c r="H2065" s="32">
        <v>-16982.73</v>
      </c>
      <c r="I2065" s="32">
        <v>-16982.73</v>
      </c>
      <c r="J2065" s="32">
        <v>-184.59999999999854</v>
      </c>
      <c r="K2065" s="32">
        <v>0</v>
      </c>
      <c r="L2065" s="32"/>
    </row>
    <row r="2066" spans="1:12">
      <c r="A2066" s="56"/>
      <c r="B2066" s="56" t="s">
        <v>2712</v>
      </c>
      <c r="C2066" s="56" t="s">
        <v>2711</v>
      </c>
      <c r="D2066" s="32">
        <v>1887436</v>
      </c>
      <c r="E2066" s="32">
        <v>-1097170</v>
      </c>
      <c r="F2066" s="32">
        <v>790266</v>
      </c>
      <c r="G2066" s="32">
        <v>-12392.63</v>
      </c>
      <c r="H2066" s="32">
        <v>-12528.81</v>
      </c>
      <c r="I2066" s="32">
        <v>-12528.81</v>
      </c>
      <c r="J2066" s="32">
        <v>-136.18000000000029</v>
      </c>
      <c r="K2066" s="32">
        <v>0</v>
      </c>
      <c r="L2066" s="32"/>
    </row>
    <row r="2067" spans="1:12">
      <c r="A2067" s="56"/>
      <c r="B2067" s="56" t="s">
        <v>2714</v>
      </c>
      <c r="C2067" s="56" t="s">
        <v>2713</v>
      </c>
      <c r="D2067" s="32">
        <v>476926</v>
      </c>
      <c r="E2067" s="32">
        <v>-261731</v>
      </c>
      <c r="F2067" s="32">
        <v>215195</v>
      </c>
      <c r="G2067" s="32">
        <v>-7441.35</v>
      </c>
      <c r="H2067" s="32">
        <v>-7523.11</v>
      </c>
      <c r="I2067" s="32">
        <v>-7523.12</v>
      </c>
      <c r="J2067" s="32">
        <v>-81.759999999999309</v>
      </c>
      <c r="K2067" s="32">
        <v>-1.0000000000218279E-2</v>
      </c>
      <c r="L2067" s="32"/>
    </row>
    <row r="2068" spans="1:12">
      <c r="A2068" s="56"/>
      <c r="B2068" s="56" t="s">
        <v>2214</v>
      </c>
      <c r="C2068" s="56" t="s">
        <v>2213</v>
      </c>
      <c r="D2068" s="32">
        <v>965545</v>
      </c>
      <c r="E2068" s="32">
        <v>-421533</v>
      </c>
      <c r="F2068" s="32">
        <v>544012</v>
      </c>
      <c r="G2068" s="32">
        <v>-8828.15</v>
      </c>
      <c r="H2068" s="32">
        <v>-8925.16</v>
      </c>
      <c r="I2068" s="32">
        <v>-8925.15</v>
      </c>
      <c r="J2068" s="32">
        <v>-97.010000000000218</v>
      </c>
      <c r="K2068" s="32">
        <v>1.0000000000218279E-2</v>
      </c>
      <c r="L2068" s="32"/>
    </row>
    <row r="2069" spans="1:12">
      <c r="A2069" s="56"/>
      <c r="B2069" s="56" t="s">
        <v>2716</v>
      </c>
      <c r="C2069" s="56" t="s">
        <v>2715</v>
      </c>
      <c r="D2069" s="32">
        <v>1133261</v>
      </c>
      <c r="E2069" s="32">
        <v>-660758</v>
      </c>
      <c r="F2069" s="32">
        <v>472503</v>
      </c>
      <c r="G2069" s="32">
        <v>-17757.599999999999</v>
      </c>
      <c r="H2069" s="32">
        <v>-17952.75</v>
      </c>
      <c r="I2069" s="32">
        <v>-17952.740000000002</v>
      </c>
      <c r="J2069" s="32">
        <v>-195.15000000000146</v>
      </c>
      <c r="K2069" s="32">
        <v>9.9999999983992893E-3</v>
      </c>
      <c r="L2069" s="32"/>
    </row>
    <row r="2070" spans="1:12">
      <c r="A2070" s="56"/>
      <c r="B2070" s="56" t="s">
        <v>2319</v>
      </c>
      <c r="C2070" s="56" t="s">
        <v>2318</v>
      </c>
      <c r="D2070" s="32">
        <v>1174724</v>
      </c>
      <c r="E2070" s="32">
        <v>-467039</v>
      </c>
      <c r="F2070" s="32">
        <v>707685</v>
      </c>
      <c r="G2070" s="32">
        <v>-11556.62</v>
      </c>
      <c r="H2070" s="32">
        <v>-11683.61</v>
      </c>
      <c r="I2070" s="32">
        <v>-11683.61</v>
      </c>
      <c r="J2070" s="32">
        <v>-126.98999999999978</v>
      </c>
      <c r="K2070" s="32">
        <v>0</v>
      </c>
      <c r="L2070" s="32"/>
    </row>
    <row r="2071" spans="1:12">
      <c r="A2071" s="56"/>
      <c r="B2071" s="56" t="s">
        <v>2321</v>
      </c>
      <c r="C2071" s="56" t="s">
        <v>2320</v>
      </c>
      <c r="D2071" s="32">
        <v>1367397</v>
      </c>
      <c r="E2071" s="32">
        <v>-712868</v>
      </c>
      <c r="F2071" s="32">
        <v>654529</v>
      </c>
      <c r="G2071" s="32">
        <v>-10438.450000000001</v>
      </c>
      <c r="H2071" s="32">
        <v>-10553.16</v>
      </c>
      <c r="I2071" s="32">
        <v>-10553.16</v>
      </c>
      <c r="J2071" s="32">
        <v>-114.70999999999913</v>
      </c>
      <c r="K2071" s="32">
        <v>0</v>
      </c>
      <c r="L2071" s="32"/>
    </row>
    <row r="2072" spans="1:12">
      <c r="A2072" s="56"/>
      <c r="B2072" s="56" t="s">
        <v>2522</v>
      </c>
      <c r="C2072" s="56" t="s">
        <v>2521</v>
      </c>
      <c r="D2072" s="32">
        <v>1475998</v>
      </c>
      <c r="E2072" s="32">
        <v>-755193</v>
      </c>
      <c r="F2072" s="32">
        <v>720805</v>
      </c>
      <c r="G2072" s="32">
        <v>-11522.01</v>
      </c>
      <c r="H2072" s="32">
        <v>-11648.63</v>
      </c>
      <c r="I2072" s="32">
        <v>-11648.63</v>
      </c>
      <c r="J2072" s="32">
        <v>-126.61999999999898</v>
      </c>
      <c r="K2072" s="32">
        <v>0</v>
      </c>
      <c r="L2072" s="32"/>
    </row>
    <row r="2073" spans="1:12">
      <c r="A2073" s="56"/>
      <c r="B2073" s="56" t="s">
        <v>2323</v>
      </c>
      <c r="C2073" s="56" t="s">
        <v>2322</v>
      </c>
      <c r="D2073" s="32">
        <v>1534975</v>
      </c>
      <c r="E2073" s="32">
        <v>-630978</v>
      </c>
      <c r="F2073" s="32">
        <v>903997</v>
      </c>
      <c r="G2073" s="32">
        <v>-14903.9</v>
      </c>
      <c r="H2073" s="32">
        <v>-15067.68</v>
      </c>
      <c r="I2073" s="32">
        <v>-15067.68</v>
      </c>
      <c r="J2073" s="32">
        <v>-163.78000000000065</v>
      </c>
      <c r="K2073" s="32">
        <v>0</v>
      </c>
      <c r="L2073" s="32"/>
    </row>
    <row r="2074" spans="1:12">
      <c r="A2074" s="56"/>
      <c r="B2074" s="56" t="s">
        <v>2524</v>
      </c>
      <c r="C2074" s="56" t="s">
        <v>2523</v>
      </c>
      <c r="D2074" s="32">
        <v>1995980</v>
      </c>
      <c r="E2074" s="32">
        <v>-897242</v>
      </c>
      <c r="F2074" s="32">
        <v>1098738</v>
      </c>
      <c r="G2074" s="32">
        <v>-17789.32</v>
      </c>
      <c r="H2074" s="32">
        <v>-17984.810000000001</v>
      </c>
      <c r="I2074" s="32">
        <v>-17984.810000000001</v>
      </c>
      <c r="J2074" s="32">
        <v>-195.4900000000016</v>
      </c>
      <c r="K2074" s="32">
        <v>0</v>
      </c>
      <c r="L2074" s="32"/>
    </row>
    <row r="2075" spans="1:12">
      <c r="A2075" s="56"/>
      <c r="B2075" s="56" t="s">
        <v>2526</v>
      </c>
      <c r="C2075" s="56" t="s">
        <v>2525</v>
      </c>
      <c r="D2075" s="32">
        <v>3406283</v>
      </c>
      <c r="E2075" s="32">
        <v>-1939595</v>
      </c>
      <c r="F2075" s="32">
        <v>1466688</v>
      </c>
      <c r="G2075" s="32">
        <v>-22513.37</v>
      </c>
      <c r="H2075" s="32">
        <v>-22760.76</v>
      </c>
      <c r="I2075" s="32">
        <v>-22760.77</v>
      </c>
      <c r="J2075" s="32">
        <v>-247.38999999999942</v>
      </c>
      <c r="K2075" s="32">
        <v>-1.0000000002037268E-2</v>
      </c>
      <c r="L2075" s="32"/>
    </row>
    <row r="2076" spans="1:12">
      <c r="A2076" s="56"/>
      <c r="B2076" s="56" t="s">
        <v>2216</v>
      </c>
      <c r="C2076" s="56" t="s">
        <v>2215</v>
      </c>
      <c r="D2076" s="32">
        <v>3509350</v>
      </c>
      <c r="E2076" s="32">
        <v>-1678643</v>
      </c>
      <c r="F2076" s="32">
        <v>1830707</v>
      </c>
      <c r="G2076" s="32">
        <v>-29476.87</v>
      </c>
      <c r="H2076" s="32">
        <v>-29800.799999999999</v>
      </c>
      <c r="I2076" s="32">
        <v>-29800.79</v>
      </c>
      <c r="J2076" s="32">
        <v>-323.93000000000029</v>
      </c>
      <c r="K2076" s="32">
        <v>9.9999999983992893E-3</v>
      </c>
      <c r="L2076" s="32"/>
    </row>
    <row r="2077" spans="1:12">
      <c r="A2077" s="56"/>
      <c r="B2077" s="56" t="s">
        <v>2528</v>
      </c>
      <c r="C2077" s="56" t="s">
        <v>2527</v>
      </c>
      <c r="D2077" s="32">
        <v>213448</v>
      </c>
      <c r="E2077" s="32">
        <v>-106192</v>
      </c>
      <c r="F2077" s="32">
        <v>107256</v>
      </c>
      <c r="G2077" s="32">
        <v>-1719.97</v>
      </c>
      <c r="H2077" s="32">
        <v>-1738.88</v>
      </c>
      <c r="I2077" s="32">
        <v>-1738.87</v>
      </c>
      <c r="J2077" s="32">
        <v>-18.910000000000082</v>
      </c>
      <c r="K2077" s="32">
        <v>1.0000000000218279E-2</v>
      </c>
      <c r="L2077" s="32"/>
    </row>
    <row r="2078" spans="1:12">
      <c r="A2078" s="56"/>
      <c r="B2078" s="56" t="s">
        <v>2325</v>
      </c>
      <c r="C2078" s="56" t="s">
        <v>2324</v>
      </c>
      <c r="D2078" s="32">
        <v>826487</v>
      </c>
      <c r="E2078" s="32">
        <v>-529875</v>
      </c>
      <c r="F2078" s="32">
        <v>296612</v>
      </c>
      <c r="G2078" s="32">
        <v>-4546.22</v>
      </c>
      <c r="H2078" s="32">
        <v>-4596.18</v>
      </c>
      <c r="I2078" s="32">
        <v>-4596.18</v>
      </c>
      <c r="J2078" s="32">
        <v>-49.960000000000036</v>
      </c>
      <c r="K2078" s="32">
        <v>0</v>
      </c>
      <c r="L2078" s="32"/>
    </row>
    <row r="2079" spans="1:12">
      <c r="A2079" s="56"/>
      <c r="B2079" s="56" t="s">
        <v>2327</v>
      </c>
      <c r="C2079" s="56" t="s">
        <v>2326</v>
      </c>
      <c r="D2079" s="32">
        <v>826487</v>
      </c>
      <c r="E2079" s="32">
        <v>-529875</v>
      </c>
      <c r="F2079" s="32">
        <v>296612</v>
      </c>
      <c r="G2079" s="32">
        <v>-4546.22</v>
      </c>
      <c r="H2079" s="32">
        <v>-4596.18</v>
      </c>
      <c r="I2079" s="32">
        <v>-4596.18</v>
      </c>
      <c r="J2079" s="32">
        <v>-49.960000000000036</v>
      </c>
      <c r="K2079" s="32">
        <v>0</v>
      </c>
      <c r="L2079" s="32"/>
    </row>
    <row r="2080" spans="1:12">
      <c r="A2080" s="56"/>
      <c r="B2080" s="56" t="s">
        <v>1488</v>
      </c>
      <c r="C2080" s="56" t="s">
        <v>1487</v>
      </c>
      <c r="D2080" s="32">
        <v>136386724</v>
      </c>
      <c r="E2080" s="32">
        <v>-66646426</v>
      </c>
      <c r="F2080" s="32">
        <v>69740298</v>
      </c>
      <c r="G2080" s="32">
        <v>-674735.75</v>
      </c>
      <c r="H2080" s="32">
        <v>-682150.42</v>
      </c>
      <c r="I2080" s="32">
        <v>-682150.43</v>
      </c>
      <c r="J2080" s="32">
        <v>-7414.6700000000419</v>
      </c>
      <c r="K2080" s="32">
        <v>-1.0000000009313226E-2</v>
      </c>
      <c r="L2080" s="32"/>
    </row>
    <row r="2081" spans="1:12">
      <c r="A2081" s="56"/>
      <c r="B2081" s="56" t="s">
        <v>1490</v>
      </c>
      <c r="C2081" s="56" t="s">
        <v>1489</v>
      </c>
      <c r="D2081" s="32">
        <v>321867398</v>
      </c>
      <c r="E2081" s="32">
        <v>-227758783</v>
      </c>
      <c r="F2081" s="32">
        <v>94108615</v>
      </c>
      <c r="G2081" s="32">
        <v>-5985992.6699999999</v>
      </c>
      <c r="H2081" s="32">
        <v>-6051772.7999999998</v>
      </c>
      <c r="I2081" s="32">
        <v>-6051772.8099999996</v>
      </c>
      <c r="J2081" s="32">
        <v>-65780.129999999888</v>
      </c>
      <c r="K2081" s="32">
        <v>-9.9999997764825821E-3</v>
      </c>
      <c r="L2081" s="32"/>
    </row>
    <row r="2082" spans="1:12">
      <c r="A2082" s="56"/>
      <c r="B2082" s="56" t="s">
        <v>1492</v>
      </c>
      <c r="C2082" s="56" t="s">
        <v>1491</v>
      </c>
      <c r="D2082" s="32">
        <v>16937990</v>
      </c>
      <c r="E2082" s="32">
        <v>-15553689</v>
      </c>
      <c r="F2082" s="32">
        <v>1384301</v>
      </c>
      <c r="G2082" s="32">
        <v>-537401.81000000006</v>
      </c>
      <c r="H2082" s="32">
        <v>0</v>
      </c>
      <c r="I2082" s="32">
        <v>0</v>
      </c>
      <c r="J2082" s="32">
        <v>537401.81000000006</v>
      </c>
      <c r="K2082" s="32">
        <v>0</v>
      </c>
      <c r="L2082" s="32"/>
    </row>
    <row r="2083" spans="1:12">
      <c r="A2083" s="56"/>
      <c r="B2083" s="56" t="s">
        <v>1494</v>
      </c>
      <c r="C2083" s="56" t="s">
        <v>1493</v>
      </c>
      <c r="D2083" s="32">
        <v>10821493</v>
      </c>
      <c r="E2083" s="32">
        <v>-7657470</v>
      </c>
      <c r="F2083" s="32">
        <v>3164023</v>
      </c>
      <c r="G2083" s="32">
        <v>-201254.85</v>
      </c>
      <c r="H2083" s="32">
        <v>-203466.45</v>
      </c>
      <c r="I2083" s="32">
        <v>-203466.44</v>
      </c>
      <c r="J2083" s="32">
        <v>-2211.6000000000058</v>
      </c>
      <c r="K2083" s="32">
        <v>1.0000000009313226E-2</v>
      </c>
      <c r="L2083" s="32"/>
    </row>
    <row r="2084" spans="1:12">
      <c r="A2084" s="56"/>
      <c r="B2084" s="56" t="s">
        <v>1496</v>
      </c>
      <c r="C2084" s="56" t="s">
        <v>1495</v>
      </c>
      <c r="D2084" s="32">
        <v>2822998</v>
      </c>
      <c r="E2084" s="32">
        <v>-2592281</v>
      </c>
      <c r="F2084" s="32">
        <v>230717</v>
      </c>
      <c r="G2084" s="32">
        <v>-89566.95</v>
      </c>
      <c r="H2084" s="32">
        <v>0</v>
      </c>
      <c r="I2084" s="32">
        <v>0</v>
      </c>
      <c r="J2084" s="32">
        <v>89566.95</v>
      </c>
      <c r="K2084" s="32">
        <v>0</v>
      </c>
      <c r="L2084" s="32"/>
    </row>
    <row r="2085" spans="1:12">
      <c r="A2085" s="56"/>
      <c r="B2085" s="56" t="s">
        <v>1198</v>
      </c>
      <c r="C2085" s="56" t="s">
        <v>1497</v>
      </c>
      <c r="D2085" s="32">
        <v>23859418</v>
      </c>
      <c r="E2085" s="32">
        <v>-16883325</v>
      </c>
      <c r="F2085" s="32">
        <v>6976093</v>
      </c>
      <c r="G2085" s="32">
        <v>-443730.25</v>
      </c>
      <c r="H2085" s="32">
        <v>-448606.4</v>
      </c>
      <c r="I2085" s="32">
        <v>-448606.41</v>
      </c>
      <c r="J2085" s="32">
        <v>-4876.1500000000233</v>
      </c>
      <c r="K2085" s="32">
        <v>-9.9999999511055648E-3</v>
      </c>
      <c r="L2085" s="32"/>
    </row>
    <row r="2086" spans="1:12">
      <c r="A2086" s="56"/>
      <c r="B2086" s="56" t="s">
        <v>1203</v>
      </c>
      <c r="C2086" s="56" t="s">
        <v>1498</v>
      </c>
      <c r="D2086" s="32">
        <v>1881999</v>
      </c>
      <c r="E2086" s="32">
        <v>-1728188</v>
      </c>
      <c r="F2086" s="32">
        <v>153811</v>
      </c>
      <c r="G2086" s="32">
        <v>-59711.34</v>
      </c>
      <c r="H2086" s="32">
        <v>0</v>
      </c>
      <c r="I2086" s="32">
        <v>0</v>
      </c>
      <c r="J2086" s="32">
        <v>59711.34</v>
      </c>
      <c r="K2086" s="32">
        <v>0</v>
      </c>
      <c r="L2086" s="32"/>
    </row>
    <row r="2087" spans="1:12">
      <c r="A2087" s="56"/>
      <c r="B2087" s="56" t="s">
        <v>1500</v>
      </c>
      <c r="C2087" s="56" t="s">
        <v>1499</v>
      </c>
      <c r="D2087" s="32">
        <v>39277096</v>
      </c>
      <c r="E2087" s="32">
        <v>-36067073</v>
      </c>
      <c r="F2087" s="32">
        <v>3210023</v>
      </c>
      <c r="G2087" s="32">
        <v>-1246168.03</v>
      </c>
      <c r="H2087" s="32">
        <v>0</v>
      </c>
      <c r="I2087" s="32">
        <v>0</v>
      </c>
      <c r="J2087" s="32">
        <v>1246168.03</v>
      </c>
      <c r="K2087" s="32">
        <v>0</v>
      </c>
      <c r="L2087" s="32"/>
    </row>
    <row r="2088" spans="1:12">
      <c r="A2088" s="56"/>
      <c r="B2088" s="56" t="s">
        <v>1502</v>
      </c>
      <c r="C2088" s="56" t="s">
        <v>1501</v>
      </c>
      <c r="D2088" s="32">
        <v>19638548</v>
      </c>
      <c r="E2088" s="32">
        <v>-18033537</v>
      </c>
      <c r="F2088" s="32">
        <v>1605011</v>
      </c>
      <c r="G2088" s="32">
        <v>-623084.02</v>
      </c>
      <c r="H2088" s="32">
        <v>0</v>
      </c>
      <c r="I2088" s="32">
        <v>0</v>
      </c>
      <c r="J2088" s="32">
        <v>623084.02</v>
      </c>
      <c r="K2088" s="32">
        <v>0</v>
      </c>
      <c r="L2088" s="32"/>
    </row>
    <row r="2089" spans="1:12">
      <c r="A2089" s="56"/>
      <c r="B2089" s="56" t="s">
        <v>1504</v>
      </c>
      <c r="C2089" s="56" t="s">
        <v>1503</v>
      </c>
      <c r="D2089" s="32">
        <v>19638548</v>
      </c>
      <c r="E2089" s="32">
        <v>-18033537</v>
      </c>
      <c r="F2089" s="32">
        <v>1605011</v>
      </c>
      <c r="G2089" s="32">
        <v>-623084.02</v>
      </c>
      <c r="H2089" s="32">
        <v>0</v>
      </c>
      <c r="I2089" s="32">
        <v>0</v>
      </c>
      <c r="J2089" s="32">
        <v>623084.02</v>
      </c>
      <c r="K2089" s="32">
        <v>0</v>
      </c>
      <c r="L2089" s="32"/>
    </row>
    <row r="2090" spans="1:12">
      <c r="A2090" s="56"/>
      <c r="B2090" s="56" t="s">
        <v>1205</v>
      </c>
      <c r="C2090" s="56" t="s">
        <v>1505</v>
      </c>
      <c r="D2090" s="32">
        <v>924098</v>
      </c>
      <c r="E2090" s="32">
        <v>-848574</v>
      </c>
      <c r="F2090" s="32">
        <v>75524</v>
      </c>
      <c r="G2090" s="32">
        <v>-29319.43</v>
      </c>
      <c r="H2090" s="32">
        <v>0</v>
      </c>
      <c r="I2090" s="32">
        <v>0</v>
      </c>
      <c r="J2090" s="32">
        <v>29319.43</v>
      </c>
      <c r="K2090" s="32">
        <v>0</v>
      </c>
      <c r="L2090" s="32"/>
    </row>
    <row r="2091" spans="1:12">
      <c r="A2091" s="56"/>
      <c r="B2091" s="56" t="s">
        <v>1282</v>
      </c>
      <c r="C2091" s="56" t="s">
        <v>1506</v>
      </c>
      <c r="D2091" s="32">
        <v>18625572</v>
      </c>
      <c r="E2091" s="32">
        <v>-17103349</v>
      </c>
      <c r="F2091" s="32">
        <v>1522223</v>
      </c>
      <c r="G2091" s="32">
        <v>-590944.72</v>
      </c>
      <c r="H2091" s="32">
        <v>0</v>
      </c>
      <c r="I2091" s="32">
        <v>0</v>
      </c>
      <c r="J2091" s="32">
        <v>590944.72</v>
      </c>
      <c r="K2091" s="32">
        <v>0</v>
      </c>
      <c r="L2091" s="32"/>
    </row>
    <row r="2092" spans="1:12">
      <c r="A2092" s="56"/>
      <c r="B2092" s="56" t="s">
        <v>1300</v>
      </c>
      <c r="C2092" s="56" t="s">
        <v>1507</v>
      </c>
      <c r="D2092" s="32">
        <v>4620489</v>
      </c>
      <c r="E2092" s="32">
        <v>-4242868</v>
      </c>
      <c r="F2092" s="32">
        <v>377621</v>
      </c>
      <c r="G2092" s="32">
        <v>-146597.01</v>
      </c>
      <c r="H2092" s="32">
        <v>0</v>
      </c>
      <c r="I2092" s="32">
        <v>0</v>
      </c>
      <c r="J2092" s="32">
        <v>146597.01</v>
      </c>
      <c r="K2092" s="32">
        <v>0</v>
      </c>
      <c r="L2092" s="32"/>
    </row>
    <row r="2093" spans="1:12">
      <c r="A2093" s="56"/>
      <c r="B2093" s="56" t="s">
        <v>1200</v>
      </c>
      <c r="C2093" s="56" t="s">
        <v>1508</v>
      </c>
      <c r="D2093" s="32">
        <v>924098</v>
      </c>
      <c r="E2093" s="32">
        <v>-848574</v>
      </c>
      <c r="F2093" s="32">
        <v>75524</v>
      </c>
      <c r="G2093" s="32">
        <v>-29319.43</v>
      </c>
      <c r="H2093" s="32">
        <v>0</v>
      </c>
      <c r="I2093" s="32">
        <v>0</v>
      </c>
      <c r="J2093" s="32">
        <v>29319.43</v>
      </c>
      <c r="K2093" s="32">
        <v>0</v>
      </c>
      <c r="L2093" s="32"/>
    </row>
    <row r="2094" spans="1:12">
      <c r="A2094" s="56"/>
      <c r="B2094" s="56" t="s">
        <v>1210</v>
      </c>
      <c r="C2094" s="56" t="s">
        <v>1509</v>
      </c>
      <c r="D2094" s="32">
        <v>23599404</v>
      </c>
      <c r="E2094" s="32">
        <v>-21670681</v>
      </c>
      <c r="F2094" s="32">
        <v>1928723</v>
      </c>
      <c r="G2094" s="32">
        <v>-748752.47</v>
      </c>
      <c r="H2094" s="32">
        <v>0</v>
      </c>
      <c r="I2094" s="32">
        <v>0</v>
      </c>
      <c r="J2094" s="32">
        <v>748752.47</v>
      </c>
      <c r="K2094" s="32">
        <v>0</v>
      </c>
      <c r="L2094" s="32"/>
    </row>
    <row r="2095" spans="1:12">
      <c r="A2095" s="56"/>
      <c r="B2095" s="56" t="s">
        <v>1212</v>
      </c>
      <c r="C2095" s="56" t="s">
        <v>1510</v>
      </c>
      <c r="D2095" s="32">
        <v>14104013</v>
      </c>
      <c r="E2095" s="32">
        <v>-12951326</v>
      </c>
      <c r="F2095" s="32">
        <v>1152687</v>
      </c>
      <c r="G2095" s="32">
        <v>-447486.53</v>
      </c>
      <c r="H2095" s="32">
        <v>0</v>
      </c>
      <c r="I2095" s="32">
        <v>0</v>
      </c>
      <c r="J2095" s="32">
        <v>447486.53</v>
      </c>
      <c r="K2095" s="32">
        <v>0</v>
      </c>
      <c r="L2095" s="32"/>
    </row>
    <row r="2096" spans="1:12">
      <c r="A2096" s="56"/>
      <c r="B2096" s="56" t="s">
        <v>1512</v>
      </c>
      <c r="C2096" s="56" t="s">
        <v>1511</v>
      </c>
      <c r="D2096" s="32">
        <v>1567113</v>
      </c>
      <c r="E2096" s="32">
        <v>-1439037</v>
      </c>
      <c r="F2096" s="32">
        <v>128076</v>
      </c>
      <c r="G2096" s="32">
        <v>-49720.77</v>
      </c>
      <c r="H2096" s="32">
        <v>0</v>
      </c>
      <c r="I2096" s="32">
        <v>0</v>
      </c>
      <c r="J2096" s="32">
        <v>49720.77</v>
      </c>
      <c r="K2096" s="32">
        <v>0</v>
      </c>
      <c r="L2096" s="32"/>
    </row>
    <row r="2097" spans="1:12">
      <c r="A2097" s="56"/>
      <c r="B2097" s="56" t="s">
        <v>1214</v>
      </c>
      <c r="C2097" s="56" t="s">
        <v>1513</v>
      </c>
      <c r="D2097" s="32">
        <v>134930799</v>
      </c>
      <c r="E2097" s="32">
        <v>-123903228</v>
      </c>
      <c r="F2097" s="32">
        <v>11027570</v>
      </c>
      <c r="G2097" s="32">
        <v>-4281030.55</v>
      </c>
      <c r="H2097" s="32">
        <v>0</v>
      </c>
      <c r="I2097" s="32">
        <v>0</v>
      </c>
      <c r="J2097" s="32">
        <v>4281030.55</v>
      </c>
      <c r="K2097" s="32">
        <v>0</v>
      </c>
      <c r="L2097" s="32"/>
    </row>
    <row r="2098" spans="1:12">
      <c r="A2098" s="56"/>
      <c r="B2098" s="56" t="s">
        <v>1302</v>
      </c>
      <c r="C2098" s="56" t="s">
        <v>1514</v>
      </c>
      <c r="D2098" s="32">
        <v>57875673</v>
      </c>
      <c r="E2098" s="32">
        <v>-53145633</v>
      </c>
      <c r="F2098" s="32">
        <v>4730040</v>
      </c>
      <c r="G2098" s="32">
        <v>-1836256.25</v>
      </c>
      <c r="H2098" s="32">
        <v>0</v>
      </c>
      <c r="I2098" s="32">
        <v>0</v>
      </c>
      <c r="J2098" s="32">
        <v>1836256.25</v>
      </c>
      <c r="K2098" s="32">
        <v>0</v>
      </c>
      <c r="L2098" s="32"/>
    </row>
    <row r="2099" spans="1:12">
      <c r="A2099" s="56"/>
      <c r="B2099" s="56" t="s">
        <v>1282</v>
      </c>
      <c r="C2099" s="56" t="s">
        <v>1515</v>
      </c>
      <c r="D2099" s="32">
        <v>18625572</v>
      </c>
      <c r="E2099" s="32">
        <v>-17103349</v>
      </c>
      <c r="F2099" s="32">
        <v>1522223</v>
      </c>
      <c r="G2099" s="32">
        <v>-590944.72</v>
      </c>
      <c r="H2099" s="32">
        <v>0</v>
      </c>
      <c r="I2099" s="32">
        <v>0</v>
      </c>
      <c r="J2099" s="32">
        <v>590944.72</v>
      </c>
      <c r="K2099" s="32">
        <v>0</v>
      </c>
      <c r="L2099" s="32"/>
    </row>
    <row r="2100" spans="1:12">
      <c r="A2100" s="56"/>
      <c r="B2100" s="56" t="s">
        <v>1517</v>
      </c>
      <c r="C2100" s="56" t="s">
        <v>1516</v>
      </c>
      <c r="D2100" s="32">
        <v>7234459</v>
      </c>
      <c r="E2100" s="32">
        <v>-6643204</v>
      </c>
      <c r="F2100" s="32">
        <v>591255</v>
      </c>
      <c r="G2100" s="32">
        <v>-229532.02</v>
      </c>
      <c r="H2100" s="32">
        <v>0</v>
      </c>
      <c r="I2100" s="32">
        <v>0</v>
      </c>
      <c r="J2100" s="32">
        <v>229532.02</v>
      </c>
      <c r="K2100" s="32">
        <v>0</v>
      </c>
      <c r="L2100" s="32"/>
    </row>
    <row r="2101" spans="1:12">
      <c r="A2101" s="56"/>
      <c r="B2101" s="56" t="s">
        <v>1519</v>
      </c>
      <c r="C2101" s="56" t="s">
        <v>1518</v>
      </c>
      <c r="D2101" s="32">
        <v>2893784</v>
      </c>
      <c r="E2101" s="32">
        <v>-2657282</v>
      </c>
      <c r="F2101" s="32">
        <v>236502</v>
      </c>
      <c r="G2101" s="32">
        <v>-91812.800000000003</v>
      </c>
      <c r="H2101" s="32">
        <v>0</v>
      </c>
      <c r="I2101" s="32">
        <v>0</v>
      </c>
      <c r="J2101" s="32">
        <v>91812.800000000003</v>
      </c>
      <c r="K2101" s="32">
        <v>0</v>
      </c>
      <c r="L2101" s="32"/>
    </row>
    <row r="2102" spans="1:12">
      <c r="A2102" s="56"/>
      <c r="B2102" s="56" t="s">
        <v>1222</v>
      </c>
      <c r="C2102" s="56" t="s">
        <v>1520</v>
      </c>
      <c r="D2102" s="32">
        <v>134075431</v>
      </c>
      <c r="E2102" s="32">
        <v>-123117768</v>
      </c>
      <c r="F2102" s="32">
        <v>10957663</v>
      </c>
      <c r="G2102" s="32">
        <v>-4253891.76</v>
      </c>
      <c r="H2102" s="32">
        <v>0</v>
      </c>
      <c r="I2102" s="32">
        <v>0</v>
      </c>
      <c r="J2102" s="32">
        <v>4253891.76</v>
      </c>
      <c r="K2102" s="32">
        <v>0</v>
      </c>
      <c r="L2102" s="32"/>
    </row>
    <row r="2103" spans="1:12">
      <c r="A2103" s="56"/>
      <c r="B2103" s="56" t="s">
        <v>1224</v>
      </c>
      <c r="C2103" s="56" t="s">
        <v>1521</v>
      </c>
      <c r="D2103" s="32">
        <v>94597949</v>
      </c>
      <c r="E2103" s="32">
        <v>-46222104</v>
      </c>
      <c r="F2103" s="32">
        <v>48375845</v>
      </c>
      <c r="G2103" s="32">
        <v>-468039.27</v>
      </c>
      <c r="H2103" s="32">
        <v>-473182.56</v>
      </c>
      <c r="I2103" s="32">
        <v>-473182.56</v>
      </c>
      <c r="J2103" s="32">
        <v>-5143.289999999979</v>
      </c>
      <c r="K2103" s="32">
        <v>0</v>
      </c>
      <c r="L2103" s="32"/>
    </row>
    <row r="2104" spans="1:12">
      <c r="A2104" s="56"/>
      <c r="B2104" s="56" t="s">
        <v>1230</v>
      </c>
      <c r="C2104" s="56" t="s">
        <v>1522</v>
      </c>
      <c r="D2104" s="32">
        <v>623391297</v>
      </c>
      <c r="E2104" s="32">
        <v>-304599172</v>
      </c>
      <c r="F2104" s="32">
        <v>318792125</v>
      </c>
      <c r="G2104" s="32">
        <v>-3084333.37</v>
      </c>
      <c r="H2104" s="32">
        <v>-3118227.13</v>
      </c>
      <c r="I2104" s="32">
        <v>-3118227.14</v>
      </c>
      <c r="J2104" s="32">
        <v>-33893.759999999776</v>
      </c>
      <c r="K2104" s="32">
        <v>-1.0000000242143869E-2</v>
      </c>
      <c r="L2104" s="32"/>
    </row>
    <row r="2105" spans="1:12">
      <c r="A2105" s="56"/>
      <c r="B2105" s="56" t="s">
        <v>1524</v>
      </c>
      <c r="C2105" s="56" t="s">
        <v>1523</v>
      </c>
      <c r="D2105" s="32">
        <v>311695649</v>
      </c>
      <c r="E2105" s="32">
        <v>-193338595</v>
      </c>
      <c r="F2105" s="32">
        <v>118357054</v>
      </c>
      <c r="G2105" s="32">
        <v>-4100077.48</v>
      </c>
      <c r="H2105" s="32">
        <v>-4145133.28</v>
      </c>
      <c r="I2105" s="32">
        <v>-4145133.28</v>
      </c>
      <c r="J2105" s="32">
        <v>-45055.799999999814</v>
      </c>
      <c r="K2105" s="32">
        <v>0</v>
      </c>
      <c r="L2105" s="32"/>
    </row>
    <row r="2106" spans="1:12">
      <c r="A2106" s="56"/>
      <c r="B2106" s="56" t="s">
        <v>1226</v>
      </c>
      <c r="C2106" s="56" t="s">
        <v>1525</v>
      </c>
      <c r="D2106" s="32">
        <v>197337160</v>
      </c>
      <c r="E2106" s="32">
        <v>-181209267</v>
      </c>
      <c r="F2106" s="32">
        <v>16127893</v>
      </c>
      <c r="G2106" s="32">
        <v>-6261034.6799999997</v>
      </c>
      <c r="H2106" s="32">
        <v>0</v>
      </c>
      <c r="I2106" s="32">
        <v>0</v>
      </c>
      <c r="J2106" s="32">
        <v>6261034.6799999997</v>
      </c>
      <c r="K2106" s="32">
        <v>0</v>
      </c>
      <c r="L2106" s="32"/>
    </row>
    <row r="2107" spans="1:12">
      <c r="A2107" s="56"/>
      <c r="B2107" s="56" t="s">
        <v>1527</v>
      </c>
      <c r="C2107" s="56" t="s">
        <v>1526</v>
      </c>
      <c r="D2107" s="32">
        <v>48552151</v>
      </c>
      <c r="E2107" s="32">
        <v>-30115931</v>
      </c>
      <c r="F2107" s="32">
        <v>18436220</v>
      </c>
      <c r="G2107" s="32">
        <v>-638660.13</v>
      </c>
      <c r="H2107" s="32">
        <v>-645678.37</v>
      </c>
      <c r="I2107" s="32">
        <v>-645678.38</v>
      </c>
      <c r="J2107" s="32">
        <v>-7018.2399999999907</v>
      </c>
      <c r="K2107" s="32">
        <v>-1.0000000009313226E-2</v>
      </c>
      <c r="L2107" s="32"/>
    </row>
    <row r="2108" spans="1:12">
      <c r="A2108" s="56"/>
      <c r="B2108" s="56" t="s">
        <v>1232</v>
      </c>
      <c r="C2108" s="56" t="s">
        <v>1528</v>
      </c>
      <c r="D2108" s="32">
        <v>115060944</v>
      </c>
      <c r="E2108" s="32">
        <v>-56220657</v>
      </c>
      <c r="F2108" s="32">
        <v>58840287</v>
      </c>
      <c r="G2108" s="32">
        <v>-569283.39</v>
      </c>
      <c r="H2108" s="32">
        <v>-575539.24</v>
      </c>
      <c r="I2108" s="32">
        <v>-575539.25</v>
      </c>
      <c r="J2108" s="32">
        <v>-6255.8499999999767</v>
      </c>
      <c r="K2108" s="32">
        <v>-1.0000000009313226E-2</v>
      </c>
      <c r="L2108" s="32"/>
    </row>
    <row r="2109" spans="1:12">
      <c r="A2109" s="56"/>
      <c r="B2109" s="56" t="s">
        <v>1220</v>
      </c>
      <c r="C2109" s="56" t="s">
        <v>1529</v>
      </c>
      <c r="D2109" s="32">
        <v>30901335</v>
      </c>
      <c r="E2109" s="32">
        <v>-28375843</v>
      </c>
      <c r="F2109" s="32">
        <v>2525492</v>
      </c>
      <c r="G2109" s="32">
        <v>-980425.25</v>
      </c>
      <c r="H2109" s="32">
        <v>0</v>
      </c>
      <c r="I2109" s="32">
        <v>0</v>
      </c>
      <c r="J2109" s="32">
        <v>980425.25</v>
      </c>
      <c r="K2109" s="32">
        <v>0</v>
      </c>
      <c r="L2109" s="32"/>
    </row>
    <row r="2110" spans="1:12">
      <c r="A2110" s="56"/>
      <c r="B2110" s="56" t="s">
        <v>1234</v>
      </c>
      <c r="C2110" s="56" t="s">
        <v>1530</v>
      </c>
      <c r="D2110" s="32">
        <v>366180898</v>
      </c>
      <c r="E2110" s="32">
        <v>-187251163</v>
      </c>
      <c r="F2110" s="32">
        <v>178929735</v>
      </c>
      <c r="G2110" s="32">
        <v>-1722423.15</v>
      </c>
      <c r="H2110" s="32">
        <v>-1741350.87</v>
      </c>
      <c r="I2110" s="32">
        <v>-1741350.88</v>
      </c>
      <c r="J2110" s="32">
        <v>-18927.720000000205</v>
      </c>
      <c r="K2110" s="32">
        <v>-9.9999997764825821E-3</v>
      </c>
      <c r="L2110" s="32"/>
    </row>
    <row r="2111" spans="1:12">
      <c r="A2111" s="56"/>
      <c r="B2111" s="56" t="s">
        <v>1240</v>
      </c>
      <c r="C2111" s="56" t="s">
        <v>1531</v>
      </c>
      <c r="D2111" s="32">
        <v>23616477</v>
      </c>
      <c r="E2111" s="32">
        <v>-21686359</v>
      </c>
      <c r="F2111" s="32">
        <v>1930118</v>
      </c>
      <c r="G2111" s="32">
        <v>-749294.19</v>
      </c>
      <c r="H2111" s="32">
        <v>0</v>
      </c>
      <c r="I2111" s="32">
        <v>0</v>
      </c>
      <c r="J2111" s="32">
        <v>749294.19</v>
      </c>
      <c r="K2111" s="32">
        <v>0</v>
      </c>
      <c r="L2111" s="32"/>
    </row>
    <row r="2112" spans="1:12">
      <c r="A2112" s="56"/>
      <c r="B2112" s="56" t="s">
        <v>1238</v>
      </c>
      <c r="C2112" s="56" t="s">
        <v>1532</v>
      </c>
      <c r="D2112" s="32">
        <v>14089375</v>
      </c>
      <c r="E2112" s="32">
        <v>-12937884</v>
      </c>
      <c r="F2112" s="32">
        <v>1151491</v>
      </c>
      <c r="G2112" s="32">
        <v>-447022.05</v>
      </c>
      <c r="H2112" s="32">
        <v>0</v>
      </c>
      <c r="I2112" s="32">
        <v>0</v>
      </c>
      <c r="J2112" s="32">
        <v>447022.05</v>
      </c>
      <c r="K2112" s="32">
        <v>0</v>
      </c>
      <c r="L2112" s="32"/>
    </row>
    <row r="2113" spans="1:12">
      <c r="A2113" s="56"/>
      <c r="B2113" s="56" t="s">
        <v>1534</v>
      </c>
      <c r="C2113" s="56" t="s">
        <v>1533</v>
      </c>
      <c r="D2113" s="32">
        <v>284517168</v>
      </c>
      <c r="E2113" s="32">
        <v>-201329132</v>
      </c>
      <c r="F2113" s="32">
        <v>83188036</v>
      </c>
      <c r="G2113" s="32">
        <v>-5291364.3899999997</v>
      </c>
      <c r="H2113" s="32">
        <v>-5349511.24</v>
      </c>
      <c r="I2113" s="32">
        <v>-5349511.25</v>
      </c>
      <c r="J2113" s="32">
        <v>-58146.850000000559</v>
      </c>
      <c r="K2113" s="32">
        <v>-9.9999997764825821E-3</v>
      </c>
      <c r="L2113" s="32"/>
    </row>
    <row r="2114" spans="1:12">
      <c r="A2114" s="56"/>
      <c r="B2114" s="56" t="s">
        <v>1303</v>
      </c>
      <c r="C2114" s="56" t="s">
        <v>1535</v>
      </c>
      <c r="D2114" s="32">
        <v>9272188</v>
      </c>
      <c r="E2114" s="32">
        <v>-8514394</v>
      </c>
      <c r="F2114" s="32">
        <v>757794</v>
      </c>
      <c r="G2114" s="32">
        <v>-294184.28999999998</v>
      </c>
      <c r="H2114" s="32">
        <v>0</v>
      </c>
      <c r="I2114" s="32">
        <v>0</v>
      </c>
      <c r="J2114" s="32">
        <v>294184.28999999998</v>
      </c>
      <c r="K2114" s="32">
        <v>0</v>
      </c>
      <c r="L2114" s="32"/>
    </row>
    <row r="2115" spans="1:12">
      <c r="A2115" s="56"/>
      <c r="B2115" s="56" t="s">
        <v>1537</v>
      </c>
      <c r="C2115" s="56" t="s">
        <v>1536</v>
      </c>
      <c r="D2115" s="32">
        <v>54114851</v>
      </c>
      <c r="E2115" s="32">
        <v>-38292579</v>
      </c>
      <c r="F2115" s="32">
        <v>15822272</v>
      </c>
      <c r="G2115" s="32">
        <v>-1006411.65</v>
      </c>
      <c r="H2115" s="32">
        <v>-1017471.11</v>
      </c>
      <c r="I2115" s="32">
        <v>-1017471.12</v>
      </c>
      <c r="J2115" s="32">
        <v>-11059.459999999963</v>
      </c>
      <c r="K2115" s="32">
        <v>-1.0000000009313226E-2</v>
      </c>
      <c r="L2115" s="32"/>
    </row>
    <row r="2116" spans="1:12">
      <c r="A2116" s="56"/>
      <c r="B2116" s="56" t="s">
        <v>1539</v>
      </c>
      <c r="C2116" s="56" t="s">
        <v>1538</v>
      </c>
      <c r="D2116" s="32">
        <v>5767979</v>
      </c>
      <c r="E2116" s="32">
        <v>-3577763</v>
      </c>
      <c r="F2116" s="32">
        <v>2190216</v>
      </c>
      <c r="G2116" s="32">
        <v>-75872.600000000006</v>
      </c>
      <c r="H2116" s="32">
        <v>-76706.36</v>
      </c>
      <c r="I2116" s="32">
        <v>-76706.36</v>
      </c>
      <c r="J2116" s="32">
        <v>-833.75999999999476</v>
      </c>
      <c r="K2116" s="32">
        <v>0</v>
      </c>
      <c r="L2116" s="32"/>
    </row>
    <row r="2117" spans="1:12">
      <c r="A2117" s="56"/>
      <c r="B2117" s="56" t="s">
        <v>1541</v>
      </c>
      <c r="C2117" s="56" t="s">
        <v>1540</v>
      </c>
      <c r="D2117" s="32">
        <v>5767979</v>
      </c>
      <c r="E2117" s="32">
        <v>-3577763</v>
      </c>
      <c r="F2117" s="32">
        <v>2190216</v>
      </c>
      <c r="G2117" s="32">
        <v>-75872.600000000006</v>
      </c>
      <c r="H2117" s="32">
        <v>-76706.36</v>
      </c>
      <c r="I2117" s="32">
        <v>-76706.36</v>
      </c>
      <c r="J2117" s="32">
        <v>-833.75999999999476</v>
      </c>
      <c r="K2117" s="32">
        <v>0</v>
      </c>
      <c r="L2117" s="32"/>
    </row>
    <row r="2118" spans="1:12">
      <c r="A2118" s="56"/>
      <c r="B2118" s="56" t="s">
        <v>1543</v>
      </c>
      <c r="C2118" s="56" t="s">
        <v>1542</v>
      </c>
      <c r="D2118" s="32">
        <v>480665</v>
      </c>
      <c r="E2118" s="32">
        <v>-298147</v>
      </c>
      <c r="F2118" s="32">
        <v>182518</v>
      </c>
      <c r="G2118" s="32">
        <v>-6322.72</v>
      </c>
      <c r="H2118" s="32">
        <v>-6392.21</v>
      </c>
      <c r="I2118" s="32">
        <v>-6392.2</v>
      </c>
      <c r="J2118" s="32">
        <v>-69.489999999999782</v>
      </c>
      <c r="K2118" s="32">
        <v>1.0000000000218279E-2</v>
      </c>
      <c r="L2118" s="32"/>
    </row>
    <row r="2119" spans="1:12">
      <c r="A2119" s="56"/>
      <c r="B2119" s="56" t="s">
        <v>1549</v>
      </c>
      <c r="C2119" s="56" t="s">
        <v>1548</v>
      </c>
      <c r="D2119" s="32">
        <v>538613054</v>
      </c>
      <c r="E2119" s="32">
        <v>-263175137</v>
      </c>
      <c r="F2119" s="32">
        <v>275437917</v>
      </c>
      <c r="G2119" s="32">
        <v>-2664878.75</v>
      </c>
      <c r="H2119" s="32">
        <v>-2694163.12</v>
      </c>
      <c r="I2119" s="32">
        <v>-2694163.13</v>
      </c>
      <c r="J2119" s="32">
        <v>-29284.370000000112</v>
      </c>
      <c r="K2119" s="32">
        <v>-9.9999997764825821E-3</v>
      </c>
      <c r="L2119" s="32"/>
    </row>
    <row r="2120" spans="1:12">
      <c r="A2120" s="56"/>
      <c r="B2120" s="56" t="s">
        <v>1250</v>
      </c>
      <c r="C2120" s="56" t="s">
        <v>1550</v>
      </c>
      <c r="D2120" s="32">
        <v>568307365</v>
      </c>
      <c r="E2120" s="32">
        <v>-277684263</v>
      </c>
      <c r="F2120" s="32">
        <v>290623102</v>
      </c>
      <c r="G2120" s="32">
        <v>-2811796.35</v>
      </c>
      <c r="H2120" s="32">
        <v>-2842695.21</v>
      </c>
      <c r="I2120" s="32">
        <v>-2842695.21</v>
      </c>
      <c r="J2120" s="32">
        <v>-30898.85999999987</v>
      </c>
      <c r="K2120" s="32">
        <v>0</v>
      </c>
      <c r="L2120" s="32"/>
    </row>
    <row r="2121" spans="1:12">
      <c r="A2121" s="56"/>
      <c r="B2121" s="56" t="s">
        <v>1552</v>
      </c>
      <c r="C2121" s="56" t="s">
        <v>1551</v>
      </c>
      <c r="D2121" s="32">
        <v>24848586</v>
      </c>
      <c r="E2121" s="32">
        <v>-12141425</v>
      </c>
      <c r="F2121" s="32">
        <v>12707161</v>
      </c>
      <c r="G2121" s="32">
        <v>-122942.56</v>
      </c>
      <c r="H2121" s="32">
        <v>-124293.58</v>
      </c>
      <c r="I2121" s="32">
        <v>-124293.58</v>
      </c>
      <c r="J2121" s="32">
        <v>-1351.0200000000041</v>
      </c>
      <c r="K2121" s="32">
        <v>0</v>
      </c>
      <c r="L2121" s="32"/>
    </row>
    <row r="2122" spans="1:12">
      <c r="A2122" s="56"/>
      <c r="B2122" s="56" t="s">
        <v>1254</v>
      </c>
      <c r="C2122" s="56" t="s">
        <v>1553</v>
      </c>
      <c r="D2122" s="32">
        <v>19484749</v>
      </c>
      <c r="E2122" s="32">
        <v>-17892307</v>
      </c>
      <c r="F2122" s="32">
        <v>1592442</v>
      </c>
      <c r="G2122" s="32">
        <v>-618204.31999999995</v>
      </c>
      <c r="H2122" s="32">
        <v>0</v>
      </c>
      <c r="I2122" s="32">
        <v>0</v>
      </c>
      <c r="J2122" s="32">
        <v>618204.31999999995</v>
      </c>
      <c r="K2122" s="32">
        <v>0</v>
      </c>
      <c r="L2122" s="32"/>
    </row>
    <row r="2123" spans="1:12">
      <c r="A2123" s="56"/>
      <c r="B2123" s="56" t="s">
        <v>1256</v>
      </c>
      <c r="C2123" s="56" t="s">
        <v>1554</v>
      </c>
      <c r="D2123" s="32">
        <v>11921213</v>
      </c>
      <c r="E2123" s="32">
        <v>-5824899</v>
      </c>
      <c r="F2123" s="32">
        <v>6096314</v>
      </c>
      <c r="G2123" s="32">
        <v>-58982.21</v>
      </c>
      <c r="H2123" s="32">
        <v>-59630.37</v>
      </c>
      <c r="I2123" s="32">
        <v>-59630.36</v>
      </c>
      <c r="J2123" s="32">
        <v>-648.16000000000349</v>
      </c>
      <c r="K2123" s="32">
        <v>1.0000000002037268E-2</v>
      </c>
      <c r="L2123" s="32"/>
    </row>
    <row r="2124" spans="1:12">
      <c r="A2124" s="56"/>
      <c r="B2124" s="56" t="s">
        <v>1556</v>
      </c>
      <c r="C2124" s="56" t="s">
        <v>1555</v>
      </c>
      <c r="D2124" s="32">
        <v>24403033</v>
      </c>
      <c r="E2124" s="32">
        <v>-11923720</v>
      </c>
      <c r="F2124" s="32">
        <v>12479313</v>
      </c>
      <c r="G2124" s="32">
        <v>-120738.12</v>
      </c>
      <c r="H2124" s="32">
        <v>-122064.9</v>
      </c>
      <c r="I2124" s="32">
        <v>-122064.91</v>
      </c>
      <c r="J2124" s="32">
        <v>-1326.7799999999988</v>
      </c>
      <c r="K2124" s="32">
        <v>-1.0000000009313226E-2</v>
      </c>
      <c r="L2124" s="32"/>
    </row>
    <row r="2125" spans="1:12">
      <c r="A2125" s="56"/>
      <c r="B2125" s="56" t="s">
        <v>1558</v>
      </c>
      <c r="C2125" s="56" t="s">
        <v>1557</v>
      </c>
      <c r="D2125" s="32">
        <v>43927913</v>
      </c>
      <c r="E2125" s="32">
        <v>-21463896</v>
      </c>
      <c r="F2125" s="32">
        <v>22464017</v>
      </c>
      <c r="G2125" s="32">
        <v>-217340.74</v>
      </c>
      <c r="H2125" s="32">
        <v>-219729.11</v>
      </c>
      <c r="I2125" s="32">
        <v>-219729.1</v>
      </c>
      <c r="J2125" s="32">
        <v>-2388.3699999999953</v>
      </c>
      <c r="K2125" s="32">
        <v>9.9999999802093953E-3</v>
      </c>
      <c r="L2125" s="32"/>
    </row>
    <row r="2126" spans="1:12">
      <c r="A2126" s="56"/>
      <c r="B2126" s="56" t="s">
        <v>1560</v>
      </c>
      <c r="C2126" s="56" t="s">
        <v>1559</v>
      </c>
      <c r="D2126" s="32">
        <v>52154794</v>
      </c>
      <c r="E2126" s="32">
        <v>-25483684</v>
      </c>
      <c r="F2126" s="32">
        <v>26671110</v>
      </c>
      <c r="G2126" s="32">
        <v>-258044.63</v>
      </c>
      <c r="H2126" s="32">
        <v>-260880.28</v>
      </c>
      <c r="I2126" s="32">
        <v>-260880.28</v>
      </c>
      <c r="J2126" s="32">
        <v>-2835.6499999999942</v>
      </c>
      <c r="K2126" s="32">
        <v>0</v>
      </c>
      <c r="L2126" s="32"/>
    </row>
    <row r="2127" spans="1:12">
      <c r="A2127" s="56"/>
      <c r="B2127" s="56" t="s">
        <v>1562</v>
      </c>
      <c r="C2127" s="56" t="s">
        <v>1561</v>
      </c>
      <c r="D2127" s="32">
        <v>10543505</v>
      </c>
      <c r="E2127" s="32">
        <v>-5151728</v>
      </c>
      <c r="F2127" s="32">
        <v>5391776</v>
      </c>
      <c r="G2127" s="32">
        <v>-52165.77</v>
      </c>
      <c r="H2127" s="32">
        <v>-52739.02</v>
      </c>
      <c r="I2127" s="32">
        <v>-52739.02</v>
      </c>
      <c r="J2127" s="32">
        <v>-573.25</v>
      </c>
      <c r="K2127" s="32">
        <v>0</v>
      </c>
      <c r="L2127" s="32"/>
    </row>
    <row r="2128" spans="1:12">
      <c r="A2128" s="56"/>
      <c r="B2128" s="56" t="s">
        <v>1564</v>
      </c>
      <c r="C2128" s="56" t="s">
        <v>1563</v>
      </c>
      <c r="D2128" s="32">
        <v>23074781</v>
      </c>
      <c r="E2128" s="32">
        <v>-11274715</v>
      </c>
      <c r="F2128" s="32">
        <v>11800066</v>
      </c>
      <c r="G2128" s="32">
        <v>-114166.36</v>
      </c>
      <c r="H2128" s="32">
        <v>-115420.93</v>
      </c>
      <c r="I2128" s="32">
        <v>-115420.94</v>
      </c>
      <c r="J2128" s="32">
        <v>-1254.5699999999924</v>
      </c>
      <c r="K2128" s="32">
        <v>-1.0000000009313226E-2</v>
      </c>
      <c r="L2128" s="32"/>
    </row>
    <row r="2129" spans="1:12">
      <c r="A2129" s="56"/>
      <c r="B2129" s="56" t="s">
        <v>1566</v>
      </c>
      <c r="C2129" s="56" t="s">
        <v>1565</v>
      </c>
      <c r="D2129" s="32">
        <v>18515892</v>
      </c>
      <c r="E2129" s="32">
        <v>-9047167</v>
      </c>
      <c r="F2129" s="32">
        <v>9468725</v>
      </c>
      <c r="G2129" s="32">
        <v>-91610.5</v>
      </c>
      <c r="H2129" s="32">
        <v>-92617.2</v>
      </c>
      <c r="I2129" s="32">
        <v>-92617.2</v>
      </c>
      <c r="J2129" s="32">
        <v>-1006.6999999999971</v>
      </c>
      <c r="K2129" s="32">
        <v>0</v>
      </c>
      <c r="L2129" s="32"/>
    </row>
    <row r="2130" spans="1:12">
      <c r="A2130" s="56"/>
      <c r="B2130" s="56" t="s">
        <v>1568</v>
      </c>
      <c r="C2130" s="56" t="s">
        <v>1567</v>
      </c>
      <c r="D2130" s="32">
        <v>27882399</v>
      </c>
      <c r="E2130" s="32">
        <v>-13623796</v>
      </c>
      <c r="F2130" s="32">
        <v>14258603</v>
      </c>
      <c r="G2130" s="32">
        <v>-137952.85999999999</v>
      </c>
      <c r="H2130" s="32">
        <v>-139468.82999999999</v>
      </c>
      <c r="I2130" s="32">
        <v>-139468.82999999999</v>
      </c>
      <c r="J2130" s="32">
        <v>-1515.9700000000012</v>
      </c>
      <c r="K2130" s="32">
        <v>0</v>
      </c>
      <c r="L2130" s="32"/>
    </row>
    <row r="2131" spans="1:12">
      <c r="A2131" s="56"/>
      <c r="B2131" s="56" t="s">
        <v>1266</v>
      </c>
      <c r="C2131" s="56" t="s">
        <v>1569</v>
      </c>
      <c r="D2131" s="32">
        <v>44117514</v>
      </c>
      <c r="E2131" s="32">
        <v>-21556538</v>
      </c>
      <c r="F2131" s="32">
        <v>22560976</v>
      </c>
      <c r="G2131" s="32">
        <v>-218278.83</v>
      </c>
      <c r="H2131" s="32">
        <v>-220677.49</v>
      </c>
      <c r="I2131" s="32">
        <v>-220677.5</v>
      </c>
      <c r="J2131" s="32">
        <v>-2398.6600000000035</v>
      </c>
      <c r="K2131" s="32">
        <v>-1.0000000009313226E-2</v>
      </c>
      <c r="L2131" s="32"/>
    </row>
    <row r="2132" spans="1:12">
      <c r="A2132" s="56"/>
      <c r="B2132" s="56" t="s">
        <v>1268</v>
      </c>
      <c r="C2132" s="56" t="s">
        <v>1570</v>
      </c>
      <c r="D2132" s="32">
        <v>123134476</v>
      </c>
      <c r="E2132" s="32">
        <v>-60165517</v>
      </c>
      <c r="F2132" s="32">
        <v>62968959</v>
      </c>
      <c r="G2132" s="32">
        <v>-609228.54</v>
      </c>
      <c r="H2132" s="32">
        <v>-615923.36</v>
      </c>
      <c r="I2132" s="32">
        <v>-615923.36</v>
      </c>
      <c r="J2132" s="32">
        <v>-6694.8199999999488</v>
      </c>
      <c r="K2132" s="32">
        <v>0</v>
      </c>
      <c r="L2132" s="32"/>
    </row>
    <row r="2133" spans="1:12">
      <c r="A2133" s="56"/>
      <c r="B2133" s="56" t="s">
        <v>1572</v>
      </c>
      <c r="C2133" s="56" t="s">
        <v>1571</v>
      </c>
      <c r="D2133" s="32">
        <v>24439269</v>
      </c>
      <c r="E2133" s="32">
        <v>-11941426</v>
      </c>
      <c r="F2133" s="32">
        <v>12497843</v>
      </c>
      <c r="G2133" s="32">
        <v>-120917.4</v>
      </c>
      <c r="H2133" s="32">
        <v>-122246.17</v>
      </c>
      <c r="I2133" s="32">
        <v>-122246.16</v>
      </c>
      <c r="J2133" s="32">
        <v>-1328.7700000000041</v>
      </c>
      <c r="K2133" s="32">
        <v>9.9999999947613105E-3</v>
      </c>
      <c r="L2133" s="32"/>
    </row>
    <row r="2134" spans="1:12">
      <c r="A2134" s="56"/>
      <c r="B2134" s="56" t="s">
        <v>1272</v>
      </c>
      <c r="C2134" s="56" t="s">
        <v>1573</v>
      </c>
      <c r="D2134" s="32">
        <v>14831988</v>
      </c>
      <c r="E2134" s="32">
        <v>-9199986</v>
      </c>
      <c r="F2134" s="32">
        <v>5632002</v>
      </c>
      <c r="G2134" s="32">
        <v>-195101.54</v>
      </c>
      <c r="H2134" s="32">
        <v>-197245.5</v>
      </c>
      <c r="I2134" s="32">
        <v>-197245.51</v>
      </c>
      <c r="J2134" s="32">
        <v>-2143.9599999999919</v>
      </c>
      <c r="K2134" s="32">
        <v>-1.0000000009313226E-2</v>
      </c>
      <c r="L2134" s="32"/>
    </row>
    <row r="2135" spans="1:12">
      <c r="A2135" s="56"/>
      <c r="B2135" s="56" t="s">
        <v>1575</v>
      </c>
      <c r="C2135" s="56" t="s">
        <v>1574</v>
      </c>
      <c r="D2135" s="32">
        <v>11372495</v>
      </c>
      <c r="E2135" s="32">
        <v>-10443048</v>
      </c>
      <c r="F2135" s="32">
        <v>929447</v>
      </c>
      <c r="G2135" s="32">
        <v>-360821.98</v>
      </c>
      <c r="H2135" s="32">
        <v>0</v>
      </c>
      <c r="I2135" s="32">
        <v>0</v>
      </c>
      <c r="J2135" s="32">
        <v>360821.98</v>
      </c>
      <c r="K2135" s="32">
        <v>0</v>
      </c>
      <c r="L2135" s="32"/>
    </row>
    <row r="2136" spans="1:12">
      <c r="A2136" s="56"/>
      <c r="B2136" s="56" t="s">
        <v>1276</v>
      </c>
      <c r="C2136" s="56" t="s">
        <v>1576</v>
      </c>
      <c r="D2136" s="32">
        <v>57764265</v>
      </c>
      <c r="E2136" s="32">
        <v>-35830022</v>
      </c>
      <c r="F2136" s="32">
        <v>21934243</v>
      </c>
      <c r="G2136" s="32">
        <v>-759837.23</v>
      </c>
      <c r="H2136" s="32">
        <v>-768187.1</v>
      </c>
      <c r="I2136" s="32">
        <v>-768187.09</v>
      </c>
      <c r="J2136" s="32">
        <v>-8349.8699999999953</v>
      </c>
      <c r="K2136" s="32">
        <v>1.0000000009313226E-2</v>
      </c>
      <c r="L2136" s="32"/>
    </row>
    <row r="2137" spans="1:12">
      <c r="A2137" s="56"/>
      <c r="B2137" s="56" t="s">
        <v>1278</v>
      </c>
      <c r="C2137" s="56" t="s">
        <v>1577</v>
      </c>
      <c r="D2137" s="32">
        <v>81771367</v>
      </c>
      <c r="E2137" s="32">
        <v>-50721148</v>
      </c>
      <c r="F2137" s="32">
        <v>31050219</v>
      </c>
      <c r="G2137" s="32">
        <v>-1075629.2</v>
      </c>
      <c r="H2137" s="32">
        <v>-1087449.3</v>
      </c>
      <c r="I2137" s="32">
        <v>-1087449.3</v>
      </c>
      <c r="J2137" s="32">
        <v>-11820.100000000093</v>
      </c>
      <c r="K2137" s="32">
        <v>0</v>
      </c>
      <c r="L2137" s="32"/>
    </row>
    <row r="2138" spans="1:12">
      <c r="A2138" s="56"/>
      <c r="B2138" s="56" t="s">
        <v>1280</v>
      </c>
      <c r="C2138" s="56" t="s">
        <v>1578</v>
      </c>
      <c r="D2138" s="32">
        <v>9468264</v>
      </c>
      <c r="E2138" s="32">
        <v>-5872975</v>
      </c>
      <c r="F2138" s="32">
        <v>3595289</v>
      </c>
      <c r="G2138" s="32">
        <v>-124546.55</v>
      </c>
      <c r="H2138" s="32">
        <v>-125915.18</v>
      </c>
      <c r="I2138" s="32">
        <v>-125915.19</v>
      </c>
      <c r="J2138" s="32">
        <v>-1368.6299999999901</v>
      </c>
      <c r="K2138" s="32">
        <v>-1.0000000009313226E-2</v>
      </c>
      <c r="L2138" s="32"/>
    </row>
    <row r="2139" spans="1:12">
      <c r="A2139" s="56"/>
      <c r="B2139" s="56" t="s">
        <v>1580</v>
      </c>
      <c r="C2139" s="56" t="s">
        <v>1579</v>
      </c>
      <c r="D2139" s="32">
        <v>3443005</v>
      </c>
      <c r="E2139" s="32">
        <v>-2135627</v>
      </c>
      <c r="F2139" s="32">
        <v>1307378</v>
      </c>
      <c r="G2139" s="32">
        <v>-45289.66</v>
      </c>
      <c r="H2139" s="32">
        <v>-45787.34</v>
      </c>
      <c r="I2139" s="32">
        <v>-45787.34</v>
      </c>
      <c r="J2139" s="32">
        <v>-497.67999999999302</v>
      </c>
      <c r="K2139" s="32">
        <v>0</v>
      </c>
      <c r="L2139" s="32"/>
    </row>
    <row r="2140" spans="1:12">
      <c r="A2140" s="56"/>
      <c r="B2140" s="56" t="s">
        <v>1284</v>
      </c>
      <c r="C2140" s="56" t="s">
        <v>1581</v>
      </c>
      <c r="D2140" s="32">
        <v>8607512</v>
      </c>
      <c r="E2140" s="32">
        <v>-5339068</v>
      </c>
      <c r="F2140" s="32">
        <v>3268444</v>
      </c>
      <c r="G2140" s="32">
        <v>-113224.13</v>
      </c>
      <c r="H2140" s="32">
        <v>-114468.35</v>
      </c>
      <c r="I2140" s="32">
        <v>-114468.35</v>
      </c>
      <c r="J2140" s="32">
        <v>-1244.2200000000012</v>
      </c>
      <c r="K2140" s="32">
        <v>0</v>
      </c>
      <c r="L2140" s="32"/>
    </row>
    <row r="2141" spans="1:12">
      <c r="A2141" s="56"/>
      <c r="B2141" s="56" t="s">
        <v>1288</v>
      </c>
      <c r="C2141" s="56" t="s">
        <v>1582</v>
      </c>
      <c r="D2141" s="32">
        <v>74214170</v>
      </c>
      <c r="E2141" s="32">
        <v>-68148824</v>
      </c>
      <c r="F2141" s="32">
        <v>6065346</v>
      </c>
      <c r="G2141" s="32">
        <v>-2354637.5499999998</v>
      </c>
      <c r="H2141" s="32">
        <v>0</v>
      </c>
      <c r="I2141" s="32">
        <v>0</v>
      </c>
      <c r="J2141" s="32">
        <v>2354637.5499999998</v>
      </c>
      <c r="K2141" s="32">
        <v>0</v>
      </c>
      <c r="L2141" s="32"/>
    </row>
    <row r="2142" spans="1:12">
      <c r="A2142" s="56"/>
      <c r="B2142" s="56" t="s">
        <v>1290</v>
      </c>
      <c r="C2142" s="56" t="s">
        <v>1583</v>
      </c>
      <c r="D2142" s="32">
        <v>12480893</v>
      </c>
      <c r="E2142" s="32">
        <v>-7741649</v>
      </c>
      <c r="F2142" s="32">
        <v>4739244</v>
      </c>
      <c r="G2142" s="32">
        <v>-164174.99</v>
      </c>
      <c r="H2142" s="32">
        <v>-165979.12</v>
      </c>
      <c r="I2142" s="32">
        <v>-165979.10999999999</v>
      </c>
      <c r="J2142" s="32">
        <v>-1804.1300000000047</v>
      </c>
      <c r="K2142" s="32">
        <v>1.0000000009313226E-2</v>
      </c>
      <c r="L2142" s="32"/>
    </row>
    <row r="2143" spans="1:12">
      <c r="A2143" s="56"/>
      <c r="B2143" s="56" t="s">
        <v>1585</v>
      </c>
      <c r="C2143" s="56" t="s">
        <v>1584</v>
      </c>
      <c r="D2143" s="32">
        <v>88694737</v>
      </c>
      <c r="E2143" s="32">
        <v>-43337698</v>
      </c>
      <c r="F2143" s="32">
        <v>45357039</v>
      </c>
      <c r="G2143" s="32">
        <v>-438832.14</v>
      </c>
      <c r="H2143" s="32">
        <v>-443654.46</v>
      </c>
      <c r="I2143" s="32">
        <v>-443654.47</v>
      </c>
      <c r="J2143" s="32">
        <v>-4822.320000000007</v>
      </c>
      <c r="K2143" s="32">
        <v>-9.9999999511055648E-3</v>
      </c>
      <c r="L2143" s="32"/>
    </row>
    <row r="2144" spans="1:12">
      <c r="A2144" s="56"/>
      <c r="B2144" s="56" t="s">
        <v>1286</v>
      </c>
      <c r="C2144" s="56" t="s">
        <v>1586</v>
      </c>
      <c r="D2144" s="32">
        <v>14629223</v>
      </c>
      <c r="E2144" s="32">
        <v>-9074215</v>
      </c>
      <c r="F2144" s="32">
        <v>5555008</v>
      </c>
      <c r="G2144" s="32">
        <v>-192434.35</v>
      </c>
      <c r="H2144" s="32">
        <v>-194549.01</v>
      </c>
      <c r="I2144" s="32">
        <v>-194549.01</v>
      </c>
      <c r="J2144" s="32">
        <v>-2114.6600000000035</v>
      </c>
      <c r="K2144" s="32">
        <v>0</v>
      </c>
      <c r="L2144" s="32"/>
    </row>
    <row r="2145" spans="1:12">
      <c r="A2145" s="56"/>
      <c r="B2145" s="56" t="s">
        <v>1588</v>
      </c>
      <c r="C2145" s="56" t="s">
        <v>1587</v>
      </c>
      <c r="D2145" s="32">
        <v>2099258</v>
      </c>
      <c r="E2145" s="32">
        <v>-1302128</v>
      </c>
      <c r="F2145" s="32">
        <v>797130</v>
      </c>
      <c r="G2145" s="32">
        <v>-27613.86</v>
      </c>
      <c r="H2145" s="32">
        <v>-27917.3</v>
      </c>
      <c r="I2145" s="32">
        <v>-27917.31</v>
      </c>
      <c r="J2145" s="32">
        <v>-303.43999999999869</v>
      </c>
      <c r="K2145" s="32">
        <v>-1.0000000002037268E-2</v>
      </c>
      <c r="L2145" s="32"/>
    </row>
    <row r="2146" spans="1:12">
      <c r="A2146" s="56"/>
      <c r="B2146" s="56" t="s">
        <v>1306</v>
      </c>
      <c r="C2146" s="56" t="s">
        <v>1589</v>
      </c>
      <c r="D2146" s="32">
        <v>453495596</v>
      </c>
      <c r="E2146" s="32">
        <v>-221585357</v>
      </c>
      <c r="F2146" s="32">
        <v>231910239</v>
      </c>
      <c r="G2146" s="32">
        <v>-2243745.79</v>
      </c>
      <c r="H2146" s="32">
        <v>-2268402.34</v>
      </c>
      <c r="I2146" s="32">
        <v>-2268402.34</v>
      </c>
      <c r="J2146" s="32">
        <v>-24656.549999999814</v>
      </c>
      <c r="K2146" s="32">
        <v>0</v>
      </c>
      <c r="L2146" s="32"/>
    </row>
    <row r="2147" spans="1:12">
      <c r="A2147" s="56"/>
      <c r="B2147" s="56" t="s">
        <v>1591</v>
      </c>
      <c r="C2147" s="56" t="s">
        <v>1590</v>
      </c>
      <c r="D2147" s="32">
        <v>28549391</v>
      </c>
      <c r="E2147" s="32">
        <v>-13949699</v>
      </c>
      <c r="F2147" s="32">
        <v>14599692</v>
      </c>
      <c r="G2147" s="32">
        <v>-141252.91</v>
      </c>
      <c r="H2147" s="32">
        <v>-142805.15</v>
      </c>
      <c r="I2147" s="32">
        <v>-142805.14000000001</v>
      </c>
      <c r="J2147" s="32">
        <v>-1552.2399999999907</v>
      </c>
      <c r="K2147" s="32">
        <v>9.9999999802093953E-3</v>
      </c>
      <c r="L2147" s="32"/>
    </row>
    <row r="2148" spans="1:12">
      <c r="A2148" s="56"/>
      <c r="B2148" s="56" t="s">
        <v>1593</v>
      </c>
      <c r="C2148" s="56" t="s">
        <v>1592</v>
      </c>
      <c r="D2148" s="32">
        <v>59857813</v>
      </c>
      <c r="E2148" s="32">
        <v>-29247505</v>
      </c>
      <c r="F2148" s="32">
        <v>30610308</v>
      </c>
      <c r="G2148" s="32">
        <v>-296156.61</v>
      </c>
      <c r="H2148" s="32">
        <v>-299411.07</v>
      </c>
      <c r="I2148" s="32">
        <v>-299411.08</v>
      </c>
      <c r="J2148" s="32">
        <v>-3254.460000000021</v>
      </c>
      <c r="K2148" s="32">
        <v>-1.0000000009313226E-2</v>
      </c>
      <c r="L2148" s="32"/>
    </row>
    <row r="2149" spans="1:12">
      <c r="A2149" s="56"/>
      <c r="B2149" s="56" t="s">
        <v>1595</v>
      </c>
      <c r="C2149" s="56" t="s">
        <v>1594</v>
      </c>
      <c r="D2149" s="32">
        <v>19323851</v>
      </c>
      <c r="E2149" s="32">
        <v>-9441950</v>
      </c>
      <c r="F2149" s="32">
        <v>9881901</v>
      </c>
      <c r="G2149" s="32">
        <v>-95608</v>
      </c>
      <c r="H2149" s="32">
        <v>-96658.64</v>
      </c>
      <c r="I2149" s="32">
        <v>-96658.64</v>
      </c>
      <c r="J2149" s="32">
        <v>-1050.6399999999994</v>
      </c>
      <c r="K2149" s="32">
        <v>0</v>
      </c>
      <c r="L2149" s="32"/>
    </row>
    <row r="2150" spans="1:12">
      <c r="A2150" s="56"/>
      <c r="B2150" s="56" t="s">
        <v>1597</v>
      </c>
      <c r="C2150" s="56" t="s">
        <v>1596</v>
      </c>
      <c r="D2150" s="32">
        <v>1292880</v>
      </c>
      <c r="E2150" s="32">
        <v>-404281</v>
      </c>
      <c r="F2150" s="32">
        <v>888599</v>
      </c>
      <c r="G2150" s="32">
        <v>-8771.6299999999992</v>
      </c>
      <c r="H2150" s="32">
        <v>-8868.0300000000007</v>
      </c>
      <c r="I2150" s="32">
        <v>-8868.02</v>
      </c>
      <c r="J2150" s="32">
        <v>-96.400000000001455</v>
      </c>
      <c r="K2150" s="32">
        <v>1.0000000000218279E-2</v>
      </c>
      <c r="L2150" s="32"/>
    </row>
    <row r="2151" spans="1:12">
      <c r="A2151" s="56"/>
      <c r="B2151" s="56" t="s">
        <v>1620</v>
      </c>
      <c r="C2151" s="56" t="s">
        <v>1619</v>
      </c>
      <c r="D2151" s="32">
        <v>139491962</v>
      </c>
      <c r="E2151" s="32">
        <v>-128091619</v>
      </c>
      <c r="F2151" s="32">
        <v>11400343</v>
      </c>
      <c r="G2151" s="32">
        <v>-4425745.29</v>
      </c>
      <c r="H2151" s="32">
        <v>0</v>
      </c>
      <c r="I2151" s="32">
        <v>0</v>
      </c>
      <c r="J2151" s="32">
        <v>4425745.29</v>
      </c>
      <c r="K2151" s="32">
        <v>0</v>
      </c>
      <c r="L2151" s="32"/>
    </row>
    <row r="2152" spans="1:12">
      <c r="A2152" s="56"/>
      <c r="B2152" s="56" t="s">
        <v>1622</v>
      </c>
      <c r="C2152" s="56" t="s">
        <v>1621</v>
      </c>
      <c r="D2152" s="32">
        <v>76498553</v>
      </c>
      <c r="E2152" s="32">
        <v>-70246510</v>
      </c>
      <c r="F2152" s="32">
        <v>6252043</v>
      </c>
      <c r="G2152" s="32">
        <v>-2427115.54</v>
      </c>
      <c r="H2152" s="32">
        <v>0</v>
      </c>
      <c r="I2152" s="32">
        <v>0</v>
      </c>
      <c r="J2152" s="32">
        <v>2427115.54</v>
      </c>
      <c r="K2152" s="32">
        <v>0</v>
      </c>
      <c r="L2152" s="32"/>
    </row>
    <row r="2153" spans="1:12">
      <c r="A2153" s="56"/>
      <c r="B2153" s="56" t="s">
        <v>1624</v>
      </c>
      <c r="C2153" s="56" t="s">
        <v>1623</v>
      </c>
      <c r="D2153" s="32">
        <v>29269614</v>
      </c>
      <c r="E2153" s="32">
        <v>-26877479</v>
      </c>
      <c r="F2153" s="32">
        <v>2392135</v>
      </c>
      <c r="G2153" s="32">
        <v>-928654.61</v>
      </c>
      <c r="H2153" s="32">
        <v>0</v>
      </c>
      <c r="I2153" s="32">
        <v>0</v>
      </c>
      <c r="J2153" s="32">
        <v>928654.61</v>
      </c>
      <c r="K2153" s="32">
        <v>0</v>
      </c>
      <c r="L2153" s="32"/>
    </row>
    <row r="2154" spans="1:12">
      <c r="A2154" s="56"/>
      <c r="B2154" s="56" t="s">
        <v>1626</v>
      </c>
      <c r="C2154" s="56" t="s">
        <v>1625</v>
      </c>
      <c r="D2154" s="32">
        <v>37368138</v>
      </c>
      <c r="E2154" s="32">
        <v>-34314130</v>
      </c>
      <c r="F2154" s="32">
        <v>3054008</v>
      </c>
      <c r="G2154" s="32">
        <v>-1185601.33</v>
      </c>
      <c r="H2154" s="32">
        <v>0</v>
      </c>
      <c r="I2154" s="32">
        <v>0</v>
      </c>
      <c r="J2154" s="32">
        <v>1185601.33</v>
      </c>
      <c r="K2154" s="32">
        <v>0</v>
      </c>
      <c r="L2154" s="32"/>
    </row>
    <row r="2155" spans="1:12">
      <c r="A2155" s="56"/>
      <c r="B2155" s="56" t="s">
        <v>1472</v>
      </c>
      <c r="C2155" s="56" t="s">
        <v>1471</v>
      </c>
      <c r="D2155" s="32">
        <v>277578571</v>
      </c>
      <c r="E2155" s="32">
        <v>-135629425</v>
      </c>
      <c r="F2155" s="32">
        <v>141949146</v>
      </c>
      <c r="G2155" s="32">
        <v>-1373366.69</v>
      </c>
      <c r="H2155" s="32">
        <v>-1388458.63</v>
      </c>
      <c r="I2155" s="32">
        <v>-1388458.64</v>
      </c>
      <c r="J2155" s="32">
        <v>-15091.939999999944</v>
      </c>
      <c r="K2155" s="32">
        <v>-1.0000000009313226E-2</v>
      </c>
      <c r="L2155" s="32"/>
    </row>
    <row r="2156" spans="1:12">
      <c r="A2156" s="56"/>
      <c r="B2156" s="56" t="s">
        <v>1545</v>
      </c>
      <c r="C2156" s="56" t="s">
        <v>1544</v>
      </c>
      <c r="D2156" s="32">
        <v>56472151</v>
      </c>
      <c r="E2156" s="32">
        <v>-27593216</v>
      </c>
      <c r="F2156" s="32">
        <v>28878935</v>
      </c>
      <c r="G2156" s="32">
        <v>-279405.46999999997</v>
      </c>
      <c r="H2156" s="32">
        <v>-282475.86</v>
      </c>
      <c r="I2156" s="32">
        <v>-282475.86</v>
      </c>
      <c r="J2156" s="32">
        <v>-3070.390000000014</v>
      </c>
      <c r="K2156" s="32">
        <v>0</v>
      </c>
      <c r="L2156" s="32"/>
    </row>
    <row r="2157" spans="1:12">
      <c r="A2157" s="56"/>
      <c r="B2157" s="56" t="s">
        <v>1547</v>
      </c>
      <c r="C2157" s="56" t="s">
        <v>1546</v>
      </c>
      <c r="D2157" s="32">
        <v>29598971</v>
      </c>
      <c r="E2157" s="32">
        <v>-14462541</v>
      </c>
      <c r="F2157" s="32">
        <v>15136430</v>
      </c>
      <c r="G2157" s="32">
        <v>-146445.88</v>
      </c>
      <c r="H2157" s="32">
        <v>-148055.19</v>
      </c>
      <c r="I2157" s="32">
        <v>-148055.18</v>
      </c>
      <c r="J2157" s="32">
        <v>-1609.3099999999977</v>
      </c>
      <c r="K2157" s="32">
        <v>1.0000000009313226E-2</v>
      </c>
      <c r="L2157" s="32"/>
    </row>
    <row r="2158" spans="1:12">
      <c r="A2158" s="56"/>
      <c r="B2158" s="56" t="s">
        <v>1599</v>
      </c>
      <c r="C2158" s="56" t="s">
        <v>1598</v>
      </c>
      <c r="D2158" s="32">
        <v>24154364</v>
      </c>
      <c r="E2158" s="32">
        <v>-11802217</v>
      </c>
      <c r="F2158" s="32">
        <v>12352147</v>
      </c>
      <c r="G2158" s="32">
        <v>-119507.78</v>
      </c>
      <c r="H2158" s="32">
        <v>-120821.06</v>
      </c>
      <c r="I2158" s="32">
        <v>-120821.05</v>
      </c>
      <c r="J2158" s="32">
        <v>-1313.2799999999988</v>
      </c>
      <c r="K2158" s="32">
        <v>9.9999999947613105E-3</v>
      </c>
      <c r="L2158" s="32"/>
    </row>
    <row r="2159" spans="1:12">
      <c r="A2159" s="56"/>
      <c r="B2159" s="56" t="s">
        <v>1601</v>
      </c>
      <c r="C2159" s="56" t="s">
        <v>1600</v>
      </c>
      <c r="D2159" s="32">
        <v>111709954</v>
      </c>
      <c r="E2159" s="32">
        <v>-102580167</v>
      </c>
      <c r="F2159" s="32">
        <v>9129787</v>
      </c>
      <c r="G2159" s="32">
        <v>-3544288.86</v>
      </c>
      <c r="H2159" s="32">
        <v>0</v>
      </c>
      <c r="I2159" s="32">
        <v>0</v>
      </c>
      <c r="J2159" s="32">
        <v>3544288.86</v>
      </c>
      <c r="K2159" s="32">
        <v>0</v>
      </c>
      <c r="L2159" s="32"/>
    </row>
    <row r="2160" spans="1:12">
      <c r="A2160" s="56"/>
      <c r="B2160" s="56" t="s">
        <v>1603</v>
      </c>
      <c r="C2160" s="56" t="s">
        <v>1602</v>
      </c>
      <c r="D2160" s="32">
        <v>225736866</v>
      </c>
      <c r="E2160" s="32">
        <v>-111663312</v>
      </c>
      <c r="F2160" s="32">
        <v>114073554</v>
      </c>
      <c r="G2160" s="32">
        <v>-1102237.8899999999</v>
      </c>
      <c r="H2160" s="32">
        <v>-1114350.3899999999</v>
      </c>
      <c r="I2160" s="32">
        <v>-1114350.3799999999</v>
      </c>
      <c r="J2160" s="32">
        <v>-12112.5</v>
      </c>
      <c r="K2160" s="32">
        <v>1.0000000009313226E-2</v>
      </c>
      <c r="L2160" s="32"/>
    </row>
    <row r="2161" spans="1:12">
      <c r="A2161" s="56"/>
      <c r="B2161" s="56" t="s">
        <v>1605</v>
      </c>
      <c r="C2161" s="56" t="s">
        <v>1604</v>
      </c>
      <c r="D2161" s="32">
        <v>11981533</v>
      </c>
      <c r="E2161" s="32">
        <v>-11002311</v>
      </c>
      <c r="F2161" s="32">
        <v>979222</v>
      </c>
      <c r="G2161" s="32">
        <v>-380145.29</v>
      </c>
      <c r="H2161" s="32">
        <v>0</v>
      </c>
      <c r="I2161" s="32">
        <v>0</v>
      </c>
      <c r="J2161" s="32">
        <v>380145.29</v>
      </c>
      <c r="K2161" s="32">
        <v>0</v>
      </c>
      <c r="L2161" s="32"/>
    </row>
    <row r="2162" spans="1:12">
      <c r="A2162" s="56"/>
      <c r="B2162" s="56" t="s">
        <v>1607</v>
      </c>
      <c r="C2162" s="56" t="s">
        <v>1606</v>
      </c>
      <c r="D2162" s="32">
        <v>343568690</v>
      </c>
      <c r="E2162" s="32">
        <v>-167872757</v>
      </c>
      <c r="F2162" s="32">
        <v>175695933</v>
      </c>
      <c r="G2162" s="32">
        <v>-1699869.48</v>
      </c>
      <c r="H2162" s="32">
        <v>-1718549.36</v>
      </c>
      <c r="I2162" s="32">
        <v>-1718549.36</v>
      </c>
      <c r="J2162" s="32">
        <v>-18679.880000000121</v>
      </c>
      <c r="K2162" s="32">
        <v>0</v>
      </c>
      <c r="L2162" s="32"/>
    </row>
    <row r="2163" spans="1:12">
      <c r="A2163" s="56"/>
      <c r="B2163" s="56" t="s">
        <v>1609</v>
      </c>
      <c r="C2163" s="56" t="s">
        <v>1608</v>
      </c>
      <c r="D2163" s="32">
        <v>66465484</v>
      </c>
      <c r="E2163" s="32">
        <v>-61033420</v>
      </c>
      <c r="F2163" s="32">
        <v>5432064</v>
      </c>
      <c r="G2163" s="32">
        <v>-2108790.2999999998</v>
      </c>
      <c r="H2163" s="32">
        <v>0</v>
      </c>
      <c r="I2163" s="32">
        <v>0</v>
      </c>
      <c r="J2163" s="32">
        <v>2108790.2999999998</v>
      </c>
      <c r="K2163" s="32">
        <v>0</v>
      </c>
      <c r="L2163" s="32"/>
    </row>
    <row r="2164" spans="1:12">
      <c r="A2164" s="56"/>
      <c r="B2164" s="56" t="s">
        <v>1311</v>
      </c>
      <c r="C2164" s="56" t="s">
        <v>1610</v>
      </c>
      <c r="D2164" s="32">
        <v>64054280</v>
      </c>
      <c r="E2164" s="32">
        <v>-58819277</v>
      </c>
      <c r="F2164" s="32">
        <v>5235003</v>
      </c>
      <c r="G2164" s="32">
        <v>-2032288.63</v>
      </c>
      <c r="H2164" s="32">
        <v>0</v>
      </c>
      <c r="I2164" s="32">
        <v>0</v>
      </c>
      <c r="J2164" s="32">
        <v>2032288.63</v>
      </c>
      <c r="K2164" s="32">
        <v>0</v>
      </c>
      <c r="L2164" s="32"/>
    </row>
    <row r="2165" spans="1:12">
      <c r="A2165" s="56"/>
      <c r="B2165" s="56" t="s">
        <v>1612</v>
      </c>
      <c r="C2165" s="56" t="s">
        <v>1611</v>
      </c>
      <c r="D2165" s="32">
        <v>6328463</v>
      </c>
      <c r="E2165" s="32">
        <v>-5811253</v>
      </c>
      <c r="F2165" s="32">
        <v>517210</v>
      </c>
      <c r="G2165" s="32">
        <v>-200786.91</v>
      </c>
      <c r="H2165" s="32">
        <v>0</v>
      </c>
      <c r="I2165" s="32">
        <v>0</v>
      </c>
      <c r="J2165" s="32">
        <v>200786.91</v>
      </c>
      <c r="K2165" s="32">
        <v>0</v>
      </c>
      <c r="L2165" s="32"/>
    </row>
    <row r="2166" spans="1:12">
      <c r="A2166" s="56"/>
      <c r="B2166" s="56" t="s">
        <v>1614</v>
      </c>
      <c r="C2166" s="56" t="s">
        <v>1613</v>
      </c>
      <c r="D2166" s="32">
        <v>58178387</v>
      </c>
      <c r="E2166" s="32">
        <v>-53423607</v>
      </c>
      <c r="F2166" s="32">
        <v>4754780</v>
      </c>
      <c r="G2166" s="32">
        <v>-1845860.61</v>
      </c>
      <c r="H2166" s="32">
        <v>0</v>
      </c>
      <c r="I2166" s="32">
        <v>0</v>
      </c>
      <c r="J2166" s="32">
        <v>1845860.61</v>
      </c>
      <c r="K2166" s="32">
        <v>0</v>
      </c>
      <c r="L2166" s="32"/>
    </row>
    <row r="2167" spans="1:12">
      <c r="A2167" s="56"/>
      <c r="B2167" s="56" t="s">
        <v>1616</v>
      </c>
      <c r="C2167" s="56" t="s">
        <v>1615</v>
      </c>
      <c r="D2167" s="32">
        <v>603236857</v>
      </c>
      <c r="E2167" s="32">
        <v>-293381288</v>
      </c>
      <c r="F2167" s="32">
        <v>309855569</v>
      </c>
      <c r="G2167" s="32">
        <v>-2999308.16</v>
      </c>
      <c r="H2167" s="32">
        <v>-3032267.59</v>
      </c>
      <c r="I2167" s="32">
        <v>-3032267.59</v>
      </c>
      <c r="J2167" s="32">
        <v>-32959.429999999702</v>
      </c>
      <c r="K2167" s="32">
        <v>0</v>
      </c>
      <c r="L2167" s="32"/>
    </row>
    <row r="2168" spans="1:12">
      <c r="A2168" s="56"/>
      <c r="B2168" s="56" t="s">
        <v>1620</v>
      </c>
      <c r="C2168" s="56" t="s">
        <v>1627</v>
      </c>
      <c r="D2168" s="32">
        <v>10348964</v>
      </c>
      <c r="E2168" s="32">
        <v>-9503168</v>
      </c>
      <c r="F2168" s="32">
        <v>845796</v>
      </c>
      <c r="G2168" s="32">
        <v>-328347.82</v>
      </c>
      <c r="H2168" s="32">
        <v>0</v>
      </c>
      <c r="I2168" s="32">
        <v>0</v>
      </c>
      <c r="J2168" s="32">
        <v>328347.82</v>
      </c>
      <c r="K2168" s="32">
        <v>0</v>
      </c>
      <c r="L2168" s="32"/>
    </row>
    <row r="2169" spans="1:12">
      <c r="A2169" s="56"/>
      <c r="B2169" s="56" t="s">
        <v>1152</v>
      </c>
      <c r="C2169" s="56" t="s">
        <v>1473</v>
      </c>
      <c r="D2169" s="32">
        <v>65828145</v>
      </c>
      <c r="E2169" s="32">
        <v>-40831885</v>
      </c>
      <c r="F2169" s="32">
        <v>24996260</v>
      </c>
      <c r="G2169" s="32">
        <v>-865910.38</v>
      </c>
      <c r="H2169" s="32">
        <v>-875425.88</v>
      </c>
      <c r="I2169" s="32">
        <v>-875425.88</v>
      </c>
      <c r="J2169" s="32">
        <v>-9515.5</v>
      </c>
      <c r="K2169" s="32">
        <v>0</v>
      </c>
      <c r="L2169" s="32"/>
    </row>
    <row r="2170" spans="1:12">
      <c r="A2170" s="56"/>
      <c r="B2170" s="56" t="s">
        <v>1475</v>
      </c>
      <c r="C2170" s="56" t="s">
        <v>1474</v>
      </c>
      <c r="D2170" s="32">
        <v>12503307</v>
      </c>
      <c r="E2170" s="32">
        <v>-11481442</v>
      </c>
      <c r="F2170" s="32">
        <v>1021865</v>
      </c>
      <c r="G2170" s="32">
        <v>-396699.91</v>
      </c>
      <c r="H2170" s="32">
        <v>0</v>
      </c>
      <c r="I2170" s="32">
        <v>0</v>
      </c>
      <c r="J2170" s="32">
        <v>396699.91</v>
      </c>
      <c r="K2170" s="32">
        <v>0</v>
      </c>
      <c r="L2170" s="32"/>
    </row>
    <row r="2171" spans="1:12">
      <c r="A2171" s="56"/>
      <c r="B2171" s="56" t="s">
        <v>1478</v>
      </c>
      <c r="C2171" s="56" t="s">
        <v>1477</v>
      </c>
      <c r="D2171" s="32">
        <v>159607008</v>
      </c>
      <c r="E2171" s="32">
        <v>-99001044</v>
      </c>
      <c r="F2171" s="32">
        <v>60605964</v>
      </c>
      <c r="G2171" s="32">
        <v>-2099487.4300000002</v>
      </c>
      <c r="H2171" s="32">
        <v>-2122558.7200000002</v>
      </c>
      <c r="I2171" s="32">
        <v>-2122558.7200000002</v>
      </c>
      <c r="J2171" s="32">
        <v>-23071.290000000037</v>
      </c>
      <c r="K2171" s="32">
        <v>0</v>
      </c>
      <c r="L2171" s="32"/>
    </row>
    <row r="2172" spans="1:12">
      <c r="A2172" s="56"/>
      <c r="B2172" s="56" t="s">
        <v>1480</v>
      </c>
      <c r="C2172" s="56" t="s">
        <v>1479</v>
      </c>
      <c r="D2172" s="32">
        <v>182072160</v>
      </c>
      <c r="E2172" s="32">
        <v>-88963432</v>
      </c>
      <c r="F2172" s="32">
        <v>93108728</v>
      </c>
      <c r="G2172" s="32">
        <v>-900832.66</v>
      </c>
      <c r="H2172" s="32">
        <v>-910731.92</v>
      </c>
      <c r="I2172" s="32">
        <v>-910731.92</v>
      </c>
      <c r="J2172" s="32">
        <v>-9899.2600000000093</v>
      </c>
      <c r="K2172" s="32">
        <v>0</v>
      </c>
      <c r="L2172" s="32"/>
    </row>
    <row r="2173" spans="1:12">
      <c r="A2173" s="56"/>
      <c r="B2173" s="56" t="s">
        <v>1482</v>
      </c>
      <c r="C2173" s="56" t="s">
        <v>1481</v>
      </c>
      <c r="D2173" s="32">
        <v>21579670</v>
      </c>
      <c r="E2173" s="32">
        <v>-13385439</v>
      </c>
      <c r="F2173" s="32">
        <v>8194231</v>
      </c>
      <c r="G2173" s="32">
        <v>-283861.25</v>
      </c>
      <c r="H2173" s="32">
        <v>-286980.59999999998</v>
      </c>
      <c r="I2173" s="32">
        <v>-286980.61</v>
      </c>
      <c r="J2173" s="32">
        <v>-3119.3499999999767</v>
      </c>
      <c r="K2173" s="32">
        <v>-1.0000000009313226E-2</v>
      </c>
      <c r="L2173" s="32"/>
    </row>
    <row r="2174" spans="1:12">
      <c r="A2174" s="56"/>
      <c r="B2174" s="56" t="s">
        <v>1484</v>
      </c>
      <c r="C2174" s="56" t="s">
        <v>1483</v>
      </c>
      <c r="D2174" s="32">
        <v>1941565</v>
      </c>
      <c r="E2174" s="32">
        <v>-1204314</v>
      </c>
      <c r="F2174" s="32">
        <v>737251</v>
      </c>
      <c r="G2174" s="32">
        <v>-25539.54</v>
      </c>
      <c r="H2174" s="32">
        <v>-25820.2</v>
      </c>
      <c r="I2174" s="32">
        <v>-25820.2</v>
      </c>
      <c r="J2174" s="32">
        <v>-280.65999999999985</v>
      </c>
      <c r="K2174" s="32">
        <v>0</v>
      </c>
      <c r="L2174" s="32"/>
    </row>
    <row r="2175" spans="1:12">
      <c r="A2175" s="56"/>
      <c r="B2175" s="56" t="s">
        <v>1486</v>
      </c>
      <c r="C2175" s="56" t="s">
        <v>1485</v>
      </c>
      <c r="D2175" s="32">
        <v>664746</v>
      </c>
      <c r="E2175" s="32">
        <v>-412328</v>
      </c>
      <c r="F2175" s="32">
        <v>252418</v>
      </c>
      <c r="G2175" s="32">
        <v>-8744.15</v>
      </c>
      <c r="H2175" s="32">
        <v>-8840.23</v>
      </c>
      <c r="I2175" s="32">
        <v>-8840.24</v>
      </c>
      <c r="J2175" s="32">
        <v>-96.079999999999927</v>
      </c>
      <c r="K2175" s="32">
        <v>-1.0000000000218279E-2</v>
      </c>
      <c r="L2175" s="32"/>
    </row>
    <row r="2176" spans="1:12">
      <c r="A2176" s="56"/>
      <c r="B2176" s="56" t="s">
        <v>1488</v>
      </c>
      <c r="C2176" s="56" t="s">
        <v>1637</v>
      </c>
      <c r="D2176" s="32">
        <v>136687657</v>
      </c>
      <c r="E2176" s="32">
        <v>-65596532</v>
      </c>
      <c r="F2176" s="32">
        <v>71091125</v>
      </c>
      <c r="G2176" s="32">
        <v>-684062.18</v>
      </c>
      <c r="H2176" s="32">
        <v>-691579.34</v>
      </c>
      <c r="I2176" s="32">
        <v>-691579.35</v>
      </c>
      <c r="J2176" s="32">
        <v>-7517.1599999999162</v>
      </c>
      <c r="K2176" s="32">
        <v>-1.0000000009313226E-2</v>
      </c>
      <c r="L2176" s="32"/>
    </row>
    <row r="2177" spans="1:12">
      <c r="A2177" s="56"/>
      <c r="B2177" s="56" t="s">
        <v>1490</v>
      </c>
      <c r="C2177" s="56" t="s">
        <v>1638</v>
      </c>
      <c r="D2177" s="32">
        <v>322983460</v>
      </c>
      <c r="E2177" s="32">
        <v>-225007085</v>
      </c>
      <c r="F2177" s="32">
        <v>97976375</v>
      </c>
      <c r="G2177" s="32">
        <v>-5966566.8200000003</v>
      </c>
      <c r="H2177" s="32">
        <v>-6032133.4900000002</v>
      </c>
      <c r="I2177" s="32">
        <v>-6032133.4900000002</v>
      </c>
      <c r="J2177" s="32">
        <v>-65566.669999999925</v>
      </c>
      <c r="K2177" s="32">
        <v>0</v>
      </c>
      <c r="L2177" s="32"/>
    </row>
    <row r="2178" spans="1:12">
      <c r="A2178" s="56"/>
      <c r="B2178" s="56" t="s">
        <v>1492</v>
      </c>
      <c r="C2178" s="56" t="s">
        <v>1639</v>
      </c>
      <c r="D2178" s="32">
        <v>16996721</v>
      </c>
      <c r="E2178" s="32">
        <v>-15260599</v>
      </c>
      <c r="F2178" s="32">
        <v>1736122</v>
      </c>
      <c r="G2178" s="32">
        <v>-527137.18000000005</v>
      </c>
      <c r="H2178" s="32">
        <v>-359148.41</v>
      </c>
      <c r="I2178" s="32">
        <v>0</v>
      </c>
      <c r="J2178" s="32">
        <v>167988.77000000008</v>
      </c>
      <c r="K2178" s="32">
        <v>359148.41</v>
      </c>
      <c r="L2178" s="32" t="s">
        <v>11372</v>
      </c>
    </row>
    <row r="2179" spans="1:12">
      <c r="A2179" s="56"/>
      <c r="B2179" s="56" t="s">
        <v>1494</v>
      </c>
      <c r="C2179" s="56" t="s">
        <v>1640</v>
      </c>
      <c r="D2179" s="32">
        <v>10859017</v>
      </c>
      <c r="E2179" s="32">
        <v>-7564956</v>
      </c>
      <c r="F2179" s="32">
        <v>3294061</v>
      </c>
      <c r="G2179" s="32">
        <v>-200601.77</v>
      </c>
      <c r="H2179" s="32">
        <v>-202806.18</v>
      </c>
      <c r="I2179" s="32">
        <v>-202806.18</v>
      </c>
      <c r="J2179" s="32">
        <v>-2204.4100000000035</v>
      </c>
      <c r="K2179" s="32">
        <v>0</v>
      </c>
      <c r="L2179" s="32"/>
    </row>
    <row r="2180" spans="1:12">
      <c r="A2180" s="56"/>
      <c r="B2180" s="56" t="s">
        <v>1496</v>
      </c>
      <c r="C2180" s="56" t="s">
        <v>1641</v>
      </c>
      <c r="D2180" s="32">
        <v>2832787</v>
      </c>
      <c r="E2180" s="32">
        <v>-2543433</v>
      </c>
      <c r="F2180" s="32">
        <v>289354</v>
      </c>
      <c r="G2180" s="32">
        <v>-87856.19</v>
      </c>
      <c r="H2180" s="32">
        <v>-59858.07</v>
      </c>
      <c r="I2180" s="32">
        <v>0</v>
      </c>
      <c r="J2180" s="32">
        <v>27998.120000000003</v>
      </c>
      <c r="K2180" s="32">
        <v>59858.07</v>
      </c>
      <c r="L2180" s="32" t="s">
        <v>11372</v>
      </c>
    </row>
    <row r="2181" spans="1:12">
      <c r="A2181" s="56"/>
      <c r="B2181" s="56" t="s">
        <v>1198</v>
      </c>
      <c r="C2181" s="56" t="s">
        <v>1642</v>
      </c>
      <c r="D2181" s="32">
        <v>23942149</v>
      </c>
      <c r="E2181" s="32">
        <v>-16679347</v>
      </c>
      <c r="F2181" s="32">
        <v>7262802</v>
      </c>
      <c r="G2181" s="32">
        <v>-442290.25</v>
      </c>
      <c r="H2181" s="32">
        <v>-447150.58</v>
      </c>
      <c r="I2181" s="32">
        <v>-447150.58</v>
      </c>
      <c r="J2181" s="32">
        <v>-4860.3300000000163</v>
      </c>
      <c r="K2181" s="32">
        <v>0</v>
      </c>
      <c r="L2181" s="32"/>
    </row>
    <row r="2182" spans="1:12">
      <c r="A2182" s="56"/>
      <c r="B2182" s="56" t="s">
        <v>1203</v>
      </c>
      <c r="C2182" s="56" t="s">
        <v>1643</v>
      </c>
      <c r="D2182" s="32">
        <v>1888525</v>
      </c>
      <c r="E2182" s="32">
        <v>-1695623</v>
      </c>
      <c r="F2182" s="32">
        <v>192902</v>
      </c>
      <c r="G2182" s="32">
        <v>-58570.79</v>
      </c>
      <c r="H2182" s="32">
        <v>-39905.379999999997</v>
      </c>
      <c r="I2182" s="32">
        <v>0</v>
      </c>
      <c r="J2182" s="32">
        <v>18665.410000000003</v>
      </c>
      <c r="K2182" s="32">
        <v>39905.379999999997</v>
      </c>
      <c r="L2182" s="32" t="s">
        <v>11372</v>
      </c>
    </row>
    <row r="2183" spans="1:12">
      <c r="A2183" s="56"/>
      <c r="B2183" s="56" t="s">
        <v>1500</v>
      </c>
      <c r="C2183" s="56" t="s">
        <v>1644</v>
      </c>
      <c r="D2183" s="32">
        <v>39413287</v>
      </c>
      <c r="E2183" s="32">
        <v>-35387436</v>
      </c>
      <c r="F2183" s="32">
        <v>4025851</v>
      </c>
      <c r="G2183" s="32">
        <v>-1222365.77</v>
      </c>
      <c r="H2183" s="32">
        <v>-832820.63</v>
      </c>
      <c r="I2183" s="32">
        <v>0</v>
      </c>
      <c r="J2183" s="32">
        <v>389545.14</v>
      </c>
      <c r="K2183" s="32">
        <v>832820.63</v>
      </c>
      <c r="L2183" s="32" t="s">
        <v>11372</v>
      </c>
    </row>
    <row r="2184" spans="1:12">
      <c r="A2184" s="56"/>
      <c r="B2184" s="56" t="s">
        <v>1502</v>
      </c>
      <c r="C2184" s="56" t="s">
        <v>1645</v>
      </c>
      <c r="D2184" s="32">
        <v>19706644</v>
      </c>
      <c r="E2184" s="32">
        <v>-17693719</v>
      </c>
      <c r="F2184" s="32">
        <v>2012925</v>
      </c>
      <c r="G2184" s="32">
        <v>-611182.88</v>
      </c>
      <c r="H2184" s="32">
        <v>-416410.31</v>
      </c>
      <c r="I2184" s="32">
        <v>0</v>
      </c>
      <c r="J2184" s="32">
        <v>194772.57</v>
      </c>
      <c r="K2184" s="32">
        <v>416410.31</v>
      </c>
      <c r="L2184" s="32" t="s">
        <v>11372</v>
      </c>
    </row>
    <row r="2185" spans="1:12">
      <c r="A2185" s="56"/>
      <c r="B2185" s="56" t="s">
        <v>1504</v>
      </c>
      <c r="C2185" s="56" t="s">
        <v>1646</v>
      </c>
      <c r="D2185" s="32">
        <v>19706644</v>
      </c>
      <c r="E2185" s="32">
        <v>-17693719</v>
      </c>
      <c r="F2185" s="32">
        <v>2012925</v>
      </c>
      <c r="G2185" s="32">
        <v>-611182.88</v>
      </c>
      <c r="H2185" s="32">
        <v>-416410.31</v>
      </c>
      <c r="I2185" s="32">
        <v>0</v>
      </c>
      <c r="J2185" s="32">
        <v>194772.57</v>
      </c>
      <c r="K2185" s="32">
        <v>416410.31</v>
      </c>
      <c r="L2185" s="32" t="s">
        <v>11372</v>
      </c>
    </row>
    <row r="2186" spans="1:12">
      <c r="A2186" s="56"/>
      <c r="B2186" s="56" t="s">
        <v>1205</v>
      </c>
      <c r="C2186" s="56" t="s">
        <v>1647</v>
      </c>
      <c r="D2186" s="32">
        <v>927302</v>
      </c>
      <c r="E2186" s="32">
        <v>-832583</v>
      </c>
      <c r="F2186" s="32">
        <v>94719</v>
      </c>
      <c r="G2186" s="32">
        <v>-28759.4</v>
      </c>
      <c r="H2186" s="32">
        <v>-19594.32</v>
      </c>
      <c r="I2186" s="32">
        <v>0</v>
      </c>
      <c r="J2186" s="32">
        <v>9165.0800000000017</v>
      </c>
      <c r="K2186" s="32">
        <v>19594.32</v>
      </c>
      <c r="L2186" s="32" t="s">
        <v>11372</v>
      </c>
    </row>
    <row r="2187" spans="1:12">
      <c r="A2187" s="56"/>
      <c r="B2187" s="56" t="s">
        <v>1282</v>
      </c>
      <c r="C2187" s="56" t="s">
        <v>1648</v>
      </c>
      <c r="D2187" s="32">
        <v>18690155</v>
      </c>
      <c r="E2187" s="32">
        <v>-16781058</v>
      </c>
      <c r="F2187" s="32">
        <v>1909097</v>
      </c>
      <c r="G2187" s="32">
        <v>-579657.46</v>
      </c>
      <c r="H2187" s="32">
        <v>-394931.45</v>
      </c>
      <c r="I2187" s="32">
        <v>0</v>
      </c>
      <c r="J2187" s="32">
        <v>184726.00999999995</v>
      </c>
      <c r="K2187" s="32">
        <v>394931.45</v>
      </c>
      <c r="L2187" s="32" t="s">
        <v>11372</v>
      </c>
    </row>
    <row r="2188" spans="1:12">
      <c r="A2188" s="56"/>
      <c r="B2188" s="56" t="s">
        <v>1300</v>
      </c>
      <c r="C2188" s="56" t="s">
        <v>1649</v>
      </c>
      <c r="D2188" s="32">
        <v>4636511</v>
      </c>
      <c r="E2188" s="32">
        <v>-4162917</v>
      </c>
      <c r="F2188" s="32">
        <v>473594</v>
      </c>
      <c r="G2188" s="32">
        <v>-143796.99</v>
      </c>
      <c r="H2188" s="32">
        <v>-97971.57</v>
      </c>
      <c r="I2188" s="32">
        <v>0</v>
      </c>
      <c r="J2188" s="32">
        <v>45825.419999999984</v>
      </c>
      <c r="K2188" s="32">
        <v>97971.57</v>
      </c>
      <c r="L2188" s="32" t="s">
        <v>11372</v>
      </c>
    </row>
    <row r="2189" spans="1:12">
      <c r="A2189" s="56"/>
      <c r="B2189" s="56" t="s">
        <v>1651</v>
      </c>
      <c r="C2189" s="56" t="s">
        <v>1650</v>
      </c>
      <c r="D2189" s="32">
        <v>927302</v>
      </c>
      <c r="E2189" s="32">
        <v>-832583</v>
      </c>
      <c r="F2189" s="32">
        <v>94719</v>
      </c>
      <c r="G2189" s="32">
        <v>-28759.4</v>
      </c>
      <c r="H2189" s="32">
        <v>-19594.32</v>
      </c>
      <c r="I2189" s="32">
        <v>0</v>
      </c>
      <c r="J2189" s="32">
        <v>9165.0800000000017</v>
      </c>
      <c r="K2189" s="32">
        <v>19594.32</v>
      </c>
      <c r="L2189" s="32" t="s">
        <v>11372</v>
      </c>
    </row>
    <row r="2190" spans="1:12">
      <c r="A2190" s="56"/>
      <c r="B2190" s="56" t="s">
        <v>1210</v>
      </c>
      <c r="C2190" s="56" t="s">
        <v>1652</v>
      </c>
      <c r="D2190" s="32">
        <v>23681234</v>
      </c>
      <c r="E2190" s="32">
        <v>-21262326</v>
      </c>
      <c r="F2190" s="32">
        <v>2418908</v>
      </c>
      <c r="G2190" s="32">
        <v>-734451.06</v>
      </c>
      <c r="H2190" s="32">
        <v>-500395.23</v>
      </c>
      <c r="I2190" s="32">
        <v>0</v>
      </c>
      <c r="J2190" s="32">
        <v>234055.83000000007</v>
      </c>
      <c r="K2190" s="32">
        <v>500395.23</v>
      </c>
      <c r="L2190" s="32" t="s">
        <v>11372</v>
      </c>
    </row>
    <row r="2191" spans="1:12">
      <c r="A2191" s="56"/>
      <c r="B2191" s="56" t="s">
        <v>1212</v>
      </c>
      <c r="C2191" s="56" t="s">
        <v>1653</v>
      </c>
      <c r="D2191" s="32">
        <v>14152918</v>
      </c>
      <c r="E2191" s="32">
        <v>-12707275</v>
      </c>
      <c r="F2191" s="32">
        <v>1445643</v>
      </c>
      <c r="G2191" s="32">
        <v>-438939.37</v>
      </c>
      <c r="H2191" s="32">
        <v>-299057.59000000003</v>
      </c>
      <c r="I2191" s="32">
        <v>0</v>
      </c>
      <c r="J2191" s="32">
        <v>139881.77999999997</v>
      </c>
      <c r="K2191" s="32">
        <v>299057.59000000003</v>
      </c>
      <c r="L2191" s="32" t="s">
        <v>11372</v>
      </c>
    </row>
    <row r="2192" spans="1:12">
      <c r="A2192" s="56"/>
      <c r="B2192" s="56" t="s">
        <v>1512</v>
      </c>
      <c r="C2192" s="56" t="s">
        <v>1654</v>
      </c>
      <c r="D2192" s="32">
        <v>1572546</v>
      </c>
      <c r="E2192" s="32">
        <v>-1411919</v>
      </c>
      <c r="F2192" s="32">
        <v>160627</v>
      </c>
      <c r="G2192" s="32">
        <v>-48771</v>
      </c>
      <c r="H2192" s="32">
        <v>-33228.6</v>
      </c>
      <c r="I2192" s="32">
        <v>0</v>
      </c>
      <c r="J2192" s="32">
        <v>15542.400000000001</v>
      </c>
      <c r="K2192" s="32">
        <v>33228.6</v>
      </c>
      <c r="L2192" s="32" t="s">
        <v>11372</v>
      </c>
    </row>
    <row r="2193" spans="1:12">
      <c r="A2193" s="56"/>
      <c r="B2193" s="56" t="s">
        <v>1214</v>
      </c>
      <c r="C2193" s="56" t="s">
        <v>1655</v>
      </c>
      <c r="D2193" s="32">
        <v>135398665</v>
      </c>
      <c r="E2193" s="32">
        <v>-121568435</v>
      </c>
      <c r="F2193" s="32">
        <v>13830230</v>
      </c>
      <c r="G2193" s="32">
        <v>-4199261.3</v>
      </c>
      <c r="H2193" s="32">
        <v>-2861035.17</v>
      </c>
      <c r="I2193" s="32">
        <v>0</v>
      </c>
      <c r="J2193" s="32">
        <v>1338226.1299999999</v>
      </c>
      <c r="K2193" s="32">
        <v>2861035.17</v>
      </c>
      <c r="L2193" s="32" t="s">
        <v>11372</v>
      </c>
    </row>
    <row r="2194" spans="1:12">
      <c r="A2194" s="56"/>
      <c r="B2194" s="56" t="s">
        <v>1302</v>
      </c>
      <c r="C2194" s="56" t="s">
        <v>1656</v>
      </c>
      <c r="D2194" s="32">
        <v>58076354</v>
      </c>
      <c r="E2194" s="32">
        <v>-52144174</v>
      </c>
      <c r="F2194" s="32">
        <v>5932180</v>
      </c>
      <c r="G2194" s="32">
        <v>-1801183.07</v>
      </c>
      <c r="H2194" s="32">
        <v>-1227179.68</v>
      </c>
      <c r="I2194" s="32">
        <v>0</v>
      </c>
      <c r="J2194" s="32">
        <v>574003.39000000013</v>
      </c>
      <c r="K2194" s="32">
        <v>1227179.68</v>
      </c>
      <c r="L2194" s="32" t="s">
        <v>11372</v>
      </c>
    </row>
    <row r="2195" spans="1:12">
      <c r="A2195" s="56"/>
      <c r="B2195" s="56" t="s">
        <v>1282</v>
      </c>
      <c r="C2195" s="56" t="s">
        <v>1657</v>
      </c>
      <c r="D2195" s="32">
        <v>18690155</v>
      </c>
      <c r="E2195" s="32">
        <v>-16781058</v>
      </c>
      <c r="F2195" s="32">
        <v>1909097</v>
      </c>
      <c r="G2195" s="32">
        <v>-579657.46</v>
      </c>
      <c r="H2195" s="32">
        <v>-394931.45</v>
      </c>
      <c r="I2195" s="32">
        <v>0</v>
      </c>
      <c r="J2195" s="32">
        <v>184726.00999999995</v>
      </c>
      <c r="K2195" s="32">
        <v>394931.45</v>
      </c>
      <c r="L2195" s="32" t="s">
        <v>11372</v>
      </c>
    </row>
    <row r="2196" spans="1:12">
      <c r="A2196" s="56"/>
      <c r="B2196" s="56" t="s">
        <v>1517</v>
      </c>
      <c r="C2196" s="56" t="s">
        <v>1658</v>
      </c>
      <c r="D2196" s="32">
        <v>7259544</v>
      </c>
      <c r="E2196" s="32">
        <v>-6518021</v>
      </c>
      <c r="F2196" s="32">
        <v>741523</v>
      </c>
      <c r="G2196" s="32">
        <v>-225147.88</v>
      </c>
      <c r="H2196" s="32">
        <v>-153397.46</v>
      </c>
      <c r="I2196" s="32">
        <v>0</v>
      </c>
      <c r="J2196" s="32">
        <v>71750.420000000013</v>
      </c>
      <c r="K2196" s="32">
        <v>153397.46</v>
      </c>
      <c r="L2196" s="32" t="s">
        <v>11372</v>
      </c>
    </row>
    <row r="2197" spans="1:12">
      <c r="A2197" s="56"/>
      <c r="B2197" s="56" t="s">
        <v>1519</v>
      </c>
      <c r="C2197" s="56" t="s">
        <v>1659</v>
      </c>
      <c r="D2197" s="32">
        <v>2903818</v>
      </c>
      <c r="E2197" s="32">
        <v>-2607209</v>
      </c>
      <c r="F2197" s="32">
        <v>296609</v>
      </c>
      <c r="G2197" s="32">
        <v>-90059.16</v>
      </c>
      <c r="H2197" s="32">
        <v>-61358.99</v>
      </c>
      <c r="I2197" s="32">
        <v>0</v>
      </c>
      <c r="J2197" s="32">
        <v>28700.170000000006</v>
      </c>
      <c r="K2197" s="32">
        <v>61358.99</v>
      </c>
      <c r="L2197" s="32" t="s">
        <v>11372</v>
      </c>
    </row>
    <row r="2198" spans="1:12">
      <c r="A2198" s="56"/>
      <c r="B2198" s="56" t="s">
        <v>1222</v>
      </c>
      <c r="C2198" s="56" t="s">
        <v>1660</v>
      </c>
      <c r="D2198" s="32">
        <v>134540331</v>
      </c>
      <c r="E2198" s="32">
        <v>-120797775</v>
      </c>
      <c r="F2198" s="32">
        <v>13742556</v>
      </c>
      <c r="G2198" s="32">
        <v>-4172640.88</v>
      </c>
      <c r="H2198" s="32">
        <v>-2842898.19</v>
      </c>
      <c r="I2198" s="32">
        <v>0</v>
      </c>
      <c r="J2198" s="32">
        <v>1329742.69</v>
      </c>
      <c r="K2198" s="32">
        <v>2842898.19</v>
      </c>
      <c r="L2198" s="32" t="s">
        <v>11372</v>
      </c>
    </row>
    <row r="2199" spans="1:12">
      <c r="A2199" s="56"/>
      <c r="B2199" s="56" t="s">
        <v>1224</v>
      </c>
      <c r="C2199" s="56" t="s">
        <v>1661</v>
      </c>
      <c r="D2199" s="32">
        <v>94925963</v>
      </c>
      <c r="E2199" s="32">
        <v>-45608527</v>
      </c>
      <c r="F2199" s="32">
        <v>49317436</v>
      </c>
      <c r="G2199" s="32">
        <v>-474493.86</v>
      </c>
      <c r="H2199" s="32">
        <v>-479708.08</v>
      </c>
      <c r="I2199" s="32">
        <v>-479708.08</v>
      </c>
      <c r="J2199" s="32">
        <v>-5214.2200000000303</v>
      </c>
      <c r="K2199" s="32">
        <v>0</v>
      </c>
      <c r="L2199" s="32"/>
    </row>
    <row r="2200" spans="1:12">
      <c r="A2200" s="56"/>
      <c r="B2200" s="56" t="s">
        <v>1230</v>
      </c>
      <c r="C2200" s="56" t="s">
        <v>1662</v>
      </c>
      <c r="D2200" s="32">
        <v>625552880</v>
      </c>
      <c r="E2200" s="32">
        <v>-300555764</v>
      </c>
      <c r="F2200" s="32">
        <v>324997116</v>
      </c>
      <c r="G2200" s="32">
        <v>-3126868.5</v>
      </c>
      <c r="H2200" s="32">
        <v>-3161229.7</v>
      </c>
      <c r="I2200" s="32">
        <v>-3161229.69</v>
      </c>
      <c r="J2200" s="32">
        <v>-34361.200000000186</v>
      </c>
      <c r="K2200" s="32">
        <v>1.0000000242143869E-2</v>
      </c>
      <c r="L2200" s="32"/>
    </row>
    <row r="2201" spans="1:12">
      <c r="A2201" s="56"/>
      <c r="B2201" s="56" t="s">
        <v>1524</v>
      </c>
      <c r="C2201" s="56" t="s">
        <v>1663</v>
      </c>
      <c r="D2201" s="32">
        <v>312776440</v>
      </c>
      <c r="E2201" s="32">
        <v>-191204565</v>
      </c>
      <c r="F2201" s="32">
        <v>121571875</v>
      </c>
      <c r="G2201" s="32">
        <v>-4114343.95</v>
      </c>
      <c r="H2201" s="32">
        <v>-4159556.51</v>
      </c>
      <c r="I2201" s="32">
        <v>-4159556.52</v>
      </c>
      <c r="J2201" s="32">
        <v>-45212.55999999959</v>
      </c>
      <c r="K2201" s="32">
        <v>-1.0000000242143869E-2</v>
      </c>
      <c r="L2201" s="32"/>
    </row>
    <row r="2202" spans="1:12">
      <c r="A2202" s="56"/>
      <c r="B2202" s="56" t="s">
        <v>1226</v>
      </c>
      <c r="C2202" s="56" t="s">
        <v>1664</v>
      </c>
      <c r="D2202" s="32">
        <v>198021418</v>
      </c>
      <c r="E2202" s="32">
        <v>-177794618</v>
      </c>
      <c r="F2202" s="32">
        <v>20226800</v>
      </c>
      <c r="G2202" s="32">
        <v>-6141446.6699999999</v>
      </c>
      <c r="H2202" s="32">
        <v>-4184282.35</v>
      </c>
      <c r="I2202" s="32">
        <v>0</v>
      </c>
      <c r="J2202" s="32">
        <v>1957164.3199999998</v>
      </c>
      <c r="K2202" s="32">
        <v>4184282.35</v>
      </c>
      <c r="L2202" s="32" t="s">
        <v>11372</v>
      </c>
    </row>
    <row r="2203" spans="1:12">
      <c r="A2203" s="56"/>
      <c r="B2203" s="56" t="s">
        <v>1527</v>
      </c>
      <c r="C2203" s="56" t="s">
        <v>1665</v>
      </c>
      <c r="D2203" s="32">
        <v>48720503</v>
      </c>
      <c r="E2203" s="32">
        <v>-29783517</v>
      </c>
      <c r="F2203" s="32">
        <v>18936986</v>
      </c>
      <c r="G2203" s="32">
        <v>-640882.38</v>
      </c>
      <c r="H2203" s="32">
        <v>-647925.03</v>
      </c>
      <c r="I2203" s="32">
        <v>-647925.04</v>
      </c>
      <c r="J2203" s="32">
        <v>-7042.6500000000233</v>
      </c>
      <c r="K2203" s="32">
        <v>-1.0000000009313226E-2</v>
      </c>
      <c r="L2203" s="32"/>
    </row>
    <row r="2204" spans="1:12">
      <c r="A2204" s="56"/>
      <c r="B2204" s="56" t="s">
        <v>1232</v>
      </c>
      <c r="C2204" s="56" t="s">
        <v>1666</v>
      </c>
      <c r="D2204" s="32">
        <v>115459913</v>
      </c>
      <c r="E2204" s="32">
        <v>-55474355</v>
      </c>
      <c r="F2204" s="32">
        <v>59985558</v>
      </c>
      <c r="G2204" s="32">
        <v>-577134.19999999995</v>
      </c>
      <c r="H2204" s="32">
        <v>-583476.34</v>
      </c>
      <c r="I2204" s="32">
        <v>-583476.34</v>
      </c>
      <c r="J2204" s="32">
        <v>-6342.140000000014</v>
      </c>
      <c r="K2204" s="32">
        <v>0</v>
      </c>
      <c r="L2204" s="32"/>
    </row>
    <row r="2205" spans="1:12">
      <c r="A2205" s="56"/>
      <c r="B2205" s="56" t="s">
        <v>1220</v>
      </c>
      <c r="C2205" s="56" t="s">
        <v>1667</v>
      </c>
      <c r="D2205" s="32">
        <v>31008484</v>
      </c>
      <c r="E2205" s="32">
        <v>-27841138</v>
      </c>
      <c r="F2205" s="32">
        <v>3167346</v>
      </c>
      <c r="G2205" s="32">
        <v>-961698.77</v>
      </c>
      <c r="H2205" s="32">
        <v>-655223.34</v>
      </c>
      <c r="I2205" s="32">
        <v>0</v>
      </c>
      <c r="J2205" s="32">
        <v>306475.43000000005</v>
      </c>
      <c r="K2205" s="32">
        <v>655223.34</v>
      </c>
      <c r="L2205" s="32" t="s">
        <v>11372</v>
      </c>
    </row>
    <row r="2206" spans="1:12">
      <c r="A2206" s="56"/>
      <c r="B2206" s="56" t="s">
        <v>1234</v>
      </c>
      <c r="C2206" s="56" t="s">
        <v>1668</v>
      </c>
      <c r="D2206" s="32">
        <v>367450614</v>
      </c>
      <c r="E2206" s="32">
        <v>-184884936</v>
      </c>
      <c r="F2206" s="32">
        <v>182565678</v>
      </c>
      <c r="G2206" s="32">
        <v>-1747961.67</v>
      </c>
      <c r="H2206" s="32">
        <v>-1767170.04</v>
      </c>
      <c r="I2206" s="32">
        <v>-1767170.04</v>
      </c>
      <c r="J2206" s="32">
        <v>-19208.370000000112</v>
      </c>
      <c r="K2206" s="32">
        <v>0</v>
      </c>
      <c r="L2206" s="32"/>
    </row>
    <row r="2207" spans="1:12">
      <c r="A2207" s="56"/>
      <c r="B2207" s="56" t="s">
        <v>1240</v>
      </c>
      <c r="C2207" s="56" t="s">
        <v>1669</v>
      </c>
      <c r="D2207" s="32">
        <v>23698366</v>
      </c>
      <c r="E2207" s="32">
        <v>-21277708</v>
      </c>
      <c r="F2207" s="32">
        <v>2420658</v>
      </c>
      <c r="G2207" s="32">
        <v>-734982.38</v>
      </c>
      <c r="H2207" s="32">
        <v>-500757.22</v>
      </c>
      <c r="I2207" s="32">
        <v>0</v>
      </c>
      <c r="J2207" s="32">
        <v>234225.16000000003</v>
      </c>
      <c r="K2207" s="32">
        <v>500757.22</v>
      </c>
      <c r="L2207" s="32" t="s">
        <v>11372</v>
      </c>
    </row>
    <row r="2208" spans="1:12">
      <c r="A2208" s="56"/>
      <c r="B2208" s="56" t="s">
        <v>1238</v>
      </c>
      <c r="C2208" s="56" t="s">
        <v>1670</v>
      </c>
      <c r="D2208" s="32">
        <v>14138230</v>
      </c>
      <c r="E2208" s="32">
        <v>-12694087</v>
      </c>
      <c r="F2208" s="32">
        <v>1444143</v>
      </c>
      <c r="G2208" s="32">
        <v>-438483.8</v>
      </c>
      <c r="H2208" s="32">
        <v>-298747.21000000002</v>
      </c>
      <c r="I2208" s="32">
        <v>0</v>
      </c>
      <c r="J2208" s="32">
        <v>139736.58999999997</v>
      </c>
      <c r="K2208" s="32">
        <v>298747.21000000002</v>
      </c>
      <c r="L2208" s="32" t="s">
        <v>11372</v>
      </c>
    </row>
    <row r="2209" spans="1:12">
      <c r="A2209" s="56"/>
      <c r="B2209" s="56" t="s">
        <v>1534</v>
      </c>
      <c r="C2209" s="56" t="s">
        <v>1671</v>
      </c>
      <c r="D2209" s="32">
        <v>285503719</v>
      </c>
      <c r="E2209" s="32">
        <v>-198896747</v>
      </c>
      <c r="F2209" s="32">
        <v>86606972</v>
      </c>
      <c r="G2209" s="32">
        <v>-5274192.75</v>
      </c>
      <c r="H2209" s="32">
        <v>-5332150.91</v>
      </c>
      <c r="I2209" s="32">
        <v>-5332150.92</v>
      </c>
      <c r="J2209" s="32">
        <v>-57958.160000000149</v>
      </c>
      <c r="K2209" s="32">
        <v>-9.9999997764825821E-3</v>
      </c>
      <c r="L2209" s="32"/>
    </row>
    <row r="2210" spans="1:12">
      <c r="A2210" s="56"/>
      <c r="B2210" s="56" t="s">
        <v>1303</v>
      </c>
      <c r="C2210" s="56" t="s">
        <v>1672</v>
      </c>
      <c r="D2210" s="32">
        <v>9304339</v>
      </c>
      <c r="E2210" s="32">
        <v>-8353952</v>
      </c>
      <c r="F2210" s="32">
        <v>950387</v>
      </c>
      <c r="G2210" s="32">
        <v>-288565.28000000003</v>
      </c>
      <c r="H2210" s="32">
        <v>-196604.91</v>
      </c>
      <c r="I2210" s="32">
        <v>0</v>
      </c>
      <c r="J2210" s="32">
        <v>91960.370000000024</v>
      </c>
      <c r="K2210" s="32">
        <v>196604.91</v>
      </c>
      <c r="L2210" s="32" t="s">
        <v>11372</v>
      </c>
    </row>
    <row r="2211" spans="1:12">
      <c r="A2211" s="56"/>
      <c r="B2211" s="56" t="s">
        <v>1537</v>
      </c>
      <c r="C2211" s="56" t="s">
        <v>1673</v>
      </c>
      <c r="D2211" s="32">
        <v>54302492</v>
      </c>
      <c r="E2211" s="32">
        <v>-37829941</v>
      </c>
      <c r="F2211" s="32">
        <v>16472551</v>
      </c>
      <c r="G2211" s="32">
        <v>-1003145.65</v>
      </c>
      <c r="H2211" s="32">
        <v>-1014169.22</v>
      </c>
      <c r="I2211" s="32">
        <v>-1014169.23</v>
      </c>
      <c r="J2211" s="32">
        <v>-11023.569999999949</v>
      </c>
      <c r="K2211" s="32">
        <v>-1.0000000009313226E-2</v>
      </c>
      <c r="L2211" s="32"/>
    </row>
    <row r="2212" spans="1:12">
      <c r="A2212" s="56"/>
      <c r="B2212" s="56" t="s">
        <v>1539</v>
      </c>
      <c r="C2212" s="56" t="s">
        <v>1674</v>
      </c>
      <c r="D2212" s="32">
        <v>5787980</v>
      </c>
      <c r="E2212" s="32">
        <v>-3538272</v>
      </c>
      <c r="F2212" s="32">
        <v>2249708</v>
      </c>
      <c r="G2212" s="32">
        <v>-76136.61</v>
      </c>
      <c r="H2212" s="32">
        <v>-76973.279999999999</v>
      </c>
      <c r="I2212" s="32">
        <v>-76973.27</v>
      </c>
      <c r="J2212" s="32">
        <v>-836.66999999999825</v>
      </c>
      <c r="K2212" s="32">
        <v>9.9999999947613105E-3</v>
      </c>
      <c r="L2212" s="32"/>
    </row>
    <row r="2213" spans="1:12">
      <c r="A2213" s="56"/>
      <c r="B2213" s="56" t="s">
        <v>1541</v>
      </c>
      <c r="C2213" s="56" t="s">
        <v>1675</v>
      </c>
      <c r="D2213" s="32">
        <v>5787980</v>
      </c>
      <c r="E2213" s="32">
        <v>-3538272</v>
      </c>
      <c r="F2213" s="32">
        <v>2249708</v>
      </c>
      <c r="G2213" s="32">
        <v>-76136.61</v>
      </c>
      <c r="H2213" s="32">
        <v>-76973.279999999999</v>
      </c>
      <c r="I2213" s="32">
        <v>-76973.27</v>
      </c>
      <c r="J2213" s="32">
        <v>-836.66999999999825</v>
      </c>
      <c r="K2213" s="32">
        <v>9.9999999947613105E-3</v>
      </c>
      <c r="L2213" s="32"/>
    </row>
    <row r="2214" spans="1:12">
      <c r="A2214" s="56"/>
      <c r="B2214" s="56" t="s">
        <v>1543</v>
      </c>
      <c r="C2214" s="56" t="s">
        <v>1676</v>
      </c>
      <c r="D2214" s="32">
        <v>482332</v>
      </c>
      <c r="E2214" s="32">
        <v>-294856</v>
      </c>
      <c r="F2214" s="32">
        <v>187476</v>
      </c>
      <c r="G2214" s="32">
        <v>-6344.73</v>
      </c>
      <c r="H2214" s="32">
        <v>-6414.46</v>
      </c>
      <c r="I2214" s="32">
        <v>-6414.45</v>
      </c>
      <c r="J2214" s="32">
        <v>-69.730000000000473</v>
      </c>
      <c r="K2214" s="32">
        <v>1.0000000000218279E-2</v>
      </c>
      <c r="L2214" s="32"/>
    </row>
    <row r="2215" spans="1:12">
      <c r="A2215" s="56"/>
      <c r="B2215" s="56" t="s">
        <v>1549</v>
      </c>
      <c r="C2215" s="56" t="s">
        <v>1679</v>
      </c>
      <c r="D2215" s="32">
        <v>540523890</v>
      </c>
      <c r="E2215" s="32">
        <v>-259702379</v>
      </c>
      <c r="F2215" s="32">
        <v>280821511</v>
      </c>
      <c r="G2215" s="32">
        <v>-2701845.32</v>
      </c>
      <c r="H2215" s="32">
        <v>-2731535.93</v>
      </c>
      <c r="I2215" s="32">
        <v>-2731535.94</v>
      </c>
      <c r="J2215" s="32">
        <v>-29690.610000000335</v>
      </c>
      <c r="K2215" s="32">
        <v>-9.9999997764825821E-3</v>
      </c>
      <c r="L2215" s="32"/>
    </row>
    <row r="2216" spans="1:12">
      <c r="A2216" s="56"/>
      <c r="B2216" s="56" t="s">
        <v>1250</v>
      </c>
      <c r="C2216" s="56" t="s">
        <v>1680</v>
      </c>
      <c r="D2216" s="32">
        <v>570323546</v>
      </c>
      <c r="E2216" s="32">
        <v>-274020046</v>
      </c>
      <c r="F2216" s="32">
        <v>296303500</v>
      </c>
      <c r="G2216" s="32">
        <v>-2850800.93</v>
      </c>
      <c r="H2216" s="32">
        <v>-2882128.41</v>
      </c>
      <c r="I2216" s="32">
        <v>-2882128.41</v>
      </c>
      <c r="J2216" s="32">
        <v>-31327.479999999981</v>
      </c>
      <c r="K2216" s="32">
        <v>0</v>
      </c>
      <c r="L2216" s="32"/>
    </row>
    <row r="2217" spans="1:12">
      <c r="A2217" s="56"/>
      <c r="B2217" s="56" t="s">
        <v>1552</v>
      </c>
      <c r="C2217" s="56" t="s">
        <v>1681</v>
      </c>
      <c r="D2217" s="32">
        <v>24936742</v>
      </c>
      <c r="E2217" s="32">
        <v>-11981212</v>
      </c>
      <c r="F2217" s="32">
        <v>12955530</v>
      </c>
      <c r="G2217" s="32">
        <v>-124648</v>
      </c>
      <c r="H2217" s="32">
        <v>-126017.75</v>
      </c>
      <c r="I2217" s="32">
        <v>-126017.75</v>
      </c>
      <c r="J2217" s="32">
        <v>-1369.75</v>
      </c>
      <c r="K2217" s="32">
        <v>0</v>
      </c>
      <c r="L2217" s="32"/>
    </row>
    <row r="2218" spans="1:12">
      <c r="A2218" s="56"/>
      <c r="B2218" s="56" t="s">
        <v>1254</v>
      </c>
      <c r="C2218" s="56" t="s">
        <v>1682</v>
      </c>
      <c r="D2218" s="32">
        <v>19553875</v>
      </c>
      <c r="E2218" s="32">
        <v>-17556554</v>
      </c>
      <c r="F2218" s="32">
        <v>1997321</v>
      </c>
      <c r="G2218" s="32">
        <v>-606444.9</v>
      </c>
      <c r="H2218" s="32">
        <v>-413182.24</v>
      </c>
      <c r="I2218" s="32">
        <v>0</v>
      </c>
      <c r="J2218" s="32">
        <v>193262.66000000003</v>
      </c>
      <c r="K2218" s="32">
        <v>413182.24</v>
      </c>
      <c r="L2218" s="32" t="s">
        <v>11372</v>
      </c>
    </row>
    <row r="2219" spans="1:12">
      <c r="A2219" s="56"/>
      <c r="B2219" s="56" t="s">
        <v>1256</v>
      </c>
      <c r="C2219" s="56" t="s">
        <v>1683</v>
      </c>
      <c r="D2219" s="32">
        <v>11963506</v>
      </c>
      <c r="E2219" s="32">
        <v>-5748036</v>
      </c>
      <c r="F2219" s="32">
        <v>6215470</v>
      </c>
      <c r="G2219" s="32">
        <v>-59800.4</v>
      </c>
      <c r="H2219" s="32">
        <v>-60457.54</v>
      </c>
      <c r="I2219" s="32">
        <v>-60457.54</v>
      </c>
      <c r="J2219" s="32">
        <v>-657.13999999999942</v>
      </c>
      <c r="K2219" s="32">
        <v>0</v>
      </c>
      <c r="L2219" s="32"/>
    </row>
    <row r="2220" spans="1:12">
      <c r="A2220" s="56"/>
      <c r="B2220" s="56" t="s">
        <v>1556</v>
      </c>
      <c r="C2220" s="56" t="s">
        <v>1684</v>
      </c>
      <c r="D2220" s="32">
        <v>24489608</v>
      </c>
      <c r="E2220" s="32">
        <v>-11766380</v>
      </c>
      <c r="F2220" s="32">
        <v>12723228</v>
      </c>
      <c r="G2220" s="32">
        <v>-122412.96</v>
      </c>
      <c r="H2220" s="32">
        <v>-123758.17</v>
      </c>
      <c r="I2220" s="32">
        <v>-123758.16</v>
      </c>
      <c r="J2220" s="32">
        <v>-1345.2099999999919</v>
      </c>
      <c r="K2220" s="32">
        <v>9.9999999947613105E-3</v>
      </c>
      <c r="L2220" s="32"/>
    </row>
    <row r="2221" spans="1:12">
      <c r="A2221" s="56"/>
      <c r="B2221" s="56" t="s">
        <v>1558</v>
      </c>
      <c r="C2221" s="56" t="s">
        <v>1685</v>
      </c>
      <c r="D2221" s="32">
        <v>44083756</v>
      </c>
      <c r="E2221" s="32">
        <v>-21180666</v>
      </c>
      <c r="F2221" s="32">
        <v>22903090</v>
      </c>
      <c r="G2221" s="32">
        <v>-220355.65</v>
      </c>
      <c r="H2221" s="32">
        <v>-222777.14</v>
      </c>
      <c r="I2221" s="32">
        <v>-222777.13</v>
      </c>
      <c r="J2221" s="32">
        <v>-2421.4900000000198</v>
      </c>
      <c r="K2221" s="32">
        <v>1.0000000009313226E-2</v>
      </c>
      <c r="L2221" s="32"/>
    </row>
    <row r="2222" spans="1:12">
      <c r="A2222" s="56"/>
      <c r="B2222" s="56" t="s">
        <v>1560</v>
      </c>
      <c r="C2222" s="56" t="s">
        <v>1686</v>
      </c>
      <c r="D2222" s="32">
        <v>52339823</v>
      </c>
      <c r="E2222" s="32">
        <v>-25147411</v>
      </c>
      <c r="F2222" s="32">
        <v>27192412</v>
      </c>
      <c r="G2222" s="32">
        <v>-261624.15</v>
      </c>
      <c r="H2222" s="32">
        <v>-264499.15000000002</v>
      </c>
      <c r="I2222" s="32">
        <v>-264499.14</v>
      </c>
      <c r="J2222" s="32">
        <v>-2875.0000000000291</v>
      </c>
      <c r="K2222" s="32">
        <v>1.0000000009313226E-2</v>
      </c>
      <c r="L2222" s="32"/>
    </row>
    <row r="2223" spans="1:12">
      <c r="A2223" s="56"/>
      <c r="B2223" s="56" t="s">
        <v>1562</v>
      </c>
      <c r="C2223" s="56" t="s">
        <v>1687</v>
      </c>
      <c r="D2223" s="32">
        <v>10580910</v>
      </c>
      <c r="E2223" s="32">
        <v>-5083748</v>
      </c>
      <c r="F2223" s="32">
        <v>5497162</v>
      </c>
      <c r="G2223" s="32">
        <v>-52889.4</v>
      </c>
      <c r="H2223" s="32">
        <v>-53470.6</v>
      </c>
      <c r="I2223" s="32">
        <v>-53470.6</v>
      </c>
      <c r="J2223" s="32">
        <v>-581.19999999999709</v>
      </c>
      <c r="K2223" s="32">
        <v>0</v>
      </c>
      <c r="L2223" s="32"/>
    </row>
    <row r="2224" spans="1:12">
      <c r="A2224" s="56"/>
      <c r="B2224" s="56" t="s">
        <v>1564</v>
      </c>
      <c r="C2224" s="56" t="s">
        <v>1688</v>
      </c>
      <c r="D2224" s="32">
        <v>23156643</v>
      </c>
      <c r="E2224" s="32">
        <v>-11125938</v>
      </c>
      <c r="F2224" s="32">
        <v>12030705</v>
      </c>
      <c r="G2224" s="32">
        <v>-115750.05</v>
      </c>
      <c r="H2224" s="32">
        <v>-117022.03</v>
      </c>
      <c r="I2224" s="32">
        <v>-117022.03</v>
      </c>
      <c r="J2224" s="32">
        <v>-1271.9799999999959</v>
      </c>
      <c r="K2224" s="32">
        <v>0</v>
      </c>
      <c r="L2224" s="32"/>
    </row>
    <row r="2225" spans="1:12">
      <c r="A2225" s="56"/>
      <c r="B2225" s="56" t="s">
        <v>1566</v>
      </c>
      <c r="C2225" s="56" t="s">
        <v>1689</v>
      </c>
      <c r="D2225" s="32">
        <v>18581581</v>
      </c>
      <c r="E2225" s="32">
        <v>-8927785</v>
      </c>
      <c r="F2225" s="32">
        <v>9653796</v>
      </c>
      <c r="G2225" s="32">
        <v>-92881.29</v>
      </c>
      <c r="H2225" s="32">
        <v>-93901.96</v>
      </c>
      <c r="I2225" s="32">
        <v>-93901.97</v>
      </c>
      <c r="J2225" s="32">
        <v>-1020.6700000000128</v>
      </c>
      <c r="K2225" s="32">
        <v>-9.9999999947613105E-3</v>
      </c>
      <c r="L2225" s="32"/>
    </row>
    <row r="2226" spans="1:12">
      <c r="A2226" s="56"/>
      <c r="B2226" s="56" t="s">
        <v>1568</v>
      </c>
      <c r="C2226" s="56" t="s">
        <v>1690</v>
      </c>
      <c r="D2226" s="32">
        <v>27981317</v>
      </c>
      <c r="E2226" s="32">
        <v>-13444021</v>
      </c>
      <c r="F2226" s="32">
        <v>14537296</v>
      </c>
      <c r="G2226" s="32">
        <v>-139866.51</v>
      </c>
      <c r="H2226" s="32">
        <v>-141403.51</v>
      </c>
      <c r="I2226" s="32">
        <v>-141403.51</v>
      </c>
      <c r="J2226" s="32">
        <v>-1537</v>
      </c>
      <c r="K2226" s="32">
        <v>0</v>
      </c>
      <c r="L2226" s="32"/>
    </row>
    <row r="2227" spans="1:12">
      <c r="A2227" s="56"/>
      <c r="B2227" s="56" t="s">
        <v>1266</v>
      </c>
      <c r="C2227" s="56" t="s">
        <v>1691</v>
      </c>
      <c r="D2227" s="32">
        <v>44274029</v>
      </c>
      <c r="E2227" s="32">
        <v>-21272086</v>
      </c>
      <c r="F2227" s="32">
        <v>23001943</v>
      </c>
      <c r="G2227" s="32">
        <v>-221306.74</v>
      </c>
      <c r="H2227" s="32">
        <v>-223738.68</v>
      </c>
      <c r="I2227" s="32">
        <v>-223738.68</v>
      </c>
      <c r="J2227" s="32">
        <v>-2431.9400000000023</v>
      </c>
      <c r="K2227" s="32">
        <v>0</v>
      </c>
      <c r="L2227" s="32"/>
    </row>
    <row r="2228" spans="1:12">
      <c r="A2228" s="56"/>
      <c r="B2228" s="56" t="s">
        <v>1268</v>
      </c>
      <c r="C2228" s="56" t="s">
        <v>1692</v>
      </c>
      <c r="D2228" s="32">
        <v>123571319</v>
      </c>
      <c r="E2228" s="32">
        <v>-59371595</v>
      </c>
      <c r="F2228" s="32">
        <v>64199724</v>
      </c>
      <c r="G2228" s="32">
        <v>-617679.62</v>
      </c>
      <c r="H2228" s="32">
        <v>-624467.31000000006</v>
      </c>
      <c r="I2228" s="32">
        <v>-624467.31000000006</v>
      </c>
      <c r="J2228" s="32">
        <v>-6787.6900000000605</v>
      </c>
      <c r="K2228" s="32">
        <v>0</v>
      </c>
      <c r="L2228" s="32"/>
    </row>
    <row r="2229" spans="1:12">
      <c r="A2229" s="56"/>
      <c r="B2229" s="56" t="s">
        <v>1572</v>
      </c>
      <c r="C2229" s="56" t="s">
        <v>1693</v>
      </c>
      <c r="D2229" s="32">
        <v>24525972</v>
      </c>
      <c r="E2229" s="32">
        <v>-11783851</v>
      </c>
      <c r="F2229" s="32">
        <v>12742121</v>
      </c>
      <c r="G2229" s="32">
        <v>-122594.73</v>
      </c>
      <c r="H2229" s="32">
        <v>-123941.93</v>
      </c>
      <c r="I2229" s="32">
        <v>-123941.93</v>
      </c>
      <c r="J2229" s="32">
        <v>-1347.1999999999971</v>
      </c>
      <c r="K2229" s="32">
        <v>0</v>
      </c>
      <c r="L2229" s="32"/>
    </row>
    <row r="2230" spans="1:12">
      <c r="A2230" s="56"/>
      <c r="B2230" s="56" t="s">
        <v>1272</v>
      </c>
      <c r="C2230" s="56" t="s">
        <v>1694</v>
      </c>
      <c r="D2230" s="32">
        <v>14884608</v>
      </c>
      <c r="E2230" s="32">
        <v>-9099167</v>
      </c>
      <c r="F2230" s="32">
        <v>5785441</v>
      </c>
      <c r="G2230" s="32">
        <v>-195796.08</v>
      </c>
      <c r="H2230" s="32">
        <v>-197947.68</v>
      </c>
      <c r="I2230" s="32">
        <v>-197947.68</v>
      </c>
      <c r="J2230" s="32">
        <v>-2151.6000000000058</v>
      </c>
      <c r="K2230" s="32">
        <v>0</v>
      </c>
      <c r="L2230" s="32"/>
    </row>
    <row r="2231" spans="1:12">
      <c r="A2231" s="56"/>
      <c r="B2231" s="56" t="s">
        <v>1696</v>
      </c>
      <c r="C2231" s="56" t="s">
        <v>1695</v>
      </c>
      <c r="D2231" s="32">
        <v>11412841</v>
      </c>
      <c r="E2231" s="32">
        <v>-6976827</v>
      </c>
      <c r="F2231" s="32">
        <v>4436014</v>
      </c>
      <c r="G2231" s="32">
        <v>-150127.53</v>
      </c>
      <c r="H2231" s="32">
        <v>-151777.28</v>
      </c>
      <c r="I2231" s="32">
        <v>-151777.29</v>
      </c>
      <c r="J2231" s="32">
        <v>-1649.75</v>
      </c>
      <c r="K2231" s="32">
        <v>-1.0000000009313226E-2</v>
      </c>
      <c r="L2231" s="32"/>
    </row>
    <row r="2232" spans="1:12">
      <c r="A2232" s="56"/>
      <c r="B2232" s="56" t="s">
        <v>1276</v>
      </c>
      <c r="C2232" s="56" t="s">
        <v>1697</v>
      </c>
      <c r="D2232" s="32">
        <v>57969195</v>
      </c>
      <c r="E2232" s="32">
        <v>-35437371</v>
      </c>
      <c r="F2232" s="32">
        <v>22531824</v>
      </c>
      <c r="G2232" s="32">
        <v>-762542.12</v>
      </c>
      <c r="H2232" s="32">
        <v>-770921.69</v>
      </c>
      <c r="I2232" s="32">
        <v>-770921.7</v>
      </c>
      <c r="J2232" s="32">
        <v>-8379.5699999999488</v>
      </c>
      <c r="K2232" s="32">
        <v>-1.0000000009313226E-2</v>
      </c>
      <c r="L2232" s="32"/>
    </row>
    <row r="2233" spans="1:12">
      <c r="A2233" s="56"/>
      <c r="B2233" s="56" t="s">
        <v>1278</v>
      </c>
      <c r="C2233" s="56" t="s">
        <v>1698</v>
      </c>
      <c r="D2233" s="32">
        <v>82061467</v>
      </c>
      <c r="E2233" s="32">
        <v>-50165310</v>
      </c>
      <c r="F2233" s="32">
        <v>31896157</v>
      </c>
      <c r="G2233" s="32">
        <v>-1079458.23</v>
      </c>
      <c r="H2233" s="32">
        <v>-1091320.4099999999</v>
      </c>
      <c r="I2233" s="32">
        <v>-1091320.4099999999</v>
      </c>
      <c r="J2233" s="32">
        <v>-11862.179999999935</v>
      </c>
      <c r="K2233" s="32">
        <v>0</v>
      </c>
      <c r="L2233" s="32"/>
    </row>
    <row r="2234" spans="1:12">
      <c r="A2234" s="56"/>
      <c r="B2234" s="56" t="s">
        <v>1280</v>
      </c>
      <c r="C2234" s="56" t="s">
        <v>1699</v>
      </c>
      <c r="D2234" s="32">
        <v>9501854</v>
      </c>
      <c r="E2234" s="32">
        <v>-5808615</v>
      </c>
      <c r="F2234" s="32">
        <v>3693239</v>
      </c>
      <c r="G2234" s="32">
        <v>-124989.89</v>
      </c>
      <c r="H2234" s="32">
        <v>-126363.41</v>
      </c>
      <c r="I2234" s="32">
        <v>-126363.4</v>
      </c>
      <c r="J2234" s="32">
        <v>-1373.5200000000041</v>
      </c>
      <c r="K2234" s="32">
        <v>1.0000000009313226E-2</v>
      </c>
      <c r="L2234" s="32"/>
    </row>
    <row r="2235" spans="1:12">
      <c r="A2235" s="56"/>
      <c r="B2235" s="56" t="s">
        <v>1580</v>
      </c>
      <c r="C2235" s="56" t="s">
        <v>1700</v>
      </c>
      <c r="D2235" s="32">
        <v>3455220</v>
      </c>
      <c r="E2235" s="32">
        <v>-2112224</v>
      </c>
      <c r="F2235" s="32">
        <v>1342996</v>
      </c>
      <c r="G2235" s="32">
        <v>-45450.879999999997</v>
      </c>
      <c r="H2235" s="32">
        <v>-45950.34</v>
      </c>
      <c r="I2235" s="32">
        <v>-45950.34</v>
      </c>
      <c r="J2235" s="32">
        <v>-499.45999999999913</v>
      </c>
      <c r="K2235" s="32">
        <v>0</v>
      </c>
      <c r="L2235" s="32"/>
    </row>
    <row r="2236" spans="1:12">
      <c r="A2236" s="56"/>
      <c r="B2236" s="56" t="s">
        <v>1284</v>
      </c>
      <c r="C2236" s="56" t="s">
        <v>1701</v>
      </c>
      <c r="D2236" s="32">
        <v>8638049</v>
      </c>
      <c r="E2236" s="32">
        <v>-5280559</v>
      </c>
      <c r="F2236" s="32">
        <v>3357490</v>
      </c>
      <c r="G2236" s="32">
        <v>-113627.19</v>
      </c>
      <c r="H2236" s="32">
        <v>-114875.84</v>
      </c>
      <c r="I2236" s="32">
        <v>-114875.84</v>
      </c>
      <c r="J2236" s="32">
        <v>-1248.6499999999942</v>
      </c>
      <c r="K2236" s="32">
        <v>0</v>
      </c>
      <c r="L2236" s="32"/>
    </row>
    <row r="2237" spans="1:12">
      <c r="A2237" s="56"/>
      <c r="B2237" s="56" t="s">
        <v>1288</v>
      </c>
      <c r="C2237" s="56" t="s">
        <v>1702</v>
      </c>
      <c r="D2237" s="32">
        <v>74477460</v>
      </c>
      <c r="E2237" s="32">
        <v>-66869997</v>
      </c>
      <c r="F2237" s="32">
        <v>7607463</v>
      </c>
      <c r="G2237" s="32">
        <v>-2309847.88</v>
      </c>
      <c r="H2237" s="32">
        <v>-1573742.52</v>
      </c>
      <c r="I2237" s="32">
        <v>0</v>
      </c>
      <c r="J2237" s="32">
        <v>736105.35999999987</v>
      </c>
      <c r="K2237" s="32">
        <v>1573742.52</v>
      </c>
      <c r="L2237" s="32" t="s">
        <v>11372</v>
      </c>
    </row>
    <row r="2238" spans="1:12">
      <c r="A2238" s="56"/>
      <c r="B2238" s="56" t="s">
        <v>1704</v>
      </c>
      <c r="C2238" s="56" t="s">
        <v>1703</v>
      </c>
      <c r="D2238" s="32">
        <v>12525171</v>
      </c>
      <c r="E2238" s="32">
        <v>-7656811</v>
      </c>
      <c r="F2238" s="32">
        <v>4868360</v>
      </c>
      <c r="G2238" s="32">
        <v>-164759.4</v>
      </c>
      <c r="H2238" s="32">
        <v>-166569.94</v>
      </c>
      <c r="I2238" s="32">
        <v>-166569.94</v>
      </c>
      <c r="J2238" s="32">
        <v>-1810.5400000000081</v>
      </c>
      <c r="K2238" s="32">
        <v>0</v>
      </c>
      <c r="L2238" s="32"/>
    </row>
    <row r="2239" spans="1:12">
      <c r="A2239" s="56"/>
      <c r="B2239" s="56" t="s">
        <v>1585</v>
      </c>
      <c r="C2239" s="56" t="s">
        <v>1705</v>
      </c>
      <c r="D2239" s="32">
        <v>89009399</v>
      </c>
      <c r="E2239" s="32">
        <v>-42765830</v>
      </c>
      <c r="F2239" s="32">
        <v>46243569</v>
      </c>
      <c r="G2239" s="32">
        <v>-444919.52</v>
      </c>
      <c r="H2239" s="32">
        <v>-449808.74</v>
      </c>
      <c r="I2239" s="32">
        <v>-449808.74</v>
      </c>
      <c r="J2239" s="32">
        <v>-4889.2199999999721</v>
      </c>
      <c r="K2239" s="32">
        <v>0</v>
      </c>
      <c r="L2239" s="32"/>
    </row>
    <row r="2240" spans="1:12">
      <c r="A2240" s="56"/>
      <c r="B2240" s="56" t="s">
        <v>1286</v>
      </c>
      <c r="C2240" s="56" t="s">
        <v>1706</v>
      </c>
      <c r="D2240" s="32">
        <v>14681123</v>
      </c>
      <c r="E2240" s="32">
        <v>-8974774</v>
      </c>
      <c r="F2240" s="32">
        <v>5706349</v>
      </c>
      <c r="G2240" s="32">
        <v>-193119.37</v>
      </c>
      <c r="H2240" s="32">
        <v>-195241.56</v>
      </c>
      <c r="I2240" s="32">
        <v>-195241.57</v>
      </c>
      <c r="J2240" s="32">
        <v>-2122.1900000000023</v>
      </c>
      <c r="K2240" s="32">
        <v>-1.0000000009313226E-2</v>
      </c>
      <c r="L2240" s="32"/>
    </row>
    <row r="2241" spans="1:12">
      <c r="A2241" s="56"/>
      <c r="B2241" s="56" t="s">
        <v>1588</v>
      </c>
      <c r="C2241" s="56" t="s">
        <v>1707</v>
      </c>
      <c r="D2241" s="32">
        <v>2106705</v>
      </c>
      <c r="E2241" s="32">
        <v>-1287858</v>
      </c>
      <c r="F2241" s="32">
        <v>818847</v>
      </c>
      <c r="G2241" s="32">
        <v>-27712.16</v>
      </c>
      <c r="H2241" s="32">
        <v>-28016.69</v>
      </c>
      <c r="I2241" s="32">
        <v>-28016.69</v>
      </c>
      <c r="J2241" s="32">
        <v>-304.52999999999884</v>
      </c>
      <c r="K2241" s="32">
        <v>0</v>
      </c>
      <c r="L2241" s="32"/>
    </row>
    <row r="2242" spans="1:12">
      <c r="A2242" s="56"/>
      <c r="B2242" s="56" t="s">
        <v>1306</v>
      </c>
      <c r="C2242" s="56" t="s">
        <v>1708</v>
      </c>
      <c r="D2242" s="32">
        <v>455014023</v>
      </c>
      <c r="E2242" s="32">
        <v>-218617949</v>
      </c>
      <c r="F2242" s="32">
        <v>236396074</v>
      </c>
      <c r="G2242" s="32">
        <v>-2274418.4500000002</v>
      </c>
      <c r="H2242" s="32">
        <v>-2299412.06</v>
      </c>
      <c r="I2242" s="32">
        <v>-2299412.0499999998</v>
      </c>
      <c r="J2242" s="32">
        <v>-24993.60999999987</v>
      </c>
      <c r="K2242" s="32">
        <v>1.0000000242143869E-2</v>
      </c>
      <c r="L2242" s="32"/>
    </row>
    <row r="2243" spans="1:12">
      <c r="A2243" s="56"/>
      <c r="B2243" s="56" t="s">
        <v>1591</v>
      </c>
      <c r="C2243" s="56" t="s">
        <v>1709</v>
      </c>
      <c r="D2243" s="32">
        <v>28651343</v>
      </c>
      <c r="E2243" s="32">
        <v>-13765945</v>
      </c>
      <c r="F2243" s="32">
        <v>14885398</v>
      </c>
      <c r="G2243" s="32">
        <v>-143215.67999999999</v>
      </c>
      <c r="H2243" s="32">
        <v>-144789.48000000001</v>
      </c>
      <c r="I2243" s="32">
        <v>-144789.47</v>
      </c>
      <c r="J2243" s="32">
        <v>-1573.8000000000175</v>
      </c>
      <c r="K2243" s="32">
        <v>1.0000000009313226E-2</v>
      </c>
      <c r="L2243" s="32"/>
    </row>
    <row r="2244" spans="1:12">
      <c r="A2244" s="56"/>
      <c r="B2244" s="56" t="s">
        <v>1593</v>
      </c>
      <c r="C2244" s="56" t="s">
        <v>1710</v>
      </c>
      <c r="D2244" s="32">
        <v>60071568</v>
      </c>
      <c r="E2244" s="32">
        <v>-28862238</v>
      </c>
      <c r="F2244" s="32">
        <v>31209330</v>
      </c>
      <c r="G2244" s="32">
        <v>-300271.81</v>
      </c>
      <c r="H2244" s="32">
        <v>-303571.49</v>
      </c>
      <c r="I2244" s="32">
        <v>-303571.5</v>
      </c>
      <c r="J2244" s="32">
        <v>-3299.679999999993</v>
      </c>
      <c r="K2244" s="32">
        <v>-1.0000000009313226E-2</v>
      </c>
      <c r="L2244" s="32"/>
    </row>
    <row r="2245" spans="1:12">
      <c r="A2245" s="56"/>
      <c r="B2245" s="56" t="s">
        <v>1595</v>
      </c>
      <c r="C2245" s="56" t="s">
        <v>1711</v>
      </c>
      <c r="D2245" s="32">
        <v>19392857</v>
      </c>
      <c r="E2245" s="32">
        <v>-9317574</v>
      </c>
      <c r="F2245" s="32">
        <v>10075283</v>
      </c>
      <c r="G2245" s="32">
        <v>-96936.51</v>
      </c>
      <c r="H2245" s="32">
        <v>-98001.75</v>
      </c>
      <c r="I2245" s="32">
        <v>-98001.74</v>
      </c>
      <c r="J2245" s="32">
        <v>-1065.2400000000052</v>
      </c>
      <c r="K2245" s="32">
        <v>9.9999999947613105E-3</v>
      </c>
      <c r="L2245" s="32"/>
    </row>
    <row r="2246" spans="1:12">
      <c r="A2246" s="56"/>
      <c r="B2246" s="56" t="s">
        <v>1620</v>
      </c>
      <c r="C2246" s="56" t="s">
        <v>1723</v>
      </c>
      <c r="D2246" s="32">
        <v>139966543</v>
      </c>
      <c r="E2246" s="32">
        <v>-125669730</v>
      </c>
      <c r="F2246" s="32">
        <v>14296813</v>
      </c>
      <c r="G2246" s="32">
        <v>-4340929.75</v>
      </c>
      <c r="H2246" s="32">
        <v>-2957556.54</v>
      </c>
      <c r="I2246" s="32">
        <v>0</v>
      </c>
      <c r="J2246" s="32">
        <v>1383373.21</v>
      </c>
      <c r="K2246" s="32">
        <v>2957556.54</v>
      </c>
      <c r="L2246" s="32" t="s">
        <v>11372</v>
      </c>
    </row>
    <row r="2247" spans="1:12">
      <c r="A2247" s="56"/>
      <c r="B2247" s="56" t="s">
        <v>1622</v>
      </c>
      <c r="C2247" s="56" t="s">
        <v>1724</v>
      </c>
      <c r="D2247" s="32">
        <v>76758818</v>
      </c>
      <c r="E2247" s="32">
        <v>-68918326</v>
      </c>
      <c r="F2247" s="32">
        <v>7840492</v>
      </c>
      <c r="G2247" s="32">
        <v>-2380602.0499999998</v>
      </c>
      <c r="H2247" s="32">
        <v>-1621948.65</v>
      </c>
      <c r="I2247" s="32">
        <v>0</v>
      </c>
      <c r="J2247" s="32">
        <v>758653.39999999991</v>
      </c>
      <c r="K2247" s="32">
        <v>1621948.65</v>
      </c>
      <c r="L2247" s="32" t="s">
        <v>11372</v>
      </c>
    </row>
    <row r="2248" spans="1:12">
      <c r="A2248" s="56"/>
      <c r="B2248" s="56" t="s">
        <v>1624</v>
      </c>
      <c r="C2248" s="56" t="s">
        <v>1725</v>
      </c>
      <c r="D2248" s="32">
        <v>29369196</v>
      </c>
      <c r="E2248" s="32">
        <v>-26369294</v>
      </c>
      <c r="F2248" s="32">
        <v>2999902</v>
      </c>
      <c r="G2248" s="32">
        <v>-910857.79</v>
      </c>
      <c r="H2248" s="32">
        <v>-620584.43000000005</v>
      </c>
      <c r="I2248" s="32">
        <v>0</v>
      </c>
      <c r="J2248" s="32">
        <v>290273.36</v>
      </c>
      <c r="K2248" s="32">
        <v>620584.43000000005</v>
      </c>
      <c r="L2248" s="32" t="s">
        <v>11372</v>
      </c>
    </row>
    <row r="2249" spans="1:12">
      <c r="A2249" s="56"/>
      <c r="B2249" s="56" t="s">
        <v>1626</v>
      </c>
      <c r="C2249" s="56" t="s">
        <v>1726</v>
      </c>
      <c r="D2249" s="32">
        <v>37495273</v>
      </c>
      <c r="E2249" s="32">
        <v>-33665337</v>
      </c>
      <c r="F2249" s="32">
        <v>3829936</v>
      </c>
      <c r="G2249" s="32">
        <v>-1162880.3799999999</v>
      </c>
      <c r="H2249" s="32">
        <v>-792292.12</v>
      </c>
      <c r="I2249" s="32">
        <v>0</v>
      </c>
      <c r="J2249" s="32">
        <v>370588.25999999989</v>
      </c>
      <c r="K2249" s="32">
        <v>792292.12</v>
      </c>
      <c r="L2249" s="32" t="s">
        <v>11372</v>
      </c>
    </row>
    <row r="2250" spans="1:12">
      <c r="A2250" s="56"/>
      <c r="B2250" s="56" t="s">
        <v>1629</v>
      </c>
      <c r="C2250" s="56" t="s">
        <v>1628</v>
      </c>
      <c r="D2250" s="32">
        <v>278146145</v>
      </c>
      <c r="E2250" s="32">
        <v>-133639265</v>
      </c>
      <c r="F2250" s="32">
        <v>144506880</v>
      </c>
      <c r="G2250" s="32">
        <v>-1390332.37</v>
      </c>
      <c r="H2250" s="32">
        <v>-1405610.76</v>
      </c>
      <c r="I2250" s="32">
        <v>-1405610.75</v>
      </c>
      <c r="J2250" s="32">
        <v>-15278.389999999898</v>
      </c>
      <c r="K2250" s="32">
        <v>1.0000000009313226E-2</v>
      </c>
      <c r="L2250" s="32"/>
    </row>
    <row r="2251" spans="1:12">
      <c r="A2251" s="56"/>
      <c r="B2251" s="56" t="s">
        <v>1545</v>
      </c>
      <c r="C2251" s="56" t="s">
        <v>1677</v>
      </c>
      <c r="D2251" s="32">
        <v>56587621</v>
      </c>
      <c r="E2251" s="32">
        <v>-27188326</v>
      </c>
      <c r="F2251" s="32">
        <v>29399295</v>
      </c>
      <c r="G2251" s="32">
        <v>-282857.07</v>
      </c>
      <c r="H2251" s="32">
        <v>-285965.38</v>
      </c>
      <c r="I2251" s="32">
        <v>-285965.39</v>
      </c>
      <c r="J2251" s="32">
        <v>-3108.3099999999977</v>
      </c>
      <c r="K2251" s="32">
        <v>-1.0000000009313226E-2</v>
      </c>
      <c r="L2251" s="32"/>
    </row>
    <row r="2252" spans="1:12">
      <c r="A2252" s="56"/>
      <c r="B2252" s="56" t="s">
        <v>1547</v>
      </c>
      <c r="C2252" s="56" t="s">
        <v>1678</v>
      </c>
      <c r="D2252" s="32">
        <v>29659493</v>
      </c>
      <c r="E2252" s="32">
        <v>-14250324</v>
      </c>
      <c r="F2252" s="32">
        <v>15409169</v>
      </c>
      <c r="G2252" s="32">
        <v>-148254.99</v>
      </c>
      <c r="H2252" s="32">
        <v>-149884.17000000001</v>
      </c>
      <c r="I2252" s="32">
        <v>-149884.16</v>
      </c>
      <c r="J2252" s="32">
        <v>-1629.1800000000221</v>
      </c>
      <c r="K2252" s="32">
        <v>1.0000000009313226E-2</v>
      </c>
      <c r="L2252" s="32"/>
    </row>
    <row r="2253" spans="1:12">
      <c r="A2253" s="56"/>
      <c r="B2253" s="56" t="s">
        <v>1599</v>
      </c>
      <c r="C2253" s="56" t="s">
        <v>1712</v>
      </c>
      <c r="D2253" s="32">
        <v>24203753</v>
      </c>
      <c r="E2253" s="32">
        <v>-11629037</v>
      </c>
      <c r="F2253" s="32">
        <v>12574716</v>
      </c>
      <c r="G2253" s="32">
        <v>-120984.1</v>
      </c>
      <c r="H2253" s="32">
        <v>-122313.59</v>
      </c>
      <c r="I2253" s="32">
        <v>-122313.60000000001</v>
      </c>
      <c r="J2253" s="32">
        <v>-1329.4899999999907</v>
      </c>
      <c r="K2253" s="32">
        <v>-1.0000000009313226E-2</v>
      </c>
      <c r="L2253" s="32"/>
    </row>
    <row r="2254" spans="1:12">
      <c r="A2254" s="56"/>
      <c r="B2254" s="56" t="s">
        <v>1601</v>
      </c>
      <c r="C2254" s="56" t="s">
        <v>1713</v>
      </c>
      <c r="D2254" s="32">
        <v>111938371</v>
      </c>
      <c r="E2254" s="32">
        <v>-100504481</v>
      </c>
      <c r="F2254" s="32">
        <v>11433890</v>
      </c>
      <c r="G2254" s="32">
        <v>-3471662.55</v>
      </c>
      <c r="H2254" s="32">
        <v>-2365308.5499999998</v>
      </c>
      <c r="I2254" s="32">
        <v>0</v>
      </c>
      <c r="J2254" s="32">
        <v>1106354</v>
      </c>
      <c r="K2254" s="32">
        <v>2365308.5499999998</v>
      </c>
      <c r="L2254" s="32" t="s">
        <v>11372</v>
      </c>
    </row>
    <row r="2255" spans="1:12">
      <c r="A2255" s="56"/>
      <c r="B2255" s="56" t="s">
        <v>1603</v>
      </c>
      <c r="C2255" s="56" t="s">
        <v>1714</v>
      </c>
      <c r="D2255" s="32">
        <v>226224428</v>
      </c>
      <c r="E2255" s="32">
        <v>-109961411</v>
      </c>
      <c r="F2255" s="32">
        <v>116263017</v>
      </c>
      <c r="G2255" s="32">
        <v>-1117292.1599999999</v>
      </c>
      <c r="H2255" s="32">
        <v>-1129570.1000000001</v>
      </c>
      <c r="I2255" s="32">
        <v>-1129570.1000000001</v>
      </c>
      <c r="J2255" s="32">
        <v>-12277.940000000177</v>
      </c>
      <c r="K2255" s="32">
        <v>0</v>
      </c>
      <c r="L2255" s="32"/>
    </row>
    <row r="2256" spans="1:12">
      <c r="A2256" s="56"/>
      <c r="B2256" s="56" t="s">
        <v>1605</v>
      </c>
      <c r="C2256" s="56" t="s">
        <v>1715</v>
      </c>
      <c r="D2256" s="32">
        <v>12006032</v>
      </c>
      <c r="E2256" s="32">
        <v>-10779682</v>
      </c>
      <c r="F2256" s="32">
        <v>1226350</v>
      </c>
      <c r="G2256" s="32">
        <v>-372355.75</v>
      </c>
      <c r="H2256" s="32">
        <v>-253692.93</v>
      </c>
      <c r="I2256" s="32">
        <v>0</v>
      </c>
      <c r="J2256" s="32">
        <v>118662.82</v>
      </c>
      <c r="K2256" s="32">
        <v>253692.93</v>
      </c>
      <c r="L2256" s="32" t="s">
        <v>11372</v>
      </c>
    </row>
    <row r="2257" spans="1:12">
      <c r="A2257" s="56"/>
      <c r="B2257" s="56" t="s">
        <v>1607</v>
      </c>
      <c r="C2257" s="56" t="s">
        <v>1716</v>
      </c>
      <c r="D2257" s="32">
        <v>348477055</v>
      </c>
      <c r="E2257" s="32">
        <v>-167430749</v>
      </c>
      <c r="F2257" s="32">
        <v>181046306</v>
      </c>
      <c r="G2257" s="32">
        <v>-1741886.2</v>
      </c>
      <c r="H2257" s="32">
        <v>-1761027.81</v>
      </c>
      <c r="I2257" s="32">
        <v>-1761027.8</v>
      </c>
      <c r="J2257" s="32">
        <v>-19141.610000000102</v>
      </c>
      <c r="K2257" s="32">
        <v>1.0000000009313226E-2</v>
      </c>
      <c r="L2257" s="32"/>
    </row>
    <row r="2258" spans="1:12">
      <c r="A2258" s="56"/>
      <c r="B2258" s="56" t="s">
        <v>1609</v>
      </c>
      <c r="C2258" s="56" t="s">
        <v>1717</v>
      </c>
      <c r="D2258" s="32">
        <v>66601388</v>
      </c>
      <c r="E2258" s="32">
        <v>-59798422</v>
      </c>
      <c r="F2258" s="32">
        <v>6802966</v>
      </c>
      <c r="G2258" s="32">
        <v>-2065578.97</v>
      </c>
      <c r="H2258" s="32">
        <v>-1407317.54</v>
      </c>
      <c r="I2258" s="32">
        <v>0</v>
      </c>
      <c r="J2258" s="32">
        <v>658261.42999999993</v>
      </c>
      <c r="K2258" s="32">
        <v>1407317.54</v>
      </c>
      <c r="L2258" s="32" t="s">
        <v>11372</v>
      </c>
    </row>
    <row r="2259" spans="1:12">
      <c r="A2259" s="56"/>
      <c r="B2259" s="56" t="s">
        <v>1311</v>
      </c>
      <c r="C2259" s="56" t="s">
        <v>1718</v>
      </c>
      <c r="D2259" s="32">
        <v>64185254</v>
      </c>
      <c r="E2259" s="32">
        <v>-57629083</v>
      </c>
      <c r="F2259" s="32">
        <v>6556171</v>
      </c>
      <c r="G2259" s="32">
        <v>-1990644.86</v>
      </c>
      <c r="H2259" s="32">
        <v>-1356263.53</v>
      </c>
      <c r="I2259" s="32">
        <v>0</v>
      </c>
      <c r="J2259" s="32">
        <v>634381.33000000007</v>
      </c>
      <c r="K2259" s="32">
        <v>1356263.53</v>
      </c>
      <c r="L2259" s="32" t="s">
        <v>11372</v>
      </c>
    </row>
    <row r="2260" spans="1:12">
      <c r="A2260" s="56"/>
      <c r="B2260" s="56" t="s">
        <v>1612</v>
      </c>
      <c r="C2260" s="56" t="s">
        <v>1719</v>
      </c>
      <c r="D2260" s="32">
        <v>6345405</v>
      </c>
      <c r="E2260" s="32">
        <v>-5697257</v>
      </c>
      <c r="F2260" s="32">
        <v>648148</v>
      </c>
      <c r="G2260" s="32">
        <v>-196796.76</v>
      </c>
      <c r="H2260" s="32">
        <v>-134081.31</v>
      </c>
      <c r="I2260" s="32">
        <v>0</v>
      </c>
      <c r="J2260" s="32">
        <v>62715.450000000012</v>
      </c>
      <c r="K2260" s="32">
        <v>134081.31</v>
      </c>
      <c r="L2260" s="32" t="s">
        <v>11372</v>
      </c>
    </row>
    <row r="2261" spans="1:12">
      <c r="A2261" s="56"/>
      <c r="B2261" s="56" t="s">
        <v>1614</v>
      </c>
      <c r="C2261" s="56" t="s">
        <v>1720</v>
      </c>
      <c r="D2261" s="32">
        <v>58297346</v>
      </c>
      <c r="E2261" s="32">
        <v>-52342592</v>
      </c>
      <c r="F2261" s="32">
        <v>5954754</v>
      </c>
      <c r="G2261" s="32">
        <v>-1808036.92</v>
      </c>
      <c r="H2261" s="32">
        <v>-1231849.33</v>
      </c>
      <c r="I2261" s="32">
        <v>0</v>
      </c>
      <c r="J2261" s="32">
        <v>576187.58999999985</v>
      </c>
      <c r="K2261" s="32">
        <v>1231849.33</v>
      </c>
      <c r="L2261" s="32" t="s">
        <v>11372</v>
      </c>
    </row>
    <row r="2262" spans="1:12">
      <c r="A2262" s="56"/>
      <c r="B2262" s="56" t="s">
        <v>1616</v>
      </c>
      <c r="C2262" s="56" t="s">
        <v>1721</v>
      </c>
      <c r="D2262" s="32">
        <v>604481948</v>
      </c>
      <c r="E2262" s="32">
        <v>-289016796</v>
      </c>
      <c r="F2262" s="32">
        <v>315465152</v>
      </c>
      <c r="G2262" s="32">
        <v>-3036609.26</v>
      </c>
      <c r="H2262" s="32">
        <v>-3069978.59</v>
      </c>
      <c r="I2262" s="32">
        <v>-3069978.6</v>
      </c>
      <c r="J2262" s="32">
        <v>-33369.330000000075</v>
      </c>
      <c r="K2262" s="32">
        <v>-1.0000000242143869E-2</v>
      </c>
      <c r="L2262" s="32"/>
    </row>
    <row r="2263" spans="1:12">
      <c r="A2263" s="56"/>
      <c r="B2263" s="56" t="s">
        <v>1620</v>
      </c>
      <c r="C2263" s="56" t="s">
        <v>1727</v>
      </c>
      <c r="D2263" s="32">
        <v>10370125</v>
      </c>
      <c r="E2263" s="32">
        <v>-9310874</v>
      </c>
      <c r="F2263" s="32">
        <v>1059251</v>
      </c>
      <c r="G2263" s="32">
        <v>-321619.55</v>
      </c>
      <c r="H2263" s="32">
        <v>-219125.41</v>
      </c>
      <c r="I2263" s="32">
        <v>0</v>
      </c>
      <c r="J2263" s="32">
        <v>102494.13999999998</v>
      </c>
      <c r="K2263" s="32">
        <v>219125.41</v>
      </c>
      <c r="L2263" s="32" t="s">
        <v>11372</v>
      </c>
    </row>
    <row r="2264" spans="1:12">
      <c r="A2264" s="56"/>
      <c r="B2264" s="56" t="s">
        <v>1152</v>
      </c>
      <c r="C2264" s="56" t="s">
        <v>1630</v>
      </c>
      <c r="D2264" s="32">
        <v>65962746</v>
      </c>
      <c r="E2264" s="32">
        <v>-40323939</v>
      </c>
      <c r="F2264" s="32">
        <v>25638807</v>
      </c>
      <c r="G2264" s="32">
        <v>-867691.41</v>
      </c>
      <c r="H2264" s="32">
        <v>-877226.47</v>
      </c>
      <c r="I2264" s="32">
        <v>-877226.48</v>
      </c>
      <c r="J2264" s="32">
        <v>-9535.0599999999395</v>
      </c>
      <c r="K2264" s="32">
        <v>-1.0000000009313226E-2</v>
      </c>
      <c r="L2264" s="32"/>
    </row>
    <row r="2265" spans="1:12">
      <c r="A2265" s="56"/>
      <c r="B2265" s="56" t="s">
        <v>1475</v>
      </c>
      <c r="C2265" s="56" t="s">
        <v>1631</v>
      </c>
      <c r="D2265" s="32">
        <v>12528873</v>
      </c>
      <c r="E2265" s="32">
        <v>-7659073</v>
      </c>
      <c r="F2265" s="32">
        <v>4869800</v>
      </c>
      <c r="G2265" s="32">
        <v>-164808.1</v>
      </c>
      <c r="H2265" s="32">
        <v>-166619.19</v>
      </c>
      <c r="I2265" s="32">
        <v>-166619.18</v>
      </c>
      <c r="J2265" s="32">
        <v>-1811.0899999999965</v>
      </c>
      <c r="K2265" s="32">
        <v>1.0000000009313226E-2</v>
      </c>
      <c r="L2265" s="32"/>
    </row>
    <row r="2266" spans="1:12">
      <c r="A2266" s="56"/>
      <c r="B2266" s="56" t="s">
        <v>1478</v>
      </c>
      <c r="C2266" s="56" t="s">
        <v>1632</v>
      </c>
      <c r="D2266" s="32">
        <v>159933361</v>
      </c>
      <c r="E2266" s="32">
        <v>-97769476</v>
      </c>
      <c r="F2266" s="32">
        <v>62163885</v>
      </c>
      <c r="G2266" s="32">
        <v>-2103805.71</v>
      </c>
      <c r="H2266" s="32">
        <v>-2126924.4500000002</v>
      </c>
      <c r="I2266" s="32">
        <v>-2126924.4500000002</v>
      </c>
      <c r="J2266" s="32">
        <v>-23118.740000000224</v>
      </c>
      <c r="K2266" s="32">
        <v>0</v>
      </c>
      <c r="L2266" s="32"/>
    </row>
    <row r="2267" spans="1:12">
      <c r="A2267" s="56"/>
      <c r="B2267" s="56" t="s">
        <v>1480</v>
      </c>
      <c r="C2267" s="56" t="s">
        <v>1633</v>
      </c>
      <c r="D2267" s="32">
        <v>182444449</v>
      </c>
      <c r="E2267" s="32">
        <v>-87658026</v>
      </c>
      <c r="F2267" s="32">
        <v>94786423</v>
      </c>
      <c r="G2267" s="32">
        <v>-911960.95</v>
      </c>
      <c r="H2267" s="32">
        <v>-921982.51</v>
      </c>
      <c r="I2267" s="32">
        <v>-921982.5</v>
      </c>
      <c r="J2267" s="32">
        <v>-10021.560000000056</v>
      </c>
      <c r="K2267" s="32">
        <v>1.0000000009313226E-2</v>
      </c>
      <c r="L2267" s="32"/>
    </row>
    <row r="2268" spans="1:12">
      <c r="A2268" s="56"/>
      <c r="B2268" s="56" t="s">
        <v>1482</v>
      </c>
      <c r="C2268" s="56" t="s">
        <v>1634</v>
      </c>
      <c r="D2268" s="32">
        <v>21623794</v>
      </c>
      <c r="E2268" s="32">
        <v>-19415042</v>
      </c>
      <c r="F2268" s="32">
        <v>2208752</v>
      </c>
      <c r="G2268" s="32">
        <v>-670641.47</v>
      </c>
      <c r="H2268" s="32">
        <v>-456920.57</v>
      </c>
      <c r="I2268" s="32">
        <v>0</v>
      </c>
      <c r="J2268" s="32">
        <v>213720.89999999997</v>
      </c>
      <c r="K2268" s="32">
        <v>456920.57</v>
      </c>
      <c r="L2268" s="32" t="s">
        <v>11372</v>
      </c>
    </row>
    <row r="2269" spans="1:12">
      <c r="A2269" s="56"/>
      <c r="B2269" s="56" t="s">
        <v>1484</v>
      </c>
      <c r="C2269" s="56" t="s">
        <v>1635</v>
      </c>
      <c r="D2269" s="32">
        <v>1945535</v>
      </c>
      <c r="E2269" s="32">
        <v>-1189333</v>
      </c>
      <c r="F2269" s="32">
        <v>756202</v>
      </c>
      <c r="G2269" s="32">
        <v>-25592.07</v>
      </c>
      <c r="H2269" s="32">
        <v>-25873.3</v>
      </c>
      <c r="I2269" s="32">
        <v>-25873.3</v>
      </c>
      <c r="J2269" s="32">
        <v>-281.22999999999956</v>
      </c>
      <c r="K2269" s="32">
        <v>0</v>
      </c>
      <c r="L2269" s="32"/>
    </row>
    <row r="2270" spans="1:12">
      <c r="A2270" s="56"/>
      <c r="B2270" s="56" t="s">
        <v>1486</v>
      </c>
      <c r="C2270" s="56" t="s">
        <v>1636</v>
      </c>
      <c r="D2270" s="32">
        <v>666105</v>
      </c>
      <c r="E2270" s="32">
        <v>-407199</v>
      </c>
      <c r="F2270" s="32">
        <v>258906</v>
      </c>
      <c r="G2270" s="32">
        <v>-8762.1200000000008</v>
      </c>
      <c r="H2270" s="32">
        <v>-8858.41</v>
      </c>
      <c r="I2270" s="32">
        <v>-8858.41</v>
      </c>
      <c r="J2270" s="32">
        <v>-96.289999999999054</v>
      </c>
      <c r="K2270" s="32">
        <v>0</v>
      </c>
      <c r="L2270" s="32"/>
    </row>
    <row r="2271" spans="1:12">
      <c r="A2271" s="56"/>
      <c r="B2271" s="56" t="s">
        <v>2920</v>
      </c>
      <c r="C2271" s="56" t="s">
        <v>2919</v>
      </c>
      <c r="D2271" s="32">
        <v>113738299</v>
      </c>
      <c r="E2271" s="32">
        <v>-70865445</v>
      </c>
      <c r="F2271" s="32">
        <v>42872854</v>
      </c>
      <c r="G2271" s="32">
        <v>-1483524.97</v>
      </c>
      <c r="H2271" s="32">
        <v>-1499827.44</v>
      </c>
      <c r="I2271" s="32">
        <v>-1499827.44</v>
      </c>
      <c r="J2271" s="32">
        <v>-16302.469999999972</v>
      </c>
      <c r="K2271" s="32">
        <v>0</v>
      </c>
      <c r="L2271" s="32"/>
    </row>
    <row r="2272" spans="1:12">
      <c r="A2272" s="56"/>
      <c r="B2272" s="56" t="s">
        <v>1244</v>
      </c>
      <c r="C2272" s="56" t="s">
        <v>2921</v>
      </c>
      <c r="D2272" s="32">
        <v>294034736</v>
      </c>
      <c r="E2272" s="32">
        <v>-144144506</v>
      </c>
      <c r="F2272" s="32">
        <v>149890230</v>
      </c>
      <c r="G2272" s="32">
        <v>-1449699.85</v>
      </c>
      <c r="H2272" s="32">
        <v>-1465630.61</v>
      </c>
      <c r="I2272" s="32">
        <v>-1465630.62</v>
      </c>
      <c r="J2272" s="32">
        <v>-15930.760000000009</v>
      </c>
      <c r="K2272" s="32">
        <v>-1.0000000009313226E-2</v>
      </c>
      <c r="L2272" s="32"/>
    </row>
    <row r="2273" spans="1:12">
      <c r="A2273" s="56"/>
      <c r="B2273" s="56" t="s">
        <v>2923</v>
      </c>
      <c r="C2273" s="56" t="s">
        <v>2922</v>
      </c>
      <c r="D2273" s="32">
        <v>16832395</v>
      </c>
      <c r="E2273" s="32">
        <v>-10440799</v>
      </c>
      <c r="F2273" s="32">
        <v>6391596</v>
      </c>
      <c r="G2273" s="32">
        <v>-221415.11</v>
      </c>
      <c r="H2273" s="32">
        <v>-223848.24</v>
      </c>
      <c r="I2273" s="32">
        <v>-223848.25</v>
      </c>
      <c r="J2273" s="32">
        <v>-2433.1300000000047</v>
      </c>
      <c r="K2273" s="32">
        <v>-1.0000000009313226E-2</v>
      </c>
      <c r="L2273" s="32"/>
    </row>
    <row r="2274" spans="1:12">
      <c r="A2274" s="56"/>
      <c r="B2274" s="56" t="s">
        <v>7145</v>
      </c>
      <c r="C2274" s="56" t="s">
        <v>2924</v>
      </c>
      <c r="D2274" s="32">
        <v>56382732</v>
      </c>
      <c r="E2274" s="32">
        <v>-51774707</v>
      </c>
      <c r="F2274" s="32">
        <v>4608025</v>
      </c>
      <c r="G2274" s="32">
        <v>-1788888.83</v>
      </c>
      <c r="H2274" s="32">
        <v>0</v>
      </c>
      <c r="I2274" s="32">
        <v>0</v>
      </c>
      <c r="J2274" s="32">
        <v>1788888.83</v>
      </c>
      <c r="K2274" s="32">
        <v>0</v>
      </c>
      <c r="L2274" s="32"/>
    </row>
    <row r="2275" spans="1:12">
      <c r="A2275" s="56"/>
      <c r="B2275" s="56" t="s">
        <v>1178</v>
      </c>
      <c r="C2275" s="56" t="s">
        <v>2925</v>
      </c>
      <c r="D2275" s="32">
        <v>2989163</v>
      </c>
      <c r="E2275" s="32">
        <v>-2744866</v>
      </c>
      <c r="F2275" s="32">
        <v>244297</v>
      </c>
      <c r="G2275" s="32">
        <v>-94838.98</v>
      </c>
      <c r="H2275" s="32">
        <v>0</v>
      </c>
      <c r="I2275" s="32">
        <v>0</v>
      </c>
      <c r="J2275" s="32">
        <v>94838.98</v>
      </c>
      <c r="K2275" s="32">
        <v>0</v>
      </c>
      <c r="L2275" s="32"/>
    </row>
    <row r="2276" spans="1:12">
      <c r="A2276" s="56"/>
      <c r="B2276" s="56" t="s">
        <v>2927</v>
      </c>
      <c r="C2276" s="56" t="s">
        <v>2926</v>
      </c>
      <c r="D2276" s="32">
        <v>4981938</v>
      </c>
      <c r="E2276" s="32">
        <v>-2434256</v>
      </c>
      <c r="F2276" s="32">
        <v>2547682</v>
      </c>
      <c r="G2276" s="32">
        <v>-24648.98</v>
      </c>
      <c r="H2276" s="32">
        <v>-24919.85</v>
      </c>
      <c r="I2276" s="32">
        <v>-24919.84</v>
      </c>
      <c r="J2276" s="32">
        <v>-270.86999999999898</v>
      </c>
      <c r="K2276" s="32">
        <v>9.9999999983992893E-3</v>
      </c>
      <c r="L2276" s="32"/>
    </row>
    <row r="2277" spans="1:12">
      <c r="A2277" s="56"/>
      <c r="B2277" s="56" t="s">
        <v>1180</v>
      </c>
      <c r="C2277" s="56" t="s">
        <v>2928</v>
      </c>
      <c r="D2277" s="32">
        <v>11270118</v>
      </c>
      <c r="E2277" s="32">
        <v>-6990629</v>
      </c>
      <c r="F2277" s="32">
        <v>4279489</v>
      </c>
      <c r="G2277" s="32">
        <v>-148248.32999999999</v>
      </c>
      <c r="H2277" s="32">
        <v>-149877.42000000001</v>
      </c>
      <c r="I2277" s="32">
        <v>-149877.43</v>
      </c>
      <c r="J2277" s="32">
        <v>-1629.0900000000256</v>
      </c>
      <c r="K2277" s="32">
        <v>-9.9999999802093953E-3</v>
      </c>
      <c r="L2277" s="32"/>
    </row>
    <row r="2278" spans="1:12">
      <c r="A2278" s="56"/>
      <c r="B2278" s="56" t="s">
        <v>2930</v>
      </c>
      <c r="C2278" s="56" t="s">
        <v>2929</v>
      </c>
      <c r="D2278" s="32">
        <v>226757</v>
      </c>
      <c r="E2278" s="32">
        <v>-140653</v>
      </c>
      <c r="F2278" s="32">
        <v>86104</v>
      </c>
      <c r="G2278" s="32">
        <v>-2982.78</v>
      </c>
      <c r="H2278" s="32">
        <v>-3015.56</v>
      </c>
      <c r="I2278" s="32">
        <v>-3015.56</v>
      </c>
      <c r="J2278" s="32">
        <v>-32.779999999999745</v>
      </c>
      <c r="K2278" s="32">
        <v>0</v>
      </c>
      <c r="L2278" s="32"/>
    </row>
    <row r="2279" spans="1:12">
      <c r="A2279" s="56"/>
      <c r="B2279" s="56" t="s">
        <v>1186</v>
      </c>
      <c r="C2279" s="56" t="s">
        <v>2931</v>
      </c>
      <c r="D2279" s="32">
        <v>1619130</v>
      </c>
      <c r="E2279" s="32">
        <v>-1486802</v>
      </c>
      <c r="F2279" s="32">
        <v>132328</v>
      </c>
      <c r="G2279" s="32">
        <v>-51371.13</v>
      </c>
      <c r="H2279" s="32">
        <v>0</v>
      </c>
      <c r="I2279" s="32">
        <v>0</v>
      </c>
      <c r="J2279" s="32">
        <v>51371.13</v>
      </c>
      <c r="K2279" s="32">
        <v>0</v>
      </c>
      <c r="L2279" s="32"/>
    </row>
    <row r="2280" spans="1:12">
      <c r="A2280" s="56"/>
      <c r="B2280" s="56" t="s">
        <v>2933</v>
      </c>
      <c r="C2280" s="56" t="s">
        <v>2932</v>
      </c>
      <c r="D2280" s="32">
        <v>8141209</v>
      </c>
      <c r="E2280" s="32">
        <v>-3977928</v>
      </c>
      <c r="F2280" s="32">
        <v>4163281</v>
      </c>
      <c r="G2280" s="32">
        <v>-40280</v>
      </c>
      <c r="H2280" s="32">
        <v>-40722.629999999997</v>
      </c>
      <c r="I2280" s="32">
        <v>-40722.639999999999</v>
      </c>
      <c r="J2280" s="32">
        <v>-442.62999999999738</v>
      </c>
      <c r="K2280" s="32">
        <v>-1.0000000002037268E-2</v>
      </c>
      <c r="L2280" s="32"/>
    </row>
    <row r="2281" spans="1:12">
      <c r="A2281" s="56"/>
      <c r="B2281" s="56" t="s">
        <v>1616</v>
      </c>
      <c r="C2281" s="56" t="s">
        <v>3319</v>
      </c>
      <c r="D2281" s="32">
        <v>133688221</v>
      </c>
      <c r="E2281" s="32">
        <v>-71212988</v>
      </c>
      <c r="F2281" s="32">
        <v>62475233</v>
      </c>
      <c r="G2281" s="32">
        <v>-598275.37</v>
      </c>
      <c r="H2281" s="32">
        <v>-604849.82999999996</v>
      </c>
      <c r="I2281" s="32">
        <v>-604849.81999999995</v>
      </c>
      <c r="J2281" s="32">
        <v>-6574.4599999999627</v>
      </c>
      <c r="K2281" s="32">
        <v>1.0000000009313226E-2</v>
      </c>
      <c r="L2281" s="32"/>
    </row>
    <row r="2282" spans="1:12">
      <c r="A2282" s="56"/>
      <c r="B2282" s="56" t="s">
        <v>1900</v>
      </c>
      <c r="C2282" s="56" t="s">
        <v>2934</v>
      </c>
      <c r="D2282" s="32">
        <v>154818998</v>
      </c>
      <c r="E2282" s="32">
        <v>-75647092</v>
      </c>
      <c r="F2282" s="32">
        <v>79171906</v>
      </c>
      <c r="G2282" s="32">
        <v>-765993.05</v>
      </c>
      <c r="H2282" s="32">
        <v>-774410.55</v>
      </c>
      <c r="I2282" s="32">
        <v>-774410.55</v>
      </c>
      <c r="J2282" s="32">
        <v>-8417.5</v>
      </c>
      <c r="K2282" s="32">
        <v>0</v>
      </c>
      <c r="L2282" s="32"/>
    </row>
    <row r="2283" spans="1:12">
      <c r="A2283" s="56"/>
      <c r="B2283" s="56" t="s">
        <v>1164</v>
      </c>
      <c r="C2283" s="56" t="s">
        <v>2935</v>
      </c>
      <c r="D2283" s="32">
        <v>129792694</v>
      </c>
      <c r="E2283" s="32">
        <v>-63418830</v>
      </c>
      <c r="F2283" s="32">
        <v>66373864</v>
      </c>
      <c r="G2283" s="32">
        <v>-642171.19999999995</v>
      </c>
      <c r="H2283" s="32">
        <v>-649228.04</v>
      </c>
      <c r="I2283" s="32">
        <v>-649228.03</v>
      </c>
      <c r="J2283" s="32">
        <v>-7056.8400000000838</v>
      </c>
      <c r="K2283" s="32">
        <v>1.0000000009313226E-2</v>
      </c>
      <c r="L2283" s="32"/>
    </row>
    <row r="2284" spans="1:12">
      <c r="A2284" s="56"/>
      <c r="B2284" s="56" t="s">
        <v>3321</v>
      </c>
      <c r="C2284" s="56" t="s">
        <v>3320</v>
      </c>
      <c r="D2284" s="32">
        <v>127779227</v>
      </c>
      <c r="E2284" s="32">
        <v>-117336137</v>
      </c>
      <c r="F2284" s="32">
        <v>10443090</v>
      </c>
      <c r="G2284" s="32">
        <v>-4054128.33</v>
      </c>
      <c r="H2284" s="32">
        <v>0</v>
      </c>
      <c r="I2284" s="32">
        <v>0</v>
      </c>
      <c r="J2284" s="32">
        <v>4054128.33</v>
      </c>
      <c r="K2284" s="32">
        <v>0</v>
      </c>
      <c r="L2284" s="32"/>
    </row>
    <row r="2285" spans="1:12">
      <c r="A2285" s="56"/>
      <c r="B2285" s="56" t="s">
        <v>2937</v>
      </c>
      <c r="C2285" s="56" t="s">
        <v>2936</v>
      </c>
      <c r="D2285" s="32">
        <v>291033</v>
      </c>
      <c r="E2285" s="32">
        <v>-261529</v>
      </c>
      <c r="F2285" s="32">
        <v>29504</v>
      </c>
      <c r="G2285" s="32">
        <v>-7644.04</v>
      </c>
      <c r="H2285" s="32">
        <v>-7308.04</v>
      </c>
      <c r="I2285" s="32">
        <v>0</v>
      </c>
      <c r="J2285" s="32">
        <v>336</v>
      </c>
      <c r="K2285" s="32">
        <v>7308.04</v>
      </c>
      <c r="L2285" s="32" t="s">
        <v>11372</v>
      </c>
    </row>
    <row r="2286" spans="1:12">
      <c r="A2286" s="56"/>
      <c r="B2286" s="56" t="s">
        <v>2937</v>
      </c>
      <c r="C2286" s="56" t="s">
        <v>2938</v>
      </c>
      <c r="D2286" s="32">
        <v>875935</v>
      </c>
      <c r="E2286" s="32">
        <v>-685915</v>
      </c>
      <c r="F2286" s="32">
        <v>190020</v>
      </c>
      <c r="G2286" s="32">
        <v>-21392.83</v>
      </c>
      <c r="H2286" s="32">
        <v>-21627.919999999998</v>
      </c>
      <c r="I2286" s="32">
        <v>-21627.91</v>
      </c>
      <c r="J2286" s="32">
        <v>-235.08999999999651</v>
      </c>
      <c r="K2286" s="32">
        <v>9.9999999983992893E-3</v>
      </c>
      <c r="L2286" s="32"/>
    </row>
    <row r="2287" spans="1:12">
      <c r="A2287" s="56"/>
      <c r="B2287" s="56" t="s">
        <v>3434</v>
      </c>
      <c r="C2287" s="56" t="s">
        <v>3433</v>
      </c>
      <c r="D2287" s="32">
        <v>1642393</v>
      </c>
      <c r="E2287" s="32">
        <v>-1198257</v>
      </c>
      <c r="F2287" s="32">
        <v>444136</v>
      </c>
      <c r="G2287" s="32">
        <v>-39032.53</v>
      </c>
      <c r="H2287" s="32">
        <v>-39461.47</v>
      </c>
      <c r="I2287" s="32">
        <v>-39461.46</v>
      </c>
      <c r="J2287" s="32">
        <v>-428.94000000000233</v>
      </c>
      <c r="K2287" s="32">
        <v>1.0000000002037268E-2</v>
      </c>
      <c r="L2287" s="32"/>
    </row>
    <row r="2288" spans="1:12">
      <c r="A2288" s="56"/>
      <c r="B2288" s="56" t="s">
        <v>3436</v>
      </c>
      <c r="C2288" s="56" t="s">
        <v>3435</v>
      </c>
      <c r="D2288" s="32">
        <v>170184</v>
      </c>
      <c r="E2288" s="32">
        <v>-122001</v>
      </c>
      <c r="F2288" s="32">
        <v>48183</v>
      </c>
      <c r="G2288" s="32">
        <v>-4020.43</v>
      </c>
      <c r="H2288" s="32">
        <v>-4064.6</v>
      </c>
      <c r="I2288" s="32">
        <v>-4064.61</v>
      </c>
      <c r="J2288" s="32">
        <v>-44.170000000000073</v>
      </c>
      <c r="K2288" s="32">
        <v>-1.0000000000218279E-2</v>
      </c>
      <c r="L2288" s="32"/>
    </row>
    <row r="2289" spans="1:12">
      <c r="A2289" s="56"/>
      <c r="B2289" s="56" t="s">
        <v>3172</v>
      </c>
      <c r="C2289" s="56" t="s">
        <v>3171</v>
      </c>
      <c r="D2289" s="32">
        <v>2444596</v>
      </c>
      <c r="E2289" s="32">
        <v>-1322066</v>
      </c>
      <c r="F2289" s="32">
        <v>1122530</v>
      </c>
      <c r="G2289" s="32">
        <v>-29835.25</v>
      </c>
      <c r="H2289" s="32">
        <v>-30163.119999999999</v>
      </c>
      <c r="I2289" s="32">
        <v>-30163.11</v>
      </c>
      <c r="J2289" s="32">
        <v>-327.86999999999898</v>
      </c>
      <c r="K2289" s="32">
        <v>9.9999999983992893E-3</v>
      </c>
      <c r="L2289" s="32"/>
    </row>
    <row r="2290" spans="1:12">
      <c r="A2290" s="56"/>
      <c r="B2290" s="56" t="s">
        <v>2940</v>
      </c>
      <c r="C2290" s="56" t="s">
        <v>2939</v>
      </c>
      <c r="D2290" s="32">
        <v>4784682</v>
      </c>
      <c r="E2290" s="32">
        <v>-2096698</v>
      </c>
      <c r="F2290" s="32">
        <v>2687984</v>
      </c>
      <c r="G2290" s="32">
        <v>-26068.82</v>
      </c>
      <c r="H2290" s="32">
        <v>-26355.29</v>
      </c>
      <c r="I2290" s="32">
        <v>-26355.29</v>
      </c>
      <c r="J2290" s="32">
        <v>-286.47000000000116</v>
      </c>
      <c r="K2290" s="32">
        <v>0</v>
      </c>
      <c r="L2290" s="32"/>
    </row>
    <row r="2291" spans="1:12">
      <c r="A2291" s="56"/>
      <c r="B2291" s="56" t="s">
        <v>2942</v>
      </c>
      <c r="C2291" s="56" t="s">
        <v>2941</v>
      </c>
      <c r="D2291" s="32">
        <v>368196</v>
      </c>
      <c r="E2291" s="32">
        <v>-240988</v>
      </c>
      <c r="F2291" s="32">
        <v>127208</v>
      </c>
      <c r="G2291" s="32">
        <v>-8469.2999999999993</v>
      </c>
      <c r="H2291" s="32">
        <v>-8562.3700000000008</v>
      </c>
      <c r="I2291" s="32">
        <v>-8562.36</v>
      </c>
      <c r="J2291" s="32">
        <v>-93.070000000001528</v>
      </c>
      <c r="K2291" s="32">
        <v>1.0000000000218279E-2</v>
      </c>
      <c r="L2291" s="32"/>
    </row>
    <row r="2292" spans="1:12">
      <c r="A2292" s="56"/>
      <c r="B2292" s="56" t="s">
        <v>2944</v>
      </c>
      <c r="C2292" s="56" t="s">
        <v>2943</v>
      </c>
      <c r="D2292" s="32">
        <v>2681085</v>
      </c>
      <c r="E2292" s="32">
        <v>-1628438</v>
      </c>
      <c r="F2292" s="32">
        <v>1052647</v>
      </c>
      <c r="G2292" s="32">
        <v>-60705.82</v>
      </c>
      <c r="H2292" s="32">
        <v>-61372.91</v>
      </c>
      <c r="I2292" s="32">
        <v>-61372.92</v>
      </c>
      <c r="J2292" s="32">
        <v>-667.09000000000378</v>
      </c>
      <c r="K2292" s="32">
        <v>-9.9999999947613105E-3</v>
      </c>
      <c r="L2292" s="32"/>
    </row>
    <row r="2293" spans="1:12">
      <c r="A2293" s="56"/>
      <c r="B2293" s="56" t="s">
        <v>2946</v>
      </c>
      <c r="C2293" s="56" t="s">
        <v>2945</v>
      </c>
      <c r="D2293" s="32">
        <v>408737</v>
      </c>
      <c r="E2293" s="32">
        <v>-248471</v>
      </c>
      <c r="F2293" s="32">
        <v>160266</v>
      </c>
      <c r="G2293" s="32">
        <v>-9240.7199999999993</v>
      </c>
      <c r="H2293" s="32">
        <v>-9342.2800000000007</v>
      </c>
      <c r="I2293" s="32">
        <v>-9342.27</v>
      </c>
      <c r="J2293" s="32">
        <v>-101.56000000000131</v>
      </c>
      <c r="K2293" s="32">
        <v>1.0000000000218279E-2</v>
      </c>
      <c r="L2293" s="32"/>
    </row>
    <row r="2294" spans="1:12">
      <c r="A2294" s="56"/>
      <c r="B2294" s="56" t="s">
        <v>2948</v>
      </c>
      <c r="C2294" s="56" t="s">
        <v>2947</v>
      </c>
      <c r="D2294" s="32">
        <v>1549443</v>
      </c>
      <c r="E2294" s="32">
        <v>-690159</v>
      </c>
      <c r="F2294" s="32">
        <v>859284</v>
      </c>
      <c r="G2294" s="32">
        <v>-19806.48</v>
      </c>
      <c r="H2294" s="32">
        <v>-20024.13</v>
      </c>
      <c r="I2294" s="32">
        <v>-20024.14</v>
      </c>
      <c r="J2294" s="32">
        <v>-217.65000000000146</v>
      </c>
      <c r="K2294" s="32">
        <v>-9.9999999983992893E-3</v>
      </c>
      <c r="L2294" s="32"/>
    </row>
    <row r="2295" spans="1:12">
      <c r="A2295" s="56"/>
      <c r="B2295" s="56" t="s">
        <v>2950</v>
      </c>
      <c r="C2295" s="56" t="s">
        <v>2949</v>
      </c>
      <c r="D2295" s="32">
        <v>392168</v>
      </c>
      <c r="E2295" s="32">
        <v>-234404</v>
      </c>
      <c r="F2295" s="32">
        <v>157764</v>
      </c>
      <c r="G2295" s="32">
        <v>-8834.9599999999991</v>
      </c>
      <c r="H2295" s="32">
        <v>-8932.0499999999993</v>
      </c>
      <c r="I2295" s="32">
        <v>-8932.0400000000009</v>
      </c>
      <c r="J2295" s="32">
        <v>-97.090000000000146</v>
      </c>
      <c r="K2295" s="32">
        <v>9.9999999983992893E-3</v>
      </c>
      <c r="L2295" s="32"/>
    </row>
    <row r="2296" spans="1:12">
      <c r="A2296" s="56"/>
      <c r="B2296" s="56" t="s">
        <v>3323</v>
      </c>
      <c r="C2296" s="56" t="s">
        <v>3322</v>
      </c>
      <c r="D2296" s="32">
        <v>423150</v>
      </c>
      <c r="E2296" s="32">
        <v>-207532</v>
      </c>
      <c r="F2296" s="32">
        <v>215618</v>
      </c>
      <c r="G2296" s="32">
        <v>-2070.1799999999998</v>
      </c>
      <c r="H2296" s="32">
        <v>-2092.9299999999998</v>
      </c>
      <c r="I2296" s="32">
        <v>-2092.9299999999998</v>
      </c>
      <c r="J2296" s="32">
        <v>-22.75</v>
      </c>
      <c r="K2296" s="32">
        <v>0</v>
      </c>
      <c r="L2296" s="32"/>
    </row>
    <row r="2297" spans="1:12">
      <c r="A2297" s="56"/>
      <c r="B2297" s="56" t="s">
        <v>3438</v>
      </c>
      <c r="C2297" s="56" t="s">
        <v>3437</v>
      </c>
      <c r="D2297" s="32">
        <v>492432</v>
      </c>
      <c r="E2297" s="32">
        <v>-408742</v>
      </c>
      <c r="F2297" s="32">
        <v>83690</v>
      </c>
      <c r="G2297" s="32">
        <v>-12356.85</v>
      </c>
      <c r="H2297" s="32">
        <v>-12492.64</v>
      </c>
      <c r="I2297" s="32">
        <v>-12492.63</v>
      </c>
      <c r="J2297" s="32">
        <v>-135.78999999999905</v>
      </c>
      <c r="K2297" s="32">
        <v>1.0000000000218279E-2</v>
      </c>
      <c r="L2297" s="32"/>
    </row>
    <row r="2298" spans="1:12">
      <c r="A2298" s="56"/>
      <c r="B2298" s="56" t="s">
        <v>3325</v>
      </c>
      <c r="C2298" s="56" t="s">
        <v>3324</v>
      </c>
      <c r="D2298" s="32">
        <v>278075</v>
      </c>
      <c r="E2298" s="32">
        <v>-135369</v>
      </c>
      <c r="F2298" s="32">
        <v>142706</v>
      </c>
      <c r="G2298" s="32">
        <v>-1371.2</v>
      </c>
      <c r="H2298" s="32">
        <v>-1386.27</v>
      </c>
      <c r="I2298" s="32">
        <v>-1386.27</v>
      </c>
      <c r="J2298" s="32">
        <v>-15.069999999999936</v>
      </c>
      <c r="K2298" s="32">
        <v>0</v>
      </c>
      <c r="L2298" s="32"/>
    </row>
    <row r="2299" spans="1:12">
      <c r="A2299" s="56"/>
      <c r="B2299" s="56" t="s">
        <v>3440</v>
      </c>
      <c r="C2299" s="56" t="s">
        <v>3439</v>
      </c>
      <c r="D2299" s="32">
        <v>60686</v>
      </c>
      <c r="E2299" s="32">
        <v>-48559</v>
      </c>
      <c r="F2299" s="32">
        <v>12127</v>
      </c>
      <c r="G2299" s="32">
        <v>-1496.28</v>
      </c>
      <c r="H2299" s="32">
        <v>-1512.72</v>
      </c>
      <c r="I2299" s="32">
        <v>-1512.73</v>
      </c>
      <c r="J2299" s="32">
        <v>-16.440000000000055</v>
      </c>
      <c r="K2299" s="32">
        <v>-9.9999999999909051E-3</v>
      </c>
      <c r="L2299" s="32"/>
    </row>
    <row r="2300" spans="1:12">
      <c r="A2300" s="56"/>
      <c r="B2300" s="56" t="s">
        <v>3174</v>
      </c>
      <c r="C2300" s="56" t="s">
        <v>3173</v>
      </c>
      <c r="D2300" s="32">
        <v>886358</v>
      </c>
      <c r="E2300" s="32">
        <v>-422244</v>
      </c>
      <c r="F2300" s="32">
        <v>464114</v>
      </c>
      <c r="G2300" s="32">
        <v>-4469.05</v>
      </c>
      <c r="H2300" s="32">
        <v>-4518.16</v>
      </c>
      <c r="I2300" s="32">
        <v>-4518.1499999999996</v>
      </c>
      <c r="J2300" s="32">
        <v>-49.109999999999673</v>
      </c>
      <c r="K2300" s="32">
        <v>1.0000000000218279E-2</v>
      </c>
      <c r="L2300" s="32"/>
    </row>
    <row r="2301" spans="1:12">
      <c r="A2301" s="56"/>
      <c r="B2301" s="56" t="s">
        <v>3176</v>
      </c>
      <c r="C2301" s="56" t="s">
        <v>3175</v>
      </c>
      <c r="D2301" s="32">
        <v>354567</v>
      </c>
      <c r="E2301" s="32">
        <v>-207220</v>
      </c>
      <c r="F2301" s="32">
        <v>147347</v>
      </c>
      <c r="G2301" s="32">
        <v>-4214.12</v>
      </c>
      <c r="H2301" s="32">
        <v>-4260.4399999999996</v>
      </c>
      <c r="I2301" s="32">
        <v>-4260.43</v>
      </c>
      <c r="J2301" s="32">
        <v>-46.319999999999709</v>
      </c>
      <c r="K2301" s="32">
        <v>9.999999999308784E-3</v>
      </c>
      <c r="L2301" s="32"/>
    </row>
    <row r="2302" spans="1:12">
      <c r="A2302" s="56"/>
      <c r="B2302" s="56" t="s">
        <v>3178</v>
      </c>
      <c r="C2302" s="56" t="s">
        <v>3177</v>
      </c>
      <c r="D2302" s="32">
        <v>2421039</v>
      </c>
      <c r="E2302" s="32">
        <v>-1434480</v>
      </c>
      <c r="F2302" s="32">
        <v>986559</v>
      </c>
      <c r="G2302" s="32">
        <v>-28619.599999999999</v>
      </c>
      <c r="H2302" s="32">
        <v>-28934.09</v>
      </c>
      <c r="I2302" s="32">
        <v>-28934.1</v>
      </c>
      <c r="J2302" s="32">
        <v>-314.4900000000016</v>
      </c>
      <c r="K2302" s="32">
        <v>-9.9999999983992893E-3</v>
      </c>
      <c r="L2302" s="32"/>
    </row>
    <row r="2303" spans="1:12">
      <c r="A2303" s="56"/>
      <c r="B2303" s="56" t="s">
        <v>3442</v>
      </c>
      <c r="C2303" s="56" t="s">
        <v>3441</v>
      </c>
      <c r="D2303" s="32">
        <v>273228</v>
      </c>
      <c r="E2303" s="32">
        <v>-211477</v>
      </c>
      <c r="F2303" s="32">
        <v>61751</v>
      </c>
      <c r="G2303" s="32">
        <v>-6640.61</v>
      </c>
      <c r="H2303" s="32">
        <v>-6713.58</v>
      </c>
      <c r="I2303" s="32">
        <v>-6713.58</v>
      </c>
      <c r="J2303" s="32">
        <v>-72.970000000000255</v>
      </c>
      <c r="K2303" s="32">
        <v>0</v>
      </c>
      <c r="L2303" s="32"/>
    </row>
    <row r="2304" spans="1:12">
      <c r="A2304" s="56"/>
      <c r="B2304" s="56" t="s">
        <v>2952</v>
      </c>
      <c r="C2304" s="56" t="s">
        <v>2951</v>
      </c>
      <c r="D2304" s="32">
        <v>8923837</v>
      </c>
      <c r="E2304" s="32">
        <v>-5024324</v>
      </c>
      <c r="F2304" s="32">
        <v>3899513</v>
      </c>
      <c r="G2304" s="32">
        <v>-198768.01</v>
      </c>
      <c r="H2304" s="32">
        <v>-200952.27</v>
      </c>
      <c r="I2304" s="32">
        <v>-200952.28</v>
      </c>
      <c r="J2304" s="32">
        <v>-2184.2599999999802</v>
      </c>
      <c r="K2304" s="32">
        <v>-1.0000000009313226E-2</v>
      </c>
      <c r="L2304" s="32"/>
    </row>
    <row r="2305" spans="1:12">
      <c r="A2305" s="56"/>
      <c r="B2305" s="56" t="s">
        <v>2954</v>
      </c>
      <c r="C2305" s="56" t="s">
        <v>2953</v>
      </c>
      <c r="D2305" s="32">
        <v>3291684</v>
      </c>
      <c r="E2305" s="32">
        <v>-1849702</v>
      </c>
      <c r="F2305" s="32">
        <v>1441982</v>
      </c>
      <c r="G2305" s="32">
        <v>-73293.3</v>
      </c>
      <c r="H2305" s="32">
        <v>-74098.720000000001</v>
      </c>
      <c r="I2305" s="32">
        <v>-74098.720000000001</v>
      </c>
      <c r="J2305" s="32">
        <v>-805.41999999999825</v>
      </c>
      <c r="K2305" s="32">
        <v>0</v>
      </c>
      <c r="L2305" s="32"/>
    </row>
    <row r="2306" spans="1:12">
      <c r="A2306" s="56"/>
      <c r="B2306" s="56" t="s">
        <v>2956</v>
      </c>
      <c r="C2306" s="56" t="s">
        <v>2955</v>
      </c>
      <c r="D2306" s="32">
        <v>574827</v>
      </c>
      <c r="E2306" s="32">
        <v>-301204</v>
      </c>
      <c r="F2306" s="32">
        <v>273623</v>
      </c>
      <c r="G2306" s="32">
        <v>-12654.31</v>
      </c>
      <c r="H2306" s="32">
        <v>-12793.37</v>
      </c>
      <c r="I2306" s="32">
        <v>-12793.37</v>
      </c>
      <c r="J2306" s="32">
        <v>-139.06000000000131</v>
      </c>
      <c r="K2306" s="32">
        <v>0</v>
      </c>
      <c r="L2306" s="32"/>
    </row>
    <row r="2307" spans="1:12">
      <c r="A2307" s="56"/>
      <c r="B2307" s="56" t="s">
        <v>20</v>
      </c>
      <c r="C2307" s="56" t="s">
        <v>2957</v>
      </c>
      <c r="D2307" s="32">
        <v>82516267</v>
      </c>
      <c r="E2307" s="32">
        <v>-57202524</v>
      </c>
      <c r="F2307" s="32">
        <v>25313743</v>
      </c>
      <c r="G2307" s="32">
        <v>-2082183.17</v>
      </c>
      <c r="H2307" s="32">
        <v>-2105064.29</v>
      </c>
      <c r="I2307" s="32">
        <v>-2105064.2999999998</v>
      </c>
      <c r="J2307" s="32">
        <v>-22881.120000000112</v>
      </c>
      <c r="K2307" s="32">
        <v>-9.9999997764825821E-3</v>
      </c>
      <c r="L2307" s="32"/>
    </row>
    <row r="2308" spans="1:12">
      <c r="A2308" s="56"/>
      <c r="B2308" s="56" t="s">
        <v>3444</v>
      </c>
      <c r="C2308" s="56" t="s">
        <v>3443</v>
      </c>
      <c r="D2308" s="32">
        <v>1019577</v>
      </c>
      <c r="E2308" s="32">
        <v>-921383</v>
      </c>
      <c r="F2308" s="32">
        <v>98194</v>
      </c>
      <c r="G2308" s="32">
        <v>-31826.5</v>
      </c>
      <c r="H2308" s="32">
        <v>-15388.64</v>
      </c>
      <c r="I2308" s="32">
        <v>0</v>
      </c>
      <c r="J2308" s="32">
        <v>16437.86</v>
      </c>
      <c r="K2308" s="32">
        <v>15388.64</v>
      </c>
      <c r="L2308" s="32" t="s">
        <v>11372</v>
      </c>
    </row>
    <row r="2309" spans="1:12">
      <c r="A2309" s="56"/>
      <c r="B2309" s="56" t="s">
        <v>3327</v>
      </c>
      <c r="C2309" s="56" t="s">
        <v>3326</v>
      </c>
      <c r="D2309" s="32">
        <v>887283</v>
      </c>
      <c r="E2309" s="32">
        <v>-382127</v>
      </c>
      <c r="F2309" s="32">
        <v>505156</v>
      </c>
      <c r="G2309" s="32">
        <v>-4905.4799999999996</v>
      </c>
      <c r="H2309" s="32">
        <v>-4959.3900000000003</v>
      </c>
      <c r="I2309" s="32">
        <v>-4959.3900000000003</v>
      </c>
      <c r="J2309" s="32">
        <v>-53.910000000000764</v>
      </c>
      <c r="K2309" s="32">
        <v>0</v>
      </c>
      <c r="L2309" s="32"/>
    </row>
    <row r="2310" spans="1:12">
      <c r="A2310" s="56"/>
      <c r="B2310" s="56" t="s">
        <v>3446</v>
      </c>
      <c r="C2310" s="56" t="s">
        <v>3445</v>
      </c>
      <c r="D2310" s="32">
        <v>614992</v>
      </c>
      <c r="E2310" s="32">
        <v>-481249</v>
      </c>
      <c r="F2310" s="32">
        <v>133743</v>
      </c>
      <c r="G2310" s="32">
        <v>-16887.240000000002</v>
      </c>
      <c r="H2310" s="32">
        <v>-17072.810000000001</v>
      </c>
      <c r="I2310" s="32">
        <v>-17072.8</v>
      </c>
      <c r="J2310" s="32">
        <v>-185.56999999999971</v>
      </c>
      <c r="K2310" s="32">
        <v>1.0000000002037268E-2</v>
      </c>
      <c r="L2310" s="32"/>
    </row>
    <row r="2311" spans="1:12">
      <c r="A2311" s="56"/>
      <c r="B2311" s="56" t="s">
        <v>3180</v>
      </c>
      <c r="C2311" s="56" t="s">
        <v>3179</v>
      </c>
      <c r="D2311" s="32">
        <v>816000</v>
      </c>
      <c r="E2311" s="32">
        <v>-334491</v>
      </c>
      <c r="F2311" s="32">
        <v>481509</v>
      </c>
      <c r="G2311" s="32">
        <v>-4691.6899999999996</v>
      </c>
      <c r="H2311" s="32">
        <v>-4743.24</v>
      </c>
      <c r="I2311" s="32">
        <v>-4743.25</v>
      </c>
      <c r="J2311" s="32">
        <v>-51.550000000000182</v>
      </c>
      <c r="K2311" s="32">
        <v>-1.0000000000218279E-2</v>
      </c>
      <c r="L2311" s="32"/>
    </row>
    <row r="2312" spans="1:12">
      <c r="A2312" s="56"/>
      <c r="B2312" s="56" t="s">
        <v>2959</v>
      </c>
      <c r="C2312" s="56" t="s">
        <v>2958</v>
      </c>
      <c r="D2312" s="32">
        <v>196170</v>
      </c>
      <c r="E2312" s="32">
        <v>-100502</v>
      </c>
      <c r="F2312" s="32">
        <v>95668</v>
      </c>
      <c r="G2312" s="32">
        <v>-2581.16</v>
      </c>
      <c r="H2312" s="32">
        <v>-2609.5300000000002</v>
      </c>
      <c r="I2312" s="32">
        <v>-2609.5300000000002</v>
      </c>
      <c r="J2312" s="32">
        <v>-28.370000000000346</v>
      </c>
      <c r="K2312" s="32">
        <v>0</v>
      </c>
      <c r="L2312" s="32"/>
    </row>
    <row r="2313" spans="1:12">
      <c r="A2313" s="56"/>
      <c r="B2313" s="56" t="s">
        <v>21</v>
      </c>
      <c r="C2313" s="56" t="s">
        <v>2960</v>
      </c>
      <c r="D2313" s="32">
        <v>91653809</v>
      </c>
      <c r="E2313" s="32">
        <v>-34419223</v>
      </c>
      <c r="F2313" s="32">
        <v>57234586</v>
      </c>
      <c r="G2313" s="32">
        <v>-560519.71</v>
      </c>
      <c r="H2313" s="32">
        <v>-566679.27</v>
      </c>
      <c r="I2313" s="32">
        <v>-566679.27</v>
      </c>
      <c r="J2313" s="32">
        <v>-6159.5600000000559</v>
      </c>
      <c r="K2313" s="32">
        <v>0</v>
      </c>
      <c r="L2313" s="32"/>
    </row>
    <row r="2314" spans="1:12">
      <c r="A2314" s="56"/>
      <c r="B2314" s="56" t="s">
        <v>2962</v>
      </c>
      <c r="C2314" s="56" t="s">
        <v>2961</v>
      </c>
      <c r="D2314" s="32">
        <v>2112466</v>
      </c>
      <c r="E2314" s="32">
        <v>-800593</v>
      </c>
      <c r="F2314" s="32">
        <v>1311873</v>
      </c>
      <c r="G2314" s="32">
        <v>-12841.45</v>
      </c>
      <c r="H2314" s="32">
        <v>-12982.56</v>
      </c>
      <c r="I2314" s="32">
        <v>-12982.56</v>
      </c>
      <c r="J2314" s="32">
        <v>-141.10999999999876</v>
      </c>
      <c r="K2314" s="32">
        <v>0</v>
      </c>
      <c r="L2314" s="32"/>
    </row>
    <row r="2315" spans="1:12">
      <c r="A2315" s="56"/>
      <c r="B2315" s="56" t="s">
        <v>11542</v>
      </c>
      <c r="C2315" s="56" t="s">
        <v>3447</v>
      </c>
      <c r="D2315" s="32">
        <v>36902</v>
      </c>
      <c r="E2315" s="32">
        <v>-25012</v>
      </c>
      <c r="F2315" s="32">
        <v>11890</v>
      </c>
      <c r="G2315" s="32">
        <v>-918.66</v>
      </c>
      <c r="H2315" s="32">
        <v>-928.76</v>
      </c>
      <c r="I2315" s="32">
        <v>-928.75</v>
      </c>
      <c r="J2315" s="32">
        <v>-10.100000000000023</v>
      </c>
      <c r="K2315" s="32">
        <v>9.9999999999909051E-3</v>
      </c>
      <c r="L2315" s="32"/>
    </row>
    <row r="2316" spans="1:12">
      <c r="A2316" s="56"/>
      <c r="B2316" s="56" t="s">
        <v>2964</v>
      </c>
      <c r="C2316" s="56" t="s">
        <v>2963</v>
      </c>
      <c r="D2316" s="32">
        <v>51783</v>
      </c>
      <c r="E2316" s="32">
        <v>-25647</v>
      </c>
      <c r="F2316" s="32">
        <v>26136</v>
      </c>
      <c r="G2316" s="32">
        <v>-681.31</v>
      </c>
      <c r="H2316" s="32">
        <v>-688.8</v>
      </c>
      <c r="I2316" s="32">
        <v>-688.8</v>
      </c>
      <c r="J2316" s="32">
        <v>-7.4900000000000091</v>
      </c>
      <c r="K2316" s="32">
        <v>0</v>
      </c>
      <c r="L2316" s="32"/>
    </row>
    <row r="2317" spans="1:12">
      <c r="A2317" s="56"/>
      <c r="B2317" s="56" t="s">
        <v>2966</v>
      </c>
      <c r="C2317" s="56" t="s">
        <v>2965</v>
      </c>
      <c r="D2317" s="32">
        <v>8475362</v>
      </c>
      <c r="E2317" s="32">
        <v>-3150422</v>
      </c>
      <c r="F2317" s="32">
        <v>5324940</v>
      </c>
      <c r="G2317" s="32">
        <v>-52176.72</v>
      </c>
      <c r="H2317" s="32">
        <v>-52750.09</v>
      </c>
      <c r="I2317" s="32">
        <v>-52750.09</v>
      </c>
      <c r="J2317" s="32">
        <v>-573.36999999999534</v>
      </c>
      <c r="K2317" s="32">
        <v>0</v>
      </c>
      <c r="L2317" s="32"/>
    </row>
    <row r="2318" spans="1:12">
      <c r="A2318" s="56"/>
      <c r="B2318" s="56" t="s">
        <v>3449</v>
      </c>
      <c r="C2318" s="56" t="s">
        <v>3448</v>
      </c>
      <c r="D2318" s="32">
        <v>221371</v>
      </c>
      <c r="E2318" s="32">
        <v>-200051</v>
      </c>
      <c r="F2318" s="32">
        <v>21320</v>
      </c>
      <c r="G2318" s="32">
        <v>-6910.31</v>
      </c>
      <c r="H2318" s="32">
        <v>-3341.25</v>
      </c>
      <c r="I2318" s="32">
        <v>0</v>
      </c>
      <c r="J2318" s="32">
        <v>3569.0600000000004</v>
      </c>
      <c r="K2318" s="32">
        <v>3341.25</v>
      </c>
      <c r="L2318" s="32" t="s">
        <v>11372</v>
      </c>
    </row>
    <row r="2319" spans="1:12">
      <c r="A2319" s="56"/>
      <c r="B2319" s="56" t="s">
        <v>2968</v>
      </c>
      <c r="C2319" s="56" t="s">
        <v>2967</v>
      </c>
      <c r="D2319" s="32">
        <v>228001</v>
      </c>
      <c r="E2319" s="32">
        <v>-110424</v>
      </c>
      <c r="F2319" s="32">
        <v>117577</v>
      </c>
      <c r="G2319" s="32">
        <v>-2999.73</v>
      </c>
      <c r="H2319" s="32">
        <v>-3032.69</v>
      </c>
      <c r="I2319" s="32">
        <v>-3032.69</v>
      </c>
      <c r="J2319" s="32">
        <v>-32.960000000000036</v>
      </c>
      <c r="K2319" s="32">
        <v>0</v>
      </c>
      <c r="L2319" s="32"/>
    </row>
    <row r="2320" spans="1:12">
      <c r="A2320" s="56"/>
      <c r="B2320" s="56" t="s">
        <v>2970</v>
      </c>
      <c r="C2320" s="56" t="s">
        <v>2969</v>
      </c>
      <c r="D2320" s="32">
        <v>348240</v>
      </c>
      <c r="E2320" s="32">
        <v>-169311</v>
      </c>
      <c r="F2320" s="32">
        <v>178929</v>
      </c>
      <c r="G2320" s="32">
        <v>-4581.67</v>
      </c>
      <c r="H2320" s="32">
        <v>-4632.03</v>
      </c>
      <c r="I2320" s="32">
        <v>-4632.0200000000004</v>
      </c>
      <c r="J2320" s="32">
        <v>-50.359999999999673</v>
      </c>
      <c r="K2320" s="32">
        <v>9.999999999308784E-3</v>
      </c>
      <c r="L2320" s="32"/>
    </row>
    <row r="2321" spans="1:12">
      <c r="A2321" s="56"/>
      <c r="B2321" s="56" t="s">
        <v>2972</v>
      </c>
      <c r="C2321" s="56" t="s">
        <v>2971</v>
      </c>
      <c r="D2321" s="32">
        <v>1226718334</v>
      </c>
      <c r="E2321" s="32">
        <v>-585441876</v>
      </c>
      <c r="F2321" s="32">
        <v>641276458</v>
      </c>
      <c r="G2321" s="32">
        <v>-16139018.130000001</v>
      </c>
      <c r="H2321" s="32">
        <v>-16316369.98</v>
      </c>
      <c r="I2321" s="32">
        <v>-16316369.98</v>
      </c>
      <c r="J2321" s="32">
        <v>-177351.84999999963</v>
      </c>
      <c r="K2321" s="32">
        <v>0</v>
      </c>
      <c r="L2321" s="32"/>
    </row>
    <row r="2322" spans="1:12">
      <c r="A2322" s="56"/>
      <c r="B2322" s="56" t="s">
        <v>2974</v>
      </c>
      <c r="C2322" s="56" t="s">
        <v>2973</v>
      </c>
      <c r="D2322" s="32">
        <v>84942347</v>
      </c>
      <c r="E2322" s="32">
        <v>-31082460</v>
      </c>
      <c r="F2322" s="32">
        <v>53859887</v>
      </c>
      <c r="G2322" s="32">
        <v>-528165.89</v>
      </c>
      <c r="H2322" s="32">
        <v>-533969.91</v>
      </c>
      <c r="I2322" s="32">
        <v>-533969.91</v>
      </c>
      <c r="J2322" s="32">
        <v>-5804.0200000000186</v>
      </c>
      <c r="K2322" s="32">
        <v>0</v>
      </c>
      <c r="L2322" s="32"/>
    </row>
    <row r="2323" spans="1:12">
      <c r="A2323" s="56"/>
      <c r="B2323" s="56" t="s">
        <v>2976</v>
      </c>
      <c r="C2323" s="56" t="s">
        <v>2975</v>
      </c>
      <c r="D2323" s="32">
        <v>996223</v>
      </c>
      <c r="E2323" s="32">
        <v>-355439</v>
      </c>
      <c r="F2323" s="32">
        <v>640784</v>
      </c>
      <c r="G2323" s="32">
        <v>-6291.36</v>
      </c>
      <c r="H2323" s="32">
        <v>-6360.49</v>
      </c>
      <c r="I2323" s="32">
        <v>-6360.5</v>
      </c>
      <c r="J2323" s="32">
        <v>-69.130000000000109</v>
      </c>
      <c r="K2323" s="32">
        <v>-1.0000000000218279E-2</v>
      </c>
      <c r="L2323" s="32"/>
    </row>
    <row r="2324" spans="1:12">
      <c r="A2324" s="56"/>
      <c r="B2324" s="56" t="s">
        <v>2976</v>
      </c>
      <c r="C2324" s="56" t="s">
        <v>2977</v>
      </c>
      <c r="D2324" s="32">
        <v>996223</v>
      </c>
      <c r="E2324" s="32">
        <v>-354823</v>
      </c>
      <c r="F2324" s="32">
        <v>641400</v>
      </c>
      <c r="G2324" s="32">
        <v>-6297.91</v>
      </c>
      <c r="H2324" s="32">
        <v>-6367.13</v>
      </c>
      <c r="I2324" s="32">
        <v>-6367.12</v>
      </c>
      <c r="J2324" s="32">
        <v>-69.220000000000255</v>
      </c>
      <c r="K2324" s="32">
        <v>1.0000000000218279E-2</v>
      </c>
      <c r="L2324" s="32"/>
    </row>
    <row r="2325" spans="1:12">
      <c r="A2325" s="56"/>
      <c r="B2325" s="56" t="s">
        <v>2979</v>
      </c>
      <c r="C2325" s="56" t="s">
        <v>2978</v>
      </c>
      <c r="D2325" s="32">
        <v>57424</v>
      </c>
      <c r="E2325" s="32">
        <v>-26184</v>
      </c>
      <c r="F2325" s="32">
        <v>31240</v>
      </c>
      <c r="G2325" s="32">
        <v>-755.5</v>
      </c>
      <c r="H2325" s="32">
        <v>-763.8</v>
      </c>
      <c r="I2325" s="32">
        <v>-763.81</v>
      </c>
      <c r="J2325" s="32">
        <v>-8.2999999999999545</v>
      </c>
      <c r="K2325" s="32">
        <v>-9.9999999999909051E-3</v>
      </c>
      <c r="L2325" s="32"/>
    </row>
    <row r="2326" spans="1:12">
      <c r="A2326" s="56"/>
      <c r="B2326" s="56" t="s">
        <v>3451</v>
      </c>
      <c r="C2326" s="56" t="s">
        <v>3450</v>
      </c>
      <c r="D2326" s="32">
        <v>1379896</v>
      </c>
      <c r="E2326" s="32">
        <v>-867470</v>
      </c>
      <c r="F2326" s="32">
        <v>512426</v>
      </c>
      <c r="G2326" s="32">
        <v>-32967.49</v>
      </c>
      <c r="H2326" s="32">
        <v>-33329.760000000002</v>
      </c>
      <c r="I2326" s="32">
        <v>-33329.769999999997</v>
      </c>
      <c r="J2326" s="32">
        <v>-362.27000000000407</v>
      </c>
      <c r="K2326" s="32">
        <v>-9.9999999947613105E-3</v>
      </c>
      <c r="L2326" s="32"/>
    </row>
    <row r="2327" spans="1:12">
      <c r="A2327" s="56"/>
      <c r="B2327" s="56" t="s">
        <v>2979</v>
      </c>
      <c r="C2327" s="56" t="s">
        <v>2980</v>
      </c>
      <c r="D2327" s="32">
        <v>114848</v>
      </c>
      <c r="E2327" s="32">
        <v>-53216</v>
      </c>
      <c r="F2327" s="32">
        <v>61632</v>
      </c>
      <c r="G2327" s="32">
        <v>-1510.98</v>
      </c>
      <c r="H2327" s="32">
        <v>-1527.58</v>
      </c>
      <c r="I2327" s="32">
        <v>-1527.58</v>
      </c>
      <c r="J2327" s="32">
        <v>-16.599999999999909</v>
      </c>
      <c r="K2327" s="32">
        <v>0</v>
      </c>
      <c r="L2327" s="32"/>
    </row>
    <row r="2328" spans="1:12">
      <c r="A2328" s="56"/>
      <c r="B2328" s="56" t="s">
        <v>2982</v>
      </c>
      <c r="C2328" s="56" t="s">
        <v>2981</v>
      </c>
      <c r="D2328" s="32">
        <v>77877</v>
      </c>
      <c r="E2328" s="32">
        <v>-35691</v>
      </c>
      <c r="F2328" s="32">
        <v>42186</v>
      </c>
      <c r="G2328" s="32">
        <v>-1024.58</v>
      </c>
      <c r="H2328" s="32">
        <v>-1035.83</v>
      </c>
      <c r="I2328" s="32">
        <v>-1035.8399999999999</v>
      </c>
      <c r="J2328" s="32">
        <v>-11.25</v>
      </c>
      <c r="K2328" s="32">
        <v>-9.9999999999909051E-3</v>
      </c>
      <c r="L2328" s="32"/>
    </row>
    <row r="2329" spans="1:12">
      <c r="A2329" s="56"/>
      <c r="B2329" s="56" t="s">
        <v>3453</v>
      </c>
      <c r="C2329" s="56" t="s">
        <v>3452</v>
      </c>
      <c r="D2329" s="32">
        <v>30290</v>
      </c>
      <c r="E2329" s="32">
        <v>-27373</v>
      </c>
      <c r="F2329" s="32">
        <v>2917</v>
      </c>
      <c r="G2329" s="32">
        <v>-945.58</v>
      </c>
      <c r="H2329" s="32">
        <v>-457.2</v>
      </c>
      <c r="I2329" s="32">
        <v>0</v>
      </c>
      <c r="J2329" s="32">
        <v>488.38000000000005</v>
      </c>
      <c r="K2329" s="32">
        <v>457.2</v>
      </c>
      <c r="L2329" s="32" t="s">
        <v>11372</v>
      </c>
    </row>
    <row r="2330" spans="1:12">
      <c r="A2330" s="56"/>
      <c r="B2330" s="56" t="s">
        <v>3329</v>
      </c>
      <c r="C2330" s="56" t="s">
        <v>3328</v>
      </c>
      <c r="D2330" s="32">
        <v>3522486</v>
      </c>
      <c r="E2330" s="32">
        <v>-1229791</v>
      </c>
      <c r="F2330" s="32">
        <v>2292695</v>
      </c>
      <c r="G2330" s="32">
        <v>-22532.52</v>
      </c>
      <c r="H2330" s="32">
        <v>-22780.13</v>
      </c>
      <c r="I2330" s="32">
        <v>-22780.13</v>
      </c>
      <c r="J2330" s="32">
        <v>-247.61000000000058</v>
      </c>
      <c r="K2330" s="32">
        <v>0</v>
      </c>
      <c r="L2330" s="32"/>
    </row>
    <row r="2331" spans="1:12">
      <c r="A2331" s="56"/>
      <c r="B2331" s="56" t="s">
        <v>3455</v>
      </c>
      <c r="C2331" s="56" t="s">
        <v>3454</v>
      </c>
      <c r="D2331" s="32">
        <v>848566</v>
      </c>
      <c r="E2331" s="32">
        <v>-520971</v>
      </c>
      <c r="F2331" s="32">
        <v>327595</v>
      </c>
      <c r="G2331" s="32">
        <v>-20038.72</v>
      </c>
      <c r="H2331" s="32">
        <v>-20258.93</v>
      </c>
      <c r="I2331" s="32">
        <v>-20258.93</v>
      </c>
      <c r="J2331" s="32">
        <v>-220.20999999999913</v>
      </c>
      <c r="K2331" s="32">
        <v>0</v>
      </c>
      <c r="L2331" s="32"/>
    </row>
    <row r="2332" spans="1:12">
      <c r="A2332" s="56"/>
      <c r="B2332" s="56" t="s">
        <v>2984</v>
      </c>
      <c r="C2332" s="56" t="s">
        <v>2983</v>
      </c>
      <c r="D2332" s="32">
        <v>243813</v>
      </c>
      <c r="E2332" s="32">
        <v>-82470</v>
      </c>
      <c r="F2332" s="32">
        <v>161343</v>
      </c>
      <c r="G2332" s="32">
        <v>-1587.84</v>
      </c>
      <c r="H2332" s="32">
        <v>-1605.29</v>
      </c>
      <c r="I2332" s="32">
        <v>-1605.28</v>
      </c>
      <c r="J2332" s="32">
        <v>-17.450000000000045</v>
      </c>
      <c r="K2332" s="32">
        <v>9.9999999999909051E-3</v>
      </c>
      <c r="L2332" s="32"/>
    </row>
    <row r="2333" spans="1:12">
      <c r="A2333" s="56"/>
      <c r="B2333" s="56" t="s">
        <v>2986</v>
      </c>
      <c r="C2333" s="56" t="s">
        <v>2985</v>
      </c>
      <c r="D2333" s="32">
        <v>69910</v>
      </c>
      <c r="E2333" s="32">
        <v>-30705</v>
      </c>
      <c r="F2333" s="32">
        <v>39205</v>
      </c>
      <c r="G2333" s="32">
        <v>-919.78</v>
      </c>
      <c r="H2333" s="32">
        <v>-929.89</v>
      </c>
      <c r="I2333" s="32">
        <v>-929.89</v>
      </c>
      <c r="J2333" s="32">
        <v>-10.110000000000014</v>
      </c>
      <c r="K2333" s="32">
        <v>0</v>
      </c>
      <c r="L2333" s="32"/>
    </row>
    <row r="2334" spans="1:12">
      <c r="A2334" s="56"/>
      <c r="B2334" s="56" t="s">
        <v>2988</v>
      </c>
      <c r="C2334" s="56" t="s">
        <v>2987</v>
      </c>
      <c r="D2334" s="32">
        <v>13958</v>
      </c>
      <c r="E2334" s="32">
        <v>-6225</v>
      </c>
      <c r="F2334" s="32">
        <v>7733</v>
      </c>
      <c r="G2334" s="32">
        <v>-183.64</v>
      </c>
      <c r="H2334" s="32">
        <v>-185.66</v>
      </c>
      <c r="I2334" s="32">
        <v>-185.66</v>
      </c>
      <c r="J2334" s="32">
        <v>-2.0200000000000102</v>
      </c>
      <c r="K2334" s="32">
        <v>0</v>
      </c>
      <c r="L2334" s="32"/>
    </row>
    <row r="2335" spans="1:12">
      <c r="A2335" s="56"/>
      <c r="B2335" s="56" t="s">
        <v>2990</v>
      </c>
      <c r="C2335" s="56" t="s">
        <v>2989</v>
      </c>
      <c r="D2335" s="32">
        <v>2113472</v>
      </c>
      <c r="E2335" s="32">
        <v>-719327</v>
      </c>
      <c r="F2335" s="32">
        <v>1394145</v>
      </c>
      <c r="G2335" s="32">
        <v>-13716.76</v>
      </c>
      <c r="H2335" s="32">
        <v>-13867.5</v>
      </c>
      <c r="I2335" s="32">
        <v>-13867.5</v>
      </c>
      <c r="J2335" s="32">
        <v>-150.73999999999978</v>
      </c>
      <c r="K2335" s="32">
        <v>0</v>
      </c>
      <c r="L2335" s="32"/>
    </row>
    <row r="2336" spans="1:12">
      <c r="A2336" s="56"/>
      <c r="B2336" s="56" t="s">
        <v>2992</v>
      </c>
      <c r="C2336" s="56" t="s">
        <v>2991</v>
      </c>
      <c r="D2336" s="32">
        <v>2844198</v>
      </c>
      <c r="E2336" s="32">
        <v>-1228626</v>
      </c>
      <c r="F2336" s="32">
        <v>1615572</v>
      </c>
      <c r="G2336" s="32">
        <v>-37420.019999999997</v>
      </c>
      <c r="H2336" s="32">
        <v>-37831.230000000003</v>
      </c>
      <c r="I2336" s="32">
        <v>-37831.230000000003</v>
      </c>
      <c r="J2336" s="32">
        <v>-411.2100000000064</v>
      </c>
      <c r="K2336" s="32">
        <v>0</v>
      </c>
      <c r="L2336" s="32"/>
    </row>
    <row r="2337" spans="1:12">
      <c r="A2337" s="56"/>
      <c r="B2337" s="56" t="s">
        <v>2994</v>
      </c>
      <c r="C2337" s="56" t="s">
        <v>2993</v>
      </c>
      <c r="D2337" s="32">
        <v>35448</v>
      </c>
      <c r="E2337" s="32">
        <v>-21221</v>
      </c>
      <c r="F2337" s="32">
        <v>14227</v>
      </c>
      <c r="G2337" s="32">
        <v>-827.28</v>
      </c>
      <c r="H2337" s="32">
        <v>-836.38</v>
      </c>
      <c r="I2337" s="32">
        <v>-836.38</v>
      </c>
      <c r="J2337" s="32">
        <v>-9.1000000000000227</v>
      </c>
      <c r="K2337" s="32">
        <v>0</v>
      </c>
      <c r="L2337" s="32"/>
    </row>
    <row r="2338" spans="1:12">
      <c r="A2338" s="56"/>
      <c r="B2338" s="56" t="s">
        <v>2996</v>
      </c>
      <c r="C2338" s="56" t="s">
        <v>2995</v>
      </c>
      <c r="D2338" s="32">
        <v>213681</v>
      </c>
      <c r="E2338" s="32">
        <v>-127411</v>
      </c>
      <c r="F2338" s="32">
        <v>86270</v>
      </c>
      <c r="G2338" s="32">
        <v>-2810.91</v>
      </c>
      <c r="H2338" s="32">
        <v>-2841.8</v>
      </c>
      <c r="I2338" s="32">
        <v>-2841.8</v>
      </c>
      <c r="J2338" s="32">
        <v>-30.890000000000327</v>
      </c>
      <c r="K2338" s="32">
        <v>0</v>
      </c>
      <c r="L2338" s="32"/>
    </row>
    <row r="2339" spans="1:12">
      <c r="A2339" s="56"/>
      <c r="B2339" s="56" t="s">
        <v>3457</v>
      </c>
      <c r="C2339" s="56" t="s">
        <v>3456</v>
      </c>
      <c r="D2339" s="32">
        <v>858406</v>
      </c>
      <c r="E2339" s="32">
        <v>-510245</v>
      </c>
      <c r="F2339" s="32">
        <v>348161</v>
      </c>
      <c r="G2339" s="32">
        <v>-19969</v>
      </c>
      <c r="H2339" s="32">
        <v>-20188.439999999999</v>
      </c>
      <c r="I2339" s="32">
        <v>-20188.439999999999</v>
      </c>
      <c r="J2339" s="32">
        <v>-219.43999999999869</v>
      </c>
      <c r="K2339" s="32">
        <v>0</v>
      </c>
      <c r="L2339" s="32"/>
    </row>
    <row r="2340" spans="1:12">
      <c r="A2340" s="56"/>
      <c r="B2340" s="56" t="s">
        <v>2998</v>
      </c>
      <c r="C2340" s="56" t="s">
        <v>2997</v>
      </c>
      <c r="D2340" s="32">
        <v>363167</v>
      </c>
      <c r="E2340" s="32">
        <v>-155566</v>
      </c>
      <c r="F2340" s="32">
        <v>207601</v>
      </c>
      <c r="G2340" s="32">
        <v>-4778.07</v>
      </c>
      <c r="H2340" s="32">
        <v>-4830.59</v>
      </c>
      <c r="I2340" s="32">
        <v>-4830.58</v>
      </c>
      <c r="J2340" s="32">
        <v>-52.520000000000437</v>
      </c>
      <c r="K2340" s="32">
        <v>1.0000000000218279E-2</v>
      </c>
      <c r="L2340" s="32"/>
    </row>
    <row r="2341" spans="1:12">
      <c r="A2341" s="56"/>
      <c r="B2341" s="56" t="s">
        <v>3331</v>
      </c>
      <c r="C2341" s="56" t="s">
        <v>3330</v>
      </c>
      <c r="D2341" s="32">
        <v>41412</v>
      </c>
      <c r="E2341" s="32">
        <v>-13650</v>
      </c>
      <c r="F2341" s="32">
        <v>27762</v>
      </c>
      <c r="G2341" s="32">
        <v>-273.51</v>
      </c>
      <c r="H2341" s="32">
        <v>-276.51</v>
      </c>
      <c r="I2341" s="32">
        <v>-276.51</v>
      </c>
      <c r="J2341" s="32">
        <v>-3</v>
      </c>
      <c r="K2341" s="32">
        <v>0</v>
      </c>
      <c r="L2341" s="32"/>
    </row>
    <row r="2342" spans="1:12">
      <c r="A2342" s="56"/>
      <c r="B2342" s="56" t="s">
        <v>3000</v>
      </c>
      <c r="C2342" s="56" t="s">
        <v>2999</v>
      </c>
      <c r="D2342" s="32">
        <v>9009959</v>
      </c>
      <c r="E2342" s="32">
        <v>-5238176</v>
      </c>
      <c r="F2342" s="32">
        <v>3771783</v>
      </c>
      <c r="G2342" s="32">
        <v>-207580.29</v>
      </c>
      <c r="H2342" s="32">
        <v>-209861.38</v>
      </c>
      <c r="I2342" s="32">
        <v>-209861.39</v>
      </c>
      <c r="J2342" s="32">
        <v>-2281.0899999999965</v>
      </c>
      <c r="K2342" s="32">
        <v>-1.0000000009313226E-2</v>
      </c>
      <c r="L2342" s="32"/>
    </row>
    <row r="2343" spans="1:12">
      <c r="A2343" s="56"/>
      <c r="B2343" s="56" t="s">
        <v>3002</v>
      </c>
      <c r="C2343" s="56" t="s">
        <v>3001</v>
      </c>
      <c r="D2343" s="32">
        <v>633299</v>
      </c>
      <c r="E2343" s="32">
        <v>-268074</v>
      </c>
      <c r="F2343" s="32">
        <v>365225</v>
      </c>
      <c r="G2343" s="32">
        <v>-8332.1299999999992</v>
      </c>
      <c r="H2343" s="32">
        <v>-8423.7000000000007</v>
      </c>
      <c r="I2343" s="32">
        <v>-8423.7000000000007</v>
      </c>
      <c r="J2343" s="32">
        <v>-91.570000000001528</v>
      </c>
      <c r="K2343" s="32">
        <v>0</v>
      </c>
      <c r="L2343" s="32"/>
    </row>
    <row r="2344" spans="1:12">
      <c r="A2344" s="56"/>
      <c r="B2344" s="56" t="s">
        <v>3004</v>
      </c>
      <c r="C2344" s="56" t="s">
        <v>3003</v>
      </c>
      <c r="D2344" s="32">
        <v>118125</v>
      </c>
      <c r="E2344" s="32">
        <v>-100272</v>
      </c>
      <c r="F2344" s="32">
        <v>17853</v>
      </c>
      <c r="G2344" s="32">
        <v>-3473.23</v>
      </c>
      <c r="H2344" s="32">
        <v>-3511.4</v>
      </c>
      <c r="I2344" s="32">
        <v>-3511.4</v>
      </c>
      <c r="J2344" s="32">
        <v>-38.170000000000073</v>
      </c>
      <c r="K2344" s="32">
        <v>0</v>
      </c>
      <c r="L2344" s="32"/>
    </row>
    <row r="2345" spans="1:12">
      <c r="A2345" s="56"/>
      <c r="B2345" s="56" t="s">
        <v>3182</v>
      </c>
      <c r="C2345" s="56" t="s">
        <v>3181</v>
      </c>
      <c r="D2345" s="32">
        <v>10436145</v>
      </c>
      <c r="E2345" s="32">
        <v>-5654303</v>
      </c>
      <c r="F2345" s="32">
        <v>4781842</v>
      </c>
      <c r="G2345" s="32">
        <v>-137323.10999999999</v>
      </c>
      <c r="H2345" s="32">
        <v>-138832.15</v>
      </c>
      <c r="I2345" s="32">
        <v>-138832.16</v>
      </c>
      <c r="J2345" s="32">
        <v>-1509.0400000000081</v>
      </c>
      <c r="K2345" s="32">
        <v>-1.0000000009313226E-2</v>
      </c>
      <c r="L2345" s="32"/>
    </row>
    <row r="2346" spans="1:12">
      <c r="A2346" s="56"/>
      <c r="B2346" s="56" t="s">
        <v>3006</v>
      </c>
      <c r="C2346" s="56" t="s">
        <v>3005</v>
      </c>
      <c r="D2346" s="32">
        <v>242629</v>
      </c>
      <c r="E2346" s="32">
        <v>-131527</v>
      </c>
      <c r="F2346" s="32">
        <v>111102</v>
      </c>
      <c r="G2346" s="32">
        <v>-3192.59</v>
      </c>
      <c r="H2346" s="32">
        <v>-3227.68</v>
      </c>
      <c r="I2346" s="32">
        <v>-3227.67</v>
      </c>
      <c r="J2346" s="32">
        <v>-35.089999999999691</v>
      </c>
      <c r="K2346" s="32">
        <v>9.9999999997635314E-3</v>
      </c>
      <c r="L2346" s="32"/>
    </row>
    <row r="2347" spans="1:12">
      <c r="A2347" s="56"/>
      <c r="B2347" s="56" t="s">
        <v>3184</v>
      </c>
      <c r="C2347" s="56" t="s">
        <v>3183</v>
      </c>
      <c r="D2347" s="32">
        <v>675036</v>
      </c>
      <c r="E2347" s="32">
        <v>-282295</v>
      </c>
      <c r="F2347" s="32">
        <v>392741</v>
      </c>
      <c r="G2347" s="32">
        <v>-3821.71</v>
      </c>
      <c r="H2347" s="32">
        <v>-3863.71</v>
      </c>
      <c r="I2347" s="32">
        <v>-3863.71</v>
      </c>
      <c r="J2347" s="32">
        <v>-42</v>
      </c>
      <c r="K2347" s="32">
        <v>0</v>
      </c>
      <c r="L2347" s="32"/>
    </row>
    <row r="2348" spans="1:12">
      <c r="A2348" s="56"/>
      <c r="B2348" s="56" t="s">
        <v>3008</v>
      </c>
      <c r="C2348" s="56" t="s">
        <v>3007</v>
      </c>
      <c r="D2348" s="32">
        <v>2391666</v>
      </c>
      <c r="E2348" s="32">
        <v>-1027954</v>
      </c>
      <c r="F2348" s="32">
        <v>1363712</v>
      </c>
      <c r="G2348" s="32">
        <v>-13244.7</v>
      </c>
      <c r="H2348" s="32">
        <v>-13390.24</v>
      </c>
      <c r="I2348" s="32">
        <v>-13390.25</v>
      </c>
      <c r="J2348" s="32">
        <v>-145.53999999999905</v>
      </c>
      <c r="K2348" s="32">
        <v>-1.0000000000218279E-2</v>
      </c>
      <c r="L2348" s="32"/>
    </row>
    <row r="2349" spans="1:12">
      <c r="A2349" s="56"/>
      <c r="B2349" s="56" t="s">
        <v>3010</v>
      </c>
      <c r="C2349" s="56" t="s">
        <v>3009</v>
      </c>
      <c r="D2349" s="32">
        <v>33778</v>
      </c>
      <c r="E2349" s="32">
        <v>-10532</v>
      </c>
      <c r="F2349" s="32">
        <v>23246</v>
      </c>
      <c r="G2349" s="32">
        <v>-229.49</v>
      </c>
      <c r="H2349" s="32">
        <v>-232.01</v>
      </c>
      <c r="I2349" s="32">
        <v>-232.01</v>
      </c>
      <c r="J2349" s="32">
        <v>-2.5199999999999818</v>
      </c>
      <c r="K2349" s="32">
        <v>0</v>
      </c>
      <c r="L2349" s="32"/>
    </row>
    <row r="2350" spans="1:12">
      <c r="A2350" s="56"/>
      <c r="B2350" s="56" t="s">
        <v>3012</v>
      </c>
      <c r="C2350" s="56" t="s">
        <v>3011</v>
      </c>
      <c r="D2350" s="32">
        <v>2080796</v>
      </c>
      <c r="E2350" s="32">
        <v>-644448</v>
      </c>
      <c r="F2350" s="32">
        <v>1436348</v>
      </c>
      <c r="G2350" s="32">
        <v>-14183.44</v>
      </c>
      <c r="H2350" s="32">
        <v>-14339.31</v>
      </c>
      <c r="I2350" s="32">
        <v>-14339.31</v>
      </c>
      <c r="J2350" s="32">
        <v>-155.86999999999898</v>
      </c>
      <c r="K2350" s="32">
        <v>0</v>
      </c>
      <c r="L2350" s="32"/>
    </row>
    <row r="2351" spans="1:12">
      <c r="A2351" s="56"/>
      <c r="B2351" s="56" t="s">
        <v>3333</v>
      </c>
      <c r="C2351" s="56" t="s">
        <v>3332</v>
      </c>
      <c r="D2351" s="32">
        <v>3409283</v>
      </c>
      <c r="E2351" s="32">
        <v>-1034834</v>
      </c>
      <c r="F2351" s="32">
        <v>2374449</v>
      </c>
      <c r="G2351" s="32">
        <v>-23463.1</v>
      </c>
      <c r="H2351" s="32">
        <v>-23720.94</v>
      </c>
      <c r="I2351" s="32">
        <v>-23720.94</v>
      </c>
      <c r="J2351" s="32">
        <v>-257.84000000000015</v>
      </c>
      <c r="K2351" s="32">
        <v>0</v>
      </c>
      <c r="L2351" s="32"/>
    </row>
    <row r="2352" spans="1:12">
      <c r="A2352" s="56"/>
      <c r="B2352" s="56" t="s">
        <v>3186</v>
      </c>
      <c r="C2352" s="56" t="s">
        <v>3185</v>
      </c>
      <c r="D2352" s="32">
        <v>722025</v>
      </c>
      <c r="E2352" s="32">
        <v>-218268</v>
      </c>
      <c r="F2352" s="32">
        <v>503757</v>
      </c>
      <c r="G2352" s="32">
        <v>-4978.5600000000004</v>
      </c>
      <c r="H2352" s="32">
        <v>-5033.2700000000004</v>
      </c>
      <c r="I2352" s="32">
        <v>-5033.26</v>
      </c>
      <c r="J2352" s="32">
        <v>-54.710000000000036</v>
      </c>
      <c r="K2352" s="32">
        <v>1.0000000000218279E-2</v>
      </c>
      <c r="L2352" s="32"/>
    </row>
    <row r="2353" spans="1:12">
      <c r="A2353" s="56"/>
      <c r="B2353" s="56" t="s">
        <v>3014</v>
      </c>
      <c r="C2353" s="56" t="s">
        <v>3013</v>
      </c>
      <c r="D2353" s="32">
        <v>3946143</v>
      </c>
      <c r="E2353" s="32">
        <v>-1202665</v>
      </c>
      <c r="F2353" s="32">
        <v>2743478</v>
      </c>
      <c r="G2353" s="32">
        <v>-27105.93</v>
      </c>
      <c r="H2353" s="32">
        <v>-27403.8</v>
      </c>
      <c r="I2353" s="32">
        <v>-27403.8</v>
      </c>
      <c r="J2353" s="32">
        <v>-297.86999999999898</v>
      </c>
      <c r="K2353" s="32">
        <v>0</v>
      </c>
      <c r="L2353" s="32"/>
    </row>
    <row r="2354" spans="1:12">
      <c r="A2354" s="56"/>
      <c r="B2354" s="56" t="s">
        <v>3016</v>
      </c>
      <c r="C2354" s="56" t="s">
        <v>3015</v>
      </c>
      <c r="D2354" s="32">
        <v>1133550</v>
      </c>
      <c r="E2354" s="32">
        <v>-459008</v>
      </c>
      <c r="F2354" s="32">
        <v>674542</v>
      </c>
      <c r="G2354" s="32">
        <v>-14913.98</v>
      </c>
      <c r="H2354" s="32">
        <v>-15077.87</v>
      </c>
      <c r="I2354" s="32">
        <v>-15077.87</v>
      </c>
      <c r="J2354" s="32">
        <v>-163.89000000000124</v>
      </c>
      <c r="K2354" s="32">
        <v>0</v>
      </c>
      <c r="L2354" s="32"/>
    </row>
    <row r="2355" spans="1:12">
      <c r="A2355" s="56"/>
      <c r="B2355" s="56" t="s">
        <v>3335</v>
      </c>
      <c r="C2355" s="56" t="s">
        <v>3334</v>
      </c>
      <c r="D2355" s="32">
        <v>416835</v>
      </c>
      <c r="E2355" s="32">
        <v>-124361</v>
      </c>
      <c r="F2355" s="32">
        <v>292474</v>
      </c>
      <c r="G2355" s="32">
        <v>-2891.74</v>
      </c>
      <c r="H2355" s="32">
        <v>-2923.51</v>
      </c>
      <c r="I2355" s="32">
        <v>-2923.52</v>
      </c>
      <c r="J2355" s="32">
        <v>-31.770000000000437</v>
      </c>
      <c r="K2355" s="32">
        <v>-9.9999999997635314E-3</v>
      </c>
      <c r="L2355" s="32"/>
    </row>
    <row r="2356" spans="1:12">
      <c r="A2356" s="56"/>
      <c r="B2356" s="56" t="s">
        <v>3459</v>
      </c>
      <c r="C2356" s="56" t="s">
        <v>3458</v>
      </c>
      <c r="D2356" s="32">
        <v>39168</v>
      </c>
      <c r="E2356" s="32">
        <v>-21626</v>
      </c>
      <c r="F2356" s="32">
        <v>17542</v>
      </c>
      <c r="G2356" s="32">
        <v>-883.53</v>
      </c>
      <c r="H2356" s="32">
        <v>-893.24</v>
      </c>
      <c r="I2356" s="32">
        <v>-893.23</v>
      </c>
      <c r="J2356" s="32">
        <v>-9.7100000000000364</v>
      </c>
      <c r="K2356" s="32">
        <v>9.9999999999909051E-3</v>
      </c>
      <c r="L2356" s="32"/>
    </row>
    <row r="2357" spans="1:12">
      <c r="A2357" s="56"/>
      <c r="B2357" s="56" t="s">
        <v>3461</v>
      </c>
      <c r="C2357" s="56" t="s">
        <v>3460</v>
      </c>
      <c r="D2357" s="32">
        <v>24597</v>
      </c>
      <c r="E2357" s="32">
        <v>-13381</v>
      </c>
      <c r="F2357" s="32">
        <v>11216</v>
      </c>
      <c r="G2357" s="32">
        <v>-551.74</v>
      </c>
      <c r="H2357" s="32">
        <v>-557.79999999999995</v>
      </c>
      <c r="I2357" s="32">
        <v>-557.80999999999995</v>
      </c>
      <c r="J2357" s="32">
        <v>-6.0599999999999454</v>
      </c>
      <c r="K2357" s="32">
        <v>-9.9999999999909051E-3</v>
      </c>
      <c r="L2357" s="32"/>
    </row>
    <row r="2358" spans="1:12">
      <c r="A2358" s="56"/>
      <c r="B2358" s="56" t="s">
        <v>3018</v>
      </c>
      <c r="C2358" s="56" t="s">
        <v>3017</v>
      </c>
      <c r="D2358" s="32">
        <v>280546</v>
      </c>
      <c r="E2358" s="32">
        <v>-109706</v>
      </c>
      <c r="F2358" s="32">
        <v>170840</v>
      </c>
      <c r="G2358" s="32">
        <v>-3691.14</v>
      </c>
      <c r="H2358" s="32">
        <v>-3731.71</v>
      </c>
      <c r="I2358" s="32">
        <v>-3731.7</v>
      </c>
      <c r="J2358" s="32">
        <v>-40.570000000000164</v>
      </c>
      <c r="K2358" s="32">
        <v>1.0000000000218279E-2</v>
      </c>
      <c r="L2358" s="32"/>
    </row>
    <row r="2359" spans="1:12">
      <c r="A2359" s="56"/>
      <c r="B2359" s="56" t="s">
        <v>3020</v>
      </c>
      <c r="C2359" s="56" t="s">
        <v>3019</v>
      </c>
      <c r="D2359" s="32">
        <v>11461</v>
      </c>
      <c r="E2359" s="32">
        <v>-4465</v>
      </c>
      <c r="F2359" s="32">
        <v>6996</v>
      </c>
      <c r="G2359" s="32">
        <v>-150.80000000000001</v>
      </c>
      <c r="H2359" s="32">
        <v>-152.46</v>
      </c>
      <c r="I2359" s="32">
        <v>-152.44999999999999</v>
      </c>
      <c r="J2359" s="32">
        <v>-1.6599999999999966</v>
      </c>
      <c r="K2359" s="32">
        <v>1.0000000000019327E-2</v>
      </c>
      <c r="L2359" s="32"/>
    </row>
    <row r="2360" spans="1:12">
      <c r="A2360" s="56"/>
      <c r="B2360" s="56" t="s">
        <v>3337</v>
      </c>
      <c r="C2360" s="56" t="s">
        <v>3336</v>
      </c>
      <c r="D2360" s="32">
        <v>470973</v>
      </c>
      <c r="E2360" s="32">
        <v>-135683</v>
      </c>
      <c r="F2360" s="32">
        <v>335290</v>
      </c>
      <c r="G2360" s="32">
        <v>-3318.73</v>
      </c>
      <c r="H2360" s="32">
        <v>-3355.2</v>
      </c>
      <c r="I2360" s="32">
        <v>-3355.2</v>
      </c>
      <c r="J2360" s="32">
        <v>-36.4699999999998</v>
      </c>
      <c r="K2360" s="32">
        <v>0</v>
      </c>
      <c r="L2360" s="32"/>
    </row>
    <row r="2361" spans="1:12">
      <c r="A2361" s="56"/>
      <c r="B2361" s="56" t="s">
        <v>3022</v>
      </c>
      <c r="C2361" s="56" t="s">
        <v>3021</v>
      </c>
      <c r="D2361" s="32">
        <v>12158859</v>
      </c>
      <c r="E2361" s="32">
        <v>-6638180</v>
      </c>
      <c r="F2361" s="32">
        <v>5520679</v>
      </c>
      <c r="G2361" s="32">
        <v>-273096.52</v>
      </c>
      <c r="H2361" s="32">
        <v>-276097.58</v>
      </c>
      <c r="I2361" s="32">
        <v>-276097.57</v>
      </c>
      <c r="J2361" s="32">
        <v>-3001.0599999999977</v>
      </c>
      <c r="K2361" s="32">
        <v>1.0000000009313226E-2</v>
      </c>
      <c r="L2361" s="32"/>
    </row>
    <row r="2362" spans="1:12">
      <c r="A2362" s="56"/>
      <c r="B2362" s="56" t="s">
        <v>3188</v>
      </c>
      <c r="C2362" s="56" t="s">
        <v>3187</v>
      </c>
      <c r="D2362" s="32">
        <v>371133</v>
      </c>
      <c r="E2362" s="32">
        <v>-146418</v>
      </c>
      <c r="F2362" s="32">
        <v>224715</v>
      </c>
      <c r="G2362" s="32">
        <v>-4882.9799999999996</v>
      </c>
      <c r="H2362" s="32">
        <v>-4936.6499999999996</v>
      </c>
      <c r="I2362" s="32">
        <v>-4936.6400000000003</v>
      </c>
      <c r="J2362" s="32">
        <v>-53.670000000000073</v>
      </c>
      <c r="K2362" s="32">
        <v>9.999999999308784E-3</v>
      </c>
      <c r="L2362" s="32"/>
    </row>
    <row r="2363" spans="1:12">
      <c r="A2363" s="56"/>
      <c r="B2363" s="56" t="s">
        <v>3190</v>
      </c>
      <c r="C2363" s="56" t="s">
        <v>3189</v>
      </c>
      <c r="D2363" s="32">
        <v>222500</v>
      </c>
      <c r="E2363" s="32">
        <v>-87780</v>
      </c>
      <c r="F2363" s="32">
        <v>134720</v>
      </c>
      <c r="G2363" s="32">
        <v>-2927.43</v>
      </c>
      <c r="H2363" s="32">
        <v>-2959.6</v>
      </c>
      <c r="I2363" s="32">
        <v>-2959.6</v>
      </c>
      <c r="J2363" s="32">
        <v>-32.170000000000073</v>
      </c>
      <c r="K2363" s="32">
        <v>0</v>
      </c>
      <c r="L2363" s="32"/>
    </row>
    <row r="2364" spans="1:12">
      <c r="A2364" s="56"/>
      <c r="B2364" s="56" t="s">
        <v>3192</v>
      </c>
      <c r="C2364" s="56" t="s">
        <v>3191</v>
      </c>
      <c r="D2364" s="32">
        <v>211794</v>
      </c>
      <c r="E2364" s="32">
        <v>-61591</v>
      </c>
      <c r="F2364" s="32">
        <v>150203</v>
      </c>
      <c r="G2364" s="32">
        <v>-1486.29</v>
      </c>
      <c r="H2364" s="32">
        <v>-1502.62</v>
      </c>
      <c r="I2364" s="32">
        <v>-1502.62</v>
      </c>
      <c r="J2364" s="32">
        <v>-16.329999999999927</v>
      </c>
      <c r="K2364" s="32">
        <v>0</v>
      </c>
      <c r="L2364" s="32"/>
    </row>
    <row r="2365" spans="1:12">
      <c r="A2365" s="56"/>
      <c r="B2365" s="56" t="s">
        <v>3194</v>
      </c>
      <c r="C2365" s="56" t="s">
        <v>3193</v>
      </c>
      <c r="D2365" s="32">
        <v>39780</v>
      </c>
      <c r="E2365" s="32">
        <v>-11220</v>
      </c>
      <c r="F2365" s="32">
        <v>28560</v>
      </c>
      <c r="G2365" s="32">
        <v>-282.87</v>
      </c>
      <c r="H2365" s="32">
        <v>-285.99</v>
      </c>
      <c r="I2365" s="32">
        <v>-285.98</v>
      </c>
      <c r="J2365" s="32">
        <v>-3.1200000000000045</v>
      </c>
      <c r="K2365" s="32">
        <v>9.9999999999909051E-3</v>
      </c>
      <c r="L2365" s="32"/>
    </row>
    <row r="2366" spans="1:12">
      <c r="A2366" s="56"/>
      <c r="B2366" s="56" t="s">
        <v>3196</v>
      </c>
      <c r="C2366" s="56" t="s">
        <v>3195</v>
      </c>
      <c r="D2366" s="32">
        <v>240675</v>
      </c>
      <c r="E2366" s="32">
        <v>-67582</v>
      </c>
      <c r="F2366" s="32">
        <v>173093</v>
      </c>
      <c r="G2366" s="32">
        <v>-1714.6</v>
      </c>
      <c r="H2366" s="32">
        <v>-1733.44</v>
      </c>
      <c r="I2366" s="32">
        <v>-1733.44</v>
      </c>
      <c r="J2366" s="32">
        <v>-18.840000000000146</v>
      </c>
      <c r="K2366" s="32">
        <v>0</v>
      </c>
      <c r="L2366" s="32"/>
    </row>
    <row r="2367" spans="1:12">
      <c r="A2367" s="56"/>
      <c r="B2367" s="56" t="s">
        <v>3198</v>
      </c>
      <c r="C2367" s="56" t="s">
        <v>3197</v>
      </c>
      <c r="D2367" s="32">
        <v>42840</v>
      </c>
      <c r="E2367" s="32">
        <v>-31597</v>
      </c>
      <c r="F2367" s="32">
        <v>11243</v>
      </c>
      <c r="G2367" s="32">
        <v>-126.52</v>
      </c>
      <c r="H2367" s="32">
        <v>-127.91</v>
      </c>
      <c r="I2367" s="32">
        <v>-127.92</v>
      </c>
      <c r="J2367" s="32">
        <v>-1.3900000000000006</v>
      </c>
      <c r="K2367" s="32">
        <v>-1.0000000000005116E-2</v>
      </c>
      <c r="L2367" s="32"/>
    </row>
    <row r="2368" spans="1:12">
      <c r="A2368" s="56"/>
      <c r="B2368" s="56" t="s">
        <v>3200</v>
      </c>
      <c r="C2368" s="56" t="s">
        <v>3199</v>
      </c>
      <c r="D2368" s="32">
        <v>317763</v>
      </c>
      <c r="E2368" s="32">
        <v>-89974</v>
      </c>
      <c r="F2368" s="32">
        <v>227789</v>
      </c>
      <c r="G2368" s="32">
        <v>-2255.84</v>
      </c>
      <c r="H2368" s="32">
        <v>-2280.64</v>
      </c>
      <c r="I2368" s="32">
        <v>-2280.63</v>
      </c>
      <c r="J2368" s="32">
        <v>-24.799999999999727</v>
      </c>
      <c r="K2368" s="32">
        <v>9.9999999997635314E-3</v>
      </c>
      <c r="L2368" s="32"/>
    </row>
    <row r="2369" spans="1:12">
      <c r="A2369" s="56"/>
      <c r="B2369" s="56" t="s">
        <v>3202</v>
      </c>
      <c r="C2369" s="56" t="s">
        <v>3201</v>
      </c>
      <c r="D2369" s="32">
        <v>816000</v>
      </c>
      <c r="E2369" s="32">
        <v>-228427</v>
      </c>
      <c r="F2369" s="32">
        <v>587573</v>
      </c>
      <c r="G2369" s="32">
        <v>-5820.81</v>
      </c>
      <c r="H2369" s="32">
        <v>-5884.78</v>
      </c>
      <c r="I2369" s="32">
        <v>-5884.78</v>
      </c>
      <c r="J2369" s="32">
        <v>-63.969999999999345</v>
      </c>
      <c r="K2369" s="32">
        <v>0</v>
      </c>
      <c r="L2369" s="32"/>
    </row>
    <row r="2370" spans="1:12">
      <c r="A2370" s="56"/>
      <c r="B2370" s="56" t="s">
        <v>3024</v>
      </c>
      <c r="C2370" s="56" t="s">
        <v>3023</v>
      </c>
      <c r="D2370" s="32">
        <v>177551</v>
      </c>
      <c r="E2370" s="32">
        <v>-65938</v>
      </c>
      <c r="F2370" s="32">
        <v>111613</v>
      </c>
      <c r="G2370" s="32">
        <v>-2336.0700000000002</v>
      </c>
      <c r="H2370" s="32">
        <v>-2361.7399999999998</v>
      </c>
      <c r="I2370" s="32">
        <v>-2361.73</v>
      </c>
      <c r="J2370" s="32">
        <v>-25.669999999999618</v>
      </c>
      <c r="K2370" s="32">
        <v>9.9999999997635314E-3</v>
      </c>
      <c r="L2370" s="32"/>
    </row>
    <row r="2371" spans="1:12">
      <c r="A2371" s="56"/>
      <c r="B2371" s="56" t="s">
        <v>3204</v>
      </c>
      <c r="C2371" s="56" t="s">
        <v>3203</v>
      </c>
      <c r="D2371" s="32">
        <v>95717</v>
      </c>
      <c r="E2371" s="32">
        <v>-26416</v>
      </c>
      <c r="F2371" s="32">
        <v>69301</v>
      </c>
      <c r="G2371" s="32">
        <v>-686.82</v>
      </c>
      <c r="H2371" s="32">
        <v>-694.36</v>
      </c>
      <c r="I2371" s="32">
        <v>-694.36</v>
      </c>
      <c r="J2371" s="32">
        <v>-7.5399999999999636</v>
      </c>
      <c r="K2371" s="32">
        <v>0</v>
      </c>
      <c r="L2371" s="32"/>
    </row>
    <row r="2372" spans="1:12">
      <c r="A2372" s="56"/>
      <c r="B2372" s="56" t="s">
        <v>3204</v>
      </c>
      <c r="C2372" s="56" t="s">
        <v>3205</v>
      </c>
      <c r="D2372" s="32">
        <v>187039</v>
      </c>
      <c r="E2372" s="32">
        <v>-51619</v>
      </c>
      <c r="F2372" s="32">
        <v>135420</v>
      </c>
      <c r="G2372" s="32">
        <v>-1342.09</v>
      </c>
      <c r="H2372" s="32">
        <v>-1356.83</v>
      </c>
      <c r="I2372" s="32">
        <v>-1356.84</v>
      </c>
      <c r="J2372" s="32">
        <v>-14.740000000000009</v>
      </c>
      <c r="K2372" s="32">
        <v>-9.9999999999909051E-3</v>
      </c>
      <c r="L2372" s="32"/>
    </row>
    <row r="2373" spans="1:12">
      <c r="A2373" s="56"/>
      <c r="B2373" s="56" t="s">
        <v>3207</v>
      </c>
      <c r="C2373" s="56" t="s">
        <v>3206</v>
      </c>
      <c r="D2373" s="32">
        <v>318989</v>
      </c>
      <c r="E2373" s="32">
        <v>-88744</v>
      </c>
      <c r="F2373" s="32">
        <v>230244</v>
      </c>
      <c r="G2373" s="32">
        <v>-2281.33</v>
      </c>
      <c r="H2373" s="32">
        <v>-2306.41</v>
      </c>
      <c r="I2373" s="32">
        <v>-2306.4</v>
      </c>
      <c r="J2373" s="32">
        <v>-25.079999999999927</v>
      </c>
      <c r="K2373" s="32">
        <v>9.9999999997635314E-3</v>
      </c>
      <c r="L2373" s="32"/>
    </row>
    <row r="2374" spans="1:12">
      <c r="A2374" s="56"/>
      <c r="B2374" s="56" t="s">
        <v>3209</v>
      </c>
      <c r="C2374" s="56" t="s">
        <v>3208</v>
      </c>
      <c r="D2374" s="32">
        <v>1014776</v>
      </c>
      <c r="E2374" s="32">
        <v>-285074</v>
      </c>
      <c r="F2374" s="32">
        <v>729702</v>
      </c>
      <c r="G2374" s="32">
        <v>-7228.08</v>
      </c>
      <c r="H2374" s="32">
        <v>-7307.5</v>
      </c>
      <c r="I2374" s="32">
        <v>-7307.51</v>
      </c>
      <c r="J2374" s="32">
        <v>-79.420000000000073</v>
      </c>
      <c r="K2374" s="32">
        <v>-1.0000000000218279E-2</v>
      </c>
      <c r="L2374" s="32"/>
    </row>
    <row r="2375" spans="1:12">
      <c r="A2375" s="56"/>
      <c r="B2375" s="56" t="s">
        <v>3211</v>
      </c>
      <c r="C2375" s="56" t="s">
        <v>3210</v>
      </c>
      <c r="D2375" s="32">
        <v>25681</v>
      </c>
      <c r="E2375" s="32">
        <v>-13505</v>
      </c>
      <c r="F2375" s="32">
        <v>12176</v>
      </c>
      <c r="G2375" s="32">
        <v>-568.99</v>
      </c>
      <c r="H2375" s="32">
        <v>-575.25</v>
      </c>
      <c r="I2375" s="32">
        <v>-575.24</v>
      </c>
      <c r="J2375" s="32">
        <v>-6.2599999999999909</v>
      </c>
      <c r="K2375" s="32">
        <v>9.9999999999909051E-3</v>
      </c>
      <c r="L2375" s="32"/>
    </row>
    <row r="2376" spans="1:12">
      <c r="A2376" s="56"/>
      <c r="B2376" s="56" t="s">
        <v>3026</v>
      </c>
      <c r="C2376" s="56" t="s">
        <v>3025</v>
      </c>
      <c r="D2376" s="32">
        <v>58569</v>
      </c>
      <c r="E2376" s="32">
        <v>-22302</v>
      </c>
      <c r="F2376" s="32">
        <v>36267</v>
      </c>
      <c r="G2376" s="32">
        <v>-770.6</v>
      </c>
      <c r="H2376" s="32">
        <v>-779.06</v>
      </c>
      <c r="I2376" s="32">
        <v>-779.06</v>
      </c>
      <c r="J2376" s="32">
        <v>-8.4599999999999227</v>
      </c>
      <c r="K2376" s="32">
        <v>0</v>
      </c>
      <c r="L2376" s="32"/>
    </row>
    <row r="2377" spans="1:12">
      <c r="A2377" s="56"/>
      <c r="B2377" s="56" t="s">
        <v>3213</v>
      </c>
      <c r="C2377" s="56" t="s">
        <v>3212</v>
      </c>
      <c r="D2377" s="32">
        <v>639846</v>
      </c>
      <c r="E2377" s="32">
        <v>-244285</v>
      </c>
      <c r="F2377" s="32">
        <v>395561</v>
      </c>
      <c r="G2377" s="32">
        <v>-8418.51</v>
      </c>
      <c r="H2377" s="32">
        <v>-8511.0300000000007</v>
      </c>
      <c r="I2377" s="32">
        <v>-8511.0300000000007</v>
      </c>
      <c r="J2377" s="32">
        <v>-92.520000000000437</v>
      </c>
      <c r="K2377" s="32">
        <v>0</v>
      </c>
      <c r="L2377" s="32"/>
    </row>
    <row r="2378" spans="1:12">
      <c r="A2378" s="56"/>
      <c r="B2378" s="56" t="s">
        <v>3215</v>
      </c>
      <c r="C2378" s="56" t="s">
        <v>3214</v>
      </c>
      <c r="D2378" s="32">
        <v>1428000</v>
      </c>
      <c r="E2378" s="32">
        <v>-395513</v>
      </c>
      <c r="F2378" s="32">
        <v>1032487</v>
      </c>
      <c r="G2378" s="32">
        <v>-10231.51</v>
      </c>
      <c r="H2378" s="32">
        <v>-10343.94</v>
      </c>
      <c r="I2378" s="32">
        <v>-10343.94</v>
      </c>
      <c r="J2378" s="32">
        <v>-112.43000000000029</v>
      </c>
      <c r="K2378" s="32">
        <v>0</v>
      </c>
      <c r="L2378" s="32"/>
    </row>
    <row r="2379" spans="1:12">
      <c r="A2379" s="56"/>
      <c r="B2379" s="56" t="s">
        <v>3028</v>
      </c>
      <c r="C2379" s="56" t="s">
        <v>3027</v>
      </c>
      <c r="D2379" s="32">
        <v>2436781</v>
      </c>
      <c r="E2379" s="32">
        <v>-1275436</v>
      </c>
      <c r="F2379" s="32">
        <v>1161345</v>
      </c>
      <c r="G2379" s="32">
        <v>-53900.33</v>
      </c>
      <c r="H2379" s="32">
        <v>-54492.639999999999</v>
      </c>
      <c r="I2379" s="32">
        <v>-54492.639999999999</v>
      </c>
      <c r="J2379" s="32">
        <v>-592.30999999999767</v>
      </c>
      <c r="K2379" s="32">
        <v>0</v>
      </c>
      <c r="L2379" s="32"/>
    </row>
    <row r="2380" spans="1:12">
      <c r="A2380" s="56"/>
      <c r="B2380" s="56" t="s">
        <v>3217</v>
      </c>
      <c r="C2380" s="56" t="s">
        <v>3216</v>
      </c>
      <c r="D2380" s="32">
        <v>624240</v>
      </c>
      <c r="E2380" s="32">
        <v>-171354</v>
      </c>
      <c r="F2380" s="32">
        <v>452886</v>
      </c>
      <c r="G2380" s="32">
        <v>-4489.05</v>
      </c>
      <c r="H2380" s="32">
        <v>-4538.37</v>
      </c>
      <c r="I2380" s="32">
        <v>-4538.38</v>
      </c>
      <c r="J2380" s="32">
        <v>-49.319999999999709</v>
      </c>
      <c r="K2380" s="32">
        <v>-1.0000000000218279E-2</v>
      </c>
      <c r="L2380" s="32"/>
    </row>
    <row r="2381" spans="1:12">
      <c r="A2381" s="56"/>
      <c r="B2381" s="56" t="s">
        <v>3339</v>
      </c>
      <c r="C2381" s="56" t="s">
        <v>3338</v>
      </c>
      <c r="D2381" s="32">
        <v>4032932</v>
      </c>
      <c r="E2381" s="32">
        <v>-1106538</v>
      </c>
      <c r="F2381" s="32">
        <v>2926394</v>
      </c>
      <c r="G2381" s="32">
        <v>-29007.02</v>
      </c>
      <c r="H2381" s="32">
        <v>-29325.78</v>
      </c>
      <c r="I2381" s="32">
        <v>-29325.78</v>
      </c>
      <c r="J2381" s="32">
        <v>-318.7599999999984</v>
      </c>
      <c r="K2381" s="32">
        <v>0</v>
      </c>
      <c r="L2381" s="32"/>
    </row>
    <row r="2382" spans="1:12">
      <c r="A2382" s="56"/>
      <c r="B2382" s="56" t="s">
        <v>3030</v>
      </c>
      <c r="C2382" s="56" t="s">
        <v>3029</v>
      </c>
      <c r="D2382" s="32">
        <v>6585575</v>
      </c>
      <c r="E2382" s="32">
        <v>-1806920</v>
      </c>
      <c r="F2382" s="32">
        <v>4778655</v>
      </c>
      <c r="G2382" s="32">
        <v>-47367.01</v>
      </c>
      <c r="H2382" s="32">
        <v>-47887.53</v>
      </c>
      <c r="I2382" s="32">
        <v>-47887.53</v>
      </c>
      <c r="J2382" s="32">
        <v>-520.5199999999968</v>
      </c>
      <c r="K2382" s="32">
        <v>0</v>
      </c>
      <c r="L2382" s="32"/>
    </row>
    <row r="2383" spans="1:12">
      <c r="A2383" s="56"/>
      <c r="B2383" s="56" t="s">
        <v>3032</v>
      </c>
      <c r="C2383" s="56" t="s">
        <v>3031</v>
      </c>
      <c r="D2383" s="32">
        <v>198778</v>
      </c>
      <c r="E2383" s="32">
        <v>-55547</v>
      </c>
      <c r="F2383" s="32">
        <v>143231</v>
      </c>
      <c r="G2383" s="32">
        <v>-1419</v>
      </c>
      <c r="H2383" s="32">
        <v>-1434.59</v>
      </c>
      <c r="I2383" s="32">
        <v>-1434.59</v>
      </c>
      <c r="J2383" s="32">
        <v>-15.589999999999918</v>
      </c>
      <c r="K2383" s="32">
        <v>0</v>
      </c>
      <c r="L2383" s="32"/>
    </row>
    <row r="2384" spans="1:12">
      <c r="A2384" s="56"/>
      <c r="B2384" s="56" t="s">
        <v>3034</v>
      </c>
      <c r="C2384" s="56" t="s">
        <v>3033</v>
      </c>
      <c r="D2384" s="32">
        <v>90288</v>
      </c>
      <c r="E2384" s="32">
        <v>-67083</v>
      </c>
      <c r="F2384" s="32">
        <v>23205</v>
      </c>
      <c r="G2384" s="32">
        <v>-2385.4299999999998</v>
      </c>
      <c r="H2384" s="32">
        <v>-2411.64</v>
      </c>
      <c r="I2384" s="32">
        <v>-2411.65</v>
      </c>
      <c r="J2384" s="32">
        <v>-26.210000000000036</v>
      </c>
      <c r="K2384" s="32">
        <v>-1.0000000000218279E-2</v>
      </c>
      <c r="L2384" s="32"/>
    </row>
    <row r="2385" spans="1:12">
      <c r="A2385" s="56"/>
      <c r="B2385" s="56" t="s">
        <v>3341</v>
      </c>
      <c r="C2385" s="56" t="s">
        <v>3340</v>
      </c>
      <c r="D2385" s="32">
        <v>765474</v>
      </c>
      <c r="E2385" s="32">
        <v>-245683</v>
      </c>
      <c r="F2385" s="32">
        <v>519791</v>
      </c>
      <c r="G2385" s="32">
        <v>-5126.12</v>
      </c>
      <c r="H2385" s="32">
        <v>-5182.4399999999996</v>
      </c>
      <c r="I2385" s="32">
        <v>-5182.45</v>
      </c>
      <c r="J2385" s="32">
        <v>-56.319999999999709</v>
      </c>
      <c r="K2385" s="32">
        <v>-1.0000000000218279E-2</v>
      </c>
      <c r="L2385" s="32"/>
    </row>
    <row r="2386" spans="1:12">
      <c r="A2386" s="56"/>
      <c r="B2386" s="56" t="s">
        <v>3343</v>
      </c>
      <c r="C2386" s="56" t="s">
        <v>3342</v>
      </c>
      <c r="D2386" s="32">
        <v>2448000</v>
      </c>
      <c r="E2386" s="32">
        <v>-923532</v>
      </c>
      <c r="F2386" s="32">
        <v>1524468</v>
      </c>
      <c r="G2386" s="32">
        <v>-14926.09</v>
      </c>
      <c r="H2386" s="32">
        <v>-15090.11</v>
      </c>
      <c r="I2386" s="32">
        <v>-15090.11</v>
      </c>
      <c r="J2386" s="32">
        <v>-164.02000000000044</v>
      </c>
      <c r="K2386" s="32">
        <v>0</v>
      </c>
      <c r="L2386" s="32"/>
    </row>
    <row r="2387" spans="1:12">
      <c r="A2387" s="56"/>
      <c r="B2387" s="56" t="s">
        <v>3463</v>
      </c>
      <c r="C2387" s="56" t="s">
        <v>3462</v>
      </c>
      <c r="D2387" s="32">
        <v>227541</v>
      </c>
      <c r="E2387" s="32">
        <v>-157225</v>
      </c>
      <c r="F2387" s="32">
        <v>70316</v>
      </c>
      <c r="G2387" s="32">
        <v>-5730.21</v>
      </c>
      <c r="H2387" s="32">
        <v>-5793.17</v>
      </c>
      <c r="I2387" s="32">
        <v>-5793.18</v>
      </c>
      <c r="J2387" s="32">
        <v>-62.960000000000036</v>
      </c>
      <c r="K2387" s="32">
        <v>-1.0000000000218279E-2</v>
      </c>
      <c r="L2387" s="32"/>
    </row>
    <row r="2388" spans="1:12">
      <c r="A2388" s="56"/>
      <c r="B2388" s="56" t="s">
        <v>3345</v>
      </c>
      <c r="C2388" s="56" t="s">
        <v>3344</v>
      </c>
      <c r="D2388" s="32">
        <v>515542</v>
      </c>
      <c r="E2388" s="32">
        <v>-190619</v>
      </c>
      <c r="F2388" s="32">
        <v>324923</v>
      </c>
      <c r="G2388" s="32">
        <v>-3184.64</v>
      </c>
      <c r="H2388" s="32">
        <v>-3219.63</v>
      </c>
      <c r="I2388" s="32">
        <v>-3219.63</v>
      </c>
      <c r="J2388" s="32">
        <v>-34.990000000000236</v>
      </c>
      <c r="K2388" s="32">
        <v>0</v>
      </c>
      <c r="L2388" s="32"/>
    </row>
    <row r="2389" spans="1:12">
      <c r="A2389" s="56"/>
      <c r="B2389" s="56" t="s">
        <v>3036</v>
      </c>
      <c r="C2389" s="56" t="s">
        <v>3035</v>
      </c>
      <c r="D2389" s="32">
        <v>80316</v>
      </c>
      <c r="E2389" s="32">
        <v>-53438</v>
      </c>
      <c r="F2389" s="32">
        <v>26878</v>
      </c>
      <c r="G2389" s="32">
        <v>-1920.99</v>
      </c>
      <c r="H2389" s="32">
        <v>-1942.1</v>
      </c>
      <c r="I2389" s="32">
        <v>-1942.1</v>
      </c>
      <c r="J2389" s="32">
        <v>-21.1099999999999</v>
      </c>
      <c r="K2389" s="32">
        <v>0</v>
      </c>
      <c r="L2389" s="32"/>
    </row>
    <row r="2390" spans="1:12">
      <c r="A2390" s="56"/>
      <c r="B2390" s="56" t="s">
        <v>3347</v>
      </c>
      <c r="C2390" s="56" t="s">
        <v>3346</v>
      </c>
      <c r="D2390" s="32">
        <v>3294000</v>
      </c>
      <c r="E2390" s="32">
        <v>-1200484</v>
      </c>
      <c r="F2390" s="32">
        <v>2093516</v>
      </c>
      <c r="G2390" s="32">
        <v>-20533.72</v>
      </c>
      <c r="H2390" s="32">
        <v>-20759.37</v>
      </c>
      <c r="I2390" s="32">
        <v>-20759.37</v>
      </c>
      <c r="J2390" s="32">
        <v>-225.64999999999782</v>
      </c>
      <c r="K2390" s="32">
        <v>0</v>
      </c>
      <c r="L2390" s="32"/>
    </row>
    <row r="2391" spans="1:12">
      <c r="A2391" s="56"/>
      <c r="B2391" s="56" t="s">
        <v>3465</v>
      </c>
      <c r="C2391" s="56" t="s">
        <v>3464</v>
      </c>
      <c r="D2391" s="32">
        <v>17535</v>
      </c>
      <c r="E2391" s="32">
        <v>-11020</v>
      </c>
      <c r="F2391" s="32">
        <v>6515</v>
      </c>
      <c r="G2391" s="32">
        <v>-418.86</v>
      </c>
      <c r="H2391" s="32">
        <v>-423.46</v>
      </c>
      <c r="I2391" s="32">
        <v>-423.47</v>
      </c>
      <c r="J2391" s="32">
        <v>-4.5999999999999659</v>
      </c>
      <c r="K2391" s="32">
        <v>-1.0000000000047748E-2</v>
      </c>
      <c r="L2391" s="32"/>
    </row>
    <row r="2392" spans="1:12">
      <c r="A2392" s="56"/>
      <c r="B2392" s="56" t="s">
        <v>3467</v>
      </c>
      <c r="C2392" s="56" t="s">
        <v>3466</v>
      </c>
      <c r="D2392" s="32">
        <v>458000</v>
      </c>
      <c r="E2392" s="32">
        <v>-276877</v>
      </c>
      <c r="F2392" s="32">
        <v>181123</v>
      </c>
      <c r="G2392" s="32">
        <v>-10736.99</v>
      </c>
      <c r="H2392" s="32">
        <v>-10854.97</v>
      </c>
      <c r="I2392" s="32">
        <v>-10854.98</v>
      </c>
      <c r="J2392" s="32">
        <v>-117.97999999999956</v>
      </c>
      <c r="K2392" s="32">
        <v>-1.0000000000218279E-2</v>
      </c>
      <c r="L2392" s="32"/>
    </row>
    <row r="2393" spans="1:12">
      <c r="A2393" s="56"/>
      <c r="B2393" s="56" t="s">
        <v>3469</v>
      </c>
      <c r="C2393" s="56" t="s">
        <v>3468</v>
      </c>
      <c r="D2393" s="32">
        <v>126342</v>
      </c>
      <c r="E2393" s="32">
        <v>-75456</v>
      </c>
      <c r="F2393" s="32">
        <v>50886</v>
      </c>
      <c r="G2393" s="32">
        <v>-2945.37</v>
      </c>
      <c r="H2393" s="32">
        <v>-2977.74</v>
      </c>
      <c r="I2393" s="32">
        <v>-2977.73</v>
      </c>
      <c r="J2393" s="32">
        <v>-32.369999999999891</v>
      </c>
      <c r="K2393" s="32">
        <v>9.9999999997635314E-3</v>
      </c>
      <c r="L2393" s="32"/>
    </row>
    <row r="2394" spans="1:12">
      <c r="A2394" s="56"/>
      <c r="B2394" s="56" t="s">
        <v>3471</v>
      </c>
      <c r="C2394" s="56" t="s">
        <v>3470</v>
      </c>
      <c r="D2394" s="32">
        <v>194513</v>
      </c>
      <c r="E2394" s="32">
        <v>-111585</v>
      </c>
      <c r="F2394" s="32">
        <v>82928</v>
      </c>
      <c r="G2394" s="32">
        <v>-4455.8100000000004</v>
      </c>
      <c r="H2394" s="32">
        <v>-4504.78</v>
      </c>
      <c r="I2394" s="32">
        <v>-4504.78</v>
      </c>
      <c r="J2394" s="32">
        <v>-48.969999999999345</v>
      </c>
      <c r="K2394" s="32">
        <v>0</v>
      </c>
      <c r="L2394" s="32"/>
    </row>
    <row r="2395" spans="1:12">
      <c r="A2395" s="56"/>
      <c r="B2395" s="56" t="s">
        <v>3038</v>
      </c>
      <c r="C2395" s="56" t="s">
        <v>3037</v>
      </c>
      <c r="D2395" s="32">
        <v>44655</v>
      </c>
      <c r="E2395" s="32">
        <v>-25397</v>
      </c>
      <c r="F2395" s="32">
        <v>19258</v>
      </c>
      <c r="G2395" s="32">
        <v>-1019.29</v>
      </c>
      <c r="H2395" s="32">
        <v>-1030.49</v>
      </c>
      <c r="I2395" s="32">
        <v>-1030.49</v>
      </c>
      <c r="J2395" s="32">
        <v>-11.200000000000045</v>
      </c>
      <c r="K2395" s="32">
        <v>0</v>
      </c>
      <c r="L2395" s="32"/>
    </row>
    <row r="2396" spans="1:12">
      <c r="A2396" s="56"/>
      <c r="B2396" s="56" t="s">
        <v>3040</v>
      </c>
      <c r="C2396" s="56" t="s">
        <v>3039</v>
      </c>
      <c r="D2396" s="32">
        <v>69845</v>
      </c>
      <c r="E2396" s="32">
        <v>-39724</v>
      </c>
      <c r="F2396" s="32">
        <v>30121</v>
      </c>
      <c r="G2396" s="32">
        <v>-1594.25</v>
      </c>
      <c r="H2396" s="32">
        <v>-1611.77</v>
      </c>
      <c r="I2396" s="32">
        <v>-1611.76</v>
      </c>
      <c r="J2396" s="32">
        <v>-17.519999999999982</v>
      </c>
      <c r="K2396" s="32">
        <v>9.9999999999909051E-3</v>
      </c>
      <c r="L2396" s="32"/>
    </row>
    <row r="2397" spans="1:12">
      <c r="A2397" s="56"/>
      <c r="B2397" s="56" t="s">
        <v>3042</v>
      </c>
      <c r="C2397" s="56" t="s">
        <v>3041</v>
      </c>
      <c r="D2397" s="32">
        <v>19465</v>
      </c>
      <c r="E2397" s="32">
        <v>-11071</v>
      </c>
      <c r="F2397" s="32">
        <v>8394</v>
      </c>
      <c r="G2397" s="32">
        <v>-444.3</v>
      </c>
      <c r="H2397" s="32">
        <v>-449.18</v>
      </c>
      <c r="I2397" s="32">
        <v>-449.17</v>
      </c>
      <c r="J2397" s="32">
        <v>-4.8799999999999955</v>
      </c>
      <c r="K2397" s="32">
        <v>9.9999999999909051E-3</v>
      </c>
      <c r="L2397" s="32"/>
    </row>
    <row r="2398" spans="1:12">
      <c r="A2398" s="56"/>
      <c r="B2398" s="56" t="s">
        <v>3044</v>
      </c>
      <c r="C2398" s="56" t="s">
        <v>3043</v>
      </c>
      <c r="D2398" s="32">
        <v>462867</v>
      </c>
      <c r="E2398" s="32">
        <v>-142726</v>
      </c>
      <c r="F2398" s="32">
        <v>320141</v>
      </c>
      <c r="G2398" s="32">
        <v>-3161.76</v>
      </c>
      <c r="H2398" s="32">
        <v>-3196.51</v>
      </c>
      <c r="I2398" s="32">
        <v>-3196.51</v>
      </c>
      <c r="J2398" s="32">
        <v>-34.75</v>
      </c>
      <c r="K2398" s="32">
        <v>0</v>
      </c>
      <c r="L2398" s="32"/>
    </row>
    <row r="2399" spans="1:12">
      <c r="A2399" s="56"/>
      <c r="B2399" s="56" t="s">
        <v>3349</v>
      </c>
      <c r="C2399" s="56" t="s">
        <v>3348</v>
      </c>
      <c r="D2399" s="32">
        <v>131798</v>
      </c>
      <c r="E2399" s="32">
        <v>-35674</v>
      </c>
      <c r="F2399" s="32">
        <v>96124</v>
      </c>
      <c r="G2399" s="32">
        <v>-953.16</v>
      </c>
      <c r="H2399" s="32">
        <v>-963.64</v>
      </c>
      <c r="I2399" s="32">
        <v>-963.64</v>
      </c>
      <c r="J2399" s="32">
        <v>-10.480000000000018</v>
      </c>
      <c r="K2399" s="32">
        <v>0</v>
      </c>
      <c r="L2399" s="32"/>
    </row>
    <row r="2400" spans="1:12">
      <c r="A2400" s="56"/>
      <c r="B2400" s="56" t="s">
        <v>3351</v>
      </c>
      <c r="C2400" s="56" t="s">
        <v>3350</v>
      </c>
      <c r="D2400" s="32">
        <v>1660250</v>
      </c>
      <c r="E2400" s="32">
        <v>-846163</v>
      </c>
      <c r="F2400" s="32">
        <v>814087</v>
      </c>
      <c r="G2400" s="32">
        <v>-36393.760000000002</v>
      </c>
      <c r="H2400" s="32">
        <v>-36793.68</v>
      </c>
      <c r="I2400" s="32">
        <v>-36793.69</v>
      </c>
      <c r="J2400" s="32">
        <v>-399.91999999999825</v>
      </c>
      <c r="K2400" s="32">
        <v>-1.0000000002037268E-2</v>
      </c>
      <c r="L2400" s="32"/>
    </row>
    <row r="2401" spans="1:12">
      <c r="A2401" s="56"/>
      <c r="B2401" s="56" t="s">
        <v>3353</v>
      </c>
      <c r="C2401" s="56" t="s">
        <v>3352</v>
      </c>
      <c r="D2401" s="32">
        <v>830125</v>
      </c>
      <c r="E2401" s="32">
        <v>-423081</v>
      </c>
      <c r="F2401" s="32">
        <v>407044</v>
      </c>
      <c r="G2401" s="32">
        <v>-18196.88</v>
      </c>
      <c r="H2401" s="32">
        <v>-18396.84</v>
      </c>
      <c r="I2401" s="32">
        <v>-18396.84</v>
      </c>
      <c r="J2401" s="32">
        <v>-199.95999999999913</v>
      </c>
      <c r="K2401" s="32">
        <v>0</v>
      </c>
      <c r="L2401" s="32"/>
    </row>
    <row r="2402" spans="1:12">
      <c r="A2402" s="56"/>
      <c r="B2402" s="56" t="s">
        <v>3355</v>
      </c>
      <c r="C2402" s="56" t="s">
        <v>3354</v>
      </c>
      <c r="D2402" s="32">
        <v>222360</v>
      </c>
      <c r="E2402" s="32">
        <v>-57741</v>
      </c>
      <c r="F2402" s="32">
        <v>164619</v>
      </c>
      <c r="G2402" s="32">
        <v>-1634.14</v>
      </c>
      <c r="H2402" s="32">
        <v>-1652.09</v>
      </c>
      <c r="I2402" s="32">
        <v>-1652.1</v>
      </c>
      <c r="J2402" s="32">
        <v>-17.949999999999818</v>
      </c>
      <c r="K2402" s="32">
        <v>-9.9999999999909051E-3</v>
      </c>
      <c r="L2402" s="32"/>
    </row>
    <row r="2403" spans="1:12">
      <c r="A2403" s="56"/>
      <c r="B2403" s="56" t="s">
        <v>3357</v>
      </c>
      <c r="C2403" s="56" t="s">
        <v>3356</v>
      </c>
      <c r="D2403" s="32">
        <v>237053</v>
      </c>
      <c r="E2403" s="32">
        <v>-61322</v>
      </c>
      <c r="F2403" s="32">
        <v>175731</v>
      </c>
      <c r="G2403" s="32">
        <v>-1744.61</v>
      </c>
      <c r="H2403" s="32">
        <v>-1763.79</v>
      </c>
      <c r="I2403" s="32">
        <v>-1763.78</v>
      </c>
      <c r="J2403" s="32">
        <v>-19.180000000000064</v>
      </c>
      <c r="K2403" s="32">
        <v>9.9999999999909051E-3</v>
      </c>
      <c r="L2403" s="32"/>
    </row>
    <row r="2404" spans="1:12">
      <c r="A2404" s="56"/>
      <c r="B2404" s="56" t="s">
        <v>3046</v>
      </c>
      <c r="C2404" s="56" t="s">
        <v>3045</v>
      </c>
      <c r="D2404" s="32">
        <v>883172</v>
      </c>
      <c r="E2404" s="32">
        <v>-222570</v>
      </c>
      <c r="F2404" s="32">
        <v>660602</v>
      </c>
      <c r="G2404" s="32">
        <v>-6562.51</v>
      </c>
      <c r="H2404" s="32">
        <v>-6634.63</v>
      </c>
      <c r="I2404" s="32">
        <v>-6634.63</v>
      </c>
      <c r="J2404" s="32">
        <v>-72.119999999999891</v>
      </c>
      <c r="K2404" s="32">
        <v>0</v>
      </c>
      <c r="L2404" s="32"/>
    </row>
    <row r="2405" spans="1:12">
      <c r="A2405" s="56"/>
      <c r="B2405" s="56" t="s">
        <v>3359</v>
      </c>
      <c r="C2405" s="56" t="s">
        <v>3358</v>
      </c>
      <c r="D2405" s="32">
        <v>1205072</v>
      </c>
      <c r="E2405" s="32">
        <v>-649696</v>
      </c>
      <c r="F2405" s="32">
        <v>555376</v>
      </c>
      <c r="G2405" s="32">
        <v>-27915.83</v>
      </c>
      <c r="H2405" s="32">
        <v>-28222.59</v>
      </c>
      <c r="I2405" s="32">
        <v>-28222.6</v>
      </c>
      <c r="J2405" s="32">
        <v>-306.7599999999984</v>
      </c>
      <c r="K2405" s="32">
        <v>-9.9999999983992893E-3</v>
      </c>
      <c r="L2405" s="32"/>
    </row>
    <row r="2406" spans="1:12">
      <c r="A2406" s="56"/>
      <c r="B2406" s="56" t="s">
        <v>3050</v>
      </c>
      <c r="C2406" s="56" t="s">
        <v>3049</v>
      </c>
      <c r="D2406" s="32">
        <v>923316</v>
      </c>
      <c r="E2406" s="32">
        <v>-281775</v>
      </c>
      <c r="F2406" s="32">
        <v>641541</v>
      </c>
      <c r="G2406" s="32">
        <v>-6338.23</v>
      </c>
      <c r="H2406" s="32">
        <v>-6407.87</v>
      </c>
      <c r="I2406" s="32">
        <v>-6407.88</v>
      </c>
      <c r="J2406" s="32">
        <v>-69.640000000000327</v>
      </c>
      <c r="K2406" s="32">
        <v>-1.0000000000218279E-2</v>
      </c>
      <c r="L2406" s="32"/>
    </row>
    <row r="2407" spans="1:12">
      <c r="A2407" s="56"/>
      <c r="B2407" s="56" t="s">
        <v>3052</v>
      </c>
      <c r="C2407" s="56" t="s">
        <v>3051</v>
      </c>
      <c r="D2407" s="32">
        <v>2170408</v>
      </c>
      <c r="E2407" s="32">
        <v>-593844</v>
      </c>
      <c r="F2407" s="32">
        <v>1576564</v>
      </c>
      <c r="G2407" s="32">
        <v>-15628.44</v>
      </c>
      <c r="H2407" s="32">
        <v>-15800.19</v>
      </c>
      <c r="I2407" s="32">
        <v>-15800.18</v>
      </c>
      <c r="J2407" s="32">
        <v>-171.75</v>
      </c>
      <c r="K2407" s="32">
        <v>1.0000000000218279E-2</v>
      </c>
      <c r="L2407" s="32"/>
    </row>
    <row r="2408" spans="1:12">
      <c r="A2408" s="56"/>
      <c r="B2408" s="56" t="s">
        <v>3054</v>
      </c>
      <c r="C2408" s="56" t="s">
        <v>3053</v>
      </c>
      <c r="D2408" s="32">
        <v>754207</v>
      </c>
      <c r="E2408" s="32">
        <v>-206358</v>
      </c>
      <c r="F2408" s="32">
        <v>547849</v>
      </c>
      <c r="G2408" s="32">
        <v>-5430.81</v>
      </c>
      <c r="H2408" s="32">
        <v>-5490.49</v>
      </c>
      <c r="I2408" s="32">
        <v>-5490.49</v>
      </c>
      <c r="J2408" s="32">
        <v>-59.679999999999382</v>
      </c>
      <c r="K2408" s="32">
        <v>0</v>
      </c>
      <c r="L2408" s="32"/>
    </row>
    <row r="2409" spans="1:12">
      <c r="A2409" s="56"/>
      <c r="B2409" s="56" t="s">
        <v>3056</v>
      </c>
      <c r="C2409" s="56" t="s">
        <v>3055</v>
      </c>
      <c r="D2409" s="32">
        <v>2329976</v>
      </c>
      <c r="E2409" s="32">
        <v>-637504</v>
      </c>
      <c r="F2409" s="32">
        <v>1692472</v>
      </c>
      <c r="G2409" s="32">
        <v>-16777.439999999999</v>
      </c>
      <c r="H2409" s="32">
        <v>-16961.82</v>
      </c>
      <c r="I2409" s="32">
        <v>-16961.810000000001</v>
      </c>
      <c r="J2409" s="32">
        <v>-184.38000000000102</v>
      </c>
      <c r="K2409" s="32">
        <v>9.9999999983992893E-3</v>
      </c>
      <c r="L2409" s="32"/>
    </row>
    <row r="2410" spans="1:12">
      <c r="A2410" s="56"/>
      <c r="B2410" s="56" t="s">
        <v>3058</v>
      </c>
      <c r="C2410" s="56" t="s">
        <v>3057</v>
      </c>
      <c r="D2410" s="32">
        <v>1292880</v>
      </c>
      <c r="E2410" s="32">
        <v>-702948</v>
      </c>
      <c r="F2410" s="32">
        <v>589932</v>
      </c>
      <c r="G2410" s="32">
        <v>-30007.02</v>
      </c>
      <c r="H2410" s="32">
        <v>-30336.77</v>
      </c>
      <c r="I2410" s="32">
        <v>-30336.77</v>
      </c>
      <c r="J2410" s="32">
        <v>-329.75</v>
      </c>
      <c r="K2410" s="32">
        <v>0</v>
      </c>
      <c r="L2410" s="32"/>
    </row>
    <row r="2411" spans="1:12">
      <c r="A2411" s="56"/>
      <c r="B2411" s="56" t="s">
        <v>3060</v>
      </c>
      <c r="C2411" s="56" t="s">
        <v>3059</v>
      </c>
      <c r="D2411" s="32">
        <v>203041</v>
      </c>
      <c r="E2411" s="32">
        <v>-110002</v>
      </c>
      <c r="F2411" s="32">
        <v>93039</v>
      </c>
      <c r="G2411" s="32">
        <v>-2921.25</v>
      </c>
      <c r="H2411" s="32">
        <v>-2953.36</v>
      </c>
      <c r="I2411" s="32">
        <v>-2953.35</v>
      </c>
      <c r="J2411" s="32">
        <v>-32.110000000000127</v>
      </c>
      <c r="K2411" s="32">
        <v>1.0000000000218279E-2</v>
      </c>
      <c r="L2411" s="32"/>
    </row>
    <row r="2412" spans="1:12">
      <c r="A2412" s="56"/>
      <c r="B2412" s="56" t="s">
        <v>3062</v>
      </c>
      <c r="C2412" s="56" t="s">
        <v>3061</v>
      </c>
      <c r="D2412" s="32">
        <v>871015</v>
      </c>
      <c r="E2412" s="32">
        <v>-242102</v>
      </c>
      <c r="F2412" s="32">
        <v>628913</v>
      </c>
      <c r="G2412" s="32">
        <v>-6231.63</v>
      </c>
      <c r="H2412" s="32">
        <v>-6300.11</v>
      </c>
      <c r="I2412" s="32">
        <v>-6300.1</v>
      </c>
      <c r="J2412" s="32">
        <v>-68.479999999999563</v>
      </c>
      <c r="K2412" s="32">
        <v>9.999999999308784E-3</v>
      </c>
      <c r="L2412" s="32"/>
    </row>
    <row r="2413" spans="1:12">
      <c r="A2413" s="56"/>
      <c r="B2413" s="56" t="s">
        <v>3361</v>
      </c>
      <c r="C2413" s="56" t="s">
        <v>3360</v>
      </c>
      <c r="D2413" s="32">
        <v>219559</v>
      </c>
      <c r="E2413" s="32">
        <v>-132572</v>
      </c>
      <c r="F2413" s="32">
        <v>86987</v>
      </c>
      <c r="G2413" s="32">
        <v>-5498.24</v>
      </c>
      <c r="H2413" s="32">
        <v>-5558.66</v>
      </c>
      <c r="I2413" s="32">
        <v>-5558.66</v>
      </c>
      <c r="J2413" s="32">
        <v>-60.420000000000073</v>
      </c>
      <c r="K2413" s="32">
        <v>0</v>
      </c>
      <c r="L2413" s="32"/>
    </row>
    <row r="2414" spans="1:12">
      <c r="A2414" s="56"/>
      <c r="B2414" s="56" t="s">
        <v>3363</v>
      </c>
      <c r="C2414" s="56" t="s">
        <v>3362</v>
      </c>
      <c r="D2414" s="32">
        <v>219559</v>
      </c>
      <c r="E2414" s="32">
        <v>-132572</v>
      </c>
      <c r="F2414" s="32">
        <v>86987</v>
      </c>
      <c r="G2414" s="32">
        <v>-5498.24</v>
      </c>
      <c r="H2414" s="32">
        <v>-5558.66</v>
      </c>
      <c r="I2414" s="32">
        <v>-5558.66</v>
      </c>
      <c r="J2414" s="32">
        <v>-60.420000000000073</v>
      </c>
      <c r="K2414" s="32">
        <v>0</v>
      </c>
      <c r="L2414" s="32"/>
    </row>
    <row r="2415" spans="1:12">
      <c r="A2415" s="56"/>
      <c r="B2415" s="56" t="s">
        <v>3064</v>
      </c>
      <c r="C2415" s="56" t="s">
        <v>3063</v>
      </c>
      <c r="D2415" s="32">
        <v>224577</v>
      </c>
      <c r="E2415" s="32">
        <v>-66327</v>
      </c>
      <c r="F2415" s="32">
        <v>158250</v>
      </c>
      <c r="G2415" s="32">
        <v>-1565.15</v>
      </c>
      <c r="H2415" s="32">
        <v>-1582.35</v>
      </c>
      <c r="I2415" s="32">
        <v>-1582.35</v>
      </c>
      <c r="J2415" s="32">
        <v>-17.199999999999818</v>
      </c>
      <c r="K2415" s="32">
        <v>0</v>
      </c>
      <c r="L2415" s="32"/>
    </row>
    <row r="2416" spans="1:12">
      <c r="A2416" s="56"/>
      <c r="B2416" s="56" t="s">
        <v>3066</v>
      </c>
      <c r="C2416" s="56" t="s">
        <v>3065</v>
      </c>
      <c r="D2416" s="32">
        <v>239688</v>
      </c>
      <c r="E2416" s="32">
        <v>-106224</v>
      </c>
      <c r="F2416" s="32">
        <v>133464</v>
      </c>
      <c r="G2416" s="32">
        <v>-3331.71</v>
      </c>
      <c r="H2416" s="32">
        <v>-3368.32</v>
      </c>
      <c r="I2416" s="32">
        <v>-3368.32</v>
      </c>
      <c r="J2416" s="32">
        <v>-36.610000000000127</v>
      </c>
      <c r="K2416" s="32">
        <v>0</v>
      </c>
      <c r="L2416" s="32"/>
    </row>
    <row r="2417" spans="1:12">
      <c r="A2417" s="56"/>
      <c r="B2417" s="56" t="s">
        <v>3068</v>
      </c>
      <c r="C2417" s="56" t="s">
        <v>3067</v>
      </c>
      <c r="D2417" s="32">
        <v>4153114</v>
      </c>
      <c r="E2417" s="32">
        <v>-2158295</v>
      </c>
      <c r="F2417" s="32">
        <v>1994819</v>
      </c>
      <c r="G2417" s="32">
        <v>-96288.87</v>
      </c>
      <c r="H2417" s="32">
        <v>-97346.99</v>
      </c>
      <c r="I2417" s="32">
        <v>-97347</v>
      </c>
      <c r="J2417" s="32">
        <v>-1058.1200000000099</v>
      </c>
      <c r="K2417" s="32">
        <v>-9.9999999947613105E-3</v>
      </c>
      <c r="L2417" s="32"/>
    </row>
    <row r="2418" spans="1:12">
      <c r="A2418" s="56"/>
      <c r="B2418" s="56" t="s">
        <v>3070</v>
      </c>
      <c r="C2418" s="56" t="s">
        <v>3069</v>
      </c>
      <c r="D2418" s="32">
        <v>259426</v>
      </c>
      <c r="E2418" s="32">
        <v>-157031</v>
      </c>
      <c r="F2418" s="32">
        <v>102395</v>
      </c>
      <c r="G2418" s="32">
        <v>-6504.86</v>
      </c>
      <c r="H2418" s="32">
        <v>-6576.33</v>
      </c>
      <c r="I2418" s="32">
        <v>-6576.34</v>
      </c>
      <c r="J2418" s="32">
        <v>-71.470000000000255</v>
      </c>
      <c r="K2418" s="32">
        <v>-1.0000000000218279E-2</v>
      </c>
      <c r="L2418" s="32"/>
    </row>
    <row r="2419" spans="1:12">
      <c r="A2419" s="56"/>
      <c r="B2419" s="56" t="s">
        <v>3365</v>
      </c>
      <c r="C2419" s="56" t="s">
        <v>3364</v>
      </c>
      <c r="D2419" s="32">
        <v>266709</v>
      </c>
      <c r="E2419" s="32">
        <v>-198392</v>
      </c>
      <c r="F2419" s="32">
        <v>68317</v>
      </c>
      <c r="G2419" s="32">
        <v>-7697.4</v>
      </c>
      <c r="H2419" s="32">
        <v>-7781.98</v>
      </c>
      <c r="I2419" s="32">
        <v>-7781.99</v>
      </c>
      <c r="J2419" s="32">
        <v>-84.579999999999927</v>
      </c>
      <c r="K2419" s="32">
        <v>-1.0000000000218279E-2</v>
      </c>
      <c r="L2419" s="32"/>
    </row>
    <row r="2420" spans="1:12">
      <c r="A2420" s="56"/>
      <c r="B2420" s="56" t="s">
        <v>3072</v>
      </c>
      <c r="C2420" s="56" t="s">
        <v>3071</v>
      </c>
      <c r="D2420" s="32">
        <v>562912</v>
      </c>
      <c r="E2420" s="32">
        <v>-224794</v>
      </c>
      <c r="F2420" s="32">
        <v>338118</v>
      </c>
      <c r="G2420" s="32">
        <v>-7719.62</v>
      </c>
      <c r="H2420" s="32">
        <v>-7804.46</v>
      </c>
      <c r="I2420" s="32">
        <v>-7804.45</v>
      </c>
      <c r="J2420" s="32">
        <v>-84.840000000000146</v>
      </c>
      <c r="K2420" s="32">
        <v>1.0000000000218279E-2</v>
      </c>
      <c r="L2420" s="32"/>
    </row>
    <row r="2421" spans="1:12">
      <c r="A2421" s="56"/>
      <c r="B2421" s="56" t="s">
        <v>3074</v>
      </c>
      <c r="C2421" s="56" t="s">
        <v>3073</v>
      </c>
      <c r="D2421" s="32">
        <v>1468800</v>
      </c>
      <c r="E2421" s="32">
        <v>-448269</v>
      </c>
      <c r="F2421" s="32">
        <v>1020531</v>
      </c>
      <c r="G2421" s="32">
        <v>-10082.51</v>
      </c>
      <c r="H2421" s="32">
        <v>-10193.31</v>
      </c>
      <c r="I2421" s="32">
        <v>-10193.31</v>
      </c>
      <c r="J2421" s="32">
        <v>-110.79999999999927</v>
      </c>
      <c r="K2421" s="32">
        <v>0</v>
      </c>
      <c r="L2421" s="32"/>
    </row>
    <row r="2422" spans="1:12">
      <c r="A2422" s="56"/>
      <c r="B2422" s="56" t="s">
        <v>3076</v>
      </c>
      <c r="C2422" s="56" t="s">
        <v>3075</v>
      </c>
      <c r="D2422" s="32">
        <v>3231360</v>
      </c>
      <c r="E2422" s="32">
        <v>-982337</v>
      </c>
      <c r="F2422" s="32">
        <v>2249023</v>
      </c>
      <c r="G2422" s="32">
        <v>-22222.55</v>
      </c>
      <c r="H2422" s="32">
        <v>-22466.76</v>
      </c>
      <c r="I2422" s="32">
        <v>-22466.76</v>
      </c>
      <c r="J2422" s="32">
        <v>-244.20999999999913</v>
      </c>
      <c r="K2422" s="32">
        <v>0</v>
      </c>
      <c r="L2422" s="32"/>
    </row>
    <row r="2423" spans="1:12">
      <c r="A2423" s="56"/>
      <c r="B2423" s="56" t="s">
        <v>3078</v>
      </c>
      <c r="C2423" s="56" t="s">
        <v>3077</v>
      </c>
      <c r="D2423" s="32">
        <v>300156</v>
      </c>
      <c r="E2423" s="32">
        <v>-77985</v>
      </c>
      <c r="F2423" s="32">
        <v>222171</v>
      </c>
      <c r="G2423" s="32">
        <v>-2205.41</v>
      </c>
      <c r="H2423" s="32">
        <v>-2229.65</v>
      </c>
      <c r="I2423" s="32">
        <v>-2229.64</v>
      </c>
      <c r="J2423" s="32">
        <v>-24.240000000000236</v>
      </c>
      <c r="K2423" s="32">
        <v>1.0000000000218279E-2</v>
      </c>
      <c r="L2423" s="32"/>
    </row>
    <row r="2424" spans="1:12">
      <c r="A2424" s="56"/>
      <c r="B2424" s="56" t="s">
        <v>3080</v>
      </c>
      <c r="C2424" s="56" t="s">
        <v>3079</v>
      </c>
      <c r="D2424" s="32">
        <v>300833</v>
      </c>
      <c r="E2424" s="32">
        <v>-121170</v>
      </c>
      <c r="F2424" s="32">
        <v>179663</v>
      </c>
      <c r="G2424" s="32">
        <v>-4126.88</v>
      </c>
      <c r="H2424" s="32">
        <v>-4172.24</v>
      </c>
      <c r="I2424" s="32">
        <v>-4172.2299999999996</v>
      </c>
      <c r="J2424" s="32">
        <v>-45.359999999999673</v>
      </c>
      <c r="K2424" s="32">
        <v>1.0000000000218279E-2</v>
      </c>
      <c r="L2424" s="32"/>
    </row>
    <row r="2425" spans="1:12">
      <c r="A2425" s="56"/>
      <c r="B2425" s="56" t="s">
        <v>3219</v>
      </c>
      <c r="C2425" s="56" t="s">
        <v>3218</v>
      </c>
      <c r="D2425" s="32">
        <v>310643</v>
      </c>
      <c r="E2425" s="32">
        <v>-132815</v>
      </c>
      <c r="F2425" s="32">
        <v>177828</v>
      </c>
      <c r="G2425" s="32">
        <v>-4309.59</v>
      </c>
      <c r="H2425" s="32">
        <v>-4356.9399999999996</v>
      </c>
      <c r="I2425" s="32">
        <v>-4356.95</v>
      </c>
      <c r="J2425" s="32">
        <v>-47.349999999999454</v>
      </c>
      <c r="K2425" s="32">
        <v>-1.0000000000218279E-2</v>
      </c>
      <c r="L2425" s="32"/>
    </row>
    <row r="2426" spans="1:12">
      <c r="A2426" s="56"/>
      <c r="B2426" s="56" t="s">
        <v>3367</v>
      </c>
      <c r="C2426" s="56" t="s">
        <v>3366</v>
      </c>
      <c r="D2426" s="32">
        <v>632959</v>
      </c>
      <c r="E2426" s="32">
        <v>-429309</v>
      </c>
      <c r="F2426" s="32">
        <v>203650</v>
      </c>
      <c r="G2426" s="32">
        <v>-17124.93</v>
      </c>
      <c r="H2426" s="32">
        <v>-17313.13</v>
      </c>
      <c r="I2426" s="32">
        <v>-17313.12</v>
      </c>
      <c r="J2426" s="32">
        <v>-188.20000000000073</v>
      </c>
      <c r="K2426" s="32">
        <v>1.0000000002037268E-2</v>
      </c>
      <c r="L2426" s="32"/>
    </row>
    <row r="2427" spans="1:12">
      <c r="A2427" s="56"/>
      <c r="B2427" s="56" t="s">
        <v>3082</v>
      </c>
      <c r="C2427" s="56" t="s">
        <v>3081</v>
      </c>
      <c r="D2427" s="32">
        <v>334748</v>
      </c>
      <c r="E2427" s="32">
        <v>-98866</v>
      </c>
      <c r="F2427" s="32">
        <v>235882</v>
      </c>
      <c r="G2427" s="32">
        <v>-2332.96</v>
      </c>
      <c r="H2427" s="32">
        <v>-2358.6</v>
      </c>
      <c r="I2427" s="32">
        <v>-2358.59</v>
      </c>
      <c r="J2427" s="32">
        <v>-25.639999999999873</v>
      </c>
      <c r="K2427" s="32">
        <v>9.9999999997635314E-3</v>
      </c>
      <c r="L2427" s="32"/>
    </row>
    <row r="2428" spans="1:12">
      <c r="A2428" s="56"/>
      <c r="B2428" s="56" t="s">
        <v>3084</v>
      </c>
      <c r="C2428" s="56" t="s">
        <v>3083</v>
      </c>
      <c r="D2428" s="32">
        <v>695181</v>
      </c>
      <c r="E2428" s="32">
        <v>-204818</v>
      </c>
      <c r="F2428" s="32">
        <v>490363</v>
      </c>
      <c r="G2428" s="32">
        <v>-4850.25</v>
      </c>
      <c r="H2428" s="32">
        <v>-4903.55</v>
      </c>
      <c r="I2428" s="32">
        <v>-4903.5600000000004</v>
      </c>
      <c r="J2428" s="32">
        <v>-53.300000000000182</v>
      </c>
      <c r="K2428" s="32">
        <v>-1.0000000000218279E-2</v>
      </c>
      <c r="L2428" s="32"/>
    </row>
    <row r="2429" spans="1:12">
      <c r="A2429" s="56"/>
      <c r="B2429" s="56" t="s">
        <v>11314</v>
      </c>
      <c r="C2429" s="56" t="s">
        <v>3085</v>
      </c>
      <c r="D2429" s="32">
        <v>349225</v>
      </c>
      <c r="E2429" s="32">
        <v>-143954</v>
      </c>
      <c r="F2429" s="32">
        <v>205271</v>
      </c>
      <c r="G2429" s="32">
        <v>-4836.07</v>
      </c>
      <c r="H2429" s="32">
        <v>-4889.21</v>
      </c>
      <c r="I2429" s="32">
        <v>-4889.21</v>
      </c>
      <c r="J2429" s="32">
        <v>-53.140000000000327</v>
      </c>
      <c r="K2429" s="32">
        <v>0</v>
      </c>
      <c r="L2429" s="32"/>
    </row>
    <row r="2430" spans="1:12">
      <c r="A2430" s="56"/>
      <c r="B2430" s="56" t="s">
        <v>3087</v>
      </c>
      <c r="C2430" s="56" t="s">
        <v>3086</v>
      </c>
      <c r="D2430" s="32">
        <v>350034</v>
      </c>
      <c r="E2430" s="32">
        <v>-122384</v>
      </c>
      <c r="F2430" s="32">
        <v>227650</v>
      </c>
      <c r="G2430" s="32">
        <v>-2237.19</v>
      </c>
      <c r="H2430" s="32">
        <v>-2261.7800000000002</v>
      </c>
      <c r="I2430" s="32">
        <v>-2261.7800000000002</v>
      </c>
      <c r="J2430" s="32">
        <v>-24.590000000000146</v>
      </c>
      <c r="K2430" s="32">
        <v>0</v>
      </c>
      <c r="L2430" s="32"/>
    </row>
    <row r="2431" spans="1:12">
      <c r="A2431" s="56"/>
      <c r="B2431" s="56" t="s">
        <v>3369</v>
      </c>
      <c r="C2431" s="56" t="s">
        <v>3368</v>
      </c>
      <c r="D2431" s="32">
        <v>355112</v>
      </c>
      <c r="E2431" s="32">
        <v>-262022</v>
      </c>
      <c r="F2431" s="32">
        <v>93090</v>
      </c>
      <c r="G2431" s="32">
        <v>-10186.379999999999</v>
      </c>
      <c r="H2431" s="32">
        <v>-10298.32</v>
      </c>
      <c r="I2431" s="32">
        <v>-10298.32</v>
      </c>
      <c r="J2431" s="32">
        <v>-111.94000000000051</v>
      </c>
      <c r="K2431" s="32">
        <v>0</v>
      </c>
      <c r="L2431" s="32"/>
    </row>
    <row r="2432" spans="1:12">
      <c r="A2432" s="56"/>
      <c r="B2432" s="56" t="s">
        <v>3089</v>
      </c>
      <c r="C2432" s="56" t="s">
        <v>3088</v>
      </c>
      <c r="D2432" s="32">
        <v>1075437</v>
      </c>
      <c r="E2432" s="32">
        <v>-348203</v>
      </c>
      <c r="F2432" s="32">
        <v>727234</v>
      </c>
      <c r="G2432" s="32">
        <v>-7169.52</v>
      </c>
      <c r="H2432" s="32">
        <v>-7248.32</v>
      </c>
      <c r="I2432" s="32">
        <v>-7248.31</v>
      </c>
      <c r="J2432" s="32">
        <v>-78.799999999999272</v>
      </c>
      <c r="K2432" s="32">
        <v>9.999999999308784E-3</v>
      </c>
      <c r="L2432" s="32"/>
    </row>
    <row r="2433" spans="1:12">
      <c r="A2433" s="56"/>
      <c r="B2433" s="56" t="s">
        <v>3091</v>
      </c>
      <c r="C2433" s="56" t="s">
        <v>3090</v>
      </c>
      <c r="D2433" s="32">
        <v>362816</v>
      </c>
      <c r="E2433" s="32">
        <v>-121400</v>
      </c>
      <c r="F2433" s="32">
        <v>241416</v>
      </c>
      <c r="G2433" s="32">
        <v>-2376.94</v>
      </c>
      <c r="H2433" s="32">
        <v>-2403.0500000000002</v>
      </c>
      <c r="I2433" s="32">
        <v>-2403.06</v>
      </c>
      <c r="J2433" s="32">
        <v>-26.110000000000127</v>
      </c>
      <c r="K2433" s="32">
        <v>-9.9999999997635314E-3</v>
      </c>
      <c r="L2433" s="32"/>
    </row>
    <row r="2434" spans="1:12">
      <c r="A2434" s="56"/>
      <c r="B2434" s="56" t="s">
        <v>3093</v>
      </c>
      <c r="C2434" s="56" t="s">
        <v>3092</v>
      </c>
      <c r="D2434" s="32">
        <v>370000</v>
      </c>
      <c r="E2434" s="32">
        <v>-111716</v>
      </c>
      <c r="F2434" s="32">
        <v>258284</v>
      </c>
      <c r="G2434" s="32">
        <v>-2552.69</v>
      </c>
      <c r="H2434" s="32">
        <v>-2580.73</v>
      </c>
      <c r="I2434" s="32">
        <v>-2580.7399999999998</v>
      </c>
      <c r="J2434" s="32">
        <v>-28.039999999999964</v>
      </c>
      <c r="K2434" s="32">
        <v>-9.9999999997635314E-3</v>
      </c>
      <c r="L2434" s="32"/>
    </row>
    <row r="2435" spans="1:12">
      <c r="A2435" s="56"/>
      <c r="B2435" s="56" t="s">
        <v>3095</v>
      </c>
      <c r="C2435" s="56" t="s">
        <v>3094</v>
      </c>
      <c r="D2435" s="32">
        <v>370000</v>
      </c>
      <c r="E2435" s="32">
        <v>-110671</v>
      </c>
      <c r="F2435" s="32">
        <v>259329</v>
      </c>
      <c r="G2435" s="32">
        <v>-2563.8000000000002</v>
      </c>
      <c r="H2435" s="32">
        <v>-2591.98</v>
      </c>
      <c r="I2435" s="32">
        <v>-2591.98</v>
      </c>
      <c r="J2435" s="32">
        <v>-28.179999999999836</v>
      </c>
      <c r="K2435" s="32">
        <v>0</v>
      </c>
      <c r="L2435" s="32"/>
    </row>
    <row r="2436" spans="1:12">
      <c r="A2436" s="56"/>
      <c r="B2436" s="56" t="s">
        <v>3473</v>
      </c>
      <c r="C2436" s="56" t="s">
        <v>3472</v>
      </c>
      <c r="D2436" s="32">
        <v>297660</v>
      </c>
      <c r="E2436" s="32">
        <v>-190920</v>
      </c>
      <c r="F2436" s="32">
        <v>106740</v>
      </c>
      <c r="G2436" s="32">
        <v>-7704.09</v>
      </c>
      <c r="H2436" s="32">
        <v>-7788.76</v>
      </c>
      <c r="I2436" s="32">
        <v>-7788.75</v>
      </c>
      <c r="J2436" s="32">
        <v>-84.670000000000073</v>
      </c>
      <c r="K2436" s="32">
        <v>1.0000000000218279E-2</v>
      </c>
      <c r="L2436" s="32"/>
    </row>
    <row r="2437" spans="1:12">
      <c r="A2437" s="56"/>
      <c r="B2437" s="56" t="s">
        <v>3371</v>
      </c>
      <c r="C2437" s="56" t="s">
        <v>3370</v>
      </c>
      <c r="D2437" s="32">
        <v>382143</v>
      </c>
      <c r="E2437" s="32">
        <v>-230743</v>
      </c>
      <c r="F2437" s="32">
        <v>151400</v>
      </c>
      <c r="G2437" s="32">
        <v>-9569.67</v>
      </c>
      <c r="H2437" s="32">
        <v>-9674.83</v>
      </c>
      <c r="I2437" s="32">
        <v>-9674.83</v>
      </c>
      <c r="J2437" s="32">
        <v>-105.15999999999985</v>
      </c>
      <c r="K2437" s="32">
        <v>0</v>
      </c>
      <c r="L2437" s="32"/>
    </row>
    <row r="2438" spans="1:12">
      <c r="A2438" s="56"/>
      <c r="B2438" s="56" t="s">
        <v>3097</v>
      </c>
      <c r="C2438" s="56" t="s">
        <v>3096</v>
      </c>
      <c r="D2438" s="32">
        <v>776200</v>
      </c>
      <c r="E2438" s="32">
        <v>-228688</v>
      </c>
      <c r="F2438" s="32">
        <v>547512</v>
      </c>
      <c r="G2438" s="32">
        <v>-5415.52</v>
      </c>
      <c r="H2438" s="32">
        <v>-5475.03</v>
      </c>
      <c r="I2438" s="32">
        <v>-5475.04</v>
      </c>
      <c r="J2438" s="32">
        <v>-59.509999999999309</v>
      </c>
      <c r="K2438" s="32">
        <v>-1.0000000000218279E-2</v>
      </c>
      <c r="L2438" s="32"/>
    </row>
    <row r="2439" spans="1:12">
      <c r="A2439" s="56"/>
      <c r="B2439" s="56" t="s">
        <v>3475</v>
      </c>
      <c r="C2439" s="56" t="s">
        <v>3474</v>
      </c>
      <c r="D2439" s="32">
        <v>450686</v>
      </c>
      <c r="E2439" s="32">
        <v>-345920</v>
      </c>
      <c r="F2439" s="32">
        <v>104766</v>
      </c>
      <c r="G2439" s="32">
        <v>-13458.86</v>
      </c>
      <c r="H2439" s="32">
        <v>-13606.75</v>
      </c>
      <c r="I2439" s="32">
        <v>-13606.76</v>
      </c>
      <c r="J2439" s="32">
        <v>-147.88999999999942</v>
      </c>
      <c r="K2439" s="32">
        <v>-1.0000000000218279E-2</v>
      </c>
      <c r="L2439" s="32"/>
    </row>
    <row r="2440" spans="1:12">
      <c r="A2440" s="56"/>
      <c r="B2440" s="56" t="s">
        <v>3064</v>
      </c>
      <c r="C2440" s="56" t="s">
        <v>3098</v>
      </c>
      <c r="D2440" s="32">
        <v>454891</v>
      </c>
      <c r="E2440" s="32">
        <v>-134349</v>
      </c>
      <c r="F2440" s="32">
        <v>320542</v>
      </c>
      <c r="G2440" s="32">
        <v>-3170.28</v>
      </c>
      <c r="H2440" s="32">
        <v>-3205.11</v>
      </c>
      <c r="I2440" s="32">
        <v>-3205.12</v>
      </c>
      <c r="J2440" s="32">
        <v>-34.829999999999927</v>
      </c>
      <c r="K2440" s="32">
        <v>-9.9999999997635314E-3</v>
      </c>
      <c r="L2440" s="32"/>
    </row>
    <row r="2441" spans="1:12">
      <c r="A2441" s="56"/>
      <c r="B2441" s="56" t="s">
        <v>3477</v>
      </c>
      <c r="C2441" s="56" t="s">
        <v>3476</v>
      </c>
      <c r="D2441" s="32">
        <v>463646</v>
      </c>
      <c r="E2441" s="32">
        <v>-306042</v>
      </c>
      <c r="F2441" s="32">
        <v>157604</v>
      </c>
      <c r="G2441" s="32">
        <v>-12331.06</v>
      </c>
      <c r="H2441" s="32">
        <v>-12466.57</v>
      </c>
      <c r="I2441" s="32">
        <v>-12466.56</v>
      </c>
      <c r="J2441" s="32">
        <v>-135.51000000000022</v>
      </c>
      <c r="K2441" s="32">
        <v>1.0000000000218279E-2</v>
      </c>
      <c r="L2441" s="32"/>
    </row>
    <row r="2442" spans="1:12">
      <c r="A2442" s="56"/>
      <c r="B2442" s="56" t="s">
        <v>3373</v>
      </c>
      <c r="C2442" s="56" t="s">
        <v>3372</v>
      </c>
      <c r="D2442" s="32">
        <v>944936</v>
      </c>
      <c r="E2442" s="32">
        <v>-286248</v>
      </c>
      <c r="F2442" s="32">
        <v>658688</v>
      </c>
      <c r="G2442" s="32">
        <v>-6509.26</v>
      </c>
      <c r="H2442" s="32">
        <v>-6580.79</v>
      </c>
      <c r="I2442" s="32">
        <v>-6580.79</v>
      </c>
      <c r="J2442" s="32">
        <v>-71.529999999999745</v>
      </c>
      <c r="K2442" s="32">
        <v>0</v>
      </c>
      <c r="L2442" s="32"/>
    </row>
    <row r="2443" spans="1:12">
      <c r="A2443" s="56"/>
      <c r="B2443" s="56" t="s">
        <v>3479</v>
      </c>
      <c r="C2443" s="56" t="s">
        <v>3478</v>
      </c>
      <c r="D2443" s="32">
        <v>473395</v>
      </c>
      <c r="E2443" s="32">
        <v>-264104</v>
      </c>
      <c r="F2443" s="32">
        <v>209291</v>
      </c>
      <c r="G2443" s="32">
        <v>-11298.7</v>
      </c>
      <c r="H2443" s="32">
        <v>-11422.86</v>
      </c>
      <c r="I2443" s="32">
        <v>-11422.86</v>
      </c>
      <c r="J2443" s="32">
        <v>-124.15999999999985</v>
      </c>
      <c r="K2443" s="32">
        <v>0</v>
      </c>
      <c r="L2443" s="32"/>
    </row>
    <row r="2444" spans="1:12">
      <c r="A2444" s="56"/>
      <c r="B2444" s="56" t="s">
        <v>3375</v>
      </c>
      <c r="C2444" s="56" t="s">
        <v>3374</v>
      </c>
      <c r="D2444" s="32">
        <v>478777</v>
      </c>
      <c r="E2444" s="32">
        <v>-160486</v>
      </c>
      <c r="F2444" s="32">
        <v>318291</v>
      </c>
      <c r="G2444" s="32">
        <v>-3133.61</v>
      </c>
      <c r="H2444" s="32">
        <v>-3168.04</v>
      </c>
      <c r="I2444" s="32">
        <v>-3168.04</v>
      </c>
      <c r="J2444" s="32">
        <v>-34.429999999999836</v>
      </c>
      <c r="K2444" s="32">
        <v>0</v>
      </c>
      <c r="L2444" s="32"/>
    </row>
    <row r="2445" spans="1:12">
      <c r="A2445" s="56"/>
      <c r="B2445" s="56" t="s">
        <v>3377</v>
      </c>
      <c r="C2445" s="56" t="s">
        <v>3376</v>
      </c>
      <c r="D2445" s="32">
        <v>486657</v>
      </c>
      <c r="E2445" s="32">
        <v>-127263</v>
      </c>
      <c r="F2445" s="32">
        <v>359394</v>
      </c>
      <c r="G2445" s="32">
        <v>-3566.98</v>
      </c>
      <c r="H2445" s="32">
        <v>-3606.18</v>
      </c>
      <c r="I2445" s="32">
        <v>-3606.18</v>
      </c>
      <c r="J2445" s="32">
        <v>-39.199999999999818</v>
      </c>
      <c r="K2445" s="32">
        <v>0</v>
      </c>
      <c r="L2445" s="32"/>
    </row>
    <row r="2446" spans="1:12">
      <c r="A2446" s="56"/>
      <c r="B2446" s="56" t="s">
        <v>3379</v>
      </c>
      <c r="C2446" s="56" t="s">
        <v>3378</v>
      </c>
      <c r="D2446" s="32">
        <v>546676</v>
      </c>
      <c r="E2446" s="32">
        <v>-180450</v>
      </c>
      <c r="F2446" s="32">
        <v>366226</v>
      </c>
      <c r="G2446" s="32">
        <v>-3607.77</v>
      </c>
      <c r="H2446" s="32">
        <v>-3647.42</v>
      </c>
      <c r="I2446" s="32">
        <v>-3647.42</v>
      </c>
      <c r="J2446" s="32">
        <v>-39.650000000000091</v>
      </c>
      <c r="K2446" s="32">
        <v>0</v>
      </c>
      <c r="L2446" s="32"/>
    </row>
    <row r="2447" spans="1:12">
      <c r="A2447" s="56"/>
      <c r="B2447" s="56" t="s">
        <v>3379</v>
      </c>
      <c r="C2447" s="56" t="s">
        <v>3380</v>
      </c>
      <c r="D2447" s="32">
        <v>568998</v>
      </c>
      <c r="E2447" s="32">
        <v>-187817</v>
      </c>
      <c r="F2447" s="32">
        <v>381181</v>
      </c>
      <c r="G2447" s="32">
        <v>-3755.09</v>
      </c>
      <c r="H2447" s="32">
        <v>-3796.35</v>
      </c>
      <c r="I2447" s="32">
        <v>-3796.35</v>
      </c>
      <c r="J2447" s="32">
        <v>-41.259999999999764</v>
      </c>
      <c r="K2447" s="32">
        <v>0</v>
      </c>
      <c r="L2447" s="32"/>
    </row>
    <row r="2448" spans="1:12">
      <c r="A2448" s="56"/>
      <c r="B2448" s="56" t="s">
        <v>3382</v>
      </c>
      <c r="C2448" s="56" t="s">
        <v>3381</v>
      </c>
      <c r="D2448" s="32">
        <v>441169</v>
      </c>
      <c r="E2448" s="32">
        <v>-289812</v>
      </c>
      <c r="F2448" s="32">
        <v>151357</v>
      </c>
      <c r="G2448" s="32">
        <v>-11580.85</v>
      </c>
      <c r="H2448" s="32">
        <v>-11708.1</v>
      </c>
      <c r="I2448" s="32">
        <v>-11708.11</v>
      </c>
      <c r="J2448" s="32">
        <v>-127.25</v>
      </c>
      <c r="K2448" s="32">
        <v>-1.0000000000218279E-2</v>
      </c>
      <c r="L2448" s="32"/>
    </row>
    <row r="2449" spans="1:12">
      <c r="A2449" s="56"/>
      <c r="B2449" s="56" t="s">
        <v>3100</v>
      </c>
      <c r="C2449" s="56" t="s">
        <v>3099</v>
      </c>
      <c r="D2449" s="32">
        <v>596715</v>
      </c>
      <c r="E2449" s="32">
        <v>-208632</v>
      </c>
      <c r="F2449" s="32">
        <v>388083</v>
      </c>
      <c r="G2449" s="32">
        <v>-3813.82</v>
      </c>
      <c r="H2449" s="32">
        <v>-3855.72</v>
      </c>
      <c r="I2449" s="32">
        <v>-3855.73</v>
      </c>
      <c r="J2449" s="32">
        <v>-41.899999999999636</v>
      </c>
      <c r="K2449" s="32">
        <v>-1.0000000000218279E-2</v>
      </c>
      <c r="L2449" s="32"/>
    </row>
    <row r="2450" spans="1:12">
      <c r="A2450" s="56"/>
      <c r="B2450" s="56" t="s">
        <v>3102</v>
      </c>
      <c r="C2450" s="56" t="s">
        <v>3101</v>
      </c>
      <c r="D2450" s="32">
        <v>598046</v>
      </c>
      <c r="E2450" s="32">
        <v>-269158</v>
      </c>
      <c r="F2450" s="32">
        <v>328888</v>
      </c>
      <c r="G2450" s="32">
        <v>-8320.4</v>
      </c>
      <c r="H2450" s="32">
        <v>-8411.83</v>
      </c>
      <c r="I2450" s="32">
        <v>-8411.83</v>
      </c>
      <c r="J2450" s="32">
        <v>-91.430000000000291</v>
      </c>
      <c r="K2450" s="32">
        <v>0</v>
      </c>
      <c r="L2450" s="32"/>
    </row>
    <row r="2451" spans="1:12">
      <c r="A2451" s="56"/>
      <c r="B2451" s="56" t="s">
        <v>3104</v>
      </c>
      <c r="C2451" s="56" t="s">
        <v>3103</v>
      </c>
      <c r="D2451" s="32">
        <v>631605</v>
      </c>
      <c r="E2451" s="32">
        <v>-186162</v>
      </c>
      <c r="F2451" s="32">
        <v>445443</v>
      </c>
      <c r="G2451" s="32">
        <v>-4405.88</v>
      </c>
      <c r="H2451" s="32">
        <v>-4454.3</v>
      </c>
      <c r="I2451" s="32">
        <v>-4454.3</v>
      </c>
      <c r="J2451" s="32">
        <v>-48.420000000000073</v>
      </c>
      <c r="K2451" s="32">
        <v>0</v>
      </c>
      <c r="L2451" s="32"/>
    </row>
    <row r="2452" spans="1:12">
      <c r="A2452" s="56"/>
      <c r="B2452" s="56" t="s">
        <v>3106</v>
      </c>
      <c r="C2452" s="56" t="s">
        <v>3105</v>
      </c>
      <c r="D2452" s="32">
        <v>1482919</v>
      </c>
      <c r="E2452" s="32">
        <v>-387432</v>
      </c>
      <c r="F2452" s="32">
        <v>1095487</v>
      </c>
      <c r="G2452" s="32">
        <v>-10872.96</v>
      </c>
      <c r="H2452" s="32">
        <v>-10992.44</v>
      </c>
      <c r="I2452" s="32">
        <v>-10992.44</v>
      </c>
      <c r="J2452" s="32">
        <v>-119.48000000000138</v>
      </c>
      <c r="K2452" s="32">
        <v>0</v>
      </c>
      <c r="L2452" s="32"/>
    </row>
    <row r="2453" spans="1:12">
      <c r="A2453" s="56"/>
      <c r="B2453" s="56" t="s">
        <v>3481</v>
      </c>
      <c r="C2453" s="56" t="s">
        <v>3480</v>
      </c>
      <c r="D2453" s="32">
        <v>2263358</v>
      </c>
      <c r="E2453" s="32">
        <v>-1559384</v>
      </c>
      <c r="F2453" s="32">
        <v>703974</v>
      </c>
      <c r="G2453" s="32">
        <v>-61868.03</v>
      </c>
      <c r="H2453" s="32">
        <v>-62547.91</v>
      </c>
      <c r="I2453" s="32">
        <v>-62547.9</v>
      </c>
      <c r="J2453" s="32">
        <v>-679.88000000000466</v>
      </c>
      <c r="K2453" s="32">
        <v>1.0000000002037268E-2</v>
      </c>
      <c r="L2453" s="32"/>
    </row>
    <row r="2454" spans="1:12">
      <c r="A2454" s="56"/>
      <c r="B2454" s="56" t="s">
        <v>3384</v>
      </c>
      <c r="C2454" s="56" t="s">
        <v>3383</v>
      </c>
      <c r="D2454" s="32">
        <v>2336730</v>
      </c>
      <c r="E2454" s="32">
        <v>-711762</v>
      </c>
      <c r="F2454" s="32">
        <v>1624968</v>
      </c>
      <c r="G2454" s="32">
        <v>-16055.22</v>
      </c>
      <c r="H2454" s="32">
        <v>-16231.64</v>
      </c>
      <c r="I2454" s="32">
        <v>-16231.65</v>
      </c>
      <c r="J2454" s="32">
        <v>-176.42000000000007</v>
      </c>
      <c r="K2454" s="32">
        <v>-1.0000000000218279E-2</v>
      </c>
      <c r="L2454" s="32"/>
    </row>
    <row r="2455" spans="1:12">
      <c r="A2455" s="56"/>
      <c r="B2455" s="56" t="s">
        <v>3108</v>
      </c>
      <c r="C2455" s="56" t="s">
        <v>3107</v>
      </c>
      <c r="D2455" s="32">
        <v>794228</v>
      </c>
      <c r="E2455" s="32">
        <v>-319900</v>
      </c>
      <c r="F2455" s="32">
        <v>474328</v>
      </c>
      <c r="G2455" s="32">
        <v>-10895.35</v>
      </c>
      <c r="H2455" s="32">
        <v>-11015.09</v>
      </c>
      <c r="I2455" s="32">
        <v>-11015.08</v>
      </c>
      <c r="J2455" s="32">
        <v>-119.73999999999978</v>
      </c>
      <c r="K2455" s="32">
        <v>1.0000000000218279E-2</v>
      </c>
      <c r="L2455" s="32"/>
    </row>
    <row r="2456" spans="1:12">
      <c r="A2456" s="56"/>
      <c r="B2456" s="56" t="s">
        <v>3110</v>
      </c>
      <c r="C2456" s="56" t="s">
        <v>3109</v>
      </c>
      <c r="D2456" s="32">
        <v>816632</v>
      </c>
      <c r="E2456" s="32">
        <v>-240601</v>
      </c>
      <c r="F2456" s="32">
        <v>576031</v>
      </c>
      <c r="G2456" s="32">
        <v>-5697.61</v>
      </c>
      <c r="H2456" s="32">
        <v>-5760.23</v>
      </c>
      <c r="I2456" s="32">
        <v>-5760.22</v>
      </c>
      <c r="J2456" s="32">
        <v>-62.619999999999891</v>
      </c>
      <c r="K2456" s="32">
        <v>9.999999999308784E-3</v>
      </c>
      <c r="L2456" s="32"/>
    </row>
    <row r="2457" spans="1:12">
      <c r="A2457" s="56"/>
      <c r="B2457" s="56" t="s">
        <v>3386</v>
      </c>
      <c r="C2457" s="56" t="s">
        <v>3385</v>
      </c>
      <c r="D2457" s="32">
        <v>883966</v>
      </c>
      <c r="E2457" s="32">
        <v>-551228</v>
      </c>
      <c r="F2457" s="32">
        <v>332738</v>
      </c>
      <c r="G2457" s="32">
        <v>-22518.94</v>
      </c>
      <c r="H2457" s="32">
        <v>-22766.400000000001</v>
      </c>
      <c r="I2457" s="32">
        <v>-22766.400000000001</v>
      </c>
      <c r="J2457" s="32">
        <v>-247.46000000000276</v>
      </c>
      <c r="K2457" s="32">
        <v>0</v>
      </c>
      <c r="L2457" s="32"/>
    </row>
    <row r="2458" spans="1:12">
      <c r="A2458" s="56"/>
      <c r="B2458" s="56" t="s">
        <v>3221</v>
      </c>
      <c r="C2458" s="56" t="s">
        <v>3220</v>
      </c>
      <c r="D2458" s="32">
        <v>982395</v>
      </c>
      <c r="E2458" s="32">
        <v>-321585</v>
      </c>
      <c r="F2458" s="32">
        <v>660810</v>
      </c>
      <c r="G2458" s="32">
        <v>-6511.91</v>
      </c>
      <c r="H2458" s="32">
        <v>-6583.47</v>
      </c>
      <c r="I2458" s="32">
        <v>-6583.47</v>
      </c>
      <c r="J2458" s="32">
        <v>-71.5600000000004</v>
      </c>
      <c r="K2458" s="32">
        <v>0</v>
      </c>
      <c r="L2458" s="32"/>
    </row>
    <row r="2459" spans="1:12">
      <c r="A2459" s="56"/>
      <c r="B2459" s="56" t="s">
        <v>3112</v>
      </c>
      <c r="C2459" s="56" t="s">
        <v>3111</v>
      </c>
      <c r="D2459" s="32">
        <v>1010807</v>
      </c>
      <c r="E2459" s="32">
        <v>-291386</v>
      </c>
      <c r="F2459" s="32">
        <v>719421</v>
      </c>
      <c r="G2459" s="32">
        <v>-7120.75</v>
      </c>
      <c r="H2459" s="32">
        <v>-3599.5</v>
      </c>
      <c r="I2459" s="32">
        <v>0</v>
      </c>
      <c r="J2459" s="32">
        <v>3521.25</v>
      </c>
      <c r="K2459" s="32">
        <v>3599.5</v>
      </c>
      <c r="L2459" s="32" t="s">
        <v>11372</v>
      </c>
    </row>
    <row r="2460" spans="1:12">
      <c r="A2460" s="56"/>
      <c r="B2460" s="56" t="s">
        <v>3388</v>
      </c>
      <c r="C2460" s="56" t="s">
        <v>3387</v>
      </c>
      <c r="D2460" s="32">
        <v>1033505</v>
      </c>
      <c r="E2460" s="32">
        <v>-639771</v>
      </c>
      <c r="F2460" s="32">
        <v>393734</v>
      </c>
      <c r="G2460" s="32">
        <v>-26223.56</v>
      </c>
      <c r="H2460" s="32">
        <v>-26511.73</v>
      </c>
      <c r="I2460" s="32">
        <v>-26511.73</v>
      </c>
      <c r="J2460" s="32">
        <v>-288.16999999999825</v>
      </c>
      <c r="K2460" s="32">
        <v>0</v>
      </c>
      <c r="L2460" s="32"/>
    </row>
    <row r="2461" spans="1:12">
      <c r="A2461" s="56"/>
      <c r="B2461" s="56" t="s">
        <v>3114</v>
      </c>
      <c r="C2461" s="56" t="s">
        <v>3113</v>
      </c>
      <c r="D2461" s="32">
        <v>1035830</v>
      </c>
      <c r="E2461" s="32">
        <v>-305305</v>
      </c>
      <c r="F2461" s="32">
        <v>730525</v>
      </c>
      <c r="G2461" s="32">
        <v>-7225.63</v>
      </c>
      <c r="H2461" s="32">
        <v>-7305.04</v>
      </c>
      <c r="I2461" s="32">
        <v>-7305.03</v>
      </c>
      <c r="J2461" s="32">
        <v>-79.409999999999854</v>
      </c>
      <c r="K2461" s="32">
        <v>1.0000000000218279E-2</v>
      </c>
      <c r="L2461" s="32"/>
    </row>
    <row r="2462" spans="1:12">
      <c r="A2462" s="56"/>
      <c r="B2462" s="56" t="s">
        <v>11314</v>
      </c>
      <c r="C2462" s="56" t="s">
        <v>3115</v>
      </c>
      <c r="D2462" s="32">
        <v>1277342</v>
      </c>
      <c r="E2462" s="32">
        <v>-465623</v>
      </c>
      <c r="F2462" s="32">
        <v>811719</v>
      </c>
      <c r="G2462" s="32">
        <v>-17316.669999999998</v>
      </c>
      <c r="H2462" s="32">
        <v>-17506.97</v>
      </c>
      <c r="I2462" s="32">
        <v>-17506.97</v>
      </c>
      <c r="J2462" s="32">
        <v>-190.30000000000291</v>
      </c>
      <c r="K2462" s="32">
        <v>0</v>
      </c>
      <c r="L2462" s="32"/>
    </row>
    <row r="2463" spans="1:12">
      <c r="A2463" s="56"/>
      <c r="B2463" s="56" t="s">
        <v>3117</v>
      </c>
      <c r="C2463" s="56" t="s">
        <v>3116</v>
      </c>
      <c r="D2463" s="32">
        <v>1320498</v>
      </c>
      <c r="E2463" s="32">
        <v>-442629</v>
      </c>
      <c r="F2463" s="32">
        <v>877869</v>
      </c>
      <c r="G2463" s="32">
        <v>-8642.7000000000007</v>
      </c>
      <c r="H2463" s="32">
        <v>-8737.67</v>
      </c>
      <c r="I2463" s="32">
        <v>-8737.67</v>
      </c>
      <c r="J2463" s="32">
        <v>-94.969999999999345</v>
      </c>
      <c r="K2463" s="32">
        <v>0</v>
      </c>
      <c r="L2463" s="32"/>
    </row>
    <row r="2464" spans="1:12">
      <c r="A2464" s="56"/>
      <c r="B2464" s="56" t="s">
        <v>3119</v>
      </c>
      <c r="C2464" s="56" t="s">
        <v>3118</v>
      </c>
      <c r="D2464" s="32">
        <v>1339273</v>
      </c>
      <c r="E2464" s="32">
        <v>-394583</v>
      </c>
      <c r="F2464" s="32">
        <v>944690</v>
      </c>
      <c r="G2464" s="32">
        <v>-9344.06</v>
      </c>
      <c r="H2464" s="32">
        <v>-9446.75</v>
      </c>
      <c r="I2464" s="32">
        <v>-9446.75</v>
      </c>
      <c r="J2464" s="32">
        <v>-102.69000000000051</v>
      </c>
      <c r="K2464" s="32">
        <v>0</v>
      </c>
      <c r="L2464" s="32"/>
    </row>
    <row r="2465" spans="1:12">
      <c r="A2465" s="56"/>
      <c r="B2465" s="56" t="s">
        <v>3121</v>
      </c>
      <c r="C2465" s="56" t="s">
        <v>3120</v>
      </c>
      <c r="D2465" s="32">
        <v>10305421</v>
      </c>
      <c r="E2465" s="32">
        <v>-3304765</v>
      </c>
      <c r="F2465" s="32">
        <v>7000656</v>
      </c>
      <c r="G2465" s="32">
        <v>-69041.88</v>
      </c>
      <c r="H2465" s="32">
        <v>-69800.59</v>
      </c>
      <c r="I2465" s="32">
        <v>-69800.59</v>
      </c>
      <c r="J2465" s="32">
        <v>-758.70999999999185</v>
      </c>
      <c r="K2465" s="32">
        <v>0</v>
      </c>
      <c r="L2465" s="32"/>
    </row>
    <row r="2466" spans="1:12">
      <c r="A2466" s="56"/>
      <c r="B2466" s="56" t="s">
        <v>3390</v>
      </c>
      <c r="C2466" s="56" t="s">
        <v>3389</v>
      </c>
      <c r="D2466" s="32">
        <v>1591249</v>
      </c>
      <c r="E2466" s="32">
        <v>-960817</v>
      </c>
      <c r="F2466" s="32">
        <v>630432</v>
      </c>
      <c r="G2466" s="32">
        <v>-39848.28</v>
      </c>
      <c r="H2466" s="32">
        <v>-40286.17</v>
      </c>
      <c r="I2466" s="32">
        <v>-40286.17</v>
      </c>
      <c r="J2466" s="32">
        <v>-437.88999999999942</v>
      </c>
      <c r="K2466" s="32">
        <v>0</v>
      </c>
      <c r="L2466" s="32"/>
    </row>
    <row r="2467" spans="1:12">
      <c r="A2467" s="56"/>
      <c r="B2467" s="56" t="s">
        <v>3392</v>
      </c>
      <c r="C2467" s="56" t="s">
        <v>3391</v>
      </c>
      <c r="D2467" s="32">
        <v>3198923</v>
      </c>
      <c r="E2467" s="32">
        <v>-968167</v>
      </c>
      <c r="F2467" s="32">
        <v>2230756</v>
      </c>
      <c r="G2467" s="32">
        <v>-22045.35</v>
      </c>
      <c r="H2467" s="32">
        <v>-22287.61</v>
      </c>
      <c r="I2467" s="32">
        <v>-22287.61</v>
      </c>
      <c r="J2467" s="32">
        <v>-242.26000000000204</v>
      </c>
      <c r="K2467" s="32">
        <v>0</v>
      </c>
      <c r="L2467" s="32"/>
    </row>
    <row r="2468" spans="1:12">
      <c r="A2468" s="56"/>
      <c r="B2468" s="56" t="s">
        <v>3123</v>
      </c>
      <c r="C2468" s="56" t="s">
        <v>3122</v>
      </c>
      <c r="D2468" s="32">
        <v>3235937</v>
      </c>
      <c r="E2468" s="32">
        <v>-953389</v>
      </c>
      <c r="F2468" s="32">
        <v>2282548</v>
      </c>
      <c r="G2468" s="32">
        <v>-22577.02</v>
      </c>
      <c r="H2468" s="32">
        <v>-22825.11</v>
      </c>
      <c r="I2468" s="32">
        <v>-22825.119999999999</v>
      </c>
      <c r="J2468" s="32">
        <v>-248.09000000000015</v>
      </c>
      <c r="K2468" s="32">
        <v>-9.9999999983992893E-3</v>
      </c>
      <c r="L2468" s="32"/>
    </row>
    <row r="2469" spans="1:12">
      <c r="A2469" s="56"/>
      <c r="B2469" s="56" t="s">
        <v>3394</v>
      </c>
      <c r="C2469" s="56" t="s">
        <v>3393</v>
      </c>
      <c r="D2469" s="32">
        <v>1620048</v>
      </c>
      <c r="E2469" s="32">
        <v>-578490</v>
      </c>
      <c r="F2469" s="32">
        <v>1041558</v>
      </c>
      <c r="G2469" s="32">
        <v>-10225.85</v>
      </c>
      <c r="H2469" s="32">
        <v>-10338.23</v>
      </c>
      <c r="I2469" s="32">
        <v>-10338.219999999999</v>
      </c>
      <c r="J2469" s="32">
        <v>-112.3799999999992</v>
      </c>
      <c r="K2469" s="32">
        <v>1.0000000000218279E-2</v>
      </c>
      <c r="L2469" s="32"/>
    </row>
    <row r="2470" spans="1:12">
      <c r="A2470" s="56"/>
      <c r="B2470" s="56" t="s">
        <v>3223</v>
      </c>
      <c r="C2470" s="56" t="s">
        <v>3222</v>
      </c>
      <c r="D2470" s="32">
        <v>1649608</v>
      </c>
      <c r="E2470" s="32">
        <v>-539996</v>
      </c>
      <c r="F2470" s="32">
        <v>1109612</v>
      </c>
      <c r="G2470" s="32">
        <v>-10934.6</v>
      </c>
      <c r="H2470" s="32">
        <v>-11054.76</v>
      </c>
      <c r="I2470" s="32">
        <v>-11054.76</v>
      </c>
      <c r="J2470" s="32">
        <v>-120.15999999999985</v>
      </c>
      <c r="K2470" s="32">
        <v>0</v>
      </c>
      <c r="L2470" s="32"/>
    </row>
    <row r="2471" spans="1:12">
      <c r="A2471" s="56"/>
      <c r="B2471" s="56" t="s">
        <v>3225</v>
      </c>
      <c r="C2471" s="56" t="s">
        <v>3224</v>
      </c>
      <c r="D2471" s="32">
        <v>1690521</v>
      </c>
      <c r="E2471" s="32">
        <v>-553388</v>
      </c>
      <c r="F2471" s="32">
        <v>1137133</v>
      </c>
      <c r="G2471" s="32">
        <v>-11205.8</v>
      </c>
      <c r="H2471" s="32">
        <v>-11328.95</v>
      </c>
      <c r="I2471" s="32">
        <v>-11328.94</v>
      </c>
      <c r="J2471" s="32">
        <v>-123.15000000000146</v>
      </c>
      <c r="K2471" s="32">
        <v>1.0000000000218279E-2</v>
      </c>
      <c r="L2471" s="32"/>
    </row>
    <row r="2472" spans="1:12">
      <c r="A2472" s="56"/>
      <c r="B2472" s="56" t="s">
        <v>3125</v>
      </c>
      <c r="C2472" s="56" t="s">
        <v>3124</v>
      </c>
      <c r="D2472" s="32">
        <v>1966417</v>
      </c>
      <c r="E2472" s="32">
        <v>-519452</v>
      </c>
      <c r="F2472" s="32">
        <v>1446965</v>
      </c>
      <c r="G2472" s="32">
        <v>-14357.35</v>
      </c>
      <c r="H2472" s="32">
        <v>-14515.12</v>
      </c>
      <c r="I2472" s="32">
        <v>-14515.13</v>
      </c>
      <c r="J2472" s="32">
        <v>-157.77000000000044</v>
      </c>
      <c r="K2472" s="32">
        <v>-9.9999999983992893E-3</v>
      </c>
      <c r="L2472" s="32"/>
    </row>
    <row r="2473" spans="1:12">
      <c r="A2473" s="56"/>
      <c r="B2473" s="56" t="s">
        <v>3227</v>
      </c>
      <c r="C2473" s="56" t="s">
        <v>3226</v>
      </c>
      <c r="D2473" s="32">
        <v>2091962</v>
      </c>
      <c r="E2473" s="32">
        <v>-684799</v>
      </c>
      <c r="F2473" s="32">
        <v>1407163</v>
      </c>
      <c r="G2473" s="32">
        <v>-13866.8</v>
      </c>
      <c r="H2473" s="32">
        <v>-14019.18</v>
      </c>
      <c r="I2473" s="32">
        <v>-14019.18</v>
      </c>
      <c r="J2473" s="32">
        <v>-152.38000000000102</v>
      </c>
      <c r="K2473" s="32">
        <v>0</v>
      </c>
      <c r="L2473" s="32"/>
    </row>
    <row r="2474" spans="1:12">
      <c r="A2474" s="56"/>
      <c r="B2474" s="56" t="s">
        <v>3396</v>
      </c>
      <c r="C2474" s="56" t="s">
        <v>3395</v>
      </c>
      <c r="D2474" s="32">
        <v>2931836</v>
      </c>
      <c r="E2474" s="32">
        <v>-1770281</v>
      </c>
      <c r="F2474" s="32">
        <v>1161555</v>
      </c>
      <c r="G2474" s="32">
        <v>-73419.45</v>
      </c>
      <c r="H2474" s="32">
        <v>-74226.27</v>
      </c>
      <c r="I2474" s="32">
        <v>-74226.259999999995</v>
      </c>
      <c r="J2474" s="32">
        <v>-806.82000000000698</v>
      </c>
      <c r="K2474" s="32">
        <v>1.0000000009313226E-2</v>
      </c>
      <c r="L2474" s="32"/>
    </row>
    <row r="2475" spans="1:12">
      <c r="A2475" s="56"/>
      <c r="B2475" s="56" t="s">
        <v>3127</v>
      </c>
      <c r="C2475" s="56" t="s">
        <v>3126</v>
      </c>
      <c r="D2475" s="32">
        <v>5629242</v>
      </c>
      <c r="E2475" s="32">
        <v>-1569398</v>
      </c>
      <c r="F2475" s="32">
        <v>4059844</v>
      </c>
      <c r="G2475" s="32">
        <v>-40223.769999999997</v>
      </c>
      <c r="H2475" s="32">
        <v>-40665.79</v>
      </c>
      <c r="I2475" s="32">
        <v>-40665.79</v>
      </c>
      <c r="J2475" s="32">
        <v>-442.02000000000407</v>
      </c>
      <c r="K2475" s="32">
        <v>0</v>
      </c>
      <c r="L2475" s="32"/>
    </row>
    <row r="2476" spans="1:12">
      <c r="A2476" s="56"/>
      <c r="B2476" s="56" t="s">
        <v>3129</v>
      </c>
      <c r="C2476" s="56" t="s">
        <v>3128</v>
      </c>
      <c r="D2476" s="32">
        <v>6299679</v>
      </c>
      <c r="E2476" s="32">
        <v>-3273823</v>
      </c>
      <c r="F2476" s="32">
        <v>3025856</v>
      </c>
      <c r="G2476" s="32">
        <v>-146056.43</v>
      </c>
      <c r="H2476" s="32">
        <v>-147661.45000000001</v>
      </c>
      <c r="I2476" s="32">
        <v>-147661.45000000001</v>
      </c>
      <c r="J2476" s="32">
        <v>-1605.0200000000186</v>
      </c>
      <c r="K2476" s="32">
        <v>0</v>
      </c>
      <c r="L2476" s="32"/>
    </row>
    <row r="2477" spans="1:12">
      <c r="A2477" s="56"/>
      <c r="B2477" s="56" t="s">
        <v>3131</v>
      </c>
      <c r="C2477" s="56" t="s">
        <v>3130</v>
      </c>
      <c r="D2477" s="32">
        <v>8665905</v>
      </c>
      <c r="E2477" s="32">
        <v>-2265128</v>
      </c>
      <c r="F2477" s="32">
        <v>6400777</v>
      </c>
      <c r="G2477" s="32">
        <v>-63528.4</v>
      </c>
      <c r="H2477" s="32">
        <v>-64226.52</v>
      </c>
      <c r="I2477" s="32">
        <v>-64226.52</v>
      </c>
      <c r="J2477" s="32">
        <v>-698.11999999999534</v>
      </c>
      <c r="K2477" s="32">
        <v>0</v>
      </c>
      <c r="L2477" s="32"/>
    </row>
    <row r="2478" spans="1:12">
      <c r="A2478" s="56"/>
      <c r="B2478" s="56" t="s">
        <v>3133</v>
      </c>
      <c r="C2478" s="56" t="s">
        <v>3132</v>
      </c>
      <c r="D2478" s="32">
        <v>410445</v>
      </c>
      <c r="E2478" s="32">
        <v>-162496</v>
      </c>
      <c r="F2478" s="32">
        <v>247949</v>
      </c>
      <c r="G2478" s="32">
        <v>-5626.93</v>
      </c>
      <c r="H2478" s="32">
        <v>-5688.77</v>
      </c>
      <c r="I2478" s="32">
        <v>-5688.77</v>
      </c>
      <c r="J2478" s="32">
        <v>-61.840000000000146</v>
      </c>
      <c r="K2478" s="32">
        <v>0</v>
      </c>
      <c r="L2478" s="32"/>
    </row>
    <row r="2479" spans="1:12">
      <c r="A2479" s="56"/>
      <c r="B2479" s="56" t="s">
        <v>3135</v>
      </c>
      <c r="C2479" s="56" t="s">
        <v>3134</v>
      </c>
      <c r="D2479" s="32">
        <v>912771</v>
      </c>
      <c r="E2479" s="32">
        <v>-606501</v>
      </c>
      <c r="F2479" s="32">
        <v>306270</v>
      </c>
      <c r="G2479" s="32">
        <v>-24375.58</v>
      </c>
      <c r="H2479" s="32">
        <v>-24643.45</v>
      </c>
      <c r="I2479" s="32">
        <v>-24643.45</v>
      </c>
      <c r="J2479" s="32">
        <v>-267.86999999999898</v>
      </c>
      <c r="K2479" s="32">
        <v>0</v>
      </c>
      <c r="L2479" s="32"/>
    </row>
    <row r="2480" spans="1:12">
      <c r="A2480" s="56"/>
      <c r="B2480" s="56" t="s">
        <v>3137</v>
      </c>
      <c r="C2480" s="56" t="s">
        <v>3136</v>
      </c>
      <c r="D2480" s="32">
        <v>1188985</v>
      </c>
      <c r="E2480" s="32">
        <v>-309059</v>
      </c>
      <c r="F2480" s="32">
        <v>879926</v>
      </c>
      <c r="G2480" s="32">
        <v>-8734.61</v>
      </c>
      <c r="H2480" s="32">
        <v>-8830.59</v>
      </c>
      <c r="I2480" s="32">
        <v>-8830.59</v>
      </c>
      <c r="J2480" s="32">
        <v>-95.979999999999563</v>
      </c>
      <c r="K2480" s="32">
        <v>0</v>
      </c>
      <c r="L2480" s="32"/>
    </row>
    <row r="2481" spans="1:12">
      <c r="A2481" s="56"/>
      <c r="B2481" s="56" t="s">
        <v>3058</v>
      </c>
      <c r="C2481" s="56" t="s">
        <v>3138</v>
      </c>
      <c r="D2481" s="32">
        <v>815900</v>
      </c>
      <c r="E2481" s="32">
        <v>-523322</v>
      </c>
      <c r="F2481" s="32">
        <v>292578</v>
      </c>
      <c r="G2481" s="32">
        <v>-21117.26</v>
      </c>
      <c r="H2481" s="32">
        <v>-21349.33</v>
      </c>
      <c r="I2481" s="32">
        <v>-21349.32</v>
      </c>
      <c r="J2481" s="32">
        <v>-232.07000000000335</v>
      </c>
      <c r="K2481" s="32">
        <v>1.0000000002037268E-2</v>
      </c>
      <c r="L2481" s="32"/>
    </row>
    <row r="2482" spans="1:12">
      <c r="A2482" s="56"/>
      <c r="B2482" s="56" t="s">
        <v>2218</v>
      </c>
      <c r="C2482" s="56" t="s">
        <v>2217</v>
      </c>
      <c r="D2482" s="32">
        <v>214771</v>
      </c>
      <c r="E2482" s="32">
        <v>-150522</v>
      </c>
      <c r="F2482" s="32">
        <v>64249</v>
      </c>
      <c r="G2482" s="32">
        <v>-952.92</v>
      </c>
      <c r="H2482" s="32">
        <v>-963.39</v>
      </c>
      <c r="I2482" s="32">
        <v>-963.4</v>
      </c>
      <c r="J2482" s="32">
        <v>-10.470000000000027</v>
      </c>
      <c r="K2482" s="32">
        <v>-9.9999999999909051E-3</v>
      </c>
      <c r="L2482" s="32"/>
    </row>
    <row r="2483" spans="1:12">
      <c r="A2483" s="56"/>
      <c r="B2483" s="56" t="s">
        <v>2220</v>
      </c>
      <c r="C2483" s="56" t="s">
        <v>2219</v>
      </c>
      <c r="D2483" s="32">
        <v>215528</v>
      </c>
      <c r="E2483" s="32">
        <v>-151053</v>
      </c>
      <c r="F2483" s="32">
        <v>64475</v>
      </c>
      <c r="G2483" s="32">
        <v>-956.28</v>
      </c>
      <c r="H2483" s="32">
        <v>-966.79</v>
      </c>
      <c r="I2483" s="32">
        <v>-966.78</v>
      </c>
      <c r="J2483" s="32">
        <v>-10.509999999999991</v>
      </c>
      <c r="K2483" s="32">
        <v>9.9999999999909051E-3</v>
      </c>
      <c r="L2483" s="32"/>
    </row>
    <row r="2484" spans="1:12">
      <c r="A2484" s="56"/>
      <c r="B2484" s="56" t="s">
        <v>2222</v>
      </c>
      <c r="C2484" s="56" t="s">
        <v>2221</v>
      </c>
      <c r="D2484" s="32">
        <v>444769</v>
      </c>
      <c r="E2484" s="32">
        <v>-325037</v>
      </c>
      <c r="F2484" s="32">
        <v>119732</v>
      </c>
      <c r="G2484" s="32">
        <v>-1736.19</v>
      </c>
      <c r="H2484" s="32">
        <v>-1755.27</v>
      </c>
      <c r="I2484" s="32">
        <v>-1755.27</v>
      </c>
      <c r="J2484" s="32">
        <v>-19.079999999999927</v>
      </c>
      <c r="K2484" s="32">
        <v>0</v>
      </c>
      <c r="L2484" s="32"/>
    </row>
    <row r="2485" spans="1:12">
      <c r="A2485" s="56"/>
      <c r="B2485" s="56" t="s">
        <v>2224</v>
      </c>
      <c r="C2485" s="56" t="s">
        <v>2223</v>
      </c>
      <c r="D2485" s="32">
        <v>223832</v>
      </c>
      <c r="E2485" s="32">
        <v>-184212</v>
      </c>
      <c r="F2485" s="32">
        <v>39620</v>
      </c>
      <c r="G2485" s="32">
        <v>-758.41</v>
      </c>
      <c r="H2485" s="32">
        <v>-766.75</v>
      </c>
      <c r="I2485" s="32">
        <v>-766.75</v>
      </c>
      <c r="J2485" s="32">
        <v>-8.3400000000000318</v>
      </c>
      <c r="K2485" s="32">
        <v>0</v>
      </c>
      <c r="L2485" s="32"/>
    </row>
    <row r="2486" spans="1:12">
      <c r="A2486" s="56"/>
      <c r="B2486" s="56" t="s">
        <v>2329</v>
      </c>
      <c r="C2486" s="56" t="s">
        <v>2328</v>
      </c>
      <c r="D2486" s="32">
        <v>225283</v>
      </c>
      <c r="E2486" s="32">
        <v>-182069</v>
      </c>
      <c r="F2486" s="32">
        <v>43214</v>
      </c>
      <c r="G2486" s="32">
        <v>-555.28</v>
      </c>
      <c r="H2486" s="32">
        <v>-561.38</v>
      </c>
      <c r="I2486" s="32">
        <v>-561.39</v>
      </c>
      <c r="J2486" s="32">
        <v>-6.1000000000000227</v>
      </c>
      <c r="K2486" s="32">
        <v>-9.9999999999909051E-3</v>
      </c>
      <c r="L2486" s="32"/>
    </row>
    <row r="2487" spans="1:12">
      <c r="A2487" s="56"/>
      <c r="B2487" s="56" t="s">
        <v>2226</v>
      </c>
      <c r="C2487" s="56" t="s">
        <v>2225</v>
      </c>
      <c r="D2487" s="32">
        <v>229830</v>
      </c>
      <c r="E2487" s="32">
        <v>-185744</v>
      </c>
      <c r="F2487" s="32">
        <v>44086</v>
      </c>
      <c r="G2487" s="32">
        <v>-566.49</v>
      </c>
      <c r="H2487" s="32">
        <v>-572.72</v>
      </c>
      <c r="I2487" s="32">
        <v>-572.71</v>
      </c>
      <c r="J2487" s="32">
        <v>-6.2300000000000182</v>
      </c>
      <c r="K2487" s="32">
        <v>9.9999999999909051E-3</v>
      </c>
      <c r="L2487" s="32"/>
    </row>
    <row r="2488" spans="1:12">
      <c r="A2488" s="56"/>
      <c r="B2488" s="56" t="s">
        <v>2530</v>
      </c>
      <c r="C2488" s="56" t="s">
        <v>2529</v>
      </c>
      <c r="D2488" s="32">
        <v>255235</v>
      </c>
      <c r="E2488" s="32">
        <v>-206275</v>
      </c>
      <c r="F2488" s="32">
        <v>48960</v>
      </c>
      <c r="G2488" s="32">
        <v>-629.11</v>
      </c>
      <c r="H2488" s="32">
        <v>-636.03</v>
      </c>
      <c r="I2488" s="32">
        <v>-636.03</v>
      </c>
      <c r="J2488" s="32">
        <v>-6.9199999999999591</v>
      </c>
      <c r="K2488" s="32">
        <v>0</v>
      </c>
      <c r="L2488" s="32"/>
    </row>
    <row r="2489" spans="1:12">
      <c r="A2489" s="56"/>
      <c r="B2489" s="56" t="s">
        <v>2532</v>
      </c>
      <c r="C2489" s="56" t="s">
        <v>2531</v>
      </c>
      <c r="D2489" s="32">
        <v>797465</v>
      </c>
      <c r="E2489" s="32">
        <v>-644494</v>
      </c>
      <c r="F2489" s="32">
        <v>152971</v>
      </c>
      <c r="G2489" s="32">
        <v>-1965.61</v>
      </c>
      <c r="H2489" s="32">
        <v>-1987.21</v>
      </c>
      <c r="I2489" s="32">
        <v>-1987.21</v>
      </c>
      <c r="J2489" s="32">
        <v>-21.600000000000136</v>
      </c>
      <c r="K2489" s="32">
        <v>0</v>
      </c>
      <c r="L2489" s="32"/>
    </row>
    <row r="2490" spans="1:12">
      <c r="A2490" s="56"/>
      <c r="B2490" s="56" t="s">
        <v>2331</v>
      </c>
      <c r="C2490" s="56" t="s">
        <v>2330</v>
      </c>
      <c r="D2490" s="32">
        <v>270216</v>
      </c>
      <c r="E2490" s="32">
        <v>-218383</v>
      </c>
      <c r="F2490" s="32">
        <v>51833</v>
      </c>
      <c r="G2490" s="32">
        <v>-666.03</v>
      </c>
      <c r="H2490" s="32">
        <v>-673.35</v>
      </c>
      <c r="I2490" s="32">
        <v>-673.36</v>
      </c>
      <c r="J2490" s="32">
        <v>-7.32000000000005</v>
      </c>
      <c r="K2490" s="32">
        <v>-9.9999999999909051E-3</v>
      </c>
      <c r="L2490" s="32"/>
    </row>
    <row r="2491" spans="1:12">
      <c r="A2491" s="56"/>
      <c r="B2491" s="56" t="s">
        <v>2228</v>
      </c>
      <c r="C2491" s="56" t="s">
        <v>2227</v>
      </c>
      <c r="D2491" s="32">
        <v>282368</v>
      </c>
      <c r="E2491" s="32">
        <v>-228203</v>
      </c>
      <c r="F2491" s="32">
        <v>54165</v>
      </c>
      <c r="G2491" s="32">
        <v>-695.99</v>
      </c>
      <c r="H2491" s="32">
        <v>-703.64</v>
      </c>
      <c r="I2491" s="32">
        <v>-703.64</v>
      </c>
      <c r="J2491" s="32">
        <v>-7.6499999999999773</v>
      </c>
      <c r="K2491" s="32">
        <v>0</v>
      </c>
      <c r="L2491" s="32"/>
    </row>
    <row r="2492" spans="1:12">
      <c r="A2492" s="56"/>
      <c r="B2492" s="56" t="s">
        <v>2230</v>
      </c>
      <c r="C2492" s="56" t="s">
        <v>2229</v>
      </c>
      <c r="D2492" s="32">
        <v>579956</v>
      </c>
      <c r="E2492" s="32">
        <v>-468707</v>
      </c>
      <c r="F2492" s="32">
        <v>111249</v>
      </c>
      <c r="G2492" s="32">
        <v>-1429.49</v>
      </c>
      <c r="H2492" s="32">
        <v>-1445.21</v>
      </c>
      <c r="I2492" s="32">
        <v>-1445.2</v>
      </c>
      <c r="J2492" s="32">
        <v>-15.720000000000027</v>
      </c>
      <c r="K2492" s="32">
        <v>9.9999999999909051E-3</v>
      </c>
      <c r="L2492" s="32"/>
    </row>
    <row r="2493" spans="1:12">
      <c r="A2493" s="56"/>
      <c r="B2493" s="56" t="s">
        <v>2718</v>
      </c>
      <c r="C2493" s="56" t="s">
        <v>2717</v>
      </c>
      <c r="D2493" s="32">
        <v>299722</v>
      </c>
      <c r="E2493" s="32">
        <v>-210060</v>
      </c>
      <c r="F2493" s="32">
        <v>89662</v>
      </c>
      <c r="G2493" s="32">
        <v>-1329.84</v>
      </c>
      <c r="H2493" s="32">
        <v>-1344.45</v>
      </c>
      <c r="I2493" s="32">
        <v>-1344.45</v>
      </c>
      <c r="J2493" s="32">
        <v>-14.610000000000127</v>
      </c>
      <c r="K2493" s="32">
        <v>0</v>
      </c>
      <c r="L2493" s="32"/>
    </row>
    <row r="2494" spans="1:12">
      <c r="A2494" s="56"/>
      <c r="B2494" s="56" t="s">
        <v>2232</v>
      </c>
      <c r="C2494" s="56" t="s">
        <v>2231</v>
      </c>
      <c r="D2494" s="32">
        <v>300064</v>
      </c>
      <c r="E2494" s="32">
        <v>-210300</v>
      </c>
      <c r="F2494" s="32">
        <v>89764</v>
      </c>
      <c r="G2494" s="32">
        <v>-1331.35</v>
      </c>
      <c r="H2494" s="32">
        <v>-1345.99</v>
      </c>
      <c r="I2494" s="32">
        <v>-1345.98</v>
      </c>
      <c r="J2494" s="32">
        <v>-14.6400000000001</v>
      </c>
      <c r="K2494" s="32">
        <v>9.9999999999909051E-3</v>
      </c>
      <c r="L2494" s="32"/>
    </row>
    <row r="2495" spans="1:12">
      <c r="A2495" s="56"/>
      <c r="B2495" s="56" t="s">
        <v>2234</v>
      </c>
      <c r="C2495" s="56" t="s">
        <v>2233</v>
      </c>
      <c r="D2495" s="32">
        <v>300198</v>
      </c>
      <c r="E2495" s="32">
        <v>-242613</v>
      </c>
      <c r="F2495" s="32">
        <v>57585</v>
      </c>
      <c r="G2495" s="32">
        <v>-739.94</v>
      </c>
      <c r="H2495" s="32">
        <v>-748.06</v>
      </c>
      <c r="I2495" s="32">
        <v>-748.07</v>
      </c>
      <c r="J2495" s="32">
        <v>-8.1199999999998909</v>
      </c>
      <c r="K2495" s="32">
        <v>-1.0000000000104592E-2</v>
      </c>
      <c r="L2495" s="32"/>
    </row>
    <row r="2496" spans="1:12">
      <c r="A2496" s="56"/>
      <c r="B2496" s="56" t="s">
        <v>2236</v>
      </c>
      <c r="C2496" s="56" t="s">
        <v>2235</v>
      </c>
      <c r="D2496" s="32">
        <v>302077</v>
      </c>
      <c r="E2496" s="32">
        <v>-244132</v>
      </c>
      <c r="F2496" s="32">
        <v>57945</v>
      </c>
      <c r="G2496" s="32">
        <v>-744.57</v>
      </c>
      <c r="H2496" s="32">
        <v>-752.76</v>
      </c>
      <c r="I2496" s="32">
        <v>-752.75</v>
      </c>
      <c r="J2496" s="32">
        <v>-8.1899999999999409</v>
      </c>
      <c r="K2496" s="32">
        <v>9.9999999999909051E-3</v>
      </c>
      <c r="L2496" s="32"/>
    </row>
    <row r="2497" spans="1:12">
      <c r="A2497" s="56"/>
      <c r="B2497" s="56" t="s">
        <v>2238</v>
      </c>
      <c r="C2497" s="56" t="s">
        <v>2237</v>
      </c>
      <c r="D2497" s="32">
        <v>305435</v>
      </c>
      <c r="E2497" s="32">
        <v>-212093</v>
      </c>
      <c r="F2497" s="32">
        <v>93342</v>
      </c>
      <c r="G2497" s="32">
        <v>-1355.81</v>
      </c>
      <c r="H2497" s="32">
        <v>-1370.7</v>
      </c>
      <c r="I2497" s="32">
        <v>-1370.71</v>
      </c>
      <c r="J2497" s="32">
        <v>-14.8900000000001</v>
      </c>
      <c r="K2497" s="32">
        <v>-9.9999999999909051E-3</v>
      </c>
      <c r="L2497" s="32"/>
    </row>
    <row r="2498" spans="1:12">
      <c r="A2498" s="56"/>
      <c r="B2498" s="56" t="s">
        <v>2240</v>
      </c>
      <c r="C2498" s="56" t="s">
        <v>2239</v>
      </c>
      <c r="D2498" s="32">
        <v>305935</v>
      </c>
      <c r="E2498" s="32">
        <v>-214415</v>
      </c>
      <c r="F2498" s="32">
        <v>91520</v>
      </c>
      <c r="G2498" s="32">
        <v>-1357.41</v>
      </c>
      <c r="H2498" s="32">
        <v>-1372.32</v>
      </c>
      <c r="I2498" s="32">
        <v>-1372.32</v>
      </c>
      <c r="J2498" s="32">
        <v>-14.909999999999854</v>
      </c>
      <c r="K2498" s="32">
        <v>0</v>
      </c>
      <c r="L2498" s="32"/>
    </row>
    <row r="2499" spans="1:12">
      <c r="A2499" s="56"/>
      <c r="B2499" s="56" t="s">
        <v>2242</v>
      </c>
      <c r="C2499" s="56" t="s">
        <v>2241</v>
      </c>
      <c r="D2499" s="32">
        <v>305935</v>
      </c>
      <c r="E2499" s="32">
        <v>-214415</v>
      </c>
      <c r="F2499" s="32">
        <v>91520</v>
      </c>
      <c r="G2499" s="32">
        <v>-1357.41</v>
      </c>
      <c r="H2499" s="32">
        <v>-1372.32</v>
      </c>
      <c r="I2499" s="32">
        <v>-1372.32</v>
      </c>
      <c r="J2499" s="32">
        <v>-14.909999999999854</v>
      </c>
      <c r="K2499" s="32">
        <v>0</v>
      </c>
      <c r="L2499" s="32"/>
    </row>
    <row r="2500" spans="1:12">
      <c r="A2500" s="56"/>
      <c r="B2500" s="56" t="s">
        <v>2244</v>
      </c>
      <c r="C2500" s="56" t="s">
        <v>2243</v>
      </c>
      <c r="D2500" s="32">
        <v>401629</v>
      </c>
      <c r="E2500" s="32">
        <v>-330538</v>
      </c>
      <c r="F2500" s="32">
        <v>71091</v>
      </c>
      <c r="G2500" s="32">
        <v>-1360.84</v>
      </c>
      <c r="H2500" s="32">
        <v>-1375.8</v>
      </c>
      <c r="I2500" s="32">
        <v>-1375.8</v>
      </c>
      <c r="J2500" s="32">
        <v>-14.960000000000036</v>
      </c>
      <c r="K2500" s="32">
        <v>0</v>
      </c>
      <c r="L2500" s="32"/>
    </row>
    <row r="2501" spans="1:12">
      <c r="A2501" s="56"/>
      <c r="B2501" s="56" t="s">
        <v>2720</v>
      </c>
      <c r="C2501" s="56" t="s">
        <v>2719</v>
      </c>
      <c r="D2501" s="32">
        <v>411003</v>
      </c>
      <c r="E2501" s="32">
        <v>-332163</v>
      </c>
      <c r="F2501" s="32">
        <v>78840</v>
      </c>
      <c r="G2501" s="32">
        <v>-1013.06</v>
      </c>
      <c r="H2501" s="32">
        <v>-1024.18</v>
      </c>
      <c r="I2501" s="32">
        <v>-1024.19</v>
      </c>
      <c r="J2501" s="32">
        <v>-11.120000000000118</v>
      </c>
      <c r="K2501" s="32">
        <v>-9.9999999999909051E-3</v>
      </c>
      <c r="L2501" s="32"/>
    </row>
    <row r="2502" spans="1:12">
      <c r="A2502" s="56"/>
      <c r="B2502" s="56" t="s">
        <v>2333</v>
      </c>
      <c r="C2502" s="56" t="s">
        <v>2332</v>
      </c>
      <c r="D2502" s="32">
        <v>437274</v>
      </c>
      <c r="E2502" s="32">
        <v>-306464</v>
      </c>
      <c r="F2502" s="32">
        <v>130810</v>
      </c>
      <c r="G2502" s="32">
        <v>-1940.15</v>
      </c>
      <c r="H2502" s="32">
        <v>-1961.46</v>
      </c>
      <c r="I2502" s="32">
        <v>-1961.47</v>
      </c>
      <c r="J2502" s="32">
        <v>-21.309999999999945</v>
      </c>
      <c r="K2502" s="32">
        <v>-9.9999999999909051E-3</v>
      </c>
      <c r="L2502" s="32"/>
    </row>
    <row r="2503" spans="1:12">
      <c r="A2503" s="56"/>
      <c r="B2503" s="56" t="s">
        <v>2534</v>
      </c>
      <c r="C2503" s="56" t="s">
        <v>2533</v>
      </c>
      <c r="D2503" s="32">
        <v>453023</v>
      </c>
      <c r="E2503" s="32">
        <v>-366123</v>
      </c>
      <c r="F2503" s="32">
        <v>86900</v>
      </c>
      <c r="G2503" s="32">
        <v>-1116.6199999999999</v>
      </c>
      <c r="H2503" s="32">
        <v>-1128.9000000000001</v>
      </c>
      <c r="I2503" s="32">
        <v>-1128.8900000000001</v>
      </c>
      <c r="J2503" s="32">
        <v>-12.2800000000002</v>
      </c>
      <c r="K2503" s="32">
        <v>9.9999999999909051E-3</v>
      </c>
      <c r="L2503" s="32"/>
    </row>
    <row r="2504" spans="1:12">
      <c r="A2504" s="56"/>
      <c r="B2504" s="56" t="s">
        <v>2335</v>
      </c>
      <c r="C2504" s="56" t="s">
        <v>2334</v>
      </c>
      <c r="D2504" s="32">
        <v>455911</v>
      </c>
      <c r="E2504" s="32">
        <v>-368457</v>
      </c>
      <c r="F2504" s="32">
        <v>87454</v>
      </c>
      <c r="G2504" s="32">
        <v>-1123.75</v>
      </c>
      <c r="H2504" s="32">
        <v>-1136.0899999999999</v>
      </c>
      <c r="I2504" s="32">
        <v>-1136.0899999999999</v>
      </c>
      <c r="J2504" s="32">
        <v>-12.339999999999918</v>
      </c>
      <c r="K2504" s="32">
        <v>0</v>
      </c>
      <c r="L2504" s="32"/>
    </row>
    <row r="2505" spans="1:12">
      <c r="A2505" s="56"/>
      <c r="B2505" s="56" t="s">
        <v>2246</v>
      </c>
      <c r="C2505" s="56" t="s">
        <v>2245</v>
      </c>
      <c r="D2505" s="32">
        <v>497447</v>
      </c>
      <c r="E2505" s="32">
        <v>-409396</v>
      </c>
      <c r="F2505" s="32">
        <v>88051</v>
      </c>
      <c r="G2505" s="32">
        <v>-1685.5</v>
      </c>
      <c r="H2505" s="32">
        <v>-1704.03</v>
      </c>
      <c r="I2505" s="32">
        <v>-1704.02</v>
      </c>
      <c r="J2505" s="32">
        <v>-18.529999999999973</v>
      </c>
      <c r="K2505" s="32">
        <v>9.9999999999909051E-3</v>
      </c>
      <c r="L2505" s="32"/>
    </row>
    <row r="2506" spans="1:12">
      <c r="A2506" s="56"/>
      <c r="B2506" s="56" t="s">
        <v>2248</v>
      </c>
      <c r="C2506" s="56" t="s">
        <v>2247</v>
      </c>
      <c r="D2506" s="32">
        <v>540004</v>
      </c>
      <c r="E2506" s="32">
        <v>-436419</v>
      </c>
      <c r="F2506" s="32">
        <v>103585</v>
      </c>
      <c r="G2506" s="32">
        <v>-1331.01</v>
      </c>
      <c r="H2506" s="32">
        <v>-1345.64</v>
      </c>
      <c r="I2506" s="32">
        <v>-1345.64</v>
      </c>
      <c r="J2506" s="32">
        <v>-14.630000000000109</v>
      </c>
      <c r="K2506" s="32">
        <v>0</v>
      </c>
      <c r="L2506" s="32"/>
    </row>
    <row r="2507" spans="1:12">
      <c r="A2507" s="56"/>
      <c r="B2507" s="56" t="s">
        <v>2337</v>
      </c>
      <c r="C2507" s="56" t="s">
        <v>2336</v>
      </c>
      <c r="D2507" s="32">
        <v>551677</v>
      </c>
      <c r="E2507" s="32">
        <v>-454027</v>
      </c>
      <c r="F2507" s="32">
        <v>97650</v>
      </c>
      <c r="G2507" s="32">
        <v>-1869.25</v>
      </c>
      <c r="H2507" s="32">
        <v>-1889.79</v>
      </c>
      <c r="I2507" s="32">
        <v>-1889.79</v>
      </c>
      <c r="J2507" s="32">
        <v>-20.539999999999964</v>
      </c>
      <c r="K2507" s="32">
        <v>0</v>
      </c>
      <c r="L2507" s="32"/>
    </row>
    <row r="2508" spans="1:12">
      <c r="A2508" s="56"/>
      <c r="B2508" s="56" t="s">
        <v>2339</v>
      </c>
      <c r="C2508" s="56" t="s">
        <v>2338</v>
      </c>
      <c r="D2508" s="32">
        <v>564308</v>
      </c>
      <c r="E2508" s="32">
        <v>-395496</v>
      </c>
      <c r="F2508" s="32">
        <v>168812</v>
      </c>
      <c r="G2508" s="32">
        <v>-2503.7800000000002</v>
      </c>
      <c r="H2508" s="32">
        <v>-2531.3000000000002</v>
      </c>
      <c r="I2508" s="32">
        <v>-2531.29</v>
      </c>
      <c r="J2508" s="32">
        <v>-27.519999999999982</v>
      </c>
      <c r="K2508" s="32">
        <v>1.0000000000218279E-2</v>
      </c>
      <c r="L2508" s="32"/>
    </row>
    <row r="2509" spans="1:12">
      <c r="A2509" s="56"/>
      <c r="B2509" s="56" t="s">
        <v>2341</v>
      </c>
      <c r="C2509" s="56" t="s">
        <v>2340</v>
      </c>
      <c r="D2509" s="32">
        <v>573949</v>
      </c>
      <c r="E2509" s="32">
        <v>-463853</v>
      </c>
      <c r="F2509" s="32">
        <v>110096</v>
      </c>
      <c r="G2509" s="32">
        <v>-1414.68</v>
      </c>
      <c r="H2509" s="32">
        <v>-1430.23</v>
      </c>
      <c r="I2509" s="32">
        <v>-1430.23</v>
      </c>
      <c r="J2509" s="32">
        <v>-15.549999999999955</v>
      </c>
      <c r="K2509" s="32">
        <v>0</v>
      </c>
      <c r="L2509" s="32"/>
    </row>
    <row r="2510" spans="1:12">
      <c r="A2510" s="56"/>
      <c r="B2510" s="56" t="s">
        <v>2250</v>
      </c>
      <c r="C2510" s="56" t="s">
        <v>2249</v>
      </c>
      <c r="D2510" s="32">
        <v>603200</v>
      </c>
      <c r="E2510" s="32">
        <v>-487493</v>
      </c>
      <c r="F2510" s="32">
        <v>115707</v>
      </c>
      <c r="G2510" s="32">
        <v>-1486.78</v>
      </c>
      <c r="H2510" s="32">
        <v>-1503.12</v>
      </c>
      <c r="I2510" s="32">
        <v>-1503.12</v>
      </c>
      <c r="J2510" s="32">
        <v>-16.339999999999918</v>
      </c>
      <c r="K2510" s="32">
        <v>0</v>
      </c>
      <c r="L2510" s="32"/>
    </row>
    <row r="2511" spans="1:12">
      <c r="A2511" s="56"/>
      <c r="B2511" s="56" t="s">
        <v>2343</v>
      </c>
      <c r="C2511" s="56" t="s">
        <v>2342</v>
      </c>
      <c r="D2511" s="32">
        <v>617474</v>
      </c>
      <c r="E2511" s="32">
        <v>-499029</v>
      </c>
      <c r="F2511" s="32">
        <v>118445</v>
      </c>
      <c r="G2511" s="32">
        <v>-1521.97</v>
      </c>
      <c r="H2511" s="32">
        <v>-1538.69</v>
      </c>
      <c r="I2511" s="32">
        <v>-1538.69</v>
      </c>
      <c r="J2511" s="32">
        <v>-16.720000000000027</v>
      </c>
      <c r="K2511" s="32">
        <v>0</v>
      </c>
      <c r="L2511" s="32"/>
    </row>
    <row r="2512" spans="1:12">
      <c r="A2512" s="56"/>
      <c r="B2512" s="56" t="s">
        <v>2345</v>
      </c>
      <c r="C2512" s="56" t="s">
        <v>2344</v>
      </c>
      <c r="D2512" s="32">
        <v>619296</v>
      </c>
      <c r="E2512" s="32">
        <v>-500502</v>
      </c>
      <c r="F2512" s="32">
        <v>118794</v>
      </c>
      <c r="G2512" s="32">
        <v>-1526.45</v>
      </c>
      <c r="H2512" s="32">
        <v>-1543.23</v>
      </c>
      <c r="I2512" s="32">
        <v>-1543.22</v>
      </c>
      <c r="J2512" s="32">
        <v>-16.779999999999973</v>
      </c>
      <c r="K2512" s="32">
        <v>9.9999999999909051E-3</v>
      </c>
      <c r="L2512" s="32"/>
    </row>
    <row r="2513" spans="1:12">
      <c r="A2513" s="56"/>
      <c r="B2513" s="56" t="s">
        <v>2347</v>
      </c>
      <c r="C2513" s="56" t="s">
        <v>2346</v>
      </c>
      <c r="D2513" s="32">
        <v>638730</v>
      </c>
      <c r="E2513" s="32">
        <v>-516207</v>
      </c>
      <c r="F2513" s="32">
        <v>122523</v>
      </c>
      <c r="G2513" s="32">
        <v>-1574.36</v>
      </c>
      <c r="H2513" s="32">
        <v>-1591.66</v>
      </c>
      <c r="I2513" s="32">
        <v>-1591.66</v>
      </c>
      <c r="J2513" s="32">
        <v>-17.300000000000182</v>
      </c>
      <c r="K2513" s="32">
        <v>0</v>
      </c>
      <c r="L2513" s="32"/>
    </row>
    <row r="2514" spans="1:12">
      <c r="A2514" s="56"/>
      <c r="B2514" s="56" t="s">
        <v>2349</v>
      </c>
      <c r="C2514" s="56" t="s">
        <v>2348</v>
      </c>
      <c r="D2514" s="32">
        <v>693347</v>
      </c>
      <c r="E2514" s="32">
        <v>-560347</v>
      </c>
      <c r="F2514" s="32">
        <v>133000</v>
      </c>
      <c r="G2514" s="32">
        <v>-1708.98</v>
      </c>
      <c r="H2514" s="32">
        <v>-1727.77</v>
      </c>
      <c r="I2514" s="32">
        <v>-1727.76</v>
      </c>
      <c r="J2514" s="32">
        <v>-18.789999999999964</v>
      </c>
      <c r="K2514" s="32">
        <v>9.9999999999909051E-3</v>
      </c>
      <c r="L2514" s="32"/>
    </row>
    <row r="2515" spans="1:12">
      <c r="A2515" s="56"/>
      <c r="B2515" s="56" t="s">
        <v>2351</v>
      </c>
      <c r="C2515" s="56" t="s">
        <v>2350</v>
      </c>
      <c r="D2515" s="32">
        <v>705015</v>
      </c>
      <c r="E2515" s="32">
        <v>-569778</v>
      </c>
      <c r="F2515" s="32">
        <v>135237</v>
      </c>
      <c r="G2515" s="32">
        <v>-1737.74</v>
      </c>
      <c r="H2515" s="32">
        <v>-1756.83</v>
      </c>
      <c r="I2515" s="32">
        <v>-1756.83</v>
      </c>
      <c r="J2515" s="32">
        <v>-19.089999999999918</v>
      </c>
      <c r="K2515" s="32">
        <v>0</v>
      </c>
      <c r="L2515" s="32"/>
    </row>
    <row r="2516" spans="1:12">
      <c r="A2516" s="56"/>
      <c r="B2516" s="56" t="s">
        <v>2252</v>
      </c>
      <c r="C2516" s="56" t="s">
        <v>2251</v>
      </c>
      <c r="D2516" s="32">
        <v>723840</v>
      </c>
      <c r="E2516" s="32">
        <v>-584991</v>
      </c>
      <c r="F2516" s="32">
        <v>138849</v>
      </c>
      <c r="G2516" s="32">
        <v>-1784.14</v>
      </c>
      <c r="H2516" s="32">
        <v>-1803.75</v>
      </c>
      <c r="I2516" s="32">
        <v>-1803.75</v>
      </c>
      <c r="J2516" s="32">
        <v>-19.6099999999999</v>
      </c>
      <c r="K2516" s="32">
        <v>0</v>
      </c>
      <c r="L2516" s="32"/>
    </row>
    <row r="2517" spans="1:12">
      <c r="A2517" s="56"/>
      <c r="B2517" s="56" t="s">
        <v>2353</v>
      </c>
      <c r="C2517" s="56" t="s">
        <v>2352</v>
      </c>
      <c r="D2517" s="32">
        <v>739981</v>
      </c>
      <c r="E2517" s="32">
        <v>-598036</v>
      </c>
      <c r="F2517" s="32">
        <v>141945</v>
      </c>
      <c r="G2517" s="32">
        <v>-1823.92</v>
      </c>
      <c r="H2517" s="32">
        <v>-1843.96</v>
      </c>
      <c r="I2517" s="32">
        <v>-1843.96</v>
      </c>
      <c r="J2517" s="32">
        <v>-20.039999999999964</v>
      </c>
      <c r="K2517" s="32">
        <v>0</v>
      </c>
      <c r="L2517" s="32"/>
    </row>
    <row r="2518" spans="1:12">
      <c r="A2518" s="56"/>
      <c r="B2518" s="56" t="s">
        <v>2355</v>
      </c>
      <c r="C2518" s="56" t="s">
        <v>2354</v>
      </c>
      <c r="D2518" s="32">
        <v>774033</v>
      </c>
      <c r="E2518" s="32">
        <v>-588780</v>
      </c>
      <c r="F2518" s="32">
        <v>185253</v>
      </c>
      <c r="G2518" s="32">
        <v>-2609.81</v>
      </c>
      <c r="H2518" s="32">
        <v>-2638.5</v>
      </c>
      <c r="I2518" s="32">
        <v>-2638.49</v>
      </c>
      <c r="J2518" s="32">
        <v>-28.690000000000055</v>
      </c>
      <c r="K2518" s="32">
        <v>1.0000000000218279E-2</v>
      </c>
      <c r="L2518" s="32"/>
    </row>
    <row r="2519" spans="1:12">
      <c r="A2519" s="56"/>
      <c r="B2519" s="56" t="s">
        <v>2357</v>
      </c>
      <c r="C2519" s="56" t="s">
        <v>2356</v>
      </c>
      <c r="D2519" s="32">
        <v>792413</v>
      </c>
      <c r="E2519" s="32">
        <v>-640410</v>
      </c>
      <c r="F2519" s="32">
        <v>152003</v>
      </c>
      <c r="G2519" s="32">
        <v>-1953.16</v>
      </c>
      <c r="H2519" s="32">
        <v>-1974.63</v>
      </c>
      <c r="I2519" s="32">
        <v>-1974.63</v>
      </c>
      <c r="J2519" s="32">
        <v>-21.470000000000027</v>
      </c>
      <c r="K2519" s="32">
        <v>0</v>
      </c>
      <c r="L2519" s="32"/>
    </row>
    <row r="2520" spans="1:12">
      <c r="A2520" s="56"/>
      <c r="B2520" s="56" t="s">
        <v>2359</v>
      </c>
      <c r="C2520" s="56" t="s">
        <v>2358</v>
      </c>
      <c r="D2520" s="32">
        <v>1548891</v>
      </c>
      <c r="E2520" s="32">
        <v>-1085541</v>
      </c>
      <c r="F2520" s="32">
        <v>463350</v>
      </c>
      <c r="G2520" s="32">
        <v>-6872.28</v>
      </c>
      <c r="H2520" s="32">
        <v>-6947.81</v>
      </c>
      <c r="I2520" s="32">
        <v>-6947.8</v>
      </c>
      <c r="J2520" s="32">
        <v>-75.530000000000655</v>
      </c>
      <c r="K2520" s="32">
        <v>1.0000000000218279E-2</v>
      </c>
      <c r="L2520" s="32"/>
    </row>
    <row r="2521" spans="1:12">
      <c r="A2521" s="56"/>
      <c r="B2521" s="56" t="s">
        <v>2254</v>
      </c>
      <c r="C2521" s="56" t="s">
        <v>2253</v>
      </c>
      <c r="D2521" s="32">
        <v>1791946</v>
      </c>
      <c r="E2521" s="32">
        <v>-1448211</v>
      </c>
      <c r="F2521" s="32">
        <v>343735</v>
      </c>
      <c r="G2521" s="32">
        <v>-4416.83</v>
      </c>
      <c r="H2521" s="32">
        <v>-4465.3599999999997</v>
      </c>
      <c r="I2521" s="32">
        <v>-4465.37</v>
      </c>
      <c r="J2521" s="32">
        <v>-48.529999999999745</v>
      </c>
      <c r="K2521" s="32">
        <v>-1.0000000000218279E-2</v>
      </c>
      <c r="L2521" s="32"/>
    </row>
    <row r="2522" spans="1:12">
      <c r="A2522" s="56"/>
      <c r="B2522" s="56" t="s">
        <v>4875</v>
      </c>
      <c r="C2522" s="56" t="s">
        <v>4874</v>
      </c>
      <c r="D2522" s="32">
        <v>7582991</v>
      </c>
      <c r="E2522" s="32">
        <v>-1894072</v>
      </c>
      <c r="F2522" s="32">
        <v>5688919</v>
      </c>
      <c r="G2522" s="32">
        <v>-54333.64</v>
      </c>
      <c r="H2522" s="32">
        <v>-54930.71</v>
      </c>
      <c r="I2522" s="32">
        <v>-54930.71</v>
      </c>
      <c r="J2522" s="32">
        <v>-597.06999999999971</v>
      </c>
      <c r="K2522" s="32">
        <v>0</v>
      </c>
      <c r="L2522" s="32"/>
    </row>
    <row r="2523" spans="1:12">
      <c r="A2523" s="56"/>
      <c r="B2523" s="56" t="s">
        <v>4296</v>
      </c>
      <c r="C2523" s="56" t="s">
        <v>4295</v>
      </c>
      <c r="D2523" s="32">
        <v>5789770</v>
      </c>
      <c r="E2523" s="32">
        <v>-1384313</v>
      </c>
      <c r="F2523" s="32">
        <v>4405458</v>
      </c>
      <c r="G2523" s="32">
        <v>-40239.919999999998</v>
      </c>
      <c r="H2523" s="32">
        <v>-40682.129999999997</v>
      </c>
      <c r="I2523" s="32">
        <v>-40682.120000000003</v>
      </c>
      <c r="J2523" s="32">
        <v>-442.20999999999913</v>
      </c>
      <c r="K2523" s="32">
        <v>9.9999999947613105E-3</v>
      </c>
      <c r="L2523" s="32"/>
    </row>
    <row r="2524" spans="1:12">
      <c r="A2524" s="56"/>
      <c r="B2524" s="56" t="s">
        <v>4298</v>
      </c>
      <c r="C2524" s="56" t="s">
        <v>4297</v>
      </c>
      <c r="D2524" s="32">
        <v>925963</v>
      </c>
      <c r="E2524" s="32">
        <v>-435987</v>
      </c>
      <c r="F2524" s="32">
        <v>489976</v>
      </c>
      <c r="G2524" s="32">
        <v>-19810.919999999998</v>
      </c>
      <c r="H2524" s="32">
        <v>-20028.62</v>
      </c>
      <c r="I2524" s="32">
        <v>-20028.62</v>
      </c>
      <c r="J2524" s="32">
        <v>-217.70000000000073</v>
      </c>
      <c r="K2524" s="32">
        <v>0</v>
      </c>
      <c r="L2524" s="32"/>
    </row>
    <row r="2525" spans="1:12">
      <c r="A2525" s="56"/>
      <c r="B2525" s="56" t="s">
        <v>126</v>
      </c>
      <c r="C2525" s="56" t="s">
        <v>4299</v>
      </c>
      <c r="D2525" s="32">
        <v>120616</v>
      </c>
      <c r="E2525" s="32">
        <v>-56792</v>
      </c>
      <c r="F2525" s="32">
        <v>63824</v>
      </c>
      <c r="G2525" s="32">
        <v>-2580.58</v>
      </c>
      <c r="H2525" s="32">
        <v>-2608.94</v>
      </c>
      <c r="I2525" s="32">
        <v>-2608.9299999999998</v>
      </c>
      <c r="J2525" s="32">
        <v>-28.360000000000127</v>
      </c>
      <c r="K2525" s="32">
        <v>1.0000000000218279E-2</v>
      </c>
      <c r="L2525" s="32"/>
    </row>
    <row r="2526" spans="1:12">
      <c r="A2526" s="56"/>
      <c r="B2526" s="56" t="s">
        <v>4301</v>
      </c>
      <c r="C2526" s="56" t="s">
        <v>4300</v>
      </c>
      <c r="D2526" s="32">
        <v>2355325</v>
      </c>
      <c r="E2526" s="32">
        <v>-1108999</v>
      </c>
      <c r="F2526" s="32">
        <v>1246326</v>
      </c>
      <c r="G2526" s="32">
        <v>-50392.04</v>
      </c>
      <c r="H2526" s="32">
        <v>-50945.79</v>
      </c>
      <c r="I2526" s="32">
        <v>-50945.79</v>
      </c>
      <c r="J2526" s="32">
        <v>-553.75</v>
      </c>
      <c r="K2526" s="32">
        <v>0</v>
      </c>
      <c r="L2526" s="32"/>
    </row>
    <row r="2527" spans="1:12">
      <c r="A2527" s="56"/>
      <c r="B2527" s="56" t="s">
        <v>4303</v>
      </c>
      <c r="C2527" s="56" t="s">
        <v>4302</v>
      </c>
      <c r="D2527" s="32">
        <v>2067823</v>
      </c>
      <c r="E2527" s="32">
        <v>-973629</v>
      </c>
      <c r="F2527" s="32">
        <v>1094194</v>
      </c>
      <c r="G2527" s="32">
        <v>-44240.94</v>
      </c>
      <c r="H2527" s="32">
        <v>-44727.11</v>
      </c>
      <c r="I2527" s="32">
        <v>-44727.1</v>
      </c>
      <c r="J2527" s="32">
        <v>-486.16999999999825</v>
      </c>
      <c r="K2527" s="32">
        <v>1.0000000002037268E-2</v>
      </c>
      <c r="L2527" s="32"/>
    </row>
    <row r="2528" spans="1:12">
      <c r="A2528" s="56"/>
      <c r="B2528" s="56" t="s">
        <v>4305</v>
      </c>
      <c r="C2528" s="56" t="s">
        <v>4304</v>
      </c>
      <c r="D2528" s="32">
        <v>2299636</v>
      </c>
      <c r="E2528" s="32">
        <v>-1082778</v>
      </c>
      <c r="F2528" s="32">
        <v>1216858</v>
      </c>
      <c r="G2528" s="32">
        <v>-49200.57</v>
      </c>
      <c r="H2528" s="32">
        <v>-49741.24</v>
      </c>
      <c r="I2528" s="32">
        <v>-49741.24</v>
      </c>
      <c r="J2528" s="32">
        <v>-540.66999999999825</v>
      </c>
      <c r="K2528" s="32">
        <v>0</v>
      </c>
      <c r="L2528" s="32"/>
    </row>
    <row r="2529" spans="1:12">
      <c r="A2529" s="56"/>
      <c r="B2529" s="56" t="s">
        <v>4307</v>
      </c>
      <c r="C2529" s="56" t="s">
        <v>4306</v>
      </c>
      <c r="D2529" s="32">
        <v>2058315</v>
      </c>
      <c r="E2529" s="32">
        <v>-969152</v>
      </c>
      <c r="F2529" s="32">
        <v>1089163</v>
      </c>
      <c r="G2529" s="32">
        <v>-44037.53</v>
      </c>
      <c r="H2529" s="32">
        <v>-44521.46</v>
      </c>
      <c r="I2529" s="32">
        <v>-44521.46</v>
      </c>
      <c r="J2529" s="32">
        <v>-483.93000000000029</v>
      </c>
      <c r="K2529" s="32">
        <v>0</v>
      </c>
      <c r="L2529" s="32"/>
    </row>
    <row r="2530" spans="1:12">
      <c r="A2530" s="56"/>
      <c r="B2530" s="56" t="s">
        <v>4309</v>
      </c>
      <c r="C2530" s="56" t="s">
        <v>4308</v>
      </c>
      <c r="D2530" s="32">
        <v>3607225</v>
      </c>
      <c r="E2530" s="32">
        <v>-1698453</v>
      </c>
      <c r="F2530" s="32">
        <v>1908772</v>
      </c>
      <c r="G2530" s="32">
        <v>-77176.36</v>
      </c>
      <c r="H2530" s="32">
        <v>-78024.45</v>
      </c>
      <c r="I2530" s="32">
        <v>-78024.460000000006</v>
      </c>
      <c r="J2530" s="32">
        <v>-848.08999999999651</v>
      </c>
      <c r="K2530" s="32">
        <v>-1.0000000009313226E-2</v>
      </c>
      <c r="L2530" s="32"/>
    </row>
    <row r="2531" spans="1:12">
      <c r="A2531" s="56"/>
      <c r="B2531" s="56" t="s">
        <v>4190</v>
      </c>
      <c r="C2531" s="56" t="s">
        <v>4189</v>
      </c>
      <c r="D2531" s="32">
        <v>5416064</v>
      </c>
      <c r="E2531" s="32">
        <v>-2585782</v>
      </c>
      <c r="F2531" s="32">
        <v>2830282</v>
      </c>
      <c r="G2531" s="32">
        <v>-116339.94</v>
      </c>
      <c r="H2531" s="32">
        <v>-117618.4</v>
      </c>
      <c r="I2531" s="32">
        <v>-117618.4</v>
      </c>
      <c r="J2531" s="32">
        <v>-1278.4599999999919</v>
      </c>
      <c r="K2531" s="32">
        <v>0</v>
      </c>
      <c r="L2531" s="32"/>
    </row>
    <row r="2532" spans="1:12">
      <c r="A2532" s="56"/>
      <c r="B2532" s="56" t="s">
        <v>4324</v>
      </c>
      <c r="C2532" s="56" t="s">
        <v>4323</v>
      </c>
      <c r="D2532" s="32">
        <v>616461</v>
      </c>
      <c r="E2532" s="32">
        <v>-311418</v>
      </c>
      <c r="F2532" s="32">
        <v>305043</v>
      </c>
      <c r="G2532" s="32">
        <v>-13474.11</v>
      </c>
      <c r="H2532" s="32">
        <v>-13622.17</v>
      </c>
      <c r="I2532" s="32">
        <v>-13622.18</v>
      </c>
      <c r="J2532" s="32">
        <v>-148.05999999999949</v>
      </c>
      <c r="K2532" s="32">
        <v>-1.0000000000218279E-2</v>
      </c>
      <c r="L2532" s="32"/>
    </row>
    <row r="2533" spans="1:12">
      <c r="A2533" s="56"/>
      <c r="B2533" s="56" t="s">
        <v>3670</v>
      </c>
      <c r="C2533" s="56" t="s">
        <v>3669</v>
      </c>
      <c r="D2533" s="32">
        <v>1939430</v>
      </c>
      <c r="E2533" s="32">
        <v>-941257</v>
      </c>
      <c r="F2533" s="32">
        <v>998173</v>
      </c>
      <c r="G2533" s="32">
        <v>-41862.85</v>
      </c>
      <c r="H2533" s="32">
        <v>-42322.87</v>
      </c>
      <c r="I2533" s="32">
        <v>-42322.879999999997</v>
      </c>
      <c r="J2533" s="32">
        <v>-460.02000000000407</v>
      </c>
      <c r="K2533" s="32">
        <v>-9.9999999947613105E-3</v>
      </c>
      <c r="L2533" s="32"/>
    </row>
    <row r="2534" spans="1:12">
      <c r="A2534" s="56"/>
      <c r="B2534" s="56" t="s">
        <v>11809</v>
      </c>
      <c r="C2534" s="56" t="s">
        <v>3671</v>
      </c>
      <c r="D2534" s="32">
        <v>141460</v>
      </c>
      <c r="E2534" s="32">
        <v>-68811</v>
      </c>
      <c r="F2534" s="32">
        <v>72649</v>
      </c>
      <c r="G2534" s="32">
        <v>-3055.53</v>
      </c>
      <c r="H2534" s="32">
        <v>-3089.1</v>
      </c>
      <c r="I2534" s="32">
        <v>-3089.11</v>
      </c>
      <c r="J2534" s="32">
        <v>-33.569999999999709</v>
      </c>
      <c r="K2534" s="32">
        <v>-1.0000000000218279E-2</v>
      </c>
      <c r="L2534" s="32"/>
    </row>
    <row r="2535" spans="1:12">
      <c r="A2535" s="56"/>
      <c r="B2535" s="56" t="s">
        <v>4253</v>
      </c>
      <c r="C2535" s="56" t="s">
        <v>4252</v>
      </c>
      <c r="D2535" s="32">
        <v>41916000</v>
      </c>
      <c r="E2535" s="32">
        <v>-21386475</v>
      </c>
      <c r="F2535" s="32">
        <v>20529525</v>
      </c>
      <c r="G2535" s="32">
        <v>-919161.1</v>
      </c>
      <c r="H2535" s="32">
        <v>-929261.77</v>
      </c>
      <c r="I2535" s="32">
        <v>-929261.77</v>
      </c>
      <c r="J2535" s="32">
        <v>-10100.670000000042</v>
      </c>
      <c r="K2535" s="32">
        <v>0</v>
      </c>
      <c r="L2535" s="32"/>
    </row>
    <row r="2536" spans="1:12">
      <c r="A2536" s="56"/>
      <c r="B2536" s="56" t="s">
        <v>2722</v>
      </c>
      <c r="C2536" s="56" t="s">
        <v>2721</v>
      </c>
      <c r="D2536" s="32">
        <v>716295</v>
      </c>
      <c r="E2536" s="32">
        <v>-293574</v>
      </c>
      <c r="F2536" s="32">
        <v>422721</v>
      </c>
      <c r="G2536" s="32">
        <v>-6719.17</v>
      </c>
      <c r="H2536" s="32">
        <v>-6793</v>
      </c>
      <c r="I2536" s="32">
        <v>-6793.01</v>
      </c>
      <c r="J2536" s="32">
        <v>-73.829999999999927</v>
      </c>
      <c r="K2536" s="32">
        <v>-1.0000000000218279E-2</v>
      </c>
      <c r="L2536" s="32"/>
    </row>
    <row r="2537" spans="1:12">
      <c r="A2537" s="56"/>
      <c r="B2537" s="56" t="s">
        <v>166</v>
      </c>
      <c r="C2537" s="56" t="s">
        <v>165</v>
      </c>
      <c r="D2537" s="32">
        <v>2882464</v>
      </c>
      <c r="E2537" s="32">
        <v>-603118</v>
      </c>
      <c r="F2537" s="32">
        <v>2279346</v>
      </c>
      <c r="G2537" s="32">
        <v>-22494.240000000002</v>
      </c>
      <c r="H2537" s="32">
        <v>-22741.43</v>
      </c>
      <c r="I2537" s="32">
        <v>-22741.43</v>
      </c>
      <c r="J2537" s="32">
        <v>-247.18999999999869</v>
      </c>
      <c r="K2537" s="32">
        <v>0</v>
      </c>
      <c r="L2537" s="32"/>
    </row>
    <row r="2538" spans="1:12">
      <c r="A2538" s="56"/>
      <c r="B2538" s="56" t="s">
        <v>2256</v>
      </c>
      <c r="C2538" s="56" t="s">
        <v>2255</v>
      </c>
      <c r="D2538" s="32">
        <v>1886138</v>
      </c>
      <c r="E2538" s="32">
        <v>-576867</v>
      </c>
      <c r="F2538" s="32">
        <v>1309271</v>
      </c>
      <c r="G2538" s="32">
        <v>-21636.34</v>
      </c>
      <c r="H2538" s="32">
        <v>-21874.11</v>
      </c>
      <c r="I2538" s="32">
        <v>-21874.1</v>
      </c>
      <c r="J2538" s="32">
        <v>-237.77000000000044</v>
      </c>
      <c r="K2538" s="32">
        <v>1.0000000002037268E-2</v>
      </c>
      <c r="L2538" s="32"/>
    </row>
    <row r="2539" spans="1:12">
      <c r="A2539" s="56"/>
      <c r="B2539" s="56" t="s">
        <v>2361</v>
      </c>
      <c r="C2539" s="56" t="s">
        <v>2360</v>
      </c>
      <c r="D2539" s="32">
        <v>28852392</v>
      </c>
      <c r="E2539" s="32">
        <v>-10199133</v>
      </c>
      <c r="F2539" s="32">
        <v>18653259</v>
      </c>
      <c r="G2539" s="32">
        <v>-298887.05</v>
      </c>
      <c r="H2539" s="32">
        <v>-302171.53000000003</v>
      </c>
      <c r="I2539" s="32">
        <v>-302171.53000000003</v>
      </c>
      <c r="J2539" s="32">
        <v>-3284.4800000000396</v>
      </c>
      <c r="K2539" s="32">
        <v>0</v>
      </c>
      <c r="L2539" s="32"/>
    </row>
    <row r="2540" spans="1:12">
      <c r="A2540" s="56"/>
      <c r="B2540" s="56" t="s">
        <v>3140</v>
      </c>
      <c r="C2540" s="56" t="s">
        <v>3139</v>
      </c>
      <c r="D2540" s="32">
        <v>323421</v>
      </c>
      <c r="E2540" s="32">
        <v>-113140</v>
      </c>
      <c r="F2540" s="32">
        <v>210281</v>
      </c>
      <c r="G2540" s="32">
        <v>-4255.3599999999997</v>
      </c>
      <c r="H2540" s="32">
        <v>-4302.13</v>
      </c>
      <c r="I2540" s="32">
        <v>-4302.12</v>
      </c>
      <c r="J2540" s="32">
        <v>-46.770000000000437</v>
      </c>
      <c r="K2540" s="32">
        <v>1.0000000000218279E-2</v>
      </c>
      <c r="L2540" s="32"/>
    </row>
    <row r="2541" spans="1:12">
      <c r="A2541" s="56"/>
      <c r="B2541" s="56" t="s">
        <v>3142</v>
      </c>
      <c r="C2541" s="56" t="s">
        <v>3141</v>
      </c>
      <c r="D2541" s="32">
        <v>3765557</v>
      </c>
      <c r="E2541" s="32">
        <v>-989443</v>
      </c>
      <c r="F2541" s="32">
        <v>2776114</v>
      </c>
      <c r="G2541" s="32">
        <v>-27549.5</v>
      </c>
      <c r="H2541" s="32">
        <v>-27852.240000000002</v>
      </c>
      <c r="I2541" s="32">
        <v>-27852.240000000002</v>
      </c>
      <c r="J2541" s="32">
        <v>-302.7400000000016</v>
      </c>
      <c r="K2541" s="32">
        <v>0</v>
      </c>
      <c r="L2541" s="32"/>
    </row>
    <row r="2542" spans="1:12">
      <c r="A2542" s="56"/>
      <c r="B2542" s="56" t="s">
        <v>3144</v>
      </c>
      <c r="C2542" s="56" t="s">
        <v>3143</v>
      </c>
      <c r="D2542" s="32">
        <v>301716</v>
      </c>
      <c r="E2542" s="32">
        <v>-139045</v>
      </c>
      <c r="F2542" s="32">
        <v>162671</v>
      </c>
      <c r="G2542" s="32">
        <v>-6416.75</v>
      </c>
      <c r="H2542" s="32">
        <v>-6487.27</v>
      </c>
      <c r="I2542" s="32">
        <v>-6487.27</v>
      </c>
      <c r="J2542" s="32">
        <v>-70.520000000000437</v>
      </c>
      <c r="K2542" s="32">
        <v>0</v>
      </c>
      <c r="L2542" s="32"/>
    </row>
    <row r="2543" spans="1:12">
      <c r="A2543" s="56"/>
      <c r="B2543" s="56" t="s">
        <v>2363</v>
      </c>
      <c r="C2543" s="56" t="s">
        <v>2362</v>
      </c>
      <c r="D2543" s="32">
        <v>4774724</v>
      </c>
      <c r="E2543" s="32">
        <v>-1584518</v>
      </c>
      <c r="F2543" s="32">
        <v>3190206</v>
      </c>
      <c r="G2543" s="32">
        <v>-55538.400000000001</v>
      </c>
      <c r="H2543" s="32">
        <v>-56148.72</v>
      </c>
      <c r="I2543" s="32">
        <v>-56148.72</v>
      </c>
      <c r="J2543" s="32">
        <v>-610.31999999999971</v>
      </c>
      <c r="K2543" s="32">
        <v>0</v>
      </c>
      <c r="L2543" s="32"/>
    </row>
    <row r="2544" spans="1:12">
      <c r="A2544" s="56"/>
      <c r="B2544" s="56" t="s">
        <v>2365</v>
      </c>
      <c r="C2544" s="56" t="s">
        <v>2364</v>
      </c>
      <c r="D2544" s="32">
        <v>2039027</v>
      </c>
      <c r="E2544" s="32">
        <v>-676662</v>
      </c>
      <c r="F2544" s="32">
        <v>1362365</v>
      </c>
      <c r="G2544" s="32">
        <v>-23717.46</v>
      </c>
      <c r="H2544" s="32">
        <v>-23978.080000000002</v>
      </c>
      <c r="I2544" s="32">
        <v>-23978.09</v>
      </c>
      <c r="J2544" s="32">
        <v>-260.62000000000262</v>
      </c>
      <c r="K2544" s="32">
        <v>-9.9999999983992893E-3</v>
      </c>
      <c r="L2544" s="32"/>
    </row>
    <row r="2545" spans="1:12">
      <c r="A2545" s="56"/>
      <c r="B2545" s="56" t="s">
        <v>4326</v>
      </c>
      <c r="C2545" s="56" t="s">
        <v>4325</v>
      </c>
      <c r="D2545" s="32">
        <v>1394540</v>
      </c>
      <c r="E2545" s="32">
        <v>-641153</v>
      </c>
      <c r="F2545" s="32">
        <v>753386</v>
      </c>
      <c r="G2545" s="32">
        <v>-29639.360000000001</v>
      </c>
      <c r="H2545" s="32">
        <v>-29965.06</v>
      </c>
      <c r="I2545" s="32">
        <v>-29965.07</v>
      </c>
      <c r="J2545" s="32">
        <v>-325.70000000000073</v>
      </c>
      <c r="K2545" s="32">
        <v>-9.9999999983992893E-3</v>
      </c>
      <c r="L2545" s="32"/>
    </row>
    <row r="2546" spans="1:12">
      <c r="A2546" s="56"/>
      <c r="B2546" s="56" t="s">
        <v>8695</v>
      </c>
      <c r="C2546" s="56" t="s">
        <v>10905</v>
      </c>
      <c r="D2546" s="32">
        <v>1</v>
      </c>
      <c r="E2546" s="32">
        <v>0</v>
      </c>
      <c r="F2546" s="32">
        <v>1</v>
      </c>
      <c r="G2546" s="32">
        <v>-0.02</v>
      </c>
      <c r="H2546" s="32">
        <v>-0.02</v>
      </c>
      <c r="I2546" s="32">
        <v>-0.02</v>
      </c>
      <c r="J2546" s="32">
        <v>0</v>
      </c>
      <c r="K2546" s="32">
        <v>0</v>
      </c>
      <c r="L2546" s="32"/>
    </row>
    <row r="2547" spans="1:12">
      <c r="A2547" s="56"/>
      <c r="B2547" s="56" t="s">
        <v>3673</v>
      </c>
      <c r="C2547" s="56" t="s">
        <v>3672</v>
      </c>
      <c r="D2547" s="32">
        <v>30900</v>
      </c>
      <c r="E2547" s="32">
        <v>-14279</v>
      </c>
      <c r="F2547" s="32">
        <v>16621</v>
      </c>
      <c r="G2547" s="32">
        <v>-657.66</v>
      </c>
      <c r="H2547" s="32">
        <v>-664.89</v>
      </c>
      <c r="I2547" s="32">
        <v>-664.89</v>
      </c>
      <c r="J2547" s="32">
        <v>-7.2300000000000182</v>
      </c>
      <c r="K2547" s="32">
        <v>0</v>
      </c>
      <c r="L2547" s="32"/>
    </row>
    <row r="2548" spans="1:12">
      <c r="A2548" s="56"/>
      <c r="B2548" s="56" t="s">
        <v>3675</v>
      </c>
      <c r="C2548" s="56" t="s">
        <v>3674</v>
      </c>
      <c r="D2548" s="32">
        <v>50721</v>
      </c>
      <c r="E2548" s="32">
        <v>-16738</v>
      </c>
      <c r="F2548" s="32">
        <v>33982</v>
      </c>
      <c r="G2548" s="32">
        <v>-667.36</v>
      </c>
      <c r="H2548" s="32">
        <v>-674.68</v>
      </c>
      <c r="I2548" s="32">
        <v>-674.69</v>
      </c>
      <c r="J2548" s="32">
        <v>-7.3199999999999363</v>
      </c>
      <c r="K2548" s="32">
        <v>-1.0000000000104592E-2</v>
      </c>
      <c r="L2548" s="32"/>
    </row>
    <row r="2549" spans="1:12">
      <c r="A2549" s="56"/>
      <c r="B2549" s="56" t="s">
        <v>3677</v>
      </c>
      <c r="C2549" s="56" t="s">
        <v>3676</v>
      </c>
      <c r="D2549" s="32">
        <v>36674</v>
      </c>
      <c r="E2549" s="32">
        <v>-12339</v>
      </c>
      <c r="F2549" s="32">
        <v>24335</v>
      </c>
      <c r="G2549" s="32">
        <v>-517.46</v>
      </c>
      <c r="H2549" s="32">
        <v>-523.15</v>
      </c>
      <c r="I2549" s="32">
        <v>-523.15</v>
      </c>
      <c r="J2549" s="32">
        <v>-5.6899999999999409</v>
      </c>
      <c r="K2549" s="32">
        <v>0</v>
      </c>
      <c r="L2549" s="32"/>
    </row>
    <row r="2550" spans="1:12">
      <c r="A2550" s="56"/>
      <c r="B2550" s="56" t="s">
        <v>4255</v>
      </c>
      <c r="C2550" s="56" t="s">
        <v>4254</v>
      </c>
      <c r="D2550" s="32">
        <v>1669825</v>
      </c>
      <c r="E2550" s="32">
        <v>-537802</v>
      </c>
      <c r="F2550" s="32">
        <v>1132022</v>
      </c>
      <c r="G2550" s="32">
        <v>-21975.200000000001</v>
      </c>
      <c r="H2550" s="32">
        <v>-22216.69</v>
      </c>
      <c r="I2550" s="32">
        <v>-22216.69</v>
      </c>
      <c r="J2550" s="32">
        <v>-241.48999999999796</v>
      </c>
      <c r="K2550" s="32">
        <v>0</v>
      </c>
      <c r="L2550" s="32"/>
    </row>
    <row r="2551" spans="1:12">
      <c r="A2551" s="56"/>
      <c r="B2551" s="56" t="s">
        <v>4382</v>
      </c>
      <c r="C2551" s="56" t="s">
        <v>4381</v>
      </c>
      <c r="D2551" s="32">
        <v>177234</v>
      </c>
      <c r="E2551" s="32">
        <v>-90429</v>
      </c>
      <c r="F2551" s="32">
        <v>86805</v>
      </c>
      <c r="G2551" s="32">
        <v>-3886.5</v>
      </c>
      <c r="H2551" s="32">
        <v>-3929.21</v>
      </c>
      <c r="I2551" s="32">
        <v>-3929.21</v>
      </c>
      <c r="J2551" s="32">
        <v>-42.710000000000036</v>
      </c>
      <c r="K2551" s="32">
        <v>0</v>
      </c>
      <c r="L2551" s="32"/>
    </row>
    <row r="2552" spans="1:12">
      <c r="A2552" s="56"/>
      <c r="B2552" s="56" t="s">
        <v>8425</v>
      </c>
      <c r="C2552" s="56" t="s">
        <v>9934</v>
      </c>
      <c r="D2552" s="32">
        <v>0</v>
      </c>
      <c r="E2552" s="32">
        <v>0</v>
      </c>
      <c r="F2552" s="32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/>
    </row>
    <row r="2553" spans="1:12">
      <c r="A2553" s="56"/>
      <c r="B2553" s="56" t="s">
        <v>2864</v>
      </c>
      <c r="C2553" s="56" t="s">
        <v>2863</v>
      </c>
      <c r="D2553" s="32">
        <v>1928839</v>
      </c>
      <c r="E2553" s="32">
        <v>-589493</v>
      </c>
      <c r="F2553" s="32">
        <v>1339346</v>
      </c>
      <c r="G2553" s="32">
        <v>-22133.9</v>
      </c>
      <c r="H2553" s="32">
        <v>-22377.14</v>
      </c>
      <c r="I2553" s="32">
        <v>-22377.13</v>
      </c>
      <c r="J2553" s="32">
        <v>-243.23999999999796</v>
      </c>
      <c r="K2553" s="32">
        <v>9.9999999983992893E-3</v>
      </c>
      <c r="L2553" s="32"/>
    </row>
    <row r="2554" spans="1:12">
      <c r="A2554" s="56"/>
      <c r="B2554" s="56" t="s">
        <v>3305</v>
      </c>
      <c r="C2554" s="56" t="s">
        <v>3304</v>
      </c>
      <c r="D2554" s="32">
        <v>257041</v>
      </c>
      <c r="E2554" s="32">
        <v>-63507</v>
      </c>
      <c r="F2554" s="32">
        <v>193534</v>
      </c>
      <c r="G2554" s="32">
        <v>-1923.5</v>
      </c>
      <c r="H2554" s="32">
        <v>-1944.63</v>
      </c>
      <c r="I2554" s="32">
        <v>-1944.64</v>
      </c>
      <c r="J2554" s="32">
        <v>-21.130000000000109</v>
      </c>
      <c r="K2554" s="32">
        <v>-9.9999999999909051E-3</v>
      </c>
      <c r="L2554" s="32"/>
    </row>
    <row r="2555" spans="1:12">
      <c r="A2555" s="56"/>
      <c r="B2555" s="56" t="s">
        <v>3310</v>
      </c>
      <c r="C2555" s="56" t="s">
        <v>3309</v>
      </c>
      <c r="D2555" s="32">
        <v>5983135</v>
      </c>
      <c r="E2555" s="32">
        <v>-2764904</v>
      </c>
      <c r="F2555" s="32">
        <v>3218231</v>
      </c>
      <c r="G2555" s="32">
        <v>-127342.18</v>
      </c>
      <c r="H2555" s="32">
        <v>-128741.55</v>
      </c>
      <c r="I2555" s="32">
        <v>-128741.55</v>
      </c>
      <c r="J2555" s="32">
        <v>-1399.3700000000099</v>
      </c>
      <c r="K2555" s="32">
        <v>0</v>
      </c>
      <c r="L2555" s="32"/>
    </row>
    <row r="2556" spans="1:12">
      <c r="A2556" s="56"/>
      <c r="B2556" s="56" t="s">
        <v>2744</v>
      </c>
      <c r="C2556" s="56" t="s">
        <v>2743</v>
      </c>
      <c r="D2556" s="32">
        <v>303766</v>
      </c>
      <c r="E2556" s="32">
        <v>-90206</v>
      </c>
      <c r="F2556" s="32">
        <v>213561</v>
      </c>
      <c r="G2556" s="32">
        <v>-3532.66</v>
      </c>
      <c r="H2556" s="32">
        <v>-3571.47</v>
      </c>
      <c r="I2556" s="32">
        <v>-3571.48</v>
      </c>
      <c r="J2556" s="32">
        <v>-38.809999999999945</v>
      </c>
      <c r="K2556" s="32">
        <v>-1.0000000000218279E-2</v>
      </c>
      <c r="L2556" s="32"/>
    </row>
    <row r="2557" spans="1:12">
      <c r="A2557" s="56"/>
      <c r="B2557" s="56" t="s">
        <v>3146</v>
      </c>
      <c r="C2557" s="56" t="s">
        <v>3145</v>
      </c>
      <c r="D2557" s="32">
        <v>584497</v>
      </c>
      <c r="E2557" s="32">
        <v>-185617</v>
      </c>
      <c r="F2557" s="32">
        <v>398880</v>
      </c>
      <c r="G2557" s="32">
        <v>-7690.58</v>
      </c>
      <c r="H2557" s="32">
        <v>-7775.08</v>
      </c>
      <c r="I2557" s="32">
        <v>-7775.09</v>
      </c>
      <c r="J2557" s="32">
        <v>-84.5</v>
      </c>
      <c r="K2557" s="32">
        <v>-1.0000000000218279E-2</v>
      </c>
      <c r="L2557" s="32"/>
    </row>
    <row r="2558" spans="1:12">
      <c r="A2558" s="56"/>
      <c r="B2558" s="56" t="s">
        <v>2170</v>
      </c>
      <c r="C2558" s="56" t="s">
        <v>2169</v>
      </c>
      <c r="D2558" s="32">
        <v>140576247</v>
      </c>
      <c r="E2558" s="32">
        <v>-43959446</v>
      </c>
      <c r="F2558" s="32">
        <v>96616801</v>
      </c>
      <c r="G2558" s="32">
        <v>-1595402.53</v>
      </c>
      <c r="H2558" s="32">
        <v>-1612934.43</v>
      </c>
      <c r="I2558" s="32">
        <v>-1612934.43</v>
      </c>
      <c r="J2558" s="32">
        <v>-17531.899999999907</v>
      </c>
      <c r="K2558" s="32">
        <v>0</v>
      </c>
      <c r="L2558" s="32"/>
    </row>
    <row r="2559" spans="1:12">
      <c r="A2559" s="56"/>
      <c r="B2559" s="56" t="s">
        <v>3312</v>
      </c>
      <c r="C2559" s="56" t="s">
        <v>3311</v>
      </c>
      <c r="D2559" s="32">
        <v>17136660</v>
      </c>
      <c r="E2559" s="32">
        <v>-8437102</v>
      </c>
      <c r="F2559" s="32">
        <v>8699558</v>
      </c>
      <c r="G2559" s="32">
        <v>-371518.98</v>
      </c>
      <c r="H2559" s="32">
        <v>-375601.6</v>
      </c>
      <c r="I2559" s="32">
        <v>-375601.61</v>
      </c>
      <c r="J2559" s="32">
        <v>-4082.6199999999953</v>
      </c>
      <c r="K2559" s="32">
        <v>-1.0000000009313226E-2</v>
      </c>
      <c r="L2559" s="32"/>
    </row>
    <row r="2560" spans="1:12">
      <c r="A2560" s="56"/>
      <c r="B2560" s="56" t="s">
        <v>3148</v>
      </c>
      <c r="C2560" s="56" t="s">
        <v>3147</v>
      </c>
      <c r="D2560" s="32">
        <v>415205</v>
      </c>
      <c r="E2560" s="32">
        <v>-107869</v>
      </c>
      <c r="F2560" s="32">
        <v>307336</v>
      </c>
      <c r="G2560" s="32">
        <v>-3050.82</v>
      </c>
      <c r="H2560" s="32">
        <v>-3084.35</v>
      </c>
      <c r="I2560" s="32">
        <v>-3084.35</v>
      </c>
      <c r="J2560" s="32">
        <v>-33.529999999999745</v>
      </c>
      <c r="K2560" s="32">
        <v>0</v>
      </c>
      <c r="L2560" s="32"/>
    </row>
    <row r="2561" spans="1:12">
      <c r="A2561" s="56"/>
      <c r="B2561" s="56" t="s">
        <v>3523</v>
      </c>
      <c r="C2561" s="56" t="s">
        <v>3522</v>
      </c>
      <c r="D2561" s="32">
        <v>5069829</v>
      </c>
      <c r="E2561" s="32">
        <v>-1331529</v>
      </c>
      <c r="F2561" s="32">
        <v>3738300</v>
      </c>
      <c r="G2561" s="32">
        <v>-37098.46</v>
      </c>
      <c r="H2561" s="32">
        <v>-37506.129999999997</v>
      </c>
      <c r="I2561" s="32">
        <v>-37506.129999999997</v>
      </c>
      <c r="J2561" s="32">
        <v>-407.66999999999825</v>
      </c>
      <c r="K2561" s="32">
        <v>0</v>
      </c>
      <c r="L2561" s="32"/>
    </row>
    <row r="2562" spans="1:12">
      <c r="A2562" s="56"/>
      <c r="B2562" s="56" t="s">
        <v>3150</v>
      </c>
      <c r="C2562" s="56" t="s">
        <v>3149</v>
      </c>
      <c r="D2562" s="32">
        <v>3430060</v>
      </c>
      <c r="E2562" s="32">
        <v>-1580111</v>
      </c>
      <c r="F2562" s="32">
        <v>1849949</v>
      </c>
      <c r="G2562" s="32">
        <v>-72941.06</v>
      </c>
      <c r="H2562" s="32">
        <v>-73742.62</v>
      </c>
      <c r="I2562" s="32">
        <v>-73742.61</v>
      </c>
      <c r="J2562" s="32">
        <v>-801.55999999999767</v>
      </c>
      <c r="K2562" s="32">
        <v>9.9999999947613105E-3</v>
      </c>
      <c r="L2562" s="32"/>
    </row>
    <row r="2563" spans="1:12">
      <c r="A2563" s="56"/>
      <c r="B2563" s="56" t="s">
        <v>4156</v>
      </c>
      <c r="C2563" s="56" t="s">
        <v>4256</v>
      </c>
      <c r="D2563" s="32">
        <v>199551</v>
      </c>
      <c r="E2563" s="32">
        <v>-81099</v>
      </c>
      <c r="F2563" s="32">
        <v>118451</v>
      </c>
      <c r="G2563" s="32">
        <v>-4116.3999999999996</v>
      </c>
      <c r="H2563" s="32">
        <v>-4161.63</v>
      </c>
      <c r="I2563" s="32">
        <v>-4161.6400000000003</v>
      </c>
      <c r="J2563" s="32">
        <v>-45.230000000000473</v>
      </c>
      <c r="K2563" s="32">
        <v>-1.0000000000218279E-2</v>
      </c>
      <c r="L2563" s="32"/>
    </row>
    <row r="2564" spans="1:12">
      <c r="A2564" s="56"/>
      <c r="B2564" s="56" t="s">
        <v>4156</v>
      </c>
      <c r="C2564" s="56" t="s">
        <v>4155</v>
      </c>
      <c r="D2564" s="32">
        <v>550111</v>
      </c>
      <c r="E2564" s="32">
        <v>-223570</v>
      </c>
      <c r="F2564" s="32">
        <v>326541</v>
      </c>
      <c r="G2564" s="32">
        <v>-11347.88</v>
      </c>
      <c r="H2564" s="32">
        <v>-11472.59</v>
      </c>
      <c r="I2564" s="32">
        <v>-11472.58</v>
      </c>
      <c r="J2564" s="32">
        <v>-124.71000000000095</v>
      </c>
      <c r="K2564" s="32">
        <v>1.0000000000218279E-2</v>
      </c>
      <c r="L2564" s="32"/>
    </row>
    <row r="2565" spans="1:12">
      <c r="A2565" s="56"/>
      <c r="B2565" s="56" t="s">
        <v>4158</v>
      </c>
      <c r="C2565" s="56" t="s">
        <v>4157</v>
      </c>
      <c r="D2565" s="32">
        <v>323595</v>
      </c>
      <c r="E2565" s="32">
        <v>-131512</v>
      </c>
      <c r="F2565" s="32">
        <v>192083</v>
      </c>
      <c r="G2565" s="32">
        <v>-6675.23</v>
      </c>
      <c r="H2565" s="32">
        <v>-6748.58</v>
      </c>
      <c r="I2565" s="32">
        <v>-6748.58</v>
      </c>
      <c r="J2565" s="32">
        <v>-73.350000000000364</v>
      </c>
      <c r="K2565" s="32">
        <v>0</v>
      </c>
      <c r="L2565" s="32"/>
    </row>
    <row r="2566" spans="1:12">
      <c r="A2566" s="56"/>
      <c r="B2566" s="56" t="s">
        <v>4258</v>
      </c>
      <c r="C2566" s="56" t="s">
        <v>4257</v>
      </c>
      <c r="D2566" s="32">
        <v>1749441</v>
      </c>
      <c r="E2566" s="32">
        <v>-666465</v>
      </c>
      <c r="F2566" s="32">
        <v>1082976</v>
      </c>
      <c r="G2566" s="32">
        <v>-35609.599999999999</v>
      </c>
      <c r="H2566" s="32">
        <v>-36000.910000000003</v>
      </c>
      <c r="I2566" s="32">
        <v>-36000.910000000003</v>
      </c>
      <c r="J2566" s="32">
        <v>-391.31000000000495</v>
      </c>
      <c r="K2566" s="32">
        <v>0</v>
      </c>
      <c r="L2566" s="32"/>
    </row>
    <row r="2567" spans="1:12">
      <c r="A2567" s="56"/>
      <c r="B2567" s="56" t="s">
        <v>4009</v>
      </c>
      <c r="C2567" s="56" t="s">
        <v>4008</v>
      </c>
      <c r="D2567" s="32">
        <v>1677233</v>
      </c>
      <c r="E2567" s="32">
        <v>-640120</v>
      </c>
      <c r="F2567" s="32">
        <v>1037114</v>
      </c>
      <c r="G2567" s="32">
        <v>-34151.94</v>
      </c>
      <c r="H2567" s="32">
        <v>-34527.24</v>
      </c>
      <c r="I2567" s="32">
        <v>-34527.24</v>
      </c>
      <c r="J2567" s="32">
        <v>-375.29999999999563</v>
      </c>
      <c r="K2567" s="32">
        <v>0</v>
      </c>
      <c r="L2567" s="32"/>
    </row>
    <row r="2568" spans="1:12">
      <c r="A2568" s="56"/>
      <c r="B2568" s="56" t="s">
        <v>4525</v>
      </c>
      <c r="C2568" s="56" t="s">
        <v>4524</v>
      </c>
      <c r="D2568" s="32">
        <v>64260</v>
      </c>
      <c r="E2568" s="32">
        <v>-28759</v>
      </c>
      <c r="F2568" s="32">
        <v>35501</v>
      </c>
      <c r="G2568" s="32">
        <v>-1289.25</v>
      </c>
      <c r="H2568" s="32">
        <v>-1303.43</v>
      </c>
      <c r="I2568" s="32">
        <v>-1303.42</v>
      </c>
      <c r="J2568" s="32">
        <v>-14.180000000000064</v>
      </c>
      <c r="K2568" s="32">
        <v>9.9999999999909051E-3</v>
      </c>
      <c r="L2568" s="32"/>
    </row>
    <row r="2569" spans="1:12">
      <c r="A2569" s="56"/>
      <c r="B2569" s="56" t="s">
        <v>4527</v>
      </c>
      <c r="C2569" s="56" t="s">
        <v>4526</v>
      </c>
      <c r="D2569" s="32">
        <v>647700</v>
      </c>
      <c r="E2569" s="32">
        <v>-212864</v>
      </c>
      <c r="F2569" s="32">
        <v>434836</v>
      </c>
      <c r="G2569" s="32">
        <v>-8194.91</v>
      </c>
      <c r="H2569" s="32">
        <v>-8284.9599999999991</v>
      </c>
      <c r="I2569" s="32">
        <v>-8284.9599999999991</v>
      </c>
      <c r="J2569" s="32">
        <v>-90.049999999999272</v>
      </c>
      <c r="K2569" s="32">
        <v>0</v>
      </c>
      <c r="L2569" s="32"/>
    </row>
    <row r="2570" spans="1:12">
      <c r="A2570" s="56"/>
      <c r="B2570" s="56" t="s">
        <v>2536</v>
      </c>
      <c r="C2570" s="56" t="s">
        <v>2535</v>
      </c>
      <c r="D2570" s="32">
        <v>6780456</v>
      </c>
      <c r="E2570" s="32">
        <v>-1984527</v>
      </c>
      <c r="F2570" s="32">
        <v>4795929</v>
      </c>
      <c r="G2570" s="32">
        <v>-79369.56</v>
      </c>
      <c r="H2570" s="32">
        <v>-80241.759999999995</v>
      </c>
      <c r="I2570" s="32">
        <v>-80241.75</v>
      </c>
      <c r="J2570" s="32">
        <v>-872.19999999999709</v>
      </c>
      <c r="K2570" s="32">
        <v>9.9999999947613105E-3</v>
      </c>
      <c r="L2570" s="32"/>
    </row>
    <row r="2571" spans="1:12">
      <c r="A2571" s="56"/>
      <c r="B2571" s="56" t="s">
        <v>2538</v>
      </c>
      <c r="C2571" s="56" t="s">
        <v>2537</v>
      </c>
      <c r="D2571" s="32">
        <v>3387202</v>
      </c>
      <c r="E2571" s="32">
        <v>-966674</v>
      </c>
      <c r="F2571" s="32">
        <v>2420528</v>
      </c>
      <c r="G2571" s="32">
        <v>-40089.29</v>
      </c>
      <c r="H2571" s="32">
        <v>-40529.83</v>
      </c>
      <c r="I2571" s="32">
        <v>-40529.82</v>
      </c>
      <c r="J2571" s="32">
        <v>-440.54000000000087</v>
      </c>
      <c r="K2571" s="32">
        <v>1.0000000002037268E-2</v>
      </c>
      <c r="L2571" s="32"/>
    </row>
    <row r="2572" spans="1:12">
      <c r="A2572" s="56"/>
      <c r="B2572" s="56" t="s">
        <v>3398</v>
      </c>
      <c r="C2572" s="56" t="s">
        <v>3397</v>
      </c>
      <c r="D2572" s="32">
        <v>3716503</v>
      </c>
      <c r="E2572" s="32">
        <v>-818220</v>
      </c>
      <c r="F2572" s="32">
        <v>2898283</v>
      </c>
      <c r="G2572" s="32">
        <v>-28876.18</v>
      </c>
      <c r="H2572" s="32">
        <v>-29193.51</v>
      </c>
      <c r="I2572" s="32">
        <v>-29193.5</v>
      </c>
      <c r="J2572" s="32">
        <v>-317.32999999999811</v>
      </c>
      <c r="K2572" s="32">
        <v>9.9999999983992893E-3</v>
      </c>
      <c r="L2572" s="32"/>
    </row>
    <row r="2573" spans="1:12">
      <c r="A2573" s="56"/>
      <c r="B2573" s="56" t="s">
        <v>1403</v>
      </c>
      <c r="C2573" s="56" t="s">
        <v>1402</v>
      </c>
      <c r="D2573" s="32">
        <v>2172600</v>
      </c>
      <c r="E2573" s="32">
        <v>-837943</v>
      </c>
      <c r="F2573" s="32">
        <v>1334657</v>
      </c>
      <c r="G2573" s="32">
        <v>-21291.69</v>
      </c>
      <c r="H2573" s="32">
        <v>-21525.67</v>
      </c>
      <c r="I2573" s="32">
        <v>-21525.67</v>
      </c>
      <c r="J2573" s="32">
        <v>-233.97999999999956</v>
      </c>
      <c r="K2573" s="32">
        <v>0</v>
      </c>
      <c r="L2573" s="32"/>
    </row>
    <row r="2574" spans="1:12">
      <c r="A2574" s="56"/>
      <c r="B2574" s="56" t="s">
        <v>3400</v>
      </c>
      <c r="C2574" s="56" t="s">
        <v>3399</v>
      </c>
      <c r="D2574" s="32">
        <v>3148750</v>
      </c>
      <c r="E2574" s="32">
        <v>-684689</v>
      </c>
      <c r="F2574" s="32">
        <v>2464061</v>
      </c>
      <c r="G2574" s="32">
        <v>-24555.77</v>
      </c>
      <c r="H2574" s="32">
        <v>-24825.62</v>
      </c>
      <c r="I2574" s="32">
        <v>-24825.61</v>
      </c>
      <c r="J2574" s="32">
        <v>-269.84999999999854</v>
      </c>
      <c r="K2574" s="32">
        <v>9.9999999983992893E-3</v>
      </c>
      <c r="L2574" s="32"/>
    </row>
    <row r="2575" spans="1:12">
      <c r="A2575" s="56"/>
      <c r="B2575" s="56" t="s">
        <v>4328</v>
      </c>
      <c r="C2575" s="56" t="s">
        <v>4327</v>
      </c>
      <c r="D2575" s="32">
        <v>616844</v>
      </c>
      <c r="E2575" s="32">
        <v>-233851</v>
      </c>
      <c r="F2575" s="32">
        <v>382993</v>
      </c>
      <c r="G2575" s="32">
        <v>-12552.2</v>
      </c>
      <c r="H2575" s="32">
        <v>-12690.13</v>
      </c>
      <c r="I2575" s="32">
        <v>-12690.14</v>
      </c>
      <c r="J2575" s="32">
        <v>-137.92999999999847</v>
      </c>
      <c r="K2575" s="32">
        <v>-1.0000000000218279E-2</v>
      </c>
      <c r="L2575" s="32"/>
    </row>
    <row r="2576" spans="1:12">
      <c r="A2576" s="56"/>
      <c r="B2576" s="56" t="s">
        <v>4011</v>
      </c>
      <c r="C2576" s="56" t="s">
        <v>4010</v>
      </c>
      <c r="D2576" s="32">
        <v>559780</v>
      </c>
      <c r="E2576" s="32">
        <v>-170273</v>
      </c>
      <c r="F2576" s="32">
        <v>389507</v>
      </c>
      <c r="G2576" s="32">
        <v>-7366.36</v>
      </c>
      <c r="H2576" s="32">
        <v>-7447.31</v>
      </c>
      <c r="I2576" s="32">
        <v>-7447.31</v>
      </c>
      <c r="J2576" s="32">
        <v>-80.950000000000728</v>
      </c>
      <c r="K2576" s="32">
        <v>0</v>
      </c>
      <c r="L2576" s="32"/>
    </row>
    <row r="2577" spans="1:12">
      <c r="A2577" s="56"/>
      <c r="B2577" s="56" t="s">
        <v>4384</v>
      </c>
      <c r="C2577" s="56" t="s">
        <v>4383</v>
      </c>
      <c r="D2577" s="32">
        <v>1661454</v>
      </c>
      <c r="E2577" s="32">
        <v>-492187</v>
      </c>
      <c r="F2577" s="32">
        <v>1169267</v>
      </c>
      <c r="G2577" s="32">
        <v>-21863.24</v>
      </c>
      <c r="H2577" s="32">
        <v>-22103.49</v>
      </c>
      <c r="I2577" s="32">
        <v>-22103.5</v>
      </c>
      <c r="J2577" s="32">
        <v>-240.25</v>
      </c>
      <c r="K2577" s="32">
        <v>-9.9999999983992893E-3</v>
      </c>
      <c r="L2577" s="32"/>
    </row>
    <row r="2578" spans="1:12">
      <c r="A2578" s="56"/>
      <c r="B2578" s="56" t="s">
        <v>4529</v>
      </c>
      <c r="C2578" s="56" t="s">
        <v>4528</v>
      </c>
      <c r="D2578" s="32">
        <v>50526</v>
      </c>
      <c r="E2578" s="32">
        <v>-21228</v>
      </c>
      <c r="F2578" s="32">
        <v>29298</v>
      </c>
      <c r="G2578" s="32">
        <v>-1050.08</v>
      </c>
      <c r="H2578" s="32">
        <v>-1061.6199999999999</v>
      </c>
      <c r="I2578" s="32">
        <v>-1061.6199999999999</v>
      </c>
      <c r="J2578" s="32">
        <v>-11.539999999999964</v>
      </c>
      <c r="K2578" s="32">
        <v>0</v>
      </c>
      <c r="L2578" s="32"/>
    </row>
    <row r="2579" spans="1:12">
      <c r="A2579" s="56"/>
      <c r="B2579" s="56" t="s">
        <v>4529</v>
      </c>
      <c r="C2579" s="56" t="s">
        <v>4530</v>
      </c>
      <c r="D2579" s="32">
        <v>52172</v>
      </c>
      <c r="E2579" s="32">
        <v>-21819</v>
      </c>
      <c r="F2579" s="32">
        <v>30354</v>
      </c>
      <c r="G2579" s="32">
        <v>-1083.1500000000001</v>
      </c>
      <c r="H2579" s="32">
        <v>-1095.05</v>
      </c>
      <c r="I2579" s="32">
        <v>-1095.05</v>
      </c>
      <c r="J2579" s="32">
        <v>-11.899999999999864</v>
      </c>
      <c r="K2579" s="32">
        <v>0</v>
      </c>
      <c r="L2579" s="32"/>
    </row>
    <row r="2580" spans="1:12">
      <c r="A2580" s="56"/>
      <c r="B2580" s="56" t="s">
        <v>4529</v>
      </c>
      <c r="C2580" s="56" t="s">
        <v>4531</v>
      </c>
      <c r="D2580" s="32">
        <v>52172</v>
      </c>
      <c r="E2580" s="32">
        <v>-21819</v>
      </c>
      <c r="F2580" s="32">
        <v>30354</v>
      </c>
      <c r="G2580" s="32">
        <v>-1083.1500000000001</v>
      </c>
      <c r="H2580" s="32">
        <v>-1095.05</v>
      </c>
      <c r="I2580" s="32">
        <v>-1095.05</v>
      </c>
      <c r="J2580" s="32">
        <v>-11.899999999999864</v>
      </c>
      <c r="K2580" s="32">
        <v>0</v>
      </c>
      <c r="L2580" s="32"/>
    </row>
    <row r="2581" spans="1:12">
      <c r="A2581" s="56"/>
      <c r="B2581" s="56" t="s">
        <v>4529</v>
      </c>
      <c r="C2581" s="56" t="s">
        <v>4532</v>
      </c>
      <c r="D2581" s="32">
        <v>52172</v>
      </c>
      <c r="E2581" s="32">
        <v>-21819</v>
      </c>
      <c r="F2581" s="32">
        <v>30354</v>
      </c>
      <c r="G2581" s="32">
        <v>-1083.1500000000001</v>
      </c>
      <c r="H2581" s="32">
        <v>-1095.05</v>
      </c>
      <c r="I2581" s="32">
        <v>-1095.05</v>
      </c>
      <c r="J2581" s="32">
        <v>-11.899999999999864</v>
      </c>
      <c r="K2581" s="32">
        <v>0</v>
      </c>
      <c r="L2581" s="32"/>
    </row>
    <row r="2582" spans="1:12">
      <c r="A2582" s="56"/>
      <c r="B2582" s="56" t="s">
        <v>4529</v>
      </c>
      <c r="C2582" s="56" t="s">
        <v>4533</v>
      </c>
      <c r="D2582" s="32">
        <v>52172</v>
      </c>
      <c r="E2582" s="32">
        <v>-21819</v>
      </c>
      <c r="F2582" s="32">
        <v>30354</v>
      </c>
      <c r="G2582" s="32">
        <v>-1083.1500000000001</v>
      </c>
      <c r="H2582" s="32">
        <v>-1095.05</v>
      </c>
      <c r="I2582" s="32">
        <v>-1095.05</v>
      </c>
      <c r="J2582" s="32">
        <v>-11.899999999999864</v>
      </c>
      <c r="K2582" s="32">
        <v>0</v>
      </c>
      <c r="L2582" s="32"/>
    </row>
    <row r="2583" spans="1:12">
      <c r="A2583" s="56"/>
      <c r="B2583" s="56" t="s">
        <v>3402</v>
      </c>
      <c r="C2583" s="56" t="s">
        <v>3401</v>
      </c>
      <c r="D2583" s="32">
        <v>4577760</v>
      </c>
      <c r="E2583" s="32">
        <v>-947479</v>
      </c>
      <c r="F2583" s="32">
        <v>3630281</v>
      </c>
      <c r="G2583" s="32">
        <v>-36210.43</v>
      </c>
      <c r="H2583" s="32">
        <v>-36608.339999999997</v>
      </c>
      <c r="I2583" s="32">
        <v>-36608.339999999997</v>
      </c>
      <c r="J2583" s="32">
        <v>-397.90999999999622</v>
      </c>
      <c r="K2583" s="32">
        <v>0</v>
      </c>
      <c r="L2583" s="32"/>
    </row>
    <row r="2584" spans="1:12">
      <c r="A2584" s="56"/>
      <c r="B2584" s="56" t="s">
        <v>3404</v>
      </c>
      <c r="C2584" s="56" t="s">
        <v>3403</v>
      </c>
      <c r="D2584" s="32">
        <v>750000</v>
      </c>
      <c r="E2584" s="32">
        <v>-310080</v>
      </c>
      <c r="F2584" s="32">
        <v>439919</v>
      </c>
      <c r="G2584" s="32">
        <v>-15530.18</v>
      </c>
      <c r="H2584" s="32">
        <v>-15700.84</v>
      </c>
      <c r="I2584" s="32">
        <v>-15700.84</v>
      </c>
      <c r="J2584" s="32">
        <v>-170.65999999999985</v>
      </c>
      <c r="K2584" s="32">
        <v>0</v>
      </c>
      <c r="L2584" s="32"/>
    </row>
    <row r="2585" spans="1:12">
      <c r="A2585" s="56"/>
      <c r="B2585" s="56" t="s">
        <v>11315</v>
      </c>
      <c r="C2585" s="56" t="s">
        <v>1877</v>
      </c>
      <c r="D2585" s="32">
        <v>190042</v>
      </c>
      <c r="E2585" s="32">
        <v>-60903</v>
      </c>
      <c r="F2585" s="32">
        <v>129138</v>
      </c>
      <c r="G2585" s="32">
        <v>-2130.5</v>
      </c>
      <c r="H2585" s="32">
        <v>-2153.92</v>
      </c>
      <c r="I2585" s="32">
        <v>-2153.91</v>
      </c>
      <c r="J2585" s="32">
        <v>-23.420000000000073</v>
      </c>
      <c r="K2585" s="32">
        <v>1.0000000000218279E-2</v>
      </c>
      <c r="L2585" s="32"/>
    </row>
    <row r="2586" spans="1:12">
      <c r="A2586" s="56"/>
      <c r="B2586" s="56" t="s">
        <v>1879</v>
      </c>
      <c r="C2586" s="56" t="s">
        <v>1878</v>
      </c>
      <c r="D2586" s="32">
        <v>11500</v>
      </c>
      <c r="E2586" s="32">
        <v>-3714</v>
      </c>
      <c r="F2586" s="32">
        <v>7786</v>
      </c>
      <c r="G2586" s="32">
        <v>-128.41999999999999</v>
      </c>
      <c r="H2586" s="32">
        <v>-129.82</v>
      </c>
      <c r="I2586" s="32">
        <v>-129.83000000000001</v>
      </c>
      <c r="J2586" s="32">
        <v>-1.4000000000000057</v>
      </c>
      <c r="K2586" s="32">
        <v>-1.0000000000019327E-2</v>
      </c>
      <c r="L2586" s="32"/>
    </row>
    <row r="2587" spans="1:12">
      <c r="A2587" s="56"/>
      <c r="B2587" s="56" t="s">
        <v>3483</v>
      </c>
      <c r="C2587" s="56" t="s">
        <v>3482</v>
      </c>
      <c r="D2587" s="32">
        <v>2983499</v>
      </c>
      <c r="E2587" s="32">
        <v>-618611</v>
      </c>
      <c r="F2587" s="32">
        <v>2364888</v>
      </c>
      <c r="G2587" s="32">
        <v>-23587.96</v>
      </c>
      <c r="H2587" s="32">
        <v>-23847.17</v>
      </c>
      <c r="I2587" s="32">
        <v>-23847.17</v>
      </c>
      <c r="J2587" s="32">
        <v>-259.20999999999913</v>
      </c>
      <c r="K2587" s="32">
        <v>0</v>
      </c>
      <c r="L2587" s="32"/>
    </row>
    <row r="2588" spans="1:12">
      <c r="A2588" s="56"/>
      <c r="B2588" s="56" t="s">
        <v>3640</v>
      </c>
      <c r="C2588" s="56" t="s">
        <v>3639</v>
      </c>
      <c r="D2588" s="32">
        <v>199757</v>
      </c>
      <c r="E2588" s="32">
        <v>-60617</v>
      </c>
      <c r="F2588" s="32">
        <v>139139</v>
      </c>
      <c r="G2588" s="32">
        <v>-2628.67</v>
      </c>
      <c r="H2588" s="32">
        <v>-2657.56</v>
      </c>
      <c r="I2588" s="32">
        <v>-2657.56</v>
      </c>
      <c r="J2588" s="32">
        <v>-28.889999999999873</v>
      </c>
      <c r="K2588" s="32">
        <v>0</v>
      </c>
      <c r="L2588" s="32"/>
    </row>
    <row r="2589" spans="1:12">
      <c r="A2589" s="56"/>
      <c r="B2589" s="56" t="s">
        <v>3152</v>
      </c>
      <c r="C2589" s="56" t="s">
        <v>3151</v>
      </c>
      <c r="D2589" s="32">
        <v>1919538</v>
      </c>
      <c r="E2589" s="32">
        <v>-409358</v>
      </c>
      <c r="F2589" s="32">
        <v>1510180</v>
      </c>
      <c r="G2589" s="32">
        <v>-15055.28</v>
      </c>
      <c r="H2589" s="32">
        <v>-15220.71</v>
      </c>
      <c r="I2589" s="32">
        <v>-15220.72</v>
      </c>
      <c r="J2589" s="32">
        <v>-165.42999999999847</v>
      </c>
      <c r="K2589" s="32">
        <v>-1.0000000000218279E-2</v>
      </c>
      <c r="L2589" s="32"/>
    </row>
    <row r="2590" spans="1:12">
      <c r="A2590" s="56"/>
      <c r="B2590" s="56" t="s">
        <v>3154</v>
      </c>
      <c r="C2590" s="56" t="s">
        <v>3153</v>
      </c>
      <c r="D2590" s="32">
        <v>2889180</v>
      </c>
      <c r="E2590" s="32">
        <v>-600478</v>
      </c>
      <c r="F2590" s="32">
        <v>2288702</v>
      </c>
      <c r="G2590" s="32">
        <v>-22827.1</v>
      </c>
      <c r="H2590" s="32">
        <v>-23077.95</v>
      </c>
      <c r="I2590" s="32">
        <v>-23077.95</v>
      </c>
      <c r="J2590" s="32">
        <v>-250.85000000000218</v>
      </c>
      <c r="K2590" s="32">
        <v>0</v>
      </c>
      <c r="L2590" s="32"/>
    </row>
    <row r="2591" spans="1:12">
      <c r="A2591" s="56"/>
      <c r="B2591" s="56" t="s">
        <v>4535</v>
      </c>
      <c r="C2591" s="56" t="s">
        <v>4534</v>
      </c>
      <c r="D2591" s="32">
        <v>50102</v>
      </c>
      <c r="E2591" s="32">
        <v>-18835</v>
      </c>
      <c r="F2591" s="32">
        <v>31267</v>
      </c>
      <c r="G2591" s="32">
        <v>-1017.22</v>
      </c>
      <c r="H2591" s="32">
        <v>-1028.4000000000001</v>
      </c>
      <c r="I2591" s="32">
        <v>-1028.3900000000001</v>
      </c>
      <c r="J2591" s="32">
        <v>-11.180000000000064</v>
      </c>
      <c r="K2591" s="32">
        <v>9.9999999999909051E-3</v>
      </c>
      <c r="L2591" s="32"/>
    </row>
    <row r="2592" spans="1:12">
      <c r="A2592" s="56"/>
      <c r="B2592" s="56" t="s">
        <v>3156</v>
      </c>
      <c r="C2592" s="56" t="s">
        <v>3155</v>
      </c>
      <c r="D2592" s="32">
        <v>2059992</v>
      </c>
      <c r="E2592" s="32">
        <v>-867316</v>
      </c>
      <c r="F2592" s="32">
        <v>1192676</v>
      </c>
      <c r="G2592" s="32">
        <v>-42833.919999999998</v>
      </c>
      <c r="H2592" s="32">
        <v>-43304.63</v>
      </c>
      <c r="I2592" s="32">
        <v>-43304.63</v>
      </c>
      <c r="J2592" s="32">
        <v>-470.70999999999913</v>
      </c>
      <c r="K2592" s="32">
        <v>0</v>
      </c>
      <c r="L2592" s="32"/>
    </row>
    <row r="2593" spans="1:12">
      <c r="A2593" s="56"/>
      <c r="B2593" s="56" t="s">
        <v>3158</v>
      </c>
      <c r="C2593" s="56" t="s">
        <v>3157</v>
      </c>
      <c r="D2593" s="32">
        <v>5269837</v>
      </c>
      <c r="E2593" s="32">
        <v>-1551241</v>
      </c>
      <c r="F2593" s="32">
        <v>3718596</v>
      </c>
      <c r="G2593" s="32">
        <v>-69345.94</v>
      </c>
      <c r="H2593" s="32">
        <v>-70107.98</v>
      </c>
      <c r="I2593" s="32">
        <v>-70107.98</v>
      </c>
      <c r="J2593" s="32">
        <v>-762.0399999999936</v>
      </c>
      <c r="K2593" s="32">
        <v>0</v>
      </c>
      <c r="L2593" s="32"/>
    </row>
    <row r="2594" spans="1:12">
      <c r="A2594" s="56"/>
      <c r="B2594" s="56" t="s">
        <v>4537</v>
      </c>
      <c r="C2594" s="56" t="s">
        <v>4536</v>
      </c>
      <c r="D2594" s="32">
        <v>6262527</v>
      </c>
      <c r="E2594" s="32">
        <v>-1542207</v>
      </c>
      <c r="F2594" s="32">
        <v>4720321</v>
      </c>
      <c r="G2594" s="32">
        <v>-82402.850000000006</v>
      </c>
      <c r="H2594" s="32">
        <v>-83308.38</v>
      </c>
      <c r="I2594" s="32">
        <v>-83308.38</v>
      </c>
      <c r="J2594" s="32">
        <v>-905.52999999999884</v>
      </c>
      <c r="K2594" s="32">
        <v>0</v>
      </c>
      <c r="L2594" s="32"/>
    </row>
    <row r="2595" spans="1:12">
      <c r="A2595" s="56"/>
      <c r="B2595" s="56" t="s">
        <v>3160</v>
      </c>
      <c r="C2595" s="56" t="s">
        <v>3159</v>
      </c>
      <c r="D2595" s="32">
        <v>520001</v>
      </c>
      <c r="E2595" s="32">
        <v>-212611</v>
      </c>
      <c r="F2595" s="32">
        <v>307390</v>
      </c>
      <c r="G2595" s="32">
        <v>-10740.96</v>
      </c>
      <c r="H2595" s="32">
        <v>-10858.99</v>
      </c>
      <c r="I2595" s="32">
        <v>-10859</v>
      </c>
      <c r="J2595" s="32">
        <v>-118.03000000000065</v>
      </c>
      <c r="K2595" s="32">
        <v>-1.0000000000218279E-2</v>
      </c>
      <c r="L2595" s="32"/>
    </row>
    <row r="2596" spans="1:12">
      <c r="A2596" s="56"/>
      <c r="B2596" s="56" t="s">
        <v>3162</v>
      </c>
      <c r="C2596" s="56" t="s">
        <v>3161</v>
      </c>
      <c r="D2596" s="32">
        <v>368692</v>
      </c>
      <c r="E2596" s="32">
        <v>-74992</v>
      </c>
      <c r="F2596" s="32">
        <v>293699</v>
      </c>
      <c r="G2596" s="32">
        <v>-2930.4</v>
      </c>
      <c r="H2596" s="32">
        <v>-2962.61</v>
      </c>
      <c r="I2596" s="32">
        <v>-2962.6</v>
      </c>
      <c r="J2596" s="32">
        <v>-32.210000000000036</v>
      </c>
      <c r="K2596" s="32">
        <v>1.0000000000218279E-2</v>
      </c>
      <c r="L2596" s="32"/>
    </row>
    <row r="2597" spans="1:12">
      <c r="A2597" s="56"/>
      <c r="B2597" s="56" t="s">
        <v>4539</v>
      </c>
      <c r="C2597" s="56" t="s">
        <v>4538</v>
      </c>
      <c r="D2597" s="32">
        <v>1479000</v>
      </c>
      <c r="E2597" s="32">
        <v>-416575</v>
      </c>
      <c r="F2597" s="32">
        <v>1062425</v>
      </c>
      <c r="G2597" s="32">
        <v>-19461.54</v>
      </c>
      <c r="H2597" s="32">
        <v>-19675.400000000001</v>
      </c>
      <c r="I2597" s="32">
        <v>-19675.400000000001</v>
      </c>
      <c r="J2597" s="32">
        <v>-213.86000000000058</v>
      </c>
      <c r="K2597" s="32">
        <v>0</v>
      </c>
      <c r="L2597" s="32"/>
    </row>
    <row r="2598" spans="1:12">
      <c r="A2598" s="56"/>
      <c r="B2598" s="56" t="s">
        <v>4386</v>
      </c>
      <c r="C2598" s="56" t="s">
        <v>4385</v>
      </c>
      <c r="D2598" s="32">
        <v>401625</v>
      </c>
      <c r="E2598" s="32">
        <v>-163436</v>
      </c>
      <c r="F2598" s="32">
        <v>238189</v>
      </c>
      <c r="G2598" s="32">
        <v>-8287.2000000000007</v>
      </c>
      <c r="H2598" s="32">
        <v>-8378.27</v>
      </c>
      <c r="I2598" s="32">
        <v>-8378.27</v>
      </c>
      <c r="J2598" s="32">
        <v>-91.069999999999709</v>
      </c>
      <c r="K2598" s="32">
        <v>0</v>
      </c>
      <c r="L2598" s="32"/>
    </row>
    <row r="2599" spans="1:12">
      <c r="A2599" s="56"/>
      <c r="B2599" s="56" t="s">
        <v>3679</v>
      </c>
      <c r="C2599" s="56" t="s">
        <v>3678</v>
      </c>
      <c r="D2599" s="32">
        <v>36049</v>
      </c>
      <c r="E2599" s="32">
        <v>-15983</v>
      </c>
      <c r="F2599" s="32">
        <v>20066</v>
      </c>
      <c r="G2599" s="32">
        <v>-758.91</v>
      </c>
      <c r="H2599" s="32">
        <v>-767.25</v>
      </c>
      <c r="I2599" s="32">
        <v>-767.25</v>
      </c>
      <c r="J2599" s="32">
        <v>-8.3400000000000318</v>
      </c>
      <c r="K2599" s="32">
        <v>0</v>
      </c>
      <c r="L2599" s="32"/>
    </row>
    <row r="2600" spans="1:12">
      <c r="A2600" s="56"/>
      <c r="B2600" s="56" t="s">
        <v>3681</v>
      </c>
      <c r="C2600" s="56" t="s">
        <v>3680</v>
      </c>
      <c r="D2600" s="32">
        <v>36049</v>
      </c>
      <c r="E2600" s="32">
        <v>-15983</v>
      </c>
      <c r="F2600" s="32">
        <v>20066</v>
      </c>
      <c r="G2600" s="32">
        <v>-758.91</v>
      </c>
      <c r="H2600" s="32">
        <v>-767.25</v>
      </c>
      <c r="I2600" s="32">
        <v>-767.25</v>
      </c>
      <c r="J2600" s="32">
        <v>-8.3400000000000318</v>
      </c>
      <c r="K2600" s="32">
        <v>0</v>
      </c>
      <c r="L2600" s="32"/>
    </row>
    <row r="2601" spans="1:12">
      <c r="A2601" s="56"/>
      <c r="B2601" s="56" t="s">
        <v>4272</v>
      </c>
      <c r="C2601" s="56" t="s">
        <v>4271</v>
      </c>
      <c r="D2601" s="32">
        <v>794288</v>
      </c>
      <c r="E2601" s="32">
        <v>-223605</v>
      </c>
      <c r="F2601" s="32">
        <v>570684</v>
      </c>
      <c r="G2601" s="32">
        <v>-10451.700000000001</v>
      </c>
      <c r="H2601" s="32">
        <v>-10566.56</v>
      </c>
      <c r="I2601" s="32">
        <v>-10566.55</v>
      </c>
      <c r="J2601" s="32">
        <v>-114.85999999999876</v>
      </c>
      <c r="K2601" s="32">
        <v>1.0000000000218279E-2</v>
      </c>
      <c r="L2601" s="32"/>
    </row>
    <row r="2602" spans="1:12">
      <c r="A2602" s="56"/>
      <c r="B2602" s="56" t="s">
        <v>5823</v>
      </c>
      <c r="C2602" s="56" t="s">
        <v>5822</v>
      </c>
      <c r="D2602" s="32">
        <v>1190503</v>
      </c>
      <c r="E2602" s="32">
        <v>-246275</v>
      </c>
      <c r="F2602" s="32">
        <v>944228</v>
      </c>
      <c r="G2602" s="32">
        <v>-8638.2000000000007</v>
      </c>
      <c r="H2602" s="32">
        <v>-8733.1200000000008</v>
      </c>
      <c r="I2602" s="32">
        <v>-8733.1200000000008</v>
      </c>
      <c r="J2602" s="32">
        <v>-94.920000000000073</v>
      </c>
      <c r="K2602" s="32">
        <v>0</v>
      </c>
      <c r="L2602" s="32"/>
    </row>
    <row r="2603" spans="1:12">
      <c r="A2603" s="56"/>
      <c r="B2603" s="56" t="s">
        <v>4330</v>
      </c>
      <c r="C2603" s="56" t="s">
        <v>4329</v>
      </c>
      <c r="D2603" s="32">
        <v>782595</v>
      </c>
      <c r="E2603" s="32">
        <v>-207209</v>
      </c>
      <c r="F2603" s="32">
        <v>575386</v>
      </c>
      <c r="G2603" s="32">
        <v>-10297.379999999999</v>
      </c>
      <c r="H2603" s="32">
        <v>-10410.549999999999</v>
      </c>
      <c r="I2603" s="32">
        <v>-10410.540000000001</v>
      </c>
      <c r="J2603" s="32">
        <v>-113.17000000000007</v>
      </c>
      <c r="K2603" s="32">
        <v>9.9999999983992893E-3</v>
      </c>
      <c r="L2603" s="32"/>
    </row>
    <row r="2604" spans="1:12">
      <c r="A2604" s="56"/>
      <c r="B2604" s="56" t="s">
        <v>4332</v>
      </c>
      <c r="C2604" s="56" t="s">
        <v>4331</v>
      </c>
      <c r="D2604" s="32">
        <v>1725930</v>
      </c>
      <c r="E2604" s="32">
        <v>-482201</v>
      </c>
      <c r="F2604" s="32">
        <v>1243729</v>
      </c>
      <c r="G2604" s="32">
        <v>-22783.119999999999</v>
      </c>
      <c r="H2604" s="32">
        <v>-23033.48</v>
      </c>
      <c r="I2604" s="32">
        <v>-23033.48</v>
      </c>
      <c r="J2604" s="32">
        <v>-250.36000000000058</v>
      </c>
      <c r="K2604" s="32">
        <v>0</v>
      </c>
      <c r="L2604" s="32"/>
    </row>
    <row r="2605" spans="1:12">
      <c r="A2605" s="56"/>
      <c r="B2605" s="56" t="s">
        <v>4192</v>
      </c>
      <c r="C2605" s="56" t="s">
        <v>4191</v>
      </c>
      <c r="D2605" s="32">
        <v>1637577</v>
      </c>
      <c r="E2605" s="32">
        <v>-463840</v>
      </c>
      <c r="F2605" s="32">
        <v>1173737</v>
      </c>
      <c r="G2605" s="32">
        <v>-21548.27</v>
      </c>
      <c r="H2605" s="32">
        <v>-21785.07</v>
      </c>
      <c r="I2605" s="32">
        <v>-21785.07</v>
      </c>
      <c r="J2605" s="32">
        <v>-236.79999999999927</v>
      </c>
      <c r="K2605" s="32">
        <v>0</v>
      </c>
      <c r="L2605" s="32"/>
    </row>
    <row r="2606" spans="1:12">
      <c r="A2606" s="56"/>
      <c r="B2606" s="56" t="s">
        <v>4194</v>
      </c>
      <c r="C2606" s="56" t="s">
        <v>4193</v>
      </c>
      <c r="D2606" s="32">
        <v>829154</v>
      </c>
      <c r="E2606" s="32">
        <v>-234856</v>
      </c>
      <c r="F2606" s="32">
        <v>594298</v>
      </c>
      <c r="G2606" s="32">
        <v>-10910.53</v>
      </c>
      <c r="H2606" s="32">
        <v>-11030.43</v>
      </c>
      <c r="I2606" s="32">
        <v>-11030.43</v>
      </c>
      <c r="J2606" s="32">
        <v>-119.89999999999964</v>
      </c>
      <c r="K2606" s="32">
        <v>0</v>
      </c>
      <c r="L2606" s="32"/>
    </row>
    <row r="2607" spans="1:12">
      <c r="A2607" s="56"/>
      <c r="B2607" s="56" t="s">
        <v>4196</v>
      </c>
      <c r="C2607" s="56" t="s">
        <v>4195</v>
      </c>
      <c r="D2607" s="32">
        <v>522817</v>
      </c>
      <c r="E2607" s="32">
        <v>-148087</v>
      </c>
      <c r="F2607" s="32">
        <v>374730</v>
      </c>
      <c r="G2607" s="32">
        <v>-6879.55</v>
      </c>
      <c r="H2607" s="32">
        <v>-6955.16</v>
      </c>
      <c r="I2607" s="32">
        <v>-6955.15</v>
      </c>
      <c r="J2607" s="32">
        <v>-75.609999999999673</v>
      </c>
      <c r="K2607" s="32">
        <v>1.0000000000218279E-2</v>
      </c>
      <c r="L2607" s="32"/>
    </row>
    <row r="2608" spans="1:12">
      <c r="A2608" s="56"/>
      <c r="B2608" s="56" t="s">
        <v>4198</v>
      </c>
      <c r="C2608" s="56" t="s">
        <v>4197</v>
      </c>
      <c r="D2608" s="32">
        <v>741465</v>
      </c>
      <c r="E2608" s="32">
        <v>-210018</v>
      </c>
      <c r="F2608" s="32">
        <v>531447</v>
      </c>
      <c r="G2608" s="32">
        <v>-9756.67</v>
      </c>
      <c r="H2608" s="32">
        <v>-9863.8799999999992</v>
      </c>
      <c r="I2608" s="32">
        <v>-9863.8799999999992</v>
      </c>
      <c r="J2608" s="32">
        <v>-107.20999999999913</v>
      </c>
      <c r="K2608" s="32">
        <v>0</v>
      </c>
      <c r="L2608" s="32"/>
    </row>
    <row r="2609" spans="1:12">
      <c r="A2609" s="56"/>
      <c r="B2609" s="56" t="s">
        <v>4200</v>
      </c>
      <c r="C2609" s="56" t="s">
        <v>4199</v>
      </c>
      <c r="D2609" s="32">
        <v>468506</v>
      </c>
      <c r="E2609" s="32">
        <v>-188516</v>
      </c>
      <c r="F2609" s="32">
        <v>279989</v>
      </c>
      <c r="G2609" s="32">
        <v>-9643.67</v>
      </c>
      <c r="H2609" s="32">
        <v>-9749.64</v>
      </c>
      <c r="I2609" s="32">
        <v>-9749.64</v>
      </c>
      <c r="J2609" s="32">
        <v>-105.96999999999935</v>
      </c>
      <c r="K2609" s="32">
        <v>0</v>
      </c>
      <c r="L2609" s="32"/>
    </row>
    <row r="2610" spans="1:12">
      <c r="A2610" s="56"/>
      <c r="B2610" s="56" t="s">
        <v>4202</v>
      </c>
      <c r="C2610" s="56" t="s">
        <v>4201</v>
      </c>
      <c r="D2610" s="32">
        <v>1800585</v>
      </c>
      <c r="E2610" s="32">
        <v>-510012</v>
      </c>
      <c r="F2610" s="32">
        <v>1290574</v>
      </c>
      <c r="G2610" s="32">
        <v>-23693.24</v>
      </c>
      <c r="H2610" s="32">
        <v>-23953.61</v>
      </c>
      <c r="I2610" s="32">
        <v>-23953.599999999999</v>
      </c>
      <c r="J2610" s="32">
        <v>-260.36999999999898</v>
      </c>
      <c r="K2610" s="32">
        <v>1.0000000002037268E-2</v>
      </c>
      <c r="L2610" s="32"/>
    </row>
    <row r="2611" spans="1:12">
      <c r="A2611" s="56"/>
      <c r="B2611" s="56" t="s">
        <v>4204</v>
      </c>
      <c r="C2611" s="56" t="s">
        <v>4203</v>
      </c>
      <c r="D2611" s="32">
        <v>877829</v>
      </c>
      <c r="E2611" s="32">
        <v>-248643</v>
      </c>
      <c r="F2611" s="32">
        <v>629186</v>
      </c>
      <c r="G2611" s="32">
        <v>-11551.03</v>
      </c>
      <c r="H2611" s="32">
        <v>-11677.95</v>
      </c>
      <c r="I2611" s="32">
        <v>-11677.96</v>
      </c>
      <c r="J2611" s="32">
        <v>-126.92000000000007</v>
      </c>
      <c r="K2611" s="32">
        <v>-9.9999999983992893E-3</v>
      </c>
      <c r="L2611" s="32"/>
    </row>
    <row r="2612" spans="1:12">
      <c r="A2612" s="56"/>
      <c r="B2612" s="56" t="s">
        <v>4206</v>
      </c>
      <c r="C2612" s="56" t="s">
        <v>4205</v>
      </c>
      <c r="D2612" s="32">
        <v>4808992</v>
      </c>
      <c r="E2612" s="32">
        <v>-1362136</v>
      </c>
      <c r="F2612" s="32">
        <v>3446856</v>
      </c>
      <c r="G2612" s="32">
        <v>-63279.77</v>
      </c>
      <c r="H2612" s="32">
        <v>-63975.15</v>
      </c>
      <c r="I2612" s="32">
        <v>-63975.16</v>
      </c>
      <c r="J2612" s="32">
        <v>-695.38000000000466</v>
      </c>
      <c r="K2612" s="32">
        <v>-1.0000000002037268E-2</v>
      </c>
      <c r="L2612" s="32"/>
    </row>
    <row r="2613" spans="1:12">
      <c r="A2613" s="56"/>
      <c r="B2613" s="56" t="s">
        <v>4208</v>
      </c>
      <c r="C2613" s="56" t="s">
        <v>4207</v>
      </c>
      <c r="D2613" s="32">
        <v>5956568</v>
      </c>
      <c r="E2613" s="32">
        <v>-1687184</v>
      </c>
      <c r="F2613" s="32">
        <v>4269384</v>
      </c>
      <c r="G2613" s="32">
        <v>-78380.289999999994</v>
      </c>
      <c r="H2613" s="32">
        <v>-79241.61</v>
      </c>
      <c r="I2613" s="32">
        <v>-79241.62</v>
      </c>
      <c r="J2613" s="32">
        <v>-861.32000000000698</v>
      </c>
      <c r="K2613" s="32">
        <v>-9.9999999947613105E-3</v>
      </c>
      <c r="L2613" s="32"/>
    </row>
    <row r="2614" spans="1:12">
      <c r="A2614" s="56"/>
      <c r="B2614" s="56" t="s">
        <v>2540</v>
      </c>
      <c r="C2614" s="56" t="s">
        <v>2539</v>
      </c>
      <c r="D2614" s="32">
        <v>872347</v>
      </c>
      <c r="E2614" s="32">
        <v>-370415</v>
      </c>
      <c r="F2614" s="32">
        <v>501932</v>
      </c>
      <c r="G2614" s="32">
        <v>-16926.38</v>
      </c>
      <c r="H2614" s="32">
        <v>-17112.38</v>
      </c>
      <c r="I2614" s="32">
        <v>-17112.38</v>
      </c>
      <c r="J2614" s="32">
        <v>-186</v>
      </c>
      <c r="K2614" s="32">
        <v>0</v>
      </c>
      <c r="L2614" s="32"/>
    </row>
    <row r="2615" spans="1:12">
      <c r="A2615" s="56"/>
      <c r="B2615" s="56" t="s">
        <v>3164</v>
      </c>
      <c r="C2615" s="56" t="s">
        <v>3163</v>
      </c>
      <c r="D2615" s="32">
        <v>3225000</v>
      </c>
      <c r="E2615" s="32">
        <v>-595568</v>
      </c>
      <c r="F2615" s="32">
        <v>2629432</v>
      </c>
      <c r="G2615" s="32">
        <v>-26275.69</v>
      </c>
      <c r="H2615" s="32">
        <v>-26564.43</v>
      </c>
      <c r="I2615" s="32">
        <v>-26564.43</v>
      </c>
      <c r="J2615" s="32">
        <v>-288.7400000000016</v>
      </c>
      <c r="K2615" s="32">
        <v>0</v>
      </c>
      <c r="L2615" s="32"/>
    </row>
    <row r="2616" spans="1:12">
      <c r="A2616" s="56"/>
      <c r="B2616" s="56" t="s">
        <v>3166</v>
      </c>
      <c r="C2616" s="56" t="s">
        <v>3165</v>
      </c>
      <c r="D2616" s="32">
        <v>2059992</v>
      </c>
      <c r="E2616" s="32">
        <v>-792273</v>
      </c>
      <c r="F2616" s="32">
        <v>1267719</v>
      </c>
      <c r="G2616" s="32">
        <v>-42009.31</v>
      </c>
      <c r="H2616" s="32">
        <v>-42470.95</v>
      </c>
      <c r="I2616" s="32">
        <v>-42470.95</v>
      </c>
      <c r="J2616" s="32">
        <v>-461.63999999999942</v>
      </c>
      <c r="K2616" s="32">
        <v>0</v>
      </c>
      <c r="L2616" s="32"/>
    </row>
    <row r="2617" spans="1:12">
      <c r="A2617" s="56"/>
      <c r="B2617" s="56" t="s">
        <v>3229</v>
      </c>
      <c r="C2617" s="56" t="s">
        <v>3228</v>
      </c>
      <c r="D2617" s="32">
        <v>9236127</v>
      </c>
      <c r="E2617" s="32">
        <v>-1800114</v>
      </c>
      <c r="F2617" s="32">
        <v>7436013</v>
      </c>
      <c r="G2617" s="32">
        <v>-74245.77</v>
      </c>
      <c r="H2617" s="32">
        <v>-75061.649999999994</v>
      </c>
      <c r="I2617" s="32">
        <v>-75061.649999999994</v>
      </c>
      <c r="J2617" s="32">
        <v>-815.8799999999901</v>
      </c>
      <c r="K2617" s="32">
        <v>0</v>
      </c>
      <c r="L2617" s="32"/>
    </row>
    <row r="2618" spans="1:12">
      <c r="A2618" s="56"/>
      <c r="B2618" s="56" t="s">
        <v>3314</v>
      </c>
      <c r="C2618" s="56" t="s">
        <v>3313</v>
      </c>
      <c r="D2618" s="32">
        <v>2201118</v>
      </c>
      <c r="E2618" s="32">
        <v>-406214</v>
      </c>
      <c r="F2618" s="32">
        <v>1794904</v>
      </c>
      <c r="G2618" s="32">
        <v>-17936.490000000002</v>
      </c>
      <c r="H2618" s="32">
        <v>-18133.599999999999</v>
      </c>
      <c r="I2618" s="32">
        <v>-18133.599999999999</v>
      </c>
      <c r="J2618" s="32">
        <v>-197.10999999999694</v>
      </c>
      <c r="K2618" s="32">
        <v>0</v>
      </c>
      <c r="L2618" s="32"/>
    </row>
    <row r="2619" spans="1:12">
      <c r="A2619" s="56"/>
      <c r="B2619" s="56" t="s">
        <v>4334</v>
      </c>
      <c r="C2619" s="56" t="s">
        <v>4333</v>
      </c>
      <c r="D2619" s="32">
        <v>112200</v>
      </c>
      <c r="E2619" s="32">
        <v>-30048</v>
      </c>
      <c r="F2619" s="32">
        <v>82152</v>
      </c>
      <c r="G2619" s="32">
        <v>-1476.34</v>
      </c>
      <c r="H2619" s="32">
        <v>-1492.56</v>
      </c>
      <c r="I2619" s="32">
        <v>-1492.56</v>
      </c>
      <c r="J2619" s="32">
        <v>-16.220000000000027</v>
      </c>
      <c r="K2619" s="32">
        <v>0</v>
      </c>
      <c r="L2619" s="32"/>
    </row>
    <row r="2620" spans="1:12">
      <c r="A2620" s="56"/>
      <c r="B2620" s="56" t="s">
        <v>3168</v>
      </c>
      <c r="C2620" s="56" t="s">
        <v>3167</v>
      </c>
      <c r="D2620" s="32">
        <v>1438208</v>
      </c>
      <c r="E2620" s="32">
        <v>-553384</v>
      </c>
      <c r="F2620" s="32">
        <v>884824</v>
      </c>
      <c r="G2620" s="32">
        <v>-29331.919999999998</v>
      </c>
      <c r="H2620" s="32">
        <v>-29654.26</v>
      </c>
      <c r="I2620" s="32">
        <v>-29654.25</v>
      </c>
      <c r="J2620" s="32">
        <v>-322.34000000000015</v>
      </c>
      <c r="K2620" s="32">
        <v>9.9999999983992893E-3</v>
      </c>
      <c r="L2620" s="32"/>
    </row>
    <row r="2621" spans="1:12">
      <c r="A2621" s="56"/>
      <c r="B2621" s="56" t="s">
        <v>3170</v>
      </c>
      <c r="C2621" s="56" t="s">
        <v>3169</v>
      </c>
      <c r="D2621" s="32">
        <v>7201450</v>
      </c>
      <c r="E2621" s="32">
        <v>-1322425</v>
      </c>
      <c r="F2621" s="32">
        <v>5879025</v>
      </c>
      <c r="G2621" s="32">
        <v>-58753.47</v>
      </c>
      <c r="H2621" s="32">
        <v>-59399.11</v>
      </c>
      <c r="I2621" s="32">
        <v>-59399.11</v>
      </c>
      <c r="J2621" s="32">
        <v>-645.63999999999942</v>
      </c>
      <c r="K2621" s="32">
        <v>0</v>
      </c>
      <c r="L2621" s="32"/>
    </row>
    <row r="2622" spans="1:12">
      <c r="A2622" s="56"/>
      <c r="B2622" s="56" t="s">
        <v>2542</v>
      </c>
      <c r="C2622" s="56" t="s">
        <v>2541</v>
      </c>
      <c r="D2622" s="32">
        <v>11357784</v>
      </c>
      <c r="E2622" s="32">
        <v>-3481530</v>
      </c>
      <c r="F2622" s="32">
        <v>7876254</v>
      </c>
      <c r="G2622" s="32">
        <v>-130148.96</v>
      </c>
      <c r="H2622" s="32">
        <v>-131579.17000000001</v>
      </c>
      <c r="I2622" s="32">
        <v>-131579.16</v>
      </c>
      <c r="J2622" s="32">
        <v>-1430.2100000000064</v>
      </c>
      <c r="K2622" s="32">
        <v>1.0000000009313226E-2</v>
      </c>
      <c r="L2622" s="32"/>
    </row>
    <row r="2623" spans="1:12">
      <c r="A2623" s="56"/>
      <c r="B2623" s="56" t="s">
        <v>2369</v>
      </c>
      <c r="C2623" s="56" t="s">
        <v>2368</v>
      </c>
      <c r="D2623" s="32">
        <v>2675101</v>
      </c>
      <c r="E2623" s="32">
        <v>-783043</v>
      </c>
      <c r="F2623" s="32">
        <v>1892058</v>
      </c>
      <c r="G2623" s="32">
        <v>-31312.25</v>
      </c>
      <c r="H2623" s="32">
        <v>-31656.34</v>
      </c>
      <c r="I2623" s="32">
        <v>-31656.34</v>
      </c>
      <c r="J2623" s="32">
        <v>-344.09000000000015</v>
      </c>
      <c r="K2623" s="32">
        <v>0</v>
      </c>
      <c r="L2623" s="32"/>
    </row>
    <row r="2624" spans="1:12">
      <c r="A2624" s="56"/>
      <c r="B2624" s="56" t="s">
        <v>3231</v>
      </c>
      <c r="C2624" s="56" t="s">
        <v>3230</v>
      </c>
      <c r="D2624" s="32">
        <v>237945402</v>
      </c>
      <c r="E2624" s="32">
        <v>-43735120</v>
      </c>
      <c r="F2624" s="32">
        <v>194210282</v>
      </c>
      <c r="G2624" s="32">
        <v>-1940861.5</v>
      </c>
      <c r="H2624" s="32">
        <v>-1962189.64</v>
      </c>
      <c r="I2624" s="32">
        <v>-1962189.65</v>
      </c>
      <c r="J2624" s="32">
        <v>-21328.139999999898</v>
      </c>
      <c r="K2624" s="32">
        <v>-1.0000000009313226E-2</v>
      </c>
      <c r="L2624" s="32"/>
    </row>
    <row r="2625" spans="1:12">
      <c r="A2625" s="56"/>
      <c r="B2625" s="56" t="s">
        <v>3233</v>
      </c>
      <c r="C2625" s="56" t="s">
        <v>3232</v>
      </c>
      <c r="D2625" s="32">
        <v>42355361</v>
      </c>
      <c r="E2625" s="32">
        <v>-7785050</v>
      </c>
      <c r="F2625" s="32">
        <v>34570311</v>
      </c>
      <c r="G2625" s="32">
        <v>-345482.15</v>
      </c>
      <c r="H2625" s="32">
        <v>-349278.65</v>
      </c>
      <c r="I2625" s="32">
        <v>-349278.66</v>
      </c>
      <c r="J2625" s="32">
        <v>-3796.5</v>
      </c>
      <c r="K2625" s="32">
        <v>-9.9999999511055648E-3</v>
      </c>
      <c r="L2625" s="32"/>
    </row>
    <row r="2626" spans="1:12">
      <c r="A2626" s="56"/>
      <c r="B2626" s="56" t="s">
        <v>3235</v>
      </c>
      <c r="C2626" s="56" t="s">
        <v>3234</v>
      </c>
      <c r="D2626" s="32">
        <v>39522677</v>
      </c>
      <c r="E2626" s="32">
        <v>-6801404</v>
      </c>
      <c r="F2626" s="32">
        <v>32721273</v>
      </c>
      <c r="G2626" s="32">
        <v>-327037.71999999997</v>
      </c>
      <c r="H2626" s="32">
        <v>-330631.53999999998</v>
      </c>
      <c r="I2626" s="32">
        <v>-330631.53999999998</v>
      </c>
      <c r="J2626" s="32">
        <v>-3593.820000000007</v>
      </c>
      <c r="K2626" s="32">
        <v>0</v>
      </c>
      <c r="L2626" s="32"/>
    </row>
    <row r="2627" spans="1:12">
      <c r="A2627" s="56"/>
      <c r="B2627" s="56" t="s">
        <v>3237</v>
      </c>
      <c r="C2627" s="56" t="s">
        <v>3236</v>
      </c>
      <c r="D2627" s="32">
        <v>33722421</v>
      </c>
      <c r="E2627" s="32">
        <v>-6198288</v>
      </c>
      <c r="F2627" s="32">
        <v>27524133</v>
      </c>
      <c r="G2627" s="32">
        <v>-275065.40000000002</v>
      </c>
      <c r="H2627" s="32">
        <v>-278088.11</v>
      </c>
      <c r="I2627" s="32">
        <v>-278088.09999999998</v>
      </c>
      <c r="J2627" s="32">
        <v>-3022.7099999999627</v>
      </c>
      <c r="K2627" s="32">
        <v>1.0000000009313226E-2</v>
      </c>
      <c r="L2627" s="32"/>
    </row>
    <row r="2628" spans="1:12">
      <c r="A2628" s="56"/>
      <c r="B2628" s="56" t="s">
        <v>3239</v>
      </c>
      <c r="C2628" s="56" t="s">
        <v>3238</v>
      </c>
      <c r="D2628" s="32">
        <v>12679630</v>
      </c>
      <c r="E2628" s="32">
        <v>-2330556</v>
      </c>
      <c r="F2628" s="32">
        <v>10349074</v>
      </c>
      <c r="G2628" s="32">
        <v>-103424.59</v>
      </c>
      <c r="H2628" s="32">
        <v>-104561.13</v>
      </c>
      <c r="I2628" s="32">
        <v>-104561.13</v>
      </c>
      <c r="J2628" s="32">
        <v>-1136.5400000000081</v>
      </c>
      <c r="K2628" s="32">
        <v>0</v>
      </c>
      <c r="L2628" s="32"/>
    </row>
    <row r="2629" spans="1:12">
      <c r="A2629" s="56"/>
      <c r="B2629" s="56" t="s">
        <v>3241</v>
      </c>
      <c r="C2629" s="56" t="s">
        <v>3240</v>
      </c>
      <c r="D2629" s="32">
        <v>10476432</v>
      </c>
      <c r="E2629" s="32">
        <v>-1925601</v>
      </c>
      <c r="F2629" s="32">
        <v>8550831</v>
      </c>
      <c r="G2629" s="32">
        <v>-85453.65</v>
      </c>
      <c r="H2629" s="32">
        <v>-86392.71</v>
      </c>
      <c r="I2629" s="32">
        <v>-86392.7</v>
      </c>
      <c r="J2629" s="32">
        <v>-939.06000000001222</v>
      </c>
      <c r="K2629" s="32">
        <v>1.0000000009313226E-2</v>
      </c>
      <c r="L2629" s="32"/>
    </row>
    <row r="2630" spans="1:12">
      <c r="A2630" s="56"/>
      <c r="B2630" s="56" t="s">
        <v>3243</v>
      </c>
      <c r="C2630" s="56" t="s">
        <v>3242</v>
      </c>
      <c r="D2630" s="32">
        <v>9801984</v>
      </c>
      <c r="E2630" s="32">
        <v>-1801636</v>
      </c>
      <c r="F2630" s="32">
        <v>8000348</v>
      </c>
      <c r="G2630" s="32">
        <v>-79952.34</v>
      </c>
      <c r="H2630" s="32">
        <v>-80830.95</v>
      </c>
      <c r="I2630" s="32">
        <v>-80830.94</v>
      </c>
      <c r="J2630" s="32">
        <v>-878.61000000000058</v>
      </c>
      <c r="K2630" s="32">
        <v>9.9999999947613105E-3</v>
      </c>
      <c r="L2630" s="32"/>
    </row>
    <row r="2631" spans="1:12">
      <c r="A2631" s="56"/>
      <c r="B2631" s="56" t="s">
        <v>3245</v>
      </c>
      <c r="C2631" s="56" t="s">
        <v>3244</v>
      </c>
      <c r="D2631" s="32">
        <v>6159962</v>
      </c>
      <c r="E2631" s="32">
        <v>-1132221</v>
      </c>
      <c r="F2631" s="32">
        <v>5027742</v>
      </c>
      <c r="G2631" s="32">
        <v>-50245.279999999999</v>
      </c>
      <c r="H2631" s="32">
        <v>-50797.43</v>
      </c>
      <c r="I2631" s="32">
        <v>-50797.42</v>
      </c>
      <c r="J2631" s="32">
        <v>-552.15000000000146</v>
      </c>
      <c r="K2631" s="32">
        <v>1.0000000002037268E-2</v>
      </c>
      <c r="L2631" s="32"/>
    </row>
    <row r="2632" spans="1:12">
      <c r="A2632" s="56"/>
      <c r="B2632" s="56" t="s">
        <v>3247</v>
      </c>
      <c r="C2632" s="56" t="s">
        <v>3246</v>
      </c>
      <c r="D2632" s="32">
        <v>5080845</v>
      </c>
      <c r="E2632" s="32">
        <v>-933875</v>
      </c>
      <c r="F2632" s="32">
        <v>4146969</v>
      </c>
      <c r="G2632" s="32">
        <v>-41443.19</v>
      </c>
      <c r="H2632" s="32">
        <v>-41898.6</v>
      </c>
      <c r="I2632" s="32">
        <v>-41898.61</v>
      </c>
      <c r="J2632" s="32">
        <v>-455.40999999999622</v>
      </c>
      <c r="K2632" s="32">
        <v>-1.0000000002037268E-2</v>
      </c>
      <c r="L2632" s="32"/>
    </row>
    <row r="2633" spans="1:12">
      <c r="A2633" s="56"/>
      <c r="B2633" s="56" t="s">
        <v>3249</v>
      </c>
      <c r="C2633" s="56" t="s">
        <v>3248</v>
      </c>
      <c r="D2633" s="32">
        <v>5080845</v>
      </c>
      <c r="E2633" s="32">
        <v>-933875</v>
      </c>
      <c r="F2633" s="32">
        <v>4146969</v>
      </c>
      <c r="G2633" s="32">
        <v>-41443.19</v>
      </c>
      <c r="H2633" s="32">
        <v>-41898.6</v>
      </c>
      <c r="I2633" s="32">
        <v>-41898.61</v>
      </c>
      <c r="J2633" s="32">
        <v>-455.40999999999622</v>
      </c>
      <c r="K2633" s="32">
        <v>-1.0000000002037268E-2</v>
      </c>
      <c r="L2633" s="32"/>
    </row>
    <row r="2634" spans="1:12">
      <c r="A2634" s="56"/>
      <c r="B2634" s="56" t="s">
        <v>3251</v>
      </c>
      <c r="C2634" s="56" t="s">
        <v>3250</v>
      </c>
      <c r="D2634" s="32">
        <v>4721139</v>
      </c>
      <c r="E2634" s="32">
        <v>-867760</v>
      </c>
      <c r="F2634" s="32">
        <v>3853379</v>
      </c>
      <c r="G2634" s="32">
        <v>-38509.160000000003</v>
      </c>
      <c r="H2634" s="32">
        <v>-38932.33</v>
      </c>
      <c r="I2634" s="32">
        <v>-38932.339999999997</v>
      </c>
      <c r="J2634" s="32">
        <v>-423.16999999999825</v>
      </c>
      <c r="K2634" s="32">
        <v>-9.9999999947613105E-3</v>
      </c>
      <c r="L2634" s="32"/>
    </row>
    <row r="2635" spans="1:12">
      <c r="A2635" s="56"/>
      <c r="B2635" s="56" t="s">
        <v>3253</v>
      </c>
      <c r="C2635" s="56" t="s">
        <v>3252</v>
      </c>
      <c r="D2635" s="32">
        <v>3821874</v>
      </c>
      <c r="E2635" s="32">
        <v>-702473</v>
      </c>
      <c r="F2635" s="32">
        <v>3119402</v>
      </c>
      <c r="G2635" s="32">
        <v>-31174.080000000002</v>
      </c>
      <c r="H2635" s="32">
        <v>-31516.65</v>
      </c>
      <c r="I2635" s="32">
        <v>-31516.65</v>
      </c>
      <c r="J2635" s="32">
        <v>-342.56999999999971</v>
      </c>
      <c r="K2635" s="32">
        <v>0</v>
      </c>
      <c r="L2635" s="32"/>
    </row>
    <row r="2636" spans="1:12">
      <c r="A2636" s="56"/>
      <c r="B2636" s="56" t="s">
        <v>3255</v>
      </c>
      <c r="C2636" s="56" t="s">
        <v>3254</v>
      </c>
      <c r="D2636" s="32">
        <v>2967573</v>
      </c>
      <c r="E2636" s="32">
        <v>-783571</v>
      </c>
      <c r="F2636" s="32">
        <v>2184002</v>
      </c>
      <c r="G2636" s="32">
        <v>-39047.58</v>
      </c>
      <c r="H2636" s="32">
        <v>-39476.68</v>
      </c>
      <c r="I2636" s="32">
        <v>-39476.68</v>
      </c>
      <c r="J2636" s="32">
        <v>-429.09999999999854</v>
      </c>
      <c r="K2636" s="32">
        <v>0</v>
      </c>
      <c r="L2636" s="32"/>
    </row>
    <row r="2637" spans="1:12">
      <c r="A2637" s="56"/>
      <c r="B2637" s="56" t="s">
        <v>3257</v>
      </c>
      <c r="C2637" s="56" t="s">
        <v>3256</v>
      </c>
      <c r="D2637" s="32">
        <v>2877647</v>
      </c>
      <c r="E2637" s="32">
        <v>-528921</v>
      </c>
      <c r="F2637" s="32">
        <v>2348726</v>
      </c>
      <c r="G2637" s="32">
        <v>-23472.25</v>
      </c>
      <c r="H2637" s="32">
        <v>-23730.18</v>
      </c>
      <c r="I2637" s="32">
        <v>-23730.19</v>
      </c>
      <c r="J2637" s="32">
        <v>-257.93000000000029</v>
      </c>
      <c r="K2637" s="32">
        <v>-9.9999999983992893E-3</v>
      </c>
      <c r="L2637" s="32"/>
    </row>
    <row r="2638" spans="1:12">
      <c r="A2638" s="56"/>
      <c r="B2638" s="56" t="s">
        <v>3259</v>
      </c>
      <c r="C2638" s="56" t="s">
        <v>3258</v>
      </c>
      <c r="D2638" s="32">
        <v>2877647</v>
      </c>
      <c r="E2638" s="32">
        <v>-528921</v>
      </c>
      <c r="F2638" s="32">
        <v>2348726</v>
      </c>
      <c r="G2638" s="32">
        <v>-23472.25</v>
      </c>
      <c r="H2638" s="32">
        <v>-23730.18</v>
      </c>
      <c r="I2638" s="32">
        <v>-23730.19</v>
      </c>
      <c r="J2638" s="32">
        <v>-257.93000000000029</v>
      </c>
      <c r="K2638" s="32">
        <v>-9.9999999983992893E-3</v>
      </c>
      <c r="L2638" s="32"/>
    </row>
    <row r="2639" spans="1:12">
      <c r="A2639" s="56"/>
      <c r="B2639" s="56" t="s">
        <v>3261</v>
      </c>
      <c r="C2639" s="56" t="s">
        <v>3260</v>
      </c>
      <c r="D2639" s="32">
        <v>2607867</v>
      </c>
      <c r="E2639" s="32">
        <v>-479334</v>
      </c>
      <c r="F2639" s="32">
        <v>2128533</v>
      </c>
      <c r="G2639" s="32">
        <v>-21271.72</v>
      </c>
      <c r="H2639" s="32">
        <v>-21505.49</v>
      </c>
      <c r="I2639" s="32">
        <v>-21505.48</v>
      </c>
      <c r="J2639" s="32">
        <v>-233.77000000000044</v>
      </c>
      <c r="K2639" s="32">
        <v>1.0000000002037268E-2</v>
      </c>
      <c r="L2639" s="32"/>
    </row>
    <row r="2640" spans="1:12">
      <c r="A2640" s="56"/>
      <c r="B2640" s="56" t="s">
        <v>3263</v>
      </c>
      <c r="C2640" s="56" t="s">
        <v>3262</v>
      </c>
      <c r="D2640" s="32">
        <v>2104077</v>
      </c>
      <c r="E2640" s="32">
        <v>-377014</v>
      </c>
      <c r="F2640" s="32">
        <v>1727064</v>
      </c>
      <c r="G2640" s="32">
        <v>-17265.939999999999</v>
      </c>
      <c r="H2640" s="32">
        <v>-17455.68</v>
      </c>
      <c r="I2640" s="32">
        <v>-17455.669999999998</v>
      </c>
      <c r="J2640" s="32">
        <v>-189.7400000000016</v>
      </c>
      <c r="K2640" s="32">
        <v>1.0000000002037268E-2</v>
      </c>
      <c r="L2640" s="32"/>
    </row>
    <row r="2641" spans="1:12">
      <c r="A2641" s="56"/>
      <c r="B2641" s="56" t="s">
        <v>3265</v>
      </c>
      <c r="C2641" s="56" t="s">
        <v>3264</v>
      </c>
      <c r="D2641" s="32">
        <v>1753566</v>
      </c>
      <c r="E2641" s="32">
        <v>-322311</v>
      </c>
      <c r="F2641" s="32">
        <v>1431255</v>
      </c>
      <c r="G2641" s="32">
        <v>-14303.4</v>
      </c>
      <c r="H2641" s="32">
        <v>-14460.58</v>
      </c>
      <c r="I2641" s="32">
        <v>-14460.58</v>
      </c>
      <c r="J2641" s="32">
        <v>-157.18000000000029</v>
      </c>
      <c r="K2641" s="32">
        <v>0</v>
      </c>
      <c r="L2641" s="32"/>
    </row>
    <row r="2642" spans="1:12">
      <c r="A2642" s="56"/>
      <c r="B2642" s="56" t="s">
        <v>3267</v>
      </c>
      <c r="C2642" s="56" t="s">
        <v>3266</v>
      </c>
      <c r="D2642" s="32">
        <v>713459</v>
      </c>
      <c r="E2642" s="32">
        <v>-128363</v>
      </c>
      <c r="F2642" s="32">
        <v>585096</v>
      </c>
      <c r="G2642" s="32">
        <v>-5849.03</v>
      </c>
      <c r="H2642" s="32">
        <v>-5913.3</v>
      </c>
      <c r="I2642" s="32">
        <v>-5913.3</v>
      </c>
      <c r="J2642" s="32">
        <v>-64.270000000000437</v>
      </c>
      <c r="K2642" s="32">
        <v>0</v>
      </c>
      <c r="L2642" s="32"/>
    </row>
    <row r="2643" spans="1:12">
      <c r="A2643" s="56"/>
      <c r="B2643" s="56" t="s">
        <v>3269</v>
      </c>
      <c r="C2643" s="56" t="s">
        <v>3268</v>
      </c>
      <c r="D2643" s="32">
        <v>1258970</v>
      </c>
      <c r="E2643" s="32">
        <v>-231403</v>
      </c>
      <c r="F2643" s="32">
        <v>1027568</v>
      </c>
      <c r="G2643" s="32">
        <v>-10269.11</v>
      </c>
      <c r="H2643" s="32">
        <v>-10381.950000000001</v>
      </c>
      <c r="I2643" s="32">
        <v>-10381.959999999999</v>
      </c>
      <c r="J2643" s="32">
        <v>-112.84000000000015</v>
      </c>
      <c r="K2643" s="32">
        <v>-9.9999999983992893E-3</v>
      </c>
      <c r="L2643" s="32"/>
    </row>
    <row r="2644" spans="1:12">
      <c r="A2644" s="56"/>
      <c r="B2644" s="56" t="s">
        <v>3271</v>
      </c>
      <c r="C2644" s="56" t="s">
        <v>3270</v>
      </c>
      <c r="D2644" s="32">
        <v>650704</v>
      </c>
      <c r="E2644" s="32">
        <v>-116617</v>
      </c>
      <c r="F2644" s="32">
        <v>534087</v>
      </c>
      <c r="G2644" s="32">
        <v>-5339.4</v>
      </c>
      <c r="H2644" s="32">
        <v>-5398.07</v>
      </c>
      <c r="I2644" s="32">
        <v>-5398.07</v>
      </c>
      <c r="J2644" s="32">
        <v>-58.670000000000073</v>
      </c>
      <c r="K2644" s="32">
        <v>0</v>
      </c>
      <c r="L2644" s="32"/>
    </row>
    <row r="2645" spans="1:12">
      <c r="A2645" s="56"/>
      <c r="B2645" s="56" t="s">
        <v>3273</v>
      </c>
      <c r="C2645" s="56" t="s">
        <v>3272</v>
      </c>
      <c r="D2645" s="32">
        <v>1169044</v>
      </c>
      <c r="E2645" s="32">
        <v>-214874</v>
      </c>
      <c r="F2645" s="32">
        <v>954170</v>
      </c>
      <c r="G2645" s="32">
        <v>-9535.6</v>
      </c>
      <c r="H2645" s="32">
        <v>-9640.39</v>
      </c>
      <c r="I2645" s="32">
        <v>-9640.3799999999992</v>
      </c>
      <c r="J2645" s="32">
        <v>-104.78999999999905</v>
      </c>
      <c r="K2645" s="32">
        <v>1.0000000000218279E-2</v>
      </c>
      <c r="L2645" s="32"/>
    </row>
    <row r="2646" spans="1:12">
      <c r="A2646" s="56"/>
      <c r="B2646" s="56" t="s">
        <v>3275</v>
      </c>
      <c r="C2646" s="56" t="s">
        <v>3274</v>
      </c>
      <c r="D2646" s="32">
        <v>1517472</v>
      </c>
      <c r="E2646" s="32">
        <v>-386614</v>
      </c>
      <c r="F2646" s="32">
        <v>1130857</v>
      </c>
      <c r="G2646" s="32">
        <v>-20236.830000000002</v>
      </c>
      <c r="H2646" s="32">
        <v>-20459.21</v>
      </c>
      <c r="I2646" s="32">
        <v>-20459.22</v>
      </c>
      <c r="J2646" s="32">
        <v>-222.37999999999738</v>
      </c>
      <c r="K2646" s="32">
        <v>-1.0000000002037268E-2</v>
      </c>
      <c r="L2646" s="32"/>
    </row>
    <row r="2647" spans="1:12">
      <c r="A2647" s="56"/>
      <c r="B2647" s="56" t="s">
        <v>3277</v>
      </c>
      <c r="C2647" s="56" t="s">
        <v>3276</v>
      </c>
      <c r="D2647" s="32">
        <v>1169044</v>
      </c>
      <c r="E2647" s="32">
        <v>-214874</v>
      </c>
      <c r="F2647" s="32">
        <v>954170</v>
      </c>
      <c r="G2647" s="32">
        <v>-9535.6</v>
      </c>
      <c r="H2647" s="32">
        <v>-9640.39</v>
      </c>
      <c r="I2647" s="32">
        <v>-9640.3799999999992</v>
      </c>
      <c r="J2647" s="32">
        <v>-104.78999999999905</v>
      </c>
      <c r="K2647" s="32">
        <v>1.0000000000218279E-2</v>
      </c>
      <c r="L2647" s="32"/>
    </row>
    <row r="2648" spans="1:12">
      <c r="A2648" s="56"/>
      <c r="B2648" s="56" t="s">
        <v>3279</v>
      </c>
      <c r="C2648" s="56" t="s">
        <v>3278</v>
      </c>
      <c r="D2648" s="32">
        <v>1169044</v>
      </c>
      <c r="E2648" s="32">
        <v>-214874</v>
      </c>
      <c r="F2648" s="32">
        <v>954170</v>
      </c>
      <c r="G2648" s="32">
        <v>-9535.6</v>
      </c>
      <c r="H2648" s="32">
        <v>-9640.39</v>
      </c>
      <c r="I2648" s="32">
        <v>-9640.3799999999992</v>
      </c>
      <c r="J2648" s="32">
        <v>-104.78999999999905</v>
      </c>
      <c r="K2648" s="32">
        <v>1.0000000000218279E-2</v>
      </c>
      <c r="L2648" s="32"/>
    </row>
    <row r="2649" spans="1:12">
      <c r="A2649" s="56"/>
      <c r="B2649" s="56" t="s">
        <v>3281</v>
      </c>
      <c r="C2649" s="56" t="s">
        <v>3280</v>
      </c>
      <c r="D2649" s="32">
        <v>1079117</v>
      </c>
      <c r="E2649" s="32">
        <v>-198345</v>
      </c>
      <c r="F2649" s="32">
        <v>880772</v>
      </c>
      <c r="G2649" s="32">
        <v>-8802.09</v>
      </c>
      <c r="H2649" s="32">
        <v>-8898.82</v>
      </c>
      <c r="I2649" s="32">
        <v>-8898.82</v>
      </c>
      <c r="J2649" s="32">
        <v>-96.729999999999563</v>
      </c>
      <c r="K2649" s="32">
        <v>0</v>
      </c>
      <c r="L2649" s="32"/>
    </row>
    <row r="2650" spans="1:12">
      <c r="A2650" s="56"/>
      <c r="B2650" s="56" t="s">
        <v>3283</v>
      </c>
      <c r="C2650" s="56" t="s">
        <v>3282</v>
      </c>
      <c r="D2650" s="32">
        <v>1079117</v>
      </c>
      <c r="E2650" s="32">
        <v>-198345</v>
      </c>
      <c r="F2650" s="32">
        <v>880772</v>
      </c>
      <c r="G2650" s="32">
        <v>-8802.09</v>
      </c>
      <c r="H2650" s="32">
        <v>-8898.82</v>
      </c>
      <c r="I2650" s="32">
        <v>-8898.82</v>
      </c>
      <c r="J2650" s="32">
        <v>-96.729999999999563</v>
      </c>
      <c r="K2650" s="32">
        <v>0</v>
      </c>
      <c r="L2650" s="32"/>
    </row>
    <row r="2651" spans="1:12">
      <c r="A2651" s="56"/>
      <c r="B2651" s="56" t="s">
        <v>3285</v>
      </c>
      <c r="C2651" s="56" t="s">
        <v>3284</v>
      </c>
      <c r="D2651" s="32">
        <v>1144503</v>
      </c>
      <c r="E2651" s="32">
        <v>-207415</v>
      </c>
      <c r="F2651" s="32">
        <v>937088</v>
      </c>
      <c r="G2651" s="32">
        <v>-9366.81</v>
      </c>
      <c r="H2651" s="32">
        <v>-9469.75</v>
      </c>
      <c r="I2651" s="32">
        <v>-9469.74</v>
      </c>
      <c r="J2651" s="32">
        <v>-102.94000000000051</v>
      </c>
      <c r="K2651" s="32">
        <v>1.0000000000218279E-2</v>
      </c>
      <c r="L2651" s="32"/>
    </row>
    <row r="2652" spans="1:12">
      <c r="A2652" s="56"/>
      <c r="B2652" s="56" t="s">
        <v>3287</v>
      </c>
      <c r="C2652" s="56" t="s">
        <v>3286</v>
      </c>
      <c r="D2652" s="32">
        <v>1034154</v>
      </c>
      <c r="E2652" s="32">
        <v>-190081</v>
      </c>
      <c r="F2652" s="32">
        <v>844073</v>
      </c>
      <c r="G2652" s="32">
        <v>-8435.34</v>
      </c>
      <c r="H2652" s="32">
        <v>-8528.0400000000009</v>
      </c>
      <c r="I2652" s="32">
        <v>-8528.0300000000007</v>
      </c>
      <c r="J2652" s="32">
        <v>-92.700000000000728</v>
      </c>
      <c r="K2652" s="32">
        <v>1.0000000000218279E-2</v>
      </c>
      <c r="L2652" s="32"/>
    </row>
    <row r="2653" spans="1:12">
      <c r="A2653" s="56"/>
      <c r="B2653" s="56" t="s">
        <v>3289</v>
      </c>
      <c r="C2653" s="56" t="s">
        <v>3288</v>
      </c>
      <c r="D2653" s="32">
        <v>1034154</v>
      </c>
      <c r="E2653" s="32">
        <v>-190081</v>
      </c>
      <c r="F2653" s="32">
        <v>844074</v>
      </c>
      <c r="G2653" s="32">
        <v>-8435.34</v>
      </c>
      <c r="H2653" s="32">
        <v>-8528.0400000000009</v>
      </c>
      <c r="I2653" s="32">
        <v>-8528.0300000000007</v>
      </c>
      <c r="J2653" s="32">
        <v>-92.700000000000728</v>
      </c>
      <c r="K2653" s="32">
        <v>1.0000000000218279E-2</v>
      </c>
      <c r="L2653" s="32"/>
    </row>
    <row r="2654" spans="1:12">
      <c r="A2654" s="56"/>
      <c r="B2654" s="56" t="s">
        <v>4209</v>
      </c>
      <c r="C2654" s="56" t="s">
        <v>10737</v>
      </c>
      <c r="D2654" s="32">
        <v>1542</v>
      </c>
      <c r="E2654" s="32">
        <v>-1464</v>
      </c>
      <c r="F2654" s="32">
        <v>77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/>
    </row>
    <row r="2655" spans="1:12">
      <c r="A2655" s="56"/>
      <c r="B2655" s="56" t="s">
        <v>4209</v>
      </c>
      <c r="C2655" s="56" t="s">
        <v>10738</v>
      </c>
      <c r="D2655" s="32">
        <v>877</v>
      </c>
      <c r="E2655" s="32">
        <v>-833</v>
      </c>
      <c r="F2655" s="32">
        <v>44</v>
      </c>
      <c r="G2655" s="32">
        <v>0</v>
      </c>
      <c r="H2655" s="32">
        <v>0</v>
      </c>
      <c r="I2655" s="32">
        <v>0</v>
      </c>
      <c r="J2655" s="32">
        <v>0</v>
      </c>
      <c r="K2655" s="32">
        <v>0</v>
      </c>
      <c r="L2655" s="32"/>
    </row>
    <row r="2656" spans="1:12">
      <c r="A2656" s="56"/>
      <c r="B2656" s="56" t="s">
        <v>4209</v>
      </c>
      <c r="C2656" s="56" t="s">
        <v>10764</v>
      </c>
      <c r="D2656" s="32">
        <v>1479</v>
      </c>
      <c r="E2656" s="32">
        <v>-1405</v>
      </c>
      <c r="F2656" s="32">
        <v>74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/>
    </row>
    <row r="2657" spans="1:12">
      <c r="A2657" s="56"/>
      <c r="B2657" s="56" t="s">
        <v>4209</v>
      </c>
      <c r="C2657" s="56" t="s">
        <v>10765</v>
      </c>
      <c r="D2657" s="32">
        <v>1967</v>
      </c>
      <c r="E2657" s="32">
        <v>-1869</v>
      </c>
      <c r="F2657" s="32">
        <v>98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/>
    </row>
    <row r="2658" spans="1:12">
      <c r="A2658" s="56"/>
      <c r="B2658" s="56" t="s">
        <v>4209</v>
      </c>
      <c r="C2658" s="56" t="s">
        <v>10766</v>
      </c>
      <c r="D2658" s="32">
        <v>2856</v>
      </c>
      <c r="E2658" s="32">
        <v>-2713</v>
      </c>
      <c r="F2658" s="32">
        <v>143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/>
    </row>
    <row r="2659" spans="1:12">
      <c r="A2659" s="56"/>
      <c r="B2659" s="56" t="s">
        <v>4209</v>
      </c>
      <c r="C2659" s="56" t="s">
        <v>10767</v>
      </c>
      <c r="D2659" s="32">
        <v>4182</v>
      </c>
      <c r="E2659" s="32">
        <v>-3973</v>
      </c>
      <c r="F2659" s="32">
        <v>209</v>
      </c>
      <c r="G2659" s="32">
        <v>0</v>
      </c>
      <c r="H2659" s="32">
        <v>0</v>
      </c>
      <c r="I2659" s="32">
        <v>0</v>
      </c>
      <c r="J2659" s="32">
        <v>0</v>
      </c>
      <c r="K2659" s="32">
        <v>0</v>
      </c>
      <c r="L2659" s="32"/>
    </row>
    <row r="2660" spans="1:12">
      <c r="A2660" s="56"/>
      <c r="B2660" s="56" t="s">
        <v>4209</v>
      </c>
      <c r="C2660" s="56" t="s">
        <v>4210</v>
      </c>
      <c r="D2660" s="32">
        <v>6630</v>
      </c>
      <c r="E2660" s="32">
        <v>-2324</v>
      </c>
      <c r="F2660" s="32">
        <v>4306</v>
      </c>
      <c r="G2660" s="32">
        <v>-132.93</v>
      </c>
      <c r="H2660" s="32">
        <v>-134.4</v>
      </c>
      <c r="I2660" s="32">
        <v>-134.38999999999999</v>
      </c>
      <c r="J2660" s="32">
        <v>-1.4699999999999989</v>
      </c>
      <c r="K2660" s="32">
        <v>1.0000000000019327E-2</v>
      </c>
      <c r="L2660" s="32"/>
    </row>
    <row r="2661" spans="1:12">
      <c r="A2661" s="56"/>
      <c r="B2661" s="56" t="s">
        <v>4209</v>
      </c>
      <c r="C2661" s="56" t="s">
        <v>4211</v>
      </c>
      <c r="D2661" s="32">
        <v>9894</v>
      </c>
      <c r="E2661" s="32">
        <v>-3580</v>
      </c>
      <c r="F2661" s="32">
        <v>6314</v>
      </c>
      <c r="G2661" s="32">
        <v>-199.47</v>
      </c>
      <c r="H2661" s="32">
        <v>-201.66</v>
      </c>
      <c r="I2661" s="32">
        <v>-201.67</v>
      </c>
      <c r="J2661" s="32">
        <v>-2.1899999999999977</v>
      </c>
      <c r="K2661" s="32">
        <v>-9.9999999999909051E-3</v>
      </c>
      <c r="L2661" s="32"/>
    </row>
    <row r="2662" spans="1:12">
      <c r="A2662" s="56"/>
      <c r="B2662" s="56" t="s">
        <v>4209</v>
      </c>
      <c r="C2662" s="56" t="s">
        <v>4212</v>
      </c>
      <c r="D2662" s="32">
        <v>12444</v>
      </c>
      <c r="E2662" s="32">
        <v>-4489</v>
      </c>
      <c r="F2662" s="32">
        <v>7955</v>
      </c>
      <c r="G2662" s="32">
        <v>-250.75</v>
      </c>
      <c r="H2662" s="32">
        <v>-253.51</v>
      </c>
      <c r="I2662" s="32">
        <v>-253.51</v>
      </c>
      <c r="J2662" s="32">
        <v>-2.7599999999999909</v>
      </c>
      <c r="K2662" s="32">
        <v>0</v>
      </c>
      <c r="L2662" s="32"/>
    </row>
    <row r="2663" spans="1:12">
      <c r="A2663" s="56"/>
      <c r="B2663" s="56" t="s">
        <v>4209</v>
      </c>
      <c r="C2663" s="56" t="s">
        <v>4213</v>
      </c>
      <c r="D2663" s="32">
        <v>22644</v>
      </c>
      <c r="E2663" s="32">
        <v>-8169</v>
      </c>
      <c r="F2663" s="32">
        <v>14475</v>
      </c>
      <c r="G2663" s="32">
        <v>-456.29</v>
      </c>
      <c r="H2663" s="32">
        <v>-461.3</v>
      </c>
      <c r="I2663" s="32">
        <v>-461.31</v>
      </c>
      <c r="J2663" s="32">
        <v>-5.0099999999999909</v>
      </c>
      <c r="K2663" s="32">
        <v>-9.9999999999909051E-3</v>
      </c>
      <c r="L2663" s="32"/>
    </row>
    <row r="2664" spans="1:12">
      <c r="A2664" s="56"/>
      <c r="B2664" s="56" t="s">
        <v>4209</v>
      </c>
      <c r="C2664" s="56" t="s">
        <v>4214</v>
      </c>
      <c r="D2664" s="32">
        <v>69360</v>
      </c>
      <c r="E2664" s="32">
        <v>-25094</v>
      </c>
      <c r="F2664" s="32">
        <v>44266</v>
      </c>
      <c r="G2664" s="32">
        <v>-1398.35</v>
      </c>
      <c r="H2664" s="32">
        <v>-1413.72</v>
      </c>
      <c r="I2664" s="32">
        <v>-1413.72</v>
      </c>
      <c r="J2664" s="32">
        <v>-15.370000000000118</v>
      </c>
      <c r="K2664" s="32">
        <v>0</v>
      </c>
      <c r="L2664" s="32"/>
    </row>
    <row r="2665" spans="1:12">
      <c r="A2665" s="56"/>
      <c r="B2665" s="56" t="s">
        <v>4209</v>
      </c>
      <c r="C2665" s="56" t="s">
        <v>4215</v>
      </c>
      <c r="D2665" s="32">
        <v>108838</v>
      </c>
      <c r="E2665" s="32">
        <v>-39265</v>
      </c>
      <c r="F2665" s="32">
        <v>69573</v>
      </c>
      <c r="G2665" s="32">
        <v>-2193.15</v>
      </c>
      <c r="H2665" s="32">
        <v>-2217.25</v>
      </c>
      <c r="I2665" s="32">
        <v>-2217.25</v>
      </c>
      <c r="J2665" s="32">
        <v>-24.099999999999909</v>
      </c>
      <c r="K2665" s="32">
        <v>0</v>
      </c>
      <c r="L2665" s="32"/>
    </row>
    <row r="2666" spans="1:12">
      <c r="A2666" s="56"/>
      <c r="B2666" s="56" t="s">
        <v>4209</v>
      </c>
      <c r="C2666" s="56" t="s">
        <v>4216</v>
      </c>
      <c r="D2666" s="32">
        <v>58047</v>
      </c>
      <c r="E2666" s="32">
        <v>-21001</v>
      </c>
      <c r="F2666" s="32">
        <v>37046</v>
      </c>
      <c r="G2666" s="32">
        <v>-1170.28</v>
      </c>
      <c r="H2666" s="32">
        <v>-1183.1300000000001</v>
      </c>
      <c r="I2666" s="32">
        <v>-1183.1400000000001</v>
      </c>
      <c r="J2666" s="32">
        <v>-12.850000000000136</v>
      </c>
      <c r="K2666" s="32">
        <v>-9.9999999999909051E-3</v>
      </c>
      <c r="L2666" s="32"/>
    </row>
    <row r="2667" spans="1:12">
      <c r="A2667" s="56"/>
      <c r="B2667" s="56" t="s">
        <v>4209</v>
      </c>
      <c r="C2667" s="56" t="s">
        <v>4217</v>
      </c>
      <c r="D2667" s="32">
        <v>16326</v>
      </c>
      <c r="E2667" s="32">
        <v>-5884</v>
      </c>
      <c r="F2667" s="32">
        <v>10442</v>
      </c>
      <c r="G2667" s="32">
        <v>-328.93</v>
      </c>
      <c r="H2667" s="32">
        <v>-332.53</v>
      </c>
      <c r="I2667" s="32">
        <v>-332.54</v>
      </c>
      <c r="J2667" s="32">
        <v>-3.5999999999999659</v>
      </c>
      <c r="K2667" s="32">
        <v>-1.0000000000047748E-2</v>
      </c>
      <c r="L2667" s="32"/>
    </row>
    <row r="2668" spans="1:12">
      <c r="A2668" s="56"/>
      <c r="B2668" s="56" t="s">
        <v>4209</v>
      </c>
      <c r="C2668" s="56" t="s">
        <v>4218</v>
      </c>
      <c r="D2668" s="32">
        <v>135684</v>
      </c>
      <c r="E2668" s="32">
        <v>-48950</v>
      </c>
      <c r="F2668" s="32">
        <v>86735</v>
      </c>
      <c r="G2668" s="32">
        <v>-2734.12</v>
      </c>
      <c r="H2668" s="32">
        <v>-2764.17</v>
      </c>
      <c r="I2668" s="32">
        <v>-2764.17</v>
      </c>
      <c r="J2668" s="32">
        <v>-30.050000000000182</v>
      </c>
      <c r="K2668" s="32">
        <v>0</v>
      </c>
      <c r="L2668" s="32"/>
    </row>
    <row r="2669" spans="1:12">
      <c r="A2669" s="56"/>
      <c r="B2669" s="56" t="s">
        <v>4209</v>
      </c>
      <c r="C2669" s="56" t="s">
        <v>4219</v>
      </c>
      <c r="D2669" s="32">
        <v>164709</v>
      </c>
      <c r="E2669" s="32">
        <v>-59420</v>
      </c>
      <c r="F2669" s="32">
        <v>105288</v>
      </c>
      <c r="G2669" s="32">
        <v>-3318.97</v>
      </c>
      <c r="H2669" s="32">
        <v>-3355.45</v>
      </c>
      <c r="I2669" s="32">
        <v>-3355.45</v>
      </c>
      <c r="J2669" s="32">
        <v>-36.480000000000018</v>
      </c>
      <c r="K2669" s="32">
        <v>0</v>
      </c>
      <c r="L2669" s="32"/>
    </row>
    <row r="2670" spans="1:12">
      <c r="A2670" s="56"/>
      <c r="B2670" s="56" t="s">
        <v>4209</v>
      </c>
      <c r="C2670" s="56" t="s">
        <v>4220</v>
      </c>
      <c r="D2670" s="32">
        <v>232188</v>
      </c>
      <c r="E2670" s="32">
        <v>-83685</v>
      </c>
      <c r="F2670" s="32">
        <v>148503</v>
      </c>
      <c r="G2670" s="32">
        <v>-4677.93</v>
      </c>
      <c r="H2670" s="32">
        <v>-4729.34</v>
      </c>
      <c r="I2670" s="32">
        <v>-4729.34</v>
      </c>
      <c r="J2670" s="32">
        <v>-51.409999999999854</v>
      </c>
      <c r="K2670" s="32">
        <v>0</v>
      </c>
      <c r="L2670" s="32"/>
    </row>
    <row r="2671" spans="1:12">
      <c r="A2671" s="56"/>
      <c r="B2671" s="56" t="s">
        <v>4221</v>
      </c>
      <c r="C2671" s="56" t="s">
        <v>10739</v>
      </c>
      <c r="D2671" s="32">
        <v>4039</v>
      </c>
      <c r="E2671" s="32">
        <v>-3837</v>
      </c>
      <c r="F2671" s="32">
        <v>202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/>
    </row>
    <row r="2672" spans="1:12">
      <c r="A2672" s="56"/>
      <c r="B2672" s="56" t="s">
        <v>4221</v>
      </c>
      <c r="C2672" s="56" t="s">
        <v>10740</v>
      </c>
      <c r="D2672" s="32">
        <v>2146</v>
      </c>
      <c r="E2672" s="32">
        <v>-2039</v>
      </c>
      <c r="F2672" s="32">
        <v>107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/>
    </row>
    <row r="2673" spans="1:12">
      <c r="A2673" s="56"/>
      <c r="B2673" s="56" t="s">
        <v>4221</v>
      </c>
      <c r="C2673" s="56" t="s">
        <v>4222</v>
      </c>
      <c r="D2673" s="32">
        <v>8629</v>
      </c>
      <c r="E2673" s="32">
        <v>-3137</v>
      </c>
      <c r="F2673" s="32">
        <v>5492</v>
      </c>
      <c r="G2673" s="32">
        <v>-174.12</v>
      </c>
      <c r="H2673" s="32">
        <v>-176.03</v>
      </c>
      <c r="I2673" s="32">
        <v>-176.03</v>
      </c>
      <c r="J2673" s="32">
        <v>-1.9099999999999966</v>
      </c>
      <c r="K2673" s="32">
        <v>0</v>
      </c>
      <c r="L2673" s="32"/>
    </row>
    <row r="2674" spans="1:12">
      <c r="A2674" s="56"/>
      <c r="B2674" s="56" t="s">
        <v>4221</v>
      </c>
      <c r="C2674" s="56" t="s">
        <v>10741</v>
      </c>
      <c r="D2674" s="32">
        <v>2856</v>
      </c>
      <c r="E2674" s="32">
        <v>-2713</v>
      </c>
      <c r="F2674" s="32">
        <v>143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/>
    </row>
    <row r="2675" spans="1:12">
      <c r="A2675" s="56"/>
      <c r="B2675" s="56" t="s">
        <v>4221</v>
      </c>
      <c r="C2675" s="56" t="s">
        <v>10742</v>
      </c>
      <c r="D2675" s="32">
        <v>2628</v>
      </c>
      <c r="E2675" s="32">
        <v>-2496</v>
      </c>
      <c r="F2675" s="32">
        <v>131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/>
    </row>
    <row r="2676" spans="1:12">
      <c r="A2676" s="56"/>
      <c r="B2676" s="56" t="s">
        <v>4221</v>
      </c>
      <c r="C2676" s="56" t="s">
        <v>4223</v>
      </c>
      <c r="D2676" s="32">
        <v>7140</v>
      </c>
      <c r="E2676" s="32">
        <v>-2595</v>
      </c>
      <c r="F2676" s="32">
        <v>4545</v>
      </c>
      <c r="G2676" s="32">
        <v>-144.07</v>
      </c>
      <c r="H2676" s="32">
        <v>-145.65</v>
      </c>
      <c r="I2676" s="32">
        <v>-145.66</v>
      </c>
      <c r="J2676" s="32">
        <v>-1.5800000000000125</v>
      </c>
      <c r="K2676" s="32">
        <v>-9.9999999999909051E-3</v>
      </c>
      <c r="L2676" s="32"/>
    </row>
    <row r="2677" spans="1:12">
      <c r="A2677" s="56"/>
      <c r="B2677" s="56" t="s">
        <v>8435</v>
      </c>
      <c r="C2677" s="56" t="s">
        <v>10743</v>
      </c>
      <c r="D2677" s="32">
        <v>1701</v>
      </c>
      <c r="E2677" s="32">
        <v>-1616</v>
      </c>
      <c r="F2677" s="32">
        <v>85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/>
    </row>
    <row r="2678" spans="1:12">
      <c r="A2678" s="56"/>
      <c r="B2678" s="56" t="s">
        <v>8435</v>
      </c>
      <c r="C2678" s="56" t="s">
        <v>10744</v>
      </c>
      <c r="D2678" s="32">
        <v>980</v>
      </c>
      <c r="E2678" s="32">
        <v>-931</v>
      </c>
      <c r="F2678" s="32">
        <v>49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/>
    </row>
    <row r="2679" spans="1:12">
      <c r="A2679" s="56"/>
      <c r="B2679" s="56" t="s">
        <v>8435</v>
      </c>
      <c r="C2679" s="56" t="s">
        <v>10745</v>
      </c>
      <c r="D2679" s="32">
        <v>4940</v>
      </c>
      <c r="E2679" s="32">
        <v>-4693</v>
      </c>
      <c r="F2679" s="32">
        <v>247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/>
    </row>
    <row r="2680" spans="1:12">
      <c r="A2680" s="56"/>
      <c r="B2680" s="56" t="s">
        <v>8435</v>
      </c>
      <c r="C2680" s="56" t="s">
        <v>10746</v>
      </c>
      <c r="D2680" s="32">
        <v>3501</v>
      </c>
      <c r="E2680" s="32">
        <v>-3326</v>
      </c>
      <c r="F2680" s="32">
        <v>175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/>
    </row>
    <row r="2681" spans="1:12">
      <c r="A2681" s="56"/>
      <c r="B2681" s="56" t="s">
        <v>8435</v>
      </c>
      <c r="C2681" s="56" t="s">
        <v>10747</v>
      </c>
      <c r="D2681" s="32">
        <v>122</v>
      </c>
      <c r="E2681" s="32">
        <v>-116</v>
      </c>
      <c r="F2681" s="32">
        <v>6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/>
    </row>
    <row r="2682" spans="1:12">
      <c r="A2682" s="56"/>
      <c r="B2682" s="56" t="s">
        <v>4225</v>
      </c>
      <c r="C2682" s="56" t="s">
        <v>4224</v>
      </c>
      <c r="D2682" s="32">
        <v>61818</v>
      </c>
      <c r="E2682" s="32">
        <v>-21687</v>
      </c>
      <c r="F2682" s="32">
        <v>40132</v>
      </c>
      <c r="G2682" s="32">
        <v>-1239.68</v>
      </c>
      <c r="H2682" s="32">
        <v>-1253.31</v>
      </c>
      <c r="I2682" s="32">
        <v>-1253.31</v>
      </c>
      <c r="J2682" s="32">
        <v>-13.629999999999882</v>
      </c>
      <c r="K2682" s="32">
        <v>0</v>
      </c>
      <c r="L2682" s="32"/>
    </row>
    <row r="2683" spans="1:12">
      <c r="A2683" s="56"/>
      <c r="B2683" s="56" t="s">
        <v>4225</v>
      </c>
      <c r="C2683" s="56" t="s">
        <v>4226</v>
      </c>
      <c r="D2683" s="32">
        <v>37288</v>
      </c>
      <c r="E2683" s="32">
        <v>-13081</v>
      </c>
      <c r="F2683" s="32">
        <v>24206</v>
      </c>
      <c r="G2683" s="32">
        <v>-747.75</v>
      </c>
      <c r="H2683" s="32">
        <v>-755.97</v>
      </c>
      <c r="I2683" s="32">
        <v>-755.96</v>
      </c>
      <c r="J2683" s="32">
        <v>-8.2200000000000273</v>
      </c>
      <c r="K2683" s="32">
        <v>9.9999999999909051E-3</v>
      </c>
      <c r="L2683" s="32"/>
    </row>
    <row r="2684" spans="1:12">
      <c r="A2684" s="56"/>
      <c r="B2684" s="56" t="s">
        <v>4225</v>
      </c>
      <c r="C2684" s="56" t="s">
        <v>4227</v>
      </c>
      <c r="D2684" s="32">
        <v>54933</v>
      </c>
      <c r="E2684" s="32">
        <v>-19271</v>
      </c>
      <c r="F2684" s="32">
        <v>35662</v>
      </c>
      <c r="G2684" s="32">
        <v>-1101.6099999999999</v>
      </c>
      <c r="H2684" s="32">
        <v>-1113.72</v>
      </c>
      <c r="I2684" s="32">
        <v>-1113.72</v>
      </c>
      <c r="J2684" s="32">
        <v>-12.110000000000127</v>
      </c>
      <c r="K2684" s="32">
        <v>0</v>
      </c>
      <c r="L2684" s="32"/>
    </row>
    <row r="2685" spans="1:12">
      <c r="A2685" s="56"/>
      <c r="B2685" s="56" t="s">
        <v>4225</v>
      </c>
      <c r="C2685" s="56" t="s">
        <v>4228</v>
      </c>
      <c r="D2685" s="32">
        <v>56284</v>
      </c>
      <c r="E2685" s="32">
        <v>-19745</v>
      </c>
      <c r="F2685" s="32">
        <v>36539</v>
      </c>
      <c r="G2685" s="32">
        <v>-1128.71</v>
      </c>
      <c r="H2685" s="32">
        <v>-1141.1099999999999</v>
      </c>
      <c r="I2685" s="32">
        <v>-1141.1099999999999</v>
      </c>
      <c r="J2685" s="32">
        <v>-12.399999999999864</v>
      </c>
      <c r="K2685" s="32">
        <v>0</v>
      </c>
      <c r="L2685" s="32"/>
    </row>
    <row r="2686" spans="1:12">
      <c r="A2686" s="56"/>
      <c r="B2686" s="56" t="s">
        <v>4230</v>
      </c>
      <c r="C2686" s="56" t="s">
        <v>4229</v>
      </c>
      <c r="D2686" s="32">
        <v>9646</v>
      </c>
      <c r="E2686" s="32">
        <v>-3384</v>
      </c>
      <c r="F2686" s="32">
        <v>6262</v>
      </c>
      <c r="G2686" s="32">
        <v>-193.43</v>
      </c>
      <c r="H2686" s="32">
        <v>-195.55</v>
      </c>
      <c r="I2686" s="32">
        <v>-195.55</v>
      </c>
      <c r="J2686" s="32">
        <v>-2.1200000000000045</v>
      </c>
      <c r="K2686" s="32">
        <v>0</v>
      </c>
      <c r="L2686" s="32"/>
    </row>
    <row r="2687" spans="1:12">
      <c r="A2687" s="56"/>
      <c r="B2687" s="56" t="s">
        <v>4230</v>
      </c>
      <c r="C2687" s="56" t="s">
        <v>4231</v>
      </c>
      <c r="D2687" s="32">
        <v>8218</v>
      </c>
      <c r="E2687" s="32">
        <v>-2883</v>
      </c>
      <c r="F2687" s="32">
        <v>5335</v>
      </c>
      <c r="G2687" s="32">
        <v>-164.79</v>
      </c>
      <c r="H2687" s="32">
        <v>-166.6</v>
      </c>
      <c r="I2687" s="32">
        <v>-166.6</v>
      </c>
      <c r="J2687" s="32">
        <v>-1.8100000000000023</v>
      </c>
      <c r="K2687" s="32">
        <v>0</v>
      </c>
      <c r="L2687" s="32"/>
    </row>
    <row r="2688" spans="1:12">
      <c r="A2688" s="56"/>
      <c r="B2688" s="56" t="s">
        <v>4230</v>
      </c>
      <c r="C2688" s="56" t="s">
        <v>4232</v>
      </c>
      <c r="D2688" s="32">
        <v>10512</v>
      </c>
      <c r="E2688" s="32">
        <v>-3688</v>
      </c>
      <c r="F2688" s="32">
        <v>6825</v>
      </c>
      <c r="G2688" s="32">
        <v>-210.81</v>
      </c>
      <c r="H2688" s="32">
        <v>-213.13</v>
      </c>
      <c r="I2688" s="32">
        <v>-213.13</v>
      </c>
      <c r="J2688" s="32">
        <v>-2.3199999999999932</v>
      </c>
      <c r="K2688" s="32">
        <v>0</v>
      </c>
      <c r="L2688" s="32"/>
    </row>
    <row r="2689" spans="1:12">
      <c r="A2689" s="56"/>
      <c r="B2689" s="56" t="s">
        <v>4160</v>
      </c>
      <c r="C2689" s="56" t="s">
        <v>4159</v>
      </c>
      <c r="D2689" s="32">
        <v>2532074</v>
      </c>
      <c r="E2689" s="32">
        <v>-959794</v>
      </c>
      <c r="F2689" s="32">
        <v>1572280</v>
      </c>
      <c r="G2689" s="32">
        <v>-51489.83</v>
      </c>
      <c r="H2689" s="32">
        <v>-52055.64</v>
      </c>
      <c r="I2689" s="32">
        <v>-52055.65</v>
      </c>
      <c r="J2689" s="32">
        <v>-565.80999999999767</v>
      </c>
      <c r="K2689" s="32">
        <v>-1.0000000002037268E-2</v>
      </c>
      <c r="L2689" s="32"/>
    </row>
    <row r="2690" spans="1:12">
      <c r="A2690" s="56"/>
      <c r="B2690" s="56" t="s">
        <v>4336</v>
      </c>
      <c r="C2690" s="56" t="s">
        <v>4335</v>
      </c>
      <c r="D2690" s="32">
        <v>62220</v>
      </c>
      <c r="E2690" s="32">
        <v>-23445</v>
      </c>
      <c r="F2690" s="32">
        <v>38775</v>
      </c>
      <c r="G2690" s="32">
        <v>-1263.81</v>
      </c>
      <c r="H2690" s="32">
        <v>-1277.69</v>
      </c>
      <c r="I2690" s="32">
        <v>-1277.7</v>
      </c>
      <c r="J2690" s="32">
        <v>-13.880000000000109</v>
      </c>
      <c r="K2690" s="32">
        <v>-9.9999999999909051E-3</v>
      </c>
      <c r="L2690" s="32"/>
    </row>
    <row r="2691" spans="1:12">
      <c r="A2691" s="56"/>
      <c r="B2691" s="56" t="s">
        <v>4338</v>
      </c>
      <c r="C2691" s="56" t="s">
        <v>4337</v>
      </c>
      <c r="D2691" s="32">
        <v>29070</v>
      </c>
      <c r="E2691" s="32">
        <v>-10954</v>
      </c>
      <c r="F2691" s="32">
        <v>18116</v>
      </c>
      <c r="G2691" s="32">
        <v>-590.47</v>
      </c>
      <c r="H2691" s="32">
        <v>-596.95000000000005</v>
      </c>
      <c r="I2691" s="32">
        <v>-596.96</v>
      </c>
      <c r="J2691" s="32">
        <v>-6.4800000000000182</v>
      </c>
      <c r="K2691" s="32">
        <v>-9.9999999999909051E-3</v>
      </c>
      <c r="L2691" s="32"/>
    </row>
    <row r="2692" spans="1:12">
      <c r="A2692" s="56"/>
      <c r="B2692" s="56" t="s">
        <v>4340</v>
      </c>
      <c r="C2692" s="56" t="s">
        <v>4339</v>
      </c>
      <c r="D2692" s="32">
        <v>722867</v>
      </c>
      <c r="E2692" s="32">
        <v>-239305</v>
      </c>
      <c r="F2692" s="32">
        <v>483562</v>
      </c>
      <c r="G2692" s="32">
        <v>-14361.58</v>
      </c>
      <c r="H2692" s="32">
        <v>-14519.4</v>
      </c>
      <c r="I2692" s="32">
        <v>-14519.41</v>
      </c>
      <c r="J2692" s="32">
        <v>-157.81999999999971</v>
      </c>
      <c r="K2692" s="32">
        <v>-1.0000000000218279E-2</v>
      </c>
      <c r="L2692" s="32"/>
    </row>
    <row r="2693" spans="1:12">
      <c r="A2693" s="56"/>
      <c r="B2693" s="56" t="s">
        <v>3406</v>
      </c>
      <c r="C2693" s="56" t="s">
        <v>3405</v>
      </c>
      <c r="D2693" s="32">
        <v>1030500</v>
      </c>
      <c r="E2693" s="32">
        <v>-181650</v>
      </c>
      <c r="F2693" s="32">
        <v>848850</v>
      </c>
      <c r="G2693" s="32">
        <v>-8488.14</v>
      </c>
      <c r="H2693" s="32">
        <v>-8581.42</v>
      </c>
      <c r="I2693" s="32">
        <v>-8581.41</v>
      </c>
      <c r="J2693" s="32">
        <v>-93.280000000000655</v>
      </c>
      <c r="K2693" s="32">
        <v>1.0000000000218279E-2</v>
      </c>
      <c r="L2693" s="32"/>
    </row>
    <row r="2694" spans="1:12">
      <c r="A2694" s="56"/>
      <c r="B2694" s="56" t="s">
        <v>2367</v>
      </c>
      <c r="C2694" s="56" t="s">
        <v>2366</v>
      </c>
      <c r="D2694" s="32">
        <v>673143</v>
      </c>
      <c r="E2694" s="32">
        <v>-179546</v>
      </c>
      <c r="F2694" s="32">
        <v>493597</v>
      </c>
      <c r="G2694" s="32">
        <v>-8190.71</v>
      </c>
      <c r="H2694" s="32">
        <v>-8280.7199999999993</v>
      </c>
      <c r="I2694" s="32">
        <v>-8280.73</v>
      </c>
      <c r="J2694" s="32">
        <v>-90.009999999999309</v>
      </c>
      <c r="K2694" s="32">
        <v>-1.0000000000218279E-2</v>
      </c>
      <c r="L2694" s="32"/>
    </row>
    <row r="2695" spans="1:12">
      <c r="A2695" s="56"/>
      <c r="B2695" s="56" t="s">
        <v>3291</v>
      </c>
      <c r="C2695" s="56" t="s">
        <v>3290</v>
      </c>
      <c r="D2695" s="32">
        <v>86476561</v>
      </c>
      <c r="E2695" s="32">
        <v>-14922965</v>
      </c>
      <c r="F2695" s="32">
        <v>71553595</v>
      </c>
      <c r="G2695" s="32">
        <v>-715712.31</v>
      </c>
      <c r="H2695" s="32">
        <v>-723577.28</v>
      </c>
      <c r="I2695" s="32">
        <v>-723577.28</v>
      </c>
      <c r="J2695" s="32">
        <v>-7864.9699999999721</v>
      </c>
      <c r="K2695" s="32">
        <v>0</v>
      </c>
      <c r="L2695" s="32"/>
    </row>
    <row r="2696" spans="1:12">
      <c r="A2696" s="56"/>
      <c r="B2696" s="56" t="s">
        <v>3293</v>
      </c>
      <c r="C2696" s="56" t="s">
        <v>3292</v>
      </c>
      <c r="D2696" s="32">
        <v>2201154</v>
      </c>
      <c r="E2696" s="32">
        <v>-379846</v>
      </c>
      <c r="F2696" s="32">
        <v>1821308</v>
      </c>
      <c r="G2696" s="32">
        <v>-18217.57</v>
      </c>
      <c r="H2696" s="32">
        <v>-18417.77</v>
      </c>
      <c r="I2696" s="32">
        <v>-18417.759999999998</v>
      </c>
      <c r="J2696" s="32">
        <v>-200.20000000000073</v>
      </c>
      <c r="K2696" s="32">
        <v>1.0000000002037268E-2</v>
      </c>
      <c r="L2696" s="32"/>
    </row>
    <row r="2697" spans="1:12">
      <c r="A2697" s="56"/>
      <c r="B2697" s="56" t="s">
        <v>3295</v>
      </c>
      <c r="C2697" s="56" t="s">
        <v>3294</v>
      </c>
      <c r="D2697" s="32">
        <v>4197981</v>
      </c>
      <c r="E2697" s="32">
        <v>-724431</v>
      </c>
      <c r="F2697" s="32">
        <v>3473550</v>
      </c>
      <c r="G2697" s="32">
        <v>-34744.06</v>
      </c>
      <c r="H2697" s="32">
        <v>-35125.870000000003</v>
      </c>
      <c r="I2697" s="32">
        <v>-35125.86</v>
      </c>
      <c r="J2697" s="32">
        <v>-381.81000000000495</v>
      </c>
      <c r="K2697" s="32">
        <v>1.0000000002037268E-2</v>
      </c>
      <c r="L2697" s="32"/>
    </row>
    <row r="2698" spans="1:12">
      <c r="A2698" s="56"/>
      <c r="B2698" s="56" t="s">
        <v>2732</v>
      </c>
      <c r="C2698" s="56" t="s">
        <v>2731</v>
      </c>
      <c r="D2698" s="32">
        <v>46742149</v>
      </c>
      <c r="E2698" s="32">
        <v>-12017217</v>
      </c>
      <c r="F2698" s="32">
        <v>34724932</v>
      </c>
      <c r="G2698" s="32">
        <v>-529517.06999999995</v>
      </c>
      <c r="H2698" s="32">
        <v>-535335.93000000005</v>
      </c>
      <c r="I2698" s="32">
        <v>-535335.93999999994</v>
      </c>
      <c r="J2698" s="32">
        <v>-5818.8600000001024</v>
      </c>
      <c r="K2698" s="32">
        <v>-9.9999998928979039E-3</v>
      </c>
      <c r="L2698" s="32"/>
    </row>
    <row r="2699" spans="1:12">
      <c r="A2699" s="56"/>
      <c r="B2699" s="56" t="s">
        <v>2734</v>
      </c>
      <c r="C2699" s="56" t="s">
        <v>2733</v>
      </c>
      <c r="D2699" s="32">
        <v>998591</v>
      </c>
      <c r="E2699" s="32">
        <v>-269331</v>
      </c>
      <c r="F2699" s="32">
        <v>729261</v>
      </c>
      <c r="G2699" s="32">
        <v>-12097.67</v>
      </c>
      <c r="H2699" s="32">
        <v>-12230.62</v>
      </c>
      <c r="I2699" s="32">
        <v>-12230.62</v>
      </c>
      <c r="J2699" s="32">
        <v>-132.95000000000073</v>
      </c>
      <c r="K2699" s="32">
        <v>0</v>
      </c>
      <c r="L2699" s="32"/>
    </row>
    <row r="2700" spans="1:12">
      <c r="A2700" s="56"/>
      <c r="B2700" s="56" t="s">
        <v>2736</v>
      </c>
      <c r="C2700" s="56" t="s">
        <v>2735</v>
      </c>
      <c r="D2700" s="32">
        <v>862420</v>
      </c>
      <c r="E2700" s="32">
        <v>-221747</v>
      </c>
      <c r="F2700" s="32">
        <v>640673</v>
      </c>
      <c r="G2700" s="32">
        <v>-9771.2900000000009</v>
      </c>
      <c r="H2700" s="32">
        <v>-9878.67</v>
      </c>
      <c r="I2700" s="32">
        <v>-9878.66</v>
      </c>
      <c r="J2700" s="32">
        <v>-107.3799999999992</v>
      </c>
      <c r="K2700" s="32">
        <v>1.0000000000218279E-2</v>
      </c>
      <c r="L2700" s="32"/>
    </row>
    <row r="2701" spans="1:12">
      <c r="A2701" s="56"/>
      <c r="B2701" s="56" t="s">
        <v>2738</v>
      </c>
      <c r="C2701" s="56" t="s">
        <v>2737</v>
      </c>
      <c r="D2701" s="32">
        <v>539643</v>
      </c>
      <c r="E2701" s="32">
        <v>-374565</v>
      </c>
      <c r="F2701" s="32">
        <v>165078</v>
      </c>
      <c r="G2701" s="32">
        <v>-2398.23</v>
      </c>
      <c r="H2701" s="32">
        <v>-2424.58</v>
      </c>
      <c r="I2701" s="32">
        <v>-2424.58</v>
      </c>
      <c r="J2701" s="32">
        <v>-26.349999999999909</v>
      </c>
      <c r="K2701" s="32">
        <v>0</v>
      </c>
      <c r="L2701" s="32"/>
    </row>
    <row r="2702" spans="1:12">
      <c r="A2702" s="56"/>
      <c r="B2702" s="56" t="s">
        <v>4388</v>
      </c>
      <c r="C2702" s="56" t="s">
        <v>4387</v>
      </c>
      <c r="D2702" s="32">
        <v>77342</v>
      </c>
      <c r="E2702" s="32">
        <v>-18543</v>
      </c>
      <c r="F2702" s="32">
        <v>58799</v>
      </c>
      <c r="G2702" s="32">
        <v>-1017.68</v>
      </c>
      <c r="H2702" s="32">
        <v>-1028.8499999999999</v>
      </c>
      <c r="I2702" s="32">
        <v>-1028.8599999999999</v>
      </c>
      <c r="J2702" s="32">
        <v>-11.169999999999959</v>
      </c>
      <c r="K2702" s="32">
        <v>-9.9999999999909051E-3</v>
      </c>
      <c r="L2702" s="32"/>
    </row>
    <row r="2703" spans="1:12">
      <c r="A2703" s="56"/>
      <c r="B2703" s="56" t="s">
        <v>4390</v>
      </c>
      <c r="C2703" s="56" t="s">
        <v>4389</v>
      </c>
      <c r="D2703" s="32">
        <v>92901</v>
      </c>
      <c r="E2703" s="32">
        <v>-33771</v>
      </c>
      <c r="F2703" s="32">
        <v>59131</v>
      </c>
      <c r="G2703" s="32">
        <v>-1874.55</v>
      </c>
      <c r="H2703" s="32">
        <v>-1895.14</v>
      </c>
      <c r="I2703" s="32">
        <v>-1895.15</v>
      </c>
      <c r="J2703" s="32">
        <v>-20.590000000000146</v>
      </c>
      <c r="K2703" s="32">
        <v>-9.9999999999909051E-3</v>
      </c>
      <c r="L2703" s="32"/>
    </row>
    <row r="2704" spans="1:12">
      <c r="A2704" s="56"/>
      <c r="B2704" s="56" t="s">
        <v>4392</v>
      </c>
      <c r="C2704" s="56" t="s">
        <v>4391</v>
      </c>
      <c r="D2704" s="32">
        <v>330480</v>
      </c>
      <c r="E2704" s="32">
        <v>-81479</v>
      </c>
      <c r="F2704" s="32">
        <v>249001</v>
      </c>
      <c r="G2704" s="32">
        <v>-4348.4799999999996</v>
      </c>
      <c r="H2704" s="32">
        <v>-4396.2700000000004</v>
      </c>
      <c r="I2704" s="32">
        <v>-4396.2700000000004</v>
      </c>
      <c r="J2704" s="32">
        <v>-47.790000000000873</v>
      </c>
      <c r="K2704" s="32">
        <v>0</v>
      </c>
      <c r="L2704" s="32"/>
    </row>
    <row r="2705" spans="1:12">
      <c r="A2705" s="56"/>
      <c r="B2705" s="56" t="s">
        <v>4151</v>
      </c>
      <c r="C2705" s="56" t="s">
        <v>4150</v>
      </c>
      <c r="D2705" s="32">
        <v>2065510</v>
      </c>
      <c r="E2705" s="32">
        <v>-509249</v>
      </c>
      <c r="F2705" s="32">
        <v>1556261</v>
      </c>
      <c r="G2705" s="32">
        <v>-27178.15</v>
      </c>
      <c r="H2705" s="32">
        <v>-27476.81</v>
      </c>
      <c r="I2705" s="32">
        <v>-27476.799999999999</v>
      </c>
      <c r="J2705" s="32">
        <v>-298.65999999999985</v>
      </c>
      <c r="K2705" s="32">
        <v>1.0000000002037268E-2</v>
      </c>
      <c r="L2705" s="32"/>
    </row>
    <row r="2706" spans="1:12">
      <c r="A2706" s="56"/>
      <c r="B2706" s="56" t="s">
        <v>5634</v>
      </c>
      <c r="C2706" s="56" t="s">
        <v>5633</v>
      </c>
      <c r="D2706" s="32">
        <v>20570157</v>
      </c>
      <c r="E2706" s="32">
        <v>-7800357</v>
      </c>
      <c r="F2706" s="32">
        <v>12769801</v>
      </c>
      <c r="G2706" s="32">
        <v>-418183.03</v>
      </c>
      <c r="H2706" s="32">
        <v>-422778.46</v>
      </c>
      <c r="I2706" s="32">
        <v>-422778.45</v>
      </c>
      <c r="J2706" s="32">
        <v>-4595.429999999993</v>
      </c>
      <c r="K2706" s="32">
        <v>1.0000000009313226E-2</v>
      </c>
      <c r="L2706" s="32"/>
    </row>
    <row r="2707" spans="1:12">
      <c r="A2707" s="56"/>
      <c r="B2707" s="56" t="s">
        <v>5362</v>
      </c>
      <c r="C2707" s="56" t="s">
        <v>5361</v>
      </c>
      <c r="D2707" s="32">
        <v>20570157</v>
      </c>
      <c r="E2707" s="32">
        <v>-7551184</v>
      </c>
      <c r="F2707" s="32">
        <v>13018974</v>
      </c>
      <c r="G2707" s="32">
        <v>-415669.49</v>
      </c>
      <c r="H2707" s="32">
        <v>-420237.28</v>
      </c>
      <c r="I2707" s="32">
        <v>-420237.29</v>
      </c>
      <c r="J2707" s="32">
        <v>-4567.7900000000373</v>
      </c>
      <c r="K2707" s="32">
        <v>-9.9999999511055648E-3</v>
      </c>
      <c r="L2707" s="32"/>
    </row>
    <row r="2708" spans="1:12">
      <c r="A2708" s="56"/>
      <c r="B2708" s="56" t="s">
        <v>4378</v>
      </c>
      <c r="C2708" s="56" t="s">
        <v>4377</v>
      </c>
      <c r="D2708" s="32">
        <v>20570157</v>
      </c>
      <c r="E2708" s="32">
        <v>-7707643</v>
      </c>
      <c r="F2708" s="32">
        <v>12862514</v>
      </c>
      <c r="G2708" s="32">
        <v>-417239.27</v>
      </c>
      <c r="H2708" s="32">
        <v>-421824.32</v>
      </c>
      <c r="I2708" s="32">
        <v>-421824.31</v>
      </c>
      <c r="J2708" s="32">
        <v>-4585.0499999999884</v>
      </c>
      <c r="K2708" s="32">
        <v>1.0000000009313226E-2</v>
      </c>
      <c r="L2708" s="32"/>
    </row>
    <row r="2709" spans="1:12">
      <c r="A2709" s="56"/>
      <c r="B2709" s="56" t="s">
        <v>4311</v>
      </c>
      <c r="C2709" s="56" t="s">
        <v>4310</v>
      </c>
      <c r="D2709" s="32">
        <v>206550</v>
      </c>
      <c r="E2709" s="32">
        <v>-32797</v>
      </c>
      <c r="F2709" s="32">
        <v>173753</v>
      </c>
      <c r="G2709" s="32">
        <v>-1597.22</v>
      </c>
      <c r="H2709" s="32">
        <v>-1614.78</v>
      </c>
      <c r="I2709" s="32">
        <v>-1614.77</v>
      </c>
      <c r="J2709" s="32">
        <v>-17.559999999999945</v>
      </c>
      <c r="K2709" s="32">
        <v>9.9999999999909051E-3</v>
      </c>
      <c r="L2709" s="32"/>
    </row>
    <row r="2710" spans="1:12">
      <c r="A2710" s="56"/>
      <c r="B2710" s="56" t="s">
        <v>7992</v>
      </c>
      <c r="C2710" s="56" t="s">
        <v>9894</v>
      </c>
      <c r="D2710" s="32">
        <v>34144269</v>
      </c>
      <c r="E2710" s="32">
        <v>-34144269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/>
    </row>
    <row r="2711" spans="1:12">
      <c r="A2711" s="56"/>
      <c r="B2711" s="56" t="s">
        <v>1138</v>
      </c>
      <c r="C2711" s="56" t="s">
        <v>3407</v>
      </c>
      <c r="D2711" s="32">
        <v>1767000</v>
      </c>
      <c r="E2711" s="32">
        <v>-301214</v>
      </c>
      <c r="F2711" s="32">
        <v>1465786</v>
      </c>
      <c r="G2711" s="32">
        <v>-14663.86</v>
      </c>
      <c r="H2711" s="32">
        <v>-14825.01</v>
      </c>
      <c r="I2711" s="32">
        <v>-14825</v>
      </c>
      <c r="J2711" s="32">
        <v>-161.14999999999964</v>
      </c>
      <c r="K2711" s="32">
        <v>1.0000000000218279E-2</v>
      </c>
      <c r="L2711" s="32"/>
    </row>
    <row r="2712" spans="1:12">
      <c r="A2712" s="56"/>
      <c r="B2712" s="56" t="s">
        <v>4162</v>
      </c>
      <c r="C2712" s="56" t="s">
        <v>4161</v>
      </c>
      <c r="D2712" s="32">
        <v>30176</v>
      </c>
      <c r="E2712" s="32">
        <v>-7244</v>
      </c>
      <c r="F2712" s="32">
        <v>22933</v>
      </c>
      <c r="G2712" s="32">
        <v>-397.06</v>
      </c>
      <c r="H2712" s="32">
        <v>-401.43</v>
      </c>
      <c r="I2712" s="32">
        <v>-401.43</v>
      </c>
      <c r="J2712" s="32">
        <v>-4.3700000000000045</v>
      </c>
      <c r="K2712" s="32">
        <v>0</v>
      </c>
      <c r="L2712" s="32"/>
    </row>
    <row r="2713" spans="1:12">
      <c r="A2713" s="56"/>
      <c r="B2713" s="56" t="s">
        <v>1728</v>
      </c>
      <c r="C2713" s="56" t="s">
        <v>10748</v>
      </c>
      <c r="D2713" s="32">
        <v>0</v>
      </c>
      <c r="E2713" s="32">
        <v>0</v>
      </c>
      <c r="F2713" s="32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/>
    </row>
    <row r="2714" spans="1:12">
      <c r="A2714" s="56"/>
      <c r="B2714" s="56" t="s">
        <v>1728</v>
      </c>
      <c r="C2714" s="56" t="s">
        <v>3408</v>
      </c>
      <c r="D2714" s="32">
        <v>8862810</v>
      </c>
      <c r="E2714" s="32">
        <v>-3192791</v>
      </c>
      <c r="F2714" s="32">
        <v>5670019</v>
      </c>
      <c r="G2714" s="32">
        <v>-178545.77</v>
      </c>
      <c r="H2714" s="32">
        <v>-180507.82</v>
      </c>
      <c r="I2714" s="32">
        <v>-180507.81</v>
      </c>
      <c r="J2714" s="32">
        <v>-1962.0500000000175</v>
      </c>
      <c r="K2714" s="32">
        <v>1.0000000009313226E-2</v>
      </c>
      <c r="L2714" s="32"/>
    </row>
    <row r="2715" spans="1:12">
      <c r="A2715" s="56"/>
      <c r="B2715" s="56" t="s">
        <v>2544</v>
      </c>
      <c r="C2715" s="56" t="s">
        <v>2543</v>
      </c>
      <c r="D2715" s="32">
        <v>9304957</v>
      </c>
      <c r="E2715" s="32">
        <v>-2489820</v>
      </c>
      <c r="F2715" s="32">
        <v>6815137</v>
      </c>
      <c r="G2715" s="32">
        <v>-113080.23</v>
      </c>
      <c r="H2715" s="32">
        <v>-114322.86</v>
      </c>
      <c r="I2715" s="32">
        <v>-114322.86</v>
      </c>
      <c r="J2715" s="32">
        <v>-1242.6300000000047</v>
      </c>
      <c r="K2715" s="32">
        <v>0</v>
      </c>
      <c r="L2715" s="32"/>
    </row>
    <row r="2716" spans="1:12">
      <c r="A2716" s="56"/>
      <c r="B2716" s="56" t="s">
        <v>3410</v>
      </c>
      <c r="C2716" s="56" t="s">
        <v>3409</v>
      </c>
      <c r="D2716" s="32">
        <v>1062989</v>
      </c>
      <c r="E2716" s="32">
        <v>-172667</v>
      </c>
      <c r="F2716" s="32">
        <v>890322</v>
      </c>
      <c r="G2716" s="32">
        <v>-8912.34</v>
      </c>
      <c r="H2716" s="32">
        <v>-9010.2900000000009</v>
      </c>
      <c r="I2716" s="32">
        <v>-9010.2800000000007</v>
      </c>
      <c r="J2716" s="32">
        <v>-97.950000000000728</v>
      </c>
      <c r="K2716" s="32">
        <v>1.0000000000218279E-2</v>
      </c>
      <c r="L2716" s="32"/>
    </row>
    <row r="2717" spans="1:12">
      <c r="A2717" s="56"/>
      <c r="B2717" s="56" t="s">
        <v>2546</v>
      </c>
      <c r="C2717" s="56" t="s">
        <v>2545</v>
      </c>
      <c r="D2717" s="32">
        <v>1139790</v>
      </c>
      <c r="E2717" s="32">
        <v>-285069</v>
      </c>
      <c r="F2717" s="32">
        <v>854721</v>
      </c>
      <c r="G2717" s="32">
        <v>-14206.18</v>
      </c>
      <c r="H2717" s="32">
        <v>-14362.3</v>
      </c>
      <c r="I2717" s="32">
        <v>-14362.29</v>
      </c>
      <c r="J2717" s="32">
        <v>-156.11999999999898</v>
      </c>
      <c r="K2717" s="32">
        <v>9.9999999983992893E-3</v>
      </c>
      <c r="L2717" s="32"/>
    </row>
    <row r="2718" spans="1:12">
      <c r="A2718" s="56"/>
      <c r="B2718" s="56" t="s">
        <v>4017</v>
      </c>
      <c r="C2718" s="56" t="s">
        <v>4016</v>
      </c>
      <c r="D2718" s="32">
        <v>214200</v>
      </c>
      <c r="E2718" s="32">
        <v>-74988</v>
      </c>
      <c r="F2718" s="32">
        <v>139212</v>
      </c>
      <c r="G2718" s="32">
        <v>-4006.05</v>
      </c>
      <c r="H2718" s="32">
        <v>-4050.07</v>
      </c>
      <c r="I2718" s="32">
        <v>-4050.08</v>
      </c>
      <c r="J2718" s="32">
        <v>-44.019999999999982</v>
      </c>
      <c r="K2718" s="32">
        <v>-9.9999999997635314E-3</v>
      </c>
      <c r="L2718" s="32"/>
    </row>
    <row r="2719" spans="1:12">
      <c r="A2719" s="56"/>
      <c r="B2719" s="56" t="s">
        <v>4145</v>
      </c>
      <c r="C2719" s="56" t="s">
        <v>4144</v>
      </c>
      <c r="D2719" s="32">
        <v>9997583</v>
      </c>
      <c r="E2719" s="32">
        <v>-2292808</v>
      </c>
      <c r="F2719" s="32">
        <v>7704775</v>
      </c>
      <c r="G2719" s="32">
        <v>-131550.07</v>
      </c>
      <c r="H2719" s="32">
        <v>-132995.68</v>
      </c>
      <c r="I2719" s="32">
        <v>-132995.68</v>
      </c>
      <c r="J2719" s="32">
        <v>-1445.609999999986</v>
      </c>
      <c r="K2719" s="32">
        <v>0</v>
      </c>
      <c r="L2719" s="32"/>
    </row>
    <row r="2720" spans="1:12">
      <c r="A2720" s="56"/>
      <c r="B2720" s="56" t="s">
        <v>5906</v>
      </c>
      <c r="C2720" s="56" t="s">
        <v>5905</v>
      </c>
      <c r="D2720" s="32">
        <v>20758252</v>
      </c>
      <c r="E2720" s="32">
        <v>-7124902</v>
      </c>
      <c r="F2720" s="32">
        <v>13633350</v>
      </c>
      <c r="G2720" s="32">
        <v>-414683.34</v>
      </c>
      <c r="H2720" s="32">
        <v>-419240.31</v>
      </c>
      <c r="I2720" s="32">
        <v>-419240.3</v>
      </c>
      <c r="J2720" s="32">
        <v>-4556.9699999999721</v>
      </c>
      <c r="K2720" s="32">
        <v>1.0000000009313226E-2</v>
      </c>
      <c r="L2720" s="32"/>
    </row>
    <row r="2721" spans="1:12">
      <c r="A2721" s="56"/>
      <c r="B2721" s="56" t="s">
        <v>4436</v>
      </c>
      <c r="C2721" s="56" t="s">
        <v>4435</v>
      </c>
      <c r="D2721" s="32">
        <v>1097504</v>
      </c>
      <c r="E2721" s="32">
        <v>-255984</v>
      </c>
      <c r="F2721" s="32">
        <v>841520</v>
      </c>
      <c r="G2721" s="32">
        <v>-14441.13</v>
      </c>
      <c r="H2721" s="32">
        <v>-14599.83</v>
      </c>
      <c r="I2721" s="32">
        <v>-14599.83</v>
      </c>
      <c r="J2721" s="32">
        <v>-158.70000000000073</v>
      </c>
      <c r="K2721" s="32">
        <v>0</v>
      </c>
      <c r="L2721" s="32"/>
    </row>
    <row r="2722" spans="1:12">
      <c r="A2722" s="56"/>
      <c r="B2722" s="56" t="s">
        <v>3297</v>
      </c>
      <c r="C2722" s="56" t="s">
        <v>3296</v>
      </c>
      <c r="D2722" s="32">
        <v>235794471</v>
      </c>
      <c r="E2722" s="32">
        <v>-35329694</v>
      </c>
      <c r="F2722" s="32">
        <v>200464777</v>
      </c>
      <c r="G2722" s="32">
        <v>-2008590.3</v>
      </c>
      <c r="H2722" s="32">
        <v>-2030662.71</v>
      </c>
      <c r="I2722" s="32">
        <v>-2030662.72</v>
      </c>
      <c r="J2722" s="32">
        <v>-22072.409999999916</v>
      </c>
      <c r="K2722" s="32">
        <v>-1.0000000009313226E-2</v>
      </c>
      <c r="L2722" s="32"/>
    </row>
    <row r="2723" spans="1:12">
      <c r="A2723" s="56"/>
      <c r="B2723" s="56" t="s">
        <v>4416</v>
      </c>
      <c r="C2723" s="56" t="s">
        <v>4415</v>
      </c>
      <c r="D2723" s="32">
        <v>1568611</v>
      </c>
      <c r="E2723" s="32">
        <v>-499904</v>
      </c>
      <c r="F2723" s="32">
        <v>1068707</v>
      </c>
      <c r="G2723" s="32">
        <v>-30988.7</v>
      </c>
      <c r="H2723" s="32">
        <v>-31329.23</v>
      </c>
      <c r="I2723" s="32">
        <v>-31329.23</v>
      </c>
      <c r="J2723" s="32">
        <v>-340.52999999999884</v>
      </c>
      <c r="K2723" s="32">
        <v>0</v>
      </c>
      <c r="L2723" s="32"/>
    </row>
    <row r="2724" spans="1:12">
      <c r="A2724" s="56"/>
      <c r="B2724" s="56" t="s">
        <v>4428</v>
      </c>
      <c r="C2724" s="56" t="s">
        <v>4427</v>
      </c>
      <c r="D2724" s="32">
        <v>60618</v>
      </c>
      <c r="E2724" s="32">
        <v>-19411</v>
      </c>
      <c r="F2724" s="32">
        <v>41208</v>
      </c>
      <c r="G2724" s="32">
        <v>-1198.3699999999999</v>
      </c>
      <c r="H2724" s="32">
        <v>-1211.54</v>
      </c>
      <c r="I2724" s="32">
        <v>-1211.54</v>
      </c>
      <c r="J2724" s="32">
        <v>-13.170000000000073</v>
      </c>
      <c r="K2724" s="32">
        <v>0</v>
      </c>
      <c r="L2724" s="32"/>
    </row>
    <row r="2725" spans="1:12">
      <c r="A2725" s="56"/>
      <c r="B2725" s="56" t="s">
        <v>4426</v>
      </c>
      <c r="C2725" s="56" t="s">
        <v>4425</v>
      </c>
      <c r="D2725" s="32">
        <v>108000</v>
      </c>
      <c r="E2725" s="32">
        <v>-34930</v>
      </c>
      <c r="F2725" s="32">
        <v>73070</v>
      </c>
      <c r="G2725" s="32">
        <v>-2138.19</v>
      </c>
      <c r="H2725" s="32">
        <v>-2161.6799999999998</v>
      </c>
      <c r="I2725" s="32">
        <v>-2161.6799999999998</v>
      </c>
      <c r="J2725" s="32">
        <v>-23.489999999999782</v>
      </c>
      <c r="K2725" s="32">
        <v>0</v>
      </c>
      <c r="L2725" s="32"/>
    </row>
    <row r="2726" spans="1:12">
      <c r="A2726" s="56"/>
      <c r="B2726" s="56" t="s">
        <v>4164</v>
      </c>
      <c r="C2726" s="56" t="s">
        <v>4163</v>
      </c>
      <c r="D2726" s="32">
        <v>170127</v>
      </c>
      <c r="E2726" s="32">
        <v>-64488</v>
      </c>
      <c r="F2726" s="32">
        <v>105640</v>
      </c>
      <c r="G2726" s="32">
        <v>-3459.55</v>
      </c>
      <c r="H2726" s="32">
        <v>-3497.56</v>
      </c>
      <c r="I2726" s="32">
        <v>-3497.56</v>
      </c>
      <c r="J2726" s="32">
        <v>-38.009999999999764</v>
      </c>
      <c r="K2726" s="32">
        <v>0</v>
      </c>
      <c r="L2726" s="32"/>
    </row>
    <row r="2727" spans="1:12">
      <c r="A2727" s="56"/>
      <c r="B2727" s="56" t="s">
        <v>4166</v>
      </c>
      <c r="C2727" s="56" t="s">
        <v>4165</v>
      </c>
      <c r="D2727" s="32">
        <v>356883</v>
      </c>
      <c r="E2727" s="32">
        <v>-129854</v>
      </c>
      <c r="F2727" s="32">
        <v>227028</v>
      </c>
      <c r="G2727" s="32">
        <v>-7202.33</v>
      </c>
      <c r="H2727" s="32">
        <v>-7281.49</v>
      </c>
      <c r="I2727" s="32">
        <v>-7281.48</v>
      </c>
      <c r="J2727" s="32">
        <v>-79.159999999999854</v>
      </c>
      <c r="K2727" s="32">
        <v>1.0000000000218279E-2</v>
      </c>
      <c r="L2727" s="32"/>
    </row>
    <row r="2728" spans="1:12">
      <c r="A2728" s="56"/>
      <c r="B2728" s="56" t="s">
        <v>4168</v>
      </c>
      <c r="C2728" s="56" t="s">
        <v>4167</v>
      </c>
      <c r="D2728" s="32">
        <v>199614</v>
      </c>
      <c r="E2728" s="32">
        <v>-74490</v>
      </c>
      <c r="F2728" s="32">
        <v>125124</v>
      </c>
      <c r="G2728" s="32">
        <v>-4047.14</v>
      </c>
      <c r="H2728" s="32">
        <v>-4091.61</v>
      </c>
      <c r="I2728" s="32">
        <v>-4091.62</v>
      </c>
      <c r="J2728" s="32">
        <v>-44.470000000000255</v>
      </c>
      <c r="K2728" s="32">
        <v>-9.9999999997635314E-3</v>
      </c>
      <c r="L2728" s="32"/>
    </row>
    <row r="2729" spans="1:12">
      <c r="A2729" s="56"/>
      <c r="B2729" s="56" t="s">
        <v>4170</v>
      </c>
      <c r="C2729" s="56" t="s">
        <v>4169</v>
      </c>
      <c r="D2729" s="32">
        <v>12097287</v>
      </c>
      <c r="E2729" s="32">
        <v>-2580119</v>
      </c>
      <c r="F2729" s="32">
        <v>9517169</v>
      </c>
      <c r="G2729" s="32">
        <v>-159179.53</v>
      </c>
      <c r="H2729" s="32">
        <v>-160928.75</v>
      </c>
      <c r="I2729" s="32">
        <v>-160928.75</v>
      </c>
      <c r="J2729" s="32">
        <v>-1749.2200000000012</v>
      </c>
      <c r="K2729" s="32">
        <v>0</v>
      </c>
      <c r="L2729" s="32"/>
    </row>
    <row r="2730" spans="1:12">
      <c r="A2730" s="56"/>
      <c r="B2730" s="56" t="s">
        <v>4418</v>
      </c>
      <c r="C2730" s="56" t="s">
        <v>4417</v>
      </c>
      <c r="D2730" s="32">
        <v>550800</v>
      </c>
      <c r="E2730" s="32">
        <v>-116360</v>
      </c>
      <c r="F2730" s="32">
        <v>434440</v>
      </c>
      <c r="G2730" s="32">
        <v>-7247.59</v>
      </c>
      <c r="H2730" s="32">
        <v>-7327.23</v>
      </c>
      <c r="I2730" s="32">
        <v>-7327.23</v>
      </c>
      <c r="J2730" s="32">
        <v>-79.639999999999418</v>
      </c>
      <c r="K2730" s="32">
        <v>0</v>
      </c>
      <c r="L2730" s="32"/>
    </row>
    <row r="2731" spans="1:12">
      <c r="A2731" s="56"/>
      <c r="B2731" s="56" t="s">
        <v>4420</v>
      </c>
      <c r="C2731" s="56" t="s">
        <v>4419</v>
      </c>
      <c r="D2731" s="32">
        <v>96149</v>
      </c>
      <c r="E2731" s="32">
        <v>-30609</v>
      </c>
      <c r="F2731" s="32">
        <v>65539</v>
      </c>
      <c r="G2731" s="32">
        <v>-1899.17</v>
      </c>
      <c r="H2731" s="32">
        <v>-1920.04</v>
      </c>
      <c r="I2731" s="32">
        <v>-1920.05</v>
      </c>
      <c r="J2731" s="32">
        <v>-20.869999999999891</v>
      </c>
      <c r="K2731" s="32">
        <v>-9.9999999999909051E-3</v>
      </c>
      <c r="L2731" s="32"/>
    </row>
    <row r="2732" spans="1:12">
      <c r="A2732" s="56"/>
      <c r="B2732" s="56" t="s">
        <v>11316</v>
      </c>
      <c r="C2732" s="56" t="s">
        <v>5056</v>
      </c>
      <c r="D2732" s="32">
        <v>3878693</v>
      </c>
      <c r="E2732" s="32">
        <v>-568928</v>
      </c>
      <c r="F2732" s="32">
        <v>3309765</v>
      </c>
      <c r="G2732" s="32">
        <v>-31858.49</v>
      </c>
      <c r="H2732" s="32">
        <v>-32208.59</v>
      </c>
      <c r="I2732" s="32">
        <v>-32208.58</v>
      </c>
      <c r="J2732" s="32">
        <v>-350.09999999999854</v>
      </c>
      <c r="K2732" s="32">
        <v>9.9999999983992893E-3</v>
      </c>
      <c r="L2732" s="32"/>
    </row>
    <row r="2733" spans="1:12">
      <c r="A2733" s="56"/>
      <c r="B2733" s="56" t="s">
        <v>5058</v>
      </c>
      <c r="C2733" s="56" t="s">
        <v>5057</v>
      </c>
      <c r="D2733" s="32">
        <v>3878693</v>
      </c>
      <c r="E2733" s="32">
        <v>-568928</v>
      </c>
      <c r="F2733" s="32">
        <v>3309765</v>
      </c>
      <c r="G2733" s="32">
        <v>-31858.49</v>
      </c>
      <c r="H2733" s="32">
        <v>-32208.59</v>
      </c>
      <c r="I2733" s="32">
        <v>-32208.58</v>
      </c>
      <c r="J2733" s="32">
        <v>-350.09999999999854</v>
      </c>
      <c r="K2733" s="32">
        <v>9.9999999983992893E-3</v>
      </c>
      <c r="L2733" s="32"/>
    </row>
    <row r="2734" spans="1:12">
      <c r="A2734" s="56"/>
      <c r="B2734" s="56" t="s">
        <v>4288</v>
      </c>
      <c r="C2734" s="56" t="s">
        <v>4287</v>
      </c>
      <c r="D2734" s="32">
        <v>371760</v>
      </c>
      <c r="E2734" s="32">
        <v>-59029</v>
      </c>
      <c r="F2734" s="32">
        <v>312731</v>
      </c>
      <c r="G2734" s="32">
        <v>-2874.77</v>
      </c>
      <c r="H2734" s="32">
        <v>-2906.37</v>
      </c>
      <c r="I2734" s="32">
        <v>-2906.36</v>
      </c>
      <c r="J2734" s="32">
        <v>-31.599999999999909</v>
      </c>
      <c r="K2734" s="32">
        <v>9.9999999997635314E-3</v>
      </c>
      <c r="L2734" s="32"/>
    </row>
    <row r="2735" spans="1:12">
      <c r="A2735" s="56"/>
      <c r="B2735" s="56" t="s">
        <v>4290</v>
      </c>
      <c r="C2735" s="56" t="s">
        <v>4289</v>
      </c>
      <c r="D2735" s="32">
        <v>177995</v>
      </c>
      <c r="E2735" s="32">
        <v>-27197</v>
      </c>
      <c r="F2735" s="32">
        <v>150798</v>
      </c>
      <c r="G2735" s="32">
        <v>-1388.62</v>
      </c>
      <c r="H2735" s="32">
        <v>-1403.87</v>
      </c>
      <c r="I2735" s="32">
        <v>-1403.88</v>
      </c>
      <c r="J2735" s="32">
        <v>-15.25</v>
      </c>
      <c r="K2735" s="32">
        <v>-1.0000000000218279E-2</v>
      </c>
      <c r="L2735" s="32"/>
    </row>
    <row r="2736" spans="1:12">
      <c r="A2736" s="56"/>
      <c r="B2736" s="56" t="s">
        <v>4292</v>
      </c>
      <c r="C2736" s="56" t="s">
        <v>4291</v>
      </c>
      <c r="D2736" s="32">
        <v>91515</v>
      </c>
      <c r="E2736" s="32">
        <v>-12980</v>
      </c>
      <c r="F2736" s="32">
        <v>78536</v>
      </c>
      <c r="G2736" s="32">
        <v>-724.01</v>
      </c>
      <c r="H2736" s="32">
        <v>-731.96</v>
      </c>
      <c r="I2736" s="32">
        <v>-731.96</v>
      </c>
      <c r="J2736" s="32">
        <v>-7.9500000000000455</v>
      </c>
      <c r="K2736" s="32">
        <v>0</v>
      </c>
      <c r="L2736" s="32"/>
    </row>
    <row r="2737" spans="1:12">
      <c r="A2737" s="56"/>
      <c r="B2737" s="56" t="s">
        <v>4294</v>
      </c>
      <c r="C2737" s="56" t="s">
        <v>4293</v>
      </c>
      <c r="D2737" s="32">
        <v>70380</v>
      </c>
      <c r="E2737" s="32">
        <v>-9982</v>
      </c>
      <c r="F2737" s="32">
        <v>60398</v>
      </c>
      <c r="G2737" s="32">
        <v>-556.79999999999995</v>
      </c>
      <c r="H2737" s="32">
        <v>-562.91999999999996</v>
      </c>
      <c r="I2737" s="32">
        <v>-562.91</v>
      </c>
      <c r="J2737" s="32">
        <v>-6.1200000000000045</v>
      </c>
      <c r="K2737" s="32">
        <v>9.9999999999909051E-3</v>
      </c>
      <c r="L2737" s="32"/>
    </row>
    <row r="2738" spans="1:12">
      <c r="A2738" s="56"/>
      <c r="B2738" s="56" t="s">
        <v>5636</v>
      </c>
      <c r="C2738" s="56" t="s">
        <v>5635</v>
      </c>
      <c r="D2738" s="32">
        <v>413064</v>
      </c>
      <c r="E2738" s="32">
        <v>-146112</v>
      </c>
      <c r="F2738" s="32">
        <v>266953</v>
      </c>
      <c r="G2738" s="32">
        <v>-8295.06</v>
      </c>
      <c r="H2738" s="32">
        <v>-8386.2199999999993</v>
      </c>
      <c r="I2738" s="32">
        <v>-8386.2099999999991</v>
      </c>
      <c r="J2738" s="32">
        <v>-91.159999999999854</v>
      </c>
      <c r="K2738" s="32">
        <v>1.0000000000218279E-2</v>
      </c>
      <c r="L2738" s="32"/>
    </row>
    <row r="2739" spans="1:12">
      <c r="A2739" s="56"/>
      <c r="B2739" s="56" t="s">
        <v>4422</v>
      </c>
      <c r="C2739" s="56" t="s">
        <v>4421</v>
      </c>
      <c r="D2739" s="32">
        <v>37161</v>
      </c>
      <c r="E2739" s="32">
        <v>-12859</v>
      </c>
      <c r="F2739" s="32">
        <v>24302</v>
      </c>
      <c r="G2739" s="32">
        <v>-743.5</v>
      </c>
      <c r="H2739" s="32">
        <v>-751.67</v>
      </c>
      <c r="I2739" s="32">
        <v>-751.67</v>
      </c>
      <c r="J2739" s="32">
        <v>-8.1699999999999591</v>
      </c>
      <c r="K2739" s="32">
        <v>0</v>
      </c>
      <c r="L2739" s="32"/>
    </row>
    <row r="2740" spans="1:12">
      <c r="A2740" s="56"/>
      <c r="B2740" s="56" t="s">
        <v>4430</v>
      </c>
      <c r="C2740" s="56" t="s">
        <v>4429</v>
      </c>
      <c r="D2740" s="32">
        <v>18580</v>
      </c>
      <c r="E2740" s="32">
        <v>-5887</v>
      </c>
      <c r="F2740" s="32">
        <v>12693</v>
      </c>
      <c r="G2740" s="32">
        <v>-366.76</v>
      </c>
      <c r="H2740" s="32">
        <v>-370.78</v>
      </c>
      <c r="I2740" s="32">
        <v>-370.79</v>
      </c>
      <c r="J2740" s="32">
        <v>-4.0199999999999818</v>
      </c>
      <c r="K2740" s="32">
        <v>-1.0000000000047748E-2</v>
      </c>
      <c r="L2740" s="32"/>
    </row>
    <row r="2741" spans="1:12">
      <c r="A2741" s="56"/>
      <c r="B2741" s="56" t="s">
        <v>4282</v>
      </c>
      <c r="C2741" s="56" t="s">
        <v>4281</v>
      </c>
      <c r="D2741" s="32">
        <v>199835</v>
      </c>
      <c r="E2741" s="32">
        <v>-44124</v>
      </c>
      <c r="F2741" s="32">
        <v>155711</v>
      </c>
      <c r="G2741" s="32">
        <v>-2629.48</v>
      </c>
      <c r="H2741" s="32">
        <v>-2658.38</v>
      </c>
      <c r="I2741" s="32">
        <v>-2658.37</v>
      </c>
      <c r="J2741" s="32">
        <v>-28.900000000000091</v>
      </c>
      <c r="K2741" s="32">
        <v>1.0000000000218279E-2</v>
      </c>
      <c r="L2741" s="32"/>
    </row>
    <row r="2742" spans="1:12">
      <c r="A2742" s="56"/>
      <c r="B2742" s="56" t="s">
        <v>4172</v>
      </c>
      <c r="C2742" s="56" t="s">
        <v>4171</v>
      </c>
      <c r="D2742" s="32">
        <v>36394</v>
      </c>
      <c r="E2742" s="32">
        <v>-8099</v>
      </c>
      <c r="F2742" s="32">
        <v>28295</v>
      </c>
      <c r="G2742" s="32">
        <v>-478.88</v>
      </c>
      <c r="H2742" s="32">
        <v>-484.13</v>
      </c>
      <c r="I2742" s="32">
        <v>-484.14</v>
      </c>
      <c r="J2742" s="32">
        <v>-5.25</v>
      </c>
      <c r="K2742" s="32">
        <v>-9.9999999999909051E-3</v>
      </c>
      <c r="L2742" s="32"/>
    </row>
    <row r="2743" spans="1:12">
      <c r="A2743" s="56"/>
      <c r="B2743" s="56" t="s">
        <v>7993</v>
      </c>
      <c r="C2743" s="56" t="s">
        <v>9895</v>
      </c>
      <c r="D2743" s="32">
        <v>38886650</v>
      </c>
      <c r="E2743" s="32">
        <v>-38886650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/>
    </row>
    <row r="2744" spans="1:12">
      <c r="A2744" s="56"/>
      <c r="B2744" s="56" t="s">
        <v>1618</v>
      </c>
      <c r="C2744" s="56" t="s">
        <v>1617</v>
      </c>
      <c r="D2744" s="32">
        <v>3742132</v>
      </c>
      <c r="E2744" s="32">
        <v>-549134</v>
      </c>
      <c r="F2744" s="32">
        <v>3192998</v>
      </c>
      <c r="G2744" s="32">
        <v>-32000.01</v>
      </c>
      <c r="H2744" s="32">
        <v>-32351.66</v>
      </c>
      <c r="I2744" s="32">
        <v>-32351.66</v>
      </c>
      <c r="J2744" s="32">
        <v>-351.65000000000146</v>
      </c>
      <c r="K2744" s="32">
        <v>0</v>
      </c>
      <c r="L2744" s="32"/>
    </row>
    <row r="2745" spans="1:12">
      <c r="A2745" s="56"/>
      <c r="B2745" s="56" t="s">
        <v>1618</v>
      </c>
      <c r="C2745" s="56" t="s">
        <v>1722</v>
      </c>
      <c r="D2745" s="32">
        <v>3742132</v>
      </c>
      <c r="E2745" s="32">
        <v>-549134</v>
      </c>
      <c r="F2745" s="32">
        <v>3192998</v>
      </c>
      <c r="G2745" s="32">
        <v>-32000.01</v>
      </c>
      <c r="H2745" s="32">
        <v>-32351.66</v>
      </c>
      <c r="I2745" s="32">
        <v>-32351.66</v>
      </c>
      <c r="J2745" s="32">
        <v>-351.65000000000146</v>
      </c>
      <c r="K2745" s="32">
        <v>0</v>
      </c>
      <c r="L2745" s="32"/>
    </row>
    <row r="2746" spans="1:12">
      <c r="A2746" s="56"/>
      <c r="B2746" s="56" t="s">
        <v>6013</v>
      </c>
      <c r="C2746" s="56" t="s">
        <v>3315</v>
      </c>
      <c r="D2746" s="32">
        <v>16899317</v>
      </c>
      <c r="E2746" s="32">
        <v>-2459025</v>
      </c>
      <c r="F2746" s="32">
        <v>14440292</v>
      </c>
      <c r="G2746" s="32">
        <v>-144732.65</v>
      </c>
      <c r="H2746" s="32">
        <v>-146323.12</v>
      </c>
      <c r="I2746" s="32">
        <v>-146323.12</v>
      </c>
      <c r="J2746" s="32">
        <v>-1590.4700000000012</v>
      </c>
      <c r="K2746" s="32">
        <v>0</v>
      </c>
      <c r="L2746" s="32"/>
    </row>
    <row r="2747" spans="1:12">
      <c r="A2747" s="56"/>
      <c r="B2747" s="56" t="s">
        <v>6002</v>
      </c>
      <c r="C2747" s="56" t="s">
        <v>3307</v>
      </c>
      <c r="D2747" s="32">
        <v>80832133</v>
      </c>
      <c r="E2747" s="32">
        <v>-11791335</v>
      </c>
      <c r="F2747" s="32">
        <v>69040798</v>
      </c>
      <c r="G2747" s="32">
        <v>-691966.12</v>
      </c>
      <c r="H2747" s="32">
        <v>-699570.14</v>
      </c>
      <c r="I2747" s="32">
        <v>-699570.14</v>
      </c>
      <c r="J2747" s="32">
        <v>-7604.0200000000186</v>
      </c>
      <c r="K2747" s="32">
        <v>0</v>
      </c>
      <c r="L2747" s="32"/>
    </row>
    <row r="2748" spans="1:12">
      <c r="A2748" s="56"/>
      <c r="B2748" s="56" t="s">
        <v>6003</v>
      </c>
      <c r="C2748" s="56" t="s">
        <v>3308</v>
      </c>
      <c r="D2748" s="32">
        <v>60139798</v>
      </c>
      <c r="E2748" s="32">
        <v>-8773124</v>
      </c>
      <c r="F2748" s="32">
        <v>51366674</v>
      </c>
      <c r="G2748" s="32">
        <v>-514825.83</v>
      </c>
      <c r="H2748" s="32">
        <v>-520483.27</v>
      </c>
      <c r="I2748" s="32">
        <v>-520483.26</v>
      </c>
      <c r="J2748" s="32">
        <v>-5657.4400000000023</v>
      </c>
      <c r="K2748" s="32">
        <v>1.0000000009313226E-2</v>
      </c>
      <c r="L2748" s="32"/>
    </row>
    <row r="2749" spans="1:12">
      <c r="A2749" s="56"/>
      <c r="B2749" s="56" t="s">
        <v>6001</v>
      </c>
      <c r="C2749" s="56" t="s">
        <v>3306</v>
      </c>
      <c r="D2749" s="32">
        <v>36877815</v>
      </c>
      <c r="E2749" s="32">
        <v>-5377845</v>
      </c>
      <c r="F2749" s="32">
        <v>31499969</v>
      </c>
      <c r="G2749" s="32">
        <v>-315711.65000000002</v>
      </c>
      <c r="H2749" s="32">
        <v>-319181</v>
      </c>
      <c r="I2749" s="32">
        <v>-319181.01</v>
      </c>
      <c r="J2749" s="32">
        <v>-3469.3499999999767</v>
      </c>
      <c r="K2749" s="32">
        <v>-1.0000000009313226E-2</v>
      </c>
      <c r="L2749" s="32"/>
    </row>
    <row r="2750" spans="1:12">
      <c r="A2750" s="56"/>
      <c r="B2750" s="56" t="s">
        <v>6014</v>
      </c>
      <c r="C2750" s="56" t="s">
        <v>3316</v>
      </c>
      <c r="D2750" s="32">
        <v>37971316</v>
      </c>
      <c r="E2750" s="32">
        <v>-5521182</v>
      </c>
      <c r="F2750" s="32">
        <v>32450134</v>
      </c>
      <c r="G2750" s="32">
        <v>-325244.82</v>
      </c>
      <c r="H2750" s="32">
        <v>-328818.94</v>
      </c>
      <c r="I2750" s="32">
        <v>-328818.95</v>
      </c>
      <c r="J2750" s="32">
        <v>-3574.1199999999953</v>
      </c>
      <c r="K2750" s="32">
        <v>-1.0000000009313226E-2</v>
      </c>
      <c r="L2750" s="32"/>
    </row>
    <row r="2751" spans="1:12">
      <c r="A2751" s="56"/>
      <c r="B2751" s="56" t="s">
        <v>4342</v>
      </c>
      <c r="C2751" s="56" t="s">
        <v>4341</v>
      </c>
      <c r="D2751" s="32">
        <v>283613</v>
      </c>
      <c r="E2751" s="32">
        <v>-29991</v>
      </c>
      <c r="F2751" s="32">
        <v>253622</v>
      </c>
      <c r="G2751" s="32">
        <v>-3733.43</v>
      </c>
      <c r="H2751" s="32">
        <v>-3774.47</v>
      </c>
      <c r="I2751" s="32">
        <v>-3774.46</v>
      </c>
      <c r="J2751" s="32">
        <v>-41.039999999999964</v>
      </c>
      <c r="K2751" s="32">
        <v>9.9999999997635314E-3</v>
      </c>
      <c r="L2751" s="32"/>
    </row>
    <row r="2752" spans="1:12">
      <c r="A2752" s="56"/>
      <c r="B2752" s="56" t="s">
        <v>4344</v>
      </c>
      <c r="C2752" s="56" t="s">
        <v>4343</v>
      </c>
      <c r="D2752" s="32">
        <v>286720</v>
      </c>
      <c r="E2752" s="32">
        <v>-74688</v>
      </c>
      <c r="F2752" s="32">
        <v>212032</v>
      </c>
      <c r="G2752" s="32">
        <v>-5659.12</v>
      </c>
      <c r="H2752" s="32">
        <v>-5721.31</v>
      </c>
      <c r="I2752" s="32">
        <v>-5721.3</v>
      </c>
      <c r="J2752" s="32">
        <v>-62.190000000000509</v>
      </c>
      <c r="K2752" s="32">
        <v>1.0000000000218279E-2</v>
      </c>
      <c r="L2752" s="32"/>
    </row>
    <row r="2753" spans="1:12">
      <c r="A2753" s="56"/>
      <c r="B2753" s="56" t="s">
        <v>4432</v>
      </c>
      <c r="C2753" s="56" t="s">
        <v>4431</v>
      </c>
      <c r="D2753" s="32">
        <v>391807</v>
      </c>
      <c r="E2753" s="32">
        <v>-62119</v>
      </c>
      <c r="F2753" s="32">
        <v>329688</v>
      </c>
      <c r="G2753" s="32">
        <v>-5157.6899999999996</v>
      </c>
      <c r="H2753" s="32">
        <v>-5214.3599999999997</v>
      </c>
      <c r="I2753" s="32">
        <v>-5214.3599999999997</v>
      </c>
      <c r="J2753" s="32">
        <v>-56.670000000000073</v>
      </c>
      <c r="K2753" s="32">
        <v>0</v>
      </c>
      <c r="L2753" s="32"/>
    </row>
    <row r="2754" spans="1:12">
      <c r="A2754" s="56"/>
      <c r="B2754" s="56" t="s">
        <v>4394</v>
      </c>
      <c r="C2754" s="56" t="s">
        <v>4393</v>
      </c>
      <c r="D2754" s="32">
        <v>66959</v>
      </c>
      <c r="E2754" s="32">
        <v>-17224</v>
      </c>
      <c r="F2754" s="32">
        <v>49735</v>
      </c>
      <c r="G2754" s="32">
        <v>-1321.6</v>
      </c>
      <c r="H2754" s="32">
        <v>-1336.13</v>
      </c>
      <c r="I2754" s="32">
        <v>-1336.12</v>
      </c>
      <c r="J2754" s="32">
        <v>-14.5300000000002</v>
      </c>
      <c r="K2754" s="32">
        <v>1.0000000000218279E-2</v>
      </c>
      <c r="L2754" s="32"/>
    </row>
    <row r="2755" spans="1:12">
      <c r="A2755" s="56"/>
      <c r="B2755" s="56" t="s">
        <v>4414</v>
      </c>
      <c r="C2755" s="56" t="s">
        <v>4413</v>
      </c>
      <c r="D2755" s="32">
        <v>4325799</v>
      </c>
      <c r="E2755" s="32">
        <v>-886641</v>
      </c>
      <c r="F2755" s="32">
        <v>3439158</v>
      </c>
      <c r="G2755" s="32">
        <v>-85380.2</v>
      </c>
      <c r="H2755" s="32">
        <v>-86318.45</v>
      </c>
      <c r="I2755" s="32">
        <v>-86318.45</v>
      </c>
      <c r="J2755" s="32">
        <v>-938.25</v>
      </c>
      <c r="K2755" s="32">
        <v>0</v>
      </c>
      <c r="L2755" s="32"/>
    </row>
    <row r="2756" spans="1:12">
      <c r="A2756" s="56"/>
      <c r="B2756" s="56" t="s">
        <v>2916</v>
      </c>
      <c r="C2756" s="56" t="s">
        <v>2915</v>
      </c>
      <c r="D2756" s="32">
        <v>510000</v>
      </c>
      <c r="E2756" s="32">
        <v>-159730</v>
      </c>
      <c r="F2756" s="32">
        <v>350270</v>
      </c>
      <c r="G2756" s="32">
        <v>-10066.1</v>
      </c>
      <c r="H2756" s="32">
        <v>-10176.709999999999</v>
      </c>
      <c r="I2756" s="32">
        <v>-10176.709999999999</v>
      </c>
      <c r="J2756" s="32">
        <v>-110.60999999999876</v>
      </c>
      <c r="K2756" s="32">
        <v>0</v>
      </c>
      <c r="L2756" s="32"/>
    </row>
    <row r="2757" spans="1:12">
      <c r="A2757" s="56"/>
      <c r="B2757" s="56" t="s">
        <v>1881</v>
      </c>
      <c r="C2757" s="56" t="s">
        <v>1880</v>
      </c>
      <c r="D2757" s="32">
        <v>365909</v>
      </c>
      <c r="E2757" s="32">
        <v>-76771</v>
      </c>
      <c r="F2757" s="32">
        <v>289138</v>
      </c>
      <c r="G2757" s="32">
        <v>-4814.7299999999996</v>
      </c>
      <c r="H2757" s="32">
        <v>-4867.6499999999996</v>
      </c>
      <c r="I2757" s="32">
        <v>-4867.6400000000003</v>
      </c>
      <c r="J2757" s="32">
        <v>-52.920000000000073</v>
      </c>
      <c r="K2757" s="32">
        <v>9.999999999308784E-3</v>
      </c>
      <c r="L2757" s="32"/>
    </row>
    <row r="2758" spans="1:12">
      <c r="A2758" s="56"/>
      <c r="B2758" s="56" t="s">
        <v>5877</v>
      </c>
      <c r="C2758" s="56" t="s">
        <v>5876</v>
      </c>
      <c r="D2758" s="32">
        <v>45215940</v>
      </c>
      <c r="E2758" s="32">
        <v>-40601436</v>
      </c>
      <c r="F2758" s="32">
        <v>4614503</v>
      </c>
      <c r="G2758" s="32">
        <v>-2818253.77</v>
      </c>
      <c r="H2758" s="32">
        <v>-1796249.65</v>
      </c>
      <c r="I2758" s="32">
        <v>0</v>
      </c>
      <c r="J2758" s="32">
        <v>1022004.1200000001</v>
      </c>
      <c r="K2758" s="32">
        <v>1796249.65</v>
      </c>
      <c r="L2758" s="32"/>
    </row>
    <row r="2759" spans="1:12">
      <c r="A2759" s="56"/>
      <c r="B2759" s="56" t="s">
        <v>2732</v>
      </c>
      <c r="C2759" s="56" t="s">
        <v>2739</v>
      </c>
      <c r="D2759" s="32">
        <v>58376209</v>
      </c>
      <c r="E2759" s="32">
        <v>-16181405</v>
      </c>
      <c r="F2759" s="32">
        <v>42194804</v>
      </c>
      <c r="G2759" s="32">
        <v>-1152197.1000000001</v>
      </c>
      <c r="H2759" s="32">
        <v>-1164858.6100000001</v>
      </c>
      <c r="I2759" s="32">
        <v>-1164858.6000000001</v>
      </c>
      <c r="J2759" s="32">
        <v>-12661.510000000009</v>
      </c>
      <c r="K2759" s="32">
        <v>1.0000000009313226E-2</v>
      </c>
      <c r="L2759" s="32"/>
    </row>
    <row r="2760" spans="1:12">
      <c r="A2760" s="56"/>
      <c r="B2760" s="56" t="s">
        <v>4013</v>
      </c>
      <c r="C2760" s="56" t="s">
        <v>4012</v>
      </c>
      <c r="D2760" s="32">
        <v>91800</v>
      </c>
      <c r="E2760" s="32">
        <v>-26641</v>
      </c>
      <c r="F2760" s="32">
        <v>65159</v>
      </c>
      <c r="G2760" s="32">
        <v>-1811.9</v>
      </c>
      <c r="H2760" s="32">
        <v>-1831.81</v>
      </c>
      <c r="I2760" s="32">
        <v>-1831.8</v>
      </c>
      <c r="J2760" s="32">
        <v>-19.909999999999854</v>
      </c>
      <c r="K2760" s="32">
        <v>9.9999999999909051E-3</v>
      </c>
      <c r="L2760" s="32"/>
    </row>
    <row r="2761" spans="1:12">
      <c r="A2761" s="56"/>
      <c r="B2761" s="56" t="s">
        <v>2732</v>
      </c>
      <c r="C2761" s="56" t="s">
        <v>2740</v>
      </c>
      <c r="D2761" s="32">
        <v>293348</v>
      </c>
      <c r="E2761" s="32">
        <v>-81314</v>
      </c>
      <c r="F2761" s="32">
        <v>212034</v>
      </c>
      <c r="G2761" s="32">
        <v>-5789.93</v>
      </c>
      <c r="H2761" s="32">
        <v>-5853.57</v>
      </c>
      <c r="I2761" s="32">
        <v>-5853.56</v>
      </c>
      <c r="J2761" s="32">
        <v>-63.639999999999418</v>
      </c>
      <c r="K2761" s="32">
        <v>9.999999999308784E-3</v>
      </c>
      <c r="L2761" s="32"/>
    </row>
    <row r="2762" spans="1:12">
      <c r="A2762" s="56"/>
      <c r="B2762" s="56" t="s">
        <v>2742</v>
      </c>
      <c r="C2762" s="56" t="s">
        <v>2741</v>
      </c>
      <c r="D2762" s="32">
        <v>592313</v>
      </c>
      <c r="E2762" s="32">
        <v>-164184</v>
      </c>
      <c r="F2762" s="32">
        <v>428129</v>
      </c>
      <c r="G2762" s="32">
        <v>-11690.74</v>
      </c>
      <c r="H2762" s="32">
        <v>-11819.21</v>
      </c>
      <c r="I2762" s="32">
        <v>-11819.21</v>
      </c>
      <c r="J2762" s="32">
        <v>-128.46999999999935</v>
      </c>
      <c r="K2762" s="32">
        <v>0</v>
      </c>
      <c r="L2762" s="32"/>
    </row>
    <row r="2763" spans="1:12">
      <c r="A2763" s="56"/>
      <c r="B2763" s="56" t="s">
        <v>3485</v>
      </c>
      <c r="C2763" s="56" t="s">
        <v>3484</v>
      </c>
      <c r="D2763" s="32">
        <v>1606500</v>
      </c>
      <c r="E2763" s="32">
        <v>-271366</v>
      </c>
      <c r="F2763" s="32">
        <v>1335134</v>
      </c>
      <c r="G2763" s="32">
        <v>-19024.919999999998</v>
      </c>
      <c r="H2763" s="32">
        <v>-19233.990000000002</v>
      </c>
      <c r="I2763" s="32">
        <v>-19233.98</v>
      </c>
      <c r="J2763" s="32">
        <v>-209.07000000000335</v>
      </c>
      <c r="K2763" s="32">
        <v>1.0000000002037268E-2</v>
      </c>
      <c r="L2763" s="32"/>
    </row>
    <row r="2764" spans="1:12">
      <c r="A2764" s="56"/>
      <c r="B2764" s="56" t="s">
        <v>5634</v>
      </c>
      <c r="C2764" s="56" t="s">
        <v>5637</v>
      </c>
      <c r="D2764" s="32">
        <v>2150064</v>
      </c>
      <c r="E2764" s="32">
        <v>-623960</v>
      </c>
      <c r="F2764" s="32">
        <v>1526103</v>
      </c>
      <c r="G2764" s="32">
        <v>-42436.76</v>
      </c>
      <c r="H2764" s="32">
        <v>-42903.1</v>
      </c>
      <c r="I2764" s="32">
        <v>-42903.1</v>
      </c>
      <c r="J2764" s="32">
        <v>-466.33999999999651</v>
      </c>
      <c r="K2764" s="32">
        <v>0</v>
      </c>
      <c r="L2764" s="32"/>
    </row>
    <row r="2765" spans="1:12">
      <c r="A2765" s="56"/>
      <c r="B2765" s="56" t="s">
        <v>4174</v>
      </c>
      <c r="C2765" s="56" t="s">
        <v>4173</v>
      </c>
      <c r="D2765" s="32">
        <v>2581875</v>
      </c>
      <c r="E2765" s="32">
        <v>-808074</v>
      </c>
      <c r="F2765" s="32">
        <v>1773801</v>
      </c>
      <c r="G2765" s="32">
        <v>-50959.61</v>
      </c>
      <c r="H2765" s="32">
        <v>-51519.61</v>
      </c>
      <c r="I2765" s="32">
        <v>-51519.6</v>
      </c>
      <c r="J2765" s="32">
        <v>-560</v>
      </c>
      <c r="K2765" s="32">
        <v>1.0000000002037268E-2</v>
      </c>
      <c r="L2765" s="32"/>
    </row>
    <row r="2766" spans="1:12">
      <c r="A2766" s="56"/>
      <c r="B2766" s="56" t="s">
        <v>4015</v>
      </c>
      <c r="C2766" s="56" t="s">
        <v>4014</v>
      </c>
      <c r="D2766" s="32">
        <v>157589</v>
      </c>
      <c r="E2766" s="32">
        <v>-28825</v>
      </c>
      <c r="F2766" s="32">
        <v>128764</v>
      </c>
      <c r="G2766" s="32">
        <v>-2073.6</v>
      </c>
      <c r="H2766" s="32">
        <v>-2096.39</v>
      </c>
      <c r="I2766" s="32">
        <v>-2096.39</v>
      </c>
      <c r="J2766" s="32">
        <v>-22.789999999999964</v>
      </c>
      <c r="K2766" s="32">
        <v>0</v>
      </c>
      <c r="L2766" s="32"/>
    </row>
    <row r="2767" spans="1:12">
      <c r="A2767" s="56"/>
      <c r="B2767" s="56" t="s">
        <v>4286</v>
      </c>
      <c r="C2767" s="56" t="s">
        <v>4285</v>
      </c>
      <c r="D2767" s="32">
        <v>1191964</v>
      </c>
      <c r="E2767" s="32">
        <v>-230954</v>
      </c>
      <c r="F2767" s="32">
        <v>961010</v>
      </c>
      <c r="G2767" s="32">
        <v>-15684.22</v>
      </c>
      <c r="H2767" s="32">
        <v>-15856.56</v>
      </c>
      <c r="I2767" s="32">
        <v>-15856.57</v>
      </c>
      <c r="J2767" s="32">
        <v>-172.34000000000015</v>
      </c>
      <c r="K2767" s="32">
        <v>-1.0000000000218279E-2</v>
      </c>
      <c r="L2767" s="32"/>
    </row>
    <row r="2768" spans="1:12">
      <c r="A2768" s="56"/>
      <c r="B2768" s="56" t="s">
        <v>4234</v>
      </c>
      <c r="C2768" s="56" t="s">
        <v>5545</v>
      </c>
      <c r="D2768" s="32">
        <v>9432978</v>
      </c>
      <c r="E2768" s="32">
        <v>-1020113</v>
      </c>
      <c r="F2768" s="32">
        <v>8412865</v>
      </c>
      <c r="G2768" s="32">
        <v>-77487.740000000005</v>
      </c>
      <c r="H2768" s="32">
        <v>-78339.25</v>
      </c>
      <c r="I2768" s="32">
        <v>-78339.25</v>
      </c>
      <c r="J2768" s="32">
        <v>-851.50999999999476</v>
      </c>
      <c r="K2768" s="32">
        <v>0</v>
      </c>
      <c r="L2768" s="32"/>
    </row>
    <row r="2769" spans="1:12">
      <c r="A2769" s="56"/>
      <c r="B2769" s="56" t="s">
        <v>1752</v>
      </c>
      <c r="C2769" s="56" t="s">
        <v>1751</v>
      </c>
      <c r="D2769" s="32">
        <v>136880</v>
      </c>
      <c r="E2769" s="32">
        <v>-42253</v>
      </c>
      <c r="F2769" s="32">
        <v>94627</v>
      </c>
      <c r="G2769" s="32">
        <v>-3241.99</v>
      </c>
      <c r="H2769" s="32">
        <v>-3277.62</v>
      </c>
      <c r="I2769" s="32">
        <v>-3277.62</v>
      </c>
      <c r="J2769" s="32">
        <v>-35.630000000000109</v>
      </c>
      <c r="K2769" s="32">
        <v>0</v>
      </c>
      <c r="L2769" s="32"/>
    </row>
    <row r="2770" spans="1:12">
      <c r="A2770" s="56"/>
      <c r="B2770" s="56" t="s">
        <v>3299</v>
      </c>
      <c r="C2770" s="56" t="s">
        <v>3298</v>
      </c>
      <c r="D2770" s="32">
        <v>1072809</v>
      </c>
      <c r="E2770" s="32">
        <v>-183978</v>
      </c>
      <c r="F2770" s="32">
        <v>888831</v>
      </c>
      <c r="G2770" s="32">
        <v>-14116.34</v>
      </c>
      <c r="H2770" s="32">
        <v>-14271.45</v>
      </c>
      <c r="I2770" s="32">
        <v>-14271.46</v>
      </c>
      <c r="J2770" s="32">
        <v>-155.11000000000058</v>
      </c>
      <c r="K2770" s="32">
        <v>-9.9999999983992893E-3</v>
      </c>
      <c r="L2770" s="32"/>
    </row>
    <row r="2771" spans="1:12">
      <c r="A2771" s="56"/>
      <c r="B2771" s="56" t="s">
        <v>4176</v>
      </c>
      <c r="C2771" s="56" t="s">
        <v>4175</v>
      </c>
      <c r="D2771" s="32">
        <v>2682009</v>
      </c>
      <c r="E2771" s="32">
        <v>-796949</v>
      </c>
      <c r="F2771" s="32">
        <v>1885060</v>
      </c>
      <c r="G2771" s="32">
        <v>-52936</v>
      </c>
      <c r="H2771" s="32">
        <v>-53517.72</v>
      </c>
      <c r="I2771" s="32">
        <v>-53517.71</v>
      </c>
      <c r="J2771" s="32">
        <v>-581.72000000000116</v>
      </c>
      <c r="K2771" s="32">
        <v>1.0000000002037268E-2</v>
      </c>
      <c r="L2771" s="32"/>
    </row>
    <row r="2772" spans="1:12">
      <c r="A2772" s="56"/>
      <c r="B2772" s="56" t="s">
        <v>4003</v>
      </c>
      <c r="C2772" s="56" t="s">
        <v>4002</v>
      </c>
      <c r="D2772" s="32">
        <v>18585</v>
      </c>
      <c r="E2772" s="32">
        <v>-4418</v>
      </c>
      <c r="F2772" s="32">
        <v>14167</v>
      </c>
      <c r="G2772" s="32">
        <v>-366.82</v>
      </c>
      <c r="H2772" s="32">
        <v>-370.85</v>
      </c>
      <c r="I2772" s="32">
        <v>-370.85</v>
      </c>
      <c r="J2772" s="32">
        <v>-4.0300000000000296</v>
      </c>
      <c r="K2772" s="32">
        <v>0</v>
      </c>
      <c r="L2772" s="32"/>
    </row>
    <row r="2773" spans="1:12">
      <c r="A2773" s="56"/>
      <c r="B2773" s="56" t="s">
        <v>4234</v>
      </c>
      <c r="C2773" s="56" t="s">
        <v>4233</v>
      </c>
      <c r="D2773" s="32">
        <v>1697936</v>
      </c>
      <c r="E2773" s="32">
        <v>-183620</v>
      </c>
      <c r="F2773" s="32">
        <v>1514316</v>
      </c>
      <c r="G2773" s="32">
        <v>-13947.79</v>
      </c>
      <c r="H2773" s="32">
        <v>-14101.07</v>
      </c>
      <c r="I2773" s="32">
        <v>-14101.06</v>
      </c>
      <c r="J2773" s="32">
        <v>-153.27999999999884</v>
      </c>
      <c r="K2773" s="32">
        <v>1.0000000000218279E-2</v>
      </c>
      <c r="L2773" s="32"/>
    </row>
    <row r="2774" spans="1:12">
      <c r="A2774" s="56"/>
      <c r="B2774" s="56" t="s">
        <v>4346</v>
      </c>
      <c r="C2774" s="56" t="s">
        <v>4345</v>
      </c>
      <c r="D2774" s="32">
        <v>1214780</v>
      </c>
      <c r="E2774" s="32">
        <v>-709498</v>
      </c>
      <c r="F2774" s="32">
        <v>505282</v>
      </c>
      <c r="G2774" s="32">
        <v>-57543.95</v>
      </c>
      <c r="H2774" s="32">
        <v>-58176.3</v>
      </c>
      <c r="I2774" s="32">
        <v>-58176.3</v>
      </c>
      <c r="J2774" s="32">
        <v>-632.35000000000582</v>
      </c>
      <c r="K2774" s="32">
        <v>0</v>
      </c>
      <c r="L2774" s="32"/>
    </row>
    <row r="2775" spans="1:12">
      <c r="A2775" s="56"/>
      <c r="B2775" s="56" t="s">
        <v>4348</v>
      </c>
      <c r="C2775" s="56" t="s">
        <v>4347</v>
      </c>
      <c r="D2775" s="32">
        <v>412144</v>
      </c>
      <c r="E2775" s="32">
        <v>-107449</v>
      </c>
      <c r="F2775" s="32">
        <v>304695</v>
      </c>
      <c r="G2775" s="32">
        <v>-8134.67</v>
      </c>
      <c r="H2775" s="32">
        <v>-8224.06</v>
      </c>
      <c r="I2775" s="32">
        <v>-8224.06</v>
      </c>
      <c r="J2775" s="32">
        <v>-89.389999999999418</v>
      </c>
      <c r="K2775" s="32">
        <v>0</v>
      </c>
      <c r="L2775" s="32"/>
    </row>
    <row r="2776" spans="1:12">
      <c r="A2776" s="56"/>
      <c r="B2776" s="56" t="s">
        <v>4396</v>
      </c>
      <c r="C2776" s="56" t="s">
        <v>4395</v>
      </c>
      <c r="D2776" s="32">
        <v>1856317</v>
      </c>
      <c r="E2776" s="32">
        <v>-305996</v>
      </c>
      <c r="F2776" s="32">
        <v>1550322</v>
      </c>
      <c r="G2776" s="32">
        <v>-24425.97</v>
      </c>
      <c r="H2776" s="32">
        <v>-24694.39</v>
      </c>
      <c r="I2776" s="32">
        <v>-24694.400000000001</v>
      </c>
      <c r="J2776" s="32">
        <v>-268.41999999999825</v>
      </c>
      <c r="K2776" s="32">
        <v>-1.0000000002037268E-2</v>
      </c>
      <c r="L2776" s="32"/>
    </row>
    <row r="2777" spans="1:12">
      <c r="A2777" s="56"/>
      <c r="B2777" s="56" t="s">
        <v>4178</v>
      </c>
      <c r="C2777" s="56" t="s">
        <v>4177</v>
      </c>
      <c r="D2777" s="32">
        <v>4188323</v>
      </c>
      <c r="E2777" s="32">
        <v>-721896</v>
      </c>
      <c r="F2777" s="32">
        <v>3466427</v>
      </c>
      <c r="G2777" s="32">
        <v>-55111.19</v>
      </c>
      <c r="H2777" s="32">
        <v>-55716.82</v>
      </c>
      <c r="I2777" s="32">
        <v>-55716.81</v>
      </c>
      <c r="J2777" s="32">
        <v>-605.62999999999738</v>
      </c>
      <c r="K2777" s="32">
        <v>1.0000000002037268E-2</v>
      </c>
      <c r="L2777" s="32"/>
    </row>
    <row r="2778" spans="1:12">
      <c r="A2778" s="56"/>
      <c r="B2778" s="56" t="s">
        <v>4180</v>
      </c>
      <c r="C2778" s="56" t="s">
        <v>4179</v>
      </c>
      <c r="D2778" s="32">
        <v>2581875</v>
      </c>
      <c r="E2778" s="32">
        <v>-808074</v>
      </c>
      <c r="F2778" s="32">
        <v>1773801</v>
      </c>
      <c r="G2778" s="32">
        <v>-50959.61</v>
      </c>
      <c r="H2778" s="32">
        <v>-51519.61</v>
      </c>
      <c r="I2778" s="32">
        <v>-51519.6</v>
      </c>
      <c r="J2778" s="32">
        <v>-560</v>
      </c>
      <c r="K2778" s="32">
        <v>1.0000000002037268E-2</v>
      </c>
      <c r="L2778" s="32"/>
    </row>
    <row r="2779" spans="1:12">
      <c r="A2779" s="56"/>
      <c r="B2779" s="56" t="s">
        <v>4424</v>
      </c>
      <c r="C2779" s="56" t="s">
        <v>4423</v>
      </c>
      <c r="D2779" s="32">
        <v>361141</v>
      </c>
      <c r="E2779" s="32">
        <v>-113891</v>
      </c>
      <c r="F2779" s="32">
        <v>247250</v>
      </c>
      <c r="G2779" s="32">
        <v>-7128</v>
      </c>
      <c r="H2779" s="32">
        <v>-7206.33</v>
      </c>
      <c r="I2779" s="32">
        <v>-7206.33</v>
      </c>
      <c r="J2779" s="32">
        <v>-78.329999999999927</v>
      </c>
      <c r="K2779" s="32">
        <v>0</v>
      </c>
      <c r="L2779" s="32"/>
    </row>
    <row r="2780" spans="1:12">
      <c r="A2780" s="56"/>
      <c r="B2780" s="56" t="s">
        <v>110</v>
      </c>
      <c r="C2780" s="56" t="s">
        <v>109</v>
      </c>
      <c r="D2780" s="32">
        <v>172297484</v>
      </c>
      <c r="E2780" s="32">
        <v>-18490375</v>
      </c>
      <c r="F2780" s="32">
        <v>153807109</v>
      </c>
      <c r="G2780" s="32">
        <v>-1544417.69</v>
      </c>
      <c r="H2780" s="32">
        <v>-1561389.32</v>
      </c>
      <c r="I2780" s="32">
        <v>-1561389.31</v>
      </c>
      <c r="J2780" s="32">
        <v>-16971.630000000121</v>
      </c>
      <c r="K2780" s="32">
        <v>1.0000000009313226E-2</v>
      </c>
      <c r="L2780" s="32"/>
    </row>
    <row r="2781" spans="1:12">
      <c r="A2781" s="56"/>
      <c r="B2781" s="56" t="s">
        <v>112</v>
      </c>
      <c r="C2781" s="56" t="s">
        <v>111</v>
      </c>
      <c r="D2781" s="32">
        <v>1200096608</v>
      </c>
      <c r="E2781" s="32">
        <v>-128790254</v>
      </c>
      <c r="F2781" s="32">
        <v>1071306354</v>
      </c>
      <c r="G2781" s="32">
        <v>-10757269.27</v>
      </c>
      <c r="H2781" s="32">
        <v>-10875481.029999999</v>
      </c>
      <c r="I2781" s="32">
        <v>-10875481.02</v>
      </c>
      <c r="J2781" s="32">
        <v>-118211.75999999978</v>
      </c>
      <c r="K2781" s="32">
        <v>9.9999997764825821E-3</v>
      </c>
      <c r="L2781" s="32"/>
    </row>
    <row r="2782" spans="1:12">
      <c r="A2782" s="56"/>
      <c r="B2782" s="56" t="s">
        <v>3412</v>
      </c>
      <c r="C2782" s="56" t="s">
        <v>3411</v>
      </c>
      <c r="D2782" s="32">
        <v>231836533</v>
      </c>
      <c r="E2782" s="32">
        <v>-24879902</v>
      </c>
      <c r="F2782" s="32">
        <v>206956631</v>
      </c>
      <c r="G2782" s="32">
        <v>-2078106.05</v>
      </c>
      <c r="H2782" s="32">
        <v>-2100942.37</v>
      </c>
      <c r="I2782" s="32">
        <v>-2100942.38</v>
      </c>
      <c r="J2782" s="32">
        <v>-22836.320000000065</v>
      </c>
      <c r="K2782" s="32">
        <v>-9.9999997764825821E-3</v>
      </c>
      <c r="L2782" s="32"/>
    </row>
    <row r="2783" spans="1:12">
      <c r="A2783" s="56"/>
      <c r="B2783" s="56" t="s">
        <v>3414</v>
      </c>
      <c r="C2783" s="56" t="s">
        <v>3413</v>
      </c>
      <c r="D2783" s="32">
        <v>27969218</v>
      </c>
      <c r="E2783" s="32">
        <v>-3001561</v>
      </c>
      <c r="F2783" s="32">
        <v>24967657</v>
      </c>
      <c r="G2783" s="32">
        <v>-250706.82</v>
      </c>
      <c r="H2783" s="32">
        <v>-253461.85</v>
      </c>
      <c r="I2783" s="32">
        <v>-253461.84</v>
      </c>
      <c r="J2783" s="32">
        <v>-2755.0299999999988</v>
      </c>
      <c r="K2783" s="32">
        <v>1.0000000009313226E-2</v>
      </c>
      <c r="L2783" s="32"/>
    </row>
    <row r="2784" spans="1:12">
      <c r="A2784" s="56"/>
      <c r="B2784" s="56" t="s">
        <v>3415</v>
      </c>
      <c r="C2784" s="56" t="s">
        <v>113</v>
      </c>
      <c r="D2784" s="32">
        <v>796132702</v>
      </c>
      <c r="E2784" s="32">
        <v>-85438232</v>
      </c>
      <c r="F2784" s="32">
        <v>710694469</v>
      </c>
      <c r="G2784" s="32">
        <v>-7136270.3600000003</v>
      </c>
      <c r="H2784" s="32">
        <v>-7214690.9100000001</v>
      </c>
      <c r="I2784" s="32">
        <v>-7214690.9199999999</v>
      </c>
      <c r="J2784" s="32">
        <v>-78420.549999999814</v>
      </c>
      <c r="K2784" s="32">
        <v>-9.9999997764825821E-3</v>
      </c>
      <c r="L2784" s="32"/>
    </row>
    <row r="2785" spans="1:12">
      <c r="A2785" s="56"/>
      <c r="B2785" s="56" t="s">
        <v>4260</v>
      </c>
      <c r="C2785" s="56" t="s">
        <v>4259</v>
      </c>
      <c r="D2785" s="32">
        <v>106302664</v>
      </c>
      <c r="E2785" s="32">
        <v>-17476838</v>
      </c>
      <c r="F2785" s="32">
        <v>88825827</v>
      </c>
      <c r="G2785" s="32">
        <v>-1512600.71</v>
      </c>
      <c r="H2785" s="32">
        <v>-1529222.7000000002</v>
      </c>
      <c r="I2785" s="32">
        <v>-1529222.7000000002</v>
      </c>
      <c r="J2785" s="32">
        <v>-16621.990000000224</v>
      </c>
      <c r="K2785" s="32">
        <v>0</v>
      </c>
      <c r="L2785" s="32"/>
    </row>
    <row r="2786" spans="1:12">
      <c r="A2786" s="56"/>
      <c r="B2786" s="56" t="s">
        <v>2548</v>
      </c>
      <c r="C2786" s="56" t="s">
        <v>2547</v>
      </c>
      <c r="D2786" s="32">
        <v>2288020</v>
      </c>
      <c r="E2786" s="32">
        <v>-382120</v>
      </c>
      <c r="F2786" s="32">
        <v>1905900</v>
      </c>
      <c r="G2786" s="32">
        <v>-30106.45</v>
      </c>
      <c r="H2786" s="32">
        <v>-30437.279999999999</v>
      </c>
      <c r="I2786" s="32">
        <v>-30437.29</v>
      </c>
      <c r="J2786" s="32">
        <v>-330.82999999999811</v>
      </c>
      <c r="K2786" s="32">
        <v>-1.0000000002037268E-2</v>
      </c>
      <c r="L2786" s="32"/>
    </row>
    <row r="2787" spans="1:12">
      <c r="A2787" s="56"/>
      <c r="B2787" s="56" t="s">
        <v>2724</v>
      </c>
      <c r="C2787" s="56" t="s">
        <v>2723</v>
      </c>
      <c r="D2787" s="32">
        <v>4970820</v>
      </c>
      <c r="E2787" s="32">
        <v>-835922</v>
      </c>
      <c r="F2787" s="32">
        <v>4134898</v>
      </c>
      <c r="G2787" s="32">
        <v>-65407.519999999997</v>
      </c>
      <c r="H2787" s="32">
        <v>-66126.28</v>
      </c>
      <c r="I2787" s="32">
        <v>-66126.28</v>
      </c>
      <c r="J2787" s="32">
        <v>-718.76000000000204</v>
      </c>
      <c r="K2787" s="32">
        <v>0</v>
      </c>
      <c r="L2787" s="32"/>
    </row>
    <row r="2788" spans="1:12">
      <c r="A2788" s="56"/>
      <c r="B2788" s="56" t="s">
        <v>2371</v>
      </c>
      <c r="C2788" s="56" t="s">
        <v>2370</v>
      </c>
      <c r="D2788" s="32">
        <v>5519914</v>
      </c>
      <c r="E2788" s="32">
        <v>-921078</v>
      </c>
      <c r="F2788" s="32">
        <v>4598836</v>
      </c>
      <c r="G2788" s="32">
        <v>-72632.66</v>
      </c>
      <c r="H2788" s="32">
        <v>-73430.820000000007</v>
      </c>
      <c r="I2788" s="32">
        <v>-73430.81</v>
      </c>
      <c r="J2788" s="32">
        <v>-798.16000000000349</v>
      </c>
      <c r="K2788" s="32">
        <v>1.0000000009313226E-2</v>
      </c>
      <c r="L2788" s="32"/>
    </row>
    <row r="2789" spans="1:12">
      <c r="A2789" s="56"/>
      <c r="B2789" s="56" t="s">
        <v>1456</v>
      </c>
      <c r="C2789" s="56" t="s">
        <v>1455</v>
      </c>
      <c r="D2789" s="32">
        <v>1953966</v>
      </c>
      <c r="E2789" s="32">
        <v>-333812</v>
      </c>
      <c r="F2789" s="32">
        <v>1620154</v>
      </c>
      <c r="G2789" s="32">
        <v>-25694.27</v>
      </c>
      <c r="H2789" s="32">
        <v>-25976.62</v>
      </c>
      <c r="I2789" s="32">
        <v>-25976.62</v>
      </c>
      <c r="J2789" s="32">
        <v>-282.34999999999854</v>
      </c>
      <c r="K2789" s="32">
        <v>0</v>
      </c>
      <c r="L2789" s="32"/>
    </row>
    <row r="2790" spans="1:12">
      <c r="A2790" s="56"/>
      <c r="B2790" s="56" t="s">
        <v>1433</v>
      </c>
      <c r="C2790" s="56" t="s">
        <v>1432</v>
      </c>
      <c r="D2790" s="32">
        <v>2092337</v>
      </c>
      <c r="E2790" s="32">
        <v>-357451</v>
      </c>
      <c r="F2790" s="32">
        <v>1734886</v>
      </c>
      <c r="G2790" s="32">
        <v>-27513.82</v>
      </c>
      <c r="H2790" s="32">
        <v>-27816.16</v>
      </c>
      <c r="I2790" s="32">
        <v>-27816.17</v>
      </c>
      <c r="J2790" s="32">
        <v>-302.34000000000015</v>
      </c>
      <c r="K2790" s="32">
        <v>-9.9999999983992893E-3</v>
      </c>
      <c r="L2790" s="32"/>
    </row>
    <row r="2791" spans="1:12">
      <c r="A2791" s="56"/>
      <c r="B2791" s="56" t="s">
        <v>1458</v>
      </c>
      <c r="C2791" s="56" t="s">
        <v>1457</v>
      </c>
      <c r="D2791" s="32">
        <v>97838</v>
      </c>
      <c r="E2791" s="32">
        <v>-16714</v>
      </c>
      <c r="F2791" s="32">
        <v>81124</v>
      </c>
      <c r="G2791" s="32">
        <v>-1286.55</v>
      </c>
      <c r="H2791" s="32">
        <v>-1300.69</v>
      </c>
      <c r="I2791" s="32">
        <v>-1300.69</v>
      </c>
      <c r="J2791" s="32">
        <v>-14.1400000000001</v>
      </c>
      <c r="K2791" s="32">
        <v>0</v>
      </c>
      <c r="L2791" s="32"/>
    </row>
    <row r="2792" spans="1:12">
      <c r="A2792" s="56"/>
      <c r="B2792" s="56" t="s">
        <v>1435</v>
      </c>
      <c r="C2792" s="56" t="s">
        <v>1434</v>
      </c>
      <c r="D2792" s="32">
        <v>8486755</v>
      </c>
      <c r="E2792" s="32">
        <v>-1449863</v>
      </c>
      <c r="F2792" s="32">
        <v>7036893</v>
      </c>
      <c r="G2792" s="32">
        <v>-111599.13</v>
      </c>
      <c r="H2792" s="32">
        <v>-112825.49</v>
      </c>
      <c r="I2792" s="32">
        <v>-112825.49</v>
      </c>
      <c r="J2792" s="32">
        <v>-1226.3600000000006</v>
      </c>
      <c r="K2792" s="32">
        <v>0</v>
      </c>
      <c r="L2792" s="32"/>
    </row>
    <row r="2793" spans="1:12">
      <c r="A2793" s="56"/>
      <c r="B2793" s="56" t="s">
        <v>1883</v>
      </c>
      <c r="C2793" s="56" t="s">
        <v>1882</v>
      </c>
      <c r="D2793" s="32">
        <v>963006</v>
      </c>
      <c r="E2793" s="32">
        <v>-161446</v>
      </c>
      <c r="F2793" s="32">
        <v>801560</v>
      </c>
      <c r="G2793" s="32">
        <v>-12663.53</v>
      </c>
      <c r="H2793" s="32">
        <v>-12802.68</v>
      </c>
      <c r="I2793" s="32">
        <v>-12802.68</v>
      </c>
      <c r="J2793" s="32">
        <v>-139.14999999999964</v>
      </c>
      <c r="K2793" s="32">
        <v>0</v>
      </c>
      <c r="L2793" s="32"/>
    </row>
    <row r="2794" spans="1:12">
      <c r="A2794" s="56"/>
      <c r="B2794" s="56" t="s">
        <v>1431</v>
      </c>
      <c r="C2794" s="56" t="s">
        <v>1430</v>
      </c>
      <c r="D2794" s="32">
        <v>382966</v>
      </c>
      <c r="E2794" s="32">
        <v>-65425</v>
      </c>
      <c r="F2794" s="32">
        <v>317541</v>
      </c>
      <c r="G2794" s="32">
        <v>-5035.93</v>
      </c>
      <c r="H2794" s="32">
        <v>-5091.2700000000004</v>
      </c>
      <c r="I2794" s="32">
        <v>-5091.2700000000004</v>
      </c>
      <c r="J2794" s="32">
        <v>-55.340000000000146</v>
      </c>
      <c r="K2794" s="32">
        <v>0</v>
      </c>
      <c r="L2794" s="32"/>
    </row>
    <row r="2795" spans="1:12">
      <c r="A2795" s="56"/>
      <c r="B2795" s="56" t="s">
        <v>4019</v>
      </c>
      <c r="C2795" s="56" t="s">
        <v>4018</v>
      </c>
      <c r="D2795" s="32">
        <v>11219</v>
      </c>
      <c r="E2795" s="32">
        <v>-2516</v>
      </c>
      <c r="F2795" s="32">
        <v>8703</v>
      </c>
      <c r="G2795" s="32">
        <v>-221.44</v>
      </c>
      <c r="H2795" s="32">
        <v>-223.88</v>
      </c>
      <c r="I2795" s="32">
        <v>-223.88</v>
      </c>
      <c r="J2795" s="32">
        <v>-2.4399999999999977</v>
      </c>
      <c r="K2795" s="32">
        <v>0</v>
      </c>
      <c r="L2795" s="32"/>
    </row>
    <row r="2796" spans="1:12">
      <c r="A2796" s="56"/>
      <c r="B2796" s="56" t="s">
        <v>4773</v>
      </c>
      <c r="C2796" s="56" t="s">
        <v>4772</v>
      </c>
      <c r="D2796" s="32">
        <v>11780357</v>
      </c>
      <c r="E2796" s="32">
        <v>-2762063</v>
      </c>
      <c r="F2796" s="32">
        <v>9018294</v>
      </c>
      <c r="G2796" s="32">
        <v>-232514.13</v>
      </c>
      <c r="H2796" s="32">
        <v>-235069.23</v>
      </c>
      <c r="I2796" s="32">
        <v>-235069.23</v>
      </c>
      <c r="J2796" s="32">
        <v>-2555.1000000000058</v>
      </c>
      <c r="K2796" s="32">
        <v>0</v>
      </c>
      <c r="L2796" s="32"/>
    </row>
    <row r="2797" spans="1:12">
      <c r="A2797" s="56"/>
      <c r="B2797" s="56" t="s">
        <v>3417</v>
      </c>
      <c r="C2797" s="56" t="s">
        <v>3416</v>
      </c>
      <c r="D2797" s="32">
        <v>5323629</v>
      </c>
      <c r="E2797" s="32">
        <v>-578755</v>
      </c>
      <c r="F2797" s="32">
        <v>4744874</v>
      </c>
      <c r="G2797" s="32">
        <v>-48496.07</v>
      </c>
      <c r="H2797" s="32">
        <v>-49029</v>
      </c>
      <c r="I2797" s="32">
        <v>-49029</v>
      </c>
      <c r="J2797" s="32">
        <v>-532.93000000000029</v>
      </c>
      <c r="K2797" s="32">
        <v>0</v>
      </c>
      <c r="L2797" s="32"/>
    </row>
    <row r="2798" spans="1:12">
      <c r="A2798" s="56"/>
      <c r="B2798" s="56" t="s">
        <v>4398</v>
      </c>
      <c r="C2798" s="56" t="s">
        <v>4397</v>
      </c>
      <c r="D2798" s="32">
        <v>775024</v>
      </c>
      <c r="E2798" s="32">
        <v>-169444</v>
      </c>
      <c r="F2798" s="32">
        <v>605580</v>
      </c>
      <c r="G2798" s="32">
        <v>-15296.99</v>
      </c>
      <c r="H2798" s="32">
        <v>-15465.09</v>
      </c>
      <c r="I2798" s="32">
        <v>-15465.09</v>
      </c>
      <c r="J2798" s="32">
        <v>-168.10000000000036</v>
      </c>
      <c r="K2798" s="32">
        <v>0</v>
      </c>
      <c r="L2798" s="32"/>
    </row>
    <row r="2799" spans="1:12">
      <c r="A2799" s="56"/>
      <c r="B2799" s="56" t="s">
        <v>3301</v>
      </c>
      <c r="C2799" s="56" t="s">
        <v>3300</v>
      </c>
      <c r="D2799" s="32">
        <v>337796402</v>
      </c>
      <c r="E2799" s="32">
        <v>-34626801</v>
      </c>
      <c r="F2799" s="32">
        <v>303169602</v>
      </c>
      <c r="G2799" s="32">
        <v>-3077186.41</v>
      </c>
      <c r="H2799" s="32">
        <v>-3111001.64</v>
      </c>
      <c r="I2799" s="32">
        <v>-3111001.64</v>
      </c>
      <c r="J2799" s="32">
        <v>-33815.229999999981</v>
      </c>
      <c r="K2799" s="32">
        <v>0</v>
      </c>
      <c r="L2799" s="32"/>
    </row>
    <row r="2800" spans="1:12">
      <c r="A2800" s="56"/>
      <c r="B2800" s="56" t="s">
        <v>5333</v>
      </c>
      <c r="C2800" s="56" t="s">
        <v>5332</v>
      </c>
      <c r="D2800" s="32">
        <v>54669698</v>
      </c>
      <c r="E2800" s="32">
        <v>-34823849</v>
      </c>
      <c r="F2800" s="32">
        <v>19845849</v>
      </c>
      <c r="G2800" s="32">
        <v>-3407494.89</v>
      </c>
      <c r="H2800" s="32">
        <v>-3444939.89</v>
      </c>
      <c r="I2800" s="32">
        <v>-3444939.89</v>
      </c>
      <c r="J2800" s="32">
        <v>-37445</v>
      </c>
      <c r="K2800" s="32">
        <v>0</v>
      </c>
      <c r="L2800" s="32"/>
    </row>
    <row r="2801" spans="1:12">
      <c r="A2801" s="56"/>
      <c r="B2801" s="56" t="s">
        <v>5226</v>
      </c>
      <c r="C2801" s="56" t="s">
        <v>5225</v>
      </c>
      <c r="D2801" s="32">
        <v>21915405</v>
      </c>
      <c r="E2801" s="32">
        <v>-4420607</v>
      </c>
      <c r="F2801" s="32">
        <v>17494798</v>
      </c>
      <c r="G2801" s="32">
        <v>-432554.06</v>
      </c>
      <c r="H2801" s="32">
        <v>-437307.39</v>
      </c>
      <c r="I2801" s="32">
        <v>-437307.4</v>
      </c>
      <c r="J2801" s="32">
        <v>-4753.3300000000163</v>
      </c>
      <c r="K2801" s="32">
        <v>-1.0000000009313226E-2</v>
      </c>
      <c r="L2801" s="32"/>
    </row>
    <row r="2802" spans="1:12">
      <c r="A2802" s="56"/>
      <c r="B2802" s="56" t="s">
        <v>11317</v>
      </c>
      <c r="C2802" s="56" t="s">
        <v>4546</v>
      </c>
      <c r="D2802" s="32">
        <v>1168200</v>
      </c>
      <c r="E2802" s="32">
        <v>-362582</v>
      </c>
      <c r="F2802" s="32">
        <v>805618</v>
      </c>
      <c r="G2802" s="32">
        <v>-34585.919999999998</v>
      </c>
      <c r="H2802" s="32">
        <v>-34965.99</v>
      </c>
      <c r="I2802" s="32">
        <v>-34965.980000000003</v>
      </c>
      <c r="J2802" s="32">
        <v>-380.06999999999971</v>
      </c>
      <c r="K2802" s="32">
        <v>9.9999999947613105E-3</v>
      </c>
      <c r="L2802" s="32"/>
    </row>
    <row r="2803" spans="1:12">
      <c r="A2803" s="56"/>
      <c r="B2803" s="56" t="s">
        <v>2858</v>
      </c>
      <c r="C2803" s="56" t="s">
        <v>2857</v>
      </c>
      <c r="D2803" s="32">
        <v>180273</v>
      </c>
      <c r="E2803" s="32">
        <v>-46217</v>
      </c>
      <c r="F2803" s="32">
        <v>134057</v>
      </c>
      <c r="G2803" s="32">
        <v>-4269.76</v>
      </c>
      <c r="H2803" s="32">
        <v>-4316.67</v>
      </c>
      <c r="I2803" s="32">
        <v>-4316.68</v>
      </c>
      <c r="J2803" s="32">
        <v>-46.909999999999854</v>
      </c>
      <c r="K2803" s="32">
        <v>-1.0000000000218279E-2</v>
      </c>
      <c r="L2803" s="32"/>
    </row>
    <row r="2804" spans="1:12">
      <c r="A2804" s="56"/>
      <c r="B2804" s="56" t="s">
        <v>4541</v>
      </c>
      <c r="C2804" s="56" t="s">
        <v>4540</v>
      </c>
      <c r="D2804" s="32">
        <v>1581555</v>
      </c>
      <c r="E2804" s="32">
        <v>-142219</v>
      </c>
      <c r="F2804" s="32">
        <v>1439336</v>
      </c>
      <c r="G2804" s="32">
        <v>-13260.15</v>
      </c>
      <c r="H2804" s="32">
        <v>-13405.86</v>
      </c>
      <c r="I2804" s="32">
        <v>-13405.87</v>
      </c>
      <c r="J2804" s="32">
        <v>-145.71000000000095</v>
      </c>
      <c r="K2804" s="32">
        <v>-1.0000000000218279E-2</v>
      </c>
      <c r="L2804" s="32"/>
    </row>
    <row r="2805" spans="1:12">
      <c r="A2805" s="56"/>
      <c r="B2805" s="56" t="s">
        <v>4236</v>
      </c>
      <c r="C2805" s="56" t="s">
        <v>4235</v>
      </c>
      <c r="D2805" s="32">
        <v>1219349</v>
      </c>
      <c r="E2805" s="32">
        <v>-220569</v>
      </c>
      <c r="F2805" s="32">
        <v>998781</v>
      </c>
      <c r="G2805" s="32">
        <v>-24066.84</v>
      </c>
      <c r="H2805" s="32">
        <v>-24331.31</v>
      </c>
      <c r="I2805" s="32">
        <v>-24331.31</v>
      </c>
      <c r="J2805" s="32">
        <v>-264.47000000000116</v>
      </c>
      <c r="K2805" s="32">
        <v>0</v>
      </c>
      <c r="L2805" s="32"/>
    </row>
    <row r="2806" spans="1:12">
      <c r="A2806" s="56"/>
      <c r="B2806" s="56" t="s">
        <v>4548</v>
      </c>
      <c r="C2806" s="56" t="s">
        <v>4547</v>
      </c>
      <c r="D2806" s="32">
        <v>1958800</v>
      </c>
      <c r="E2806" s="32">
        <v>-252646</v>
      </c>
      <c r="F2806" s="32">
        <v>1706154</v>
      </c>
      <c r="G2806" s="32">
        <v>-25774.47</v>
      </c>
      <c r="H2806" s="32">
        <v>-26057.7</v>
      </c>
      <c r="I2806" s="32">
        <v>-26057.71</v>
      </c>
      <c r="J2806" s="32">
        <v>-283.22999999999956</v>
      </c>
      <c r="K2806" s="32">
        <v>-9.9999999983992893E-3</v>
      </c>
      <c r="L2806" s="32"/>
    </row>
    <row r="2807" spans="1:12">
      <c r="A2807" s="56"/>
      <c r="B2807" s="56" t="s">
        <v>1341</v>
      </c>
      <c r="C2807" s="56" t="s">
        <v>1340</v>
      </c>
      <c r="D2807" s="32">
        <v>4264723</v>
      </c>
      <c r="E2807" s="32">
        <v>-531781</v>
      </c>
      <c r="F2807" s="32">
        <v>3732942</v>
      </c>
      <c r="G2807" s="32">
        <v>-61124.67</v>
      </c>
      <c r="H2807" s="32">
        <v>-61796.36</v>
      </c>
      <c r="I2807" s="32">
        <v>-61796.37</v>
      </c>
      <c r="J2807" s="32">
        <v>-671.69000000000233</v>
      </c>
      <c r="K2807" s="32">
        <v>-1.0000000002037268E-2</v>
      </c>
      <c r="L2807" s="32"/>
    </row>
    <row r="2808" spans="1:12">
      <c r="A2808" s="56"/>
      <c r="B2808" s="56" t="s">
        <v>2726</v>
      </c>
      <c r="C2808" s="56" t="s">
        <v>2725</v>
      </c>
      <c r="D2808" s="32">
        <v>3317007</v>
      </c>
      <c r="E2808" s="32">
        <v>-605770</v>
      </c>
      <c r="F2808" s="32">
        <v>2711236</v>
      </c>
      <c r="G2808" s="32">
        <v>-65469.23</v>
      </c>
      <c r="H2808" s="32">
        <v>-66188.67</v>
      </c>
      <c r="I2808" s="32">
        <v>-66188.67</v>
      </c>
      <c r="J2808" s="32">
        <v>-719.43999999999505</v>
      </c>
      <c r="K2808" s="32">
        <v>0</v>
      </c>
      <c r="L2808" s="32"/>
    </row>
    <row r="2809" spans="1:12">
      <c r="A2809" s="56"/>
      <c r="B2809" s="56" t="s">
        <v>5370</v>
      </c>
      <c r="C2809" s="56" t="s">
        <v>5369</v>
      </c>
      <c r="D2809" s="32">
        <v>219240</v>
      </c>
      <c r="E2809" s="32">
        <v>-46078</v>
      </c>
      <c r="F2809" s="32">
        <v>173162</v>
      </c>
      <c r="G2809" s="32">
        <v>-4327.24</v>
      </c>
      <c r="H2809" s="32">
        <v>-4374.79</v>
      </c>
      <c r="I2809" s="32">
        <v>-4374.79</v>
      </c>
      <c r="J2809" s="32">
        <v>-47.550000000000182</v>
      </c>
      <c r="K2809" s="32">
        <v>0</v>
      </c>
      <c r="L2809" s="32"/>
    </row>
    <row r="2810" spans="1:12">
      <c r="A2810" s="56"/>
      <c r="B2810" s="56" t="s">
        <v>4434</v>
      </c>
      <c r="C2810" s="56" t="s">
        <v>4433</v>
      </c>
      <c r="D2810" s="32">
        <v>18580</v>
      </c>
      <c r="E2810" s="32">
        <v>-3353</v>
      </c>
      <c r="F2810" s="32">
        <v>15227</v>
      </c>
      <c r="G2810" s="32">
        <v>-366.73</v>
      </c>
      <c r="H2810" s="32">
        <v>-370.75</v>
      </c>
      <c r="I2810" s="32">
        <v>-370.76</v>
      </c>
      <c r="J2810" s="32">
        <v>-4.0199999999999818</v>
      </c>
      <c r="K2810" s="32">
        <v>-9.9999999999909051E-3</v>
      </c>
      <c r="L2810" s="32"/>
    </row>
    <row r="2811" spans="1:12">
      <c r="A2811" s="56"/>
      <c r="B2811" s="56" t="s">
        <v>2728</v>
      </c>
      <c r="C2811" s="56" t="s">
        <v>2727</v>
      </c>
      <c r="D2811" s="32">
        <v>4264723</v>
      </c>
      <c r="E2811" s="32">
        <v>-778847</v>
      </c>
      <c r="F2811" s="32">
        <v>3485875</v>
      </c>
      <c r="G2811" s="32">
        <v>-84174.720000000001</v>
      </c>
      <c r="H2811" s="32">
        <v>-85099.72</v>
      </c>
      <c r="I2811" s="32">
        <v>-85099.72</v>
      </c>
      <c r="J2811" s="32">
        <v>-925</v>
      </c>
      <c r="K2811" s="32">
        <v>0</v>
      </c>
      <c r="L2811" s="32"/>
    </row>
    <row r="2812" spans="1:12">
      <c r="A2812" s="56"/>
      <c r="B2812" s="56" t="s">
        <v>1138</v>
      </c>
      <c r="C2812" s="56" t="s">
        <v>1137</v>
      </c>
      <c r="D2812" s="32">
        <v>3276392</v>
      </c>
      <c r="E2812" s="32">
        <v>-266715</v>
      </c>
      <c r="F2812" s="32">
        <v>3009677</v>
      </c>
      <c r="G2812" s="32">
        <v>-30271.54</v>
      </c>
      <c r="H2812" s="32">
        <v>-30604.2</v>
      </c>
      <c r="I2812" s="32">
        <v>-30604.19</v>
      </c>
      <c r="J2812" s="32">
        <v>-332.65999999999985</v>
      </c>
      <c r="K2812" s="32">
        <v>1.0000000002037268E-2</v>
      </c>
      <c r="L2812" s="32"/>
    </row>
    <row r="2813" spans="1:12">
      <c r="A2813" s="56"/>
      <c r="B2813" s="56" t="s">
        <v>1140</v>
      </c>
      <c r="C2813" s="56" t="s">
        <v>1139</v>
      </c>
      <c r="D2813" s="32">
        <v>589751</v>
      </c>
      <c r="E2813" s="32">
        <v>-48009</v>
      </c>
      <c r="F2813" s="32">
        <v>541742</v>
      </c>
      <c r="G2813" s="32">
        <v>-5448.88</v>
      </c>
      <c r="H2813" s="32">
        <v>-5508.75</v>
      </c>
      <c r="I2813" s="32">
        <v>-5508.76</v>
      </c>
      <c r="J2813" s="32">
        <v>-59.869999999999891</v>
      </c>
      <c r="K2813" s="32">
        <v>-1.0000000000218279E-2</v>
      </c>
      <c r="L2813" s="32"/>
    </row>
    <row r="2814" spans="1:12">
      <c r="A2814" s="56"/>
      <c r="B2814" s="56" t="s">
        <v>1142</v>
      </c>
      <c r="C2814" s="56" t="s">
        <v>1141</v>
      </c>
      <c r="D2814" s="32">
        <v>2686641</v>
      </c>
      <c r="E2814" s="32">
        <v>-218706</v>
      </c>
      <c r="F2814" s="32">
        <v>2467935</v>
      </c>
      <c r="G2814" s="32">
        <v>-24822.66</v>
      </c>
      <c r="H2814" s="32">
        <v>-25095.439999999999</v>
      </c>
      <c r="I2814" s="32">
        <v>-25095.439999999999</v>
      </c>
      <c r="J2814" s="32">
        <v>-272.77999999999884</v>
      </c>
      <c r="K2814" s="32">
        <v>0</v>
      </c>
      <c r="L2814" s="32"/>
    </row>
    <row r="2815" spans="1:12">
      <c r="A2815" s="56"/>
      <c r="B2815" s="56" t="s">
        <v>5937</v>
      </c>
      <c r="C2815" s="56" t="s">
        <v>5936</v>
      </c>
      <c r="D2815" s="32">
        <v>189170894</v>
      </c>
      <c r="E2815" s="32">
        <v>-16779717</v>
      </c>
      <c r="F2815" s="32">
        <v>172391177</v>
      </c>
      <c r="G2815" s="32">
        <v>-1792199.87</v>
      </c>
      <c r="H2815" s="32">
        <v>-1811894.37</v>
      </c>
      <c r="I2815" s="32">
        <v>-1811894.38</v>
      </c>
      <c r="J2815" s="32">
        <v>-19694.5</v>
      </c>
      <c r="K2815" s="32">
        <v>-9.9999997764825821E-3</v>
      </c>
      <c r="L2815" s="32"/>
    </row>
    <row r="2816" spans="1:12">
      <c r="A2816" s="56"/>
      <c r="B2816" s="56" t="s">
        <v>5939</v>
      </c>
      <c r="C2816" s="56" t="s">
        <v>5938</v>
      </c>
      <c r="D2816" s="32">
        <v>11918845</v>
      </c>
      <c r="E2816" s="32">
        <v>-2202537</v>
      </c>
      <c r="F2816" s="32">
        <v>9716308</v>
      </c>
      <c r="G2816" s="32">
        <v>-235247.53</v>
      </c>
      <c r="H2816" s="32">
        <v>-237832.67</v>
      </c>
      <c r="I2816" s="32">
        <v>-237832.66</v>
      </c>
      <c r="J2816" s="32">
        <v>-2585.140000000014</v>
      </c>
      <c r="K2816" s="32">
        <v>1.0000000009313226E-2</v>
      </c>
      <c r="L2816" s="32"/>
    </row>
    <row r="2817" spans="1:12">
      <c r="A2817" s="56"/>
      <c r="B2817" s="56" t="s">
        <v>5941</v>
      </c>
      <c r="C2817" s="56" t="s">
        <v>5940</v>
      </c>
      <c r="D2817" s="32">
        <v>23963152</v>
      </c>
      <c r="E2817" s="32">
        <v>-2125564</v>
      </c>
      <c r="F2817" s="32">
        <v>21837588</v>
      </c>
      <c r="G2817" s="32">
        <v>-227026.25</v>
      </c>
      <c r="H2817" s="32">
        <v>-229521.04</v>
      </c>
      <c r="I2817" s="32">
        <v>-229521.04</v>
      </c>
      <c r="J2817" s="32">
        <v>-2494.7900000000081</v>
      </c>
      <c r="K2817" s="32">
        <v>0</v>
      </c>
      <c r="L2817" s="32"/>
    </row>
    <row r="2818" spans="1:12">
      <c r="A2818" s="56"/>
      <c r="B2818" s="56" t="s">
        <v>11318</v>
      </c>
      <c r="C2818" s="56" t="s">
        <v>5942</v>
      </c>
      <c r="D2818" s="32">
        <v>12847261</v>
      </c>
      <c r="E2818" s="32">
        <v>-1139570</v>
      </c>
      <c r="F2818" s="32">
        <v>11707691</v>
      </c>
      <c r="G2818" s="32">
        <v>-121714.6</v>
      </c>
      <c r="H2818" s="32">
        <v>-123052.11</v>
      </c>
      <c r="I2818" s="32">
        <v>-123052.12</v>
      </c>
      <c r="J2818" s="32">
        <v>-1337.5099999999948</v>
      </c>
      <c r="K2818" s="32">
        <v>-9.9999999947613105E-3</v>
      </c>
      <c r="L2818" s="32"/>
    </row>
    <row r="2819" spans="1:12">
      <c r="A2819" s="56"/>
      <c r="B2819" s="56" t="s">
        <v>1315</v>
      </c>
      <c r="C2819" s="56" t="s">
        <v>5943</v>
      </c>
      <c r="D2819" s="32">
        <v>3638384</v>
      </c>
      <c r="E2819" s="32">
        <v>-322730</v>
      </c>
      <c r="F2819" s="32">
        <v>3315655</v>
      </c>
      <c r="G2819" s="32">
        <v>-34469.949999999997</v>
      </c>
      <c r="H2819" s="32">
        <v>-34848.75</v>
      </c>
      <c r="I2819" s="32">
        <v>-34848.74</v>
      </c>
      <c r="J2819" s="32">
        <v>-378.80000000000291</v>
      </c>
      <c r="K2819" s="32">
        <v>1.0000000002037268E-2</v>
      </c>
      <c r="L2819" s="32"/>
    </row>
    <row r="2820" spans="1:12">
      <c r="A2820" s="56"/>
      <c r="B2820" s="56" t="s">
        <v>5945</v>
      </c>
      <c r="C2820" s="56" t="s">
        <v>5944</v>
      </c>
      <c r="D2820" s="32">
        <v>777861</v>
      </c>
      <c r="E2820" s="32">
        <v>-68997</v>
      </c>
      <c r="F2820" s="32">
        <v>708864</v>
      </c>
      <c r="G2820" s="32">
        <v>-7369.44</v>
      </c>
      <c r="H2820" s="32">
        <v>-7450.42</v>
      </c>
      <c r="I2820" s="32">
        <v>-7450.42</v>
      </c>
      <c r="J2820" s="32">
        <v>-80.980000000000473</v>
      </c>
      <c r="K2820" s="32">
        <v>0</v>
      </c>
      <c r="L2820" s="32"/>
    </row>
    <row r="2821" spans="1:12">
      <c r="A2821" s="56"/>
      <c r="B2821" s="56" t="s">
        <v>5947</v>
      </c>
      <c r="C2821" s="56" t="s">
        <v>5946</v>
      </c>
      <c r="D2821" s="32">
        <v>7502599</v>
      </c>
      <c r="E2821" s="32">
        <v>-665491</v>
      </c>
      <c r="F2821" s="32">
        <v>6837109</v>
      </c>
      <c r="G2821" s="32">
        <v>-71079.42</v>
      </c>
      <c r="H2821" s="32">
        <v>-71860.52</v>
      </c>
      <c r="I2821" s="32">
        <v>-71860.509999999995</v>
      </c>
      <c r="J2821" s="32">
        <v>-781.10000000000582</v>
      </c>
      <c r="K2821" s="32">
        <v>1.0000000009313226E-2</v>
      </c>
      <c r="L2821" s="32"/>
    </row>
    <row r="2822" spans="1:12">
      <c r="A2822" s="56"/>
      <c r="B2822" s="56" t="s">
        <v>5949</v>
      </c>
      <c r="C2822" s="56" t="s">
        <v>5948</v>
      </c>
      <c r="D2822" s="32">
        <v>1104061</v>
      </c>
      <c r="E2822" s="32">
        <v>-97932</v>
      </c>
      <c r="F2822" s="32">
        <v>1006130</v>
      </c>
      <c r="G2822" s="32">
        <v>-10459.85</v>
      </c>
      <c r="H2822" s="32">
        <v>-10574.79</v>
      </c>
      <c r="I2822" s="32">
        <v>-10574.79</v>
      </c>
      <c r="J2822" s="32">
        <v>-114.94000000000051</v>
      </c>
      <c r="K2822" s="32">
        <v>0</v>
      </c>
      <c r="L2822" s="32"/>
    </row>
    <row r="2823" spans="1:12">
      <c r="A2823" s="56"/>
      <c r="B2823" s="56" t="s">
        <v>5937</v>
      </c>
      <c r="C2823" s="56" t="s">
        <v>5964</v>
      </c>
      <c r="D2823" s="32">
        <v>1798812</v>
      </c>
      <c r="E2823" s="32">
        <v>-200008</v>
      </c>
      <c r="F2823" s="32">
        <v>1598804</v>
      </c>
      <c r="G2823" s="32">
        <v>-17041.900000000001</v>
      </c>
      <c r="H2823" s="32">
        <v>-17229.169999999998</v>
      </c>
      <c r="I2823" s="32">
        <v>-17229.18</v>
      </c>
      <c r="J2823" s="32">
        <v>-187.2699999999968</v>
      </c>
      <c r="K2823" s="32">
        <v>-1.0000000002037268E-2</v>
      </c>
      <c r="L2823" s="32"/>
    </row>
    <row r="2824" spans="1:12">
      <c r="A2824" s="56"/>
      <c r="B2824" s="56" t="s">
        <v>5939</v>
      </c>
      <c r="C2824" s="56" t="s">
        <v>5965</v>
      </c>
      <c r="D2824" s="32">
        <v>294438</v>
      </c>
      <c r="E2824" s="32">
        <v>-68205</v>
      </c>
      <c r="F2824" s="32">
        <v>226233</v>
      </c>
      <c r="G2824" s="32">
        <v>-5811.46</v>
      </c>
      <c r="H2824" s="32">
        <v>-5875.32</v>
      </c>
      <c r="I2824" s="32">
        <v>-5875.32</v>
      </c>
      <c r="J2824" s="32">
        <v>-63.859999999999673</v>
      </c>
      <c r="K2824" s="32">
        <v>0</v>
      </c>
      <c r="L2824" s="32"/>
    </row>
    <row r="2825" spans="1:12">
      <c r="A2825" s="56"/>
      <c r="B2825" s="56" t="s">
        <v>5941</v>
      </c>
      <c r="C2825" s="56" t="s">
        <v>5966</v>
      </c>
      <c r="D2825" s="32">
        <v>362570</v>
      </c>
      <c r="E2825" s="32">
        <v>-40314</v>
      </c>
      <c r="F2825" s="32">
        <v>322256</v>
      </c>
      <c r="G2825" s="32">
        <v>-3434.98</v>
      </c>
      <c r="H2825" s="32">
        <v>-3472.72</v>
      </c>
      <c r="I2825" s="32">
        <v>-3472.73</v>
      </c>
      <c r="J2825" s="32">
        <v>-37.739999999999782</v>
      </c>
      <c r="K2825" s="32">
        <v>-1.0000000000218279E-2</v>
      </c>
      <c r="L2825" s="32"/>
    </row>
    <row r="2826" spans="1:12">
      <c r="A2826" s="56"/>
      <c r="B2826" s="56" t="s">
        <v>11318</v>
      </c>
      <c r="C2826" s="56" t="s">
        <v>5967</v>
      </c>
      <c r="D2826" s="32">
        <v>140372</v>
      </c>
      <c r="E2826" s="32">
        <v>-15608</v>
      </c>
      <c r="F2826" s="32">
        <v>124764</v>
      </c>
      <c r="G2826" s="32">
        <v>-1329.88</v>
      </c>
      <c r="H2826" s="32">
        <v>-1344.49</v>
      </c>
      <c r="I2826" s="32">
        <v>-1344.49</v>
      </c>
      <c r="J2826" s="32">
        <v>-14.6099999999999</v>
      </c>
      <c r="K2826" s="32">
        <v>0</v>
      </c>
      <c r="L2826" s="32"/>
    </row>
    <row r="2827" spans="1:12">
      <c r="A2827" s="56"/>
      <c r="B2827" s="56" t="s">
        <v>5969</v>
      </c>
      <c r="C2827" s="56" t="s">
        <v>5968</v>
      </c>
      <c r="D2827" s="32">
        <v>191385</v>
      </c>
      <c r="E2827" s="32">
        <v>-21280</v>
      </c>
      <c r="F2827" s="32">
        <v>170105</v>
      </c>
      <c r="G2827" s="32">
        <v>-1813.18</v>
      </c>
      <c r="H2827" s="32">
        <v>-1833.1</v>
      </c>
      <c r="I2827" s="32">
        <v>-1833.1</v>
      </c>
      <c r="J2827" s="32">
        <v>-19.919999999999845</v>
      </c>
      <c r="K2827" s="32">
        <v>0</v>
      </c>
      <c r="L2827" s="32"/>
    </row>
    <row r="2828" spans="1:12">
      <c r="A2828" s="56"/>
      <c r="B2828" s="56" t="s">
        <v>5947</v>
      </c>
      <c r="C2828" s="56" t="s">
        <v>5970</v>
      </c>
      <c r="D2828" s="32">
        <v>636124</v>
      </c>
      <c r="E2828" s="32">
        <v>-70730</v>
      </c>
      <c r="F2828" s="32">
        <v>565394</v>
      </c>
      <c r="G2828" s="32">
        <v>-6026.62</v>
      </c>
      <c r="H2828" s="32">
        <v>-6092.84</v>
      </c>
      <c r="I2828" s="32">
        <v>-6092.85</v>
      </c>
      <c r="J2828" s="32">
        <v>-66.220000000000255</v>
      </c>
      <c r="K2828" s="32">
        <v>-1.0000000000218279E-2</v>
      </c>
      <c r="L2828" s="32"/>
    </row>
    <row r="2829" spans="1:12">
      <c r="A2829" s="56"/>
      <c r="B2829" s="56" t="s">
        <v>3419</v>
      </c>
      <c r="C2829" s="56" t="s">
        <v>3418</v>
      </c>
      <c r="D2829" s="32">
        <v>5180906</v>
      </c>
      <c r="E2829" s="32">
        <v>-414297</v>
      </c>
      <c r="F2829" s="32">
        <v>4766609</v>
      </c>
      <c r="G2829" s="32">
        <v>-47947.199999999997</v>
      </c>
      <c r="H2829" s="32">
        <v>-48474.09</v>
      </c>
      <c r="I2829" s="32">
        <v>-48474.1</v>
      </c>
      <c r="J2829" s="32">
        <v>-526.88999999999942</v>
      </c>
      <c r="K2829" s="32">
        <v>-1.0000000002037268E-2</v>
      </c>
      <c r="L2829" s="32"/>
    </row>
    <row r="2830" spans="1:12">
      <c r="A2830" s="56"/>
      <c r="B2830" s="56" t="s">
        <v>3421</v>
      </c>
      <c r="C2830" s="56" t="s">
        <v>3420</v>
      </c>
      <c r="D2830" s="32">
        <v>119888340</v>
      </c>
      <c r="E2830" s="32">
        <v>-9587015</v>
      </c>
      <c r="F2830" s="32">
        <v>110301325</v>
      </c>
      <c r="G2830" s="32">
        <v>-1109518.25</v>
      </c>
      <c r="H2830" s="32">
        <v>-1121710.76</v>
      </c>
      <c r="I2830" s="32">
        <v>-1121710.76</v>
      </c>
      <c r="J2830" s="32">
        <v>-12192.510000000009</v>
      </c>
      <c r="K2830" s="32">
        <v>0</v>
      </c>
      <c r="L2830" s="32"/>
    </row>
    <row r="2831" spans="1:12">
      <c r="A2831" s="56"/>
      <c r="B2831" s="56" t="s">
        <v>4400</v>
      </c>
      <c r="C2831" s="56" t="s">
        <v>4399</v>
      </c>
      <c r="D2831" s="32">
        <v>784700</v>
      </c>
      <c r="E2831" s="32">
        <v>-131903</v>
      </c>
      <c r="F2831" s="32">
        <v>652797</v>
      </c>
      <c r="G2831" s="32">
        <v>-15487.97</v>
      </c>
      <c r="H2831" s="32">
        <v>-15658.17</v>
      </c>
      <c r="I2831" s="32">
        <v>-15658.17</v>
      </c>
      <c r="J2831" s="32">
        <v>-170.20000000000073</v>
      </c>
      <c r="K2831" s="32">
        <v>0</v>
      </c>
      <c r="L2831" s="32"/>
    </row>
    <row r="2832" spans="1:12">
      <c r="A2832" s="56"/>
      <c r="B2832" s="56" t="s">
        <v>4402</v>
      </c>
      <c r="C2832" s="56" t="s">
        <v>4401</v>
      </c>
      <c r="D2832" s="32">
        <v>796500</v>
      </c>
      <c r="E2832" s="32">
        <v>-158176</v>
      </c>
      <c r="F2832" s="32">
        <v>638324</v>
      </c>
      <c r="G2832" s="32">
        <v>-18865.05</v>
      </c>
      <c r="H2832" s="32">
        <v>-19072.349999999999</v>
      </c>
      <c r="I2832" s="32">
        <v>-19072.36</v>
      </c>
      <c r="J2832" s="32">
        <v>-207.29999999999927</v>
      </c>
      <c r="K2832" s="32">
        <v>-1.0000000002037268E-2</v>
      </c>
      <c r="L2832" s="32"/>
    </row>
    <row r="2833" spans="1:12">
      <c r="A2833" s="56"/>
      <c r="B2833" s="56" t="s">
        <v>4404</v>
      </c>
      <c r="C2833" s="56" t="s">
        <v>4403</v>
      </c>
      <c r="D2833" s="32">
        <v>2360000</v>
      </c>
      <c r="E2833" s="32">
        <v>-487098</v>
      </c>
      <c r="F2833" s="32">
        <v>1872902</v>
      </c>
      <c r="G2833" s="32">
        <v>-55896.44</v>
      </c>
      <c r="H2833" s="32">
        <v>-56510.68</v>
      </c>
      <c r="I2833" s="32">
        <v>-56510.69</v>
      </c>
      <c r="J2833" s="32">
        <v>-614.23999999999796</v>
      </c>
      <c r="K2833" s="32">
        <v>-1.0000000002037268E-2</v>
      </c>
      <c r="L2833" s="32"/>
    </row>
    <row r="2834" spans="1:12">
      <c r="A2834" s="56"/>
      <c r="B2834" s="56" t="s">
        <v>11319</v>
      </c>
      <c r="C2834" s="56" t="s">
        <v>5644</v>
      </c>
      <c r="D2834" s="32">
        <v>92901</v>
      </c>
      <c r="E2834" s="32">
        <v>-15596</v>
      </c>
      <c r="F2834" s="32">
        <v>77305</v>
      </c>
      <c r="G2834" s="32">
        <v>-1833.64</v>
      </c>
      <c r="H2834" s="32">
        <v>-1853.79</v>
      </c>
      <c r="I2834" s="32">
        <v>-1853.78</v>
      </c>
      <c r="J2834" s="32">
        <v>-20.149999999999864</v>
      </c>
      <c r="K2834" s="32">
        <v>9.9999999999909051E-3</v>
      </c>
      <c r="L2834" s="32"/>
    </row>
    <row r="2835" spans="1:12">
      <c r="A2835" s="56"/>
      <c r="B2835" s="56" t="s">
        <v>7179</v>
      </c>
      <c r="C2835" s="56" t="s">
        <v>9859</v>
      </c>
      <c r="D2835" s="32">
        <v>940270</v>
      </c>
      <c r="E2835" s="32">
        <v>-893257</v>
      </c>
      <c r="F2835" s="32">
        <v>47014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/>
    </row>
    <row r="2836" spans="1:12">
      <c r="A2836" s="56"/>
      <c r="B2836" s="56" t="s">
        <v>4005</v>
      </c>
      <c r="C2836" s="56" t="s">
        <v>4004</v>
      </c>
      <c r="D2836" s="32">
        <v>75535</v>
      </c>
      <c r="E2836" s="32">
        <v>-30866</v>
      </c>
      <c r="F2836" s="32">
        <v>44669</v>
      </c>
      <c r="G2836" s="32">
        <v>-3578.08</v>
      </c>
      <c r="H2836" s="32">
        <v>-3617.4</v>
      </c>
      <c r="I2836" s="32">
        <v>-3617.41</v>
      </c>
      <c r="J2836" s="32">
        <v>-39.320000000000164</v>
      </c>
      <c r="K2836" s="32">
        <v>-9.9999999997635314E-3</v>
      </c>
      <c r="L2836" s="32"/>
    </row>
    <row r="2837" spans="1:12">
      <c r="A2837" s="56"/>
      <c r="B2837" s="56" t="s">
        <v>3995</v>
      </c>
      <c r="C2837" s="56" t="s">
        <v>3994</v>
      </c>
      <c r="D2837" s="32">
        <v>133013978</v>
      </c>
      <c r="E2837" s="32">
        <v>-9744910</v>
      </c>
      <c r="F2837" s="32">
        <v>123269068</v>
      </c>
      <c r="G2837" s="32">
        <v>-1173816.48</v>
      </c>
      <c r="H2837" s="32">
        <v>-1186715.57</v>
      </c>
      <c r="I2837" s="32">
        <v>-1186715.56</v>
      </c>
      <c r="J2837" s="32">
        <v>-12899.090000000084</v>
      </c>
      <c r="K2837" s="32">
        <v>1.0000000009313226E-2</v>
      </c>
      <c r="L2837" s="32"/>
    </row>
    <row r="2838" spans="1:12">
      <c r="A2838" s="56"/>
      <c r="B2838" s="56" t="s">
        <v>3987</v>
      </c>
      <c r="C2838" s="56" t="s">
        <v>3986</v>
      </c>
      <c r="D2838" s="32">
        <v>933040</v>
      </c>
      <c r="E2838" s="32">
        <v>-184806</v>
      </c>
      <c r="F2838" s="32">
        <v>748234</v>
      </c>
      <c r="G2838" s="32">
        <v>-22099</v>
      </c>
      <c r="H2838" s="32">
        <v>-22341.84</v>
      </c>
      <c r="I2838" s="32">
        <v>-22341.84</v>
      </c>
      <c r="J2838" s="32">
        <v>-242.84000000000015</v>
      </c>
      <c r="K2838" s="32">
        <v>0</v>
      </c>
      <c r="L2838" s="32"/>
    </row>
    <row r="2839" spans="1:12">
      <c r="A2839" s="56"/>
      <c r="B2839" s="56" t="s">
        <v>3989</v>
      </c>
      <c r="C2839" s="56" t="s">
        <v>3988</v>
      </c>
      <c r="D2839" s="32">
        <v>133340</v>
      </c>
      <c r="E2839" s="32">
        <v>-26410</v>
      </c>
      <c r="F2839" s="32">
        <v>106930</v>
      </c>
      <c r="G2839" s="32">
        <v>-3158.15</v>
      </c>
      <c r="H2839" s="32">
        <v>-3192.85</v>
      </c>
      <c r="I2839" s="32">
        <v>-3192.86</v>
      </c>
      <c r="J2839" s="32">
        <v>-34.699999999999818</v>
      </c>
      <c r="K2839" s="32">
        <v>-1.0000000000218279E-2</v>
      </c>
      <c r="L2839" s="32"/>
    </row>
    <row r="2840" spans="1:12">
      <c r="A2840" s="56"/>
      <c r="B2840" s="56" t="s">
        <v>3970</v>
      </c>
      <c r="C2840" s="56" t="s">
        <v>3969</v>
      </c>
      <c r="D2840" s="32">
        <v>329593</v>
      </c>
      <c r="E2840" s="32">
        <v>-104943</v>
      </c>
      <c r="F2840" s="32">
        <v>224650</v>
      </c>
      <c r="G2840" s="32">
        <v>-13010.63</v>
      </c>
      <c r="H2840" s="32">
        <v>-13153.6</v>
      </c>
      <c r="I2840" s="32">
        <v>-13153.6</v>
      </c>
      <c r="J2840" s="32">
        <v>-142.97000000000116</v>
      </c>
      <c r="K2840" s="32">
        <v>0</v>
      </c>
      <c r="L2840" s="32"/>
    </row>
    <row r="2841" spans="1:12">
      <c r="A2841" s="56"/>
      <c r="B2841" s="56" t="s">
        <v>3972</v>
      </c>
      <c r="C2841" s="56" t="s">
        <v>3971</v>
      </c>
      <c r="D2841" s="32">
        <v>125080</v>
      </c>
      <c r="E2841" s="32">
        <v>-47791</v>
      </c>
      <c r="F2841" s="32">
        <v>77289</v>
      </c>
      <c r="G2841" s="32">
        <v>-5925.02</v>
      </c>
      <c r="H2841" s="32">
        <v>-5990.14</v>
      </c>
      <c r="I2841" s="32">
        <v>-5990.13</v>
      </c>
      <c r="J2841" s="32">
        <v>-65.119999999999891</v>
      </c>
      <c r="K2841" s="32">
        <v>1.0000000000218279E-2</v>
      </c>
      <c r="L2841" s="32"/>
    </row>
    <row r="2842" spans="1:12">
      <c r="A2842" s="56"/>
      <c r="B2842" s="56" t="s">
        <v>4238</v>
      </c>
      <c r="C2842" s="56" t="s">
        <v>4237</v>
      </c>
      <c r="D2842" s="32">
        <v>57820</v>
      </c>
      <c r="E2842" s="32">
        <v>-11046</v>
      </c>
      <c r="F2842" s="32">
        <v>46774</v>
      </c>
      <c r="G2842" s="32">
        <v>-1369.46</v>
      </c>
      <c r="H2842" s="32">
        <v>-1384.51</v>
      </c>
      <c r="I2842" s="32">
        <v>-1384.52</v>
      </c>
      <c r="J2842" s="32">
        <v>-15.049999999999955</v>
      </c>
      <c r="K2842" s="32">
        <v>-9.9999999999909051E-3</v>
      </c>
      <c r="L2842" s="32"/>
    </row>
    <row r="2843" spans="1:12">
      <c r="A2843" s="56"/>
      <c r="B2843" s="56" t="s">
        <v>4313</v>
      </c>
      <c r="C2843" s="56" t="s">
        <v>4312</v>
      </c>
      <c r="D2843" s="32">
        <v>4165400</v>
      </c>
      <c r="E2843" s="32">
        <v>-317213</v>
      </c>
      <c r="F2843" s="32">
        <v>3848187</v>
      </c>
      <c r="G2843" s="32">
        <v>-36539.71</v>
      </c>
      <c r="H2843" s="32">
        <v>-36941.24</v>
      </c>
      <c r="I2843" s="32">
        <v>-36941.25</v>
      </c>
      <c r="J2843" s="32">
        <v>-401.52999999999884</v>
      </c>
      <c r="K2843" s="32">
        <v>-1.0000000002037268E-2</v>
      </c>
      <c r="L2843" s="32"/>
    </row>
    <row r="2844" spans="1:12">
      <c r="A2844" s="56"/>
      <c r="B2844" s="56" t="s">
        <v>4315</v>
      </c>
      <c r="C2844" s="56" t="s">
        <v>4314</v>
      </c>
      <c r="D2844" s="32">
        <v>1888000</v>
      </c>
      <c r="E2844" s="32">
        <v>-143779</v>
      </c>
      <c r="F2844" s="32">
        <v>1744221</v>
      </c>
      <c r="G2844" s="32">
        <v>-16561.91</v>
      </c>
      <c r="H2844" s="32">
        <v>-16743.900000000001</v>
      </c>
      <c r="I2844" s="32">
        <v>-16743.91</v>
      </c>
      <c r="J2844" s="32">
        <v>-181.9900000000016</v>
      </c>
      <c r="K2844" s="32">
        <v>-9.9999999983992893E-3</v>
      </c>
      <c r="L2844" s="32"/>
    </row>
    <row r="2845" spans="1:12">
      <c r="A2845" s="56"/>
      <c r="B2845" s="56" t="s">
        <v>4317</v>
      </c>
      <c r="C2845" s="56" t="s">
        <v>4316</v>
      </c>
      <c r="D2845" s="32">
        <v>2029600</v>
      </c>
      <c r="E2845" s="32">
        <v>-154563</v>
      </c>
      <c r="F2845" s="32">
        <v>1875037</v>
      </c>
      <c r="G2845" s="32">
        <v>-17804.05</v>
      </c>
      <c r="H2845" s="32">
        <v>-17999.7</v>
      </c>
      <c r="I2845" s="32">
        <v>-17999.7</v>
      </c>
      <c r="J2845" s="32">
        <v>-195.65000000000146</v>
      </c>
      <c r="K2845" s="32">
        <v>0</v>
      </c>
      <c r="L2845" s="32"/>
    </row>
    <row r="2846" spans="1:12">
      <c r="A2846" s="56"/>
      <c r="B2846" s="56" t="s">
        <v>4240</v>
      </c>
      <c r="C2846" s="56" t="s">
        <v>4239</v>
      </c>
      <c r="D2846" s="32">
        <v>90860</v>
      </c>
      <c r="E2846" s="32">
        <v>-17382</v>
      </c>
      <c r="F2846" s="32">
        <v>73478</v>
      </c>
      <c r="G2846" s="32">
        <v>-2152.0100000000002</v>
      </c>
      <c r="H2846" s="32">
        <v>-2175.66</v>
      </c>
      <c r="I2846" s="32">
        <v>-2175.67</v>
      </c>
      <c r="J2846" s="32">
        <v>-23.649999999999636</v>
      </c>
      <c r="K2846" s="32">
        <v>-1.0000000000218279E-2</v>
      </c>
      <c r="L2846" s="32"/>
    </row>
    <row r="2847" spans="1:12">
      <c r="A2847" s="56"/>
      <c r="B2847" s="56" t="s">
        <v>4242</v>
      </c>
      <c r="C2847" s="56" t="s">
        <v>4241</v>
      </c>
      <c r="D2847" s="32">
        <v>154976</v>
      </c>
      <c r="E2847" s="32">
        <v>-67215</v>
      </c>
      <c r="F2847" s="32">
        <v>87762</v>
      </c>
      <c r="G2847" s="32">
        <v>-8378.81</v>
      </c>
      <c r="H2847" s="32">
        <v>-8470.8799999999992</v>
      </c>
      <c r="I2847" s="32">
        <v>-8470.89</v>
      </c>
      <c r="J2847" s="32">
        <v>-92.069999999999709</v>
      </c>
      <c r="K2847" s="32">
        <v>-1.0000000000218279E-2</v>
      </c>
      <c r="L2847" s="32"/>
    </row>
    <row r="2848" spans="1:12">
      <c r="A2848" s="56"/>
      <c r="B2848" s="56" t="s">
        <v>4406</v>
      </c>
      <c r="C2848" s="56" t="s">
        <v>4405</v>
      </c>
      <c r="D2848" s="32">
        <v>309596</v>
      </c>
      <c r="E2848" s="32">
        <v>-117969</v>
      </c>
      <c r="F2848" s="32">
        <v>191627</v>
      </c>
      <c r="G2848" s="32">
        <v>-14665.52</v>
      </c>
      <c r="H2848" s="32">
        <v>-14826.69</v>
      </c>
      <c r="I2848" s="32">
        <v>-14826.68</v>
      </c>
      <c r="J2848" s="32">
        <v>-161.17000000000007</v>
      </c>
      <c r="K2848" s="32">
        <v>1.0000000000218279E-2</v>
      </c>
      <c r="L2848" s="32"/>
    </row>
    <row r="2849" spans="1:12">
      <c r="A2849" s="56"/>
      <c r="B2849" s="56" t="s">
        <v>4262</v>
      </c>
      <c r="C2849" s="56" t="s">
        <v>4261</v>
      </c>
      <c r="D2849" s="32">
        <v>139452</v>
      </c>
      <c r="E2849" s="32">
        <v>-53355</v>
      </c>
      <c r="F2849" s="32">
        <v>86098</v>
      </c>
      <c r="G2849" s="32">
        <v>-6605.84</v>
      </c>
      <c r="H2849" s="32">
        <v>-6678.43</v>
      </c>
      <c r="I2849" s="32">
        <v>-6678.44</v>
      </c>
      <c r="J2849" s="32">
        <v>-72.590000000000146</v>
      </c>
      <c r="K2849" s="32">
        <v>-9.999999999308784E-3</v>
      </c>
      <c r="L2849" s="32"/>
    </row>
    <row r="2850" spans="1:12">
      <c r="A2850" s="56"/>
      <c r="B2850" s="56" t="s">
        <v>4264</v>
      </c>
      <c r="C2850" s="56" t="s">
        <v>4263</v>
      </c>
      <c r="D2850" s="32">
        <v>78222</v>
      </c>
      <c r="E2850" s="32">
        <v>-33837</v>
      </c>
      <c r="F2850" s="32">
        <v>44385</v>
      </c>
      <c r="G2850" s="32">
        <v>-3705.37</v>
      </c>
      <c r="H2850" s="32">
        <v>-3746.08</v>
      </c>
      <c r="I2850" s="32">
        <v>-3746.08</v>
      </c>
      <c r="J2850" s="32">
        <v>-40.710000000000036</v>
      </c>
      <c r="K2850" s="32">
        <v>0</v>
      </c>
      <c r="L2850" s="32"/>
    </row>
    <row r="2851" spans="1:12">
      <c r="A2851" s="56"/>
      <c r="B2851" s="56" t="s">
        <v>4266</v>
      </c>
      <c r="C2851" s="56" t="s">
        <v>4265</v>
      </c>
      <c r="D2851" s="32">
        <v>230100</v>
      </c>
      <c r="E2851" s="32">
        <v>-90672</v>
      </c>
      <c r="F2851" s="32">
        <v>139428</v>
      </c>
      <c r="G2851" s="32">
        <v>-10899.81</v>
      </c>
      <c r="H2851" s="32">
        <v>-11019.58</v>
      </c>
      <c r="I2851" s="32">
        <v>-11019.58</v>
      </c>
      <c r="J2851" s="32">
        <v>-119.77000000000044</v>
      </c>
      <c r="K2851" s="32">
        <v>0</v>
      </c>
      <c r="L2851" s="32"/>
    </row>
    <row r="2852" spans="1:12">
      <c r="A2852" s="56"/>
      <c r="B2852" s="56" t="s">
        <v>1150</v>
      </c>
      <c r="C2852" s="56" t="s">
        <v>1149</v>
      </c>
      <c r="D2852" s="32">
        <v>82726</v>
      </c>
      <c r="E2852" s="32">
        <v>-4522</v>
      </c>
      <c r="F2852" s="32">
        <v>78204</v>
      </c>
      <c r="G2852" s="32">
        <v>-559.82000000000005</v>
      </c>
      <c r="H2852" s="32">
        <v>-565.97</v>
      </c>
      <c r="I2852" s="32">
        <v>-565.96</v>
      </c>
      <c r="J2852" s="32">
        <v>-6.1499999999999773</v>
      </c>
      <c r="K2852" s="32">
        <v>9.9999999999909051E-3</v>
      </c>
      <c r="L2852" s="32"/>
    </row>
    <row r="2853" spans="1:12">
      <c r="A2853" s="56"/>
      <c r="B2853" s="56" t="s">
        <v>4350</v>
      </c>
      <c r="C2853" s="56" t="s">
        <v>4349</v>
      </c>
      <c r="D2853" s="32">
        <v>569013</v>
      </c>
      <c r="E2853" s="32">
        <v>-32836</v>
      </c>
      <c r="F2853" s="32">
        <v>536177</v>
      </c>
      <c r="G2853" s="32">
        <v>-3850.58</v>
      </c>
      <c r="H2853" s="32">
        <v>-3892.89</v>
      </c>
      <c r="I2853" s="32">
        <v>-3892.89</v>
      </c>
      <c r="J2853" s="32">
        <v>-42.309999999999945</v>
      </c>
      <c r="K2853" s="32">
        <v>0</v>
      </c>
      <c r="L2853" s="32"/>
    </row>
    <row r="2854" spans="1:12">
      <c r="A2854" s="56"/>
      <c r="B2854" s="56" t="s">
        <v>4268</v>
      </c>
      <c r="C2854" s="56" t="s">
        <v>4267</v>
      </c>
      <c r="D2854" s="32">
        <v>4640461</v>
      </c>
      <c r="E2854" s="32">
        <v>-737759</v>
      </c>
      <c r="F2854" s="32">
        <v>3902702</v>
      </c>
      <c r="G2854" s="32">
        <v>-91590.83</v>
      </c>
      <c r="H2854" s="32">
        <v>-92597.33</v>
      </c>
      <c r="I2854" s="32">
        <v>-92597.33</v>
      </c>
      <c r="J2854" s="32">
        <v>-1006.5</v>
      </c>
      <c r="K2854" s="32">
        <v>0</v>
      </c>
      <c r="L2854" s="32"/>
    </row>
    <row r="2855" spans="1:12">
      <c r="A2855" s="56"/>
      <c r="B2855" s="56" t="s">
        <v>4408</v>
      </c>
      <c r="C2855" s="56" t="s">
        <v>4407</v>
      </c>
      <c r="D2855" s="32">
        <v>185536</v>
      </c>
      <c r="E2855" s="32">
        <v>-10086</v>
      </c>
      <c r="F2855" s="32">
        <v>175450</v>
      </c>
      <c r="G2855" s="32">
        <v>-1255.54</v>
      </c>
      <c r="H2855" s="32">
        <v>-1269.3499999999999</v>
      </c>
      <c r="I2855" s="32">
        <v>-1269.3399999999999</v>
      </c>
      <c r="J2855" s="32">
        <v>-13.809999999999945</v>
      </c>
      <c r="K2855" s="32">
        <v>9.9999999999909051E-3</v>
      </c>
      <c r="L2855" s="32"/>
    </row>
    <row r="2856" spans="1:12">
      <c r="A2856" s="56"/>
      <c r="B2856" s="56" t="s">
        <v>4410</v>
      </c>
      <c r="C2856" s="56" t="s">
        <v>4409</v>
      </c>
      <c r="D2856" s="32">
        <v>210524</v>
      </c>
      <c r="E2856" s="32">
        <v>-53767</v>
      </c>
      <c r="F2856" s="32">
        <v>156757</v>
      </c>
      <c r="G2856" s="32">
        <v>-6232.81</v>
      </c>
      <c r="H2856" s="32">
        <v>-6301.3</v>
      </c>
      <c r="I2856" s="32">
        <v>-6301.3</v>
      </c>
      <c r="J2856" s="32">
        <v>-68.489999999999782</v>
      </c>
      <c r="K2856" s="32">
        <v>0</v>
      </c>
      <c r="L2856" s="32"/>
    </row>
    <row r="2857" spans="1:12">
      <c r="A2857" s="56"/>
      <c r="B2857" s="56" t="s">
        <v>1343</v>
      </c>
      <c r="C2857" s="56" t="s">
        <v>1342</v>
      </c>
      <c r="D2857" s="32">
        <v>625400</v>
      </c>
      <c r="E2857" s="32">
        <v>-72812</v>
      </c>
      <c r="F2857" s="32">
        <v>552588</v>
      </c>
      <c r="G2857" s="32">
        <v>-9053.42</v>
      </c>
      <c r="H2857" s="32">
        <v>-9152.9</v>
      </c>
      <c r="I2857" s="32">
        <v>-9152.91</v>
      </c>
      <c r="J2857" s="32">
        <v>-99.479999999999563</v>
      </c>
      <c r="K2857" s="32">
        <v>-1.0000000000218279E-2</v>
      </c>
      <c r="L2857" s="32"/>
    </row>
    <row r="2858" spans="1:12">
      <c r="A2858" s="56"/>
      <c r="B2858" s="56" t="s">
        <v>149</v>
      </c>
      <c r="C2858" s="56" t="s">
        <v>1136</v>
      </c>
      <c r="D2858" s="32">
        <v>1649640</v>
      </c>
      <c r="E2858" s="32">
        <v>-134515</v>
      </c>
      <c r="F2858" s="32">
        <v>1515125</v>
      </c>
      <c r="G2858" s="32">
        <v>-15239.1</v>
      </c>
      <c r="H2858" s="32">
        <v>-15406.56</v>
      </c>
      <c r="I2858" s="32">
        <v>-15406.57</v>
      </c>
      <c r="J2858" s="32">
        <v>-167.45999999999913</v>
      </c>
      <c r="K2858" s="32">
        <v>-1.0000000000218279E-2</v>
      </c>
      <c r="L2858" s="32"/>
    </row>
    <row r="2859" spans="1:12">
      <c r="A2859" s="56"/>
      <c r="B2859" s="56" t="s">
        <v>4352</v>
      </c>
      <c r="C2859" s="56" t="s">
        <v>4351</v>
      </c>
      <c r="D2859" s="32">
        <v>283769</v>
      </c>
      <c r="E2859" s="32">
        <v>-53990</v>
      </c>
      <c r="F2859" s="32">
        <v>229779</v>
      </c>
      <c r="G2859" s="32">
        <v>-6721.04</v>
      </c>
      <c r="H2859" s="32">
        <v>-6794.9</v>
      </c>
      <c r="I2859" s="32">
        <v>-6794.9</v>
      </c>
      <c r="J2859" s="32">
        <v>-73.859999999999673</v>
      </c>
      <c r="K2859" s="32">
        <v>0</v>
      </c>
      <c r="L2859" s="32"/>
    </row>
    <row r="2860" spans="1:12">
      <c r="A2860" s="56"/>
      <c r="B2860" s="56" t="s">
        <v>1144</v>
      </c>
      <c r="C2860" s="56" t="s">
        <v>1143</v>
      </c>
      <c r="D2860" s="32">
        <v>4936325</v>
      </c>
      <c r="E2860" s="32">
        <v>-373431</v>
      </c>
      <c r="F2860" s="32">
        <v>4562894</v>
      </c>
      <c r="G2860" s="32">
        <v>-45910.35</v>
      </c>
      <c r="H2860" s="32">
        <v>-46414.86</v>
      </c>
      <c r="I2860" s="32">
        <v>-46414.86</v>
      </c>
      <c r="J2860" s="32">
        <v>-504.51000000000204</v>
      </c>
      <c r="K2860" s="32">
        <v>0</v>
      </c>
      <c r="L2860" s="32"/>
    </row>
    <row r="2861" spans="1:12">
      <c r="A2861" s="56"/>
      <c r="B2861" s="56" t="s">
        <v>3525</v>
      </c>
      <c r="C2861" s="56" t="s">
        <v>3524</v>
      </c>
      <c r="D2861" s="32">
        <v>2498060</v>
      </c>
      <c r="E2861" s="32">
        <v>-187437</v>
      </c>
      <c r="F2861" s="32">
        <v>2310623</v>
      </c>
      <c r="G2861" s="32">
        <v>-23249.62</v>
      </c>
      <c r="H2861" s="32">
        <v>-23505.119999999999</v>
      </c>
      <c r="I2861" s="32">
        <v>-23505.11</v>
      </c>
      <c r="J2861" s="32">
        <v>-255.5</v>
      </c>
      <c r="K2861" s="32">
        <v>9.9999999983992893E-3</v>
      </c>
      <c r="L2861" s="32"/>
    </row>
    <row r="2862" spans="1:12">
      <c r="A2862" s="56"/>
      <c r="B2862" s="56" t="s">
        <v>3423</v>
      </c>
      <c r="C2862" s="56" t="s">
        <v>3422</v>
      </c>
      <c r="D2862" s="32">
        <v>159300</v>
      </c>
      <c r="E2862" s="32">
        <v>-11456</v>
      </c>
      <c r="F2862" s="32">
        <v>147844</v>
      </c>
      <c r="G2862" s="32">
        <v>-1397.41</v>
      </c>
      <c r="H2862" s="32">
        <v>-1412.77</v>
      </c>
      <c r="I2862" s="32">
        <v>-1412.77</v>
      </c>
      <c r="J2862" s="32">
        <v>-15.3599999999999</v>
      </c>
      <c r="K2862" s="32">
        <v>0</v>
      </c>
      <c r="L2862" s="32"/>
    </row>
    <row r="2863" spans="1:12">
      <c r="A2863" s="56"/>
      <c r="B2863" s="56" t="s">
        <v>144</v>
      </c>
      <c r="C2863" s="56" t="s">
        <v>147</v>
      </c>
      <c r="D2863" s="32">
        <v>886136</v>
      </c>
      <c r="E2863" s="32">
        <v>-63724</v>
      </c>
      <c r="F2863" s="32">
        <v>822412</v>
      </c>
      <c r="G2863" s="32">
        <v>-7773.36</v>
      </c>
      <c r="H2863" s="32">
        <v>-7858.79</v>
      </c>
      <c r="I2863" s="32">
        <v>-7858.78</v>
      </c>
      <c r="J2863" s="32">
        <v>-85.430000000000291</v>
      </c>
      <c r="K2863" s="32">
        <v>1.0000000000218279E-2</v>
      </c>
      <c r="L2863" s="32"/>
    </row>
    <row r="2864" spans="1:12">
      <c r="A2864" s="56"/>
      <c r="B2864" s="56" t="s">
        <v>144</v>
      </c>
      <c r="C2864" s="56" t="s">
        <v>146</v>
      </c>
      <c r="D2864" s="32">
        <v>15836457</v>
      </c>
      <c r="E2864" s="32">
        <v>-1205336</v>
      </c>
      <c r="F2864" s="32">
        <v>14631121</v>
      </c>
      <c r="G2864" s="32">
        <v>-147209.35999999999</v>
      </c>
      <c r="H2864" s="32">
        <v>-148827.04999999999</v>
      </c>
      <c r="I2864" s="32">
        <v>-148827.04999999999</v>
      </c>
      <c r="J2864" s="32">
        <v>-1617.6900000000023</v>
      </c>
      <c r="K2864" s="32">
        <v>0</v>
      </c>
      <c r="L2864" s="32"/>
    </row>
    <row r="2865" spans="1:12">
      <c r="A2865" s="56"/>
      <c r="B2865" s="56" t="s">
        <v>144</v>
      </c>
      <c r="C2865" s="56" t="s">
        <v>145</v>
      </c>
      <c r="D2865" s="32">
        <v>286150</v>
      </c>
      <c r="E2865" s="32">
        <v>-20578</v>
      </c>
      <c r="F2865" s="32">
        <v>265572</v>
      </c>
      <c r="G2865" s="32">
        <v>-2510.16</v>
      </c>
      <c r="H2865" s="32">
        <v>-2537.75</v>
      </c>
      <c r="I2865" s="32">
        <v>-2537.75</v>
      </c>
      <c r="J2865" s="32">
        <v>-27.590000000000146</v>
      </c>
      <c r="K2865" s="32">
        <v>0</v>
      </c>
      <c r="L2865" s="32"/>
    </row>
    <row r="2866" spans="1:12">
      <c r="A2866" s="56"/>
      <c r="B2866" s="56" t="s">
        <v>148</v>
      </c>
      <c r="C2866" s="56" t="s">
        <v>2549</v>
      </c>
      <c r="D2866" s="32">
        <v>1209500</v>
      </c>
      <c r="E2866" s="32">
        <v>-147290</v>
      </c>
      <c r="F2866" s="32">
        <v>1062210</v>
      </c>
      <c r="G2866" s="32">
        <v>-17396.55</v>
      </c>
      <c r="H2866" s="32">
        <v>-17587.71</v>
      </c>
      <c r="I2866" s="32">
        <v>-17587.72</v>
      </c>
      <c r="J2866" s="32">
        <v>-191.15999999999985</v>
      </c>
      <c r="K2866" s="32">
        <v>-1.0000000002037268E-2</v>
      </c>
      <c r="L2866" s="32"/>
    </row>
    <row r="2867" spans="1:12">
      <c r="A2867" s="56"/>
      <c r="B2867" s="56" t="s">
        <v>3303</v>
      </c>
      <c r="C2867" s="56" t="s">
        <v>3302</v>
      </c>
      <c r="D2867" s="32">
        <v>259556</v>
      </c>
      <c r="E2867" s="32">
        <v>-19834</v>
      </c>
      <c r="F2867" s="32">
        <v>239722</v>
      </c>
      <c r="G2867" s="32">
        <v>-2459.0300000000002</v>
      </c>
      <c r="H2867" s="32">
        <v>-2486.0500000000002</v>
      </c>
      <c r="I2867" s="32">
        <v>-2486.0500000000002</v>
      </c>
      <c r="J2867" s="32">
        <v>-27.019999999999982</v>
      </c>
      <c r="K2867" s="32">
        <v>0</v>
      </c>
      <c r="L2867" s="32"/>
    </row>
    <row r="2868" spans="1:12">
      <c r="A2868" s="56"/>
      <c r="B2868" s="56" t="s">
        <v>2258</v>
      </c>
      <c r="C2868" s="56" t="s">
        <v>2257</v>
      </c>
      <c r="D2868" s="32">
        <v>152590</v>
      </c>
      <c r="E2868" s="32">
        <v>-17739</v>
      </c>
      <c r="F2868" s="32">
        <v>134850</v>
      </c>
      <c r="G2868" s="32">
        <v>-2209.37</v>
      </c>
      <c r="H2868" s="32">
        <v>-2233.65</v>
      </c>
      <c r="I2868" s="32">
        <v>-2233.65</v>
      </c>
      <c r="J2868" s="32">
        <v>-24.2800000000002</v>
      </c>
      <c r="K2868" s="32">
        <v>0</v>
      </c>
      <c r="L2868" s="32"/>
    </row>
    <row r="2869" spans="1:12">
      <c r="A2869" s="56"/>
      <c r="B2869" s="56" t="s">
        <v>1146</v>
      </c>
      <c r="C2869" s="56" t="s">
        <v>1145</v>
      </c>
      <c r="D2869" s="32">
        <v>228000</v>
      </c>
      <c r="E2869" s="32">
        <v>-17451</v>
      </c>
      <c r="F2869" s="32">
        <v>210549</v>
      </c>
      <c r="G2869" s="32">
        <v>-2118.36</v>
      </c>
      <c r="H2869" s="32">
        <v>-2141.63</v>
      </c>
      <c r="I2869" s="32">
        <v>-2141.64</v>
      </c>
      <c r="J2869" s="32">
        <v>-23.269999999999982</v>
      </c>
      <c r="K2869" s="32">
        <v>-9.9999999997635314E-3</v>
      </c>
      <c r="L2869" s="32"/>
    </row>
    <row r="2870" spans="1:12">
      <c r="A2870" s="56"/>
      <c r="B2870" s="56" t="s">
        <v>5951</v>
      </c>
      <c r="C2870" s="56" t="s">
        <v>5950</v>
      </c>
      <c r="D2870" s="32">
        <v>118325192</v>
      </c>
      <c r="E2870" s="32">
        <v>-9891986</v>
      </c>
      <c r="F2870" s="32">
        <v>108433206</v>
      </c>
      <c r="G2870" s="32">
        <v>-1121009.6299999999</v>
      </c>
      <c r="H2870" s="32">
        <v>-1133328.4099999999</v>
      </c>
      <c r="I2870" s="32">
        <v>-1133328.42</v>
      </c>
      <c r="J2870" s="32">
        <v>-12318.780000000028</v>
      </c>
      <c r="K2870" s="32">
        <v>-1.0000000009313226E-2</v>
      </c>
      <c r="L2870" s="32"/>
    </row>
    <row r="2871" spans="1:12">
      <c r="A2871" s="56"/>
      <c r="B2871" s="56" t="s">
        <v>5953</v>
      </c>
      <c r="C2871" s="56" t="s">
        <v>5952</v>
      </c>
      <c r="D2871" s="32">
        <v>8038838</v>
      </c>
      <c r="E2871" s="32">
        <v>-1400098</v>
      </c>
      <c r="F2871" s="32">
        <v>6638740</v>
      </c>
      <c r="G2871" s="32">
        <v>-158666.1</v>
      </c>
      <c r="H2871" s="32">
        <v>-160409.68</v>
      </c>
      <c r="I2871" s="32">
        <v>-160409.68</v>
      </c>
      <c r="J2871" s="32">
        <v>-1743.5799999999872</v>
      </c>
      <c r="K2871" s="32">
        <v>0</v>
      </c>
      <c r="L2871" s="32"/>
    </row>
    <row r="2872" spans="1:12">
      <c r="A2872" s="56"/>
      <c r="B2872" s="56" t="s">
        <v>5955</v>
      </c>
      <c r="C2872" s="56" t="s">
        <v>5954</v>
      </c>
      <c r="D2872" s="32">
        <v>13787824</v>
      </c>
      <c r="E2872" s="32">
        <v>-1152662</v>
      </c>
      <c r="F2872" s="32">
        <v>12635162</v>
      </c>
      <c r="G2872" s="32">
        <v>-130625.47</v>
      </c>
      <c r="H2872" s="32">
        <v>-132060.91</v>
      </c>
      <c r="I2872" s="32">
        <v>-132060.92000000001</v>
      </c>
      <c r="J2872" s="32">
        <v>-1435.4400000000023</v>
      </c>
      <c r="K2872" s="32">
        <v>-1.0000000009313226E-2</v>
      </c>
      <c r="L2872" s="32"/>
    </row>
    <row r="2873" spans="1:12">
      <c r="A2873" s="56"/>
      <c r="B2873" s="56" t="s">
        <v>5957</v>
      </c>
      <c r="C2873" s="56" t="s">
        <v>5956</v>
      </c>
      <c r="D2873" s="32">
        <v>10621010</v>
      </c>
      <c r="E2873" s="32">
        <v>-887916</v>
      </c>
      <c r="F2873" s="32">
        <v>9733093</v>
      </c>
      <c r="G2873" s="32">
        <v>-100623.15</v>
      </c>
      <c r="H2873" s="32">
        <v>-101728.91</v>
      </c>
      <c r="I2873" s="32">
        <v>-101728.9</v>
      </c>
      <c r="J2873" s="32">
        <v>-1105.7600000000093</v>
      </c>
      <c r="K2873" s="32">
        <v>1.0000000009313226E-2</v>
      </c>
      <c r="L2873" s="32"/>
    </row>
    <row r="2874" spans="1:12">
      <c r="A2874" s="56"/>
      <c r="B2874" s="56" t="s">
        <v>5959</v>
      </c>
      <c r="C2874" s="56" t="s">
        <v>5958</v>
      </c>
      <c r="D2874" s="32">
        <v>7340514</v>
      </c>
      <c r="E2874" s="32">
        <v>-613667</v>
      </c>
      <c r="F2874" s="32">
        <v>6726847</v>
      </c>
      <c r="G2874" s="32">
        <v>-69543.83</v>
      </c>
      <c r="H2874" s="32">
        <v>-70308.05</v>
      </c>
      <c r="I2874" s="32">
        <v>-70308.05</v>
      </c>
      <c r="J2874" s="32">
        <v>-764.22000000000116</v>
      </c>
      <c r="K2874" s="32">
        <v>0</v>
      </c>
      <c r="L2874" s="32"/>
    </row>
    <row r="2875" spans="1:12">
      <c r="A2875" s="56"/>
      <c r="B2875" s="56" t="s">
        <v>5961</v>
      </c>
      <c r="C2875" s="56" t="s">
        <v>5960</v>
      </c>
      <c r="D2875" s="32">
        <v>1575287</v>
      </c>
      <c r="E2875" s="32">
        <v>-131694</v>
      </c>
      <c r="F2875" s="32">
        <v>1443593</v>
      </c>
      <c r="G2875" s="32">
        <v>-14924.23</v>
      </c>
      <c r="H2875" s="32">
        <v>-15088.23</v>
      </c>
      <c r="I2875" s="32">
        <v>-15088.23</v>
      </c>
      <c r="J2875" s="32">
        <v>-164</v>
      </c>
      <c r="K2875" s="32">
        <v>0</v>
      </c>
      <c r="L2875" s="32"/>
    </row>
    <row r="2876" spans="1:12">
      <c r="A2876" s="56"/>
      <c r="B2876" s="56" t="s">
        <v>5963</v>
      </c>
      <c r="C2876" s="56" t="s">
        <v>5962</v>
      </c>
      <c r="D2876" s="32">
        <v>2712093</v>
      </c>
      <c r="E2876" s="32">
        <v>-226731</v>
      </c>
      <c r="F2876" s="32">
        <v>2485362</v>
      </c>
      <c r="G2876" s="32">
        <v>-25694.29</v>
      </c>
      <c r="H2876" s="32">
        <v>-25976.65</v>
      </c>
      <c r="I2876" s="32">
        <v>-25976.65</v>
      </c>
      <c r="J2876" s="32">
        <v>-282.36000000000058</v>
      </c>
      <c r="K2876" s="32">
        <v>0</v>
      </c>
      <c r="L2876" s="32"/>
    </row>
    <row r="2877" spans="1:12">
      <c r="A2877" s="56"/>
      <c r="B2877" s="56" t="s">
        <v>1148</v>
      </c>
      <c r="C2877" s="56" t="s">
        <v>1147</v>
      </c>
      <c r="D2877" s="32">
        <v>776204</v>
      </c>
      <c r="E2877" s="32">
        <v>-58347</v>
      </c>
      <c r="F2877" s="32">
        <v>717857</v>
      </c>
      <c r="G2877" s="32">
        <v>-7223.06</v>
      </c>
      <c r="H2877" s="32">
        <v>-7302.42</v>
      </c>
      <c r="I2877" s="32">
        <v>-7302.43</v>
      </c>
      <c r="J2877" s="32">
        <v>-79.359999999999673</v>
      </c>
      <c r="K2877" s="32">
        <v>-1.0000000000218279E-2</v>
      </c>
      <c r="L2877" s="32"/>
    </row>
    <row r="2878" spans="1:12">
      <c r="A2878" s="56"/>
      <c r="B2878" s="56" t="s">
        <v>2730</v>
      </c>
      <c r="C2878" s="56" t="s">
        <v>2729</v>
      </c>
      <c r="D2878" s="32">
        <v>2312800</v>
      </c>
      <c r="E2878" s="32">
        <v>-158981</v>
      </c>
      <c r="F2878" s="32">
        <v>2153819</v>
      </c>
      <c r="G2878" s="32">
        <v>-20290.37</v>
      </c>
      <c r="H2878" s="32">
        <v>-20513.349999999999</v>
      </c>
      <c r="I2878" s="32">
        <v>-20513.34</v>
      </c>
      <c r="J2878" s="32">
        <v>-222.97999999999956</v>
      </c>
      <c r="K2878" s="32">
        <v>9.9999999983992893E-3</v>
      </c>
      <c r="L2878" s="32"/>
    </row>
    <row r="2879" spans="1:12">
      <c r="A2879" s="56"/>
      <c r="B2879" s="56" t="s">
        <v>2918</v>
      </c>
      <c r="C2879" s="56" t="s">
        <v>2917</v>
      </c>
      <c r="D2879" s="32">
        <v>214760</v>
      </c>
      <c r="E2879" s="32">
        <v>-16122</v>
      </c>
      <c r="F2879" s="32">
        <v>198638</v>
      </c>
      <c r="G2879" s="32">
        <v>-2034.86</v>
      </c>
      <c r="H2879" s="32">
        <v>-2057.21</v>
      </c>
      <c r="I2879" s="32">
        <v>-2057.2199999999998</v>
      </c>
      <c r="J2879" s="32">
        <v>-22.350000000000136</v>
      </c>
      <c r="K2879" s="32">
        <v>-9.9999999997635314E-3</v>
      </c>
      <c r="L2879" s="32"/>
    </row>
    <row r="2880" spans="1:12">
      <c r="A2880" s="56"/>
      <c r="B2880" s="56" t="s">
        <v>3425</v>
      </c>
      <c r="C2880" s="56" t="s">
        <v>3424</v>
      </c>
      <c r="D2880" s="32">
        <v>7057419</v>
      </c>
      <c r="E2880" s="32">
        <v>-1242161</v>
      </c>
      <c r="F2880" s="32">
        <v>5815258</v>
      </c>
      <c r="G2880" s="32">
        <v>-167197.17000000001</v>
      </c>
      <c r="H2880" s="32">
        <v>-169034.51</v>
      </c>
      <c r="I2880" s="32">
        <v>-169034.5</v>
      </c>
      <c r="J2880" s="32">
        <v>-1837.3399999999965</v>
      </c>
      <c r="K2880" s="32">
        <v>1.0000000009313226E-2</v>
      </c>
      <c r="L2880" s="32"/>
    </row>
    <row r="2881" spans="1:12">
      <c r="A2881" s="56"/>
      <c r="B2881" s="56" t="s">
        <v>3427</v>
      </c>
      <c r="C2881" s="56" t="s">
        <v>3426</v>
      </c>
      <c r="D2881" s="32">
        <v>3254932</v>
      </c>
      <c r="E2881" s="32">
        <v>-384164</v>
      </c>
      <c r="F2881" s="32">
        <v>2870768</v>
      </c>
      <c r="G2881" s="32">
        <v>-51403.83</v>
      </c>
      <c r="H2881" s="32">
        <v>-51968.71</v>
      </c>
      <c r="I2881" s="32">
        <v>-51968.71</v>
      </c>
      <c r="J2881" s="32">
        <v>-564.87999999999738</v>
      </c>
      <c r="K2881" s="32">
        <v>0</v>
      </c>
      <c r="L2881" s="32"/>
    </row>
    <row r="2882" spans="1:12">
      <c r="A2882" s="56"/>
      <c r="B2882" s="56" t="s">
        <v>6853</v>
      </c>
      <c r="C2882" s="56" t="s">
        <v>3428</v>
      </c>
      <c r="D2882" s="32">
        <v>25011643</v>
      </c>
      <c r="E2882" s="32">
        <v>-1760748</v>
      </c>
      <c r="F2882" s="32">
        <v>23250895</v>
      </c>
      <c r="G2882" s="32">
        <v>-236982.54</v>
      </c>
      <c r="H2882" s="32">
        <v>-239586.75</v>
      </c>
      <c r="I2882" s="32">
        <v>-239586.74</v>
      </c>
      <c r="J2882" s="32">
        <v>-2604.2099999999919</v>
      </c>
      <c r="K2882" s="32">
        <v>1.0000000009313226E-2</v>
      </c>
      <c r="L2882" s="32"/>
    </row>
    <row r="2883" spans="1:12">
      <c r="A2883" s="56"/>
      <c r="B2883" s="56" t="s">
        <v>3430</v>
      </c>
      <c r="C2883" s="56" t="s">
        <v>3429</v>
      </c>
      <c r="D2883" s="32">
        <v>4109121</v>
      </c>
      <c r="E2883" s="32">
        <v>-289270</v>
      </c>
      <c r="F2883" s="32">
        <v>3819851</v>
      </c>
      <c r="G2883" s="32">
        <v>-38933.46</v>
      </c>
      <c r="H2883" s="32">
        <v>-39361.31</v>
      </c>
      <c r="I2883" s="32">
        <v>-39361.300000000003</v>
      </c>
      <c r="J2883" s="32">
        <v>-427.84999999999854</v>
      </c>
      <c r="K2883" s="32">
        <v>9.9999999947613105E-3</v>
      </c>
      <c r="L2883" s="32"/>
    </row>
    <row r="2884" spans="1:12">
      <c r="A2884" s="56"/>
      <c r="B2884" s="56" t="s">
        <v>3432</v>
      </c>
      <c r="C2884" s="56" t="s">
        <v>3431</v>
      </c>
      <c r="D2884" s="32">
        <v>12952453</v>
      </c>
      <c r="E2884" s="32">
        <v>-984386</v>
      </c>
      <c r="F2884" s="32">
        <v>11968066</v>
      </c>
      <c r="G2884" s="32">
        <v>-122711.18</v>
      </c>
      <c r="H2884" s="32">
        <v>-124059.66</v>
      </c>
      <c r="I2884" s="32">
        <v>-124059.66</v>
      </c>
      <c r="J2884" s="32">
        <v>-1348.4800000000105</v>
      </c>
      <c r="K2884" s="32">
        <v>0</v>
      </c>
      <c r="L2884" s="32"/>
    </row>
    <row r="2885" spans="1:12">
      <c r="A2885" s="56"/>
      <c r="B2885" s="56" t="s">
        <v>5350</v>
      </c>
      <c r="C2885" s="56" t="s">
        <v>5349</v>
      </c>
      <c r="D2885" s="32">
        <v>11765475</v>
      </c>
      <c r="E2885" s="32">
        <v>-1026171</v>
      </c>
      <c r="F2885" s="32">
        <v>10739304</v>
      </c>
      <c r="G2885" s="32">
        <v>-139348.89000000001</v>
      </c>
      <c r="H2885" s="32">
        <v>-140880.19</v>
      </c>
      <c r="I2885" s="32">
        <v>-140880.20000000001</v>
      </c>
      <c r="J2885" s="32">
        <v>-1531.2999999999884</v>
      </c>
      <c r="K2885" s="32">
        <v>-1.0000000009313226E-2</v>
      </c>
      <c r="L2885" s="32"/>
    </row>
    <row r="2886" spans="1:12">
      <c r="A2886" s="56"/>
      <c r="B2886" s="56" t="s">
        <v>6000</v>
      </c>
      <c r="C2886" s="56" t="s">
        <v>5999</v>
      </c>
      <c r="D2886" s="32">
        <v>66080</v>
      </c>
      <c r="E2886" s="32">
        <v>-4652</v>
      </c>
      <c r="F2886" s="32">
        <v>61428</v>
      </c>
      <c r="G2886" s="32">
        <v>-626.1</v>
      </c>
      <c r="H2886" s="32">
        <v>-632.98</v>
      </c>
      <c r="I2886" s="32">
        <v>-632.98</v>
      </c>
      <c r="J2886" s="32">
        <v>-6.8799999999999955</v>
      </c>
      <c r="K2886" s="32">
        <v>0</v>
      </c>
      <c r="L2886" s="32"/>
    </row>
    <row r="2887" spans="1:12">
      <c r="A2887" s="56"/>
      <c r="B2887" s="56" t="s">
        <v>6005</v>
      </c>
      <c r="C2887" s="56" t="s">
        <v>6004</v>
      </c>
      <c r="D2887" s="32">
        <v>878864</v>
      </c>
      <c r="E2887" s="32">
        <v>-57398</v>
      </c>
      <c r="F2887" s="32">
        <v>821466</v>
      </c>
      <c r="G2887" s="32">
        <v>-8327.01</v>
      </c>
      <c r="H2887" s="32">
        <v>-8418.51</v>
      </c>
      <c r="I2887" s="32">
        <v>-8418.52</v>
      </c>
      <c r="J2887" s="32">
        <v>-91.5</v>
      </c>
      <c r="K2887" s="32">
        <v>-1.0000000000218279E-2</v>
      </c>
      <c r="L2887" s="32"/>
    </row>
    <row r="2888" spans="1:12">
      <c r="A2888" s="56"/>
      <c r="B2888" s="56" t="s">
        <v>6007</v>
      </c>
      <c r="C2888" s="56" t="s">
        <v>6006</v>
      </c>
      <c r="D2888" s="32">
        <v>3381889</v>
      </c>
      <c r="E2888" s="32">
        <v>-195584</v>
      </c>
      <c r="F2888" s="32">
        <v>3186305</v>
      </c>
      <c r="G2888" s="32">
        <v>-32041.8</v>
      </c>
      <c r="H2888" s="32">
        <v>-32393.91</v>
      </c>
      <c r="I2888" s="32">
        <v>-32393.9</v>
      </c>
      <c r="J2888" s="32">
        <v>-352.11000000000058</v>
      </c>
      <c r="K2888" s="32">
        <v>9.9999999983992893E-3</v>
      </c>
      <c r="L2888" s="32"/>
    </row>
    <row r="2889" spans="1:12">
      <c r="A2889" s="56"/>
      <c r="B2889" s="56" t="s">
        <v>6009</v>
      </c>
      <c r="C2889" s="56" t="s">
        <v>6008</v>
      </c>
      <c r="D2889" s="32">
        <v>3046689</v>
      </c>
      <c r="E2889" s="32">
        <v>-182526</v>
      </c>
      <c r="F2889" s="32">
        <v>2864163</v>
      </c>
      <c r="G2889" s="32">
        <v>-28866.12</v>
      </c>
      <c r="H2889" s="32">
        <v>-29183.32</v>
      </c>
      <c r="I2889" s="32">
        <v>-29183.33</v>
      </c>
      <c r="J2889" s="32">
        <v>-317.20000000000073</v>
      </c>
      <c r="K2889" s="32">
        <v>-1.0000000002037268E-2</v>
      </c>
      <c r="L2889" s="32"/>
    </row>
    <row r="2890" spans="1:12">
      <c r="A2890" s="56"/>
      <c r="B2890" s="56" t="s">
        <v>6016</v>
      </c>
      <c r="C2890" s="56" t="s">
        <v>6015</v>
      </c>
      <c r="D2890" s="32">
        <v>6730353</v>
      </c>
      <c r="E2890" s="32">
        <v>-391332</v>
      </c>
      <c r="F2890" s="32">
        <v>6339021</v>
      </c>
      <c r="G2890" s="32">
        <v>-63766.96</v>
      </c>
      <c r="H2890" s="32">
        <v>-64467.7</v>
      </c>
      <c r="I2890" s="32">
        <v>-64467.7</v>
      </c>
      <c r="J2890" s="32">
        <v>-700.73999999999796</v>
      </c>
      <c r="K2890" s="32">
        <v>0</v>
      </c>
      <c r="L2890" s="32"/>
    </row>
    <row r="2891" spans="1:12">
      <c r="A2891" s="56"/>
      <c r="B2891" s="56" t="s">
        <v>5986</v>
      </c>
      <c r="C2891" s="56" t="s">
        <v>5985</v>
      </c>
      <c r="D2891" s="32">
        <v>3424655</v>
      </c>
      <c r="E2891" s="32">
        <v>-506733</v>
      </c>
      <c r="F2891" s="32">
        <v>2917922</v>
      </c>
      <c r="G2891" s="32">
        <v>-81125.84</v>
      </c>
      <c r="H2891" s="32">
        <v>-82017.33</v>
      </c>
      <c r="I2891" s="32">
        <v>-82017.33</v>
      </c>
      <c r="J2891" s="32">
        <v>-891.49000000000524</v>
      </c>
      <c r="K2891" s="32">
        <v>0</v>
      </c>
      <c r="L2891" s="32"/>
    </row>
    <row r="2892" spans="1:12">
      <c r="A2892" s="56"/>
      <c r="B2892" s="56" t="s">
        <v>5988</v>
      </c>
      <c r="C2892" s="56" t="s">
        <v>5987</v>
      </c>
      <c r="D2892" s="32">
        <v>46367470</v>
      </c>
      <c r="E2892" s="32">
        <v>-20213840</v>
      </c>
      <c r="F2892" s="32">
        <v>26153630</v>
      </c>
      <c r="G2892" s="32">
        <v>-2891835.12</v>
      </c>
      <c r="H2892" s="32">
        <v>-2923613.53</v>
      </c>
      <c r="I2892" s="32">
        <v>-2923613.53</v>
      </c>
      <c r="J2892" s="32">
        <v>-31778.409999999683</v>
      </c>
      <c r="K2892" s="32">
        <v>0</v>
      </c>
      <c r="L2892" s="32"/>
    </row>
    <row r="2893" spans="1:12">
      <c r="A2893" s="56"/>
      <c r="B2893" s="56" t="s">
        <v>6029</v>
      </c>
      <c r="C2893" s="56" t="s">
        <v>6028</v>
      </c>
      <c r="D2893" s="32">
        <v>596491</v>
      </c>
      <c r="E2893" s="32">
        <v>-31844</v>
      </c>
      <c r="F2893" s="32">
        <v>564647</v>
      </c>
      <c r="G2893" s="32">
        <v>-4709.58</v>
      </c>
      <c r="H2893" s="32">
        <v>-4761.34</v>
      </c>
      <c r="I2893" s="32">
        <v>-4761.34</v>
      </c>
      <c r="J2893" s="32">
        <v>-51.760000000000218</v>
      </c>
      <c r="K2893" s="32">
        <v>0</v>
      </c>
      <c r="L2893" s="32"/>
    </row>
    <row r="2894" spans="1:12">
      <c r="A2894" s="56"/>
      <c r="B2894" s="56" t="s">
        <v>6031</v>
      </c>
      <c r="C2894" s="56" t="s">
        <v>6030</v>
      </c>
      <c r="D2894" s="32">
        <v>298245</v>
      </c>
      <c r="E2894" s="32">
        <v>-15922</v>
      </c>
      <c r="F2894" s="32">
        <v>282323</v>
      </c>
      <c r="G2894" s="32">
        <v>-2354.79</v>
      </c>
      <c r="H2894" s="32">
        <v>-2380.67</v>
      </c>
      <c r="I2894" s="32">
        <v>-2380.67</v>
      </c>
      <c r="J2894" s="32">
        <v>-25.880000000000109</v>
      </c>
      <c r="K2894" s="32">
        <v>0</v>
      </c>
      <c r="L2894" s="32"/>
    </row>
    <row r="2895" spans="1:12">
      <c r="A2895" s="56"/>
      <c r="B2895" s="56" t="s">
        <v>6033</v>
      </c>
      <c r="C2895" s="56" t="s">
        <v>6032</v>
      </c>
      <c r="D2895" s="32">
        <v>894736</v>
      </c>
      <c r="E2895" s="32">
        <v>-47766</v>
      </c>
      <c r="F2895" s="32">
        <v>846970</v>
      </c>
      <c r="G2895" s="32">
        <v>-7064.37</v>
      </c>
      <c r="H2895" s="32">
        <v>-7142</v>
      </c>
      <c r="I2895" s="32">
        <v>-7142</v>
      </c>
      <c r="J2895" s="32">
        <v>-77.630000000000109</v>
      </c>
      <c r="K2895" s="32">
        <v>0</v>
      </c>
      <c r="L2895" s="32"/>
    </row>
    <row r="2896" spans="1:12">
      <c r="A2896" s="56"/>
      <c r="B2896" s="56" t="s">
        <v>6035</v>
      </c>
      <c r="C2896" s="56" t="s">
        <v>6034</v>
      </c>
      <c r="D2896" s="32">
        <v>746716</v>
      </c>
      <c r="E2896" s="32">
        <v>-39864</v>
      </c>
      <c r="F2896" s="32">
        <v>706852</v>
      </c>
      <c r="G2896" s="32">
        <v>-5895.68</v>
      </c>
      <c r="H2896" s="32">
        <v>-5960.47</v>
      </c>
      <c r="I2896" s="32">
        <v>-5960.47</v>
      </c>
      <c r="J2896" s="32">
        <v>-64.789999999999964</v>
      </c>
      <c r="K2896" s="32">
        <v>0</v>
      </c>
      <c r="L2896" s="32"/>
    </row>
    <row r="2897" spans="1:12">
      <c r="A2897" s="56"/>
      <c r="B2897" s="56" t="s">
        <v>6037</v>
      </c>
      <c r="C2897" s="56" t="s">
        <v>6036</v>
      </c>
      <c r="D2897" s="32">
        <v>298245</v>
      </c>
      <c r="E2897" s="32">
        <v>-15922</v>
      </c>
      <c r="F2897" s="32">
        <v>282323</v>
      </c>
      <c r="G2897" s="32">
        <v>-2354.79</v>
      </c>
      <c r="H2897" s="32">
        <v>-2380.67</v>
      </c>
      <c r="I2897" s="32">
        <v>-2380.67</v>
      </c>
      <c r="J2897" s="32">
        <v>-25.880000000000109</v>
      </c>
      <c r="K2897" s="32">
        <v>0</v>
      </c>
      <c r="L2897" s="32"/>
    </row>
    <row r="2898" spans="1:12">
      <c r="A2898" s="56"/>
      <c r="B2898" s="56" t="s">
        <v>6039</v>
      </c>
      <c r="C2898" s="56" t="s">
        <v>6038</v>
      </c>
      <c r="D2898" s="32">
        <v>373358</v>
      </c>
      <c r="E2898" s="32">
        <v>-19932</v>
      </c>
      <c r="F2898" s="32">
        <v>353426</v>
      </c>
      <c r="G2898" s="32">
        <v>-2947.84</v>
      </c>
      <c r="H2898" s="32">
        <v>-2980.24</v>
      </c>
      <c r="I2898" s="32">
        <v>-2980.23</v>
      </c>
      <c r="J2898" s="32">
        <v>-32.399999999999636</v>
      </c>
      <c r="K2898" s="32">
        <v>9.9999999997635314E-3</v>
      </c>
      <c r="L2898" s="32"/>
    </row>
    <row r="2899" spans="1:12">
      <c r="A2899" s="56"/>
      <c r="B2899" s="56" t="s">
        <v>6041</v>
      </c>
      <c r="C2899" s="56" t="s">
        <v>6040</v>
      </c>
      <c r="D2899" s="32">
        <v>1571988</v>
      </c>
      <c r="E2899" s="32">
        <v>-83921</v>
      </c>
      <c r="F2899" s="32">
        <v>1488067</v>
      </c>
      <c r="G2899" s="32">
        <v>-12411.61</v>
      </c>
      <c r="H2899" s="32">
        <v>-12547.99</v>
      </c>
      <c r="I2899" s="32">
        <v>-12548</v>
      </c>
      <c r="J2899" s="32">
        <v>-136.3799999999992</v>
      </c>
      <c r="K2899" s="32">
        <v>-1.0000000000218279E-2</v>
      </c>
      <c r="L2899" s="32"/>
    </row>
    <row r="2900" spans="1:12">
      <c r="A2900" s="56"/>
      <c r="B2900" s="56" t="s">
        <v>6043</v>
      </c>
      <c r="C2900" s="56" t="s">
        <v>6042</v>
      </c>
      <c r="D2900" s="32">
        <v>671603</v>
      </c>
      <c r="E2900" s="32">
        <v>-35854</v>
      </c>
      <c r="F2900" s="32">
        <v>635749</v>
      </c>
      <c r="G2900" s="32">
        <v>-5302.63</v>
      </c>
      <c r="H2900" s="32">
        <v>-5360.9</v>
      </c>
      <c r="I2900" s="32">
        <v>-5360.9</v>
      </c>
      <c r="J2900" s="32">
        <v>-58.269999999999527</v>
      </c>
      <c r="K2900" s="32">
        <v>0</v>
      </c>
      <c r="L2900" s="32"/>
    </row>
    <row r="2901" spans="1:12">
      <c r="A2901" s="56"/>
      <c r="B2901" s="56" t="s">
        <v>6045</v>
      </c>
      <c r="C2901" s="56" t="s">
        <v>6044</v>
      </c>
      <c r="D2901" s="32">
        <v>596491</v>
      </c>
      <c r="E2901" s="32">
        <v>-27295</v>
      </c>
      <c r="F2901" s="32">
        <v>569196</v>
      </c>
      <c r="G2901" s="32">
        <v>-4036.75</v>
      </c>
      <c r="H2901" s="32">
        <v>-4081.11</v>
      </c>
      <c r="I2901" s="32">
        <v>-4081.1</v>
      </c>
      <c r="J2901" s="32">
        <v>-44.360000000000127</v>
      </c>
      <c r="K2901" s="32">
        <v>1.0000000000218279E-2</v>
      </c>
      <c r="L2901" s="32"/>
    </row>
    <row r="2902" spans="1:12">
      <c r="A2902" s="56"/>
      <c r="B2902" s="56" t="s">
        <v>6047</v>
      </c>
      <c r="C2902" s="56" t="s">
        <v>6046</v>
      </c>
      <c r="D2902" s="32">
        <v>821829</v>
      </c>
      <c r="E2902" s="32">
        <v>-43874</v>
      </c>
      <c r="F2902" s="32">
        <v>777955</v>
      </c>
      <c r="G2902" s="32">
        <v>-6488.73</v>
      </c>
      <c r="H2902" s="32">
        <v>-6560.04</v>
      </c>
      <c r="I2902" s="32">
        <v>-6560.04</v>
      </c>
      <c r="J2902" s="32">
        <v>-71.3100000000004</v>
      </c>
      <c r="K2902" s="32">
        <v>0</v>
      </c>
      <c r="L2902" s="32"/>
    </row>
    <row r="2903" spans="1:12">
      <c r="A2903" s="56"/>
      <c r="B2903" s="56" t="s">
        <v>6049</v>
      </c>
      <c r="C2903" s="56" t="s">
        <v>6048</v>
      </c>
      <c r="D2903" s="32">
        <v>671603</v>
      </c>
      <c r="E2903" s="32">
        <v>-35854</v>
      </c>
      <c r="F2903" s="32">
        <v>635749</v>
      </c>
      <c r="G2903" s="32">
        <v>-5302.63</v>
      </c>
      <c r="H2903" s="32">
        <v>-5360.9</v>
      </c>
      <c r="I2903" s="32">
        <v>-5360.9</v>
      </c>
      <c r="J2903" s="32">
        <v>-58.269999999999527</v>
      </c>
      <c r="K2903" s="32">
        <v>0</v>
      </c>
      <c r="L2903" s="32"/>
    </row>
    <row r="2904" spans="1:12">
      <c r="A2904" s="56"/>
      <c r="B2904" s="56" t="s">
        <v>6051</v>
      </c>
      <c r="C2904" s="56" t="s">
        <v>6050</v>
      </c>
      <c r="D2904" s="32">
        <v>373358</v>
      </c>
      <c r="E2904" s="32">
        <v>-19932</v>
      </c>
      <c r="F2904" s="32">
        <v>353426</v>
      </c>
      <c r="G2904" s="32">
        <v>-2947.84</v>
      </c>
      <c r="H2904" s="32">
        <v>-2980.24</v>
      </c>
      <c r="I2904" s="32">
        <v>-2980.23</v>
      </c>
      <c r="J2904" s="32">
        <v>-32.399999999999636</v>
      </c>
      <c r="K2904" s="32">
        <v>9.9999999997635314E-3</v>
      </c>
      <c r="L2904" s="32"/>
    </row>
    <row r="2905" spans="1:12">
      <c r="A2905" s="56"/>
      <c r="B2905" s="56" t="s">
        <v>6053</v>
      </c>
      <c r="C2905" s="56" t="s">
        <v>6052</v>
      </c>
      <c r="D2905" s="32">
        <v>3251615</v>
      </c>
      <c r="E2905" s="32">
        <v>-148790</v>
      </c>
      <c r="F2905" s="32">
        <v>3102826</v>
      </c>
      <c r="G2905" s="32">
        <v>-22005.29</v>
      </c>
      <c r="H2905" s="32">
        <v>-22247.1</v>
      </c>
      <c r="I2905" s="32">
        <v>-22247.1</v>
      </c>
      <c r="J2905" s="32">
        <v>-241.80999999999767</v>
      </c>
      <c r="K2905" s="32">
        <v>0</v>
      </c>
      <c r="L2905" s="32"/>
    </row>
    <row r="2906" spans="1:12">
      <c r="A2906" s="56"/>
      <c r="B2906" s="56" t="s">
        <v>6055</v>
      </c>
      <c r="C2906" s="56" t="s">
        <v>6054</v>
      </c>
      <c r="D2906" s="32">
        <v>5156581</v>
      </c>
      <c r="E2906" s="32">
        <v>-235958</v>
      </c>
      <c r="F2906" s="32">
        <v>4920622</v>
      </c>
      <c r="G2906" s="32">
        <v>-34897.129999999997</v>
      </c>
      <c r="H2906" s="32">
        <v>-35280.61</v>
      </c>
      <c r="I2906" s="32">
        <v>-35280.620000000003</v>
      </c>
      <c r="J2906" s="32">
        <v>-383.4800000000032</v>
      </c>
      <c r="K2906" s="32">
        <v>-1.0000000002037268E-2</v>
      </c>
      <c r="L2906" s="32"/>
    </row>
    <row r="2907" spans="1:12">
      <c r="A2907" s="56"/>
      <c r="B2907" s="56" t="s">
        <v>6057</v>
      </c>
      <c r="C2907" s="56" t="s">
        <v>6056</v>
      </c>
      <c r="D2907" s="32">
        <v>2356880</v>
      </c>
      <c r="E2907" s="32">
        <v>-107848</v>
      </c>
      <c r="F2907" s="32">
        <v>2249032</v>
      </c>
      <c r="G2907" s="32">
        <v>-15950.17</v>
      </c>
      <c r="H2907" s="32">
        <v>-16125.44</v>
      </c>
      <c r="I2907" s="32">
        <v>-16125.45</v>
      </c>
      <c r="J2907" s="32">
        <v>-175.27000000000044</v>
      </c>
      <c r="K2907" s="32">
        <v>-1.0000000000218279E-2</v>
      </c>
      <c r="L2907" s="32"/>
    </row>
    <row r="2908" spans="1:12">
      <c r="A2908" s="56"/>
      <c r="B2908" s="56" t="s">
        <v>6059</v>
      </c>
      <c r="C2908" s="56" t="s">
        <v>6058</v>
      </c>
      <c r="D2908" s="32">
        <v>1195187</v>
      </c>
      <c r="E2908" s="32">
        <v>-54690</v>
      </c>
      <c r="F2908" s="32">
        <v>1140497</v>
      </c>
      <c r="G2908" s="32">
        <v>-8088.42</v>
      </c>
      <c r="H2908" s="32">
        <v>-8177.3</v>
      </c>
      <c r="I2908" s="32">
        <v>-8177.3</v>
      </c>
      <c r="J2908" s="32">
        <v>-88.880000000000109</v>
      </c>
      <c r="K2908" s="32">
        <v>0</v>
      </c>
      <c r="L2908" s="32"/>
    </row>
    <row r="2909" spans="1:12">
      <c r="A2909" s="56"/>
      <c r="B2909" s="56" t="s">
        <v>1205</v>
      </c>
      <c r="C2909" s="56" t="s">
        <v>6060</v>
      </c>
      <c r="D2909" s="32">
        <v>2990308</v>
      </c>
      <c r="E2909" s="32">
        <v>-136833</v>
      </c>
      <c r="F2909" s="32">
        <v>2853475</v>
      </c>
      <c r="G2909" s="32">
        <v>-20236.89</v>
      </c>
      <c r="H2909" s="32">
        <v>-20459.27</v>
      </c>
      <c r="I2909" s="32">
        <v>-20459.28</v>
      </c>
      <c r="J2909" s="32">
        <v>-222.38000000000102</v>
      </c>
      <c r="K2909" s="32">
        <v>-9.9999999983992893E-3</v>
      </c>
      <c r="L2909" s="32"/>
    </row>
    <row r="2910" spans="1:12">
      <c r="A2910" s="56"/>
      <c r="B2910" s="56" t="s">
        <v>6062</v>
      </c>
      <c r="C2910" s="56" t="s">
        <v>6061</v>
      </c>
      <c r="D2910" s="32">
        <v>1531607</v>
      </c>
      <c r="E2910" s="32">
        <v>-70084</v>
      </c>
      <c r="F2910" s="32">
        <v>1461523</v>
      </c>
      <c r="G2910" s="32">
        <v>-10365.14</v>
      </c>
      <c r="H2910" s="32">
        <v>-10479.049999999999</v>
      </c>
      <c r="I2910" s="32">
        <v>-10479.040000000001</v>
      </c>
      <c r="J2910" s="32">
        <v>-113.90999999999985</v>
      </c>
      <c r="K2910" s="32">
        <v>9.9999999983992893E-3</v>
      </c>
      <c r="L2910" s="32"/>
    </row>
    <row r="2911" spans="1:12">
      <c r="A2911" s="56"/>
      <c r="B2911" s="56" t="s">
        <v>6064</v>
      </c>
      <c r="C2911" s="56" t="s">
        <v>6063</v>
      </c>
      <c r="D2911" s="32">
        <v>13006084</v>
      </c>
      <c r="E2911" s="32">
        <v>-586971</v>
      </c>
      <c r="F2911" s="32">
        <v>12419113</v>
      </c>
      <c r="G2911" s="32">
        <v>-88079.74</v>
      </c>
      <c r="H2911" s="32">
        <v>-89047.65</v>
      </c>
      <c r="I2911" s="32">
        <v>-89047.65</v>
      </c>
      <c r="J2911" s="32">
        <v>-967.90999999998894</v>
      </c>
      <c r="K2911" s="32">
        <v>0</v>
      </c>
      <c r="L2911" s="32"/>
    </row>
    <row r="2912" spans="1:12">
      <c r="A2912" s="56"/>
      <c r="B2912" s="56" t="s">
        <v>6066</v>
      </c>
      <c r="C2912" s="56" t="s">
        <v>6065</v>
      </c>
      <c r="D2912" s="32">
        <v>2318704</v>
      </c>
      <c r="E2912" s="32">
        <v>-106101</v>
      </c>
      <c r="F2912" s="32">
        <v>2212603</v>
      </c>
      <c r="G2912" s="32">
        <v>-15691.82</v>
      </c>
      <c r="H2912" s="32">
        <v>-15864.25</v>
      </c>
      <c r="I2912" s="32">
        <v>-15864.26</v>
      </c>
      <c r="J2912" s="32">
        <v>-172.43000000000029</v>
      </c>
      <c r="K2912" s="32">
        <v>-1.0000000000218279E-2</v>
      </c>
      <c r="L2912" s="32"/>
    </row>
    <row r="2913" spans="1:12">
      <c r="A2913" s="56"/>
      <c r="B2913" s="56" t="s">
        <v>11320</v>
      </c>
      <c r="C2913" s="56" t="s">
        <v>6067</v>
      </c>
      <c r="D2913" s="32">
        <v>22309637</v>
      </c>
      <c r="E2913" s="32">
        <v>-1393474</v>
      </c>
      <c r="F2913" s="32">
        <v>20916164</v>
      </c>
      <c r="G2913" s="32">
        <v>-174362.5</v>
      </c>
      <c r="H2913" s="32">
        <v>-176278.57</v>
      </c>
      <c r="I2913" s="32">
        <v>-176278.56</v>
      </c>
      <c r="J2913" s="32">
        <v>-1916.070000000007</v>
      </c>
      <c r="K2913" s="32">
        <v>1.0000000009313226E-2</v>
      </c>
      <c r="L2913" s="32"/>
    </row>
    <row r="2914" spans="1:12">
      <c r="A2914" s="56"/>
      <c r="B2914" s="56" t="s">
        <v>6069</v>
      </c>
      <c r="C2914" s="56" t="s">
        <v>6068</v>
      </c>
      <c r="D2914" s="32">
        <v>1835502</v>
      </c>
      <c r="E2914" s="32">
        <v>-83990</v>
      </c>
      <c r="F2914" s="32">
        <v>1751511</v>
      </c>
      <c r="G2914" s="32">
        <v>-12421.75</v>
      </c>
      <c r="H2914" s="32">
        <v>-12558.24</v>
      </c>
      <c r="I2914" s="32">
        <v>-12558.25</v>
      </c>
      <c r="J2914" s="32">
        <v>-136.48999999999978</v>
      </c>
      <c r="K2914" s="32">
        <v>-1.0000000000218279E-2</v>
      </c>
      <c r="L2914" s="32"/>
    </row>
    <row r="2915" spans="1:12">
      <c r="A2915" s="56"/>
      <c r="B2915" s="56" t="s">
        <v>6071</v>
      </c>
      <c r="C2915" s="56" t="s">
        <v>6070</v>
      </c>
      <c r="D2915" s="32">
        <v>1123518</v>
      </c>
      <c r="E2915" s="32">
        <v>-51411</v>
      </c>
      <c r="F2915" s="32">
        <v>1072107</v>
      </c>
      <c r="G2915" s="32">
        <v>-7603.4</v>
      </c>
      <c r="H2915" s="32">
        <v>-7686.95</v>
      </c>
      <c r="I2915" s="32">
        <v>-7686.95</v>
      </c>
      <c r="J2915" s="32">
        <v>-83.550000000000182</v>
      </c>
      <c r="K2915" s="32">
        <v>0</v>
      </c>
      <c r="L2915" s="32"/>
    </row>
    <row r="2916" spans="1:12">
      <c r="A2916" s="56"/>
      <c r="B2916" s="56" t="s">
        <v>6073</v>
      </c>
      <c r="C2916" s="56" t="s">
        <v>6072</v>
      </c>
      <c r="D2916" s="32">
        <v>2316499</v>
      </c>
      <c r="E2916" s="32">
        <v>-106000</v>
      </c>
      <c r="F2916" s="32">
        <v>2210499</v>
      </c>
      <c r="G2916" s="32">
        <v>-15676.89</v>
      </c>
      <c r="H2916" s="32">
        <v>-15849.16</v>
      </c>
      <c r="I2916" s="32">
        <v>-15849.17</v>
      </c>
      <c r="J2916" s="32">
        <v>-172.27000000000044</v>
      </c>
      <c r="K2916" s="32">
        <v>-1.0000000000218279E-2</v>
      </c>
      <c r="L2916" s="32"/>
    </row>
    <row r="2917" spans="1:12">
      <c r="A2917" s="56"/>
      <c r="B2917" s="56" t="s">
        <v>6075</v>
      </c>
      <c r="C2917" s="56" t="s">
        <v>6074</v>
      </c>
      <c r="D2917" s="32">
        <v>1008024</v>
      </c>
      <c r="E2917" s="32">
        <v>-46126</v>
      </c>
      <c r="F2917" s="32">
        <v>961898</v>
      </c>
      <c r="G2917" s="32">
        <v>-6821.8</v>
      </c>
      <c r="H2917" s="32">
        <v>-6896.76</v>
      </c>
      <c r="I2917" s="32">
        <v>-6896.76</v>
      </c>
      <c r="J2917" s="32">
        <v>-74.960000000000036</v>
      </c>
      <c r="K2917" s="32">
        <v>0</v>
      </c>
      <c r="L2917" s="32"/>
    </row>
    <row r="2918" spans="1:12">
      <c r="A2918" s="56"/>
      <c r="B2918" s="56" t="s">
        <v>6077</v>
      </c>
      <c r="C2918" s="56" t="s">
        <v>6076</v>
      </c>
      <c r="D2918" s="32">
        <v>2168479</v>
      </c>
      <c r="E2918" s="32">
        <v>-99227</v>
      </c>
      <c r="F2918" s="32">
        <v>2069252</v>
      </c>
      <c r="G2918" s="32">
        <v>-14675.16</v>
      </c>
      <c r="H2918" s="32">
        <v>-14836.44</v>
      </c>
      <c r="I2918" s="32">
        <v>-14836.43</v>
      </c>
      <c r="J2918" s="32">
        <v>-161.28000000000065</v>
      </c>
      <c r="K2918" s="32">
        <v>1.0000000000218279E-2</v>
      </c>
      <c r="L2918" s="32"/>
    </row>
    <row r="2919" spans="1:12">
      <c r="A2919" s="56"/>
      <c r="B2919" s="56" t="s">
        <v>6079</v>
      </c>
      <c r="C2919" s="56" t="s">
        <v>6078</v>
      </c>
      <c r="D2919" s="32">
        <v>4783223</v>
      </c>
      <c r="E2919" s="32">
        <v>-218874</v>
      </c>
      <c r="F2919" s="32">
        <v>4564349</v>
      </c>
      <c r="G2919" s="32">
        <v>-32370.43</v>
      </c>
      <c r="H2919" s="32">
        <v>-32726.15</v>
      </c>
      <c r="I2919" s="32">
        <v>-32726.15</v>
      </c>
      <c r="J2919" s="32">
        <v>-355.72000000000116</v>
      </c>
      <c r="K2919" s="32">
        <v>0</v>
      </c>
      <c r="L2919" s="32"/>
    </row>
    <row r="2920" spans="1:12">
      <c r="A2920" s="56"/>
      <c r="B2920" s="56" t="s">
        <v>6081</v>
      </c>
      <c r="C2920" s="56" t="s">
        <v>6080</v>
      </c>
      <c r="D2920" s="32">
        <v>1456495</v>
      </c>
      <c r="E2920" s="32">
        <v>-77756</v>
      </c>
      <c r="F2920" s="32">
        <v>1378739</v>
      </c>
      <c r="G2920" s="32">
        <v>-11499.73</v>
      </c>
      <c r="H2920" s="32">
        <v>-11626.1</v>
      </c>
      <c r="I2920" s="32">
        <v>-11626.1</v>
      </c>
      <c r="J2920" s="32">
        <v>-126.3700000000008</v>
      </c>
      <c r="K2920" s="32">
        <v>0</v>
      </c>
      <c r="L2920" s="32"/>
    </row>
    <row r="2921" spans="1:12">
      <c r="A2921" s="56"/>
      <c r="B2921" s="56" t="s">
        <v>6083</v>
      </c>
      <c r="C2921" s="56" t="s">
        <v>6082</v>
      </c>
      <c r="D2921" s="32">
        <v>523584</v>
      </c>
      <c r="E2921" s="32">
        <v>-27952</v>
      </c>
      <c r="F2921" s="32">
        <v>495632</v>
      </c>
      <c r="G2921" s="32">
        <v>-4133.9399999999996</v>
      </c>
      <c r="H2921" s="32">
        <v>-4179.38</v>
      </c>
      <c r="I2921" s="32">
        <v>-4179.37</v>
      </c>
      <c r="J2921" s="32">
        <v>-45.440000000000509</v>
      </c>
      <c r="K2921" s="32">
        <v>1.0000000000218279E-2</v>
      </c>
      <c r="L2921" s="32"/>
    </row>
    <row r="2922" spans="1:12">
      <c r="A2922" s="56"/>
      <c r="B2922" s="56" t="s">
        <v>6085</v>
      </c>
      <c r="C2922" s="56" t="s">
        <v>6084</v>
      </c>
      <c r="D2922" s="32">
        <v>746716</v>
      </c>
      <c r="E2922" s="32">
        <v>-39864</v>
      </c>
      <c r="F2922" s="32">
        <v>706852</v>
      </c>
      <c r="G2922" s="32">
        <v>-5895.68</v>
      </c>
      <c r="H2922" s="32">
        <v>-5960.47</v>
      </c>
      <c r="I2922" s="32">
        <v>-5960.47</v>
      </c>
      <c r="J2922" s="32">
        <v>-64.789999999999964</v>
      </c>
      <c r="K2922" s="32">
        <v>0</v>
      </c>
      <c r="L2922" s="32"/>
    </row>
    <row r="2923" spans="1:12">
      <c r="A2923" s="56"/>
      <c r="B2923" s="56" t="s">
        <v>6087</v>
      </c>
      <c r="C2923" s="56" t="s">
        <v>6086</v>
      </c>
      <c r="D2923" s="32">
        <v>821829</v>
      </c>
      <c r="E2923" s="32">
        <v>-43874</v>
      </c>
      <c r="F2923" s="32">
        <v>777955</v>
      </c>
      <c r="G2923" s="32">
        <v>-6488.73</v>
      </c>
      <c r="H2923" s="32">
        <v>-6560.04</v>
      </c>
      <c r="I2923" s="32">
        <v>-6560.04</v>
      </c>
      <c r="J2923" s="32">
        <v>-71.3100000000004</v>
      </c>
      <c r="K2923" s="32">
        <v>0</v>
      </c>
      <c r="L2923" s="32"/>
    </row>
    <row r="2924" spans="1:12">
      <c r="A2924" s="56"/>
      <c r="B2924" s="56" t="s">
        <v>6089</v>
      </c>
      <c r="C2924" s="56" t="s">
        <v>6088</v>
      </c>
      <c r="D2924" s="32">
        <v>821829</v>
      </c>
      <c r="E2924" s="32">
        <v>-43874</v>
      </c>
      <c r="F2924" s="32">
        <v>777955</v>
      </c>
      <c r="G2924" s="32">
        <v>-6488.73</v>
      </c>
      <c r="H2924" s="32">
        <v>-6560.04</v>
      </c>
      <c r="I2924" s="32">
        <v>-6560.04</v>
      </c>
      <c r="J2924" s="32">
        <v>-71.3100000000004</v>
      </c>
      <c r="K2924" s="32">
        <v>0</v>
      </c>
      <c r="L2924" s="32"/>
    </row>
    <row r="2925" spans="1:12">
      <c r="A2925" s="56"/>
      <c r="B2925" s="56" t="s">
        <v>6091</v>
      </c>
      <c r="C2925" s="56" t="s">
        <v>6090</v>
      </c>
      <c r="D2925" s="32">
        <v>636871</v>
      </c>
      <c r="E2925" s="32">
        <v>-29142</v>
      </c>
      <c r="F2925" s="32">
        <v>607729</v>
      </c>
      <c r="G2925" s="32">
        <v>-4310.0200000000004</v>
      </c>
      <c r="H2925" s="32">
        <v>-4357.3900000000003</v>
      </c>
      <c r="I2925" s="32">
        <v>-4357.38</v>
      </c>
      <c r="J2925" s="32">
        <v>-47.369999999999891</v>
      </c>
      <c r="K2925" s="32">
        <v>1.0000000000218279E-2</v>
      </c>
      <c r="L2925" s="32"/>
    </row>
    <row r="2926" spans="1:12">
      <c r="A2926" s="56"/>
      <c r="B2926" s="56" t="s">
        <v>6093</v>
      </c>
      <c r="C2926" s="56" t="s">
        <v>6092</v>
      </c>
      <c r="D2926" s="32">
        <v>671603</v>
      </c>
      <c r="E2926" s="32">
        <v>-35854</v>
      </c>
      <c r="F2926" s="32">
        <v>635749</v>
      </c>
      <c r="G2926" s="32">
        <v>-5302.63</v>
      </c>
      <c r="H2926" s="32">
        <v>-5360.9</v>
      </c>
      <c r="I2926" s="32">
        <v>-5360.9</v>
      </c>
      <c r="J2926" s="32">
        <v>-58.269999999999527</v>
      </c>
      <c r="K2926" s="32">
        <v>0</v>
      </c>
      <c r="L2926" s="32"/>
    </row>
    <row r="2927" spans="1:12">
      <c r="A2927" s="56"/>
      <c r="B2927" s="56" t="s">
        <v>1214</v>
      </c>
      <c r="C2927" s="56" t="s">
        <v>6094</v>
      </c>
      <c r="D2927" s="32">
        <v>3176503</v>
      </c>
      <c r="E2927" s="32">
        <v>-145353</v>
      </c>
      <c r="F2927" s="32">
        <v>3031150</v>
      </c>
      <c r="G2927" s="32">
        <v>-21496.959999999999</v>
      </c>
      <c r="H2927" s="32">
        <v>-21733.19</v>
      </c>
      <c r="I2927" s="32">
        <v>-21733.200000000001</v>
      </c>
      <c r="J2927" s="32">
        <v>-236.22999999999956</v>
      </c>
      <c r="K2927" s="32">
        <v>-1.0000000002037268E-2</v>
      </c>
      <c r="L2927" s="32"/>
    </row>
    <row r="2928" spans="1:12">
      <c r="A2928" s="56"/>
      <c r="B2928" s="56" t="s">
        <v>6096</v>
      </c>
      <c r="C2928" s="56" t="s">
        <v>6095</v>
      </c>
      <c r="D2928" s="32">
        <v>1456495</v>
      </c>
      <c r="E2928" s="32">
        <v>-66647</v>
      </c>
      <c r="F2928" s="32">
        <v>1389847</v>
      </c>
      <c r="G2928" s="32">
        <v>-9856.82</v>
      </c>
      <c r="H2928" s="32">
        <v>-9965.1299999999992</v>
      </c>
      <c r="I2928" s="32">
        <v>-9965.14</v>
      </c>
      <c r="J2928" s="32">
        <v>-108.30999999999949</v>
      </c>
      <c r="K2928" s="32">
        <v>-1.0000000000218279E-2</v>
      </c>
      <c r="L2928" s="32"/>
    </row>
    <row r="2929" spans="1:12">
      <c r="A2929" s="56"/>
      <c r="B2929" s="56" t="s">
        <v>6098</v>
      </c>
      <c r="C2929" s="56" t="s">
        <v>6097</v>
      </c>
      <c r="D2929" s="32">
        <v>5012004</v>
      </c>
      <c r="E2929" s="32">
        <v>-229343</v>
      </c>
      <c r="F2929" s="32">
        <v>4782662</v>
      </c>
      <c r="G2929" s="32">
        <v>-33918.71</v>
      </c>
      <c r="H2929" s="32">
        <v>-34291.440000000002</v>
      </c>
      <c r="I2929" s="32">
        <v>-34291.440000000002</v>
      </c>
      <c r="J2929" s="32">
        <v>-372.7300000000032</v>
      </c>
      <c r="K2929" s="32">
        <v>0</v>
      </c>
      <c r="L2929" s="32"/>
    </row>
    <row r="2930" spans="1:12">
      <c r="A2930" s="56"/>
      <c r="B2930" s="56" t="s">
        <v>6100</v>
      </c>
      <c r="C2930" s="56" t="s">
        <v>6099</v>
      </c>
      <c r="D2930" s="32">
        <v>35259895</v>
      </c>
      <c r="E2930" s="32">
        <v>-3137359</v>
      </c>
      <c r="F2930" s="32">
        <v>32122536</v>
      </c>
      <c r="G2930" s="32">
        <v>-464010.46</v>
      </c>
      <c r="H2930" s="32">
        <v>-469109.48</v>
      </c>
      <c r="I2930" s="32">
        <v>-469109.48</v>
      </c>
      <c r="J2930" s="32">
        <v>-5099.0199999999604</v>
      </c>
      <c r="K2930" s="32">
        <v>0</v>
      </c>
      <c r="L2930" s="32"/>
    </row>
    <row r="2931" spans="1:12">
      <c r="A2931" s="56"/>
      <c r="B2931" s="56" t="s">
        <v>6102</v>
      </c>
      <c r="C2931" s="56" t="s">
        <v>6101</v>
      </c>
      <c r="D2931" s="32">
        <v>1085342</v>
      </c>
      <c r="E2931" s="32">
        <v>-57941</v>
      </c>
      <c r="F2931" s="32">
        <v>1027401</v>
      </c>
      <c r="G2931" s="32">
        <v>-8569.2999999999993</v>
      </c>
      <c r="H2931" s="32">
        <v>-8663.4699999999993</v>
      </c>
      <c r="I2931" s="32">
        <v>-8663.4699999999993</v>
      </c>
      <c r="J2931" s="32">
        <v>-94.170000000000073</v>
      </c>
      <c r="K2931" s="32">
        <v>0</v>
      </c>
      <c r="L2931" s="32"/>
    </row>
    <row r="2932" spans="1:12">
      <c r="A2932" s="56"/>
      <c r="B2932" s="56" t="s">
        <v>6104</v>
      </c>
      <c r="C2932" s="56" t="s">
        <v>6103</v>
      </c>
      <c r="D2932" s="32">
        <v>671603</v>
      </c>
      <c r="E2932" s="32">
        <v>-35854</v>
      </c>
      <c r="F2932" s="32">
        <v>635749</v>
      </c>
      <c r="G2932" s="32">
        <v>-5302.63</v>
      </c>
      <c r="H2932" s="32">
        <v>-5360.9</v>
      </c>
      <c r="I2932" s="32">
        <v>-5360.9</v>
      </c>
      <c r="J2932" s="32">
        <v>-58.269999999999527</v>
      </c>
      <c r="K2932" s="32">
        <v>0</v>
      </c>
      <c r="L2932" s="32"/>
    </row>
    <row r="2933" spans="1:12">
      <c r="A2933" s="56"/>
      <c r="B2933" s="56" t="s">
        <v>6106</v>
      </c>
      <c r="C2933" s="56" t="s">
        <v>6105</v>
      </c>
      <c r="D2933" s="32">
        <v>75113</v>
      </c>
      <c r="E2933" s="32">
        <v>-4010</v>
      </c>
      <c r="F2933" s="32">
        <v>71103</v>
      </c>
      <c r="G2933" s="32">
        <v>-593.04999999999995</v>
      </c>
      <c r="H2933" s="32">
        <v>-599.57000000000005</v>
      </c>
      <c r="I2933" s="32">
        <v>-599.57000000000005</v>
      </c>
      <c r="J2933" s="32">
        <v>-6.5200000000000955</v>
      </c>
      <c r="K2933" s="32">
        <v>0</v>
      </c>
      <c r="L2933" s="32"/>
    </row>
    <row r="2934" spans="1:12">
      <c r="A2934" s="56"/>
      <c r="B2934" s="56" t="s">
        <v>6108</v>
      </c>
      <c r="C2934" s="56" t="s">
        <v>6107</v>
      </c>
      <c r="D2934" s="32">
        <v>3364904</v>
      </c>
      <c r="E2934" s="32">
        <v>-179637</v>
      </c>
      <c r="F2934" s="32">
        <v>3185267</v>
      </c>
      <c r="G2934" s="32">
        <v>-26567.54</v>
      </c>
      <c r="H2934" s="32">
        <v>-26859.49</v>
      </c>
      <c r="I2934" s="32">
        <v>-26859.49</v>
      </c>
      <c r="J2934" s="32">
        <v>-291.95000000000073</v>
      </c>
      <c r="K2934" s="32">
        <v>0</v>
      </c>
      <c r="L2934" s="32"/>
    </row>
    <row r="2935" spans="1:12">
      <c r="A2935" s="56"/>
      <c r="B2935" s="56" t="s">
        <v>6110</v>
      </c>
      <c r="C2935" s="56" t="s">
        <v>6109</v>
      </c>
      <c r="D2935" s="32">
        <v>2431992</v>
      </c>
      <c r="E2935" s="32">
        <v>-129833</v>
      </c>
      <c r="F2935" s="32">
        <v>2302159</v>
      </c>
      <c r="G2935" s="32">
        <v>-19201.75</v>
      </c>
      <c r="H2935" s="32">
        <v>-19412.77</v>
      </c>
      <c r="I2935" s="32">
        <v>-19412.759999999998</v>
      </c>
      <c r="J2935" s="32">
        <v>-211.02000000000044</v>
      </c>
      <c r="K2935" s="32">
        <v>1.0000000002037268E-2</v>
      </c>
      <c r="L2935" s="32"/>
    </row>
    <row r="2936" spans="1:12">
      <c r="A2936" s="56"/>
      <c r="B2936" s="56" t="s">
        <v>6112</v>
      </c>
      <c r="C2936" s="56" t="s">
        <v>6111</v>
      </c>
      <c r="D2936" s="32">
        <v>3665354</v>
      </c>
      <c r="E2936" s="32">
        <v>-195677</v>
      </c>
      <c r="F2936" s="32">
        <v>3469678</v>
      </c>
      <c r="G2936" s="32">
        <v>-28939.74</v>
      </c>
      <c r="H2936" s="32">
        <v>-29257.77</v>
      </c>
      <c r="I2936" s="32">
        <v>-29257.759999999998</v>
      </c>
      <c r="J2936" s="32">
        <v>-318.02999999999884</v>
      </c>
      <c r="K2936" s="32">
        <v>1.0000000002037268E-2</v>
      </c>
      <c r="L2936" s="32"/>
    </row>
    <row r="2937" spans="1:12">
      <c r="A2937" s="56"/>
      <c r="B2937" s="56" t="s">
        <v>6114</v>
      </c>
      <c r="C2937" s="56" t="s">
        <v>6113</v>
      </c>
      <c r="D2937" s="32">
        <v>4748491</v>
      </c>
      <c r="E2937" s="32">
        <v>-253500</v>
      </c>
      <c r="F2937" s="32">
        <v>4494991</v>
      </c>
      <c r="G2937" s="32">
        <v>-37491.629999999997</v>
      </c>
      <c r="H2937" s="32">
        <v>-37903.629999999997</v>
      </c>
      <c r="I2937" s="32">
        <v>-37903.620000000003</v>
      </c>
      <c r="J2937" s="32">
        <v>-412</v>
      </c>
      <c r="K2937" s="32">
        <v>9.9999999947613105E-3</v>
      </c>
      <c r="L2937" s="32"/>
    </row>
    <row r="2938" spans="1:12">
      <c r="A2938" s="56"/>
      <c r="B2938" s="56" t="s">
        <v>6116</v>
      </c>
      <c r="C2938" s="56" t="s">
        <v>6115</v>
      </c>
      <c r="D2938" s="32">
        <v>973292</v>
      </c>
      <c r="E2938" s="32">
        <v>-51960</v>
      </c>
      <c r="F2938" s="32">
        <v>921332</v>
      </c>
      <c r="G2938" s="32">
        <v>-7684.61</v>
      </c>
      <c r="H2938" s="32">
        <v>-7769.06</v>
      </c>
      <c r="I2938" s="32">
        <v>-7769.06</v>
      </c>
      <c r="J2938" s="32">
        <v>-84.450000000000728</v>
      </c>
      <c r="K2938" s="32">
        <v>0</v>
      </c>
      <c r="L2938" s="32"/>
    </row>
    <row r="2939" spans="1:12">
      <c r="A2939" s="56"/>
      <c r="B2939" s="56" t="s">
        <v>6118</v>
      </c>
      <c r="C2939" s="56" t="s">
        <v>6117</v>
      </c>
      <c r="D2939" s="32">
        <v>7663686</v>
      </c>
      <c r="E2939" s="32">
        <v>-409129</v>
      </c>
      <c r="F2939" s="32">
        <v>7254556</v>
      </c>
      <c r="G2939" s="32">
        <v>-60508.5</v>
      </c>
      <c r="H2939" s="32">
        <v>-61173.43</v>
      </c>
      <c r="I2939" s="32">
        <v>-61173.43</v>
      </c>
      <c r="J2939" s="32">
        <v>-664.93000000000029</v>
      </c>
      <c r="K2939" s="32">
        <v>0</v>
      </c>
      <c r="L2939" s="32"/>
    </row>
    <row r="2940" spans="1:12">
      <c r="A2940" s="56"/>
      <c r="B2940" s="56" t="s">
        <v>6120</v>
      </c>
      <c r="C2940" s="56" t="s">
        <v>6119</v>
      </c>
      <c r="D2940" s="32">
        <v>1756945</v>
      </c>
      <c r="E2940" s="32">
        <v>-93795</v>
      </c>
      <c r="F2940" s="32">
        <v>1663150</v>
      </c>
      <c r="G2940" s="32">
        <v>-13871.93</v>
      </c>
      <c r="H2940" s="32">
        <v>-14024.38</v>
      </c>
      <c r="I2940" s="32">
        <v>-14024.37</v>
      </c>
      <c r="J2940" s="32">
        <v>-152.44999999999891</v>
      </c>
      <c r="K2940" s="32">
        <v>9.9999999983992893E-3</v>
      </c>
      <c r="L2940" s="32"/>
    </row>
    <row r="2941" spans="1:12">
      <c r="A2941" s="56"/>
      <c r="B2941" s="56" t="s">
        <v>6122</v>
      </c>
      <c r="C2941" s="56" t="s">
        <v>6121</v>
      </c>
      <c r="D2941" s="32">
        <v>1370455</v>
      </c>
      <c r="E2941" s="32">
        <v>-73162</v>
      </c>
      <c r="F2941" s="32">
        <v>1297293</v>
      </c>
      <c r="G2941" s="32">
        <v>-10820.41</v>
      </c>
      <c r="H2941" s="32">
        <v>-10939.31</v>
      </c>
      <c r="I2941" s="32">
        <v>-10939.31</v>
      </c>
      <c r="J2941" s="32">
        <v>-118.89999999999964</v>
      </c>
      <c r="K2941" s="32">
        <v>0</v>
      </c>
      <c r="L2941" s="32"/>
    </row>
    <row r="2942" spans="1:12">
      <c r="A2942" s="56"/>
      <c r="B2942" s="56" t="s">
        <v>6124</v>
      </c>
      <c r="C2942" s="56" t="s">
        <v>6123</v>
      </c>
      <c r="D2942" s="32">
        <v>5673859</v>
      </c>
      <c r="E2942" s="32">
        <v>-302902</v>
      </c>
      <c r="F2942" s="32">
        <v>5370957</v>
      </c>
      <c r="G2942" s="32">
        <v>-44797.86</v>
      </c>
      <c r="H2942" s="32">
        <v>-45290.14</v>
      </c>
      <c r="I2942" s="32">
        <v>-45290.14</v>
      </c>
      <c r="J2942" s="32">
        <v>-492.27999999999884</v>
      </c>
      <c r="K2942" s="32">
        <v>0</v>
      </c>
      <c r="L2942" s="32"/>
    </row>
    <row r="2943" spans="1:12">
      <c r="A2943" s="56"/>
      <c r="B2943" s="56" t="s">
        <v>6126</v>
      </c>
      <c r="C2943" s="56" t="s">
        <v>6125</v>
      </c>
      <c r="D2943" s="32">
        <v>3521054</v>
      </c>
      <c r="E2943" s="32">
        <v>-187973</v>
      </c>
      <c r="F2943" s="32">
        <v>3333081</v>
      </c>
      <c r="G2943" s="32">
        <v>-27800.42</v>
      </c>
      <c r="H2943" s="32">
        <v>-28105.93</v>
      </c>
      <c r="I2943" s="32">
        <v>-28105.919999999998</v>
      </c>
      <c r="J2943" s="32">
        <v>-305.51000000000204</v>
      </c>
      <c r="K2943" s="32">
        <v>1.0000000002037268E-2</v>
      </c>
      <c r="L2943" s="32"/>
    </row>
    <row r="2944" spans="1:12">
      <c r="A2944" s="56"/>
      <c r="B2944" s="56" t="s">
        <v>6128</v>
      </c>
      <c r="C2944" s="56" t="s">
        <v>6127</v>
      </c>
      <c r="D2944" s="32">
        <v>848567</v>
      </c>
      <c r="E2944" s="32">
        <v>-38829</v>
      </c>
      <c r="F2944" s="32">
        <v>809737</v>
      </c>
      <c r="G2944" s="32">
        <v>-5742.67</v>
      </c>
      <c r="H2944" s="32">
        <v>-5805.78</v>
      </c>
      <c r="I2944" s="32">
        <v>-5805.77</v>
      </c>
      <c r="J2944" s="32">
        <v>-63.109999999999673</v>
      </c>
      <c r="K2944" s="32">
        <v>9.999999999308784E-3</v>
      </c>
      <c r="L2944" s="32"/>
    </row>
    <row r="2945" spans="1:12">
      <c r="A2945" s="56"/>
      <c r="B2945" s="56" t="s">
        <v>6130</v>
      </c>
      <c r="C2945" s="56" t="s">
        <v>6129</v>
      </c>
      <c r="D2945" s="32">
        <v>4020548</v>
      </c>
      <c r="E2945" s="32">
        <v>-183975</v>
      </c>
      <c r="F2945" s="32">
        <v>3836573</v>
      </c>
      <c r="G2945" s="32">
        <v>-27209.03</v>
      </c>
      <c r="H2945" s="32">
        <v>-27508.03</v>
      </c>
      <c r="I2945" s="32">
        <v>-27508.04</v>
      </c>
      <c r="J2945" s="32">
        <v>-299</v>
      </c>
      <c r="K2945" s="32">
        <v>-1.0000000002037268E-2</v>
      </c>
      <c r="L2945" s="32"/>
    </row>
    <row r="2946" spans="1:12">
      <c r="A2946" s="56"/>
      <c r="B2946" s="56" t="s">
        <v>6726</v>
      </c>
      <c r="C2946" s="56" t="s">
        <v>6725</v>
      </c>
      <c r="D2946" s="32">
        <v>746730</v>
      </c>
      <c r="E2946" s="32">
        <v>-34169</v>
      </c>
      <c r="F2946" s="32">
        <v>712561</v>
      </c>
      <c r="G2946" s="32">
        <v>-5053.49</v>
      </c>
      <c r="H2946" s="32">
        <v>-5109.0200000000004</v>
      </c>
      <c r="I2946" s="32">
        <v>-5109.03</v>
      </c>
      <c r="J2946" s="32">
        <v>-55.530000000000655</v>
      </c>
      <c r="K2946" s="32">
        <v>-9.999999999308784E-3</v>
      </c>
      <c r="L2946" s="32"/>
    </row>
    <row r="2947" spans="1:12">
      <c r="A2947" s="56"/>
      <c r="B2947" s="56" t="s">
        <v>6132</v>
      </c>
      <c r="C2947" s="56" t="s">
        <v>6131</v>
      </c>
      <c r="D2947" s="32">
        <v>236827</v>
      </c>
      <c r="E2947" s="32">
        <v>-10837</v>
      </c>
      <c r="F2947" s="32">
        <v>225990</v>
      </c>
      <c r="G2947" s="32">
        <v>-1602.73</v>
      </c>
      <c r="H2947" s="32">
        <v>-1620.33</v>
      </c>
      <c r="I2947" s="32">
        <v>-1620.34</v>
      </c>
      <c r="J2947" s="32">
        <v>-17.599999999999909</v>
      </c>
      <c r="K2947" s="32">
        <v>-9.9999999999909051E-3</v>
      </c>
      <c r="L2947" s="32"/>
    </row>
    <row r="2948" spans="1:12">
      <c r="A2948" s="56"/>
      <c r="B2948" s="56" t="s">
        <v>6134</v>
      </c>
      <c r="C2948" s="56" t="s">
        <v>6133</v>
      </c>
      <c r="D2948" s="32">
        <v>7190214</v>
      </c>
      <c r="E2948" s="32">
        <v>-639772</v>
      </c>
      <c r="F2948" s="32">
        <v>6550442</v>
      </c>
      <c r="G2948" s="32">
        <v>-94621.22</v>
      </c>
      <c r="H2948" s="32">
        <v>-95661.02</v>
      </c>
      <c r="I2948" s="32">
        <v>-95661.01</v>
      </c>
      <c r="J2948" s="32">
        <v>-1039.8000000000029</v>
      </c>
      <c r="K2948" s="32">
        <v>1.0000000009313226E-2</v>
      </c>
      <c r="L2948" s="32"/>
    </row>
    <row r="2949" spans="1:12">
      <c r="A2949" s="56"/>
      <c r="B2949" s="56" t="s">
        <v>6136</v>
      </c>
      <c r="C2949" s="56" t="s">
        <v>6135</v>
      </c>
      <c r="D2949" s="32">
        <v>172815</v>
      </c>
      <c r="E2949" s="32">
        <v>-9226</v>
      </c>
      <c r="F2949" s="32">
        <v>163589</v>
      </c>
      <c r="G2949" s="32">
        <v>-1364.45</v>
      </c>
      <c r="H2949" s="32">
        <v>-1379.45</v>
      </c>
      <c r="I2949" s="32">
        <v>-1379.45</v>
      </c>
      <c r="J2949" s="32">
        <v>-15</v>
      </c>
      <c r="K2949" s="32">
        <v>0</v>
      </c>
      <c r="L2949" s="32"/>
    </row>
    <row r="2950" spans="1:12">
      <c r="A2950" s="56"/>
      <c r="B2950" s="56" t="s">
        <v>6138</v>
      </c>
      <c r="C2950" s="56" t="s">
        <v>6137</v>
      </c>
      <c r="D2950" s="32">
        <v>4845481</v>
      </c>
      <c r="E2950" s="32">
        <v>-431142</v>
      </c>
      <c r="F2950" s="32">
        <v>4414340</v>
      </c>
      <c r="G2950" s="32">
        <v>-63765.19</v>
      </c>
      <c r="H2950" s="32">
        <v>-64465.91</v>
      </c>
      <c r="I2950" s="32">
        <v>-64465.91</v>
      </c>
      <c r="J2950" s="32">
        <v>-700.72000000000116</v>
      </c>
      <c r="K2950" s="32">
        <v>0</v>
      </c>
      <c r="L2950" s="32"/>
    </row>
    <row r="2951" spans="1:12">
      <c r="A2951" s="56"/>
      <c r="B2951" s="56" t="s">
        <v>6140</v>
      </c>
      <c r="C2951" s="56" t="s">
        <v>6139</v>
      </c>
      <c r="D2951" s="32">
        <v>3587273</v>
      </c>
      <c r="E2951" s="32">
        <v>-319189</v>
      </c>
      <c r="F2951" s="32">
        <v>3268084</v>
      </c>
      <c r="G2951" s="32">
        <v>-47207.51</v>
      </c>
      <c r="H2951" s="32">
        <v>-47726.28</v>
      </c>
      <c r="I2951" s="32">
        <v>-47726.28</v>
      </c>
      <c r="J2951" s="32">
        <v>-518.7699999999968</v>
      </c>
      <c r="K2951" s="32">
        <v>0</v>
      </c>
      <c r="L2951" s="32"/>
    </row>
    <row r="2952" spans="1:12">
      <c r="A2952" s="56"/>
      <c r="B2952" s="56" t="s">
        <v>6142</v>
      </c>
      <c r="C2952" s="56" t="s">
        <v>6141</v>
      </c>
      <c r="D2952" s="32">
        <v>1238019</v>
      </c>
      <c r="E2952" s="32">
        <v>-110157</v>
      </c>
      <c r="F2952" s="32">
        <v>1127863</v>
      </c>
      <c r="G2952" s="32">
        <v>-16291.99</v>
      </c>
      <c r="H2952" s="32">
        <v>-16471.03</v>
      </c>
      <c r="I2952" s="32">
        <v>-16471.02</v>
      </c>
      <c r="J2952" s="32">
        <v>-179.03999999999905</v>
      </c>
      <c r="K2952" s="32">
        <v>9.9999999983992893E-3</v>
      </c>
      <c r="L2952" s="32"/>
    </row>
    <row r="2953" spans="1:12">
      <c r="A2953" s="56"/>
      <c r="B2953" s="56" t="s">
        <v>6144</v>
      </c>
      <c r="C2953" s="56" t="s">
        <v>6143</v>
      </c>
      <c r="D2953" s="32">
        <v>5108148</v>
      </c>
      <c r="E2953" s="32">
        <v>-454513</v>
      </c>
      <c r="F2953" s="32">
        <v>4653634</v>
      </c>
      <c r="G2953" s="32">
        <v>-67221.81</v>
      </c>
      <c r="H2953" s="32">
        <v>-67960.509999999995</v>
      </c>
      <c r="I2953" s="32">
        <v>-67960.509999999995</v>
      </c>
      <c r="J2953" s="32">
        <v>-738.69999999999709</v>
      </c>
      <c r="K2953" s="32">
        <v>0</v>
      </c>
      <c r="L2953" s="32"/>
    </row>
    <row r="2954" spans="1:12">
      <c r="A2954" s="56"/>
      <c r="B2954" s="56" t="s">
        <v>6146</v>
      </c>
      <c r="C2954" s="56" t="s">
        <v>6145</v>
      </c>
      <c r="D2954" s="32">
        <v>1869949</v>
      </c>
      <c r="E2954" s="32">
        <v>-166384</v>
      </c>
      <c r="F2954" s="32">
        <v>1703564</v>
      </c>
      <c r="G2954" s="32">
        <v>-24608.01</v>
      </c>
      <c r="H2954" s="32">
        <v>-24878.42</v>
      </c>
      <c r="I2954" s="32">
        <v>-24878.43</v>
      </c>
      <c r="J2954" s="32">
        <v>-270.40999999999985</v>
      </c>
      <c r="K2954" s="32">
        <v>-1.0000000002037268E-2</v>
      </c>
      <c r="L2954" s="32"/>
    </row>
    <row r="2955" spans="1:12">
      <c r="A2955" s="56"/>
      <c r="B2955" s="56" t="s">
        <v>6148</v>
      </c>
      <c r="C2955" s="56" t="s">
        <v>6147</v>
      </c>
      <c r="D2955" s="32">
        <v>2303224</v>
      </c>
      <c r="E2955" s="32">
        <v>-204937</v>
      </c>
      <c r="F2955" s="32">
        <v>2098288</v>
      </c>
      <c r="G2955" s="32">
        <v>-30309.8</v>
      </c>
      <c r="H2955" s="32">
        <v>-30642.87</v>
      </c>
      <c r="I2955" s="32">
        <v>-30642.87</v>
      </c>
      <c r="J2955" s="32">
        <v>-333.06999999999971</v>
      </c>
      <c r="K2955" s="32">
        <v>0</v>
      </c>
      <c r="L2955" s="32"/>
    </row>
    <row r="2956" spans="1:12">
      <c r="A2956" s="56"/>
      <c r="B2956" s="56" t="s">
        <v>6150</v>
      </c>
      <c r="C2956" s="56" t="s">
        <v>6149</v>
      </c>
      <c r="D2956" s="32">
        <v>1045015</v>
      </c>
      <c r="E2956" s="32">
        <v>-92983</v>
      </c>
      <c r="F2956" s="32">
        <v>952031</v>
      </c>
      <c r="G2956" s="32">
        <v>-13752.11</v>
      </c>
      <c r="H2956" s="32">
        <v>-13903.22</v>
      </c>
      <c r="I2956" s="32">
        <v>-13903.23</v>
      </c>
      <c r="J2956" s="32">
        <v>-151.10999999999876</v>
      </c>
      <c r="K2956" s="32">
        <v>-1.0000000000218279E-2</v>
      </c>
      <c r="L2956" s="32"/>
    </row>
    <row r="2957" spans="1:12">
      <c r="A2957" s="56"/>
      <c r="B2957" s="56" t="s">
        <v>6152</v>
      </c>
      <c r="C2957" s="56" t="s">
        <v>6151</v>
      </c>
      <c r="D2957" s="32">
        <v>1783541</v>
      </c>
      <c r="E2957" s="32">
        <v>-158696</v>
      </c>
      <c r="F2957" s="32">
        <v>1624845</v>
      </c>
      <c r="G2957" s="32">
        <v>-23470.91</v>
      </c>
      <c r="H2957" s="32">
        <v>-23728.84</v>
      </c>
      <c r="I2957" s="32">
        <v>-23728.83</v>
      </c>
      <c r="J2957" s="32">
        <v>-257.93000000000029</v>
      </c>
      <c r="K2957" s="32">
        <v>9.9999999983992893E-3</v>
      </c>
      <c r="L2957" s="32"/>
    </row>
    <row r="2958" spans="1:12">
      <c r="A2958" s="56"/>
      <c r="B2958" s="56" t="s">
        <v>6154</v>
      </c>
      <c r="C2958" s="56" t="s">
        <v>6153</v>
      </c>
      <c r="D2958" s="32">
        <v>1956357</v>
      </c>
      <c r="E2958" s="32">
        <v>-174073</v>
      </c>
      <c r="F2958" s="32">
        <v>1782284</v>
      </c>
      <c r="G2958" s="32">
        <v>-25745.11</v>
      </c>
      <c r="H2958" s="32">
        <v>-26028.03</v>
      </c>
      <c r="I2958" s="32">
        <v>-26028.02</v>
      </c>
      <c r="J2958" s="32">
        <v>-282.91999999999825</v>
      </c>
      <c r="K2958" s="32">
        <v>9.9999999983992893E-3</v>
      </c>
      <c r="L2958" s="32"/>
    </row>
    <row r="2959" spans="1:12">
      <c r="A2959" s="56"/>
      <c r="B2959" s="56" t="s">
        <v>6156</v>
      </c>
      <c r="C2959" s="56" t="s">
        <v>6155</v>
      </c>
      <c r="D2959" s="32">
        <v>695941</v>
      </c>
      <c r="E2959" s="32">
        <v>-61924</v>
      </c>
      <c r="F2959" s="32">
        <v>634018</v>
      </c>
      <c r="G2959" s="32">
        <v>-9158.4</v>
      </c>
      <c r="H2959" s="32">
        <v>-9259.0400000000009</v>
      </c>
      <c r="I2959" s="32">
        <v>-9259.0400000000009</v>
      </c>
      <c r="J2959" s="32">
        <v>-100.64000000000124</v>
      </c>
      <c r="K2959" s="32">
        <v>0</v>
      </c>
      <c r="L2959" s="32"/>
    </row>
    <row r="2960" spans="1:12">
      <c r="A2960" s="56"/>
      <c r="B2960" s="56" t="s">
        <v>6158</v>
      </c>
      <c r="C2960" s="56" t="s">
        <v>6157</v>
      </c>
      <c r="D2960" s="32">
        <v>1045015</v>
      </c>
      <c r="E2960" s="32">
        <v>-92983</v>
      </c>
      <c r="F2960" s="32">
        <v>952031</v>
      </c>
      <c r="G2960" s="32">
        <v>-13752.11</v>
      </c>
      <c r="H2960" s="32">
        <v>-13903.22</v>
      </c>
      <c r="I2960" s="32">
        <v>-13903.23</v>
      </c>
      <c r="J2960" s="32">
        <v>-151.10999999999876</v>
      </c>
      <c r="K2960" s="32">
        <v>-1.0000000000218279E-2</v>
      </c>
      <c r="L2960" s="32"/>
    </row>
    <row r="2961" spans="1:12">
      <c r="A2961" s="56"/>
      <c r="B2961" s="56" t="s">
        <v>6160</v>
      </c>
      <c r="C2961" s="56" t="s">
        <v>6159</v>
      </c>
      <c r="D2961" s="32">
        <v>152625</v>
      </c>
      <c r="E2961" s="32">
        <v>-13580</v>
      </c>
      <c r="F2961" s="32">
        <v>139045</v>
      </c>
      <c r="G2961" s="32">
        <v>-2008.51</v>
      </c>
      <c r="H2961" s="32">
        <v>-2030.57</v>
      </c>
      <c r="I2961" s="32">
        <v>-2030.58</v>
      </c>
      <c r="J2961" s="32">
        <v>-22.059999999999945</v>
      </c>
      <c r="K2961" s="32">
        <v>-9.9999999999909051E-3</v>
      </c>
      <c r="L2961" s="32"/>
    </row>
    <row r="2962" spans="1:12">
      <c r="A2962" s="56"/>
      <c r="B2962" s="56" t="s">
        <v>6162</v>
      </c>
      <c r="C2962" s="56" t="s">
        <v>6161</v>
      </c>
      <c r="D2962" s="32">
        <v>2848746</v>
      </c>
      <c r="E2962" s="32">
        <v>-253476</v>
      </c>
      <c r="F2962" s="32">
        <v>2595270</v>
      </c>
      <c r="G2962" s="32">
        <v>-37488.699999999997</v>
      </c>
      <c r="H2962" s="32">
        <v>-37900.67</v>
      </c>
      <c r="I2962" s="32">
        <v>-37900.67</v>
      </c>
      <c r="J2962" s="32">
        <v>-411.97000000000116</v>
      </c>
      <c r="K2962" s="32">
        <v>0</v>
      </c>
      <c r="L2962" s="32"/>
    </row>
    <row r="2963" spans="1:12">
      <c r="A2963" s="56"/>
      <c r="B2963" s="56" t="s">
        <v>6164</v>
      </c>
      <c r="C2963" s="56" t="s">
        <v>6163</v>
      </c>
      <c r="D2963" s="32">
        <v>8280128</v>
      </c>
      <c r="E2963" s="32">
        <v>-736750</v>
      </c>
      <c r="F2963" s="32">
        <v>7543378</v>
      </c>
      <c r="G2963" s="32">
        <v>-108964.19</v>
      </c>
      <c r="H2963" s="32">
        <v>-110161.60000000001</v>
      </c>
      <c r="I2963" s="32">
        <v>-110161.60000000001</v>
      </c>
      <c r="J2963" s="32">
        <v>-1197.4100000000035</v>
      </c>
      <c r="K2963" s="32">
        <v>0</v>
      </c>
      <c r="L2963" s="32"/>
    </row>
    <row r="2964" spans="1:12">
      <c r="A2964" s="56"/>
      <c r="B2964" s="56" t="s">
        <v>6166</v>
      </c>
      <c r="C2964" s="56" t="s">
        <v>6165</v>
      </c>
      <c r="D2964" s="32">
        <v>6739063</v>
      </c>
      <c r="E2964" s="32">
        <v>-599629</v>
      </c>
      <c r="F2964" s="32">
        <v>6139434</v>
      </c>
      <c r="G2964" s="32">
        <v>-88684.21</v>
      </c>
      <c r="H2964" s="32">
        <v>-89658.76</v>
      </c>
      <c r="I2964" s="32">
        <v>-89658.76</v>
      </c>
      <c r="J2964" s="32">
        <v>-974.54999999998836</v>
      </c>
      <c r="K2964" s="32">
        <v>0</v>
      </c>
      <c r="L2964" s="32"/>
    </row>
    <row r="2965" spans="1:12">
      <c r="A2965" s="56"/>
      <c r="B2965" s="56" t="s">
        <v>6168</v>
      </c>
      <c r="C2965" s="56" t="s">
        <v>6167</v>
      </c>
      <c r="D2965" s="32">
        <v>2216817</v>
      </c>
      <c r="E2965" s="32">
        <v>-197248</v>
      </c>
      <c r="F2965" s="32">
        <v>2019569</v>
      </c>
      <c r="G2965" s="32">
        <v>-29172.7</v>
      </c>
      <c r="H2965" s="32">
        <v>-29493.27</v>
      </c>
      <c r="I2965" s="32">
        <v>-29493.279999999999</v>
      </c>
      <c r="J2965" s="32">
        <v>-320.56999999999971</v>
      </c>
      <c r="K2965" s="32">
        <v>-9.9999999983992893E-3</v>
      </c>
      <c r="L2965" s="32"/>
    </row>
    <row r="2966" spans="1:12">
      <c r="A2966" s="56"/>
      <c r="B2966" s="56" t="s">
        <v>6170</v>
      </c>
      <c r="C2966" s="56" t="s">
        <v>6169</v>
      </c>
      <c r="D2966" s="32">
        <v>152625</v>
      </c>
      <c r="E2966" s="32">
        <v>-13580</v>
      </c>
      <c r="F2966" s="32">
        <v>139045</v>
      </c>
      <c r="G2966" s="32">
        <v>-2008.51</v>
      </c>
      <c r="H2966" s="32">
        <v>-2030.57</v>
      </c>
      <c r="I2966" s="32">
        <v>-2030.58</v>
      </c>
      <c r="J2966" s="32">
        <v>-22.059999999999945</v>
      </c>
      <c r="K2966" s="32">
        <v>-9.9999999999909051E-3</v>
      </c>
      <c r="L2966" s="32"/>
    </row>
    <row r="2967" spans="1:12">
      <c r="A2967" s="56"/>
      <c r="B2967" s="56" t="s">
        <v>6172</v>
      </c>
      <c r="C2967" s="56" t="s">
        <v>6171</v>
      </c>
      <c r="D2967" s="32">
        <v>782349</v>
      </c>
      <c r="E2967" s="32">
        <v>-69612</v>
      </c>
      <c r="F2967" s="32">
        <v>712737</v>
      </c>
      <c r="G2967" s="32">
        <v>-10295.5</v>
      </c>
      <c r="H2967" s="32">
        <v>-10408.629999999999</v>
      </c>
      <c r="I2967" s="32">
        <v>-10408.629999999999</v>
      </c>
      <c r="J2967" s="32">
        <v>-113.1299999999992</v>
      </c>
      <c r="K2967" s="32">
        <v>0</v>
      </c>
      <c r="L2967" s="32"/>
    </row>
    <row r="2968" spans="1:12">
      <c r="A2968" s="56"/>
      <c r="B2968" s="56" t="s">
        <v>6174</v>
      </c>
      <c r="C2968" s="56" t="s">
        <v>6173</v>
      </c>
      <c r="D2968" s="32">
        <v>1587093</v>
      </c>
      <c r="E2968" s="32">
        <v>-141217</v>
      </c>
      <c r="F2968" s="32">
        <v>1445876</v>
      </c>
      <c r="G2968" s="32">
        <v>-20885.71</v>
      </c>
      <c r="H2968" s="32">
        <v>-21115.21</v>
      </c>
      <c r="I2968" s="32">
        <v>-21115.22</v>
      </c>
      <c r="J2968" s="32">
        <v>-229.5</v>
      </c>
      <c r="K2968" s="32">
        <v>-1.0000000002037268E-2</v>
      </c>
      <c r="L2968" s="32"/>
    </row>
    <row r="2969" spans="1:12">
      <c r="A2969" s="56"/>
      <c r="B2969" s="56" t="s">
        <v>6176</v>
      </c>
      <c r="C2969" s="56" t="s">
        <v>6175</v>
      </c>
      <c r="D2969" s="32">
        <v>1414279</v>
      </c>
      <c r="E2969" s="32">
        <v>-75502</v>
      </c>
      <c r="F2969" s="32">
        <v>1338777</v>
      </c>
      <c r="G2969" s="32">
        <v>-11166.41</v>
      </c>
      <c r="H2969" s="32">
        <v>-11289.12</v>
      </c>
      <c r="I2969" s="32">
        <v>-11289.12</v>
      </c>
      <c r="J2969" s="32">
        <v>-122.71000000000095</v>
      </c>
      <c r="K2969" s="32">
        <v>0</v>
      </c>
      <c r="L2969" s="32"/>
    </row>
    <row r="2970" spans="1:12">
      <c r="A2970" s="56"/>
      <c r="B2970" s="56" t="s">
        <v>6178</v>
      </c>
      <c r="C2970" s="56" t="s">
        <v>6177</v>
      </c>
      <c r="D2970" s="32">
        <v>804744</v>
      </c>
      <c r="E2970" s="32">
        <v>-42962</v>
      </c>
      <c r="F2970" s="32">
        <v>761782</v>
      </c>
      <c r="G2970" s="32">
        <v>-6353.84</v>
      </c>
      <c r="H2970" s="32">
        <v>-6423.67</v>
      </c>
      <c r="I2970" s="32">
        <v>-6423.66</v>
      </c>
      <c r="J2970" s="32">
        <v>-69.829999999999927</v>
      </c>
      <c r="K2970" s="32">
        <v>1.0000000000218279E-2</v>
      </c>
      <c r="L2970" s="32"/>
    </row>
    <row r="2971" spans="1:12">
      <c r="A2971" s="56"/>
      <c r="B2971" s="56" t="s">
        <v>6180</v>
      </c>
      <c r="C2971" s="56" t="s">
        <v>6179</v>
      </c>
      <c r="D2971" s="32">
        <v>10715788</v>
      </c>
      <c r="E2971" s="32">
        <v>-953470</v>
      </c>
      <c r="F2971" s="32">
        <v>9762317</v>
      </c>
      <c r="G2971" s="32">
        <v>-141016.79999999999</v>
      </c>
      <c r="H2971" s="32">
        <v>-142566.43</v>
      </c>
      <c r="I2971" s="32">
        <v>-142566.44</v>
      </c>
      <c r="J2971" s="32">
        <v>-1549.6300000000047</v>
      </c>
      <c r="K2971" s="32">
        <v>-1.0000000009313226E-2</v>
      </c>
      <c r="L2971" s="32"/>
    </row>
    <row r="2972" spans="1:12">
      <c r="A2972" s="56"/>
      <c r="B2972" s="56" t="s">
        <v>6182</v>
      </c>
      <c r="C2972" s="56" t="s">
        <v>6181</v>
      </c>
      <c r="D2972" s="32">
        <v>6998286</v>
      </c>
      <c r="E2972" s="32">
        <v>-622694</v>
      </c>
      <c r="F2972" s="32">
        <v>6375591</v>
      </c>
      <c r="G2972" s="32">
        <v>-92095.5</v>
      </c>
      <c r="H2972" s="32">
        <v>-93107.54</v>
      </c>
      <c r="I2972" s="32">
        <v>-93107.54</v>
      </c>
      <c r="J2972" s="32">
        <v>-1012.0399999999936</v>
      </c>
      <c r="K2972" s="32">
        <v>0</v>
      </c>
      <c r="L2972" s="32"/>
    </row>
    <row r="2973" spans="1:12">
      <c r="A2973" s="56"/>
      <c r="B2973" s="56" t="s">
        <v>6184</v>
      </c>
      <c r="C2973" s="56" t="s">
        <v>6183</v>
      </c>
      <c r="D2973" s="32">
        <v>326679</v>
      </c>
      <c r="E2973" s="32">
        <v>-29067</v>
      </c>
      <c r="F2973" s="32">
        <v>297612</v>
      </c>
      <c r="G2973" s="32">
        <v>-4299</v>
      </c>
      <c r="H2973" s="32">
        <v>-4346.25</v>
      </c>
      <c r="I2973" s="32">
        <v>-4346.24</v>
      </c>
      <c r="J2973" s="32">
        <v>-47.25</v>
      </c>
      <c r="K2973" s="32">
        <v>1.0000000000218279E-2</v>
      </c>
      <c r="L2973" s="32"/>
    </row>
    <row r="2974" spans="1:12">
      <c r="A2974" s="56"/>
      <c r="B2974" s="56" t="s">
        <v>6186</v>
      </c>
      <c r="C2974" s="56" t="s">
        <v>6185</v>
      </c>
      <c r="D2974" s="32">
        <v>1869949</v>
      </c>
      <c r="E2974" s="32">
        <v>-99828</v>
      </c>
      <c r="F2974" s="32">
        <v>1770121</v>
      </c>
      <c r="G2974" s="32">
        <v>-14764.15</v>
      </c>
      <c r="H2974" s="32">
        <v>-14926.39</v>
      </c>
      <c r="I2974" s="32">
        <v>-14926.39</v>
      </c>
      <c r="J2974" s="32">
        <v>-162.23999999999978</v>
      </c>
      <c r="K2974" s="32">
        <v>0</v>
      </c>
      <c r="L2974" s="32"/>
    </row>
    <row r="2975" spans="1:12">
      <c r="A2975" s="56"/>
      <c r="B2975" s="56" t="s">
        <v>6188</v>
      </c>
      <c r="C2975" s="56" t="s">
        <v>6187</v>
      </c>
      <c r="D2975" s="32">
        <v>2782528</v>
      </c>
      <c r="E2975" s="32">
        <v>-148547</v>
      </c>
      <c r="F2975" s="32">
        <v>2633981</v>
      </c>
      <c r="G2975" s="32">
        <v>-21969.4</v>
      </c>
      <c r="H2975" s="32">
        <v>-22210.83</v>
      </c>
      <c r="I2975" s="32">
        <v>-22210.82</v>
      </c>
      <c r="J2975" s="32">
        <v>-241.43000000000029</v>
      </c>
      <c r="K2975" s="32">
        <v>1.0000000002037268E-2</v>
      </c>
      <c r="L2975" s="32"/>
    </row>
    <row r="2976" spans="1:12">
      <c r="A2976" s="56"/>
      <c r="B2976" s="56" t="s">
        <v>6190</v>
      </c>
      <c r="C2976" s="56" t="s">
        <v>6189</v>
      </c>
      <c r="D2976" s="32">
        <v>303045</v>
      </c>
      <c r="E2976" s="32">
        <v>-16178</v>
      </c>
      <c r="F2976" s="32">
        <v>286867</v>
      </c>
      <c r="G2976" s="32">
        <v>-2392.69</v>
      </c>
      <c r="H2976" s="32">
        <v>-2418.98</v>
      </c>
      <c r="I2976" s="32">
        <v>-2418.98</v>
      </c>
      <c r="J2976" s="32">
        <v>-26.289999999999964</v>
      </c>
      <c r="K2976" s="32">
        <v>0</v>
      </c>
      <c r="L2976" s="32"/>
    </row>
    <row r="2977" spans="1:12">
      <c r="A2977" s="56"/>
      <c r="B2977" s="56" t="s">
        <v>6192</v>
      </c>
      <c r="C2977" s="56" t="s">
        <v>6191</v>
      </c>
      <c r="D2977" s="32">
        <v>4129351</v>
      </c>
      <c r="E2977" s="32">
        <v>-220447</v>
      </c>
      <c r="F2977" s="32">
        <v>3908903</v>
      </c>
      <c r="G2977" s="32">
        <v>-32603.22</v>
      </c>
      <c r="H2977" s="32">
        <v>-32961.49</v>
      </c>
      <c r="I2977" s="32">
        <v>-32961.5</v>
      </c>
      <c r="J2977" s="32">
        <v>-358.2699999999968</v>
      </c>
      <c r="K2977" s="32">
        <v>-1.0000000002037268E-2</v>
      </c>
      <c r="L2977" s="32"/>
    </row>
    <row r="2978" spans="1:12">
      <c r="A2978" s="56"/>
      <c r="B2978" s="56" t="s">
        <v>6194</v>
      </c>
      <c r="C2978" s="56" t="s">
        <v>6193</v>
      </c>
      <c r="D2978" s="32">
        <v>1021382</v>
      </c>
      <c r="E2978" s="32">
        <v>-54527</v>
      </c>
      <c r="F2978" s="32">
        <v>966855</v>
      </c>
      <c r="G2978" s="32">
        <v>-8064.3</v>
      </c>
      <c r="H2978" s="32">
        <v>-8152.93</v>
      </c>
      <c r="I2978" s="32">
        <v>-8152.92</v>
      </c>
      <c r="J2978" s="32">
        <v>-88.630000000000109</v>
      </c>
      <c r="K2978" s="32">
        <v>1.0000000000218279E-2</v>
      </c>
      <c r="L2978" s="32"/>
    </row>
    <row r="2979" spans="1:12">
      <c r="A2979" s="56"/>
      <c r="B2979" s="56" t="s">
        <v>6196</v>
      </c>
      <c r="C2979" s="56" t="s">
        <v>6195</v>
      </c>
      <c r="D2979" s="32">
        <v>1021382</v>
      </c>
      <c r="E2979" s="32">
        <v>-54527</v>
      </c>
      <c r="F2979" s="32">
        <v>966855</v>
      </c>
      <c r="G2979" s="32">
        <v>-8064.3</v>
      </c>
      <c r="H2979" s="32">
        <v>-8152.93</v>
      </c>
      <c r="I2979" s="32">
        <v>-8152.92</v>
      </c>
      <c r="J2979" s="32">
        <v>-88.630000000000109</v>
      </c>
      <c r="K2979" s="32">
        <v>1.0000000000218279E-2</v>
      </c>
      <c r="L2979" s="32"/>
    </row>
    <row r="2980" spans="1:12">
      <c r="A2980" s="56"/>
      <c r="B2980" s="56" t="s">
        <v>6198</v>
      </c>
      <c r="C2980" s="56" t="s">
        <v>6197</v>
      </c>
      <c r="D2980" s="32">
        <v>2935154</v>
      </c>
      <c r="E2980" s="32">
        <v>-156695</v>
      </c>
      <c r="F2980" s="32">
        <v>2778460</v>
      </c>
      <c r="G2980" s="32">
        <v>-23174.46</v>
      </c>
      <c r="H2980" s="32">
        <v>-23429.119999999999</v>
      </c>
      <c r="I2980" s="32">
        <v>-23429.13</v>
      </c>
      <c r="J2980" s="32">
        <v>-254.65999999999985</v>
      </c>
      <c r="K2980" s="32">
        <v>-1.0000000002037268E-2</v>
      </c>
      <c r="L2980" s="32"/>
    </row>
    <row r="2981" spans="1:12">
      <c r="A2981" s="56"/>
      <c r="B2981" s="56" t="s">
        <v>6200</v>
      </c>
      <c r="C2981" s="56" t="s">
        <v>6199</v>
      </c>
      <c r="D2981" s="32">
        <v>4345988</v>
      </c>
      <c r="E2981" s="32">
        <v>-232013</v>
      </c>
      <c r="F2981" s="32">
        <v>4113976</v>
      </c>
      <c r="G2981" s="32">
        <v>-34313.68</v>
      </c>
      <c r="H2981" s="32">
        <v>-34690.75</v>
      </c>
      <c r="I2981" s="32">
        <v>-34690.75</v>
      </c>
      <c r="J2981" s="32">
        <v>-377.06999999999971</v>
      </c>
      <c r="K2981" s="32">
        <v>0</v>
      </c>
      <c r="L2981" s="32"/>
    </row>
    <row r="2982" spans="1:12">
      <c r="A2982" s="56"/>
      <c r="B2982" s="56" t="s">
        <v>6202</v>
      </c>
      <c r="C2982" s="56" t="s">
        <v>6201</v>
      </c>
      <c r="D2982" s="32">
        <v>2692677</v>
      </c>
      <c r="E2982" s="32">
        <v>-143750</v>
      </c>
      <c r="F2982" s="32">
        <v>2548927</v>
      </c>
      <c r="G2982" s="32">
        <v>-21259.99</v>
      </c>
      <c r="H2982" s="32">
        <v>-21493.61</v>
      </c>
      <c r="I2982" s="32">
        <v>-21493.61</v>
      </c>
      <c r="J2982" s="32">
        <v>-233.61999999999898</v>
      </c>
      <c r="K2982" s="32">
        <v>0</v>
      </c>
      <c r="L2982" s="32"/>
    </row>
    <row r="2983" spans="1:12">
      <c r="A2983" s="56"/>
      <c r="B2983" s="56" t="s">
        <v>6204</v>
      </c>
      <c r="C2983" s="56" t="s">
        <v>6203</v>
      </c>
      <c r="D2983" s="32">
        <v>10975011</v>
      </c>
      <c r="E2983" s="32">
        <v>-585906</v>
      </c>
      <c r="F2983" s="32">
        <v>10389105</v>
      </c>
      <c r="G2983" s="32">
        <v>-86653.01</v>
      </c>
      <c r="H2983" s="32">
        <v>-87605.24</v>
      </c>
      <c r="I2983" s="32">
        <v>-87605.25</v>
      </c>
      <c r="J2983" s="32">
        <v>-952.23000000001048</v>
      </c>
      <c r="K2983" s="32">
        <v>-9.9999999947613105E-3</v>
      </c>
      <c r="L2983" s="32"/>
    </row>
    <row r="2984" spans="1:12">
      <c r="A2984" s="56"/>
      <c r="B2984" s="56" t="s">
        <v>6206</v>
      </c>
      <c r="C2984" s="56" t="s">
        <v>6205</v>
      </c>
      <c r="D2984" s="32">
        <v>13779933</v>
      </c>
      <c r="E2984" s="32">
        <v>-735648</v>
      </c>
      <c r="F2984" s="32">
        <v>13044285</v>
      </c>
      <c r="G2984" s="32">
        <v>-108799.23</v>
      </c>
      <c r="H2984" s="32">
        <v>-109994.83</v>
      </c>
      <c r="I2984" s="32">
        <v>-109994.82</v>
      </c>
      <c r="J2984" s="32">
        <v>-1195.6000000000058</v>
      </c>
      <c r="K2984" s="32">
        <v>9.9999999947613105E-3</v>
      </c>
      <c r="L2984" s="32"/>
    </row>
    <row r="2985" spans="1:12">
      <c r="A2985" s="56"/>
      <c r="B2985" s="56" t="s">
        <v>6208</v>
      </c>
      <c r="C2985" s="56" t="s">
        <v>6207</v>
      </c>
      <c r="D2985" s="32">
        <v>2000179</v>
      </c>
      <c r="E2985" s="32">
        <v>-106780</v>
      </c>
      <c r="F2985" s="32">
        <v>1893399</v>
      </c>
      <c r="G2985" s="32">
        <v>-15792.38</v>
      </c>
      <c r="H2985" s="32">
        <v>-15965.92</v>
      </c>
      <c r="I2985" s="32">
        <v>-15965.93</v>
      </c>
      <c r="J2985" s="32">
        <v>-173.54000000000087</v>
      </c>
      <c r="K2985" s="32">
        <v>-1.0000000000218279E-2</v>
      </c>
      <c r="L2985" s="32"/>
    </row>
    <row r="2986" spans="1:12">
      <c r="A2986" s="56"/>
      <c r="B2986" s="56" t="s">
        <v>6210</v>
      </c>
      <c r="C2986" s="56" t="s">
        <v>6209</v>
      </c>
      <c r="D2986" s="32">
        <v>1368250</v>
      </c>
      <c r="E2986" s="32">
        <v>-73045</v>
      </c>
      <c r="F2986" s="32">
        <v>1295205</v>
      </c>
      <c r="G2986" s="32">
        <v>-10802.99</v>
      </c>
      <c r="H2986" s="32">
        <v>-10921.71</v>
      </c>
      <c r="I2986" s="32">
        <v>-10921.71</v>
      </c>
      <c r="J2986" s="32">
        <v>-118.71999999999935</v>
      </c>
      <c r="K2986" s="32">
        <v>0</v>
      </c>
      <c r="L2986" s="32"/>
    </row>
    <row r="2987" spans="1:12">
      <c r="A2987" s="56"/>
      <c r="B2987" s="56" t="s">
        <v>6212</v>
      </c>
      <c r="C2987" s="56" t="s">
        <v>6211</v>
      </c>
      <c r="D2987" s="32">
        <v>3780277</v>
      </c>
      <c r="E2987" s="32">
        <v>-201812</v>
      </c>
      <c r="F2987" s="32">
        <v>3578465</v>
      </c>
      <c r="G2987" s="32">
        <v>-29847.11</v>
      </c>
      <c r="H2987" s="32">
        <v>-30175.1</v>
      </c>
      <c r="I2987" s="32">
        <v>-30175.1</v>
      </c>
      <c r="J2987" s="32">
        <v>-327.98999999999796</v>
      </c>
      <c r="K2987" s="32">
        <v>0</v>
      </c>
      <c r="L2987" s="32"/>
    </row>
    <row r="2988" spans="1:12">
      <c r="A2988" s="56"/>
      <c r="B2988" s="56" t="s">
        <v>6214</v>
      </c>
      <c r="C2988" s="56" t="s">
        <v>6213</v>
      </c>
      <c r="D2988" s="32">
        <v>2999960</v>
      </c>
      <c r="E2988" s="32">
        <v>-160154</v>
      </c>
      <c r="F2988" s="32">
        <v>2839806</v>
      </c>
      <c r="G2988" s="32">
        <v>-23686.13</v>
      </c>
      <c r="H2988" s="32">
        <v>-23946.42</v>
      </c>
      <c r="I2988" s="32">
        <v>-23946.42</v>
      </c>
      <c r="J2988" s="32">
        <v>-260.28999999999724</v>
      </c>
      <c r="K2988" s="32">
        <v>0</v>
      </c>
      <c r="L2988" s="32"/>
    </row>
    <row r="2989" spans="1:12">
      <c r="A2989" s="56"/>
      <c r="B2989" s="56" t="s">
        <v>6216</v>
      </c>
      <c r="C2989" s="56" t="s">
        <v>6215</v>
      </c>
      <c r="D2989" s="32">
        <v>3911431</v>
      </c>
      <c r="E2989" s="32">
        <v>-208814</v>
      </c>
      <c r="F2989" s="32">
        <v>3702618</v>
      </c>
      <c r="G2989" s="32">
        <v>-30882.639999999999</v>
      </c>
      <c r="H2989" s="32">
        <v>-31222.01</v>
      </c>
      <c r="I2989" s="32">
        <v>-31222.01</v>
      </c>
      <c r="J2989" s="32">
        <v>-339.36999999999898</v>
      </c>
      <c r="K2989" s="32">
        <v>0</v>
      </c>
      <c r="L2989" s="32"/>
    </row>
    <row r="2990" spans="1:12">
      <c r="A2990" s="56"/>
      <c r="B2990" s="56" t="s">
        <v>6218</v>
      </c>
      <c r="C2990" s="56" t="s">
        <v>6217</v>
      </c>
      <c r="D2990" s="32">
        <v>3414935</v>
      </c>
      <c r="E2990" s="32">
        <v>-182308</v>
      </c>
      <c r="F2990" s="32">
        <v>3232627</v>
      </c>
      <c r="G2990" s="32">
        <v>-26962.560000000001</v>
      </c>
      <c r="H2990" s="32">
        <v>-27258.86</v>
      </c>
      <c r="I2990" s="32">
        <v>-27258.85</v>
      </c>
      <c r="J2990" s="32">
        <v>-296.29999999999927</v>
      </c>
      <c r="K2990" s="32">
        <v>1.0000000002037268E-2</v>
      </c>
      <c r="L2990" s="32"/>
    </row>
    <row r="2991" spans="1:12">
      <c r="A2991" s="56"/>
      <c r="B2991" s="56" t="s">
        <v>6220</v>
      </c>
      <c r="C2991" s="56" t="s">
        <v>6219</v>
      </c>
      <c r="D2991" s="32">
        <v>1233919</v>
      </c>
      <c r="E2991" s="32">
        <v>-65873</v>
      </c>
      <c r="F2991" s="32">
        <v>1168045</v>
      </c>
      <c r="G2991" s="32">
        <v>-9742.3799999999992</v>
      </c>
      <c r="H2991" s="32">
        <v>-9849.4500000000007</v>
      </c>
      <c r="I2991" s="32">
        <v>-9849.44</v>
      </c>
      <c r="J2991" s="32">
        <v>-107.07000000000153</v>
      </c>
      <c r="K2991" s="32">
        <v>1.0000000000218279E-2</v>
      </c>
      <c r="L2991" s="32"/>
    </row>
    <row r="2992" spans="1:12">
      <c r="A2992" s="56"/>
      <c r="B2992" s="56" t="s">
        <v>6222</v>
      </c>
      <c r="C2992" s="56" t="s">
        <v>6221</v>
      </c>
      <c r="D2992" s="32">
        <v>2716166</v>
      </c>
      <c r="E2992" s="32">
        <v>-145004</v>
      </c>
      <c r="F2992" s="32">
        <v>2571162</v>
      </c>
      <c r="G2992" s="32">
        <v>-21445.439999999999</v>
      </c>
      <c r="H2992" s="32">
        <v>-21681.11</v>
      </c>
      <c r="I2992" s="32">
        <v>-21681.1</v>
      </c>
      <c r="J2992" s="32">
        <v>-235.67000000000189</v>
      </c>
      <c r="K2992" s="32">
        <v>1.0000000002037268E-2</v>
      </c>
      <c r="L2992" s="32"/>
    </row>
    <row r="2993" spans="1:12">
      <c r="A2993" s="56"/>
      <c r="B2993" s="56" t="s">
        <v>6224</v>
      </c>
      <c r="C2993" s="56" t="s">
        <v>6223</v>
      </c>
      <c r="D2993" s="32">
        <v>312920</v>
      </c>
      <c r="E2993" s="32">
        <v>-16705</v>
      </c>
      <c r="F2993" s="32">
        <v>296215</v>
      </c>
      <c r="G2993" s="32">
        <v>-2470.66</v>
      </c>
      <c r="H2993" s="32">
        <v>-2497.8000000000002</v>
      </c>
      <c r="I2993" s="32">
        <v>-2497.81</v>
      </c>
      <c r="J2993" s="32">
        <v>-27.140000000000327</v>
      </c>
      <c r="K2993" s="32">
        <v>-9.9999999997635314E-3</v>
      </c>
      <c r="L2993" s="32"/>
    </row>
    <row r="2994" spans="1:12">
      <c r="A2994" s="56"/>
      <c r="B2994" s="56" t="s">
        <v>6226</v>
      </c>
      <c r="C2994" s="56" t="s">
        <v>6225</v>
      </c>
      <c r="D2994" s="32">
        <v>101403</v>
      </c>
      <c r="E2994" s="32">
        <v>-5413</v>
      </c>
      <c r="F2994" s="32">
        <v>95990</v>
      </c>
      <c r="G2994" s="32">
        <v>-800.63</v>
      </c>
      <c r="H2994" s="32">
        <v>-809.43</v>
      </c>
      <c r="I2994" s="32">
        <v>-809.42</v>
      </c>
      <c r="J2994" s="32">
        <v>-8.7999999999999545</v>
      </c>
      <c r="K2994" s="32">
        <v>9.9999999999909051E-3</v>
      </c>
      <c r="L2994" s="32"/>
    </row>
    <row r="2995" spans="1:12">
      <c r="A2995" s="56"/>
      <c r="B2995" s="56" t="s">
        <v>6228</v>
      </c>
      <c r="C2995" s="56" t="s">
        <v>6227</v>
      </c>
      <c r="D2995" s="32">
        <v>246194</v>
      </c>
      <c r="E2995" s="32">
        <v>-13143</v>
      </c>
      <c r="F2995" s="32">
        <v>233051</v>
      </c>
      <c r="G2995" s="32">
        <v>-1943.82</v>
      </c>
      <c r="H2995" s="32">
        <v>-1965.18</v>
      </c>
      <c r="I2995" s="32">
        <v>-1965.18</v>
      </c>
      <c r="J2995" s="32">
        <v>-21.360000000000127</v>
      </c>
      <c r="K2995" s="32">
        <v>0</v>
      </c>
      <c r="L2995" s="32"/>
    </row>
    <row r="2996" spans="1:12">
      <c r="A2996" s="56"/>
      <c r="B2996" s="56" t="s">
        <v>6230</v>
      </c>
      <c r="C2996" s="56" t="s">
        <v>6229</v>
      </c>
      <c r="D2996" s="32">
        <v>1655850</v>
      </c>
      <c r="E2996" s="32">
        <v>-88398</v>
      </c>
      <c r="F2996" s="32">
        <v>1567451</v>
      </c>
      <c r="G2996" s="32">
        <v>-13073.73</v>
      </c>
      <c r="H2996" s="32">
        <v>-13217.4</v>
      </c>
      <c r="I2996" s="32">
        <v>-13217.41</v>
      </c>
      <c r="J2996" s="32">
        <v>-143.67000000000007</v>
      </c>
      <c r="K2996" s="32">
        <v>-1.0000000000218279E-2</v>
      </c>
      <c r="L2996" s="32"/>
    </row>
    <row r="2997" spans="1:12">
      <c r="A2997" s="56"/>
      <c r="B2997" s="56" t="s">
        <v>6232</v>
      </c>
      <c r="C2997" s="56" t="s">
        <v>6231</v>
      </c>
      <c r="D2997" s="32">
        <v>3230830</v>
      </c>
      <c r="E2997" s="32">
        <v>-147839</v>
      </c>
      <c r="F2997" s="32">
        <v>3082992</v>
      </c>
      <c r="G2997" s="32">
        <v>-21864.63</v>
      </c>
      <c r="H2997" s="32">
        <v>-22104.89</v>
      </c>
      <c r="I2997" s="32">
        <v>-22104.9</v>
      </c>
      <c r="J2997" s="32">
        <v>-240.2599999999984</v>
      </c>
      <c r="K2997" s="32">
        <v>-1.0000000002037268E-2</v>
      </c>
      <c r="L2997" s="32"/>
    </row>
    <row r="2998" spans="1:12">
      <c r="A2998" s="56"/>
      <c r="B2998" s="56" t="s">
        <v>6234</v>
      </c>
      <c r="C2998" s="56" t="s">
        <v>6233</v>
      </c>
      <c r="D2998" s="32">
        <v>934556</v>
      </c>
      <c r="E2998" s="32">
        <v>-42764</v>
      </c>
      <c r="F2998" s="32">
        <v>891792</v>
      </c>
      <c r="G2998" s="32">
        <v>-6324.61</v>
      </c>
      <c r="H2998" s="32">
        <v>-6394.1</v>
      </c>
      <c r="I2998" s="32">
        <v>-6394.11</v>
      </c>
      <c r="J2998" s="32">
        <v>-69.490000000000691</v>
      </c>
      <c r="K2998" s="32">
        <v>-9.999999999308784E-3</v>
      </c>
      <c r="L2998" s="32"/>
    </row>
    <row r="2999" spans="1:12">
      <c r="A2999" s="56"/>
      <c r="B2999" s="56" t="s">
        <v>6236</v>
      </c>
      <c r="C2999" s="56" t="s">
        <v>6235</v>
      </c>
      <c r="D2999" s="32">
        <v>320865</v>
      </c>
      <c r="E2999" s="32">
        <v>-14682</v>
      </c>
      <c r="F2999" s="32">
        <v>306182</v>
      </c>
      <c r="G2999" s="32">
        <v>-2171.4499999999998</v>
      </c>
      <c r="H2999" s="32">
        <v>-2195.31</v>
      </c>
      <c r="I2999" s="32">
        <v>-2195.31</v>
      </c>
      <c r="J2999" s="32">
        <v>-23.860000000000127</v>
      </c>
      <c r="K2999" s="32">
        <v>0</v>
      </c>
      <c r="L2999" s="32"/>
    </row>
    <row r="3000" spans="1:12">
      <c r="A3000" s="56"/>
      <c r="B3000" s="56" t="s">
        <v>6238</v>
      </c>
      <c r="C3000" s="56" t="s">
        <v>6237</v>
      </c>
      <c r="D3000" s="32">
        <v>9168820</v>
      </c>
      <c r="E3000" s="32">
        <v>-815824</v>
      </c>
      <c r="F3000" s="32">
        <v>8352996</v>
      </c>
      <c r="G3000" s="32">
        <v>-120659.14</v>
      </c>
      <c r="H3000" s="32">
        <v>-121985.06</v>
      </c>
      <c r="I3000" s="32">
        <v>-121985.07</v>
      </c>
      <c r="J3000" s="32">
        <v>-1325.9199999999983</v>
      </c>
      <c r="K3000" s="32">
        <v>-1.0000000009313226E-2</v>
      </c>
      <c r="L3000" s="32"/>
    </row>
    <row r="3001" spans="1:12">
      <c r="A3001" s="56"/>
      <c r="B3001" s="56" t="s">
        <v>6240</v>
      </c>
      <c r="C3001" s="56" t="s">
        <v>6239</v>
      </c>
      <c r="D3001" s="32">
        <v>3328989</v>
      </c>
      <c r="E3001" s="32">
        <v>-296207</v>
      </c>
      <c r="F3001" s="32">
        <v>3032782</v>
      </c>
      <c r="G3001" s="32">
        <v>-43808.58</v>
      </c>
      <c r="H3001" s="32">
        <v>-44289.99</v>
      </c>
      <c r="I3001" s="32">
        <v>-44289.99</v>
      </c>
      <c r="J3001" s="32">
        <v>-481.40999999999622</v>
      </c>
      <c r="K3001" s="32">
        <v>0</v>
      </c>
      <c r="L3001" s="32"/>
    </row>
    <row r="3002" spans="1:12">
      <c r="A3002" s="56"/>
      <c r="B3002" s="56" t="s">
        <v>6242</v>
      </c>
      <c r="C3002" s="56" t="s">
        <v>6241</v>
      </c>
      <c r="D3002" s="32">
        <v>1267818</v>
      </c>
      <c r="E3002" s="32">
        <v>-112808</v>
      </c>
      <c r="F3002" s="32">
        <v>1155010</v>
      </c>
      <c r="G3002" s="32">
        <v>-16684.13</v>
      </c>
      <c r="H3002" s="32">
        <v>-16867.47</v>
      </c>
      <c r="I3002" s="32">
        <v>-16867.48</v>
      </c>
      <c r="J3002" s="32">
        <v>-183.34000000000015</v>
      </c>
      <c r="K3002" s="32">
        <v>-9.9999999983992893E-3</v>
      </c>
      <c r="L3002" s="32"/>
    </row>
    <row r="3003" spans="1:12">
      <c r="A3003" s="56"/>
      <c r="B3003" s="56" t="s">
        <v>6244</v>
      </c>
      <c r="C3003" s="56" t="s">
        <v>6243</v>
      </c>
      <c r="D3003" s="32">
        <v>847489</v>
      </c>
      <c r="E3003" s="32">
        <v>-38780</v>
      </c>
      <c r="F3003" s="32">
        <v>808709</v>
      </c>
      <c r="G3003" s="32">
        <v>-5735.38</v>
      </c>
      <c r="H3003" s="32">
        <v>-5798.4</v>
      </c>
      <c r="I3003" s="32">
        <v>-5798.41</v>
      </c>
      <c r="J3003" s="32">
        <v>-63.019999999999527</v>
      </c>
      <c r="K3003" s="32">
        <v>-1.0000000000218279E-2</v>
      </c>
      <c r="L3003" s="32"/>
    </row>
    <row r="3004" spans="1:12">
      <c r="A3004" s="56"/>
      <c r="B3004" s="56" t="s">
        <v>6246</v>
      </c>
      <c r="C3004" s="56" t="s">
        <v>6245</v>
      </c>
      <c r="D3004" s="32">
        <v>579456</v>
      </c>
      <c r="E3004" s="32">
        <v>-26515</v>
      </c>
      <c r="F3004" s="32">
        <v>552941</v>
      </c>
      <c r="G3004" s="32">
        <v>-3921.46</v>
      </c>
      <c r="H3004" s="32">
        <v>-3964.56</v>
      </c>
      <c r="I3004" s="32">
        <v>-3964.55</v>
      </c>
      <c r="J3004" s="32">
        <v>-43.099999999999909</v>
      </c>
      <c r="K3004" s="32">
        <v>9.9999999997635314E-3</v>
      </c>
      <c r="L3004" s="32"/>
    </row>
    <row r="3005" spans="1:12">
      <c r="A3005" s="56"/>
      <c r="B3005" s="56" t="s">
        <v>6248</v>
      </c>
      <c r="C3005" s="56" t="s">
        <v>6247</v>
      </c>
      <c r="D3005" s="32">
        <v>2314869</v>
      </c>
      <c r="E3005" s="32">
        <v>-205973</v>
      </c>
      <c r="F3005" s="32">
        <v>2108896</v>
      </c>
      <c r="G3005" s="32">
        <v>-30463.040000000001</v>
      </c>
      <c r="H3005" s="32">
        <v>-30797.79</v>
      </c>
      <c r="I3005" s="32">
        <v>-30797.79</v>
      </c>
      <c r="J3005" s="32">
        <v>-334.75</v>
      </c>
      <c r="K3005" s="32">
        <v>0</v>
      </c>
      <c r="L3005" s="32"/>
    </row>
    <row r="3006" spans="1:12">
      <c r="A3006" s="56"/>
      <c r="B3006" s="56" t="s">
        <v>6250</v>
      </c>
      <c r="C3006" s="56" t="s">
        <v>6249</v>
      </c>
      <c r="D3006" s="32">
        <v>3576488</v>
      </c>
      <c r="E3006" s="32">
        <v>-318229</v>
      </c>
      <c r="F3006" s="32">
        <v>3258259</v>
      </c>
      <c r="G3006" s="32">
        <v>-47065.59</v>
      </c>
      <c r="H3006" s="32">
        <v>-47582.8</v>
      </c>
      <c r="I3006" s="32">
        <v>-47582.8</v>
      </c>
      <c r="J3006" s="32">
        <v>-517.2100000000064</v>
      </c>
      <c r="K3006" s="32">
        <v>0</v>
      </c>
      <c r="L3006" s="32"/>
    </row>
    <row r="3007" spans="1:12">
      <c r="A3007" s="56"/>
      <c r="B3007" s="56" t="s">
        <v>6252</v>
      </c>
      <c r="C3007" s="56" t="s">
        <v>6251</v>
      </c>
      <c r="D3007" s="32">
        <v>780322</v>
      </c>
      <c r="E3007" s="32">
        <v>-69432</v>
      </c>
      <c r="F3007" s="32">
        <v>710891</v>
      </c>
      <c r="G3007" s="32">
        <v>-10268.82</v>
      </c>
      <c r="H3007" s="32">
        <v>-10381.67</v>
      </c>
      <c r="I3007" s="32">
        <v>-10381.67</v>
      </c>
      <c r="J3007" s="32">
        <v>-112.85000000000036</v>
      </c>
      <c r="K3007" s="32">
        <v>0</v>
      </c>
      <c r="L3007" s="32"/>
    </row>
    <row r="3008" spans="1:12">
      <c r="A3008" s="56"/>
      <c r="B3008" s="56" t="s">
        <v>6254</v>
      </c>
      <c r="C3008" s="56" t="s">
        <v>6253</v>
      </c>
      <c r="D3008" s="32">
        <v>233798</v>
      </c>
      <c r="E3008" s="32">
        <v>-20803</v>
      </c>
      <c r="F3008" s="32">
        <v>212995</v>
      </c>
      <c r="G3008" s="32">
        <v>-3076.71</v>
      </c>
      <c r="H3008" s="32">
        <v>-3110.53</v>
      </c>
      <c r="I3008" s="32">
        <v>-3110.52</v>
      </c>
      <c r="J3008" s="32">
        <v>-33.820000000000164</v>
      </c>
      <c r="K3008" s="32">
        <v>1.0000000000218279E-2</v>
      </c>
      <c r="L3008" s="32"/>
    </row>
    <row r="3009" spans="1:12">
      <c r="A3009" s="56"/>
      <c r="B3009" s="56" t="s">
        <v>6256</v>
      </c>
      <c r="C3009" s="56" t="s">
        <v>6255</v>
      </c>
      <c r="D3009" s="32">
        <v>1426945</v>
      </c>
      <c r="E3009" s="32">
        <v>-65295</v>
      </c>
      <c r="F3009" s="32">
        <v>1361650</v>
      </c>
      <c r="G3009" s="32">
        <v>-9656.84</v>
      </c>
      <c r="H3009" s="32">
        <v>-9762.9599999999991</v>
      </c>
      <c r="I3009" s="32">
        <v>-9762.9599999999991</v>
      </c>
      <c r="J3009" s="32">
        <v>-106.11999999999898</v>
      </c>
      <c r="K3009" s="32">
        <v>0</v>
      </c>
      <c r="L3009" s="32"/>
    </row>
    <row r="3010" spans="1:12">
      <c r="A3010" s="56"/>
      <c r="B3010" s="56" t="s">
        <v>6258</v>
      </c>
      <c r="C3010" s="56" t="s">
        <v>6257</v>
      </c>
      <c r="D3010" s="32">
        <v>1060753</v>
      </c>
      <c r="E3010" s="32">
        <v>-48539</v>
      </c>
      <c r="F3010" s="32">
        <v>1012214</v>
      </c>
      <c r="G3010" s="32">
        <v>-7178.64</v>
      </c>
      <c r="H3010" s="32">
        <v>-7257.52</v>
      </c>
      <c r="I3010" s="32">
        <v>-7257.52</v>
      </c>
      <c r="J3010" s="32">
        <v>-78.880000000000109</v>
      </c>
      <c r="K3010" s="32">
        <v>0</v>
      </c>
      <c r="L3010" s="32"/>
    </row>
    <row r="3011" spans="1:12">
      <c r="A3011" s="56"/>
      <c r="B3011" s="56" t="s">
        <v>6260</v>
      </c>
      <c r="C3011" s="56" t="s">
        <v>6259</v>
      </c>
      <c r="D3011" s="32">
        <v>87067</v>
      </c>
      <c r="E3011" s="32">
        <v>-3984</v>
      </c>
      <c r="F3011" s="32">
        <v>83083</v>
      </c>
      <c r="G3011" s="32">
        <v>-589.23</v>
      </c>
      <c r="H3011" s="32">
        <v>-595.70000000000005</v>
      </c>
      <c r="I3011" s="32">
        <v>-595.70000000000005</v>
      </c>
      <c r="J3011" s="32">
        <v>-6.4700000000000273</v>
      </c>
      <c r="K3011" s="32">
        <v>0</v>
      </c>
      <c r="L3011" s="32"/>
    </row>
    <row r="3012" spans="1:12">
      <c r="A3012" s="56"/>
      <c r="B3012" s="56" t="s">
        <v>6262</v>
      </c>
      <c r="C3012" s="56" t="s">
        <v>6261</v>
      </c>
      <c r="D3012" s="32">
        <v>87067</v>
      </c>
      <c r="E3012" s="32">
        <v>-3984</v>
      </c>
      <c r="F3012" s="32">
        <v>83083</v>
      </c>
      <c r="G3012" s="32">
        <v>-589.23</v>
      </c>
      <c r="H3012" s="32">
        <v>-595.70000000000005</v>
      </c>
      <c r="I3012" s="32">
        <v>-595.70000000000005</v>
      </c>
      <c r="J3012" s="32">
        <v>-6.4700000000000273</v>
      </c>
      <c r="K3012" s="32">
        <v>0</v>
      </c>
      <c r="L3012" s="32"/>
    </row>
    <row r="3013" spans="1:12">
      <c r="A3013" s="56"/>
      <c r="B3013" s="56" t="s">
        <v>6264</v>
      </c>
      <c r="C3013" s="56" t="s">
        <v>6263</v>
      </c>
      <c r="D3013" s="32">
        <v>3668448</v>
      </c>
      <c r="E3013" s="32">
        <v>-326412</v>
      </c>
      <c r="F3013" s="32">
        <v>3342037</v>
      </c>
      <c r="G3013" s="32">
        <v>-48275.76</v>
      </c>
      <c r="H3013" s="32">
        <v>-48806.27</v>
      </c>
      <c r="I3013" s="32">
        <v>-48806.27</v>
      </c>
      <c r="J3013" s="32">
        <v>-530.50999999999476</v>
      </c>
      <c r="K3013" s="32">
        <v>0</v>
      </c>
      <c r="L3013" s="32"/>
    </row>
    <row r="3014" spans="1:12">
      <c r="A3014" s="56"/>
      <c r="B3014" s="56" t="s">
        <v>6266</v>
      </c>
      <c r="C3014" s="56" t="s">
        <v>6265</v>
      </c>
      <c r="D3014" s="32">
        <v>5838527</v>
      </c>
      <c r="E3014" s="32">
        <v>-519501</v>
      </c>
      <c r="F3014" s="32">
        <v>5319026</v>
      </c>
      <c r="G3014" s="32">
        <v>-76833.39</v>
      </c>
      <c r="H3014" s="32">
        <v>-77677.72</v>
      </c>
      <c r="I3014" s="32">
        <v>-77677.72</v>
      </c>
      <c r="J3014" s="32">
        <v>-844.33000000000175</v>
      </c>
      <c r="K3014" s="32">
        <v>0</v>
      </c>
      <c r="L3014" s="32"/>
    </row>
    <row r="3015" spans="1:12">
      <c r="A3015" s="56"/>
      <c r="B3015" s="56" t="s">
        <v>6268</v>
      </c>
      <c r="C3015" s="56" t="s">
        <v>6267</v>
      </c>
      <c r="D3015" s="32">
        <v>1501616</v>
      </c>
      <c r="E3015" s="32">
        <v>-133611</v>
      </c>
      <c r="F3015" s="32">
        <v>1368005</v>
      </c>
      <c r="G3015" s="32">
        <v>-19760.849999999999</v>
      </c>
      <c r="H3015" s="32">
        <v>-19978</v>
      </c>
      <c r="I3015" s="32">
        <v>-19978</v>
      </c>
      <c r="J3015" s="32">
        <v>-217.15000000000146</v>
      </c>
      <c r="K3015" s="32">
        <v>0</v>
      </c>
      <c r="L3015" s="32"/>
    </row>
    <row r="3016" spans="1:12">
      <c r="A3016" s="56"/>
      <c r="B3016" s="56" t="s">
        <v>6270</v>
      </c>
      <c r="C3016" s="56" t="s">
        <v>6269</v>
      </c>
      <c r="D3016" s="32">
        <v>601295</v>
      </c>
      <c r="E3016" s="32">
        <v>-53502</v>
      </c>
      <c r="F3016" s="32">
        <v>547793</v>
      </c>
      <c r="G3016" s="32">
        <v>-7912.88</v>
      </c>
      <c r="H3016" s="32">
        <v>-7999.84</v>
      </c>
      <c r="I3016" s="32">
        <v>-7999.83</v>
      </c>
      <c r="J3016" s="32">
        <v>-86.960000000000036</v>
      </c>
      <c r="K3016" s="32">
        <v>1.0000000000218279E-2</v>
      </c>
      <c r="L3016" s="32"/>
    </row>
    <row r="3017" spans="1:12">
      <c r="A3017" s="56"/>
      <c r="B3017" s="56" t="s">
        <v>6272</v>
      </c>
      <c r="C3017" s="56" t="s">
        <v>6271</v>
      </c>
      <c r="D3017" s="32">
        <v>961289</v>
      </c>
      <c r="E3017" s="32">
        <v>-85534</v>
      </c>
      <c r="F3017" s="32">
        <v>875755</v>
      </c>
      <c r="G3017" s="32">
        <v>-12650.3</v>
      </c>
      <c r="H3017" s="32">
        <v>-12789.31</v>
      </c>
      <c r="I3017" s="32">
        <v>-12789.32</v>
      </c>
      <c r="J3017" s="32">
        <v>-139.01000000000022</v>
      </c>
      <c r="K3017" s="32">
        <v>-1.0000000000218279E-2</v>
      </c>
      <c r="L3017" s="32"/>
    </row>
    <row r="3018" spans="1:12">
      <c r="A3018" s="56"/>
      <c r="B3018" s="56" t="s">
        <v>6274</v>
      </c>
      <c r="C3018" s="56" t="s">
        <v>6273</v>
      </c>
      <c r="D3018" s="32">
        <v>1186949</v>
      </c>
      <c r="E3018" s="32">
        <v>-105612</v>
      </c>
      <c r="F3018" s="32">
        <v>1081336</v>
      </c>
      <c r="G3018" s="32">
        <v>-15619.92</v>
      </c>
      <c r="H3018" s="32">
        <v>-15791.56</v>
      </c>
      <c r="I3018" s="32">
        <v>-15791.56</v>
      </c>
      <c r="J3018" s="32">
        <v>-171.63999999999942</v>
      </c>
      <c r="K3018" s="32">
        <v>0</v>
      </c>
      <c r="L3018" s="32"/>
    </row>
    <row r="3019" spans="1:12">
      <c r="A3019" s="56"/>
      <c r="B3019" s="56" t="s">
        <v>6276</v>
      </c>
      <c r="C3019" s="56" t="s">
        <v>6275</v>
      </c>
      <c r="D3019" s="32">
        <v>647928</v>
      </c>
      <c r="E3019" s="32">
        <v>-57651</v>
      </c>
      <c r="F3019" s="32">
        <v>590277</v>
      </c>
      <c r="G3019" s="32">
        <v>-8526.5499999999993</v>
      </c>
      <c r="H3019" s="32">
        <v>-8620.25</v>
      </c>
      <c r="I3019" s="32">
        <v>-8620.26</v>
      </c>
      <c r="J3019" s="32">
        <v>-93.700000000000728</v>
      </c>
      <c r="K3019" s="32">
        <v>-1.0000000000218279E-2</v>
      </c>
      <c r="L3019" s="32"/>
    </row>
    <row r="3020" spans="1:12">
      <c r="A3020" s="56"/>
      <c r="B3020" s="56" t="s">
        <v>6278</v>
      </c>
      <c r="C3020" s="56" t="s">
        <v>6277</v>
      </c>
      <c r="D3020" s="32">
        <v>595097</v>
      </c>
      <c r="E3020" s="32">
        <v>-52951</v>
      </c>
      <c r="F3020" s="32">
        <v>542146</v>
      </c>
      <c r="G3020" s="32">
        <v>-7831.31</v>
      </c>
      <c r="H3020" s="32">
        <v>-7917.37</v>
      </c>
      <c r="I3020" s="32">
        <v>-7917.38</v>
      </c>
      <c r="J3020" s="32">
        <v>-86.059999999999491</v>
      </c>
      <c r="K3020" s="32">
        <v>-1.0000000000218279E-2</v>
      </c>
      <c r="L3020" s="32"/>
    </row>
    <row r="3021" spans="1:12">
      <c r="A3021" s="56"/>
      <c r="B3021" s="56" t="s">
        <v>6280</v>
      </c>
      <c r="C3021" s="56" t="s">
        <v>6279</v>
      </c>
      <c r="D3021" s="32">
        <v>420328</v>
      </c>
      <c r="E3021" s="32">
        <v>-37400</v>
      </c>
      <c r="F3021" s="32">
        <v>382928</v>
      </c>
      <c r="G3021" s="32">
        <v>-5531.4</v>
      </c>
      <c r="H3021" s="32">
        <v>-5592.18</v>
      </c>
      <c r="I3021" s="32">
        <v>-5592.19</v>
      </c>
      <c r="J3021" s="32">
        <v>-60.780000000000655</v>
      </c>
      <c r="K3021" s="32">
        <v>-9.999999999308784E-3</v>
      </c>
      <c r="L3021" s="32"/>
    </row>
    <row r="3022" spans="1:12">
      <c r="A3022" s="56"/>
      <c r="B3022" s="56" t="s">
        <v>6282</v>
      </c>
      <c r="C3022" s="56" t="s">
        <v>6281</v>
      </c>
      <c r="D3022" s="32">
        <v>314667</v>
      </c>
      <c r="E3022" s="32">
        <v>-27998</v>
      </c>
      <c r="F3022" s="32">
        <v>286668</v>
      </c>
      <c r="G3022" s="32">
        <v>-4140.93</v>
      </c>
      <c r="H3022" s="32">
        <v>-4186.43</v>
      </c>
      <c r="I3022" s="32">
        <v>-4186.43</v>
      </c>
      <c r="J3022" s="32">
        <v>-45.5</v>
      </c>
      <c r="K3022" s="32">
        <v>0</v>
      </c>
      <c r="L3022" s="32"/>
    </row>
    <row r="3023" spans="1:12">
      <c r="A3023" s="56"/>
      <c r="B3023" s="56" t="s">
        <v>6284</v>
      </c>
      <c r="C3023" s="56" t="s">
        <v>6283</v>
      </c>
      <c r="D3023" s="32">
        <v>87067</v>
      </c>
      <c r="E3023" s="32">
        <v>-7747</v>
      </c>
      <c r="F3023" s="32">
        <v>79320</v>
      </c>
      <c r="G3023" s="32">
        <v>-1145.78</v>
      </c>
      <c r="H3023" s="32">
        <v>-1158.3699999999999</v>
      </c>
      <c r="I3023" s="32">
        <v>-1158.3699999999999</v>
      </c>
      <c r="J3023" s="32">
        <v>-12.589999999999918</v>
      </c>
      <c r="K3023" s="32">
        <v>0</v>
      </c>
      <c r="L3023" s="32"/>
    </row>
    <row r="3024" spans="1:12">
      <c r="A3024" s="56"/>
      <c r="B3024" s="56" t="s">
        <v>6286</v>
      </c>
      <c r="C3024" s="56" t="s">
        <v>6285</v>
      </c>
      <c r="D3024" s="32">
        <v>280431</v>
      </c>
      <c r="E3024" s="32">
        <v>-24952</v>
      </c>
      <c r="F3024" s="32">
        <v>255478</v>
      </c>
      <c r="G3024" s="32">
        <v>-3690.39</v>
      </c>
      <c r="H3024" s="32">
        <v>-3730.94</v>
      </c>
      <c r="I3024" s="32">
        <v>-3730.94</v>
      </c>
      <c r="J3024" s="32">
        <v>-40.550000000000182</v>
      </c>
      <c r="K3024" s="32">
        <v>0</v>
      </c>
      <c r="L3024" s="32"/>
    </row>
    <row r="3025" spans="1:12">
      <c r="A3025" s="56"/>
      <c r="B3025" s="56" t="s">
        <v>6288</v>
      </c>
      <c r="C3025" s="56" t="s">
        <v>6287</v>
      </c>
      <c r="D3025" s="32">
        <v>5558096</v>
      </c>
      <c r="E3025" s="32">
        <v>-494549</v>
      </c>
      <c r="F3025" s="32">
        <v>5063547</v>
      </c>
      <c r="G3025" s="32">
        <v>-73143.009999999995</v>
      </c>
      <c r="H3025" s="32">
        <v>-73946.77</v>
      </c>
      <c r="I3025" s="32">
        <v>-73946.77</v>
      </c>
      <c r="J3025" s="32">
        <v>-803.76000000000931</v>
      </c>
      <c r="K3025" s="32">
        <v>0</v>
      </c>
      <c r="L3025" s="32"/>
    </row>
    <row r="3026" spans="1:12">
      <c r="A3026" s="56"/>
      <c r="B3026" s="56" t="s">
        <v>6290</v>
      </c>
      <c r="C3026" s="56" t="s">
        <v>6289</v>
      </c>
      <c r="D3026" s="32">
        <v>6149228</v>
      </c>
      <c r="E3026" s="32">
        <v>-547147</v>
      </c>
      <c r="F3026" s="32">
        <v>5602081</v>
      </c>
      <c r="G3026" s="32">
        <v>-80922.14</v>
      </c>
      <c r="H3026" s="32">
        <v>-81811.39</v>
      </c>
      <c r="I3026" s="32">
        <v>-81811.399999999994</v>
      </c>
      <c r="J3026" s="32">
        <v>-889.25</v>
      </c>
      <c r="K3026" s="32">
        <v>-9.9999999947613105E-3</v>
      </c>
      <c r="L3026" s="32"/>
    </row>
    <row r="3027" spans="1:12">
      <c r="A3027" s="56"/>
      <c r="B3027" s="56" t="s">
        <v>6292</v>
      </c>
      <c r="C3027" s="56" t="s">
        <v>6291</v>
      </c>
      <c r="D3027" s="32">
        <v>50961382</v>
      </c>
      <c r="E3027" s="32">
        <v>-2182083</v>
      </c>
      <c r="F3027" s="32">
        <v>48779298</v>
      </c>
      <c r="G3027" s="32">
        <v>-346002.29</v>
      </c>
      <c r="H3027" s="32">
        <v>-349804.52</v>
      </c>
      <c r="I3027" s="32">
        <v>-349804.51</v>
      </c>
      <c r="J3027" s="32">
        <v>-3802.2300000000396</v>
      </c>
      <c r="K3027" s="32">
        <v>1.0000000009313226E-2</v>
      </c>
      <c r="L3027" s="32"/>
    </row>
    <row r="3028" spans="1:12">
      <c r="A3028" s="56"/>
      <c r="B3028" s="56" t="s">
        <v>6294</v>
      </c>
      <c r="C3028" s="56" t="s">
        <v>6293</v>
      </c>
      <c r="D3028" s="32">
        <v>1855262</v>
      </c>
      <c r="E3028" s="32">
        <v>-84894</v>
      </c>
      <c r="F3028" s="32">
        <v>1770368</v>
      </c>
      <c r="G3028" s="32">
        <v>-12555.48</v>
      </c>
      <c r="H3028" s="32">
        <v>-12693.44</v>
      </c>
      <c r="I3028" s="32">
        <v>-12693.45</v>
      </c>
      <c r="J3028" s="32">
        <v>-137.96000000000095</v>
      </c>
      <c r="K3028" s="32">
        <v>-1.0000000000218279E-2</v>
      </c>
      <c r="L3028" s="32"/>
    </row>
    <row r="3029" spans="1:12">
      <c r="A3029" s="56"/>
      <c r="B3029" s="56" t="s">
        <v>6296</v>
      </c>
      <c r="C3029" s="56" t="s">
        <v>6295</v>
      </c>
      <c r="D3029" s="32">
        <v>7421049</v>
      </c>
      <c r="E3029" s="32">
        <v>-396176</v>
      </c>
      <c r="F3029" s="32">
        <v>7024873</v>
      </c>
      <c r="G3029" s="32">
        <v>-58592.77</v>
      </c>
      <c r="H3029" s="32">
        <v>-59236.639999999999</v>
      </c>
      <c r="I3029" s="32">
        <v>-59236.65</v>
      </c>
      <c r="J3029" s="32">
        <v>-643.87000000000262</v>
      </c>
      <c r="K3029" s="32">
        <v>-1.0000000002037268E-2</v>
      </c>
      <c r="L3029" s="32"/>
    </row>
    <row r="3030" spans="1:12">
      <c r="A3030" s="56"/>
      <c r="B3030" s="56" t="s">
        <v>6298</v>
      </c>
      <c r="C3030" s="56" t="s">
        <v>6297</v>
      </c>
      <c r="D3030" s="32">
        <v>3710524</v>
      </c>
      <c r="E3030" s="32">
        <v>-169789</v>
      </c>
      <c r="F3030" s="32">
        <v>3540736</v>
      </c>
      <c r="G3030" s="32">
        <v>-25110.95</v>
      </c>
      <c r="H3030" s="32">
        <v>-25386.9</v>
      </c>
      <c r="I3030" s="32">
        <v>-25386.89</v>
      </c>
      <c r="J3030" s="32">
        <v>-275.95000000000073</v>
      </c>
      <c r="K3030" s="32">
        <v>1.0000000002037268E-2</v>
      </c>
      <c r="L3030" s="32"/>
    </row>
    <row r="3031" spans="1:12">
      <c r="A3031" s="56"/>
      <c r="B3031" s="56" t="s">
        <v>6300</v>
      </c>
      <c r="C3031" s="56" t="s">
        <v>6299</v>
      </c>
      <c r="D3031" s="32">
        <v>7421049</v>
      </c>
      <c r="E3031" s="32">
        <v>-339578</v>
      </c>
      <c r="F3031" s="32">
        <v>7081471</v>
      </c>
      <c r="G3031" s="32">
        <v>-50221.9</v>
      </c>
      <c r="H3031" s="32">
        <v>-50773.8</v>
      </c>
      <c r="I3031" s="32">
        <v>-50773.79</v>
      </c>
      <c r="J3031" s="32">
        <v>-551.90000000000146</v>
      </c>
      <c r="K3031" s="32">
        <v>1.0000000002037268E-2</v>
      </c>
      <c r="L3031" s="32"/>
    </row>
    <row r="3032" spans="1:12">
      <c r="A3032" s="56"/>
      <c r="B3032" s="56" t="s">
        <v>6302</v>
      </c>
      <c r="C3032" s="56" t="s">
        <v>6301</v>
      </c>
      <c r="D3032" s="32">
        <v>3710524</v>
      </c>
      <c r="E3032" s="32">
        <v>-169789</v>
      </c>
      <c r="F3032" s="32">
        <v>3540736</v>
      </c>
      <c r="G3032" s="32">
        <v>-25110.95</v>
      </c>
      <c r="H3032" s="32">
        <v>-25386.9</v>
      </c>
      <c r="I3032" s="32">
        <v>-25386.89</v>
      </c>
      <c r="J3032" s="32">
        <v>-275.95000000000073</v>
      </c>
      <c r="K3032" s="32">
        <v>1.0000000002037268E-2</v>
      </c>
      <c r="L3032" s="32"/>
    </row>
    <row r="3033" spans="1:12">
      <c r="A3033" s="56"/>
      <c r="B3033" s="56" t="s">
        <v>6304</v>
      </c>
      <c r="C3033" s="56" t="s">
        <v>6303</v>
      </c>
      <c r="D3033" s="32">
        <v>1855262</v>
      </c>
      <c r="E3033" s="32">
        <v>-84894</v>
      </c>
      <c r="F3033" s="32">
        <v>1770368</v>
      </c>
      <c r="G3033" s="32">
        <v>-12555.48</v>
      </c>
      <c r="H3033" s="32">
        <v>-12693.44</v>
      </c>
      <c r="I3033" s="32">
        <v>-12693.45</v>
      </c>
      <c r="J3033" s="32">
        <v>-137.96000000000095</v>
      </c>
      <c r="K3033" s="32">
        <v>-1.0000000000218279E-2</v>
      </c>
      <c r="L3033" s="32"/>
    </row>
    <row r="3034" spans="1:12">
      <c r="A3034" s="56"/>
      <c r="B3034" s="56" t="s">
        <v>6306</v>
      </c>
      <c r="C3034" s="56" t="s">
        <v>6305</v>
      </c>
      <c r="D3034" s="32">
        <v>9274371</v>
      </c>
      <c r="E3034" s="32">
        <v>-424383</v>
      </c>
      <c r="F3034" s="32">
        <v>8849988</v>
      </c>
      <c r="G3034" s="32">
        <v>-62764.25</v>
      </c>
      <c r="H3034" s="32">
        <v>-63453.97</v>
      </c>
      <c r="I3034" s="32">
        <v>-63453.97</v>
      </c>
      <c r="J3034" s="32">
        <v>-689.72000000000116</v>
      </c>
      <c r="K3034" s="32">
        <v>0</v>
      </c>
      <c r="L3034" s="32"/>
    </row>
    <row r="3035" spans="1:12">
      <c r="A3035" s="56"/>
      <c r="B3035" s="56" t="s">
        <v>6308</v>
      </c>
      <c r="C3035" s="56" t="s">
        <v>6307</v>
      </c>
      <c r="D3035" s="32">
        <v>20405945</v>
      </c>
      <c r="E3035" s="32">
        <v>-933750</v>
      </c>
      <c r="F3035" s="32">
        <v>19472195</v>
      </c>
      <c r="G3035" s="32">
        <v>-138097.10999999999</v>
      </c>
      <c r="H3035" s="32">
        <v>-139614.65</v>
      </c>
      <c r="I3035" s="32">
        <v>-139614.66</v>
      </c>
      <c r="J3035" s="32">
        <v>-1517.5400000000081</v>
      </c>
      <c r="K3035" s="32">
        <v>-1.0000000009313226E-2</v>
      </c>
      <c r="L3035" s="32"/>
    </row>
    <row r="3036" spans="1:12">
      <c r="A3036" s="56"/>
      <c r="B3036" s="56" t="s">
        <v>6310</v>
      </c>
      <c r="C3036" s="56" t="s">
        <v>6309</v>
      </c>
      <c r="D3036" s="32">
        <v>40809950</v>
      </c>
      <c r="E3036" s="32">
        <v>-2178658</v>
      </c>
      <c r="F3036" s="32">
        <v>38631292</v>
      </c>
      <c r="G3036" s="32">
        <v>-322214.27</v>
      </c>
      <c r="H3036" s="32">
        <v>-325755.09000000003</v>
      </c>
      <c r="I3036" s="32">
        <v>-325755.09000000003</v>
      </c>
      <c r="J3036" s="32">
        <v>-3540.820000000007</v>
      </c>
      <c r="K3036" s="32">
        <v>0</v>
      </c>
      <c r="L3036" s="32"/>
    </row>
    <row r="3037" spans="1:12">
      <c r="A3037" s="56"/>
      <c r="B3037" s="56" t="s">
        <v>6312</v>
      </c>
      <c r="C3037" s="56" t="s">
        <v>6311</v>
      </c>
      <c r="D3037" s="32">
        <v>5565787</v>
      </c>
      <c r="E3037" s="32">
        <v>-297132</v>
      </c>
      <c r="F3037" s="32">
        <v>5268655</v>
      </c>
      <c r="G3037" s="32">
        <v>-43944.58</v>
      </c>
      <c r="H3037" s="32">
        <v>-44427.48</v>
      </c>
      <c r="I3037" s="32">
        <v>-44427.48</v>
      </c>
      <c r="J3037" s="32">
        <v>-482.90000000000146</v>
      </c>
      <c r="K3037" s="32">
        <v>0</v>
      </c>
      <c r="L3037" s="32"/>
    </row>
    <row r="3038" spans="1:12">
      <c r="A3038" s="56"/>
      <c r="B3038" s="56" t="s">
        <v>6314</v>
      </c>
      <c r="C3038" s="56" t="s">
        <v>6313</v>
      </c>
      <c r="D3038" s="32">
        <v>5565787</v>
      </c>
      <c r="E3038" s="32">
        <v>-297132</v>
      </c>
      <c r="F3038" s="32">
        <v>5268655</v>
      </c>
      <c r="G3038" s="32">
        <v>-43944.58</v>
      </c>
      <c r="H3038" s="32">
        <v>-44427.48</v>
      </c>
      <c r="I3038" s="32">
        <v>-44427.48</v>
      </c>
      <c r="J3038" s="32">
        <v>-482.90000000000146</v>
      </c>
      <c r="K3038" s="32">
        <v>0</v>
      </c>
      <c r="L3038" s="32"/>
    </row>
    <row r="3039" spans="1:12">
      <c r="A3039" s="56"/>
      <c r="B3039" s="56" t="s">
        <v>6316</v>
      </c>
      <c r="C3039" s="56" t="s">
        <v>6315</v>
      </c>
      <c r="D3039" s="32">
        <v>1855262</v>
      </c>
      <c r="E3039" s="32">
        <v>-99044</v>
      </c>
      <c r="F3039" s="32">
        <v>1756218</v>
      </c>
      <c r="G3039" s="32">
        <v>-14648.19</v>
      </c>
      <c r="H3039" s="32">
        <v>-14809.16</v>
      </c>
      <c r="I3039" s="32">
        <v>-14809.17</v>
      </c>
      <c r="J3039" s="32">
        <v>-160.96999999999935</v>
      </c>
      <c r="K3039" s="32">
        <v>-1.0000000000218279E-2</v>
      </c>
      <c r="L3039" s="32"/>
    </row>
    <row r="3040" spans="1:12">
      <c r="A3040" s="56"/>
      <c r="B3040" s="56" t="s">
        <v>6318</v>
      </c>
      <c r="C3040" s="56" t="s">
        <v>6317</v>
      </c>
      <c r="D3040" s="32">
        <v>1855262</v>
      </c>
      <c r="E3040" s="32">
        <v>-99044</v>
      </c>
      <c r="F3040" s="32">
        <v>1756218</v>
      </c>
      <c r="G3040" s="32">
        <v>-14648.19</v>
      </c>
      <c r="H3040" s="32">
        <v>-14809.16</v>
      </c>
      <c r="I3040" s="32">
        <v>-14809.17</v>
      </c>
      <c r="J3040" s="32">
        <v>-160.96999999999935</v>
      </c>
      <c r="K3040" s="32">
        <v>-1.0000000000218279E-2</v>
      </c>
      <c r="L3040" s="32"/>
    </row>
    <row r="3041" spans="1:12">
      <c r="A3041" s="56"/>
      <c r="B3041" s="56" t="s">
        <v>6320</v>
      </c>
      <c r="C3041" s="56" t="s">
        <v>6319</v>
      </c>
      <c r="D3041" s="32">
        <v>3710524</v>
      </c>
      <c r="E3041" s="32">
        <v>-198088</v>
      </c>
      <c r="F3041" s="32">
        <v>3512436</v>
      </c>
      <c r="G3041" s="32">
        <v>-29296.38</v>
      </c>
      <c r="H3041" s="32">
        <v>-29618.33</v>
      </c>
      <c r="I3041" s="32">
        <v>-29618.32</v>
      </c>
      <c r="J3041" s="32">
        <v>-321.95000000000073</v>
      </c>
      <c r="K3041" s="32">
        <v>1.0000000002037268E-2</v>
      </c>
      <c r="L3041" s="32"/>
    </row>
    <row r="3042" spans="1:12">
      <c r="A3042" s="56"/>
      <c r="B3042" s="56" t="s">
        <v>6322</v>
      </c>
      <c r="C3042" s="56" t="s">
        <v>6321</v>
      </c>
      <c r="D3042" s="32">
        <v>9274371</v>
      </c>
      <c r="E3042" s="32">
        <v>-495117</v>
      </c>
      <c r="F3042" s="32">
        <v>8779255</v>
      </c>
      <c r="G3042" s="32">
        <v>-73225.64</v>
      </c>
      <c r="H3042" s="32">
        <v>-74030.320000000007</v>
      </c>
      <c r="I3042" s="32">
        <v>-74030.320000000007</v>
      </c>
      <c r="J3042" s="32">
        <v>-804.68000000000757</v>
      </c>
      <c r="K3042" s="32">
        <v>0</v>
      </c>
      <c r="L3042" s="32"/>
    </row>
    <row r="3043" spans="1:12">
      <c r="A3043" s="56"/>
      <c r="B3043" s="56" t="s">
        <v>6324</v>
      </c>
      <c r="C3043" s="56" t="s">
        <v>6323</v>
      </c>
      <c r="D3043" s="32">
        <v>12984896</v>
      </c>
      <c r="E3043" s="32">
        <v>-693205</v>
      </c>
      <c r="F3043" s="32">
        <v>12291691</v>
      </c>
      <c r="G3043" s="32">
        <v>-102522.03</v>
      </c>
      <c r="H3043" s="32">
        <v>-103648.64</v>
      </c>
      <c r="I3043" s="32">
        <v>-103648.65</v>
      </c>
      <c r="J3043" s="32">
        <v>-1126.6100000000006</v>
      </c>
      <c r="K3043" s="32">
        <v>-9.9999999947613105E-3</v>
      </c>
      <c r="L3043" s="32"/>
    </row>
    <row r="3044" spans="1:12">
      <c r="A3044" s="56"/>
      <c r="B3044" s="56" t="s">
        <v>6326</v>
      </c>
      <c r="C3044" s="56" t="s">
        <v>6325</v>
      </c>
      <c r="D3044" s="32">
        <v>5047778</v>
      </c>
      <c r="E3044" s="32">
        <v>-269478</v>
      </c>
      <c r="F3044" s="32">
        <v>4778300</v>
      </c>
      <c r="G3044" s="32">
        <v>-39854.65</v>
      </c>
      <c r="H3044" s="32">
        <v>-40292.61</v>
      </c>
      <c r="I3044" s="32">
        <v>-40292.620000000003</v>
      </c>
      <c r="J3044" s="32">
        <v>-437.95999999999913</v>
      </c>
      <c r="K3044" s="32">
        <v>-1.0000000002037268E-2</v>
      </c>
      <c r="L3044" s="32"/>
    </row>
    <row r="3045" spans="1:12">
      <c r="A3045" s="56"/>
      <c r="B3045" s="56" t="s">
        <v>6328</v>
      </c>
      <c r="C3045" s="56" t="s">
        <v>6327</v>
      </c>
      <c r="D3045" s="32">
        <v>3822720</v>
      </c>
      <c r="E3045" s="32">
        <v>-204078</v>
      </c>
      <c r="F3045" s="32">
        <v>3618643</v>
      </c>
      <c r="G3045" s="32">
        <v>-30182.22</v>
      </c>
      <c r="H3045" s="32">
        <v>-30513.9</v>
      </c>
      <c r="I3045" s="32">
        <v>-30513.9</v>
      </c>
      <c r="J3045" s="32">
        <v>-331.68000000000029</v>
      </c>
      <c r="K3045" s="32">
        <v>0</v>
      </c>
      <c r="L3045" s="32"/>
    </row>
    <row r="3046" spans="1:12">
      <c r="A3046" s="56"/>
      <c r="B3046" s="56" t="s">
        <v>6330</v>
      </c>
      <c r="C3046" s="56" t="s">
        <v>6329</v>
      </c>
      <c r="D3046" s="32">
        <v>11366814</v>
      </c>
      <c r="E3046" s="32">
        <v>-606823</v>
      </c>
      <c r="F3046" s="32">
        <v>10759992</v>
      </c>
      <c r="G3046" s="32">
        <v>-89746.49</v>
      </c>
      <c r="H3046" s="32">
        <v>-90732.71</v>
      </c>
      <c r="I3046" s="32">
        <v>-90732.72</v>
      </c>
      <c r="J3046" s="32">
        <v>-986.22000000000116</v>
      </c>
      <c r="K3046" s="32">
        <v>-9.9999999947613105E-3</v>
      </c>
      <c r="L3046" s="32"/>
    </row>
    <row r="3047" spans="1:12">
      <c r="A3047" s="56"/>
      <c r="B3047" s="56" t="s">
        <v>6332</v>
      </c>
      <c r="C3047" s="56" t="s">
        <v>6331</v>
      </c>
      <c r="D3047" s="32">
        <v>3451995</v>
      </c>
      <c r="E3047" s="32">
        <v>-184286</v>
      </c>
      <c r="F3047" s="32">
        <v>3267709</v>
      </c>
      <c r="G3047" s="32">
        <v>-27255.17</v>
      </c>
      <c r="H3047" s="32">
        <v>-27554.68</v>
      </c>
      <c r="I3047" s="32">
        <v>-27554.68</v>
      </c>
      <c r="J3047" s="32">
        <v>-299.51000000000204</v>
      </c>
      <c r="K3047" s="32">
        <v>0</v>
      </c>
      <c r="L3047" s="32"/>
    </row>
    <row r="3048" spans="1:12">
      <c r="A3048" s="56"/>
      <c r="B3048" s="56" t="s">
        <v>6334</v>
      </c>
      <c r="C3048" s="56" t="s">
        <v>6333</v>
      </c>
      <c r="D3048" s="32">
        <v>3281390</v>
      </c>
      <c r="E3048" s="32">
        <v>-175178</v>
      </c>
      <c r="F3048" s="32">
        <v>3106211</v>
      </c>
      <c r="G3048" s="32">
        <v>-25908.16</v>
      </c>
      <c r="H3048" s="32">
        <v>-26192.86</v>
      </c>
      <c r="I3048" s="32">
        <v>-26192.86</v>
      </c>
      <c r="J3048" s="32">
        <v>-284.70000000000073</v>
      </c>
      <c r="K3048" s="32">
        <v>0</v>
      </c>
      <c r="L3048" s="32"/>
    </row>
    <row r="3049" spans="1:12">
      <c r="A3049" s="56"/>
      <c r="B3049" s="56" t="s">
        <v>2972</v>
      </c>
      <c r="C3049" s="56" t="s">
        <v>6335</v>
      </c>
      <c r="D3049" s="32">
        <v>1105779</v>
      </c>
      <c r="E3049" s="32">
        <v>-50599</v>
      </c>
      <c r="F3049" s="32">
        <v>1055180</v>
      </c>
      <c r="G3049" s="32">
        <v>-7483.35</v>
      </c>
      <c r="H3049" s="32">
        <v>-7565.58</v>
      </c>
      <c r="I3049" s="32">
        <v>-7565.59</v>
      </c>
      <c r="J3049" s="32">
        <v>-82.229999999999563</v>
      </c>
      <c r="K3049" s="32">
        <v>-1.0000000000218279E-2</v>
      </c>
      <c r="L3049" s="32"/>
    </row>
    <row r="3050" spans="1:12">
      <c r="A3050" s="56"/>
      <c r="B3050" s="56" t="s">
        <v>6337</v>
      </c>
      <c r="C3050" s="56" t="s">
        <v>6336</v>
      </c>
      <c r="D3050" s="32">
        <v>1733688</v>
      </c>
      <c r="E3050" s="32">
        <v>-92554</v>
      </c>
      <c r="F3050" s="32">
        <v>1641134</v>
      </c>
      <c r="G3050" s="32">
        <v>-13688.3</v>
      </c>
      <c r="H3050" s="32">
        <v>-13838.73</v>
      </c>
      <c r="I3050" s="32">
        <v>-13838.72</v>
      </c>
      <c r="J3050" s="32">
        <v>-150.43000000000029</v>
      </c>
      <c r="K3050" s="32">
        <v>1.0000000000218279E-2</v>
      </c>
      <c r="L3050" s="32"/>
    </row>
    <row r="3051" spans="1:12">
      <c r="A3051" s="56"/>
      <c r="B3051" s="56" t="s">
        <v>6339</v>
      </c>
      <c r="C3051" s="56" t="s">
        <v>6338</v>
      </c>
      <c r="D3051" s="32">
        <v>1854907</v>
      </c>
      <c r="E3051" s="32">
        <v>-99025</v>
      </c>
      <c r="F3051" s="32">
        <v>1755882</v>
      </c>
      <c r="G3051" s="32">
        <v>-14688.79</v>
      </c>
      <c r="H3051" s="32">
        <v>-18799.22</v>
      </c>
      <c r="I3051" s="32">
        <v>-41878.400000000001</v>
      </c>
      <c r="J3051" s="32">
        <v>-4110.43</v>
      </c>
      <c r="K3051" s="32">
        <v>-23079.18</v>
      </c>
      <c r="L3051" s="32"/>
    </row>
    <row r="3052" spans="1:12">
      <c r="A3052" s="56"/>
      <c r="B3052" s="56" t="s">
        <v>6341</v>
      </c>
      <c r="C3052" s="56" t="s">
        <v>6340</v>
      </c>
      <c r="D3052" s="32">
        <v>1242378</v>
      </c>
      <c r="E3052" s="32">
        <v>-66325</v>
      </c>
      <c r="F3052" s="32">
        <v>1176053</v>
      </c>
      <c r="G3052" s="32">
        <v>-9809.18</v>
      </c>
      <c r="H3052" s="32">
        <v>-9916.9699999999993</v>
      </c>
      <c r="I3052" s="32">
        <v>-9916.9699999999993</v>
      </c>
      <c r="J3052" s="32">
        <v>-107.78999999999905</v>
      </c>
      <c r="K3052" s="32">
        <v>0</v>
      </c>
      <c r="L3052" s="32"/>
    </row>
    <row r="3053" spans="1:12">
      <c r="A3053" s="56"/>
      <c r="B3053" s="56" t="s">
        <v>6343</v>
      </c>
      <c r="C3053" s="56" t="s">
        <v>6342</v>
      </c>
      <c r="D3053" s="32">
        <v>3269831</v>
      </c>
      <c r="E3053" s="32">
        <v>-149623</v>
      </c>
      <c r="F3053" s="32">
        <v>3120208</v>
      </c>
      <c r="G3053" s="32">
        <v>-22128.560000000001</v>
      </c>
      <c r="H3053" s="32">
        <v>-22371.74</v>
      </c>
      <c r="I3053" s="32">
        <v>-22371.73</v>
      </c>
      <c r="J3053" s="32">
        <v>-243.18000000000029</v>
      </c>
      <c r="K3053" s="32">
        <v>1.0000000002037268E-2</v>
      </c>
      <c r="L3053" s="32"/>
    </row>
    <row r="3054" spans="1:12">
      <c r="A3054" s="56"/>
      <c r="B3054" s="56" t="s">
        <v>6345</v>
      </c>
      <c r="C3054" s="56" t="s">
        <v>6344</v>
      </c>
      <c r="D3054" s="32">
        <v>2037706</v>
      </c>
      <c r="E3054" s="32">
        <v>-93243</v>
      </c>
      <c r="F3054" s="32">
        <v>1944464</v>
      </c>
      <c r="G3054" s="32">
        <v>-13790.17</v>
      </c>
      <c r="H3054" s="32">
        <v>-13941.7</v>
      </c>
      <c r="I3054" s="32">
        <v>-13941.71</v>
      </c>
      <c r="J3054" s="32">
        <v>-151.53000000000065</v>
      </c>
      <c r="K3054" s="32">
        <v>-9.9999999983992893E-3</v>
      </c>
      <c r="L3054" s="32"/>
    </row>
    <row r="3055" spans="1:12">
      <c r="A3055" s="56"/>
      <c r="B3055" s="56" t="s">
        <v>6347</v>
      </c>
      <c r="C3055" s="56" t="s">
        <v>6346</v>
      </c>
      <c r="D3055" s="32">
        <v>14831640</v>
      </c>
      <c r="E3055" s="32">
        <v>-656050</v>
      </c>
      <c r="F3055" s="32">
        <v>14175590</v>
      </c>
      <c r="G3055" s="32">
        <v>-100542.38</v>
      </c>
      <c r="H3055" s="32">
        <v>-101647.23</v>
      </c>
      <c r="I3055" s="32">
        <v>-101647.24</v>
      </c>
      <c r="J3055" s="32">
        <v>-1104.8499999999913</v>
      </c>
      <c r="K3055" s="32">
        <v>-1.0000000009313226E-2</v>
      </c>
      <c r="L3055" s="32"/>
    </row>
    <row r="3056" spans="1:12">
      <c r="A3056" s="56"/>
      <c r="B3056" s="56" t="s">
        <v>6349</v>
      </c>
      <c r="C3056" s="56" t="s">
        <v>6348</v>
      </c>
      <c r="D3056" s="32">
        <v>444939</v>
      </c>
      <c r="E3056" s="32">
        <v>-11236</v>
      </c>
      <c r="F3056" s="32">
        <v>433703</v>
      </c>
      <c r="G3056" s="32">
        <v>-3079.41</v>
      </c>
      <c r="H3056" s="32">
        <v>-3113.24</v>
      </c>
      <c r="I3056" s="32">
        <v>-3113.25</v>
      </c>
      <c r="J3056" s="32">
        <v>-33.829999999999927</v>
      </c>
      <c r="K3056" s="32">
        <v>-1.0000000000218279E-2</v>
      </c>
      <c r="L3056" s="32"/>
    </row>
    <row r="3057" spans="1:12">
      <c r="A3057" s="56"/>
      <c r="B3057" s="56" t="s">
        <v>6351</v>
      </c>
      <c r="C3057" s="56" t="s">
        <v>6350</v>
      </c>
      <c r="D3057" s="32">
        <v>1017810</v>
      </c>
      <c r="E3057" s="32">
        <v>-22852</v>
      </c>
      <c r="F3057" s="32">
        <v>994958</v>
      </c>
      <c r="G3057" s="32">
        <v>-7065.56</v>
      </c>
      <c r="H3057" s="32">
        <v>-7143.2</v>
      </c>
      <c r="I3057" s="32">
        <v>-7143.21</v>
      </c>
      <c r="J3057" s="32">
        <v>-77.639999999999418</v>
      </c>
      <c r="K3057" s="32">
        <v>-1.0000000000218279E-2</v>
      </c>
      <c r="L3057" s="32"/>
    </row>
    <row r="3058" spans="1:12">
      <c r="A3058" s="56"/>
      <c r="B3058" s="56" t="s">
        <v>6353</v>
      </c>
      <c r="C3058" s="56" t="s">
        <v>6352</v>
      </c>
      <c r="D3058" s="32">
        <v>860094</v>
      </c>
      <c r="E3058" s="32">
        <v>-39357</v>
      </c>
      <c r="F3058" s="32">
        <v>820738</v>
      </c>
      <c r="G3058" s="32">
        <v>-5820.68</v>
      </c>
      <c r="H3058" s="32">
        <v>-5884.65</v>
      </c>
      <c r="I3058" s="32">
        <v>-5884.65</v>
      </c>
      <c r="J3058" s="32">
        <v>-63.969999999999345</v>
      </c>
      <c r="K3058" s="32">
        <v>0</v>
      </c>
      <c r="L3058" s="32"/>
    </row>
    <row r="3059" spans="1:12">
      <c r="A3059" s="56"/>
      <c r="B3059" s="56" t="s">
        <v>6355</v>
      </c>
      <c r="C3059" s="56" t="s">
        <v>6354</v>
      </c>
      <c r="D3059" s="32">
        <v>182799</v>
      </c>
      <c r="E3059" s="32">
        <v>-16265</v>
      </c>
      <c r="F3059" s="32">
        <v>166534</v>
      </c>
      <c r="G3059" s="32">
        <v>-2405.59</v>
      </c>
      <c r="H3059" s="32">
        <v>-2432.02</v>
      </c>
      <c r="I3059" s="32">
        <v>-2432.02</v>
      </c>
      <c r="J3059" s="32">
        <v>-26.429999999999836</v>
      </c>
      <c r="K3059" s="32">
        <v>0</v>
      </c>
      <c r="L3059" s="32"/>
    </row>
    <row r="3060" spans="1:12">
      <c r="A3060" s="56"/>
      <c r="B3060" s="56" t="s">
        <v>6357</v>
      </c>
      <c r="C3060" s="56" t="s">
        <v>6356</v>
      </c>
      <c r="D3060" s="32">
        <v>418171</v>
      </c>
      <c r="E3060" s="32">
        <v>-19135</v>
      </c>
      <c r="F3060" s="32">
        <v>399036</v>
      </c>
      <c r="G3060" s="32">
        <v>-2829.97</v>
      </c>
      <c r="H3060" s="32">
        <v>-2861.07</v>
      </c>
      <c r="I3060" s="32">
        <v>-2861.07</v>
      </c>
      <c r="J3060" s="32">
        <v>-31.100000000000364</v>
      </c>
      <c r="K3060" s="32">
        <v>0</v>
      </c>
      <c r="L3060" s="32"/>
    </row>
    <row r="3061" spans="1:12">
      <c r="A3061" s="56"/>
      <c r="B3061" s="56" t="s">
        <v>6359</v>
      </c>
      <c r="C3061" s="56" t="s">
        <v>6358</v>
      </c>
      <c r="D3061" s="32">
        <v>491310</v>
      </c>
      <c r="E3061" s="32">
        <v>-43716</v>
      </c>
      <c r="F3061" s="32">
        <v>447594</v>
      </c>
      <c r="G3061" s="32">
        <v>-6465.5</v>
      </c>
      <c r="H3061" s="32">
        <v>-6536.55</v>
      </c>
      <c r="I3061" s="32">
        <v>-6536.55</v>
      </c>
      <c r="J3061" s="32">
        <v>-71.050000000000182</v>
      </c>
      <c r="K3061" s="32">
        <v>0</v>
      </c>
      <c r="L3061" s="32"/>
    </row>
    <row r="3062" spans="1:12">
      <c r="A3062" s="56"/>
      <c r="B3062" s="56" t="s">
        <v>6728</v>
      </c>
      <c r="C3062" s="56" t="s">
        <v>6727</v>
      </c>
      <c r="D3062" s="32">
        <v>1444039</v>
      </c>
      <c r="E3062" s="32">
        <v>-36698</v>
      </c>
      <c r="F3062" s="32">
        <v>1407341</v>
      </c>
      <c r="G3062" s="32">
        <v>-20406.060000000001</v>
      </c>
      <c r="H3062" s="32">
        <v>-20630.3</v>
      </c>
      <c r="I3062" s="32">
        <v>-20630.3</v>
      </c>
      <c r="J3062" s="32">
        <v>-224.23999999999796</v>
      </c>
      <c r="K3062" s="32">
        <v>0</v>
      </c>
      <c r="L3062" s="32"/>
    </row>
    <row r="3063" spans="1:12">
      <c r="A3063" s="56"/>
      <c r="B3063" s="56" t="s">
        <v>1160</v>
      </c>
      <c r="C3063" s="56" t="s">
        <v>6360</v>
      </c>
      <c r="D3063" s="32">
        <v>12691938</v>
      </c>
      <c r="E3063" s="32">
        <v>-590493</v>
      </c>
      <c r="F3063" s="32">
        <v>12101445</v>
      </c>
      <c r="G3063" s="32">
        <v>-85819.82</v>
      </c>
      <c r="H3063" s="32">
        <v>-86762.89</v>
      </c>
      <c r="I3063" s="32">
        <v>-86762.89</v>
      </c>
      <c r="J3063" s="32">
        <v>-943.06999999999243</v>
      </c>
      <c r="K3063" s="32">
        <v>0</v>
      </c>
      <c r="L3063" s="32"/>
    </row>
    <row r="3064" spans="1:12">
      <c r="A3064" s="56"/>
      <c r="B3064" s="56" t="s">
        <v>6362</v>
      </c>
      <c r="C3064" s="56" t="s">
        <v>6361</v>
      </c>
      <c r="D3064" s="32">
        <v>11164</v>
      </c>
      <c r="E3064" s="32">
        <v>-596</v>
      </c>
      <c r="F3064" s="32">
        <v>10568</v>
      </c>
      <c r="G3064" s="32">
        <v>-88.14</v>
      </c>
      <c r="H3064" s="32">
        <v>-89.12</v>
      </c>
      <c r="I3064" s="32">
        <v>-89.11</v>
      </c>
      <c r="J3064" s="32">
        <v>-0.98000000000000398</v>
      </c>
      <c r="K3064" s="32">
        <v>1.0000000000005116E-2</v>
      </c>
      <c r="L3064" s="32"/>
    </row>
    <row r="3065" spans="1:12">
      <c r="A3065" s="56"/>
      <c r="B3065" s="56" t="s">
        <v>6364</v>
      </c>
      <c r="C3065" s="56" t="s">
        <v>6363</v>
      </c>
      <c r="D3065" s="32">
        <v>68288</v>
      </c>
      <c r="E3065" s="32">
        <v>-3646</v>
      </c>
      <c r="F3065" s="32">
        <v>64643</v>
      </c>
      <c r="G3065" s="32">
        <v>-539.16999999999996</v>
      </c>
      <c r="H3065" s="32">
        <v>-545.09</v>
      </c>
      <c r="I3065" s="32">
        <v>-545.1</v>
      </c>
      <c r="J3065" s="32">
        <v>-5.9200000000000728</v>
      </c>
      <c r="K3065" s="32">
        <v>-9.9999999999909051E-3</v>
      </c>
      <c r="L3065" s="32"/>
    </row>
    <row r="3066" spans="1:12">
      <c r="A3066" s="56"/>
      <c r="B3066" s="56" t="s">
        <v>6366</v>
      </c>
      <c r="C3066" s="56" t="s">
        <v>6365</v>
      </c>
      <c r="D3066" s="32">
        <v>11164</v>
      </c>
      <c r="E3066" s="32">
        <v>-596</v>
      </c>
      <c r="F3066" s="32">
        <v>10568</v>
      </c>
      <c r="G3066" s="32">
        <v>-88.14</v>
      </c>
      <c r="H3066" s="32">
        <v>-89.12</v>
      </c>
      <c r="I3066" s="32">
        <v>-89.11</v>
      </c>
      <c r="J3066" s="32">
        <v>-0.98000000000000398</v>
      </c>
      <c r="K3066" s="32">
        <v>1.0000000000005116E-2</v>
      </c>
      <c r="L3066" s="32"/>
    </row>
    <row r="3067" spans="1:12">
      <c r="A3067" s="56"/>
      <c r="B3067" s="56" t="s">
        <v>6368</v>
      </c>
      <c r="C3067" s="56" t="s">
        <v>6367</v>
      </c>
      <c r="D3067" s="32">
        <v>11164</v>
      </c>
      <c r="E3067" s="32">
        <v>-596</v>
      </c>
      <c r="F3067" s="32">
        <v>10568</v>
      </c>
      <c r="G3067" s="32">
        <v>-88.14</v>
      </c>
      <c r="H3067" s="32">
        <v>-89.12</v>
      </c>
      <c r="I3067" s="32">
        <v>-89.11</v>
      </c>
      <c r="J3067" s="32">
        <v>-0.98000000000000398</v>
      </c>
      <c r="K3067" s="32">
        <v>1.0000000000005116E-2</v>
      </c>
      <c r="L3067" s="32"/>
    </row>
    <row r="3068" spans="1:12">
      <c r="A3068" s="56"/>
      <c r="B3068" s="56" t="s">
        <v>6370</v>
      </c>
      <c r="C3068" s="56" t="s">
        <v>6369</v>
      </c>
      <c r="D3068" s="32">
        <v>11164</v>
      </c>
      <c r="E3068" s="32">
        <v>-596</v>
      </c>
      <c r="F3068" s="32">
        <v>10568</v>
      </c>
      <c r="G3068" s="32">
        <v>-88.14</v>
      </c>
      <c r="H3068" s="32">
        <v>-89.12</v>
      </c>
      <c r="I3068" s="32">
        <v>-89.11</v>
      </c>
      <c r="J3068" s="32">
        <v>-0.98000000000000398</v>
      </c>
      <c r="K3068" s="32">
        <v>1.0000000000005116E-2</v>
      </c>
      <c r="L3068" s="32"/>
    </row>
    <row r="3069" spans="1:12">
      <c r="A3069" s="56"/>
      <c r="B3069" s="56" t="s">
        <v>6372</v>
      </c>
      <c r="C3069" s="56" t="s">
        <v>6371</v>
      </c>
      <c r="D3069" s="32">
        <v>22328</v>
      </c>
      <c r="E3069" s="32">
        <v>-1192</v>
      </c>
      <c r="F3069" s="32">
        <v>21136</v>
      </c>
      <c r="G3069" s="32">
        <v>-176.29</v>
      </c>
      <c r="H3069" s="32">
        <v>-178.22</v>
      </c>
      <c r="I3069" s="32">
        <v>-178.23</v>
      </c>
      <c r="J3069" s="32">
        <v>-1.9300000000000068</v>
      </c>
      <c r="K3069" s="32">
        <v>-9.9999999999909051E-3</v>
      </c>
      <c r="L3069" s="32"/>
    </row>
    <row r="3070" spans="1:12">
      <c r="A3070" s="56"/>
      <c r="B3070" s="56" t="s">
        <v>6374</v>
      </c>
      <c r="C3070" s="56" t="s">
        <v>6373</v>
      </c>
      <c r="D3070" s="32">
        <v>149046</v>
      </c>
      <c r="E3070" s="32">
        <v>-7957</v>
      </c>
      <c r="F3070" s="32">
        <v>141089</v>
      </c>
      <c r="G3070" s="32">
        <v>-1176.79</v>
      </c>
      <c r="H3070" s="32">
        <v>-1189.71</v>
      </c>
      <c r="I3070" s="32">
        <v>-1189.72</v>
      </c>
      <c r="J3070" s="32">
        <v>-12.920000000000073</v>
      </c>
      <c r="K3070" s="32">
        <v>-9.9999999999909051E-3</v>
      </c>
      <c r="L3070" s="32"/>
    </row>
    <row r="3071" spans="1:12">
      <c r="A3071" s="56"/>
      <c r="B3071" s="56" t="s">
        <v>6376</v>
      </c>
      <c r="C3071" s="56" t="s">
        <v>6375</v>
      </c>
      <c r="D3071" s="32">
        <v>79452</v>
      </c>
      <c r="E3071" s="32">
        <v>-4242</v>
      </c>
      <c r="F3071" s="32">
        <v>75211</v>
      </c>
      <c r="G3071" s="32">
        <v>-627.30999999999995</v>
      </c>
      <c r="H3071" s="32">
        <v>-634.21</v>
      </c>
      <c r="I3071" s="32">
        <v>-634.21</v>
      </c>
      <c r="J3071" s="32">
        <v>-6.9000000000000909</v>
      </c>
      <c r="K3071" s="32">
        <v>0</v>
      </c>
      <c r="L3071" s="32"/>
    </row>
    <row r="3072" spans="1:12">
      <c r="A3072" s="56"/>
      <c r="B3072" s="56" t="s">
        <v>6378</v>
      </c>
      <c r="C3072" s="56" t="s">
        <v>6377</v>
      </c>
      <c r="D3072" s="32">
        <v>80757</v>
      </c>
      <c r="E3072" s="32">
        <v>-4311</v>
      </c>
      <c r="F3072" s="32">
        <v>76446</v>
      </c>
      <c r="G3072" s="32">
        <v>-637.62</v>
      </c>
      <c r="H3072" s="32">
        <v>-644.62</v>
      </c>
      <c r="I3072" s="32">
        <v>-644.63</v>
      </c>
      <c r="J3072" s="32">
        <v>-7</v>
      </c>
      <c r="K3072" s="32">
        <v>-9.9999999999909051E-3</v>
      </c>
      <c r="L3072" s="32"/>
    </row>
    <row r="3073" spans="1:12">
      <c r="A3073" s="56"/>
      <c r="B3073" s="56" t="s">
        <v>6380</v>
      </c>
      <c r="C3073" s="56" t="s">
        <v>6379</v>
      </c>
      <c r="D3073" s="32">
        <v>182537</v>
      </c>
      <c r="E3073" s="32">
        <v>-9745</v>
      </c>
      <c r="F3073" s="32">
        <v>172792</v>
      </c>
      <c r="G3073" s="32">
        <v>-1441.22</v>
      </c>
      <c r="H3073" s="32">
        <v>-1457.06</v>
      </c>
      <c r="I3073" s="32">
        <v>-1457.05</v>
      </c>
      <c r="J3073" s="32">
        <v>-15.839999999999918</v>
      </c>
      <c r="K3073" s="32">
        <v>9.9999999999909051E-3</v>
      </c>
      <c r="L3073" s="32"/>
    </row>
    <row r="3074" spans="1:12">
      <c r="A3074" s="56"/>
      <c r="B3074" s="56" t="s">
        <v>6382</v>
      </c>
      <c r="C3074" s="56" t="s">
        <v>6381</v>
      </c>
      <c r="D3074" s="32">
        <v>665558</v>
      </c>
      <c r="E3074" s="32">
        <v>-35531</v>
      </c>
      <c r="F3074" s="32">
        <v>630027</v>
      </c>
      <c r="G3074" s="32">
        <v>-5254.9</v>
      </c>
      <c r="H3074" s="32">
        <v>-5312.65</v>
      </c>
      <c r="I3074" s="32">
        <v>-5312.64</v>
      </c>
      <c r="J3074" s="32">
        <v>-57.75</v>
      </c>
      <c r="K3074" s="32">
        <v>9.999999999308784E-3</v>
      </c>
      <c r="L3074" s="32"/>
    </row>
    <row r="3075" spans="1:12">
      <c r="A3075" s="56"/>
      <c r="B3075" s="56" t="s">
        <v>6384</v>
      </c>
      <c r="C3075" s="56" t="s">
        <v>6383</v>
      </c>
      <c r="D3075" s="32">
        <v>11164</v>
      </c>
      <c r="E3075" s="32">
        <v>-596</v>
      </c>
      <c r="F3075" s="32">
        <v>10568</v>
      </c>
      <c r="G3075" s="32">
        <v>-88.14</v>
      </c>
      <c r="H3075" s="32">
        <v>-89.12</v>
      </c>
      <c r="I3075" s="32">
        <v>-89.11</v>
      </c>
      <c r="J3075" s="32">
        <v>-0.98000000000000398</v>
      </c>
      <c r="K3075" s="32">
        <v>1.0000000000005116E-2</v>
      </c>
      <c r="L3075" s="32"/>
    </row>
    <row r="3076" spans="1:12">
      <c r="A3076" s="56"/>
      <c r="B3076" s="56" t="s">
        <v>6386</v>
      </c>
      <c r="C3076" s="56" t="s">
        <v>6385</v>
      </c>
      <c r="D3076" s="32">
        <v>23844770</v>
      </c>
      <c r="E3076" s="32">
        <v>-1091106</v>
      </c>
      <c r="F3076" s="32">
        <v>22753664</v>
      </c>
      <c r="G3076" s="32">
        <v>-161369.32999999999</v>
      </c>
      <c r="H3076" s="32">
        <v>-163142.62</v>
      </c>
      <c r="I3076" s="32">
        <v>-163142.62</v>
      </c>
      <c r="J3076" s="32">
        <v>-1773.2900000000081</v>
      </c>
      <c r="K3076" s="32">
        <v>0</v>
      </c>
      <c r="L3076" s="32"/>
    </row>
    <row r="3077" spans="1:12">
      <c r="A3077" s="56"/>
      <c r="B3077" s="56" t="s">
        <v>6388</v>
      </c>
      <c r="C3077" s="56" t="s">
        <v>6387</v>
      </c>
      <c r="D3077" s="32">
        <v>8634642</v>
      </c>
      <c r="E3077" s="32">
        <v>-395110</v>
      </c>
      <c r="F3077" s="32">
        <v>8239532</v>
      </c>
      <c r="G3077" s="32">
        <v>-58434.89</v>
      </c>
      <c r="H3077" s="32">
        <v>-59077.02</v>
      </c>
      <c r="I3077" s="32">
        <v>-59077.03</v>
      </c>
      <c r="J3077" s="32">
        <v>-642.12999999999738</v>
      </c>
      <c r="K3077" s="32">
        <v>-1.0000000002037268E-2</v>
      </c>
      <c r="L3077" s="32"/>
    </row>
    <row r="3078" spans="1:12">
      <c r="A3078" s="56"/>
      <c r="B3078" s="56" t="s">
        <v>6390</v>
      </c>
      <c r="C3078" s="56" t="s">
        <v>6389</v>
      </c>
      <c r="D3078" s="32">
        <v>10567801</v>
      </c>
      <c r="E3078" s="32">
        <v>-481766</v>
      </c>
      <c r="F3078" s="32">
        <v>10086035</v>
      </c>
      <c r="G3078" s="32">
        <v>-71531.02</v>
      </c>
      <c r="H3078" s="32">
        <v>-72317.08</v>
      </c>
      <c r="I3078" s="32">
        <v>-72317.070000000007</v>
      </c>
      <c r="J3078" s="32">
        <v>-786.05999999999767</v>
      </c>
      <c r="K3078" s="32">
        <v>9.9999999947613105E-3</v>
      </c>
      <c r="L3078" s="32"/>
    </row>
    <row r="3079" spans="1:12">
      <c r="A3079" s="56"/>
      <c r="B3079" s="56" t="s">
        <v>6392</v>
      </c>
      <c r="C3079" s="56" t="s">
        <v>6391</v>
      </c>
      <c r="D3079" s="32">
        <v>1805526</v>
      </c>
      <c r="E3079" s="32">
        <v>-82619</v>
      </c>
      <c r="F3079" s="32">
        <v>1722907</v>
      </c>
      <c r="G3079" s="32">
        <v>-12218.88</v>
      </c>
      <c r="H3079" s="32">
        <v>-12353.16</v>
      </c>
      <c r="I3079" s="32">
        <v>-12353.16</v>
      </c>
      <c r="J3079" s="32">
        <v>-134.28000000000065</v>
      </c>
      <c r="K3079" s="32">
        <v>0</v>
      </c>
      <c r="L3079" s="32"/>
    </row>
    <row r="3080" spans="1:12">
      <c r="A3080" s="56"/>
      <c r="B3080" s="56" t="s">
        <v>6394</v>
      </c>
      <c r="C3080" s="56" t="s">
        <v>6393</v>
      </c>
      <c r="D3080" s="32">
        <v>7335095</v>
      </c>
      <c r="E3080" s="32">
        <v>-332195</v>
      </c>
      <c r="F3080" s="32">
        <v>7002900</v>
      </c>
      <c r="G3080" s="32">
        <v>-49666.03</v>
      </c>
      <c r="H3080" s="32">
        <v>-50211.8</v>
      </c>
      <c r="I3080" s="32">
        <v>-50211.81</v>
      </c>
      <c r="J3080" s="32">
        <v>-545.77000000000407</v>
      </c>
      <c r="K3080" s="32">
        <v>-9.9999999947613105E-3</v>
      </c>
      <c r="L3080" s="32"/>
    </row>
    <row r="3081" spans="1:12">
      <c r="A3081" s="56"/>
      <c r="B3081" s="56" t="s">
        <v>6396</v>
      </c>
      <c r="C3081" s="56" t="s">
        <v>6395</v>
      </c>
      <c r="D3081" s="32">
        <v>14227888</v>
      </c>
      <c r="E3081" s="32">
        <v>-651050</v>
      </c>
      <c r="F3081" s="32">
        <v>13576838</v>
      </c>
      <c r="G3081" s="32">
        <v>-96287.14</v>
      </c>
      <c r="H3081" s="32">
        <v>-97345.25</v>
      </c>
      <c r="I3081" s="32">
        <v>-97345.24</v>
      </c>
      <c r="J3081" s="32">
        <v>-1058.1100000000006</v>
      </c>
      <c r="K3081" s="32">
        <v>9.9999999947613105E-3</v>
      </c>
      <c r="L3081" s="32"/>
    </row>
    <row r="3082" spans="1:12">
      <c r="A3082" s="56"/>
      <c r="B3082" s="56" t="s">
        <v>6398</v>
      </c>
      <c r="C3082" s="56" t="s">
        <v>6397</v>
      </c>
      <c r="D3082" s="32">
        <v>481352</v>
      </c>
      <c r="E3082" s="32">
        <v>-22026</v>
      </c>
      <c r="F3082" s="32">
        <v>459326</v>
      </c>
      <c r="G3082" s="32">
        <v>-3257.55</v>
      </c>
      <c r="H3082" s="32">
        <v>-3293.34</v>
      </c>
      <c r="I3082" s="32">
        <v>-3293.34</v>
      </c>
      <c r="J3082" s="32">
        <v>-35.789999999999964</v>
      </c>
      <c r="K3082" s="32">
        <v>0</v>
      </c>
      <c r="L3082" s="32"/>
    </row>
    <row r="3083" spans="1:12">
      <c r="A3083" s="56"/>
      <c r="B3083" s="56" t="s">
        <v>6400</v>
      </c>
      <c r="C3083" s="56" t="s">
        <v>6399</v>
      </c>
      <c r="D3083" s="32">
        <v>33492</v>
      </c>
      <c r="E3083" s="32">
        <v>-1533</v>
      </c>
      <c r="F3083" s="32">
        <v>31959</v>
      </c>
      <c r="G3083" s="32">
        <v>-226.65</v>
      </c>
      <c r="H3083" s="32">
        <v>-229.15</v>
      </c>
      <c r="I3083" s="32">
        <v>-229.15</v>
      </c>
      <c r="J3083" s="32">
        <v>-2.5</v>
      </c>
      <c r="K3083" s="32">
        <v>0</v>
      </c>
      <c r="L3083" s="32"/>
    </row>
    <row r="3084" spans="1:12">
      <c r="A3084" s="56"/>
      <c r="B3084" s="56" t="s">
        <v>6402</v>
      </c>
      <c r="C3084" s="56" t="s">
        <v>6401</v>
      </c>
      <c r="D3084" s="32">
        <v>342747</v>
      </c>
      <c r="E3084" s="32">
        <v>-15684</v>
      </c>
      <c r="F3084" s="32">
        <v>327063</v>
      </c>
      <c r="G3084" s="32">
        <v>-2319.54</v>
      </c>
      <c r="H3084" s="32">
        <v>-2345.02</v>
      </c>
      <c r="I3084" s="32">
        <v>-2345.0300000000002</v>
      </c>
      <c r="J3084" s="32">
        <v>-25.480000000000018</v>
      </c>
      <c r="K3084" s="32">
        <v>-1.0000000000218279E-2</v>
      </c>
      <c r="L3084" s="32"/>
    </row>
    <row r="3085" spans="1:12">
      <c r="A3085" s="56"/>
      <c r="B3085" s="56" t="s">
        <v>6404</v>
      </c>
      <c r="C3085" s="56" t="s">
        <v>6403</v>
      </c>
      <c r="D3085" s="32">
        <v>1451744</v>
      </c>
      <c r="E3085" s="32">
        <v>-66430</v>
      </c>
      <c r="F3085" s="32">
        <v>1385314</v>
      </c>
      <c r="G3085" s="32">
        <v>-9824.67</v>
      </c>
      <c r="H3085" s="32">
        <v>-9932.6299999999992</v>
      </c>
      <c r="I3085" s="32">
        <v>-9932.6299999999992</v>
      </c>
      <c r="J3085" s="32">
        <v>-107.95999999999913</v>
      </c>
      <c r="K3085" s="32">
        <v>0</v>
      </c>
      <c r="L3085" s="32"/>
    </row>
    <row r="3086" spans="1:12">
      <c r="A3086" s="56"/>
      <c r="B3086" s="56" t="s">
        <v>6406</v>
      </c>
      <c r="C3086" s="56" t="s">
        <v>6405</v>
      </c>
      <c r="D3086" s="32">
        <v>663166</v>
      </c>
      <c r="E3086" s="32">
        <v>-30346</v>
      </c>
      <c r="F3086" s="32">
        <v>632820</v>
      </c>
      <c r="G3086" s="32">
        <v>-4487.97</v>
      </c>
      <c r="H3086" s="32">
        <v>-4537.29</v>
      </c>
      <c r="I3086" s="32">
        <v>-4537.28</v>
      </c>
      <c r="J3086" s="32">
        <v>-49.319999999999709</v>
      </c>
      <c r="K3086" s="32">
        <v>1.0000000000218279E-2</v>
      </c>
      <c r="L3086" s="32"/>
    </row>
    <row r="3087" spans="1:12">
      <c r="A3087" s="56"/>
      <c r="B3087" s="56" t="s">
        <v>6408</v>
      </c>
      <c r="C3087" s="56" t="s">
        <v>6407</v>
      </c>
      <c r="D3087" s="32">
        <v>1416947</v>
      </c>
      <c r="E3087" s="32">
        <v>-64838</v>
      </c>
      <c r="F3087" s="32">
        <v>1352110</v>
      </c>
      <c r="G3087" s="32">
        <v>-9589.18</v>
      </c>
      <c r="H3087" s="32">
        <v>-9694.56</v>
      </c>
      <c r="I3087" s="32">
        <v>-9694.56</v>
      </c>
      <c r="J3087" s="32">
        <v>-105.3799999999992</v>
      </c>
      <c r="K3087" s="32">
        <v>0</v>
      </c>
      <c r="L3087" s="32"/>
    </row>
    <row r="3088" spans="1:12">
      <c r="A3088" s="56"/>
      <c r="B3088" s="56" t="s">
        <v>6410</v>
      </c>
      <c r="C3088" s="56" t="s">
        <v>6409</v>
      </c>
      <c r="D3088" s="32">
        <v>663166</v>
      </c>
      <c r="E3088" s="32">
        <v>-30346</v>
      </c>
      <c r="F3088" s="32">
        <v>632820</v>
      </c>
      <c r="G3088" s="32">
        <v>-4487.97</v>
      </c>
      <c r="H3088" s="32">
        <v>-4537.29</v>
      </c>
      <c r="I3088" s="32">
        <v>-4537.28</v>
      </c>
      <c r="J3088" s="32">
        <v>-49.319999999999709</v>
      </c>
      <c r="K3088" s="32">
        <v>1.0000000000218279E-2</v>
      </c>
      <c r="L3088" s="32"/>
    </row>
    <row r="3089" spans="1:12">
      <c r="A3089" s="56"/>
      <c r="B3089" s="56" t="s">
        <v>6412</v>
      </c>
      <c r="C3089" s="56" t="s">
        <v>6411</v>
      </c>
      <c r="D3089" s="32">
        <v>2240322</v>
      </c>
      <c r="E3089" s="32">
        <v>-102514</v>
      </c>
      <c r="F3089" s="32">
        <v>2137808</v>
      </c>
      <c r="G3089" s="32">
        <v>-15161.37</v>
      </c>
      <c r="H3089" s="32">
        <v>-15327.97</v>
      </c>
      <c r="I3089" s="32">
        <v>-15327.98</v>
      </c>
      <c r="J3089" s="32">
        <v>-166.59999999999854</v>
      </c>
      <c r="K3089" s="32">
        <v>-1.0000000000218279E-2</v>
      </c>
      <c r="L3089" s="32"/>
    </row>
    <row r="3090" spans="1:12">
      <c r="A3090" s="56"/>
      <c r="B3090" s="56" t="s">
        <v>6414</v>
      </c>
      <c r="C3090" s="56" t="s">
        <v>6413</v>
      </c>
      <c r="D3090" s="32">
        <v>2660265</v>
      </c>
      <c r="E3090" s="32">
        <v>-121730</v>
      </c>
      <c r="F3090" s="32">
        <v>2538535</v>
      </c>
      <c r="G3090" s="32">
        <v>-18003.330000000002</v>
      </c>
      <c r="H3090" s="32">
        <v>-18201.169999999998</v>
      </c>
      <c r="I3090" s="32">
        <v>-18201.169999999998</v>
      </c>
      <c r="J3090" s="32">
        <v>-197.83999999999651</v>
      </c>
      <c r="K3090" s="32">
        <v>0</v>
      </c>
      <c r="L3090" s="32"/>
    </row>
    <row r="3091" spans="1:12">
      <c r="A3091" s="56"/>
      <c r="B3091" s="56" t="s">
        <v>6416</v>
      </c>
      <c r="C3091" s="56" t="s">
        <v>6415</v>
      </c>
      <c r="D3091" s="32">
        <v>2217994</v>
      </c>
      <c r="E3091" s="32">
        <v>-101493</v>
      </c>
      <c r="F3091" s="32">
        <v>2116502</v>
      </c>
      <c r="G3091" s="32">
        <v>-15010.26</v>
      </c>
      <c r="H3091" s="32">
        <v>-15175.22</v>
      </c>
      <c r="I3091" s="32">
        <v>-15175.21</v>
      </c>
      <c r="J3091" s="32">
        <v>-164.95999999999913</v>
      </c>
      <c r="K3091" s="32">
        <v>1.0000000000218279E-2</v>
      </c>
      <c r="L3091" s="32"/>
    </row>
    <row r="3092" spans="1:12">
      <c r="A3092" s="56"/>
      <c r="B3092" s="56" t="s">
        <v>6418</v>
      </c>
      <c r="C3092" s="56" t="s">
        <v>6417</v>
      </c>
      <c r="D3092" s="32">
        <v>1337495</v>
      </c>
      <c r="E3092" s="32">
        <v>-61202</v>
      </c>
      <c r="F3092" s="32">
        <v>1276293</v>
      </c>
      <c r="G3092" s="32">
        <v>-9051.49</v>
      </c>
      <c r="H3092" s="32">
        <v>-9150.9599999999991</v>
      </c>
      <c r="I3092" s="32">
        <v>-9150.9500000000007</v>
      </c>
      <c r="J3092" s="32">
        <v>-99.469999999999345</v>
      </c>
      <c r="K3092" s="32">
        <v>9.9999999983992893E-3</v>
      </c>
      <c r="L3092" s="32"/>
    </row>
    <row r="3093" spans="1:12">
      <c r="A3093" s="56"/>
      <c r="B3093" s="56" t="s">
        <v>6420</v>
      </c>
      <c r="C3093" s="56" t="s">
        <v>6419</v>
      </c>
      <c r="D3093" s="32">
        <v>4012485</v>
      </c>
      <c r="E3093" s="32">
        <v>-183606</v>
      </c>
      <c r="F3093" s="32">
        <v>3828879</v>
      </c>
      <c r="G3093" s="32">
        <v>-27154.47</v>
      </c>
      <c r="H3093" s="32">
        <v>-27452.87</v>
      </c>
      <c r="I3093" s="32">
        <v>-27452.86</v>
      </c>
      <c r="J3093" s="32">
        <v>-298.39999999999782</v>
      </c>
      <c r="K3093" s="32">
        <v>9.9999999983992893E-3</v>
      </c>
      <c r="L3093" s="32"/>
    </row>
    <row r="3094" spans="1:12">
      <c r="A3094" s="56"/>
      <c r="B3094" s="56" t="s">
        <v>6422</v>
      </c>
      <c r="C3094" s="56" t="s">
        <v>6421</v>
      </c>
      <c r="D3094" s="32">
        <v>685930</v>
      </c>
      <c r="E3094" s="32">
        <v>-31387</v>
      </c>
      <c r="F3094" s="32">
        <v>654543</v>
      </c>
      <c r="G3094" s="32">
        <v>-4642.03</v>
      </c>
      <c r="H3094" s="32">
        <v>-4693.04</v>
      </c>
      <c r="I3094" s="32">
        <v>-4693.04</v>
      </c>
      <c r="J3094" s="32">
        <v>-51.010000000000218</v>
      </c>
      <c r="K3094" s="32">
        <v>0</v>
      </c>
      <c r="L3094" s="32"/>
    </row>
    <row r="3095" spans="1:12">
      <c r="A3095" s="56"/>
      <c r="B3095" s="56" t="s">
        <v>6424</v>
      </c>
      <c r="C3095" s="56" t="s">
        <v>6423</v>
      </c>
      <c r="D3095" s="32">
        <v>880235</v>
      </c>
      <c r="E3095" s="32">
        <v>-40278</v>
      </c>
      <c r="F3095" s="32">
        <v>839956</v>
      </c>
      <c r="G3095" s="32">
        <v>-5956.98</v>
      </c>
      <c r="H3095" s="32">
        <v>-6022.45</v>
      </c>
      <c r="I3095" s="32">
        <v>-6022.44</v>
      </c>
      <c r="J3095" s="32">
        <v>-65.470000000000255</v>
      </c>
      <c r="K3095" s="32">
        <v>1.0000000000218279E-2</v>
      </c>
      <c r="L3095" s="32"/>
    </row>
    <row r="3096" spans="1:12">
      <c r="A3096" s="56"/>
      <c r="B3096" s="56" t="s">
        <v>6426</v>
      </c>
      <c r="C3096" s="56" t="s">
        <v>6425</v>
      </c>
      <c r="D3096" s="32">
        <v>548857</v>
      </c>
      <c r="E3096" s="32">
        <v>-25115</v>
      </c>
      <c r="F3096" s="32">
        <v>523742</v>
      </c>
      <c r="G3096" s="32">
        <v>-3714.39</v>
      </c>
      <c r="H3096" s="32">
        <v>-3755.2</v>
      </c>
      <c r="I3096" s="32">
        <v>-3755.21</v>
      </c>
      <c r="J3096" s="32">
        <v>-40.809999999999945</v>
      </c>
      <c r="K3096" s="32">
        <v>-1.0000000000218279E-2</v>
      </c>
      <c r="L3096" s="32"/>
    </row>
    <row r="3097" spans="1:12">
      <c r="A3097" s="56"/>
      <c r="B3097" s="56" t="s">
        <v>6428</v>
      </c>
      <c r="C3097" s="56" t="s">
        <v>6427</v>
      </c>
      <c r="D3097" s="32">
        <v>6965527</v>
      </c>
      <c r="E3097" s="32">
        <v>-321841</v>
      </c>
      <c r="F3097" s="32">
        <v>6643686</v>
      </c>
      <c r="G3097" s="32">
        <v>-47115.9</v>
      </c>
      <c r="H3097" s="32">
        <v>-47633.66</v>
      </c>
      <c r="I3097" s="32">
        <v>-47633.66</v>
      </c>
      <c r="J3097" s="32">
        <v>-517.76000000000204</v>
      </c>
      <c r="K3097" s="32">
        <v>0</v>
      </c>
      <c r="L3097" s="32"/>
    </row>
    <row r="3098" spans="1:12">
      <c r="A3098" s="56"/>
      <c r="B3098" s="56" t="s">
        <v>6430</v>
      </c>
      <c r="C3098" s="56" t="s">
        <v>6429</v>
      </c>
      <c r="D3098" s="32">
        <v>961136</v>
      </c>
      <c r="E3098" s="32">
        <v>-43980</v>
      </c>
      <c r="F3098" s="32">
        <v>917156</v>
      </c>
      <c r="G3098" s="32">
        <v>-6504.48</v>
      </c>
      <c r="H3098" s="32">
        <v>-6575.97</v>
      </c>
      <c r="I3098" s="32">
        <v>-6575.96</v>
      </c>
      <c r="J3098" s="32">
        <v>-71.490000000000691</v>
      </c>
      <c r="K3098" s="32">
        <v>1.0000000000218279E-2</v>
      </c>
      <c r="L3098" s="32"/>
    </row>
    <row r="3099" spans="1:12">
      <c r="A3099" s="56"/>
      <c r="B3099" s="56" t="s">
        <v>6432</v>
      </c>
      <c r="C3099" s="56" t="s">
        <v>6431</v>
      </c>
      <c r="D3099" s="32">
        <v>539256</v>
      </c>
      <c r="E3099" s="32">
        <v>-24676</v>
      </c>
      <c r="F3099" s="32">
        <v>514580</v>
      </c>
      <c r="G3099" s="32">
        <v>-3649.41</v>
      </c>
      <c r="H3099" s="32">
        <v>-3689.51</v>
      </c>
      <c r="I3099" s="32">
        <v>-3689.51</v>
      </c>
      <c r="J3099" s="32">
        <v>-40.100000000000364</v>
      </c>
      <c r="K3099" s="32">
        <v>0</v>
      </c>
      <c r="L3099" s="32"/>
    </row>
    <row r="3100" spans="1:12">
      <c r="A3100" s="56"/>
      <c r="B3100" s="56" t="s">
        <v>6434</v>
      </c>
      <c r="C3100" s="56" t="s">
        <v>6433</v>
      </c>
      <c r="D3100" s="32">
        <v>393859</v>
      </c>
      <c r="E3100" s="32">
        <v>-18022</v>
      </c>
      <c r="F3100" s="32">
        <v>375837</v>
      </c>
      <c r="G3100" s="32">
        <v>-2665.44</v>
      </c>
      <c r="H3100" s="32">
        <v>-2694.73</v>
      </c>
      <c r="I3100" s="32">
        <v>-2694.73</v>
      </c>
      <c r="J3100" s="32">
        <v>-29.289999999999964</v>
      </c>
      <c r="K3100" s="32">
        <v>0</v>
      </c>
      <c r="L3100" s="32"/>
    </row>
    <row r="3101" spans="1:12">
      <c r="A3101" s="56"/>
      <c r="B3101" s="56" t="s">
        <v>6436</v>
      </c>
      <c r="C3101" s="56" t="s">
        <v>6435</v>
      </c>
      <c r="D3101" s="32">
        <v>38241058</v>
      </c>
      <c r="E3101" s="32">
        <v>-1529846</v>
      </c>
      <c r="F3101" s="32">
        <v>36711212</v>
      </c>
      <c r="G3101" s="32">
        <v>-258508.04</v>
      </c>
      <c r="H3101" s="32">
        <v>-261348.78</v>
      </c>
      <c r="I3101" s="32">
        <v>-261348.78</v>
      </c>
      <c r="J3101" s="32">
        <v>-2840.7399999999907</v>
      </c>
      <c r="K3101" s="32">
        <v>0</v>
      </c>
      <c r="L3101" s="32"/>
    </row>
    <row r="3102" spans="1:12">
      <c r="A3102" s="56"/>
      <c r="B3102" s="56" t="s">
        <v>6438</v>
      </c>
      <c r="C3102" s="56" t="s">
        <v>6437</v>
      </c>
      <c r="D3102" s="32">
        <v>2576855</v>
      </c>
      <c r="E3102" s="32">
        <v>-117914</v>
      </c>
      <c r="F3102" s="32">
        <v>2458942</v>
      </c>
      <c r="G3102" s="32">
        <v>-17438.849999999999</v>
      </c>
      <c r="H3102" s="32">
        <v>-17630.490000000002</v>
      </c>
      <c r="I3102" s="32">
        <v>-17630.490000000002</v>
      </c>
      <c r="J3102" s="32">
        <v>-191.64000000000306</v>
      </c>
      <c r="K3102" s="32">
        <v>0</v>
      </c>
      <c r="L3102" s="32"/>
    </row>
    <row r="3103" spans="1:12">
      <c r="A3103" s="56"/>
      <c r="B3103" s="56" t="s">
        <v>6440</v>
      </c>
      <c r="C3103" s="56" t="s">
        <v>6439</v>
      </c>
      <c r="D3103" s="32">
        <v>17191249</v>
      </c>
      <c r="E3103" s="32">
        <v>-786649</v>
      </c>
      <c r="F3103" s="32">
        <v>16404600</v>
      </c>
      <c r="G3103" s="32">
        <v>-116341.67</v>
      </c>
      <c r="H3103" s="32">
        <v>-117620.15</v>
      </c>
      <c r="I3103" s="32">
        <v>-117620.16</v>
      </c>
      <c r="J3103" s="32">
        <v>-1278.4799999999959</v>
      </c>
      <c r="K3103" s="32">
        <v>-1.0000000009313226E-2</v>
      </c>
      <c r="L3103" s="32"/>
    </row>
    <row r="3104" spans="1:12">
      <c r="A3104" s="56"/>
      <c r="B3104" s="56" t="s">
        <v>6442</v>
      </c>
      <c r="C3104" s="56" t="s">
        <v>6441</v>
      </c>
      <c r="D3104" s="32">
        <v>3149310</v>
      </c>
      <c r="E3104" s="32">
        <v>-144108</v>
      </c>
      <c r="F3104" s="32">
        <v>3005202</v>
      </c>
      <c r="G3104" s="32">
        <v>-21312.94</v>
      </c>
      <c r="H3104" s="32">
        <v>-21547.14</v>
      </c>
      <c r="I3104" s="32">
        <v>-21547.14</v>
      </c>
      <c r="J3104" s="32">
        <v>-234.20000000000073</v>
      </c>
      <c r="K3104" s="32">
        <v>0</v>
      </c>
      <c r="L3104" s="32"/>
    </row>
    <row r="3105" spans="1:12">
      <c r="A3105" s="56"/>
      <c r="B3105" s="56" t="s">
        <v>6444</v>
      </c>
      <c r="C3105" s="56" t="s">
        <v>6443</v>
      </c>
      <c r="D3105" s="32">
        <v>13111498</v>
      </c>
      <c r="E3105" s="32">
        <v>-599965</v>
      </c>
      <c r="F3105" s="32">
        <v>12511533</v>
      </c>
      <c r="G3105" s="32">
        <v>-88731.98</v>
      </c>
      <c r="H3105" s="32">
        <v>-89707.06</v>
      </c>
      <c r="I3105" s="32">
        <v>-89707.06</v>
      </c>
      <c r="J3105" s="32">
        <v>-975.08000000000175</v>
      </c>
      <c r="K3105" s="32">
        <v>0</v>
      </c>
      <c r="L3105" s="32"/>
    </row>
    <row r="3106" spans="1:12">
      <c r="A3106" s="56"/>
      <c r="B3106" s="56" t="s">
        <v>6446</v>
      </c>
      <c r="C3106" s="56" t="s">
        <v>6445</v>
      </c>
      <c r="D3106" s="32">
        <v>2371543</v>
      </c>
      <c r="E3106" s="32">
        <v>-108519</v>
      </c>
      <c r="F3106" s="32">
        <v>2263025</v>
      </c>
      <c r="G3106" s="32">
        <v>-16049.4</v>
      </c>
      <c r="H3106" s="32">
        <v>-16225.78</v>
      </c>
      <c r="I3106" s="32">
        <v>-16225.77</v>
      </c>
      <c r="J3106" s="32">
        <v>-176.38000000000102</v>
      </c>
      <c r="K3106" s="32">
        <v>1.0000000000218279E-2</v>
      </c>
      <c r="L3106" s="32"/>
    </row>
    <row r="3107" spans="1:12">
      <c r="A3107" s="56"/>
      <c r="B3107" s="56" t="s">
        <v>6448</v>
      </c>
      <c r="C3107" s="56" t="s">
        <v>6447</v>
      </c>
      <c r="D3107" s="32">
        <v>5745287</v>
      </c>
      <c r="E3107" s="32">
        <v>-262897</v>
      </c>
      <c r="F3107" s="32">
        <v>5482390</v>
      </c>
      <c r="G3107" s="32">
        <v>-38881.19</v>
      </c>
      <c r="H3107" s="32">
        <v>-39308.46</v>
      </c>
      <c r="I3107" s="32">
        <v>-39308.46</v>
      </c>
      <c r="J3107" s="32">
        <v>-427.2699999999968</v>
      </c>
      <c r="K3107" s="32">
        <v>0</v>
      </c>
      <c r="L3107" s="32"/>
    </row>
    <row r="3108" spans="1:12">
      <c r="A3108" s="56"/>
      <c r="B3108" s="56" t="s">
        <v>6450</v>
      </c>
      <c r="C3108" s="56" t="s">
        <v>6449</v>
      </c>
      <c r="D3108" s="32">
        <v>1235508</v>
      </c>
      <c r="E3108" s="32">
        <v>-56535</v>
      </c>
      <c r="F3108" s="32">
        <v>1178972</v>
      </c>
      <c r="G3108" s="32">
        <v>-8361.2900000000009</v>
      </c>
      <c r="H3108" s="32">
        <v>-8453.17</v>
      </c>
      <c r="I3108" s="32">
        <v>-8453.18</v>
      </c>
      <c r="J3108" s="32">
        <v>-91.8799999999992</v>
      </c>
      <c r="K3108" s="32">
        <v>-1.0000000000218279E-2</v>
      </c>
      <c r="L3108" s="32"/>
    </row>
    <row r="3109" spans="1:12">
      <c r="A3109" s="56"/>
      <c r="B3109" s="56" t="s">
        <v>6452</v>
      </c>
      <c r="C3109" s="56" t="s">
        <v>6451</v>
      </c>
      <c r="D3109" s="32">
        <v>4236684</v>
      </c>
      <c r="E3109" s="32">
        <v>-196686</v>
      </c>
      <c r="F3109" s="32">
        <v>4039998</v>
      </c>
      <c r="G3109" s="32">
        <v>-28650.62</v>
      </c>
      <c r="H3109" s="32">
        <v>-28965.47</v>
      </c>
      <c r="I3109" s="32">
        <v>-28965.46</v>
      </c>
      <c r="J3109" s="32">
        <v>-314.85000000000218</v>
      </c>
      <c r="K3109" s="32">
        <v>1.0000000002037268E-2</v>
      </c>
      <c r="L3109" s="32"/>
    </row>
    <row r="3110" spans="1:12">
      <c r="A3110" s="56"/>
      <c r="B3110" s="56" t="s">
        <v>3321</v>
      </c>
      <c r="C3110" s="56" t="s">
        <v>6453</v>
      </c>
      <c r="D3110" s="32">
        <v>3893835</v>
      </c>
      <c r="E3110" s="32">
        <v>-519717</v>
      </c>
      <c r="F3110" s="32">
        <v>3374118</v>
      </c>
      <c r="G3110" s="32">
        <v>-76867.11</v>
      </c>
      <c r="H3110" s="32">
        <v>-77800.3</v>
      </c>
      <c r="I3110" s="32">
        <v>-78144.27</v>
      </c>
      <c r="J3110" s="32">
        <v>-933.19000000000233</v>
      </c>
      <c r="K3110" s="32">
        <v>-343.97000000000116</v>
      </c>
      <c r="L3110" s="32"/>
    </row>
    <row r="3111" spans="1:12">
      <c r="A3111" s="56"/>
      <c r="B3111" s="56" t="s">
        <v>6455</v>
      </c>
      <c r="C3111" s="56" t="s">
        <v>6454</v>
      </c>
      <c r="D3111" s="32">
        <v>714662</v>
      </c>
      <c r="E3111" s="32">
        <v>-38153</v>
      </c>
      <c r="F3111" s="32">
        <v>676510</v>
      </c>
      <c r="G3111" s="32">
        <v>-5642.6</v>
      </c>
      <c r="H3111" s="32">
        <v>-5704.61</v>
      </c>
      <c r="I3111" s="32">
        <v>-5704.61</v>
      </c>
      <c r="J3111" s="32">
        <v>-62.009999999999309</v>
      </c>
      <c r="K3111" s="32">
        <v>0</v>
      </c>
      <c r="L3111" s="32"/>
    </row>
    <row r="3112" spans="1:12">
      <c r="A3112" s="56"/>
      <c r="B3112" s="56" t="s">
        <v>11321</v>
      </c>
      <c r="C3112" s="56" t="s">
        <v>6456</v>
      </c>
      <c r="D3112" s="32">
        <v>4077250</v>
      </c>
      <c r="E3112" s="32">
        <v>-186841</v>
      </c>
      <c r="F3112" s="32">
        <v>3890410</v>
      </c>
      <c r="G3112" s="32">
        <v>-27590.74</v>
      </c>
      <c r="H3112" s="32">
        <v>-27893.93</v>
      </c>
      <c r="I3112" s="32">
        <v>-27893.93</v>
      </c>
      <c r="J3112" s="32">
        <v>-303.18999999999869</v>
      </c>
      <c r="K3112" s="32">
        <v>0</v>
      </c>
      <c r="L3112" s="32"/>
    </row>
    <row r="3113" spans="1:12">
      <c r="A3113" s="56"/>
      <c r="B3113" s="56" t="s">
        <v>6458</v>
      </c>
      <c r="C3113" s="56" t="s">
        <v>6457</v>
      </c>
      <c r="D3113" s="32">
        <v>4625303</v>
      </c>
      <c r="E3113" s="32">
        <v>-211847</v>
      </c>
      <c r="F3113" s="32">
        <v>4413456</v>
      </c>
      <c r="G3113" s="32">
        <v>-31300.22</v>
      </c>
      <c r="H3113" s="32">
        <v>-31644.18</v>
      </c>
      <c r="I3113" s="32">
        <v>-31644.17</v>
      </c>
      <c r="J3113" s="32">
        <v>-343.95999999999913</v>
      </c>
      <c r="K3113" s="32">
        <v>1.0000000002037268E-2</v>
      </c>
      <c r="L3113" s="32"/>
    </row>
    <row r="3114" spans="1:12">
      <c r="A3114" s="56"/>
      <c r="B3114" s="56" t="s">
        <v>2264</v>
      </c>
      <c r="C3114" s="56" t="s">
        <v>6459</v>
      </c>
      <c r="D3114" s="32">
        <v>8825396</v>
      </c>
      <c r="E3114" s="32">
        <v>-404476</v>
      </c>
      <c r="F3114" s="32">
        <v>8420920</v>
      </c>
      <c r="G3114" s="32">
        <v>-59721.04</v>
      </c>
      <c r="H3114" s="32">
        <v>-60377.32</v>
      </c>
      <c r="I3114" s="32">
        <v>-60377.32</v>
      </c>
      <c r="J3114" s="32">
        <v>-656.27999999999884</v>
      </c>
      <c r="K3114" s="32">
        <v>0</v>
      </c>
      <c r="L3114" s="32"/>
    </row>
    <row r="3115" spans="1:12">
      <c r="A3115" s="56"/>
      <c r="B3115" s="56" t="s">
        <v>6461</v>
      </c>
      <c r="C3115" s="56" t="s">
        <v>6460</v>
      </c>
      <c r="D3115" s="32">
        <v>19119578</v>
      </c>
      <c r="E3115" s="32">
        <v>-1031709</v>
      </c>
      <c r="F3115" s="32">
        <v>18087869</v>
      </c>
      <c r="G3115" s="32">
        <v>-150861.43</v>
      </c>
      <c r="H3115" s="32">
        <v>-152519.24</v>
      </c>
      <c r="I3115" s="32">
        <v>-152519.25</v>
      </c>
      <c r="J3115" s="32">
        <v>-1657.8099999999977</v>
      </c>
      <c r="K3115" s="32">
        <v>-1.0000000009313226E-2</v>
      </c>
      <c r="L3115" s="32"/>
    </row>
    <row r="3116" spans="1:12">
      <c r="A3116" s="56"/>
      <c r="B3116" s="56" t="s">
        <v>6463</v>
      </c>
      <c r="C3116" s="56" t="s">
        <v>6462</v>
      </c>
      <c r="D3116" s="32">
        <v>9568027</v>
      </c>
      <c r="E3116" s="32">
        <v>-437821</v>
      </c>
      <c r="F3116" s="32">
        <v>9130206</v>
      </c>
      <c r="G3116" s="32">
        <v>-64751.56</v>
      </c>
      <c r="H3116" s="32">
        <v>-65463.12</v>
      </c>
      <c r="I3116" s="32">
        <v>-65463.12</v>
      </c>
      <c r="J3116" s="32">
        <v>-711.56000000000495</v>
      </c>
      <c r="K3116" s="32">
        <v>0</v>
      </c>
      <c r="L3116" s="32"/>
    </row>
    <row r="3117" spans="1:12">
      <c r="A3117" s="56"/>
      <c r="B3117" s="56" t="s">
        <v>6465</v>
      </c>
      <c r="C3117" s="56" t="s">
        <v>6464</v>
      </c>
      <c r="D3117" s="32">
        <v>11028</v>
      </c>
      <c r="E3117" s="32">
        <v>-505</v>
      </c>
      <c r="F3117" s="32">
        <v>10523</v>
      </c>
      <c r="G3117" s="32">
        <v>-74.63</v>
      </c>
      <c r="H3117" s="32">
        <v>-75.45</v>
      </c>
      <c r="I3117" s="32">
        <v>-75.45</v>
      </c>
      <c r="J3117" s="32">
        <v>-0.82000000000000739</v>
      </c>
      <c r="K3117" s="32">
        <v>0</v>
      </c>
      <c r="L3117" s="32"/>
    </row>
    <row r="3118" spans="1:12">
      <c r="A3118" s="56"/>
      <c r="B3118" s="56" t="s">
        <v>6492</v>
      </c>
      <c r="C3118" s="56" t="s">
        <v>6491</v>
      </c>
      <c r="D3118" s="32">
        <v>17682204</v>
      </c>
      <c r="E3118" s="32">
        <v>-960185</v>
      </c>
      <c r="F3118" s="32">
        <v>16722019</v>
      </c>
      <c r="G3118" s="32">
        <v>-167528.73000000001</v>
      </c>
      <c r="H3118" s="32">
        <v>-169369.71</v>
      </c>
      <c r="I3118" s="32">
        <v>-169369.7</v>
      </c>
      <c r="J3118" s="32">
        <v>-1840.9799999999814</v>
      </c>
      <c r="K3118" s="32">
        <v>9.9999999802093953E-3</v>
      </c>
      <c r="L3118" s="32"/>
    </row>
    <row r="3119" spans="1:12">
      <c r="A3119" s="56"/>
      <c r="B3119" s="56" t="s">
        <v>6498</v>
      </c>
      <c r="C3119" s="56" t="s">
        <v>6493</v>
      </c>
      <c r="D3119" s="32">
        <v>20038047</v>
      </c>
      <c r="E3119" s="32">
        <v>-2713531</v>
      </c>
      <c r="F3119" s="32">
        <v>17324516</v>
      </c>
      <c r="G3119" s="32">
        <v>-395568</v>
      </c>
      <c r="H3119" s="32">
        <v>-399914.9</v>
      </c>
      <c r="I3119" s="32">
        <v>-399914.91</v>
      </c>
      <c r="J3119" s="32">
        <v>-4346.9000000000233</v>
      </c>
      <c r="K3119" s="32">
        <v>-9.9999999511055648E-3</v>
      </c>
      <c r="L3119" s="32"/>
    </row>
    <row r="3120" spans="1:12">
      <c r="A3120" s="56"/>
      <c r="B3120" s="56" t="s">
        <v>6503</v>
      </c>
      <c r="C3120" s="56" t="s">
        <v>6502</v>
      </c>
      <c r="D3120" s="32">
        <v>228234</v>
      </c>
      <c r="E3120" s="32">
        <v>-11351</v>
      </c>
      <c r="F3120" s="32">
        <v>216883</v>
      </c>
      <c r="G3120" s="32">
        <v>-2162.36</v>
      </c>
      <c r="H3120" s="32">
        <v>-2186.12</v>
      </c>
      <c r="I3120" s="32">
        <v>-2186.12</v>
      </c>
      <c r="J3120" s="32">
        <v>-23.759999999999764</v>
      </c>
      <c r="K3120" s="32">
        <v>0</v>
      </c>
      <c r="L3120" s="32"/>
    </row>
    <row r="3121" spans="1:12">
      <c r="A3121" s="56"/>
      <c r="B3121" s="56" t="s">
        <v>3269</v>
      </c>
      <c r="C3121" s="56" t="s">
        <v>6504</v>
      </c>
      <c r="D3121" s="32">
        <v>586840</v>
      </c>
      <c r="E3121" s="32">
        <v>-29186</v>
      </c>
      <c r="F3121" s="32">
        <v>557654</v>
      </c>
      <c r="G3121" s="32">
        <v>-5559.9</v>
      </c>
      <c r="H3121" s="32">
        <v>-5620.99</v>
      </c>
      <c r="I3121" s="32">
        <v>-5621</v>
      </c>
      <c r="J3121" s="32">
        <v>-61.090000000000146</v>
      </c>
      <c r="K3121" s="32">
        <v>-1.0000000000218279E-2</v>
      </c>
      <c r="L3121" s="32"/>
    </row>
    <row r="3122" spans="1:12">
      <c r="A3122" s="56"/>
      <c r="B3122" s="56" t="s">
        <v>6506</v>
      </c>
      <c r="C3122" s="56" t="s">
        <v>6505</v>
      </c>
      <c r="D3122" s="32">
        <v>1693</v>
      </c>
      <c r="E3122" s="32">
        <v>-84</v>
      </c>
      <c r="F3122" s="32">
        <v>1609</v>
      </c>
      <c r="G3122" s="32">
        <v>-16.04</v>
      </c>
      <c r="H3122" s="32">
        <v>-16.22</v>
      </c>
      <c r="I3122" s="32">
        <v>-16.22</v>
      </c>
      <c r="J3122" s="32">
        <v>-0.17999999999999972</v>
      </c>
      <c r="K3122" s="32">
        <v>0</v>
      </c>
      <c r="L3122" s="32"/>
    </row>
    <row r="3123" spans="1:12">
      <c r="A3123" s="56"/>
      <c r="B3123" s="56" t="s">
        <v>6508</v>
      </c>
      <c r="C3123" s="56" t="s">
        <v>6507</v>
      </c>
      <c r="D3123" s="32">
        <v>6773</v>
      </c>
      <c r="E3123" s="32">
        <v>-337</v>
      </c>
      <c r="F3123" s="32">
        <v>6436</v>
      </c>
      <c r="G3123" s="32">
        <v>-64.17</v>
      </c>
      <c r="H3123" s="32">
        <v>-64.87</v>
      </c>
      <c r="I3123" s="32">
        <v>-64.87</v>
      </c>
      <c r="J3123" s="32">
        <v>-0.70000000000000284</v>
      </c>
      <c r="K3123" s="32">
        <v>0</v>
      </c>
      <c r="L3123" s="32"/>
    </row>
    <row r="3124" spans="1:12">
      <c r="A3124" s="56"/>
      <c r="B3124" s="56" t="s">
        <v>3279</v>
      </c>
      <c r="C3124" s="56" t="s">
        <v>6509</v>
      </c>
      <c r="D3124" s="32">
        <v>11852</v>
      </c>
      <c r="E3124" s="32">
        <v>-589</v>
      </c>
      <c r="F3124" s="32">
        <v>11262</v>
      </c>
      <c r="G3124" s="32">
        <v>-112.29</v>
      </c>
      <c r="H3124" s="32">
        <v>-113.52</v>
      </c>
      <c r="I3124" s="32">
        <v>-113.52</v>
      </c>
      <c r="J3124" s="32">
        <v>-1.2299999999999898</v>
      </c>
      <c r="K3124" s="32">
        <v>0</v>
      </c>
      <c r="L3124" s="32"/>
    </row>
    <row r="3125" spans="1:12">
      <c r="A3125" s="56"/>
      <c r="B3125" s="56" t="s">
        <v>6511</v>
      </c>
      <c r="C3125" s="56" t="s">
        <v>6510</v>
      </c>
      <c r="D3125" s="32">
        <v>8466</v>
      </c>
      <c r="E3125" s="32">
        <v>-421</v>
      </c>
      <c r="F3125" s="32">
        <v>8045</v>
      </c>
      <c r="G3125" s="32">
        <v>-80.209999999999994</v>
      </c>
      <c r="H3125" s="32">
        <v>-81.08</v>
      </c>
      <c r="I3125" s="32">
        <v>-81.09</v>
      </c>
      <c r="J3125" s="32">
        <v>-0.87000000000000455</v>
      </c>
      <c r="K3125" s="32">
        <v>-1.0000000000005116E-2</v>
      </c>
      <c r="L3125" s="32"/>
    </row>
    <row r="3126" spans="1:12">
      <c r="A3126" s="56"/>
      <c r="B3126" s="56" t="s">
        <v>6513</v>
      </c>
      <c r="C3126" s="56" t="s">
        <v>6512</v>
      </c>
      <c r="D3126" s="32">
        <v>6773</v>
      </c>
      <c r="E3126" s="32">
        <v>-337</v>
      </c>
      <c r="F3126" s="32">
        <v>6436</v>
      </c>
      <c r="G3126" s="32">
        <v>-64.17</v>
      </c>
      <c r="H3126" s="32">
        <v>-64.87</v>
      </c>
      <c r="I3126" s="32">
        <v>-64.87</v>
      </c>
      <c r="J3126" s="32">
        <v>-0.70000000000000284</v>
      </c>
      <c r="K3126" s="32">
        <v>0</v>
      </c>
      <c r="L3126" s="32"/>
    </row>
    <row r="3127" spans="1:12">
      <c r="A3127" s="56"/>
      <c r="B3127" s="56" t="s">
        <v>3247</v>
      </c>
      <c r="C3127" s="56" t="s">
        <v>6514</v>
      </c>
      <c r="D3127" s="32">
        <v>157800</v>
      </c>
      <c r="E3127" s="32">
        <v>-7848</v>
      </c>
      <c r="F3127" s="32">
        <v>149952</v>
      </c>
      <c r="G3127" s="32">
        <v>-1495.04</v>
      </c>
      <c r="H3127" s="32">
        <v>-1511.48</v>
      </c>
      <c r="I3127" s="32">
        <v>-1511.47</v>
      </c>
      <c r="J3127" s="32">
        <v>-16.440000000000055</v>
      </c>
      <c r="K3127" s="32">
        <v>9.9999999999909051E-3</v>
      </c>
      <c r="L3127" s="32"/>
    </row>
    <row r="3128" spans="1:12">
      <c r="A3128" s="56"/>
      <c r="B3128" s="56" t="s">
        <v>3249</v>
      </c>
      <c r="C3128" s="56" t="s">
        <v>6515</v>
      </c>
      <c r="D3128" s="32">
        <v>142900</v>
      </c>
      <c r="E3128" s="32">
        <v>-7107</v>
      </c>
      <c r="F3128" s="32">
        <v>135793</v>
      </c>
      <c r="G3128" s="32">
        <v>-1353.88</v>
      </c>
      <c r="H3128" s="32">
        <v>-1368.76</v>
      </c>
      <c r="I3128" s="32">
        <v>-1368.76</v>
      </c>
      <c r="J3128" s="32">
        <v>-14.879999999999882</v>
      </c>
      <c r="K3128" s="32">
        <v>0</v>
      </c>
      <c r="L3128" s="32"/>
    </row>
    <row r="3129" spans="1:12">
      <c r="A3129" s="56"/>
      <c r="B3129" s="56" t="s">
        <v>6517</v>
      </c>
      <c r="C3129" s="56" t="s">
        <v>6516</v>
      </c>
      <c r="D3129" s="32">
        <v>74836</v>
      </c>
      <c r="E3129" s="32">
        <v>-3722</v>
      </c>
      <c r="F3129" s="32">
        <v>71115</v>
      </c>
      <c r="G3129" s="32">
        <v>-709.02</v>
      </c>
      <c r="H3129" s="32">
        <v>-716.82</v>
      </c>
      <c r="I3129" s="32">
        <v>-716.81</v>
      </c>
      <c r="J3129" s="32">
        <v>-7.8000000000000682</v>
      </c>
      <c r="K3129" s="32">
        <v>1.0000000000104592E-2</v>
      </c>
      <c r="L3129" s="32"/>
    </row>
    <row r="3130" spans="1:12">
      <c r="A3130" s="56"/>
      <c r="B3130" s="56" t="s">
        <v>6492</v>
      </c>
      <c r="C3130" s="56" t="s">
        <v>6494</v>
      </c>
      <c r="D3130" s="32">
        <v>10774313</v>
      </c>
      <c r="E3130" s="32">
        <v>-585071</v>
      </c>
      <c r="F3130" s="32">
        <v>10189243</v>
      </c>
      <c r="G3130" s="32">
        <v>-102080.43</v>
      </c>
      <c r="H3130" s="32">
        <v>-103202.19</v>
      </c>
      <c r="I3130" s="32">
        <v>-103202.2</v>
      </c>
      <c r="J3130" s="32">
        <v>-1121.7600000000093</v>
      </c>
      <c r="K3130" s="32">
        <v>-9.9999999947613105E-3</v>
      </c>
      <c r="L3130" s="32"/>
    </row>
    <row r="3131" spans="1:12">
      <c r="A3131" s="56"/>
      <c r="B3131" s="56" t="s">
        <v>3271</v>
      </c>
      <c r="C3131" s="56" t="s">
        <v>6518</v>
      </c>
      <c r="D3131" s="32">
        <v>23027</v>
      </c>
      <c r="E3131" s="32">
        <v>-1145</v>
      </c>
      <c r="F3131" s="32">
        <v>21881</v>
      </c>
      <c r="G3131" s="32">
        <v>-218.16</v>
      </c>
      <c r="H3131" s="32">
        <v>-220.56</v>
      </c>
      <c r="I3131" s="32">
        <v>-220.56</v>
      </c>
      <c r="J3131" s="32">
        <v>-2.4000000000000057</v>
      </c>
      <c r="K3131" s="32">
        <v>0</v>
      </c>
      <c r="L3131" s="32"/>
    </row>
    <row r="3132" spans="1:12">
      <c r="A3132" s="56"/>
      <c r="B3132" s="56" t="s">
        <v>6520</v>
      </c>
      <c r="C3132" s="56" t="s">
        <v>6519</v>
      </c>
      <c r="D3132" s="32">
        <v>19640</v>
      </c>
      <c r="E3132" s="32">
        <v>-977</v>
      </c>
      <c r="F3132" s="32">
        <v>18664</v>
      </c>
      <c r="G3132" s="32">
        <v>-186.08</v>
      </c>
      <c r="H3132" s="32">
        <v>-188.12</v>
      </c>
      <c r="I3132" s="32">
        <v>-188.13</v>
      </c>
      <c r="J3132" s="32">
        <v>-2.039999999999992</v>
      </c>
      <c r="K3132" s="32">
        <v>-9.9999999999909051E-3</v>
      </c>
      <c r="L3132" s="32"/>
    </row>
    <row r="3133" spans="1:12">
      <c r="A3133" s="56"/>
      <c r="B3133" s="56" t="s">
        <v>6522</v>
      </c>
      <c r="C3133" s="56" t="s">
        <v>6521</v>
      </c>
      <c r="D3133" s="32">
        <v>72466</v>
      </c>
      <c r="E3133" s="32">
        <v>-3604</v>
      </c>
      <c r="F3133" s="32">
        <v>68862</v>
      </c>
      <c r="G3133" s="32">
        <v>-686.57</v>
      </c>
      <c r="H3133" s="32">
        <v>-694.11</v>
      </c>
      <c r="I3133" s="32">
        <v>-694.11</v>
      </c>
      <c r="J3133" s="32">
        <v>-7.5399999999999636</v>
      </c>
      <c r="K3133" s="32">
        <v>0</v>
      </c>
      <c r="L3133" s="32"/>
    </row>
    <row r="3134" spans="1:12">
      <c r="A3134" s="56"/>
      <c r="B3134" s="56" t="s">
        <v>6524</v>
      </c>
      <c r="C3134" s="56" t="s">
        <v>6523</v>
      </c>
      <c r="D3134" s="32">
        <v>281399</v>
      </c>
      <c r="E3134" s="32">
        <v>-13995</v>
      </c>
      <c r="F3134" s="32">
        <v>267404</v>
      </c>
      <c r="G3134" s="32">
        <v>-2666.06</v>
      </c>
      <c r="H3134" s="32">
        <v>-2695.35</v>
      </c>
      <c r="I3134" s="32">
        <v>-2695.35</v>
      </c>
      <c r="J3134" s="32">
        <v>-29.289999999999964</v>
      </c>
      <c r="K3134" s="32">
        <v>0</v>
      </c>
      <c r="L3134" s="32"/>
    </row>
    <row r="3135" spans="1:12">
      <c r="A3135" s="56"/>
      <c r="B3135" s="56" t="s">
        <v>6526</v>
      </c>
      <c r="C3135" s="56" t="s">
        <v>6525</v>
      </c>
      <c r="D3135" s="32">
        <v>137821</v>
      </c>
      <c r="E3135" s="32">
        <v>-6854</v>
      </c>
      <c r="F3135" s="32">
        <v>130967</v>
      </c>
      <c r="G3135" s="32">
        <v>-1305.76</v>
      </c>
      <c r="H3135" s="32">
        <v>-1320.1</v>
      </c>
      <c r="I3135" s="32">
        <v>-1320.11</v>
      </c>
      <c r="J3135" s="32">
        <v>-14.339999999999918</v>
      </c>
      <c r="K3135" s="32">
        <v>-9.9999999999909051E-3</v>
      </c>
      <c r="L3135" s="32"/>
    </row>
    <row r="3136" spans="1:12">
      <c r="A3136" s="56"/>
      <c r="B3136" s="56" t="s">
        <v>6528</v>
      </c>
      <c r="C3136" s="56" t="s">
        <v>6527</v>
      </c>
      <c r="D3136" s="32">
        <v>47408</v>
      </c>
      <c r="E3136" s="32">
        <v>-2358</v>
      </c>
      <c r="F3136" s="32">
        <v>45050</v>
      </c>
      <c r="G3136" s="32">
        <v>-449.15</v>
      </c>
      <c r="H3136" s="32">
        <v>-454.09</v>
      </c>
      <c r="I3136" s="32">
        <v>-454.1</v>
      </c>
      <c r="J3136" s="32">
        <v>-4.9399999999999977</v>
      </c>
      <c r="K3136" s="32">
        <v>-1.0000000000047748E-2</v>
      </c>
      <c r="L3136" s="32"/>
    </row>
    <row r="3137" spans="1:12">
      <c r="A3137" s="56"/>
      <c r="B3137" s="56" t="s">
        <v>6530</v>
      </c>
      <c r="C3137" s="56" t="s">
        <v>6529</v>
      </c>
      <c r="D3137" s="32">
        <v>33863</v>
      </c>
      <c r="E3137" s="32">
        <v>-1684</v>
      </c>
      <c r="F3137" s="32">
        <v>32179</v>
      </c>
      <c r="G3137" s="32">
        <v>-320.83</v>
      </c>
      <c r="H3137" s="32">
        <v>-324.35000000000002</v>
      </c>
      <c r="I3137" s="32">
        <v>-324.35000000000002</v>
      </c>
      <c r="J3137" s="32">
        <v>-3.5200000000000387</v>
      </c>
      <c r="K3137" s="32">
        <v>0</v>
      </c>
      <c r="L3137" s="32"/>
    </row>
    <row r="3138" spans="1:12">
      <c r="A3138" s="56"/>
      <c r="B3138" s="56" t="s">
        <v>6532</v>
      </c>
      <c r="C3138" s="56" t="s">
        <v>6531</v>
      </c>
      <c r="D3138" s="32">
        <v>5757</v>
      </c>
      <c r="E3138" s="32">
        <v>-286</v>
      </c>
      <c r="F3138" s="32">
        <v>5470</v>
      </c>
      <c r="G3138" s="32">
        <v>-54.54</v>
      </c>
      <c r="H3138" s="32">
        <v>-55.14</v>
      </c>
      <c r="I3138" s="32">
        <v>-55.14</v>
      </c>
      <c r="J3138" s="32">
        <v>-0.60000000000000142</v>
      </c>
      <c r="K3138" s="32">
        <v>0</v>
      </c>
      <c r="L3138" s="32"/>
    </row>
    <row r="3139" spans="1:12">
      <c r="A3139" s="56"/>
      <c r="B3139" s="56" t="s">
        <v>6534</v>
      </c>
      <c r="C3139" s="56" t="s">
        <v>6533</v>
      </c>
      <c r="D3139" s="32">
        <v>31154</v>
      </c>
      <c r="E3139" s="32">
        <v>-1549</v>
      </c>
      <c r="F3139" s="32">
        <v>29604</v>
      </c>
      <c r="G3139" s="32">
        <v>-295.16000000000003</v>
      </c>
      <c r="H3139" s="32">
        <v>-298.39999999999998</v>
      </c>
      <c r="I3139" s="32">
        <v>-298.39999999999998</v>
      </c>
      <c r="J3139" s="32">
        <v>-3.2399999999999523</v>
      </c>
      <c r="K3139" s="32">
        <v>0</v>
      </c>
      <c r="L3139" s="32"/>
    </row>
    <row r="3140" spans="1:12">
      <c r="A3140" s="56"/>
      <c r="B3140" s="56" t="s">
        <v>6536</v>
      </c>
      <c r="C3140" s="56" t="s">
        <v>6535</v>
      </c>
      <c r="D3140" s="32">
        <v>51810</v>
      </c>
      <c r="E3140" s="32">
        <v>-2577</v>
      </c>
      <c r="F3140" s="32">
        <v>49233</v>
      </c>
      <c r="G3140" s="32">
        <v>-490.86</v>
      </c>
      <c r="H3140" s="32">
        <v>-496.26</v>
      </c>
      <c r="I3140" s="32">
        <v>-496.25</v>
      </c>
      <c r="J3140" s="32">
        <v>-5.3999999999999773</v>
      </c>
      <c r="K3140" s="32">
        <v>9.9999999999909051E-3</v>
      </c>
      <c r="L3140" s="32"/>
    </row>
    <row r="3141" spans="1:12">
      <c r="A3141" s="56"/>
      <c r="B3141" s="56" t="s">
        <v>6538</v>
      </c>
      <c r="C3141" s="56" t="s">
        <v>6537</v>
      </c>
      <c r="D3141" s="32">
        <v>41651</v>
      </c>
      <c r="E3141" s="32">
        <v>-2071</v>
      </c>
      <c r="F3141" s="32">
        <v>39580</v>
      </c>
      <c r="G3141" s="32">
        <v>-394.61</v>
      </c>
      <c r="H3141" s="32">
        <v>-398.96</v>
      </c>
      <c r="I3141" s="32">
        <v>-398.95</v>
      </c>
      <c r="J3141" s="32">
        <v>-4.3499999999999659</v>
      </c>
      <c r="K3141" s="32">
        <v>9.9999999999909051E-3</v>
      </c>
      <c r="L3141" s="32"/>
    </row>
    <row r="3142" spans="1:12">
      <c r="A3142" s="56"/>
      <c r="B3142" s="56" t="s">
        <v>6540</v>
      </c>
      <c r="C3142" s="56" t="s">
        <v>6539</v>
      </c>
      <c r="D3142" s="32">
        <v>64678</v>
      </c>
      <c r="E3142" s="32">
        <v>-3217</v>
      </c>
      <c r="F3142" s="32">
        <v>61461</v>
      </c>
      <c r="G3142" s="32">
        <v>-612.78</v>
      </c>
      <c r="H3142" s="32">
        <v>-619.51</v>
      </c>
      <c r="I3142" s="32">
        <v>-619.5</v>
      </c>
      <c r="J3142" s="32">
        <v>-6.7300000000000182</v>
      </c>
      <c r="K3142" s="32">
        <v>9.9999999999909051E-3</v>
      </c>
      <c r="L3142" s="32"/>
    </row>
    <row r="3143" spans="1:12">
      <c r="A3143" s="56"/>
      <c r="B3143" s="56" t="s">
        <v>6542</v>
      </c>
      <c r="C3143" s="56" t="s">
        <v>6541</v>
      </c>
      <c r="D3143" s="32">
        <v>64678</v>
      </c>
      <c r="E3143" s="32">
        <v>-3217</v>
      </c>
      <c r="F3143" s="32">
        <v>61461</v>
      </c>
      <c r="G3143" s="32">
        <v>-612.78</v>
      </c>
      <c r="H3143" s="32">
        <v>-619.51</v>
      </c>
      <c r="I3143" s="32">
        <v>-619.5</v>
      </c>
      <c r="J3143" s="32">
        <v>-6.7300000000000182</v>
      </c>
      <c r="K3143" s="32">
        <v>9.9999999999909051E-3</v>
      </c>
      <c r="L3143" s="32"/>
    </row>
    <row r="3144" spans="1:12">
      <c r="A3144" s="56"/>
      <c r="B3144" s="56" t="s">
        <v>6544</v>
      </c>
      <c r="C3144" s="56" t="s">
        <v>6543</v>
      </c>
      <c r="D3144" s="32">
        <v>64678</v>
      </c>
      <c r="E3144" s="32">
        <v>-3217</v>
      </c>
      <c r="F3144" s="32">
        <v>61461</v>
      </c>
      <c r="G3144" s="32">
        <v>-612.78</v>
      </c>
      <c r="H3144" s="32">
        <v>-619.51</v>
      </c>
      <c r="I3144" s="32">
        <v>-619.5</v>
      </c>
      <c r="J3144" s="32">
        <v>-6.7300000000000182</v>
      </c>
      <c r="K3144" s="32">
        <v>9.9999999999909051E-3</v>
      </c>
      <c r="L3144" s="32"/>
    </row>
    <row r="3145" spans="1:12">
      <c r="A3145" s="56"/>
      <c r="B3145" s="56" t="s">
        <v>6546</v>
      </c>
      <c r="C3145" s="56" t="s">
        <v>6545</v>
      </c>
      <c r="D3145" s="32">
        <v>64678</v>
      </c>
      <c r="E3145" s="32">
        <v>-3217</v>
      </c>
      <c r="F3145" s="32">
        <v>61461</v>
      </c>
      <c r="G3145" s="32">
        <v>-612.78</v>
      </c>
      <c r="H3145" s="32">
        <v>-619.51</v>
      </c>
      <c r="I3145" s="32">
        <v>-619.5</v>
      </c>
      <c r="J3145" s="32">
        <v>-6.7300000000000182</v>
      </c>
      <c r="K3145" s="32">
        <v>9.9999999999909051E-3</v>
      </c>
      <c r="L3145" s="32"/>
    </row>
    <row r="3146" spans="1:12">
      <c r="A3146" s="56"/>
      <c r="B3146" s="56" t="s">
        <v>6548</v>
      </c>
      <c r="C3146" s="56" t="s">
        <v>6547</v>
      </c>
      <c r="D3146" s="32">
        <v>1133867</v>
      </c>
      <c r="E3146" s="32">
        <v>-56697</v>
      </c>
      <c r="F3146" s="32">
        <v>1077170</v>
      </c>
      <c r="G3146" s="32">
        <v>-10739.38</v>
      </c>
      <c r="H3146" s="32">
        <v>-10857.39</v>
      </c>
      <c r="I3146" s="32">
        <v>-10857.39</v>
      </c>
      <c r="J3146" s="32">
        <v>-118.01000000000022</v>
      </c>
      <c r="K3146" s="32">
        <v>0</v>
      </c>
      <c r="L3146" s="32"/>
    </row>
    <row r="3147" spans="1:12">
      <c r="A3147" s="56"/>
      <c r="B3147" s="56" t="s">
        <v>6550</v>
      </c>
      <c r="C3147" s="56" t="s">
        <v>6549</v>
      </c>
      <c r="D3147" s="32">
        <v>1791240</v>
      </c>
      <c r="E3147" s="32">
        <v>-135537</v>
      </c>
      <c r="F3147" s="32">
        <v>1655703</v>
      </c>
      <c r="G3147" s="32">
        <v>-21214.47</v>
      </c>
      <c r="H3147" s="32">
        <v>-21447.599999999999</v>
      </c>
      <c r="I3147" s="32">
        <v>-21447.599999999999</v>
      </c>
      <c r="J3147" s="32">
        <v>-233.12999999999738</v>
      </c>
      <c r="K3147" s="32">
        <v>0</v>
      </c>
      <c r="L3147" s="32"/>
    </row>
    <row r="3148" spans="1:12">
      <c r="A3148" s="56"/>
      <c r="B3148" s="56" t="s">
        <v>2918</v>
      </c>
      <c r="C3148" s="56" t="s">
        <v>6675</v>
      </c>
      <c r="D3148" s="32">
        <v>214760</v>
      </c>
      <c r="E3148" s="32">
        <v>-25030</v>
      </c>
      <c r="F3148" s="32">
        <v>189730</v>
      </c>
      <c r="G3148" s="32">
        <v>-5086.8999999999996</v>
      </c>
      <c r="H3148" s="32">
        <v>-5142.8</v>
      </c>
      <c r="I3148" s="32">
        <v>-5142.8</v>
      </c>
      <c r="J3148" s="32">
        <v>-55.900000000000546</v>
      </c>
      <c r="K3148" s="32">
        <v>0</v>
      </c>
      <c r="L3148" s="32"/>
    </row>
    <row r="3149" spans="1:12">
      <c r="A3149" s="56"/>
      <c r="B3149" s="56" t="s">
        <v>6677</v>
      </c>
      <c r="C3149" s="56" t="s">
        <v>6676</v>
      </c>
      <c r="D3149" s="32">
        <v>1066720</v>
      </c>
      <c r="E3149" s="32">
        <v>-48732</v>
      </c>
      <c r="F3149" s="32">
        <v>1017988</v>
      </c>
      <c r="G3149" s="32">
        <v>-10106.299999999999</v>
      </c>
      <c r="H3149" s="32">
        <v>-10217.36</v>
      </c>
      <c r="I3149" s="32">
        <v>-10217.36</v>
      </c>
      <c r="J3149" s="32">
        <v>-111.06000000000131</v>
      </c>
      <c r="K3149" s="32">
        <v>0</v>
      </c>
      <c r="L3149" s="32"/>
    </row>
    <row r="3150" spans="1:12">
      <c r="A3150" s="56"/>
      <c r="B3150" s="56" t="s">
        <v>6679</v>
      </c>
      <c r="C3150" s="56" t="s">
        <v>6678</v>
      </c>
      <c r="D3150" s="32">
        <v>1132792</v>
      </c>
      <c r="E3150" s="32">
        <v>-52691</v>
      </c>
      <c r="F3150" s="32">
        <v>1080100</v>
      </c>
      <c r="G3150" s="32">
        <v>-10732.3</v>
      </c>
      <c r="H3150" s="32">
        <v>-10850.24</v>
      </c>
      <c r="I3150" s="32">
        <v>-10850.24</v>
      </c>
      <c r="J3150" s="32">
        <v>-117.94000000000051</v>
      </c>
      <c r="K3150" s="32">
        <v>0</v>
      </c>
      <c r="L3150" s="32"/>
    </row>
    <row r="3151" spans="1:12">
      <c r="A3151" s="56"/>
      <c r="B3151" s="56" t="s">
        <v>6681</v>
      </c>
      <c r="C3151" s="56" t="s">
        <v>6680</v>
      </c>
      <c r="D3151" s="32">
        <v>235511</v>
      </c>
      <c r="E3151" s="32">
        <v>-20541</v>
      </c>
      <c r="F3151" s="32">
        <v>214970</v>
      </c>
      <c r="G3151" s="32">
        <v>-2789.36</v>
      </c>
      <c r="H3151" s="32">
        <v>-2820.02</v>
      </c>
      <c r="I3151" s="32">
        <v>-2820.01</v>
      </c>
      <c r="J3151" s="32">
        <v>-30.659999999999854</v>
      </c>
      <c r="K3151" s="32">
        <v>9.9999999997635314E-3</v>
      </c>
      <c r="L3151" s="32"/>
    </row>
    <row r="3152" spans="1:12">
      <c r="A3152" s="56"/>
      <c r="B3152" s="56" t="s">
        <v>6683</v>
      </c>
      <c r="C3152" s="56" t="s">
        <v>6682</v>
      </c>
      <c r="D3152" s="32">
        <v>247176</v>
      </c>
      <c r="E3152" s="32">
        <v>-25600</v>
      </c>
      <c r="F3152" s="32">
        <v>221576</v>
      </c>
      <c r="G3152" s="32">
        <v>-5854.49</v>
      </c>
      <c r="H3152" s="32">
        <v>-5918.83</v>
      </c>
      <c r="I3152" s="32">
        <v>-5918.83</v>
      </c>
      <c r="J3152" s="32">
        <v>-64.340000000000146</v>
      </c>
      <c r="K3152" s="32">
        <v>0</v>
      </c>
      <c r="L3152" s="32"/>
    </row>
    <row r="3153" spans="1:12">
      <c r="A3153" s="56"/>
      <c r="B3153" s="56" t="s">
        <v>6685</v>
      </c>
      <c r="C3153" s="56" t="s">
        <v>6684</v>
      </c>
      <c r="D3153" s="32">
        <v>61950</v>
      </c>
      <c r="E3153" s="32">
        <v>-5283</v>
      </c>
      <c r="F3153" s="32">
        <v>56667</v>
      </c>
      <c r="G3153" s="32">
        <v>-733.72</v>
      </c>
      <c r="H3153" s="32">
        <v>-741.79</v>
      </c>
      <c r="I3153" s="32">
        <v>-741.79</v>
      </c>
      <c r="J3153" s="32">
        <v>-8.0699999999999363</v>
      </c>
      <c r="K3153" s="32">
        <v>0</v>
      </c>
      <c r="L3153" s="32"/>
    </row>
    <row r="3154" spans="1:12">
      <c r="A3154" s="56"/>
      <c r="B3154" s="56" t="s">
        <v>6668</v>
      </c>
      <c r="C3154" s="56" t="s">
        <v>6667</v>
      </c>
      <c r="D3154" s="32">
        <v>993486</v>
      </c>
      <c r="E3154" s="32">
        <v>-45386</v>
      </c>
      <c r="F3154" s="32">
        <v>948100</v>
      </c>
      <c r="G3154" s="32">
        <v>-9412.4699999999993</v>
      </c>
      <c r="H3154" s="32">
        <v>-9515.91</v>
      </c>
      <c r="I3154" s="32">
        <v>-9515.9</v>
      </c>
      <c r="J3154" s="32">
        <v>-103.44000000000051</v>
      </c>
      <c r="K3154" s="32">
        <v>1.0000000000218279E-2</v>
      </c>
      <c r="L3154" s="32"/>
    </row>
    <row r="3155" spans="1:12">
      <c r="A3155" s="56"/>
      <c r="B3155" s="56" t="s">
        <v>6670</v>
      </c>
      <c r="C3155" s="56" t="s">
        <v>6669</v>
      </c>
      <c r="D3155" s="32">
        <v>616430</v>
      </c>
      <c r="E3155" s="32">
        <v>-44055</v>
      </c>
      <c r="F3155" s="32">
        <v>572375</v>
      </c>
      <c r="G3155" s="32">
        <v>-9733.6299999999992</v>
      </c>
      <c r="H3155" s="32">
        <v>-9840.59</v>
      </c>
      <c r="I3155" s="32">
        <v>-9840.58</v>
      </c>
      <c r="J3155" s="32">
        <v>-106.96000000000095</v>
      </c>
      <c r="K3155" s="32">
        <v>1.0000000000218279E-2</v>
      </c>
      <c r="L3155" s="32"/>
    </row>
    <row r="3156" spans="1:12">
      <c r="A3156" s="56"/>
      <c r="B3156" s="56" t="s">
        <v>6730</v>
      </c>
      <c r="C3156" s="56" t="s">
        <v>6729</v>
      </c>
      <c r="D3156" s="32">
        <v>373714</v>
      </c>
      <c r="E3156" s="32">
        <v>-21302</v>
      </c>
      <c r="F3156" s="32">
        <v>352412</v>
      </c>
      <c r="G3156" s="32">
        <v>-3540.75</v>
      </c>
      <c r="H3156" s="32">
        <v>-3579.67</v>
      </c>
      <c r="I3156" s="32">
        <v>-3579.66</v>
      </c>
      <c r="J3156" s="32">
        <v>-38.920000000000073</v>
      </c>
      <c r="K3156" s="32">
        <v>1.0000000000218279E-2</v>
      </c>
      <c r="L3156" s="32"/>
    </row>
    <row r="3157" spans="1:12">
      <c r="A3157" s="56"/>
      <c r="B3157" s="56" t="s">
        <v>6734</v>
      </c>
      <c r="C3157" s="56" t="s">
        <v>6733</v>
      </c>
      <c r="D3157" s="32">
        <v>4264217</v>
      </c>
      <c r="E3157" s="32">
        <v>-269341</v>
      </c>
      <c r="F3157" s="32">
        <v>3994876</v>
      </c>
      <c r="G3157" s="32">
        <v>-42085.3</v>
      </c>
      <c r="H3157" s="32">
        <v>-42547.78</v>
      </c>
      <c r="I3157" s="32">
        <v>-42547.78</v>
      </c>
      <c r="J3157" s="32">
        <v>-462.47999999999593</v>
      </c>
      <c r="K3157" s="32">
        <v>0</v>
      </c>
      <c r="L3157" s="32"/>
    </row>
    <row r="3158" spans="1:12">
      <c r="A3158" s="56"/>
      <c r="B3158" s="56" t="s">
        <v>6754</v>
      </c>
      <c r="C3158" s="56" t="s">
        <v>6753</v>
      </c>
      <c r="D3158" s="32">
        <v>991200</v>
      </c>
      <c r="E3158" s="32">
        <v>-90552</v>
      </c>
      <c r="F3158" s="32">
        <v>900648</v>
      </c>
      <c r="G3158" s="32">
        <v>-23476.5</v>
      </c>
      <c r="H3158" s="32">
        <v>-23734.49</v>
      </c>
      <c r="I3158" s="32">
        <v>-23734.49</v>
      </c>
      <c r="J3158" s="32">
        <v>-257.9900000000016</v>
      </c>
      <c r="K3158" s="32">
        <v>0</v>
      </c>
      <c r="L3158" s="32"/>
    </row>
    <row r="3159" spans="1:12">
      <c r="A3159" s="56"/>
      <c r="B3159" s="56" t="s">
        <v>6764</v>
      </c>
      <c r="C3159" s="56" t="s">
        <v>6763</v>
      </c>
      <c r="D3159" s="32">
        <v>221958</v>
      </c>
      <c r="E3159" s="32">
        <v>-40554</v>
      </c>
      <c r="F3159" s="32">
        <v>181404</v>
      </c>
      <c r="G3159" s="32">
        <v>-10514.12</v>
      </c>
      <c r="H3159" s="32">
        <v>-10629.66</v>
      </c>
      <c r="I3159" s="32">
        <v>-10629.66</v>
      </c>
      <c r="J3159" s="32">
        <v>-115.53999999999905</v>
      </c>
      <c r="K3159" s="32">
        <v>0</v>
      </c>
      <c r="L3159" s="32"/>
    </row>
    <row r="3160" spans="1:12">
      <c r="A3160" s="56"/>
      <c r="B3160" s="56" t="s">
        <v>6760</v>
      </c>
      <c r="C3160" s="56" t="s">
        <v>6759</v>
      </c>
      <c r="D3160" s="32">
        <v>1551716</v>
      </c>
      <c r="E3160" s="32">
        <v>-131662</v>
      </c>
      <c r="F3160" s="32">
        <v>1420054</v>
      </c>
      <c r="G3160" s="32">
        <v>-36752.29</v>
      </c>
      <c r="H3160" s="32">
        <v>-37156.160000000003</v>
      </c>
      <c r="I3160" s="32">
        <v>-37156.15</v>
      </c>
      <c r="J3160" s="32">
        <v>-403.87000000000262</v>
      </c>
      <c r="K3160" s="32">
        <v>1.0000000002037268E-2</v>
      </c>
      <c r="L3160" s="32"/>
    </row>
    <row r="3161" spans="1:12">
      <c r="A3161" s="56"/>
      <c r="B3161" s="56" t="s">
        <v>6756</v>
      </c>
      <c r="C3161" s="56" t="s">
        <v>6755</v>
      </c>
      <c r="D3161" s="32">
        <v>231315</v>
      </c>
      <c r="E3161" s="32">
        <v>-20831</v>
      </c>
      <c r="F3161" s="32">
        <v>210484</v>
      </c>
      <c r="G3161" s="32">
        <v>-5478.68</v>
      </c>
      <c r="H3161" s="32">
        <v>-5538.89</v>
      </c>
      <c r="I3161" s="32">
        <v>-5538.88</v>
      </c>
      <c r="J3161" s="32">
        <v>-60.210000000000036</v>
      </c>
      <c r="K3161" s="32">
        <v>1.0000000000218279E-2</v>
      </c>
      <c r="L3161" s="32"/>
    </row>
    <row r="3162" spans="1:12">
      <c r="A3162" s="56"/>
      <c r="B3162" s="56" t="s">
        <v>6746</v>
      </c>
      <c r="C3162" s="56" t="s">
        <v>6745</v>
      </c>
      <c r="D3162" s="32">
        <v>4008040</v>
      </c>
      <c r="E3162" s="32">
        <v>-371375</v>
      </c>
      <c r="F3162" s="32">
        <v>3636665</v>
      </c>
      <c r="G3162" s="32">
        <v>-94930.15</v>
      </c>
      <c r="H3162" s="32">
        <v>-95973.34</v>
      </c>
      <c r="I3162" s="32">
        <v>-95973.34</v>
      </c>
      <c r="J3162" s="32">
        <v>-1043.1900000000023</v>
      </c>
      <c r="K3162" s="32">
        <v>0</v>
      </c>
      <c r="L3162" s="32"/>
    </row>
    <row r="3163" spans="1:12">
      <c r="A3163" s="56"/>
      <c r="B3163" s="56" t="s">
        <v>6781</v>
      </c>
      <c r="C3163" s="56" t="s">
        <v>6780</v>
      </c>
      <c r="D3163" s="32">
        <v>660800</v>
      </c>
      <c r="E3163" s="32">
        <v>-37838</v>
      </c>
      <c r="F3163" s="32">
        <v>622962</v>
      </c>
      <c r="G3163" s="32">
        <v>-15651</v>
      </c>
      <c r="H3163" s="32">
        <v>-15822.99</v>
      </c>
      <c r="I3163" s="32">
        <v>-15823</v>
      </c>
      <c r="J3163" s="32">
        <v>-171.98999999999978</v>
      </c>
      <c r="K3163" s="32">
        <v>-1.0000000000218279E-2</v>
      </c>
      <c r="L3163" s="32"/>
    </row>
    <row r="3164" spans="1:12">
      <c r="A3164" s="56"/>
      <c r="B3164" s="56" t="s">
        <v>6787</v>
      </c>
      <c r="C3164" s="56" t="s">
        <v>6786</v>
      </c>
      <c r="D3164" s="32">
        <v>5614988</v>
      </c>
      <c r="E3164" s="32">
        <v>-239675</v>
      </c>
      <c r="F3164" s="32">
        <v>5375313</v>
      </c>
      <c r="G3164" s="32">
        <v>-88660.41</v>
      </c>
      <c r="H3164" s="32">
        <v>-89634.69</v>
      </c>
      <c r="I3164" s="32">
        <v>-89634.7</v>
      </c>
      <c r="J3164" s="32">
        <v>-974.27999999999884</v>
      </c>
      <c r="K3164" s="32">
        <v>-9.9999999947613105E-3</v>
      </c>
      <c r="L3164" s="32"/>
    </row>
    <row r="3165" spans="1:12">
      <c r="A3165" s="56"/>
      <c r="B3165" s="56" t="s">
        <v>6791</v>
      </c>
      <c r="C3165" s="56" t="s">
        <v>6790</v>
      </c>
      <c r="D3165" s="32">
        <v>1236006</v>
      </c>
      <c r="E3165" s="32">
        <v>-42464</v>
      </c>
      <c r="F3165" s="32">
        <v>1193542</v>
      </c>
      <c r="G3165" s="32">
        <v>-19516.48</v>
      </c>
      <c r="H3165" s="32">
        <v>-19730.939999999999</v>
      </c>
      <c r="I3165" s="32">
        <v>-19730.95</v>
      </c>
      <c r="J3165" s="32">
        <v>-214.45999999999913</v>
      </c>
      <c r="K3165" s="32">
        <v>-1.0000000002037268E-2</v>
      </c>
      <c r="L3165" s="32"/>
    </row>
    <row r="3166" spans="1:12">
      <c r="A3166" s="56"/>
      <c r="B3166" s="56" t="s">
        <v>6779</v>
      </c>
      <c r="C3166" s="56" t="s">
        <v>6778</v>
      </c>
      <c r="D3166" s="32">
        <v>663808</v>
      </c>
      <c r="E3166" s="32">
        <v>-34209</v>
      </c>
      <c r="F3166" s="32">
        <v>629599</v>
      </c>
      <c r="G3166" s="32">
        <v>-15722.25</v>
      </c>
      <c r="H3166" s="32">
        <v>-15895.02</v>
      </c>
      <c r="I3166" s="32">
        <v>-15895.01</v>
      </c>
      <c r="J3166" s="32">
        <v>-172.77000000000044</v>
      </c>
      <c r="K3166" s="32">
        <v>1.0000000000218279E-2</v>
      </c>
      <c r="L3166" s="32"/>
    </row>
    <row r="3167" spans="1:12">
      <c r="A3167" s="56"/>
      <c r="B3167" s="56" t="s">
        <v>6793</v>
      </c>
      <c r="C3167" s="56" t="s">
        <v>6792</v>
      </c>
      <c r="D3167" s="32">
        <v>737368</v>
      </c>
      <c r="E3167" s="32">
        <v>-21644</v>
      </c>
      <c r="F3167" s="32">
        <v>715724</v>
      </c>
      <c r="G3167" s="32">
        <v>-9702.51</v>
      </c>
      <c r="H3167" s="32">
        <v>-9809.1200000000008</v>
      </c>
      <c r="I3167" s="32">
        <v>-9809.1299999999992</v>
      </c>
      <c r="J3167" s="32">
        <v>-106.61000000000058</v>
      </c>
      <c r="K3167" s="32">
        <v>-9.9999999983992893E-3</v>
      </c>
      <c r="L3167" s="32"/>
    </row>
    <row r="3168" spans="1:12">
      <c r="A3168" s="56"/>
      <c r="B3168" s="56" t="s">
        <v>6795</v>
      </c>
      <c r="C3168" s="56" t="s">
        <v>6794</v>
      </c>
      <c r="D3168" s="32">
        <v>4254850</v>
      </c>
      <c r="E3168" s="32">
        <v>-117510</v>
      </c>
      <c r="F3168" s="32">
        <v>4137340</v>
      </c>
      <c r="G3168" s="32">
        <v>-55986.57</v>
      </c>
      <c r="H3168" s="32">
        <v>-56601.81</v>
      </c>
      <c r="I3168" s="32">
        <v>-56601.81</v>
      </c>
      <c r="J3168" s="32">
        <v>-615.23999999999796</v>
      </c>
      <c r="K3168" s="32">
        <v>0</v>
      </c>
      <c r="L3168" s="32"/>
    </row>
    <row r="3169" spans="1:12">
      <c r="A3169" s="56"/>
      <c r="B3169" s="56" t="s">
        <v>6785</v>
      </c>
      <c r="C3169" s="56" t="s">
        <v>6784</v>
      </c>
      <c r="D3169" s="32">
        <v>421194</v>
      </c>
      <c r="E3169" s="32">
        <v>-11267</v>
      </c>
      <c r="F3169" s="32">
        <v>409927</v>
      </c>
      <c r="G3169" s="32">
        <v>-5542.2</v>
      </c>
      <c r="H3169" s="32">
        <v>-5603.09</v>
      </c>
      <c r="I3169" s="32">
        <v>-5603.1</v>
      </c>
      <c r="J3169" s="32">
        <v>-60.890000000000327</v>
      </c>
      <c r="K3169" s="32">
        <v>-1.0000000000218279E-2</v>
      </c>
      <c r="L3169" s="32"/>
    </row>
    <row r="3170" spans="1:12">
      <c r="A3170" s="56"/>
      <c r="B3170" s="56" t="s">
        <v>6801</v>
      </c>
      <c r="C3170" s="56" t="s">
        <v>6800</v>
      </c>
      <c r="D3170" s="32">
        <v>310000</v>
      </c>
      <c r="E3170" s="32">
        <v>-10444</v>
      </c>
      <c r="F3170" s="32">
        <v>299556</v>
      </c>
      <c r="G3170" s="32">
        <v>-4079.07</v>
      </c>
      <c r="H3170" s="32">
        <v>-4123.8999999999996</v>
      </c>
      <c r="I3170" s="32">
        <v>-4123.8900000000003</v>
      </c>
      <c r="J3170" s="32">
        <v>-44.829999999999472</v>
      </c>
      <c r="K3170" s="32">
        <v>9.999999999308784E-3</v>
      </c>
      <c r="L3170" s="32"/>
    </row>
    <row r="3171" spans="1:12">
      <c r="A3171" s="56"/>
      <c r="B3171" s="56" t="s">
        <v>6799</v>
      </c>
      <c r="C3171" s="56" t="s">
        <v>6798</v>
      </c>
      <c r="D3171" s="32">
        <v>7495665</v>
      </c>
      <c r="E3171" s="32">
        <v>-200512</v>
      </c>
      <c r="F3171" s="32">
        <v>7295153</v>
      </c>
      <c r="G3171" s="32">
        <v>-98630.18</v>
      </c>
      <c r="H3171" s="32">
        <v>-99714.02</v>
      </c>
      <c r="I3171" s="32">
        <v>-99714.03</v>
      </c>
      <c r="J3171" s="32">
        <v>-1083.8400000000111</v>
      </c>
      <c r="K3171" s="32">
        <v>-9.9999999947613105E-3</v>
      </c>
      <c r="L3171" s="32"/>
    </row>
    <row r="3172" spans="1:12">
      <c r="A3172" s="56"/>
      <c r="B3172" s="56" t="s">
        <v>6807</v>
      </c>
      <c r="C3172" s="56" t="s">
        <v>6806</v>
      </c>
      <c r="D3172" s="32">
        <v>1692922</v>
      </c>
      <c r="E3172" s="32">
        <v>-69765</v>
      </c>
      <c r="F3172" s="32">
        <v>1623157</v>
      </c>
      <c r="G3172" s="32">
        <v>-33413.96</v>
      </c>
      <c r="H3172" s="32">
        <v>-33781.14</v>
      </c>
      <c r="I3172" s="32">
        <v>-33781.15</v>
      </c>
      <c r="J3172" s="32">
        <v>-367.18000000000029</v>
      </c>
      <c r="K3172" s="32">
        <v>-1.0000000002037268E-2</v>
      </c>
      <c r="L3172" s="32"/>
    </row>
    <row r="3173" spans="1:12">
      <c r="A3173" s="56"/>
      <c r="B3173" s="56" t="s">
        <v>6809</v>
      </c>
      <c r="C3173" s="56" t="s">
        <v>6808</v>
      </c>
      <c r="D3173" s="32">
        <v>366739</v>
      </c>
      <c r="E3173" s="32">
        <v>-10341</v>
      </c>
      <c r="F3173" s="32">
        <v>356398</v>
      </c>
      <c r="G3173" s="32">
        <v>-7238.49</v>
      </c>
      <c r="H3173" s="32">
        <v>-7318.03</v>
      </c>
      <c r="I3173" s="32">
        <v>-7318.04</v>
      </c>
      <c r="J3173" s="32">
        <v>-79.539999999999964</v>
      </c>
      <c r="K3173" s="32">
        <v>-1.0000000000218279E-2</v>
      </c>
      <c r="L3173" s="32"/>
    </row>
    <row r="3174" spans="1:12">
      <c r="A3174" s="56"/>
      <c r="B3174" s="56" t="s">
        <v>6811</v>
      </c>
      <c r="C3174" s="56" t="s">
        <v>6810</v>
      </c>
      <c r="D3174" s="32">
        <v>1840800</v>
      </c>
      <c r="E3174" s="32">
        <v>-53900</v>
      </c>
      <c r="F3174" s="32">
        <v>1786900</v>
      </c>
      <c r="G3174" s="32">
        <v>-36332.68</v>
      </c>
      <c r="H3174" s="32">
        <v>-36731.949999999997</v>
      </c>
      <c r="I3174" s="32">
        <v>-36731.949999999997</v>
      </c>
      <c r="J3174" s="32">
        <v>-399.2699999999968</v>
      </c>
      <c r="K3174" s="32">
        <v>0</v>
      </c>
      <c r="L3174" s="32"/>
    </row>
    <row r="3175" spans="1:12">
      <c r="A3175" s="56"/>
      <c r="B3175" s="56" t="s">
        <v>6813</v>
      </c>
      <c r="C3175" s="56" t="s">
        <v>6812</v>
      </c>
      <c r="D3175" s="32">
        <v>2770479</v>
      </c>
      <c r="E3175" s="32">
        <v>-113931</v>
      </c>
      <c r="F3175" s="32">
        <v>2656548</v>
      </c>
      <c r="G3175" s="32">
        <v>-65618.62</v>
      </c>
      <c r="H3175" s="32">
        <v>-66339.69</v>
      </c>
      <c r="I3175" s="32">
        <v>-66339.7</v>
      </c>
      <c r="J3175" s="32">
        <v>-721.07000000000698</v>
      </c>
      <c r="K3175" s="32">
        <v>-9.9999999947613105E-3</v>
      </c>
      <c r="L3175" s="32"/>
    </row>
    <row r="3176" spans="1:12">
      <c r="A3176" s="56"/>
      <c r="B3176" s="56" t="s">
        <v>6823</v>
      </c>
      <c r="C3176" s="56" t="s">
        <v>6822</v>
      </c>
      <c r="D3176" s="32">
        <v>9770872</v>
      </c>
      <c r="E3176" s="32">
        <v>-254310</v>
      </c>
      <c r="F3176" s="32">
        <v>9516562</v>
      </c>
      <c r="G3176" s="32">
        <v>-128568.02</v>
      </c>
      <c r="H3176" s="32">
        <v>-129980.85</v>
      </c>
      <c r="I3176" s="32">
        <v>-129980.86</v>
      </c>
      <c r="J3176" s="32">
        <v>-1412.8300000000017</v>
      </c>
      <c r="K3176" s="32">
        <v>-9.9999999947613105E-3</v>
      </c>
      <c r="L3176" s="32"/>
    </row>
    <row r="3177" spans="1:12">
      <c r="A3177" s="56"/>
      <c r="B3177" s="56" t="s">
        <v>6936</v>
      </c>
      <c r="C3177" s="56" t="s">
        <v>6935</v>
      </c>
      <c r="D3177" s="32">
        <v>758000</v>
      </c>
      <c r="E3177" s="32">
        <v>-16605</v>
      </c>
      <c r="F3177" s="32">
        <v>741395</v>
      </c>
      <c r="G3177" s="32">
        <v>-14960.98</v>
      </c>
      <c r="H3177" s="32">
        <v>-15125.39</v>
      </c>
      <c r="I3177" s="32">
        <v>-15125.39</v>
      </c>
      <c r="J3177" s="32">
        <v>-164.40999999999985</v>
      </c>
      <c r="K3177" s="32">
        <v>0</v>
      </c>
      <c r="L3177" s="32"/>
    </row>
    <row r="3178" spans="1:12">
      <c r="A3178" s="56"/>
      <c r="B3178" s="56" t="s">
        <v>6855</v>
      </c>
      <c r="C3178" s="56" t="s">
        <v>6854</v>
      </c>
      <c r="D3178" s="32">
        <v>6221543</v>
      </c>
      <c r="E3178" s="32">
        <v>-94999</v>
      </c>
      <c r="F3178" s="32">
        <v>6126544</v>
      </c>
      <c r="G3178" s="32">
        <v>-98237.88</v>
      </c>
      <c r="H3178" s="32">
        <v>-99317.42</v>
      </c>
      <c r="I3178" s="32">
        <v>-99317.41</v>
      </c>
      <c r="J3178" s="32">
        <v>-1079.5399999999936</v>
      </c>
      <c r="K3178" s="32">
        <v>9.9999999947613105E-3</v>
      </c>
      <c r="L3178" s="32"/>
    </row>
    <row r="3179" spans="1:12">
      <c r="A3179" s="56"/>
      <c r="B3179" s="56" t="s">
        <v>6900</v>
      </c>
      <c r="C3179" s="56" t="s">
        <v>6899</v>
      </c>
      <c r="D3179" s="32">
        <v>255842</v>
      </c>
      <c r="E3179" s="32">
        <v>-3107</v>
      </c>
      <c r="F3179" s="32">
        <v>252735</v>
      </c>
      <c r="G3179" s="32">
        <v>-5049.67</v>
      </c>
      <c r="H3179" s="32">
        <v>-5105.16</v>
      </c>
      <c r="I3179" s="32">
        <v>-5105.16</v>
      </c>
      <c r="J3179" s="32">
        <v>-55.489999999999782</v>
      </c>
      <c r="K3179" s="32">
        <v>0</v>
      </c>
      <c r="L3179" s="32"/>
    </row>
    <row r="3180" spans="1:12">
      <c r="A3180" s="56"/>
      <c r="B3180" s="56" t="s">
        <v>6679</v>
      </c>
      <c r="C3180" s="56" t="s">
        <v>6937</v>
      </c>
      <c r="D3180" s="32">
        <v>212400</v>
      </c>
      <c r="E3180" s="32">
        <v>-4622</v>
      </c>
      <c r="F3180" s="32">
        <v>207778</v>
      </c>
      <c r="G3180" s="32">
        <v>-2012.27</v>
      </c>
      <c r="H3180" s="32">
        <v>-2034.39</v>
      </c>
      <c r="I3180" s="32">
        <v>-2034.38</v>
      </c>
      <c r="J3180" s="32">
        <v>-22.120000000000118</v>
      </c>
      <c r="K3180" s="32">
        <v>9.9999999999909051E-3</v>
      </c>
      <c r="L3180" s="32"/>
    </row>
    <row r="3181" spans="1:12">
      <c r="A3181" s="56"/>
      <c r="B3181" s="56" t="s">
        <v>6842</v>
      </c>
      <c r="C3181" s="56" t="s">
        <v>6841</v>
      </c>
      <c r="D3181" s="32">
        <v>1609000</v>
      </c>
      <c r="E3181" s="32">
        <v>-11447</v>
      </c>
      <c r="F3181" s="32">
        <v>1597553</v>
      </c>
      <c r="G3181" s="32">
        <v>-25406.04</v>
      </c>
      <c r="H3181" s="32">
        <v>-25685.22</v>
      </c>
      <c r="I3181" s="32">
        <v>-25685.22</v>
      </c>
      <c r="J3181" s="32">
        <v>-279.18000000000029</v>
      </c>
      <c r="K3181" s="32">
        <v>0</v>
      </c>
      <c r="L3181" s="32"/>
    </row>
    <row r="3182" spans="1:12">
      <c r="A3182" s="56"/>
      <c r="B3182" s="56" t="s">
        <v>6920</v>
      </c>
      <c r="C3182" s="56" t="s">
        <v>6919</v>
      </c>
      <c r="D3182" s="32">
        <v>676000</v>
      </c>
      <c r="E3182" s="32">
        <v>-9853</v>
      </c>
      <c r="F3182" s="32">
        <v>666147</v>
      </c>
      <c r="G3182" s="32">
        <v>-10674.01</v>
      </c>
      <c r="H3182" s="32">
        <v>-10791.31</v>
      </c>
      <c r="I3182" s="32">
        <v>-10791.3</v>
      </c>
      <c r="J3182" s="32">
        <v>-117.29999999999927</v>
      </c>
      <c r="K3182" s="32">
        <v>1.0000000000218279E-2</v>
      </c>
      <c r="L3182" s="32"/>
    </row>
    <row r="3183" spans="1:12">
      <c r="A3183" s="56"/>
      <c r="B3183" s="56" t="s">
        <v>6916</v>
      </c>
      <c r="C3183" s="56" t="s">
        <v>6915</v>
      </c>
      <c r="D3183" s="32">
        <v>4670832</v>
      </c>
      <c r="E3183" s="32">
        <v>-55112</v>
      </c>
      <c r="F3183" s="32">
        <v>4615721</v>
      </c>
      <c r="G3183" s="32">
        <v>-73752.23</v>
      </c>
      <c r="H3183" s="32">
        <v>-74562.69</v>
      </c>
      <c r="I3183" s="32">
        <v>-74562.679999999993</v>
      </c>
      <c r="J3183" s="32">
        <v>-810.4600000000064</v>
      </c>
      <c r="K3183" s="32">
        <v>1.0000000009313226E-2</v>
      </c>
      <c r="L3183" s="32"/>
    </row>
    <row r="3184" spans="1:12">
      <c r="A3184" s="56"/>
      <c r="B3184" s="56" t="s">
        <v>6914</v>
      </c>
      <c r="C3184" s="56" t="s">
        <v>6913</v>
      </c>
      <c r="D3184" s="32">
        <v>1239000</v>
      </c>
      <c r="E3184" s="32">
        <v>-7740</v>
      </c>
      <c r="F3184" s="32">
        <v>1231260</v>
      </c>
      <c r="G3184" s="32">
        <v>-11738.25</v>
      </c>
      <c r="H3184" s="32">
        <v>-11867.25</v>
      </c>
      <c r="I3184" s="32">
        <v>-11867.24</v>
      </c>
      <c r="J3184" s="32">
        <v>-129</v>
      </c>
      <c r="K3184" s="32">
        <v>1.0000000000218279E-2</v>
      </c>
      <c r="L3184" s="32"/>
    </row>
    <row r="3185" spans="1:12">
      <c r="A3185" s="56"/>
      <c r="B3185" s="56" t="s">
        <v>6852</v>
      </c>
      <c r="C3185" s="56" t="s">
        <v>6851</v>
      </c>
      <c r="D3185" s="32">
        <v>13246875</v>
      </c>
      <c r="E3185" s="32">
        <v>-59379</v>
      </c>
      <c r="F3185" s="32">
        <v>13187496</v>
      </c>
      <c r="G3185" s="32">
        <v>-174060.76</v>
      </c>
      <c r="H3185" s="32">
        <v>-174484.18</v>
      </c>
      <c r="I3185" s="32">
        <v>-174484.17</v>
      </c>
      <c r="J3185" s="32">
        <v>-423.4199999999837</v>
      </c>
      <c r="K3185" s="32">
        <v>9.9999999802093953E-3</v>
      </c>
      <c r="L3185" s="32"/>
    </row>
    <row r="3186" spans="1:12">
      <c r="A3186" s="56"/>
      <c r="B3186" s="56" t="s">
        <v>6844</v>
      </c>
      <c r="C3186" s="56" t="s">
        <v>6843</v>
      </c>
      <c r="D3186" s="32">
        <v>33600866</v>
      </c>
      <c r="E3186" s="32">
        <v>-252646</v>
      </c>
      <c r="F3186" s="32">
        <v>33348221</v>
      </c>
      <c r="G3186" s="32">
        <v>-442201.68</v>
      </c>
      <c r="H3186" s="32">
        <v>-448085.78</v>
      </c>
      <c r="I3186" s="32">
        <v>-448085.78</v>
      </c>
      <c r="J3186" s="32">
        <v>-5884.1000000000349</v>
      </c>
      <c r="K3186" s="32">
        <v>0</v>
      </c>
      <c r="L3186" s="32"/>
    </row>
    <row r="3187" spans="1:12">
      <c r="A3187" s="56"/>
      <c r="B3187" s="56" t="s">
        <v>6902</v>
      </c>
      <c r="C3187" s="56" t="s">
        <v>6901</v>
      </c>
      <c r="D3187" s="32">
        <v>551356</v>
      </c>
      <c r="E3187" s="32">
        <v>-10763</v>
      </c>
      <c r="F3187" s="32">
        <v>540593</v>
      </c>
      <c r="G3187" s="32">
        <v>-65294.15</v>
      </c>
      <c r="H3187" s="32">
        <v>-66011.66</v>
      </c>
      <c r="I3187" s="32">
        <v>-66011.66</v>
      </c>
      <c r="J3187" s="32">
        <v>-717.51000000000204</v>
      </c>
      <c r="K3187" s="32">
        <v>0</v>
      </c>
      <c r="L3187" s="32"/>
    </row>
    <row r="3188" spans="1:12">
      <c r="A3188" s="56"/>
      <c r="B3188" s="56" t="s">
        <v>6876</v>
      </c>
      <c r="C3188" s="56" t="s">
        <v>6875</v>
      </c>
      <c r="D3188" s="32">
        <v>124040</v>
      </c>
      <c r="E3188" s="32">
        <v>-1259</v>
      </c>
      <c r="F3188" s="32">
        <v>122781</v>
      </c>
      <c r="G3188" s="32">
        <v>-2937.88</v>
      </c>
      <c r="H3188" s="32">
        <v>-2970.16</v>
      </c>
      <c r="I3188" s="32">
        <v>-2970.17</v>
      </c>
      <c r="J3188" s="32">
        <v>-32.279999999999745</v>
      </c>
      <c r="K3188" s="32">
        <v>-1.0000000000218279E-2</v>
      </c>
      <c r="L3188" s="32"/>
    </row>
    <row r="3189" spans="1:12">
      <c r="A3189" s="56"/>
      <c r="B3189" s="56" t="s">
        <v>6878</v>
      </c>
      <c r="C3189" s="56" t="s">
        <v>6877</v>
      </c>
      <c r="D3189" s="32">
        <v>7641354</v>
      </c>
      <c r="E3189" s="32">
        <v>-49058</v>
      </c>
      <c r="F3189" s="32">
        <v>7592296</v>
      </c>
      <c r="G3189" s="32">
        <v>-120656.64</v>
      </c>
      <c r="H3189" s="32">
        <v>-121982.53</v>
      </c>
      <c r="I3189" s="32">
        <v>-121982.53</v>
      </c>
      <c r="J3189" s="32">
        <v>-1325.8899999999994</v>
      </c>
      <c r="K3189" s="32">
        <v>0</v>
      </c>
      <c r="L3189" s="32"/>
    </row>
    <row r="3190" spans="1:12">
      <c r="A3190" s="56"/>
      <c r="B3190" s="56" t="s">
        <v>6943</v>
      </c>
      <c r="C3190" s="56" t="s">
        <v>6942</v>
      </c>
      <c r="D3190" s="32">
        <v>123788</v>
      </c>
      <c r="E3190" s="32">
        <v>-580</v>
      </c>
      <c r="F3190" s="32">
        <v>123208</v>
      </c>
      <c r="G3190" s="32">
        <v>-1525.6</v>
      </c>
      <c r="H3190" s="32">
        <v>-2091.8200000000002</v>
      </c>
      <c r="I3190" s="32">
        <v>-2410.7399999999998</v>
      </c>
      <c r="J3190" s="32">
        <v>-566.22000000000025</v>
      </c>
      <c r="K3190" s="32">
        <v>-318.91999999999962</v>
      </c>
      <c r="L3190" s="32"/>
    </row>
    <row r="3191" spans="1:12">
      <c r="A3191" s="56"/>
      <c r="B3191" s="56" t="s">
        <v>6939</v>
      </c>
      <c r="C3191" s="56" t="s">
        <v>6938</v>
      </c>
      <c r="D3191" s="32">
        <v>120360</v>
      </c>
      <c r="E3191" s="32">
        <v>-2240</v>
      </c>
      <c r="F3191" s="32">
        <v>118120</v>
      </c>
      <c r="G3191" s="32">
        <v>-1425.36</v>
      </c>
      <c r="H3191" s="32">
        <v>-1441.02</v>
      </c>
      <c r="I3191" s="32">
        <v>-1441.02</v>
      </c>
      <c r="J3191" s="32">
        <v>-15.660000000000082</v>
      </c>
      <c r="K3191" s="32">
        <v>0</v>
      </c>
      <c r="L3191" s="32"/>
    </row>
    <row r="3192" spans="1:12">
      <c r="A3192" s="56"/>
      <c r="B3192" s="56" t="s">
        <v>6945</v>
      </c>
      <c r="C3192" s="56" t="s">
        <v>6944</v>
      </c>
      <c r="D3192" s="32">
        <v>225245</v>
      </c>
      <c r="E3192" s="32">
        <v>-2198</v>
      </c>
      <c r="F3192" s="32">
        <v>223047</v>
      </c>
      <c r="G3192" s="32">
        <v>-2667.46</v>
      </c>
      <c r="H3192" s="32">
        <v>-2696.77</v>
      </c>
      <c r="I3192" s="32">
        <v>-2696.77</v>
      </c>
      <c r="J3192" s="32">
        <v>-29.309999999999945</v>
      </c>
      <c r="K3192" s="32">
        <v>0</v>
      </c>
      <c r="L3192" s="32"/>
    </row>
    <row r="3193" spans="1:12">
      <c r="A3193" s="56"/>
      <c r="B3193" s="56" t="s">
        <v>6941</v>
      </c>
      <c r="C3193" s="56" t="s">
        <v>6940</v>
      </c>
      <c r="D3193" s="32">
        <v>145000</v>
      </c>
      <c r="E3193" s="32">
        <v>-1868</v>
      </c>
      <c r="F3193" s="32">
        <v>143132</v>
      </c>
      <c r="G3193" s="32">
        <v>-1717.16</v>
      </c>
      <c r="H3193" s="32">
        <v>-1736.02</v>
      </c>
      <c r="I3193" s="32">
        <v>-1736.03</v>
      </c>
      <c r="J3193" s="32">
        <v>-18.8599999999999</v>
      </c>
      <c r="K3193" s="32">
        <v>-9.9999999999909051E-3</v>
      </c>
      <c r="L3193" s="32"/>
    </row>
    <row r="3194" spans="1:12">
      <c r="A3194" s="56"/>
      <c r="B3194" s="56" t="s">
        <v>6922</v>
      </c>
      <c r="C3194" s="56" t="s">
        <v>6921</v>
      </c>
      <c r="D3194" s="32">
        <v>1105326</v>
      </c>
      <c r="E3194" s="32">
        <v>-40276</v>
      </c>
      <c r="F3194" s="32">
        <v>1065050</v>
      </c>
      <c r="G3194" s="32">
        <v>-52359.14</v>
      </c>
      <c r="H3194" s="32">
        <v>-52934.52</v>
      </c>
      <c r="I3194" s="32">
        <v>-52934.51</v>
      </c>
      <c r="J3194" s="32">
        <v>-575.37999999999738</v>
      </c>
      <c r="K3194" s="32">
        <v>9.9999999947613105E-3</v>
      </c>
      <c r="L3194" s="32"/>
    </row>
    <row r="3195" spans="1:12">
      <c r="A3195" s="56"/>
      <c r="B3195" s="56" t="s">
        <v>6904</v>
      </c>
      <c r="C3195" s="56" t="s">
        <v>6903</v>
      </c>
      <c r="D3195" s="32">
        <v>475000</v>
      </c>
      <c r="E3195" s="32">
        <v>-7418</v>
      </c>
      <c r="F3195" s="32">
        <v>467582</v>
      </c>
      <c r="G3195" s="32">
        <v>-56251.71</v>
      </c>
      <c r="H3195" s="32">
        <v>-56869.86</v>
      </c>
      <c r="I3195" s="32">
        <v>-56869.87</v>
      </c>
      <c r="J3195" s="32">
        <v>-618.15000000000146</v>
      </c>
      <c r="K3195" s="32">
        <v>-1.0000000002037268E-2</v>
      </c>
      <c r="L3195" s="32"/>
    </row>
    <row r="3196" spans="1:12">
      <c r="A3196" s="56"/>
      <c r="B3196" s="56" t="s">
        <v>6888</v>
      </c>
      <c r="C3196" s="56" t="s">
        <v>6887</v>
      </c>
      <c r="D3196" s="32">
        <v>368989</v>
      </c>
      <c r="E3196" s="32">
        <v>-2721</v>
      </c>
      <c r="F3196" s="32">
        <v>366268</v>
      </c>
      <c r="G3196" s="32">
        <v>-14565.8</v>
      </c>
      <c r="H3196" s="32">
        <v>-14725.86</v>
      </c>
      <c r="I3196" s="32">
        <v>-14725.86</v>
      </c>
      <c r="J3196" s="32">
        <v>-160.06000000000131</v>
      </c>
      <c r="K3196" s="32">
        <v>0</v>
      </c>
      <c r="L3196" s="32"/>
    </row>
    <row r="3197" spans="1:12">
      <c r="A3197" s="56"/>
      <c r="B3197" s="56" t="s">
        <v>6906</v>
      </c>
      <c r="C3197" s="56" t="s">
        <v>6905</v>
      </c>
      <c r="D3197" s="32">
        <v>764740</v>
      </c>
      <c r="E3197" s="32">
        <v>-1791</v>
      </c>
      <c r="F3197" s="32">
        <v>762948</v>
      </c>
      <c r="G3197" s="32">
        <v>-18112.62</v>
      </c>
      <c r="H3197" s="32">
        <v>-18298.12</v>
      </c>
      <c r="I3197" s="32">
        <v>-18333.07</v>
      </c>
      <c r="J3197" s="32">
        <v>-185.5</v>
      </c>
      <c r="K3197" s="32">
        <v>-34.950000000000728</v>
      </c>
      <c r="L3197" s="32"/>
    </row>
    <row r="3198" spans="1:12">
      <c r="A3198" s="56"/>
      <c r="B3198" s="56" t="s">
        <v>6908</v>
      </c>
      <c r="C3198" s="56" t="s">
        <v>6907</v>
      </c>
      <c r="D3198" s="32">
        <v>474810</v>
      </c>
      <c r="E3198" s="32">
        <v>-1112</v>
      </c>
      <c r="F3198" s="32">
        <v>473698</v>
      </c>
      <c r="G3198" s="32">
        <v>-11245.85</v>
      </c>
      <c r="H3198" s="32">
        <v>-11369.42</v>
      </c>
      <c r="I3198" s="32">
        <v>-11369.43</v>
      </c>
      <c r="J3198" s="32">
        <v>-123.56999999999971</v>
      </c>
      <c r="K3198" s="32">
        <v>-1.0000000000218279E-2</v>
      </c>
      <c r="L3198" s="32"/>
    </row>
    <row r="3199" spans="1:12">
      <c r="A3199" s="56"/>
      <c r="B3199" s="56" t="s">
        <v>6926</v>
      </c>
      <c r="C3199" s="56" t="s">
        <v>6925</v>
      </c>
      <c r="D3199" s="32">
        <v>14169303</v>
      </c>
      <c r="E3199" s="32">
        <v>-110637</v>
      </c>
      <c r="F3199" s="32">
        <v>14058666</v>
      </c>
      <c r="G3199" s="32">
        <v>-335598.98</v>
      </c>
      <c r="H3199" s="32">
        <v>-339286.87</v>
      </c>
      <c r="I3199" s="32">
        <v>-339286.88</v>
      </c>
      <c r="J3199" s="32">
        <v>-3687.890000000014</v>
      </c>
      <c r="K3199" s="32">
        <v>-1.0000000009313226E-2</v>
      </c>
      <c r="L3199" s="32"/>
    </row>
    <row r="3200" spans="1:12">
      <c r="A3200" s="56"/>
      <c r="B3200" s="56" t="s">
        <v>6932</v>
      </c>
      <c r="C3200" s="56" t="s">
        <v>6931</v>
      </c>
      <c r="D3200" s="32">
        <v>169167</v>
      </c>
      <c r="E3200" s="32">
        <v>-5460</v>
      </c>
      <c r="F3200" s="32">
        <v>163707</v>
      </c>
      <c r="G3200" s="32">
        <v>-8013.42</v>
      </c>
      <c r="H3200" s="32">
        <v>-8101.47</v>
      </c>
      <c r="I3200" s="32">
        <v>-8101.48</v>
      </c>
      <c r="J3200" s="32">
        <v>-88.050000000000182</v>
      </c>
      <c r="K3200" s="32">
        <v>-9.999999999308784E-3</v>
      </c>
      <c r="L3200" s="32"/>
    </row>
    <row r="3201" spans="1:12">
      <c r="A3201" s="56"/>
      <c r="B3201" s="56" t="s">
        <v>6910</v>
      </c>
      <c r="C3201" s="56" t="s">
        <v>6909</v>
      </c>
      <c r="D3201" s="32">
        <v>1091573</v>
      </c>
      <c r="E3201" s="32">
        <v>-6819</v>
      </c>
      <c r="F3201" s="32">
        <v>1084754</v>
      </c>
      <c r="G3201" s="32">
        <v>-51707.66</v>
      </c>
      <c r="H3201" s="32">
        <v>-52275.88</v>
      </c>
      <c r="I3201" s="32">
        <v>-52275.88</v>
      </c>
      <c r="J3201" s="32">
        <v>-568.21999999999389</v>
      </c>
      <c r="K3201" s="32">
        <v>0</v>
      </c>
      <c r="L3201" s="32"/>
    </row>
    <row r="3202" spans="1:12">
      <c r="A3202" s="56"/>
      <c r="B3202" s="56" t="s">
        <v>6918</v>
      </c>
      <c r="C3202" s="56" t="s">
        <v>6917</v>
      </c>
      <c r="D3202" s="32">
        <v>779695</v>
      </c>
      <c r="E3202" s="32">
        <v>-4059</v>
      </c>
      <c r="F3202" s="32">
        <v>775636</v>
      </c>
      <c r="G3202" s="32">
        <v>-18467.02</v>
      </c>
      <c r="H3202" s="32">
        <v>-18669.96</v>
      </c>
      <c r="I3202" s="32">
        <v>-18669.96</v>
      </c>
      <c r="J3202" s="32">
        <v>-202.93999999999869</v>
      </c>
      <c r="K3202" s="32">
        <v>0</v>
      </c>
      <c r="L3202" s="32"/>
    </row>
    <row r="3203" spans="1:12">
      <c r="A3203" s="56"/>
      <c r="B3203" s="56" t="s">
        <v>6912</v>
      </c>
      <c r="C3203" s="56" t="s">
        <v>6911</v>
      </c>
      <c r="D3203" s="32">
        <v>894867</v>
      </c>
      <c r="E3203" s="32">
        <v>-20030</v>
      </c>
      <c r="F3203" s="32">
        <v>874837</v>
      </c>
      <c r="G3203" s="32">
        <v>-42389.73</v>
      </c>
      <c r="H3203" s="32">
        <v>-42874.21</v>
      </c>
      <c r="I3203" s="32">
        <v>-44573.39</v>
      </c>
      <c r="J3203" s="32">
        <v>-484.47999999999593</v>
      </c>
      <c r="K3203" s="32">
        <v>-1699.1800000000003</v>
      </c>
      <c r="L3203" s="32"/>
    </row>
    <row r="3204" spans="1:12">
      <c r="A3204" s="56"/>
      <c r="B3204" s="56" t="s">
        <v>6882</v>
      </c>
      <c r="C3204" s="56" t="s">
        <v>6881</v>
      </c>
      <c r="D3204" s="32">
        <v>3204322</v>
      </c>
      <c r="E3204" s="32">
        <v>-5560</v>
      </c>
      <c r="F3204" s="32">
        <v>3198762</v>
      </c>
      <c r="G3204" s="32">
        <v>-42163.41</v>
      </c>
      <c r="H3204" s="32">
        <v>-42626.75</v>
      </c>
      <c r="I3204" s="32">
        <v>-42626.74</v>
      </c>
      <c r="J3204" s="32">
        <v>-463.33999999999651</v>
      </c>
      <c r="K3204" s="32">
        <v>1.0000000002037268E-2</v>
      </c>
      <c r="L3204" s="32"/>
    </row>
    <row r="3205" spans="1:12">
      <c r="A3205" s="56"/>
      <c r="B3205" s="56" t="s">
        <v>6884</v>
      </c>
      <c r="C3205" s="56" t="s">
        <v>6883</v>
      </c>
      <c r="D3205" s="32">
        <v>558443</v>
      </c>
      <c r="E3205" s="32">
        <v>-2471</v>
      </c>
      <c r="F3205" s="32">
        <v>555972</v>
      </c>
      <c r="G3205" s="32">
        <v>-13226.68</v>
      </c>
      <c r="H3205" s="32">
        <v>-13372.04</v>
      </c>
      <c r="I3205" s="32">
        <v>-13372.03</v>
      </c>
      <c r="J3205" s="32">
        <v>-145.36000000000058</v>
      </c>
      <c r="K3205" s="32">
        <v>1.0000000000218279E-2</v>
      </c>
      <c r="L3205" s="32"/>
    </row>
    <row r="3206" spans="1:12">
      <c r="A3206" s="56"/>
      <c r="B3206" s="56" t="s">
        <v>6886</v>
      </c>
      <c r="C3206" s="56" t="s">
        <v>6885</v>
      </c>
      <c r="D3206" s="32">
        <v>5544350</v>
      </c>
      <c r="E3206" s="32">
        <v>-24532</v>
      </c>
      <c r="F3206" s="32">
        <v>5519818</v>
      </c>
      <c r="G3206" s="32">
        <v>-131317.56</v>
      </c>
      <c r="H3206" s="32">
        <v>-132760.6</v>
      </c>
      <c r="I3206" s="32">
        <v>-132760.60999999999</v>
      </c>
      <c r="J3206" s="32">
        <v>-1443.0400000000081</v>
      </c>
      <c r="K3206" s="32">
        <v>-9.9999999802093953E-3</v>
      </c>
      <c r="L3206" s="32"/>
    </row>
    <row r="3207" spans="1:12">
      <c r="A3207" s="56"/>
      <c r="B3207" s="56" t="s">
        <v>6890</v>
      </c>
      <c r="C3207" s="56" t="s">
        <v>6889</v>
      </c>
      <c r="D3207" s="32">
        <v>734246</v>
      </c>
      <c r="E3207" s="32">
        <v>-15288</v>
      </c>
      <c r="F3207" s="32">
        <v>718958</v>
      </c>
      <c r="G3207" s="32">
        <v>-28984.28</v>
      </c>
      <c r="H3207" s="32">
        <v>-29302.78</v>
      </c>
      <c r="I3207" s="32">
        <v>-29302.79</v>
      </c>
      <c r="J3207" s="32">
        <v>-318.5</v>
      </c>
      <c r="K3207" s="32">
        <v>-1.0000000002037268E-2</v>
      </c>
      <c r="L3207" s="32"/>
    </row>
    <row r="3208" spans="1:12">
      <c r="A3208" s="56"/>
      <c r="B3208" s="56" t="s">
        <v>6892</v>
      </c>
      <c r="C3208" s="56" t="s">
        <v>6891</v>
      </c>
      <c r="D3208" s="32">
        <v>315000</v>
      </c>
      <c r="E3208" s="32">
        <v>-6149</v>
      </c>
      <c r="F3208" s="32">
        <v>308851</v>
      </c>
      <c r="G3208" s="32">
        <v>-12434.59</v>
      </c>
      <c r="H3208" s="32">
        <v>-12571.23</v>
      </c>
      <c r="I3208" s="32">
        <v>-12571.24</v>
      </c>
      <c r="J3208" s="32">
        <v>-136.63999999999942</v>
      </c>
      <c r="K3208" s="32">
        <v>-1.0000000000218279E-2</v>
      </c>
      <c r="L3208" s="32"/>
    </row>
    <row r="3209" spans="1:12">
      <c r="A3209" s="56"/>
      <c r="B3209" s="56" t="s">
        <v>6894</v>
      </c>
      <c r="C3209" s="56" t="s">
        <v>6893</v>
      </c>
      <c r="D3209" s="32">
        <v>133820</v>
      </c>
      <c r="E3209" s="32">
        <v>-1800</v>
      </c>
      <c r="F3209" s="32">
        <v>132020</v>
      </c>
      <c r="G3209" s="32">
        <v>-5282.53</v>
      </c>
      <c r="H3209" s="32">
        <v>-5340.58</v>
      </c>
      <c r="I3209" s="32">
        <v>-5340.58</v>
      </c>
      <c r="J3209" s="32">
        <v>-58.050000000000182</v>
      </c>
      <c r="K3209" s="32">
        <v>0</v>
      </c>
      <c r="L3209" s="32"/>
    </row>
    <row r="3210" spans="1:12">
      <c r="A3210" s="56"/>
      <c r="B3210" s="56" t="s">
        <v>6896</v>
      </c>
      <c r="C3210" s="56" t="s">
        <v>6895</v>
      </c>
      <c r="D3210" s="32">
        <v>731580</v>
      </c>
      <c r="E3210" s="32">
        <v>-20945</v>
      </c>
      <c r="F3210" s="32">
        <v>710635</v>
      </c>
      <c r="G3210" s="32">
        <v>-28879.040000000001</v>
      </c>
      <c r="H3210" s="32">
        <v>-29196.39</v>
      </c>
      <c r="I3210" s="32">
        <v>-29196.38</v>
      </c>
      <c r="J3210" s="32">
        <v>-317.34999999999854</v>
      </c>
      <c r="K3210" s="32">
        <v>9.9999999983992893E-3</v>
      </c>
      <c r="L3210" s="32"/>
    </row>
    <row r="3211" spans="1:12">
      <c r="A3211" s="56"/>
      <c r="B3211" s="56" t="s">
        <v>6930</v>
      </c>
      <c r="C3211" s="56" t="s">
        <v>6929</v>
      </c>
      <c r="D3211" s="32">
        <v>131218</v>
      </c>
      <c r="E3211" s="32">
        <v>-581</v>
      </c>
      <c r="F3211" s="32">
        <v>130638</v>
      </c>
      <c r="G3211" s="32">
        <v>-3107.9</v>
      </c>
      <c r="H3211" s="32">
        <v>-3142.04</v>
      </c>
      <c r="I3211" s="32">
        <v>-3142.05</v>
      </c>
      <c r="J3211" s="32">
        <v>-34.139999999999873</v>
      </c>
      <c r="K3211" s="32">
        <v>-1.0000000000218279E-2</v>
      </c>
      <c r="L3211" s="32"/>
    </row>
    <row r="3212" spans="1:12">
      <c r="A3212" s="56"/>
      <c r="B3212" s="56" t="s">
        <v>6934</v>
      </c>
      <c r="C3212" s="56" t="s">
        <v>6933</v>
      </c>
      <c r="D3212" s="32">
        <v>973736</v>
      </c>
      <c r="E3212" s="32">
        <v>-3041</v>
      </c>
      <c r="F3212" s="32">
        <v>970695</v>
      </c>
      <c r="G3212" s="32">
        <v>-46125.74</v>
      </c>
      <c r="H3212" s="32">
        <v>-46632.62</v>
      </c>
      <c r="I3212" s="32">
        <v>-46632.61</v>
      </c>
      <c r="J3212" s="32">
        <v>-506.88000000000466</v>
      </c>
      <c r="K3212" s="32">
        <v>1.0000000002037268E-2</v>
      </c>
      <c r="L3212" s="32"/>
    </row>
    <row r="3213" spans="1:12">
      <c r="A3213" s="56"/>
      <c r="B3213" s="56" t="s">
        <v>6898</v>
      </c>
      <c r="C3213" s="56" t="s">
        <v>6897</v>
      </c>
      <c r="D3213" s="32">
        <v>534648</v>
      </c>
      <c r="E3213" s="32">
        <v>-348</v>
      </c>
      <c r="F3213" s="32">
        <v>534300</v>
      </c>
      <c r="G3213" s="32">
        <v>-15828.88</v>
      </c>
      <c r="H3213" s="32">
        <v>-16002.82</v>
      </c>
      <c r="I3213" s="32">
        <v>-16002.82</v>
      </c>
      <c r="J3213" s="32">
        <v>-173.94000000000051</v>
      </c>
      <c r="K3213" s="32">
        <v>0</v>
      </c>
      <c r="L3213" s="32"/>
    </row>
    <row r="3214" spans="1:12">
      <c r="A3214" s="56"/>
      <c r="B3214" s="56" t="s">
        <v>6846</v>
      </c>
      <c r="C3214" s="56" t="s">
        <v>6845</v>
      </c>
      <c r="D3214" s="32">
        <v>2755000</v>
      </c>
      <c r="E3214" s="32">
        <v>-1434</v>
      </c>
      <c r="F3214" s="32">
        <v>2753566</v>
      </c>
      <c r="G3214" s="32">
        <v>-65267.99</v>
      </c>
      <c r="H3214" s="32">
        <v>-66214.34</v>
      </c>
      <c r="I3214" s="32">
        <v>-66214.34</v>
      </c>
      <c r="J3214" s="32">
        <v>-946.34999999999854</v>
      </c>
      <c r="K3214" s="32">
        <v>0</v>
      </c>
      <c r="L3214" s="32"/>
    </row>
    <row r="3215" spans="1:12">
      <c r="A3215" s="56"/>
      <c r="B3215" s="56" t="s">
        <v>6857</v>
      </c>
      <c r="C3215" s="56" t="s">
        <v>6856</v>
      </c>
      <c r="D3215" s="32">
        <v>4332960</v>
      </c>
      <c r="E3215" s="32">
        <v>-36339</v>
      </c>
      <c r="F3215" s="32">
        <v>4296621</v>
      </c>
      <c r="G3215" s="32">
        <v>-57014.37</v>
      </c>
      <c r="H3215" s="32">
        <v>-57640.9</v>
      </c>
      <c r="I3215" s="32">
        <v>-57640.89</v>
      </c>
      <c r="J3215" s="32">
        <v>-626.52999999999884</v>
      </c>
      <c r="K3215" s="32">
        <v>1.0000000002037268E-2</v>
      </c>
      <c r="L3215" s="32"/>
    </row>
    <row r="3216" spans="1:12">
      <c r="A3216" s="56"/>
      <c r="B3216" s="56" t="s">
        <v>6840</v>
      </c>
      <c r="C3216" s="56" t="s">
        <v>6839</v>
      </c>
      <c r="D3216" s="32">
        <v>3821064</v>
      </c>
      <c r="E3216" s="32">
        <v>-1989</v>
      </c>
      <c r="F3216" s="32">
        <v>3819075</v>
      </c>
      <c r="G3216" s="32">
        <v>-90359.73</v>
      </c>
      <c r="H3216" s="32">
        <v>-81819.11</v>
      </c>
      <c r="I3216" s="32">
        <v>-81819.12</v>
      </c>
      <c r="J3216" s="32">
        <v>8540.6199999999953</v>
      </c>
      <c r="K3216" s="32">
        <v>-9.9999999947613105E-3</v>
      </c>
      <c r="L3216" s="32"/>
    </row>
    <row r="3217" spans="1:12">
      <c r="A3217" s="56"/>
      <c r="B3217" s="56" t="s">
        <v>6848</v>
      </c>
      <c r="C3217" s="56" t="s">
        <v>6847</v>
      </c>
      <c r="D3217" s="32">
        <v>57947914</v>
      </c>
      <c r="E3217" s="32">
        <v>-251372</v>
      </c>
      <c r="F3217" s="32">
        <v>57696542</v>
      </c>
      <c r="G3217" s="32">
        <v>-762505.67</v>
      </c>
      <c r="H3217" s="32">
        <v>-771785.7</v>
      </c>
      <c r="I3217" s="32">
        <v>-771785.71</v>
      </c>
      <c r="J3217" s="32">
        <v>-9280.0299999999115</v>
      </c>
      <c r="K3217" s="32">
        <v>-1.0000000009313226E-2</v>
      </c>
      <c r="L3217" s="32"/>
    </row>
    <row r="3218" spans="1:12">
      <c r="A3218" s="56"/>
      <c r="B3218" s="56" t="s">
        <v>3034</v>
      </c>
      <c r="C3218" s="56" t="s">
        <v>6968</v>
      </c>
      <c r="D3218" s="32">
        <v>120875</v>
      </c>
      <c r="E3218" s="32">
        <v>-252</v>
      </c>
      <c r="F3218" s="32">
        <v>120623</v>
      </c>
      <c r="G3218" s="32">
        <v>-2862.91</v>
      </c>
      <c r="H3218" s="32">
        <v>-2894.36</v>
      </c>
      <c r="I3218" s="32">
        <v>-2894.37</v>
      </c>
      <c r="J3218" s="32">
        <v>-31.450000000000273</v>
      </c>
      <c r="K3218" s="32">
        <v>-9.9999999997635314E-3</v>
      </c>
      <c r="L3218" s="32"/>
    </row>
    <row r="3219" spans="1:12">
      <c r="A3219" s="56"/>
      <c r="B3219" s="56" t="s">
        <v>6963</v>
      </c>
      <c r="C3219" s="56" t="s">
        <v>6962</v>
      </c>
      <c r="D3219" s="32">
        <v>67673</v>
      </c>
      <c r="E3219" s="32">
        <v>-141</v>
      </c>
      <c r="F3219" s="32">
        <v>67532</v>
      </c>
      <c r="G3219" s="32">
        <v>-1602.83</v>
      </c>
      <c r="H3219" s="32">
        <v>-1620.44</v>
      </c>
      <c r="I3219" s="32">
        <v>-1620.45</v>
      </c>
      <c r="J3219" s="32">
        <v>-17.610000000000127</v>
      </c>
      <c r="K3219" s="32">
        <v>-9.9999999999909051E-3</v>
      </c>
      <c r="L3219" s="32"/>
    </row>
    <row r="3220" spans="1:12">
      <c r="A3220" s="56"/>
      <c r="B3220" s="56" t="s">
        <v>6922</v>
      </c>
      <c r="C3220" s="56" t="s">
        <v>6956</v>
      </c>
      <c r="D3220" s="32">
        <v>1751707</v>
      </c>
      <c r="E3220" s="32">
        <v>-4559</v>
      </c>
      <c r="F3220" s="32">
        <v>1747147</v>
      </c>
      <c r="G3220" s="32">
        <v>-82978.100000000006</v>
      </c>
      <c r="H3220" s="32">
        <v>-83889.95</v>
      </c>
      <c r="I3220" s="32">
        <v>-83889.94</v>
      </c>
      <c r="J3220" s="32">
        <v>-911.84999999999127</v>
      </c>
      <c r="K3220" s="32">
        <v>9.9999999947613105E-3</v>
      </c>
      <c r="L3220" s="32"/>
    </row>
    <row r="3221" spans="1:12">
      <c r="A3221" s="56"/>
      <c r="B3221" s="56" t="s">
        <v>6955</v>
      </c>
      <c r="C3221" s="56" t="s">
        <v>6954</v>
      </c>
      <c r="D3221" s="32">
        <v>1677616</v>
      </c>
      <c r="E3221" s="32">
        <v>-5240</v>
      </c>
      <c r="F3221" s="32">
        <v>1672376</v>
      </c>
      <c r="G3221" s="32">
        <v>-79495.850000000006</v>
      </c>
      <c r="H3221" s="32">
        <v>-82863.94</v>
      </c>
      <c r="I3221" s="32">
        <v>-82863.929999999993</v>
      </c>
      <c r="J3221" s="32">
        <v>-3368.0899999999965</v>
      </c>
      <c r="K3221" s="32">
        <v>1.0000000009313226E-2</v>
      </c>
      <c r="L3221" s="32"/>
    </row>
    <row r="3222" spans="1:12">
      <c r="A3222" s="56"/>
      <c r="B3222" s="56" t="s">
        <v>6958</v>
      </c>
      <c r="C3222" s="56" t="s">
        <v>6957</v>
      </c>
      <c r="D3222" s="32">
        <v>1189648</v>
      </c>
      <c r="E3222" s="32">
        <v>-5573</v>
      </c>
      <c r="F3222" s="32">
        <v>1184075</v>
      </c>
      <c r="G3222" s="32">
        <v>-56353.46</v>
      </c>
      <c r="H3222" s="32">
        <v>-56972.73</v>
      </c>
      <c r="I3222" s="32">
        <v>-56972.74</v>
      </c>
      <c r="J3222" s="32">
        <v>-619.27000000000407</v>
      </c>
      <c r="K3222" s="32">
        <v>-9.9999999947613105E-3</v>
      </c>
      <c r="L3222" s="32"/>
    </row>
    <row r="3223" spans="1:12">
      <c r="A3223" s="56"/>
      <c r="B3223" s="56" t="s">
        <v>6953</v>
      </c>
      <c r="C3223" s="56" t="s">
        <v>6952</v>
      </c>
      <c r="D3223" s="32">
        <v>8467551</v>
      </c>
      <c r="E3223" s="32">
        <v>-26447</v>
      </c>
      <c r="F3223" s="32">
        <v>8441105</v>
      </c>
      <c r="G3223" s="32">
        <v>-401029.3</v>
      </c>
      <c r="H3223" s="32">
        <v>-398389.11</v>
      </c>
      <c r="I3223" s="32">
        <v>-398389.12</v>
      </c>
      <c r="J3223" s="32">
        <v>2640.1900000000023</v>
      </c>
      <c r="K3223" s="32">
        <v>-1.0000000009313226E-2</v>
      </c>
      <c r="L3223" s="32"/>
    </row>
    <row r="3224" spans="1:12">
      <c r="A3224" s="56"/>
      <c r="B3224" s="56" t="s">
        <v>6965</v>
      </c>
      <c r="C3224" s="56" t="s">
        <v>6964</v>
      </c>
      <c r="D3224" s="32">
        <v>682000</v>
      </c>
      <c r="E3224" s="32">
        <v>-1775</v>
      </c>
      <c r="F3224" s="32">
        <v>680225</v>
      </c>
      <c r="G3224" s="32">
        <v>-16153.12</v>
      </c>
      <c r="H3224" s="32">
        <v>-16330.63</v>
      </c>
      <c r="I3224" s="32">
        <v>-16330.63</v>
      </c>
      <c r="J3224" s="32">
        <v>-177.5099999999984</v>
      </c>
      <c r="K3224" s="32">
        <v>0</v>
      </c>
      <c r="L3224" s="32"/>
    </row>
    <row r="3225" spans="1:12">
      <c r="A3225" s="56"/>
      <c r="B3225" s="56" t="s">
        <v>6951</v>
      </c>
      <c r="C3225" s="56" t="s">
        <v>6950</v>
      </c>
      <c r="D3225" s="32">
        <v>1027043</v>
      </c>
      <c r="E3225" s="32">
        <v>-3742</v>
      </c>
      <c r="F3225" s="32">
        <v>1023301</v>
      </c>
      <c r="G3225" s="32">
        <v>-9730.18</v>
      </c>
      <c r="H3225" s="32">
        <v>-9837.1</v>
      </c>
      <c r="I3225" s="32">
        <v>-9837.1</v>
      </c>
      <c r="J3225" s="32">
        <v>-106.92000000000007</v>
      </c>
      <c r="K3225" s="32">
        <v>0</v>
      </c>
      <c r="L3225" s="32"/>
    </row>
    <row r="3226" spans="1:12">
      <c r="A3226" s="56"/>
      <c r="B3226" s="56" t="s">
        <v>6785</v>
      </c>
      <c r="C3226" s="56" t="s">
        <v>6959</v>
      </c>
      <c r="D3226" s="32">
        <v>507465</v>
      </c>
      <c r="E3226" s="32">
        <v>-514</v>
      </c>
      <c r="F3226" s="32">
        <v>506952</v>
      </c>
      <c r="G3226" s="32">
        <v>-6677.38</v>
      </c>
      <c r="H3226" s="32">
        <v>-6750.75</v>
      </c>
      <c r="I3226" s="32">
        <v>-6750.76</v>
      </c>
      <c r="J3226" s="32">
        <v>-73.369999999999891</v>
      </c>
      <c r="K3226" s="32">
        <v>-1.0000000000218279E-2</v>
      </c>
      <c r="L3226" s="32"/>
    </row>
    <row r="3227" spans="1:12">
      <c r="A3227" s="56"/>
      <c r="B3227" s="56" t="s">
        <v>6961</v>
      </c>
      <c r="C3227" s="56" t="s">
        <v>6960</v>
      </c>
      <c r="D3227" s="32">
        <v>1679558</v>
      </c>
      <c r="E3227" s="32">
        <v>-13552</v>
      </c>
      <c r="F3227" s="32">
        <v>1666007</v>
      </c>
      <c r="G3227" s="32">
        <v>-39780.22</v>
      </c>
      <c r="H3227" s="32">
        <v>-40217.370000000003</v>
      </c>
      <c r="I3227" s="32">
        <v>-40217.370000000003</v>
      </c>
      <c r="J3227" s="32">
        <v>-437.15000000000146</v>
      </c>
      <c r="K3227" s="32">
        <v>0</v>
      </c>
      <c r="L3227" s="32"/>
    </row>
    <row r="3228" spans="1:12">
      <c r="A3228" s="56"/>
      <c r="B3228" s="56" t="s">
        <v>6947</v>
      </c>
      <c r="C3228" s="56" t="s">
        <v>6946</v>
      </c>
      <c r="D3228" s="32">
        <v>85000</v>
      </c>
      <c r="E3228" s="32">
        <v>-465</v>
      </c>
      <c r="F3228" s="32">
        <v>84535</v>
      </c>
      <c r="G3228" s="32">
        <v>-1006.61</v>
      </c>
      <c r="H3228" s="32">
        <v>-1017.67</v>
      </c>
      <c r="I3228" s="32">
        <v>-1017.67</v>
      </c>
      <c r="J3228" s="32">
        <v>-11.059999999999945</v>
      </c>
      <c r="K3228" s="32">
        <v>0</v>
      </c>
      <c r="L3228" s="32"/>
    </row>
    <row r="3229" spans="1:12">
      <c r="A3229" s="56"/>
      <c r="B3229" s="56" t="s">
        <v>6949</v>
      </c>
      <c r="C3229" s="56" t="s">
        <v>6948</v>
      </c>
      <c r="D3229" s="32">
        <v>120000</v>
      </c>
      <c r="E3229" s="32">
        <v>-3982</v>
      </c>
      <c r="F3229" s="32">
        <v>116018</v>
      </c>
      <c r="G3229" s="32">
        <v>-1421.1</v>
      </c>
      <c r="H3229" s="32">
        <v>-1436.71</v>
      </c>
      <c r="I3229" s="32">
        <v>-1436.71</v>
      </c>
      <c r="J3229" s="32">
        <v>-15.610000000000127</v>
      </c>
      <c r="K3229" s="32">
        <v>0</v>
      </c>
      <c r="L3229" s="32"/>
    </row>
    <row r="3230" spans="1:12">
      <c r="A3230" s="56"/>
      <c r="B3230" s="56" t="s">
        <v>6986</v>
      </c>
      <c r="C3230" s="56" t="s">
        <v>6985</v>
      </c>
      <c r="D3230" s="32">
        <v>2468671</v>
      </c>
      <c r="E3230" s="32">
        <v>-5711</v>
      </c>
      <c r="F3230" s="32">
        <v>2462960</v>
      </c>
      <c r="G3230" s="32">
        <v>-32483.5</v>
      </c>
      <c r="H3230" s="32">
        <v>-32840.47</v>
      </c>
      <c r="I3230" s="32">
        <v>-32840.46</v>
      </c>
      <c r="J3230" s="32">
        <v>-356.97000000000116</v>
      </c>
      <c r="K3230" s="32">
        <v>1.0000000002037268E-2</v>
      </c>
      <c r="L3230" s="32"/>
    </row>
    <row r="3231" spans="1:12">
      <c r="A3231" s="56"/>
      <c r="B3231" s="56" t="s">
        <v>7105</v>
      </c>
      <c r="C3231" s="56" t="s">
        <v>7027</v>
      </c>
      <c r="D3231" s="32">
        <v>0</v>
      </c>
      <c r="E3231" s="32">
        <v>0</v>
      </c>
      <c r="F3231" s="32">
        <v>0</v>
      </c>
      <c r="G3231" s="32">
        <v>-24545.29</v>
      </c>
      <c r="H3231" s="32">
        <v>-31363.43</v>
      </c>
      <c r="I3231" s="32">
        <v>-31363.43</v>
      </c>
      <c r="J3231" s="32">
        <v>-6818.1399999999994</v>
      </c>
      <c r="K3231" s="32">
        <v>0</v>
      </c>
      <c r="L3231" s="32"/>
    </row>
    <row r="3232" spans="1:12">
      <c r="A3232" s="56"/>
      <c r="B3232" s="56" t="s">
        <v>7029</v>
      </c>
      <c r="C3232" s="56" t="s">
        <v>7028</v>
      </c>
      <c r="D3232" s="32">
        <v>0</v>
      </c>
      <c r="E3232" s="32">
        <v>0</v>
      </c>
      <c r="F3232" s="32">
        <v>0</v>
      </c>
      <c r="G3232" s="32">
        <v>-24205.72</v>
      </c>
      <c r="H3232" s="32">
        <v>-35918.160000000003</v>
      </c>
      <c r="I3232" s="32">
        <v>-35918.160000000003</v>
      </c>
      <c r="J3232" s="32">
        <v>-11712.440000000002</v>
      </c>
      <c r="K3232" s="32">
        <v>0</v>
      </c>
      <c r="L3232" s="32"/>
    </row>
    <row r="3233" spans="1:12">
      <c r="A3233" s="56"/>
      <c r="B3233" s="56" t="s">
        <v>7031</v>
      </c>
      <c r="C3233" s="56" t="s">
        <v>7030</v>
      </c>
      <c r="D3233" s="32">
        <v>0</v>
      </c>
      <c r="E3233" s="32">
        <v>0</v>
      </c>
      <c r="F3233" s="32">
        <v>0</v>
      </c>
      <c r="G3233" s="32">
        <v>-15233.32</v>
      </c>
      <c r="H3233" s="32">
        <v>-22604.27</v>
      </c>
      <c r="I3233" s="32">
        <v>-22604.28</v>
      </c>
      <c r="J3233" s="32">
        <v>-7370.9500000000007</v>
      </c>
      <c r="K3233" s="32">
        <v>-9.9999999983992893E-3</v>
      </c>
      <c r="L3233" s="32"/>
    </row>
    <row r="3234" spans="1:12">
      <c r="A3234" s="56"/>
      <c r="B3234" s="56" t="s">
        <v>7106</v>
      </c>
      <c r="C3234" s="56" t="s">
        <v>7023</v>
      </c>
      <c r="D3234" s="32">
        <v>0</v>
      </c>
      <c r="E3234" s="32">
        <v>0</v>
      </c>
      <c r="F3234" s="32">
        <v>0</v>
      </c>
      <c r="G3234" s="32">
        <v>-364254.23</v>
      </c>
      <c r="H3234" s="32">
        <v>-587919.1</v>
      </c>
      <c r="I3234" s="32">
        <v>-587919.1</v>
      </c>
      <c r="J3234" s="32">
        <v>-223664.87</v>
      </c>
      <c r="K3234" s="32">
        <v>0</v>
      </c>
      <c r="L3234" s="32"/>
    </row>
    <row r="3235" spans="1:12">
      <c r="A3235" s="56"/>
      <c r="B3235" s="56" t="s">
        <v>7107</v>
      </c>
      <c r="C3235" s="56" t="s">
        <v>7024</v>
      </c>
      <c r="D3235" s="32">
        <v>0</v>
      </c>
      <c r="E3235" s="32">
        <v>0</v>
      </c>
      <c r="F3235" s="32">
        <v>0</v>
      </c>
      <c r="G3235" s="32">
        <v>-56830.62</v>
      </c>
      <c r="H3235" s="32">
        <v>-91726.62</v>
      </c>
      <c r="I3235" s="32">
        <v>-91726.62</v>
      </c>
      <c r="J3235" s="32">
        <v>-34895.999999999993</v>
      </c>
      <c r="K3235" s="32">
        <v>0</v>
      </c>
      <c r="L3235" s="32"/>
    </row>
    <row r="3236" spans="1:12">
      <c r="A3236" s="56"/>
      <c r="B3236" s="56" t="s">
        <v>7108</v>
      </c>
      <c r="C3236" s="56" t="s">
        <v>7014</v>
      </c>
      <c r="D3236" s="32">
        <v>0</v>
      </c>
      <c r="E3236" s="32">
        <v>0</v>
      </c>
      <c r="F3236" s="32">
        <v>0</v>
      </c>
      <c r="G3236" s="32">
        <v>-4106.95</v>
      </c>
      <c r="H3236" s="32">
        <v>-4907.0200000000004</v>
      </c>
      <c r="I3236" s="32">
        <v>-4907.01</v>
      </c>
      <c r="J3236" s="32">
        <v>-800.07000000000062</v>
      </c>
      <c r="K3236" s="32">
        <v>1.0000000000218279E-2</v>
      </c>
      <c r="L3236" s="32"/>
    </row>
    <row r="3237" spans="1:12">
      <c r="A3237" s="56"/>
      <c r="B3237" s="56" t="s">
        <v>7109</v>
      </c>
      <c r="C3237" s="56" t="s">
        <v>7025</v>
      </c>
      <c r="D3237" s="32">
        <v>0</v>
      </c>
      <c r="E3237" s="32">
        <v>0</v>
      </c>
      <c r="F3237" s="32">
        <v>0</v>
      </c>
      <c r="G3237" s="32">
        <v>-22701.13</v>
      </c>
      <c r="H3237" s="32">
        <v>-49726.29</v>
      </c>
      <c r="I3237" s="32">
        <v>-49726.29</v>
      </c>
      <c r="J3237" s="32">
        <v>-27025.16</v>
      </c>
      <c r="K3237" s="32">
        <v>0</v>
      </c>
      <c r="L3237" s="32"/>
    </row>
    <row r="3238" spans="1:12">
      <c r="A3238" s="56"/>
      <c r="B3238" s="56" t="s">
        <v>7110</v>
      </c>
      <c r="C3238" s="56" t="s">
        <v>7026</v>
      </c>
      <c r="D3238" s="32">
        <v>0</v>
      </c>
      <c r="E3238" s="32">
        <v>0</v>
      </c>
      <c r="F3238" s="32">
        <v>0</v>
      </c>
      <c r="G3238" s="32">
        <v>-87498.23</v>
      </c>
      <c r="H3238" s="32">
        <v>-191662.79</v>
      </c>
      <c r="I3238" s="32">
        <v>-191662.79</v>
      </c>
      <c r="J3238" s="32">
        <v>-104164.56000000001</v>
      </c>
      <c r="K3238" s="32">
        <v>0</v>
      </c>
      <c r="L3238" s="32"/>
    </row>
    <row r="3239" spans="1:12">
      <c r="A3239" s="56"/>
      <c r="B3239" s="56" t="s">
        <v>7111</v>
      </c>
      <c r="C3239" s="56" t="s">
        <v>7022</v>
      </c>
      <c r="D3239" s="32">
        <v>0</v>
      </c>
      <c r="E3239" s="32">
        <v>0</v>
      </c>
      <c r="F3239" s="32">
        <v>0</v>
      </c>
      <c r="G3239" s="32">
        <v>-11744.46</v>
      </c>
      <c r="H3239" s="32">
        <v>-18313.39</v>
      </c>
      <c r="I3239" s="32">
        <v>-18313.400000000001</v>
      </c>
      <c r="J3239" s="32">
        <v>-6568.93</v>
      </c>
      <c r="K3239" s="32">
        <v>-1.0000000002037268E-2</v>
      </c>
      <c r="L3239" s="32"/>
    </row>
    <row r="3240" spans="1:12">
      <c r="A3240" s="56"/>
      <c r="B3240" s="56" t="s">
        <v>7112</v>
      </c>
      <c r="C3240" s="56" t="s">
        <v>7034</v>
      </c>
      <c r="D3240" s="32">
        <v>0</v>
      </c>
      <c r="E3240" s="32">
        <v>0</v>
      </c>
      <c r="F3240" s="32">
        <v>0</v>
      </c>
      <c r="G3240" s="32">
        <v>-3787.77</v>
      </c>
      <c r="H3240" s="32">
        <v>-4525.6400000000003</v>
      </c>
      <c r="I3240" s="32">
        <v>-4525.6400000000003</v>
      </c>
      <c r="J3240" s="32">
        <v>-737.87000000000035</v>
      </c>
      <c r="K3240" s="32">
        <v>0</v>
      </c>
      <c r="L3240" s="32"/>
    </row>
    <row r="3241" spans="1:12">
      <c r="A3241" s="56"/>
      <c r="B3241" s="56" t="s">
        <v>7113</v>
      </c>
      <c r="C3241" s="56" t="s">
        <v>7035</v>
      </c>
      <c r="D3241" s="32">
        <v>0</v>
      </c>
      <c r="E3241" s="32">
        <v>0</v>
      </c>
      <c r="F3241" s="32">
        <v>0</v>
      </c>
      <c r="G3241" s="32">
        <v>-593.97</v>
      </c>
      <c r="H3241" s="32">
        <v>-9107.5400000000009</v>
      </c>
      <c r="I3241" s="32">
        <v>-9357.0300000000007</v>
      </c>
      <c r="J3241" s="32">
        <v>-8513.5700000000015</v>
      </c>
      <c r="K3241" s="32">
        <v>-249.48999999999978</v>
      </c>
      <c r="L3241" s="32"/>
    </row>
    <row r="3242" spans="1:12">
      <c r="A3242" s="56"/>
      <c r="B3242" s="56" t="s">
        <v>7037</v>
      </c>
      <c r="C3242" s="56" t="s">
        <v>7036</v>
      </c>
      <c r="D3242" s="32">
        <v>0</v>
      </c>
      <c r="E3242" s="32">
        <v>0</v>
      </c>
      <c r="F3242" s="32">
        <v>0</v>
      </c>
      <c r="G3242" s="32">
        <v>-2655.37</v>
      </c>
      <c r="H3242" s="32">
        <v>-4211.96</v>
      </c>
      <c r="I3242" s="32">
        <v>-4211.96</v>
      </c>
      <c r="J3242" s="32">
        <v>-1556.5900000000001</v>
      </c>
      <c r="K3242" s="32">
        <v>0</v>
      </c>
      <c r="L3242" s="32"/>
    </row>
    <row r="3243" spans="1:12">
      <c r="A3243" s="56"/>
      <c r="B3243" s="56" t="s">
        <v>7114</v>
      </c>
      <c r="C3243" s="56" t="s">
        <v>7013</v>
      </c>
      <c r="D3243" s="32">
        <v>0</v>
      </c>
      <c r="E3243" s="32">
        <v>0</v>
      </c>
      <c r="F3243" s="32">
        <v>0</v>
      </c>
      <c r="G3243" s="32">
        <v>-7030.56</v>
      </c>
      <c r="H3243" s="32">
        <v>-9653.91</v>
      </c>
      <c r="I3243" s="32">
        <v>-9653.91</v>
      </c>
      <c r="J3243" s="32">
        <v>-2623.3499999999995</v>
      </c>
      <c r="K3243" s="32">
        <v>0</v>
      </c>
      <c r="L3243" s="32"/>
    </row>
    <row r="3244" spans="1:12">
      <c r="A3244" s="56"/>
      <c r="B3244" s="56" t="s">
        <v>7018</v>
      </c>
      <c r="C3244" s="56" t="s">
        <v>7017</v>
      </c>
      <c r="D3244" s="32">
        <v>0</v>
      </c>
      <c r="E3244" s="32">
        <v>0</v>
      </c>
      <c r="F3244" s="32">
        <v>0</v>
      </c>
      <c r="G3244" s="32">
        <v>-497.48</v>
      </c>
      <c r="H3244" s="32">
        <v>-7628.03</v>
      </c>
      <c r="I3244" s="32">
        <v>-7628.04</v>
      </c>
      <c r="J3244" s="32">
        <v>-7130.5499999999993</v>
      </c>
      <c r="K3244" s="32">
        <v>-1.0000000000218279E-2</v>
      </c>
      <c r="L3244" s="32"/>
    </row>
    <row r="3245" spans="1:12">
      <c r="A3245" s="56"/>
      <c r="B3245" s="56" t="s">
        <v>7021</v>
      </c>
      <c r="C3245" s="56" t="s">
        <v>7020</v>
      </c>
      <c r="D3245" s="32">
        <v>0</v>
      </c>
      <c r="E3245" s="32">
        <v>0</v>
      </c>
      <c r="F3245" s="32">
        <v>0</v>
      </c>
      <c r="G3245" s="32">
        <v>-520.6</v>
      </c>
      <c r="H3245" s="32">
        <v>-2394.7600000000002</v>
      </c>
      <c r="I3245" s="32">
        <v>-2394.7600000000002</v>
      </c>
      <c r="J3245" s="32">
        <v>-1874.1600000000003</v>
      </c>
      <c r="K3245" s="32">
        <v>0</v>
      </c>
      <c r="L3245" s="32"/>
    </row>
    <row r="3246" spans="1:12">
      <c r="A3246" s="56"/>
      <c r="B3246" s="56" t="s">
        <v>6988</v>
      </c>
      <c r="C3246" s="56" t="s">
        <v>7053</v>
      </c>
      <c r="D3246" s="32">
        <v>0</v>
      </c>
      <c r="E3246" s="32">
        <v>0</v>
      </c>
      <c r="F3246" s="32">
        <v>0</v>
      </c>
      <c r="G3246" s="32">
        <v>0</v>
      </c>
      <c r="H3246" s="32">
        <v>-80362.55</v>
      </c>
      <c r="I3246" s="32">
        <v>-88016.13</v>
      </c>
      <c r="J3246" s="32">
        <v>-80362.55</v>
      </c>
      <c r="K3246" s="32">
        <v>-7653.5800000000017</v>
      </c>
      <c r="L3246" s="32"/>
    </row>
    <row r="3247" spans="1:12">
      <c r="A3247" s="56"/>
      <c r="B3247" s="56" t="s">
        <v>7055</v>
      </c>
      <c r="C3247" s="56" t="s">
        <v>7054</v>
      </c>
      <c r="D3247" s="32">
        <v>0</v>
      </c>
      <c r="E3247" s="32">
        <v>0</v>
      </c>
      <c r="F3247" s="32">
        <v>0</v>
      </c>
      <c r="G3247" s="32">
        <v>0</v>
      </c>
      <c r="H3247" s="32">
        <v>-33482.11</v>
      </c>
      <c r="I3247" s="32">
        <v>-37112.699999999997</v>
      </c>
      <c r="J3247" s="32">
        <v>-33482.11</v>
      </c>
      <c r="K3247" s="32">
        <v>-3630.5899999999965</v>
      </c>
      <c r="L3247" s="32"/>
    </row>
    <row r="3248" spans="1:12">
      <c r="A3248" s="56"/>
      <c r="B3248" s="56" t="s">
        <v>7057</v>
      </c>
      <c r="C3248" s="56" t="s">
        <v>7056</v>
      </c>
      <c r="D3248" s="32">
        <v>0</v>
      </c>
      <c r="E3248" s="32">
        <v>0</v>
      </c>
      <c r="F3248" s="32">
        <v>0</v>
      </c>
      <c r="G3248" s="32">
        <v>0</v>
      </c>
      <c r="H3248" s="32">
        <v>-4247.67</v>
      </c>
      <c r="I3248" s="32">
        <v>-16282.74</v>
      </c>
      <c r="J3248" s="32">
        <v>-4247.67</v>
      </c>
      <c r="K3248" s="32">
        <v>-12035.07</v>
      </c>
      <c r="L3248" s="32"/>
    </row>
    <row r="3249" spans="1:12">
      <c r="A3249" s="56"/>
      <c r="B3249" s="56" t="s">
        <v>7059</v>
      </c>
      <c r="C3249" s="56" t="s">
        <v>7058</v>
      </c>
      <c r="D3249" s="32">
        <v>0</v>
      </c>
      <c r="E3249" s="32">
        <v>0</v>
      </c>
      <c r="F3249" s="32">
        <v>0</v>
      </c>
      <c r="G3249" s="32">
        <v>0</v>
      </c>
      <c r="H3249" s="32">
        <v>-14591.67</v>
      </c>
      <c r="I3249" s="32">
        <v>-38355.25</v>
      </c>
      <c r="J3249" s="32">
        <v>-14591.67</v>
      </c>
      <c r="K3249" s="32">
        <v>-23763.58</v>
      </c>
      <c r="L3249" s="32"/>
    </row>
    <row r="3250" spans="1:12">
      <c r="A3250" s="56"/>
      <c r="B3250" s="56" t="s">
        <v>8375</v>
      </c>
      <c r="C3250" s="56" t="s">
        <v>7060</v>
      </c>
      <c r="D3250" s="32">
        <v>0</v>
      </c>
      <c r="E3250" s="32">
        <v>0</v>
      </c>
      <c r="F3250" s="32">
        <v>0</v>
      </c>
      <c r="G3250" s="32">
        <v>0</v>
      </c>
      <c r="H3250" s="32">
        <v>-16241.1</v>
      </c>
      <c r="I3250" s="32">
        <v>-73664.97</v>
      </c>
      <c r="J3250" s="32">
        <v>-16241.1</v>
      </c>
      <c r="K3250" s="32">
        <v>-57423.87</v>
      </c>
      <c r="L3250" s="32"/>
    </row>
    <row r="3251" spans="1:12">
      <c r="A3251" s="56"/>
      <c r="B3251" s="56" t="s">
        <v>8376</v>
      </c>
      <c r="C3251" s="56" t="s">
        <v>7061</v>
      </c>
      <c r="D3251" s="32">
        <v>0</v>
      </c>
      <c r="E3251" s="32">
        <v>0</v>
      </c>
      <c r="F3251" s="32">
        <v>0</v>
      </c>
      <c r="G3251" s="32">
        <v>0</v>
      </c>
      <c r="H3251" s="32">
        <v>-61794.22</v>
      </c>
      <c r="I3251" s="32">
        <v>-270717.52</v>
      </c>
      <c r="J3251" s="32">
        <v>-61794.22</v>
      </c>
      <c r="K3251" s="32">
        <v>-208923.30000000002</v>
      </c>
      <c r="L3251" s="32"/>
    </row>
    <row r="3252" spans="1:12">
      <c r="A3252" s="56"/>
      <c r="B3252" s="56" t="s">
        <v>8377</v>
      </c>
      <c r="C3252" s="56" t="s">
        <v>7062</v>
      </c>
      <c r="D3252" s="32">
        <v>0</v>
      </c>
      <c r="E3252" s="32">
        <v>0</v>
      </c>
      <c r="F3252" s="32">
        <v>0</v>
      </c>
      <c r="G3252" s="32">
        <v>0</v>
      </c>
      <c r="H3252" s="32">
        <v>-25865.9</v>
      </c>
      <c r="I3252" s="32">
        <v>-74364.460000000006</v>
      </c>
      <c r="J3252" s="32">
        <v>-25865.9</v>
      </c>
      <c r="K3252" s="32">
        <v>-48498.560000000005</v>
      </c>
      <c r="L3252" s="32"/>
    </row>
    <row r="3253" spans="1:12">
      <c r="A3253" s="56"/>
      <c r="B3253" s="56" t="s">
        <v>7064</v>
      </c>
      <c r="C3253" s="56" t="s">
        <v>7063</v>
      </c>
      <c r="D3253" s="32">
        <v>0</v>
      </c>
      <c r="E3253" s="32">
        <v>0</v>
      </c>
      <c r="F3253" s="32">
        <v>0</v>
      </c>
      <c r="G3253" s="32">
        <v>0</v>
      </c>
      <c r="H3253" s="32">
        <v>-25057.01</v>
      </c>
      <c r="I3253" s="32">
        <v>-49047.76</v>
      </c>
      <c r="J3253" s="32">
        <v>-25057.01</v>
      </c>
      <c r="K3253" s="32">
        <v>-23990.750000000004</v>
      </c>
      <c r="L3253" s="32"/>
    </row>
    <row r="3254" spans="1:12">
      <c r="A3254" s="56"/>
      <c r="B3254" s="56" t="s">
        <v>7066</v>
      </c>
      <c r="C3254" s="56" t="s">
        <v>7065</v>
      </c>
      <c r="D3254" s="32">
        <v>0</v>
      </c>
      <c r="E3254" s="32">
        <v>0</v>
      </c>
      <c r="F3254" s="32">
        <v>0</v>
      </c>
      <c r="G3254" s="32">
        <v>0</v>
      </c>
      <c r="H3254" s="32">
        <v>-5105.83</v>
      </c>
      <c r="I3254" s="32">
        <v>-67105.240000000005</v>
      </c>
      <c r="J3254" s="32">
        <v>-5105.83</v>
      </c>
      <c r="K3254" s="32">
        <v>-61999.41</v>
      </c>
      <c r="L3254" s="32"/>
    </row>
    <row r="3255" spans="1:12">
      <c r="A3255" s="56"/>
      <c r="B3255" s="56" t="s">
        <v>7068</v>
      </c>
      <c r="C3255" s="56" t="s">
        <v>7067</v>
      </c>
      <c r="D3255" s="32">
        <v>0</v>
      </c>
      <c r="E3255" s="32">
        <v>0</v>
      </c>
      <c r="F3255" s="32">
        <v>0</v>
      </c>
      <c r="G3255" s="32">
        <v>0</v>
      </c>
      <c r="H3255" s="32">
        <v>-11010.79</v>
      </c>
      <c r="I3255" s="32">
        <v>-22348.51</v>
      </c>
      <c r="J3255" s="32">
        <v>-11010.79</v>
      </c>
      <c r="K3255" s="32">
        <v>-11337.719999999998</v>
      </c>
      <c r="L3255" s="32"/>
    </row>
    <row r="3256" spans="1:12">
      <c r="A3256" s="56"/>
      <c r="B3256" s="56" t="s">
        <v>7068</v>
      </c>
      <c r="C3256" s="56" t="s">
        <v>7069</v>
      </c>
      <c r="D3256" s="32">
        <v>0</v>
      </c>
      <c r="E3256" s="32">
        <v>0</v>
      </c>
      <c r="F3256" s="32">
        <v>0</v>
      </c>
      <c r="G3256" s="32">
        <v>0</v>
      </c>
      <c r="H3256" s="32">
        <v>-21898.71</v>
      </c>
      <c r="I3256" s="32">
        <v>-106035.86</v>
      </c>
      <c r="J3256" s="32">
        <v>-21898.71</v>
      </c>
      <c r="K3256" s="32">
        <v>-84137.15</v>
      </c>
      <c r="L3256" s="32"/>
    </row>
    <row r="3257" spans="1:12">
      <c r="A3257" s="56"/>
      <c r="B3257" s="56" t="s">
        <v>8378</v>
      </c>
      <c r="C3257" s="56" t="s">
        <v>7070</v>
      </c>
      <c r="D3257" s="32">
        <v>0</v>
      </c>
      <c r="E3257" s="32">
        <v>0</v>
      </c>
      <c r="F3257" s="32">
        <v>0</v>
      </c>
      <c r="G3257" s="32">
        <v>0</v>
      </c>
      <c r="H3257" s="32">
        <v>-3204.49</v>
      </c>
      <c r="I3257" s="32">
        <v>-15516.5</v>
      </c>
      <c r="J3257" s="32">
        <v>-3204.49</v>
      </c>
      <c r="K3257" s="32">
        <v>-12312.01</v>
      </c>
      <c r="L3257" s="32"/>
    </row>
    <row r="3258" spans="1:12">
      <c r="A3258" s="56"/>
      <c r="B3258" s="56" t="s">
        <v>8379</v>
      </c>
      <c r="C3258" s="56" t="s">
        <v>7071</v>
      </c>
      <c r="D3258" s="32">
        <v>0</v>
      </c>
      <c r="E3258" s="32">
        <v>0</v>
      </c>
      <c r="F3258" s="32">
        <v>0</v>
      </c>
      <c r="G3258" s="32">
        <v>0</v>
      </c>
      <c r="H3258" s="32">
        <v>-1029.18</v>
      </c>
      <c r="I3258" s="32">
        <v>-15780.83</v>
      </c>
      <c r="J3258" s="32">
        <v>-1029.18</v>
      </c>
      <c r="K3258" s="32">
        <v>-14751.65</v>
      </c>
      <c r="L3258" s="32"/>
    </row>
    <row r="3259" spans="1:12">
      <c r="A3259" s="56"/>
      <c r="B3259" s="56" t="s">
        <v>8380</v>
      </c>
      <c r="C3259" s="56" t="s">
        <v>7072</v>
      </c>
      <c r="D3259" s="32">
        <v>0</v>
      </c>
      <c r="E3259" s="32">
        <v>0</v>
      </c>
      <c r="F3259" s="32">
        <v>0</v>
      </c>
      <c r="G3259" s="32">
        <v>0</v>
      </c>
      <c r="H3259" s="32">
        <v>-653.80999999999995</v>
      </c>
      <c r="I3259" s="32">
        <v>-10025.1</v>
      </c>
      <c r="J3259" s="32">
        <v>-653.80999999999995</v>
      </c>
      <c r="K3259" s="32">
        <v>-9371.2900000000009</v>
      </c>
      <c r="L3259" s="32"/>
    </row>
    <row r="3260" spans="1:12">
      <c r="A3260" s="56"/>
      <c r="B3260" s="56" t="s">
        <v>7075</v>
      </c>
      <c r="C3260" s="56" t="s">
        <v>7074</v>
      </c>
      <c r="D3260" s="32">
        <v>0</v>
      </c>
      <c r="E3260" s="32">
        <v>0</v>
      </c>
      <c r="F3260" s="32">
        <v>0</v>
      </c>
      <c r="G3260" s="32">
        <v>0</v>
      </c>
      <c r="H3260" s="32">
        <v>-1486.35</v>
      </c>
      <c r="I3260" s="32">
        <v>-3255.81</v>
      </c>
      <c r="J3260" s="32">
        <v>-1486.35</v>
      </c>
      <c r="K3260" s="32">
        <v>-1769.46</v>
      </c>
      <c r="L3260" s="32"/>
    </row>
    <row r="3261" spans="1:12">
      <c r="A3261" s="56"/>
      <c r="B3261" s="56" t="s">
        <v>6922</v>
      </c>
      <c r="C3261" s="56" t="s">
        <v>7076</v>
      </c>
      <c r="D3261" s="32">
        <v>0</v>
      </c>
      <c r="E3261" s="32">
        <v>0</v>
      </c>
      <c r="F3261" s="32">
        <v>0</v>
      </c>
      <c r="G3261" s="32">
        <v>0</v>
      </c>
      <c r="H3261" s="32">
        <v>-212.94</v>
      </c>
      <c r="I3261" s="32">
        <v>-9795.02</v>
      </c>
      <c r="J3261" s="32">
        <v>-212.94</v>
      </c>
      <c r="K3261" s="32">
        <v>-9582.08</v>
      </c>
      <c r="L3261" s="32"/>
    </row>
    <row r="3262" spans="1:12">
      <c r="A3262" s="56"/>
      <c r="B3262" s="56" t="s">
        <v>8381</v>
      </c>
      <c r="C3262" s="56" t="s">
        <v>7077</v>
      </c>
      <c r="D3262" s="32">
        <v>0</v>
      </c>
      <c r="E3262" s="32">
        <v>0</v>
      </c>
      <c r="F3262" s="32">
        <v>0</v>
      </c>
      <c r="G3262" s="32">
        <v>0</v>
      </c>
      <c r="H3262" s="32">
        <v>-348.68</v>
      </c>
      <c r="I3262" s="32">
        <v>-525.88</v>
      </c>
      <c r="J3262" s="32">
        <v>-348.68</v>
      </c>
      <c r="K3262" s="32">
        <v>-177.2</v>
      </c>
      <c r="L3262" s="32"/>
    </row>
    <row r="3263" spans="1:12">
      <c r="A3263" s="56"/>
      <c r="B3263" s="56" t="s">
        <v>8382</v>
      </c>
      <c r="C3263" s="56" t="s">
        <v>7078</v>
      </c>
      <c r="D3263" s="32">
        <v>0</v>
      </c>
      <c r="E3263" s="32">
        <v>0</v>
      </c>
      <c r="F3263" s="32">
        <v>0</v>
      </c>
      <c r="G3263" s="32">
        <v>0</v>
      </c>
      <c r="H3263" s="32">
        <v>-2234.5500000000002</v>
      </c>
      <c r="I3263" s="32">
        <v>-4374.01</v>
      </c>
      <c r="J3263" s="32">
        <v>-2234.5500000000002</v>
      </c>
      <c r="K3263" s="32">
        <v>-2139.46</v>
      </c>
      <c r="L3263" s="32"/>
    </row>
    <row r="3264" spans="1:12">
      <c r="A3264" s="56"/>
      <c r="B3264" s="56" t="s">
        <v>7080</v>
      </c>
      <c r="C3264" s="56" t="s">
        <v>7079</v>
      </c>
      <c r="D3264" s="32">
        <v>0</v>
      </c>
      <c r="E3264" s="32">
        <v>0</v>
      </c>
      <c r="F3264" s="32">
        <v>0</v>
      </c>
      <c r="G3264" s="32">
        <v>0</v>
      </c>
      <c r="H3264" s="32">
        <v>-16013.94</v>
      </c>
      <c r="I3264" s="32">
        <v>-15033.49</v>
      </c>
      <c r="J3264" s="32">
        <v>-16013.94</v>
      </c>
      <c r="K3264" s="32">
        <v>980.45000000000073</v>
      </c>
      <c r="L3264" s="32"/>
    </row>
    <row r="3265" spans="1:12">
      <c r="A3265" s="56"/>
      <c r="B3265" s="56" t="s">
        <v>8383</v>
      </c>
      <c r="C3265" s="56" t="s">
        <v>7081</v>
      </c>
      <c r="D3265" s="32">
        <v>0</v>
      </c>
      <c r="E3265" s="32">
        <v>0</v>
      </c>
      <c r="F3265" s="32">
        <v>0</v>
      </c>
      <c r="G3265" s="32">
        <v>0</v>
      </c>
      <c r="H3265" s="32">
        <v>-24.79</v>
      </c>
      <c r="I3265" s="32">
        <v>-2280.35</v>
      </c>
      <c r="J3265" s="32">
        <v>-24.79</v>
      </c>
      <c r="K3265" s="32">
        <v>-2255.56</v>
      </c>
      <c r="L3265" s="32"/>
    </row>
    <row r="3266" spans="1:12">
      <c r="A3266" s="56"/>
      <c r="B3266" s="56" t="s">
        <v>8384</v>
      </c>
      <c r="C3266" s="56" t="s">
        <v>7082</v>
      </c>
      <c r="D3266" s="32">
        <v>0</v>
      </c>
      <c r="E3266" s="32">
        <v>0</v>
      </c>
      <c r="F3266" s="32">
        <v>0</v>
      </c>
      <c r="G3266" s="32">
        <v>0</v>
      </c>
      <c r="H3266" s="32">
        <v>-1164.6099999999999</v>
      </c>
      <c r="I3266" s="32">
        <v>-13393.03</v>
      </c>
      <c r="J3266" s="32">
        <v>-1164.6099999999999</v>
      </c>
      <c r="K3266" s="32">
        <v>-12228.42</v>
      </c>
      <c r="L3266" s="32"/>
    </row>
    <row r="3267" spans="1:12">
      <c r="A3267" s="56"/>
      <c r="B3267" s="56" t="s">
        <v>8386</v>
      </c>
      <c r="C3267" s="56" t="s">
        <v>8385</v>
      </c>
      <c r="D3267" s="32">
        <v>0</v>
      </c>
      <c r="E3267" s="32">
        <v>0</v>
      </c>
      <c r="F3267" s="32">
        <v>0</v>
      </c>
      <c r="G3267" s="32">
        <v>0</v>
      </c>
      <c r="H3267" s="32">
        <v>0</v>
      </c>
      <c r="I3267" s="32">
        <v>-5681.11</v>
      </c>
      <c r="J3267" s="32">
        <v>0</v>
      </c>
      <c r="K3267" s="32">
        <v>-5681.11</v>
      </c>
      <c r="L3267" s="32"/>
    </row>
    <row r="3268" spans="1:12">
      <c r="A3268" s="56"/>
      <c r="B3268" s="56" t="s">
        <v>8388</v>
      </c>
      <c r="C3268" s="56" t="s">
        <v>8387</v>
      </c>
      <c r="D3268" s="32">
        <v>0</v>
      </c>
      <c r="E3268" s="32">
        <v>0</v>
      </c>
      <c r="F3268" s="32">
        <v>0</v>
      </c>
      <c r="G3268" s="32">
        <v>0</v>
      </c>
      <c r="H3268" s="32">
        <v>0</v>
      </c>
      <c r="I3268" s="32">
        <v>-2782.33</v>
      </c>
      <c r="J3268" s="32">
        <v>0</v>
      </c>
      <c r="K3268" s="32">
        <v>-2782.33</v>
      </c>
      <c r="L3268" s="32"/>
    </row>
    <row r="3269" spans="1:12">
      <c r="A3269" s="56"/>
      <c r="B3269" s="56" t="s">
        <v>8390</v>
      </c>
      <c r="C3269" s="56" t="s">
        <v>8389</v>
      </c>
      <c r="D3269" s="32">
        <v>0</v>
      </c>
      <c r="E3269" s="32">
        <v>0</v>
      </c>
      <c r="F3269" s="32">
        <v>0</v>
      </c>
      <c r="G3269" s="32">
        <v>0</v>
      </c>
      <c r="H3269" s="32">
        <v>0</v>
      </c>
      <c r="I3269" s="32">
        <v>-3255.72</v>
      </c>
      <c r="J3269" s="32">
        <v>0</v>
      </c>
      <c r="K3269" s="32">
        <v>-3255.72</v>
      </c>
      <c r="L3269" s="32"/>
    </row>
    <row r="3270" spans="1:12">
      <c r="A3270" s="56"/>
      <c r="B3270" s="56" t="s">
        <v>8390</v>
      </c>
      <c r="C3270" s="56" t="s">
        <v>8391</v>
      </c>
      <c r="D3270" s="32">
        <v>0</v>
      </c>
      <c r="E3270" s="32">
        <v>0</v>
      </c>
      <c r="F3270" s="32">
        <v>0</v>
      </c>
      <c r="G3270" s="32">
        <v>0</v>
      </c>
      <c r="H3270" s="32">
        <v>0</v>
      </c>
      <c r="I3270" s="32">
        <v>-484.11</v>
      </c>
      <c r="J3270" s="32">
        <v>0</v>
      </c>
      <c r="K3270" s="32">
        <v>-484.11</v>
      </c>
      <c r="L3270" s="32"/>
    </row>
    <row r="3271" spans="1:12">
      <c r="A3271" s="56"/>
      <c r="B3271" s="56" t="s">
        <v>8393</v>
      </c>
      <c r="C3271" s="56" t="s">
        <v>8392</v>
      </c>
      <c r="D3271" s="32">
        <v>0</v>
      </c>
      <c r="E3271" s="32">
        <v>0</v>
      </c>
      <c r="F3271" s="32">
        <v>0</v>
      </c>
      <c r="G3271" s="32">
        <v>0</v>
      </c>
      <c r="H3271" s="32">
        <v>0</v>
      </c>
      <c r="I3271" s="32">
        <v>-110189.59</v>
      </c>
      <c r="J3271" s="32">
        <v>0</v>
      </c>
      <c r="K3271" s="32">
        <v>-110189.59</v>
      </c>
      <c r="L3271" s="32"/>
    </row>
    <row r="3272" spans="1:12">
      <c r="A3272" s="56"/>
      <c r="B3272" s="56" t="s">
        <v>8395</v>
      </c>
      <c r="C3272" s="56" t="s">
        <v>8394</v>
      </c>
      <c r="D3272" s="32">
        <v>0</v>
      </c>
      <c r="E3272" s="32">
        <v>0</v>
      </c>
      <c r="F3272" s="32">
        <v>0</v>
      </c>
      <c r="G3272" s="32">
        <v>0</v>
      </c>
      <c r="H3272" s="32">
        <v>0</v>
      </c>
      <c r="I3272" s="32">
        <v>-62251.13</v>
      </c>
      <c r="J3272" s="32">
        <v>0</v>
      </c>
      <c r="K3272" s="32">
        <v>-62251.13</v>
      </c>
      <c r="L3272" s="32"/>
    </row>
    <row r="3273" spans="1:12">
      <c r="A3273" s="56"/>
      <c r="B3273" s="56" t="s">
        <v>8397</v>
      </c>
      <c r="C3273" s="56" t="s">
        <v>8396</v>
      </c>
      <c r="D3273" s="32">
        <v>0</v>
      </c>
      <c r="E3273" s="32">
        <v>0</v>
      </c>
      <c r="F3273" s="32">
        <v>0</v>
      </c>
      <c r="G3273" s="32">
        <v>0</v>
      </c>
      <c r="H3273" s="32">
        <v>0</v>
      </c>
      <c r="I3273" s="32">
        <v>-6746.73</v>
      </c>
      <c r="J3273" s="32">
        <v>0</v>
      </c>
      <c r="K3273" s="32">
        <v>-6746.73</v>
      </c>
      <c r="L3273" s="32"/>
    </row>
    <row r="3274" spans="1:12">
      <c r="A3274" s="56"/>
      <c r="B3274" s="56" t="s">
        <v>8399</v>
      </c>
      <c r="C3274" s="56" t="s">
        <v>8398</v>
      </c>
      <c r="D3274" s="32">
        <v>0</v>
      </c>
      <c r="E3274" s="32">
        <v>0</v>
      </c>
      <c r="F3274" s="32">
        <v>0</v>
      </c>
      <c r="G3274" s="32">
        <v>0</v>
      </c>
      <c r="H3274" s="32">
        <v>0</v>
      </c>
      <c r="I3274" s="32">
        <v>-13135.34</v>
      </c>
      <c r="J3274" s="32">
        <v>0</v>
      </c>
      <c r="K3274" s="32">
        <v>-13135.34</v>
      </c>
      <c r="L3274" s="32"/>
    </row>
    <row r="3275" spans="1:12">
      <c r="A3275" s="56"/>
      <c r="B3275" s="56" t="s">
        <v>8155</v>
      </c>
      <c r="C3275" s="56" t="s">
        <v>10422</v>
      </c>
      <c r="D3275" s="32">
        <v>83500</v>
      </c>
      <c r="E3275" s="32">
        <v>-79325</v>
      </c>
      <c r="F3275" s="32">
        <v>4175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/>
    </row>
    <row r="3276" spans="1:12">
      <c r="A3276" s="56"/>
      <c r="B3276" s="56" t="s">
        <v>8868</v>
      </c>
      <c r="C3276" s="56" t="s">
        <v>11085</v>
      </c>
      <c r="D3276" s="32">
        <v>22030</v>
      </c>
      <c r="E3276" s="32">
        <v>-20928</v>
      </c>
      <c r="F3276" s="32">
        <v>1102</v>
      </c>
      <c r="G3276" s="32">
        <v>0</v>
      </c>
      <c r="H3276" s="32">
        <v>0</v>
      </c>
      <c r="I3276" s="32">
        <v>0</v>
      </c>
      <c r="J3276" s="32">
        <v>0</v>
      </c>
      <c r="K3276" s="32">
        <v>0</v>
      </c>
      <c r="L3276" s="32"/>
    </row>
    <row r="3277" spans="1:12">
      <c r="A3277" s="56"/>
      <c r="B3277" s="56" t="s">
        <v>7863</v>
      </c>
      <c r="C3277" s="56" t="s">
        <v>9935</v>
      </c>
      <c r="D3277" s="32">
        <v>7455</v>
      </c>
      <c r="E3277" s="32">
        <v>-7082</v>
      </c>
      <c r="F3277" s="32">
        <v>373</v>
      </c>
      <c r="G3277" s="32">
        <v>0</v>
      </c>
      <c r="H3277" s="32">
        <v>0</v>
      </c>
      <c r="I3277" s="32">
        <v>0</v>
      </c>
      <c r="J3277" s="32">
        <v>0</v>
      </c>
      <c r="K3277" s="32">
        <v>0</v>
      </c>
      <c r="L3277" s="32"/>
    </row>
    <row r="3278" spans="1:12">
      <c r="A3278" s="56"/>
      <c r="B3278" s="56" t="s">
        <v>8870</v>
      </c>
      <c r="C3278" s="56" t="s">
        <v>11086</v>
      </c>
      <c r="D3278" s="32">
        <v>29635</v>
      </c>
      <c r="E3278" s="32">
        <v>-28153</v>
      </c>
      <c r="F3278" s="32">
        <v>1482</v>
      </c>
      <c r="G3278" s="32">
        <v>0</v>
      </c>
      <c r="H3278" s="32">
        <v>0</v>
      </c>
      <c r="I3278" s="32">
        <v>0</v>
      </c>
      <c r="J3278" s="32">
        <v>0</v>
      </c>
      <c r="K3278" s="32">
        <v>0</v>
      </c>
      <c r="L3278" s="32"/>
    </row>
    <row r="3279" spans="1:12">
      <c r="A3279" s="56"/>
      <c r="B3279" s="56" t="s">
        <v>8871</v>
      </c>
      <c r="C3279" s="56" t="s">
        <v>11087</v>
      </c>
      <c r="D3279" s="32">
        <v>78570</v>
      </c>
      <c r="E3279" s="32">
        <v>-74642</v>
      </c>
      <c r="F3279" s="32">
        <v>3928</v>
      </c>
      <c r="G3279" s="32">
        <v>0</v>
      </c>
      <c r="H3279" s="32">
        <v>0</v>
      </c>
      <c r="I3279" s="32">
        <v>0</v>
      </c>
      <c r="J3279" s="32">
        <v>0</v>
      </c>
      <c r="K3279" s="32">
        <v>0</v>
      </c>
      <c r="L3279" s="32"/>
    </row>
    <row r="3280" spans="1:12">
      <c r="A3280" s="56"/>
      <c r="B3280" s="56" t="s">
        <v>7865</v>
      </c>
      <c r="C3280" s="56" t="s">
        <v>9936</v>
      </c>
      <c r="D3280" s="32">
        <v>9600</v>
      </c>
      <c r="E3280" s="32">
        <v>-9120</v>
      </c>
      <c r="F3280" s="32">
        <v>480</v>
      </c>
      <c r="G3280" s="32">
        <v>0</v>
      </c>
      <c r="H3280" s="32">
        <v>0</v>
      </c>
      <c r="I3280" s="32">
        <v>0</v>
      </c>
      <c r="J3280" s="32">
        <v>0</v>
      </c>
      <c r="K3280" s="32">
        <v>0</v>
      </c>
      <c r="L3280" s="32"/>
    </row>
    <row r="3281" spans="1:12">
      <c r="A3281" s="56"/>
      <c r="B3281" s="56" t="s">
        <v>7866</v>
      </c>
      <c r="C3281" s="56" t="s">
        <v>9937</v>
      </c>
      <c r="D3281" s="32">
        <v>12359</v>
      </c>
      <c r="E3281" s="32">
        <v>-11741</v>
      </c>
      <c r="F3281" s="32">
        <v>618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/>
    </row>
    <row r="3282" spans="1:12">
      <c r="A3282" s="56"/>
      <c r="B3282" s="56" t="s">
        <v>8873</v>
      </c>
      <c r="C3282" s="56" t="s">
        <v>11088</v>
      </c>
      <c r="D3282" s="32">
        <v>12500</v>
      </c>
      <c r="E3282" s="32">
        <v>-11875</v>
      </c>
      <c r="F3282" s="32">
        <v>625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/>
    </row>
    <row r="3283" spans="1:12">
      <c r="A3283" s="56"/>
      <c r="B3283" s="56" t="s">
        <v>8875</v>
      </c>
      <c r="C3283" s="56" t="s">
        <v>11089</v>
      </c>
      <c r="D3283" s="32">
        <v>48288</v>
      </c>
      <c r="E3283" s="32">
        <v>-45874</v>
      </c>
      <c r="F3283" s="32">
        <v>2414</v>
      </c>
      <c r="G3283" s="32">
        <v>0</v>
      </c>
      <c r="H3283" s="32">
        <v>0</v>
      </c>
      <c r="I3283" s="32">
        <v>0</v>
      </c>
      <c r="J3283" s="32">
        <v>0</v>
      </c>
      <c r="K3283" s="32">
        <v>0</v>
      </c>
      <c r="L3283" s="32"/>
    </row>
    <row r="3284" spans="1:12">
      <c r="A3284" s="56"/>
      <c r="B3284" s="56" t="s">
        <v>8877</v>
      </c>
      <c r="C3284" s="56" t="s">
        <v>11090</v>
      </c>
      <c r="D3284" s="32">
        <v>145867</v>
      </c>
      <c r="E3284" s="32">
        <v>-138574</v>
      </c>
      <c r="F3284" s="32">
        <v>7293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/>
    </row>
    <row r="3285" spans="1:12">
      <c r="A3285" s="56"/>
      <c r="B3285" s="56" t="s">
        <v>9109</v>
      </c>
      <c r="C3285" s="56" t="s">
        <v>9938</v>
      </c>
      <c r="D3285" s="32">
        <v>121400</v>
      </c>
      <c r="E3285" s="32">
        <v>-115330</v>
      </c>
      <c r="F3285" s="32">
        <v>6070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/>
    </row>
    <row r="3286" spans="1:12">
      <c r="A3286" s="56"/>
      <c r="B3286" s="56" t="s">
        <v>7867</v>
      </c>
      <c r="C3286" s="56" t="s">
        <v>9939</v>
      </c>
      <c r="D3286" s="32">
        <v>41000</v>
      </c>
      <c r="E3286" s="32">
        <v>-38950</v>
      </c>
      <c r="F3286" s="32">
        <v>2050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/>
    </row>
    <row r="3287" spans="1:12">
      <c r="A3287" s="56"/>
      <c r="B3287" s="56" t="s">
        <v>8878</v>
      </c>
      <c r="C3287" s="56" t="s">
        <v>11091</v>
      </c>
      <c r="D3287" s="32">
        <v>19776</v>
      </c>
      <c r="E3287" s="32">
        <v>-18787</v>
      </c>
      <c r="F3287" s="32">
        <v>989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/>
    </row>
    <row r="3288" spans="1:12">
      <c r="A3288" s="56"/>
      <c r="B3288" s="56" t="s">
        <v>7868</v>
      </c>
      <c r="C3288" s="56" t="s">
        <v>9940</v>
      </c>
      <c r="D3288" s="32">
        <v>23000</v>
      </c>
      <c r="E3288" s="32">
        <v>-21850</v>
      </c>
      <c r="F3288" s="32">
        <v>1150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/>
    </row>
    <row r="3289" spans="1:12">
      <c r="A3289" s="56"/>
      <c r="B3289" s="56" t="s">
        <v>8879</v>
      </c>
      <c r="C3289" s="56" t="s">
        <v>11092</v>
      </c>
      <c r="D3289" s="32">
        <v>92000</v>
      </c>
      <c r="E3289" s="32">
        <v>-87400</v>
      </c>
      <c r="F3289" s="32">
        <v>4600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/>
    </row>
    <row r="3290" spans="1:12">
      <c r="A3290" s="56"/>
      <c r="B3290" s="56" t="s">
        <v>7869</v>
      </c>
      <c r="C3290" s="56" t="s">
        <v>9941</v>
      </c>
      <c r="D3290" s="32">
        <v>20700</v>
      </c>
      <c r="E3290" s="32">
        <v>-19665</v>
      </c>
      <c r="F3290" s="32">
        <v>1035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/>
    </row>
    <row r="3291" spans="1:12">
      <c r="A3291" s="56"/>
      <c r="B3291" s="56" t="s">
        <v>8881</v>
      </c>
      <c r="C3291" s="56" t="s">
        <v>11093</v>
      </c>
      <c r="D3291" s="32">
        <v>46350</v>
      </c>
      <c r="E3291" s="32">
        <v>-44032</v>
      </c>
      <c r="F3291" s="32">
        <v>2318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/>
    </row>
    <row r="3292" spans="1:12">
      <c r="A3292" s="56"/>
      <c r="B3292" s="56" t="s">
        <v>9227</v>
      </c>
      <c r="C3292" s="56" t="s">
        <v>11094</v>
      </c>
      <c r="D3292" s="32">
        <v>14063</v>
      </c>
      <c r="E3292" s="32">
        <v>-13360</v>
      </c>
      <c r="F3292" s="32">
        <v>703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/>
    </row>
    <row r="3293" spans="1:12">
      <c r="A3293" s="56"/>
      <c r="B3293" s="56" t="s">
        <v>9228</v>
      </c>
      <c r="C3293" s="56" t="s">
        <v>11095</v>
      </c>
      <c r="D3293" s="32">
        <v>9013</v>
      </c>
      <c r="E3293" s="32">
        <v>-8562</v>
      </c>
      <c r="F3293" s="32">
        <v>451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/>
    </row>
    <row r="3294" spans="1:12">
      <c r="A3294" s="56"/>
      <c r="B3294" s="56" t="s">
        <v>7870</v>
      </c>
      <c r="C3294" s="56" t="s">
        <v>9942</v>
      </c>
      <c r="D3294" s="32">
        <v>33700</v>
      </c>
      <c r="E3294" s="32">
        <v>-32015</v>
      </c>
      <c r="F3294" s="32">
        <v>1685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/>
    </row>
    <row r="3295" spans="1:12">
      <c r="A3295" s="56"/>
      <c r="B3295" s="56" t="s">
        <v>8326</v>
      </c>
      <c r="C3295" s="56" t="s">
        <v>10205</v>
      </c>
      <c r="D3295" s="32">
        <v>11288</v>
      </c>
      <c r="E3295" s="32">
        <v>-10724</v>
      </c>
      <c r="F3295" s="32">
        <v>564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/>
    </row>
    <row r="3296" spans="1:12">
      <c r="A3296" s="56"/>
      <c r="B3296" s="56" t="s">
        <v>7868</v>
      </c>
      <c r="C3296" s="56" t="s">
        <v>11096</v>
      </c>
      <c r="D3296" s="32">
        <v>21125</v>
      </c>
      <c r="E3296" s="32">
        <v>-20069</v>
      </c>
      <c r="F3296" s="32">
        <v>1056</v>
      </c>
      <c r="G3296" s="32">
        <v>0</v>
      </c>
      <c r="H3296" s="32">
        <v>0</v>
      </c>
      <c r="I3296" s="32">
        <v>0</v>
      </c>
      <c r="J3296" s="32">
        <v>0</v>
      </c>
      <c r="K3296" s="32">
        <v>0</v>
      </c>
      <c r="L3296" s="32"/>
    </row>
    <row r="3297" spans="1:12">
      <c r="A3297" s="56"/>
      <c r="B3297" s="56" t="s">
        <v>7868</v>
      </c>
      <c r="C3297" s="56" t="s">
        <v>11097</v>
      </c>
      <c r="D3297" s="32">
        <v>22776</v>
      </c>
      <c r="E3297" s="32">
        <v>-21638</v>
      </c>
      <c r="F3297" s="32">
        <v>1139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/>
    </row>
    <row r="3298" spans="1:12">
      <c r="A3298" s="56"/>
      <c r="B3298" s="56" t="s">
        <v>7869</v>
      </c>
      <c r="C3298" s="56" t="s">
        <v>11098</v>
      </c>
      <c r="D3298" s="32">
        <v>16500</v>
      </c>
      <c r="E3298" s="32">
        <v>-15675</v>
      </c>
      <c r="F3298" s="32">
        <v>825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/>
    </row>
    <row r="3299" spans="1:12">
      <c r="A3299" s="56"/>
      <c r="B3299" s="56" t="s">
        <v>7306</v>
      </c>
      <c r="C3299" s="56" t="s">
        <v>11099</v>
      </c>
      <c r="D3299" s="32">
        <v>22500</v>
      </c>
      <c r="E3299" s="32">
        <v>-21375</v>
      </c>
      <c r="F3299" s="32">
        <v>1125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/>
    </row>
    <row r="3300" spans="1:12">
      <c r="A3300" s="56"/>
      <c r="B3300" s="56" t="s">
        <v>8884</v>
      </c>
      <c r="C3300" s="56" t="s">
        <v>11100</v>
      </c>
      <c r="D3300" s="32">
        <v>714000</v>
      </c>
      <c r="E3300" s="32">
        <v>-678300</v>
      </c>
      <c r="F3300" s="32">
        <v>35700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/>
    </row>
    <row r="3301" spans="1:12">
      <c r="A3301" s="56"/>
      <c r="B3301" s="56" t="s">
        <v>7871</v>
      </c>
      <c r="C3301" s="56" t="s">
        <v>9943</v>
      </c>
      <c r="D3301" s="32">
        <v>9250</v>
      </c>
      <c r="E3301" s="32">
        <v>-8788</v>
      </c>
      <c r="F3301" s="32">
        <v>462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/>
    </row>
    <row r="3302" spans="1:12">
      <c r="A3302" s="56"/>
      <c r="B3302" s="56" t="s">
        <v>8886</v>
      </c>
      <c r="C3302" s="56" t="s">
        <v>11101</v>
      </c>
      <c r="D3302" s="32">
        <v>13272</v>
      </c>
      <c r="E3302" s="32">
        <v>-12608</v>
      </c>
      <c r="F3302" s="32">
        <v>664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/>
    </row>
    <row r="3303" spans="1:12">
      <c r="A3303" s="56"/>
      <c r="B3303" s="56" t="s">
        <v>9230</v>
      </c>
      <c r="C3303" s="56" t="s">
        <v>11102</v>
      </c>
      <c r="D3303" s="32">
        <v>112476</v>
      </c>
      <c r="E3303" s="32">
        <v>-106852</v>
      </c>
      <c r="F3303" s="32">
        <v>5624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/>
    </row>
    <row r="3304" spans="1:12">
      <c r="A3304" s="56"/>
      <c r="B3304" s="56" t="s">
        <v>11642</v>
      </c>
      <c r="C3304" s="56" t="s">
        <v>9944</v>
      </c>
      <c r="D3304" s="32">
        <v>574266</v>
      </c>
      <c r="E3304" s="32">
        <v>-545553</v>
      </c>
      <c r="F3304" s="32">
        <v>28713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/>
    </row>
    <row r="3305" spans="1:12">
      <c r="A3305" s="56"/>
      <c r="B3305" s="56" t="s">
        <v>7872</v>
      </c>
      <c r="C3305" s="56" t="s">
        <v>9945</v>
      </c>
      <c r="D3305" s="32">
        <v>50960</v>
      </c>
      <c r="E3305" s="32">
        <v>-48412</v>
      </c>
      <c r="F3305" s="32">
        <v>2548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/>
    </row>
    <row r="3306" spans="1:12">
      <c r="A3306" s="56"/>
      <c r="B3306" s="56" t="s">
        <v>8887</v>
      </c>
      <c r="C3306" s="56" t="s">
        <v>11103</v>
      </c>
      <c r="D3306" s="32">
        <v>52416</v>
      </c>
      <c r="E3306" s="32">
        <v>-49795</v>
      </c>
      <c r="F3306" s="32">
        <v>2621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/>
    </row>
    <row r="3307" spans="1:12">
      <c r="A3307" s="56"/>
      <c r="B3307" s="56" t="s">
        <v>8888</v>
      </c>
      <c r="C3307" s="56" t="s">
        <v>11104</v>
      </c>
      <c r="D3307" s="32">
        <v>332800</v>
      </c>
      <c r="E3307" s="32">
        <v>-316160</v>
      </c>
      <c r="F3307" s="32">
        <v>16640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/>
    </row>
    <row r="3308" spans="1:12">
      <c r="A3308" s="56"/>
      <c r="B3308" s="56" t="s">
        <v>8887</v>
      </c>
      <c r="C3308" s="56" t="s">
        <v>11105</v>
      </c>
      <c r="D3308" s="32">
        <v>52416</v>
      </c>
      <c r="E3308" s="32">
        <v>-49795</v>
      </c>
      <c r="F3308" s="32">
        <v>2621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/>
    </row>
    <row r="3309" spans="1:12">
      <c r="A3309" s="56"/>
      <c r="B3309" s="56" t="s">
        <v>7873</v>
      </c>
      <c r="C3309" s="56" t="s">
        <v>9946</v>
      </c>
      <c r="D3309" s="32">
        <v>94436</v>
      </c>
      <c r="E3309" s="32">
        <v>-89714</v>
      </c>
      <c r="F3309" s="32">
        <v>4722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/>
    </row>
    <row r="3310" spans="1:12">
      <c r="A3310" s="56"/>
      <c r="B3310" s="56" t="s">
        <v>8890</v>
      </c>
      <c r="C3310" s="56" t="s">
        <v>11106</v>
      </c>
      <c r="D3310" s="32">
        <v>23100</v>
      </c>
      <c r="E3310" s="32">
        <v>-21945</v>
      </c>
      <c r="F3310" s="32">
        <v>1155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/>
    </row>
    <row r="3311" spans="1:12">
      <c r="A3311" s="56"/>
      <c r="B3311" s="56" t="s">
        <v>9149</v>
      </c>
      <c r="C3311" s="56" t="s">
        <v>11107</v>
      </c>
      <c r="D3311" s="32">
        <v>18620</v>
      </c>
      <c r="E3311" s="32">
        <v>-17689</v>
      </c>
      <c r="F3311" s="32">
        <v>931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/>
    </row>
    <row r="3312" spans="1:12">
      <c r="A3312" s="56"/>
      <c r="B3312" s="56" t="s">
        <v>9209</v>
      </c>
      <c r="C3312" s="56" t="s">
        <v>11108</v>
      </c>
      <c r="D3312" s="32">
        <v>10100</v>
      </c>
      <c r="E3312" s="32">
        <v>-9595</v>
      </c>
      <c r="F3312" s="32">
        <v>505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/>
    </row>
    <row r="3313" spans="1:12">
      <c r="A3313" s="56"/>
      <c r="B3313" s="56" t="s">
        <v>11833</v>
      </c>
      <c r="C3313" s="56" t="s">
        <v>11109</v>
      </c>
      <c r="D3313" s="32">
        <v>28840</v>
      </c>
      <c r="E3313" s="32">
        <v>-27398</v>
      </c>
      <c r="F3313" s="32">
        <v>1442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/>
    </row>
    <row r="3314" spans="1:12">
      <c r="A3314" s="56"/>
      <c r="B3314" s="56" t="s">
        <v>9231</v>
      </c>
      <c r="C3314" s="56" t="s">
        <v>11110</v>
      </c>
      <c r="D3314" s="32">
        <v>10101</v>
      </c>
      <c r="E3314" s="32">
        <v>-9596</v>
      </c>
      <c r="F3314" s="32">
        <v>505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/>
    </row>
    <row r="3315" spans="1:12">
      <c r="A3315" s="56"/>
      <c r="B3315" s="56" t="s">
        <v>9211</v>
      </c>
      <c r="C3315" s="56" t="s">
        <v>11111</v>
      </c>
      <c r="D3315" s="32">
        <v>97850</v>
      </c>
      <c r="E3315" s="32">
        <v>-92958</v>
      </c>
      <c r="F3315" s="32">
        <v>4892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/>
    </row>
    <row r="3316" spans="1:12">
      <c r="A3316" s="56"/>
      <c r="B3316" s="56" t="s">
        <v>9149</v>
      </c>
      <c r="C3316" s="56" t="s">
        <v>10206</v>
      </c>
      <c r="D3316" s="32">
        <v>37240</v>
      </c>
      <c r="E3316" s="32">
        <v>-35378</v>
      </c>
      <c r="F3316" s="32">
        <v>1862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/>
    </row>
    <row r="3317" spans="1:12">
      <c r="A3317" s="56"/>
      <c r="B3317" s="56" t="s">
        <v>11322</v>
      </c>
      <c r="C3317" s="56" t="s">
        <v>11112</v>
      </c>
      <c r="D3317" s="32">
        <v>108000</v>
      </c>
      <c r="E3317" s="32">
        <v>-102600</v>
      </c>
      <c r="F3317" s="32">
        <v>5400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/>
    </row>
    <row r="3318" spans="1:12">
      <c r="A3318" s="56"/>
      <c r="B3318" s="56" t="s">
        <v>8892</v>
      </c>
      <c r="C3318" s="56" t="s">
        <v>11113</v>
      </c>
      <c r="D3318" s="32">
        <v>24093</v>
      </c>
      <c r="E3318" s="32">
        <v>-22888</v>
      </c>
      <c r="F3318" s="32">
        <v>1205</v>
      </c>
      <c r="G3318" s="32">
        <v>0</v>
      </c>
      <c r="H3318" s="32">
        <v>0</v>
      </c>
      <c r="I3318" s="32">
        <v>0</v>
      </c>
      <c r="J3318" s="32">
        <v>0</v>
      </c>
      <c r="K3318" s="32">
        <v>0</v>
      </c>
      <c r="L3318" s="32"/>
    </row>
    <row r="3319" spans="1:12">
      <c r="A3319" s="56"/>
      <c r="B3319" s="56" t="s">
        <v>9211</v>
      </c>
      <c r="C3319" s="56" t="s">
        <v>11114</v>
      </c>
      <c r="D3319" s="32">
        <v>48410</v>
      </c>
      <c r="E3319" s="32">
        <v>-45990</v>
      </c>
      <c r="F3319" s="32">
        <v>2420</v>
      </c>
      <c r="G3319" s="32">
        <v>0</v>
      </c>
      <c r="H3319" s="32">
        <v>0</v>
      </c>
      <c r="I3319" s="32">
        <v>0</v>
      </c>
      <c r="J3319" s="32">
        <v>0</v>
      </c>
      <c r="K3319" s="32">
        <v>0</v>
      </c>
      <c r="L3319" s="32"/>
    </row>
    <row r="3320" spans="1:12">
      <c r="A3320" s="56"/>
      <c r="B3320" s="56" t="s">
        <v>9211</v>
      </c>
      <c r="C3320" s="56" t="s">
        <v>11115</v>
      </c>
      <c r="D3320" s="32">
        <v>164594</v>
      </c>
      <c r="E3320" s="32">
        <v>-156364</v>
      </c>
      <c r="F3320" s="32">
        <v>8230</v>
      </c>
      <c r="G3320" s="32">
        <v>0</v>
      </c>
      <c r="H3320" s="32">
        <v>0</v>
      </c>
      <c r="I3320" s="32">
        <v>0</v>
      </c>
      <c r="J3320" s="32">
        <v>0</v>
      </c>
      <c r="K3320" s="32">
        <v>0</v>
      </c>
      <c r="L3320" s="32"/>
    </row>
    <row r="3321" spans="1:12">
      <c r="A3321" s="56"/>
      <c r="B3321" s="56" t="s">
        <v>9233</v>
      </c>
      <c r="C3321" s="56" t="s">
        <v>11116</v>
      </c>
      <c r="D3321" s="32">
        <v>6960</v>
      </c>
      <c r="E3321" s="32">
        <v>-6612</v>
      </c>
      <c r="F3321" s="32">
        <v>348</v>
      </c>
      <c r="G3321" s="32">
        <v>0</v>
      </c>
      <c r="H3321" s="32">
        <v>0</v>
      </c>
      <c r="I3321" s="32">
        <v>0</v>
      </c>
      <c r="J3321" s="32">
        <v>0</v>
      </c>
      <c r="K3321" s="32">
        <v>0</v>
      </c>
      <c r="L3321" s="32"/>
    </row>
    <row r="3322" spans="1:12">
      <c r="A3322" s="56"/>
      <c r="B3322" s="56" t="s">
        <v>8893</v>
      </c>
      <c r="C3322" s="56" t="s">
        <v>11117</v>
      </c>
      <c r="D3322" s="32">
        <v>144768</v>
      </c>
      <c r="E3322" s="32">
        <v>-137530</v>
      </c>
      <c r="F3322" s="32">
        <v>7238</v>
      </c>
      <c r="G3322" s="32">
        <v>0</v>
      </c>
      <c r="H3322" s="32">
        <v>0</v>
      </c>
      <c r="I3322" s="32">
        <v>0</v>
      </c>
      <c r="J3322" s="32">
        <v>0</v>
      </c>
      <c r="K3322" s="32">
        <v>0</v>
      </c>
      <c r="L3322" s="32"/>
    </row>
    <row r="3323" spans="1:12">
      <c r="A3323" s="56"/>
      <c r="B3323" s="56" t="s">
        <v>9211</v>
      </c>
      <c r="C3323" s="56" t="s">
        <v>11118</v>
      </c>
      <c r="D3323" s="32">
        <v>58656</v>
      </c>
      <c r="E3323" s="32">
        <v>-55723</v>
      </c>
      <c r="F3323" s="32">
        <v>2933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/>
    </row>
    <row r="3324" spans="1:12">
      <c r="A3324" s="56"/>
      <c r="B3324" s="56" t="s">
        <v>8895</v>
      </c>
      <c r="C3324" s="56" t="s">
        <v>11119</v>
      </c>
      <c r="D3324" s="32">
        <v>106080</v>
      </c>
      <c r="E3324" s="32">
        <v>-100776</v>
      </c>
      <c r="F3324" s="32">
        <v>5304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/>
    </row>
    <row r="3325" spans="1:12">
      <c r="A3325" s="56"/>
      <c r="B3325" s="56" t="s">
        <v>9110</v>
      </c>
      <c r="C3325" s="56" t="s">
        <v>11120</v>
      </c>
      <c r="D3325" s="32">
        <v>697851</v>
      </c>
      <c r="E3325" s="32">
        <v>-662958</v>
      </c>
      <c r="F3325" s="32">
        <v>34893</v>
      </c>
      <c r="G3325" s="32">
        <v>0</v>
      </c>
      <c r="H3325" s="32">
        <v>0</v>
      </c>
      <c r="I3325" s="32">
        <v>0</v>
      </c>
      <c r="J3325" s="32">
        <v>0</v>
      </c>
      <c r="K3325" s="32">
        <v>0</v>
      </c>
      <c r="L3325" s="32"/>
    </row>
    <row r="3326" spans="1:12">
      <c r="A3326" s="56"/>
      <c r="B3326" s="56" t="s">
        <v>7874</v>
      </c>
      <c r="C3326" s="56" t="s">
        <v>9947</v>
      </c>
      <c r="D3326" s="32">
        <v>14008</v>
      </c>
      <c r="E3326" s="32">
        <v>-13308</v>
      </c>
      <c r="F3326" s="32">
        <v>700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/>
    </row>
    <row r="3327" spans="1:12">
      <c r="A3327" s="56"/>
      <c r="B3327" s="56" t="s">
        <v>8897</v>
      </c>
      <c r="C3327" s="56" t="s">
        <v>11121</v>
      </c>
      <c r="D3327" s="32">
        <v>23573</v>
      </c>
      <c r="E3327" s="32">
        <v>-22394</v>
      </c>
      <c r="F3327" s="32">
        <v>1179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/>
    </row>
    <row r="3328" spans="1:12">
      <c r="A3328" s="56"/>
      <c r="B3328" s="56" t="s">
        <v>11643</v>
      </c>
      <c r="C3328" s="56" t="s">
        <v>9948</v>
      </c>
      <c r="D3328" s="32">
        <v>20311</v>
      </c>
      <c r="E3328" s="32">
        <v>-19295</v>
      </c>
      <c r="F3328" s="32">
        <v>1016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/>
    </row>
    <row r="3329" spans="1:12">
      <c r="A3329" s="56"/>
      <c r="B3329" s="56" t="s">
        <v>8032</v>
      </c>
      <c r="C3329" s="56" t="s">
        <v>10349</v>
      </c>
      <c r="D3329" s="32">
        <v>86398</v>
      </c>
      <c r="E3329" s="32">
        <v>-82078</v>
      </c>
      <c r="F3329" s="32">
        <v>4320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/>
    </row>
    <row r="3330" spans="1:12">
      <c r="A3330" s="56"/>
      <c r="B3330" s="56" t="s">
        <v>9110</v>
      </c>
      <c r="C3330" s="56" t="s">
        <v>9949</v>
      </c>
      <c r="D3330" s="32">
        <v>21600</v>
      </c>
      <c r="E3330" s="32">
        <v>-20520</v>
      </c>
      <c r="F3330" s="32">
        <v>1080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/>
    </row>
    <row r="3331" spans="1:12">
      <c r="A3331" s="56"/>
      <c r="B3331" s="56" t="s">
        <v>8899</v>
      </c>
      <c r="C3331" s="56" t="s">
        <v>11122</v>
      </c>
      <c r="D3331" s="32">
        <v>12585</v>
      </c>
      <c r="E3331" s="32">
        <v>-11956</v>
      </c>
      <c r="F3331" s="32">
        <v>629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/>
    </row>
    <row r="3332" spans="1:12">
      <c r="A3332" s="56"/>
      <c r="B3332" s="56" t="s">
        <v>8900</v>
      </c>
      <c r="C3332" s="56" t="s">
        <v>11123</v>
      </c>
      <c r="D3332" s="32">
        <v>11419</v>
      </c>
      <c r="E3332" s="32">
        <v>-10848</v>
      </c>
      <c r="F3332" s="32">
        <v>571</v>
      </c>
      <c r="G3332" s="32">
        <v>0</v>
      </c>
      <c r="H3332" s="32">
        <v>0</v>
      </c>
      <c r="I3332" s="32">
        <v>0</v>
      </c>
      <c r="J3332" s="32">
        <v>0</v>
      </c>
      <c r="K3332" s="32">
        <v>0</v>
      </c>
      <c r="L3332" s="32"/>
    </row>
    <row r="3333" spans="1:12">
      <c r="A3333" s="56"/>
      <c r="B3333" s="56" t="s">
        <v>9213</v>
      </c>
      <c r="C3333" s="56" t="s">
        <v>11124</v>
      </c>
      <c r="D3333" s="32">
        <v>42000</v>
      </c>
      <c r="E3333" s="32">
        <v>-39900</v>
      </c>
      <c r="F3333" s="32">
        <v>2100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/>
    </row>
    <row r="3334" spans="1:12">
      <c r="A3334" s="56"/>
      <c r="B3334" s="56" t="s">
        <v>9234</v>
      </c>
      <c r="C3334" s="56" t="s">
        <v>11125</v>
      </c>
      <c r="D3334" s="32">
        <v>16226</v>
      </c>
      <c r="E3334" s="32">
        <v>-15414</v>
      </c>
      <c r="F3334" s="32">
        <v>811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/>
    </row>
    <row r="3335" spans="1:12">
      <c r="A3335" s="56"/>
      <c r="B3335" s="56" t="s">
        <v>7875</v>
      </c>
      <c r="C3335" s="56" t="s">
        <v>9950</v>
      </c>
      <c r="D3335" s="32">
        <v>5750</v>
      </c>
      <c r="E3335" s="32">
        <v>-5462</v>
      </c>
      <c r="F3335" s="32">
        <v>288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/>
    </row>
    <row r="3336" spans="1:12">
      <c r="A3336" s="56"/>
      <c r="B3336" s="56" t="s">
        <v>9123</v>
      </c>
      <c r="C3336" s="56" t="s">
        <v>10350</v>
      </c>
      <c r="D3336" s="32">
        <v>241200</v>
      </c>
      <c r="E3336" s="32">
        <v>-229140</v>
      </c>
      <c r="F3336" s="32">
        <v>12060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/>
    </row>
    <row r="3337" spans="1:12">
      <c r="A3337" s="56"/>
      <c r="B3337" s="56" t="s">
        <v>8901</v>
      </c>
      <c r="C3337" s="56" t="s">
        <v>11126</v>
      </c>
      <c r="D3337" s="32">
        <v>9384</v>
      </c>
      <c r="E3337" s="32">
        <v>-8915</v>
      </c>
      <c r="F3337" s="32">
        <v>469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/>
    </row>
    <row r="3338" spans="1:12">
      <c r="A3338" s="56"/>
      <c r="B3338" s="56" t="s">
        <v>8327</v>
      </c>
      <c r="C3338" s="56" t="s">
        <v>10207</v>
      </c>
      <c r="D3338" s="32">
        <v>10199</v>
      </c>
      <c r="E3338" s="32">
        <v>-9689</v>
      </c>
      <c r="F3338" s="32">
        <v>510</v>
      </c>
      <c r="G3338" s="32">
        <v>0</v>
      </c>
      <c r="H3338" s="32">
        <v>0</v>
      </c>
      <c r="I3338" s="32">
        <v>0</v>
      </c>
      <c r="J3338" s="32">
        <v>0</v>
      </c>
      <c r="K3338" s="32">
        <v>0</v>
      </c>
      <c r="L3338" s="32"/>
    </row>
    <row r="3339" spans="1:12">
      <c r="A3339" s="56"/>
      <c r="B3339" s="56" t="s">
        <v>9211</v>
      </c>
      <c r="C3339" s="56" t="s">
        <v>11127</v>
      </c>
      <c r="D3339" s="32">
        <v>38728</v>
      </c>
      <c r="E3339" s="32">
        <v>-36792</v>
      </c>
      <c r="F3339" s="32">
        <v>1936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/>
    </row>
    <row r="3340" spans="1:12">
      <c r="A3340" s="56"/>
      <c r="B3340" s="56" t="s">
        <v>8902</v>
      </c>
      <c r="C3340" s="56" t="s">
        <v>11128</v>
      </c>
      <c r="D3340" s="32">
        <v>7926</v>
      </c>
      <c r="E3340" s="32">
        <v>-7530</v>
      </c>
      <c r="F3340" s="32">
        <v>396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/>
    </row>
    <row r="3341" spans="1:12">
      <c r="A3341" s="56"/>
      <c r="B3341" s="56" t="s">
        <v>9236</v>
      </c>
      <c r="C3341" s="56" t="s">
        <v>11129</v>
      </c>
      <c r="D3341" s="32">
        <v>32000</v>
      </c>
      <c r="E3341" s="32">
        <v>-30400</v>
      </c>
      <c r="F3341" s="32">
        <v>1600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/>
    </row>
    <row r="3342" spans="1:12">
      <c r="A3342" s="56"/>
      <c r="B3342" s="56" t="s">
        <v>7876</v>
      </c>
      <c r="C3342" s="56" t="s">
        <v>9951</v>
      </c>
      <c r="D3342" s="32">
        <v>50196</v>
      </c>
      <c r="E3342" s="32">
        <v>-47686</v>
      </c>
      <c r="F3342" s="32">
        <v>2510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/>
    </row>
    <row r="3343" spans="1:12">
      <c r="A3343" s="56"/>
      <c r="B3343" s="56" t="s">
        <v>9214</v>
      </c>
      <c r="C3343" s="56" t="s">
        <v>11130</v>
      </c>
      <c r="D3343" s="32">
        <v>26918</v>
      </c>
      <c r="E3343" s="32">
        <v>-25572</v>
      </c>
      <c r="F3343" s="32">
        <v>1346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/>
    </row>
    <row r="3344" spans="1:12">
      <c r="A3344" s="56"/>
      <c r="B3344" s="56" t="s">
        <v>8904</v>
      </c>
      <c r="C3344" s="56" t="s">
        <v>11131</v>
      </c>
      <c r="D3344" s="32">
        <v>129938</v>
      </c>
      <c r="E3344" s="32">
        <v>-123441</v>
      </c>
      <c r="F3344" s="32">
        <v>6497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/>
    </row>
    <row r="3345" spans="1:12">
      <c r="A3345" s="56"/>
      <c r="B3345" s="56" t="s">
        <v>7305</v>
      </c>
      <c r="C3345" s="56" t="s">
        <v>9952</v>
      </c>
      <c r="D3345" s="32">
        <v>31314</v>
      </c>
      <c r="E3345" s="32">
        <v>-29748</v>
      </c>
      <c r="F3345" s="32">
        <v>1566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/>
    </row>
    <row r="3346" spans="1:12">
      <c r="A3346" s="56"/>
      <c r="B3346" s="56" t="s">
        <v>8905</v>
      </c>
      <c r="C3346" s="56" t="s">
        <v>11132</v>
      </c>
      <c r="D3346" s="32">
        <v>9563</v>
      </c>
      <c r="E3346" s="32">
        <v>-9085</v>
      </c>
      <c r="F3346" s="32">
        <v>478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/>
    </row>
    <row r="3347" spans="1:12">
      <c r="A3347" s="56"/>
      <c r="B3347" s="56" t="s">
        <v>9238</v>
      </c>
      <c r="C3347" s="56" t="s">
        <v>11133</v>
      </c>
      <c r="D3347" s="32">
        <v>9995</v>
      </c>
      <c r="E3347" s="32">
        <v>-9495</v>
      </c>
      <c r="F3347" s="32">
        <v>500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/>
    </row>
    <row r="3348" spans="1:12">
      <c r="A3348" s="56"/>
      <c r="B3348" s="56" t="s">
        <v>7877</v>
      </c>
      <c r="C3348" s="56" t="s">
        <v>9953</v>
      </c>
      <c r="D3348" s="32">
        <v>697849</v>
      </c>
      <c r="E3348" s="32">
        <v>-662957</v>
      </c>
      <c r="F3348" s="32">
        <v>34892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/>
    </row>
    <row r="3349" spans="1:12">
      <c r="A3349" s="56"/>
      <c r="B3349" s="56" t="s">
        <v>11323</v>
      </c>
      <c r="C3349" s="56" t="s">
        <v>11180</v>
      </c>
      <c r="D3349" s="32">
        <v>9151</v>
      </c>
      <c r="E3349" s="32">
        <v>-8693</v>
      </c>
      <c r="F3349" s="32">
        <v>458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/>
    </row>
    <row r="3350" spans="1:12">
      <c r="A3350" s="56"/>
      <c r="B3350" s="56" t="s">
        <v>11834</v>
      </c>
      <c r="C3350" s="56" t="s">
        <v>11181</v>
      </c>
      <c r="D3350" s="32">
        <v>12444</v>
      </c>
      <c r="E3350" s="32">
        <v>-11822</v>
      </c>
      <c r="F3350" s="32">
        <v>622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/>
    </row>
    <row r="3351" spans="1:12">
      <c r="A3351" s="56"/>
      <c r="B3351" s="56" t="s">
        <v>9241</v>
      </c>
      <c r="C3351" s="56" t="s">
        <v>11182</v>
      </c>
      <c r="D3351" s="32">
        <v>10153</v>
      </c>
      <c r="E3351" s="32">
        <v>-9645</v>
      </c>
      <c r="F3351" s="32">
        <v>508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/>
    </row>
    <row r="3352" spans="1:12">
      <c r="A3352" s="56"/>
      <c r="B3352" s="56" t="s">
        <v>8906</v>
      </c>
      <c r="C3352" s="56" t="s">
        <v>11183</v>
      </c>
      <c r="D3352" s="32">
        <v>23310</v>
      </c>
      <c r="E3352" s="32">
        <v>-22144</v>
      </c>
      <c r="F3352" s="32">
        <v>1166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/>
    </row>
    <row r="3353" spans="1:12">
      <c r="A3353" s="56"/>
      <c r="B3353" s="56" t="s">
        <v>8907</v>
      </c>
      <c r="C3353" s="56" t="s">
        <v>11184</v>
      </c>
      <c r="D3353" s="32">
        <v>268312</v>
      </c>
      <c r="E3353" s="32">
        <v>-254897</v>
      </c>
      <c r="F3353" s="32">
        <v>13416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/>
    </row>
    <row r="3354" spans="1:12">
      <c r="A3354" s="56"/>
      <c r="B3354" s="56" t="s">
        <v>8247</v>
      </c>
      <c r="C3354" s="56" t="s">
        <v>10423</v>
      </c>
      <c r="D3354" s="32">
        <v>155250</v>
      </c>
      <c r="E3354" s="32">
        <v>-147488</v>
      </c>
      <c r="F3354" s="32">
        <v>7762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/>
    </row>
    <row r="3355" spans="1:12">
      <c r="A3355" s="56"/>
      <c r="B3355" s="56" t="s">
        <v>8906</v>
      </c>
      <c r="C3355" s="56" t="s">
        <v>11185</v>
      </c>
      <c r="D3355" s="32">
        <v>22440</v>
      </c>
      <c r="E3355" s="32">
        <v>-21318</v>
      </c>
      <c r="F3355" s="32">
        <v>1122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/>
    </row>
    <row r="3356" spans="1:12">
      <c r="A3356" s="56"/>
      <c r="B3356" s="56" t="s">
        <v>8156</v>
      </c>
      <c r="C3356" s="56" t="s">
        <v>10424</v>
      </c>
      <c r="D3356" s="32">
        <v>1133425</v>
      </c>
      <c r="E3356" s="32">
        <v>-1076754</v>
      </c>
      <c r="F3356" s="32">
        <v>56671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/>
    </row>
    <row r="3357" spans="1:12">
      <c r="A3357" s="56"/>
      <c r="B3357" s="56" t="s">
        <v>9242</v>
      </c>
      <c r="C3357" s="56" t="s">
        <v>11186</v>
      </c>
      <c r="D3357" s="32">
        <v>21500</v>
      </c>
      <c r="E3357" s="32">
        <v>-20425</v>
      </c>
      <c r="F3357" s="32">
        <v>1075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/>
    </row>
    <row r="3358" spans="1:12">
      <c r="A3358" s="56"/>
      <c r="B3358" s="56" t="s">
        <v>8910</v>
      </c>
      <c r="C3358" s="56" t="s">
        <v>11187</v>
      </c>
      <c r="D3358" s="32">
        <v>15750</v>
      </c>
      <c r="E3358" s="32">
        <v>-14962</v>
      </c>
      <c r="F3358" s="32">
        <v>788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/>
    </row>
    <row r="3359" spans="1:12">
      <c r="A3359" s="56"/>
      <c r="B3359" s="56" t="s">
        <v>8248</v>
      </c>
      <c r="C3359" s="56" t="s">
        <v>10425</v>
      </c>
      <c r="D3359" s="32">
        <v>43284</v>
      </c>
      <c r="E3359" s="32">
        <v>-41120</v>
      </c>
      <c r="F3359" s="32">
        <v>2164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/>
    </row>
    <row r="3360" spans="1:12">
      <c r="A3360" s="56"/>
      <c r="B3360" s="56" t="s">
        <v>7308</v>
      </c>
      <c r="C3360" s="56" t="s">
        <v>9609</v>
      </c>
      <c r="D3360" s="32">
        <v>11700</v>
      </c>
      <c r="E3360" s="32">
        <v>-11115</v>
      </c>
      <c r="F3360" s="32">
        <v>585</v>
      </c>
      <c r="G3360" s="32">
        <v>0</v>
      </c>
      <c r="H3360" s="32">
        <v>0</v>
      </c>
      <c r="I3360" s="32">
        <v>0</v>
      </c>
      <c r="J3360" s="32">
        <v>0</v>
      </c>
      <c r="K3360" s="32">
        <v>0</v>
      </c>
      <c r="L3360" s="32"/>
    </row>
    <row r="3361" spans="1:12">
      <c r="A3361" s="56"/>
      <c r="B3361" s="56" t="s">
        <v>8911</v>
      </c>
      <c r="C3361" s="56" t="s">
        <v>11188</v>
      </c>
      <c r="D3361" s="32">
        <v>2423259</v>
      </c>
      <c r="E3361" s="32">
        <v>-2302096</v>
      </c>
      <c r="F3361" s="32">
        <v>121163</v>
      </c>
      <c r="G3361" s="32">
        <v>0</v>
      </c>
      <c r="H3361" s="32">
        <v>0</v>
      </c>
      <c r="I3361" s="32">
        <v>0</v>
      </c>
      <c r="J3361" s="32">
        <v>0</v>
      </c>
      <c r="K3361" s="32">
        <v>0</v>
      </c>
      <c r="L3361" s="32"/>
    </row>
    <row r="3362" spans="1:12">
      <c r="A3362" s="56"/>
      <c r="B3362" s="56" t="s">
        <v>11324</v>
      </c>
      <c r="C3362" s="56" t="s">
        <v>11189</v>
      </c>
      <c r="D3362" s="32">
        <v>48535</v>
      </c>
      <c r="E3362" s="32">
        <v>-46108</v>
      </c>
      <c r="F3362" s="32">
        <v>2427</v>
      </c>
      <c r="G3362" s="32">
        <v>0</v>
      </c>
      <c r="H3362" s="32">
        <v>0</v>
      </c>
      <c r="I3362" s="32">
        <v>0</v>
      </c>
      <c r="J3362" s="32">
        <v>0</v>
      </c>
      <c r="K3362" s="32">
        <v>0</v>
      </c>
      <c r="L3362" s="32"/>
    </row>
    <row r="3363" spans="1:12">
      <c r="A3363" s="56"/>
      <c r="B3363" s="56" t="s">
        <v>8914</v>
      </c>
      <c r="C3363" s="56" t="s">
        <v>11190</v>
      </c>
      <c r="D3363" s="32">
        <v>130666</v>
      </c>
      <c r="E3363" s="32">
        <v>-124133</v>
      </c>
      <c r="F3363" s="32">
        <v>6533</v>
      </c>
      <c r="G3363" s="32">
        <v>0</v>
      </c>
      <c r="H3363" s="32">
        <v>0</v>
      </c>
      <c r="I3363" s="32">
        <v>0</v>
      </c>
      <c r="J3363" s="32">
        <v>0</v>
      </c>
      <c r="K3363" s="32">
        <v>0</v>
      </c>
      <c r="L3363" s="32"/>
    </row>
    <row r="3364" spans="1:12">
      <c r="A3364" s="56"/>
      <c r="B3364" s="56" t="s">
        <v>8916</v>
      </c>
      <c r="C3364" s="56" t="s">
        <v>11191</v>
      </c>
      <c r="D3364" s="32">
        <v>1194</v>
      </c>
      <c r="E3364" s="32">
        <v>-1194</v>
      </c>
      <c r="F3364" s="32">
        <v>0</v>
      </c>
      <c r="G3364" s="32">
        <v>0</v>
      </c>
      <c r="H3364" s="32">
        <v>0</v>
      </c>
      <c r="I3364" s="32">
        <v>0</v>
      </c>
      <c r="J3364" s="32">
        <v>0</v>
      </c>
      <c r="K3364" s="32">
        <v>0</v>
      </c>
      <c r="L3364" s="32"/>
    </row>
    <row r="3365" spans="1:12">
      <c r="A3365" s="56"/>
      <c r="B3365" s="56" t="s">
        <v>8917</v>
      </c>
      <c r="C3365" s="56" t="s">
        <v>11192</v>
      </c>
      <c r="D3365" s="32">
        <v>10650</v>
      </c>
      <c r="E3365" s="32">
        <v>-10118</v>
      </c>
      <c r="F3365" s="32">
        <v>532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/>
    </row>
    <row r="3366" spans="1:12">
      <c r="A3366" s="56"/>
      <c r="B3366" s="56" t="s">
        <v>8918</v>
      </c>
      <c r="C3366" s="56" t="s">
        <v>11193</v>
      </c>
      <c r="D3366" s="32">
        <v>22279</v>
      </c>
      <c r="E3366" s="32">
        <v>-21165</v>
      </c>
      <c r="F3366" s="32">
        <v>1114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/>
    </row>
    <row r="3367" spans="1:12">
      <c r="A3367" s="56"/>
      <c r="B3367" s="56" t="s">
        <v>8919</v>
      </c>
      <c r="C3367" s="56" t="s">
        <v>11194</v>
      </c>
      <c r="D3367" s="32">
        <v>1982</v>
      </c>
      <c r="E3367" s="32">
        <v>-1982</v>
      </c>
      <c r="F3367" s="32">
        <v>0</v>
      </c>
      <c r="G3367" s="32">
        <v>0</v>
      </c>
      <c r="H3367" s="32">
        <v>0</v>
      </c>
      <c r="I3367" s="32">
        <v>0</v>
      </c>
      <c r="J3367" s="32">
        <v>0</v>
      </c>
      <c r="K3367" s="32">
        <v>0</v>
      </c>
      <c r="L3367" s="32"/>
    </row>
    <row r="3368" spans="1:12">
      <c r="A3368" s="56"/>
      <c r="B3368" s="56" t="s">
        <v>9215</v>
      </c>
      <c r="C3368" s="56" t="s">
        <v>11195</v>
      </c>
      <c r="D3368" s="32">
        <v>5861</v>
      </c>
      <c r="E3368" s="32">
        <v>-5568</v>
      </c>
      <c r="F3368" s="32">
        <v>293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/>
    </row>
    <row r="3369" spans="1:12">
      <c r="A3369" s="56"/>
      <c r="B3369" s="56" t="s">
        <v>8920</v>
      </c>
      <c r="C3369" s="56" t="s">
        <v>11196</v>
      </c>
      <c r="D3369" s="32">
        <v>6449</v>
      </c>
      <c r="E3369" s="32">
        <v>-6127</v>
      </c>
      <c r="F3369" s="32">
        <v>322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/>
    </row>
    <row r="3370" spans="1:12">
      <c r="A3370" s="56"/>
      <c r="B3370" s="56" t="s">
        <v>8921</v>
      </c>
      <c r="C3370" s="56" t="s">
        <v>11197</v>
      </c>
      <c r="D3370" s="32">
        <v>4690</v>
      </c>
      <c r="E3370" s="32">
        <v>-4690</v>
      </c>
      <c r="F3370" s="32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/>
    </row>
    <row r="3371" spans="1:12">
      <c r="A3371" s="56"/>
      <c r="B3371" s="56" t="s">
        <v>8922</v>
      </c>
      <c r="C3371" s="56" t="s">
        <v>11198</v>
      </c>
      <c r="D3371" s="32">
        <v>10990</v>
      </c>
      <c r="E3371" s="32">
        <v>-10440</v>
      </c>
      <c r="F3371" s="32">
        <v>550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/>
    </row>
    <row r="3372" spans="1:12">
      <c r="A3372" s="56"/>
      <c r="B3372" s="56" t="s">
        <v>8923</v>
      </c>
      <c r="C3372" s="56" t="s">
        <v>11199</v>
      </c>
      <c r="D3372" s="32">
        <v>62034</v>
      </c>
      <c r="E3372" s="32">
        <v>-58932</v>
      </c>
      <c r="F3372" s="32">
        <v>3102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/>
    </row>
    <row r="3373" spans="1:12">
      <c r="A3373" s="56"/>
      <c r="B3373" s="56" t="s">
        <v>8924</v>
      </c>
      <c r="C3373" s="56" t="s">
        <v>11200</v>
      </c>
      <c r="D3373" s="32">
        <v>8790</v>
      </c>
      <c r="E3373" s="32">
        <v>-8350</v>
      </c>
      <c r="F3373" s="32">
        <v>440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/>
    </row>
    <row r="3374" spans="1:12">
      <c r="A3374" s="56"/>
      <c r="B3374" s="56" t="s">
        <v>8925</v>
      </c>
      <c r="C3374" s="56" t="s">
        <v>11201</v>
      </c>
      <c r="D3374" s="32">
        <v>26434</v>
      </c>
      <c r="E3374" s="32">
        <v>-25112</v>
      </c>
      <c r="F3374" s="32">
        <v>1322</v>
      </c>
      <c r="G3374" s="32">
        <v>0</v>
      </c>
      <c r="H3374" s="32">
        <v>0</v>
      </c>
      <c r="I3374" s="32">
        <v>0</v>
      </c>
      <c r="J3374" s="32">
        <v>0</v>
      </c>
      <c r="K3374" s="32">
        <v>0</v>
      </c>
      <c r="L3374" s="32"/>
    </row>
    <row r="3375" spans="1:12">
      <c r="A3375" s="56"/>
      <c r="B3375" s="56" t="s">
        <v>8926</v>
      </c>
      <c r="C3375" s="56" t="s">
        <v>11202</v>
      </c>
      <c r="D3375" s="32">
        <v>8231</v>
      </c>
      <c r="E3375" s="32">
        <v>-7819</v>
      </c>
      <c r="F3375" s="32">
        <v>412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/>
    </row>
    <row r="3376" spans="1:12">
      <c r="A3376" s="56"/>
      <c r="B3376" s="56" t="s">
        <v>8927</v>
      </c>
      <c r="C3376" s="56" t="s">
        <v>11134</v>
      </c>
      <c r="D3376" s="32">
        <v>30500</v>
      </c>
      <c r="E3376" s="32">
        <v>-28975</v>
      </c>
      <c r="F3376" s="32">
        <v>1525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/>
    </row>
    <row r="3377" spans="1:12">
      <c r="A3377" s="56"/>
      <c r="B3377" s="56" t="s">
        <v>11738</v>
      </c>
      <c r="C3377" s="56" t="s">
        <v>10426</v>
      </c>
      <c r="D3377" s="32">
        <v>126933</v>
      </c>
      <c r="E3377" s="32">
        <v>-120586</v>
      </c>
      <c r="F3377" s="32">
        <v>6347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/>
    </row>
    <row r="3378" spans="1:12">
      <c r="A3378" s="56"/>
      <c r="B3378" s="56" t="s">
        <v>8928</v>
      </c>
      <c r="C3378" s="56" t="s">
        <v>11203</v>
      </c>
      <c r="D3378" s="32">
        <v>9375</v>
      </c>
      <c r="E3378" s="32">
        <v>-8906</v>
      </c>
      <c r="F3378" s="32">
        <v>469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/>
    </row>
    <row r="3379" spans="1:12">
      <c r="A3379" s="56"/>
      <c r="B3379" s="56" t="s">
        <v>8930</v>
      </c>
      <c r="C3379" s="56" t="s">
        <v>11204</v>
      </c>
      <c r="D3379" s="32">
        <v>32603</v>
      </c>
      <c r="E3379" s="32">
        <v>-30973</v>
      </c>
      <c r="F3379" s="32">
        <v>1630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/>
    </row>
    <row r="3380" spans="1:12">
      <c r="A3380" s="56"/>
      <c r="B3380" s="56" t="s">
        <v>8931</v>
      </c>
      <c r="C3380" s="56" t="s">
        <v>11205</v>
      </c>
      <c r="D3380" s="32">
        <v>198628</v>
      </c>
      <c r="E3380" s="32">
        <v>-188697</v>
      </c>
      <c r="F3380" s="32">
        <v>9931</v>
      </c>
      <c r="G3380" s="32">
        <v>0</v>
      </c>
      <c r="H3380" s="32">
        <v>0</v>
      </c>
      <c r="I3380" s="32">
        <v>0</v>
      </c>
      <c r="J3380" s="32">
        <v>0</v>
      </c>
      <c r="K3380" s="32">
        <v>0</v>
      </c>
      <c r="L3380" s="32"/>
    </row>
    <row r="3381" spans="1:12">
      <c r="A3381" s="56"/>
      <c r="B3381" s="56" t="s">
        <v>8264</v>
      </c>
      <c r="C3381" s="56" t="s">
        <v>10208</v>
      </c>
      <c r="D3381" s="32">
        <v>10712</v>
      </c>
      <c r="E3381" s="32">
        <v>-10176</v>
      </c>
      <c r="F3381" s="32">
        <v>536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/>
    </row>
    <row r="3382" spans="1:12">
      <c r="A3382" s="56"/>
      <c r="B3382" s="56" t="s">
        <v>8933</v>
      </c>
      <c r="C3382" s="56" t="s">
        <v>11206</v>
      </c>
      <c r="D3382" s="32">
        <v>7529</v>
      </c>
      <c r="E3382" s="32">
        <v>-7153</v>
      </c>
      <c r="F3382" s="32">
        <v>376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/>
    </row>
    <row r="3383" spans="1:12">
      <c r="A3383" s="56"/>
      <c r="B3383" s="56" t="s">
        <v>11325</v>
      </c>
      <c r="C3383" s="56" t="s">
        <v>9610</v>
      </c>
      <c r="D3383" s="32">
        <v>31086</v>
      </c>
      <c r="E3383" s="32">
        <v>-29532</v>
      </c>
      <c r="F3383" s="32">
        <v>1554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/>
    </row>
    <row r="3384" spans="1:12">
      <c r="A3384" s="56"/>
      <c r="B3384" s="56" t="s">
        <v>8249</v>
      </c>
      <c r="C3384" s="56" t="s">
        <v>10427</v>
      </c>
      <c r="D3384" s="32">
        <v>55125</v>
      </c>
      <c r="E3384" s="32">
        <v>-52369</v>
      </c>
      <c r="F3384" s="32">
        <v>2756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/>
    </row>
    <row r="3385" spans="1:12">
      <c r="A3385" s="56"/>
      <c r="B3385" s="56" t="s">
        <v>11727</v>
      </c>
      <c r="C3385" s="56" t="s">
        <v>10209</v>
      </c>
      <c r="D3385" s="32">
        <v>85680</v>
      </c>
      <c r="E3385" s="32">
        <v>-81396</v>
      </c>
      <c r="F3385" s="32">
        <v>4284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/>
    </row>
    <row r="3386" spans="1:12">
      <c r="A3386" s="56"/>
      <c r="B3386" s="56" t="s">
        <v>8250</v>
      </c>
      <c r="C3386" s="56" t="s">
        <v>10428</v>
      </c>
      <c r="D3386" s="32">
        <v>65400</v>
      </c>
      <c r="E3386" s="32">
        <v>-62130</v>
      </c>
      <c r="F3386" s="32">
        <v>3270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/>
    </row>
    <row r="3387" spans="1:12">
      <c r="A3387" s="56"/>
      <c r="B3387" s="56" t="s">
        <v>7309</v>
      </c>
      <c r="C3387" s="56" t="s">
        <v>9611</v>
      </c>
      <c r="D3387" s="32">
        <v>42500</v>
      </c>
      <c r="E3387" s="32">
        <v>-40375</v>
      </c>
      <c r="F3387" s="32">
        <v>2125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/>
    </row>
    <row r="3388" spans="1:12">
      <c r="A3388" s="56"/>
      <c r="B3388" s="56" t="s">
        <v>8935</v>
      </c>
      <c r="C3388" s="56" t="s">
        <v>11207</v>
      </c>
      <c r="D3388" s="32">
        <v>39278</v>
      </c>
      <c r="E3388" s="32">
        <v>-37314</v>
      </c>
      <c r="F3388" s="32">
        <v>1964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/>
    </row>
    <row r="3389" spans="1:12">
      <c r="A3389" s="56"/>
      <c r="B3389" s="56" t="s">
        <v>9216</v>
      </c>
      <c r="C3389" s="56" t="s">
        <v>11208</v>
      </c>
      <c r="D3389" s="32">
        <v>26000</v>
      </c>
      <c r="E3389" s="32">
        <v>-24700</v>
      </c>
      <c r="F3389" s="32">
        <v>1300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/>
    </row>
    <row r="3390" spans="1:12">
      <c r="A3390" s="56"/>
      <c r="B3390" s="56" t="s">
        <v>8937</v>
      </c>
      <c r="C3390" s="56" t="s">
        <v>11209</v>
      </c>
      <c r="D3390" s="32">
        <v>35600</v>
      </c>
      <c r="E3390" s="32">
        <v>-33820</v>
      </c>
      <c r="F3390" s="32">
        <v>1780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/>
    </row>
    <row r="3391" spans="1:12">
      <c r="A3391" s="56"/>
      <c r="B3391" s="56" t="s">
        <v>8939</v>
      </c>
      <c r="C3391" s="56" t="s">
        <v>11210</v>
      </c>
      <c r="D3391" s="32">
        <v>115960</v>
      </c>
      <c r="E3391" s="32">
        <v>-110162</v>
      </c>
      <c r="F3391" s="32">
        <v>5798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/>
    </row>
    <row r="3392" spans="1:12">
      <c r="A3392" s="56"/>
      <c r="B3392" s="56" t="s">
        <v>8940</v>
      </c>
      <c r="C3392" s="56" t="s">
        <v>11211</v>
      </c>
      <c r="D3392" s="32">
        <v>57817</v>
      </c>
      <c r="E3392" s="32">
        <v>-54926</v>
      </c>
      <c r="F3392" s="32">
        <v>2891</v>
      </c>
      <c r="G3392" s="32">
        <v>0</v>
      </c>
      <c r="H3392" s="32">
        <v>0</v>
      </c>
      <c r="I3392" s="32">
        <v>0</v>
      </c>
      <c r="J3392" s="32">
        <v>0</v>
      </c>
      <c r="K3392" s="32">
        <v>0</v>
      </c>
      <c r="L3392" s="32"/>
    </row>
    <row r="3393" spans="1:12">
      <c r="A3393" s="56"/>
      <c r="B3393" s="56" t="s">
        <v>9244</v>
      </c>
      <c r="C3393" s="56" t="s">
        <v>11212</v>
      </c>
      <c r="D3393" s="32">
        <v>70000</v>
      </c>
      <c r="E3393" s="32">
        <v>-66500</v>
      </c>
      <c r="F3393" s="32">
        <v>3500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/>
    </row>
    <row r="3394" spans="1:12">
      <c r="A3394" s="56"/>
      <c r="B3394" s="56" t="s">
        <v>9218</v>
      </c>
      <c r="C3394" s="56" t="s">
        <v>11213</v>
      </c>
      <c r="D3394" s="32">
        <v>20318</v>
      </c>
      <c r="E3394" s="32">
        <v>-19302</v>
      </c>
      <c r="F3394" s="32">
        <v>1016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/>
    </row>
    <row r="3395" spans="1:12">
      <c r="A3395" s="56"/>
      <c r="B3395" s="56" t="s">
        <v>8941</v>
      </c>
      <c r="C3395" s="56" t="s">
        <v>11214</v>
      </c>
      <c r="D3395" s="32">
        <v>147000</v>
      </c>
      <c r="E3395" s="32">
        <v>-139650</v>
      </c>
      <c r="F3395" s="32">
        <v>7350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/>
    </row>
    <row r="3396" spans="1:12">
      <c r="A3396" s="56"/>
      <c r="B3396" s="56" t="s">
        <v>8942</v>
      </c>
      <c r="C3396" s="56" t="s">
        <v>11215</v>
      </c>
      <c r="D3396" s="32">
        <v>199920</v>
      </c>
      <c r="E3396" s="32">
        <v>-189924</v>
      </c>
      <c r="F3396" s="32">
        <v>9996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/>
    </row>
    <row r="3397" spans="1:12">
      <c r="A3397" s="56"/>
      <c r="B3397" s="56" t="s">
        <v>8944</v>
      </c>
      <c r="C3397" s="56" t="s">
        <v>11216</v>
      </c>
      <c r="D3397" s="32">
        <v>11000</v>
      </c>
      <c r="E3397" s="32">
        <v>-10450</v>
      </c>
      <c r="F3397" s="32">
        <v>550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/>
    </row>
    <row r="3398" spans="1:12">
      <c r="A3398" s="56"/>
      <c r="B3398" s="56" t="s">
        <v>8265</v>
      </c>
      <c r="C3398" s="56" t="s">
        <v>10210</v>
      </c>
      <c r="D3398" s="32">
        <v>32845</v>
      </c>
      <c r="E3398" s="32">
        <v>-31203</v>
      </c>
      <c r="F3398" s="32">
        <v>1642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/>
    </row>
    <row r="3399" spans="1:12">
      <c r="A3399" s="56"/>
      <c r="B3399" s="56" t="s">
        <v>7310</v>
      </c>
      <c r="C3399" s="56" t="s">
        <v>9647</v>
      </c>
      <c r="D3399" s="32">
        <v>30095</v>
      </c>
      <c r="E3399" s="32">
        <v>-28590</v>
      </c>
      <c r="F3399" s="32">
        <v>1505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/>
    </row>
    <row r="3400" spans="1:12">
      <c r="A3400" s="56"/>
      <c r="B3400" s="56" t="s">
        <v>7550</v>
      </c>
      <c r="C3400" s="56" t="s">
        <v>9257</v>
      </c>
      <c r="D3400" s="32">
        <v>14500</v>
      </c>
      <c r="E3400" s="32">
        <v>-13775</v>
      </c>
      <c r="F3400" s="32">
        <v>725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/>
    </row>
    <row r="3401" spans="1:12">
      <c r="A3401" s="56"/>
      <c r="B3401" s="56" t="s">
        <v>7312</v>
      </c>
      <c r="C3401" s="56" t="s">
        <v>9648</v>
      </c>
      <c r="D3401" s="32">
        <v>19500</v>
      </c>
      <c r="E3401" s="32">
        <v>-18525</v>
      </c>
      <c r="F3401" s="32">
        <v>975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/>
    </row>
    <row r="3402" spans="1:12">
      <c r="A3402" s="56"/>
      <c r="B3402" s="56" t="s">
        <v>7551</v>
      </c>
      <c r="C3402" s="56" t="s">
        <v>9258</v>
      </c>
      <c r="D3402" s="32">
        <v>20438</v>
      </c>
      <c r="E3402" s="32">
        <v>-19416</v>
      </c>
      <c r="F3402" s="32">
        <v>1022</v>
      </c>
      <c r="G3402" s="32">
        <v>0</v>
      </c>
      <c r="H3402" s="32">
        <v>0</v>
      </c>
      <c r="I3402" s="32">
        <v>0</v>
      </c>
      <c r="J3402" s="32">
        <v>0</v>
      </c>
      <c r="K3402" s="32">
        <v>0</v>
      </c>
      <c r="L3402" s="32"/>
    </row>
    <row r="3403" spans="1:12">
      <c r="A3403" s="56"/>
      <c r="B3403" s="56" t="s">
        <v>7552</v>
      </c>
      <c r="C3403" s="56" t="s">
        <v>9259</v>
      </c>
      <c r="D3403" s="32">
        <v>23500</v>
      </c>
      <c r="E3403" s="32">
        <v>-22325</v>
      </c>
      <c r="F3403" s="32">
        <v>1175</v>
      </c>
      <c r="G3403" s="32">
        <v>0</v>
      </c>
      <c r="H3403" s="32">
        <v>0</v>
      </c>
      <c r="I3403" s="32">
        <v>0</v>
      </c>
      <c r="J3403" s="32">
        <v>0</v>
      </c>
      <c r="K3403" s="32">
        <v>0</v>
      </c>
      <c r="L3403" s="32"/>
    </row>
    <row r="3404" spans="1:12">
      <c r="A3404" s="56"/>
      <c r="B3404" s="56" t="s">
        <v>7554</v>
      </c>
      <c r="C3404" s="56" t="s">
        <v>9260</v>
      </c>
      <c r="D3404" s="32">
        <v>24000</v>
      </c>
      <c r="E3404" s="32">
        <v>-22800</v>
      </c>
      <c r="F3404" s="32">
        <v>1200</v>
      </c>
      <c r="G3404" s="32">
        <v>0</v>
      </c>
      <c r="H3404" s="32">
        <v>0</v>
      </c>
      <c r="I3404" s="32">
        <v>0</v>
      </c>
      <c r="J3404" s="32">
        <v>0</v>
      </c>
      <c r="K3404" s="32">
        <v>0</v>
      </c>
      <c r="L3404" s="32"/>
    </row>
    <row r="3405" spans="1:12">
      <c r="A3405" s="56"/>
      <c r="B3405" s="56" t="s">
        <v>8266</v>
      </c>
      <c r="C3405" s="56" t="s">
        <v>10211</v>
      </c>
      <c r="D3405" s="32">
        <v>77042</v>
      </c>
      <c r="E3405" s="32">
        <v>-73190</v>
      </c>
      <c r="F3405" s="32">
        <v>3852</v>
      </c>
      <c r="G3405" s="32">
        <v>0</v>
      </c>
      <c r="H3405" s="32">
        <v>0</v>
      </c>
      <c r="I3405" s="32">
        <v>0</v>
      </c>
      <c r="J3405" s="32">
        <v>0</v>
      </c>
      <c r="K3405" s="32">
        <v>0</v>
      </c>
      <c r="L3405" s="32"/>
    </row>
    <row r="3406" spans="1:12">
      <c r="A3406" s="56"/>
      <c r="B3406" s="56" t="s">
        <v>7556</v>
      </c>
      <c r="C3406" s="56" t="s">
        <v>9261</v>
      </c>
      <c r="D3406" s="32">
        <v>26490</v>
      </c>
      <c r="E3406" s="32">
        <v>-25166</v>
      </c>
      <c r="F3406" s="32">
        <v>1324</v>
      </c>
      <c r="G3406" s="32">
        <v>0</v>
      </c>
      <c r="H3406" s="32">
        <v>0</v>
      </c>
      <c r="I3406" s="32">
        <v>0</v>
      </c>
      <c r="J3406" s="32">
        <v>0</v>
      </c>
      <c r="K3406" s="32">
        <v>0</v>
      </c>
      <c r="L3406" s="32"/>
    </row>
    <row r="3407" spans="1:12">
      <c r="A3407" s="56"/>
      <c r="B3407" s="56" t="s">
        <v>7557</v>
      </c>
      <c r="C3407" s="56" t="s">
        <v>9262</v>
      </c>
      <c r="D3407" s="32">
        <v>27500</v>
      </c>
      <c r="E3407" s="32">
        <v>-26125</v>
      </c>
      <c r="F3407" s="32">
        <v>1375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/>
    </row>
    <row r="3408" spans="1:12">
      <c r="A3408" s="56"/>
      <c r="B3408" s="56" t="s">
        <v>7313</v>
      </c>
      <c r="C3408" s="56" t="s">
        <v>9649</v>
      </c>
      <c r="D3408" s="32">
        <v>28114</v>
      </c>
      <c r="E3408" s="32">
        <v>-26708</v>
      </c>
      <c r="F3408" s="32">
        <v>1406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/>
    </row>
    <row r="3409" spans="1:12">
      <c r="A3409" s="56"/>
      <c r="B3409" s="56" t="s">
        <v>9048</v>
      </c>
      <c r="C3409" s="56" t="s">
        <v>9650</v>
      </c>
      <c r="D3409" s="32">
        <v>40896</v>
      </c>
      <c r="E3409" s="32">
        <v>-38851</v>
      </c>
      <c r="F3409" s="32">
        <v>2045</v>
      </c>
      <c r="G3409" s="32">
        <v>0</v>
      </c>
      <c r="H3409" s="32">
        <v>0</v>
      </c>
      <c r="I3409" s="32">
        <v>0</v>
      </c>
      <c r="J3409" s="32">
        <v>0</v>
      </c>
      <c r="K3409" s="32">
        <v>0</v>
      </c>
      <c r="L3409" s="32"/>
    </row>
    <row r="3410" spans="1:12">
      <c r="A3410" s="56"/>
      <c r="B3410" s="56" t="s">
        <v>9049</v>
      </c>
      <c r="C3410" s="56" t="s">
        <v>9651</v>
      </c>
      <c r="D3410" s="32">
        <v>29692</v>
      </c>
      <c r="E3410" s="32">
        <v>-28207</v>
      </c>
      <c r="F3410" s="32">
        <v>1485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/>
    </row>
    <row r="3411" spans="1:12">
      <c r="A3411" s="56"/>
      <c r="B3411" s="56" t="s">
        <v>7558</v>
      </c>
      <c r="C3411" s="56" t="s">
        <v>9263</v>
      </c>
      <c r="D3411" s="32">
        <v>30500</v>
      </c>
      <c r="E3411" s="32">
        <v>-28975</v>
      </c>
      <c r="F3411" s="32">
        <v>1525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/>
    </row>
    <row r="3412" spans="1:12">
      <c r="A3412" s="56"/>
      <c r="B3412" s="56" t="s">
        <v>7559</v>
      </c>
      <c r="C3412" s="56" t="s">
        <v>9264</v>
      </c>
      <c r="D3412" s="32">
        <v>31800</v>
      </c>
      <c r="E3412" s="32">
        <v>-30210</v>
      </c>
      <c r="F3412" s="32">
        <v>1590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/>
    </row>
    <row r="3413" spans="1:12">
      <c r="A3413" s="56"/>
      <c r="B3413" s="56" t="s">
        <v>8157</v>
      </c>
      <c r="C3413" s="56" t="s">
        <v>10429</v>
      </c>
      <c r="D3413" s="32">
        <v>92516</v>
      </c>
      <c r="E3413" s="32">
        <v>-87890</v>
      </c>
      <c r="F3413" s="32">
        <v>4626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/>
    </row>
    <row r="3414" spans="1:12">
      <c r="A3414" s="56"/>
      <c r="B3414" s="56" t="s">
        <v>8308</v>
      </c>
      <c r="C3414" s="56" t="s">
        <v>10212</v>
      </c>
      <c r="D3414" s="32">
        <v>33400</v>
      </c>
      <c r="E3414" s="32">
        <v>-31730</v>
      </c>
      <c r="F3414" s="32">
        <v>1670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/>
    </row>
    <row r="3415" spans="1:12">
      <c r="A3415" s="56"/>
      <c r="B3415" s="56" t="s">
        <v>8158</v>
      </c>
      <c r="C3415" s="56" t="s">
        <v>168</v>
      </c>
      <c r="D3415" s="32">
        <v>42000</v>
      </c>
      <c r="E3415" s="32">
        <v>-39900</v>
      </c>
      <c r="F3415" s="32">
        <v>2100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/>
    </row>
    <row r="3416" spans="1:12">
      <c r="A3416" s="56"/>
      <c r="B3416" s="56" t="s">
        <v>7560</v>
      </c>
      <c r="C3416" s="56" t="s">
        <v>9265</v>
      </c>
      <c r="D3416" s="32">
        <v>42416</v>
      </c>
      <c r="E3416" s="32">
        <v>-40295</v>
      </c>
      <c r="F3416" s="32">
        <v>2121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/>
    </row>
    <row r="3417" spans="1:12">
      <c r="A3417" s="56"/>
      <c r="B3417" s="56" t="s">
        <v>7561</v>
      </c>
      <c r="C3417" s="56" t="s">
        <v>9266</v>
      </c>
      <c r="D3417" s="32">
        <v>55279</v>
      </c>
      <c r="E3417" s="32">
        <v>-52515</v>
      </c>
      <c r="F3417" s="32">
        <v>2764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/>
    </row>
    <row r="3418" spans="1:12">
      <c r="A3418" s="56"/>
      <c r="B3418" s="56" t="s">
        <v>7314</v>
      </c>
      <c r="C3418" s="56" t="s">
        <v>9652</v>
      </c>
      <c r="D3418" s="32">
        <v>46793</v>
      </c>
      <c r="E3418" s="32">
        <v>-44453</v>
      </c>
      <c r="F3418" s="32">
        <v>2340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/>
    </row>
    <row r="3419" spans="1:12">
      <c r="A3419" s="56"/>
      <c r="B3419" s="56" t="s">
        <v>8309</v>
      </c>
      <c r="C3419" s="56" t="s">
        <v>10213</v>
      </c>
      <c r="D3419" s="32">
        <v>47000</v>
      </c>
      <c r="E3419" s="32">
        <v>-44650</v>
      </c>
      <c r="F3419" s="32">
        <v>2350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/>
    </row>
    <row r="3420" spans="1:12">
      <c r="A3420" s="56"/>
      <c r="B3420" s="56" t="s">
        <v>9048</v>
      </c>
      <c r="C3420" s="56" t="s">
        <v>9653</v>
      </c>
      <c r="D3420" s="32">
        <v>47533</v>
      </c>
      <c r="E3420" s="32">
        <v>-45156</v>
      </c>
      <c r="F3420" s="32">
        <v>2377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/>
    </row>
    <row r="3421" spans="1:12">
      <c r="A3421" s="56"/>
      <c r="B3421" s="56" t="s">
        <v>7313</v>
      </c>
      <c r="C3421" s="56" t="s">
        <v>10214</v>
      </c>
      <c r="D3421" s="32">
        <v>47999</v>
      </c>
      <c r="E3421" s="32">
        <v>-45599</v>
      </c>
      <c r="F3421" s="32">
        <v>2400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/>
    </row>
    <row r="3422" spans="1:12">
      <c r="A3422" s="56"/>
      <c r="B3422" s="56" t="s">
        <v>7315</v>
      </c>
      <c r="C3422" s="56" t="s">
        <v>9654</v>
      </c>
      <c r="D3422" s="32">
        <v>49100</v>
      </c>
      <c r="E3422" s="32">
        <v>-46645</v>
      </c>
      <c r="F3422" s="32">
        <v>2455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/>
    </row>
    <row r="3423" spans="1:12">
      <c r="A3423" s="56"/>
      <c r="B3423" s="56" t="s">
        <v>8251</v>
      </c>
      <c r="C3423" s="56" t="s">
        <v>10430</v>
      </c>
      <c r="D3423" s="32">
        <v>50400</v>
      </c>
      <c r="E3423" s="32">
        <v>-47880</v>
      </c>
      <c r="F3423" s="32">
        <v>2520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/>
    </row>
    <row r="3424" spans="1:12">
      <c r="A3424" s="56"/>
      <c r="B3424" s="56" t="s">
        <v>7562</v>
      </c>
      <c r="C3424" s="56" t="s">
        <v>9267</v>
      </c>
      <c r="D3424" s="32">
        <v>52290</v>
      </c>
      <c r="E3424" s="32">
        <v>-49676</v>
      </c>
      <c r="F3424" s="32">
        <v>2614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/>
    </row>
    <row r="3425" spans="1:12">
      <c r="A3425" s="56"/>
      <c r="B3425" s="56" t="s">
        <v>8310</v>
      </c>
      <c r="C3425" s="56" t="s">
        <v>10215</v>
      </c>
      <c r="D3425" s="32">
        <v>54900</v>
      </c>
      <c r="E3425" s="32">
        <v>-52155</v>
      </c>
      <c r="F3425" s="32">
        <v>2745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/>
    </row>
    <row r="3426" spans="1:12">
      <c r="A3426" s="56"/>
      <c r="B3426" s="56" t="s">
        <v>8267</v>
      </c>
      <c r="C3426" s="56" t="s">
        <v>10216</v>
      </c>
      <c r="D3426" s="32">
        <v>180568</v>
      </c>
      <c r="E3426" s="32">
        <v>-171540</v>
      </c>
      <c r="F3426" s="32">
        <v>9028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/>
    </row>
    <row r="3427" spans="1:12">
      <c r="A3427" s="56"/>
      <c r="B3427" s="56" t="s">
        <v>8252</v>
      </c>
      <c r="C3427" s="56" t="s">
        <v>10431</v>
      </c>
      <c r="D3427" s="32">
        <v>60075</v>
      </c>
      <c r="E3427" s="32">
        <v>-57071</v>
      </c>
      <c r="F3427" s="32">
        <v>3004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/>
    </row>
    <row r="3428" spans="1:12">
      <c r="A3428" s="56"/>
      <c r="B3428" s="56" t="s">
        <v>7563</v>
      </c>
      <c r="C3428" s="56" t="s">
        <v>9268</v>
      </c>
      <c r="D3428" s="32">
        <v>64531</v>
      </c>
      <c r="E3428" s="32">
        <v>-61304</v>
      </c>
      <c r="F3428" s="32">
        <v>3227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/>
    </row>
    <row r="3429" spans="1:12">
      <c r="A3429" s="56"/>
      <c r="B3429" s="56" t="s">
        <v>7360</v>
      </c>
      <c r="C3429" s="56" t="s">
        <v>10217</v>
      </c>
      <c r="D3429" s="32">
        <v>72000</v>
      </c>
      <c r="E3429" s="32">
        <v>-68400</v>
      </c>
      <c r="F3429" s="32">
        <v>3600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/>
    </row>
    <row r="3430" spans="1:12">
      <c r="A3430" s="56"/>
      <c r="B3430" s="56" t="s">
        <v>8157</v>
      </c>
      <c r="C3430" s="56" t="s">
        <v>10432</v>
      </c>
      <c r="D3430" s="32">
        <v>137668</v>
      </c>
      <c r="E3430" s="32">
        <v>-130785</v>
      </c>
      <c r="F3430" s="32">
        <v>6883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/>
    </row>
    <row r="3431" spans="1:12">
      <c r="A3431" s="56"/>
      <c r="B3431" s="56" t="s">
        <v>7564</v>
      </c>
      <c r="C3431" s="56" t="s">
        <v>9269</v>
      </c>
      <c r="D3431" s="32">
        <v>79689</v>
      </c>
      <c r="E3431" s="32">
        <v>-75705</v>
      </c>
      <c r="F3431" s="32">
        <v>3984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/>
    </row>
    <row r="3432" spans="1:12">
      <c r="A3432" s="56"/>
      <c r="B3432" s="56" t="s">
        <v>8253</v>
      </c>
      <c r="C3432" s="56" t="s">
        <v>10433</v>
      </c>
      <c r="D3432" s="32">
        <v>85649</v>
      </c>
      <c r="E3432" s="32">
        <v>-81367</v>
      </c>
      <c r="F3432" s="32">
        <v>4282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/>
    </row>
    <row r="3433" spans="1:12">
      <c r="A3433" s="56"/>
      <c r="B3433" s="56" t="s">
        <v>7313</v>
      </c>
      <c r="C3433" s="56" t="s">
        <v>10434</v>
      </c>
      <c r="D3433" s="32">
        <v>112236</v>
      </c>
      <c r="E3433" s="32">
        <v>-106624</v>
      </c>
      <c r="F3433" s="32">
        <v>5612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/>
    </row>
    <row r="3434" spans="1:12">
      <c r="A3434" s="56"/>
      <c r="B3434" s="56" t="s">
        <v>7563</v>
      </c>
      <c r="C3434" s="56" t="s">
        <v>10218</v>
      </c>
      <c r="D3434" s="32">
        <v>121412</v>
      </c>
      <c r="E3434" s="32">
        <v>-115341</v>
      </c>
      <c r="F3434" s="32">
        <v>6071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/>
    </row>
    <row r="3435" spans="1:12">
      <c r="A3435" s="56"/>
      <c r="B3435" s="56" t="s">
        <v>7563</v>
      </c>
      <c r="C3435" s="56" t="s">
        <v>10435</v>
      </c>
      <c r="D3435" s="32">
        <v>136384</v>
      </c>
      <c r="E3435" s="32">
        <v>-129565</v>
      </c>
      <c r="F3435" s="32">
        <v>6819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/>
    </row>
    <row r="3436" spans="1:12">
      <c r="A3436" s="56"/>
      <c r="B3436" s="56" t="s">
        <v>7565</v>
      </c>
      <c r="C3436" s="56" t="s">
        <v>9270</v>
      </c>
      <c r="D3436" s="32">
        <v>231170</v>
      </c>
      <c r="E3436" s="32">
        <v>-219612</v>
      </c>
      <c r="F3436" s="32">
        <v>11558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/>
    </row>
    <row r="3437" spans="1:12">
      <c r="A3437" s="56"/>
      <c r="B3437" s="56" t="s">
        <v>1734</v>
      </c>
      <c r="C3437" s="56" t="s">
        <v>1733</v>
      </c>
      <c r="D3437" s="32">
        <v>357947</v>
      </c>
      <c r="E3437" s="32">
        <v>-235310</v>
      </c>
      <c r="F3437" s="32">
        <v>122637</v>
      </c>
      <c r="G3437" s="32">
        <v>-2939.94</v>
      </c>
      <c r="H3437" s="32">
        <v>-2972.25</v>
      </c>
      <c r="I3437" s="32">
        <v>-2972.25</v>
      </c>
      <c r="J3437" s="32">
        <v>-32.309999999999945</v>
      </c>
      <c r="K3437" s="32">
        <v>0</v>
      </c>
      <c r="L3437" s="32"/>
    </row>
    <row r="3438" spans="1:12">
      <c r="A3438" s="56"/>
      <c r="B3438" s="56" t="s">
        <v>8159</v>
      </c>
      <c r="C3438" s="56" t="s">
        <v>10436</v>
      </c>
      <c r="D3438" s="32">
        <v>413556</v>
      </c>
      <c r="E3438" s="32">
        <v>-392878</v>
      </c>
      <c r="F3438" s="32">
        <v>20678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/>
    </row>
    <row r="3439" spans="1:12">
      <c r="A3439" s="56"/>
      <c r="B3439" s="56" t="s">
        <v>8160</v>
      </c>
      <c r="C3439" s="56" t="s">
        <v>10437</v>
      </c>
      <c r="D3439" s="32">
        <v>874500</v>
      </c>
      <c r="E3439" s="32">
        <v>-830775</v>
      </c>
      <c r="F3439" s="32">
        <v>43725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/>
    </row>
    <row r="3440" spans="1:12">
      <c r="A3440" s="56"/>
      <c r="B3440" s="56" t="s">
        <v>1736</v>
      </c>
      <c r="C3440" s="56" t="s">
        <v>1735</v>
      </c>
      <c r="D3440" s="32">
        <v>1302134</v>
      </c>
      <c r="E3440" s="32">
        <v>-721142</v>
      </c>
      <c r="F3440" s="32">
        <v>580992</v>
      </c>
      <c r="G3440" s="32">
        <v>-12585.95</v>
      </c>
      <c r="H3440" s="32">
        <v>-12724.26</v>
      </c>
      <c r="I3440" s="32">
        <v>-12724.26</v>
      </c>
      <c r="J3440" s="32">
        <v>-138.30999999999949</v>
      </c>
      <c r="K3440" s="32">
        <v>0</v>
      </c>
      <c r="L3440" s="32"/>
    </row>
    <row r="3441" spans="1:12">
      <c r="A3441" s="56"/>
      <c r="B3441" s="56" t="s">
        <v>7317</v>
      </c>
      <c r="C3441" s="56" t="s">
        <v>9548</v>
      </c>
      <c r="D3441" s="32">
        <v>40000</v>
      </c>
      <c r="E3441" s="32">
        <v>-38000</v>
      </c>
      <c r="F3441" s="32">
        <v>2000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/>
    </row>
    <row r="3442" spans="1:12">
      <c r="A3442" s="56"/>
      <c r="B3442" s="56" t="s">
        <v>8083</v>
      </c>
      <c r="C3442" s="56" t="s">
        <v>10578</v>
      </c>
      <c r="D3442" s="32">
        <v>4200</v>
      </c>
      <c r="E3442" s="32">
        <v>-4199</v>
      </c>
      <c r="F3442" s="32">
        <v>1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/>
    </row>
    <row r="3443" spans="1:12">
      <c r="A3443" s="56"/>
      <c r="B3443" s="56" t="s">
        <v>7796</v>
      </c>
      <c r="C3443" s="56" t="s">
        <v>10076</v>
      </c>
      <c r="D3443" s="32">
        <v>48000</v>
      </c>
      <c r="E3443" s="32">
        <v>-45600</v>
      </c>
      <c r="F3443" s="32">
        <v>2400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/>
    </row>
    <row r="3444" spans="1:12">
      <c r="A3444" s="56"/>
      <c r="B3444" s="56" t="s">
        <v>7797</v>
      </c>
      <c r="C3444" s="56" t="s">
        <v>10077</v>
      </c>
      <c r="D3444" s="32">
        <v>6325</v>
      </c>
      <c r="E3444" s="32">
        <v>-6009</v>
      </c>
      <c r="F3444" s="32">
        <v>316</v>
      </c>
      <c r="G3444" s="32">
        <v>0</v>
      </c>
      <c r="H3444" s="32">
        <v>0</v>
      </c>
      <c r="I3444" s="32">
        <v>0</v>
      </c>
      <c r="J3444" s="32">
        <v>0</v>
      </c>
      <c r="K3444" s="32">
        <v>0</v>
      </c>
      <c r="L3444" s="32"/>
    </row>
    <row r="3445" spans="1:12">
      <c r="A3445" s="56"/>
      <c r="B3445" s="56" t="s">
        <v>8084</v>
      </c>
      <c r="C3445" s="56" t="s">
        <v>10579</v>
      </c>
      <c r="D3445" s="32">
        <v>3380</v>
      </c>
      <c r="E3445" s="32">
        <v>-3379</v>
      </c>
      <c r="F3445" s="32">
        <v>1</v>
      </c>
      <c r="G3445" s="32">
        <v>0</v>
      </c>
      <c r="H3445" s="32">
        <v>0</v>
      </c>
      <c r="I3445" s="32">
        <v>0</v>
      </c>
      <c r="J3445" s="32">
        <v>0</v>
      </c>
      <c r="K3445" s="32">
        <v>0</v>
      </c>
      <c r="L3445" s="32"/>
    </row>
    <row r="3446" spans="1:12">
      <c r="A3446" s="56"/>
      <c r="B3446" s="56" t="s">
        <v>7878</v>
      </c>
      <c r="C3446" s="56" t="s">
        <v>9954</v>
      </c>
      <c r="D3446" s="32">
        <v>3950</v>
      </c>
      <c r="E3446" s="32">
        <v>-3949</v>
      </c>
      <c r="F3446" s="32">
        <v>1</v>
      </c>
      <c r="G3446" s="32">
        <v>0</v>
      </c>
      <c r="H3446" s="32">
        <v>0</v>
      </c>
      <c r="I3446" s="32">
        <v>0</v>
      </c>
      <c r="J3446" s="32">
        <v>0</v>
      </c>
      <c r="K3446" s="32">
        <v>0</v>
      </c>
      <c r="L3446" s="32"/>
    </row>
    <row r="3447" spans="1:12">
      <c r="A3447" s="56"/>
      <c r="B3447" s="56" t="s">
        <v>8426</v>
      </c>
      <c r="C3447" s="56" t="s">
        <v>9955</v>
      </c>
      <c r="D3447" s="32">
        <v>875</v>
      </c>
      <c r="E3447" s="32">
        <v>-874</v>
      </c>
      <c r="F3447" s="32">
        <v>1</v>
      </c>
      <c r="G3447" s="32">
        <v>0</v>
      </c>
      <c r="H3447" s="32">
        <v>0</v>
      </c>
      <c r="I3447" s="32">
        <v>0</v>
      </c>
      <c r="J3447" s="32">
        <v>0</v>
      </c>
      <c r="K3447" s="32">
        <v>0</v>
      </c>
      <c r="L3447" s="32"/>
    </row>
    <row r="3448" spans="1:12">
      <c r="A3448" s="56"/>
      <c r="B3448" s="56" t="s">
        <v>7798</v>
      </c>
      <c r="C3448" s="56" t="s">
        <v>10078</v>
      </c>
      <c r="D3448" s="32">
        <v>3600</v>
      </c>
      <c r="E3448" s="32">
        <v>-3599</v>
      </c>
      <c r="F3448" s="32">
        <v>1</v>
      </c>
      <c r="G3448" s="32">
        <v>0</v>
      </c>
      <c r="H3448" s="32">
        <v>0</v>
      </c>
      <c r="I3448" s="32">
        <v>0</v>
      </c>
      <c r="J3448" s="32">
        <v>0</v>
      </c>
      <c r="K3448" s="32">
        <v>0</v>
      </c>
      <c r="L3448" s="32"/>
    </row>
    <row r="3449" spans="1:12">
      <c r="A3449" s="56"/>
      <c r="B3449" s="56" t="s">
        <v>7799</v>
      </c>
      <c r="C3449" s="56" t="s">
        <v>10079</v>
      </c>
      <c r="D3449" s="32">
        <v>22500</v>
      </c>
      <c r="E3449" s="32">
        <v>-21375</v>
      </c>
      <c r="F3449" s="32">
        <v>1125</v>
      </c>
      <c r="G3449" s="32">
        <v>0</v>
      </c>
      <c r="H3449" s="32">
        <v>0</v>
      </c>
      <c r="I3449" s="32">
        <v>0</v>
      </c>
      <c r="J3449" s="32">
        <v>0</v>
      </c>
      <c r="K3449" s="32">
        <v>0</v>
      </c>
      <c r="L3449" s="32"/>
    </row>
    <row r="3450" spans="1:12">
      <c r="A3450" s="56"/>
      <c r="B3450" s="56" t="s">
        <v>7800</v>
      </c>
      <c r="C3450" s="56" t="s">
        <v>10080</v>
      </c>
      <c r="D3450" s="32">
        <v>2586</v>
      </c>
      <c r="E3450" s="32">
        <v>-2585</v>
      </c>
      <c r="F3450" s="32">
        <v>1</v>
      </c>
      <c r="G3450" s="32">
        <v>0</v>
      </c>
      <c r="H3450" s="32">
        <v>0</v>
      </c>
      <c r="I3450" s="32">
        <v>0</v>
      </c>
      <c r="J3450" s="32">
        <v>0</v>
      </c>
      <c r="K3450" s="32">
        <v>0</v>
      </c>
      <c r="L3450" s="32"/>
    </row>
    <row r="3451" spans="1:12">
      <c r="A3451" s="56"/>
      <c r="B3451" s="56" t="s">
        <v>7801</v>
      </c>
      <c r="C3451" s="56" t="s">
        <v>10081</v>
      </c>
      <c r="D3451" s="32">
        <v>7535</v>
      </c>
      <c r="E3451" s="32">
        <v>-7534</v>
      </c>
      <c r="F3451" s="32">
        <v>1</v>
      </c>
      <c r="G3451" s="32">
        <v>0</v>
      </c>
      <c r="H3451" s="32">
        <v>0</v>
      </c>
      <c r="I3451" s="32">
        <v>0</v>
      </c>
      <c r="J3451" s="32">
        <v>0</v>
      </c>
      <c r="K3451" s="32">
        <v>0</v>
      </c>
      <c r="L3451" s="32"/>
    </row>
    <row r="3452" spans="1:12">
      <c r="A3452" s="56"/>
      <c r="B3452" s="56" t="s">
        <v>7802</v>
      </c>
      <c r="C3452" s="56" t="s">
        <v>10082</v>
      </c>
      <c r="D3452" s="32">
        <v>3570</v>
      </c>
      <c r="E3452" s="32">
        <v>-3569</v>
      </c>
      <c r="F3452" s="32">
        <v>1</v>
      </c>
      <c r="G3452" s="32">
        <v>0</v>
      </c>
      <c r="H3452" s="32">
        <v>0</v>
      </c>
      <c r="I3452" s="32">
        <v>0</v>
      </c>
      <c r="J3452" s="32">
        <v>0</v>
      </c>
      <c r="K3452" s="32">
        <v>0</v>
      </c>
      <c r="L3452" s="32"/>
    </row>
    <row r="3453" spans="1:12">
      <c r="A3453" s="56"/>
      <c r="B3453" s="56" t="s">
        <v>7803</v>
      </c>
      <c r="C3453" s="56" t="s">
        <v>10083</v>
      </c>
      <c r="D3453" s="32">
        <v>9990</v>
      </c>
      <c r="E3453" s="32">
        <v>-9989</v>
      </c>
      <c r="F3453" s="32">
        <v>1</v>
      </c>
      <c r="G3453" s="32">
        <v>0</v>
      </c>
      <c r="H3453" s="32">
        <v>0</v>
      </c>
      <c r="I3453" s="32">
        <v>0</v>
      </c>
      <c r="J3453" s="32">
        <v>0</v>
      </c>
      <c r="K3453" s="32">
        <v>0</v>
      </c>
      <c r="L3453" s="32"/>
    </row>
    <row r="3454" spans="1:12">
      <c r="A3454" s="56"/>
      <c r="B3454" s="56" t="s">
        <v>7879</v>
      </c>
      <c r="C3454" s="56" t="s">
        <v>9956</v>
      </c>
      <c r="D3454" s="32">
        <v>4000</v>
      </c>
      <c r="E3454" s="32">
        <v>-3999</v>
      </c>
      <c r="F3454" s="32">
        <v>1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/>
    </row>
    <row r="3455" spans="1:12">
      <c r="A3455" s="56"/>
      <c r="B3455" s="56" t="s">
        <v>8427</v>
      </c>
      <c r="C3455" s="56" t="s">
        <v>9957</v>
      </c>
      <c r="D3455" s="32">
        <v>1</v>
      </c>
      <c r="E3455" s="32">
        <v>0</v>
      </c>
      <c r="F3455" s="32">
        <v>1</v>
      </c>
      <c r="G3455" s="32">
        <v>0</v>
      </c>
      <c r="H3455" s="32">
        <v>0</v>
      </c>
      <c r="I3455" s="32">
        <v>0</v>
      </c>
      <c r="J3455" s="32">
        <v>0</v>
      </c>
      <c r="K3455" s="32">
        <v>0</v>
      </c>
      <c r="L3455" s="32"/>
    </row>
    <row r="3456" spans="1:12">
      <c r="A3456" s="56"/>
      <c r="B3456" s="56" t="s">
        <v>7804</v>
      </c>
      <c r="C3456" s="56" t="s">
        <v>10084</v>
      </c>
      <c r="D3456" s="32">
        <v>4584</v>
      </c>
      <c r="E3456" s="32">
        <v>-4583</v>
      </c>
      <c r="F3456" s="32">
        <v>1</v>
      </c>
      <c r="G3456" s="32">
        <v>0</v>
      </c>
      <c r="H3456" s="32">
        <v>0</v>
      </c>
      <c r="I3456" s="32">
        <v>0</v>
      </c>
      <c r="J3456" s="32">
        <v>0</v>
      </c>
      <c r="K3456" s="32">
        <v>0</v>
      </c>
      <c r="L3456" s="32"/>
    </row>
    <row r="3457" spans="1:12">
      <c r="A3457" s="56"/>
      <c r="B3457" s="56" t="s">
        <v>7805</v>
      </c>
      <c r="C3457" s="56" t="s">
        <v>10085</v>
      </c>
      <c r="D3457" s="32">
        <v>3650</v>
      </c>
      <c r="E3457" s="32">
        <v>-3649</v>
      </c>
      <c r="F3457" s="32">
        <v>1</v>
      </c>
      <c r="G3457" s="32">
        <v>0</v>
      </c>
      <c r="H3457" s="32">
        <v>0</v>
      </c>
      <c r="I3457" s="32">
        <v>0</v>
      </c>
      <c r="J3457" s="32">
        <v>0</v>
      </c>
      <c r="K3457" s="32">
        <v>0</v>
      </c>
      <c r="L3457" s="32"/>
    </row>
    <row r="3458" spans="1:12">
      <c r="A3458" s="56"/>
      <c r="B3458" s="56" t="s">
        <v>8328</v>
      </c>
      <c r="C3458" s="56" t="s">
        <v>10580</v>
      </c>
      <c r="D3458" s="32">
        <v>3970</v>
      </c>
      <c r="E3458" s="32">
        <v>-3969</v>
      </c>
      <c r="F3458" s="32">
        <v>1</v>
      </c>
      <c r="G3458" s="32">
        <v>0</v>
      </c>
      <c r="H3458" s="32">
        <v>0</v>
      </c>
      <c r="I3458" s="32">
        <v>0</v>
      </c>
      <c r="J3458" s="32">
        <v>0</v>
      </c>
      <c r="K3458" s="32">
        <v>0</v>
      </c>
      <c r="L3458" s="32"/>
    </row>
    <row r="3459" spans="1:12">
      <c r="A3459" s="56"/>
      <c r="B3459" s="56" t="s">
        <v>7806</v>
      </c>
      <c r="C3459" s="56" t="s">
        <v>10086</v>
      </c>
      <c r="D3459" s="32">
        <v>2500</v>
      </c>
      <c r="E3459" s="32">
        <v>-2499</v>
      </c>
      <c r="F3459" s="32">
        <v>1</v>
      </c>
      <c r="G3459" s="32">
        <v>0</v>
      </c>
      <c r="H3459" s="32">
        <v>0</v>
      </c>
      <c r="I3459" s="32">
        <v>0</v>
      </c>
      <c r="J3459" s="32">
        <v>0</v>
      </c>
      <c r="K3459" s="32">
        <v>0</v>
      </c>
      <c r="L3459" s="32"/>
    </row>
    <row r="3460" spans="1:12">
      <c r="A3460" s="56"/>
      <c r="B3460" s="56" t="s">
        <v>8085</v>
      </c>
      <c r="C3460" s="56" t="s">
        <v>10581</v>
      </c>
      <c r="D3460" s="32">
        <v>6700</v>
      </c>
      <c r="E3460" s="32">
        <v>-6699</v>
      </c>
      <c r="F3460" s="32">
        <v>1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/>
    </row>
    <row r="3461" spans="1:12">
      <c r="A3461" s="56"/>
      <c r="B3461" s="56" t="s">
        <v>7858</v>
      </c>
      <c r="C3461" s="56" t="s">
        <v>10582</v>
      </c>
      <c r="D3461" s="32">
        <v>16513</v>
      </c>
      <c r="E3461" s="32">
        <v>-16512</v>
      </c>
      <c r="F3461" s="32">
        <v>1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/>
    </row>
    <row r="3462" spans="1:12">
      <c r="A3462" s="56"/>
      <c r="B3462" s="56" t="s">
        <v>8086</v>
      </c>
      <c r="C3462" s="56" t="s">
        <v>10583</v>
      </c>
      <c r="D3462" s="32">
        <v>96000</v>
      </c>
      <c r="E3462" s="32">
        <v>-95999</v>
      </c>
      <c r="F3462" s="32">
        <v>1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/>
    </row>
    <row r="3463" spans="1:12">
      <c r="A3463" s="56"/>
      <c r="B3463" s="56" t="s">
        <v>8329</v>
      </c>
      <c r="C3463" s="56" t="s">
        <v>10584</v>
      </c>
      <c r="D3463" s="32">
        <v>9168</v>
      </c>
      <c r="E3463" s="32">
        <v>-9167</v>
      </c>
      <c r="F3463" s="32">
        <v>1</v>
      </c>
      <c r="G3463" s="32">
        <v>0</v>
      </c>
      <c r="H3463" s="32">
        <v>0</v>
      </c>
      <c r="I3463" s="32">
        <v>0</v>
      </c>
      <c r="J3463" s="32">
        <v>0</v>
      </c>
      <c r="K3463" s="32">
        <v>0</v>
      </c>
      <c r="L3463" s="32"/>
    </row>
    <row r="3464" spans="1:12">
      <c r="A3464" s="56"/>
      <c r="B3464" s="56" t="s">
        <v>7807</v>
      </c>
      <c r="C3464" s="56" t="s">
        <v>10087</v>
      </c>
      <c r="D3464" s="32">
        <v>2275</v>
      </c>
      <c r="E3464" s="32">
        <v>-2274</v>
      </c>
      <c r="F3464" s="32">
        <v>1</v>
      </c>
      <c r="G3464" s="32">
        <v>0</v>
      </c>
      <c r="H3464" s="32">
        <v>0</v>
      </c>
      <c r="I3464" s="32">
        <v>0</v>
      </c>
      <c r="J3464" s="32">
        <v>0</v>
      </c>
      <c r="K3464" s="32">
        <v>0</v>
      </c>
      <c r="L3464" s="32"/>
    </row>
    <row r="3465" spans="1:12">
      <c r="A3465" s="56"/>
      <c r="B3465" s="56" t="s">
        <v>7880</v>
      </c>
      <c r="C3465" s="56" t="s">
        <v>9958</v>
      </c>
      <c r="D3465" s="32">
        <v>26500</v>
      </c>
      <c r="E3465" s="32">
        <v>-26499</v>
      </c>
      <c r="F3465" s="32">
        <v>1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/>
    </row>
    <row r="3466" spans="1:12">
      <c r="A3466" s="56"/>
      <c r="B3466" s="56" t="s">
        <v>7808</v>
      </c>
      <c r="C3466" s="56" t="s">
        <v>10088</v>
      </c>
      <c r="D3466" s="32">
        <v>4200</v>
      </c>
      <c r="E3466" s="32">
        <v>-4199</v>
      </c>
      <c r="F3466" s="32">
        <v>1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/>
    </row>
    <row r="3467" spans="1:12">
      <c r="A3467" s="56"/>
      <c r="B3467" s="56" t="s">
        <v>7518</v>
      </c>
      <c r="C3467" s="56" t="s">
        <v>9747</v>
      </c>
      <c r="D3467" s="32">
        <v>5391</v>
      </c>
      <c r="E3467" s="32">
        <v>-5121</v>
      </c>
      <c r="F3467" s="32">
        <v>270</v>
      </c>
      <c r="G3467" s="32">
        <v>0</v>
      </c>
      <c r="H3467" s="32">
        <v>0</v>
      </c>
      <c r="I3467" s="32">
        <v>0</v>
      </c>
      <c r="J3467" s="32">
        <v>0</v>
      </c>
      <c r="K3467" s="32">
        <v>0</v>
      </c>
      <c r="L3467" s="32"/>
    </row>
    <row r="3468" spans="1:12">
      <c r="A3468" s="56"/>
      <c r="B3468" s="56" t="s">
        <v>7809</v>
      </c>
      <c r="C3468" s="56" t="s">
        <v>10089</v>
      </c>
      <c r="D3468" s="32">
        <v>5350</v>
      </c>
      <c r="E3468" s="32">
        <v>-5083</v>
      </c>
      <c r="F3468" s="32">
        <v>267</v>
      </c>
      <c r="G3468" s="32">
        <v>0</v>
      </c>
      <c r="H3468" s="32">
        <v>0</v>
      </c>
      <c r="I3468" s="32">
        <v>0</v>
      </c>
      <c r="J3468" s="32">
        <v>0</v>
      </c>
      <c r="K3468" s="32">
        <v>0</v>
      </c>
      <c r="L3468" s="32"/>
    </row>
    <row r="3469" spans="1:12">
      <c r="A3469" s="56"/>
      <c r="B3469" s="56" t="s">
        <v>7318</v>
      </c>
      <c r="C3469" s="56" t="s">
        <v>9549</v>
      </c>
      <c r="D3469" s="32">
        <v>5450</v>
      </c>
      <c r="E3469" s="32">
        <v>-5178</v>
      </c>
      <c r="F3469" s="32">
        <v>272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/>
    </row>
    <row r="3470" spans="1:12">
      <c r="A3470" s="56"/>
      <c r="B3470" s="56" t="s">
        <v>7810</v>
      </c>
      <c r="C3470" s="56" t="s">
        <v>10090</v>
      </c>
      <c r="D3470" s="32">
        <v>6240</v>
      </c>
      <c r="E3470" s="32">
        <v>-5928</v>
      </c>
      <c r="F3470" s="32">
        <v>312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/>
    </row>
    <row r="3471" spans="1:12">
      <c r="A3471" s="56"/>
      <c r="B3471" s="56" t="s">
        <v>7319</v>
      </c>
      <c r="C3471" s="56" t="s">
        <v>9655</v>
      </c>
      <c r="D3471" s="32">
        <v>6344</v>
      </c>
      <c r="E3471" s="32">
        <v>-6027</v>
      </c>
      <c r="F3471" s="32">
        <v>317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/>
    </row>
    <row r="3472" spans="1:12">
      <c r="A3472" s="56"/>
      <c r="B3472" s="56" t="s">
        <v>8161</v>
      </c>
      <c r="C3472" s="56" t="s">
        <v>1094</v>
      </c>
      <c r="D3472" s="32">
        <v>6638</v>
      </c>
      <c r="E3472" s="32">
        <v>-6306</v>
      </c>
      <c r="F3472" s="32">
        <v>332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/>
    </row>
    <row r="3473" spans="1:12">
      <c r="A3473" s="56"/>
      <c r="B3473" s="56" t="s">
        <v>7811</v>
      </c>
      <c r="C3473" s="56" t="s">
        <v>10091</v>
      </c>
      <c r="D3473" s="32">
        <v>6692</v>
      </c>
      <c r="E3473" s="32">
        <v>-6357</v>
      </c>
      <c r="F3473" s="32">
        <v>335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/>
    </row>
    <row r="3474" spans="1:12">
      <c r="A3474" s="56"/>
      <c r="B3474" s="56" t="s">
        <v>7812</v>
      </c>
      <c r="C3474" s="56" t="s">
        <v>10092</v>
      </c>
      <c r="D3474" s="32">
        <v>7500</v>
      </c>
      <c r="E3474" s="32">
        <v>-7125</v>
      </c>
      <c r="F3474" s="32">
        <v>375</v>
      </c>
      <c r="G3474" s="32">
        <v>0</v>
      </c>
      <c r="H3474" s="32">
        <v>0</v>
      </c>
      <c r="I3474" s="32">
        <v>0</v>
      </c>
      <c r="J3474" s="32">
        <v>0</v>
      </c>
      <c r="K3474" s="32">
        <v>0</v>
      </c>
      <c r="L3474" s="32"/>
    </row>
    <row r="3475" spans="1:12">
      <c r="A3475" s="56"/>
      <c r="B3475" s="56" t="s">
        <v>7519</v>
      </c>
      <c r="C3475" s="56" t="s">
        <v>9748</v>
      </c>
      <c r="D3475" s="32">
        <v>7590</v>
      </c>
      <c r="E3475" s="32">
        <v>-7210</v>
      </c>
      <c r="F3475" s="32">
        <v>380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/>
    </row>
    <row r="3476" spans="1:12">
      <c r="A3476" s="56"/>
      <c r="B3476" s="56" t="s">
        <v>7520</v>
      </c>
      <c r="C3476" s="56" t="s">
        <v>9749</v>
      </c>
      <c r="D3476" s="32">
        <v>8490</v>
      </c>
      <c r="E3476" s="32">
        <v>-8066</v>
      </c>
      <c r="F3476" s="32">
        <v>424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/>
    </row>
    <row r="3477" spans="1:12">
      <c r="A3477" s="56"/>
      <c r="B3477" s="56" t="s">
        <v>7521</v>
      </c>
      <c r="C3477" s="56" t="s">
        <v>9750</v>
      </c>
      <c r="D3477" s="32">
        <v>8850</v>
      </c>
      <c r="E3477" s="32">
        <v>-8408</v>
      </c>
      <c r="F3477" s="32">
        <v>442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/>
    </row>
    <row r="3478" spans="1:12">
      <c r="A3478" s="56"/>
      <c r="B3478" s="56" t="s">
        <v>7320</v>
      </c>
      <c r="C3478" s="56" t="s">
        <v>9550</v>
      </c>
      <c r="D3478" s="32">
        <v>9000</v>
      </c>
      <c r="E3478" s="32">
        <v>-8550</v>
      </c>
      <c r="F3478" s="32">
        <v>450</v>
      </c>
      <c r="G3478" s="32">
        <v>0</v>
      </c>
      <c r="H3478" s="32">
        <v>0</v>
      </c>
      <c r="I3478" s="32">
        <v>0</v>
      </c>
      <c r="J3478" s="32">
        <v>0</v>
      </c>
      <c r="K3478" s="32">
        <v>0</v>
      </c>
      <c r="L3478" s="32"/>
    </row>
    <row r="3479" spans="1:12">
      <c r="A3479" s="56"/>
      <c r="B3479" s="56" t="s">
        <v>7522</v>
      </c>
      <c r="C3479" s="56" t="s">
        <v>9751</v>
      </c>
      <c r="D3479" s="32">
        <v>9200</v>
      </c>
      <c r="E3479" s="32">
        <v>-8740</v>
      </c>
      <c r="F3479" s="32">
        <v>460</v>
      </c>
      <c r="G3479" s="32">
        <v>0</v>
      </c>
      <c r="H3479" s="32">
        <v>0</v>
      </c>
      <c r="I3479" s="32">
        <v>0</v>
      </c>
      <c r="J3479" s="32">
        <v>0</v>
      </c>
      <c r="K3479" s="32">
        <v>0</v>
      </c>
      <c r="L3479" s="32"/>
    </row>
    <row r="3480" spans="1:12">
      <c r="A3480" s="56"/>
      <c r="B3480" s="56" t="s">
        <v>7523</v>
      </c>
      <c r="C3480" s="56" t="s">
        <v>9752</v>
      </c>
      <c r="D3480" s="32">
        <v>9200</v>
      </c>
      <c r="E3480" s="32">
        <v>-8740</v>
      </c>
      <c r="F3480" s="32">
        <v>460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/>
    </row>
    <row r="3481" spans="1:12">
      <c r="A3481" s="56"/>
      <c r="B3481" s="56" t="s">
        <v>7881</v>
      </c>
      <c r="C3481" s="56" t="s">
        <v>9959</v>
      </c>
      <c r="D3481" s="32">
        <v>9500</v>
      </c>
      <c r="E3481" s="32">
        <v>-9025</v>
      </c>
      <c r="F3481" s="32">
        <v>475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/>
    </row>
    <row r="3482" spans="1:12">
      <c r="A3482" s="56"/>
      <c r="B3482" s="56" t="s">
        <v>7524</v>
      </c>
      <c r="C3482" s="56" t="s">
        <v>9753</v>
      </c>
      <c r="D3482" s="32">
        <v>9950</v>
      </c>
      <c r="E3482" s="32">
        <v>-9452</v>
      </c>
      <c r="F3482" s="32">
        <v>498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/>
    </row>
    <row r="3483" spans="1:12">
      <c r="A3483" s="56"/>
      <c r="B3483" s="56" t="s">
        <v>7813</v>
      </c>
      <c r="C3483" s="56" t="s">
        <v>10093</v>
      </c>
      <c r="D3483" s="32">
        <v>10350</v>
      </c>
      <c r="E3483" s="32">
        <v>-9833</v>
      </c>
      <c r="F3483" s="32">
        <v>517</v>
      </c>
      <c r="G3483" s="32">
        <v>0</v>
      </c>
      <c r="H3483" s="32">
        <v>0</v>
      </c>
      <c r="I3483" s="32">
        <v>0</v>
      </c>
      <c r="J3483" s="32">
        <v>0</v>
      </c>
      <c r="K3483" s="32">
        <v>0</v>
      </c>
      <c r="L3483" s="32"/>
    </row>
    <row r="3484" spans="1:12">
      <c r="A3484" s="56"/>
      <c r="B3484" s="56" t="s">
        <v>8330</v>
      </c>
      <c r="C3484" s="56" t="s">
        <v>10219</v>
      </c>
      <c r="D3484" s="32">
        <v>10450</v>
      </c>
      <c r="E3484" s="32">
        <v>-10448</v>
      </c>
      <c r="F3484" s="32">
        <v>2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/>
    </row>
    <row r="3485" spans="1:12">
      <c r="A3485" s="56"/>
      <c r="B3485" s="56" t="s">
        <v>7321</v>
      </c>
      <c r="C3485" s="56" t="s">
        <v>9551</v>
      </c>
      <c r="D3485" s="32">
        <v>10490</v>
      </c>
      <c r="E3485" s="32">
        <v>-9966</v>
      </c>
      <c r="F3485" s="32">
        <v>524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/>
    </row>
    <row r="3486" spans="1:12">
      <c r="A3486" s="56"/>
      <c r="B3486" s="56" t="s">
        <v>7322</v>
      </c>
      <c r="C3486" s="56" t="s">
        <v>9656</v>
      </c>
      <c r="D3486" s="32">
        <v>10585</v>
      </c>
      <c r="E3486" s="32">
        <v>-10056</v>
      </c>
      <c r="F3486" s="32">
        <v>529</v>
      </c>
      <c r="G3486" s="32">
        <v>0</v>
      </c>
      <c r="H3486" s="32">
        <v>0</v>
      </c>
      <c r="I3486" s="32">
        <v>0</v>
      </c>
      <c r="J3486" s="32">
        <v>0</v>
      </c>
      <c r="K3486" s="32">
        <v>0</v>
      </c>
      <c r="L3486" s="32"/>
    </row>
    <row r="3487" spans="1:12">
      <c r="A3487" s="56"/>
      <c r="B3487" s="56" t="s">
        <v>7814</v>
      </c>
      <c r="C3487" s="56" t="s">
        <v>10094</v>
      </c>
      <c r="D3487" s="32">
        <v>10700</v>
      </c>
      <c r="E3487" s="32">
        <v>-10165</v>
      </c>
      <c r="F3487" s="32">
        <v>535</v>
      </c>
      <c r="G3487" s="32">
        <v>0</v>
      </c>
      <c r="H3487" s="32">
        <v>0</v>
      </c>
      <c r="I3487" s="32">
        <v>0</v>
      </c>
      <c r="J3487" s="32">
        <v>0</v>
      </c>
      <c r="K3487" s="32">
        <v>0</v>
      </c>
      <c r="L3487" s="32"/>
    </row>
    <row r="3488" spans="1:12">
      <c r="A3488" s="56"/>
      <c r="B3488" s="56" t="s">
        <v>8268</v>
      </c>
      <c r="C3488" s="56" t="s">
        <v>10220</v>
      </c>
      <c r="D3488" s="32">
        <v>11000</v>
      </c>
      <c r="E3488" s="32">
        <v>-10450</v>
      </c>
      <c r="F3488" s="32">
        <v>550</v>
      </c>
      <c r="G3488" s="32">
        <v>0</v>
      </c>
      <c r="H3488" s="32">
        <v>0</v>
      </c>
      <c r="I3488" s="32">
        <v>0</v>
      </c>
      <c r="J3488" s="32">
        <v>0</v>
      </c>
      <c r="K3488" s="32">
        <v>0</v>
      </c>
      <c r="L3488" s="32"/>
    </row>
    <row r="3489" spans="1:12">
      <c r="A3489" s="56"/>
      <c r="B3489" s="56" t="s">
        <v>7323</v>
      </c>
      <c r="C3489" s="56" t="s">
        <v>9552</v>
      </c>
      <c r="D3489" s="32">
        <v>11490</v>
      </c>
      <c r="E3489" s="32">
        <v>-10916</v>
      </c>
      <c r="F3489" s="32">
        <v>574</v>
      </c>
      <c r="G3489" s="32">
        <v>0</v>
      </c>
      <c r="H3489" s="32">
        <v>0</v>
      </c>
      <c r="I3489" s="32">
        <v>0</v>
      </c>
      <c r="J3489" s="32">
        <v>0</v>
      </c>
      <c r="K3489" s="32">
        <v>0</v>
      </c>
      <c r="L3489" s="32"/>
    </row>
    <row r="3490" spans="1:12">
      <c r="A3490" s="56"/>
      <c r="B3490" s="56" t="s">
        <v>8331</v>
      </c>
      <c r="C3490" s="56" t="s">
        <v>10221</v>
      </c>
      <c r="D3490" s="32">
        <v>11580</v>
      </c>
      <c r="E3490" s="32">
        <v>-11578</v>
      </c>
      <c r="F3490" s="32">
        <v>2</v>
      </c>
      <c r="G3490" s="32">
        <v>0</v>
      </c>
      <c r="H3490" s="32">
        <v>0</v>
      </c>
      <c r="I3490" s="32">
        <v>0</v>
      </c>
      <c r="J3490" s="32">
        <v>0</v>
      </c>
      <c r="K3490" s="32">
        <v>0</v>
      </c>
      <c r="L3490" s="32"/>
    </row>
    <row r="3491" spans="1:12">
      <c r="A3491" s="56"/>
      <c r="B3491" s="56" t="s">
        <v>7525</v>
      </c>
      <c r="C3491" s="56" t="s">
        <v>9754</v>
      </c>
      <c r="D3491" s="32">
        <v>11803</v>
      </c>
      <c r="E3491" s="32">
        <v>-11213</v>
      </c>
      <c r="F3491" s="32">
        <v>590</v>
      </c>
      <c r="G3491" s="32">
        <v>0</v>
      </c>
      <c r="H3491" s="32">
        <v>0</v>
      </c>
      <c r="I3491" s="32">
        <v>0</v>
      </c>
      <c r="J3491" s="32">
        <v>0</v>
      </c>
      <c r="K3491" s="32">
        <v>0</v>
      </c>
      <c r="L3491" s="32"/>
    </row>
    <row r="3492" spans="1:12">
      <c r="A3492" s="56"/>
      <c r="B3492" s="56" t="s">
        <v>7815</v>
      </c>
      <c r="C3492" s="56" t="s">
        <v>10095</v>
      </c>
      <c r="D3492" s="32">
        <v>12100</v>
      </c>
      <c r="E3492" s="32">
        <v>-11495</v>
      </c>
      <c r="F3492" s="32">
        <v>605</v>
      </c>
      <c r="G3492" s="32">
        <v>0</v>
      </c>
      <c r="H3492" s="32">
        <v>0</v>
      </c>
      <c r="I3492" s="32">
        <v>0</v>
      </c>
      <c r="J3492" s="32">
        <v>0</v>
      </c>
      <c r="K3492" s="32">
        <v>0</v>
      </c>
      <c r="L3492" s="32"/>
    </row>
    <row r="3493" spans="1:12">
      <c r="A3493" s="56"/>
      <c r="B3493" s="56" t="s">
        <v>7526</v>
      </c>
      <c r="C3493" s="56" t="s">
        <v>9755</v>
      </c>
      <c r="D3493" s="32">
        <v>13236</v>
      </c>
      <c r="E3493" s="32">
        <v>-12574</v>
      </c>
      <c r="F3493" s="32">
        <v>662</v>
      </c>
      <c r="G3493" s="32">
        <v>0</v>
      </c>
      <c r="H3493" s="32">
        <v>0</v>
      </c>
      <c r="I3493" s="32">
        <v>0</v>
      </c>
      <c r="J3493" s="32">
        <v>0</v>
      </c>
      <c r="K3493" s="32">
        <v>0</v>
      </c>
      <c r="L3493" s="32"/>
    </row>
    <row r="3494" spans="1:12">
      <c r="A3494" s="56"/>
      <c r="B3494" s="56" t="s">
        <v>7816</v>
      </c>
      <c r="C3494" s="56" t="s">
        <v>10096</v>
      </c>
      <c r="D3494" s="32">
        <v>13490</v>
      </c>
      <c r="E3494" s="32">
        <v>-12816</v>
      </c>
      <c r="F3494" s="32">
        <v>674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/>
    </row>
    <row r="3495" spans="1:12">
      <c r="A3495" s="56"/>
      <c r="B3495" s="56" t="s">
        <v>7527</v>
      </c>
      <c r="C3495" s="56" t="s">
        <v>9756</v>
      </c>
      <c r="D3495" s="32">
        <v>82207</v>
      </c>
      <c r="E3495" s="32">
        <v>-78097</v>
      </c>
      <c r="F3495" s="32">
        <v>4110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/>
    </row>
    <row r="3496" spans="1:12">
      <c r="A3496" s="56"/>
      <c r="B3496" s="56" t="s">
        <v>7324</v>
      </c>
      <c r="C3496" s="56" t="s">
        <v>9553</v>
      </c>
      <c r="D3496" s="32">
        <v>14000</v>
      </c>
      <c r="E3496" s="32">
        <v>-13300</v>
      </c>
      <c r="F3496" s="32">
        <v>700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/>
    </row>
    <row r="3497" spans="1:12">
      <c r="A3497" s="56"/>
      <c r="B3497" s="56" t="s">
        <v>7325</v>
      </c>
      <c r="C3497" s="56" t="s">
        <v>9554</v>
      </c>
      <c r="D3497" s="32">
        <v>14350</v>
      </c>
      <c r="E3497" s="32">
        <v>-13632</v>
      </c>
      <c r="F3497" s="32">
        <v>718</v>
      </c>
      <c r="G3497" s="32">
        <v>0</v>
      </c>
      <c r="H3497" s="32">
        <v>0</v>
      </c>
      <c r="I3497" s="32">
        <v>0</v>
      </c>
      <c r="J3497" s="32">
        <v>0</v>
      </c>
      <c r="K3497" s="32">
        <v>0</v>
      </c>
      <c r="L3497" s="32"/>
    </row>
    <row r="3498" spans="1:12">
      <c r="A3498" s="56"/>
      <c r="B3498" s="56" t="s">
        <v>7326</v>
      </c>
      <c r="C3498" s="56" t="s">
        <v>9555</v>
      </c>
      <c r="D3498" s="32">
        <v>14529</v>
      </c>
      <c r="E3498" s="32">
        <v>-13803</v>
      </c>
      <c r="F3498" s="32">
        <v>726</v>
      </c>
      <c r="G3498" s="32">
        <v>0</v>
      </c>
      <c r="H3498" s="32">
        <v>0</v>
      </c>
      <c r="I3498" s="32">
        <v>0</v>
      </c>
      <c r="J3498" s="32">
        <v>0</v>
      </c>
      <c r="K3498" s="32">
        <v>0</v>
      </c>
      <c r="L3498" s="32"/>
    </row>
    <row r="3499" spans="1:12">
      <c r="A3499" s="56"/>
      <c r="B3499" s="56" t="s">
        <v>8332</v>
      </c>
      <c r="C3499" s="56" t="s">
        <v>10222</v>
      </c>
      <c r="D3499" s="32">
        <v>14980</v>
      </c>
      <c r="E3499" s="32">
        <v>-14978</v>
      </c>
      <c r="F3499" s="32">
        <v>2</v>
      </c>
      <c r="G3499" s="32">
        <v>0</v>
      </c>
      <c r="H3499" s="32">
        <v>0</v>
      </c>
      <c r="I3499" s="32">
        <v>0</v>
      </c>
      <c r="J3499" s="32">
        <v>0</v>
      </c>
      <c r="K3499" s="32">
        <v>0</v>
      </c>
      <c r="L3499" s="32"/>
    </row>
    <row r="3500" spans="1:12">
      <c r="A3500" s="56"/>
      <c r="B3500" s="56" t="s">
        <v>7327</v>
      </c>
      <c r="C3500" s="56" t="s">
        <v>9556</v>
      </c>
      <c r="D3500" s="32">
        <v>15800</v>
      </c>
      <c r="E3500" s="32">
        <v>-15010</v>
      </c>
      <c r="F3500" s="32">
        <v>790</v>
      </c>
      <c r="G3500" s="32">
        <v>0</v>
      </c>
      <c r="H3500" s="32">
        <v>0</v>
      </c>
      <c r="I3500" s="32">
        <v>0</v>
      </c>
      <c r="J3500" s="32">
        <v>0</v>
      </c>
      <c r="K3500" s="32">
        <v>0</v>
      </c>
      <c r="L3500" s="32"/>
    </row>
    <row r="3501" spans="1:12">
      <c r="A3501" s="56"/>
      <c r="B3501" s="56" t="s">
        <v>9146</v>
      </c>
      <c r="C3501" s="56" t="s">
        <v>10223</v>
      </c>
      <c r="D3501" s="32">
        <v>16000</v>
      </c>
      <c r="E3501" s="32">
        <v>-15200</v>
      </c>
      <c r="F3501" s="32">
        <v>800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/>
    </row>
    <row r="3502" spans="1:12">
      <c r="A3502" s="56"/>
      <c r="B3502" s="56" t="s">
        <v>7817</v>
      </c>
      <c r="C3502" s="56" t="s">
        <v>10097</v>
      </c>
      <c r="D3502" s="32">
        <v>16237</v>
      </c>
      <c r="E3502" s="32">
        <v>-16236</v>
      </c>
      <c r="F3502" s="32">
        <v>1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/>
    </row>
    <row r="3503" spans="1:12">
      <c r="A3503" s="56"/>
      <c r="B3503" s="56" t="s">
        <v>7328</v>
      </c>
      <c r="C3503" s="56" t="s">
        <v>9557</v>
      </c>
      <c r="D3503" s="32">
        <v>16919</v>
      </c>
      <c r="E3503" s="32">
        <v>-16073</v>
      </c>
      <c r="F3503" s="32">
        <v>846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/>
    </row>
    <row r="3504" spans="1:12">
      <c r="A3504" s="56"/>
      <c r="B3504" s="56" t="s">
        <v>9090</v>
      </c>
      <c r="C3504" s="56" t="s">
        <v>9757</v>
      </c>
      <c r="D3504" s="32">
        <v>114800</v>
      </c>
      <c r="E3504" s="32">
        <v>-109060</v>
      </c>
      <c r="F3504" s="32">
        <v>5740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/>
    </row>
    <row r="3505" spans="1:12">
      <c r="A3505" s="56"/>
      <c r="B3505" s="56" t="s">
        <v>7329</v>
      </c>
      <c r="C3505" s="56" t="s">
        <v>9558</v>
      </c>
      <c r="D3505" s="32">
        <v>17820</v>
      </c>
      <c r="E3505" s="32">
        <v>-16929</v>
      </c>
      <c r="F3505" s="32">
        <v>891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/>
    </row>
    <row r="3506" spans="1:12">
      <c r="A3506" s="56"/>
      <c r="B3506" s="56" t="s">
        <v>8269</v>
      </c>
      <c r="C3506" s="56" t="s">
        <v>10224</v>
      </c>
      <c r="D3506" s="32">
        <v>18000</v>
      </c>
      <c r="E3506" s="32">
        <v>-17100</v>
      </c>
      <c r="F3506" s="32">
        <v>900</v>
      </c>
      <c r="G3506" s="32">
        <v>0</v>
      </c>
      <c r="H3506" s="32">
        <v>0</v>
      </c>
      <c r="I3506" s="32">
        <v>0</v>
      </c>
      <c r="J3506" s="32">
        <v>0</v>
      </c>
      <c r="K3506" s="32">
        <v>0</v>
      </c>
      <c r="L3506" s="32"/>
    </row>
    <row r="3507" spans="1:12">
      <c r="A3507" s="56"/>
      <c r="B3507" s="56" t="s">
        <v>9111</v>
      </c>
      <c r="C3507" s="56" t="s">
        <v>9960</v>
      </c>
      <c r="D3507" s="32">
        <v>18100</v>
      </c>
      <c r="E3507" s="32">
        <v>-17195</v>
      </c>
      <c r="F3507" s="32">
        <v>905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/>
    </row>
    <row r="3508" spans="1:12">
      <c r="A3508" s="56"/>
      <c r="B3508" s="56" t="s">
        <v>7528</v>
      </c>
      <c r="C3508" s="56" t="s">
        <v>9758</v>
      </c>
      <c r="D3508" s="32">
        <v>18375</v>
      </c>
      <c r="E3508" s="32">
        <v>-17456</v>
      </c>
      <c r="F3508" s="32">
        <v>919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/>
    </row>
    <row r="3509" spans="1:12">
      <c r="A3509" s="56"/>
      <c r="B3509" s="56" t="s">
        <v>7529</v>
      </c>
      <c r="C3509" s="56" t="s">
        <v>9759</v>
      </c>
      <c r="D3509" s="32">
        <v>18375</v>
      </c>
      <c r="E3509" s="32">
        <v>-17456</v>
      </c>
      <c r="F3509" s="32">
        <v>919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/>
    </row>
    <row r="3510" spans="1:12">
      <c r="A3510" s="56"/>
      <c r="B3510" s="56" t="s">
        <v>7330</v>
      </c>
      <c r="C3510" s="56" t="s">
        <v>9559</v>
      </c>
      <c r="D3510" s="32">
        <v>18804</v>
      </c>
      <c r="E3510" s="32">
        <v>-17864</v>
      </c>
      <c r="F3510" s="32">
        <v>940</v>
      </c>
      <c r="G3510" s="32">
        <v>0</v>
      </c>
      <c r="H3510" s="32">
        <v>0</v>
      </c>
      <c r="I3510" s="32">
        <v>0</v>
      </c>
      <c r="J3510" s="32">
        <v>0</v>
      </c>
      <c r="K3510" s="32">
        <v>0</v>
      </c>
      <c r="L3510" s="32"/>
    </row>
    <row r="3511" spans="1:12">
      <c r="A3511" s="56"/>
      <c r="B3511" s="56" t="s">
        <v>8254</v>
      </c>
      <c r="C3511" s="56" t="s">
        <v>10438</v>
      </c>
      <c r="D3511" s="32">
        <v>18951</v>
      </c>
      <c r="E3511" s="32">
        <v>-18003</v>
      </c>
      <c r="F3511" s="32">
        <v>948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/>
    </row>
    <row r="3512" spans="1:12">
      <c r="A3512" s="56"/>
      <c r="B3512" s="56" t="s">
        <v>7530</v>
      </c>
      <c r="C3512" s="56" t="s">
        <v>9760</v>
      </c>
      <c r="D3512" s="32">
        <v>19400</v>
      </c>
      <c r="E3512" s="32">
        <v>-18430</v>
      </c>
      <c r="F3512" s="32">
        <v>970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/>
    </row>
    <row r="3513" spans="1:12">
      <c r="A3513" s="56"/>
      <c r="B3513" s="56" t="s">
        <v>9091</v>
      </c>
      <c r="C3513" s="56" t="s">
        <v>9761</v>
      </c>
      <c r="D3513" s="32">
        <v>19740</v>
      </c>
      <c r="E3513" s="32">
        <v>-18753</v>
      </c>
      <c r="F3513" s="32">
        <v>987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/>
    </row>
    <row r="3514" spans="1:12">
      <c r="A3514" s="56"/>
      <c r="B3514" s="56" t="s">
        <v>8165</v>
      </c>
      <c r="C3514" s="56" t="s">
        <v>10439</v>
      </c>
      <c r="D3514" s="32">
        <v>26111</v>
      </c>
      <c r="E3514" s="32">
        <v>-24805</v>
      </c>
      <c r="F3514" s="32">
        <v>1306</v>
      </c>
      <c r="G3514" s="32">
        <v>0</v>
      </c>
      <c r="H3514" s="32">
        <v>0</v>
      </c>
      <c r="I3514" s="32">
        <v>0</v>
      </c>
      <c r="J3514" s="32">
        <v>0</v>
      </c>
      <c r="K3514" s="32">
        <v>0</v>
      </c>
      <c r="L3514" s="32"/>
    </row>
    <row r="3515" spans="1:12">
      <c r="A3515" s="56"/>
      <c r="B3515" s="56" t="s">
        <v>7882</v>
      </c>
      <c r="C3515" s="56" t="s">
        <v>9961</v>
      </c>
      <c r="D3515" s="32">
        <v>19990</v>
      </c>
      <c r="E3515" s="32">
        <v>-19989</v>
      </c>
      <c r="F3515" s="32">
        <v>1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/>
    </row>
    <row r="3516" spans="1:12">
      <c r="A3516" s="56"/>
      <c r="B3516" s="56" t="s">
        <v>7331</v>
      </c>
      <c r="C3516" s="56" t="s">
        <v>9560</v>
      </c>
      <c r="D3516" s="32">
        <v>20200</v>
      </c>
      <c r="E3516" s="32">
        <v>-19190</v>
      </c>
      <c r="F3516" s="32">
        <v>1010</v>
      </c>
      <c r="G3516" s="32">
        <v>0</v>
      </c>
      <c r="H3516" s="32">
        <v>0</v>
      </c>
      <c r="I3516" s="32">
        <v>0</v>
      </c>
      <c r="J3516" s="32">
        <v>0</v>
      </c>
      <c r="K3516" s="32">
        <v>0</v>
      </c>
      <c r="L3516" s="32"/>
    </row>
    <row r="3517" spans="1:12">
      <c r="A3517" s="56"/>
      <c r="B3517" s="56" t="s">
        <v>7332</v>
      </c>
      <c r="C3517" s="56" t="s">
        <v>9657</v>
      </c>
      <c r="D3517" s="32">
        <v>20280</v>
      </c>
      <c r="E3517" s="32">
        <v>-19266</v>
      </c>
      <c r="F3517" s="32">
        <v>1014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/>
    </row>
    <row r="3518" spans="1:12">
      <c r="A3518" s="56"/>
      <c r="B3518" s="56" t="s">
        <v>7327</v>
      </c>
      <c r="C3518" s="56" t="s">
        <v>9561</v>
      </c>
      <c r="D3518" s="32">
        <v>20900</v>
      </c>
      <c r="E3518" s="32">
        <v>-19855</v>
      </c>
      <c r="F3518" s="32">
        <v>1045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/>
    </row>
    <row r="3519" spans="1:12">
      <c r="A3519" s="56"/>
      <c r="B3519" s="56" t="s">
        <v>8270</v>
      </c>
      <c r="C3519" s="56" t="s">
        <v>10225</v>
      </c>
      <c r="D3519" s="32">
        <v>21129</v>
      </c>
      <c r="E3519" s="32">
        <v>-20073</v>
      </c>
      <c r="F3519" s="32">
        <v>1056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/>
    </row>
    <row r="3520" spans="1:12">
      <c r="A3520" s="56"/>
      <c r="B3520" s="56" t="s">
        <v>7531</v>
      </c>
      <c r="C3520" s="56" t="s">
        <v>9762</v>
      </c>
      <c r="D3520" s="32">
        <v>21673</v>
      </c>
      <c r="E3520" s="32">
        <v>-20589</v>
      </c>
      <c r="F3520" s="32">
        <v>1084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/>
    </row>
    <row r="3521" spans="1:12">
      <c r="A3521" s="56"/>
      <c r="B3521" s="56" t="s">
        <v>7532</v>
      </c>
      <c r="C3521" s="56" t="s">
        <v>9763</v>
      </c>
      <c r="D3521" s="32">
        <v>22173</v>
      </c>
      <c r="E3521" s="32">
        <v>-21064</v>
      </c>
      <c r="F3521" s="32">
        <v>1109</v>
      </c>
      <c r="G3521" s="32">
        <v>0</v>
      </c>
      <c r="H3521" s="32">
        <v>0</v>
      </c>
      <c r="I3521" s="32">
        <v>0</v>
      </c>
      <c r="J3521" s="32">
        <v>0</v>
      </c>
      <c r="K3521" s="32">
        <v>0</v>
      </c>
      <c r="L3521" s="32"/>
    </row>
    <row r="3522" spans="1:12">
      <c r="A3522" s="56"/>
      <c r="B3522" s="56" t="s">
        <v>7333</v>
      </c>
      <c r="C3522" s="56" t="s">
        <v>9562</v>
      </c>
      <c r="D3522" s="32">
        <v>24434</v>
      </c>
      <c r="E3522" s="32">
        <v>-23212</v>
      </c>
      <c r="F3522" s="32">
        <v>1222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/>
    </row>
    <row r="3523" spans="1:12">
      <c r="A3523" s="56"/>
      <c r="B3523" s="56" t="s">
        <v>8271</v>
      </c>
      <c r="C3523" s="56" t="s">
        <v>10226</v>
      </c>
      <c r="D3523" s="32">
        <v>25000</v>
      </c>
      <c r="E3523" s="32">
        <v>-23750</v>
      </c>
      <c r="F3523" s="32">
        <v>1250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/>
    </row>
    <row r="3524" spans="1:12">
      <c r="A3524" s="56"/>
      <c r="B3524" s="56" t="s">
        <v>9058</v>
      </c>
      <c r="C3524" s="56" t="s">
        <v>9658</v>
      </c>
      <c r="D3524" s="32">
        <v>24990</v>
      </c>
      <c r="E3524" s="32">
        <v>-23740</v>
      </c>
      <c r="F3524" s="32">
        <v>1250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/>
    </row>
    <row r="3525" spans="1:12">
      <c r="A3525" s="56"/>
      <c r="B3525" s="56" t="s">
        <v>7334</v>
      </c>
      <c r="C3525" s="56" t="s">
        <v>9659</v>
      </c>
      <c r="D3525" s="32">
        <v>26437</v>
      </c>
      <c r="E3525" s="32">
        <v>-25115</v>
      </c>
      <c r="F3525" s="32">
        <v>1322</v>
      </c>
      <c r="G3525" s="32">
        <v>0</v>
      </c>
      <c r="H3525" s="32">
        <v>0</v>
      </c>
      <c r="I3525" s="32">
        <v>0</v>
      </c>
      <c r="J3525" s="32">
        <v>0</v>
      </c>
      <c r="K3525" s="32">
        <v>0</v>
      </c>
      <c r="L3525" s="32"/>
    </row>
    <row r="3526" spans="1:12">
      <c r="A3526" s="56"/>
      <c r="B3526" s="56" t="s">
        <v>7335</v>
      </c>
      <c r="C3526" s="56" t="s">
        <v>9660</v>
      </c>
      <c r="D3526" s="32">
        <v>26845</v>
      </c>
      <c r="E3526" s="32">
        <v>-25503</v>
      </c>
      <c r="F3526" s="32">
        <v>1342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/>
    </row>
    <row r="3527" spans="1:12">
      <c r="A3527" s="56"/>
      <c r="B3527" s="56" t="s">
        <v>7336</v>
      </c>
      <c r="C3527" s="56" t="s">
        <v>9563</v>
      </c>
      <c r="D3527" s="32">
        <v>27000</v>
      </c>
      <c r="E3527" s="32">
        <v>-25650</v>
      </c>
      <c r="F3527" s="32">
        <v>1350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/>
    </row>
    <row r="3528" spans="1:12">
      <c r="A3528" s="56"/>
      <c r="B3528" s="56" t="s">
        <v>8162</v>
      </c>
      <c r="C3528" s="56" t="s">
        <v>1095</v>
      </c>
      <c r="D3528" s="32">
        <v>27800</v>
      </c>
      <c r="E3528" s="32">
        <v>-26410</v>
      </c>
      <c r="F3528" s="32">
        <v>1390</v>
      </c>
      <c r="G3528" s="32">
        <v>0</v>
      </c>
      <c r="H3528" s="32">
        <v>0</v>
      </c>
      <c r="I3528" s="32">
        <v>0</v>
      </c>
      <c r="J3528" s="32">
        <v>0</v>
      </c>
      <c r="K3528" s="32">
        <v>0</v>
      </c>
      <c r="L3528" s="32"/>
    </row>
    <row r="3529" spans="1:12">
      <c r="A3529" s="56"/>
      <c r="B3529" s="56" t="s">
        <v>8163</v>
      </c>
      <c r="C3529" s="56" t="s">
        <v>1096</v>
      </c>
      <c r="D3529" s="32">
        <v>28350</v>
      </c>
      <c r="E3529" s="32">
        <v>-26932</v>
      </c>
      <c r="F3529" s="32">
        <v>1418</v>
      </c>
      <c r="G3529" s="32">
        <v>0</v>
      </c>
      <c r="H3529" s="32">
        <v>0</v>
      </c>
      <c r="I3529" s="32">
        <v>0</v>
      </c>
      <c r="J3529" s="32">
        <v>0</v>
      </c>
      <c r="K3529" s="32">
        <v>0</v>
      </c>
      <c r="L3529" s="32"/>
    </row>
    <row r="3530" spans="1:12">
      <c r="A3530" s="56"/>
      <c r="B3530" s="56" t="s">
        <v>7337</v>
      </c>
      <c r="C3530" s="56" t="s">
        <v>9564</v>
      </c>
      <c r="D3530" s="32">
        <v>30500</v>
      </c>
      <c r="E3530" s="32">
        <v>-28975</v>
      </c>
      <c r="F3530" s="32">
        <v>1525</v>
      </c>
      <c r="G3530" s="32">
        <v>0</v>
      </c>
      <c r="H3530" s="32">
        <v>0</v>
      </c>
      <c r="I3530" s="32">
        <v>0</v>
      </c>
      <c r="J3530" s="32">
        <v>0</v>
      </c>
      <c r="K3530" s="32">
        <v>0</v>
      </c>
      <c r="L3530" s="32"/>
    </row>
    <row r="3531" spans="1:12">
      <c r="A3531" s="56"/>
      <c r="B3531" s="56" t="s">
        <v>7338</v>
      </c>
      <c r="C3531" s="56" t="s">
        <v>9661</v>
      </c>
      <c r="D3531" s="32">
        <v>31500</v>
      </c>
      <c r="E3531" s="32">
        <v>-29925</v>
      </c>
      <c r="F3531" s="32">
        <v>1575</v>
      </c>
      <c r="G3531" s="32">
        <v>0</v>
      </c>
      <c r="H3531" s="32">
        <v>0</v>
      </c>
      <c r="I3531" s="32">
        <v>0</v>
      </c>
      <c r="J3531" s="32">
        <v>0</v>
      </c>
      <c r="K3531" s="32">
        <v>0</v>
      </c>
      <c r="L3531" s="32"/>
    </row>
    <row r="3532" spans="1:12">
      <c r="A3532" s="56"/>
      <c r="B3532" s="56" t="s">
        <v>7339</v>
      </c>
      <c r="C3532" s="56" t="s">
        <v>9565</v>
      </c>
      <c r="D3532" s="32">
        <v>31990</v>
      </c>
      <c r="E3532" s="32">
        <v>-30390</v>
      </c>
      <c r="F3532" s="32">
        <v>1600</v>
      </c>
      <c r="G3532" s="32">
        <v>0</v>
      </c>
      <c r="H3532" s="32">
        <v>0</v>
      </c>
      <c r="I3532" s="32">
        <v>0</v>
      </c>
      <c r="J3532" s="32">
        <v>0</v>
      </c>
      <c r="K3532" s="32">
        <v>0</v>
      </c>
      <c r="L3532" s="32"/>
    </row>
    <row r="3533" spans="1:12">
      <c r="A3533" s="56"/>
      <c r="B3533" s="56" t="s">
        <v>7533</v>
      </c>
      <c r="C3533" s="56" t="s">
        <v>9764</v>
      </c>
      <c r="D3533" s="32">
        <v>34736</v>
      </c>
      <c r="E3533" s="32">
        <v>-32999</v>
      </c>
      <c r="F3533" s="32">
        <v>1737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/>
    </row>
    <row r="3534" spans="1:12">
      <c r="A3534" s="56"/>
      <c r="B3534" s="56" t="s">
        <v>8164</v>
      </c>
      <c r="C3534" s="56" t="s">
        <v>10440</v>
      </c>
      <c r="D3534" s="32">
        <v>36750</v>
      </c>
      <c r="E3534" s="32">
        <v>-34912</v>
      </c>
      <c r="F3534" s="32">
        <v>1838</v>
      </c>
      <c r="G3534" s="32">
        <v>0</v>
      </c>
      <c r="H3534" s="32">
        <v>0</v>
      </c>
      <c r="I3534" s="32">
        <v>0</v>
      </c>
      <c r="J3534" s="32">
        <v>0</v>
      </c>
      <c r="K3534" s="32">
        <v>0</v>
      </c>
      <c r="L3534" s="32"/>
    </row>
    <row r="3535" spans="1:12">
      <c r="A3535" s="56"/>
      <c r="B3535" s="56" t="s">
        <v>9059</v>
      </c>
      <c r="C3535" s="56" t="s">
        <v>9566</v>
      </c>
      <c r="D3535" s="32">
        <v>37251</v>
      </c>
      <c r="E3535" s="32">
        <v>-35388</v>
      </c>
      <c r="F3535" s="32">
        <v>1863</v>
      </c>
      <c r="G3535" s="32">
        <v>0</v>
      </c>
      <c r="H3535" s="32">
        <v>0</v>
      </c>
      <c r="I3535" s="32">
        <v>0</v>
      </c>
      <c r="J3535" s="32">
        <v>0</v>
      </c>
      <c r="K3535" s="32">
        <v>0</v>
      </c>
      <c r="L3535" s="32"/>
    </row>
    <row r="3536" spans="1:12">
      <c r="A3536" s="56"/>
      <c r="B3536" s="56" t="s">
        <v>7340</v>
      </c>
      <c r="C3536" s="56" t="s">
        <v>9662</v>
      </c>
      <c r="D3536" s="32">
        <v>38480</v>
      </c>
      <c r="E3536" s="32">
        <v>-36556</v>
      </c>
      <c r="F3536" s="32">
        <v>1924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/>
    </row>
    <row r="3537" spans="1:12">
      <c r="A3537" s="56"/>
      <c r="B3537" s="56" t="s">
        <v>7341</v>
      </c>
      <c r="C3537" s="56" t="s">
        <v>9663</v>
      </c>
      <c r="D3537" s="32">
        <v>39537</v>
      </c>
      <c r="E3537" s="32">
        <v>-37560</v>
      </c>
      <c r="F3537" s="32">
        <v>1977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/>
    </row>
    <row r="3538" spans="1:12">
      <c r="A3538" s="56"/>
      <c r="B3538" s="56" t="s">
        <v>7534</v>
      </c>
      <c r="C3538" s="56" t="s">
        <v>9765</v>
      </c>
      <c r="D3538" s="32">
        <v>40500</v>
      </c>
      <c r="E3538" s="32">
        <v>-38475</v>
      </c>
      <c r="F3538" s="32">
        <v>2025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/>
    </row>
    <row r="3539" spans="1:12">
      <c r="A3539" s="56"/>
      <c r="B3539" s="56" t="s">
        <v>8165</v>
      </c>
      <c r="C3539" s="56" t="s">
        <v>10441</v>
      </c>
      <c r="D3539" s="32">
        <v>43519</v>
      </c>
      <c r="E3539" s="32">
        <v>-41343</v>
      </c>
      <c r="F3539" s="32">
        <v>2176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/>
    </row>
    <row r="3540" spans="1:12">
      <c r="A3540" s="56"/>
      <c r="B3540" s="56" t="s">
        <v>9060</v>
      </c>
      <c r="C3540" s="56" t="s">
        <v>9664</v>
      </c>
      <c r="D3540" s="32">
        <v>44990</v>
      </c>
      <c r="E3540" s="32">
        <v>-42740</v>
      </c>
      <c r="F3540" s="32">
        <v>2250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/>
    </row>
    <row r="3541" spans="1:12">
      <c r="A3541" s="56"/>
      <c r="B3541" s="56" t="s">
        <v>7535</v>
      </c>
      <c r="C3541" s="56" t="s">
        <v>9766</v>
      </c>
      <c r="D3541" s="32">
        <v>46446</v>
      </c>
      <c r="E3541" s="32">
        <v>-44124</v>
      </c>
      <c r="F3541" s="32">
        <v>2322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/>
    </row>
    <row r="3542" spans="1:12">
      <c r="A3542" s="56"/>
      <c r="B3542" s="56" t="s">
        <v>9250</v>
      </c>
      <c r="C3542" s="56" t="s">
        <v>1097</v>
      </c>
      <c r="D3542" s="32">
        <v>49500</v>
      </c>
      <c r="E3542" s="32">
        <v>-47025</v>
      </c>
      <c r="F3542" s="32">
        <v>2475</v>
      </c>
      <c r="G3542" s="32">
        <v>0</v>
      </c>
      <c r="H3542" s="32">
        <v>0</v>
      </c>
      <c r="I3542" s="32">
        <v>0</v>
      </c>
      <c r="J3542" s="32">
        <v>0</v>
      </c>
      <c r="K3542" s="32">
        <v>0</v>
      </c>
      <c r="L3542" s="32"/>
    </row>
    <row r="3543" spans="1:12">
      <c r="A3543" s="56"/>
      <c r="B3543" s="56" t="s">
        <v>7536</v>
      </c>
      <c r="C3543" s="56" t="s">
        <v>9767</v>
      </c>
      <c r="D3543" s="32">
        <v>49500</v>
      </c>
      <c r="E3543" s="32">
        <v>-47025</v>
      </c>
      <c r="F3543" s="32">
        <v>2475</v>
      </c>
      <c r="G3543" s="32">
        <v>0</v>
      </c>
      <c r="H3543" s="32">
        <v>0</v>
      </c>
      <c r="I3543" s="32">
        <v>0</v>
      </c>
      <c r="J3543" s="32">
        <v>0</v>
      </c>
      <c r="K3543" s="32">
        <v>0</v>
      </c>
      <c r="L3543" s="32"/>
    </row>
    <row r="3544" spans="1:12">
      <c r="A3544" s="56"/>
      <c r="B3544" s="56" t="s">
        <v>7818</v>
      </c>
      <c r="C3544" s="56" t="s">
        <v>10098</v>
      </c>
      <c r="D3544" s="32">
        <v>50308</v>
      </c>
      <c r="E3544" s="32">
        <v>-47793</v>
      </c>
      <c r="F3544" s="32">
        <v>2515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/>
    </row>
    <row r="3545" spans="1:12">
      <c r="A3545" s="56"/>
      <c r="B3545" s="56" t="s">
        <v>7537</v>
      </c>
      <c r="C3545" s="56" t="s">
        <v>9768</v>
      </c>
      <c r="D3545" s="32">
        <v>50928</v>
      </c>
      <c r="E3545" s="32">
        <v>-48382</v>
      </c>
      <c r="F3545" s="32">
        <v>2546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/>
    </row>
    <row r="3546" spans="1:12">
      <c r="A3546" s="56"/>
      <c r="B3546" s="56" t="s">
        <v>9061</v>
      </c>
      <c r="C3546" s="56" t="s">
        <v>9567</v>
      </c>
      <c r="D3546" s="32">
        <v>55825</v>
      </c>
      <c r="E3546" s="32">
        <v>-53034</v>
      </c>
      <c r="F3546" s="32">
        <v>2791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/>
    </row>
    <row r="3547" spans="1:12">
      <c r="A3547" s="56"/>
      <c r="B3547" s="56" t="s">
        <v>7342</v>
      </c>
      <c r="C3547" s="56" t="s">
        <v>9568</v>
      </c>
      <c r="D3547" s="32">
        <v>57000</v>
      </c>
      <c r="E3547" s="32">
        <v>-54150</v>
      </c>
      <c r="F3547" s="32">
        <v>2850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/>
    </row>
    <row r="3548" spans="1:12">
      <c r="A3548" s="56"/>
      <c r="B3548" s="56" t="s">
        <v>7343</v>
      </c>
      <c r="C3548" s="56" t="s">
        <v>9569</v>
      </c>
      <c r="D3548" s="32">
        <v>62000</v>
      </c>
      <c r="E3548" s="32">
        <v>-58900</v>
      </c>
      <c r="F3548" s="32">
        <v>3100</v>
      </c>
      <c r="G3548" s="32">
        <v>0</v>
      </c>
      <c r="H3548" s="32">
        <v>0</v>
      </c>
      <c r="I3548" s="32">
        <v>0</v>
      </c>
      <c r="J3548" s="32">
        <v>0</v>
      </c>
      <c r="K3548" s="32">
        <v>0</v>
      </c>
      <c r="L3548" s="32"/>
    </row>
    <row r="3549" spans="1:12">
      <c r="A3549" s="56"/>
      <c r="B3549" s="56" t="s">
        <v>7538</v>
      </c>
      <c r="C3549" s="56" t="s">
        <v>9769</v>
      </c>
      <c r="D3549" s="32">
        <v>66375</v>
      </c>
      <c r="E3549" s="32">
        <v>-63056</v>
      </c>
      <c r="F3549" s="32">
        <v>3319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/>
    </row>
    <row r="3550" spans="1:12">
      <c r="A3550" s="56"/>
      <c r="B3550" s="56" t="s">
        <v>9147</v>
      </c>
      <c r="C3550" s="56" t="s">
        <v>10227</v>
      </c>
      <c r="D3550" s="32">
        <v>68000</v>
      </c>
      <c r="E3550" s="32">
        <v>-64600</v>
      </c>
      <c r="F3550" s="32">
        <v>3400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/>
    </row>
    <row r="3551" spans="1:12">
      <c r="A3551" s="56"/>
      <c r="B3551" s="56" t="s">
        <v>7539</v>
      </c>
      <c r="C3551" s="56" t="s">
        <v>9770</v>
      </c>
      <c r="D3551" s="32">
        <v>68850</v>
      </c>
      <c r="E3551" s="32">
        <v>-65408</v>
      </c>
      <c r="F3551" s="32">
        <v>3442</v>
      </c>
      <c r="G3551" s="32">
        <v>0</v>
      </c>
      <c r="H3551" s="32">
        <v>0</v>
      </c>
      <c r="I3551" s="32">
        <v>0</v>
      </c>
      <c r="J3551" s="32">
        <v>0</v>
      </c>
      <c r="K3551" s="32">
        <v>0</v>
      </c>
      <c r="L3551" s="32"/>
    </row>
    <row r="3552" spans="1:12">
      <c r="A3552" s="56"/>
      <c r="B3552" s="56" t="s">
        <v>8087</v>
      </c>
      <c r="C3552" s="56" t="s">
        <v>10351</v>
      </c>
      <c r="D3552" s="32">
        <v>70600</v>
      </c>
      <c r="E3552" s="32">
        <v>-70590</v>
      </c>
      <c r="F3552" s="32">
        <v>10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/>
    </row>
    <row r="3553" spans="1:12">
      <c r="A3553" s="56"/>
      <c r="B3553" s="56" t="s">
        <v>7344</v>
      </c>
      <c r="C3553" s="56" t="s">
        <v>9570</v>
      </c>
      <c r="D3553" s="32">
        <v>71059</v>
      </c>
      <c r="E3553" s="32">
        <v>-67506</v>
      </c>
      <c r="F3553" s="32">
        <v>3553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/>
    </row>
    <row r="3554" spans="1:12">
      <c r="A3554" s="56"/>
      <c r="B3554" s="56" t="s">
        <v>7540</v>
      </c>
      <c r="C3554" s="56" t="s">
        <v>9771</v>
      </c>
      <c r="D3554" s="32">
        <v>74539</v>
      </c>
      <c r="E3554" s="32">
        <v>-70812</v>
      </c>
      <c r="F3554" s="32">
        <v>3727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/>
    </row>
    <row r="3555" spans="1:12">
      <c r="A3555" s="56"/>
      <c r="B3555" s="56" t="s">
        <v>9062</v>
      </c>
      <c r="C3555" s="56" t="s">
        <v>9665</v>
      </c>
      <c r="D3555" s="32">
        <v>85486</v>
      </c>
      <c r="E3555" s="32">
        <v>-81212</v>
      </c>
      <c r="F3555" s="32">
        <v>4274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/>
    </row>
    <row r="3556" spans="1:12">
      <c r="A3556" s="56"/>
      <c r="B3556" s="56" t="s">
        <v>8088</v>
      </c>
      <c r="C3556" s="56" t="s">
        <v>10352</v>
      </c>
      <c r="D3556" s="32">
        <v>85766</v>
      </c>
      <c r="E3556" s="32">
        <v>-85763</v>
      </c>
      <c r="F3556" s="32">
        <v>3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/>
    </row>
    <row r="3557" spans="1:12">
      <c r="A3557" s="56"/>
      <c r="B3557" s="56" t="s">
        <v>7541</v>
      </c>
      <c r="C3557" s="56" t="s">
        <v>9772</v>
      </c>
      <c r="D3557" s="32">
        <v>90203</v>
      </c>
      <c r="E3557" s="32">
        <v>-85693</v>
      </c>
      <c r="F3557" s="32">
        <v>4510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/>
    </row>
    <row r="3558" spans="1:12">
      <c r="A3558" s="56"/>
      <c r="B3558" s="56" t="s">
        <v>8166</v>
      </c>
      <c r="C3558" s="56" t="s">
        <v>10442</v>
      </c>
      <c r="D3558" s="32">
        <v>91520</v>
      </c>
      <c r="E3558" s="32">
        <v>-86944</v>
      </c>
      <c r="F3558" s="32">
        <v>4576</v>
      </c>
      <c r="G3558" s="32">
        <v>0</v>
      </c>
      <c r="H3558" s="32">
        <v>0</v>
      </c>
      <c r="I3558" s="32">
        <v>0</v>
      </c>
      <c r="J3558" s="32">
        <v>0</v>
      </c>
      <c r="K3558" s="32">
        <v>0</v>
      </c>
      <c r="L3558" s="32"/>
    </row>
    <row r="3559" spans="1:12">
      <c r="A3559" s="56"/>
      <c r="B3559" s="56" t="s">
        <v>8255</v>
      </c>
      <c r="C3559" s="56" t="s">
        <v>10443</v>
      </c>
      <c r="D3559" s="32">
        <v>91855</v>
      </c>
      <c r="E3559" s="32">
        <v>-87262</v>
      </c>
      <c r="F3559" s="32">
        <v>4593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/>
    </row>
    <row r="3560" spans="1:12">
      <c r="A3560" s="56"/>
      <c r="B3560" s="56" t="s">
        <v>7345</v>
      </c>
      <c r="C3560" s="56" t="s">
        <v>9666</v>
      </c>
      <c r="D3560" s="32">
        <v>96859</v>
      </c>
      <c r="E3560" s="32">
        <v>-92016</v>
      </c>
      <c r="F3560" s="32">
        <v>4843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/>
    </row>
    <row r="3561" spans="1:12">
      <c r="A3561" s="56"/>
      <c r="B3561" s="56" t="s">
        <v>9127</v>
      </c>
      <c r="C3561" s="56" t="s">
        <v>10444</v>
      </c>
      <c r="D3561" s="32">
        <v>99800</v>
      </c>
      <c r="E3561" s="32">
        <v>-94810</v>
      </c>
      <c r="F3561" s="32">
        <v>4990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/>
    </row>
    <row r="3562" spans="1:12">
      <c r="A3562" s="56"/>
      <c r="B3562" s="56" t="s">
        <v>8164</v>
      </c>
      <c r="C3562" s="56" t="s">
        <v>10445</v>
      </c>
      <c r="D3562" s="32">
        <v>120006</v>
      </c>
      <c r="E3562" s="32">
        <v>-114006</v>
      </c>
      <c r="F3562" s="32">
        <v>6000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/>
    </row>
    <row r="3563" spans="1:12">
      <c r="A3563" s="56"/>
      <c r="B3563" s="56" t="s">
        <v>7346</v>
      </c>
      <c r="C3563" s="56" t="s">
        <v>9571</v>
      </c>
      <c r="D3563" s="32">
        <v>132900</v>
      </c>
      <c r="E3563" s="32">
        <v>-126255</v>
      </c>
      <c r="F3563" s="32">
        <v>6645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/>
    </row>
    <row r="3564" spans="1:12">
      <c r="A3564" s="56"/>
      <c r="B3564" s="56" t="s">
        <v>7347</v>
      </c>
      <c r="C3564" s="56" t="s">
        <v>9572</v>
      </c>
      <c r="D3564" s="32">
        <v>133200</v>
      </c>
      <c r="E3564" s="32">
        <v>-126540</v>
      </c>
      <c r="F3564" s="32">
        <v>6660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/>
    </row>
    <row r="3565" spans="1:12">
      <c r="A3565" s="56"/>
      <c r="B3565" s="56" t="s">
        <v>7348</v>
      </c>
      <c r="C3565" s="56" t="s">
        <v>9573</v>
      </c>
      <c r="D3565" s="32">
        <v>133900</v>
      </c>
      <c r="E3565" s="32">
        <v>-127205</v>
      </c>
      <c r="F3565" s="32">
        <v>6695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/>
    </row>
    <row r="3566" spans="1:12">
      <c r="A3566" s="56"/>
      <c r="B3566" s="56" t="s">
        <v>7819</v>
      </c>
      <c r="C3566" s="56" t="s">
        <v>10099</v>
      </c>
      <c r="D3566" s="32">
        <v>148000</v>
      </c>
      <c r="E3566" s="32">
        <v>-147999</v>
      </c>
      <c r="F3566" s="32">
        <v>1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/>
    </row>
    <row r="3567" spans="1:12">
      <c r="A3567" s="56"/>
      <c r="B3567" s="56" t="s">
        <v>7349</v>
      </c>
      <c r="C3567" s="56" t="s">
        <v>9574</v>
      </c>
      <c r="D3567" s="32">
        <v>162195</v>
      </c>
      <c r="E3567" s="32">
        <v>-154085</v>
      </c>
      <c r="F3567" s="32">
        <v>8110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/>
    </row>
    <row r="3568" spans="1:12">
      <c r="A3568" s="56"/>
      <c r="B3568" s="56" t="s">
        <v>7350</v>
      </c>
      <c r="C3568" s="56" t="s">
        <v>9575</v>
      </c>
      <c r="D3568" s="32">
        <v>190420</v>
      </c>
      <c r="E3568" s="32">
        <v>-180899</v>
      </c>
      <c r="F3568" s="32">
        <v>9521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/>
    </row>
    <row r="3569" spans="1:12">
      <c r="A3569" s="56"/>
      <c r="B3569" s="56" t="s">
        <v>9128</v>
      </c>
      <c r="C3569" s="56" t="s">
        <v>10446</v>
      </c>
      <c r="D3569" s="32">
        <v>208600</v>
      </c>
      <c r="E3569" s="32">
        <v>-198170</v>
      </c>
      <c r="F3569" s="32">
        <v>10430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/>
    </row>
    <row r="3570" spans="1:12">
      <c r="A3570" s="56"/>
      <c r="B3570" s="56" t="s">
        <v>7351</v>
      </c>
      <c r="C3570" s="56" t="s">
        <v>9576</v>
      </c>
      <c r="D3570" s="32">
        <v>213120</v>
      </c>
      <c r="E3570" s="32">
        <v>-202464</v>
      </c>
      <c r="F3570" s="32">
        <v>10656</v>
      </c>
      <c r="G3570" s="32">
        <v>0</v>
      </c>
      <c r="H3570" s="32">
        <v>0</v>
      </c>
      <c r="I3570" s="32">
        <v>0</v>
      </c>
      <c r="J3570" s="32">
        <v>0</v>
      </c>
      <c r="K3570" s="32">
        <v>0</v>
      </c>
      <c r="L3570" s="32"/>
    </row>
    <row r="3571" spans="1:12">
      <c r="A3571" s="56"/>
      <c r="B3571" s="56" t="s">
        <v>7820</v>
      </c>
      <c r="C3571" s="56" t="s">
        <v>10100</v>
      </c>
      <c r="D3571" s="32">
        <v>237252</v>
      </c>
      <c r="E3571" s="32">
        <v>-225389</v>
      </c>
      <c r="F3571" s="32">
        <v>11863</v>
      </c>
      <c r="G3571" s="32">
        <v>0</v>
      </c>
      <c r="H3571" s="32">
        <v>0</v>
      </c>
      <c r="I3571" s="32">
        <v>0</v>
      </c>
      <c r="J3571" s="32">
        <v>0</v>
      </c>
      <c r="K3571" s="32">
        <v>0</v>
      </c>
      <c r="L3571" s="32"/>
    </row>
    <row r="3572" spans="1:12">
      <c r="A3572" s="56"/>
      <c r="B3572" s="56" t="s">
        <v>9148</v>
      </c>
      <c r="C3572" s="56" t="s">
        <v>10228</v>
      </c>
      <c r="D3572" s="32">
        <v>248500</v>
      </c>
      <c r="E3572" s="32">
        <v>-236075</v>
      </c>
      <c r="F3572" s="32">
        <v>12425</v>
      </c>
      <c r="G3572" s="32">
        <v>0</v>
      </c>
      <c r="H3572" s="32">
        <v>0</v>
      </c>
      <c r="I3572" s="32">
        <v>0</v>
      </c>
      <c r="J3572" s="32">
        <v>0</v>
      </c>
      <c r="K3572" s="32">
        <v>0</v>
      </c>
      <c r="L3572" s="32"/>
    </row>
    <row r="3573" spans="1:12">
      <c r="A3573" s="56"/>
      <c r="B3573" s="56" t="s">
        <v>7542</v>
      </c>
      <c r="C3573" s="56" t="s">
        <v>9773</v>
      </c>
      <c r="D3573" s="32">
        <v>250525</v>
      </c>
      <c r="E3573" s="32">
        <v>-237999</v>
      </c>
      <c r="F3573" s="32">
        <v>12526</v>
      </c>
      <c r="G3573" s="32">
        <v>0</v>
      </c>
      <c r="H3573" s="32">
        <v>0</v>
      </c>
      <c r="I3573" s="32">
        <v>0</v>
      </c>
      <c r="J3573" s="32">
        <v>0</v>
      </c>
      <c r="K3573" s="32">
        <v>0</v>
      </c>
      <c r="L3573" s="32"/>
    </row>
    <row r="3574" spans="1:12">
      <c r="A3574" s="56"/>
      <c r="B3574" s="56" t="s">
        <v>9129</v>
      </c>
      <c r="C3574" s="56" t="s">
        <v>10447</v>
      </c>
      <c r="D3574" s="32">
        <v>252800</v>
      </c>
      <c r="E3574" s="32">
        <v>-240160</v>
      </c>
      <c r="F3574" s="32">
        <v>12640</v>
      </c>
      <c r="G3574" s="32">
        <v>0</v>
      </c>
      <c r="H3574" s="32">
        <v>0</v>
      </c>
      <c r="I3574" s="32">
        <v>0</v>
      </c>
      <c r="J3574" s="32">
        <v>0</v>
      </c>
      <c r="K3574" s="32">
        <v>0</v>
      </c>
      <c r="L3574" s="32"/>
    </row>
    <row r="3575" spans="1:12">
      <c r="A3575" s="56"/>
      <c r="B3575" s="56" t="s">
        <v>7543</v>
      </c>
      <c r="C3575" s="56" t="s">
        <v>9774</v>
      </c>
      <c r="D3575" s="32">
        <v>307050</v>
      </c>
      <c r="E3575" s="32">
        <v>-291698</v>
      </c>
      <c r="F3575" s="32">
        <v>15352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/>
    </row>
    <row r="3576" spans="1:12">
      <c r="A3576" s="56"/>
      <c r="B3576" s="56" t="s">
        <v>7821</v>
      </c>
      <c r="C3576" s="56" t="s">
        <v>10101</v>
      </c>
      <c r="D3576" s="32">
        <v>309780</v>
      </c>
      <c r="E3576" s="32">
        <v>-309447</v>
      </c>
      <c r="F3576" s="32">
        <v>333</v>
      </c>
      <c r="G3576" s="32">
        <v>0</v>
      </c>
      <c r="H3576" s="32">
        <v>0</v>
      </c>
      <c r="I3576" s="32">
        <v>0</v>
      </c>
      <c r="J3576" s="32">
        <v>0</v>
      </c>
      <c r="K3576" s="32">
        <v>0</v>
      </c>
      <c r="L3576" s="32"/>
    </row>
    <row r="3577" spans="1:12">
      <c r="A3577" s="56"/>
      <c r="B3577" s="56" t="s">
        <v>9063</v>
      </c>
      <c r="C3577" s="56" t="s">
        <v>9577</v>
      </c>
      <c r="D3577" s="32">
        <v>321951</v>
      </c>
      <c r="E3577" s="32">
        <v>-305853</v>
      </c>
      <c r="F3577" s="32">
        <v>16098</v>
      </c>
      <c r="G3577" s="32">
        <v>0</v>
      </c>
      <c r="H3577" s="32">
        <v>0</v>
      </c>
      <c r="I3577" s="32">
        <v>0</v>
      </c>
      <c r="J3577" s="32">
        <v>0</v>
      </c>
      <c r="K3577" s="32">
        <v>0</v>
      </c>
      <c r="L3577" s="32"/>
    </row>
    <row r="3578" spans="1:12">
      <c r="A3578" s="56"/>
      <c r="B3578" s="56" t="s">
        <v>8089</v>
      </c>
      <c r="C3578" s="56" t="s">
        <v>10353</v>
      </c>
      <c r="D3578" s="32">
        <v>324730</v>
      </c>
      <c r="E3578" s="32">
        <v>-308494</v>
      </c>
      <c r="F3578" s="32">
        <v>16236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/>
    </row>
    <row r="3579" spans="1:12">
      <c r="A3579" s="56"/>
      <c r="B3579" s="56" t="s">
        <v>8167</v>
      </c>
      <c r="C3579" s="56" t="s">
        <v>1098</v>
      </c>
      <c r="D3579" s="32">
        <v>401839</v>
      </c>
      <c r="E3579" s="32">
        <v>-381747</v>
      </c>
      <c r="F3579" s="32">
        <v>20092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/>
    </row>
    <row r="3580" spans="1:12">
      <c r="A3580" s="56"/>
      <c r="B3580" s="56" t="s">
        <v>7544</v>
      </c>
      <c r="C3580" s="56" t="s">
        <v>9775</v>
      </c>
      <c r="D3580" s="32">
        <v>402900</v>
      </c>
      <c r="E3580" s="32">
        <v>-382755</v>
      </c>
      <c r="F3580" s="32">
        <v>20145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/>
    </row>
    <row r="3581" spans="1:12">
      <c r="A3581" s="56"/>
      <c r="B3581" s="56" t="s">
        <v>7352</v>
      </c>
      <c r="C3581" s="56" t="s">
        <v>9578</v>
      </c>
      <c r="D3581" s="32">
        <v>437744</v>
      </c>
      <c r="E3581" s="32">
        <v>-415857</v>
      </c>
      <c r="F3581" s="32">
        <v>21887</v>
      </c>
      <c r="G3581" s="32">
        <v>0</v>
      </c>
      <c r="H3581" s="32">
        <v>0</v>
      </c>
      <c r="I3581" s="32">
        <v>0</v>
      </c>
      <c r="J3581" s="32">
        <v>0</v>
      </c>
      <c r="K3581" s="32">
        <v>0</v>
      </c>
      <c r="L3581" s="32"/>
    </row>
    <row r="3582" spans="1:12">
      <c r="A3582" s="56"/>
      <c r="B3582" s="56" t="s">
        <v>7353</v>
      </c>
      <c r="C3582" s="56" t="s">
        <v>9579</v>
      </c>
      <c r="D3582" s="32">
        <v>483402</v>
      </c>
      <c r="E3582" s="32">
        <v>-459232</v>
      </c>
      <c r="F3582" s="32">
        <v>24170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/>
    </row>
    <row r="3583" spans="1:12">
      <c r="A3583" s="56"/>
      <c r="B3583" s="56" t="s">
        <v>7354</v>
      </c>
      <c r="C3583" s="56" t="s">
        <v>9580</v>
      </c>
      <c r="D3583" s="32">
        <v>534485</v>
      </c>
      <c r="E3583" s="32">
        <v>-507761</v>
      </c>
      <c r="F3583" s="32">
        <v>26724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/>
    </row>
    <row r="3584" spans="1:12">
      <c r="A3584" s="56"/>
      <c r="B3584" s="56" t="s">
        <v>7545</v>
      </c>
      <c r="C3584" s="56" t="s">
        <v>9776</v>
      </c>
      <c r="D3584" s="32">
        <v>703510</v>
      </c>
      <c r="E3584" s="32">
        <v>-668334</v>
      </c>
      <c r="F3584" s="32">
        <v>35176</v>
      </c>
      <c r="G3584" s="32">
        <v>0</v>
      </c>
      <c r="H3584" s="32">
        <v>0</v>
      </c>
      <c r="I3584" s="32">
        <v>0</v>
      </c>
      <c r="J3584" s="32">
        <v>0</v>
      </c>
      <c r="K3584" s="32">
        <v>0</v>
      </c>
      <c r="L3584" s="32"/>
    </row>
    <row r="3585" spans="1:12">
      <c r="A3585" s="56"/>
      <c r="B3585" s="56" t="s">
        <v>7355</v>
      </c>
      <c r="C3585" s="56" t="s">
        <v>9581</v>
      </c>
      <c r="D3585" s="32">
        <v>576002</v>
      </c>
      <c r="E3585" s="32">
        <v>-547202</v>
      </c>
      <c r="F3585" s="32">
        <v>28800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/>
    </row>
    <row r="3586" spans="1:12">
      <c r="A3586" s="56"/>
      <c r="B3586" s="56" t="s">
        <v>7356</v>
      </c>
      <c r="C3586" s="56" t="s">
        <v>9582</v>
      </c>
      <c r="D3586" s="32">
        <v>613284</v>
      </c>
      <c r="E3586" s="32">
        <v>-582620</v>
      </c>
      <c r="F3586" s="32">
        <v>30664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/>
    </row>
    <row r="3587" spans="1:12">
      <c r="A3587" s="56"/>
      <c r="B3587" s="56" t="s">
        <v>7546</v>
      </c>
      <c r="C3587" s="56" t="s">
        <v>9777</v>
      </c>
      <c r="D3587" s="32">
        <v>621096</v>
      </c>
      <c r="E3587" s="32">
        <v>-590041</v>
      </c>
      <c r="F3587" s="32">
        <v>31055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/>
    </row>
    <row r="3588" spans="1:12">
      <c r="A3588" s="56"/>
      <c r="B3588" s="56" t="s">
        <v>7357</v>
      </c>
      <c r="C3588" s="56" t="s">
        <v>9583</v>
      </c>
      <c r="D3588" s="32">
        <v>642034</v>
      </c>
      <c r="E3588" s="32">
        <v>-609932</v>
      </c>
      <c r="F3588" s="32">
        <v>32102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/>
    </row>
    <row r="3589" spans="1:12">
      <c r="A3589" s="56"/>
      <c r="B3589" s="56" t="s">
        <v>7358</v>
      </c>
      <c r="C3589" s="56" t="s">
        <v>9584</v>
      </c>
      <c r="D3589" s="32">
        <v>708196</v>
      </c>
      <c r="E3589" s="32">
        <v>-672786</v>
      </c>
      <c r="F3589" s="32">
        <v>35410</v>
      </c>
      <c r="G3589" s="32">
        <v>0</v>
      </c>
      <c r="H3589" s="32">
        <v>0</v>
      </c>
      <c r="I3589" s="32">
        <v>0</v>
      </c>
      <c r="J3589" s="32">
        <v>0</v>
      </c>
      <c r="K3589" s="32">
        <v>0</v>
      </c>
      <c r="L3589" s="32"/>
    </row>
    <row r="3590" spans="1:12">
      <c r="A3590" s="56"/>
      <c r="B3590" s="56" t="s">
        <v>7547</v>
      </c>
      <c r="C3590" s="56" t="s">
        <v>9778</v>
      </c>
      <c r="D3590" s="32">
        <v>4930649</v>
      </c>
      <c r="E3590" s="32">
        <v>-4684117</v>
      </c>
      <c r="F3590" s="32">
        <v>246532</v>
      </c>
      <c r="G3590" s="32">
        <v>0</v>
      </c>
      <c r="H3590" s="32">
        <v>0</v>
      </c>
      <c r="I3590" s="32">
        <v>0</v>
      </c>
      <c r="J3590" s="32">
        <v>0</v>
      </c>
      <c r="K3590" s="32">
        <v>0</v>
      </c>
      <c r="L3590" s="32"/>
    </row>
    <row r="3591" spans="1:12">
      <c r="A3591" s="56"/>
      <c r="B3591" s="56" t="s">
        <v>7220</v>
      </c>
      <c r="C3591" s="56" t="s">
        <v>9863</v>
      </c>
      <c r="D3591" s="32">
        <v>28659410</v>
      </c>
      <c r="E3591" s="32">
        <v>-27226440</v>
      </c>
      <c r="F3591" s="32">
        <v>1432970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/>
    </row>
    <row r="3592" spans="1:12">
      <c r="A3592" s="56"/>
      <c r="B3592" s="56" t="s">
        <v>7221</v>
      </c>
      <c r="C3592" s="56" t="s">
        <v>9864</v>
      </c>
      <c r="D3592" s="32">
        <v>1487883</v>
      </c>
      <c r="E3592" s="32">
        <v>-1413489</v>
      </c>
      <c r="F3592" s="32">
        <v>74394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/>
    </row>
    <row r="3593" spans="1:12">
      <c r="A3593" s="56"/>
      <c r="B3593" s="56" t="s">
        <v>7220</v>
      </c>
      <c r="C3593" s="56" t="s">
        <v>9865</v>
      </c>
      <c r="D3593" s="32">
        <v>2390208</v>
      </c>
      <c r="E3593" s="32">
        <v>-2270698</v>
      </c>
      <c r="F3593" s="32">
        <v>119510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/>
    </row>
    <row r="3594" spans="1:12">
      <c r="A3594" s="56"/>
      <c r="B3594" s="56" t="s">
        <v>7223</v>
      </c>
      <c r="C3594" s="56" t="s">
        <v>9866</v>
      </c>
      <c r="D3594" s="32">
        <v>1732622</v>
      </c>
      <c r="E3594" s="32">
        <v>-1645991</v>
      </c>
      <c r="F3594" s="32">
        <v>86631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/>
    </row>
    <row r="3595" spans="1:12">
      <c r="A3595" s="56"/>
      <c r="B3595" s="56" t="s">
        <v>7224</v>
      </c>
      <c r="C3595" s="56" t="s">
        <v>9867</v>
      </c>
      <c r="D3595" s="32">
        <v>8268351</v>
      </c>
      <c r="E3595" s="32">
        <v>-7854933</v>
      </c>
      <c r="F3595" s="32">
        <v>413418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/>
    </row>
    <row r="3596" spans="1:12">
      <c r="A3596" s="56"/>
      <c r="B3596" s="56" t="s">
        <v>7225</v>
      </c>
      <c r="C3596" s="56" t="s">
        <v>9868</v>
      </c>
      <c r="D3596" s="32">
        <v>5694242</v>
      </c>
      <c r="E3596" s="32">
        <v>-5409530</v>
      </c>
      <c r="F3596" s="32">
        <v>284712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/>
    </row>
    <row r="3597" spans="1:12">
      <c r="A3597" s="56"/>
      <c r="B3597" s="56" t="s">
        <v>7226</v>
      </c>
      <c r="C3597" s="56" t="s">
        <v>9869</v>
      </c>
      <c r="D3597" s="32">
        <v>1221070</v>
      </c>
      <c r="E3597" s="32">
        <v>-1160016</v>
      </c>
      <c r="F3597" s="32">
        <v>61054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/>
    </row>
    <row r="3598" spans="1:12">
      <c r="A3598" s="56"/>
      <c r="B3598" s="56" t="s">
        <v>7227</v>
      </c>
      <c r="C3598" s="56" t="s">
        <v>9870</v>
      </c>
      <c r="D3598" s="32">
        <v>1158024</v>
      </c>
      <c r="E3598" s="32">
        <v>-1100123</v>
      </c>
      <c r="F3598" s="32">
        <v>57901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/>
    </row>
    <row r="3599" spans="1:12">
      <c r="A3599" s="56"/>
      <c r="B3599" s="56" t="s">
        <v>7227</v>
      </c>
      <c r="C3599" s="56" t="s">
        <v>9871</v>
      </c>
      <c r="D3599" s="32">
        <v>6445585</v>
      </c>
      <c r="E3599" s="32">
        <v>-6123306</v>
      </c>
      <c r="F3599" s="32">
        <v>322279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/>
    </row>
    <row r="3600" spans="1:12">
      <c r="A3600" s="56"/>
      <c r="B3600" s="56" t="s">
        <v>7227</v>
      </c>
      <c r="C3600" s="56" t="s">
        <v>9872</v>
      </c>
      <c r="D3600" s="32">
        <v>1125147</v>
      </c>
      <c r="E3600" s="32">
        <v>-1068890</v>
      </c>
      <c r="F3600" s="32">
        <v>56257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/>
    </row>
    <row r="3601" spans="1:12">
      <c r="A3601" s="56"/>
      <c r="B3601" s="56" t="s">
        <v>7227</v>
      </c>
      <c r="C3601" s="56" t="s">
        <v>9873</v>
      </c>
      <c r="D3601" s="32">
        <v>8141066</v>
      </c>
      <c r="E3601" s="32">
        <v>-7734013</v>
      </c>
      <c r="F3601" s="32">
        <v>407053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/>
    </row>
    <row r="3602" spans="1:12">
      <c r="A3602" s="56"/>
      <c r="B3602" s="56" t="s">
        <v>7228</v>
      </c>
      <c r="C3602" s="56" t="s">
        <v>9874</v>
      </c>
      <c r="D3602" s="32">
        <v>903400</v>
      </c>
      <c r="E3602" s="32">
        <v>-858230</v>
      </c>
      <c r="F3602" s="32">
        <v>45170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/>
    </row>
    <row r="3603" spans="1:12">
      <c r="A3603" s="56"/>
      <c r="B3603" s="56" t="s">
        <v>7229</v>
      </c>
      <c r="C3603" s="56" t="s">
        <v>9875</v>
      </c>
      <c r="D3603" s="32">
        <v>8536405</v>
      </c>
      <c r="E3603" s="32">
        <v>-8109585</v>
      </c>
      <c r="F3603" s="32">
        <v>426820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/>
    </row>
    <row r="3604" spans="1:12">
      <c r="A3604" s="56"/>
      <c r="B3604" s="56" t="s">
        <v>7230</v>
      </c>
      <c r="C3604" s="56" t="s">
        <v>9876</v>
      </c>
      <c r="D3604" s="32">
        <v>556807</v>
      </c>
      <c r="E3604" s="32">
        <v>-528967</v>
      </c>
      <c r="F3604" s="32">
        <v>27840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/>
    </row>
    <row r="3605" spans="1:12">
      <c r="A3605" s="56"/>
      <c r="B3605" s="56" t="s">
        <v>7231</v>
      </c>
      <c r="C3605" s="56" t="s">
        <v>9877</v>
      </c>
      <c r="D3605" s="32">
        <v>197581</v>
      </c>
      <c r="E3605" s="32">
        <v>-187702</v>
      </c>
      <c r="F3605" s="32">
        <v>9879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/>
    </row>
    <row r="3606" spans="1:12">
      <c r="A3606" s="56"/>
      <c r="B3606" s="56" t="s">
        <v>8272</v>
      </c>
      <c r="C3606" s="56" t="s">
        <v>10229</v>
      </c>
      <c r="D3606" s="32">
        <v>52650</v>
      </c>
      <c r="E3606" s="32">
        <v>-50018</v>
      </c>
      <c r="F3606" s="32">
        <v>2632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/>
    </row>
    <row r="3607" spans="1:12">
      <c r="A3607" s="56"/>
      <c r="B3607" s="56" t="s">
        <v>7359</v>
      </c>
      <c r="C3607" s="56" t="s">
        <v>9667</v>
      </c>
      <c r="D3607" s="32">
        <v>28584</v>
      </c>
      <c r="E3607" s="32">
        <v>-27155</v>
      </c>
      <c r="F3607" s="32">
        <v>1429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/>
    </row>
    <row r="3608" spans="1:12">
      <c r="A3608" s="56"/>
      <c r="B3608" s="56" t="s">
        <v>8168</v>
      </c>
      <c r="C3608" s="56" t="s">
        <v>10448</v>
      </c>
      <c r="D3608" s="32">
        <v>164852</v>
      </c>
      <c r="E3608" s="32">
        <v>-156609</v>
      </c>
      <c r="F3608" s="32">
        <v>8243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/>
    </row>
    <row r="3609" spans="1:12">
      <c r="A3609" s="56"/>
      <c r="B3609" s="56" t="s">
        <v>8169</v>
      </c>
      <c r="C3609" s="56" t="s">
        <v>10449</v>
      </c>
      <c r="D3609" s="32">
        <v>117175</v>
      </c>
      <c r="E3609" s="32">
        <v>-111316</v>
      </c>
      <c r="F3609" s="32">
        <v>5859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/>
    </row>
    <row r="3610" spans="1:12">
      <c r="A3610" s="56"/>
      <c r="B3610" s="56" t="s">
        <v>8170</v>
      </c>
      <c r="C3610" s="56" t="s">
        <v>10450</v>
      </c>
      <c r="D3610" s="32">
        <v>106202</v>
      </c>
      <c r="E3610" s="32">
        <v>-100892</v>
      </c>
      <c r="F3610" s="32">
        <v>5310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/>
    </row>
    <row r="3611" spans="1:12">
      <c r="A3611" s="56"/>
      <c r="B3611" s="56" t="s">
        <v>8171</v>
      </c>
      <c r="C3611" s="56" t="s">
        <v>10451</v>
      </c>
      <c r="D3611" s="32">
        <v>114198</v>
      </c>
      <c r="E3611" s="32">
        <v>-108488</v>
      </c>
      <c r="F3611" s="32">
        <v>5710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/>
    </row>
    <row r="3612" spans="1:12">
      <c r="A3612" s="56"/>
      <c r="B3612" s="56" t="s">
        <v>8273</v>
      </c>
      <c r="C3612" s="56" t="s">
        <v>10230</v>
      </c>
      <c r="D3612" s="32">
        <v>68999</v>
      </c>
      <c r="E3612" s="32">
        <v>-65549</v>
      </c>
      <c r="F3612" s="32">
        <v>3450</v>
      </c>
      <c r="G3612" s="32">
        <v>0</v>
      </c>
      <c r="H3612" s="32">
        <v>0</v>
      </c>
      <c r="I3612" s="32">
        <v>0</v>
      </c>
      <c r="J3612" s="32">
        <v>0</v>
      </c>
      <c r="K3612" s="32">
        <v>0</v>
      </c>
      <c r="L3612" s="32"/>
    </row>
    <row r="3613" spans="1:12">
      <c r="A3613" s="56"/>
      <c r="B3613" s="56" t="s">
        <v>7360</v>
      </c>
      <c r="C3613" s="56" t="s">
        <v>10231</v>
      </c>
      <c r="D3613" s="32">
        <v>66409</v>
      </c>
      <c r="E3613" s="32">
        <v>-63089</v>
      </c>
      <c r="F3613" s="32">
        <v>3320</v>
      </c>
      <c r="G3613" s="32">
        <v>0</v>
      </c>
      <c r="H3613" s="32">
        <v>0</v>
      </c>
      <c r="I3613" s="32">
        <v>0</v>
      </c>
      <c r="J3613" s="32">
        <v>0</v>
      </c>
      <c r="K3613" s="32">
        <v>0</v>
      </c>
      <c r="L3613" s="32"/>
    </row>
    <row r="3614" spans="1:12">
      <c r="A3614" s="56"/>
      <c r="B3614" s="56" t="s">
        <v>7360</v>
      </c>
      <c r="C3614" s="56" t="s">
        <v>9668</v>
      </c>
      <c r="D3614" s="32">
        <v>29088</v>
      </c>
      <c r="E3614" s="32">
        <v>-27634</v>
      </c>
      <c r="F3614" s="32">
        <v>1454</v>
      </c>
      <c r="G3614" s="32">
        <v>0</v>
      </c>
      <c r="H3614" s="32">
        <v>0</v>
      </c>
      <c r="I3614" s="32">
        <v>0</v>
      </c>
      <c r="J3614" s="32">
        <v>0</v>
      </c>
      <c r="K3614" s="32">
        <v>0</v>
      </c>
      <c r="L3614" s="32"/>
    </row>
    <row r="3615" spans="1:12">
      <c r="A3615" s="56"/>
      <c r="B3615" s="56" t="s">
        <v>7360</v>
      </c>
      <c r="C3615" s="56" t="s">
        <v>10232</v>
      </c>
      <c r="D3615" s="32">
        <v>153000</v>
      </c>
      <c r="E3615" s="32">
        <v>-145350</v>
      </c>
      <c r="F3615" s="32">
        <v>7650</v>
      </c>
      <c r="G3615" s="32">
        <v>0</v>
      </c>
      <c r="H3615" s="32">
        <v>0</v>
      </c>
      <c r="I3615" s="32">
        <v>0</v>
      </c>
      <c r="J3615" s="32">
        <v>0</v>
      </c>
      <c r="K3615" s="32">
        <v>0</v>
      </c>
      <c r="L3615" s="32"/>
    </row>
    <row r="3616" spans="1:12">
      <c r="A3616" s="56"/>
      <c r="B3616" s="56" t="s">
        <v>7361</v>
      </c>
      <c r="C3616" s="56" t="s">
        <v>9669</v>
      </c>
      <c r="D3616" s="32">
        <v>38587</v>
      </c>
      <c r="E3616" s="32">
        <v>-36658</v>
      </c>
      <c r="F3616" s="32">
        <v>1929</v>
      </c>
      <c r="G3616" s="32">
        <v>0</v>
      </c>
      <c r="H3616" s="32">
        <v>0</v>
      </c>
      <c r="I3616" s="32">
        <v>0</v>
      </c>
      <c r="J3616" s="32">
        <v>0</v>
      </c>
      <c r="K3616" s="32">
        <v>0</v>
      </c>
      <c r="L3616" s="32"/>
    </row>
    <row r="3617" spans="1:12">
      <c r="A3617" s="56"/>
      <c r="B3617" s="56" t="s">
        <v>8172</v>
      </c>
      <c r="C3617" s="56" t="s">
        <v>10452</v>
      </c>
      <c r="D3617" s="32">
        <v>241653</v>
      </c>
      <c r="E3617" s="32">
        <v>-229570</v>
      </c>
      <c r="F3617" s="32">
        <v>12083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/>
    </row>
    <row r="3618" spans="1:12">
      <c r="A3618" s="56"/>
      <c r="B3618" s="56" t="s">
        <v>8173</v>
      </c>
      <c r="C3618" s="56" t="s">
        <v>10453</v>
      </c>
      <c r="D3618" s="32">
        <v>470543</v>
      </c>
      <c r="E3618" s="32">
        <v>-447016</v>
      </c>
      <c r="F3618" s="32">
        <v>23527</v>
      </c>
      <c r="G3618" s="32">
        <v>0</v>
      </c>
      <c r="H3618" s="32">
        <v>0</v>
      </c>
      <c r="I3618" s="32">
        <v>0</v>
      </c>
      <c r="J3618" s="32">
        <v>0</v>
      </c>
      <c r="K3618" s="32">
        <v>0</v>
      </c>
      <c r="L3618" s="32"/>
    </row>
    <row r="3619" spans="1:12">
      <c r="A3619" s="56"/>
      <c r="B3619" s="56" t="s">
        <v>7362</v>
      </c>
      <c r="C3619" s="56" t="s">
        <v>9670</v>
      </c>
      <c r="D3619" s="32">
        <v>9590</v>
      </c>
      <c r="E3619" s="32">
        <v>-9110</v>
      </c>
      <c r="F3619" s="32">
        <v>480</v>
      </c>
      <c r="G3619" s="32">
        <v>0</v>
      </c>
      <c r="H3619" s="32">
        <v>0</v>
      </c>
      <c r="I3619" s="32">
        <v>0</v>
      </c>
      <c r="J3619" s="32">
        <v>0</v>
      </c>
      <c r="K3619" s="32">
        <v>0</v>
      </c>
      <c r="L3619" s="32"/>
    </row>
    <row r="3620" spans="1:12">
      <c r="A3620" s="56"/>
      <c r="B3620" s="56" t="s">
        <v>7363</v>
      </c>
      <c r="C3620" s="56" t="s">
        <v>9671</v>
      </c>
      <c r="D3620" s="32">
        <v>9490</v>
      </c>
      <c r="E3620" s="32">
        <v>-9016</v>
      </c>
      <c r="F3620" s="32">
        <v>474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/>
    </row>
    <row r="3621" spans="1:12">
      <c r="A3621" s="56"/>
      <c r="B3621" s="56" t="s">
        <v>7364</v>
      </c>
      <c r="C3621" s="56" t="s">
        <v>9672</v>
      </c>
      <c r="D3621" s="32">
        <v>9491</v>
      </c>
      <c r="E3621" s="32">
        <v>-9016</v>
      </c>
      <c r="F3621" s="32">
        <v>475</v>
      </c>
      <c r="G3621" s="32">
        <v>0</v>
      </c>
      <c r="H3621" s="32">
        <v>0</v>
      </c>
      <c r="I3621" s="32">
        <v>0</v>
      </c>
      <c r="J3621" s="32">
        <v>0</v>
      </c>
      <c r="K3621" s="32">
        <v>0</v>
      </c>
      <c r="L3621" s="32"/>
    </row>
    <row r="3622" spans="1:12">
      <c r="A3622" s="56"/>
      <c r="B3622" s="56" t="s">
        <v>7365</v>
      </c>
      <c r="C3622" s="56" t="s">
        <v>9673</v>
      </c>
      <c r="D3622" s="32">
        <v>14990</v>
      </c>
      <c r="E3622" s="32">
        <v>-14240</v>
      </c>
      <c r="F3622" s="32">
        <v>750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/>
    </row>
    <row r="3623" spans="1:12">
      <c r="A3623" s="56"/>
      <c r="B3623" s="56" t="s">
        <v>7365</v>
      </c>
      <c r="C3623" s="56" t="s">
        <v>9674</v>
      </c>
      <c r="D3623" s="32">
        <v>9990</v>
      </c>
      <c r="E3623" s="32">
        <v>-9490</v>
      </c>
      <c r="F3623" s="32">
        <v>500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/>
    </row>
    <row r="3624" spans="1:12">
      <c r="A3624" s="56"/>
      <c r="B3624" s="56" t="s">
        <v>7366</v>
      </c>
      <c r="C3624" s="56" t="s">
        <v>9675</v>
      </c>
      <c r="D3624" s="32">
        <v>14501</v>
      </c>
      <c r="E3624" s="32">
        <v>-13776</v>
      </c>
      <c r="F3624" s="32">
        <v>725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/>
    </row>
    <row r="3625" spans="1:12">
      <c r="A3625" s="56"/>
      <c r="B3625" s="56" t="s">
        <v>7367</v>
      </c>
      <c r="C3625" s="56" t="s">
        <v>9676</v>
      </c>
      <c r="D3625" s="32">
        <v>972919</v>
      </c>
      <c r="E3625" s="32">
        <v>-924273</v>
      </c>
      <c r="F3625" s="32">
        <v>48646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/>
    </row>
    <row r="3626" spans="1:12">
      <c r="A3626" s="56"/>
      <c r="B3626" s="56" t="s">
        <v>7368</v>
      </c>
      <c r="C3626" s="56" t="s">
        <v>9677</v>
      </c>
      <c r="D3626" s="32">
        <v>4547034</v>
      </c>
      <c r="E3626" s="32">
        <v>-4319682</v>
      </c>
      <c r="F3626" s="32">
        <v>227352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/>
    </row>
    <row r="3627" spans="1:12">
      <c r="A3627" s="56"/>
      <c r="B3627" s="56" t="s">
        <v>9064</v>
      </c>
      <c r="C3627" s="56" t="s">
        <v>9678</v>
      </c>
      <c r="D3627" s="32">
        <v>34762</v>
      </c>
      <c r="E3627" s="32">
        <v>-33024</v>
      </c>
      <c r="F3627" s="32">
        <v>1738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/>
    </row>
    <row r="3628" spans="1:12">
      <c r="A3628" s="56"/>
      <c r="B3628" s="56" t="s">
        <v>7369</v>
      </c>
      <c r="C3628" s="56" t="s">
        <v>9679</v>
      </c>
      <c r="D3628" s="32">
        <v>34750</v>
      </c>
      <c r="E3628" s="32">
        <v>-33012</v>
      </c>
      <c r="F3628" s="32">
        <v>1738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/>
    </row>
    <row r="3629" spans="1:12">
      <c r="A3629" s="56"/>
      <c r="B3629" s="56" t="s">
        <v>7370</v>
      </c>
      <c r="C3629" s="56" t="s">
        <v>9680</v>
      </c>
      <c r="D3629" s="32">
        <v>32200</v>
      </c>
      <c r="E3629" s="32">
        <v>-30590</v>
      </c>
      <c r="F3629" s="32">
        <v>1610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/>
    </row>
    <row r="3630" spans="1:12">
      <c r="A3630" s="56"/>
      <c r="B3630" s="56" t="s">
        <v>7371</v>
      </c>
      <c r="C3630" s="56" t="s">
        <v>9681</v>
      </c>
      <c r="D3630" s="32">
        <v>31780</v>
      </c>
      <c r="E3630" s="32">
        <v>-30191</v>
      </c>
      <c r="F3630" s="32">
        <v>1589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/>
    </row>
    <row r="3631" spans="1:12">
      <c r="A3631" s="56"/>
      <c r="B3631" s="56" t="s">
        <v>7372</v>
      </c>
      <c r="C3631" s="56" t="s">
        <v>9682</v>
      </c>
      <c r="D3631" s="32">
        <v>17000</v>
      </c>
      <c r="E3631" s="32">
        <v>-16150</v>
      </c>
      <c r="F3631" s="32">
        <v>850</v>
      </c>
      <c r="G3631" s="32">
        <v>0</v>
      </c>
      <c r="H3631" s="32">
        <v>0</v>
      </c>
      <c r="I3631" s="32">
        <v>0</v>
      </c>
      <c r="J3631" s="32">
        <v>0</v>
      </c>
      <c r="K3631" s="32">
        <v>0</v>
      </c>
      <c r="L3631" s="32"/>
    </row>
    <row r="3632" spans="1:12">
      <c r="A3632" s="56"/>
      <c r="B3632" s="56" t="s">
        <v>7373</v>
      </c>
      <c r="C3632" s="56" t="s">
        <v>9683</v>
      </c>
      <c r="D3632" s="32">
        <v>20475</v>
      </c>
      <c r="E3632" s="32">
        <v>-19451</v>
      </c>
      <c r="F3632" s="32">
        <v>1024</v>
      </c>
      <c r="G3632" s="32">
        <v>0</v>
      </c>
      <c r="H3632" s="32">
        <v>0</v>
      </c>
      <c r="I3632" s="32">
        <v>0</v>
      </c>
      <c r="J3632" s="32">
        <v>0</v>
      </c>
      <c r="K3632" s="32">
        <v>0</v>
      </c>
      <c r="L3632" s="32"/>
    </row>
    <row r="3633" spans="1:12">
      <c r="A3633" s="56"/>
      <c r="B3633" s="56" t="s">
        <v>9065</v>
      </c>
      <c r="C3633" s="56" t="s">
        <v>9684</v>
      </c>
      <c r="D3633" s="32">
        <v>27930</v>
      </c>
      <c r="E3633" s="32">
        <v>-26534</v>
      </c>
      <c r="F3633" s="32">
        <v>1396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/>
    </row>
    <row r="3634" spans="1:12">
      <c r="A3634" s="56"/>
      <c r="B3634" s="56" t="s">
        <v>9065</v>
      </c>
      <c r="C3634" s="56" t="s">
        <v>9685</v>
      </c>
      <c r="D3634" s="32">
        <v>27930</v>
      </c>
      <c r="E3634" s="32">
        <v>-26534</v>
      </c>
      <c r="F3634" s="32">
        <v>1396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/>
    </row>
    <row r="3635" spans="1:12">
      <c r="A3635" s="56"/>
      <c r="B3635" s="56" t="s">
        <v>9066</v>
      </c>
      <c r="C3635" s="56" t="s">
        <v>9686</v>
      </c>
      <c r="D3635" s="32">
        <v>62130</v>
      </c>
      <c r="E3635" s="32">
        <v>-59024</v>
      </c>
      <c r="F3635" s="32">
        <v>3106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/>
    </row>
    <row r="3636" spans="1:12">
      <c r="A3636" s="56"/>
      <c r="B3636" s="56" t="s">
        <v>7883</v>
      </c>
      <c r="C3636" s="56" t="s">
        <v>9962</v>
      </c>
      <c r="D3636" s="32">
        <v>8750</v>
      </c>
      <c r="E3636" s="32">
        <v>-8749</v>
      </c>
      <c r="F3636" s="32">
        <v>1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/>
    </row>
    <row r="3637" spans="1:12">
      <c r="A3637" s="56"/>
      <c r="B3637" s="56" t="s">
        <v>8333</v>
      </c>
      <c r="C3637" s="56" t="s">
        <v>10585</v>
      </c>
      <c r="D3637" s="32">
        <v>8600</v>
      </c>
      <c r="E3637" s="32">
        <v>-8599</v>
      </c>
      <c r="F3637" s="32">
        <v>1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/>
    </row>
    <row r="3638" spans="1:12">
      <c r="A3638" s="56"/>
      <c r="B3638" s="56" t="s">
        <v>8174</v>
      </c>
      <c r="C3638" s="56" t="s">
        <v>10454</v>
      </c>
      <c r="D3638" s="32">
        <v>84000</v>
      </c>
      <c r="E3638" s="32">
        <v>-79800</v>
      </c>
      <c r="F3638" s="32">
        <v>4200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/>
    </row>
    <row r="3639" spans="1:12">
      <c r="A3639" s="56"/>
      <c r="B3639" s="56" t="s">
        <v>7374</v>
      </c>
      <c r="C3639" s="56" t="s">
        <v>9687</v>
      </c>
      <c r="D3639" s="32">
        <v>84000</v>
      </c>
      <c r="E3639" s="32">
        <v>-79800</v>
      </c>
      <c r="F3639" s="32">
        <v>4200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/>
    </row>
    <row r="3640" spans="1:12">
      <c r="A3640" s="56"/>
      <c r="B3640" s="56" t="s">
        <v>9067</v>
      </c>
      <c r="C3640" s="56" t="s">
        <v>9688</v>
      </c>
      <c r="D3640" s="32">
        <v>19990</v>
      </c>
      <c r="E3640" s="32">
        <v>-18990</v>
      </c>
      <c r="F3640" s="32">
        <v>1000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/>
    </row>
    <row r="3641" spans="1:12">
      <c r="A3641" s="56"/>
      <c r="B3641" s="56" t="s">
        <v>7375</v>
      </c>
      <c r="C3641" s="56" t="s">
        <v>9689</v>
      </c>
      <c r="D3641" s="32">
        <v>21990</v>
      </c>
      <c r="E3641" s="32">
        <v>-20890</v>
      </c>
      <c r="F3641" s="32">
        <v>1100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/>
    </row>
    <row r="3642" spans="1:12">
      <c r="A3642" s="56"/>
      <c r="B3642" s="56" t="s">
        <v>7376</v>
      </c>
      <c r="C3642" s="56" t="s">
        <v>9690</v>
      </c>
      <c r="D3642" s="32">
        <v>17973</v>
      </c>
      <c r="E3642" s="32">
        <v>-17074</v>
      </c>
      <c r="F3642" s="32">
        <v>899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/>
    </row>
    <row r="3643" spans="1:12">
      <c r="A3643" s="56"/>
      <c r="B3643" s="56" t="s">
        <v>7377</v>
      </c>
      <c r="C3643" s="56" t="s">
        <v>9691</v>
      </c>
      <c r="D3643" s="32">
        <v>12161</v>
      </c>
      <c r="E3643" s="32">
        <v>-11553</v>
      </c>
      <c r="F3643" s="32">
        <v>608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/>
    </row>
    <row r="3644" spans="1:12">
      <c r="A3644" s="56"/>
      <c r="B3644" s="56" t="s">
        <v>7378</v>
      </c>
      <c r="C3644" s="56" t="s">
        <v>9692</v>
      </c>
      <c r="D3644" s="32">
        <v>55000</v>
      </c>
      <c r="E3644" s="32">
        <v>-52250</v>
      </c>
      <c r="F3644" s="32">
        <v>2750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/>
    </row>
    <row r="3645" spans="1:12">
      <c r="A3645" s="56"/>
      <c r="B3645" s="56" t="s">
        <v>7379</v>
      </c>
      <c r="C3645" s="56" t="s">
        <v>9693</v>
      </c>
      <c r="D3645" s="32">
        <v>52212</v>
      </c>
      <c r="E3645" s="32">
        <v>-49601</v>
      </c>
      <c r="F3645" s="32">
        <v>2611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/>
    </row>
    <row r="3646" spans="1:12">
      <c r="A3646" s="56"/>
      <c r="B3646" s="56" t="s">
        <v>8274</v>
      </c>
      <c r="C3646" s="56" t="s">
        <v>10233</v>
      </c>
      <c r="D3646" s="32">
        <v>63300</v>
      </c>
      <c r="E3646" s="32">
        <v>-60135</v>
      </c>
      <c r="F3646" s="32">
        <v>3165</v>
      </c>
      <c r="G3646" s="32">
        <v>0</v>
      </c>
      <c r="H3646" s="32">
        <v>0</v>
      </c>
      <c r="I3646" s="32">
        <v>0</v>
      </c>
      <c r="J3646" s="32">
        <v>0</v>
      </c>
      <c r="K3646" s="32">
        <v>0</v>
      </c>
      <c r="L3646" s="32"/>
    </row>
    <row r="3647" spans="1:12">
      <c r="A3647" s="56"/>
      <c r="B3647" s="56" t="s">
        <v>8274</v>
      </c>
      <c r="C3647" s="56" t="s">
        <v>10234</v>
      </c>
      <c r="D3647" s="32">
        <v>67520</v>
      </c>
      <c r="E3647" s="32">
        <v>-64144</v>
      </c>
      <c r="F3647" s="32">
        <v>3376</v>
      </c>
      <c r="G3647" s="32">
        <v>0</v>
      </c>
      <c r="H3647" s="32">
        <v>0</v>
      </c>
      <c r="I3647" s="32">
        <v>0</v>
      </c>
      <c r="J3647" s="32">
        <v>0</v>
      </c>
      <c r="K3647" s="32">
        <v>0</v>
      </c>
      <c r="L3647" s="32"/>
    </row>
    <row r="3648" spans="1:12">
      <c r="A3648" s="56"/>
      <c r="B3648" s="56" t="s">
        <v>7884</v>
      </c>
      <c r="C3648" s="56" t="s">
        <v>9963</v>
      </c>
      <c r="D3648" s="32">
        <v>6090</v>
      </c>
      <c r="E3648" s="32">
        <v>-6032</v>
      </c>
      <c r="F3648" s="32">
        <v>58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/>
    </row>
    <row r="3649" spans="1:12">
      <c r="A3649" s="56"/>
      <c r="B3649" s="56" t="s">
        <v>7810</v>
      </c>
      <c r="C3649" s="56" t="s">
        <v>10102</v>
      </c>
      <c r="D3649" s="32">
        <v>6090</v>
      </c>
      <c r="E3649" s="32">
        <v>-5999</v>
      </c>
      <c r="F3649" s="32">
        <v>91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/>
    </row>
    <row r="3650" spans="1:12">
      <c r="A3650" s="56"/>
      <c r="B3650" s="56" t="s">
        <v>7822</v>
      </c>
      <c r="C3650" s="56" t="s">
        <v>10103</v>
      </c>
      <c r="D3650" s="32">
        <v>6225</v>
      </c>
      <c r="E3650" s="32">
        <v>-6126</v>
      </c>
      <c r="F3650" s="32">
        <v>99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/>
    </row>
    <row r="3651" spans="1:12">
      <c r="A3651" s="56"/>
      <c r="B3651" s="56" t="s">
        <v>9174</v>
      </c>
      <c r="C3651" s="56" t="s">
        <v>10906</v>
      </c>
      <c r="D3651" s="32">
        <v>24500</v>
      </c>
      <c r="E3651" s="32">
        <v>-23275</v>
      </c>
      <c r="F3651" s="32">
        <v>1225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/>
    </row>
    <row r="3652" spans="1:12">
      <c r="A3652" s="56"/>
      <c r="B3652" s="56" t="s">
        <v>9174</v>
      </c>
      <c r="C3652" s="56" t="s">
        <v>10912</v>
      </c>
      <c r="D3652" s="32">
        <v>12250</v>
      </c>
      <c r="E3652" s="32">
        <v>-11638</v>
      </c>
      <c r="F3652" s="32">
        <v>612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/>
    </row>
    <row r="3653" spans="1:12">
      <c r="A3653" s="56"/>
      <c r="B3653" s="56" t="s">
        <v>8707</v>
      </c>
      <c r="C3653" s="56" t="s">
        <v>10913</v>
      </c>
      <c r="D3653" s="32">
        <v>24990</v>
      </c>
      <c r="E3653" s="32">
        <v>-23740</v>
      </c>
      <c r="F3653" s="32">
        <v>1250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/>
    </row>
    <row r="3654" spans="1:12">
      <c r="A3654" s="56"/>
      <c r="B3654" s="56" t="s">
        <v>8707</v>
      </c>
      <c r="C3654" s="56" t="s">
        <v>10914</v>
      </c>
      <c r="D3654" s="32">
        <v>24990</v>
      </c>
      <c r="E3654" s="32">
        <v>-23740</v>
      </c>
      <c r="F3654" s="32">
        <v>1250</v>
      </c>
      <c r="G3654" s="32">
        <v>0</v>
      </c>
      <c r="H3654" s="32">
        <v>0</v>
      </c>
      <c r="I3654" s="32">
        <v>0</v>
      </c>
      <c r="J3654" s="32">
        <v>0</v>
      </c>
      <c r="K3654" s="32">
        <v>0</v>
      </c>
      <c r="L3654" s="32"/>
    </row>
    <row r="3655" spans="1:12">
      <c r="A3655" s="56"/>
      <c r="B3655" s="56" t="s">
        <v>8707</v>
      </c>
      <c r="C3655" s="56" t="s">
        <v>10915</v>
      </c>
      <c r="D3655" s="32">
        <v>24990</v>
      </c>
      <c r="E3655" s="32">
        <v>-23740</v>
      </c>
      <c r="F3655" s="32">
        <v>1250</v>
      </c>
      <c r="G3655" s="32">
        <v>0</v>
      </c>
      <c r="H3655" s="32">
        <v>0</v>
      </c>
      <c r="I3655" s="32">
        <v>0</v>
      </c>
      <c r="J3655" s="32">
        <v>0</v>
      </c>
      <c r="K3655" s="32">
        <v>0</v>
      </c>
      <c r="L3655" s="32"/>
    </row>
    <row r="3656" spans="1:12">
      <c r="A3656" s="56"/>
      <c r="B3656" s="56" t="s">
        <v>8707</v>
      </c>
      <c r="C3656" s="56" t="s">
        <v>10916</v>
      </c>
      <c r="D3656" s="32">
        <v>24990</v>
      </c>
      <c r="E3656" s="32">
        <v>-23740</v>
      </c>
      <c r="F3656" s="32">
        <v>1250</v>
      </c>
      <c r="G3656" s="32">
        <v>0</v>
      </c>
      <c r="H3656" s="32">
        <v>0</v>
      </c>
      <c r="I3656" s="32">
        <v>0</v>
      </c>
      <c r="J3656" s="32">
        <v>0</v>
      </c>
      <c r="K3656" s="32">
        <v>0</v>
      </c>
      <c r="L3656" s="32"/>
    </row>
    <row r="3657" spans="1:12">
      <c r="A3657" s="56"/>
      <c r="B3657" s="56" t="s">
        <v>9174</v>
      </c>
      <c r="C3657" s="56" t="s">
        <v>10917</v>
      </c>
      <c r="D3657" s="32">
        <v>24500</v>
      </c>
      <c r="E3657" s="32">
        <v>-23275</v>
      </c>
      <c r="F3657" s="32">
        <v>1225</v>
      </c>
      <c r="G3657" s="32">
        <v>0</v>
      </c>
      <c r="H3657" s="32">
        <v>0</v>
      </c>
      <c r="I3657" s="32">
        <v>0</v>
      </c>
      <c r="J3657" s="32">
        <v>0</v>
      </c>
      <c r="K3657" s="32">
        <v>0</v>
      </c>
      <c r="L3657" s="32"/>
    </row>
    <row r="3658" spans="1:12">
      <c r="A3658" s="56"/>
      <c r="B3658" s="56" t="s">
        <v>9174</v>
      </c>
      <c r="C3658" s="56" t="s">
        <v>10918</v>
      </c>
      <c r="D3658" s="32">
        <v>24500</v>
      </c>
      <c r="E3658" s="32">
        <v>-23275</v>
      </c>
      <c r="F3658" s="32">
        <v>1225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/>
    </row>
    <row r="3659" spans="1:12">
      <c r="A3659" s="56"/>
      <c r="B3659" s="56" t="s">
        <v>8712</v>
      </c>
      <c r="C3659" s="56" t="s">
        <v>10919</v>
      </c>
      <c r="D3659" s="32">
        <v>24990</v>
      </c>
      <c r="E3659" s="32">
        <v>-23740</v>
      </c>
      <c r="F3659" s="32">
        <v>1250</v>
      </c>
      <c r="G3659" s="32">
        <v>0</v>
      </c>
      <c r="H3659" s="32">
        <v>0</v>
      </c>
      <c r="I3659" s="32">
        <v>0</v>
      </c>
      <c r="J3659" s="32">
        <v>0</v>
      </c>
      <c r="K3659" s="32">
        <v>0</v>
      </c>
      <c r="L3659" s="32"/>
    </row>
    <row r="3660" spans="1:12">
      <c r="A3660" s="56"/>
      <c r="B3660" s="56" t="s">
        <v>8712</v>
      </c>
      <c r="C3660" s="56" t="s">
        <v>10920</v>
      </c>
      <c r="D3660" s="32">
        <v>24990</v>
      </c>
      <c r="E3660" s="32">
        <v>-23740</v>
      </c>
      <c r="F3660" s="32">
        <v>1250</v>
      </c>
      <c r="G3660" s="32">
        <v>0</v>
      </c>
      <c r="H3660" s="32">
        <v>0</v>
      </c>
      <c r="I3660" s="32">
        <v>0</v>
      </c>
      <c r="J3660" s="32">
        <v>0</v>
      </c>
      <c r="K3660" s="32">
        <v>0</v>
      </c>
      <c r="L3660" s="32"/>
    </row>
    <row r="3661" spans="1:12">
      <c r="A3661" s="56"/>
      <c r="B3661" s="56" t="s">
        <v>8712</v>
      </c>
      <c r="C3661" s="56" t="s">
        <v>10921</v>
      </c>
      <c r="D3661" s="32">
        <v>24990</v>
      </c>
      <c r="E3661" s="32">
        <v>-23740</v>
      </c>
      <c r="F3661" s="32">
        <v>1250</v>
      </c>
      <c r="G3661" s="32">
        <v>0</v>
      </c>
      <c r="H3661" s="32">
        <v>0</v>
      </c>
      <c r="I3661" s="32">
        <v>0</v>
      </c>
      <c r="J3661" s="32">
        <v>0</v>
      </c>
      <c r="K3661" s="32">
        <v>0</v>
      </c>
      <c r="L3661" s="32"/>
    </row>
    <row r="3662" spans="1:12">
      <c r="A3662" s="56"/>
      <c r="B3662" s="56" t="s">
        <v>8712</v>
      </c>
      <c r="C3662" s="56" t="s">
        <v>10922</v>
      </c>
      <c r="D3662" s="32">
        <v>24990</v>
      </c>
      <c r="E3662" s="32">
        <v>-23740</v>
      </c>
      <c r="F3662" s="32">
        <v>1250</v>
      </c>
      <c r="G3662" s="32">
        <v>0</v>
      </c>
      <c r="H3662" s="32">
        <v>0</v>
      </c>
      <c r="I3662" s="32">
        <v>0</v>
      </c>
      <c r="J3662" s="32">
        <v>0</v>
      </c>
      <c r="K3662" s="32">
        <v>0</v>
      </c>
      <c r="L3662" s="32"/>
    </row>
    <row r="3663" spans="1:12">
      <c r="A3663" s="56"/>
      <c r="B3663" s="56" t="s">
        <v>8712</v>
      </c>
      <c r="C3663" s="56" t="s">
        <v>10923</v>
      </c>
      <c r="D3663" s="32">
        <v>24990</v>
      </c>
      <c r="E3663" s="32">
        <v>-23740</v>
      </c>
      <c r="F3663" s="32">
        <v>1250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/>
    </row>
    <row r="3664" spans="1:12">
      <c r="A3664" s="56"/>
      <c r="B3664" s="56" t="s">
        <v>8712</v>
      </c>
      <c r="C3664" s="56" t="s">
        <v>10924</v>
      </c>
      <c r="D3664" s="32">
        <v>24990</v>
      </c>
      <c r="E3664" s="32">
        <v>-23740</v>
      </c>
      <c r="F3664" s="32">
        <v>1250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/>
    </row>
    <row r="3665" spans="1:12">
      <c r="A3665" s="56"/>
      <c r="B3665" s="56" t="s">
        <v>8494</v>
      </c>
      <c r="C3665" s="56" t="s">
        <v>10749</v>
      </c>
      <c r="D3665" s="32">
        <v>282242</v>
      </c>
      <c r="E3665" s="32">
        <v>-268130</v>
      </c>
      <c r="F3665" s="32">
        <v>14112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/>
    </row>
    <row r="3666" spans="1:12">
      <c r="A3666" s="56"/>
      <c r="B3666" s="56" t="s">
        <v>8495</v>
      </c>
      <c r="C3666" s="56" t="s">
        <v>10750</v>
      </c>
      <c r="D3666" s="32">
        <v>191788</v>
      </c>
      <c r="E3666" s="32">
        <v>-182198</v>
      </c>
      <c r="F3666" s="32">
        <v>9589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/>
    </row>
    <row r="3667" spans="1:12">
      <c r="A3667" s="56"/>
      <c r="B3667" s="56" t="s">
        <v>7586</v>
      </c>
      <c r="C3667" s="56" t="s">
        <v>9271</v>
      </c>
      <c r="D3667" s="32">
        <v>565854</v>
      </c>
      <c r="E3667" s="32">
        <v>-537561</v>
      </c>
      <c r="F3667" s="32">
        <v>28293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/>
    </row>
    <row r="3668" spans="1:12">
      <c r="A3668" s="56"/>
      <c r="B3668" s="56" t="s">
        <v>8715</v>
      </c>
      <c r="C3668" s="56" t="s">
        <v>10925</v>
      </c>
      <c r="D3668" s="32">
        <v>1</v>
      </c>
      <c r="E3668" s="32">
        <v>-1</v>
      </c>
      <c r="F3668" s="32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/>
    </row>
    <row r="3669" spans="1:12">
      <c r="A3669" s="56"/>
      <c r="B3669" s="56" t="s">
        <v>8719</v>
      </c>
      <c r="C3669" s="56" t="s">
        <v>10926</v>
      </c>
      <c r="D3669" s="32">
        <v>1</v>
      </c>
      <c r="E3669" s="32">
        <v>-1</v>
      </c>
      <c r="F3669" s="32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/>
    </row>
    <row r="3670" spans="1:12">
      <c r="A3670" s="56"/>
      <c r="B3670" s="56" t="s">
        <v>8722</v>
      </c>
      <c r="C3670" s="56" t="s">
        <v>10927</v>
      </c>
      <c r="D3670" s="32">
        <v>1</v>
      </c>
      <c r="E3670" s="32">
        <v>-1</v>
      </c>
      <c r="F3670" s="32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/>
    </row>
    <row r="3671" spans="1:12">
      <c r="A3671" s="56"/>
      <c r="B3671" s="56" t="s">
        <v>8724</v>
      </c>
      <c r="C3671" s="56" t="s">
        <v>10928</v>
      </c>
      <c r="D3671" s="32">
        <v>1</v>
      </c>
      <c r="E3671" s="32">
        <v>-1</v>
      </c>
      <c r="F3671" s="32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/>
    </row>
    <row r="3672" spans="1:12">
      <c r="A3672" s="56"/>
      <c r="B3672" s="56" t="s">
        <v>8727</v>
      </c>
      <c r="C3672" s="56" t="s">
        <v>10929</v>
      </c>
      <c r="D3672" s="32">
        <v>1</v>
      </c>
      <c r="E3672" s="32">
        <v>-1</v>
      </c>
      <c r="F3672" s="32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/>
    </row>
    <row r="3673" spans="1:12">
      <c r="A3673" s="56"/>
      <c r="B3673" s="56" t="s">
        <v>8729</v>
      </c>
      <c r="C3673" s="56" t="s">
        <v>10930</v>
      </c>
      <c r="D3673" s="32">
        <v>1</v>
      </c>
      <c r="E3673" s="32">
        <v>-1</v>
      </c>
      <c r="F3673" s="32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/>
    </row>
    <row r="3674" spans="1:12">
      <c r="A3674" s="56"/>
      <c r="B3674" s="56" t="s">
        <v>8729</v>
      </c>
      <c r="C3674" s="56" t="s">
        <v>10931</v>
      </c>
      <c r="D3674" s="32">
        <v>1</v>
      </c>
      <c r="E3674" s="32">
        <v>-1</v>
      </c>
      <c r="F3674" s="32">
        <v>0</v>
      </c>
      <c r="G3674" s="32">
        <v>0</v>
      </c>
      <c r="H3674" s="32">
        <v>0</v>
      </c>
      <c r="I3674" s="32">
        <v>0</v>
      </c>
      <c r="J3674" s="32">
        <v>0</v>
      </c>
      <c r="K3674" s="32">
        <v>0</v>
      </c>
      <c r="L3674" s="32"/>
    </row>
    <row r="3675" spans="1:12">
      <c r="A3675" s="56"/>
      <c r="B3675" s="56" t="s">
        <v>8732</v>
      </c>
      <c r="C3675" s="56" t="s">
        <v>10932</v>
      </c>
      <c r="D3675" s="32">
        <v>1</v>
      </c>
      <c r="E3675" s="32">
        <v>-1</v>
      </c>
      <c r="F3675" s="32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/>
    </row>
    <row r="3676" spans="1:12">
      <c r="A3676" s="56"/>
      <c r="B3676" s="56" t="s">
        <v>8771</v>
      </c>
      <c r="C3676" s="56" t="s">
        <v>10907</v>
      </c>
      <c r="D3676" s="32">
        <v>1737514</v>
      </c>
      <c r="E3676" s="32">
        <v>-1650638</v>
      </c>
      <c r="F3676" s="32">
        <v>86876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/>
    </row>
    <row r="3677" spans="1:12">
      <c r="A3677" s="56"/>
      <c r="B3677" s="56" t="s">
        <v>8733</v>
      </c>
      <c r="C3677" s="56" t="s">
        <v>10933</v>
      </c>
      <c r="D3677" s="32">
        <v>1</v>
      </c>
      <c r="E3677" s="32">
        <v>-1</v>
      </c>
      <c r="F3677" s="32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/>
    </row>
    <row r="3678" spans="1:12">
      <c r="A3678" s="56"/>
      <c r="B3678" s="56" t="s">
        <v>8735</v>
      </c>
      <c r="C3678" s="56" t="s">
        <v>10934</v>
      </c>
      <c r="D3678" s="32">
        <v>0</v>
      </c>
      <c r="E3678" s="32">
        <v>0</v>
      </c>
      <c r="F3678" s="32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/>
    </row>
    <row r="3679" spans="1:12">
      <c r="A3679" s="56"/>
      <c r="B3679" s="56" t="s">
        <v>8735</v>
      </c>
      <c r="C3679" s="56" t="s">
        <v>10935</v>
      </c>
      <c r="D3679" s="32">
        <v>0</v>
      </c>
      <c r="E3679" s="32">
        <v>0</v>
      </c>
      <c r="F3679" s="32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/>
    </row>
    <row r="3680" spans="1:12">
      <c r="A3680" s="56"/>
      <c r="B3680" s="56" t="s">
        <v>7587</v>
      </c>
      <c r="C3680" s="56" t="s">
        <v>9272</v>
      </c>
      <c r="D3680" s="32">
        <v>3790583</v>
      </c>
      <c r="E3680" s="32">
        <v>-3601054</v>
      </c>
      <c r="F3680" s="32">
        <v>189529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/>
    </row>
    <row r="3681" spans="1:12">
      <c r="A3681" s="56"/>
      <c r="B3681" s="56" t="s">
        <v>7588</v>
      </c>
      <c r="C3681" s="56" t="s">
        <v>9273</v>
      </c>
      <c r="D3681" s="32">
        <v>175000</v>
      </c>
      <c r="E3681" s="32">
        <v>-166250</v>
      </c>
      <c r="F3681" s="32">
        <v>8750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/>
    </row>
    <row r="3682" spans="1:12">
      <c r="A3682" s="56"/>
      <c r="B3682" s="56" t="s">
        <v>8311</v>
      </c>
      <c r="C3682" s="56" t="s">
        <v>10235</v>
      </c>
      <c r="D3682" s="32">
        <v>286780</v>
      </c>
      <c r="E3682" s="32">
        <v>-272441</v>
      </c>
      <c r="F3682" s="32">
        <v>14339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/>
    </row>
    <row r="3683" spans="1:12">
      <c r="A3683" s="56"/>
      <c r="B3683" s="56" t="s">
        <v>8312</v>
      </c>
      <c r="C3683" s="56" t="s">
        <v>10236</v>
      </c>
      <c r="D3683" s="32">
        <v>1037307</v>
      </c>
      <c r="E3683" s="32">
        <v>-985442</v>
      </c>
      <c r="F3683" s="32">
        <v>51865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/>
    </row>
    <row r="3684" spans="1:12">
      <c r="A3684" s="56"/>
      <c r="B3684" s="56" t="s">
        <v>7589</v>
      </c>
      <c r="C3684" s="56" t="s">
        <v>9274</v>
      </c>
      <c r="D3684" s="32">
        <v>2277936</v>
      </c>
      <c r="E3684" s="32">
        <v>-2164039</v>
      </c>
      <c r="F3684" s="32">
        <v>113897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/>
    </row>
    <row r="3685" spans="1:12">
      <c r="A3685" s="56"/>
      <c r="B3685" s="56" t="s">
        <v>8313</v>
      </c>
      <c r="C3685" s="56" t="s">
        <v>10237</v>
      </c>
      <c r="D3685" s="32">
        <v>347161</v>
      </c>
      <c r="E3685" s="32">
        <v>-329803</v>
      </c>
      <c r="F3685" s="32">
        <v>17358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/>
    </row>
    <row r="3686" spans="1:12">
      <c r="A3686" s="56"/>
      <c r="B3686" s="56" t="s">
        <v>7590</v>
      </c>
      <c r="C3686" s="56" t="s">
        <v>9275</v>
      </c>
      <c r="D3686" s="32">
        <v>73125</v>
      </c>
      <c r="E3686" s="32">
        <v>-69469</v>
      </c>
      <c r="F3686" s="32">
        <v>3656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/>
    </row>
    <row r="3687" spans="1:12">
      <c r="A3687" s="56"/>
      <c r="B3687" s="56" t="s">
        <v>8314</v>
      </c>
      <c r="C3687" s="56" t="s">
        <v>10238</v>
      </c>
      <c r="D3687" s="32">
        <v>310000</v>
      </c>
      <c r="E3687" s="32">
        <v>-294500</v>
      </c>
      <c r="F3687" s="32">
        <v>15500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/>
    </row>
    <row r="3688" spans="1:12">
      <c r="A3688" s="56"/>
      <c r="B3688" s="56" t="s">
        <v>7591</v>
      </c>
      <c r="C3688" s="56" t="s">
        <v>9276</v>
      </c>
      <c r="D3688" s="32">
        <v>548942</v>
      </c>
      <c r="E3688" s="32">
        <v>-521495</v>
      </c>
      <c r="F3688" s="32">
        <v>27447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/>
    </row>
    <row r="3689" spans="1:12">
      <c r="A3689" s="56"/>
      <c r="B3689" s="56" t="s">
        <v>7592</v>
      </c>
      <c r="C3689" s="56" t="s">
        <v>9277</v>
      </c>
      <c r="D3689" s="32">
        <v>50625</v>
      </c>
      <c r="E3689" s="32">
        <v>-48094</v>
      </c>
      <c r="F3689" s="32">
        <v>2531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/>
    </row>
    <row r="3690" spans="1:12">
      <c r="A3690" s="56"/>
      <c r="B3690" s="56" t="s">
        <v>7593</v>
      </c>
      <c r="C3690" s="56" t="s">
        <v>9278</v>
      </c>
      <c r="D3690" s="32">
        <v>1911687</v>
      </c>
      <c r="E3690" s="32">
        <v>-1816103</v>
      </c>
      <c r="F3690" s="32">
        <v>95584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/>
    </row>
    <row r="3691" spans="1:12">
      <c r="A3691" s="56"/>
      <c r="B3691" s="56" t="s">
        <v>7594</v>
      </c>
      <c r="C3691" s="56" t="s">
        <v>9279</v>
      </c>
      <c r="D3691" s="32">
        <v>44239231</v>
      </c>
      <c r="E3691" s="32">
        <v>-42027269</v>
      </c>
      <c r="F3691" s="32">
        <v>2211962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/>
    </row>
    <row r="3692" spans="1:12">
      <c r="A3692" s="56"/>
      <c r="B3692" s="56" t="s">
        <v>7595</v>
      </c>
      <c r="C3692" s="56" t="s">
        <v>9280</v>
      </c>
      <c r="D3692" s="32">
        <v>58705688</v>
      </c>
      <c r="E3692" s="32">
        <v>-55770404</v>
      </c>
      <c r="F3692" s="32">
        <v>2935284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/>
    </row>
    <row r="3693" spans="1:12">
      <c r="A3693" s="56"/>
      <c r="B3693" s="56" t="s">
        <v>7596</v>
      </c>
      <c r="C3693" s="56" t="s">
        <v>9281</v>
      </c>
      <c r="D3693" s="32">
        <v>9907322</v>
      </c>
      <c r="E3693" s="32">
        <v>-9411956</v>
      </c>
      <c r="F3693" s="32">
        <v>495366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/>
    </row>
    <row r="3694" spans="1:12">
      <c r="A3694" s="56"/>
      <c r="B3694" s="56" t="s">
        <v>7597</v>
      </c>
      <c r="C3694" s="56" t="s">
        <v>9282</v>
      </c>
      <c r="D3694" s="32">
        <v>5589177</v>
      </c>
      <c r="E3694" s="32">
        <v>-5309718</v>
      </c>
      <c r="F3694" s="32">
        <v>279459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/>
    </row>
    <row r="3695" spans="1:12">
      <c r="A3695" s="56"/>
      <c r="B3695" s="56" t="s">
        <v>8737</v>
      </c>
      <c r="C3695" s="56" t="s">
        <v>10936</v>
      </c>
      <c r="D3695" s="32">
        <v>14800</v>
      </c>
      <c r="E3695" s="32">
        <v>-14060</v>
      </c>
      <c r="F3695" s="32">
        <v>740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/>
    </row>
    <row r="3696" spans="1:12">
      <c r="A3696" s="56"/>
      <c r="B3696" s="56" t="s">
        <v>8593</v>
      </c>
      <c r="C3696" s="56" t="s">
        <v>10768</v>
      </c>
      <c r="D3696" s="32">
        <v>45000</v>
      </c>
      <c r="E3696" s="32">
        <v>-42750</v>
      </c>
      <c r="F3696" s="32">
        <v>2250</v>
      </c>
      <c r="G3696" s="32">
        <v>0</v>
      </c>
      <c r="H3696" s="32">
        <v>0</v>
      </c>
      <c r="I3696" s="32">
        <v>0</v>
      </c>
      <c r="J3696" s="32">
        <v>0</v>
      </c>
      <c r="K3696" s="32">
        <v>0</v>
      </c>
      <c r="L3696" s="32"/>
    </row>
    <row r="3697" spans="1:12">
      <c r="A3697" s="56"/>
      <c r="B3697" s="56" t="s">
        <v>8593</v>
      </c>
      <c r="C3697" s="56" t="s">
        <v>10769</v>
      </c>
      <c r="D3697" s="32">
        <v>45000</v>
      </c>
      <c r="E3697" s="32">
        <v>-42750</v>
      </c>
      <c r="F3697" s="32">
        <v>2250</v>
      </c>
      <c r="G3697" s="32">
        <v>0</v>
      </c>
      <c r="H3697" s="32">
        <v>0</v>
      </c>
      <c r="I3697" s="32">
        <v>0</v>
      </c>
      <c r="J3697" s="32">
        <v>0</v>
      </c>
      <c r="K3697" s="32">
        <v>0</v>
      </c>
      <c r="L3697" s="32"/>
    </row>
    <row r="3698" spans="1:12">
      <c r="A3698" s="56"/>
      <c r="B3698" s="56" t="s">
        <v>8593</v>
      </c>
      <c r="C3698" s="56" t="s">
        <v>10770</v>
      </c>
      <c r="D3698" s="32">
        <v>45000</v>
      </c>
      <c r="E3698" s="32">
        <v>-42750</v>
      </c>
      <c r="F3698" s="32">
        <v>2250</v>
      </c>
      <c r="G3698" s="32">
        <v>0</v>
      </c>
      <c r="H3698" s="32">
        <v>0</v>
      </c>
      <c r="I3698" s="32">
        <v>0</v>
      </c>
      <c r="J3698" s="32">
        <v>0</v>
      </c>
      <c r="K3698" s="32">
        <v>0</v>
      </c>
      <c r="L3698" s="32"/>
    </row>
    <row r="3699" spans="1:12">
      <c r="A3699" s="56"/>
      <c r="B3699" s="56" t="s">
        <v>8783</v>
      </c>
      <c r="C3699" s="56" t="s">
        <v>11011</v>
      </c>
      <c r="D3699" s="32">
        <v>1</v>
      </c>
      <c r="E3699" s="32">
        <v>-1</v>
      </c>
      <c r="F3699" s="32">
        <v>0</v>
      </c>
      <c r="G3699" s="32">
        <v>0</v>
      </c>
      <c r="H3699" s="32">
        <v>0</v>
      </c>
      <c r="I3699" s="32">
        <v>0</v>
      </c>
      <c r="J3699" s="32">
        <v>0</v>
      </c>
      <c r="K3699" s="32">
        <v>0</v>
      </c>
      <c r="L3699" s="32"/>
    </row>
    <row r="3700" spans="1:12">
      <c r="A3700" s="56"/>
      <c r="B3700" s="56" t="s">
        <v>8785</v>
      </c>
      <c r="C3700" s="56" t="s">
        <v>11012</v>
      </c>
      <c r="D3700" s="32">
        <v>1</v>
      </c>
      <c r="E3700" s="32">
        <v>-1</v>
      </c>
      <c r="F3700" s="32">
        <v>0</v>
      </c>
      <c r="G3700" s="32">
        <v>0</v>
      </c>
      <c r="H3700" s="32">
        <v>0</v>
      </c>
      <c r="I3700" s="32">
        <v>0</v>
      </c>
      <c r="J3700" s="32">
        <v>0</v>
      </c>
      <c r="K3700" s="32">
        <v>0</v>
      </c>
      <c r="L3700" s="32"/>
    </row>
    <row r="3701" spans="1:12">
      <c r="A3701" s="56"/>
      <c r="B3701" s="56" t="s">
        <v>8786</v>
      </c>
      <c r="C3701" s="56" t="s">
        <v>11013</v>
      </c>
      <c r="D3701" s="32">
        <v>1</v>
      </c>
      <c r="E3701" s="32">
        <v>-1</v>
      </c>
      <c r="F3701" s="32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/>
    </row>
    <row r="3702" spans="1:12">
      <c r="A3702" s="56"/>
      <c r="B3702" s="56" t="s">
        <v>8786</v>
      </c>
      <c r="C3702" s="56" t="s">
        <v>11014</v>
      </c>
      <c r="D3702" s="32">
        <v>1</v>
      </c>
      <c r="E3702" s="32">
        <v>-1</v>
      </c>
      <c r="F3702" s="32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/>
    </row>
    <row r="3703" spans="1:12">
      <c r="A3703" s="56"/>
      <c r="B3703" s="56" t="s">
        <v>8786</v>
      </c>
      <c r="C3703" s="56" t="s">
        <v>11015</v>
      </c>
      <c r="D3703" s="32">
        <v>1</v>
      </c>
      <c r="E3703" s="32">
        <v>-1</v>
      </c>
      <c r="F3703" s="32">
        <v>0</v>
      </c>
      <c r="G3703" s="32">
        <v>0</v>
      </c>
      <c r="H3703" s="32">
        <v>0</v>
      </c>
      <c r="I3703" s="32">
        <v>0</v>
      </c>
      <c r="J3703" s="32">
        <v>0</v>
      </c>
      <c r="K3703" s="32">
        <v>0</v>
      </c>
      <c r="L3703" s="32"/>
    </row>
    <row r="3704" spans="1:12">
      <c r="A3704" s="56"/>
      <c r="B3704" s="56" t="s">
        <v>8786</v>
      </c>
      <c r="C3704" s="56" t="s">
        <v>11016</v>
      </c>
      <c r="D3704" s="32">
        <v>1</v>
      </c>
      <c r="E3704" s="32">
        <v>-1</v>
      </c>
      <c r="F3704" s="32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/>
    </row>
    <row r="3705" spans="1:12">
      <c r="A3705" s="56"/>
      <c r="B3705" s="56" t="s">
        <v>8786</v>
      </c>
      <c r="C3705" s="56" t="s">
        <v>11017</v>
      </c>
      <c r="D3705" s="32">
        <v>1</v>
      </c>
      <c r="E3705" s="32">
        <v>-1</v>
      </c>
      <c r="F3705" s="32">
        <v>0</v>
      </c>
      <c r="G3705" s="32">
        <v>0</v>
      </c>
      <c r="H3705" s="32">
        <v>0</v>
      </c>
      <c r="I3705" s="32">
        <v>0</v>
      </c>
      <c r="J3705" s="32">
        <v>0</v>
      </c>
      <c r="K3705" s="32">
        <v>0</v>
      </c>
      <c r="L3705" s="32"/>
    </row>
    <row r="3706" spans="1:12">
      <c r="A3706" s="56"/>
      <c r="B3706" s="56" t="s">
        <v>8786</v>
      </c>
      <c r="C3706" s="56" t="s">
        <v>11018</v>
      </c>
      <c r="D3706" s="32">
        <v>1</v>
      </c>
      <c r="E3706" s="32">
        <v>-1</v>
      </c>
      <c r="F3706" s="32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/>
    </row>
    <row r="3707" spans="1:12">
      <c r="A3707" s="56"/>
      <c r="B3707" s="56" t="s">
        <v>8786</v>
      </c>
      <c r="C3707" s="56" t="s">
        <v>11019</v>
      </c>
      <c r="D3707" s="32">
        <v>1</v>
      </c>
      <c r="E3707" s="32">
        <v>-1</v>
      </c>
      <c r="F3707" s="32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/>
    </row>
    <row r="3708" spans="1:12">
      <c r="A3708" s="56"/>
      <c r="B3708" s="56" t="s">
        <v>8786</v>
      </c>
      <c r="C3708" s="56" t="s">
        <v>11020</v>
      </c>
      <c r="D3708" s="32">
        <v>1</v>
      </c>
      <c r="E3708" s="32">
        <v>-1</v>
      </c>
      <c r="F3708" s="32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/>
    </row>
    <row r="3709" spans="1:12">
      <c r="A3709" s="56"/>
      <c r="B3709" s="56" t="s">
        <v>8786</v>
      </c>
      <c r="C3709" s="56" t="s">
        <v>11021</v>
      </c>
      <c r="D3709" s="32">
        <v>1</v>
      </c>
      <c r="E3709" s="32">
        <v>-1</v>
      </c>
      <c r="F3709" s="32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/>
    </row>
    <row r="3710" spans="1:12">
      <c r="A3710" s="56"/>
      <c r="B3710" s="56" t="s">
        <v>7885</v>
      </c>
      <c r="C3710" s="56" t="s">
        <v>9964</v>
      </c>
      <c r="D3710" s="32">
        <v>18800</v>
      </c>
      <c r="E3710" s="32">
        <v>-18800</v>
      </c>
      <c r="F3710" s="32">
        <v>0</v>
      </c>
      <c r="G3710" s="32">
        <v>0</v>
      </c>
      <c r="H3710" s="32">
        <v>0</v>
      </c>
      <c r="I3710" s="32">
        <v>0</v>
      </c>
      <c r="J3710" s="32">
        <v>0</v>
      </c>
      <c r="K3710" s="32">
        <v>0</v>
      </c>
      <c r="L3710" s="32"/>
    </row>
    <row r="3711" spans="1:12">
      <c r="A3711" s="56"/>
      <c r="B3711" s="56" t="s">
        <v>8669</v>
      </c>
      <c r="C3711" s="56" t="s">
        <v>10794</v>
      </c>
      <c r="D3711" s="32">
        <v>15387</v>
      </c>
      <c r="E3711" s="32">
        <v>-14618</v>
      </c>
      <c r="F3711" s="32">
        <v>769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/>
    </row>
    <row r="3712" spans="1:12">
      <c r="A3712" s="56"/>
      <c r="B3712" s="56" t="s">
        <v>8670</v>
      </c>
      <c r="C3712" s="56" t="s">
        <v>10795</v>
      </c>
      <c r="D3712" s="32">
        <v>16349</v>
      </c>
      <c r="E3712" s="32">
        <v>-15532</v>
      </c>
      <c r="F3712" s="32">
        <v>817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/>
    </row>
    <row r="3713" spans="1:12">
      <c r="A3713" s="56"/>
      <c r="B3713" s="56" t="s">
        <v>7380</v>
      </c>
      <c r="C3713" s="56" t="s">
        <v>9585</v>
      </c>
      <c r="D3713" s="32">
        <v>70830</v>
      </c>
      <c r="E3713" s="32">
        <v>-67288</v>
      </c>
      <c r="F3713" s="32">
        <v>3542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/>
    </row>
    <row r="3714" spans="1:12">
      <c r="A3714" s="56"/>
      <c r="B3714" s="56" t="s">
        <v>7381</v>
      </c>
      <c r="C3714" s="56" t="s">
        <v>9586</v>
      </c>
      <c r="D3714" s="32">
        <v>480153</v>
      </c>
      <c r="E3714" s="32">
        <v>-456145</v>
      </c>
      <c r="F3714" s="32">
        <v>24008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/>
    </row>
    <row r="3715" spans="1:12">
      <c r="A3715" s="56"/>
      <c r="B3715" s="56" t="s">
        <v>8737</v>
      </c>
      <c r="C3715" s="56" t="s">
        <v>11217</v>
      </c>
      <c r="D3715" s="32">
        <v>14800</v>
      </c>
      <c r="E3715" s="32">
        <v>-14060</v>
      </c>
      <c r="F3715" s="32">
        <v>740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/>
    </row>
    <row r="3716" spans="1:12">
      <c r="A3716" s="56"/>
      <c r="B3716" s="56" t="s">
        <v>8787</v>
      </c>
      <c r="C3716" s="56" t="s">
        <v>11022</v>
      </c>
      <c r="D3716" s="32">
        <v>101250</v>
      </c>
      <c r="E3716" s="32">
        <v>-96188</v>
      </c>
      <c r="F3716" s="32">
        <v>5062</v>
      </c>
      <c r="G3716" s="32">
        <v>0</v>
      </c>
      <c r="H3716" s="32">
        <v>0</v>
      </c>
      <c r="I3716" s="32">
        <v>0</v>
      </c>
      <c r="J3716" s="32">
        <v>0</v>
      </c>
      <c r="K3716" s="32">
        <v>0</v>
      </c>
      <c r="L3716" s="32"/>
    </row>
    <row r="3717" spans="1:12">
      <c r="A3717" s="56"/>
      <c r="B3717" s="56" t="s">
        <v>7382</v>
      </c>
      <c r="C3717" s="56" t="s">
        <v>9612</v>
      </c>
      <c r="D3717" s="32">
        <v>48960</v>
      </c>
      <c r="E3717" s="32">
        <v>-46512</v>
      </c>
      <c r="F3717" s="32">
        <v>2448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/>
    </row>
    <row r="3718" spans="1:12">
      <c r="A3718" s="56"/>
      <c r="B3718" s="56" t="s">
        <v>7382</v>
      </c>
      <c r="C3718" s="56" t="s">
        <v>9613</v>
      </c>
      <c r="D3718" s="32">
        <v>48960</v>
      </c>
      <c r="E3718" s="32">
        <v>-46512</v>
      </c>
      <c r="F3718" s="32">
        <v>2448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/>
    </row>
    <row r="3719" spans="1:12">
      <c r="A3719" s="56"/>
      <c r="B3719" s="56" t="s">
        <v>7382</v>
      </c>
      <c r="C3719" s="56" t="s">
        <v>9614</v>
      </c>
      <c r="D3719" s="32">
        <v>48960</v>
      </c>
      <c r="E3719" s="32">
        <v>-46512</v>
      </c>
      <c r="F3719" s="32">
        <v>2448</v>
      </c>
      <c r="G3719" s="32">
        <v>0</v>
      </c>
      <c r="H3719" s="32">
        <v>0</v>
      </c>
      <c r="I3719" s="32">
        <v>0</v>
      </c>
      <c r="J3719" s="32">
        <v>0</v>
      </c>
      <c r="K3719" s="32">
        <v>0</v>
      </c>
      <c r="L3719" s="32"/>
    </row>
    <row r="3720" spans="1:12">
      <c r="A3720" s="56"/>
      <c r="B3720" s="56" t="s">
        <v>8595</v>
      </c>
      <c r="C3720" s="56" t="s">
        <v>10771</v>
      </c>
      <c r="D3720" s="32">
        <v>53040</v>
      </c>
      <c r="E3720" s="32">
        <v>-50388</v>
      </c>
      <c r="F3720" s="32">
        <v>2652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/>
    </row>
    <row r="3721" spans="1:12">
      <c r="A3721" s="56"/>
      <c r="B3721" s="56" t="s">
        <v>8595</v>
      </c>
      <c r="C3721" s="56" t="s">
        <v>10772</v>
      </c>
      <c r="D3721" s="32">
        <v>53040</v>
      </c>
      <c r="E3721" s="32">
        <v>-50388</v>
      </c>
      <c r="F3721" s="32">
        <v>2652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/>
    </row>
    <row r="3722" spans="1:12">
      <c r="A3722" s="56"/>
      <c r="B3722" s="56" t="s">
        <v>8595</v>
      </c>
      <c r="C3722" s="56" t="s">
        <v>10773</v>
      </c>
      <c r="D3722" s="32">
        <v>53040</v>
      </c>
      <c r="E3722" s="32">
        <v>-50388</v>
      </c>
      <c r="F3722" s="32">
        <v>2652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/>
    </row>
    <row r="3723" spans="1:12">
      <c r="A3723" s="56"/>
      <c r="B3723" s="56" t="s">
        <v>8595</v>
      </c>
      <c r="C3723" s="56" t="s">
        <v>10774</v>
      </c>
      <c r="D3723" s="32">
        <v>53040</v>
      </c>
      <c r="E3723" s="32">
        <v>-50388</v>
      </c>
      <c r="F3723" s="32">
        <v>2652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/>
    </row>
    <row r="3724" spans="1:12">
      <c r="A3724" s="56"/>
      <c r="B3724" s="56" t="s">
        <v>8595</v>
      </c>
      <c r="C3724" s="56" t="s">
        <v>10775</v>
      </c>
      <c r="D3724" s="32">
        <v>53040</v>
      </c>
      <c r="E3724" s="32">
        <v>-50388</v>
      </c>
      <c r="F3724" s="32">
        <v>2652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/>
    </row>
    <row r="3725" spans="1:12">
      <c r="A3725" s="56"/>
      <c r="B3725" s="56" t="s">
        <v>8595</v>
      </c>
      <c r="C3725" s="56" t="s">
        <v>10776</v>
      </c>
      <c r="D3725" s="32">
        <v>53040</v>
      </c>
      <c r="E3725" s="32">
        <v>-50388</v>
      </c>
      <c r="F3725" s="32">
        <v>2652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/>
    </row>
    <row r="3726" spans="1:12">
      <c r="A3726" s="56"/>
      <c r="B3726" s="56" t="s">
        <v>8597</v>
      </c>
      <c r="C3726" s="56" t="s">
        <v>10777</v>
      </c>
      <c r="D3726" s="32">
        <v>44588</v>
      </c>
      <c r="E3726" s="32">
        <v>-42358</v>
      </c>
      <c r="F3726" s="32">
        <v>2229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/>
    </row>
    <row r="3727" spans="1:12">
      <c r="A3727" s="56"/>
      <c r="B3727" s="56" t="s">
        <v>8597</v>
      </c>
      <c r="C3727" s="56" t="s">
        <v>10778</v>
      </c>
      <c r="D3727" s="32">
        <v>44588</v>
      </c>
      <c r="E3727" s="32">
        <v>-42358</v>
      </c>
      <c r="F3727" s="32">
        <v>2229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/>
    </row>
    <row r="3728" spans="1:12">
      <c r="A3728" s="56"/>
      <c r="B3728" s="56" t="s">
        <v>8597</v>
      </c>
      <c r="C3728" s="56" t="s">
        <v>10779</v>
      </c>
      <c r="D3728" s="32">
        <v>44588</v>
      </c>
      <c r="E3728" s="32">
        <v>-42358</v>
      </c>
      <c r="F3728" s="32">
        <v>2229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/>
    </row>
    <row r="3729" spans="1:12">
      <c r="A3729" s="56"/>
      <c r="B3729" s="56" t="s">
        <v>7598</v>
      </c>
      <c r="C3729" s="56" t="s">
        <v>9283</v>
      </c>
      <c r="D3729" s="32">
        <v>37000</v>
      </c>
      <c r="E3729" s="32">
        <v>-35150</v>
      </c>
      <c r="F3729" s="32">
        <v>1850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/>
    </row>
    <row r="3730" spans="1:12">
      <c r="A3730" s="56"/>
      <c r="B3730" s="56" t="s">
        <v>8315</v>
      </c>
      <c r="C3730" s="56" t="s">
        <v>10239</v>
      </c>
      <c r="D3730" s="32">
        <v>91729</v>
      </c>
      <c r="E3730" s="32">
        <v>-87143</v>
      </c>
      <c r="F3730" s="32">
        <v>4586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/>
    </row>
    <row r="3731" spans="1:12">
      <c r="A3731" s="56"/>
      <c r="B3731" s="56" t="s">
        <v>8316</v>
      </c>
      <c r="C3731" s="56" t="s">
        <v>10240</v>
      </c>
      <c r="D3731" s="32">
        <v>245705</v>
      </c>
      <c r="E3731" s="32">
        <v>-233420</v>
      </c>
      <c r="F3731" s="32">
        <v>12285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/>
    </row>
    <row r="3732" spans="1:12">
      <c r="A3732" s="56"/>
      <c r="B3732" s="56" t="s">
        <v>7600</v>
      </c>
      <c r="C3732" s="56" t="s">
        <v>10241</v>
      </c>
      <c r="D3732" s="32">
        <v>57331</v>
      </c>
      <c r="E3732" s="32">
        <v>-54464</v>
      </c>
      <c r="F3732" s="32">
        <v>2867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/>
    </row>
    <row r="3733" spans="1:12">
      <c r="A3733" s="56"/>
      <c r="B3733" s="56" t="s">
        <v>8175</v>
      </c>
      <c r="C3733" s="56" t="s">
        <v>10455</v>
      </c>
      <c r="D3733" s="32">
        <v>14891</v>
      </c>
      <c r="E3733" s="32">
        <v>-14146</v>
      </c>
      <c r="F3733" s="32">
        <v>745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/>
    </row>
    <row r="3734" spans="1:12">
      <c r="A3734" s="56"/>
      <c r="B3734" s="56" t="s">
        <v>8176</v>
      </c>
      <c r="C3734" s="56" t="s">
        <v>10456</v>
      </c>
      <c r="D3734" s="32">
        <v>29782</v>
      </c>
      <c r="E3734" s="32">
        <v>-28293</v>
      </c>
      <c r="F3734" s="32">
        <v>1489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/>
    </row>
    <row r="3735" spans="1:12">
      <c r="A3735" s="56"/>
      <c r="B3735" s="56" t="s">
        <v>7599</v>
      </c>
      <c r="C3735" s="56" t="s">
        <v>9284</v>
      </c>
      <c r="D3735" s="32">
        <v>122853</v>
      </c>
      <c r="E3735" s="32">
        <v>-116710</v>
      </c>
      <c r="F3735" s="32">
        <v>6143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/>
    </row>
    <row r="3736" spans="1:12">
      <c r="A3736" s="56"/>
      <c r="B3736" s="56" t="s">
        <v>7600</v>
      </c>
      <c r="C3736" s="56" t="s">
        <v>9285</v>
      </c>
      <c r="D3736" s="32">
        <v>20884</v>
      </c>
      <c r="E3736" s="32">
        <v>-19840</v>
      </c>
      <c r="F3736" s="32">
        <v>1044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/>
    </row>
    <row r="3737" spans="1:12">
      <c r="A3737" s="56"/>
      <c r="B3737" s="56" t="s">
        <v>7601</v>
      </c>
      <c r="C3737" s="56" t="s">
        <v>9286</v>
      </c>
      <c r="D3737" s="32">
        <v>147423</v>
      </c>
      <c r="E3737" s="32">
        <v>-140052</v>
      </c>
      <c r="F3737" s="32">
        <v>7371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/>
    </row>
    <row r="3738" spans="1:12">
      <c r="A3738" s="56"/>
      <c r="B3738" s="56" t="s">
        <v>7600</v>
      </c>
      <c r="C3738" s="56" t="s">
        <v>9287</v>
      </c>
      <c r="D3738" s="32">
        <v>20884</v>
      </c>
      <c r="E3738" s="32">
        <v>-19840</v>
      </c>
      <c r="F3738" s="32">
        <v>1044</v>
      </c>
      <c r="G3738" s="32">
        <v>0</v>
      </c>
      <c r="H3738" s="32">
        <v>0</v>
      </c>
      <c r="I3738" s="32">
        <v>0</v>
      </c>
      <c r="J3738" s="32">
        <v>0</v>
      </c>
      <c r="K3738" s="32">
        <v>0</v>
      </c>
      <c r="L3738" s="32"/>
    </row>
    <row r="3739" spans="1:12">
      <c r="A3739" s="56"/>
      <c r="B3739" s="56" t="s">
        <v>8176</v>
      </c>
      <c r="C3739" s="56" t="s">
        <v>10457</v>
      </c>
      <c r="D3739" s="32">
        <v>14891</v>
      </c>
      <c r="E3739" s="32">
        <v>-14146</v>
      </c>
      <c r="F3739" s="32">
        <v>745</v>
      </c>
      <c r="G3739" s="32">
        <v>0</v>
      </c>
      <c r="H3739" s="32">
        <v>0</v>
      </c>
      <c r="I3739" s="32">
        <v>0</v>
      </c>
      <c r="J3739" s="32">
        <v>0</v>
      </c>
      <c r="K3739" s="32">
        <v>0</v>
      </c>
      <c r="L3739" s="32"/>
    </row>
    <row r="3740" spans="1:12">
      <c r="A3740" s="56"/>
      <c r="B3740" s="56" t="s">
        <v>7602</v>
      </c>
      <c r="C3740" s="56" t="s">
        <v>9288</v>
      </c>
      <c r="D3740" s="32">
        <v>171994</v>
      </c>
      <c r="E3740" s="32">
        <v>-163394</v>
      </c>
      <c r="F3740" s="32">
        <v>8600</v>
      </c>
      <c r="G3740" s="32">
        <v>0</v>
      </c>
      <c r="H3740" s="32">
        <v>0</v>
      </c>
      <c r="I3740" s="32">
        <v>0</v>
      </c>
      <c r="J3740" s="32">
        <v>0</v>
      </c>
      <c r="K3740" s="32">
        <v>0</v>
      </c>
      <c r="L3740" s="32"/>
    </row>
    <row r="3741" spans="1:12">
      <c r="A3741" s="56"/>
      <c r="B3741" s="56" t="s">
        <v>7600</v>
      </c>
      <c r="C3741" s="56" t="s">
        <v>9289</v>
      </c>
      <c r="D3741" s="32">
        <v>21623</v>
      </c>
      <c r="E3741" s="32">
        <v>-20542</v>
      </c>
      <c r="F3741" s="32">
        <v>1081</v>
      </c>
      <c r="G3741" s="32">
        <v>0</v>
      </c>
      <c r="H3741" s="32">
        <v>0</v>
      </c>
      <c r="I3741" s="32">
        <v>0</v>
      </c>
      <c r="J3741" s="32">
        <v>0</v>
      </c>
      <c r="K3741" s="32">
        <v>0</v>
      </c>
      <c r="L3741" s="32"/>
    </row>
    <row r="3742" spans="1:12">
      <c r="A3742" s="56"/>
      <c r="B3742" s="56" t="s">
        <v>8177</v>
      </c>
      <c r="C3742" s="56" t="s">
        <v>10458</v>
      </c>
      <c r="D3742" s="32">
        <v>10858</v>
      </c>
      <c r="E3742" s="32">
        <v>-10315</v>
      </c>
      <c r="F3742" s="32">
        <v>543</v>
      </c>
      <c r="G3742" s="32">
        <v>0</v>
      </c>
      <c r="H3742" s="32">
        <v>0</v>
      </c>
      <c r="I3742" s="32">
        <v>0</v>
      </c>
      <c r="J3742" s="32">
        <v>0</v>
      </c>
      <c r="K3742" s="32">
        <v>0</v>
      </c>
      <c r="L3742" s="32"/>
    </row>
    <row r="3743" spans="1:12">
      <c r="A3743" s="56"/>
      <c r="B3743" s="56" t="s">
        <v>8176</v>
      </c>
      <c r="C3743" s="56" t="s">
        <v>10242</v>
      </c>
      <c r="D3743" s="32">
        <v>2160</v>
      </c>
      <c r="E3743" s="32">
        <v>-2052</v>
      </c>
      <c r="F3743" s="32">
        <v>108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/>
    </row>
    <row r="3744" spans="1:12">
      <c r="A3744" s="56"/>
      <c r="B3744" s="56" t="s">
        <v>7603</v>
      </c>
      <c r="C3744" s="56" t="s">
        <v>9290</v>
      </c>
      <c r="D3744" s="32">
        <v>122853</v>
      </c>
      <c r="E3744" s="32">
        <v>-116710</v>
      </c>
      <c r="F3744" s="32">
        <v>6143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/>
    </row>
    <row r="3745" spans="1:12">
      <c r="A3745" s="56"/>
      <c r="B3745" s="56" t="s">
        <v>7604</v>
      </c>
      <c r="C3745" s="56" t="s">
        <v>9291</v>
      </c>
      <c r="D3745" s="32">
        <v>114166</v>
      </c>
      <c r="E3745" s="32">
        <v>-108458</v>
      </c>
      <c r="F3745" s="32">
        <v>5708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/>
    </row>
    <row r="3746" spans="1:12">
      <c r="A3746" s="56"/>
      <c r="B3746" s="56" t="s">
        <v>7605</v>
      </c>
      <c r="C3746" s="56" t="s">
        <v>9292</v>
      </c>
      <c r="D3746" s="32">
        <v>69492</v>
      </c>
      <c r="E3746" s="32">
        <v>-66017</v>
      </c>
      <c r="F3746" s="32">
        <v>3475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/>
    </row>
    <row r="3747" spans="1:12">
      <c r="A3747" s="56"/>
      <c r="B3747" s="56" t="s">
        <v>7606</v>
      </c>
      <c r="C3747" s="56" t="s">
        <v>9293</v>
      </c>
      <c r="D3747" s="32">
        <v>62246</v>
      </c>
      <c r="E3747" s="32">
        <v>-59134</v>
      </c>
      <c r="F3747" s="32">
        <v>3112</v>
      </c>
      <c r="G3747" s="32">
        <v>0</v>
      </c>
      <c r="H3747" s="32">
        <v>0</v>
      </c>
      <c r="I3747" s="32">
        <v>0</v>
      </c>
      <c r="J3747" s="32">
        <v>0</v>
      </c>
      <c r="K3747" s="32">
        <v>0</v>
      </c>
      <c r="L3747" s="32"/>
    </row>
    <row r="3748" spans="1:12">
      <c r="A3748" s="56"/>
      <c r="B3748" s="56" t="s">
        <v>7607</v>
      </c>
      <c r="C3748" s="56" t="s">
        <v>9294</v>
      </c>
      <c r="D3748" s="32">
        <v>147423</v>
      </c>
      <c r="E3748" s="32">
        <v>-140052</v>
      </c>
      <c r="F3748" s="32">
        <v>7371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/>
    </row>
    <row r="3749" spans="1:12">
      <c r="A3749" s="56"/>
      <c r="B3749" s="56" t="s">
        <v>7608</v>
      </c>
      <c r="C3749" s="56" t="s">
        <v>9295</v>
      </c>
      <c r="D3749" s="32">
        <v>21623</v>
      </c>
      <c r="E3749" s="32">
        <v>-20542</v>
      </c>
      <c r="F3749" s="32">
        <v>1081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/>
    </row>
    <row r="3750" spans="1:12">
      <c r="A3750" s="56"/>
      <c r="B3750" s="56" t="s">
        <v>7606</v>
      </c>
      <c r="C3750" s="56" t="s">
        <v>9296</v>
      </c>
      <c r="D3750" s="32">
        <v>32597</v>
      </c>
      <c r="E3750" s="32">
        <v>-30967</v>
      </c>
      <c r="F3750" s="32">
        <v>1630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/>
    </row>
    <row r="3751" spans="1:12">
      <c r="A3751" s="56"/>
      <c r="B3751" s="56" t="s">
        <v>7609</v>
      </c>
      <c r="C3751" s="56" t="s">
        <v>9297</v>
      </c>
      <c r="D3751" s="32">
        <v>51926</v>
      </c>
      <c r="E3751" s="32">
        <v>-49330</v>
      </c>
      <c r="F3751" s="32">
        <v>2596</v>
      </c>
      <c r="G3751" s="32">
        <v>0</v>
      </c>
      <c r="H3751" s="32">
        <v>0</v>
      </c>
      <c r="I3751" s="32">
        <v>0</v>
      </c>
      <c r="J3751" s="32">
        <v>0</v>
      </c>
      <c r="K3751" s="32">
        <v>0</v>
      </c>
      <c r="L3751" s="32"/>
    </row>
    <row r="3752" spans="1:12">
      <c r="A3752" s="56"/>
      <c r="B3752" s="56" t="s">
        <v>7610</v>
      </c>
      <c r="C3752" s="56" t="s">
        <v>9298</v>
      </c>
      <c r="D3752" s="32">
        <v>83142</v>
      </c>
      <c r="E3752" s="32">
        <v>-78985</v>
      </c>
      <c r="F3752" s="32">
        <v>4157</v>
      </c>
      <c r="G3752" s="32">
        <v>0</v>
      </c>
      <c r="H3752" s="32">
        <v>0</v>
      </c>
      <c r="I3752" s="32">
        <v>0</v>
      </c>
      <c r="J3752" s="32">
        <v>0</v>
      </c>
      <c r="K3752" s="32">
        <v>0</v>
      </c>
      <c r="L3752" s="32"/>
    </row>
    <row r="3753" spans="1:12">
      <c r="A3753" s="56"/>
      <c r="B3753" s="56" t="s">
        <v>8176</v>
      </c>
      <c r="C3753" s="56" t="s">
        <v>10243</v>
      </c>
      <c r="D3753" s="32">
        <v>3103</v>
      </c>
      <c r="E3753" s="32">
        <v>-2948</v>
      </c>
      <c r="F3753" s="32">
        <v>155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/>
    </row>
    <row r="3754" spans="1:12">
      <c r="A3754" s="56"/>
      <c r="B3754" s="56" t="s">
        <v>8177</v>
      </c>
      <c r="C3754" s="56" t="s">
        <v>10459</v>
      </c>
      <c r="D3754" s="32">
        <v>7557</v>
      </c>
      <c r="E3754" s="32">
        <v>-7179</v>
      </c>
      <c r="F3754" s="32">
        <v>378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/>
    </row>
    <row r="3755" spans="1:12">
      <c r="A3755" s="56"/>
      <c r="B3755" s="56" t="s">
        <v>7611</v>
      </c>
      <c r="C3755" s="56" t="s">
        <v>9299</v>
      </c>
      <c r="D3755" s="32">
        <v>54874</v>
      </c>
      <c r="E3755" s="32">
        <v>-52130</v>
      </c>
      <c r="F3755" s="32">
        <v>2744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/>
    </row>
    <row r="3756" spans="1:12">
      <c r="A3756" s="56"/>
      <c r="B3756" s="56" t="s">
        <v>7612</v>
      </c>
      <c r="C3756" s="56" t="s">
        <v>9300</v>
      </c>
      <c r="D3756" s="32">
        <v>119999</v>
      </c>
      <c r="E3756" s="32">
        <v>-113999</v>
      </c>
      <c r="F3756" s="32">
        <v>6000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/>
    </row>
    <row r="3757" spans="1:12">
      <c r="A3757" s="56"/>
      <c r="B3757" s="56" t="s">
        <v>7609</v>
      </c>
      <c r="C3757" s="56" t="s">
        <v>9301</v>
      </c>
      <c r="D3757" s="32">
        <v>51188</v>
      </c>
      <c r="E3757" s="32">
        <v>-48629</v>
      </c>
      <c r="F3757" s="32">
        <v>2559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/>
    </row>
    <row r="3758" spans="1:12">
      <c r="A3758" s="56"/>
      <c r="B3758" s="56" t="s">
        <v>7613</v>
      </c>
      <c r="C3758" s="56" t="s">
        <v>9302</v>
      </c>
      <c r="D3758" s="32">
        <v>384690</v>
      </c>
      <c r="E3758" s="32">
        <v>-365456</v>
      </c>
      <c r="F3758" s="32">
        <v>19234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/>
    </row>
    <row r="3759" spans="1:12">
      <c r="A3759" s="56"/>
      <c r="B3759" s="56" t="s">
        <v>7614</v>
      </c>
      <c r="C3759" s="56" t="s">
        <v>9303</v>
      </c>
      <c r="D3759" s="32">
        <v>14891</v>
      </c>
      <c r="E3759" s="32">
        <v>-14146</v>
      </c>
      <c r="F3759" s="32">
        <v>745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/>
    </row>
    <row r="3760" spans="1:12">
      <c r="A3760" s="56"/>
      <c r="B3760" s="56" t="s">
        <v>7615</v>
      </c>
      <c r="C3760" s="56" t="s">
        <v>9304</v>
      </c>
      <c r="D3760" s="32">
        <v>68251</v>
      </c>
      <c r="E3760" s="32">
        <v>-64838</v>
      </c>
      <c r="F3760" s="32">
        <v>3413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/>
    </row>
    <row r="3761" spans="1:12">
      <c r="A3761" s="56"/>
      <c r="B3761" s="56" t="s">
        <v>7616</v>
      </c>
      <c r="C3761" s="56" t="s">
        <v>9305</v>
      </c>
      <c r="D3761" s="32">
        <v>10796</v>
      </c>
      <c r="E3761" s="32">
        <v>-10256</v>
      </c>
      <c r="F3761" s="32">
        <v>540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/>
    </row>
    <row r="3762" spans="1:12">
      <c r="A3762" s="56"/>
      <c r="B3762" s="56" t="s">
        <v>7609</v>
      </c>
      <c r="C3762" s="56" t="s">
        <v>9306</v>
      </c>
      <c r="D3762" s="32">
        <v>36037</v>
      </c>
      <c r="E3762" s="32">
        <v>-34235</v>
      </c>
      <c r="F3762" s="32">
        <v>1802</v>
      </c>
      <c r="G3762" s="32">
        <v>0</v>
      </c>
      <c r="H3762" s="32">
        <v>0</v>
      </c>
      <c r="I3762" s="32">
        <v>0</v>
      </c>
      <c r="J3762" s="32">
        <v>0</v>
      </c>
      <c r="K3762" s="32">
        <v>0</v>
      </c>
      <c r="L3762" s="32"/>
    </row>
    <row r="3763" spans="1:12">
      <c r="A3763" s="56"/>
      <c r="B3763" s="56" t="s">
        <v>7606</v>
      </c>
      <c r="C3763" s="56" t="s">
        <v>9307</v>
      </c>
      <c r="D3763" s="32">
        <v>30959</v>
      </c>
      <c r="E3763" s="32">
        <v>-29411</v>
      </c>
      <c r="F3763" s="32">
        <v>1548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/>
    </row>
    <row r="3764" spans="1:12">
      <c r="A3764" s="56"/>
      <c r="B3764" s="56" t="s">
        <v>8317</v>
      </c>
      <c r="C3764" s="56" t="s">
        <v>10244</v>
      </c>
      <c r="D3764" s="32">
        <v>196564</v>
      </c>
      <c r="E3764" s="32">
        <v>-186736</v>
      </c>
      <c r="F3764" s="32">
        <v>9828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/>
    </row>
    <row r="3765" spans="1:12">
      <c r="A3765" s="56"/>
      <c r="B3765" s="56" t="s">
        <v>7608</v>
      </c>
      <c r="C3765" s="56" t="s">
        <v>9308</v>
      </c>
      <c r="D3765" s="32">
        <v>19001</v>
      </c>
      <c r="E3765" s="32">
        <v>-18051</v>
      </c>
      <c r="F3765" s="32">
        <v>950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/>
    </row>
    <row r="3766" spans="1:12">
      <c r="A3766" s="56"/>
      <c r="B3766" s="56" t="s">
        <v>7617</v>
      </c>
      <c r="C3766" s="56" t="s">
        <v>9309</v>
      </c>
      <c r="D3766" s="32">
        <v>12122</v>
      </c>
      <c r="E3766" s="32">
        <v>-11516</v>
      </c>
      <c r="F3766" s="32">
        <v>606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/>
    </row>
    <row r="3767" spans="1:12">
      <c r="A3767" s="56"/>
      <c r="B3767" s="56" t="s">
        <v>7618</v>
      </c>
      <c r="C3767" s="56" t="s">
        <v>9310</v>
      </c>
      <c r="D3767" s="32">
        <v>460759</v>
      </c>
      <c r="E3767" s="32">
        <v>-437721</v>
      </c>
      <c r="F3767" s="32">
        <v>23038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/>
    </row>
    <row r="3768" spans="1:12">
      <c r="A3768" s="56"/>
      <c r="B3768" s="56" t="s">
        <v>8178</v>
      </c>
      <c r="C3768" s="56" t="s">
        <v>10460</v>
      </c>
      <c r="D3768" s="32">
        <v>196564</v>
      </c>
      <c r="E3768" s="32">
        <v>-186736</v>
      </c>
      <c r="F3768" s="32">
        <v>9828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/>
    </row>
    <row r="3769" spans="1:12">
      <c r="A3769" s="56"/>
      <c r="B3769" s="56" t="s">
        <v>7606</v>
      </c>
      <c r="C3769" s="56" t="s">
        <v>9311</v>
      </c>
      <c r="D3769" s="32">
        <v>26699</v>
      </c>
      <c r="E3769" s="32">
        <v>-25364</v>
      </c>
      <c r="F3769" s="32">
        <v>1335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/>
    </row>
    <row r="3770" spans="1:12">
      <c r="A3770" s="56"/>
      <c r="B3770" s="56" t="s">
        <v>7606</v>
      </c>
      <c r="C3770" s="56" t="s">
        <v>9312</v>
      </c>
      <c r="D3770" s="32">
        <v>23752</v>
      </c>
      <c r="E3770" s="32">
        <v>-22564</v>
      </c>
      <c r="F3770" s="32">
        <v>1188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/>
    </row>
    <row r="3771" spans="1:12">
      <c r="A3771" s="56"/>
      <c r="B3771" s="56" t="s">
        <v>7619</v>
      </c>
      <c r="C3771" s="56" t="s">
        <v>9313</v>
      </c>
      <c r="D3771" s="32">
        <v>229325</v>
      </c>
      <c r="E3771" s="32">
        <v>-217859</v>
      </c>
      <c r="F3771" s="32">
        <v>11466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/>
    </row>
    <row r="3772" spans="1:12">
      <c r="A3772" s="56"/>
      <c r="B3772" s="56" t="s">
        <v>7606</v>
      </c>
      <c r="C3772" s="56" t="s">
        <v>9314</v>
      </c>
      <c r="D3772" s="32">
        <v>14414</v>
      </c>
      <c r="E3772" s="32">
        <v>-13693</v>
      </c>
      <c r="F3772" s="32">
        <v>721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/>
    </row>
    <row r="3773" spans="1:12">
      <c r="A3773" s="56"/>
      <c r="B3773" s="56" t="s">
        <v>7620</v>
      </c>
      <c r="C3773" s="56" t="s">
        <v>9315</v>
      </c>
      <c r="D3773" s="32">
        <v>21096</v>
      </c>
      <c r="E3773" s="32">
        <v>-20041</v>
      </c>
      <c r="F3773" s="32">
        <v>1055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/>
    </row>
    <row r="3774" spans="1:12">
      <c r="A3774" s="56"/>
      <c r="B3774" s="56" t="s">
        <v>7621</v>
      </c>
      <c r="C3774" s="56" t="s">
        <v>9316</v>
      </c>
      <c r="D3774" s="32">
        <v>54792</v>
      </c>
      <c r="E3774" s="32">
        <v>-52052</v>
      </c>
      <c r="F3774" s="32">
        <v>2740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/>
    </row>
    <row r="3775" spans="1:12">
      <c r="A3775" s="56"/>
      <c r="B3775" s="56" t="s">
        <v>7606</v>
      </c>
      <c r="C3775" s="56" t="s">
        <v>9317</v>
      </c>
      <c r="D3775" s="32">
        <v>24816</v>
      </c>
      <c r="E3775" s="32">
        <v>-23575</v>
      </c>
      <c r="F3775" s="32">
        <v>1241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/>
    </row>
    <row r="3776" spans="1:12">
      <c r="A3776" s="56"/>
      <c r="B3776" s="56" t="s">
        <v>7622</v>
      </c>
      <c r="C3776" s="56" t="s">
        <v>9318</v>
      </c>
      <c r="D3776" s="32">
        <v>55857</v>
      </c>
      <c r="E3776" s="32">
        <v>-53064</v>
      </c>
      <c r="F3776" s="32">
        <v>2793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/>
    </row>
    <row r="3777" spans="1:12">
      <c r="A3777" s="56"/>
      <c r="B3777" s="56" t="s">
        <v>8318</v>
      </c>
      <c r="C3777" s="56" t="s">
        <v>10245</v>
      </c>
      <c r="D3777" s="32">
        <v>277969</v>
      </c>
      <c r="E3777" s="32">
        <v>-264071</v>
      </c>
      <c r="F3777" s="32">
        <v>13898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/>
    </row>
    <row r="3778" spans="1:12">
      <c r="A3778" s="56"/>
      <c r="B3778" s="56" t="s">
        <v>7623</v>
      </c>
      <c r="C3778" s="56" t="s">
        <v>9319</v>
      </c>
      <c r="D3778" s="32">
        <v>68251</v>
      </c>
      <c r="E3778" s="32">
        <v>-64838</v>
      </c>
      <c r="F3778" s="32">
        <v>3413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/>
    </row>
    <row r="3779" spans="1:12">
      <c r="A3779" s="56"/>
      <c r="B3779" s="56" t="s">
        <v>7623</v>
      </c>
      <c r="C3779" s="56" t="s">
        <v>9320</v>
      </c>
      <c r="D3779" s="32">
        <v>80661</v>
      </c>
      <c r="E3779" s="32">
        <v>-76628</v>
      </c>
      <c r="F3779" s="32">
        <v>4033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/>
    </row>
    <row r="3780" spans="1:12">
      <c r="A3780" s="56"/>
      <c r="B3780" s="56" t="s">
        <v>7606</v>
      </c>
      <c r="C3780" s="56" t="s">
        <v>9321</v>
      </c>
      <c r="D3780" s="32">
        <v>31122</v>
      </c>
      <c r="E3780" s="32">
        <v>-29566</v>
      </c>
      <c r="F3780" s="32">
        <v>1556</v>
      </c>
      <c r="G3780" s="32">
        <v>0</v>
      </c>
      <c r="H3780" s="32">
        <v>0</v>
      </c>
      <c r="I3780" s="32">
        <v>0</v>
      </c>
      <c r="J3780" s="32">
        <v>0</v>
      </c>
      <c r="K3780" s="32">
        <v>0</v>
      </c>
      <c r="L3780" s="32"/>
    </row>
    <row r="3781" spans="1:12">
      <c r="A3781" s="56"/>
      <c r="B3781" s="56" t="s">
        <v>7606</v>
      </c>
      <c r="C3781" s="56" t="s">
        <v>9322</v>
      </c>
      <c r="D3781" s="32">
        <v>31122</v>
      </c>
      <c r="E3781" s="32">
        <v>-29566</v>
      </c>
      <c r="F3781" s="32">
        <v>1556</v>
      </c>
      <c r="G3781" s="32">
        <v>0</v>
      </c>
      <c r="H3781" s="32">
        <v>0</v>
      </c>
      <c r="I3781" s="32">
        <v>0</v>
      </c>
      <c r="J3781" s="32">
        <v>0</v>
      </c>
      <c r="K3781" s="32">
        <v>0</v>
      </c>
      <c r="L3781" s="32"/>
    </row>
    <row r="3782" spans="1:12">
      <c r="A3782" s="56"/>
      <c r="B3782" s="56" t="s">
        <v>7624</v>
      </c>
      <c r="C3782" s="56" t="s">
        <v>9323</v>
      </c>
      <c r="D3782" s="32">
        <v>24819</v>
      </c>
      <c r="E3782" s="32">
        <v>-23578</v>
      </c>
      <c r="F3782" s="32">
        <v>1241</v>
      </c>
      <c r="G3782" s="32">
        <v>0</v>
      </c>
      <c r="H3782" s="32">
        <v>0</v>
      </c>
      <c r="I3782" s="32">
        <v>0</v>
      </c>
      <c r="J3782" s="32">
        <v>0</v>
      </c>
      <c r="K3782" s="32">
        <v>0</v>
      </c>
      <c r="L3782" s="32"/>
    </row>
    <row r="3783" spans="1:12">
      <c r="A3783" s="56"/>
      <c r="B3783" s="56" t="s">
        <v>8319</v>
      </c>
      <c r="C3783" s="56" t="s">
        <v>10246</v>
      </c>
      <c r="D3783" s="32">
        <v>29782</v>
      </c>
      <c r="E3783" s="32">
        <v>-28293</v>
      </c>
      <c r="F3783" s="32">
        <v>1489</v>
      </c>
      <c r="G3783" s="32">
        <v>0</v>
      </c>
      <c r="H3783" s="32">
        <v>0</v>
      </c>
      <c r="I3783" s="32">
        <v>0</v>
      </c>
      <c r="J3783" s="32">
        <v>0</v>
      </c>
      <c r="K3783" s="32">
        <v>0</v>
      </c>
      <c r="L3783" s="32"/>
    </row>
    <row r="3784" spans="1:12">
      <c r="A3784" s="56"/>
      <c r="B3784" s="56" t="s">
        <v>7625</v>
      </c>
      <c r="C3784" s="56" t="s">
        <v>9324</v>
      </c>
      <c r="D3784" s="32">
        <v>75677</v>
      </c>
      <c r="E3784" s="32">
        <v>-71893</v>
      </c>
      <c r="F3784" s="32">
        <v>3784</v>
      </c>
      <c r="G3784" s="32">
        <v>0</v>
      </c>
      <c r="H3784" s="32">
        <v>0</v>
      </c>
      <c r="I3784" s="32">
        <v>0</v>
      </c>
      <c r="J3784" s="32">
        <v>0</v>
      </c>
      <c r="K3784" s="32">
        <v>0</v>
      </c>
      <c r="L3784" s="32"/>
    </row>
    <row r="3785" spans="1:12">
      <c r="A3785" s="56"/>
      <c r="B3785" s="56" t="s">
        <v>7609</v>
      </c>
      <c r="C3785" s="56" t="s">
        <v>9325</v>
      </c>
      <c r="D3785" s="32">
        <v>38166</v>
      </c>
      <c r="E3785" s="32">
        <v>-36258</v>
      </c>
      <c r="F3785" s="32">
        <v>1908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/>
    </row>
    <row r="3786" spans="1:12">
      <c r="A3786" s="56"/>
      <c r="B3786" s="56" t="s">
        <v>7626</v>
      </c>
      <c r="C3786" s="56" t="s">
        <v>9326</v>
      </c>
      <c r="D3786" s="32">
        <v>107961</v>
      </c>
      <c r="E3786" s="32">
        <v>-102563</v>
      </c>
      <c r="F3786" s="32">
        <v>5398</v>
      </c>
      <c r="G3786" s="32">
        <v>0</v>
      </c>
      <c r="H3786" s="32">
        <v>0</v>
      </c>
      <c r="I3786" s="32">
        <v>0</v>
      </c>
      <c r="J3786" s="32">
        <v>0</v>
      </c>
      <c r="K3786" s="32">
        <v>0</v>
      </c>
      <c r="L3786" s="32"/>
    </row>
    <row r="3787" spans="1:12">
      <c r="A3787" s="56"/>
      <c r="B3787" s="56" t="s">
        <v>7627</v>
      </c>
      <c r="C3787" s="56" t="s">
        <v>9327</v>
      </c>
      <c r="D3787" s="32">
        <v>33170</v>
      </c>
      <c r="E3787" s="32">
        <v>-31512</v>
      </c>
      <c r="F3787" s="32">
        <v>1658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/>
    </row>
    <row r="3788" spans="1:12">
      <c r="A3788" s="56"/>
      <c r="B3788" s="56" t="s">
        <v>7628</v>
      </c>
      <c r="C3788" s="56" t="s">
        <v>9328</v>
      </c>
      <c r="D3788" s="32">
        <v>74531</v>
      </c>
      <c r="E3788" s="32">
        <v>-70804</v>
      </c>
      <c r="F3788" s="32">
        <v>3727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/>
    </row>
    <row r="3789" spans="1:12">
      <c r="A3789" s="56"/>
      <c r="B3789" s="56" t="s">
        <v>7629</v>
      </c>
      <c r="C3789" s="56" t="s">
        <v>9329</v>
      </c>
      <c r="D3789" s="32">
        <v>53236</v>
      </c>
      <c r="E3789" s="32">
        <v>-50574</v>
      </c>
      <c r="F3789" s="32">
        <v>2662</v>
      </c>
      <c r="G3789" s="32">
        <v>0</v>
      </c>
      <c r="H3789" s="32">
        <v>0</v>
      </c>
      <c r="I3789" s="32">
        <v>0</v>
      </c>
      <c r="J3789" s="32">
        <v>0</v>
      </c>
      <c r="K3789" s="32">
        <v>0</v>
      </c>
      <c r="L3789" s="32"/>
    </row>
    <row r="3790" spans="1:12">
      <c r="A3790" s="56"/>
      <c r="B3790" s="56" t="s">
        <v>7630</v>
      </c>
      <c r="C3790" s="56" t="s">
        <v>9330</v>
      </c>
      <c r="D3790" s="32">
        <v>17373</v>
      </c>
      <c r="E3790" s="32">
        <v>-16504</v>
      </c>
      <c r="F3790" s="32">
        <v>869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/>
    </row>
    <row r="3791" spans="1:12">
      <c r="A3791" s="56"/>
      <c r="B3791" s="56" t="s">
        <v>7631</v>
      </c>
      <c r="C3791" s="56" t="s">
        <v>9331</v>
      </c>
      <c r="D3791" s="32">
        <v>37228</v>
      </c>
      <c r="E3791" s="32">
        <v>-35367</v>
      </c>
      <c r="F3791" s="32">
        <v>1861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/>
    </row>
    <row r="3792" spans="1:12">
      <c r="A3792" s="56"/>
      <c r="B3792" s="56" t="s">
        <v>7632</v>
      </c>
      <c r="C3792" s="56" t="s">
        <v>9332</v>
      </c>
      <c r="D3792" s="32">
        <v>28665</v>
      </c>
      <c r="E3792" s="32">
        <v>-27232</v>
      </c>
      <c r="F3792" s="32">
        <v>1433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/>
    </row>
    <row r="3793" spans="1:12">
      <c r="A3793" s="56"/>
      <c r="B3793" s="56" t="s">
        <v>8256</v>
      </c>
      <c r="C3793" s="56" t="s">
        <v>10461</v>
      </c>
      <c r="D3793" s="32">
        <v>85624</v>
      </c>
      <c r="E3793" s="32">
        <v>-81343</v>
      </c>
      <c r="F3793" s="32">
        <v>4281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/>
    </row>
    <row r="3794" spans="1:12">
      <c r="A3794" s="56"/>
      <c r="B3794" s="56" t="s">
        <v>7633</v>
      </c>
      <c r="C3794" s="56" t="s">
        <v>9333</v>
      </c>
      <c r="D3794" s="32">
        <v>28542</v>
      </c>
      <c r="E3794" s="32">
        <v>-27115</v>
      </c>
      <c r="F3794" s="32">
        <v>1427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/>
    </row>
    <row r="3795" spans="1:12">
      <c r="A3795" s="56"/>
      <c r="B3795" s="56" t="s">
        <v>7634</v>
      </c>
      <c r="C3795" s="56" t="s">
        <v>9334</v>
      </c>
      <c r="D3795" s="32">
        <v>34250</v>
      </c>
      <c r="E3795" s="32">
        <v>-32538</v>
      </c>
      <c r="F3795" s="32">
        <v>1712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/>
    </row>
    <row r="3796" spans="1:12">
      <c r="A3796" s="56"/>
      <c r="B3796" s="56" t="s">
        <v>7635</v>
      </c>
      <c r="C3796" s="56" t="s">
        <v>9335</v>
      </c>
      <c r="D3796" s="32">
        <v>55842</v>
      </c>
      <c r="E3796" s="32">
        <v>-53050</v>
      </c>
      <c r="F3796" s="32">
        <v>2792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/>
    </row>
    <row r="3797" spans="1:12">
      <c r="A3797" s="56"/>
      <c r="B3797" s="56" t="s">
        <v>7636</v>
      </c>
      <c r="C3797" s="56" t="s">
        <v>9336</v>
      </c>
      <c r="D3797" s="32">
        <v>27673</v>
      </c>
      <c r="E3797" s="32">
        <v>-26289</v>
      </c>
      <c r="F3797" s="32">
        <v>1384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/>
    </row>
    <row r="3798" spans="1:12">
      <c r="A3798" s="56"/>
      <c r="B3798" s="56" t="s">
        <v>7637</v>
      </c>
      <c r="C3798" s="56" t="s">
        <v>9337</v>
      </c>
      <c r="D3798" s="32">
        <v>29782</v>
      </c>
      <c r="E3798" s="32">
        <v>-28293</v>
      </c>
      <c r="F3798" s="32">
        <v>1489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/>
    </row>
    <row r="3799" spans="1:12">
      <c r="A3799" s="56"/>
      <c r="B3799" s="56" t="s">
        <v>7638</v>
      </c>
      <c r="C3799" s="56" t="s">
        <v>9338</v>
      </c>
      <c r="D3799" s="32">
        <v>39710</v>
      </c>
      <c r="E3799" s="32">
        <v>-37724</v>
      </c>
      <c r="F3799" s="32">
        <v>1986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/>
    </row>
    <row r="3800" spans="1:12">
      <c r="A3800" s="56"/>
      <c r="B3800" s="56" t="s">
        <v>8179</v>
      </c>
      <c r="C3800" s="56" t="s">
        <v>10462</v>
      </c>
      <c r="D3800" s="32">
        <v>86865</v>
      </c>
      <c r="E3800" s="32">
        <v>-82522</v>
      </c>
      <c r="F3800" s="32">
        <v>4343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/>
    </row>
    <row r="3801" spans="1:12">
      <c r="A3801" s="56"/>
      <c r="B3801" s="56" t="s">
        <v>8320</v>
      </c>
      <c r="C3801" s="56" t="s">
        <v>10247</v>
      </c>
      <c r="D3801" s="32">
        <v>39692</v>
      </c>
      <c r="E3801" s="32">
        <v>-37707</v>
      </c>
      <c r="F3801" s="32">
        <v>1985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/>
    </row>
    <row r="3802" spans="1:12">
      <c r="A3802" s="56"/>
      <c r="B3802" s="56" t="s">
        <v>7639</v>
      </c>
      <c r="C3802" s="56" t="s">
        <v>9339</v>
      </c>
      <c r="D3802" s="32">
        <v>327606</v>
      </c>
      <c r="E3802" s="32">
        <v>-311226</v>
      </c>
      <c r="F3802" s="32">
        <v>16380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/>
    </row>
    <row r="3803" spans="1:12">
      <c r="A3803" s="56"/>
      <c r="B3803" s="56" t="s">
        <v>7640</v>
      </c>
      <c r="C3803" s="56" t="s">
        <v>9340</v>
      </c>
      <c r="D3803" s="32">
        <v>28542</v>
      </c>
      <c r="E3803" s="32">
        <v>-27115</v>
      </c>
      <c r="F3803" s="32">
        <v>1427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/>
    </row>
    <row r="3804" spans="1:12">
      <c r="A3804" s="56"/>
      <c r="B3804" s="56" t="s">
        <v>7641</v>
      </c>
      <c r="C3804" s="56" t="s">
        <v>9341</v>
      </c>
      <c r="D3804" s="32">
        <v>26060</v>
      </c>
      <c r="E3804" s="32">
        <v>-24757</v>
      </c>
      <c r="F3804" s="32">
        <v>1303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/>
    </row>
    <row r="3805" spans="1:12">
      <c r="A3805" s="56"/>
      <c r="B3805" s="56" t="s">
        <v>7642</v>
      </c>
      <c r="C3805" s="56" t="s">
        <v>9342</v>
      </c>
      <c r="D3805" s="32">
        <v>18614</v>
      </c>
      <c r="E3805" s="32">
        <v>-17683</v>
      </c>
      <c r="F3805" s="32">
        <v>931</v>
      </c>
      <c r="G3805" s="32">
        <v>0</v>
      </c>
      <c r="H3805" s="32">
        <v>0</v>
      </c>
      <c r="I3805" s="32">
        <v>0</v>
      </c>
      <c r="J3805" s="32">
        <v>0</v>
      </c>
      <c r="K3805" s="32">
        <v>0</v>
      </c>
      <c r="L3805" s="32"/>
    </row>
    <row r="3806" spans="1:12">
      <c r="A3806" s="56"/>
      <c r="B3806" s="56" t="s">
        <v>7643</v>
      </c>
      <c r="C3806" s="56" t="s">
        <v>9343</v>
      </c>
      <c r="D3806" s="32">
        <v>39710</v>
      </c>
      <c r="E3806" s="32">
        <v>-37724</v>
      </c>
      <c r="F3806" s="32">
        <v>1986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/>
    </row>
    <row r="3807" spans="1:12">
      <c r="A3807" s="56"/>
      <c r="B3807" s="56" t="s">
        <v>7644</v>
      </c>
      <c r="C3807" s="56" t="s">
        <v>9344</v>
      </c>
      <c r="D3807" s="32">
        <v>8685</v>
      </c>
      <c r="E3807" s="32">
        <v>-8251</v>
      </c>
      <c r="F3807" s="32">
        <v>434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/>
    </row>
    <row r="3808" spans="1:12">
      <c r="A3808" s="56"/>
      <c r="B3808" s="56" t="s">
        <v>7232</v>
      </c>
      <c r="C3808" s="56" t="s">
        <v>9878</v>
      </c>
      <c r="D3808" s="32">
        <v>896612</v>
      </c>
      <c r="E3808" s="32">
        <v>-851781</v>
      </c>
      <c r="F3808" s="32">
        <v>44831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/>
    </row>
    <row r="3809" spans="1:12">
      <c r="A3809" s="56"/>
      <c r="B3809" s="56" t="s">
        <v>8011</v>
      </c>
      <c r="C3809" s="56" t="s">
        <v>10711</v>
      </c>
      <c r="D3809" s="32">
        <v>1330741</v>
      </c>
      <c r="E3809" s="32">
        <v>-1264204</v>
      </c>
      <c r="F3809" s="32">
        <v>66537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/>
    </row>
    <row r="3810" spans="1:12">
      <c r="A3810" s="56"/>
      <c r="B3810" s="56" t="s">
        <v>8012</v>
      </c>
      <c r="C3810" s="56" t="s">
        <v>10712</v>
      </c>
      <c r="D3810" s="32">
        <v>4569702</v>
      </c>
      <c r="E3810" s="32">
        <v>-4341217</v>
      </c>
      <c r="F3810" s="32">
        <v>228485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/>
    </row>
    <row r="3811" spans="1:12">
      <c r="A3811" s="56"/>
      <c r="B3811" s="56" t="s">
        <v>7233</v>
      </c>
      <c r="C3811" s="56" t="s">
        <v>9879</v>
      </c>
      <c r="D3811" s="32">
        <v>767971</v>
      </c>
      <c r="E3811" s="32">
        <v>-729572</v>
      </c>
      <c r="F3811" s="32">
        <v>38399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/>
    </row>
    <row r="3812" spans="1:12">
      <c r="A3812" s="56"/>
      <c r="B3812" s="56" t="s">
        <v>7886</v>
      </c>
      <c r="C3812" s="56" t="s">
        <v>9965</v>
      </c>
      <c r="D3812" s="32">
        <v>50784</v>
      </c>
      <c r="E3812" s="32">
        <v>-50784</v>
      </c>
      <c r="F3812" s="32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/>
    </row>
    <row r="3813" spans="1:12">
      <c r="A3813" s="56"/>
      <c r="B3813" s="56" t="s">
        <v>7888</v>
      </c>
      <c r="C3813" s="56" t="s">
        <v>9966</v>
      </c>
      <c r="D3813" s="32">
        <v>91900</v>
      </c>
      <c r="E3813" s="32">
        <v>-91900</v>
      </c>
      <c r="F3813" s="32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/>
    </row>
    <row r="3814" spans="1:12">
      <c r="A3814" s="56"/>
      <c r="B3814" s="56" t="s">
        <v>8496</v>
      </c>
      <c r="C3814" s="56" t="s">
        <v>10751</v>
      </c>
      <c r="D3814" s="32">
        <v>5962839</v>
      </c>
      <c r="E3814" s="32">
        <v>-5536482</v>
      </c>
      <c r="F3814" s="32">
        <v>426357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/>
    </row>
    <row r="3815" spans="1:12">
      <c r="A3815" s="56"/>
      <c r="B3815" s="56" t="s">
        <v>8499</v>
      </c>
      <c r="C3815" s="56" t="s">
        <v>10752</v>
      </c>
      <c r="D3815" s="32">
        <v>608810</v>
      </c>
      <c r="E3815" s="32">
        <v>-578370</v>
      </c>
      <c r="F3815" s="32">
        <v>30441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/>
    </row>
    <row r="3816" spans="1:12">
      <c r="A3816" s="56"/>
      <c r="B3816" s="56" t="s">
        <v>8501</v>
      </c>
      <c r="C3816" s="56" t="s">
        <v>10753</v>
      </c>
      <c r="D3816" s="32">
        <v>458246</v>
      </c>
      <c r="E3816" s="32">
        <v>-435334</v>
      </c>
      <c r="F3816" s="32">
        <v>22912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/>
    </row>
    <row r="3817" spans="1:12">
      <c r="A3817" s="56"/>
      <c r="B3817" s="56" t="s">
        <v>8013</v>
      </c>
      <c r="C3817" s="56" t="s">
        <v>10713</v>
      </c>
      <c r="D3817" s="32">
        <v>85832456</v>
      </c>
      <c r="E3817" s="32">
        <v>-81540833</v>
      </c>
      <c r="F3817" s="32">
        <v>4291623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/>
    </row>
    <row r="3818" spans="1:12">
      <c r="A3818" s="56"/>
      <c r="B3818" s="56" t="s">
        <v>8014</v>
      </c>
      <c r="C3818" s="56" t="s">
        <v>10714</v>
      </c>
      <c r="D3818" s="32">
        <v>47344698</v>
      </c>
      <c r="E3818" s="32">
        <v>-44977463</v>
      </c>
      <c r="F3818" s="32">
        <v>2367235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/>
    </row>
    <row r="3819" spans="1:12">
      <c r="A3819" s="56"/>
      <c r="B3819" s="56" t="s">
        <v>8015</v>
      </c>
      <c r="C3819" s="56" t="s">
        <v>10715</v>
      </c>
      <c r="D3819" s="32">
        <v>466363</v>
      </c>
      <c r="E3819" s="32">
        <v>-443045</v>
      </c>
      <c r="F3819" s="32">
        <v>23318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/>
    </row>
    <row r="3820" spans="1:12">
      <c r="A3820" s="56"/>
      <c r="B3820" s="56" t="s">
        <v>8016</v>
      </c>
      <c r="C3820" s="56" t="s">
        <v>10716</v>
      </c>
      <c r="D3820" s="32">
        <v>10557178</v>
      </c>
      <c r="E3820" s="32">
        <v>-10029319</v>
      </c>
      <c r="F3820" s="32">
        <v>527859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/>
    </row>
    <row r="3821" spans="1:12">
      <c r="A3821" s="56"/>
      <c r="B3821" s="56" t="s">
        <v>8017</v>
      </c>
      <c r="C3821" s="56" t="s">
        <v>10717</v>
      </c>
      <c r="D3821" s="32">
        <v>3499151</v>
      </c>
      <c r="E3821" s="32">
        <v>-3324193</v>
      </c>
      <c r="F3821" s="32">
        <v>174958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/>
    </row>
    <row r="3822" spans="1:12">
      <c r="A3822" s="56"/>
      <c r="B3822" s="56" t="s">
        <v>8018</v>
      </c>
      <c r="C3822" s="56" t="s">
        <v>10718</v>
      </c>
      <c r="D3822" s="32">
        <v>459172</v>
      </c>
      <c r="E3822" s="32">
        <v>-436213</v>
      </c>
      <c r="F3822" s="32">
        <v>22959</v>
      </c>
      <c r="G3822" s="32">
        <v>0</v>
      </c>
      <c r="H3822" s="32">
        <v>0</v>
      </c>
      <c r="I3822" s="32">
        <v>0</v>
      </c>
      <c r="J3822" s="32">
        <v>0</v>
      </c>
      <c r="K3822" s="32">
        <v>0</v>
      </c>
      <c r="L3822" s="32"/>
    </row>
    <row r="3823" spans="1:12">
      <c r="A3823" s="56"/>
      <c r="B3823" s="56" t="s">
        <v>8018</v>
      </c>
      <c r="C3823" s="56" t="s">
        <v>10719</v>
      </c>
      <c r="D3823" s="32">
        <v>1526099</v>
      </c>
      <c r="E3823" s="32">
        <v>-1449794</v>
      </c>
      <c r="F3823" s="32">
        <v>76305</v>
      </c>
      <c r="G3823" s="32">
        <v>0</v>
      </c>
      <c r="H3823" s="32">
        <v>0</v>
      </c>
      <c r="I3823" s="32">
        <v>0</v>
      </c>
      <c r="J3823" s="32">
        <v>0</v>
      </c>
      <c r="K3823" s="32">
        <v>0</v>
      </c>
      <c r="L3823" s="32"/>
    </row>
    <row r="3824" spans="1:12">
      <c r="A3824" s="56"/>
      <c r="B3824" s="56" t="s">
        <v>8019</v>
      </c>
      <c r="C3824" s="56" t="s">
        <v>10720</v>
      </c>
      <c r="D3824" s="32">
        <v>74684</v>
      </c>
      <c r="E3824" s="32">
        <v>-70950</v>
      </c>
      <c r="F3824" s="32">
        <v>3734</v>
      </c>
      <c r="G3824" s="32">
        <v>0</v>
      </c>
      <c r="H3824" s="32">
        <v>0</v>
      </c>
      <c r="I3824" s="32">
        <v>0</v>
      </c>
      <c r="J3824" s="32">
        <v>0</v>
      </c>
      <c r="K3824" s="32">
        <v>0</v>
      </c>
      <c r="L3824" s="32"/>
    </row>
    <row r="3825" spans="1:12">
      <c r="A3825" s="56"/>
      <c r="B3825" s="56" t="s">
        <v>8020</v>
      </c>
      <c r="C3825" s="56" t="s">
        <v>10721</v>
      </c>
      <c r="D3825" s="32">
        <v>365566</v>
      </c>
      <c r="E3825" s="32">
        <v>-347288</v>
      </c>
      <c r="F3825" s="32">
        <v>18278</v>
      </c>
      <c r="G3825" s="32">
        <v>0</v>
      </c>
      <c r="H3825" s="32">
        <v>0</v>
      </c>
      <c r="I3825" s="32">
        <v>0</v>
      </c>
      <c r="J3825" s="32">
        <v>0</v>
      </c>
      <c r="K3825" s="32">
        <v>0</v>
      </c>
      <c r="L3825" s="32"/>
    </row>
    <row r="3826" spans="1:12">
      <c r="A3826" s="56"/>
      <c r="B3826" s="56" t="s">
        <v>8021</v>
      </c>
      <c r="C3826" s="56" t="s">
        <v>10722</v>
      </c>
      <c r="D3826" s="32">
        <v>187067</v>
      </c>
      <c r="E3826" s="32">
        <v>-177714</v>
      </c>
      <c r="F3826" s="32">
        <v>9353</v>
      </c>
      <c r="G3826" s="32">
        <v>0</v>
      </c>
      <c r="H3826" s="32">
        <v>0</v>
      </c>
      <c r="I3826" s="32">
        <v>0</v>
      </c>
      <c r="J3826" s="32">
        <v>0</v>
      </c>
      <c r="K3826" s="32">
        <v>0</v>
      </c>
      <c r="L3826" s="32"/>
    </row>
    <row r="3827" spans="1:12">
      <c r="A3827" s="56"/>
      <c r="B3827" s="56" t="s">
        <v>8022</v>
      </c>
      <c r="C3827" s="56" t="s">
        <v>10723</v>
      </c>
      <c r="D3827" s="32">
        <v>207587</v>
      </c>
      <c r="E3827" s="32">
        <v>-197208</v>
      </c>
      <c r="F3827" s="32">
        <v>10379</v>
      </c>
      <c r="G3827" s="32">
        <v>0</v>
      </c>
      <c r="H3827" s="32">
        <v>0</v>
      </c>
      <c r="I3827" s="32">
        <v>0</v>
      </c>
      <c r="J3827" s="32">
        <v>0</v>
      </c>
      <c r="K3827" s="32">
        <v>0</v>
      </c>
      <c r="L3827" s="32"/>
    </row>
    <row r="3828" spans="1:12">
      <c r="A3828" s="56"/>
      <c r="B3828" s="56" t="s">
        <v>8023</v>
      </c>
      <c r="C3828" s="56" t="s">
        <v>10724</v>
      </c>
      <c r="D3828" s="32">
        <v>31937</v>
      </c>
      <c r="E3828" s="32">
        <v>-30340</v>
      </c>
      <c r="F3828" s="32">
        <v>1597</v>
      </c>
      <c r="G3828" s="32">
        <v>0</v>
      </c>
      <c r="H3828" s="32">
        <v>0</v>
      </c>
      <c r="I3828" s="32">
        <v>0</v>
      </c>
      <c r="J3828" s="32">
        <v>0</v>
      </c>
      <c r="K3828" s="32">
        <v>0</v>
      </c>
      <c r="L3828" s="32"/>
    </row>
    <row r="3829" spans="1:12">
      <c r="A3829" s="56"/>
      <c r="B3829" s="56" t="s">
        <v>7645</v>
      </c>
      <c r="C3829" s="56" t="s">
        <v>9345</v>
      </c>
      <c r="D3829" s="32">
        <v>215566</v>
      </c>
      <c r="E3829" s="32">
        <v>-204788</v>
      </c>
      <c r="F3829" s="32">
        <v>10778</v>
      </c>
      <c r="G3829" s="32">
        <v>0</v>
      </c>
      <c r="H3829" s="32">
        <v>0</v>
      </c>
      <c r="I3829" s="32">
        <v>0</v>
      </c>
      <c r="J3829" s="32">
        <v>0</v>
      </c>
      <c r="K3829" s="32">
        <v>0</v>
      </c>
      <c r="L3829" s="32"/>
    </row>
    <row r="3830" spans="1:12">
      <c r="A3830" s="56"/>
      <c r="B3830" s="56" t="s">
        <v>7646</v>
      </c>
      <c r="C3830" s="56" t="s">
        <v>9346</v>
      </c>
      <c r="D3830" s="32">
        <v>71984</v>
      </c>
      <c r="E3830" s="32">
        <v>-68385</v>
      </c>
      <c r="F3830" s="32">
        <v>3599</v>
      </c>
      <c r="G3830" s="32">
        <v>0</v>
      </c>
      <c r="H3830" s="32">
        <v>0</v>
      </c>
      <c r="I3830" s="32">
        <v>0</v>
      </c>
      <c r="J3830" s="32">
        <v>0</v>
      </c>
      <c r="K3830" s="32">
        <v>0</v>
      </c>
      <c r="L3830" s="32"/>
    </row>
    <row r="3831" spans="1:12">
      <c r="A3831" s="56"/>
      <c r="B3831" s="56" t="s">
        <v>7647</v>
      </c>
      <c r="C3831" s="56" t="s">
        <v>9347</v>
      </c>
      <c r="D3831" s="32">
        <v>140653</v>
      </c>
      <c r="E3831" s="32">
        <v>-133620</v>
      </c>
      <c r="F3831" s="32">
        <v>7033</v>
      </c>
      <c r="G3831" s="32">
        <v>0</v>
      </c>
      <c r="H3831" s="32">
        <v>0</v>
      </c>
      <c r="I3831" s="32">
        <v>0</v>
      </c>
      <c r="J3831" s="32">
        <v>0</v>
      </c>
      <c r="K3831" s="32">
        <v>0</v>
      </c>
      <c r="L3831" s="32"/>
    </row>
    <row r="3832" spans="1:12">
      <c r="A3832" s="56"/>
      <c r="B3832" s="56" t="s">
        <v>7648</v>
      </c>
      <c r="C3832" s="56" t="s">
        <v>9348</v>
      </c>
      <c r="D3832" s="32">
        <v>117210</v>
      </c>
      <c r="E3832" s="32">
        <v>-111350</v>
      </c>
      <c r="F3832" s="32">
        <v>5860</v>
      </c>
      <c r="G3832" s="32">
        <v>0</v>
      </c>
      <c r="H3832" s="32">
        <v>0</v>
      </c>
      <c r="I3832" s="32">
        <v>0</v>
      </c>
      <c r="J3832" s="32">
        <v>0</v>
      </c>
      <c r="K3832" s="32">
        <v>0</v>
      </c>
      <c r="L3832" s="32"/>
    </row>
    <row r="3833" spans="1:12">
      <c r="A3833" s="56"/>
      <c r="B3833" s="56" t="s">
        <v>8598</v>
      </c>
      <c r="C3833" s="56" t="s">
        <v>10780</v>
      </c>
      <c r="D3833" s="32">
        <v>8500</v>
      </c>
      <c r="E3833" s="32">
        <v>-8075</v>
      </c>
      <c r="F3833" s="32">
        <v>425</v>
      </c>
      <c r="G3833" s="32">
        <v>0</v>
      </c>
      <c r="H3833" s="32">
        <v>0</v>
      </c>
      <c r="I3833" s="32">
        <v>0</v>
      </c>
      <c r="J3833" s="32">
        <v>0</v>
      </c>
      <c r="K3833" s="32">
        <v>0</v>
      </c>
      <c r="L3833" s="32"/>
    </row>
    <row r="3834" spans="1:12">
      <c r="A3834" s="56"/>
      <c r="B3834" s="56" t="s">
        <v>8600</v>
      </c>
      <c r="C3834" s="56" t="s">
        <v>10781</v>
      </c>
      <c r="D3834" s="32">
        <v>7500</v>
      </c>
      <c r="E3834" s="32">
        <v>-7125</v>
      </c>
      <c r="F3834" s="32">
        <v>375</v>
      </c>
      <c r="G3834" s="32">
        <v>0</v>
      </c>
      <c r="H3834" s="32">
        <v>0</v>
      </c>
      <c r="I3834" s="32">
        <v>0</v>
      </c>
      <c r="J3834" s="32">
        <v>0</v>
      </c>
      <c r="K3834" s="32">
        <v>0</v>
      </c>
      <c r="L3834" s="32"/>
    </row>
    <row r="3835" spans="1:12">
      <c r="A3835" s="56"/>
      <c r="B3835" s="56" t="s">
        <v>8601</v>
      </c>
      <c r="C3835" s="56" t="s">
        <v>10782</v>
      </c>
      <c r="D3835" s="32">
        <v>535500</v>
      </c>
      <c r="E3835" s="32">
        <v>-508725</v>
      </c>
      <c r="F3835" s="32">
        <v>26775</v>
      </c>
      <c r="G3835" s="32">
        <v>0</v>
      </c>
      <c r="H3835" s="32">
        <v>0</v>
      </c>
      <c r="I3835" s="32">
        <v>0</v>
      </c>
      <c r="J3835" s="32">
        <v>0</v>
      </c>
      <c r="K3835" s="32">
        <v>0</v>
      </c>
      <c r="L3835" s="32"/>
    </row>
    <row r="3836" spans="1:12">
      <c r="A3836" s="56"/>
      <c r="B3836" s="56" t="s">
        <v>8502</v>
      </c>
      <c r="C3836" s="56" t="s">
        <v>10754</v>
      </c>
      <c r="D3836" s="32">
        <v>25387</v>
      </c>
      <c r="E3836" s="32">
        <v>-24117</v>
      </c>
      <c r="F3836" s="32">
        <v>1269</v>
      </c>
      <c r="G3836" s="32">
        <v>0</v>
      </c>
      <c r="H3836" s="32">
        <v>0</v>
      </c>
      <c r="I3836" s="32">
        <v>0</v>
      </c>
      <c r="J3836" s="32">
        <v>0</v>
      </c>
      <c r="K3836" s="32">
        <v>0</v>
      </c>
      <c r="L3836" s="32"/>
    </row>
    <row r="3837" spans="1:12">
      <c r="A3837" s="56"/>
      <c r="B3837" s="56" t="s">
        <v>8603</v>
      </c>
      <c r="C3837" s="56" t="s">
        <v>10783</v>
      </c>
      <c r="D3837" s="32">
        <v>103000</v>
      </c>
      <c r="E3837" s="32">
        <v>-97850</v>
      </c>
      <c r="F3837" s="32">
        <v>5150</v>
      </c>
      <c r="G3837" s="32">
        <v>0</v>
      </c>
      <c r="H3837" s="32">
        <v>0</v>
      </c>
      <c r="I3837" s="32">
        <v>0</v>
      </c>
      <c r="J3837" s="32">
        <v>0</v>
      </c>
      <c r="K3837" s="32">
        <v>0</v>
      </c>
      <c r="L3837" s="32"/>
    </row>
    <row r="3838" spans="1:12">
      <c r="A3838" s="56"/>
      <c r="B3838" s="56" t="s">
        <v>7889</v>
      </c>
      <c r="C3838" s="56" t="s">
        <v>9967</v>
      </c>
      <c r="D3838" s="32">
        <v>50784</v>
      </c>
      <c r="E3838" s="32">
        <v>-50784</v>
      </c>
      <c r="F3838" s="32">
        <v>0</v>
      </c>
      <c r="G3838" s="32">
        <v>0</v>
      </c>
      <c r="H3838" s="32">
        <v>0</v>
      </c>
      <c r="I3838" s="32">
        <v>0</v>
      </c>
      <c r="J3838" s="32">
        <v>0</v>
      </c>
      <c r="K3838" s="32">
        <v>0</v>
      </c>
      <c r="L3838" s="32"/>
    </row>
    <row r="3839" spans="1:12">
      <c r="A3839" s="56"/>
      <c r="B3839" s="56" t="s">
        <v>7890</v>
      </c>
      <c r="C3839" s="56" t="s">
        <v>9968</v>
      </c>
      <c r="D3839" s="32">
        <v>59000</v>
      </c>
      <c r="E3839" s="32">
        <v>-59000</v>
      </c>
      <c r="F3839" s="32">
        <v>0</v>
      </c>
      <c r="G3839" s="32">
        <v>0</v>
      </c>
      <c r="H3839" s="32">
        <v>0</v>
      </c>
      <c r="I3839" s="32">
        <v>0</v>
      </c>
      <c r="J3839" s="32">
        <v>0</v>
      </c>
      <c r="K3839" s="32">
        <v>0</v>
      </c>
      <c r="L3839" s="32"/>
    </row>
    <row r="3840" spans="1:12">
      <c r="A3840" s="56"/>
      <c r="B3840" s="56" t="s">
        <v>7649</v>
      </c>
      <c r="C3840" s="56" t="s">
        <v>9349</v>
      </c>
      <c r="D3840" s="32">
        <v>51000</v>
      </c>
      <c r="E3840" s="32">
        <v>-48450</v>
      </c>
      <c r="F3840" s="32">
        <v>2550</v>
      </c>
      <c r="G3840" s="32">
        <v>0</v>
      </c>
      <c r="H3840" s="32">
        <v>0</v>
      </c>
      <c r="I3840" s="32">
        <v>0</v>
      </c>
      <c r="J3840" s="32">
        <v>0</v>
      </c>
      <c r="K3840" s="32">
        <v>0</v>
      </c>
      <c r="L3840" s="32"/>
    </row>
    <row r="3841" spans="1:12">
      <c r="A3841" s="56"/>
      <c r="B3841" s="56" t="s">
        <v>7383</v>
      </c>
      <c r="C3841" s="56" t="s">
        <v>3641</v>
      </c>
      <c r="D3841" s="32">
        <v>24507</v>
      </c>
      <c r="E3841" s="32">
        <v>-20863</v>
      </c>
      <c r="F3841" s="32">
        <v>3644</v>
      </c>
      <c r="G3841" s="32">
        <v>-1250.32</v>
      </c>
      <c r="H3841" s="32">
        <v>-1167.8900000000001</v>
      </c>
      <c r="I3841" s="32">
        <v>0</v>
      </c>
      <c r="J3841" s="32">
        <v>82.429999999999836</v>
      </c>
      <c r="K3841" s="32">
        <v>1167.8900000000001</v>
      </c>
      <c r="L3841" s="32"/>
    </row>
    <row r="3842" spans="1:12">
      <c r="A3842" s="56"/>
      <c r="B3842" s="56" t="s">
        <v>7383</v>
      </c>
      <c r="C3842" s="56" t="s">
        <v>3642</v>
      </c>
      <c r="D3842" s="32">
        <v>24507</v>
      </c>
      <c r="E3842" s="32">
        <v>-20863</v>
      </c>
      <c r="F3842" s="32">
        <v>3644</v>
      </c>
      <c r="G3842" s="32">
        <v>-1250.32</v>
      </c>
      <c r="H3842" s="32">
        <v>-1167.8900000000001</v>
      </c>
      <c r="I3842" s="32">
        <v>0</v>
      </c>
      <c r="J3842" s="32">
        <v>82.429999999999836</v>
      </c>
      <c r="K3842" s="32">
        <v>1167.8900000000001</v>
      </c>
      <c r="L3842" s="32"/>
    </row>
    <row r="3843" spans="1:12">
      <c r="A3843" s="56"/>
      <c r="B3843" s="56" t="s">
        <v>7383</v>
      </c>
      <c r="C3843" s="56" t="s">
        <v>3643</v>
      </c>
      <c r="D3843" s="32">
        <v>24507</v>
      </c>
      <c r="E3843" s="32">
        <v>-20863</v>
      </c>
      <c r="F3843" s="32">
        <v>3644</v>
      </c>
      <c r="G3843" s="32">
        <v>-1250.32</v>
      </c>
      <c r="H3843" s="32">
        <v>-1167.8900000000001</v>
      </c>
      <c r="I3843" s="32">
        <v>0</v>
      </c>
      <c r="J3843" s="32">
        <v>82.429999999999836</v>
      </c>
      <c r="K3843" s="32">
        <v>1167.8900000000001</v>
      </c>
      <c r="L3843" s="32"/>
    </row>
    <row r="3844" spans="1:12">
      <c r="A3844" s="56"/>
      <c r="B3844" s="56" t="s">
        <v>170</v>
      </c>
      <c r="C3844" s="56" t="s">
        <v>169</v>
      </c>
      <c r="D3844" s="32">
        <v>121515</v>
      </c>
      <c r="E3844" s="32">
        <v>-114328</v>
      </c>
      <c r="F3844" s="32">
        <v>7187</v>
      </c>
      <c r="G3844" s="32">
        <v>-1111.3900000000001</v>
      </c>
      <c r="H3844" s="32">
        <v>0</v>
      </c>
      <c r="I3844" s="32">
        <v>0</v>
      </c>
      <c r="J3844" s="32">
        <v>1111.3900000000001</v>
      </c>
      <c r="K3844" s="32">
        <v>0</v>
      </c>
      <c r="L3844" s="32"/>
    </row>
    <row r="3845" spans="1:12">
      <c r="A3845" s="56"/>
      <c r="B3845" s="56" t="s">
        <v>172</v>
      </c>
      <c r="C3845" s="56" t="s">
        <v>171</v>
      </c>
      <c r="D3845" s="32">
        <v>203342</v>
      </c>
      <c r="E3845" s="32">
        <v>-188329</v>
      </c>
      <c r="F3845" s="32">
        <v>15013</v>
      </c>
      <c r="G3845" s="32">
        <v>-4845.7</v>
      </c>
      <c r="H3845" s="32">
        <v>0</v>
      </c>
      <c r="I3845" s="32">
        <v>0</v>
      </c>
      <c r="J3845" s="32">
        <v>4845.7</v>
      </c>
      <c r="K3845" s="32">
        <v>0</v>
      </c>
      <c r="L3845" s="32"/>
    </row>
    <row r="3846" spans="1:12">
      <c r="A3846" s="56"/>
      <c r="B3846" s="56" t="s">
        <v>174</v>
      </c>
      <c r="C3846" s="56" t="s">
        <v>173</v>
      </c>
      <c r="D3846" s="32">
        <v>42238</v>
      </c>
      <c r="E3846" s="32">
        <v>-39845</v>
      </c>
      <c r="F3846" s="32">
        <v>2393</v>
      </c>
      <c r="G3846" s="32">
        <v>-280.67</v>
      </c>
      <c r="H3846" s="32">
        <v>0</v>
      </c>
      <c r="I3846" s="32">
        <v>0</v>
      </c>
      <c r="J3846" s="32">
        <v>280.67</v>
      </c>
      <c r="K3846" s="32">
        <v>0</v>
      </c>
      <c r="L3846" s="32"/>
    </row>
    <row r="3847" spans="1:12">
      <c r="A3847" s="56"/>
      <c r="B3847" s="56" t="s">
        <v>176</v>
      </c>
      <c r="C3847" s="56" t="s">
        <v>175</v>
      </c>
      <c r="D3847" s="32">
        <v>162380</v>
      </c>
      <c r="E3847" s="32">
        <v>-153182</v>
      </c>
      <c r="F3847" s="32">
        <v>9198</v>
      </c>
      <c r="G3847" s="32">
        <v>-1079</v>
      </c>
      <c r="H3847" s="32">
        <v>0</v>
      </c>
      <c r="I3847" s="32">
        <v>0</v>
      </c>
      <c r="J3847" s="32">
        <v>1079</v>
      </c>
      <c r="K3847" s="32">
        <v>0</v>
      </c>
      <c r="L3847" s="32"/>
    </row>
    <row r="3848" spans="1:12">
      <c r="A3848" s="56"/>
      <c r="B3848" s="56" t="s">
        <v>178</v>
      </c>
      <c r="C3848" s="56" t="s">
        <v>177</v>
      </c>
      <c r="D3848" s="32">
        <v>48224</v>
      </c>
      <c r="E3848" s="32">
        <v>-45492</v>
      </c>
      <c r="F3848" s="32">
        <v>2732</v>
      </c>
      <c r="G3848" s="32">
        <v>-320.44</v>
      </c>
      <c r="H3848" s="32">
        <v>0</v>
      </c>
      <c r="I3848" s="32">
        <v>0</v>
      </c>
      <c r="J3848" s="32">
        <v>320.44</v>
      </c>
      <c r="K3848" s="32">
        <v>0</v>
      </c>
      <c r="L3848" s="32"/>
    </row>
    <row r="3849" spans="1:12">
      <c r="A3849" s="56"/>
      <c r="B3849" s="56" t="s">
        <v>180</v>
      </c>
      <c r="C3849" s="56" t="s">
        <v>179</v>
      </c>
      <c r="D3849" s="32">
        <v>35502</v>
      </c>
      <c r="E3849" s="32">
        <v>-33250</v>
      </c>
      <c r="F3849" s="32">
        <v>2252</v>
      </c>
      <c r="G3849" s="32">
        <v>-477.14</v>
      </c>
      <c r="H3849" s="32">
        <v>0</v>
      </c>
      <c r="I3849" s="32">
        <v>0</v>
      </c>
      <c r="J3849" s="32">
        <v>477.14</v>
      </c>
      <c r="K3849" s="32">
        <v>0</v>
      </c>
      <c r="L3849" s="32"/>
    </row>
    <row r="3850" spans="1:12">
      <c r="A3850" s="56"/>
      <c r="B3850" s="56" t="s">
        <v>182</v>
      </c>
      <c r="C3850" s="56" t="s">
        <v>181</v>
      </c>
      <c r="D3850" s="32">
        <v>182000</v>
      </c>
      <c r="E3850" s="32">
        <v>-170454</v>
      </c>
      <c r="F3850" s="32">
        <v>11546</v>
      </c>
      <c r="G3850" s="32">
        <v>-2446.0700000000002</v>
      </c>
      <c r="H3850" s="32">
        <v>0</v>
      </c>
      <c r="I3850" s="32">
        <v>0</v>
      </c>
      <c r="J3850" s="32">
        <v>2446.0700000000002</v>
      </c>
      <c r="K3850" s="32">
        <v>0</v>
      </c>
      <c r="L3850" s="32"/>
    </row>
    <row r="3851" spans="1:12">
      <c r="A3851" s="56"/>
      <c r="B3851" s="56" t="s">
        <v>184</v>
      </c>
      <c r="C3851" s="56" t="s">
        <v>183</v>
      </c>
      <c r="D3851" s="32">
        <v>338998</v>
      </c>
      <c r="E3851" s="32">
        <v>-317492</v>
      </c>
      <c r="F3851" s="32">
        <v>21506</v>
      </c>
      <c r="G3851" s="32">
        <v>-4556.1099999999997</v>
      </c>
      <c r="H3851" s="32">
        <v>0</v>
      </c>
      <c r="I3851" s="32">
        <v>0</v>
      </c>
      <c r="J3851" s="32">
        <v>4556.1099999999997</v>
      </c>
      <c r="K3851" s="32">
        <v>0</v>
      </c>
      <c r="L3851" s="32"/>
    </row>
    <row r="3852" spans="1:12">
      <c r="A3852" s="56"/>
      <c r="B3852" s="56" t="s">
        <v>186</v>
      </c>
      <c r="C3852" s="56" t="s">
        <v>185</v>
      </c>
      <c r="D3852" s="32">
        <v>196424</v>
      </c>
      <c r="E3852" s="32">
        <v>-183963</v>
      </c>
      <c r="F3852" s="32">
        <v>12461</v>
      </c>
      <c r="G3852" s="32">
        <v>-2639.93</v>
      </c>
      <c r="H3852" s="32">
        <v>0</v>
      </c>
      <c r="I3852" s="32">
        <v>0</v>
      </c>
      <c r="J3852" s="32">
        <v>2639.93</v>
      </c>
      <c r="K3852" s="32">
        <v>0</v>
      </c>
      <c r="L3852" s="32"/>
    </row>
    <row r="3853" spans="1:12">
      <c r="A3853" s="56"/>
      <c r="B3853" s="56" t="s">
        <v>3965</v>
      </c>
      <c r="C3853" s="56" t="s">
        <v>3964</v>
      </c>
      <c r="D3853" s="32">
        <v>55692</v>
      </c>
      <c r="E3853" s="32">
        <v>-47412</v>
      </c>
      <c r="F3853" s="32">
        <v>8280</v>
      </c>
      <c r="G3853" s="32">
        <v>-2841.36</v>
      </c>
      <c r="H3853" s="32">
        <v>-2654.01</v>
      </c>
      <c r="I3853" s="32">
        <v>0</v>
      </c>
      <c r="J3853" s="32">
        <v>187.34999999999991</v>
      </c>
      <c r="K3853" s="32">
        <v>2654.01</v>
      </c>
      <c r="L3853" s="32"/>
    </row>
    <row r="3854" spans="1:12">
      <c r="A3854" s="56"/>
      <c r="B3854" s="56" t="s">
        <v>3965</v>
      </c>
      <c r="C3854" s="56" t="s">
        <v>3966</v>
      </c>
      <c r="D3854" s="32">
        <v>55692</v>
      </c>
      <c r="E3854" s="32">
        <v>-47412</v>
      </c>
      <c r="F3854" s="32">
        <v>8280</v>
      </c>
      <c r="G3854" s="32">
        <v>-2841.36</v>
      </c>
      <c r="H3854" s="32">
        <v>-2654.01</v>
      </c>
      <c r="I3854" s="32">
        <v>0</v>
      </c>
      <c r="J3854" s="32">
        <v>187.34999999999991</v>
      </c>
      <c r="K3854" s="32">
        <v>2654.01</v>
      </c>
      <c r="L3854" s="32"/>
    </row>
    <row r="3855" spans="1:12">
      <c r="A3855" s="56"/>
      <c r="B3855" s="56" t="s">
        <v>188</v>
      </c>
      <c r="C3855" s="56" t="s">
        <v>187</v>
      </c>
      <c r="D3855" s="32">
        <v>48900</v>
      </c>
      <c r="E3855" s="32">
        <v>-43459</v>
      </c>
      <c r="F3855" s="32">
        <v>5441</v>
      </c>
      <c r="G3855" s="32">
        <v>-2571.86</v>
      </c>
      <c r="H3855" s="32">
        <v>-423.93</v>
      </c>
      <c r="I3855" s="32">
        <v>0</v>
      </c>
      <c r="J3855" s="32">
        <v>2147.9300000000003</v>
      </c>
      <c r="K3855" s="32">
        <v>423.93</v>
      </c>
      <c r="L3855" s="32"/>
    </row>
    <row r="3856" spans="1:12">
      <c r="A3856" s="56"/>
      <c r="B3856" s="56" t="s">
        <v>190</v>
      </c>
      <c r="C3856" s="56" t="s">
        <v>189</v>
      </c>
      <c r="D3856" s="32">
        <v>101475</v>
      </c>
      <c r="E3856" s="32">
        <v>-91028</v>
      </c>
      <c r="F3856" s="32">
        <v>10447</v>
      </c>
      <c r="G3856" s="32">
        <v>-5373.12</v>
      </c>
      <c r="H3856" s="32">
        <v>0</v>
      </c>
      <c r="I3856" s="32">
        <v>0</v>
      </c>
      <c r="J3856" s="32">
        <v>5373.12</v>
      </c>
      <c r="K3856" s="32">
        <v>0</v>
      </c>
      <c r="L3856" s="32"/>
    </row>
    <row r="3857" spans="1:12">
      <c r="A3857" s="56"/>
      <c r="B3857" s="56" t="s">
        <v>192</v>
      </c>
      <c r="C3857" s="56" t="s">
        <v>191</v>
      </c>
      <c r="D3857" s="32">
        <v>36900</v>
      </c>
      <c r="E3857" s="32">
        <v>-33075</v>
      </c>
      <c r="F3857" s="32">
        <v>3825</v>
      </c>
      <c r="G3857" s="32">
        <v>-1979.54</v>
      </c>
      <c r="H3857" s="32">
        <v>0</v>
      </c>
      <c r="I3857" s="32">
        <v>0</v>
      </c>
      <c r="J3857" s="32">
        <v>1979.54</v>
      </c>
      <c r="K3857" s="32">
        <v>0</v>
      </c>
      <c r="L3857" s="32"/>
    </row>
    <row r="3858" spans="1:12">
      <c r="A3858" s="56"/>
      <c r="B3858" s="56" t="s">
        <v>192</v>
      </c>
      <c r="C3858" s="56" t="s">
        <v>193</v>
      </c>
      <c r="D3858" s="32">
        <v>36900</v>
      </c>
      <c r="E3858" s="32">
        <v>-33075</v>
      </c>
      <c r="F3858" s="32">
        <v>3825</v>
      </c>
      <c r="G3858" s="32">
        <v>-1979.54</v>
      </c>
      <c r="H3858" s="32">
        <v>0</v>
      </c>
      <c r="I3858" s="32">
        <v>0</v>
      </c>
      <c r="J3858" s="32">
        <v>1979.54</v>
      </c>
      <c r="K3858" s="32">
        <v>0</v>
      </c>
      <c r="L3858" s="32"/>
    </row>
    <row r="3859" spans="1:12">
      <c r="A3859" s="56"/>
      <c r="B3859" s="56" t="s">
        <v>192</v>
      </c>
      <c r="C3859" s="56" t="s">
        <v>194</v>
      </c>
      <c r="D3859" s="32">
        <v>36900</v>
      </c>
      <c r="E3859" s="32">
        <v>-33075</v>
      </c>
      <c r="F3859" s="32">
        <v>3825</v>
      </c>
      <c r="G3859" s="32">
        <v>-1979.54</v>
      </c>
      <c r="H3859" s="32">
        <v>0</v>
      </c>
      <c r="I3859" s="32">
        <v>0</v>
      </c>
      <c r="J3859" s="32">
        <v>1979.54</v>
      </c>
      <c r="K3859" s="32">
        <v>0</v>
      </c>
      <c r="L3859" s="32"/>
    </row>
    <row r="3860" spans="1:12">
      <c r="A3860" s="56"/>
      <c r="B3860" s="56" t="s">
        <v>192</v>
      </c>
      <c r="C3860" s="56" t="s">
        <v>195</v>
      </c>
      <c r="D3860" s="32">
        <v>36900</v>
      </c>
      <c r="E3860" s="32">
        <v>-33075</v>
      </c>
      <c r="F3860" s="32">
        <v>3825</v>
      </c>
      <c r="G3860" s="32">
        <v>-1979.54</v>
      </c>
      <c r="H3860" s="32">
        <v>0</v>
      </c>
      <c r="I3860" s="32">
        <v>0</v>
      </c>
      <c r="J3860" s="32">
        <v>1979.54</v>
      </c>
      <c r="K3860" s="32">
        <v>0</v>
      </c>
      <c r="L3860" s="32"/>
    </row>
    <row r="3861" spans="1:12">
      <c r="A3861" s="56"/>
      <c r="B3861" s="56" t="s">
        <v>192</v>
      </c>
      <c r="C3861" s="56" t="s">
        <v>196</v>
      </c>
      <c r="D3861" s="32">
        <v>36900</v>
      </c>
      <c r="E3861" s="32">
        <v>-33075</v>
      </c>
      <c r="F3861" s="32">
        <v>3825</v>
      </c>
      <c r="G3861" s="32">
        <v>-1979.54</v>
      </c>
      <c r="H3861" s="32">
        <v>0</v>
      </c>
      <c r="I3861" s="32">
        <v>0</v>
      </c>
      <c r="J3861" s="32">
        <v>1979.54</v>
      </c>
      <c r="K3861" s="32">
        <v>0</v>
      </c>
      <c r="L3861" s="32"/>
    </row>
    <row r="3862" spans="1:12">
      <c r="A3862" s="56"/>
      <c r="B3862" s="56" t="s">
        <v>198</v>
      </c>
      <c r="C3862" s="56" t="s">
        <v>197</v>
      </c>
      <c r="D3862" s="32">
        <v>13990</v>
      </c>
      <c r="E3862" s="32">
        <v>-12550</v>
      </c>
      <c r="F3862" s="32">
        <v>1440</v>
      </c>
      <c r="G3862" s="32">
        <v>-740.77</v>
      </c>
      <c r="H3862" s="32">
        <v>0</v>
      </c>
      <c r="I3862" s="32">
        <v>0</v>
      </c>
      <c r="J3862" s="32">
        <v>740.77</v>
      </c>
      <c r="K3862" s="32">
        <v>0</v>
      </c>
      <c r="L3862" s="32"/>
    </row>
    <row r="3863" spans="1:12">
      <c r="A3863" s="56"/>
      <c r="B3863" s="56" t="s">
        <v>200</v>
      </c>
      <c r="C3863" s="56" t="s">
        <v>199</v>
      </c>
      <c r="D3863" s="32">
        <v>32500</v>
      </c>
      <c r="E3863" s="32">
        <v>-29154</v>
      </c>
      <c r="F3863" s="32">
        <v>3346</v>
      </c>
      <c r="G3863" s="32">
        <v>-1720.88</v>
      </c>
      <c r="H3863" s="32">
        <v>0</v>
      </c>
      <c r="I3863" s="32">
        <v>0</v>
      </c>
      <c r="J3863" s="32">
        <v>1720.88</v>
      </c>
      <c r="K3863" s="32">
        <v>0</v>
      </c>
      <c r="L3863" s="32"/>
    </row>
    <row r="3864" spans="1:12">
      <c r="A3864" s="56"/>
      <c r="B3864" s="56" t="s">
        <v>202</v>
      </c>
      <c r="C3864" s="56" t="s">
        <v>201</v>
      </c>
      <c r="D3864" s="32">
        <v>23400</v>
      </c>
      <c r="E3864" s="32">
        <v>-20991</v>
      </c>
      <c r="F3864" s="32">
        <v>2409</v>
      </c>
      <c r="G3864" s="32">
        <v>-1239.03</v>
      </c>
      <c r="H3864" s="32">
        <v>0</v>
      </c>
      <c r="I3864" s="32">
        <v>0</v>
      </c>
      <c r="J3864" s="32">
        <v>1239.03</v>
      </c>
      <c r="K3864" s="32">
        <v>0</v>
      </c>
      <c r="L3864" s="32"/>
    </row>
    <row r="3865" spans="1:12">
      <c r="A3865" s="56"/>
      <c r="B3865" s="56" t="s">
        <v>204</v>
      </c>
      <c r="C3865" s="56" t="s">
        <v>203</v>
      </c>
      <c r="D3865" s="32">
        <v>16990</v>
      </c>
      <c r="E3865" s="32">
        <v>-15241</v>
      </c>
      <c r="F3865" s="32">
        <v>1749</v>
      </c>
      <c r="G3865" s="32">
        <v>-899.62</v>
      </c>
      <c r="H3865" s="32">
        <v>0</v>
      </c>
      <c r="I3865" s="32">
        <v>0</v>
      </c>
      <c r="J3865" s="32">
        <v>899.62</v>
      </c>
      <c r="K3865" s="32">
        <v>0</v>
      </c>
      <c r="L3865" s="32"/>
    </row>
    <row r="3866" spans="1:12">
      <c r="A3866" s="56"/>
      <c r="B3866" s="56" t="s">
        <v>206</v>
      </c>
      <c r="C3866" s="56" t="s">
        <v>205</v>
      </c>
      <c r="D3866" s="32">
        <v>26900</v>
      </c>
      <c r="E3866" s="32">
        <v>-24131</v>
      </c>
      <c r="F3866" s="32">
        <v>2769</v>
      </c>
      <c r="G3866" s="32">
        <v>-1424.36</v>
      </c>
      <c r="H3866" s="32">
        <v>0</v>
      </c>
      <c r="I3866" s="32">
        <v>0</v>
      </c>
      <c r="J3866" s="32">
        <v>1424.36</v>
      </c>
      <c r="K3866" s="32">
        <v>0</v>
      </c>
      <c r="L3866" s="32"/>
    </row>
    <row r="3867" spans="1:12">
      <c r="A3867" s="56"/>
      <c r="B3867" s="56" t="s">
        <v>206</v>
      </c>
      <c r="C3867" s="56" t="s">
        <v>207</v>
      </c>
      <c r="D3867" s="32">
        <v>26900</v>
      </c>
      <c r="E3867" s="32">
        <v>-24131</v>
      </c>
      <c r="F3867" s="32">
        <v>2769</v>
      </c>
      <c r="G3867" s="32">
        <v>-1424.36</v>
      </c>
      <c r="H3867" s="32">
        <v>0</v>
      </c>
      <c r="I3867" s="32">
        <v>0</v>
      </c>
      <c r="J3867" s="32">
        <v>1424.36</v>
      </c>
      <c r="K3867" s="32">
        <v>0</v>
      </c>
      <c r="L3867" s="32"/>
    </row>
    <row r="3868" spans="1:12">
      <c r="A3868" s="56"/>
      <c r="B3868" s="56" t="s">
        <v>206</v>
      </c>
      <c r="C3868" s="56" t="s">
        <v>208</v>
      </c>
      <c r="D3868" s="32">
        <v>26900</v>
      </c>
      <c r="E3868" s="32">
        <v>-24131</v>
      </c>
      <c r="F3868" s="32">
        <v>2769</v>
      </c>
      <c r="G3868" s="32">
        <v>-1424.36</v>
      </c>
      <c r="H3868" s="32">
        <v>0</v>
      </c>
      <c r="I3868" s="32">
        <v>0</v>
      </c>
      <c r="J3868" s="32">
        <v>1424.36</v>
      </c>
      <c r="K3868" s="32">
        <v>0</v>
      </c>
      <c r="L3868" s="32"/>
    </row>
    <row r="3869" spans="1:12">
      <c r="A3869" s="56"/>
      <c r="B3869" s="56" t="s">
        <v>210</v>
      </c>
      <c r="C3869" s="56" t="s">
        <v>209</v>
      </c>
      <c r="D3869" s="32">
        <v>49500</v>
      </c>
      <c r="E3869" s="32">
        <v>-44404</v>
      </c>
      <c r="F3869" s="32">
        <v>5096</v>
      </c>
      <c r="G3869" s="32">
        <v>-2621.04</v>
      </c>
      <c r="H3869" s="32">
        <v>0</v>
      </c>
      <c r="I3869" s="32">
        <v>0</v>
      </c>
      <c r="J3869" s="32">
        <v>2621.04</v>
      </c>
      <c r="K3869" s="32">
        <v>0</v>
      </c>
      <c r="L3869" s="32"/>
    </row>
    <row r="3870" spans="1:12">
      <c r="A3870" s="56"/>
      <c r="B3870" s="56" t="s">
        <v>212</v>
      </c>
      <c r="C3870" s="56" t="s">
        <v>211</v>
      </c>
      <c r="D3870" s="32">
        <v>231944</v>
      </c>
      <c r="E3870" s="32">
        <v>-204866</v>
      </c>
      <c r="F3870" s="32">
        <v>27078</v>
      </c>
      <c r="G3870" s="32">
        <v>-12144.73</v>
      </c>
      <c r="H3870" s="32">
        <v>-3336.47</v>
      </c>
      <c r="I3870" s="32">
        <v>0</v>
      </c>
      <c r="J3870" s="32">
        <v>8808.26</v>
      </c>
      <c r="K3870" s="32">
        <v>3336.47</v>
      </c>
      <c r="L3870" s="32"/>
    </row>
    <row r="3871" spans="1:12">
      <c r="A3871" s="56"/>
      <c r="B3871" s="56" t="s">
        <v>214</v>
      </c>
      <c r="C3871" s="56" t="s">
        <v>213</v>
      </c>
      <c r="D3871" s="32">
        <v>252282</v>
      </c>
      <c r="E3871" s="32">
        <v>-219154</v>
      </c>
      <c r="F3871" s="32">
        <v>33128</v>
      </c>
      <c r="G3871" s="32">
        <v>-13054.21</v>
      </c>
      <c r="H3871" s="32">
        <v>-7459.55</v>
      </c>
      <c r="I3871" s="32">
        <v>0</v>
      </c>
      <c r="J3871" s="32">
        <v>5594.6599999999989</v>
      </c>
      <c r="K3871" s="32">
        <v>7459.55</v>
      </c>
      <c r="L3871" s="32"/>
    </row>
    <row r="3872" spans="1:12">
      <c r="A3872" s="56"/>
      <c r="B3872" s="56" t="s">
        <v>216</v>
      </c>
      <c r="C3872" s="56" t="s">
        <v>215</v>
      </c>
      <c r="D3872" s="32">
        <v>3941776</v>
      </c>
      <c r="E3872" s="32">
        <v>-3598325</v>
      </c>
      <c r="F3872" s="32">
        <v>343451</v>
      </c>
      <c r="G3872" s="32">
        <v>-146361.85</v>
      </c>
      <c r="H3872" s="32">
        <v>0</v>
      </c>
      <c r="I3872" s="32">
        <v>0</v>
      </c>
      <c r="J3872" s="32">
        <v>146361.85</v>
      </c>
      <c r="K3872" s="32">
        <v>0</v>
      </c>
      <c r="L3872" s="32"/>
    </row>
    <row r="3873" spans="1:12">
      <c r="A3873" s="56"/>
      <c r="B3873" s="56" t="s">
        <v>2746</v>
      </c>
      <c r="C3873" s="56" t="s">
        <v>2745</v>
      </c>
      <c r="D3873" s="32">
        <v>120866</v>
      </c>
      <c r="E3873" s="32">
        <v>-107953</v>
      </c>
      <c r="F3873" s="32">
        <v>12914</v>
      </c>
      <c r="G3873" s="32">
        <v>-6379.72</v>
      </c>
      <c r="H3873" s="32">
        <v>-490.75</v>
      </c>
      <c r="I3873" s="32">
        <v>0</v>
      </c>
      <c r="J3873" s="32">
        <v>5888.97</v>
      </c>
      <c r="K3873" s="32">
        <v>490.75</v>
      </c>
      <c r="L3873" s="32"/>
    </row>
    <row r="3874" spans="1:12">
      <c r="A3874" s="56"/>
      <c r="B3874" s="56" t="s">
        <v>2748</v>
      </c>
      <c r="C3874" s="56" t="s">
        <v>2747</v>
      </c>
      <c r="D3874" s="32">
        <v>27475</v>
      </c>
      <c r="E3874" s="32">
        <v>-24539</v>
      </c>
      <c r="F3874" s="32">
        <v>2936</v>
      </c>
      <c r="G3874" s="32">
        <v>-1450.22</v>
      </c>
      <c r="H3874" s="32">
        <v>-111.55</v>
      </c>
      <c r="I3874" s="32">
        <v>0</v>
      </c>
      <c r="J3874" s="32">
        <v>1338.67</v>
      </c>
      <c r="K3874" s="32">
        <v>111.55</v>
      </c>
      <c r="L3874" s="32"/>
    </row>
    <row r="3875" spans="1:12">
      <c r="A3875" s="56"/>
      <c r="B3875" s="56" t="s">
        <v>2750</v>
      </c>
      <c r="C3875" s="56" t="s">
        <v>2749</v>
      </c>
      <c r="D3875" s="32">
        <v>46103</v>
      </c>
      <c r="E3875" s="32">
        <v>-41177</v>
      </c>
      <c r="F3875" s="32">
        <v>4926</v>
      </c>
      <c r="G3875" s="32">
        <v>-2433.4499999999998</v>
      </c>
      <c r="H3875" s="32">
        <v>-187.19</v>
      </c>
      <c r="I3875" s="32">
        <v>0</v>
      </c>
      <c r="J3875" s="32">
        <v>2246.2599999999998</v>
      </c>
      <c r="K3875" s="32">
        <v>187.19</v>
      </c>
      <c r="L3875" s="32"/>
    </row>
    <row r="3876" spans="1:12">
      <c r="A3876" s="56"/>
      <c r="B3876" s="56" t="s">
        <v>4354</v>
      </c>
      <c r="C3876" s="56" t="s">
        <v>4353</v>
      </c>
      <c r="D3876" s="32">
        <v>38823</v>
      </c>
      <c r="E3876" s="32">
        <v>-27687</v>
      </c>
      <c r="F3876" s="32">
        <v>11136</v>
      </c>
      <c r="G3876" s="32">
        <v>-1839.04</v>
      </c>
      <c r="H3876" s="32">
        <v>-1859.24</v>
      </c>
      <c r="I3876" s="32">
        <v>-1859.25</v>
      </c>
      <c r="J3876" s="32">
        <v>-20.200000000000045</v>
      </c>
      <c r="K3876" s="32">
        <v>-9.9999999999909051E-3</v>
      </c>
      <c r="L3876" s="32"/>
    </row>
    <row r="3877" spans="1:12">
      <c r="A3877" s="56"/>
      <c r="B3877" s="56" t="s">
        <v>4354</v>
      </c>
      <c r="C3877" s="56" t="s">
        <v>4355</v>
      </c>
      <c r="D3877" s="32">
        <v>38823</v>
      </c>
      <c r="E3877" s="32">
        <v>-27687</v>
      </c>
      <c r="F3877" s="32">
        <v>11136</v>
      </c>
      <c r="G3877" s="32">
        <v>-1839.04</v>
      </c>
      <c r="H3877" s="32">
        <v>-1859.24</v>
      </c>
      <c r="I3877" s="32">
        <v>-1859.25</v>
      </c>
      <c r="J3877" s="32">
        <v>-20.200000000000045</v>
      </c>
      <c r="K3877" s="32">
        <v>-9.9999999999909051E-3</v>
      </c>
      <c r="L3877" s="32"/>
    </row>
    <row r="3878" spans="1:12">
      <c r="A3878" s="56"/>
      <c r="B3878" s="56" t="s">
        <v>4354</v>
      </c>
      <c r="C3878" s="56" t="s">
        <v>4356</v>
      </c>
      <c r="D3878" s="32">
        <v>38823</v>
      </c>
      <c r="E3878" s="32">
        <v>-27687</v>
      </c>
      <c r="F3878" s="32">
        <v>11136</v>
      </c>
      <c r="G3878" s="32">
        <v>-1839.04</v>
      </c>
      <c r="H3878" s="32">
        <v>-1859.24</v>
      </c>
      <c r="I3878" s="32">
        <v>-1859.25</v>
      </c>
      <c r="J3878" s="32">
        <v>-20.200000000000045</v>
      </c>
      <c r="K3878" s="32">
        <v>-9.9999999999909051E-3</v>
      </c>
      <c r="L3878" s="32"/>
    </row>
    <row r="3879" spans="1:12">
      <c r="A3879" s="56"/>
      <c r="B3879" s="56" t="s">
        <v>4354</v>
      </c>
      <c r="C3879" s="56" t="s">
        <v>4357</v>
      </c>
      <c r="D3879" s="32">
        <v>38823</v>
      </c>
      <c r="E3879" s="32">
        <v>-27687</v>
      </c>
      <c r="F3879" s="32">
        <v>11136</v>
      </c>
      <c r="G3879" s="32">
        <v>-1839.04</v>
      </c>
      <c r="H3879" s="32">
        <v>-1859.24</v>
      </c>
      <c r="I3879" s="32">
        <v>-1859.25</v>
      </c>
      <c r="J3879" s="32">
        <v>-20.200000000000045</v>
      </c>
      <c r="K3879" s="32">
        <v>-9.9999999999909051E-3</v>
      </c>
      <c r="L3879" s="32"/>
    </row>
    <row r="3880" spans="1:12">
      <c r="A3880" s="56"/>
      <c r="B3880" s="56" t="s">
        <v>4354</v>
      </c>
      <c r="C3880" s="56" t="s">
        <v>4358</v>
      </c>
      <c r="D3880" s="32">
        <v>38823</v>
      </c>
      <c r="E3880" s="32">
        <v>-27687</v>
      </c>
      <c r="F3880" s="32">
        <v>11136</v>
      </c>
      <c r="G3880" s="32">
        <v>-1839.04</v>
      </c>
      <c r="H3880" s="32">
        <v>-1859.24</v>
      </c>
      <c r="I3880" s="32">
        <v>-1859.25</v>
      </c>
      <c r="J3880" s="32">
        <v>-20.200000000000045</v>
      </c>
      <c r="K3880" s="32">
        <v>-9.9999999999909051E-3</v>
      </c>
      <c r="L3880" s="32"/>
    </row>
    <row r="3881" spans="1:12">
      <c r="A3881" s="56"/>
      <c r="B3881" s="56" t="s">
        <v>4354</v>
      </c>
      <c r="C3881" s="56" t="s">
        <v>4359</v>
      </c>
      <c r="D3881" s="32">
        <v>38823</v>
      </c>
      <c r="E3881" s="32">
        <v>-27687</v>
      </c>
      <c r="F3881" s="32">
        <v>11136</v>
      </c>
      <c r="G3881" s="32">
        <v>-1839.04</v>
      </c>
      <c r="H3881" s="32">
        <v>-1859.24</v>
      </c>
      <c r="I3881" s="32">
        <v>-1859.25</v>
      </c>
      <c r="J3881" s="32">
        <v>-20.200000000000045</v>
      </c>
      <c r="K3881" s="32">
        <v>-9.9999999999909051E-3</v>
      </c>
      <c r="L3881" s="32"/>
    </row>
    <row r="3882" spans="1:12">
      <c r="A3882" s="56"/>
      <c r="B3882" s="56" t="s">
        <v>4354</v>
      </c>
      <c r="C3882" s="56" t="s">
        <v>4360</v>
      </c>
      <c r="D3882" s="32">
        <v>38823</v>
      </c>
      <c r="E3882" s="32">
        <v>-27687</v>
      </c>
      <c r="F3882" s="32">
        <v>11136</v>
      </c>
      <c r="G3882" s="32">
        <v>-1839.04</v>
      </c>
      <c r="H3882" s="32">
        <v>-1859.24</v>
      </c>
      <c r="I3882" s="32">
        <v>-1859.25</v>
      </c>
      <c r="J3882" s="32">
        <v>-20.200000000000045</v>
      </c>
      <c r="K3882" s="32">
        <v>-9.9999999999909051E-3</v>
      </c>
      <c r="L3882" s="32"/>
    </row>
    <row r="3883" spans="1:12">
      <c r="A3883" s="56"/>
      <c r="B3883" s="56" t="s">
        <v>4354</v>
      </c>
      <c r="C3883" s="56" t="s">
        <v>4361</v>
      </c>
      <c r="D3883" s="32">
        <v>38823</v>
      </c>
      <c r="E3883" s="32">
        <v>-27687</v>
      </c>
      <c r="F3883" s="32">
        <v>11136</v>
      </c>
      <c r="G3883" s="32">
        <v>-1839.04</v>
      </c>
      <c r="H3883" s="32">
        <v>-1859.24</v>
      </c>
      <c r="I3883" s="32">
        <v>-1859.25</v>
      </c>
      <c r="J3883" s="32">
        <v>-20.200000000000045</v>
      </c>
      <c r="K3883" s="32">
        <v>-9.9999999999909051E-3</v>
      </c>
      <c r="L3883" s="32"/>
    </row>
    <row r="3884" spans="1:12">
      <c r="A3884" s="56"/>
      <c r="B3884" s="56" t="s">
        <v>4363</v>
      </c>
      <c r="C3884" s="56" t="s">
        <v>4362</v>
      </c>
      <c r="D3884" s="32">
        <v>33251</v>
      </c>
      <c r="E3884" s="32">
        <v>-23903</v>
      </c>
      <c r="F3884" s="32">
        <v>9348</v>
      </c>
      <c r="G3884" s="32">
        <v>-1575.1</v>
      </c>
      <c r="H3884" s="32">
        <v>-1592.41</v>
      </c>
      <c r="I3884" s="32">
        <v>-1592.41</v>
      </c>
      <c r="J3884" s="32">
        <v>-17.310000000000173</v>
      </c>
      <c r="K3884" s="32">
        <v>0</v>
      </c>
      <c r="L3884" s="32"/>
    </row>
    <row r="3885" spans="1:12">
      <c r="A3885" s="56"/>
      <c r="B3885" s="56" t="s">
        <v>4363</v>
      </c>
      <c r="C3885" s="56" t="s">
        <v>4364</v>
      </c>
      <c r="D3885" s="32">
        <v>33251</v>
      </c>
      <c r="E3885" s="32">
        <v>-23903</v>
      </c>
      <c r="F3885" s="32">
        <v>9348</v>
      </c>
      <c r="G3885" s="32">
        <v>-1575.1</v>
      </c>
      <c r="H3885" s="32">
        <v>-1592.41</v>
      </c>
      <c r="I3885" s="32">
        <v>-1592.41</v>
      </c>
      <c r="J3885" s="32">
        <v>-17.310000000000173</v>
      </c>
      <c r="K3885" s="32">
        <v>0</v>
      </c>
      <c r="L3885" s="32"/>
    </row>
    <row r="3886" spans="1:12">
      <c r="A3886" s="56"/>
      <c r="B3886" s="56" t="s">
        <v>4363</v>
      </c>
      <c r="C3886" s="56" t="s">
        <v>4365</v>
      </c>
      <c r="D3886" s="32">
        <v>33251</v>
      </c>
      <c r="E3886" s="32">
        <v>-23903</v>
      </c>
      <c r="F3886" s="32">
        <v>9348</v>
      </c>
      <c r="G3886" s="32">
        <v>-1575.1</v>
      </c>
      <c r="H3886" s="32">
        <v>-1592.41</v>
      </c>
      <c r="I3886" s="32">
        <v>-1592.41</v>
      </c>
      <c r="J3886" s="32">
        <v>-17.310000000000173</v>
      </c>
      <c r="K3886" s="32">
        <v>0</v>
      </c>
      <c r="L3886" s="32"/>
    </row>
    <row r="3887" spans="1:12">
      <c r="A3887" s="56"/>
      <c r="B3887" s="56" t="s">
        <v>4363</v>
      </c>
      <c r="C3887" s="56" t="s">
        <v>4366</v>
      </c>
      <c r="D3887" s="32">
        <v>33251</v>
      </c>
      <c r="E3887" s="32">
        <v>-23903</v>
      </c>
      <c r="F3887" s="32">
        <v>9348</v>
      </c>
      <c r="G3887" s="32">
        <v>-1575.1</v>
      </c>
      <c r="H3887" s="32">
        <v>-1592.41</v>
      </c>
      <c r="I3887" s="32">
        <v>-1592.41</v>
      </c>
      <c r="J3887" s="32">
        <v>-17.310000000000173</v>
      </c>
      <c r="K3887" s="32">
        <v>0</v>
      </c>
      <c r="L3887" s="32"/>
    </row>
    <row r="3888" spans="1:12">
      <c r="A3888" s="56"/>
      <c r="B3888" s="56" t="s">
        <v>4363</v>
      </c>
      <c r="C3888" s="56" t="s">
        <v>4367</v>
      </c>
      <c r="D3888" s="32">
        <v>33251</v>
      </c>
      <c r="E3888" s="32">
        <v>-23903</v>
      </c>
      <c r="F3888" s="32">
        <v>9348</v>
      </c>
      <c r="G3888" s="32">
        <v>-1575.1</v>
      </c>
      <c r="H3888" s="32">
        <v>-1592.41</v>
      </c>
      <c r="I3888" s="32">
        <v>-1592.41</v>
      </c>
      <c r="J3888" s="32">
        <v>-17.310000000000173</v>
      </c>
      <c r="K3888" s="32">
        <v>0</v>
      </c>
      <c r="L3888" s="32"/>
    </row>
    <row r="3889" spans="1:12">
      <c r="A3889" s="56"/>
      <c r="B3889" s="56" t="s">
        <v>4363</v>
      </c>
      <c r="C3889" s="56" t="s">
        <v>4368</v>
      </c>
      <c r="D3889" s="32">
        <v>33251</v>
      </c>
      <c r="E3889" s="32">
        <v>-23903</v>
      </c>
      <c r="F3889" s="32">
        <v>9348</v>
      </c>
      <c r="G3889" s="32">
        <v>-1575.1</v>
      </c>
      <c r="H3889" s="32">
        <v>-1592.41</v>
      </c>
      <c r="I3889" s="32">
        <v>-1592.41</v>
      </c>
      <c r="J3889" s="32">
        <v>-17.310000000000173</v>
      </c>
      <c r="K3889" s="32">
        <v>0</v>
      </c>
      <c r="L3889" s="32"/>
    </row>
    <row r="3890" spans="1:12">
      <c r="A3890" s="56"/>
      <c r="B3890" s="56" t="s">
        <v>4363</v>
      </c>
      <c r="C3890" s="56" t="s">
        <v>4369</v>
      </c>
      <c r="D3890" s="32">
        <v>33251</v>
      </c>
      <c r="E3890" s="32">
        <v>-23903</v>
      </c>
      <c r="F3890" s="32">
        <v>9348</v>
      </c>
      <c r="G3890" s="32">
        <v>-1575.1</v>
      </c>
      <c r="H3890" s="32">
        <v>-1592.41</v>
      </c>
      <c r="I3890" s="32">
        <v>-1592.41</v>
      </c>
      <c r="J3890" s="32">
        <v>-17.310000000000173</v>
      </c>
      <c r="K3890" s="32">
        <v>0</v>
      </c>
      <c r="L3890" s="32"/>
    </row>
    <row r="3891" spans="1:12">
      <c r="A3891" s="56"/>
      <c r="B3891" s="56" t="s">
        <v>4363</v>
      </c>
      <c r="C3891" s="56" t="s">
        <v>4370</v>
      </c>
      <c r="D3891" s="32">
        <v>33251</v>
      </c>
      <c r="E3891" s="32">
        <v>-23903</v>
      </c>
      <c r="F3891" s="32">
        <v>9348</v>
      </c>
      <c r="G3891" s="32">
        <v>-1575.1</v>
      </c>
      <c r="H3891" s="32">
        <v>-1592.41</v>
      </c>
      <c r="I3891" s="32">
        <v>-1592.41</v>
      </c>
      <c r="J3891" s="32">
        <v>-17.310000000000173</v>
      </c>
      <c r="K3891" s="32">
        <v>0</v>
      </c>
      <c r="L3891" s="32"/>
    </row>
    <row r="3892" spans="1:12">
      <c r="A3892" s="56"/>
      <c r="B3892" s="56" t="s">
        <v>3683</v>
      </c>
      <c r="C3892" s="56" t="s">
        <v>3682</v>
      </c>
      <c r="D3892" s="32">
        <v>37959</v>
      </c>
      <c r="E3892" s="32">
        <v>-27327</v>
      </c>
      <c r="F3892" s="32">
        <v>10632</v>
      </c>
      <c r="G3892" s="32">
        <v>-1798.11</v>
      </c>
      <c r="H3892" s="32">
        <v>-1817.87</v>
      </c>
      <c r="I3892" s="32">
        <v>-1817.88</v>
      </c>
      <c r="J3892" s="32">
        <v>-19.759999999999991</v>
      </c>
      <c r="K3892" s="32">
        <v>-1.0000000000218279E-2</v>
      </c>
      <c r="L3892" s="32"/>
    </row>
    <row r="3893" spans="1:12">
      <c r="A3893" s="56"/>
      <c r="B3893" s="56" t="s">
        <v>218</v>
      </c>
      <c r="C3893" s="56" t="s">
        <v>217</v>
      </c>
      <c r="D3893" s="32">
        <v>27990</v>
      </c>
      <c r="E3893" s="32">
        <v>-23498</v>
      </c>
      <c r="F3893" s="32">
        <v>4492</v>
      </c>
      <c r="G3893" s="32">
        <v>-1414.35</v>
      </c>
      <c r="H3893" s="32">
        <v>-1429.89</v>
      </c>
      <c r="I3893" s="32">
        <v>-248.68</v>
      </c>
      <c r="J3893" s="32">
        <v>-15.540000000000191</v>
      </c>
      <c r="K3893" s="32">
        <v>1181.21</v>
      </c>
      <c r="L3893" s="32"/>
    </row>
    <row r="3894" spans="1:12">
      <c r="A3894" s="56"/>
      <c r="B3894" s="56" t="s">
        <v>1121</v>
      </c>
      <c r="C3894" s="56" t="s">
        <v>1120</v>
      </c>
      <c r="D3894" s="32">
        <v>263350</v>
      </c>
      <c r="E3894" s="32">
        <v>-211197</v>
      </c>
      <c r="F3894" s="32">
        <v>52153</v>
      </c>
      <c r="G3894" s="32">
        <v>-12947.6</v>
      </c>
      <c r="H3894" s="32">
        <v>-13089.88</v>
      </c>
      <c r="I3894" s="32">
        <v>-12947.6</v>
      </c>
      <c r="J3894" s="32">
        <v>-142.27999999999884</v>
      </c>
      <c r="K3894" s="32">
        <v>142.27999999999884</v>
      </c>
      <c r="L3894" s="32" t="s">
        <v>11372</v>
      </c>
    </row>
    <row r="3895" spans="1:12">
      <c r="A3895" s="56"/>
      <c r="B3895" s="56" t="s">
        <v>1123</v>
      </c>
      <c r="C3895" s="56" t="s">
        <v>1122</v>
      </c>
      <c r="D3895" s="32">
        <v>11500</v>
      </c>
      <c r="E3895" s="32">
        <v>-9223</v>
      </c>
      <c r="F3895" s="32">
        <v>2277</v>
      </c>
      <c r="G3895" s="32">
        <v>-565.4</v>
      </c>
      <c r="H3895" s="32">
        <v>-571.61</v>
      </c>
      <c r="I3895" s="32">
        <v>-565.4</v>
      </c>
      <c r="J3895" s="32">
        <v>-6.2100000000000364</v>
      </c>
      <c r="K3895" s="32">
        <v>6.2100000000000364</v>
      </c>
      <c r="L3895" s="32" t="s">
        <v>11372</v>
      </c>
    </row>
    <row r="3896" spans="1:12">
      <c r="A3896" s="56"/>
      <c r="B3896" s="56" t="s">
        <v>1125</v>
      </c>
      <c r="C3896" s="56" t="s">
        <v>1124</v>
      </c>
      <c r="D3896" s="32">
        <v>25400</v>
      </c>
      <c r="E3896" s="32">
        <v>-20365</v>
      </c>
      <c r="F3896" s="32">
        <v>5035</v>
      </c>
      <c r="G3896" s="32">
        <v>-1250.55</v>
      </c>
      <c r="H3896" s="32">
        <v>-1264.3</v>
      </c>
      <c r="I3896" s="32">
        <v>-1250.55</v>
      </c>
      <c r="J3896" s="32">
        <v>-13.75</v>
      </c>
      <c r="K3896" s="32">
        <v>13.75</v>
      </c>
      <c r="L3896" s="32" t="s">
        <v>11372</v>
      </c>
    </row>
    <row r="3897" spans="1:12">
      <c r="A3897" s="56"/>
      <c r="B3897" s="56" t="s">
        <v>2872</v>
      </c>
      <c r="C3897" s="56" t="s">
        <v>2871</v>
      </c>
      <c r="D3897" s="32">
        <v>121514</v>
      </c>
      <c r="E3897" s="32">
        <v>-97450</v>
      </c>
      <c r="F3897" s="32">
        <v>24064</v>
      </c>
      <c r="G3897" s="32">
        <v>-5974.25</v>
      </c>
      <c r="H3897" s="32">
        <v>-6039.9</v>
      </c>
      <c r="I3897" s="32">
        <v>-5974.25</v>
      </c>
      <c r="J3897" s="32">
        <v>-65.649999999999636</v>
      </c>
      <c r="K3897" s="32">
        <v>65.649999999999636</v>
      </c>
      <c r="L3897" s="32" t="s">
        <v>11372</v>
      </c>
    </row>
    <row r="3898" spans="1:12">
      <c r="A3898" s="56"/>
      <c r="B3898" s="56" t="s">
        <v>2874</v>
      </c>
      <c r="C3898" s="56" t="s">
        <v>2873</v>
      </c>
      <c r="D3898" s="32">
        <v>183186</v>
      </c>
      <c r="E3898" s="32">
        <v>-146908</v>
      </c>
      <c r="F3898" s="32">
        <v>36277</v>
      </c>
      <c r="G3898" s="32">
        <v>-9006.32</v>
      </c>
      <c r="H3898" s="32">
        <v>-9105.2900000000009</v>
      </c>
      <c r="I3898" s="32">
        <v>-9006.32</v>
      </c>
      <c r="J3898" s="32">
        <v>-98.970000000001164</v>
      </c>
      <c r="K3898" s="32">
        <v>98.970000000001164</v>
      </c>
      <c r="L3898" s="32" t="s">
        <v>11372</v>
      </c>
    </row>
    <row r="3899" spans="1:12">
      <c r="A3899" s="56"/>
      <c r="B3899" s="56" t="s">
        <v>220</v>
      </c>
      <c r="C3899" s="56" t="s">
        <v>219</v>
      </c>
      <c r="D3899" s="32">
        <v>159000</v>
      </c>
      <c r="E3899" s="32">
        <v>-126664</v>
      </c>
      <c r="F3899" s="32">
        <v>32336</v>
      </c>
      <c r="G3899" s="32">
        <v>-7759.06</v>
      </c>
      <c r="H3899" s="32">
        <v>-7844.32</v>
      </c>
      <c r="I3899" s="32">
        <v>-7844.32</v>
      </c>
      <c r="J3899" s="32">
        <v>-85.259999999999309</v>
      </c>
      <c r="K3899" s="32">
        <v>0</v>
      </c>
      <c r="L3899" s="32"/>
    </row>
    <row r="3900" spans="1:12">
      <c r="A3900" s="56"/>
      <c r="B3900" s="56" t="s">
        <v>222</v>
      </c>
      <c r="C3900" s="56" t="s">
        <v>221</v>
      </c>
      <c r="D3900" s="32">
        <v>223445</v>
      </c>
      <c r="E3900" s="32">
        <v>-159466</v>
      </c>
      <c r="F3900" s="32">
        <v>63979</v>
      </c>
      <c r="G3900" s="32">
        <v>-10584.56</v>
      </c>
      <c r="H3900" s="32">
        <v>-10700.87</v>
      </c>
      <c r="I3900" s="32">
        <v>-10700.87</v>
      </c>
      <c r="J3900" s="32">
        <v>-116.31000000000131</v>
      </c>
      <c r="K3900" s="32">
        <v>0</v>
      </c>
      <c r="L3900" s="32"/>
    </row>
    <row r="3901" spans="1:12">
      <c r="A3901" s="56"/>
      <c r="B3901" s="56" t="s">
        <v>224</v>
      </c>
      <c r="C3901" s="56" t="s">
        <v>223</v>
      </c>
      <c r="D3901" s="32">
        <v>24970</v>
      </c>
      <c r="E3901" s="32">
        <v>-18717</v>
      </c>
      <c r="F3901" s="32">
        <v>6253</v>
      </c>
      <c r="G3901" s="32">
        <v>-1182.83</v>
      </c>
      <c r="H3901" s="32">
        <v>-1195.82</v>
      </c>
      <c r="I3901" s="32">
        <v>-1195.82</v>
      </c>
      <c r="J3901" s="32">
        <v>-12.990000000000009</v>
      </c>
      <c r="K3901" s="32">
        <v>0</v>
      </c>
      <c r="L3901" s="32"/>
    </row>
    <row r="3902" spans="1:12">
      <c r="A3902" s="56"/>
      <c r="B3902" s="56" t="s">
        <v>226</v>
      </c>
      <c r="C3902" s="56" t="s">
        <v>225</v>
      </c>
      <c r="D3902" s="32">
        <v>254541</v>
      </c>
      <c r="E3902" s="32">
        <v>-193451</v>
      </c>
      <c r="F3902" s="32">
        <v>61090</v>
      </c>
      <c r="G3902" s="32">
        <v>-12057.57</v>
      </c>
      <c r="H3902" s="32">
        <v>-12190.08</v>
      </c>
      <c r="I3902" s="32">
        <v>-12190.07</v>
      </c>
      <c r="J3902" s="32">
        <v>-132.51000000000022</v>
      </c>
      <c r="K3902" s="32">
        <v>1.0000000000218279E-2</v>
      </c>
      <c r="L3902" s="32"/>
    </row>
    <row r="3903" spans="1:12">
      <c r="A3903" s="56"/>
      <c r="B3903" s="56" t="s">
        <v>1754</v>
      </c>
      <c r="C3903" s="56" t="s">
        <v>1753</v>
      </c>
      <c r="D3903" s="32">
        <v>455710</v>
      </c>
      <c r="E3903" s="32">
        <v>-326650</v>
      </c>
      <c r="F3903" s="32">
        <v>129060</v>
      </c>
      <c r="G3903" s="32">
        <v>-21586.92</v>
      </c>
      <c r="H3903" s="32">
        <v>-21824.14</v>
      </c>
      <c r="I3903" s="32">
        <v>-21824.14</v>
      </c>
      <c r="J3903" s="32">
        <v>-237.22000000000116</v>
      </c>
      <c r="K3903" s="32">
        <v>0</v>
      </c>
      <c r="L3903" s="32"/>
    </row>
    <row r="3904" spans="1:12">
      <c r="A3904" s="56"/>
      <c r="B3904" s="56" t="s">
        <v>1754</v>
      </c>
      <c r="C3904" s="56" t="s">
        <v>2875</v>
      </c>
      <c r="D3904" s="32">
        <v>455710</v>
      </c>
      <c r="E3904" s="32">
        <v>-326650</v>
      </c>
      <c r="F3904" s="32">
        <v>129060</v>
      </c>
      <c r="G3904" s="32">
        <v>-21586.92</v>
      </c>
      <c r="H3904" s="32">
        <v>-21824.14</v>
      </c>
      <c r="I3904" s="32">
        <v>-21824.14</v>
      </c>
      <c r="J3904" s="32">
        <v>-237.22000000000116</v>
      </c>
      <c r="K3904" s="32">
        <v>0</v>
      </c>
      <c r="L3904" s="32"/>
    </row>
    <row r="3905" spans="1:12">
      <c r="A3905" s="56"/>
      <c r="B3905" s="56" t="s">
        <v>4543</v>
      </c>
      <c r="C3905" s="56" t="s">
        <v>4542</v>
      </c>
      <c r="D3905" s="32">
        <v>26365</v>
      </c>
      <c r="E3905" s="32">
        <v>-16538</v>
      </c>
      <c r="F3905" s="32">
        <v>9827</v>
      </c>
      <c r="G3905" s="32">
        <v>-1248.8900000000001</v>
      </c>
      <c r="H3905" s="32">
        <v>-1262.6199999999999</v>
      </c>
      <c r="I3905" s="32">
        <v>-1262.6199999999999</v>
      </c>
      <c r="J3905" s="32">
        <v>-13.729999999999791</v>
      </c>
      <c r="K3905" s="32">
        <v>0</v>
      </c>
      <c r="L3905" s="32"/>
    </row>
    <row r="3906" spans="1:12">
      <c r="A3906" s="56"/>
      <c r="B3906" s="56" t="s">
        <v>228</v>
      </c>
      <c r="C3906" s="56" t="s">
        <v>227</v>
      </c>
      <c r="D3906" s="32">
        <v>993408</v>
      </c>
      <c r="E3906" s="32">
        <v>-660358</v>
      </c>
      <c r="F3906" s="32">
        <v>333050</v>
      </c>
      <c r="G3906" s="32">
        <v>-47057.599999999999</v>
      </c>
      <c r="H3906" s="32">
        <v>-47574.720000000001</v>
      </c>
      <c r="I3906" s="32">
        <v>-47574.720000000001</v>
      </c>
      <c r="J3906" s="32">
        <v>-517.12000000000262</v>
      </c>
      <c r="K3906" s="32">
        <v>0</v>
      </c>
      <c r="L3906" s="32"/>
    </row>
    <row r="3907" spans="1:12">
      <c r="A3907" s="56"/>
      <c r="B3907" s="56" t="s">
        <v>8739</v>
      </c>
      <c r="C3907" s="56" t="s">
        <v>10937</v>
      </c>
      <c r="D3907" s="32">
        <v>44800</v>
      </c>
      <c r="E3907" s="32">
        <v>-42560</v>
      </c>
      <c r="F3907" s="32">
        <v>2240</v>
      </c>
      <c r="G3907" s="32">
        <v>0</v>
      </c>
      <c r="H3907" s="32">
        <v>0</v>
      </c>
      <c r="I3907" s="32">
        <v>0</v>
      </c>
      <c r="J3907" s="32">
        <v>0</v>
      </c>
      <c r="K3907" s="32">
        <v>0</v>
      </c>
      <c r="L3907" s="32"/>
    </row>
    <row r="3908" spans="1:12">
      <c r="A3908" s="56"/>
      <c r="B3908" s="56" t="s">
        <v>230</v>
      </c>
      <c r="C3908" s="56" t="s">
        <v>229</v>
      </c>
      <c r="D3908" s="32">
        <v>59800</v>
      </c>
      <c r="E3908" s="32">
        <v>-44608</v>
      </c>
      <c r="F3908" s="32">
        <v>15192</v>
      </c>
      <c r="G3908" s="32">
        <v>-2832.72</v>
      </c>
      <c r="H3908" s="32">
        <v>-2863.85</v>
      </c>
      <c r="I3908" s="32">
        <v>-2863.84</v>
      </c>
      <c r="J3908" s="32">
        <v>-31.130000000000109</v>
      </c>
      <c r="K3908" s="32">
        <v>9.9999999997635314E-3</v>
      </c>
      <c r="L3908" s="32"/>
    </row>
    <row r="3909" spans="1:12">
      <c r="A3909" s="56"/>
      <c r="B3909" s="56" t="s">
        <v>232</v>
      </c>
      <c r="C3909" s="56" t="s">
        <v>231</v>
      </c>
      <c r="D3909" s="32">
        <v>79300</v>
      </c>
      <c r="E3909" s="32">
        <v>-59153</v>
      </c>
      <c r="F3909" s="32">
        <v>20147</v>
      </c>
      <c r="G3909" s="32">
        <v>-3756.43</v>
      </c>
      <c r="H3909" s="32">
        <v>-3797.71</v>
      </c>
      <c r="I3909" s="32">
        <v>-3797.71</v>
      </c>
      <c r="J3909" s="32">
        <v>-41.2800000000002</v>
      </c>
      <c r="K3909" s="32">
        <v>0</v>
      </c>
      <c r="L3909" s="32"/>
    </row>
    <row r="3910" spans="1:12">
      <c r="A3910" s="56"/>
      <c r="B3910" s="56" t="s">
        <v>1869</v>
      </c>
      <c r="C3910" s="56" t="s">
        <v>1868</v>
      </c>
      <c r="D3910" s="32">
        <v>86700</v>
      </c>
      <c r="E3910" s="32">
        <v>-49961</v>
      </c>
      <c r="F3910" s="32">
        <v>36739</v>
      </c>
      <c r="G3910" s="32">
        <v>-4106.97</v>
      </c>
      <c r="H3910" s="32">
        <v>-4152.1000000000004</v>
      </c>
      <c r="I3910" s="32">
        <v>-4152.09</v>
      </c>
      <c r="J3910" s="32">
        <v>-45.130000000000109</v>
      </c>
      <c r="K3910" s="32">
        <v>1.0000000000218279E-2</v>
      </c>
      <c r="L3910" s="32"/>
    </row>
    <row r="3911" spans="1:12">
      <c r="A3911" s="56"/>
      <c r="B3911" s="56" t="s">
        <v>3527</v>
      </c>
      <c r="C3911" s="56" t="s">
        <v>3526</v>
      </c>
      <c r="D3911" s="32">
        <v>221076</v>
      </c>
      <c r="E3911" s="32">
        <v>-118263</v>
      </c>
      <c r="F3911" s="32">
        <v>102813</v>
      </c>
      <c r="G3911" s="32">
        <v>-10133.65</v>
      </c>
      <c r="H3911" s="32">
        <v>-10245.01</v>
      </c>
      <c r="I3911" s="32">
        <v>-10245.01</v>
      </c>
      <c r="J3911" s="32">
        <v>-111.36000000000058</v>
      </c>
      <c r="K3911" s="32">
        <v>0</v>
      </c>
      <c r="L3911" s="32"/>
    </row>
    <row r="3912" spans="1:12">
      <c r="A3912" s="56"/>
      <c r="B3912" s="56" t="s">
        <v>4545</v>
      </c>
      <c r="C3912" s="56" t="s">
        <v>4544</v>
      </c>
      <c r="D3912" s="32">
        <v>112124</v>
      </c>
      <c r="E3912" s="32">
        <v>-54689</v>
      </c>
      <c r="F3912" s="32">
        <v>57435</v>
      </c>
      <c r="G3912" s="32">
        <v>-5311.3</v>
      </c>
      <c r="H3912" s="32">
        <v>-5369.66</v>
      </c>
      <c r="I3912" s="32">
        <v>-5369.67</v>
      </c>
      <c r="J3912" s="32">
        <v>-58.359999999999673</v>
      </c>
      <c r="K3912" s="32">
        <v>-1.0000000000218279E-2</v>
      </c>
      <c r="L3912" s="32"/>
    </row>
    <row r="3913" spans="1:12">
      <c r="A3913" s="56"/>
      <c r="B3913" s="56" t="s">
        <v>1871</v>
      </c>
      <c r="C3913" s="56" t="s">
        <v>1870</v>
      </c>
      <c r="D3913" s="32">
        <v>176704</v>
      </c>
      <c r="E3913" s="32">
        <v>-86096</v>
      </c>
      <c r="F3913" s="32">
        <v>90608</v>
      </c>
      <c r="G3913" s="32">
        <v>-8370.44</v>
      </c>
      <c r="H3913" s="32">
        <v>-8462.41</v>
      </c>
      <c r="I3913" s="32">
        <v>-8462.42</v>
      </c>
      <c r="J3913" s="32">
        <v>-91.969999999999345</v>
      </c>
      <c r="K3913" s="32">
        <v>-1.0000000000218279E-2</v>
      </c>
      <c r="L3913" s="32"/>
    </row>
    <row r="3914" spans="1:12">
      <c r="A3914" s="56"/>
      <c r="B3914" s="56" t="s">
        <v>4363</v>
      </c>
      <c r="C3914" s="56" t="s">
        <v>4371</v>
      </c>
      <c r="D3914" s="32">
        <v>153600</v>
      </c>
      <c r="E3914" s="32">
        <v>-68283</v>
      </c>
      <c r="F3914" s="32">
        <v>85317</v>
      </c>
      <c r="G3914" s="32">
        <v>-7276.01</v>
      </c>
      <c r="H3914" s="32">
        <v>-7355.97</v>
      </c>
      <c r="I3914" s="32">
        <v>-7355.97</v>
      </c>
      <c r="J3914" s="32">
        <v>-79.960000000000036</v>
      </c>
      <c r="K3914" s="32">
        <v>0</v>
      </c>
      <c r="L3914" s="32"/>
    </row>
    <row r="3915" spans="1:12">
      <c r="A3915" s="56"/>
      <c r="B3915" s="56" t="s">
        <v>234</v>
      </c>
      <c r="C3915" s="56" t="s">
        <v>233</v>
      </c>
      <c r="D3915" s="32">
        <v>287773</v>
      </c>
      <c r="E3915" s="32">
        <v>-141860</v>
      </c>
      <c r="F3915" s="32">
        <v>145913</v>
      </c>
      <c r="G3915" s="32">
        <v>-13631.76</v>
      </c>
      <c r="H3915" s="32">
        <v>-13781.57</v>
      </c>
      <c r="I3915" s="32">
        <v>-13781.56</v>
      </c>
      <c r="J3915" s="32">
        <v>-149.80999999999949</v>
      </c>
      <c r="K3915" s="32">
        <v>1.0000000000218279E-2</v>
      </c>
      <c r="L3915" s="32"/>
    </row>
    <row r="3916" spans="1:12">
      <c r="A3916" s="56"/>
      <c r="B3916" s="56" t="s">
        <v>236</v>
      </c>
      <c r="C3916" s="56" t="s">
        <v>235</v>
      </c>
      <c r="D3916" s="32">
        <v>33967</v>
      </c>
      <c r="E3916" s="32">
        <v>-19361</v>
      </c>
      <c r="F3916" s="32">
        <v>14606</v>
      </c>
      <c r="G3916" s="32">
        <v>-1609.03</v>
      </c>
      <c r="H3916" s="32">
        <v>-1626.71</v>
      </c>
      <c r="I3916" s="32">
        <v>-1626.72</v>
      </c>
      <c r="J3916" s="32">
        <v>-17.680000000000064</v>
      </c>
      <c r="K3916" s="32">
        <v>-9.9999999999909051E-3</v>
      </c>
      <c r="L3916" s="32"/>
    </row>
    <row r="3917" spans="1:12">
      <c r="A3917" s="56"/>
      <c r="B3917" s="56" t="s">
        <v>1113</v>
      </c>
      <c r="C3917" s="56" t="s">
        <v>1112</v>
      </c>
      <c r="D3917" s="32">
        <v>98933</v>
      </c>
      <c r="E3917" s="32">
        <v>-56392</v>
      </c>
      <c r="F3917" s="32">
        <v>42541</v>
      </c>
      <c r="G3917" s="32">
        <v>-4686.45</v>
      </c>
      <c r="H3917" s="32">
        <v>-4737.9399999999996</v>
      </c>
      <c r="I3917" s="32">
        <v>-4737.95</v>
      </c>
      <c r="J3917" s="32">
        <v>-51.489999999999782</v>
      </c>
      <c r="K3917" s="32">
        <v>-1.0000000000218279E-2</v>
      </c>
      <c r="L3917" s="32"/>
    </row>
    <row r="3918" spans="1:12">
      <c r="A3918" s="56"/>
      <c r="B3918" s="56" t="s">
        <v>1132</v>
      </c>
      <c r="C3918" s="56" t="s">
        <v>1131</v>
      </c>
      <c r="D3918" s="32">
        <v>205000</v>
      </c>
      <c r="E3918" s="32">
        <v>-96041</v>
      </c>
      <c r="F3918" s="32">
        <v>108959</v>
      </c>
      <c r="G3918" s="32">
        <v>-9710.82</v>
      </c>
      <c r="H3918" s="32">
        <v>-9817.5400000000009</v>
      </c>
      <c r="I3918" s="32">
        <v>-9817.5300000000007</v>
      </c>
      <c r="J3918" s="32">
        <v>-106.72000000000116</v>
      </c>
      <c r="K3918" s="32">
        <v>1.0000000000218279E-2</v>
      </c>
      <c r="L3918" s="32"/>
    </row>
    <row r="3919" spans="1:12">
      <c r="A3919" s="56"/>
      <c r="B3919" s="56" t="s">
        <v>1132</v>
      </c>
      <c r="C3919" s="56" t="s">
        <v>1133</v>
      </c>
      <c r="D3919" s="32">
        <v>410000</v>
      </c>
      <c r="E3919" s="32">
        <v>-192082</v>
      </c>
      <c r="F3919" s="32">
        <v>217918</v>
      </c>
      <c r="G3919" s="32">
        <v>-19421.64</v>
      </c>
      <c r="H3919" s="32">
        <v>-19635.07</v>
      </c>
      <c r="I3919" s="32">
        <v>-19635.07</v>
      </c>
      <c r="J3919" s="32">
        <v>-213.43000000000029</v>
      </c>
      <c r="K3919" s="32">
        <v>0</v>
      </c>
      <c r="L3919" s="32"/>
    </row>
    <row r="3920" spans="1:12">
      <c r="A3920" s="56"/>
      <c r="B3920" s="56" t="s">
        <v>4373</v>
      </c>
      <c r="C3920" s="56" t="s">
        <v>4372</v>
      </c>
      <c r="D3920" s="32">
        <v>67200</v>
      </c>
      <c r="E3920" s="32">
        <v>-27425</v>
      </c>
      <c r="F3920" s="32">
        <v>39775</v>
      </c>
      <c r="G3920" s="32">
        <v>-3183.26</v>
      </c>
      <c r="H3920" s="32">
        <v>-3218.23</v>
      </c>
      <c r="I3920" s="32">
        <v>-3218.24</v>
      </c>
      <c r="J3920" s="32">
        <v>-34.9699999999998</v>
      </c>
      <c r="K3920" s="32">
        <v>-9.9999999997635314E-3</v>
      </c>
      <c r="L3920" s="32"/>
    </row>
    <row r="3921" spans="1:12">
      <c r="A3921" s="56"/>
      <c r="B3921" s="56" t="s">
        <v>238</v>
      </c>
      <c r="C3921" s="56" t="s">
        <v>237</v>
      </c>
      <c r="D3921" s="32">
        <v>69850</v>
      </c>
      <c r="E3921" s="32">
        <v>-32033</v>
      </c>
      <c r="F3921" s="32">
        <v>37817</v>
      </c>
      <c r="G3921" s="32">
        <v>-3308.79</v>
      </c>
      <c r="H3921" s="32">
        <v>-3345.14</v>
      </c>
      <c r="I3921" s="32">
        <v>-3345.15</v>
      </c>
      <c r="J3921" s="32">
        <v>-36.349999999999909</v>
      </c>
      <c r="K3921" s="32">
        <v>-1.0000000000218279E-2</v>
      </c>
      <c r="L3921" s="32"/>
    </row>
    <row r="3922" spans="1:12">
      <c r="A3922" s="56"/>
      <c r="B3922" s="56" t="s">
        <v>240</v>
      </c>
      <c r="C3922" s="56" t="s">
        <v>239</v>
      </c>
      <c r="D3922" s="32">
        <v>12999</v>
      </c>
      <c r="E3922" s="32">
        <v>-5684</v>
      </c>
      <c r="F3922" s="32">
        <v>7315</v>
      </c>
      <c r="G3922" s="32">
        <v>-615.76</v>
      </c>
      <c r="H3922" s="32">
        <v>-622.53</v>
      </c>
      <c r="I3922" s="32">
        <v>-622.52</v>
      </c>
      <c r="J3922" s="32">
        <v>-6.7699999999999818</v>
      </c>
      <c r="K3922" s="32">
        <v>9.9999999999909051E-3</v>
      </c>
      <c r="L3922" s="32"/>
    </row>
    <row r="3923" spans="1:12">
      <c r="A3923" s="56"/>
      <c r="B3923" s="56" t="s">
        <v>242</v>
      </c>
      <c r="C3923" s="56" t="s">
        <v>241</v>
      </c>
      <c r="D3923" s="32">
        <v>89609</v>
      </c>
      <c r="E3923" s="32">
        <v>-39742</v>
      </c>
      <c r="F3923" s="32">
        <v>49867</v>
      </c>
      <c r="G3923" s="32">
        <v>-4244.7700000000004</v>
      </c>
      <c r="H3923" s="32">
        <v>-4291.43</v>
      </c>
      <c r="I3923" s="32">
        <v>-4291.42</v>
      </c>
      <c r="J3923" s="32">
        <v>-46.659999999999854</v>
      </c>
      <c r="K3923" s="32">
        <v>1.0000000000218279E-2</v>
      </c>
      <c r="L3923" s="32"/>
    </row>
    <row r="3924" spans="1:12">
      <c r="A3924" s="56"/>
      <c r="B3924" s="56" t="s">
        <v>244</v>
      </c>
      <c r="C3924" s="56" t="s">
        <v>243</v>
      </c>
      <c r="D3924" s="32">
        <v>37004</v>
      </c>
      <c r="E3924" s="32">
        <v>-16412</v>
      </c>
      <c r="F3924" s="32">
        <v>20592</v>
      </c>
      <c r="G3924" s="32">
        <v>-1752.88</v>
      </c>
      <c r="H3924" s="32">
        <v>-1772.13</v>
      </c>
      <c r="I3924" s="32">
        <v>-1772.14</v>
      </c>
      <c r="J3924" s="32">
        <v>-19.25</v>
      </c>
      <c r="K3924" s="32">
        <v>-9.9999999999909051E-3</v>
      </c>
      <c r="L3924" s="32"/>
    </row>
    <row r="3925" spans="1:12">
      <c r="A3925" s="56"/>
      <c r="B3925" s="56" t="s">
        <v>246</v>
      </c>
      <c r="C3925" s="56" t="s">
        <v>245</v>
      </c>
      <c r="D3925" s="32">
        <v>107013</v>
      </c>
      <c r="E3925" s="32">
        <v>-47461</v>
      </c>
      <c r="F3925" s="32">
        <v>59552</v>
      </c>
      <c r="G3925" s="32">
        <v>-5069.18</v>
      </c>
      <c r="H3925" s="32">
        <v>-5124.88</v>
      </c>
      <c r="I3925" s="32">
        <v>-5124.8900000000003</v>
      </c>
      <c r="J3925" s="32">
        <v>-55.699999999999818</v>
      </c>
      <c r="K3925" s="32">
        <v>-1.0000000000218279E-2</v>
      </c>
      <c r="L3925" s="32"/>
    </row>
    <row r="3926" spans="1:12">
      <c r="A3926" s="56"/>
      <c r="B3926" s="56" t="s">
        <v>248</v>
      </c>
      <c r="C3926" s="56" t="s">
        <v>247</v>
      </c>
      <c r="D3926" s="32">
        <v>39491</v>
      </c>
      <c r="E3926" s="32">
        <v>-17514</v>
      </c>
      <c r="F3926" s="32">
        <v>21976</v>
      </c>
      <c r="G3926" s="32">
        <v>-1870.67</v>
      </c>
      <c r="H3926" s="32">
        <v>-1891.24</v>
      </c>
      <c r="I3926" s="32">
        <v>-1891.23</v>
      </c>
      <c r="J3926" s="32">
        <v>-20.569999999999936</v>
      </c>
      <c r="K3926" s="32">
        <v>9.9999999999909051E-3</v>
      </c>
      <c r="L3926" s="32"/>
    </row>
    <row r="3927" spans="1:12">
      <c r="A3927" s="56"/>
      <c r="B3927" s="56" t="s">
        <v>250</v>
      </c>
      <c r="C3927" s="56" t="s">
        <v>249</v>
      </c>
      <c r="D3927" s="32">
        <v>43995</v>
      </c>
      <c r="E3927" s="32">
        <v>-19512</v>
      </c>
      <c r="F3927" s="32">
        <v>24483</v>
      </c>
      <c r="G3927" s="32">
        <v>-2084.04</v>
      </c>
      <c r="H3927" s="32">
        <v>-2106.94</v>
      </c>
      <c r="I3927" s="32">
        <v>-2106.9499999999998</v>
      </c>
      <c r="J3927" s="32">
        <v>-22.900000000000091</v>
      </c>
      <c r="K3927" s="32">
        <v>-9.9999999997635314E-3</v>
      </c>
      <c r="L3927" s="32"/>
    </row>
    <row r="3928" spans="1:12">
      <c r="A3928" s="56"/>
      <c r="B3928" s="56" t="s">
        <v>252</v>
      </c>
      <c r="C3928" s="56" t="s">
        <v>251</v>
      </c>
      <c r="D3928" s="32">
        <v>19002</v>
      </c>
      <c r="E3928" s="32">
        <v>-8427</v>
      </c>
      <c r="F3928" s="32">
        <v>10574</v>
      </c>
      <c r="G3928" s="32">
        <v>-900.11</v>
      </c>
      <c r="H3928" s="32">
        <v>-910</v>
      </c>
      <c r="I3928" s="32">
        <v>-909.99</v>
      </c>
      <c r="J3928" s="32">
        <v>-9.8899999999999864</v>
      </c>
      <c r="K3928" s="32">
        <v>9.9999999999909051E-3</v>
      </c>
      <c r="L3928" s="32"/>
    </row>
    <row r="3929" spans="1:12">
      <c r="A3929" s="56"/>
      <c r="B3929" s="56" t="s">
        <v>254</v>
      </c>
      <c r="C3929" s="56" t="s">
        <v>253</v>
      </c>
      <c r="D3929" s="32">
        <v>10973</v>
      </c>
      <c r="E3929" s="32">
        <v>-4552</v>
      </c>
      <c r="F3929" s="32">
        <v>6420</v>
      </c>
      <c r="G3929" s="32">
        <v>-519.78</v>
      </c>
      <c r="H3929" s="32">
        <v>-525.5</v>
      </c>
      <c r="I3929" s="32">
        <v>-525.49</v>
      </c>
      <c r="J3929" s="32">
        <v>-5.7200000000000273</v>
      </c>
      <c r="K3929" s="32">
        <v>9.9999999999909051E-3</v>
      </c>
      <c r="L3929" s="32"/>
    </row>
    <row r="3930" spans="1:12">
      <c r="A3930" s="56"/>
      <c r="B3930" s="56" t="s">
        <v>256</v>
      </c>
      <c r="C3930" s="56" t="s">
        <v>255</v>
      </c>
      <c r="D3930" s="32">
        <v>21772</v>
      </c>
      <c r="E3930" s="32">
        <v>-9033</v>
      </c>
      <c r="F3930" s="32">
        <v>12739</v>
      </c>
      <c r="G3930" s="32">
        <v>-1031.3399999999999</v>
      </c>
      <c r="H3930" s="32">
        <v>-1042.68</v>
      </c>
      <c r="I3930" s="32">
        <v>-1042.68</v>
      </c>
      <c r="J3930" s="32">
        <v>-11.340000000000146</v>
      </c>
      <c r="K3930" s="32">
        <v>0</v>
      </c>
      <c r="L3930" s="32"/>
    </row>
    <row r="3931" spans="1:12">
      <c r="A3931" s="56"/>
      <c r="B3931" s="56" t="s">
        <v>258</v>
      </c>
      <c r="C3931" s="56" t="s">
        <v>257</v>
      </c>
      <c r="D3931" s="32">
        <v>150986</v>
      </c>
      <c r="E3931" s="32">
        <v>-66964</v>
      </c>
      <c r="F3931" s="32">
        <v>84023</v>
      </c>
      <c r="G3931" s="32">
        <v>-7152.21</v>
      </c>
      <c r="H3931" s="32">
        <v>-7230.8</v>
      </c>
      <c r="I3931" s="32">
        <v>-7230.81</v>
      </c>
      <c r="J3931" s="32">
        <v>-78.590000000000146</v>
      </c>
      <c r="K3931" s="32">
        <v>-1.0000000000218279E-2</v>
      </c>
      <c r="L3931" s="32"/>
    </row>
    <row r="3932" spans="1:12">
      <c r="A3932" s="56"/>
      <c r="B3932" s="56" t="s">
        <v>4375</v>
      </c>
      <c r="C3932" s="56" t="s">
        <v>4374</v>
      </c>
      <c r="D3932" s="32">
        <v>270000</v>
      </c>
      <c r="E3932" s="32">
        <v>-110190</v>
      </c>
      <c r="F3932" s="32">
        <v>159810</v>
      </c>
      <c r="G3932" s="32">
        <v>-12789.86</v>
      </c>
      <c r="H3932" s="32">
        <v>-12930.41</v>
      </c>
      <c r="I3932" s="32">
        <v>-12930.41</v>
      </c>
      <c r="J3932" s="32">
        <v>-140.54999999999927</v>
      </c>
      <c r="K3932" s="32">
        <v>0</v>
      </c>
      <c r="L3932" s="32"/>
    </row>
    <row r="3933" spans="1:12">
      <c r="A3933" s="56"/>
      <c r="B3933" s="56" t="s">
        <v>3974</v>
      </c>
      <c r="C3933" s="56" t="s">
        <v>3973</v>
      </c>
      <c r="D3933" s="32">
        <v>223020</v>
      </c>
      <c r="E3933" s="32">
        <v>-71107</v>
      </c>
      <c r="F3933" s="32">
        <v>151913</v>
      </c>
      <c r="G3933" s="32">
        <v>-8803.69</v>
      </c>
      <c r="H3933" s="32">
        <v>-8900.43</v>
      </c>
      <c r="I3933" s="32">
        <v>-8900.43</v>
      </c>
      <c r="J3933" s="32">
        <v>-96.739999999999782</v>
      </c>
      <c r="K3933" s="32">
        <v>0</v>
      </c>
      <c r="L3933" s="32"/>
    </row>
    <row r="3934" spans="1:12">
      <c r="A3934" s="56"/>
      <c r="B3934" s="56" t="s">
        <v>3976</v>
      </c>
      <c r="C3934" s="56" t="s">
        <v>3975</v>
      </c>
      <c r="D3934" s="32">
        <v>97280</v>
      </c>
      <c r="E3934" s="32">
        <v>-37321</v>
      </c>
      <c r="F3934" s="32">
        <v>59959</v>
      </c>
      <c r="G3934" s="32">
        <v>-4608.1400000000003</v>
      </c>
      <c r="H3934" s="32">
        <v>-4658.78</v>
      </c>
      <c r="I3934" s="32">
        <v>-4658.78</v>
      </c>
      <c r="J3934" s="32">
        <v>-50.639999999999418</v>
      </c>
      <c r="K3934" s="32">
        <v>0</v>
      </c>
      <c r="L3934" s="32"/>
    </row>
    <row r="3935" spans="1:12">
      <c r="A3935" s="56"/>
      <c r="B3935" s="56" t="s">
        <v>4373</v>
      </c>
      <c r="C3935" s="56" t="s">
        <v>4376</v>
      </c>
      <c r="D3935" s="32">
        <v>537600</v>
      </c>
      <c r="E3935" s="32">
        <v>-219400</v>
      </c>
      <c r="F3935" s="32">
        <v>318200</v>
      </c>
      <c r="G3935" s="32">
        <v>-25466.04</v>
      </c>
      <c r="H3935" s="32">
        <v>-25745.88</v>
      </c>
      <c r="I3935" s="32">
        <v>-25745.89</v>
      </c>
      <c r="J3935" s="32">
        <v>-279.84000000000015</v>
      </c>
      <c r="K3935" s="32">
        <v>-9.9999999983992893E-3</v>
      </c>
      <c r="L3935" s="32"/>
    </row>
    <row r="3936" spans="1:12">
      <c r="A3936" s="56"/>
      <c r="B3936" s="56" t="s">
        <v>1347</v>
      </c>
      <c r="C3936" s="56" t="s">
        <v>1346</v>
      </c>
      <c r="D3936" s="32">
        <v>395300</v>
      </c>
      <c r="E3936" s="32">
        <v>-162972</v>
      </c>
      <c r="F3936" s="32">
        <v>232328</v>
      </c>
      <c r="G3936" s="32">
        <v>-18725.310000000001</v>
      </c>
      <c r="H3936" s="32">
        <v>-18931.080000000002</v>
      </c>
      <c r="I3936" s="32">
        <v>-18931.080000000002</v>
      </c>
      <c r="J3936" s="32">
        <v>-205.77000000000044</v>
      </c>
      <c r="K3936" s="32">
        <v>0</v>
      </c>
      <c r="L3936" s="32"/>
    </row>
    <row r="3937" spans="1:12">
      <c r="A3937" s="56"/>
      <c r="B3937" s="56" t="s">
        <v>1349</v>
      </c>
      <c r="C3937" s="56" t="s">
        <v>1348</v>
      </c>
      <c r="D3937" s="32">
        <v>165148</v>
      </c>
      <c r="E3937" s="32">
        <v>-68000</v>
      </c>
      <c r="F3937" s="32">
        <v>97148</v>
      </c>
      <c r="G3937" s="32">
        <v>-7823.04</v>
      </c>
      <c r="H3937" s="32">
        <v>-7909</v>
      </c>
      <c r="I3937" s="32">
        <v>-7909.01</v>
      </c>
      <c r="J3937" s="32">
        <v>-85.960000000000036</v>
      </c>
      <c r="K3937" s="32">
        <v>-1.0000000000218279E-2</v>
      </c>
      <c r="L3937" s="32"/>
    </row>
    <row r="3938" spans="1:12">
      <c r="A3938" s="56"/>
      <c r="B3938" s="56" t="s">
        <v>4412</v>
      </c>
      <c r="C3938" s="56" t="s">
        <v>4411</v>
      </c>
      <c r="D3938" s="32">
        <v>383500</v>
      </c>
      <c r="E3938" s="32">
        <v>-146329</v>
      </c>
      <c r="F3938" s="32">
        <v>237171</v>
      </c>
      <c r="G3938" s="32">
        <v>-18166.34</v>
      </c>
      <c r="H3938" s="32">
        <v>-18365.98</v>
      </c>
      <c r="I3938" s="32">
        <v>-18365.97</v>
      </c>
      <c r="J3938" s="32">
        <v>-199.63999999999942</v>
      </c>
      <c r="K3938" s="32">
        <v>9.9999999983992893E-3</v>
      </c>
      <c r="L3938" s="32"/>
    </row>
    <row r="3939" spans="1:12">
      <c r="A3939" s="56"/>
      <c r="B3939" s="56" t="s">
        <v>3685</v>
      </c>
      <c r="C3939" s="56" t="s">
        <v>3684</v>
      </c>
      <c r="D3939" s="32">
        <v>106187</v>
      </c>
      <c r="E3939" s="32">
        <v>-40406</v>
      </c>
      <c r="F3939" s="32">
        <v>65781</v>
      </c>
      <c r="G3939" s="32">
        <v>-5030.07</v>
      </c>
      <c r="H3939" s="32">
        <v>-5085.34</v>
      </c>
      <c r="I3939" s="32">
        <v>-5085.3500000000004</v>
      </c>
      <c r="J3939" s="32">
        <v>-55.270000000000437</v>
      </c>
      <c r="K3939" s="32">
        <v>-1.0000000000218279E-2</v>
      </c>
      <c r="L3939" s="32"/>
    </row>
    <row r="3940" spans="1:12">
      <c r="A3940" s="56"/>
      <c r="B3940" s="56" t="s">
        <v>6012</v>
      </c>
      <c r="C3940" s="56" t="s">
        <v>6011</v>
      </c>
      <c r="D3940" s="32">
        <v>639240</v>
      </c>
      <c r="E3940" s="32">
        <v>-204802</v>
      </c>
      <c r="F3940" s="32">
        <v>434438</v>
      </c>
      <c r="G3940" s="32">
        <v>-30293.9</v>
      </c>
      <c r="H3940" s="32">
        <v>-30626.81</v>
      </c>
      <c r="I3940" s="32">
        <v>-30626.799999999999</v>
      </c>
      <c r="J3940" s="32">
        <v>-332.90999999999985</v>
      </c>
      <c r="K3940" s="32">
        <v>1.0000000002037268E-2</v>
      </c>
      <c r="L3940" s="32"/>
    </row>
    <row r="3941" spans="1:12">
      <c r="A3941" s="56"/>
      <c r="B3941" s="56" t="s">
        <v>5972</v>
      </c>
      <c r="C3941" s="56" t="s">
        <v>5971</v>
      </c>
      <c r="D3941" s="32">
        <v>40840</v>
      </c>
      <c r="E3941" s="32">
        <v>-15503</v>
      </c>
      <c r="F3941" s="32">
        <v>25337</v>
      </c>
      <c r="G3941" s="32">
        <v>-1935.91</v>
      </c>
      <c r="H3941" s="32">
        <v>-1957.18</v>
      </c>
      <c r="I3941" s="32">
        <v>-1957.18</v>
      </c>
      <c r="J3941" s="32">
        <v>-21.269999999999982</v>
      </c>
      <c r="K3941" s="32">
        <v>0</v>
      </c>
      <c r="L3941" s="32"/>
    </row>
    <row r="3942" spans="1:12">
      <c r="A3942" s="56"/>
      <c r="B3942" s="56" t="s">
        <v>5994</v>
      </c>
      <c r="C3942" s="56" t="s">
        <v>5993</v>
      </c>
      <c r="D3942" s="32">
        <v>1759366</v>
      </c>
      <c r="E3942" s="32">
        <v>-572812</v>
      </c>
      <c r="F3942" s="32">
        <v>1186554</v>
      </c>
      <c r="G3942" s="32">
        <v>-83378.929999999993</v>
      </c>
      <c r="H3942" s="32">
        <v>-84295.19</v>
      </c>
      <c r="I3942" s="32">
        <v>-84295.19</v>
      </c>
      <c r="J3942" s="32">
        <v>-916.26000000000931</v>
      </c>
      <c r="K3942" s="32">
        <v>0</v>
      </c>
      <c r="L3942" s="32"/>
    </row>
    <row r="3943" spans="1:12">
      <c r="A3943" s="56"/>
      <c r="B3943" s="56" t="s">
        <v>6018</v>
      </c>
      <c r="C3943" s="56" t="s">
        <v>6017</v>
      </c>
      <c r="D3943" s="32">
        <v>401200</v>
      </c>
      <c r="E3943" s="32">
        <v>-120409</v>
      </c>
      <c r="F3943" s="32">
        <v>280791</v>
      </c>
      <c r="G3943" s="32">
        <v>-19011.61</v>
      </c>
      <c r="H3943" s="32">
        <v>-19220.54</v>
      </c>
      <c r="I3943" s="32">
        <v>-19220.53</v>
      </c>
      <c r="J3943" s="32">
        <v>-208.93000000000029</v>
      </c>
      <c r="K3943" s="32">
        <v>1.0000000002037268E-2</v>
      </c>
      <c r="L3943" s="32"/>
    </row>
    <row r="3944" spans="1:12">
      <c r="A3944" s="56"/>
      <c r="B3944" s="56" t="s">
        <v>6467</v>
      </c>
      <c r="C3944" s="56" t="s">
        <v>6466</v>
      </c>
      <c r="D3944" s="32">
        <v>180415</v>
      </c>
      <c r="E3944" s="32">
        <v>-58177</v>
      </c>
      <c r="F3944" s="32">
        <v>122238</v>
      </c>
      <c r="G3944" s="32">
        <v>-8521.69</v>
      </c>
      <c r="H3944" s="32">
        <v>-8615.34</v>
      </c>
      <c r="I3944" s="32">
        <v>-8615.34</v>
      </c>
      <c r="J3944" s="32">
        <v>-93.649999999999636</v>
      </c>
      <c r="K3944" s="32">
        <v>0</v>
      </c>
      <c r="L3944" s="32"/>
    </row>
    <row r="3945" spans="1:12">
      <c r="A3945" s="56"/>
      <c r="B3945" s="56" t="s">
        <v>6469</v>
      </c>
      <c r="C3945" s="56" t="s">
        <v>6468</v>
      </c>
      <c r="D3945" s="32">
        <v>58533</v>
      </c>
      <c r="E3945" s="32">
        <v>-18753</v>
      </c>
      <c r="F3945" s="32">
        <v>39780</v>
      </c>
      <c r="G3945" s="32">
        <v>-2773.93</v>
      </c>
      <c r="H3945" s="32">
        <v>-2804.42</v>
      </c>
      <c r="I3945" s="32">
        <v>-2804.41</v>
      </c>
      <c r="J3945" s="32">
        <v>-30.490000000000236</v>
      </c>
      <c r="K3945" s="32">
        <v>1.0000000000218279E-2</v>
      </c>
      <c r="L3945" s="32"/>
    </row>
    <row r="3946" spans="1:12">
      <c r="A3946" s="56"/>
      <c r="B3946" s="56" t="s">
        <v>6471</v>
      </c>
      <c r="C3946" s="56" t="s">
        <v>6470</v>
      </c>
      <c r="D3946" s="32">
        <v>51000</v>
      </c>
      <c r="E3946" s="32">
        <v>-16340</v>
      </c>
      <c r="F3946" s="32">
        <v>34660</v>
      </c>
      <c r="G3946" s="32">
        <v>-2416.92</v>
      </c>
      <c r="H3946" s="32">
        <v>-2443.4699999999998</v>
      </c>
      <c r="I3946" s="32">
        <v>-2443.48</v>
      </c>
      <c r="J3946" s="32">
        <v>-26.549999999999727</v>
      </c>
      <c r="K3946" s="32">
        <v>-1.0000000000218279E-2</v>
      </c>
      <c r="L3946" s="32"/>
    </row>
    <row r="3947" spans="1:12">
      <c r="A3947" s="56"/>
      <c r="B3947" s="56" t="s">
        <v>6473</v>
      </c>
      <c r="C3947" s="56" t="s">
        <v>6472</v>
      </c>
      <c r="D3947" s="32">
        <v>21187</v>
      </c>
      <c r="E3947" s="32">
        <v>-6788</v>
      </c>
      <c r="F3947" s="32">
        <v>14399</v>
      </c>
      <c r="G3947" s="32">
        <v>-1004.04</v>
      </c>
      <c r="H3947" s="32">
        <v>-1015.07</v>
      </c>
      <c r="I3947" s="32">
        <v>-1015.08</v>
      </c>
      <c r="J3947" s="32">
        <v>-11.030000000000086</v>
      </c>
      <c r="K3947" s="32">
        <v>-9.9999999999909051E-3</v>
      </c>
      <c r="L3947" s="32"/>
    </row>
    <row r="3948" spans="1:12">
      <c r="A3948" s="56"/>
      <c r="B3948" s="56" t="s">
        <v>6499</v>
      </c>
      <c r="C3948" s="56" t="s">
        <v>6495</v>
      </c>
      <c r="D3948" s="32">
        <v>49560</v>
      </c>
      <c r="E3948" s="32">
        <v>-14076</v>
      </c>
      <c r="F3948" s="32">
        <v>35484</v>
      </c>
      <c r="G3948" s="32">
        <v>-2348.36</v>
      </c>
      <c r="H3948" s="32">
        <v>-2374.16</v>
      </c>
      <c r="I3948" s="32">
        <v>-2374.16</v>
      </c>
      <c r="J3948" s="32">
        <v>-25.799999999999727</v>
      </c>
      <c r="K3948" s="32">
        <v>0</v>
      </c>
      <c r="L3948" s="32"/>
    </row>
    <row r="3949" spans="1:12">
      <c r="A3949" s="56"/>
      <c r="B3949" s="56" t="s">
        <v>6552</v>
      </c>
      <c r="C3949" s="56" t="s">
        <v>6551</v>
      </c>
      <c r="D3949" s="32">
        <v>677376</v>
      </c>
      <c r="E3949" s="32">
        <v>-166701</v>
      </c>
      <c r="F3949" s="32">
        <v>510675</v>
      </c>
      <c r="G3949" s="32">
        <v>-32092.720000000001</v>
      </c>
      <c r="H3949" s="32">
        <v>-32445.39</v>
      </c>
      <c r="I3949" s="32">
        <v>-32445.39</v>
      </c>
      <c r="J3949" s="32">
        <v>-352.66999999999825</v>
      </c>
      <c r="K3949" s="32">
        <v>0</v>
      </c>
      <c r="L3949" s="32"/>
    </row>
    <row r="3950" spans="1:12">
      <c r="A3950" s="56"/>
      <c r="B3950" s="56" t="s">
        <v>6554</v>
      </c>
      <c r="C3950" s="56" t="s">
        <v>6553</v>
      </c>
      <c r="D3950" s="32">
        <v>1162368</v>
      </c>
      <c r="E3950" s="32">
        <v>-283038</v>
      </c>
      <c r="F3950" s="32">
        <v>879330</v>
      </c>
      <c r="G3950" s="32">
        <v>-55070.21</v>
      </c>
      <c r="H3950" s="32">
        <v>-55675.38</v>
      </c>
      <c r="I3950" s="32">
        <v>-55675.38</v>
      </c>
      <c r="J3950" s="32">
        <v>-605.16999999999825</v>
      </c>
      <c r="K3950" s="32">
        <v>0</v>
      </c>
      <c r="L3950" s="32"/>
    </row>
    <row r="3951" spans="1:12">
      <c r="A3951" s="56"/>
      <c r="B3951" s="56" t="s">
        <v>5994</v>
      </c>
      <c r="C3951" s="56" t="s">
        <v>6555</v>
      </c>
      <c r="D3951" s="32">
        <v>134196</v>
      </c>
      <c r="E3951" s="32">
        <v>-43691</v>
      </c>
      <c r="F3951" s="32">
        <v>90504</v>
      </c>
      <c r="G3951" s="32">
        <v>-6359.72</v>
      </c>
      <c r="H3951" s="32">
        <v>-6429.61</v>
      </c>
      <c r="I3951" s="32">
        <v>-6429.61</v>
      </c>
      <c r="J3951" s="32">
        <v>-69.889999999999418</v>
      </c>
      <c r="K3951" s="32">
        <v>0</v>
      </c>
      <c r="L3951" s="32"/>
    </row>
    <row r="3952" spans="1:12">
      <c r="A3952" s="56"/>
      <c r="B3952" s="56" t="s">
        <v>6568</v>
      </c>
      <c r="C3952" s="56" t="s">
        <v>6562</v>
      </c>
      <c r="D3952" s="32">
        <v>204800</v>
      </c>
      <c r="E3952" s="32">
        <v>-57422</v>
      </c>
      <c r="F3952" s="32">
        <v>147378</v>
      </c>
      <c r="G3952" s="32">
        <v>-9704.14</v>
      </c>
      <c r="H3952" s="32">
        <v>-9810.7800000000007</v>
      </c>
      <c r="I3952" s="32">
        <v>-9810.7800000000007</v>
      </c>
      <c r="J3952" s="32">
        <v>-106.64000000000124</v>
      </c>
      <c r="K3952" s="32">
        <v>0</v>
      </c>
      <c r="L3952" s="32"/>
    </row>
    <row r="3953" spans="1:12">
      <c r="A3953" s="56"/>
      <c r="B3953" s="56" t="s">
        <v>6569</v>
      </c>
      <c r="C3953" s="56" t="s">
        <v>6563</v>
      </c>
      <c r="D3953" s="32">
        <v>722040</v>
      </c>
      <c r="E3953" s="32">
        <v>-202447</v>
      </c>
      <c r="F3953" s="32">
        <v>519593</v>
      </c>
      <c r="G3953" s="32">
        <v>-34212.79</v>
      </c>
      <c r="H3953" s="32">
        <v>-34588.75</v>
      </c>
      <c r="I3953" s="32">
        <v>-34588.75</v>
      </c>
      <c r="J3953" s="32">
        <v>-375.95999999999913</v>
      </c>
      <c r="K3953" s="32">
        <v>0</v>
      </c>
      <c r="L3953" s="32"/>
    </row>
    <row r="3954" spans="1:12">
      <c r="A3954" s="56"/>
      <c r="B3954" s="56" t="s">
        <v>6570</v>
      </c>
      <c r="C3954" s="56" t="s">
        <v>6564</v>
      </c>
      <c r="D3954" s="32">
        <v>17110</v>
      </c>
      <c r="E3954" s="32">
        <v>-4797</v>
      </c>
      <c r="F3954" s="32">
        <v>12313</v>
      </c>
      <c r="G3954" s="32">
        <v>-810.73</v>
      </c>
      <c r="H3954" s="32">
        <v>-819.64</v>
      </c>
      <c r="I3954" s="32">
        <v>-819.64</v>
      </c>
      <c r="J3954" s="32">
        <v>-8.9099999999999682</v>
      </c>
      <c r="K3954" s="32">
        <v>0</v>
      </c>
      <c r="L3954" s="32"/>
    </row>
    <row r="3955" spans="1:12">
      <c r="A3955" s="56"/>
      <c r="B3955" s="56" t="s">
        <v>6571</v>
      </c>
      <c r="C3955" s="56" t="s">
        <v>6557</v>
      </c>
      <c r="D3955" s="32">
        <v>72216</v>
      </c>
      <c r="E3955" s="32">
        <v>-17960</v>
      </c>
      <c r="F3955" s="32">
        <v>54256</v>
      </c>
      <c r="G3955" s="32">
        <v>-3421.48</v>
      </c>
      <c r="H3955" s="32">
        <v>-3459.08</v>
      </c>
      <c r="I3955" s="32">
        <v>-3459.07</v>
      </c>
      <c r="J3955" s="32">
        <v>-37.599999999999909</v>
      </c>
      <c r="K3955" s="32">
        <v>9.9999999997635314E-3</v>
      </c>
      <c r="L3955" s="32"/>
    </row>
    <row r="3956" spans="1:12">
      <c r="A3956" s="56"/>
      <c r="B3956" s="56" t="s">
        <v>6572</v>
      </c>
      <c r="C3956" s="56" t="s">
        <v>6558</v>
      </c>
      <c r="D3956" s="32">
        <v>39040</v>
      </c>
      <c r="E3956" s="32">
        <v>-12893</v>
      </c>
      <c r="F3956" s="32">
        <v>26147</v>
      </c>
      <c r="G3956" s="32">
        <v>-1850.2</v>
      </c>
      <c r="H3956" s="32">
        <v>-1870.53</v>
      </c>
      <c r="I3956" s="32">
        <v>-1870.52</v>
      </c>
      <c r="J3956" s="32">
        <v>-20.329999999999927</v>
      </c>
      <c r="K3956" s="32">
        <v>9.9999999999909051E-3</v>
      </c>
      <c r="L3956" s="32"/>
    </row>
    <row r="3957" spans="1:12">
      <c r="A3957" s="56"/>
      <c r="B3957" s="56" t="s">
        <v>6573</v>
      </c>
      <c r="C3957" s="56" t="s">
        <v>6559</v>
      </c>
      <c r="D3957" s="32">
        <v>22692</v>
      </c>
      <c r="E3957" s="32">
        <v>-7400</v>
      </c>
      <c r="F3957" s="32">
        <v>15292</v>
      </c>
      <c r="G3957" s="32">
        <v>-1075.3900000000001</v>
      </c>
      <c r="H3957" s="32">
        <v>-1087.2</v>
      </c>
      <c r="I3957" s="32">
        <v>-1087.21</v>
      </c>
      <c r="J3957" s="32">
        <v>-11.809999999999945</v>
      </c>
      <c r="K3957" s="32">
        <v>-9.9999999999909051E-3</v>
      </c>
      <c r="L3957" s="32"/>
    </row>
    <row r="3958" spans="1:12">
      <c r="A3958" s="56"/>
      <c r="B3958" s="56" t="s">
        <v>6574</v>
      </c>
      <c r="C3958" s="56" t="s">
        <v>6560</v>
      </c>
      <c r="D3958" s="32">
        <v>193587</v>
      </c>
      <c r="E3958" s="32">
        <v>-52669</v>
      </c>
      <c r="F3958" s="32">
        <v>140918</v>
      </c>
      <c r="G3958" s="32">
        <v>-9172.56</v>
      </c>
      <c r="H3958" s="32">
        <v>-9273.3700000000008</v>
      </c>
      <c r="I3958" s="32">
        <v>-9273.36</v>
      </c>
      <c r="J3958" s="32">
        <v>-100.81000000000131</v>
      </c>
      <c r="K3958" s="32">
        <v>1.0000000000218279E-2</v>
      </c>
      <c r="L3958" s="32"/>
    </row>
    <row r="3959" spans="1:12">
      <c r="A3959" s="56"/>
      <c r="B3959" s="56" t="s">
        <v>6575</v>
      </c>
      <c r="C3959" s="56" t="s">
        <v>6561</v>
      </c>
      <c r="D3959" s="32">
        <v>110000</v>
      </c>
      <c r="E3959" s="32">
        <v>-27128</v>
      </c>
      <c r="F3959" s="32">
        <v>82872</v>
      </c>
      <c r="G3959" s="32">
        <v>-5211.59</v>
      </c>
      <c r="H3959" s="32">
        <v>-5268.86</v>
      </c>
      <c r="I3959" s="32">
        <v>-5268.86</v>
      </c>
      <c r="J3959" s="32">
        <v>-57.269999999999527</v>
      </c>
      <c r="K3959" s="32">
        <v>0</v>
      </c>
      <c r="L3959" s="32"/>
    </row>
    <row r="3960" spans="1:12">
      <c r="A3960" s="56"/>
      <c r="B3960" s="56" t="s">
        <v>6687</v>
      </c>
      <c r="C3960" s="56" t="s">
        <v>6686</v>
      </c>
      <c r="D3960" s="32">
        <v>91000</v>
      </c>
      <c r="E3960" s="32">
        <v>-21260</v>
      </c>
      <c r="F3960" s="32">
        <v>69740</v>
      </c>
      <c r="G3960" s="32">
        <v>-4311.2299999999996</v>
      </c>
      <c r="H3960" s="32">
        <v>-4358.6000000000004</v>
      </c>
      <c r="I3960" s="32">
        <v>-4358.6000000000004</v>
      </c>
      <c r="J3960" s="32">
        <v>-47.3700000000008</v>
      </c>
      <c r="K3960" s="32">
        <v>0</v>
      </c>
      <c r="L3960" s="32"/>
    </row>
    <row r="3961" spans="1:12">
      <c r="A3961" s="56"/>
      <c r="B3961" s="56" t="s">
        <v>6579</v>
      </c>
      <c r="C3961" s="56" t="s">
        <v>6578</v>
      </c>
      <c r="D3961" s="32">
        <v>30896</v>
      </c>
      <c r="E3961" s="32">
        <v>-7844</v>
      </c>
      <c r="F3961" s="32">
        <v>23052</v>
      </c>
      <c r="G3961" s="32">
        <v>-1463.83</v>
      </c>
      <c r="H3961" s="32">
        <v>-1479.91</v>
      </c>
      <c r="I3961" s="32">
        <v>-1479.92</v>
      </c>
      <c r="J3961" s="32">
        <v>-16.080000000000155</v>
      </c>
      <c r="K3961" s="32">
        <v>-9.9999999999909051E-3</v>
      </c>
      <c r="L3961" s="32"/>
    </row>
    <row r="3962" spans="1:12">
      <c r="A3962" s="56"/>
      <c r="B3962" s="56" t="s">
        <v>6581</v>
      </c>
      <c r="C3962" s="56" t="s">
        <v>6580</v>
      </c>
      <c r="D3962" s="32">
        <v>48600</v>
      </c>
      <c r="E3962" s="32">
        <v>-11228</v>
      </c>
      <c r="F3962" s="32">
        <v>37372</v>
      </c>
      <c r="G3962" s="32">
        <v>-2302.46</v>
      </c>
      <c r="H3962" s="32">
        <v>-2327.7600000000002</v>
      </c>
      <c r="I3962" s="32">
        <v>-2327.7600000000002</v>
      </c>
      <c r="J3962" s="32">
        <v>-25.300000000000182</v>
      </c>
      <c r="K3962" s="32">
        <v>0</v>
      </c>
      <c r="L3962" s="32"/>
    </row>
    <row r="3963" spans="1:12">
      <c r="A3963" s="56"/>
      <c r="B3963" s="56" t="s">
        <v>6022</v>
      </c>
      <c r="C3963" s="56" t="s">
        <v>6582</v>
      </c>
      <c r="D3963" s="32">
        <v>2558</v>
      </c>
      <c r="E3963" s="32">
        <v>-756</v>
      </c>
      <c r="F3963" s="32">
        <v>1803</v>
      </c>
      <c r="G3963" s="32">
        <v>-121.23</v>
      </c>
      <c r="H3963" s="32">
        <v>-122.57</v>
      </c>
      <c r="I3963" s="32">
        <v>-122.57</v>
      </c>
      <c r="J3963" s="32">
        <v>-1.3399999999999892</v>
      </c>
      <c r="K3963" s="32">
        <v>0</v>
      </c>
      <c r="L3963" s="32"/>
    </row>
    <row r="3964" spans="1:12">
      <c r="A3964" s="56"/>
      <c r="B3964" s="56" t="s">
        <v>6584</v>
      </c>
      <c r="C3964" s="56" t="s">
        <v>6583</v>
      </c>
      <c r="D3964" s="32">
        <v>236</v>
      </c>
      <c r="E3964" s="32">
        <v>-70</v>
      </c>
      <c r="F3964" s="32">
        <v>166</v>
      </c>
      <c r="G3964" s="32">
        <v>-11.2</v>
      </c>
      <c r="H3964" s="32">
        <v>-11.31</v>
      </c>
      <c r="I3964" s="32">
        <v>-11.32</v>
      </c>
      <c r="J3964" s="32">
        <v>-0.11000000000000121</v>
      </c>
      <c r="K3964" s="32">
        <v>-9.9999999999997868E-3</v>
      </c>
      <c r="L3964" s="32"/>
    </row>
    <row r="3965" spans="1:12">
      <c r="A3965" s="56"/>
      <c r="B3965" s="56" t="s">
        <v>6586</v>
      </c>
      <c r="C3965" s="56" t="s">
        <v>6585</v>
      </c>
      <c r="D3965" s="32">
        <v>591</v>
      </c>
      <c r="E3965" s="32">
        <v>-175</v>
      </c>
      <c r="F3965" s="32">
        <v>416</v>
      </c>
      <c r="G3965" s="32">
        <v>-27.99</v>
      </c>
      <c r="H3965" s="32">
        <v>-28.3</v>
      </c>
      <c r="I3965" s="32">
        <v>-28.29</v>
      </c>
      <c r="J3965" s="32">
        <v>-0.31000000000000227</v>
      </c>
      <c r="K3965" s="32">
        <v>1.0000000000001563E-2</v>
      </c>
      <c r="L3965" s="32"/>
    </row>
    <row r="3966" spans="1:12">
      <c r="A3966" s="56"/>
      <c r="B3966" s="56" t="s">
        <v>6588</v>
      </c>
      <c r="C3966" s="56" t="s">
        <v>6587</v>
      </c>
      <c r="D3966" s="32">
        <v>591</v>
      </c>
      <c r="E3966" s="32">
        <v>-175</v>
      </c>
      <c r="F3966" s="32">
        <v>416</v>
      </c>
      <c r="G3966" s="32">
        <v>-27.99</v>
      </c>
      <c r="H3966" s="32">
        <v>-28.3</v>
      </c>
      <c r="I3966" s="32">
        <v>-28.29</v>
      </c>
      <c r="J3966" s="32">
        <v>-0.31000000000000227</v>
      </c>
      <c r="K3966" s="32">
        <v>1.0000000000001563E-2</v>
      </c>
      <c r="L3966" s="32"/>
    </row>
    <row r="3967" spans="1:12">
      <c r="A3967" s="56"/>
      <c r="B3967" s="56" t="s">
        <v>6590</v>
      </c>
      <c r="C3967" s="56" t="s">
        <v>6589</v>
      </c>
      <c r="D3967" s="32">
        <v>591</v>
      </c>
      <c r="E3967" s="32">
        <v>-175</v>
      </c>
      <c r="F3967" s="32">
        <v>416</v>
      </c>
      <c r="G3967" s="32">
        <v>-27.99</v>
      </c>
      <c r="H3967" s="32">
        <v>-28.3</v>
      </c>
      <c r="I3967" s="32">
        <v>-28.29</v>
      </c>
      <c r="J3967" s="32">
        <v>-0.31000000000000227</v>
      </c>
      <c r="K3967" s="32">
        <v>1.0000000000001563E-2</v>
      </c>
      <c r="L3967" s="32"/>
    </row>
    <row r="3968" spans="1:12">
      <c r="A3968" s="56"/>
      <c r="B3968" s="56" t="s">
        <v>6592</v>
      </c>
      <c r="C3968" s="56" t="s">
        <v>6591</v>
      </c>
      <c r="D3968" s="32">
        <v>2358</v>
      </c>
      <c r="E3968" s="32">
        <v>-697</v>
      </c>
      <c r="F3968" s="32">
        <v>1662</v>
      </c>
      <c r="G3968" s="32">
        <v>-111.76</v>
      </c>
      <c r="H3968" s="32">
        <v>-112.99</v>
      </c>
      <c r="I3968" s="32">
        <v>-112.98</v>
      </c>
      <c r="J3968" s="32">
        <v>-1.2299999999999898</v>
      </c>
      <c r="K3968" s="32">
        <v>9.9999999999909051E-3</v>
      </c>
      <c r="L3968" s="32"/>
    </row>
    <row r="3969" spans="1:12">
      <c r="A3969" s="56"/>
      <c r="B3969" s="56" t="s">
        <v>6594</v>
      </c>
      <c r="C3969" s="56" t="s">
        <v>6593</v>
      </c>
      <c r="D3969" s="32">
        <v>591</v>
      </c>
      <c r="E3969" s="32">
        <v>-175</v>
      </c>
      <c r="F3969" s="32">
        <v>416</v>
      </c>
      <c r="G3969" s="32">
        <v>-27.99</v>
      </c>
      <c r="H3969" s="32">
        <v>-28.3</v>
      </c>
      <c r="I3969" s="32">
        <v>-28.29</v>
      </c>
      <c r="J3969" s="32">
        <v>-0.31000000000000227</v>
      </c>
      <c r="K3969" s="32">
        <v>1.0000000000001563E-2</v>
      </c>
      <c r="L3969" s="32"/>
    </row>
    <row r="3970" spans="1:12">
      <c r="A3970" s="56"/>
      <c r="B3970" s="56" t="s">
        <v>6596</v>
      </c>
      <c r="C3970" s="56" t="s">
        <v>6595</v>
      </c>
      <c r="D3970" s="32">
        <v>591</v>
      </c>
      <c r="E3970" s="32">
        <v>-175</v>
      </c>
      <c r="F3970" s="32">
        <v>416</v>
      </c>
      <c r="G3970" s="32">
        <v>-27.99</v>
      </c>
      <c r="H3970" s="32">
        <v>-28.3</v>
      </c>
      <c r="I3970" s="32">
        <v>-28.29</v>
      </c>
      <c r="J3970" s="32">
        <v>-0.31000000000000227</v>
      </c>
      <c r="K3970" s="32">
        <v>1.0000000000001563E-2</v>
      </c>
      <c r="L3970" s="32"/>
    </row>
    <row r="3971" spans="1:12">
      <c r="A3971" s="56"/>
      <c r="B3971" s="56" t="s">
        <v>6598</v>
      </c>
      <c r="C3971" s="56" t="s">
        <v>6597</v>
      </c>
      <c r="D3971" s="32">
        <v>2360</v>
      </c>
      <c r="E3971" s="32">
        <v>-697</v>
      </c>
      <c r="F3971" s="32">
        <v>1662</v>
      </c>
      <c r="G3971" s="32">
        <v>-111.81</v>
      </c>
      <c r="H3971" s="32">
        <v>-113.03</v>
      </c>
      <c r="I3971" s="32">
        <v>-113.04</v>
      </c>
      <c r="J3971" s="32">
        <v>-1.2199999999999989</v>
      </c>
      <c r="K3971" s="32">
        <v>-1.0000000000005116E-2</v>
      </c>
      <c r="L3971" s="32"/>
    </row>
    <row r="3972" spans="1:12">
      <c r="A3972" s="56"/>
      <c r="B3972" s="56" t="s">
        <v>6689</v>
      </c>
      <c r="C3972" s="56" t="s">
        <v>6688</v>
      </c>
      <c r="D3972" s="32">
        <v>288914</v>
      </c>
      <c r="E3972" s="32">
        <v>-73352</v>
      </c>
      <c r="F3972" s="32">
        <v>215561</v>
      </c>
      <c r="G3972" s="32">
        <v>-13688.5</v>
      </c>
      <c r="H3972" s="32">
        <v>-13838.92</v>
      </c>
      <c r="I3972" s="32">
        <v>-13838.92</v>
      </c>
      <c r="J3972" s="32">
        <v>-150.42000000000007</v>
      </c>
      <c r="K3972" s="32">
        <v>0</v>
      </c>
      <c r="L3972" s="32"/>
    </row>
    <row r="3973" spans="1:12">
      <c r="A3973" s="56"/>
      <c r="B3973" s="56" t="s">
        <v>6691</v>
      </c>
      <c r="C3973" s="56" t="s">
        <v>6690</v>
      </c>
      <c r="D3973" s="32">
        <v>939280</v>
      </c>
      <c r="E3973" s="32">
        <v>-263358</v>
      </c>
      <c r="F3973" s="32">
        <v>675922</v>
      </c>
      <c r="G3973" s="32">
        <v>-44506.38</v>
      </c>
      <c r="H3973" s="32">
        <v>-44995.45</v>
      </c>
      <c r="I3973" s="32">
        <v>-44995.46</v>
      </c>
      <c r="J3973" s="32">
        <v>-489.06999999999971</v>
      </c>
      <c r="K3973" s="32">
        <v>-1.0000000002037268E-2</v>
      </c>
      <c r="L3973" s="32"/>
    </row>
    <row r="3974" spans="1:12">
      <c r="A3974" s="56"/>
      <c r="B3974" s="56" t="s">
        <v>6693</v>
      </c>
      <c r="C3974" s="56" t="s">
        <v>6692</v>
      </c>
      <c r="D3974" s="32">
        <v>1008939</v>
      </c>
      <c r="E3974" s="32">
        <v>-239913</v>
      </c>
      <c r="F3974" s="32">
        <v>769027</v>
      </c>
      <c r="G3974" s="32">
        <v>-47800.26</v>
      </c>
      <c r="H3974" s="32">
        <v>-48325.53</v>
      </c>
      <c r="I3974" s="32">
        <v>-48325.54</v>
      </c>
      <c r="J3974" s="32">
        <v>-525.2699999999968</v>
      </c>
      <c r="K3974" s="32">
        <v>-1.0000000002037268E-2</v>
      </c>
      <c r="L3974" s="32"/>
    </row>
    <row r="3975" spans="1:12">
      <c r="A3975" s="56"/>
      <c r="B3975" s="56" t="s">
        <v>6695</v>
      </c>
      <c r="C3975" s="56" t="s">
        <v>6694</v>
      </c>
      <c r="D3975" s="32">
        <v>318464</v>
      </c>
      <c r="E3975" s="32">
        <v>-67456</v>
      </c>
      <c r="F3975" s="32">
        <v>251008</v>
      </c>
      <c r="G3975" s="32">
        <v>-15086.57</v>
      </c>
      <c r="H3975" s="32">
        <v>-15252.35</v>
      </c>
      <c r="I3975" s="32">
        <v>-15252.35</v>
      </c>
      <c r="J3975" s="32">
        <v>-165.78000000000065</v>
      </c>
      <c r="K3975" s="32">
        <v>0</v>
      </c>
      <c r="L3975" s="32"/>
    </row>
    <row r="3976" spans="1:12">
      <c r="A3976" s="56"/>
      <c r="B3976" s="56" t="s">
        <v>6697</v>
      </c>
      <c r="C3976" s="56" t="s">
        <v>6696</v>
      </c>
      <c r="D3976" s="32">
        <v>3349773</v>
      </c>
      <c r="E3976" s="32">
        <v>-796533</v>
      </c>
      <c r="F3976" s="32">
        <v>2553240</v>
      </c>
      <c r="G3976" s="32">
        <v>-158701.28</v>
      </c>
      <c r="H3976" s="32">
        <v>-160445.25</v>
      </c>
      <c r="I3976" s="32">
        <v>-160445.25</v>
      </c>
      <c r="J3976" s="32">
        <v>-1743.9700000000012</v>
      </c>
      <c r="K3976" s="32">
        <v>0</v>
      </c>
      <c r="L3976" s="32"/>
    </row>
    <row r="3977" spans="1:12">
      <c r="A3977" s="56"/>
      <c r="B3977" s="56" t="s">
        <v>6600</v>
      </c>
      <c r="C3977" s="56" t="s">
        <v>6599</v>
      </c>
      <c r="D3977" s="32">
        <v>60624</v>
      </c>
      <c r="E3977" s="32">
        <v>-14353</v>
      </c>
      <c r="F3977" s="32">
        <v>46271</v>
      </c>
      <c r="G3977" s="32">
        <v>-2872.16</v>
      </c>
      <c r="H3977" s="32">
        <v>-2903.72</v>
      </c>
      <c r="I3977" s="32">
        <v>-2903.72</v>
      </c>
      <c r="J3977" s="32">
        <v>-31.559999999999945</v>
      </c>
      <c r="K3977" s="32">
        <v>0</v>
      </c>
      <c r="L3977" s="32"/>
    </row>
    <row r="3978" spans="1:12">
      <c r="A3978" s="56"/>
      <c r="B3978" s="56" t="s">
        <v>6762</v>
      </c>
      <c r="C3978" s="56" t="s">
        <v>6761</v>
      </c>
      <c r="D3978" s="32">
        <v>395300</v>
      </c>
      <c r="E3978" s="32">
        <v>-75107</v>
      </c>
      <c r="F3978" s="32">
        <v>320193</v>
      </c>
      <c r="G3978" s="32">
        <v>-18725.310000000001</v>
      </c>
      <c r="H3978" s="32">
        <v>-18931.080000000002</v>
      </c>
      <c r="I3978" s="32">
        <v>-18931.080000000002</v>
      </c>
      <c r="J3978" s="32">
        <v>-205.77000000000044</v>
      </c>
      <c r="K3978" s="32">
        <v>0</v>
      </c>
      <c r="L3978" s="32"/>
    </row>
    <row r="3979" spans="1:12">
      <c r="A3979" s="56"/>
      <c r="B3979" s="56" t="s">
        <v>6752</v>
      </c>
      <c r="C3979" s="56" t="s">
        <v>6751</v>
      </c>
      <c r="D3979" s="32">
        <v>720460</v>
      </c>
      <c r="E3979" s="32">
        <v>-129762</v>
      </c>
      <c r="F3979" s="32">
        <v>590698</v>
      </c>
      <c r="G3979" s="32">
        <v>-34128.089999999997</v>
      </c>
      <c r="H3979" s="32">
        <v>-34503.129999999997</v>
      </c>
      <c r="I3979" s="32">
        <v>-34503.120000000003</v>
      </c>
      <c r="J3979" s="32">
        <v>-375.04000000000087</v>
      </c>
      <c r="K3979" s="32">
        <v>9.9999999947613105E-3</v>
      </c>
      <c r="L3979" s="32"/>
    </row>
    <row r="3980" spans="1:12">
      <c r="A3980" s="56"/>
      <c r="B3980" s="56" t="s">
        <v>6748</v>
      </c>
      <c r="C3980" s="56" t="s">
        <v>6747</v>
      </c>
      <c r="D3980" s="32">
        <v>891268</v>
      </c>
      <c r="E3980" s="32">
        <v>-169341</v>
      </c>
      <c r="F3980" s="32">
        <v>721927</v>
      </c>
      <c r="G3980" s="32">
        <v>-42219.26</v>
      </c>
      <c r="H3980" s="32">
        <v>-42683.21</v>
      </c>
      <c r="I3980" s="32">
        <v>-42683.199999999997</v>
      </c>
      <c r="J3980" s="32">
        <v>-463.94999999999709</v>
      </c>
      <c r="K3980" s="32">
        <v>1.0000000002037268E-2</v>
      </c>
      <c r="L3980" s="32"/>
    </row>
    <row r="3981" spans="1:12">
      <c r="A3981" s="56"/>
      <c r="B3981" s="56" t="s">
        <v>6758</v>
      </c>
      <c r="C3981" s="56" t="s">
        <v>6757</v>
      </c>
      <c r="D3981" s="32">
        <v>453376</v>
      </c>
      <c r="E3981" s="32">
        <v>-82129</v>
      </c>
      <c r="F3981" s="32">
        <v>371247</v>
      </c>
      <c r="G3981" s="32">
        <v>-21476.36</v>
      </c>
      <c r="H3981" s="32">
        <v>-21712.36</v>
      </c>
      <c r="I3981" s="32">
        <v>-21712.37</v>
      </c>
      <c r="J3981" s="32">
        <v>-236</v>
      </c>
      <c r="K3981" s="32">
        <v>-9.9999999983992893E-3</v>
      </c>
      <c r="L3981" s="32"/>
    </row>
    <row r="3982" spans="1:12">
      <c r="A3982" s="56"/>
      <c r="B3982" s="56" t="s">
        <v>6742</v>
      </c>
      <c r="C3982" s="56" t="s">
        <v>6741</v>
      </c>
      <c r="D3982" s="32">
        <v>998280</v>
      </c>
      <c r="E3982" s="32">
        <v>-182398</v>
      </c>
      <c r="F3982" s="32">
        <v>815882</v>
      </c>
      <c r="G3982" s="32">
        <v>-47288.39</v>
      </c>
      <c r="H3982" s="32">
        <v>-47808.04</v>
      </c>
      <c r="I3982" s="32">
        <v>-47808.04</v>
      </c>
      <c r="J3982" s="32">
        <v>-519.65000000000146</v>
      </c>
      <c r="K3982" s="32">
        <v>0</v>
      </c>
      <c r="L3982" s="32"/>
    </row>
    <row r="3983" spans="1:12">
      <c r="A3983" s="56"/>
      <c r="B3983" s="56" t="s">
        <v>6744</v>
      </c>
      <c r="C3983" s="56" t="s">
        <v>6743</v>
      </c>
      <c r="D3983" s="32">
        <v>1147555</v>
      </c>
      <c r="E3983" s="32">
        <v>-60295</v>
      </c>
      <c r="F3983" s="32">
        <v>1087259</v>
      </c>
      <c r="G3983" s="32">
        <v>-63581.57</v>
      </c>
      <c r="H3983" s="32">
        <v>-64280.26</v>
      </c>
      <c r="I3983" s="32">
        <v>-64280.27</v>
      </c>
      <c r="J3983" s="32">
        <v>-698.69000000000233</v>
      </c>
      <c r="K3983" s="32">
        <v>-9.9999999947613105E-3</v>
      </c>
      <c r="L3983" s="32"/>
    </row>
    <row r="3984" spans="1:12">
      <c r="A3984" s="56"/>
      <c r="B3984" s="56" t="s">
        <v>6789</v>
      </c>
      <c r="C3984" s="56" t="s">
        <v>6788</v>
      </c>
      <c r="D3984" s="32">
        <v>305859</v>
      </c>
      <c r="E3984" s="32">
        <v>-38848</v>
      </c>
      <c r="F3984" s="32">
        <v>267011</v>
      </c>
      <c r="G3984" s="32">
        <v>-14488.52</v>
      </c>
      <c r="H3984" s="32">
        <v>-14647.73</v>
      </c>
      <c r="I3984" s="32">
        <v>-14647.73</v>
      </c>
      <c r="J3984" s="32">
        <v>-159.20999999999913</v>
      </c>
      <c r="K3984" s="32">
        <v>0</v>
      </c>
      <c r="L3984" s="32"/>
    </row>
    <row r="3985" spans="1:12">
      <c r="A3985" s="56"/>
      <c r="B3985" s="56" t="s">
        <v>6766</v>
      </c>
      <c r="C3985" s="56" t="s">
        <v>6765</v>
      </c>
      <c r="D3985" s="32">
        <v>59000</v>
      </c>
      <c r="E3985" s="32">
        <v>-9705</v>
      </c>
      <c r="F3985" s="32">
        <v>49295</v>
      </c>
      <c r="G3985" s="32">
        <v>-2794.82</v>
      </c>
      <c r="H3985" s="32">
        <v>-2825.54</v>
      </c>
      <c r="I3985" s="32">
        <v>-2825.53</v>
      </c>
      <c r="J3985" s="32">
        <v>-30.7199999999998</v>
      </c>
      <c r="K3985" s="32">
        <v>9.9999999997635314E-3</v>
      </c>
      <c r="L3985" s="32"/>
    </row>
    <row r="3986" spans="1:12">
      <c r="A3986" s="56"/>
      <c r="B3986" s="56" t="s">
        <v>6770</v>
      </c>
      <c r="C3986" s="56" t="s">
        <v>6769</v>
      </c>
      <c r="D3986" s="32">
        <v>62000</v>
      </c>
      <c r="E3986" s="32">
        <v>-7036</v>
      </c>
      <c r="F3986" s="32">
        <v>54964</v>
      </c>
      <c r="G3986" s="32">
        <v>-2936.93</v>
      </c>
      <c r="H3986" s="32">
        <v>-2969.21</v>
      </c>
      <c r="I3986" s="32">
        <v>-2969.2</v>
      </c>
      <c r="J3986" s="32">
        <v>-32.2800000000002</v>
      </c>
      <c r="K3986" s="32">
        <v>1.0000000000218279E-2</v>
      </c>
      <c r="L3986" s="32"/>
    </row>
    <row r="3987" spans="1:12">
      <c r="A3987" s="56"/>
      <c r="B3987" s="56" t="s">
        <v>6499</v>
      </c>
      <c r="C3987" s="56" t="s">
        <v>6771</v>
      </c>
      <c r="D3987" s="32">
        <v>762480</v>
      </c>
      <c r="E3987" s="32">
        <v>-90495</v>
      </c>
      <c r="F3987" s="32">
        <v>671985</v>
      </c>
      <c r="G3987" s="32">
        <v>-36118.57</v>
      </c>
      <c r="H3987" s="32">
        <v>-36515.480000000003</v>
      </c>
      <c r="I3987" s="32">
        <v>-36515.480000000003</v>
      </c>
      <c r="J3987" s="32">
        <v>-396.91000000000349</v>
      </c>
      <c r="K3987" s="32">
        <v>0</v>
      </c>
      <c r="L3987" s="32"/>
    </row>
    <row r="3988" spans="1:12">
      <c r="A3988" s="56"/>
      <c r="B3988" s="56" t="s">
        <v>6797</v>
      </c>
      <c r="C3988" s="56" t="s">
        <v>6796</v>
      </c>
      <c r="D3988" s="32">
        <v>757180</v>
      </c>
      <c r="E3988" s="32">
        <v>-81983</v>
      </c>
      <c r="F3988" s="32">
        <v>675197</v>
      </c>
      <c r="G3988" s="32">
        <v>-35867.51</v>
      </c>
      <c r="H3988" s="32">
        <v>-36261.660000000003</v>
      </c>
      <c r="I3988" s="32">
        <v>-36261.67</v>
      </c>
      <c r="J3988" s="32">
        <v>-394.15000000000146</v>
      </c>
      <c r="K3988" s="32">
        <v>-9.9999999947613105E-3</v>
      </c>
      <c r="L3988" s="32"/>
    </row>
    <row r="3989" spans="1:12">
      <c r="A3989" s="56"/>
      <c r="B3989" s="56" t="s">
        <v>6783</v>
      </c>
      <c r="C3989" s="56" t="s">
        <v>6782</v>
      </c>
      <c r="D3989" s="32">
        <v>306300</v>
      </c>
      <c r="E3989" s="32">
        <v>-29816</v>
      </c>
      <c r="F3989" s="32">
        <v>276484</v>
      </c>
      <c r="G3989" s="32">
        <v>-14509.39</v>
      </c>
      <c r="H3989" s="32">
        <v>-14668.83</v>
      </c>
      <c r="I3989" s="32">
        <v>-14668.83</v>
      </c>
      <c r="J3989" s="32">
        <v>-159.44000000000051</v>
      </c>
      <c r="K3989" s="32">
        <v>0</v>
      </c>
      <c r="L3989" s="32"/>
    </row>
    <row r="3990" spans="1:12">
      <c r="A3990" s="56"/>
      <c r="B3990" s="56" t="s">
        <v>6825</v>
      </c>
      <c r="C3990" s="56" t="s">
        <v>6824</v>
      </c>
      <c r="D3990" s="32">
        <v>308000</v>
      </c>
      <c r="E3990" s="32">
        <v>-24210</v>
      </c>
      <c r="F3990" s="32">
        <v>283790</v>
      </c>
      <c r="G3990" s="32">
        <v>-14589.92</v>
      </c>
      <c r="H3990" s="32">
        <v>-14750.24</v>
      </c>
      <c r="I3990" s="32">
        <v>-14750.25</v>
      </c>
      <c r="J3990" s="32">
        <v>-160.31999999999971</v>
      </c>
      <c r="K3990" s="32">
        <v>-1.0000000000218279E-2</v>
      </c>
      <c r="L3990" s="32"/>
    </row>
    <row r="3991" spans="1:12">
      <c r="A3991" s="56"/>
      <c r="B3991" s="56" t="s">
        <v>6803</v>
      </c>
      <c r="C3991" s="56" t="s">
        <v>6802</v>
      </c>
      <c r="D3991" s="32">
        <v>128602</v>
      </c>
      <c r="E3991" s="32">
        <v>-8970</v>
      </c>
      <c r="F3991" s="32">
        <v>119632</v>
      </c>
      <c r="G3991" s="32">
        <v>-6091.87</v>
      </c>
      <c r="H3991" s="32">
        <v>-6158.82</v>
      </c>
      <c r="I3991" s="32">
        <v>-6158.82</v>
      </c>
      <c r="J3991" s="32">
        <v>-66.949999999999818</v>
      </c>
      <c r="K3991" s="32">
        <v>0</v>
      </c>
      <c r="L3991" s="32"/>
    </row>
    <row r="3992" spans="1:12">
      <c r="A3992" s="56"/>
      <c r="B3992" s="56" t="s">
        <v>6834</v>
      </c>
      <c r="C3992" s="56" t="s">
        <v>6833</v>
      </c>
      <c r="D3992" s="32">
        <v>180800</v>
      </c>
      <c r="E3992" s="32">
        <v>-8564</v>
      </c>
      <c r="F3992" s="32">
        <v>172236</v>
      </c>
      <c r="G3992" s="32">
        <v>-8564.4699999999993</v>
      </c>
      <c r="H3992" s="32">
        <v>-8658.59</v>
      </c>
      <c r="I3992" s="32">
        <v>-8658.58</v>
      </c>
      <c r="J3992" s="32">
        <v>-94.1200000000008</v>
      </c>
      <c r="K3992" s="32">
        <v>1.0000000000218279E-2</v>
      </c>
      <c r="L3992" s="32"/>
    </row>
    <row r="3993" spans="1:12">
      <c r="A3993" s="56"/>
      <c r="B3993" s="56" t="s">
        <v>11691</v>
      </c>
      <c r="C3993" s="56" t="s">
        <v>6858</v>
      </c>
      <c r="D3993" s="32">
        <v>31153</v>
      </c>
      <c r="E3993" s="32">
        <v>-1476</v>
      </c>
      <c r="F3993" s="32">
        <v>29677</v>
      </c>
      <c r="G3993" s="32">
        <v>-1475.69</v>
      </c>
      <c r="H3993" s="32">
        <v>-1491.91</v>
      </c>
      <c r="I3993" s="32">
        <v>-1491.91</v>
      </c>
      <c r="J3993" s="32">
        <v>-16.220000000000027</v>
      </c>
      <c r="K3993" s="32">
        <v>0</v>
      </c>
      <c r="L3993" s="32"/>
    </row>
    <row r="3994" spans="1:12">
      <c r="A3994" s="56"/>
      <c r="B3994" s="56" t="s">
        <v>6928</v>
      </c>
      <c r="C3994" s="56" t="s">
        <v>6927</v>
      </c>
      <c r="D3994" s="32">
        <v>90000</v>
      </c>
      <c r="E3994" s="32">
        <v>-13118</v>
      </c>
      <c r="F3994" s="32">
        <v>76882</v>
      </c>
      <c r="G3994" s="32">
        <v>-4263.29</v>
      </c>
      <c r="H3994" s="32">
        <v>-4310.13</v>
      </c>
      <c r="I3994" s="32">
        <v>-4310.1400000000003</v>
      </c>
      <c r="J3994" s="32">
        <v>-46.840000000000146</v>
      </c>
      <c r="K3994" s="32">
        <v>-1.0000000000218279E-2</v>
      </c>
      <c r="L3994" s="32"/>
    </row>
    <row r="3995" spans="1:12">
      <c r="A3995" s="56"/>
      <c r="B3995" s="56" t="s">
        <v>6924</v>
      </c>
      <c r="C3995" s="56" t="s">
        <v>6923</v>
      </c>
      <c r="D3995" s="32">
        <v>127000</v>
      </c>
      <c r="E3995" s="32">
        <v>-1190</v>
      </c>
      <c r="F3995" s="32">
        <v>125810</v>
      </c>
      <c r="G3995" s="32">
        <v>-6015.97</v>
      </c>
      <c r="H3995" s="32">
        <v>-6082.09</v>
      </c>
      <c r="I3995" s="32">
        <v>-6082.08</v>
      </c>
      <c r="J3995" s="32">
        <v>-66.119999999999891</v>
      </c>
      <c r="K3995" s="32">
        <v>1.0000000000218279E-2</v>
      </c>
      <c r="L3995" s="32"/>
    </row>
    <row r="3996" spans="1:12">
      <c r="A3996" s="56"/>
      <c r="B3996" s="56" t="s">
        <v>6862</v>
      </c>
      <c r="C3996" s="56" t="s">
        <v>6861</v>
      </c>
      <c r="D3996" s="32">
        <v>445000</v>
      </c>
      <c r="E3996" s="32">
        <v>-3938</v>
      </c>
      <c r="F3996" s="32">
        <v>441062</v>
      </c>
      <c r="G3996" s="32">
        <v>-21079.59</v>
      </c>
      <c r="H3996" s="32">
        <v>-21311.23</v>
      </c>
      <c r="I3996" s="32">
        <v>-21311.23</v>
      </c>
      <c r="J3996" s="32">
        <v>-231.63999999999942</v>
      </c>
      <c r="K3996" s="32">
        <v>0</v>
      </c>
      <c r="L3996" s="32"/>
    </row>
    <row r="3997" spans="1:12">
      <c r="A3997" s="56"/>
      <c r="B3997" s="56" t="s">
        <v>6880</v>
      </c>
      <c r="C3997" s="56" t="s">
        <v>6879</v>
      </c>
      <c r="D3997" s="32">
        <v>145844</v>
      </c>
      <c r="E3997" s="32">
        <v>-987</v>
      </c>
      <c r="F3997" s="32">
        <v>144857</v>
      </c>
      <c r="G3997" s="32">
        <v>-6908.6</v>
      </c>
      <c r="H3997" s="32">
        <v>-6984.53</v>
      </c>
      <c r="I3997" s="32">
        <v>-6984.52</v>
      </c>
      <c r="J3997" s="32">
        <v>-75.929999999999382</v>
      </c>
      <c r="K3997" s="32">
        <v>9.999999999308784E-3</v>
      </c>
      <c r="L3997" s="32"/>
    </row>
    <row r="3998" spans="1:12">
      <c r="A3998" s="56"/>
      <c r="B3998" s="56" t="s">
        <v>6864</v>
      </c>
      <c r="C3998" s="56" t="s">
        <v>6863</v>
      </c>
      <c r="D3998" s="32">
        <v>27650</v>
      </c>
      <c r="E3998" s="32">
        <v>-1742</v>
      </c>
      <c r="F3998" s="32">
        <v>25908</v>
      </c>
      <c r="G3998" s="32">
        <v>-1309.78</v>
      </c>
      <c r="H3998" s="32">
        <v>-1324.17</v>
      </c>
      <c r="I3998" s="32">
        <v>-1324.17</v>
      </c>
      <c r="J3998" s="32">
        <v>-14.3900000000001</v>
      </c>
      <c r="K3998" s="32">
        <v>0</v>
      </c>
      <c r="L3998" s="32"/>
    </row>
    <row r="3999" spans="1:12">
      <c r="A3999" s="56"/>
      <c r="B3999" s="56" t="s">
        <v>6866</v>
      </c>
      <c r="C3999" s="56" t="s">
        <v>6865</v>
      </c>
      <c r="D3999" s="32">
        <v>265755</v>
      </c>
      <c r="E3999" s="32">
        <v>-277</v>
      </c>
      <c r="F3999" s="32">
        <v>265478</v>
      </c>
      <c r="G3999" s="32">
        <v>-12588.78</v>
      </c>
      <c r="H3999" s="32">
        <v>-12727.11</v>
      </c>
      <c r="I3999" s="32">
        <v>-12727.12</v>
      </c>
      <c r="J3999" s="32">
        <v>-138.32999999999993</v>
      </c>
      <c r="K3999" s="32">
        <v>-1.0000000000218279E-2</v>
      </c>
      <c r="L3999" s="32"/>
    </row>
    <row r="4000" spans="1:12">
      <c r="A4000" s="56"/>
      <c r="B4000" s="56" t="s">
        <v>6974</v>
      </c>
      <c r="C4000" s="56" t="s">
        <v>6973</v>
      </c>
      <c r="D4000" s="32">
        <v>21898</v>
      </c>
      <c r="E4000" s="32">
        <v>-137</v>
      </c>
      <c r="F4000" s="32">
        <v>21761</v>
      </c>
      <c r="G4000" s="32">
        <v>-1037.31</v>
      </c>
      <c r="H4000" s="32">
        <v>-1048.7</v>
      </c>
      <c r="I4000" s="32">
        <v>-1048.7</v>
      </c>
      <c r="J4000" s="32">
        <v>-11.3900000000001</v>
      </c>
      <c r="K4000" s="32">
        <v>0</v>
      </c>
      <c r="L4000" s="32"/>
    </row>
    <row r="4001" spans="1:12">
      <c r="A4001" s="56"/>
      <c r="B4001" s="56" t="s">
        <v>6976</v>
      </c>
      <c r="C4001" s="56" t="s">
        <v>6975</v>
      </c>
      <c r="D4001" s="32">
        <v>23500</v>
      </c>
      <c r="E4001" s="32">
        <v>-73</v>
      </c>
      <c r="F4001" s="32">
        <v>23426</v>
      </c>
      <c r="G4001" s="32">
        <v>-1113.18</v>
      </c>
      <c r="H4001" s="32">
        <v>-1125.4100000000001</v>
      </c>
      <c r="I4001" s="32">
        <v>-1125.4100000000001</v>
      </c>
      <c r="J4001" s="32">
        <v>-12.230000000000018</v>
      </c>
      <c r="K4001" s="32">
        <v>0</v>
      </c>
      <c r="L4001" s="32"/>
    </row>
    <row r="4002" spans="1:12">
      <c r="A4002" s="56"/>
      <c r="B4002" s="56" t="s">
        <v>6970</v>
      </c>
      <c r="C4002" s="56" t="s">
        <v>6969</v>
      </c>
      <c r="D4002" s="32">
        <v>222950</v>
      </c>
      <c r="E4002" s="32">
        <v>-116</v>
      </c>
      <c r="F4002" s="32">
        <v>222834</v>
      </c>
      <c r="G4002" s="32">
        <v>-10578.95</v>
      </c>
      <c r="H4002" s="32">
        <v>-12319.02</v>
      </c>
      <c r="I4002" s="32">
        <v>-12319.02</v>
      </c>
      <c r="J4002" s="32">
        <v>-1740.0699999999997</v>
      </c>
      <c r="K4002" s="32">
        <v>0</v>
      </c>
      <c r="L4002" s="32"/>
    </row>
    <row r="4003" spans="1:12">
      <c r="A4003" s="56"/>
      <c r="B4003" s="56" t="s">
        <v>7115</v>
      </c>
      <c r="C4003" s="56" t="s">
        <v>6991</v>
      </c>
      <c r="D4003" s="32">
        <v>205494</v>
      </c>
      <c r="E4003" s="32">
        <v>-39044</v>
      </c>
      <c r="F4003" s="32">
        <v>166450</v>
      </c>
      <c r="G4003" s="32">
        <v>-9734.2199999999993</v>
      </c>
      <c r="H4003" s="32">
        <v>-9841.19</v>
      </c>
      <c r="I4003" s="32">
        <v>-9841.2000000000007</v>
      </c>
      <c r="J4003" s="32">
        <v>-106.97000000000116</v>
      </c>
      <c r="K4003" s="32">
        <v>-1.0000000000218279E-2</v>
      </c>
      <c r="L4003" s="32"/>
    </row>
    <row r="4004" spans="1:12">
      <c r="A4004" s="56"/>
      <c r="B4004" s="56" t="s">
        <v>7116</v>
      </c>
      <c r="C4004" s="56" t="s">
        <v>7012</v>
      </c>
      <c r="D4004" s="32">
        <v>0</v>
      </c>
      <c r="E4004" s="32">
        <v>0</v>
      </c>
      <c r="F4004" s="32">
        <v>0</v>
      </c>
      <c r="G4004" s="32">
        <v>-9493.7999999999993</v>
      </c>
      <c r="H4004" s="32">
        <v>-10397.959999999999</v>
      </c>
      <c r="I4004" s="32">
        <v>-10397.969999999999</v>
      </c>
      <c r="J4004" s="32">
        <v>-904.15999999999985</v>
      </c>
      <c r="K4004" s="32">
        <v>-1.0000000000218279E-2</v>
      </c>
      <c r="L4004" s="32"/>
    </row>
    <row r="4005" spans="1:12">
      <c r="A4005" s="56"/>
      <c r="B4005" s="56" t="s">
        <v>7117</v>
      </c>
      <c r="C4005" s="56" t="s">
        <v>7033</v>
      </c>
      <c r="D4005" s="32">
        <v>0</v>
      </c>
      <c r="E4005" s="32">
        <v>0</v>
      </c>
      <c r="F4005" s="32">
        <v>0</v>
      </c>
      <c r="G4005" s="32">
        <v>-3655.23</v>
      </c>
      <c r="H4005" s="32">
        <v>-5512.81</v>
      </c>
      <c r="I4005" s="32">
        <v>-5512.81</v>
      </c>
      <c r="J4005" s="32">
        <v>-1857.5800000000004</v>
      </c>
      <c r="K4005" s="32">
        <v>0</v>
      </c>
      <c r="L4005" s="32"/>
    </row>
    <row r="4006" spans="1:12">
      <c r="A4006" s="56"/>
      <c r="B4006" s="56" t="s">
        <v>7118</v>
      </c>
      <c r="C4006" s="56" t="s">
        <v>7009</v>
      </c>
      <c r="D4006" s="32">
        <v>0</v>
      </c>
      <c r="E4006" s="32">
        <v>0</v>
      </c>
      <c r="F4006" s="32">
        <v>0</v>
      </c>
      <c r="G4006" s="32">
        <v>-2969.21</v>
      </c>
      <c r="H4006" s="32">
        <v>-8811.83</v>
      </c>
      <c r="I4006" s="32">
        <v>-8811.84</v>
      </c>
      <c r="J4006" s="32">
        <v>-5842.62</v>
      </c>
      <c r="K4006" s="32">
        <v>-1.0000000000218279E-2</v>
      </c>
      <c r="L4006" s="32"/>
    </row>
    <row r="4007" spans="1:12">
      <c r="A4007" s="56"/>
      <c r="B4007" s="56" t="s">
        <v>7119</v>
      </c>
      <c r="C4007" s="56" t="s">
        <v>7010</v>
      </c>
      <c r="D4007" s="32">
        <v>0</v>
      </c>
      <c r="E4007" s="32">
        <v>0</v>
      </c>
      <c r="F4007" s="32">
        <v>0</v>
      </c>
      <c r="G4007" s="32">
        <v>-10127.780000000001</v>
      </c>
      <c r="H4007" s="32">
        <v>-12259.95</v>
      </c>
      <c r="I4007" s="32">
        <v>-12259.94</v>
      </c>
      <c r="J4007" s="32">
        <v>-2132.17</v>
      </c>
      <c r="K4007" s="32">
        <v>1.0000000000218279E-2</v>
      </c>
      <c r="L4007" s="32"/>
    </row>
    <row r="4008" spans="1:12">
      <c r="A4008" s="56"/>
      <c r="B4008" s="56" t="s">
        <v>7120</v>
      </c>
      <c r="C4008" s="56" t="s">
        <v>7011</v>
      </c>
      <c r="D4008" s="32">
        <v>0</v>
      </c>
      <c r="E4008" s="32">
        <v>0</v>
      </c>
      <c r="F4008" s="32">
        <v>0</v>
      </c>
      <c r="G4008" s="32">
        <v>-7038.81</v>
      </c>
      <c r="H4008" s="32">
        <v>-8520.66</v>
      </c>
      <c r="I4008" s="32">
        <v>-8520.66</v>
      </c>
      <c r="J4008" s="32">
        <v>-1481.8499999999995</v>
      </c>
      <c r="K4008" s="32">
        <v>0</v>
      </c>
      <c r="L4008" s="32"/>
    </row>
    <row r="4009" spans="1:12">
      <c r="A4009" s="56"/>
      <c r="B4009" s="56" t="s">
        <v>7121</v>
      </c>
      <c r="C4009" s="56" t="s">
        <v>7015</v>
      </c>
      <c r="D4009" s="32">
        <v>0</v>
      </c>
      <c r="E4009" s="32">
        <v>0</v>
      </c>
      <c r="F4009" s="32">
        <v>0</v>
      </c>
      <c r="G4009" s="32">
        <v>-22.22</v>
      </c>
      <c r="H4009" s="32">
        <v>-2207.04</v>
      </c>
      <c r="I4009" s="32">
        <v>-2205.2800000000002</v>
      </c>
      <c r="J4009" s="32">
        <v>-2184.8200000000002</v>
      </c>
      <c r="K4009" s="32">
        <v>1.7599999999997635</v>
      </c>
      <c r="L4009" s="32"/>
    </row>
    <row r="4010" spans="1:12">
      <c r="A4010" s="56"/>
      <c r="B4010" s="56" t="s">
        <v>7122</v>
      </c>
      <c r="C4010" s="56" t="s">
        <v>7019</v>
      </c>
      <c r="D4010" s="32">
        <v>0</v>
      </c>
      <c r="E4010" s="32">
        <v>0</v>
      </c>
      <c r="F4010" s="32">
        <v>0</v>
      </c>
      <c r="G4010" s="32">
        <v>-560</v>
      </c>
      <c r="H4010" s="32">
        <v>-8586.65</v>
      </c>
      <c r="I4010" s="32">
        <v>-8586.66</v>
      </c>
      <c r="J4010" s="32">
        <v>-8026.65</v>
      </c>
      <c r="K4010" s="32">
        <v>-1.0000000000218279E-2</v>
      </c>
      <c r="L4010" s="32"/>
    </row>
    <row r="4011" spans="1:12">
      <c r="A4011" s="56"/>
      <c r="B4011" s="56" t="s">
        <v>8400</v>
      </c>
      <c r="C4011" s="56" t="s">
        <v>7083</v>
      </c>
      <c r="D4011" s="32">
        <v>0</v>
      </c>
      <c r="E4011" s="32">
        <v>0</v>
      </c>
      <c r="F4011" s="32">
        <v>0</v>
      </c>
      <c r="G4011" s="32">
        <v>0</v>
      </c>
      <c r="H4011" s="32">
        <v>-380.22</v>
      </c>
      <c r="I4011" s="32">
        <v>-685.89</v>
      </c>
      <c r="J4011" s="32">
        <v>-380.22</v>
      </c>
      <c r="K4011" s="32">
        <v>-305.66999999999996</v>
      </c>
      <c r="L4011" s="32"/>
    </row>
    <row r="4012" spans="1:12">
      <c r="A4012" s="56"/>
      <c r="B4012" s="56" t="s">
        <v>7085</v>
      </c>
      <c r="C4012" s="56" t="s">
        <v>7084</v>
      </c>
      <c r="D4012" s="32">
        <v>0</v>
      </c>
      <c r="E4012" s="32">
        <v>0</v>
      </c>
      <c r="F4012" s="32">
        <v>0</v>
      </c>
      <c r="G4012" s="32">
        <v>0</v>
      </c>
      <c r="H4012" s="32">
        <v>-1249.32</v>
      </c>
      <c r="I4012" s="32">
        <v>-4789.04</v>
      </c>
      <c r="J4012" s="32">
        <v>-1249.32</v>
      </c>
      <c r="K4012" s="32">
        <v>-3539.7200000000003</v>
      </c>
      <c r="L4012" s="32"/>
    </row>
    <row r="4013" spans="1:12">
      <c r="A4013" s="56"/>
      <c r="B4013" s="56" t="s">
        <v>8155</v>
      </c>
      <c r="C4013" s="56" t="s">
        <v>7086</v>
      </c>
      <c r="D4013" s="32">
        <v>0</v>
      </c>
      <c r="E4013" s="32">
        <v>0</v>
      </c>
      <c r="F4013" s="32">
        <v>0</v>
      </c>
      <c r="G4013" s="32">
        <v>0</v>
      </c>
      <c r="H4013" s="32">
        <v>-128.58000000000001</v>
      </c>
      <c r="I4013" s="32">
        <v>-454.95</v>
      </c>
      <c r="J4013" s="32">
        <v>-128.58000000000001</v>
      </c>
      <c r="K4013" s="32">
        <v>-326.37</v>
      </c>
      <c r="L4013" s="32"/>
    </row>
    <row r="4014" spans="1:12">
      <c r="A4014" s="56"/>
      <c r="B4014" s="56" t="s">
        <v>7088</v>
      </c>
      <c r="C4014" s="56" t="s">
        <v>7087</v>
      </c>
      <c r="D4014" s="32">
        <v>0</v>
      </c>
      <c r="E4014" s="32">
        <v>0</v>
      </c>
      <c r="F4014" s="32">
        <v>0</v>
      </c>
      <c r="G4014" s="32">
        <v>0</v>
      </c>
      <c r="H4014" s="32">
        <v>-45.7</v>
      </c>
      <c r="I4014" s="32">
        <v>-2102.39</v>
      </c>
      <c r="J4014" s="32">
        <v>-45.7</v>
      </c>
      <c r="K4014" s="32">
        <v>-2056.69</v>
      </c>
      <c r="L4014" s="32"/>
    </row>
    <row r="4015" spans="1:12">
      <c r="A4015" s="56"/>
      <c r="B4015" s="56" t="s">
        <v>7913</v>
      </c>
      <c r="C4015" s="56" t="s">
        <v>9969</v>
      </c>
      <c r="D4015" s="32">
        <v>20332</v>
      </c>
      <c r="E4015" s="32">
        <v>-20332</v>
      </c>
      <c r="F4015" s="32">
        <v>0</v>
      </c>
      <c r="G4015" s="32">
        <v>0</v>
      </c>
      <c r="H4015" s="32">
        <v>0</v>
      </c>
      <c r="I4015" s="32">
        <v>0</v>
      </c>
      <c r="J4015" s="32">
        <v>0</v>
      </c>
      <c r="K4015" s="32">
        <v>0</v>
      </c>
      <c r="L4015" s="32"/>
    </row>
    <row r="4016" spans="1:12">
      <c r="A4016" s="56"/>
      <c r="B4016" s="56" t="s">
        <v>7914</v>
      </c>
      <c r="C4016" s="56" t="s">
        <v>9970</v>
      </c>
      <c r="D4016" s="32">
        <v>143520</v>
      </c>
      <c r="E4016" s="32">
        <v>-143520</v>
      </c>
      <c r="F4016" s="32">
        <v>0</v>
      </c>
      <c r="G4016" s="32">
        <v>0</v>
      </c>
      <c r="H4016" s="32">
        <v>0</v>
      </c>
      <c r="I4016" s="32">
        <v>0</v>
      </c>
      <c r="J4016" s="32">
        <v>0</v>
      </c>
      <c r="K4016" s="32">
        <v>0</v>
      </c>
      <c r="L4016" s="32"/>
    </row>
    <row r="4017" spans="1:12">
      <c r="A4017" s="56"/>
      <c r="B4017" s="56" t="s">
        <v>7915</v>
      </c>
      <c r="C4017" s="56" t="s">
        <v>9971</v>
      </c>
      <c r="D4017" s="32">
        <v>86724</v>
      </c>
      <c r="E4017" s="32">
        <v>-86724</v>
      </c>
      <c r="F4017" s="32">
        <v>0</v>
      </c>
      <c r="G4017" s="32">
        <v>0</v>
      </c>
      <c r="H4017" s="32">
        <v>0</v>
      </c>
      <c r="I4017" s="32">
        <v>0</v>
      </c>
      <c r="J4017" s="32">
        <v>0</v>
      </c>
      <c r="K4017" s="32">
        <v>0</v>
      </c>
      <c r="L4017" s="32"/>
    </row>
    <row r="4018" spans="1:12">
      <c r="A4018" s="56"/>
      <c r="B4018" s="56" t="s">
        <v>7915</v>
      </c>
      <c r="C4018" s="56" t="s">
        <v>9972</v>
      </c>
      <c r="D4018" s="32">
        <v>328276</v>
      </c>
      <c r="E4018" s="32">
        <v>-328276</v>
      </c>
      <c r="F4018" s="32">
        <v>0</v>
      </c>
      <c r="G4018" s="32">
        <v>0</v>
      </c>
      <c r="H4018" s="32">
        <v>0</v>
      </c>
      <c r="I4018" s="32">
        <v>0</v>
      </c>
      <c r="J4018" s="32">
        <v>0</v>
      </c>
      <c r="K4018" s="32">
        <v>0</v>
      </c>
      <c r="L4018" s="32"/>
    </row>
    <row r="4019" spans="1:12">
      <c r="A4019" s="56"/>
      <c r="B4019" s="56" t="s">
        <v>7916</v>
      </c>
      <c r="C4019" s="56" t="s">
        <v>9973</v>
      </c>
      <c r="D4019" s="32">
        <v>158966</v>
      </c>
      <c r="E4019" s="32">
        <v>-158966</v>
      </c>
      <c r="F4019" s="32">
        <v>0</v>
      </c>
      <c r="G4019" s="32">
        <v>0</v>
      </c>
      <c r="H4019" s="32">
        <v>0</v>
      </c>
      <c r="I4019" s="32">
        <v>0</v>
      </c>
      <c r="J4019" s="32">
        <v>0</v>
      </c>
      <c r="K4019" s="32">
        <v>0</v>
      </c>
      <c r="L4019" s="32"/>
    </row>
    <row r="4020" spans="1:12">
      <c r="A4020" s="56"/>
      <c r="B4020" s="56" t="s">
        <v>7917</v>
      </c>
      <c r="C4020" s="56" t="s">
        <v>9974</v>
      </c>
      <c r="D4020" s="32">
        <v>303000</v>
      </c>
      <c r="E4020" s="32">
        <v>-303000</v>
      </c>
      <c r="F4020" s="32">
        <v>0</v>
      </c>
      <c r="G4020" s="32">
        <v>0</v>
      </c>
      <c r="H4020" s="32">
        <v>0</v>
      </c>
      <c r="I4020" s="32">
        <v>0</v>
      </c>
      <c r="J4020" s="32">
        <v>0</v>
      </c>
      <c r="K4020" s="32">
        <v>0</v>
      </c>
      <c r="L4020" s="32"/>
    </row>
    <row r="4021" spans="1:12">
      <c r="A4021" s="56"/>
      <c r="B4021" s="56" t="s">
        <v>7918</v>
      </c>
      <c r="C4021" s="56" t="s">
        <v>9975</v>
      </c>
      <c r="D4021" s="32">
        <v>6950</v>
      </c>
      <c r="E4021" s="32">
        <v>-6950</v>
      </c>
      <c r="F4021" s="32">
        <v>0</v>
      </c>
      <c r="G4021" s="32">
        <v>0</v>
      </c>
      <c r="H4021" s="32">
        <v>0</v>
      </c>
      <c r="I4021" s="32">
        <v>0</v>
      </c>
      <c r="J4021" s="32">
        <v>0</v>
      </c>
      <c r="K4021" s="32">
        <v>0</v>
      </c>
      <c r="L4021" s="32"/>
    </row>
    <row r="4022" spans="1:12">
      <c r="A4022" s="56"/>
      <c r="B4022" s="56" t="s">
        <v>7919</v>
      </c>
      <c r="C4022" s="56" t="s">
        <v>9976</v>
      </c>
      <c r="D4022" s="32">
        <v>41500</v>
      </c>
      <c r="E4022" s="32">
        <v>-41500</v>
      </c>
      <c r="F4022" s="32">
        <v>0</v>
      </c>
      <c r="G4022" s="32">
        <v>0</v>
      </c>
      <c r="H4022" s="32">
        <v>0</v>
      </c>
      <c r="I4022" s="32">
        <v>0</v>
      </c>
      <c r="J4022" s="32">
        <v>0</v>
      </c>
      <c r="K4022" s="32">
        <v>0</v>
      </c>
      <c r="L4022" s="32"/>
    </row>
    <row r="4023" spans="1:12">
      <c r="A4023" s="56"/>
      <c r="B4023" s="56" t="s">
        <v>8789</v>
      </c>
      <c r="C4023" s="56" t="s">
        <v>11023</v>
      </c>
      <c r="D4023" s="32">
        <v>75273</v>
      </c>
      <c r="E4023" s="32">
        <v>-75273</v>
      </c>
      <c r="F4023" s="32">
        <v>0</v>
      </c>
      <c r="G4023" s="32">
        <v>0</v>
      </c>
      <c r="H4023" s="32">
        <v>0</v>
      </c>
      <c r="I4023" s="32">
        <v>0</v>
      </c>
      <c r="J4023" s="32">
        <v>0</v>
      </c>
      <c r="K4023" s="32">
        <v>0</v>
      </c>
      <c r="L4023" s="32"/>
    </row>
    <row r="4024" spans="1:12">
      <c r="A4024" s="56"/>
      <c r="B4024" s="56" t="s">
        <v>8791</v>
      </c>
      <c r="C4024" s="56" t="s">
        <v>11024</v>
      </c>
      <c r="D4024" s="32">
        <v>5850</v>
      </c>
      <c r="E4024" s="32">
        <v>-5850</v>
      </c>
      <c r="F4024" s="32">
        <v>0</v>
      </c>
      <c r="G4024" s="32">
        <v>0</v>
      </c>
      <c r="H4024" s="32">
        <v>0</v>
      </c>
      <c r="I4024" s="32">
        <v>0</v>
      </c>
      <c r="J4024" s="32">
        <v>0</v>
      </c>
      <c r="K4024" s="32">
        <v>0</v>
      </c>
      <c r="L4024" s="32"/>
    </row>
    <row r="4025" spans="1:12">
      <c r="A4025" s="56"/>
      <c r="B4025" s="56" t="s">
        <v>7920</v>
      </c>
      <c r="C4025" s="56" t="s">
        <v>10354</v>
      </c>
      <c r="D4025" s="32">
        <v>210399</v>
      </c>
      <c r="E4025" s="32">
        <v>-210399</v>
      </c>
      <c r="F4025" s="32">
        <v>0</v>
      </c>
      <c r="G4025" s="32">
        <v>0</v>
      </c>
      <c r="H4025" s="32">
        <v>0</v>
      </c>
      <c r="I4025" s="32">
        <v>0</v>
      </c>
      <c r="J4025" s="32">
        <v>0</v>
      </c>
      <c r="K4025" s="32">
        <v>0</v>
      </c>
      <c r="L4025" s="32"/>
    </row>
    <row r="4026" spans="1:12">
      <c r="A4026" s="56"/>
      <c r="B4026" s="56" t="s">
        <v>7920</v>
      </c>
      <c r="C4026" s="56" t="s">
        <v>10355</v>
      </c>
      <c r="D4026" s="32">
        <v>161200</v>
      </c>
      <c r="E4026" s="32">
        <v>-161200</v>
      </c>
      <c r="F4026" s="32">
        <v>0</v>
      </c>
      <c r="G4026" s="32">
        <v>0</v>
      </c>
      <c r="H4026" s="32">
        <v>0</v>
      </c>
      <c r="I4026" s="32">
        <v>0</v>
      </c>
      <c r="J4026" s="32">
        <v>0</v>
      </c>
      <c r="K4026" s="32">
        <v>0</v>
      </c>
      <c r="L4026" s="32"/>
    </row>
    <row r="4027" spans="1:12">
      <c r="A4027" s="56"/>
      <c r="B4027" s="56" t="s">
        <v>7920</v>
      </c>
      <c r="C4027" s="56" t="s">
        <v>10356</v>
      </c>
      <c r="D4027" s="32">
        <v>133000</v>
      </c>
      <c r="E4027" s="32">
        <v>-133000</v>
      </c>
      <c r="F4027" s="32">
        <v>0</v>
      </c>
      <c r="G4027" s="32">
        <v>0</v>
      </c>
      <c r="H4027" s="32">
        <v>0</v>
      </c>
      <c r="I4027" s="32">
        <v>0</v>
      </c>
      <c r="J4027" s="32">
        <v>0</v>
      </c>
      <c r="K4027" s="32">
        <v>0</v>
      </c>
      <c r="L4027" s="32"/>
    </row>
    <row r="4028" spans="1:12">
      <c r="A4028" s="56"/>
      <c r="B4028" s="56" t="s">
        <v>8033</v>
      </c>
      <c r="C4028" s="56" t="s">
        <v>10357</v>
      </c>
      <c r="D4028" s="32">
        <v>79800</v>
      </c>
      <c r="E4028" s="32">
        <v>-79800</v>
      </c>
      <c r="F4028" s="32">
        <v>0</v>
      </c>
      <c r="G4028" s="32">
        <v>0</v>
      </c>
      <c r="H4028" s="32">
        <v>0</v>
      </c>
      <c r="I4028" s="32">
        <v>0</v>
      </c>
      <c r="J4028" s="32">
        <v>0</v>
      </c>
      <c r="K4028" s="32">
        <v>0</v>
      </c>
      <c r="L4028" s="32"/>
    </row>
    <row r="4029" spans="1:12">
      <c r="A4029" s="56"/>
      <c r="B4029" s="56" t="s">
        <v>11326</v>
      </c>
      <c r="C4029" s="56" t="s">
        <v>10358</v>
      </c>
      <c r="D4029" s="32">
        <v>61500</v>
      </c>
      <c r="E4029" s="32">
        <v>-58425</v>
      </c>
      <c r="F4029" s="32">
        <v>3075</v>
      </c>
      <c r="G4029" s="32">
        <v>0</v>
      </c>
      <c r="H4029" s="32">
        <v>0</v>
      </c>
      <c r="I4029" s="32">
        <v>0</v>
      </c>
      <c r="J4029" s="32">
        <v>0</v>
      </c>
      <c r="K4029" s="32">
        <v>0</v>
      </c>
      <c r="L4029" s="32"/>
    </row>
    <row r="4030" spans="1:12">
      <c r="A4030" s="56"/>
      <c r="B4030" s="56" t="s">
        <v>9112</v>
      </c>
      <c r="C4030" s="56" t="s">
        <v>9977</v>
      </c>
      <c r="D4030" s="32">
        <v>9150</v>
      </c>
      <c r="E4030" s="32">
        <v>-8692</v>
      </c>
      <c r="F4030" s="32">
        <v>458</v>
      </c>
      <c r="G4030" s="32">
        <v>0</v>
      </c>
      <c r="H4030" s="32">
        <v>0</v>
      </c>
      <c r="I4030" s="32">
        <v>0</v>
      </c>
      <c r="J4030" s="32">
        <v>0</v>
      </c>
      <c r="K4030" s="32">
        <v>0</v>
      </c>
      <c r="L4030" s="32"/>
    </row>
    <row r="4031" spans="1:12">
      <c r="A4031" s="56"/>
      <c r="B4031" s="56" t="s">
        <v>9113</v>
      </c>
      <c r="C4031" s="56" t="s">
        <v>9978</v>
      </c>
      <c r="D4031" s="32">
        <v>331500</v>
      </c>
      <c r="E4031" s="32">
        <v>-314925</v>
      </c>
      <c r="F4031" s="32">
        <v>16575</v>
      </c>
      <c r="G4031" s="32">
        <v>0</v>
      </c>
      <c r="H4031" s="32">
        <v>0</v>
      </c>
      <c r="I4031" s="32">
        <v>0</v>
      </c>
      <c r="J4031" s="32">
        <v>0</v>
      </c>
      <c r="K4031" s="32">
        <v>0</v>
      </c>
      <c r="L4031" s="32"/>
    </row>
    <row r="4032" spans="1:12">
      <c r="A4032" s="56"/>
      <c r="B4032" s="56" t="s">
        <v>11326</v>
      </c>
      <c r="C4032" s="56" t="s">
        <v>9979</v>
      </c>
      <c r="D4032" s="32">
        <v>20500</v>
      </c>
      <c r="E4032" s="32">
        <v>-19475</v>
      </c>
      <c r="F4032" s="32">
        <v>1025</v>
      </c>
      <c r="G4032" s="32">
        <v>0</v>
      </c>
      <c r="H4032" s="32">
        <v>0</v>
      </c>
      <c r="I4032" s="32">
        <v>0</v>
      </c>
      <c r="J4032" s="32">
        <v>0</v>
      </c>
      <c r="K4032" s="32">
        <v>0</v>
      </c>
      <c r="L4032" s="32"/>
    </row>
    <row r="4033" spans="1:12">
      <c r="A4033" s="56"/>
      <c r="B4033" s="56" t="s">
        <v>8334</v>
      </c>
      <c r="C4033" s="56" t="s">
        <v>10248</v>
      </c>
      <c r="D4033" s="32">
        <v>80340</v>
      </c>
      <c r="E4033" s="32">
        <v>-76323</v>
      </c>
      <c r="F4033" s="32">
        <v>4017</v>
      </c>
      <c r="G4033" s="32">
        <v>0</v>
      </c>
      <c r="H4033" s="32">
        <v>0</v>
      </c>
      <c r="I4033" s="32">
        <v>0</v>
      </c>
      <c r="J4033" s="32">
        <v>0</v>
      </c>
      <c r="K4033" s="32">
        <v>0</v>
      </c>
      <c r="L4033" s="32"/>
    </row>
    <row r="4034" spans="1:12">
      <c r="A4034" s="56"/>
      <c r="B4034" s="56" t="s">
        <v>7921</v>
      </c>
      <c r="C4034" s="56" t="s">
        <v>9980</v>
      </c>
      <c r="D4034" s="32">
        <v>5695</v>
      </c>
      <c r="E4034" s="32">
        <v>-5410</v>
      </c>
      <c r="F4034" s="32">
        <v>285</v>
      </c>
      <c r="G4034" s="32">
        <v>0</v>
      </c>
      <c r="H4034" s="32">
        <v>0</v>
      </c>
      <c r="I4034" s="32">
        <v>0</v>
      </c>
      <c r="J4034" s="32">
        <v>0</v>
      </c>
      <c r="K4034" s="32">
        <v>0</v>
      </c>
      <c r="L4034" s="32"/>
    </row>
    <row r="4035" spans="1:12">
      <c r="A4035" s="56"/>
      <c r="B4035" s="56" t="s">
        <v>9177</v>
      </c>
      <c r="C4035" s="56" t="s">
        <v>11025</v>
      </c>
      <c r="D4035" s="32">
        <v>20908</v>
      </c>
      <c r="E4035" s="32">
        <v>-19863</v>
      </c>
      <c r="F4035" s="32">
        <v>1045</v>
      </c>
      <c r="G4035" s="32">
        <v>0</v>
      </c>
      <c r="H4035" s="32">
        <v>0</v>
      </c>
      <c r="I4035" s="32">
        <v>0</v>
      </c>
      <c r="J4035" s="32">
        <v>0</v>
      </c>
      <c r="K4035" s="32">
        <v>0</v>
      </c>
      <c r="L4035" s="32"/>
    </row>
    <row r="4036" spans="1:12">
      <c r="A4036" s="56"/>
      <c r="B4036" s="56" t="s">
        <v>11326</v>
      </c>
      <c r="C4036" s="56" t="s">
        <v>10359</v>
      </c>
      <c r="D4036" s="32">
        <v>147568</v>
      </c>
      <c r="E4036" s="32">
        <v>-140190</v>
      </c>
      <c r="F4036" s="32">
        <v>7378</v>
      </c>
      <c r="G4036" s="32">
        <v>0</v>
      </c>
      <c r="H4036" s="32">
        <v>0</v>
      </c>
      <c r="I4036" s="32">
        <v>0</v>
      </c>
      <c r="J4036" s="32">
        <v>0</v>
      </c>
      <c r="K4036" s="32">
        <v>0</v>
      </c>
      <c r="L4036" s="32"/>
    </row>
    <row r="4037" spans="1:12">
      <c r="A4037" s="56"/>
      <c r="B4037" s="56" t="s">
        <v>9114</v>
      </c>
      <c r="C4037" s="56" t="s">
        <v>9981</v>
      </c>
      <c r="D4037" s="32">
        <v>29572</v>
      </c>
      <c r="E4037" s="32">
        <v>-28093</v>
      </c>
      <c r="F4037" s="32">
        <v>1479</v>
      </c>
      <c r="G4037" s="32">
        <v>0</v>
      </c>
      <c r="H4037" s="32">
        <v>0</v>
      </c>
      <c r="I4037" s="32">
        <v>0</v>
      </c>
      <c r="J4037" s="32">
        <v>0</v>
      </c>
      <c r="K4037" s="32">
        <v>0</v>
      </c>
      <c r="L4037" s="32"/>
    </row>
    <row r="4038" spans="1:12">
      <c r="A4038" s="56"/>
      <c r="B4038" s="56" t="s">
        <v>7922</v>
      </c>
      <c r="C4038" s="56" t="s">
        <v>9982</v>
      </c>
      <c r="D4038" s="32">
        <v>5695</v>
      </c>
      <c r="E4038" s="32">
        <v>-5410</v>
      </c>
      <c r="F4038" s="32">
        <v>285</v>
      </c>
      <c r="G4038" s="32">
        <v>0</v>
      </c>
      <c r="H4038" s="32">
        <v>0</v>
      </c>
      <c r="I4038" s="32">
        <v>0</v>
      </c>
      <c r="J4038" s="32">
        <v>0</v>
      </c>
      <c r="K4038" s="32">
        <v>0</v>
      </c>
      <c r="L4038" s="32"/>
    </row>
    <row r="4039" spans="1:12">
      <c r="A4039" s="56"/>
      <c r="B4039" s="56" t="s">
        <v>8335</v>
      </c>
      <c r="C4039" s="56" t="s">
        <v>10249</v>
      </c>
      <c r="D4039" s="32">
        <v>61000</v>
      </c>
      <c r="E4039" s="32">
        <v>-57950</v>
      </c>
      <c r="F4039" s="32">
        <v>3050</v>
      </c>
      <c r="G4039" s="32">
        <v>0</v>
      </c>
      <c r="H4039" s="32">
        <v>0</v>
      </c>
      <c r="I4039" s="32">
        <v>0</v>
      </c>
      <c r="J4039" s="32">
        <v>0</v>
      </c>
      <c r="K4039" s="32">
        <v>0</v>
      </c>
      <c r="L4039" s="32"/>
    </row>
    <row r="4040" spans="1:12">
      <c r="A4040" s="56"/>
      <c r="B4040" s="56" t="s">
        <v>7923</v>
      </c>
      <c r="C4040" s="56" t="s">
        <v>9983</v>
      </c>
      <c r="D4040" s="32">
        <v>17232</v>
      </c>
      <c r="E4040" s="32">
        <v>-16370</v>
      </c>
      <c r="F4040" s="32">
        <v>862</v>
      </c>
      <c r="G4040" s="32">
        <v>0</v>
      </c>
      <c r="H4040" s="32">
        <v>0</v>
      </c>
      <c r="I4040" s="32">
        <v>0</v>
      </c>
      <c r="J4040" s="32">
        <v>0</v>
      </c>
      <c r="K4040" s="32">
        <v>0</v>
      </c>
      <c r="L4040" s="32"/>
    </row>
    <row r="4041" spans="1:12">
      <c r="A4041" s="56"/>
      <c r="B4041" s="56" t="s">
        <v>8335</v>
      </c>
      <c r="C4041" s="56" t="s">
        <v>11026</v>
      </c>
      <c r="D4041" s="32">
        <v>110923</v>
      </c>
      <c r="E4041" s="32">
        <v>-105377</v>
      </c>
      <c r="F4041" s="32">
        <v>5546</v>
      </c>
      <c r="G4041" s="32">
        <v>0</v>
      </c>
      <c r="H4041" s="32">
        <v>0</v>
      </c>
      <c r="I4041" s="32">
        <v>0</v>
      </c>
      <c r="J4041" s="32">
        <v>0</v>
      </c>
      <c r="K4041" s="32">
        <v>0</v>
      </c>
      <c r="L4041" s="32"/>
    </row>
    <row r="4042" spans="1:12">
      <c r="A4042" s="56"/>
      <c r="B4042" s="56" t="s">
        <v>11326</v>
      </c>
      <c r="C4042" s="56" t="s">
        <v>10360</v>
      </c>
      <c r="D4042" s="32">
        <v>360570</v>
      </c>
      <c r="E4042" s="32">
        <v>-342542</v>
      </c>
      <c r="F4042" s="32">
        <v>18028</v>
      </c>
      <c r="G4042" s="32">
        <v>0</v>
      </c>
      <c r="H4042" s="32">
        <v>0</v>
      </c>
      <c r="I4042" s="32">
        <v>0</v>
      </c>
      <c r="J4042" s="32">
        <v>0</v>
      </c>
      <c r="K4042" s="32">
        <v>0</v>
      </c>
      <c r="L4042" s="32"/>
    </row>
    <row r="4043" spans="1:12">
      <c r="A4043" s="56"/>
      <c r="B4043" s="56" t="s">
        <v>8335</v>
      </c>
      <c r="C4043" s="56" t="s">
        <v>10250</v>
      </c>
      <c r="D4043" s="32">
        <v>61285</v>
      </c>
      <c r="E4043" s="32">
        <v>-58221</v>
      </c>
      <c r="F4043" s="32">
        <v>3064</v>
      </c>
      <c r="G4043" s="32">
        <v>0</v>
      </c>
      <c r="H4043" s="32">
        <v>0</v>
      </c>
      <c r="I4043" s="32">
        <v>0</v>
      </c>
      <c r="J4043" s="32">
        <v>0</v>
      </c>
      <c r="K4043" s="32">
        <v>0</v>
      </c>
      <c r="L4043" s="32"/>
    </row>
    <row r="4044" spans="1:12">
      <c r="A4044" s="56"/>
      <c r="B4044" s="56" t="s">
        <v>11326</v>
      </c>
      <c r="C4044" s="56" t="s">
        <v>10361</v>
      </c>
      <c r="D4044" s="32">
        <v>121540</v>
      </c>
      <c r="E4044" s="32">
        <v>-115463</v>
      </c>
      <c r="F4044" s="32">
        <v>6077</v>
      </c>
      <c r="G4044" s="32">
        <v>0</v>
      </c>
      <c r="H4044" s="32">
        <v>0</v>
      </c>
      <c r="I4044" s="32">
        <v>0</v>
      </c>
      <c r="J4044" s="32">
        <v>0</v>
      </c>
      <c r="K4044" s="32">
        <v>0</v>
      </c>
      <c r="L4044" s="32"/>
    </row>
    <row r="4045" spans="1:12">
      <c r="A4045" s="56"/>
      <c r="B4045" s="56" t="s">
        <v>7924</v>
      </c>
      <c r="C4045" s="56" t="s">
        <v>9984</v>
      </c>
      <c r="D4045" s="32">
        <v>36122</v>
      </c>
      <c r="E4045" s="32">
        <v>-34316</v>
      </c>
      <c r="F4045" s="32">
        <v>1806</v>
      </c>
      <c r="G4045" s="32">
        <v>0</v>
      </c>
      <c r="H4045" s="32">
        <v>0</v>
      </c>
      <c r="I4045" s="32">
        <v>0</v>
      </c>
      <c r="J4045" s="32">
        <v>0</v>
      </c>
      <c r="K4045" s="32">
        <v>0</v>
      </c>
      <c r="L4045" s="32"/>
    </row>
    <row r="4046" spans="1:12">
      <c r="A4046" s="56"/>
      <c r="B4046" s="56" t="s">
        <v>9179</v>
      </c>
      <c r="C4046" s="56" t="s">
        <v>11027</v>
      </c>
      <c r="D4046" s="32">
        <v>5794</v>
      </c>
      <c r="E4046" s="32">
        <v>-5504</v>
      </c>
      <c r="F4046" s="32">
        <v>290</v>
      </c>
      <c r="G4046" s="32">
        <v>0</v>
      </c>
      <c r="H4046" s="32">
        <v>0</v>
      </c>
      <c r="I4046" s="32">
        <v>0</v>
      </c>
      <c r="J4046" s="32">
        <v>0</v>
      </c>
      <c r="K4046" s="32">
        <v>0</v>
      </c>
      <c r="L4046" s="32"/>
    </row>
    <row r="4047" spans="1:12">
      <c r="A4047" s="56"/>
      <c r="B4047" s="56" t="s">
        <v>9181</v>
      </c>
      <c r="C4047" s="56" t="s">
        <v>11028</v>
      </c>
      <c r="D4047" s="32">
        <v>630257</v>
      </c>
      <c r="E4047" s="32">
        <v>-598744</v>
      </c>
      <c r="F4047" s="32">
        <v>31513</v>
      </c>
      <c r="G4047" s="32">
        <v>0</v>
      </c>
      <c r="H4047" s="32">
        <v>0</v>
      </c>
      <c r="I4047" s="32">
        <v>0</v>
      </c>
      <c r="J4047" s="32">
        <v>0</v>
      </c>
      <c r="K4047" s="32">
        <v>0</v>
      </c>
      <c r="L4047" s="32"/>
    </row>
    <row r="4048" spans="1:12">
      <c r="A4048" s="56"/>
      <c r="B4048" s="56" t="s">
        <v>11326</v>
      </c>
      <c r="C4048" s="56" t="s">
        <v>10463</v>
      </c>
      <c r="D4048" s="32">
        <v>130192</v>
      </c>
      <c r="E4048" s="32">
        <v>-117173</v>
      </c>
      <c r="F4048" s="32">
        <v>13019</v>
      </c>
      <c r="G4048" s="32">
        <v>0</v>
      </c>
      <c r="H4048" s="32">
        <v>0</v>
      </c>
      <c r="I4048" s="32">
        <v>0</v>
      </c>
      <c r="J4048" s="32">
        <v>0</v>
      </c>
      <c r="K4048" s="32">
        <v>0</v>
      </c>
      <c r="L4048" s="32"/>
    </row>
    <row r="4049" spans="1:12">
      <c r="A4049" s="56"/>
      <c r="B4049" s="56" t="s">
        <v>7924</v>
      </c>
      <c r="C4049" s="56" t="s">
        <v>10251</v>
      </c>
      <c r="D4049" s="32">
        <v>75215</v>
      </c>
      <c r="E4049" s="32">
        <v>-71454</v>
      </c>
      <c r="F4049" s="32">
        <v>3761</v>
      </c>
      <c r="G4049" s="32">
        <v>0</v>
      </c>
      <c r="H4049" s="32">
        <v>0</v>
      </c>
      <c r="I4049" s="32">
        <v>0</v>
      </c>
      <c r="J4049" s="32">
        <v>0</v>
      </c>
      <c r="K4049" s="32">
        <v>0</v>
      </c>
      <c r="L4049" s="32"/>
    </row>
    <row r="4050" spans="1:12">
      <c r="A4050" s="56"/>
      <c r="B4050" s="56" t="s">
        <v>8336</v>
      </c>
      <c r="C4050" s="56" t="s">
        <v>10252</v>
      </c>
      <c r="D4050" s="32">
        <v>12360</v>
      </c>
      <c r="E4050" s="32">
        <v>-11742</v>
      </c>
      <c r="F4050" s="32">
        <v>618</v>
      </c>
      <c r="G4050" s="32">
        <v>0</v>
      </c>
      <c r="H4050" s="32">
        <v>0</v>
      </c>
      <c r="I4050" s="32">
        <v>0</v>
      </c>
      <c r="J4050" s="32">
        <v>0</v>
      </c>
      <c r="K4050" s="32">
        <v>0</v>
      </c>
      <c r="L4050" s="32"/>
    </row>
    <row r="4051" spans="1:12">
      <c r="A4051" s="56"/>
      <c r="B4051" s="56" t="s">
        <v>7925</v>
      </c>
      <c r="C4051" s="56" t="s">
        <v>9985</v>
      </c>
      <c r="D4051" s="32">
        <v>387090</v>
      </c>
      <c r="E4051" s="32">
        <v>-367736</v>
      </c>
      <c r="F4051" s="32">
        <v>19354</v>
      </c>
      <c r="G4051" s="32">
        <v>0</v>
      </c>
      <c r="H4051" s="32">
        <v>0</v>
      </c>
      <c r="I4051" s="32">
        <v>0</v>
      </c>
      <c r="J4051" s="32">
        <v>0</v>
      </c>
      <c r="K4051" s="32">
        <v>0</v>
      </c>
      <c r="L4051" s="32"/>
    </row>
    <row r="4052" spans="1:12">
      <c r="A4052" s="56"/>
      <c r="B4052" s="56" t="s">
        <v>8034</v>
      </c>
      <c r="C4052" s="56" t="s">
        <v>10362</v>
      </c>
      <c r="D4052" s="32">
        <v>267120</v>
      </c>
      <c r="E4052" s="32">
        <v>-253764</v>
      </c>
      <c r="F4052" s="32">
        <v>13356</v>
      </c>
      <c r="G4052" s="32">
        <v>0</v>
      </c>
      <c r="H4052" s="32">
        <v>0</v>
      </c>
      <c r="I4052" s="32">
        <v>0</v>
      </c>
      <c r="J4052" s="32">
        <v>0</v>
      </c>
      <c r="K4052" s="32">
        <v>0</v>
      </c>
      <c r="L4052" s="32"/>
    </row>
    <row r="4053" spans="1:12">
      <c r="A4053" s="56"/>
      <c r="B4053" s="56" t="s">
        <v>7926</v>
      </c>
      <c r="C4053" s="56" t="s">
        <v>9986</v>
      </c>
      <c r="D4053" s="32">
        <v>16900</v>
      </c>
      <c r="E4053" s="32">
        <v>-16055</v>
      </c>
      <c r="F4053" s="32">
        <v>845</v>
      </c>
      <c r="G4053" s="32">
        <v>0</v>
      </c>
      <c r="H4053" s="32">
        <v>0</v>
      </c>
      <c r="I4053" s="32">
        <v>0</v>
      </c>
      <c r="J4053" s="32">
        <v>0</v>
      </c>
      <c r="K4053" s="32">
        <v>0</v>
      </c>
      <c r="L4053" s="32"/>
    </row>
    <row r="4054" spans="1:12">
      <c r="A4054" s="56"/>
      <c r="B4054" s="56" t="s">
        <v>7927</v>
      </c>
      <c r="C4054" s="56" t="s">
        <v>9987</v>
      </c>
      <c r="D4054" s="32">
        <v>148732</v>
      </c>
      <c r="E4054" s="32">
        <v>-141295</v>
      </c>
      <c r="F4054" s="32">
        <v>7437</v>
      </c>
      <c r="G4054" s="32">
        <v>0</v>
      </c>
      <c r="H4054" s="32">
        <v>0</v>
      </c>
      <c r="I4054" s="32">
        <v>0</v>
      </c>
      <c r="J4054" s="32">
        <v>0</v>
      </c>
      <c r="K4054" s="32">
        <v>0</v>
      </c>
      <c r="L4054" s="32"/>
    </row>
    <row r="4055" spans="1:12">
      <c r="A4055" s="56"/>
      <c r="B4055" s="56" t="s">
        <v>8035</v>
      </c>
      <c r="C4055" s="56" t="s">
        <v>10363</v>
      </c>
      <c r="D4055" s="32">
        <v>57767</v>
      </c>
      <c r="E4055" s="32">
        <v>-54879</v>
      </c>
      <c r="F4055" s="32">
        <v>2888</v>
      </c>
      <c r="G4055" s="32">
        <v>0</v>
      </c>
      <c r="H4055" s="32">
        <v>0</v>
      </c>
      <c r="I4055" s="32">
        <v>0</v>
      </c>
      <c r="J4055" s="32">
        <v>0</v>
      </c>
      <c r="K4055" s="32">
        <v>0</v>
      </c>
      <c r="L4055" s="32"/>
    </row>
    <row r="4056" spans="1:12">
      <c r="A4056" s="56"/>
      <c r="B4056" s="56" t="s">
        <v>8793</v>
      </c>
      <c r="C4056" s="56" t="s">
        <v>11029</v>
      </c>
      <c r="D4056" s="32">
        <v>762622</v>
      </c>
      <c r="E4056" s="32">
        <v>-724491</v>
      </c>
      <c r="F4056" s="32">
        <v>38131</v>
      </c>
      <c r="G4056" s="32">
        <v>0</v>
      </c>
      <c r="H4056" s="32">
        <v>0</v>
      </c>
      <c r="I4056" s="32">
        <v>0</v>
      </c>
      <c r="J4056" s="32">
        <v>0</v>
      </c>
      <c r="K4056" s="32">
        <v>0</v>
      </c>
      <c r="L4056" s="32"/>
    </row>
    <row r="4057" spans="1:12">
      <c r="A4057" s="56"/>
      <c r="B4057" s="56" t="s">
        <v>8036</v>
      </c>
      <c r="C4057" s="56" t="s">
        <v>10364</v>
      </c>
      <c r="D4057" s="32">
        <v>164240</v>
      </c>
      <c r="E4057" s="32">
        <v>-156028</v>
      </c>
      <c r="F4057" s="32">
        <v>8212</v>
      </c>
      <c r="G4057" s="32">
        <v>0</v>
      </c>
      <c r="H4057" s="32">
        <v>0</v>
      </c>
      <c r="I4057" s="32">
        <v>0</v>
      </c>
      <c r="J4057" s="32">
        <v>0</v>
      </c>
      <c r="K4057" s="32">
        <v>0</v>
      </c>
      <c r="L4057" s="32"/>
    </row>
    <row r="4058" spans="1:12">
      <c r="A4058" s="56"/>
      <c r="B4058" s="56" t="s">
        <v>9182</v>
      </c>
      <c r="C4058" s="56" t="s">
        <v>11030</v>
      </c>
      <c r="D4058" s="32">
        <v>7770</v>
      </c>
      <c r="E4058" s="32">
        <v>-7382</v>
      </c>
      <c r="F4058" s="32">
        <v>388</v>
      </c>
      <c r="G4058" s="32">
        <v>0</v>
      </c>
      <c r="H4058" s="32">
        <v>0</v>
      </c>
      <c r="I4058" s="32">
        <v>0</v>
      </c>
      <c r="J4058" s="32">
        <v>0</v>
      </c>
      <c r="K4058" s="32">
        <v>0</v>
      </c>
      <c r="L4058" s="32"/>
    </row>
    <row r="4059" spans="1:12">
      <c r="A4059" s="56"/>
      <c r="B4059" s="56" t="s">
        <v>8795</v>
      </c>
      <c r="C4059" s="56" t="s">
        <v>11031</v>
      </c>
      <c r="D4059" s="32">
        <v>27026</v>
      </c>
      <c r="E4059" s="32">
        <v>-25675</v>
      </c>
      <c r="F4059" s="32">
        <v>1351</v>
      </c>
      <c r="G4059" s="32">
        <v>0</v>
      </c>
      <c r="H4059" s="32">
        <v>0</v>
      </c>
      <c r="I4059" s="32">
        <v>0</v>
      </c>
      <c r="J4059" s="32">
        <v>0</v>
      </c>
      <c r="K4059" s="32">
        <v>0</v>
      </c>
      <c r="L4059" s="32"/>
    </row>
    <row r="4060" spans="1:12">
      <c r="A4060" s="56"/>
      <c r="B4060" s="56" t="s">
        <v>7928</v>
      </c>
      <c r="C4060" s="56" t="s">
        <v>9988</v>
      </c>
      <c r="D4060" s="32">
        <v>34505</v>
      </c>
      <c r="E4060" s="32">
        <v>-32780</v>
      </c>
      <c r="F4060" s="32">
        <v>1725</v>
      </c>
      <c r="G4060" s="32">
        <v>0</v>
      </c>
      <c r="H4060" s="32">
        <v>0</v>
      </c>
      <c r="I4060" s="32">
        <v>0</v>
      </c>
      <c r="J4060" s="32">
        <v>0</v>
      </c>
      <c r="K4060" s="32">
        <v>0</v>
      </c>
      <c r="L4060" s="32"/>
    </row>
    <row r="4061" spans="1:12">
      <c r="A4061" s="56"/>
      <c r="B4061" s="56" t="s">
        <v>8337</v>
      </c>
      <c r="C4061" s="56" t="s">
        <v>10253</v>
      </c>
      <c r="D4061" s="32">
        <v>19776</v>
      </c>
      <c r="E4061" s="32">
        <v>-18787</v>
      </c>
      <c r="F4061" s="32">
        <v>989</v>
      </c>
      <c r="G4061" s="32">
        <v>0</v>
      </c>
      <c r="H4061" s="32">
        <v>0</v>
      </c>
      <c r="I4061" s="32">
        <v>0</v>
      </c>
      <c r="J4061" s="32">
        <v>0</v>
      </c>
      <c r="K4061" s="32">
        <v>0</v>
      </c>
      <c r="L4061" s="32"/>
    </row>
    <row r="4062" spans="1:12">
      <c r="A4062" s="56"/>
      <c r="B4062" s="56" t="s">
        <v>7929</v>
      </c>
      <c r="C4062" s="56" t="s">
        <v>9989</v>
      </c>
      <c r="D4062" s="32">
        <v>384568</v>
      </c>
      <c r="E4062" s="32">
        <v>-365340</v>
      </c>
      <c r="F4062" s="32">
        <v>19228</v>
      </c>
      <c r="G4062" s="32">
        <v>0</v>
      </c>
      <c r="H4062" s="32">
        <v>0</v>
      </c>
      <c r="I4062" s="32">
        <v>0</v>
      </c>
      <c r="J4062" s="32">
        <v>0</v>
      </c>
      <c r="K4062" s="32">
        <v>0</v>
      </c>
      <c r="L4062" s="32"/>
    </row>
    <row r="4063" spans="1:12">
      <c r="A4063" s="56"/>
      <c r="B4063" s="56" t="s">
        <v>8796</v>
      </c>
      <c r="C4063" s="56" t="s">
        <v>11032</v>
      </c>
      <c r="D4063" s="32">
        <v>216320</v>
      </c>
      <c r="E4063" s="32">
        <v>-205504</v>
      </c>
      <c r="F4063" s="32">
        <v>10816</v>
      </c>
      <c r="G4063" s="32">
        <v>0</v>
      </c>
      <c r="H4063" s="32">
        <v>0</v>
      </c>
      <c r="I4063" s="32">
        <v>0</v>
      </c>
      <c r="J4063" s="32">
        <v>0</v>
      </c>
      <c r="K4063" s="32">
        <v>0</v>
      </c>
      <c r="L4063" s="32"/>
    </row>
    <row r="4064" spans="1:12">
      <c r="A4064" s="56"/>
      <c r="B4064" s="56" t="s">
        <v>7930</v>
      </c>
      <c r="C4064" s="56" t="s">
        <v>9990</v>
      </c>
      <c r="D4064" s="32">
        <v>28119</v>
      </c>
      <c r="E4064" s="32">
        <v>-26713</v>
      </c>
      <c r="F4064" s="32">
        <v>1406</v>
      </c>
      <c r="G4064" s="32">
        <v>0</v>
      </c>
      <c r="H4064" s="32">
        <v>0</v>
      </c>
      <c r="I4064" s="32">
        <v>0</v>
      </c>
      <c r="J4064" s="32">
        <v>0</v>
      </c>
      <c r="K4064" s="32">
        <v>0</v>
      </c>
      <c r="L4064" s="32"/>
    </row>
    <row r="4065" spans="1:12">
      <c r="A4065" s="56"/>
      <c r="B4065" s="56" t="s">
        <v>7424</v>
      </c>
      <c r="C4065" s="56" t="s">
        <v>9991</v>
      </c>
      <c r="D4065" s="32">
        <v>30050</v>
      </c>
      <c r="E4065" s="32">
        <v>-28548</v>
      </c>
      <c r="F4065" s="32">
        <v>1502</v>
      </c>
      <c r="G4065" s="32">
        <v>0</v>
      </c>
      <c r="H4065" s="32">
        <v>0</v>
      </c>
      <c r="I4065" s="32">
        <v>0</v>
      </c>
      <c r="J4065" s="32">
        <v>0</v>
      </c>
      <c r="K4065" s="32">
        <v>0</v>
      </c>
      <c r="L4065" s="32"/>
    </row>
    <row r="4066" spans="1:12">
      <c r="A4066" s="56"/>
      <c r="B4066" s="56" t="s">
        <v>7931</v>
      </c>
      <c r="C4066" s="56" t="s">
        <v>9992</v>
      </c>
      <c r="D4066" s="32">
        <v>16218</v>
      </c>
      <c r="E4066" s="32">
        <v>-15407</v>
      </c>
      <c r="F4066" s="32">
        <v>811</v>
      </c>
      <c r="G4066" s="32">
        <v>0</v>
      </c>
      <c r="H4066" s="32">
        <v>0</v>
      </c>
      <c r="I4066" s="32">
        <v>0</v>
      </c>
      <c r="J4066" s="32">
        <v>0</v>
      </c>
      <c r="K4066" s="32">
        <v>0</v>
      </c>
      <c r="L4066" s="32"/>
    </row>
    <row r="4067" spans="1:12">
      <c r="A4067" s="56"/>
      <c r="B4067" s="56" t="s">
        <v>8797</v>
      </c>
      <c r="C4067" s="56" t="s">
        <v>11033</v>
      </c>
      <c r="D4067" s="32">
        <v>229527</v>
      </c>
      <c r="E4067" s="32">
        <v>-218051</v>
      </c>
      <c r="F4067" s="32">
        <v>11476</v>
      </c>
      <c r="G4067" s="32">
        <v>0</v>
      </c>
      <c r="H4067" s="32">
        <v>0</v>
      </c>
      <c r="I4067" s="32">
        <v>0</v>
      </c>
      <c r="J4067" s="32">
        <v>0</v>
      </c>
      <c r="K4067" s="32">
        <v>0</v>
      </c>
      <c r="L4067" s="32"/>
    </row>
    <row r="4068" spans="1:12">
      <c r="A4068" s="56"/>
      <c r="B4068" s="56" t="s">
        <v>8798</v>
      </c>
      <c r="C4068" s="56" t="s">
        <v>11034</v>
      </c>
      <c r="D4068" s="32">
        <v>58905</v>
      </c>
      <c r="E4068" s="32">
        <v>-55960</v>
      </c>
      <c r="F4068" s="32">
        <v>2945</v>
      </c>
      <c r="G4068" s="32">
        <v>0</v>
      </c>
      <c r="H4068" s="32">
        <v>0</v>
      </c>
      <c r="I4068" s="32">
        <v>0</v>
      </c>
      <c r="J4068" s="32">
        <v>0</v>
      </c>
      <c r="K4068" s="32">
        <v>0</v>
      </c>
      <c r="L4068" s="32"/>
    </row>
    <row r="4069" spans="1:12">
      <c r="A4069" s="56"/>
      <c r="B4069" s="56" t="s">
        <v>8799</v>
      </c>
      <c r="C4069" s="56" t="s">
        <v>11035</v>
      </c>
      <c r="D4069" s="32">
        <v>41957</v>
      </c>
      <c r="E4069" s="32">
        <v>-39859</v>
      </c>
      <c r="F4069" s="32">
        <v>2098</v>
      </c>
      <c r="G4069" s="32">
        <v>0</v>
      </c>
      <c r="H4069" s="32">
        <v>0</v>
      </c>
      <c r="I4069" s="32">
        <v>0</v>
      </c>
      <c r="J4069" s="32">
        <v>0</v>
      </c>
      <c r="K4069" s="32">
        <v>0</v>
      </c>
      <c r="L4069" s="32"/>
    </row>
    <row r="4070" spans="1:12">
      <c r="A4070" s="56"/>
      <c r="B4070" s="56" t="s">
        <v>7932</v>
      </c>
      <c r="C4070" s="56" t="s">
        <v>9993</v>
      </c>
      <c r="D4070" s="32">
        <v>258825</v>
      </c>
      <c r="E4070" s="32">
        <v>-245884</v>
      </c>
      <c r="F4070" s="32">
        <v>12941</v>
      </c>
      <c r="G4070" s="32">
        <v>0</v>
      </c>
      <c r="H4070" s="32">
        <v>0</v>
      </c>
      <c r="I4070" s="32">
        <v>0</v>
      </c>
      <c r="J4070" s="32">
        <v>0</v>
      </c>
      <c r="K4070" s="32">
        <v>0</v>
      </c>
      <c r="L4070" s="32"/>
    </row>
    <row r="4071" spans="1:12">
      <c r="A4071" s="56"/>
      <c r="B4071" s="56" t="s">
        <v>7933</v>
      </c>
      <c r="C4071" s="56" t="s">
        <v>9994</v>
      </c>
      <c r="D4071" s="32">
        <v>79560</v>
      </c>
      <c r="E4071" s="32">
        <v>-75582</v>
      </c>
      <c r="F4071" s="32">
        <v>3978</v>
      </c>
      <c r="G4071" s="32">
        <v>0</v>
      </c>
      <c r="H4071" s="32">
        <v>0</v>
      </c>
      <c r="I4071" s="32">
        <v>0</v>
      </c>
      <c r="J4071" s="32">
        <v>0</v>
      </c>
      <c r="K4071" s="32">
        <v>0</v>
      </c>
      <c r="L4071" s="32"/>
    </row>
    <row r="4072" spans="1:12">
      <c r="A4072" s="56"/>
      <c r="B4072" s="56" t="s">
        <v>8037</v>
      </c>
      <c r="C4072" s="56" t="s">
        <v>10365</v>
      </c>
      <c r="D4072" s="32">
        <v>150756</v>
      </c>
      <c r="E4072" s="32">
        <v>-143218</v>
      </c>
      <c r="F4072" s="32">
        <v>7538</v>
      </c>
      <c r="G4072" s="32">
        <v>0</v>
      </c>
      <c r="H4072" s="32">
        <v>0</v>
      </c>
      <c r="I4072" s="32">
        <v>0</v>
      </c>
      <c r="J4072" s="32">
        <v>0</v>
      </c>
      <c r="K4072" s="32">
        <v>0</v>
      </c>
      <c r="L4072" s="32"/>
    </row>
    <row r="4073" spans="1:12">
      <c r="A4073" s="56"/>
      <c r="B4073" s="56" t="s">
        <v>8038</v>
      </c>
      <c r="C4073" s="56" t="s">
        <v>10366</v>
      </c>
      <c r="D4073" s="32">
        <v>109650</v>
      </c>
      <c r="E4073" s="32">
        <v>-104168</v>
      </c>
      <c r="F4073" s="32">
        <v>5482</v>
      </c>
      <c r="G4073" s="32">
        <v>0</v>
      </c>
      <c r="H4073" s="32">
        <v>0</v>
      </c>
      <c r="I4073" s="32">
        <v>0</v>
      </c>
      <c r="J4073" s="32">
        <v>0</v>
      </c>
      <c r="K4073" s="32">
        <v>0</v>
      </c>
      <c r="L4073" s="32"/>
    </row>
    <row r="4074" spans="1:12">
      <c r="A4074" s="56"/>
      <c r="B4074" s="56" t="s">
        <v>7934</v>
      </c>
      <c r="C4074" s="56" t="s">
        <v>9995</v>
      </c>
      <c r="D4074" s="32">
        <v>4400</v>
      </c>
      <c r="E4074" s="32">
        <v>-4180</v>
      </c>
      <c r="F4074" s="32">
        <v>220</v>
      </c>
      <c r="G4074" s="32">
        <v>0</v>
      </c>
      <c r="H4074" s="32">
        <v>0</v>
      </c>
      <c r="I4074" s="32">
        <v>0</v>
      </c>
      <c r="J4074" s="32">
        <v>0</v>
      </c>
      <c r="K4074" s="32">
        <v>0</v>
      </c>
      <c r="L4074" s="32"/>
    </row>
    <row r="4075" spans="1:12">
      <c r="A4075" s="56"/>
      <c r="B4075" s="56" t="s">
        <v>8800</v>
      </c>
      <c r="C4075" s="56" t="s">
        <v>11036</v>
      </c>
      <c r="D4075" s="32">
        <v>57750</v>
      </c>
      <c r="E4075" s="32">
        <v>-54862</v>
      </c>
      <c r="F4075" s="32">
        <v>2888</v>
      </c>
      <c r="G4075" s="32">
        <v>0</v>
      </c>
      <c r="H4075" s="32">
        <v>0</v>
      </c>
      <c r="I4075" s="32">
        <v>0</v>
      </c>
      <c r="J4075" s="32">
        <v>0</v>
      </c>
      <c r="K4075" s="32">
        <v>0</v>
      </c>
      <c r="L4075" s="32"/>
    </row>
    <row r="4076" spans="1:12">
      <c r="A4076" s="56"/>
      <c r="B4076" s="56" t="s">
        <v>7921</v>
      </c>
      <c r="C4076" s="56" t="s">
        <v>10367</v>
      </c>
      <c r="D4076" s="32">
        <v>24869</v>
      </c>
      <c r="E4076" s="32">
        <v>-23625</v>
      </c>
      <c r="F4076" s="32">
        <v>1243</v>
      </c>
      <c r="G4076" s="32">
        <v>0</v>
      </c>
      <c r="H4076" s="32">
        <v>0</v>
      </c>
      <c r="I4076" s="32">
        <v>0</v>
      </c>
      <c r="J4076" s="32">
        <v>0</v>
      </c>
      <c r="K4076" s="32">
        <v>0</v>
      </c>
      <c r="L4076" s="32"/>
    </row>
    <row r="4077" spans="1:12">
      <c r="A4077" s="56"/>
      <c r="B4077" s="56" t="s">
        <v>8801</v>
      </c>
      <c r="C4077" s="56" t="s">
        <v>11037</v>
      </c>
      <c r="D4077" s="32">
        <v>47500</v>
      </c>
      <c r="E4077" s="32">
        <v>-45125</v>
      </c>
      <c r="F4077" s="32">
        <v>2375</v>
      </c>
      <c r="G4077" s="32">
        <v>0</v>
      </c>
      <c r="H4077" s="32">
        <v>0</v>
      </c>
      <c r="I4077" s="32">
        <v>0</v>
      </c>
      <c r="J4077" s="32">
        <v>0</v>
      </c>
      <c r="K4077" s="32">
        <v>0</v>
      </c>
      <c r="L4077" s="32"/>
    </row>
    <row r="4078" spans="1:12">
      <c r="A4078" s="56"/>
      <c r="B4078" s="56" t="s">
        <v>8338</v>
      </c>
      <c r="C4078" s="56" t="s">
        <v>10254</v>
      </c>
      <c r="D4078" s="32">
        <v>73100</v>
      </c>
      <c r="E4078" s="32">
        <v>-69445</v>
      </c>
      <c r="F4078" s="32">
        <v>3655</v>
      </c>
      <c r="G4078" s="32">
        <v>0</v>
      </c>
      <c r="H4078" s="32">
        <v>0</v>
      </c>
      <c r="I4078" s="32">
        <v>0</v>
      </c>
      <c r="J4078" s="32">
        <v>0</v>
      </c>
      <c r="K4078" s="32">
        <v>0</v>
      </c>
      <c r="L4078" s="32"/>
    </row>
    <row r="4079" spans="1:12">
      <c r="A4079" s="56"/>
      <c r="B4079" s="56" t="s">
        <v>7935</v>
      </c>
      <c r="C4079" s="56" t="s">
        <v>9996</v>
      </c>
      <c r="D4079" s="32">
        <v>46305</v>
      </c>
      <c r="E4079" s="32">
        <v>-43990</v>
      </c>
      <c r="F4079" s="32">
        <v>2315</v>
      </c>
      <c r="G4079" s="32">
        <v>0</v>
      </c>
      <c r="H4079" s="32">
        <v>0</v>
      </c>
      <c r="I4079" s="32">
        <v>0</v>
      </c>
      <c r="J4079" s="32">
        <v>0</v>
      </c>
      <c r="K4079" s="32">
        <v>0</v>
      </c>
      <c r="L4079" s="32"/>
    </row>
    <row r="4080" spans="1:12">
      <c r="A4080" s="56"/>
      <c r="B4080" s="56" t="s">
        <v>9124</v>
      </c>
      <c r="C4080" s="56" t="s">
        <v>10368</v>
      </c>
      <c r="D4080" s="32">
        <v>191250</v>
      </c>
      <c r="E4080" s="32">
        <v>-181688</v>
      </c>
      <c r="F4080" s="32">
        <v>9562</v>
      </c>
      <c r="G4080" s="32">
        <v>0</v>
      </c>
      <c r="H4080" s="32">
        <v>0</v>
      </c>
      <c r="I4080" s="32">
        <v>0</v>
      </c>
      <c r="J4080" s="32">
        <v>0</v>
      </c>
      <c r="K4080" s="32">
        <v>0</v>
      </c>
      <c r="L4080" s="32"/>
    </row>
    <row r="4081" spans="1:12">
      <c r="A4081" s="56"/>
      <c r="B4081" s="56" t="s">
        <v>7936</v>
      </c>
      <c r="C4081" s="56" t="s">
        <v>9997</v>
      </c>
      <c r="D4081" s="32">
        <v>82650</v>
      </c>
      <c r="E4081" s="32">
        <v>-78518</v>
      </c>
      <c r="F4081" s="32">
        <v>4132</v>
      </c>
      <c r="G4081" s="32">
        <v>0</v>
      </c>
      <c r="H4081" s="32">
        <v>0</v>
      </c>
      <c r="I4081" s="32">
        <v>0</v>
      </c>
      <c r="J4081" s="32">
        <v>0</v>
      </c>
      <c r="K4081" s="32">
        <v>0</v>
      </c>
      <c r="L4081" s="32"/>
    </row>
    <row r="4082" spans="1:12">
      <c r="A4082" s="56"/>
      <c r="B4082" s="56" t="s">
        <v>9115</v>
      </c>
      <c r="C4082" s="56" t="s">
        <v>9998</v>
      </c>
      <c r="D4082" s="32">
        <v>30600</v>
      </c>
      <c r="E4082" s="32">
        <v>-29070</v>
      </c>
      <c r="F4082" s="32">
        <v>1530</v>
      </c>
      <c r="G4082" s="32">
        <v>0</v>
      </c>
      <c r="H4082" s="32">
        <v>0</v>
      </c>
      <c r="I4082" s="32">
        <v>0</v>
      </c>
      <c r="J4082" s="32">
        <v>0</v>
      </c>
      <c r="K4082" s="32">
        <v>0</v>
      </c>
      <c r="L4082" s="32"/>
    </row>
    <row r="4083" spans="1:12">
      <c r="A4083" s="56"/>
      <c r="B4083" s="56" t="s">
        <v>7937</v>
      </c>
      <c r="C4083" s="56" t="s">
        <v>9999</v>
      </c>
      <c r="D4083" s="32">
        <v>24577</v>
      </c>
      <c r="E4083" s="32">
        <v>-23348</v>
      </c>
      <c r="F4083" s="32">
        <v>1229</v>
      </c>
      <c r="G4083" s="32">
        <v>0</v>
      </c>
      <c r="H4083" s="32">
        <v>0</v>
      </c>
      <c r="I4083" s="32">
        <v>0</v>
      </c>
      <c r="J4083" s="32">
        <v>0</v>
      </c>
      <c r="K4083" s="32">
        <v>0</v>
      </c>
      <c r="L4083" s="32"/>
    </row>
    <row r="4084" spans="1:12">
      <c r="A4084" s="56"/>
      <c r="B4084" s="56" t="s">
        <v>7938</v>
      </c>
      <c r="C4084" s="56" t="s">
        <v>10000</v>
      </c>
      <c r="D4084" s="32">
        <v>23590</v>
      </c>
      <c r="E4084" s="32">
        <v>-22410</v>
      </c>
      <c r="F4084" s="32">
        <v>1180</v>
      </c>
      <c r="G4084" s="32">
        <v>0</v>
      </c>
      <c r="H4084" s="32">
        <v>0</v>
      </c>
      <c r="I4084" s="32">
        <v>0</v>
      </c>
      <c r="J4084" s="32">
        <v>0</v>
      </c>
      <c r="K4084" s="32">
        <v>0</v>
      </c>
      <c r="L4084" s="32"/>
    </row>
    <row r="4085" spans="1:12">
      <c r="A4085" s="56"/>
      <c r="B4085" s="56" t="s">
        <v>7938</v>
      </c>
      <c r="C4085" s="56" t="s">
        <v>10001</v>
      </c>
      <c r="D4085" s="32">
        <v>23590</v>
      </c>
      <c r="E4085" s="32">
        <v>-22410</v>
      </c>
      <c r="F4085" s="32">
        <v>1179</v>
      </c>
      <c r="G4085" s="32">
        <v>0</v>
      </c>
      <c r="H4085" s="32">
        <v>0</v>
      </c>
      <c r="I4085" s="32">
        <v>0</v>
      </c>
      <c r="J4085" s="32">
        <v>0</v>
      </c>
      <c r="K4085" s="32">
        <v>0</v>
      </c>
      <c r="L4085" s="32"/>
    </row>
    <row r="4086" spans="1:12">
      <c r="A4086" s="56"/>
      <c r="B4086" s="56" t="s">
        <v>7939</v>
      </c>
      <c r="C4086" s="56" t="s">
        <v>10002</v>
      </c>
      <c r="D4086" s="32">
        <v>31490</v>
      </c>
      <c r="E4086" s="32">
        <v>-29916</v>
      </c>
      <c r="F4086" s="32">
        <v>1574</v>
      </c>
      <c r="G4086" s="32">
        <v>0</v>
      </c>
      <c r="H4086" s="32">
        <v>0</v>
      </c>
      <c r="I4086" s="32">
        <v>0</v>
      </c>
      <c r="J4086" s="32">
        <v>0</v>
      </c>
      <c r="K4086" s="32">
        <v>0</v>
      </c>
      <c r="L4086" s="32"/>
    </row>
    <row r="4087" spans="1:12">
      <c r="A4087" s="56"/>
      <c r="B4087" s="56" t="s">
        <v>11644</v>
      </c>
      <c r="C4087" s="56" t="s">
        <v>10003</v>
      </c>
      <c r="D4087" s="32">
        <v>32025</v>
      </c>
      <c r="E4087" s="32">
        <v>-30424</v>
      </c>
      <c r="F4087" s="32">
        <v>1601</v>
      </c>
      <c r="G4087" s="32">
        <v>0</v>
      </c>
      <c r="H4087" s="32">
        <v>0</v>
      </c>
      <c r="I4087" s="32">
        <v>0</v>
      </c>
      <c r="J4087" s="32">
        <v>0</v>
      </c>
      <c r="K4087" s="32">
        <v>0</v>
      </c>
      <c r="L4087" s="32"/>
    </row>
    <row r="4088" spans="1:12">
      <c r="A4088" s="56"/>
      <c r="B4088" s="56" t="s">
        <v>7940</v>
      </c>
      <c r="C4088" s="56" t="s">
        <v>10004</v>
      </c>
      <c r="D4088" s="32">
        <v>211395</v>
      </c>
      <c r="E4088" s="32">
        <v>-200825</v>
      </c>
      <c r="F4088" s="32">
        <v>10570</v>
      </c>
      <c r="G4088" s="32">
        <v>0</v>
      </c>
      <c r="H4088" s="32">
        <v>0</v>
      </c>
      <c r="I4088" s="32">
        <v>0</v>
      </c>
      <c r="J4088" s="32">
        <v>0</v>
      </c>
      <c r="K4088" s="32">
        <v>0</v>
      </c>
      <c r="L4088" s="32"/>
    </row>
    <row r="4089" spans="1:12">
      <c r="A4089" s="56"/>
      <c r="B4089" s="56" t="s">
        <v>3977</v>
      </c>
      <c r="C4089" s="56" t="s">
        <v>10464</v>
      </c>
      <c r="D4089" s="32">
        <v>772969</v>
      </c>
      <c r="E4089" s="32">
        <v>-734321</v>
      </c>
      <c r="F4089" s="32">
        <v>38648</v>
      </c>
      <c r="G4089" s="32">
        <v>0</v>
      </c>
      <c r="H4089" s="32">
        <v>0</v>
      </c>
      <c r="I4089" s="32">
        <v>0</v>
      </c>
      <c r="J4089" s="32">
        <v>0</v>
      </c>
      <c r="K4089" s="32">
        <v>0</v>
      </c>
      <c r="L4089" s="32"/>
    </row>
    <row r="4090" spans="1:12">
      <c r="A4090" s="56"/>
      <c r="B4090" s="56" t="s">
        <v>7239</v>
      </c>
      <c r="C4090" s="56" t="s">
        <v>9615</v>
      </c>
      <c r="D4090" s="32">
        <v>30614</v>
      </c>
      <c r="E4090" s="32">
        <v>-29083</v>
      </c>
      <c r="F4090" s="32">
        <v>1531</v>
      </c>
      <c r="G4090" s="32">
        <v>0</v>
      </c>
      <c r="H4090" s="32">
        <v>0</v>
      </c>
      <c r="I4090" s="32">
        <v>0</v>
      </c>
      <c r="J4090" s="32">
        <v>0</v>
      </c>
      <c r="K4090" s="32">
        <v>0</v>
      </c>
      <c r="L4090" s="32"/>
    </row>
    <row r="4091" spans="1:12">
      <c r="A4091" s="56"/>
      <c r="B4091" s="56" t="s">
        <v>7941</v>
      </c>
      <c r="C4091" s="56" t="s">
        <v>10005</v>
      </c>
      <c r="D4091" s="32">
        <v>69160</v>
      </c>
      <c r="E4091" s="32">
        <v>-69159</v>
      </c>
      <c r="F4091" s="32">
        <v>1</v>
      </c>
      <c r="G4091" s="32">
        <v>0</v>
      </c>
      <c r="H4091" s="32">
        <v>0</v>
      </c>
      <c r="I4091" s="32">
        <v>0</v>
      </c>
      <c r="J4091" s="32">
        <v>0</v>
      </c>
      <c r="K4091" s="32">
        <v>0</v>
      </c>
      <c r="L4091" s="32"/>
    </row>
    <row r="4092" spans="1:12">
      <c r="A4092" s="56"/>
      <c r="B4092" s="56" t="s">
        <v>7942</v>
      </c>
      <c r="C4092" s="56" t="s">
        <v>10006</v>
      </c>
      <c r="D4092" s="32">
        <v>64500</v>
      </c>
      <c r="E4092" s="32">
        <v>-64499</v>
      </c>
      <c r="F4092" s="32">
        <v>1</v>
      </c>
      <c r="G4092" s="32">
        <v>0</v>
      </c>
      <c r="H4092" s="32">
        <v>0</v>
      </c>
      <c r="I4092" s="32">
        <v>0</v>
      </c>
      <c r="J4092" s="32">
        <v>0</v>
      </c>
      <c r="K4092" s="32">
        <v>0</v>
      </c>
      <c r="L4092" s="32"/>
    </row>
    <row r="4093" spans="1:12">
      <c r="A4093" s="56"/>
      <c r="B4093" s="56" t="s">
        <v>7943</v>
      </c>
      <c r="C4093" s="56" t="s">
        <v>10007</v>
      </c>
      <c r="D4093" s="32">
        <v>64500</v>
      </c>
      <c r="E4093" s="32">
        <v>-64499</v>
      </c>
      <c r="F4093" s="32">
        <v>1</v>
      </c>
      <c r="G4093" s="32">
        <v>0</v>
      </c>
      <c r="H4093" s="32">
        <v>0</v>
      </c>
      <c r="I4093" s="32">
        <v>0</v>
      </c>
      <c r="J4093" s="32">
        <v>0</v>
      </c>
      <c r="K4093" s="32">
        <v>0</v>
      </c>
      <c r="L4093" s="32"/>
    </row>
    <row r="4094" spans="1:12">
      <c r="A4094" s="56"/>
      <c r="B4094" s="56" t="s">
        <v>7944</v>
      </c>
      <c r="C4094" s="56" t="s">
        <v>10008</v>
      </c>
      <c r="D4094" s="32">
        <v>60285</v>
      </c>
      <c r="E4094" s="32">
        <v>-60284</v>
      </c>
      <c r="F4094" s="32">
        <v>1</v>
      </c>
      <c r="G4094" s="32">
        <v>0</v>
      </c>
      <c r="H4094" s="32">
        <v>0</v>
      </c>
      <c r="I4094" s="32">
        <v>0</v>
      </c>
      <c r="J4094" s="32">
        <v>0</v>
      </c>
      <c r="K4094" s="32">
        <v>0</v>
      </c>
      <c r="L4094" s="32"/>
    </row>
    <row r="4095" spans="1:12">
      <c r="A4095" s="56"/>
      <c r="B4095" s="56" t="s">
        <v>7945</v>
      </c>
      <c r="C4095" s="56" t="s">
        <v>10009</v>
      </c>
      <c r="D4095" s="32">
        <v>60285</v>
      </c>
      <c r="E4095" s="32">
        <v>-60284</v>
      </c>
      <c r="F4095" s="32">
        <v>1</v>
      </c>
      <c r="G4095" s="32">
        <v>0</v>
      </c>
      <c r="H4095" s="32">
        <v>0</v>
      </c>
      <c r="I4095" s="32">
        <v>0</v>
      </c>
      <c r="J4095" s="32">
        <v>0</v>
      </c>
      <c r="K4095" s="32">
        <v>0</v>
      </c>
      <c r="L4095" s="32"/>
    </row>
    <row r="4096" spans="1:12">
      <c r="A4096" s="56"/>
      <c r="B4096" s="56" t="s">
        <v>7946</v>
      </c>
      <c r="C4096" s="56" t="s">
        <v>10010</v>
      </c>
      <c r="D4096" s="32">
        <v>36192</v>
      </c>
      <c r="E4096" s="32">
        <v>-36191</v>
      </c>
      <c r="F4096" s="32">
        <v>1</v>
      </c>
      <c r="G4096" s="32">
        <v>0</v>
      </c>
      <c r="H4096" s="32">
        <v>0</v>
      </c>
      <c r="I4096" s="32">
        <v>0</v>
      </c>
      <c r="J4096" s="32">
        <v>0</v>
      </c>
      <c r="K4096" s="32">
        <v>0</v>
      </c>
      <c r="L4096" s="32"/>
    </row>
    <row r="4097" spans="1:12">
      <c r="A4097" s="56"/>
      <c r="B4097" s="56" t="s">
        <v>7947</v>
      </c>
      <c r="C4097" s="56" t="s">
        <v>10011</v>
      </c>
      <c r="D4097" s="32">
        <v>63400</v>
      </c>
      <c r="E4097" s="32">
        <v>-63399</v>
      </c>
      <c r="F4097" s="32">
        <v>1</v>
      </c>
      <c r="G4097" s="32">
        <v>0</v>
      </c>
      <c r="H4097" s="32">
        <v>0</v>
      </c>
      <c r="I4097" s="32">
        <v>0</v>
      </c>
      <c r="J4097" s="32">
        <v>0</v>
      </c>
      <c r="K4097" s="32">
        <v>0</v>
      </c>
      <c r="L4097" s="32"/>
    </row>
    <row r="4098" spans="1:12">
      <c r="A4098" s="56"/>
      <c r="B4098" s="56" t="s">
        <v>7948</v>
      </c>
      <c r="C4098" s="56" t="s">
        <v>10012</v>
      </c>
      <c r="D4098" s="32">
        <v>14500</v>
      </c>
      <c r="E4098" s="32">
        <v>-14499</v>
      </c>
      <c r="F4098" s="32">
        <v>1</v>
      </c>
      <c r="G4098" s="32">
        <v>0</v>
      </c>
      <c r="H4098" s="32">
        <v>0</v>
      </c>
      <c r="I4098" s="32">
        <v>0</v>
      </c>
      <c r="J4098" s="32">
        <v>0</v>
      </c>
      <c r="K4098" s="32">
        <v>0</v>
      </c>
      <c r="L4098" s="32"/>
    </row>
    <row r="4099" spans="1:12">
      <c r="A4099" s="56"/>
      <c r="B4099" s="56" t="s">
        <v>7949</v>
      </c>
      <c r="C4099" s="56" t="s">
        <v>10013</v>
      </c>
      <c r="D4099" s="32">
        <v>5980</v>
      </c>
      <c r="E4099" s="32">
        <v>-5979</v>
      </c>
      <c r="F4099" s="32">
        <v>1</v>
      </c>
      <c r="G4099" s="32">
        <v>0</v>
      </c>
      <c r="H4099" s="32">
        <v>0</v>
      </c>
      <c r="I4099" s="32">
        <v>0</v>
      </c>
      <c r="J4099" s="32">
        <v>0</v>
      </c>
      <c r="K4099" s="32">
        <v>0</v>
      </c>
      <c r="L4099" s="32"/>
    </row>
    <row r="4100" spans="1:12">
      <c r="A4100" s="56"/>
      <c r="B4100" s="56" t="s">
        <v>7950</v>
      </c>
      <c r="C4100" s="56" t="s">
        <v>10014</v>
      </c>
      <c r="D4100" s="32">
        <v>322400</v>
      </c>
      <c r="E4100" s="32">
        <v>-322399</v>
      </c>
      <c r="F4100" s="32">
        <v>1</v>
      </c>
      <c r="G4100" s="32">
        <v>0</v>
      </c>
      <c r="H4100" s="32">
        <v>0</v>
      </c>
      <c r="I4100" s="32">
        <v>0</v>
      </c>
      <c r="J4100" s="32">
        <v>0</v>
      </c>
      <c r="K4100" s="32">
        <v>0</v>
      </c>
      <c r="L4100" s="32"/>
    </row>
    <row r="4101" spans="1:12">
      <c r="A4101" s="56"/>
      <c r="B4101" s="56" t="s">
        <v>8039</v>
      </c>
      <c r="C4101" s="56" t="s">
        <v>10693</v>
      </c>
      <c r="D4101" s="32">
        <v>2452</v>
      </c>
      <c r="E4101" s="32">
        <v>-2451</v>
      </c>
      <c r="F4101" s="32">
        <v>1</v>
      </c>
      <c r="G4101" s="32">
        <v>0</v>
      </c>
      <c r="H4101" s="32">
        <v>0</v>
      </c>
      <c r="I4101" s="32">
        <v>0</v>
      </c>
      <c r="J4101" s="32">
        <v>0</v>
      </c>
      <c r="K4101" s="32">
        <v>0</v>
      </c>
      <c r="L4101" s="32"/>
    </row>
    <row r="4102" spans="1:12">
      <c r="A4102" s="56"/>
      <c r="B4102" s="56" t="s">
        <v>9156</v>
      </c>
      <c r="C4102" s="56" t="s">
        <v>10694</v>
      </c>
      <c r="D4102" s="32">
        <v>5891</v>
      </c>
      <c r="E4102" s="32">
        <v>-5890</v>
      </c>
      <c r="F4102" s="32">
        <v>1</v>
      </c>
      <c r="G4102" s="32">
        <v>0</v>
      </c>
      <c r="H4102" s="32">
        <v>0</v>
      </c>
      <c r="I4102" s="32">
        <v>0</v>
      </c>
      <c r="J4102" s="32">
        <v>0</v>
      </c>
      <c r="K4102" s="32">
        <v>0</v>
      </c>
      <c r="L4102" s="32"/>
    </row>
    <row r="4103" spans="1:12">
      <c r="A4103" s="56"/>
      <c r="B4103" s="56" t="s">
        <v>8040</v>
      </c>
      <c r="C4103" s="56" t="s">
        <v>10695</v>
      </c>
      <c r="D4103" s="32">
        <v>12960</v>
      </c>
      <c r="E4103" s="32">
        <v>-12959</v>
      </c>
      <c r="F4103" s="32">
        <v>1</v>
      </c>
      <c r="G4103" s="32">
        <v>0</v>
      </c>
      <c r="H4103" s="32">
        <v>0</v>
      </c>
      <c r="I4103" s="32">
        <v>0</v>
      </c>
      <c r="J4103" s="32">
        <v>0</v>
      </c>
      <c r="K4103" s="32">
        <v>0</v>
      </c>
      <c r="L4103" s="32"/>
    </row>
    <row r="4104" spans="1:12">
      <c r="A4104" s="56"/>
      <c r="B4104" s="56" t="s">
        <v>7951</v>
      </c>
      <c r="C4104" s="56" t="s">
        <v>10015</v>
      </c>
      <c r="D4104" s="32">
        <v>7470</v>
      </c>
      <c r="E4104" s="32">
        <v>-7469</v>
      </c>
      <c r="F4104" s="32">
        <v>1</v>
      </c>
      <c r="G4104" s="32">
        <v>0</v>
      </c>
      <c r="H4104" s="32">
        <v>0</v>
      </c>
      <c r="I4104" s="32">
        <v>0</v>
      </c>
      <c r="J4104" s="32">
        <v>0</v>
      </c>
      <c r="K4104" s="32">
        <v>0</v>
      </c>
      <c r="L4104" s="32"/>
    </row>
    <row r="4105" spans="1:12">
      <c r="A4105" s="56"/>
      <c r="B4105" s="56" t="s">
        <v>8041</v>
      </c>
      <c r="C4105" s="56" t="s">
        <v>10696</v>
      </c>
      <c r="D4105" s="32">
        <v>10260</v>
      </c>
      <c r="E4105" s="32">
        <v>-10259</v>
      </c>
      <c r="F4105" s="32">
        <v>1</v>
      </c>
      <c r="G4105" s="32">
        <v>0</v>
      </c>
      <c r="H4105" s="32">
        <v>0</v>
      </c>
      <c r="I4105" s="32">
        <v>0</v>
      </c>
      <c r="J4105" s="32">
        <v>0</v>
      </c>
      <c r="K4105" s="32">
        <v>0</v>
      </c>
      <c r="L4105" s="32"/>
    </row>
    <row r="4106" spans="1:12">
      <c r="A4106" s="56"/>
      <c r="B4106" s="56" t="s">
        <v>8042</v>
      </c>
      <c r="C4106" s="56" t="s">
        <v>10697</v>
      </c>
      <c r="D4106" s="32">
        <v>95625</v>
      </c>
      <c r="E4106" s="32">
        <v>-95624</v>
      </c>
      <c r="F4106" s="32">
        <v>1</v>
      </c>
      <c r="G4106" s="32">
        <v>0</v>
      </c>
      <c r="H4106" s="32">
        <v>0</v>
      </c>
      <c r="I4106" s="32">
        <v>0</v>
      </c>
      <c r="J4106" s="32">
        <v>0</v>
      </c>
      <c r="K4106" s="32">
        <v>0</v>
      </c>
      <c r="L4106" s="32"/>
    </row>
    <row r="4107" spans="1:12">
      <c r="A4107" s="56"/>
      <c r="B4107" s="56" t="s">
        <v>7952</v>
      </c>
      <c r="C4107" s="56" t="s">
        <v>10016</v>
      </c>
      <c r="D4107" s="32">
        <v>186000</v>
      </c>
      <c r="E4107" s="32">
        <v>-176700</v>
      </c>
      <c r="F4107" s="32">
        <v>9300</v>
      </c>
      <c r="G4107" s="32">
        <v>0</v>
      </c>
      <c r="H4107" s="32">
        <v>0</v>
      </c>
      <c r="I4107" s="32">
        <v>0</v>
      </c>
      <c r="J4107" s="32">
        <v>0</v>
      </c>
      <c r="K4107" s="32">
        <v>0</v>
      </c>
      <c r="L4107" s="32"/>
    </row>
    <row r="4108" spans="1:12">
      <c r="A4108" s="56"/>
      <c r="B4108" s="56" t="s">
        <v>7953</v>
      </c>
      <c r="C4108" s="56" t="s">
        <v>10017</v>
      </c>
      <c r="D4108" s="32">
        <v>28750</v>
      </c>
      <c r="E4108" s="32">
        <v>-27312</v>
      </c>
      <c r="F4108" s="32">
        <v>1438</v>
      </c>
      <c r="G4108" s="32">
        <v>0</v>
      </c>
      <c r="H4108" s="32">
        <v>0</v>
      </c>
      <c r="I4108" s="32">
        <v>0</v>
      </c>
      <c r="J4108" s="32">
        <v>0</v>
      </c>
      <c r="K4108" s="32">
        <v>0</v>
      </c>
      <c r="L4108" s="32"/>
    </row>
    <row r="4109" spans="1:12">
      <c r="A4109" s="56"/>
      <c r="B4109" s="56" t="s">
        <v>7954</v>
      </c>
      <c r="C4109" s="56" t="s">
        <v>10018</v>
      </c>
      <c r="D4109" s="32">
        <v>18600</v>
      </c>
      <c r="E4109" s="32">
        <v>-17670</v>
      </c>
      <c r="F4109" s="32">
        <v>930</v>
      </c>
      <c r="G4109" s="32">
        <v>0</v>
      </c>
      <c r="H4109" s="32">
        <v>0</v>
      </c>
      <c r="I4109" s="32">
        <v>0</v>
      </c>
      <c r="J4109" s="32">
        <v>0</v>
      </c>
      <c r="K4109" s="32">
        <v>0</v>
      </c>
      <c r="L4109" s="32"/>
    </row>
    <row r="4110" spans="1:12">
      <c r="A4110" s="56"/>
      <c r="B4110" s="56" t="s">
        <v>7955</v>
      </c>
      <c r="C4110" s="56" t="s">
        <v>10019</v>
      </c>
      <c r="D4110" s="32">
        <v>4392</v>
      </c>
      <c r="E4110" s="32">
        <v>-4391</v>
      </c>
      <c r="F4110" s="32">
        <v>1</v>
      </c>
      <c r="G4110" s="32">
        <v>0</v>
      </c>
      <c r="H4110" s="32">
        <v>0</v>
      </c>
      <c r="I4110" s="32">
        <v>0</v>
      </c>
      <c r="J4110" s="32">
        <v>0</v>
      </c>
      <c r="K4110" s="32">
        <v>0</v>
      </c>
      <c r="L4110" s="32"/>
    </row>
    <row r="4111" spans="1:12">
      <c r="A4111" s="56"/>
      <c r="B4111" s="56" t="s">
        <v>8043</v>
      </c>
      <c r="C4111" s="56" t="s">
        <v>10698</v>
      </c>
      <c r="D4111" s="32">
        <v>158748</v>
      </c>
      <c r="E4111" s="32">
        <v>-158747</v>
      </c>
      <c r="F4111" s="32">
        <v>1</v>
      </c>
      <c r="G4111" s="32">
        <v>0</v>
      </c>
      <c r="H4111" s="32">
        <v>0</v>
      </c>
      <c r="I4111" s="32">
        <v>0</v>
      </c>
      <c r="J4111" s="32">
        <v>0</v>
      </c>
      <c r="K4111" s="32">
        <v>0</v>
      </c>
      <c r="L4111" s="32"/>
    </row>
    <row r="4112" spans="1:12">
      <c r="A4112" s="56"/>
      <c r="B4112" s="56" t="s">
        <v>8044</v>
      </c>
      <c r="C4112" s="56" t="s">
        <v>10699</v>
      </c>
      <c r="D4112" s="32">
        <v>27144</v>
      </c>
      <c r="E4112" s="32">
        <v>-27143</v>
      </c>
      <c r="F4112" s="32">
        <v>1</v>
      </c>
      <c r="G4112" s="32">
        <v>0</v>
      </c>
      <c r="H4112" s="32">
        <v>0</v>
      </c>
      <c r="I4112" s="32">
        <v>0</v>
      </c>
      <c r="J4112" s="32">
        <v>0</v>
      </c>
      <c r="K4112" s="32">
        <v>0</v>
      </c>
      <c r="L4112" s="32"/>
    </row>
    <row r="4113" spans="1:12">
      <c r="A4113" s="56"/>
      <c r="B4113" s="56" t="s">
        <v>8045</v>
      </c>
      <c r="C4113" s="56" t="s">
        <v>10700</v>
      </c>
      <c r="D4113" s="32">
        <v>12258</v>
      </c>
      <c r="E4113" s="32">
        <v>-12257</v>
      </c>
      <c r="F4113" s="32">
        <v>1</v>
      </c>
      <c r="G4113" s="32">
        <v>0</v>
      </c>
      <c r="H4113" s="32">
        <v>0</v>
      </c>
      <c r="I4113" s="32">
        <v>0</v>
      </c>
      <c r="J4113" s="32">
        <v>0</v>
      </c>
      <c r="K4113" s="32">
        <v>0</v>
      </c>
      <c r="L4113" s="32"/>
    </row>
    <row r="4114" spans="1:12">
      <c r="A4114" s="56"/>
      <c r="B4114" s="56" t="s">
        <v>8339</v>
      </c>
      <c r="C4114" s="56" t="s">
        <v>10701</v>
      </c>
      <c r="D4114" s="32">
        <v>14940</v>
      </c>
      <c r="E4114" s="32">
        <v>-14939</v>
      </c>
      <c r="F4114" s="32">
        <v>1</v>
      </c>
      <c r="G4114" s="32">
        <v>0</v>
      </c>
      <c r="H4114" s="32">
        <v>0</v>
      </c>
      <c r="I4114" s="32">
        <v>0</v>
      </c>
      <c r="J4114" s="32">
        <v>0</v>
      </c>
      <c r="K4114" s="32">
        <v>0</v>
      </c>
      <c r="L4114" s="32"/>
    </row>
    <row r="4115" spans="1:12">
      <c r="A4115" s="56"/>
      <c r="B4115" s="56" t="s">
        <v>7956</v>
      </c>
      <c r="C4115" s="56" t="s">
        <v>10020</v>
      </c>
      <c r="D4115" s="32">
        <v>109000</v>
      </c>
      <c r="E4115" s="32">
        <v>-108999</v>
      </c>
      <c r="F4115" s="32">
        <v>1</v>
      </c>
      <c r="G4115" s="32">
        <v>0</v>
      </c>
      <c r="H4115" s="32">
        <v>0</v>
      </c>
      <c r="I4115" s="32">
        <v>0</v>
      </c>
      <c r="J4115" s="32">
        <v>0</v>
      </c>
      <c r="K4115" s="32">
        <v>0</v>
      </c>
      <c r="L4115" s="32"/>
    </row>
    <row r="4116" spans="1:12">
      <c r="A4116" s="56"/>
      <c r="B4116" s="56" t="s">
        <v>7957</v>
      </c>
      <c r="C4116" s="56" t="s">
        <v>10021</v>
      </c>
      <c r="D4116" s="32">
        <v>119000</v>
      </c>
      <c r="E4116" s="32">
        <v>-118999</v>
      </c>
      <c r="F4116" s="32">
        <v>1</v>
      </c>
      <c r="G4116" s="32">
        <v>0</v>
      </c>
      <c r="H4116" s="32">
        <v>0</v>
      </c>
      <c r="I4116" s="32">
        <v>0</v>
      </c>
      <c r="J4116" s="32">
        <v>0</v>
      </c>
      <c r="K4116" s="32">
        <v>0</v>
      </c>
      <c r="L4116" s="32"/>
    </row>
    <row r="4117" spans="1:12">
      <c r="A4117" s="56"/>
      <c r="B4117" s="56" t="s">
        <v>7958</v>
      </c>
      <c r="C4117" s="56" t="s">
        <v>10022</v>
      </c>
      <c r="D4117" s="32">
        <v>67080</v>
      </c>
      <c r="E4117" s="32">
        <v>-63726</v>
      </c>
      <c r="F4117" s="32">
        <v>3354</v>
      </c>
      <c r="G4117" s="32">
        <v>0</v>
      </c>
      <c r="H4117" s="32">
        <v>0</v>
      </c>
      <c r="I4117" s="32">
        <v>0</v>
      </c>
      <c r="J4117" s="32">
        <v>0</v>
      </c>
      <c r="K4117" s="32">
        <v>0</v>
      </c>
      <c r="L4117" s="32"/>
    </row>
    <row r="4118" spans="1:12">
      <c r="A4118" s="56"/>
      <c r="B4118" s="56" t="s">
        <v>9118</v>
      </c>
      <c r="C4118" s="56" t="s">
        <v>10023</v>
      </c>
      <c r="D4118" s="32">
        <v>31750</v>
      </c>
      <c r="E4118" s="32">
        <v>-31749</v>
      </c>
      <c r="F4118" s="32">
        <v>1</v>
      </c>
      <c r="G4118" s="32">
        <v>0</v>
      </c>
      <c r="H4118" s="32">
        <v>0</v>
      </c>
      <c r="I4118" s="32">
        <v>0</v>
      </c>
      <c r="J4118" s="32">
        <v>0</v>
      </c>
      <c r="K4118" s="32">
        <v>0</v>
      </c>
      <c r="L4118" s="32"/>
    </row>
    <row r="4119" spans="1:12">
      <c r="A4119" s="56"/>
      <c r="B4119" s="56" t="s">
        <v>7959</v>
      </c>
      <c r="C4119" s="56" t="s">
        <v>10024</v>
      </c>
      <c r="D4119" s="32">
        <v>239200</v>
      </c>
      <c r="E4119" s="32">
        <v>-227240</v>
      </c>
      <c r="F4119" s="32">
        <v>11960</v>
      </c>
      <c r="G4119" s="32">
        <v>0</v>
      </c>
      <c r="H4119" s="32">
        <v>0</v>
      </c>
      <c r="I4119" s="32">
        <v>0</v>
      </c>
      <c r="J4119" s="32">
        <v>0</v>
      </c>
      <c r="K4119" s="32">
        <v>0</v>
      </c>
      <c r="L4119" s="32"/>
    </row>
    <row r="4120" spans="1:12">
      <c r="A4120" s="56"/>
      <c r="B4120" s="56" t="s">
        <v>8046</v>
      </c>
      <c r="C4120" s="56" t="s">
        <v>10702</v>
      </c>
      <c r="D4120" s="32">
        <v>19499</v>
      </c>
      <c r="E4120" s="32">
        <v>-19498</v>
      </c>
      <c r="F4120" s="32">
        <v>1</v>
      </c>
      <c r="G4120" s="32">
        <v>0</v>
      </c>
      <c r="H4120" s="32">
        <v>0</v>
      </c>
      <c r="I4120" s="32">
        <v>0</v>
      </c>
      <c r="J4120" s="32">
        <v>0</v>
      </c>
      <c r="K4120" s="32">
        <v>0</v>
      </c>
      <c r="L4120" s="32"/>
    </row>
    <row r="4121" spans="1:12">
      <c r="A4121" s="56"/>
      <c r="B4121" s="56" t="s">
        <v>7960</v>
      </c>
      <c r="C4121" s="56" t="s">
        <v>10025</v>
      </c>
      <c r="D4121" s="32">
        <v>9500</v>
      </c>
      <c r="E4121" s="32">
        <v>-9499</v>
      </c>
      <c r="F4121" s="32">
        <v>1</v>
      </c>
      <c r="G4121" s="32">
        <v>0</v>
      </c>
      <c r="H4121" s="32">
        <v>0</v>
      </c>
      <c r="I4121" s="32">
        <v>0</v>
      </c>
      <c r="J4121" s="32">
        <v>0</v>
      </c>
      <c r="K4121" s="32">
        <v>0</v>
      </c>
      <c r="L4121" s="32"/>
    </row>
    <row r="4122" spans="1:12">
      <c r="A4122" s="56"/>
      <c r="B4122" s="56" t="s">
        <v>7961</v>
      </c>
      <c r="C4122" s="56" t="s">
        <v>10026</v>
      </c>
      <c r="D4122" s="32">
        <v>31880</v>
      </c>
      <c r="E4122" s="32">
        <v>-30286</v>
      </c>
      <c r="F4122" s="32">
        <v>1594</v>
      </c>
      <c r="G4122" s="32">
        <v>0</v>
      </c>
      <c r="H4122" s="32">
        <v>0</v>
      </c>
      <c r="I4122" s="32">
        <v>0</v>
      </c>
      <c r="J4122" s="32">
        <v>0</v>
      </c>
      <c r="K4122" s="32">
        <v>0</v>
      </c>
      <c r="L4122" s="32"/>
    </row>
    <row r="4123" spans="1:12">
      <c r="A4123" s="56"/>
      <c r="B4123" s="56" t="s">
        <v>8047</v>
      </c>
      <c r="C4123" s="56" t="s">
        <v>10369</v>
      </c>
      <c r="D4123" s="32">
        <v>96090</v>
      </c>
      <c r="E4123" s="32">
        <v>-91286</v>
      </c>
      <c r="F4123" s="32">
        <v>4804</v>
      </c>
      <c r="G4123" s="32">
        <v>0</v>
      </c>
      <c r="H4123" s="32">
        <v>0</v>
      </c>
      <c r="I4123" s="32">
        <v>0</v>
      </c>
      <c r="J4123" s="32">
        <v>0</v>
      </c>
      <c r="K4123" s="32">
        <v>0</v>
      </c>
      <c r="L4123" s="32"/>
    </row>
    <row r="4124" spans="1:12">
      <c r="A4124" s="56"/>
      <c r="B4124" s="56" t="s">
        <v>7240</v>
      </c>
      <c r="C4124" s="56" t="s">
        <v>9587</v>
      </c>
      <c r="D4124" s="32">
        <v>7700</v>
      </c>
      <c r="E4124" s="32">
        <v>-7315</v>
      </c>
      <c r="F4124" s="32">
        <v>385</v>
      </c>
      <c r="G4124" s="32">
        <v>0</v>
      </c>
      <c r="H4124" s="32">
        <v>0</v>
      </c>
      <c r="I4124" s="32">
        <v>0</v>
      </c>
      <c r="J4124" s="32">
        <v>0</v>
      </c>
      <c r="K4124" s="32">
        <v>0</v>
      </c>
      <c r="L4124" s="32"/>
    </row>
    <row r="4125" spans="1:12">
      <c r="A4125" s="56"/>
      <c r="B4125" s="56" t="s">
        <v>7384</v>
      </c>
      <c r="C4125" s="56" t="s">
        <v>9451</v>
      </c>
      <c r="D4125" s="32">
        <v>6552</v>
      </c>
      <c r="E4125" s="32">
        <v>-6224</v>
      </c>
      <c r="F4125" s="32">
        <v>328</v>
      </c>
      <c r="G4125" s="32">
        <v>0</v>
      </c>
      <c r="H4125" s="32">
        <v>0</v>
      </c>
      <c r="I4125" s="32">
        <v>0</v>
      </c>
      <c r="J4125" s="32">
        <v>0</v>
      </c>
      <c r="K4125" s="32">
        <v>0</v>
      </c>
      <c r="L4125" s="32"/>
    </row>
    <row r="4126" spans="1:12">
      <c r="A4126" s="56"/>
      <c r="B4126" s="56" t="s">
        <v>7385</v>
      </c>
      <c r="C4126" s="56" t="s">
        <v>9452</v>
      </c>
      <c r="D4126" s="32">
        <v>7350</v>
      </c>
      <c r="E4126" s="32">
        <v>-6982</v>
      </c>
      <c r="F4126" s="32">
        <v>368</v>
      </c>
      <c r="G4126" s="32">
        <v>0</v>
      </c>
      <c r="H4126" s="32">
        <v>0</v>
      </c>
      <c r="I4126" s="32">
        <v>0</v>
      </c>
      <c r="J4126" s="32">
        <v>0</v>
      </c>
      <c r="K4126" s="32">
        <v>0</v>
      </c>
      <c r="L4126" s="32"/>
    </row>
    <row r="4127" spans="1:12">
      <c r="A4127" s="56"/>
      <c r="B4127" s="56" t="s">
        <v>7386</v>
      </c>
      <c r="C4127" s="56" t="s">
        <v>9453</v>
      </c>
      <c r="D4127" s="32">
        <v>7350</v>
      </c>
      <c r="E4127" s="32">
        <v>-6982</v>
      </c>
      <c r="F4127" s="32">
        <v>368</v>
      </c>
      <c r="G4127" s="32">
        <v>0</v>
      </c>
      <c r="H4127" s="32">
        <v>0</v>
      </c>
      <c r="I4127" s="32">
        <v>0</v>
      </c>
      <c r="J4127" s="32">
        <v>0</v>
      </c>
      <c r="K4127" s="32">
        <v>0</v>
      </c>
      <c r="L4127" s="32"/>
    </row>
    <row r="4128" spans="1:12">
      <c r="A4128" s="56"/>
      <c r="B4128" s="56" t="s">
        <v>7387</v>
      </c>
      <c r="C4128" s="56" t="s">
        <v>9454</v>
      </c>
      <c r="D4128" s="32">
        <v>7500</v>
      </c>
      <c r="E4128" s="32">
        <v>-7125</v>
      </c>
      <c r="F4128" s="32">
        <v>375</v>
      </c>
      <c r="G4128" s="32">
        <v>0</v>
      </c>
      <c r="H4128" s="32">
        <v>0</v>
      </c>
      <c r="I4128" s="32">
        <v>0</v>
      </c>
      <c r="J4128" s="32">
        <v>0</v>
      </c>
      <c r="K4128" s="32">
        <v>0</v>
      </c>
      <c r="L4128" s="32"/>
    </row>
    <row r="4129" spans="1:12">
      <c r="A4129" s="56"/>
      <c r="B4129" s="56" t="s">
        <v>7241</v>
      </c>
      <c r="C4129" s="56" t="s">
        <v>9694</v>
      </c>
      <c r="D4129" s="32">
        <v>8008</v>
      </c>
      <c r="E4129" s="32">
        <v>-7608</v>
      </c>
      <c r="F4129" s="32">
        <v>400</v>
      </c>
      <c r="G4129" s="32">
        <v>0</v>
      </c>
      <c r="H4129" s="32">
        <v>0</v>
      </c>
      <c r="I4129" s="32">
        <v>0</v>
      </c>
      <c r="J4129" s="32">
        <v>0</v>
      </c>
      <c r="K4129" s="32">
        <v>0</v>
      </c>
      <c r="L4129" s="32"/>
    </row>
    <row r="4130" spans="1:12">
      <c r="A4130" s="56"/>
      <c r="B4130" s="56" t="s">
        <v>9068</v>
      </c>
      <c r="C4130" s="56" t="s">
        <v>9455</v>
      </c>
      <c r="D4130" s="32">
        <v>8610</v>
      </c>
      <c r="E4130" s="32">
        <v>-8180</v>
      </c>
      <c r="F4130" s="32">
        <v>430</v>
      </c>
      <c r="G4130" s="32">
        <v>0</v>
      </c>
      <c r="H4130" s="32">
        <v>0</v>
      </c>
      <c r="I4130" s="32">
        <v>0</v>
      </c>
      <c r="J4130" s="32">
        <v>0</v>
      </c>
      <c r="K4130" s="32">
        <v>0</v>
      </c>
      <c r="L4130" s="32"/>
    </row>
    <row r="4131" spans="1:12">
      <c r="A4131" s="56"/>
      <c r="B4131" s="56" t="s">
        <v>8180</v>
      </c>
      <c r="C4131" s="56" t="s">
        <v>1106</v>
      </c>
      <c r="D4131" s="32">
        <v>9672</v>
      </c>
      <c r="E4131" s="32">
        <v>-9188</v>
      </c>
      <c r="F4131" s="32">
        <v>484</v>
      </c>
      <c r="G4131" s="32">
        <v>0</v>
      </c>
      <c r="H4131" s="32">
        <v>0</v>
      </c>
      <c r="I4131" s="32">
        <v>0</v>
      </c>
      <c r="J4131" s="32">
        <v>0</v>
      </c>
      <c r="K4131" s="32">
        <v>0</v>
      </c>
      <c r="L4131" s="32"/>
    </row>
    <row r="4132" spans="1:12">
      <c r="A4132" s="56"/>
      <c r="B4132" s="56" t="s">
        <v>7388</v>
      </c>
      <c r="C4132" s="56" t="s">
        <v>9456</v>
      </c>
      <c r="D4132" s="32">
        <v>9880</v>
      </c>
      <c r="E4132" s="32">
        <v>-9386</v>
      </c>
      <c r="F4132" s="32">
        <v>494</v>
      </c>
      <c r="G4132" s="32">
        <v>0</v>
      </c>
      <c r="H4132" s="32">
        <v>0</v>
      </c>
      <c r="I4132" s="32">
        <v>0</v>
      </c>
      <c r="J4132" s="32">
        <v>0</v>
      </c>
      <c r="K4132" s="32">
        <v>0</v>
      </c>
      <c r="L4132" s="32"/>
    </row>
    <row r="4133" spans="1:12">
      <c r="A4133" s="56"/>
      <c r="B4133" s="56" t="s">
        <v>7389</v>
      </c>
      <c r="C4133" s="56" t="s">
        <v>9457</v>
      </c>
      <c r="D4133" s="32">
        <v>24833</v>
      </c>
      <c r="E4133" s="32">
        <v>-23591</v>
      </c>
      <c r="F4133" s="32">
        <v>1242</v>
      </c>
      <c r="G4133" s="32">
        <v>0</v>
      </c>
      <c r="H4133" s="32">
        <v>0</v>
      </c>
      <c r="I4133" s="32">
        <v>0</v>
      </c>
      <c r="J4133" s="32">
        <v>0</v>
      </c>
      <c r="K4133" s="32">
        <v>0</v>
      </c>
      <c r="L4133" s="32"/>
    </row>
    <row r="4134" spans="1:12">
      <c r="A4134" s="56"/>
      <c r="B4134" s="56" t="s">
        <v>7390</v>
      </c>
      <c r="C4134" s="56" t="s">
        <v>9458</v>
      </c>
      <c r="D4134" s="32">
        <v>11440</v>
      </c>
      <c r="E4134" s="32">
        <v>-10868</v>
      </c>
      <c r="F4134" s="32">
        <v>572</v>
      </c>
      <c r="G4134" s="32">
        <v>0</v>
      </c>
      <c r="H4134" s="32">
        <v>0</v>
      </c>
      <c r="I4134" s="32">
        <v>0</v>
      </c>
      <c r="J4134" s="32">
        <v>0</v>
      </c>
      <c r="K4134" s="32">
        <v>0</v>
      </c>
      <c r="L4134" s="32"/>
    </row>
    <row r="4135" spans="1:12">
      <c r="A4135" s="56"/>
      <c r="B4135" s="56" t="s">
        <v>7391</v>
      </c>
      <c r="C4135" s="56" t="s">
        <v>9459</v>
      </c>
      <c r="D4135" s="32">
        <v>15225</v>
      </c>
      <c r="E4135" s="32">
        <v>-14464</v>
      </c>
      <c r="F4135" s="32">
        <v>761</v>
      </c>
      <c r="G4135" s="32">
        <v>0</v>
      </c>
      <c r="H4135" s="32">
        <v>0</v>
      </c>
      <c r="I4135" s="32">
        <v>0</v>
      </c>
      <c r="J4135" s="32">
        <v>0</v>
      </c>
      <c r="K4135" s="32">
        <v>0</v>
      </c>
      <c r="L4135" s="32"/>
    </row>
    <row r="4136" spans="1:12">
      <c r="A4136" s="56"/>
      <c r="B4136" s="56" t="s">
        <v>7962</v>
      </c>
      <c r="C4136" s="56" t="s">
        <v>10027</v>
      </c>
      <c r="D4136" s="32">
        <v>17576</v>
      </c>
      <c r="E4136" s="32">
        <v>-16954</v>
      </c>
      <c r="F4136" s="32">
        <v>622</v>
      </c>
      <c r="G4136" s="32">
        <v>0</v>
      </c>
      <c r="H4136" s="32">
        <v>0</v>
      </c>
      <c r="I4136" s="32">
        <v>0</v>
      </c>
      <c r="J4136" s="32">
        <v>0</v>
      </c>
      <c r="K4136" s="32">
        <v>0</v>
      </c>
      <c r="L4136" s="32"/>
    </row>
    <row r="4137" spans="1:12">
      <c r="A4137" s="56"/>
      <c r="B4137" s="56" t="s">
        <v>7392</v>
      </c>
      <c r="C4137" s="56" t="s">
        <v>9460</v>
      </c>
      <c r="D4137" s="32">
        <v>18270</v>
      </c>
      <c r="E4137" s="32">
        <v>-17356</v>
      </c>
      <c r="F4137" s="32">
        <v>914</v>
      </c>
      <c r="G4137" s="32">
        <v>0</v>
      </c>
      <c r="H4137" s="32">
        <v>0</v>
      </c>
      <c r="I4137" s="32">
        <v>0</v>
      </c>
      <c r="J4137" s="32">
        <v>0</v>
      </c>
      <c r="K4137" s="32">
        <v>0</v>
      </c>
      <c r="L4137" s="32"/>
    </row>
    <row r="4138" spans="1:12">
      <c r="A4138" s="56"/>
      <c r="B4138" s="56" t="s">
        <v>7963</v>
      </c>
      <c r="C4138" s="56" t="s">
        <v>10028</v>
      </c>
      <c r="D4138" s="32">
        <v>20280</v>
      </c>
      <c r="E4138" s="32">
        <v>-19344</v>
      </c>
      <c r="F4138" s="32">
        <v>936</v>
      </c>
      <c r="G4138" s="32">
        <v>0</v>
      </c>
      <c r="H4138" s="32">
        <v>0</v>
      </c>
      <c r="I4138" s="32">
        <v>0</v>
      </c>
      <c r="J4138" s="32">
        <v>0</v>
      </c>
      <c r="K4138" s="32">
        <v>0</v>
      </c>
      <c r="L4138" s="32"/>
    </row>
    <row r="4139" spans="1:12">
      <c r="A4139" s="56"/>
      <c r="B4139" s="56" t="s">
        <v>7393</v>
      </c>
      <c r="C4139" s="56" t="s">
        <v>9461</v>
      </c>
      <c r="D4139" s="32">
        <v>51188</v>
      </c>
      <c r="E4139" s="32">
        <v>-48629</v>
      </c>
      <c r="F4139" s="32">
        <v>2559</v>
      </c>
      <c r="G4139" s="32">
        <v>0</v>
      </c>
      <c r="H4139" s="32">
        <v>0</v>
      </c>
      <c r="I4139" s="32">
        <v>0</v>
      </c>
      <c r="J4139" s="32">
        <v>0</v>
      </c>
      <c r="K4139" s="32">
        <v>0</v>
      </c>
      <c r="L4139" s="32"/>
    </row>
    <row r="4140" spans="1:12">
      <c r="A4140" s="56"/>
      <c r="B4140" s="56" t="s">
        <v>7394</v>
      </c>
      <c r="C4140" s="56" t="s">
        <v>9462</v>
      </c>
      <c r="D4140" s="32">
        <v>20790</v>
      </c>
      <c r="E4140" s="32">
        <v>-19750</v>
      </c>
      <c r="F4140" s="32">
        <v>1040</v>
      </c>
      <c r="G4140" s="32">
        <v>0</v>
      </c>
      <c r="H4140" s="32">
        <v>0</v>
      </c>
      <c r="I4140" s="32">
        <v>0</v>
      </c>
      <c r="J4140" s="32">
        <v>0</v>
      </c>
      <c r="K4140" s="32">
        <v>0</v>
      </c>
      <c r="L4140" s="32"/>
    </row>
    <row r="4141" spans="1:12">
      <c r="A4141" s="56"/>
      <c r="B4141" s="56" t="s">
        <v>8340</v>
      </c>
      <c r="C4141" s="56" t="s">
        <v>10255</v>
      </c>
      <c r="D4141" s="32">
        <v>21216</v>
      </c>
      <c r="E4141" s="32">
        <v>-21085</v>
      </c>
      <c r="F4141" s="32">
        <v>131</v>
      </c>
      <c r="G4141" s="32">
        <v>0</v>
      </c>
      <c r="H4141" s="32">
        <v>0</v>
      </c>
      <c r="I4141" s="32">
        <v>0</v>
      </c>
      <c r="J4141" s="32">
        <v>0</v>
      </c>
      <c r="K4141" s="32">
        <v>0</v>
      </c>
      <c r="L4141" s="32"/>
    </row>
    <row r="4142" spans="1:12">
      <c r="A4142" s="56"/>
      <c r="B4142" s="56" t="s">
        <v>7243</v>
      </c>
      <c r="C4142" s="56" t="s">
        <v>9695</v>
      </c>
      <c r="D4142" s="32">
        <v>21735</v>
      </c>
      <c r="E4142" s="32">
        <v>-20648</v>
      </c>
      <c r="F4142" s="32">
        <v>1087</v>
      </c>
      <c r="G4142" s="32">
        <v>0</v>
      </c>
      <c r="H4142" s="32">
        <v>0</v>
      </c>
      <c r="I4142" s="32">
        <v>0</v>
      </c>
      <c r="J4142" s="32">
        <v>0</v>
      </c>
      <c r="K4142" s="32">
        <v>0</v>
      </c>
      <c r="L4142" s="32"/>
    </row>
    <row r="4143" spans="1:12">
      <c r="A4143" s="56"/>
      <c r="B4143" s="56" t="s">
        <v>8181</v>
      </c>
      <c r="C4143" s="56" t="s">
        <v>1107</v>
      </c>
      <c r="D4143" s="32">
        <v>21840</v>
      </c>
      <c r="E4143" s="32">
        <v>-20748</v>
      </c>
      <c r="F4143" s="32">
        <v>1092</v>
      </c>
      <c r="G4143" s="32">
        <v>0</v>
      </c>
      <c r="H4143" s="32">
        <v>0</v>
      </c>
      <c r="I4143" s="32">
        <v>0</v>
      </c>
      <c r="J4143" s="32">
        <v>0</v>
      </c>
      <c r="K4143" s="32">
        <v>0</v>
      </c>
      <c r="L4143" s="32"/>
    </row>
    <row r="4144" spans="1:12">
      <c r="A4144" s="56"/>
      <c r="B4144" s="56" t="s">
        <v>7964</v>
      </c>
      <c r="C4144" s="56" t="s">
        <v>10029</v>
      </c>
      <c r="D4144" s="32">
        <v>22620</v>
      </c>
      <c r="E4144" s="32">
        <v>-22002</v>
      </c>
      <c r="F4144" s="32">
        <v>618</v>
      </c>
      <c r="G4144" s="32">
        <v>0</v>
      </c>
      <c r="H4144" s="32">
        <v>0</v>
      </c>
      <c r="I4144" s="32">
        <v>0</v>
      </c>
      <c r="J4144" s="32">
        <v>0</v>
      </c>
      <c r="K4144" s="32">
        <v>0</v>
      </c>
      <c r="L4144" s="32"/>
    </row>
    <row r="4145" spans="1:12">
      <c r="A4145" s="56"/>
      <c r="B4145" s="56" t="s">
        <v>7395</v>
      </c>
      <c r="C4145" s="56" t="s">
        <v>9463</v>
      </c>
      <c r="D4145" s="32">
        <v>23590</v>
      </c>
      <c r="E4145" s="32">
        <v>-22410</v>
      </c>
      <c r="F4145" s="32">
        <v>1180</v>
      </c>
      <c r="G4145" s="32">
        <v>0</v>
      </c>
      <c r="H4145" s="32">
        <v>0</v>
      </c>
      <c r="I4145" s="32">
        <v>0</v>
      </c>
      <c r="J4145" s="32">
        <v>0</v>
      </c>
      <c r="K4145" s="32">
        <v>0</v>
      </c>
      <c r="L4145" s="32"/>
    </row>
    <row r="4146" spans="1:12">
      <c r="A4146" s="56"/>
      <c r="B4146" s="56" t="s">
        <v>7396</v>
      </c>
      <c r="C4146" s="56" t="s">
        <v>9464</v>
      </c>
      <c r="D4146" s="32">
        <v>23590</v>
      </c>
      <c r="E4146" s="32">
        <v>-22410</v>
      </c>
      <c r="F4146" s="32">
        <v>1180</v>
      </c>
      <c r="G4146" s="32">
        <v>0</v>
      </c>
      <c r="H4146" s="32">
        <v>0</v>
      </c>
      <c r="I4146" s="32">
        <v>0</v>
      </c>
      <c r="J4146" s="32">
        <v>0</v>
      </c>
      <c r="K4146" s="32">
        <v>0</v>
      </c>
      <c r="L4146" s="32"/>
    </row>
    <row r="4147" spans="1:12">
      <c r="A4147" s="56"/>
      <c r="B4147" s="56" t="s">
        <v>7397</v>
      </c>
      <c r="C4147" s="56" t="s">
        <v>9465</v>
      </c>
      <c r="D4147" s="32">
        <v>23590</v>
      </c>
      <c r="E4147" s="32">
        <v>-22410</v>
      </c>
      <c r="F4147" s="32">
        <v>1180</v>
      </c>
      <c r="G4147" s="32">
        <v>0</v>
      </c>
      <c r="H4147" s="32">
        <v>0</v>
      </c>
      <c r="I4147" s="32">
        <v>0</v>
      </c>
      <c r="J4147" s="32">
        <v>0</v>
      </c>
      <c r="K4147" s="32">
        <v>0</v>
      </c>
      <c r="L4147" s="32"/>
    </row>
    <row r="4148" spans="1:12">
      <c r="A4148" s="56"/>
      <c r="B4148" s="56" t="s">
        <v>7244</v>
      </c>
      <c r="C4148" s="56" t="s">
        <v>9696</v>
      </c>
      <c r="D4148" s="32">
        <v>24577</v>
      </c>
      <c r="E4148" s="32">
        <v>-23348</v>
      </c>
      <c r="F4148" s="32">
        <v>1229</v>
      </c>
      <c r="G4148" s="32">
        <v>0</v>
      </c>
      <c r="H4148" s="32">
        <v>0</v>
      </c>
      <c r="I4148" s="32">
        <v>0</v>
      </c>
      <c r="J4148" s="32">
        <v>0</v>
      </c>
      <c r="K4148" s="32">
        <v>0</v>
      </c>
      <c r="L4148" s="32"/>
    </row>
    <row r="4149" spans="1:12">
      <c r="A4149" s="56"/>
      <c r="B4149" s="56" t="s">
        <v>9069</v>
      </c>
      <c r="C4149" s="56" t="s">
        <v>9466</v>
      </c>
      <c r="D4149" s="32">
        <v>24675</v>
      </c>
      <c r="E4149" s="32">
        <v>-23441</v>
      </c>
      <c r="F4149" s="32">
        <v>1234</v>
      </c>
      <c r="G4149" s="32">
        <v>0</v>
      </c>
      <c r="H4149" s="32">
        <v>0</v>
      </c>
      <c r="I4149" s="32">
        <v>0</v>
      </c>
      <c r="J4149" s="32">
        <v>0</v>
      </c>
      <c r="K4149" s="32">
        <v>0</v>
      </c>
      <c r="L4149" s="32"/>
    </row>
    <row r="4150" spans="1:12">
      <c r="A4150" s="56"/>
      <c r="B4150" s="56" t="s">
        <v>9070</v>
      </c>
      <c r="C4150" s="56" t="s">
        <v>9467</v>
      </c>
      <c r="D4150" s="32">
        <v>25000</v>
      </c>
      <c r="E4150" s="32">
        <v>-23750</v>
      </c>
      <c r="F4150" s="32">
        <v>1250</v>
      </c>
      <c r="G4150" s="32">
        <v>0</v>
      </c>
      <c r="H4150" s="32">
        <v>0</v>
      </c>
      <c r="I4150" s="32">
        <v>0</v>
      </c>
      <c r="J4150" s="32">
        <v>0</v>
      </c>
      <c r="K4150" s="32">
        <v>0</v>
      </c>
      <c r="L4150" s="32"/>
    </row>
    <row r="4151" spans="1:12">
      <c r="A4151" s="56"/>
      <c r="B4151" s="56" t="s">
        <v>7398</v>
      </c>
      <c r="C4151" s="56" t="s">
        <v>9468</v>
      </c>
      <c r="D4151" s="32">
        <v>25500</v>
      </c>
      <c r="E4151" s="32">
        <v>-24225</v>
      </c>
      <c r="F4151" s="32">
        <v>1275</v>
      </c>
      <c r="G4151" s="32">
        <v>0</v>
      </c>
      <c r="H4151" s="32">
        <v>0</v>
      </c>
      <c r="I4151" s="32">
        <v>0</v>
      </c>
      <c r="J4151" s="32">
        <v>0</v>
      </c>
      <c r="K4151" s="32">
        <v>0</v>
      </c>
      <c r="L4151" s="32"/>
    </row>
    <row r="4152" spans="1:12">
      <c r="A4152" s="56"/>
      <c r="B4152" s="56" t="s">
        <v>7965</v>
      </c>
      <c r="C4152" s="56" t="s">
        <v>10030</v>
      </c>
      <c r="D4152" s="32">
        <v>25740</v>
      </c>
      <c r="E4152" s="32">
        <v>-25579</v>
      </c>
      <c r="F4152" s="32">
        <v>161</v>
      </c>
      <c r="G4152" s="32">
        <v>0</v>
      </c>
      <c r="H4152" s="32">
        <v>0</v>
      </c>
      <c r="I4152" s="32">
        <v>0</v>
      </c>
      <c r="J4152" s="32">
        <v>0</v>
      </c>
      <c r="K4152" s="32">
        <v>0</v>
      </c>
      <c r="L4152" s="32"/>
    </row>
    <row r="4153" spans="1:12">
      <c r="A4153" s="56"/>
      <c r="B4153" s="56" t="s">
        <v>7966</v>
      </c>
      <c r="C4153" s="56" t="s">
        <v>10031</v>
      </c>
      <c r="D4153" s="32">
        <v>25740</v>
      </c>
      <c r="E4153" s="32">
        <v>-25705</v>
      </c>
      <c r="F4153" s="32">
        <v>35</v>
      </c>
      <c r="G4153" s="32">
        <v>0</v>
      </c>
      <c r="H4153" s="32">
        <v>0</v>
      </c>
      <c r="I4153" s="32">
        <v>0</v>
      </c>
      <c r="J4153" s="32">
        <v>0</v>
      </c>
      <c r="K4153" s="32">
        <v>0</v>
      </c>
      <c r="L4153" s="32"/>
    </row>
    <row r="4154" spans="1:12">
      <c r="A4154" s="56"/>
      <c r="B4154" s="56" t="s">
        <v>7399</v>
      </c>
      <c r="C4154" s="56" t="s">
        <v>9469</v>
      </c>
      <c r="D4154" s="32">
        <v>51188</v>
      </c>
      <c r="E4154" s="32">
        <v>-48629</v>
      </c>
      <c r="F4154" s="32">
        <v>2559</v>
      </c>
      <c r="G4154" s="32">
        <v>0</v>
      </c>
      <c r="H4154" s="32">
        <v>0</v>
      </c>
      <c r="I4154" s="32">
        <v>0</v>
      </c>
      <c r="J4154" s="32">
        <v>0</v>
      </c>
      <c r="K4154" s="32">
        <v>0</v>
      </c>
      <c r="L4154" s="32"/>
    </row>
    <row r="4155" spans="1:12">
      <c r="A4155" s="56"/>
      <c r="B4155" s="56" t="s">
        <v>7390</v>
      </c>
      <c r="C4155" s="56" t="s">
        <v>9470</v>
      </c>
      <c r="D4155" s="32">
        <v>29900</v>
      </c>
      <c r="E4155" s="32">
        <v>-28405</v>
      </c>
      <c r="F4155" s="32">
        <v>1495</v>
      </c>
      <c r="G4155" s="32">
        <v>0</v>
      </c>
      <c r="H4155" s="32">
        <v>0</v>
      </c>
      <c r="I4155" s="32">
        <v>0</v>
      </c>
      <c r="J4155" s="32">
        <v>0</v>
      </c>
      <c r="K4155" s="32">
        <v>0</v>
      </c>
      <c r="L4155" s="32"/>
    </row>
    <row r="4156" spans="1:12">
      <c r="A4156" s="56"/>
      <c r="B4156" s="56" t="s">
        <v>7400</v>
      </c>
      <c r="C4156" s="56" t="s">
        <v>9471</v>
      </c>
      <c r="D4156" s="32">
        <v>30448</v>
      </c>
      <c r="E4156" s="32">
        <v>-28926</v>
      </c>
      <c r="F4156" s="32">
        <v>1522</v>
      </c>
      <c r="G4156" s="32">
        <v>0</v>
      </c>
      <c r="H4156" s="32">
        <v>0</v>
      </c>
      <c r="I4156" s="32">
        <v>0</v>
      </c>
      <c r="J4156" s="32">
        <v>0</v>
      </c>
      <c r="K4156" s="32">
        <v>0</v>
      </c>
      <c r="L4156" s="32"/>
    </row>
    <row r="4157" spans="1:12">
      <c r="A4157" s="56"/>
      <c r="B4157" s="56" t="s">
        <v>7401</v>
      </c>
      <c r="C4157" s="56" t="s">
        <v>9472</v>
      </c>
      <c r="D4157" s="32">
        <v>31490</v>
      </c>
      <c r="E4157" s="32">
        <v>-29916</v>
      </c>
      <c r="F4157" s="32">
        <v>1574</v>
      </c>
      <c r="G4157" s="32">
        <v>0</v>
      </c>
      <c r="H4157" s="32">
        <v>0</v>
      </c>
      <c r="I4157" s="32">
        <v>0</v>
      </c>
      <c r="J4157" s="32">
        <v>0</v>
      </c>
      <c r="K4157" s="32">
        <v>0</v>
      </c>
      <c r="L4157" s="32"/>
    </row>
    <row r="4158" spans="1:12">
      <c r="A4158" s="56"/>
      <c r="B4158" s="56" t="s">
        <v>8182</v>
      </c>
      <c r="C4158" s="56" t="s">
        <v>1108</v>
      </c>
      <c r="D4158" s="32">
        <v>32288</v>
      </c>
      <c r="E4158" s="32">
        <v>-30674</v>
      </c>
      <c r="F4158" s="32">
        <v>1614</v>
      </c>
      <c r="G4158" s="32">
        <v>0</v>
      </c>
      <c r="H4158" s="32">
        <v>0</v>
      </c>
      <c r="I4158" s="32">
        <v>0</v>
      </c>
      <c r="J4158" s="32">
        <v>0</v>
      </c>
      <c r="K4158" s="32">
        <v>0</v>
      </c>
      <c r="L4158" s="32"/>
    </row>
    <row r="4159" spans="1:12">
      <c r="A4159" s="56"/>
      <c r="B4159" s="56" t="s">
        <v>7246</v>
      </c>
      <c r="C4159" s="56" t="s">
        <v>9697</v>
      </c>
      <c r="D4159" s="32">
        <v>33590</v>
      </c>
      <c r="E4159" s="32">
        <v>-31910</v>
      </c>
      <c r="F4159" s="32">
        <v>1680</v>
      </c>
      <c r="G4159" s="32">
        <v>0</v>
      </c>
      <c r="H4159" s="32">
        <v>0</v>
      </c>
      <c r="I4159" s="32">
        <v>0</v>
      </c>
      <c r="J4159" s="32">
        <v>0</v>
      </c>
      <c r="K4159" s="32">
        <v>0</v>
      </c>
      <c r="L4159" s="32"/>
    </row>
    <row r="4160" spans="1:12">
      <c r="A4160" s="56"/>
      <c r="B4160" s="56" t="s">
        <v>7402</v>
      </c>
      <c r="C4160" s="56" t="s">
        <v>9473</v>
      </c>
      <c r="D4160" s="32">
        <v>33600</v>
      </c>
      <c r="E4160" s="32">
        <v>-31920</v>
      </c>
      <c r="F4160" s="32">
        <v>1680</v>
      </c>
      <c r="G4160" s="32">
        <v>0</v>
      </c>
      <c r="H4160" s="32">
        <v>0</v>
      </c>
      <c r="I4160" s="32">
        <v>0</v>
      </c>
      <c r="J4160" s="32">
        <v>0</v>
      </c>
      <c r="K4160" s="32">
        <v>0</v>
      </c>
      <c r="L4160" s="32"/>
    </row>
    <row r="4161" spans="1:12">
      <c r="A4161" s="56"/>
      <c r="B4161" s="56" t="s">
        <v>7403</v>
      </c>
      <c r="C4161" s="56" t="s">
        <v>9474</v>
      </c>
      <c r="D4161" s="32">
        <v>33600</v>
      </c>
      <c r="E4161" s="32">
        <v>-31920</v>
      </c>
      <c r="F4161" s="32">
        <v>1680</v>
      </c>
      <c r="G4161" s="32">
        <v>0</v>
      </c>
      <c r="H4161" s="32">
        <v>0</v>
      </c>
      <c r="I4161" s="32">
        <v>0</v>
      </c>
      <c r="J4161" s="32">
        <v>0</v>
      </c>
      <c r="K4161" s="32">
        <v>0</v>
      </c>
      <c r="L4161" s="32"/>
    </row>
    <row r="4162" spans="1:12">
      <c r="A4162" s="56"/>
      <c r="B4162" s="56" t="s">
        <v>7404</v>
      </c>
      <c r="C4162" s="56" t="s">
        <v>9475</v>
      </c>
      <c r="D4162" s="32">
        <v>33600</v>
      </c>
      <c r="E4162" s="32">
        <v>-31920</v>
      </c>
      <c r="F4162" s="32">
        <v>1680</v>
      </c>
      <c r="G4162" s="32">
        <v>0</v>
      </c>
      <c r="H4162" s="32">
        <v>0</v>
      </c>
      <c r="I4162" s="32">
        <v>0</v>
      </c>
      <c r="J4162" s="32">
        <v>0</v>
      </c>
      <c r="K4162" s="32">
        <v>0</v>
      </c>
      <c r="L4162" s="32"/>
    </row>
    <row r="4163" spans="1:12">
      <c r="A4163" s="56"/>
      <c r="B4163" s="56" t="s">
        <v>7405</v>
      </c>
      <c r="C4163" s="56" t="s">
        <v>9476</v>
      </c>
      <c r="D4163" s="32">
        <v>34320</v>
      </c>
      <c r="E4163" s="32">
        <v>-32604</v>
      </c>
      <c r="F4163" s="32">
        <v>1716</v>
      </c>
      <c r="G4163" s="32">
        <v>0</v>
      </c>
      <c r="H4163" s="32">
        <v>0</v>
      </c>
      <c r="I4163" s="32">
        <v>0</v>
      </c>
      <c r="J4163" s="32">
        <v>0</v>
      </c>
      <c r="K4163" s="32">
        <v>0</v>
      </c>
      <c r="L4163" s="32"/>
    </row>
    <row r="4164" spans="1:12">
      <c r="A4164" s="56"/>
      <c r="B4164" s="56" t="s">
        <v>7406</v>
      </c>
      <c r="C4164" s="56" t="s">
        <v>9477</v>
      </c>
      <c r="D4164" s="32">
        <v>34320</v>
      </c>
      <c r="E4164" s="32">
        <v>-32604</v>
      </c>
      <c r="F4164" s="32">
        <v>1716</v>
      </c>
      <c r="G4164" s="32">
        <v>0</v>
      </c>
      <c r="H4164" s="32">
        <v>0</v>
      </c>
      <c r="I4164" s="32">
        <v>0</v>
      </c>
      <c r="J4164" s="32">
        <v>0</v>
      </c>
      <c r="K4164" s="32">
        <v>0</v>
      </c>
      <c r="L4164" s="32"/>
    </row>
    <row r="4165" spans="1:12">
      <c r="A4165" s="56"/>
      <c r="B4165" s="56" t="s">
        <v>9071</v>
      </c>
      <c r="C4165" s="56" t="s">
        <v>9478</v>
      </c>
      <c r="D4165" s="32">
        <v>34650</v>
      </c>
      <c r="E4165" s="32">
        <v>-32918</v>
      </c>
      <c r="F4165" s="32">
        <v>1732</v>
      </c>
      <c r="G4165" s="32">
        <v>0</v>
      </c>
      <c r="H4165" s="32">
        <v>0</v>
      </c>
      <c r="I4165" s="32">
        <v>0</v>
      </c>
      <c r="J4165" s="32">
        <v>0</v>
      </c>
      <c r="K4165" s="32">
        <v>0</v>
      </c>
      <c r="L4165" s="32"/>
    </row>
    <row r="4166" spans="1:12">
      <c r="A4166" s="56"/>
      <c r="B4166" s="56" t="s">
        <v>9072</v>
      </c>
      <c r="C4166" s="56" t="s">
        <v>9479</v>
      </c>
      <c r="D4166" s="32">
        <v>34650</v>
      </c>
      <c r="E4166" s="32">
        <v>-32918</v>
      </c>
      <c r="F4166" s="32">
        <v>1732</v>
      </c>
      <c r="G4166" s="32">
        <v>0</v>
      </c>
      <c r="H4166" s="32">
        <v>0</v>
      </c>
      <c r="I4166" s="32">
        <v>0</v>
      </c>
      <c r="J4166" s="32">
        <v>0</v>
      </c>
      <c r="K4166" s="32">
        <v>0</v>
      </c>
      <c r="L4166" s="32"/>
    </row>
    <row r="4167" spans="1:12">
      <c r="A4167" s="56"/>
      <c r="B4167" s="56" t="s">
        <v>9073</v>
      </c>
      <c r="C4167" s="56" t="s">
        <v>9480</v>
      </c>
      <c r="D4167" s="32">
        <v>34650</v>
      </c>
      <c r="E4167" s="32">
        <v>-32918</v>
      </c>
      <c r="F4167" s="32">
        <v>1732</v>
      </c>
      <c r="G4167" s="32">
        <v>0</v>
      </c>
      <c r="H4167" s="32">
        <v>0</v>
      </c>
      <c r="I4167" s="32">
        <v>0</v>
      </c>
      <c r="J4167" s="32">
        <v>0</v>
      </c>
      <c r="K4167" s="32">
        <v>0</v>
      </c>
      <c r="L4167" s="32"/>
    </row>
    <row r="4168" spans="1:12">
      <c r="A4168" s="56"/>
      <c r="B4168" s="56" t="s">
        <v>9074</v>
      </c>
      <c r="C4168" s="56" t="s">
        <v>9481</v>
      </c>
      <c r="D4168" s="32">
        <v>34650</v>
      </c>
      <c r="E4168" s="32">
        <v>-32918</v>
      </c>
      <c r="F4168" s="32">
        <v>1732</v>
      </c>
      <c r="G4168" s="32">
        <v>0</v>
      </c>
      <c r="H4168" s="32">
        <v>0</v>
      </c>
      <c r="I4168" s="32">
        <v>0</v>
      </c>
      <c r="J4168" s="32">
        <v>0</v>
      </c>
      <c r="K4168" s="32">
        <v>0</v>
      </c>
      <c r="L4168" s="32"/>
    </row>
    <row r="4169" spans="1:12">
      <c r="A4169" s="56"/>
      <c r="B4169" s="56" t="s">
        <v>9075</v>
      </c>
      <c r="C4169" s="56" t="s">
        <v>9482</v>
      </c>
      <c r="D4169" s="32">
        <v>34650</v>
      </c>
      <c r="E4169" s="32">
        <v>-32918</v>
      </c>
      <c r="F4169" s="32">
        <v>1732</v>
      </c>
      <c r="G4169" s="32">
        <v>0</v>
      </c>
      <c r="H4169" s="32">
        <v>0</v>
      </c>
      <c r="I4169" s="32">
        <v>0</v>
      </c>
      <c r="J4169" s="32">
        <v>0</v>
      </c>
      <c r="K4169" s="32">
        <v>0</v>
      </c>
      <c r="L4169" s="32"/>
    </row>
    <row r="4170" spans="1:12">
      <c r="A4170" s="56"/>
      <c r="B4170" s="56" t="s">
        <v>9076</v>
      </c>
      <c r="C4170" s="56" t="s">
        <v>9483</v>
      </c>
      <c r="D4170" s="32">
        <v>34650</v>
      </c>
      <c r="E4170" s="32">
        <v>-32918</v>
      </c>
      <c r="F4170" s="32">
        <v>1732</v>
      </c>
      <c r="G4170" s="32">
        <v>0</v>
      </c>
      <c r="H4170" s="32">
        <v>0</v>
      </c>
      <c r="I4170" s="32">
        <v>0</v>
      </c>
      <c r="J4170" s="32">
        <v>0</v>
      </c>
      <c r="K4170" s="32">
        <v>0</v>
      </c>
      <c r="L4170" s="32"/>
    </row>
    <row r="4171" spans="1:12">
      <c r="A4171" s="56"/>
      <c r="B4171" s="56" t="s">
        <v>9077</v>
      </c>
      <c r="C4171" s="56" t="s">
        <v>9484</v>
      </c>
      <c r="D4171" s="32">
        <v>34650</v>
      </c>
      <c r="E4171" s="32">
        <v>-32918</v>
      </c>
      <c r="F4171" s="32">
        <v>1732</v>
      </c>
      <c r="G4171" s="32">
        <v>0</v>
      </c>
      <c r="H4171" s="32">
        <v>0</v>
      </c>
      <c r="I4171" s="32">
        <v>0</v>
      </c>
      <c r="J4171" s="32">
        <v>0</v>
      </c>
      <c r="K4171" s="32">
        <v>0</v>
      </c>
      <c r="L4171" s="32"/>
    </row>
    <row r="4172" spans="1:12">
      <c r="A4172" s="56"/>
      <c r="B4172" s="56" t="s">
        <v>7407</v>
      </c>
      <c r="C4172" s="56" t="s">
        <v>9485</v>
      </c>
      <c r="D4172" s="32">
        <v>34650</v>
      </c>
      <c r="E4172" s="32">
        <v>-32918</v>
      </c>
      <c r="F4172" s="32">
        <v>1732</v>
      </c>
      <c r="G4172" s="32">
        <v>0</v>
      </c>
      <c r="H4172" s="32">
        <v>0</v>
      </c>
      <c r="I4172" s="32">
        <v>0</v>
      </c>
      <c r="J4172" s="32">
        <v>0</v>
      </c>
      <c r="K4172" s="32">
        <v>0</v>
      </c>
      <c r="L4172" s="32"/>
    </row>
    <row r="4173" spans="1:12">
      <c r="A4173" s="56"/>
      <c r="B4173" s="56" t="s">
        <v>8183</v>
      </c>
      <c r="C4173" s="56" t="s">
        <v>10465</v>
      </c>
      <c r="D4173" s="32">
        <v>182208</v>
      </c>
      <c r="E4173" s="32">
        <v>-173098</v>
      </c>
      <c r="F4173" s="32">
        <v>9110</v>
      </c>
      <c r="G4173" s="32">
        <v>0</v>
      </c>
      <c r="H4173" s="32">
        <v>0</v>
      </c>
      <c r="I4173" s="32">
        <v>0</v>
      </c>
      <c r="J4173" s="32">
        <v>0</v>
      </c>
      <c r="K4173" s="32">
        <v>0</v>
      </c>
      <c r="L4173" s="32"/>
    </row>
    <row r="4174" spans="1:12">
      <c r="A4174" s="56"/>
      <c r="B4174" s="56" t="s">
        <v>7408</v>
      </c>
      <c r="C4174" s="56" t="s">
        <v>9486</v>
      </c>
      <c r="D4174" s="32">
        <v>35188</v>
      </c>
      <c r="E4174" s="32">
        <v>-33429</v>
      </c>
      <c r="F4174" s="32">
        <v>1759</v>
      </c>
      <c r="G4174" s="32">
        <v>0</v>
      </c>
      <c r="H4174" s="32">
        <v>0</v>
      </c>
      <c r="I4174" s="32">
        <v>0</v>
      </c>
      <c r="J4174" s="32">
        <v>0</v>
      </c>
      <c r="K4174" s="32">
        <v>0</v>
      </c>
      <c r="L4174" s="32"/>
    </row>
    <row r="4175" spans="1:12">
      <c r="A4175" s="56"/>
      <c r="B4175" s="56" t="s">
        <v>7409</v>
      </c>
      <c r="C4175" s="56" t="s">
        <v>9487</v>
      </c>
      <c r="D4175" s="32">
        <v>35700</v>
      </c>
      <c r="E4175" s="32">
        <v>-33915</v>
      </c>
      <c r="F4175" s="32">
        <v>1785</v>
      </c>
      <c r="G4175" s="32">
        <v>0</v>
      </c>
      <c r="H4175" s="32">
        <v>0</v>
      </c>
      <c r="I4175" s="32">
        <v>0</v>
      </c>
      <c r="J4175" s="32">
        <v>0</v>
      </c>
      <c r="K4175" s="32">
        <v>0</v>
      </c>
      <c r="L4175" s="32"/>
    </row>
    <row r="4176" spans="1:12">
      <c r="A4176" s="56"/>
      <c r="B4176" s="56" t="s">
        <v>7407</v>
      </c>
      <c r="C4176" s="56" t="s">
        <v>9488</v>
      </c>
      <c r="D4176" s="32">
        <v>35700</v>
      </c>
      <c r="E4176" s="32">
        <v>-33915</v>
      </c>
      <c r="F4176" s="32">
        <v>1785</v>
      </c>
      <c r="G4176" s="32">
        <v>0</v>
      </c>
      <c r="H4176" s="32">
        <v>0</v>
      </c>
      <c r="I4176" s="32">
        <v>0</v>
      </c>
      <c r="J4176" s="32">
        <v>0</v>
      </c>
      <c r="K4176" s="32">
        <v>0</v>
      </c>
      <c r="L4176" s="32"/>
    </row>
    <row r="4177" spans="1:12">
      <c r="A4177" s="56"/>
      <c r="B4177" s="56" t="s">
        <v>7407</v>
      </c>
      <c r="C4177" s="56" t="s">
        <v>9489</v>
      </c>
      <c r="D4177" s="32">
        <v>35700</v>
      </c>
      <c r="E4177" s="32">
        <v>-33915</v>
      </c>
      <c r="F4177" s="32">
        <v>1785</v>
      </c>
      <c r="G4177" s="32">
        <v>0</v>
      </c>
      <c r="H4177" s="32">
        <v>0</v>
      </c>
      <c r="I4177" s="32">
        <v>0</v>
      </c>
      <c r="J4177" s="32">
        <v>0</v>
      </c>
      <c r="K4177" s="32">
        <v>0</v>
      </c>
      <c r="L4177" s="32"/>
    </row>
    <row r="4178" spans="1:12">
      <c r="A4178" s="56"/>
      <c r="B4178" s="56" t="s">
        <v>7410</v>
      </c>
      <c r="C4178" s="56" t="s">
        <v>9490</v>
      </c>
      <c r="D4178" s="32">
        <v>35700</v>
      </c>
      <c r="E4178" s="32">
        <v>-33915</v>
      </c>
      <c r="F4178" s="32">
        <v>1785</v>
      </c>
      <c r="G4178" s="32">
        <v>0</v>
      </c>
      <c r="H4178" s="32">
        <v>0</v>
      </c>
      <c r="I4178" s="32">
        <v>0</v>
      </c>
      <c r="J4178" s="32">
        <v>0</v>
      </c>
      <c r="K4178" s="32">
        <v>0</v>
      </c>
      <c r="L4178" s="32"/>
    </row>
    <row r="4179" spans="1:12">
      <c r="A4179" s="56"/>
      <c r="B4179" s="56" t="s">
        <v>7407</v>
      </c>
      <c r="C4179" s="56" t="s">
        <v>9491</v>
      </c>
      <c r="D4179" s="32">
        <v>35700</v>
      </c>
      <c r="E4179" s="32">
        <v>-33915</v>
      </c>
      <c r="F4179" s="32">
        <v>1785</v>
      </c>
      <c r="G4179" s="32">
        <v>0</v>
      </c>
      <c r="H4179" s="32">
        <v>0</v>
      </c>
      <c r="I4179" s="32">
        <v>0</v>
      </c>
      <c r="J4179" s="32">
        <v>0</v>
      </c>
      <c r="K4179" s="32">
        <v>0</v>
      </c>
      <c r="L4179" s="32"/>
    </row>
    <row r="4180" spans="1:12">
      <c r="A4180" s="56"/>
      <c r="B4180" s="56" t="s">
        <v>7411</v>
      </c>
      <c r="C4180" s="56" t="s">
        <v>9492</v>
      </c>
      <c r="D4180" s="32">
        <v>35700</v>
      </c>
      <c r="E4180" s="32">
        <v>-33915</v>
      </c>
      <c r="F4180" s="32">
        <v>1785</v>
      </c>
      <c r="G4180" s="32">
        <v>0</v>
      </c>
      <c r="H4180" s="32">
        <v>0</v>
      </c>
      <c r="I4180" s="32">
        <v>0</v>
      </c>
      <c r="J4180" s="32">
        <v>0</v>
      </c>
      <c r="K4180" s="32">
        <v>0</v>
      </c>
      <c r="L4180" s="32"/>
    </row>
    <row r="4181" spans="1:12">
      <c r="A4181" s="56"/>
      <c r="B4181" s="56" t="s">
        <v>7407</v>
      </c>
      <c r="C4181" s="56" t="s">
        <v>9493</v>
      </c>
      <c r="D4181" s="32">
        <v>35700</v>
      </c>
      <c r="E4181" s="32">
        <v>-33915</v>
      </c>
      <c r="F4181" s="32">
        <v>1785</v>
      </c>
      <c r="G4181" s="32">
        <v>0</v>
      </c>
      <c r="H4181" s="32">
        <v>0</v>
      </c>
      <c r="I4181" s="32">
        <v>0</v>
      </c>
      <c r="J4181" s="32">
        <v>0</v>
      </c>
      <c r="K4181" s="32">
        <v>0</v>
      </c>
      <c r="L4181" s="32"/>
    </row>
    <row r="4182" spans="1:12">
      <c r="A4182" s="56"/>
      <c r="B4182" s="56" t="s">
        <v>7412</v>
      </c>
      <c r="C4182" s="56" t="s">
        <v>9494</v>
      </c>
      <c r="D4182" s="32">
        <v>36225</v>
      </c>
      <c r="E4182" s="32">
        <v>-34414</v>
      </c>
      <c r="F4182" s="32">
        <v>1811</v>
      </c>
      <c r="G4182" s="32">
        <v>0</v>
      </c>
      <c r="H4182" s="32">
        <v>0</v>
      </c>
      <c r="I4182" s="32">
        <v>0</v>
      </c>
      <c r="J4182" s="32">
        <v>0</v>
      </c>
      <c r="K4182" s="32">
        <v>0</v>
      </c>
      <c r="L4182" s="32"/>
    </row>
    <row r="4183" spans="1:12">
      <c r="A4183" s="56"/>
      <c r="B4183" s="56" t="s">
        <v>7413</v>
      </c>
      <c r="C4183" s="56" t="s">
        <v>9495</v>
      </c>
      <c r="D4183" s="32">
        <v>36500</v>
      </c>
      <c r="E4183" s="32">
        <v>-34675</v>
      </c>
      <c r="F4183" s="32">
        <v>1825</v>
      </c>
      <c r="G4183" s="32">
        <v>0</v>
      </c>
      <c r="H4183" s="32">
        <v>0</v>
      </c>
      <c r="I4183" s="32">
        <v>0</v>
      </c>
      <c r="J4183" s="32">
        <v>0</v>
      </c>
      <c r="K4183" s="32">
        <v>0</v>
      </c>
      <c r="L4183" s="32"/>
    </row>
    <row r="4184" spans="1:12">
      <c r="A4184" s="56"/>
      <c r="B4184" s="56" t="s">
        <v>7967</v>
      </c>
      <c r="C4184" s="56" t="s">
        <v>10032</v>
      </c>
      <c r="D4184" s="32">
        <v>37991</v>
      </c>
      <c r="E4184" s="32">
        <v>-36091</v>
      </c>
      <c r="F4184" s="32">
        <v>1900</v>
      </c>
      <c r="G4184" s="32">
        <v>0</v>
      </c>
      <c r="H4184" s="32">
        <v>0</v>
      </c>
      <c r="I4184" s="32">
        <v>0</v>
      </c>
      <c r="J4184" s="32">
        <v>0</v>
      </c>
      <c r="K4184" s="32">
        <v>0</v>
      </c>
      <c r="L4184" s="32"/>
    </row>
    <row r="4185" spans="1:12">
      <c r="A4185" s="56"/>
      <c r="B4185" s="56" t="s">
        <v>7414</v>
      </c>
      <c r="C4185" s="56" t="s">
        <v>9496</v>
      </c>
      <c r="D4185" s="32">
        <v>38000</v>
      </c>
      <c r="E4185" s="32">
        <v>-36100</v>
      </c>
      <c r="F4185" s="32">
        <v>1900</v>
      </c>
      <c r="G4185" s="32">
        <v>0</v>
      </c>
      <c r="H4185" s="32">
        <v>0</v>
      </c>
      <c r="I4185" s="32">
        <v>0</v>
      </c>
      <c r="J4185" s="32">
        <v>0</v>
      </c>
      <c r="K4185" s="32">
        <v>0</v>
      </c>
      <c r="L4185" s="32"/>
    </row>
    <row r="4186" spans="1:12">
      <c r="A4186" s="56"/>
      <c r="B4186" s="56" t="s">
        <v>7415</v>
      </c>
      <c r="C4186" s="56" t="s">
        <v>9497</v>
      </c>
      <c r="D4186" s="32">
        <v>38220</v>
      </c>
      <c r="E4186" s="32">
        <v>-36309</v>
      </c>
      <c r="F4186" s="32">
        <v>1911</v>
      </c>
      <c r="G4186" s="32">
        <v>0</v>
      </c>
      <c r="H4186" s="32">
        <v>0</v>
      </c>
      <c r="I4186" s="32">
        <v>0</v>
      </c>
      <c r="J4186" s="32">
        <v>0</v>
      </c>
      <c r="K4186" s="32">
        <v>0</v>
      </c>
      <c r="L4186" s="32"/>
    </row>
    <row r="4187" spans="1:12">
      <c r="A4187" s="56"/>
      <c r="B4187" s="56" t="s">
        <v>7416</v>
      </c>
      <c r="C4187" s="56" t="s">
        <v>9498</v>
      </c>
      <c r="D4187" s="32">
        <v>39188</v>
      </c>
      <c r="E4187" s="32">
        <v>-37229</v>
      </c>
      <c r="F4187" s="32">
        <v>1959</v>
      </c>
      <c r="G4187" s="32">
        <v>0</v>
      </c>
      <c r="H4187" s="32">
        <v>0</v>
      </c>
      <c r="I4187" s="32">
        <v>0</v>
      </c>
      <c r="J4187" s="32">
        <v>0</v>
      </c>
      <c r="K4187" s="32">
        <v>0</v>
      </c>
      <c r="L4187" s="32"/>
    </row>
    <row r="4188" spans="1:12">
      <c r="A4188" s="56"/>
      <c r="B4188" s="56" t="s">
        <v>7968</v>
      </c>
      <c r="C4188" s="56" t="s">
        <v>10033</v>
      </c>
      <c r="D4188" s="32">
        <v>39520</v>
      </c>
      <c r="E4188" s="32">
        <v>-37544</v>
      </c>
      <c r="F4188" s="32">
        <v>1976</v>
      </c>
      <c r="G4188" s="32">
        <v>0</v>
      </c>
      <c r="H4188" s="32">
        <v>0</v>
      </c>
      <c r="I4188" s="32">
        <v>0</v>
      </c>
      <c r="J4188" s="32">
        <v>0</v>
      </c>
      <c r="K4188" s="32">
        <v>0</v>
      </c>
      <c r="L4188" s="32"/>
    </row>
    <row r="4189" spans="1:12">
      <c r="A4189" s="56"/>
      <c r="B4189" s="56" t="s">
        <v>7969</v>
      </c>
      <c r="C4189" s="56" t="s">
        <v>10034</v>
      </c>
      <c r="D4189" s="32">
        <v>39884</v>
      </c>
      <c r="E4189" s="32">
        <v>-37890</v>
      </c>
      <c r="F4189" s="32">
        <v>1994</v>
      </c>
      <c r="G4189" s="32">
        <v>0</v>
      </c>
      <c r="H4189" s="32">
        <v>0</v>
      </c>
      <c r="I4189" s="32">
        <v>0</v>
      </c>
      <c r="J4189" s="32">
        <v>0</v>
      </c>
      <c r="K4189" s="32">
        <v>0</v>
      </c>
      <c r="L4189" s="32"/>
    </row>
    <row r="4190" spans="1:12">
      <c r="A4190" s="56"/>
      <c r="B4190" s="56" t="s">
        <v>7417</v>
      </c>
      <c r="C4190" s="56" t="s">
        <v>9499</v>
      </c>
      <c r="D4190" s="32">
        <v>41895</v>
      </c>
      <c r="E4190" s="32">
        <v>-39800</v>
      </c>
      <c r="F4190" s="32">
        <v>2095</v>
      </c>
      <c r="G4190" s="32">
        <v>0</v>
      </c>
      <c r="H4190" s="32">
        <v>0</v>
      </c>
      <c r="I4190" s="32">
        <v>0</v>
      </c>
      <c r="J4190" s="32">
        <v>0</v>
      </c>
      <c r="K4190" s="32">
        <v>0</v>
      </c>
      <c r="L4190" s="32"/>
    </row>
    <row r="4191" spans="1:12">
      <c r="A4191" s="56"/>
      <c r="B4191" s="56" t="s">
        <v>7418</v>
      </c>
      <c r="C4191" s="56" t="s">
        <v>9500</v>
      </c>
      <c r="D4191" s="32">
        <v>43050</v>
      </c>
      <c r="E4191" s="32">
        <v>-40898</v>
      </c>
      <c r="F4191" s="32">
        <v>2152</v>
      </c>
      <c r="G4191" s="32">
        <v>0</v>
      </c>
      <c r="H4191" s="32">
        <v>0</v>
      </c>
      <c r="I4191" s="32">
        <v>0</v>
      </c>
      <c r="J4191" s="32">
        <v>0</v>
      </c>
      <c r="K4191" s="32">
        <v>0</v>
      </c>
      <c r="L4191" s="32"/>
    </row>
    <row r="4192" spans="1:12">
      <c r="A4192" s="56"/>
      <c r="B4192" s="56" t="s">
        <v>7419</v>
      </c>
      <c r="C4192" s="56" t="s">
        <v>9501</v>
      </c>
      <c r="D4192" s="32">
        <v>43500</v>
      </c>
      <c r="E4192" s="32">
        <v>-41325</v>
      </c>
      <c r="F4192" s="32">
        <v>2175</v>
      </c>
      <c r="G4192" s="32">
        <v>0</v>
      </c>
      <c r="H4192" s="32">
        <v>0</v>
      </c>
      <c r="I4192" s="32">
        <v>0</v>
      </c>
      <c r="J4192" s="32">
        <v>0</v>
      </c>
      <c r="K4192" s="32">
        <v>0</v>
      </c>
      <c r="L4192" s="32"/>
    </row>
    <row r="4193" spans="1:12">
      <c r="A4193" s="56"/>
      <c r="B4193" s="56" t="s">
        <v>7970</v>
      </c>
      <c r="C4193" s="56" t="s">
        <v>10035</v>
      </c>
      <c r="D4193" s="32">
        <v>43680</v>
      </c>
      <c r="E4193" s="32">
        <v>-43626</v>
      </c>
      <c r="F4193" s="32">
        <v>54</v>
      </c>
      <c r="G4193" s="32">
        <v>0</v>
      </c>
      <c r="H4193" s="32">
        <v>0</v>
      </c>
      <c r="I4193" s="32">
        <v>0</v>
      </c>
      <c r="J4193" s="32">
        <v>0</v>
      </c>
      <c r="K4193" s="32">
        <v>0</v>
      </c>
      <c r="L4193" s="32"/>
    </row>
    <row r="4194" spans="1:12">
      <c r="A4194" s="56"/>
      <c r="B4194" s="56" t="s">
        <v>7971</v>
      </c>
      <c r="C4194" s="56" t="s">
        <v>10036</v>
      </c>
      <c r="D4194" s="32">
        <v>43903</v>
      </c>
      <c r="E4194" s="32">
        <v>-41707</v>
      </c>
      <c r="F4194" s="32">
        <v>2196</v>
      </c>
      <c r="G4194" s="32">
        <v>0</v>
      </c>
      <c r="H4194" s="32">
        <v>0</v>
      </c>
      <c r="I4194" s="32">
        <v>0</v>
      </c>
      <c r="J4194" s="32">
        <v>0</v>
      </c>
      <c r="K4194" s="32">
        <v>0</v>
      </c>
      <c r="L4194" s="32"/>
    </row>
    <row r="4195" spans="1:12">
      <c r="A4195" s="56"/>
      <c r="B4195" s="56" t="s">
        <v>7420</v>
      </c>
      <c r="C4195" s="56" t="s">
        <v>9502</v>
      </c>
      <c r="D4195" s="32">
        <v>46305</v>
      </c>
      <c r="E4195" s="32">
        <v>-43990</v>
      </c>
      <c r="F4195" s="32">
        <v>2315</v>
      </c>
      <c r="G4195" s="32">
        <v>0</v>
      </c>
      <c r="H4195" s="32">
        <v>0</v>
      </c>
      <c r="I4195" s="32">
        <v>0</v>
      </c>
      <c r="J4195" s="32">
        <v>0</v>
      </c>
      <c r="K4195" s="32">
        <v>0</v>
      </c>
      <c r="L4195" s="32"/>
    </row>
    <row r="4196" spans="1:12">
      <c r="A4196" s="56"/>
      <c r="B4196" s="56" t="s">
        <v>7247</v>
      </c>
      <c r="C4196" s="56" t="s">
        <v>9698</v>
      </c>
      <c r="D4196" s="32">
        <v>52939</v>
      </c>
      <c r="E4196" s="32">
        <v>-50292</v>
      </c>
      <c r="F4196" s="32">
        <v>2647</v>
      </c>
      <c r="G4196" s="32">
        <v>0</v>
      </c>
      <c r="H4196" s="32">
        <v>0</v>
      </c>
      <c r="I4196" s="32">
        <v>0</v>
      </c>
      <c r="J4196" s="32">
        <v>0</v>
      </c>
      <c r="K4196" s="32">
        <v>0</v>
      </c>
      <c r="L4196" s="32"/>
    </row>
    <row r="4197" spans="1:12">
      <c r="A4197" s="56"/>
      <c r="B4197" s="56" t="s">
        <v>7421</v>
      </c>
      <c r="C4197" s="56" t="s">
        <v>9503</v>
      </c>
      <c r="D4197" s="32">
        <v>55083</v>
      </c>
      <c r="E4197" s="32">
        <v>-52329</v>
      </c>
      <c r="F4197" s="32">
        <v>2754</v>
      </c>
      <c r="G4197" s="32">
        <v>0</v>
      </c>
      <c r="H4197" s="32">
        <v>0</v>
      </c>
      <c r="I4197" s="32">
        <v>0</v>
      </c>
      <c r="J4197" s="32">
        <v>0</v>
      </c>
      <c r="K4197" s="32">
        <v>0</v>
      </c>
      <c r="L4197" s="32"/>
    </row>
    <row r="4198" spans="1:12">
      <c r="A4198" s="56"/>
      <c r="B4198" s="56" t="s">
        <v>9078</v>
      </c>
      <c r="C4198" s="56" t="s">
        <v>9504</v>
      </c>
      <c r="D4198" s="32">
        <v>55125</v>
      </c>
      <c r="E4198" s="32">
        <v>-52369</v>
      </c>
      <c r="F4198" s="32">
        <v>2756</v>
      </c>
      <c r="G4198" s="32">
        <v>0</v>
      </c>
      <c r="H4198" s="32">
        <v>0</v>
      </c>
      <c r="I4198" s="32">
        <v>0</v>
      </c>
      <c r="J4198" s="32">
        <v>0</v>
      </c>
      <c r="K4198" s="32">
        <v>0</v>
      </c>
      <c r="L4198" s="32"/>
    </row>
    <row r="4199" spans="1:12">
      <c r="A4199" s="56"/>
      <c r="B4199" s="56" t="s">
        <v>7248</v>
      </c>
      <c r="C4199" s="56" t="s">
        <v>9699</v>
      </c>
      <c r="D4199" s="32">
        <v>55254</v>
      </c>
      <c r="E4199" s="32">
        <v>-52491</v>
      </c>
      <c r="F4199" s="32">
        <v>2763</v>
      </c>
      <c r="G4199" s="32">
        <v>0</v>
      </c>
      <c r="H4199" s="32">
        <v>0</v>
      </c>
      <c r="I4199" s="32">
        <v>0</v>
      </c>
      <c r="J4199" s="32">
        <v>0</v>
      </c>
      <c r="K4199" s="32">
        <v>0</v>
      </c>
      <c r="L4199" s="32"/>
    </row>
    <row r="4200" spans="1:12">
      <c r="A4200" s="56"/>
      <c r="B4200" s="56" t="s">
        <v>7422</v>
      </c>
      <c r="C4200" s="56" t="s">
        <v>9505</v>
      </c>
      <c r="D4200" s="32">
        <v>57000</v>
      </c>
      <c r="E4200" s="32">
        <v>-54150</v>
      </c>
      <c r="F4200" s="32">
        <v>2850</v>
      </c>
      <c r="G4200" s="32">
        <v>0</v>
      </c>
      <c r="H4200" s="32">
        <v>0</v>
      </c>
      <c r="I4200" s="32">
        <v>0</v>
      </c>
      <c r="J4200" s="32">
        <v>0</v>
      </c>
      <c r="K4200" s="32">
        <v>0</v>
      </c>
      <c r="L4200" s="32"/>
    </row>
    <row r="4201" spans="1:12">
      <c r="A4201" s="56"/>
      <c r="B4201" s="56" t="s">
        <v>7972</v>
      </c>
      <c r="C4201" s="56" t="s">
        <v>10037</v>
      </c>
      <c r="D4201" s="32">
        <v>60346</v>
      </c>
      <c r="E4201" s="32">
        <v>-57329</v>
      </c>
      <c r="F4201" s="32">
        <v>3017</v>
      </c>
      <c r="G4201" s="32">
        <v>0</v>
      </c>
      <c r="H4201" s="32">
        <v>0</v>
      </c>
      <c r="I4201" s="32">
        <v>0</v>
      </c>
      <c r="J4201" s="32">
        <v>0</v>
      </c>
      <c r="K4201" s="32">
        <v>0</v>
      </c>
      <c r="L4201" s="32"/>
    </row>
    <row r="4202" spans="1:12">
      <c r="A4202" s="56"/>
      <c r="B4202" s="56" t="s">
        <v>11327</v>
      </c>
      <c r="C4202" s="56" t="s">
        <v>10256</v>
      </c>
      <c r="D4202" s="32">
        <v>62979</v>
      </c>
      <c r="E4202" s="32">
        <v>-59830</v>
      </c>
      <c r="F4202" s="32">
        <v>3149</v>
      </c>
      <c r="G4202" s="32">
        <v>0</v>
      </c>
      <c r="H4202" s="32">
        <v>0</v>
      </c>
      <c r="I4202" s="32">
        <v>0</v>
      </c>
      <c r="J4202" s="32">
        <v>0</v>
      </c>
      <c r="K4202" s="32">
        <v>0</v>
      </c>
      <c r="L4202" s="32"/>
    </row>
    <row r="4203" spans="1:12">
      <c r="A4203" s="56"/>
      <c r="B4203" s="56" t="s">
        <v>7973</v>
      </c>
      <c r="C4203" s="56" t="s">
        <v>10038</v>
      </c>
      <c r="D4203" s="32">
        <v>63440</v>
      </c>
      <c r="E4203" s="32">
        <v>-60519</v>
      </c>
      <c r="F4203" s="32">
        <v>2921</v>
      </c>
      <c r="G4203" s="32">
        <v>0</v>
      </c>
      <c r="H4203" s="32">
        <v>0</v>
      </c>
      <c r="I4203" s="32">
        <v>0</v>
      </c>
      <c r="J4203" s="32">
        <v>0</v>
      </c>
      <c r="K4203" s="32">
        <v>0</v>
      </c>
      <c r="L4203" s="32"/>
    </row>
    <row r="4204" spans="1:12">
      <c r="A4204" s="56"/>
      <c r="B4204" s="56" t="s">
        <v>7249</v>
      </c>
      <c r="C4204" s="56" t="s">
        <v>9700</v>
      </c>
      <c r="D4204" s="32">
        <v>64975</v>
      </c>
      <c r="E4204" s="32">
        <v>-61726</v>
      </c>
      <c r="F4204" s="32">
        <v>3249</v>
      </c>
      <c r="G4204" s="32">
        <v>0</v>
      </c>
      <c r="H4204" s="32">
        <v>0</v>
      </c>
      <c r="I4204" s="32">
        <v>0</v>
      </c>
      <c r="J4204" s="32">
        <v>0</v>
      </c>
      <c r="K4204" s="32">
        <v>0</v>
      </c>
      <c r="L4204" s="32"/>
    </row>
    <row r="4205" spans="1:12">
      <c r="A4205" s="56"/>
      <c r="B4205" s="56" t="s">
        <v>7974</v>
      </c>
      <c r="C4205" s="56" t="s">
        <v>10039</v>
      </c>
      <c r="D4205" s="32">
        <v>66715</v>
      </c>
      <c r="E4205" s="32">
        <v>-64888</v>
      </c>
      <c r="F4205" s="32">
        <v>1827</v>
      </c>
      <c r="G4205" s="32">
        <v>0</v>
      </c>
      <c r="H4205" s="32">
        <v>0</v>
      </c>
      <c r="I4205" s="32">
        <v>0</v>
      </c>
      <c r="J4205" s="32">
        <v>0</v>
      </c>
      <c r="K4205" s="32">
        <v>0</v>
      </c>
      <c r="L4205" s="32"/>
    </row>
    <row r="4206" spans="1:12">
      <c r="A4206" s="56"/>
      <c r="B4206" s="56" t="s">
        <v>7250</v>
      </c>
      <c r="C4206" s="56" t="s">
        <v>9701</v>
      </c>
      <c r="D4206" s="32">
        <v>67305</v>
      </c>
      <c r="E4206" s="32">
        <v>-63940</v>
      </c>
      <c r="F4206" s="32">
        <v>3365</v>
      </c>
      <c r="G4206" s="32">
        <v>0</v>
      </c>
      <c r="H4206" s="32">
        <v>0</v>
      </c>
      <c r="I4206" s="32">
        <v>0</v>
      </c>
      <c r="J4206" s="32">
        <v>0</v>
      </c>
      <c r="K4206" s="32">
        <v>0</v>
      </c>
      <c r="L4206" s="32"/>
    </row>
    <row r="4207" spans="1:12">
      <c r="A4207" s="56"/>
      <c r="B4207" s="56" t="s">
        <v>7423</v>
      </c>
      <c r="C4207" s="56" t="s">
        <v>9506</v>
      </c>
      <c r="D4207" s="32">
        <v>67463</v>
      </c>
      <c r="E4207" s="32">
        <v>-64090</v>
      </c>
      <c r="F4207" s="32">
        <v>3373</v>
      </c>
      <c r="G4207" s="32">
        <v>0</v>
      </c>
      <c r="H4207" s="32">
        <v>0</v>
      </c>
      <c r="I4207" s="32">
        <v>0</v>
      </c>
      <c r="J4207" s="32">
        <v>0</v>
      </c>
      <c r="K4207" s="32">
        <v>0</v>
      </c>
      <c r="L4207" s="32"/>
    </row>
    <row r="4208" spans="1:12">
      <c r="A4208" s="56"/>
      <c r="B4208" s="56" t="s">
        <v>8257</v>
      </c>
      <c r="C4208" s="56" t="s">
        <v>10466</v>
      </c>
      <c r="D4208" s="32">
        <v>68796</v>
      </c>
      <c r="E4208" s="32">
        <v>-65356</v>
      </c>
      <c r="F4208" s="32">
        <v>3440</v>
      </c>
      <c r="G4208" s="32">
        <v>0</v>
      </c>
      <c r="H4208" s="32">
        <v>0</v>
      </c>
      <c r="I4208" s="32">
        <v>0</v>
      </c>
      <c r="J4208" s="32">
        <v>0</v>
      </c>
      <c r="K4208" s="32">
        <v>0</v>
      </c>
      <c r="L4208" s="32"/>
    </row>
    <row r="4209" spans="1:12">
      <c r="A4209" s="56"/>
      <c r="B4209" s="56" t="s">
        <v>7422</v>
      </c>
      <c r="C4209" s="56" t="s">
        <v>9507</v>
      </c>
      <c r="D4209" s="32">
        <v>70009</v>
      </c>
      <c r="E4209" s="32">
        <v>-66509</v>
      </c>
      <c r="F4209" s="32">
        <v>3500</v>
      </c>
      <c r="G4209" s="32">
        <v>0</v>
      </c>
      <c r="H4209" s="32">
        <v>0</v>
      </c>
      <c r="I4209" s="32">
        <v>0</v>
      </c>
      <c r="J4209" s="32">
        <v>0</v>
      </c>
      <c r="K4209" s="32">
        <v>0</v>
      </c>
      <c r="L4209" s="32"/>
    </row>
    <row r="4210" spans="1:12">
      <c r="A4210" s="56"/>
      <c r="B4210" s="56" t="s">
        <v>7422</v>
      </c>
      <c r="C4210" s="56" t="s">
        <v>9508</v>
      </c>
      <c r="D4210" s="32">
        <v>70009</v>
      </c>
      <c r="E4210" s="32">
        <v>-66509</v>
      </c>
      <c r="F4210" s="32">
        <v>3500</v>
      </c>
      <c r="G4210" s="32">
        <v>0</v>
      </c>
      <c r="H4210" s="32">
        <v>0</v>
      </c>
      <c r="I4210" s="32">
        <v>0</v>
      </c>
      <c r="J4210" s="32">
        <v>0</v>
      </c>
      <c r="K4210" s="32">
        <v>0</v>
      </c>
      <c r="L4210" s="32"/>
    </row>
    <row r="4211" spans="1:12">
      <c r="A4211" s="56"/>
      <c r="B4211" s="56" t="s">
        <v>11328</v>
      </c>
      <c r="C4211" s="56" t="s">
        <v>9509</v>
      </c>
      <c r="D4211" s="32">
        <v>70009</v>
      </c>
      <c r="E4211" s="32">
        <v>-66509</v>
      </c>
      <c r="F4211" s="32">
        <v>3500</v>
      </c>
      <c r="G4211" s="32">
        <v>0</v>
      </c>
      <c r="H4211" s="32">
        <v>0</v>
      </c>
      <c r="I4211" s="32">
        <v>0</v>
      </c>
      <c r="J4211" s="32">
        <v>0</v>
      </c>
      <c r="K4211" s="32">
        <v>0</v>
      </c>
      <c r="L4211" s="32"/>
    </row>
    <row r="4212" spans="1:12">
      <c r="A4212" s="56"/>
      <c r="B4212" s="56" t="s">
        <v>7422</v>
      </c>
      <c r="C4212" s="56" t="s">
        <v>9510</v>
      </c>
      <c r="D4212" s="32">
        <v>70009</v>
      </c>
      <c r="E4212" s="32">
        <v>-66509</v>
      </c>
      <c r="F4212" s="32">
        <v>3500</v>
      </c>
      <c r="G4212" s="32">
        <v>0</v>
      </c>
      <c r="H4212" s="32">
        <v>0</v>
      </c>
      <c r="I4212" s="32">
        <v>0</v>
      </c>
      <c r="J4212" s="32">
        <v>0</v>
      </c>
      <c r="K4212" s="32">
        <v>0</v>
      </c>
      <c r="L4212" s="32"/>
    </row>
    <row r="4213" spans="1:12">
      <c r="A4213" s="56"/>
      <c r="B4213" s="56" t="s">
        <v>8258</v>
      </c>
      <c r="C4213" s="56" t="s">
        <v>10467</v>
      </c>
      <c r="D4213" s="32">
        <v>70769</v>
      </c>
      <c r="E4213" s="32">
        <v>-67231</v>
      </c>
      <c r="F4213" s="32">
        <v>3538</v>
      </c>
      <c r="G4213" s="32">
        <v>0</v>
      </c>
      <c r="H4213" s="32">
        <v>0</v>
      </c>
      <c r="I4213" s="32">
        <v>0</v>
      </c>
      <c r="J4213" s="32">
        <v>0</v>
      </c>
      <c r="K4213" s="32">
        <v>0</v>
      </c>
      <c r="L4213" s="32"/>
    </row>
    <row r="4214" spans="1:12">
      <c r="A4214" s="56"/>
      <c r="B4214" s="56" t="s">
        <v>8275</v>
      </c>
      <c r="C4214" s="56" t="s">
        <v>10257</v>
      </c>
      <c r="D4214" s="32">
        <v>79511</v>
      </c>
      <c r="E4214" s="32">
        <v>-75535</v>
      </c>
      <c r="F4214" s="32">
        <v>3976</v>
      </c>
      <c r="G4214" s="32">
        <v>0</v>
      </c>
      <c r="H4214" s="32">
        <v>0</v>
      </c>
      <c r="I4214" s="32">
        <v>0</v>
      </c>
      <c r="J4214" s="32">
        <v>0</v>
      </c>
      <c r="K4214" s="32">
        <v>0</v>
      </c>
      <c r="L4214" s="32"/>
    </row>
    <row r="4215" spans="1:12">
      <c r="A4215" s="56"/>
      <c r="B4215" s="56" t="s">
        <v>8276</v>
      </c>
      <c r="C4215" s="56" t="s">
        <v>10258</v>
      </c>
      <c r="D4215" s="32">
        <v>81197</v>
      </c>
      <c r="E4215" s="32">
        <v>-77137</v>
      </c>
      <c r="F4215" s="32">
        <v>4060</v>
      </c>
      <c r="G4215" s="32">
        <v>0</v>
      </c>
      <c r="H4215" s="32">
        <v>0</v>
      </c>
      <c r="I4215" s="32">
        <v>0</v>
      </c>
      <c r="J4215" s="32">
        <v>0</v>
      </c>
      <c r="K4215" s="32">
        <v>0</v>
      </c>
      <c r="L4215" s="32"/>
    </row>
    <row r="4216" spans="1:12">
      <c r="A4216" s="56"/>
      <c r="B4216" s="56" t="s">
        <v>9079</v>
      </c>
      <c r="C4216" s="56" t="s">
        <v>9511</v>
      </c>
      <c r="D4216" s="32">
        <v>91540</v>
      </c>
      <c r="E4216" s="32">
        <v>-86963</v>
      </c>
      <c r="F4216" s="32">
        <v>4577</v>
      </c>
      <c r="G4216" s="32">
        <v>0</v>
      </c>
      <c r="H4216" s="32">
        <v>0</v>
      </c>
      <c r="I4216" s="32">
        <v>0</v>
      </c>
      <c r="J4216" s="32">
        <v>0</v>
      </c>
      <c r="K4216" s="32">
        <v>0</v>
      </c>
      <c r="L4216" s="32"/>
    </row>
    <row r="4217" spans="1:12">
      <c r="A4217" s="56"/>
      <c r="B4217" s="56" t="s">
        <v>8277</v>
      </c>
      <c r="C4217" s="56" t="s">
        <v>10259</v>
      </c>
      <c r="D4217" s="32">
        <v>93803</v>
      </c>
      <c r="E4217" s="32">
        <v>-89113</v>
      </c>
      <c r="F4217" s="32">
        <v>4690</v>
      </c>
      <c r="G4217" s="32">
        <v>0</v>
      </c>
      <c r="H4217" s="32">
        <v>0</v>
      </c>
      <c r="I4217" s="32">
        <v>0</v>
      </c>
      <c r="J4217" s="32">
        <v>0</v>
      </c>
      <c r="K4217" s="32">
        <v>0</v>
      </c>
      <c r="L4217" s="32"/>
    </row>
    <row r="4218" spans="1:12">
      <c r="A4218" s="56"/>
      <c r="B4218" s="56" t="s">
        <v>7251</v>
      </c>
      <c r="C4218" s="56" t="s">
        <v>9702</v>
      </c>
      <c r="D4218" s="32">
        <v>229990</v>
      </c>
      <c r="E4218" s="32">
        <v>-218490</v>
      </c>
      <c r="F4218" s="32">
        <v>11500</v>
      </c>
      <c r="G4218" s="32">
        <v>0</v>
      </c>
      <c r="H4218" s="32">
        <v>0</v>
      </c>
      <c r="I4218" s="32">
        <v>0</v>
      </c>
      <c r="J4218" s="32">
        <v>0</v>
      </c>
      <c r="K4218" s="32">
        <v>0</v>
      </c>
      <c r="L4218" s="32"/>
    </row>
    <row r="4219" spans="1:12">
      <c r="A4219" s="56"/>
      <c r="B4219" s="56" t="s">
        <v>8184</v>
      </c>
      <c r="C4219" s="56" t="s">
        <v>10468</v>
      </c>
      <c r="D4219" s="32">
        <v>169524</v>
      </c>
      <c r="E4219" s="32">
        <v>-161048</v>
      </c>
      <c r="F4219" s="32">
        <v>8476</v>
      </c>
      <c r="G4219" s="32">
        <v>0</v>
      </c>
      <c r="H4219" s="32">
        <v>0</v>
      </c>
      <c r="I4219" s="32">
        <v>0</v>
      </c>
      <c r="J4219" s="32">
        <v>0</v>
      </c>
      <c r="K4219" s="32">
        <v>0</v>
      </c>
      <c r="L4219" s="32"/>
    </row>
    <row r="4220" spans="1:12">
      <c r="A4220" s="56"/>
      <c r="B4220" s="56" t="s">
        <v>9130</v>
      </c>
      <c r="C4220" s="56" t="s">
        <v>10469</v>
      </c>
      <c r="D4220" s="32">
        <v>532442</v>
      </c>
      <c r="E4220" s="32">
        <v>-505820</v>
      </c>
      <c r="F4220" s="32">
        <v>26622</v>
      </c>
      <c r="G4220" s="32">
        <v>0</v>
      </c>
      <c r="H4220" s="32">
        <v>0</v>
      </c>
      <c r="I4220" s="32">
        <v>0</v>
      </c>
      <c r="J4220" s="32">
        <v>0</v>
      </c>
      <c r="K4220" s="32">
        <v>0</v>
      </c>
      <c r="L4220" s="32"/>
    </row>
    <row r="4221" spans="1:12">
      <c r="A4221" s="56"/>
      <c r="B4221" s="56" t="s">
        <v>9125</v>
      </c>
      <c r="C4221" s="56" t="s">
        <v>10370</v>
      </c>
      <c r="D4221" s="32">
        <v>221086</v>
      </c>
      <c r="E4221" s="32">
        <v>-215026</v>
      </c>
      <c r="F4221" s="32">
        <v>6060</v>
      </c>
      <c r="G4221" s="32">
        <v>0</v>
      </c>
      <c r="H4221" s="32">
        <v>0</v>
      </c>
      <c r="I4221" s="32">
        <v>0</v>
      </c>
      <c r="J4221" s="32">
        <v>0</v>
      </c>
      <c r="K4221" s="32">
        <v>0</v>
      </c>
      <c r="L4221" s="32"/>
    </row>
    <row r="4222" spans="1:12">
      <c r="A4222" s="56"/>
      <c r="B4222" s="56" t="s">
        <v>7251</v>
      </c>
      <c r="C4222" s="56" t="s">
        <v>9703</v>
      </c>
      <c r="D4222" s="32">
        <v>229990</v>
      </c>
      <c r="E4222" s="32">
        <v>-218490</v>
      </c>
      <c r="F4222" s="32">
        <v>11500</v>
      </c>
      <c r="G4222" s="32">
        <v>0</v>
      </c>
      <c r="H4222" s="32">
        <v>0</v>
      </c>
      <c r="I4222" s="32">
        <v>0</v>
      </c>
      <c r="J4222" s="32">
        <v>0</v>
      </c>
      <c r="K4222" s="32">
        <v>0</v>
      </c>
      <c r="L4222" s="32"/>
    </row>
    <row r="4223" spans="1:12">
      <c r="A4223" s="56"/>
      <c r="B4223" s="56" t="s">
        <v>8185</v>
      </c>
      <c r="C4223" s="56" t="s">
        <v>10470</v>
      </c>
      <c r="D4223" s="32">
        <v>296667</v>
      </c>
      <c r="E4223" s="32">
        <v>-267000</v>
      </c>
      <c r="F4223" s="32">
        <v>29667</v>
      </c>
      <c r="G4223" s="32">
        <v>0</v>
      </c>
      <c r="H4223" s="32">
        <v>0</v>
      </c>
      <c r="I4223" s="32">
        <v>0</v>
      </c>
      <c r="J4223" s="32">
        <v>0</v>
      </c>
      <c r="K4223" s="32">
        <v>0</v>
      </c>
      <c r="L4223" s="32"/>
    </row>
    <row r="4224" spans="1:12">
      <c r="A4224" s="56"/>
      <c r="B4224" s="56" t="s">
        <v>8048</v>
      </c>
      <c r="C4224" s="56" t="s">
        <v>10371</v>
      </c>
      <c r="D4224" s="32">
        <v>457184</v>
      </c>
      <c r="E4224" s="32">
        <v>-434325</v>
      </c>
      <c r="F4224" s="32">
        <v>22859</v>
      </c>
      <c r="G4224" s="32">
        <v>0</v>
      </c>
      <c r="H4224" s="32">
        <v>0</v>
      </c>
      <c r="I4224" s="32">
        <v>0</v>
      </c>
      <c r="J4224" s="32">
        <v>0</v>
      </c>
      <c r="K4224" s="32">
        <v>0</v>
      </c>
      <c r="L4224" s="32"/>
    </row>
    <row r="4225" spans="1:12">
      <c r="A4225" s="56"/>
      <c r="B4225" s="56" t="s">
        <v>7251</v>
      </c>
      <c r="C4225" s="56" t="s">
        <v>10260</v>
      </c>
      <c r="D4225" s="32">
        <v>459980</v>
      </c>
      <c r="E4225" s="32">
        <v>-436981</v>
      </c>
      <c r="F4225" s="32">
        <v>22999</v>
      </c>
      <c r="G4225" s="32">
        <v>0</v>
      </c>
      <c r="H4225" s="32">
        <v>0</v>
      </c>
      <c r="I4225" s="32">
        <v>0</v>
      </c>
      <c r="J4225" s="32">
        <v>0</v>
      </c>
      <c r="K4225" s="32">
        <v>0</v>
      </c>
      <c r="L4225" s="32"/>
    </row>
    <row r="4226" spans="1:12">
      <c r="A4226" s="56"/>
      <c r="B4226" s="56" t="s">
        <v>11442</v>
      </c>
      <c r="C4226" s="56" t="s">
        <v>9704</v>
      </c>
      <c r="D4226" s="32">
        <v>469470</v>
      </c>
      <c r="E4226" s="32">
        <v>-445996</v>
      </c>
      <c r="F4226" s="32">
        <v>23474</v>
      </c>
      <c r="G4226" s="32">
        <v>0</v>
      </c>
      <c r="H4226" s="32">
        <v>0</v>
      </c>
      <c r="I4226" s="32">
        <v>0</v>
      </c>
      <c r="J4226" s="32">
        <v>0</v>
      </c>
      <c r="K4226" s="32">
        <v>0</v>
      </c>
      <c r="L4226" s="32"/>
    </row>
    <row r="4227" spans="1:12">
      <c r="A4227" s="56"/>
      <c r="B4227" s="56" t="s">
        <v>8049</v>
      </c>
      <c r="C4227" s="56" t="s">
        <v>1109</v>
      </c>
      <c r="D4227" s="32">
        <v>512367</v>
      </c>
      <c r="E4227" s="32">
        <v>-503095</v>
      </c>
      <c r="F4227" s="32">
        <v>9272</v>
      </c>
      <c r="G4227" s="32">
        <v>0</v>
      </c>
      <c r="H4227" s="32">
        <v>0</v>
      </c>
      <c r="I4227" s="32">
        <v>0</v>
      </c>
      <c r="J4227" s="32">
        <v>0</v>
      </c>
      <c r="K4227" s="32">
        <v>0</v>
      </c>
      <c r="L4227" s="32"/>
    </row>
    <row r="4228" spans="1:12">
      <c r="A4228" s="56"/>
      <c r="B4228" s="56" t="s">
        <v>8259</v>
      </c>
      <c r="C4228" s="56" t="s">
        <v>10471</v>
      </c>
      <c r="D4228" s="32">
        <v>613473</v>
      </c>
      <c r="E4228" s="32">
        <v>-582799</v>
      </c>
      <c r="F4228" s="32">
        <v>30674</v>
      </c>
      <c r="G4228" s="32">
        <v>0</v>
      </c>
      <c r="H4228" s="32">
        <v>0</v>
      </c>
      <c r="I4228" s="32">
        <v>0</v>
      </c>
      <c r="J4228" s="32">
        <v>0</v>
      </c>
      <c r="K4228" s="32">
        <v>0</v>
      </c>
      <c r="L4228" s="32"/>
    </row>
    <row r="4229" spans="1:12">
      <c r="A4229" s="56"/>
      <c r="B4229" s="56" t="s">
        <v>9131</v>
      </c>
      <c r="C4229" s="56" t="s">
        <v>10472</v>
      </c>
      <c r="D4229" s="32">
        <v>811675</v>
      </c>
      <c r="E4229" s="32">
        <v>-771091</v>
      </c>
      <c r="F4229" s="32">
        <v>40584</v>
      </c>
      <c r="G4229" s="32">
        <v>0</v>
      </c>
      <c r="H4229" s="32">
        <v>0</v>
      </c>
      <c r="I4229" s="32">
        <v>0</v>
      </c>
      <c r="J4229" s="32">
        <v>0</v>
      </c>
      <c r="K4229" s="32">
        <v>0</v>
      </c>
      <c r="L4229" s="32"/>
    </row>
    <row r="4230" spans="1:12">
      <c r="A4230" s="56"/>
      <c r="B4230" s="56" t="s">
        <v>11443</v>
      </c>
      <c r="C4230" s="56" t="s">
        <v>9705</v>
      </c>
      <c r="D4230" s="32">
        <v>1019130</v>
      </c>
      <c r="E4230" s="32">
        <v>-968174</v>
      </c>
      <c r="F4230" s="32">
        <v>50956</v>
      </c>
      <c r="G4230" s="32">
        <v>0</v>
      </c>
      <c r="H4230" s="32">
        <v>0</v>
      </c>
      <c r="I4230" s="32">
        <v>0</v>
      </c>
      <c r="J4230" s="32">
        <v>0</v>
      </c>
      <c r="K4230" s="32">
        <v>0</v>
      </c>
      <c r="L4230" s="32"/>
    </row>
    <row r="4231" spans="1:12">
      <c r="A4231" s="56"/>
      <c r="B4231" s="56" t="s">
        <v>8024</v>
      </c>
      <c r="C4231" s="56" t="s">
        <v>10725</v>
      </c>
      <c r="D4231" s="32">
        <v>4498845</v>
      </c>
      <c r="E4231" s="32">
        <v>-4273903</v>
      </c>
      <c r="F4231" s="32">
        <v>224942</v>
      </c>
      <c r="G4231" s="32">
        <v>0</v>
      </c>
      <c r="H4231" s="32">
        <v>0</v>
      </c>
      <c r="I4231" s="32">
        <v>0</v>
      </c>
      <c r="J4231" s="32">
        <v>0</v>
      </c>
      <c r="K4231" s="32">
        <v>0</v>
      </c>
      <c r="L4231" s="32"/>
    </row>
    <row r="4232" spans="1:12">
      <c r="A4232" s="56"/>
      <c r="B4232" s="56" t="s">
        <v>8024</v>
      </c>
      <c r="C4232" s="56" t="s">
        <v>10726</v>
      </c>
      <c r="D4232" s="32">
        <v>2349735</v>
      </c>
      <c r="E4232" s="32">
        <v>-2232248</v>
      </c>
      <c r="F4232" s="32">
        <v>117487</v>
      </c>
      <c r="G4232" s="32">
        <v>0</v>
      </c>
      <c r="H4232" s="32">
        <v>0</v>
      </c>
      <c r="I4232" s="32">
        <v>0</v>
      </c>
      <c r="J4232" s="32">
        <v>0</v>
      </c>
      <c r="K4232" s="32">
        <v>0</v>
      </c>
      <c r="L4232" s="32"/>
    </row>
    <row r="4233" spans="1:12">
      <c r="A4233" s="56"/>
      <c r="B4233" s="56" t="s">
        <v>8341</v>
      </c>
      <c r="C4233" s="56" t="s">
        <v>10586</v>
      </c>
      <c r="D4233" s="32">
        <v>34320</v>
      </c>
      <c r="E4233" s="32">
        <v>-34319</v>
      </c>
      <c r="F4233" s="32">
        <v>1</v>
      </c>
      <c r="G4233" s="32">
        <v>0</v>
      </c>
      <c r="H4233" s="32">
        <v>0</v>
      </c>
      <c r="I4233" s="32">
        <v>0</v>
      </c>
      <c r="J4233" s="32">
        <v>0</v>
      </c>
      <c r="K4233" s="32">
        <v>0</v>
      </c>
      <c r="L4233" s="32"/>
    </row>
    <row r="4234" spans="1:12">
      <c r="A4234" s="56"/>
      <c r="B4234" s="56" t="s">
        <v>8050</v>
      </c>
      <c r="C4234" s="56" t="s">
        <v>10587</v>
      </c>
      <c r="D4234" s="32">
        <v>1062828</v>
      </c>
      <c r="E4234" s="32">
        <v>-1062827</v>
      </c>
      <c r="F4234" s="32">
        <v>1</v>
      </c>
      <c r="G4234" s="32">
        <v>0</v>
      </c>
      <c r="H4234" s="32">
        <v>0</v>
      </c>
      <c r="I4234" s="32">
        <v>0</v>
      </c>
      <c r="J4234" s="32">
        <v>0</v>
      </c>
      <c r="K4234" s="32">
        <v>0</v>
      </c>
      <c r="L4234" s="32"/>
    </row>
    <row r="4235" spans="1:12">
      <c r="A4235" s="56"/>
      <c r="B4235" s="56" t="s">
        <v>7425</v>
      </c>
      <c r="C4235" s="56" t="s">
        <v>9512</v>
      </c>
      <c r="D4235" s="32">
        <v>135486</v>
      </c>
      <c r="E4235" s="32">
        <v>-128712</v>
      </c>
      <c r="F4235" s="32">
        <v>6774</v>
      </c>
      <c r="G4235" s="32">
        <v>0</v>
      </c>
      <c r="H4235" s="32">
        <v>0</v>
      </c>
      <c r="I4235" s="32">
        <v>0</v>
      </c>
      <c r="J4235" s="32">
        <v>0</v>
      </c>
      <c r="K4235" s="32">
        <v>0</v>
      </c>
      <c r="L4235" s="32"/>
    </row>
    <row r="4236" spans="1:12">
      <c r="A4236" s="56"/>
      <c r="B4236" s="56" t="s">
        <v>8186</v>
      </c>
      <c r="C4236" s="56" t="s">
        <v>10473</v>
      </c>
      <c r="D4236" s="32">
        <v>236667</v>
      </c>
      <c r="E4236" s="32">
        <v>-224834</v>
      </c>
      <c r="F4236" s="32">
        <v>11833</v>
      </c>
      <c r="G4236" s="32">
        <v>0</v>
      </c>
      <c r="H4236" s="32">
        <v>0</v>
      </c>
      <c r="I4236" s="32">
        <v>0</v>
      </c>
      <c r="J4236" s="32">
        <v>0</v>
      </c>
      <c r="K4236" s="32">
        <v>0</v>
      </c>
      <c r="L4236" s="32"/>
    </row>
    <row r="4237" spans="1:12">
      <c r="A4237" s="56"/>
      <c r="B4237" s="56" t="s">
        <v>9132</v>
      </c>
      <c r="C4237" s="56" t="s">
        <v>10474</v>
      </c>
      <c r="D4237" s="32">
        <v>384427</v>
      </c>
      <c r="E4237" s="32">
        <v>-365206</v>
      </c>
      <c r="F4237" s="32">
        <v>19221</v>
      </c>
      <c r="G4237" s="32">
        <v>0</v>
      </c>
      <c r="H4237" s="32">
        <v>0</v>
      </c>
      <c r="I4237" s="32">
        <v>0</v>
      </c>
      <c r="J4237" s="32">
        <v>0</v>
      </c>
      <c r="K4237" s="32">
        <v>0</v>
      </c>
      <c r="L4237" s="32"/>
    </row>
    <row r="4238" spans="1:12">
      <c r="A4238" s="56"/>
      <c r="B4238" s="56" t="s">
        <v>7426</v>
      </c>
      <c r="C4238" s="56" t="s">
        <v>9513</v>
      </c>
      <c r="D4238" s="32">
        <v>102356</v>
      </c>
      <c r="E4238" s="32">
        <v>-97238</v>
      </c>
      <c r="F4238" s="32">
        <v>5118</v>
      </c>
      <c r="G4238" s="32">
        <v>0</v>
      </c>
      <c r="H4238" s="32">
        <v>0</v>
      </c>
      <c r="I4238" s="32">
        <v>0</v>
      </c>
      <c r="J4238" s="32">
        <v>0</v>
      </c>
      <c r="K4238" s="32">
        <v>0</v>
      </c>
      <c r="L4238" s="32"/>
    </row>
    <row r="4239" spans="1:12">
      <c r="A4239" s="56"/>
      <c r="B4239" s="56" t="s">
        <v>7427</v>
      </c>
      <c r="C4239" s="56" t="s">
        <v>9514</v>
      </c>
      <c r="D4239" s="32">
        <v>47333</v>
      </c>
      <c r="E4239" s="32">
        <v>-44966</v>
      </c>
      <c r="F4239" s="32">
        <v>2367</v>
      </c>
      <c r="G4239" s="32">
        <v>0</v>
      </c>
      <c r="H4239" s="32">
        <v>0</v>
      </c>
      <c r="I4239" s="32">
        <v>0</v>
      </c>
      <c r="J4239" s="32">
        <v>0</v>
      </c>
      <c r="K4239" s="32">
        <v>0</v>
      </c>
      <c r="L4239" s="32"/>
    </row>
    <row r="4240" spans="1:12">
      <c r="A4240" s="56"/>
      <c r="B4240" s="56" t="s">
        <v>7428</v>
      </c>
      <c r="C4240" s="56" t="s">
        <v>9515</v>
      </c>
      <c r="D4240" s="32">
        <v>43601</v>
      </c>
      <c r="E4240" s="32">
        <v>-41421</v>
      </c>
      <c r="F4240" s="32">
        <v>2180</v>
      </c>
      <c r="G4240" s="32">
        <v>0</v>
      </c>
      <c r="H4240" s="32">
        <v>0</v>
      </c>
      <c r="I4240" s="32">
        <v>0</v>
      </c>
      <c r="J4240" s="32">
        <v>0</v>
      </c>
      <c r="K4240" s="32">
        <v>0</v>
      </c>
      <c r="L4240" s="32"/>
    </row>
    <row r="4241" spans="1:12">
      <c r="A4241" s="56"/>
      <c r="B4241" s="56" t="s">
        <v>7429</v>
      </c>
      <c r="C4241" s="56" t="s">
        <v>9516</v>
      </c>
      <c r="D4241" s="32">
        <v>47333</v>
      </c>
      <c r="E4241" s="32">
        <v>-44966</v>
      </c>
      <c r="F4241" s="32">
        <v>2367</v>
      </c>
      <c r="G4241" s="32">
        <v>0</v>
      </c>
      <c r="H4241" s="32">
        <v>0</v>
      </c>
      <c r="I4241" s="32">
        <v>0</v>
      </c>
      <c r="J4241" s="32">
        <v>0</v>
      </c>
      <c r="K4241" s="32">
        <v>0</v>
      </c>
      <c r="L4241" s="32"/>
    </row>
    <row r="4242" spans="1:12">
      <c r="A4242" s="56"/>
      <c r="B4242" s="56" t="s">
        <v>7430</v>
      </c>
      <c r="C4242" s="56" t="s">
        <v>9517</v>
      </c>
      <c r="D4242" s="32">
        <v>42851</v>
      </c>
      <c r="E4242" s="32">
        <v>-40708</v>
      </c>
      <c r="F4242" s="32">
        <v>2143</v>
      </c>
      <c r="G4242" s="32">
        <v>0</v>
      </c>
      <c r="H4242" s="32">
        <v>0</v>
      </c>
      <c r="I4242" s="32">
        <v>0</v>
      </c>
      <c r="J4242" s="32">
        <v>0</v>
      </c>
      <c r="K4242" s="32">
        <v>0</v>
      </c>
      <c r="L4242" s="32"/>
    </row>
    <row r="4243" spans="1:12">
      <c r="A4243" s="56"/>
      <c r="B4243" s="56" t="s">
        <v>8187</v>
      </c>
      <c r="C4243" s="56" t="s">
        <v>10475</v>
      </c>
      <c r="D4243" s="32">
        <v>219968</v>
      </c>
      <c r="E4243" s="32">
        <v>-208970</v>
      </c>
      <c r="F4243" s="32">
        <v>10998</v>
      </c>
      <c r="G4243" s="32">
        <v>0</v>
      </c>
      <c r="H4243" s="32">
        <v>0</v>
      </c>
      <c r="I4243" s="32">
        <v>0</v>
      </c>
      <c r="J4243" s="32">
        <v>0</v>
      </c>
      <c r="K4243" s="32">
        <v>0</v>
      </c>
      <c r="L4243" s="32"/>
    </row>
    <row r="4244" spans="1:12">
      <c r="A4244" s="56"/>
      <c r="B4244" s="56" t="s">
        <v>8188</v>
      </c>
      <c r="C4244" s="56" t="s">
        <v>10476</v>
      </c>
      <c r="D4244" s="32">
        <v>219968</v>
      </c>
      <c r="E4244" s="32">
        <v>-208970</v>
      </c>
      <c r="F4244" s="32">
        <v>10998</v>
      </c>
      <c r="G4244" s="32">
        <v>0</v>
      </c>
      <c r="H4244" s="32">
        <v>0</v>
      </c>
      <c r="I4244" s="32">
        <v>0</v>
      </c>
      <c r="J4244" s="32">
        <v>0</v>
      </c>
      <c r="K4244" s="32">
        <v>0</v>
      </c>
      <c r="L4244" s="32"/>
    </row>
    <row r="4245" spans="1:12">
      <c r="A4245" s="56"/>
      <c r="B4245" s="56" t="s">
        <v>9133</v>
      </c>
      <c r="C4245" s="56" t="s">
        <v>10477</v>
      </c>
      <c r="D4245" s="32">
        <v>202992</v>
      </c>
      <c r="E4245" s="32">
        <v>-192842</v>
      </c>
      <c r="F4245" s="32">
        <v>10150</v>
      </c>
      <c r="G4245" s="32">
        <v>0</v>
      </c>
      <c r="H4245" s="32">
        <v>0</v>
      </c>
      <c r="I4245" s="32">
        <v>0</v>
      </c>
      <c r="J4245" s="32">
        <v>0</v>
      </c>
      <c r="K4245" s="32">
        <v>0</v>
      </c>
      <c r="L4245" s="32"/>
    </row>
    <row r="4246" spans="1:12">
      <c r="A4246" s="56"/>
      <c r="B4246" s="56" t="s">
        <v>9133</v>
      </c>
      <c r="C4246" s="56" t="s">
        <v>10478</v>
      </c>
      <c r="D4246" s="32">
        <v>487182</v>
      </c>
      <c r="E4246" s="32">
        <v>-462823</v>
      </c>
      <c r="F4246" s="32">
        <v>24359</v>
      </c>
      <c r="G4246" s="32">
        <v>0</v>
      </c>
      <c r="H4246" s="32">
        <v>0</v>
      </c>
      <c r="I4246" s="32">
        <v>0</v>
      </c>
      <c r="J4246" s="32">
        <v>0</v>
      </c>
      <c r="K4246" s="32">
        <v>0</v>
      </c>
      <c r="L4246" s="32"/>
    </row>
    <row r="4247" spans="1:12">
      <c r="A4247" s="56"/>
      <c r="B4247" s="56" t="s">
        <v>8278</v>
      </c>
      <c r="C4247" s="56" t="s">
        <v>10261</v>
      </c>
      <c r="D4247" s="32">
        <v>81197</v>
      </c>
      <c r="E4247" s="32">
        <v>-77137</v>
      </c>
      <c r="F4247" s="32">
        <v>4060</v>
      </c>
      <c r="G4247" s="32">
        <v>0</v>
      </c>
      <c r="H4247" s="32">
        <v>0</v>
      </c>
      <c r="I4247" s="32">
        <v>0</v>
      </c>
      <c r="J4247" s="32">
        <v>0</v>
      </c>
      <c r="K4247" s="32">
        <v>0</v>
      </c>
      <c r="L4247" s="32"/>
    </row>
    <row r="4248" spans="1:12">
      <c r="A4248" s="56"/>
      <c r="B4248" s="56" t="s">
        <v>9134</v>
      </c>
      <c r="C4248" s="56" t="s">
        <v>10479</v>
      </c>
      <c r="D4248" s="32">
        <v>155400</v>
      </c>
      <c r="E4248" s="32">
        <v>-147630</v>
      </c>
      <c r="F4248" s="32">
        <v>7770</v>
      </c>
      <c r="G4248" s="32">
        <v>0</v>
      </c>
      <c r="H4248" s="32">
        <v>0</v>
      </c>
      <c r="I4248" s="32">
        <v>0</v>
      </c>
      <c r="J4248" s="32">
        <v>0</v>
      </c>
      <c r="K4248" s="32">
        <v>0</v>
      </c>
      <c r="L4248" s="32"/>
    </row>
    <row r="4249" spans="1:12">
      <c r="A4249" s="56"/>
      <c r="B4249" s="56" t="s">
        <v>9135</v>
      </c>
      <c r="C4249" s="56" t="s">
        <v>10480</v>
      </c>
      <c r="D4249" s="32">
        <v>173188</v>
      </c>
      <c r="E4249" s="32">
        <v>-164529</v>
      </c>
      <c r="F4249" s="32">
        <v>8659</v>
      </c>
      <c r="G4249" s="32">
        <v>0</v>
      </c>
      <c r="H4249" s="32">
        <v>0</v>
      </c>
      <c r="I4249" s="32">
        <v>0</v>
      </c>
      <c r="J4249" s="32">
        <v>0</v>
      </c>
      <c r="K4249" s="32">
        <v>0</v>
      </c>
      <c r="L4249" s="32"/>
    </row>
    <row r="4250" spans="1:12">
      <c r="A4250" s="56"/>
      <c r="B4250" s="56" t="s">
        <v>7252</v>
      </c>
      <c r="C4250" s="56" t="s">
        <v>9706</v>
      </c>
      <c r="D4250" s="32">
        <v>94500</v>
      </c>
      <c r="E4250" s="32">
        <v>-89775</v>
      </c>
      <c r="F4250" s="32">
        <v>4725</v>
      </c>
      <c r="G4250" s="32">
        <v>0</v>
      </c>
      <c r="H4250" s="32">
        <v>0</v>
      </c>
      <c r="I4250" s="32">
        <v>0</v>
      </c>
      <c r="J4250" s="32">
        <v>0</v>
      </c>
      <c r="K4250" s="32">
        <v>0</v>
      </c>
      <c r="L4250" s="32"/>
    </row>
    <row r="4251" spans="1:12">
      <c r="A4251" s="56"/>
      <c r="B4251" s="56" t="s">
        <v>9050</v>
      </c>
      <c r="C4251" s="56" t="s">
        <v>9707</v>
      </c>
      <c r="D4251" s="32">
        <v>175000</v>
      </c>
      <c r="E4251" s="32">
        <v>-166250</v>
      </c>
      <c r="F4251" s="32">
        <v>8750</v>
      </c>
      <c r="G4251" s="32">
        <v>0</v>
      </c>
      <c r="H4251" s="32">
        <v>0</v>
      </c>
      <c r="I4251" s="32">
        <v>0</v>
      </c>
      <c r="J4251" s="32">
        <v>0</v>
      </c>
      <c r="K4251" s="32">
        <v>0</v>
      </c>
      <c r="L4251" s="32"/>
    </row>
    <row r="4252" spans="1:12">
      <c r="A4252" s="56"/>
      <c r="B4252" s="56" t="s">
        <v>8189</v>
      </c>
      <c r="C4252" s="56" t="s">
        <v>10481</v>
      </c>
      <c r="D4252" s="32">
        <v>97965</v>
      </c>
      <c r="E4252" s="32">
        <v>-93067</v>
      </c>
      <c r="F4252" s="32">
        <v>4898</v>
      </c>
      <c r="G4252" s="32">
        <v>0</v>
      </c>
      <c r="H4252" s="32">
        <v>0</v>
      </c>
      <c r="I4252" s="32">
        <v>0</v>
      </c>
      <c r="J4252" s="32">
        <v>0</v>
      </c>
      <c r="K4252" s="32">
        <v>0</v>
      </c>
      <c r="L4252" s="32"/>
    </row>
    <row r="4253" spans="1:12">
      <c r="A4253" s="56"/>
      <c r="B4253" s="56" t="s">
        <v>8279</v>
      </c>
      <c r="C4253" s="56" t="s">
        <v>10262</v>
      </c>
      <c r="D4253" s="32">
        <v>184800</v>
      </c>
      <c r="E4253" s="32">
        <v>-175560</v>
      </c>
      <c r="F4253" s="32">
        <v>9240</v>
      </c>
      <c r="G4253" s="32">
        <v>0</v>
      </c>
      <c r="H4253" s="32">
        <v>0</v>
      </c>
      <c r="I4253" s="32">
        <v>0</v>
      </c>
      <c r="J4253" s="32">
        <v>0</v>
      </c>
      <c r="K4253" s="32">
        <v>0</v>
      </c>
      <c r="L4253" s="32"/>
    </row>
    <row r="4254" spans="1:12">
      <c r="A4254" s="56"/>
      <c r="B4254" s="56" t="s">
        <v>7253</v>
      </c>
      <c r="C4254" s="56" t="s">
        <v>9708</v>
      </c>
      <c r="D4254" s="32">
        <v>84525</v>
      </c>
      <c r="E4254" s="32">
        <v>-80299</v>
      </c>
      <c r="F4254" s="32">
        <v>4226</v>
      </c>
      <c r="G4254" s="32">
        <v>0</v>
      </c>
      <c r="H4254" s="32">
        <v>0</v>
      </c>
      <c r="I4254" s="32">
        <v>0</v>
      </c>
      <c r="J4254" s="32">
        <v>0</v>
      </c>
      <c r="K4254" s="32">
        <v>0</v>
      </c>
      <c r="L4254" s="32"/>
    </row>
    <row r="4255" spans="1:12">
      <c r="A4255" s="56"/>
      <c r="B4255" s="56" t="s">
        <v>8190</v>
      </c>
      <c r="C4255" s="56" t="s">
        <v>10482</v>
      </c>
      <c r="D4255" s="32">
        <v>175974</v>
      </c>
      <c r="E4255" s="32">
        <v>-167175</v>
      </c>
      <c r="F4255" s="32">
        <v>8799</v>
      </c>
      <c r="G4255" s="32">
        <v>0</v>
      </c>
      <c r="H4255" s="32">
        <v>0</v>
      </c>
      <c r="I4255" s="32">
        <v>0</v>
      </c>
      <c r="J4255" s="32">
        <v>0</v>
      </c>
      <c r="K4255" s="32">
        <v>0</v>
      </c>
      <c r="L4255" s="32"/>
    </row>
    <row r="4256" spans="1:12">
      <c r="A4256" s="56"/>
      <c r="B4256" s="56" t="s">
        <v>7254</v>
      </c>
      <c r="C4256" s="56" t="s">
        <v>9709</v>
      </c>
      <c r="D4256" s="32">
        <v>86625</v>
      </c>
      <c r="E4256" s="32">
        <v>-82294</v>
      </c>
      <c r="F4256" s="32">
        <v>4331</v>
      </c>
      <c r="G4256" s="32">
        <v>0</v>
      </c>
      <c r="H4256" s="32">
        <v>0</v>
      </c>
      <c r="I4256" s="32">
        <v>0</v>
      </c>
      <c r="J4256" s="32">
        <v>0</v>
      </c>
      <c r="K4256" s="32">
        <v>0</v>
      </c>
      <c r="L4256" s="32"/>
    </row>
    <row r="4257" spans="1:12">
      <c r="A4257" s="56"/>
      <c r="B4257" s="56" t="s">
        <v>7975</v>
      </c>
      <c r="C4257" s="56" t="s">
        <v>10040</v>
      </c>
      <c r="D4257" s="32">
        <v>17160</v>
      </c>
      <c r="E4257" s="32">
        <v>-16302</v>
      </c>
      <c r="F4257" s="32">
        <v>858</v>
      </c>
      <c r="G4257" s="32">
        <v>0</v>
      </c>
      <c r="H4257" s="32">
        <v>0</v>
      </c>
      <c r="I4257" s="32">
        <v>0</v>
      </c>
      <c r="J4257" s="32">
        <v>0</v>
      </c>
      <c r="K4257" s="32">
        <v>0</v>
      </c>
      <c r="L4257" s="32"/>
    </row>
    <row r="4258" spans="1:12">
      <c r="A4258" s="56"/>
      <c r="B4258" s="56" t="s">
        <v>7976</v>
      </c>
      <c r="C4258" s="56" t="s">
        <v>10041</v>
      </c>
      <c r="D4258" s="32">
        <v>28627</v>
      </c>
      <c r="E4258" s="32">
        <v>-27196</v>
      </c>
      <c r="F4258" s="32">
        <v>1431</v>
      </c>
      <c r="G4258" s="32">
        <v>0</v>
      </c>
      <c r="H4258" s="32">
        <v>0</v>
      </c>
      <c r="I4258" s="32">
        <v>0</v>
      </c>
      <c r="J4258" s="32">
        <v>0</v>
      </c>
      <c r="K4258" s="32">
        <v>0</v>
      </c>
      <c r="L4258" s="32"/>
    </row>
    <row r="4259" spans="1:12">
      <c r="A4259" s="56"/>
      <c r="B4259" s="56" t="s">
        <v>7977</v>
      </c>
      <c r="C4259" s="56" t="s">
        <v>10042</v>
      </c>
      <c r="D4259" s="32">
        <v>32400</v>
      </c>
      <c r="E4259" s="32">
        <v>-31244</v>
      </c>
      <c r="F4259" s="32">
        <v>1156</v>
      </c>
      <c r="G4259" s="32">
        <v>0</v>
      </c>
      <c r="H4259" s="32">
        <v>0</v>
      </c>
      <c r="I4259" s="32">
        <v>0</v>
      </c>
      <c r="J4259" s="32">
        <v>0</v>
      </c>
      <c r="K4259" s="32">
        <v>0</v>
      </c>
      <c r="L4259" s="32"/>
    </row>
    <row r="4260" spans="1:12">
      <c r="A4260" s="56"/>
      <c r="B4260" s="56" t="s">
        <v>7978</v>
      </c>
      <c r="C4260" s="56" t="s">
        <v>10043</v>
      </c>
      <c r="D4260" s="32">
        <v>36400</v>
      </c>
      <c r="E4260" s="32">
        <v>-34953</v>
      </c>
      <c r="F4260" s="32">
        <v>1447</v>
      </c>
      <c r="G4260" s="32">
        <v>0</v>
      </c>
      <c r="H4260" s="32">
        <v>0</v>
      </c>
      <c r="I4260" s="32">
        <v>0</v>
      </c>
      <c r="J4260" s="32">
        <v>0</v>
      </c>
      <c r="K4260" s="32">
        <v>0</v>
      </c>
      <c r="L4260" s="32"/>
    </row>
    <row r="4261" spans="1:12">
      <c r="A4261" s="56"/>
      <c r="B4261" s="56" t="s">
        <v>7979</v>
      </c>
      <c r="C4261" s="56" t="s">
        <v>10044</v>
      </c>
      <c r="D4261" s="32">
        <v>37900</v>
      </c>
      <c r="E4261" s="32">
        <v>-36397</v>
      </c>
      <c r="F4261" s="32">
        <v>1503</v>
      </c>
      <c r="G4261" s="32">
        <v>0</v>
      </c>
      <c r="H4261" s="32">
        <v>0</v>
      </c>
      <c r="I4261" s="32">
        <v>0</v>
      </c>
      <c r="J4261" s="32">
        <v>0</v>
      </c>
      <c r="K4261" s="32">
        <v>0</v>
      </c>
      <c r="L4261" s="32"/>
    </row>
    <row r="4262" spans="1:12">
      <c r="A4262" s="56"/>
      <c r="B4262" s="56" t="s">
        <v>7980</v>
      </c>
      <c r="C4262" s="56" t="s">
        <v>10045</v>
      </c>
      <c r="D4262" s="32">
        <v>39700</v>
      </c>
      <c r="E4262" s="32">
        <v>-39516</v>
      </c>
      <c r="F4262" s="32">
        <v>184</v>
      </c>
      <c r="G4262" s="32">
        <v>0</v>
      </c>
      <c r="H4262" s="32">
        <v>0</v>
      </c>
      <c r="I4262" s="32">
        <v>0</v>
      </c>
      <c r="J4262" s="32">
        <v>0</v>
      </c>
      <c r="K4262" s="32">
        <v>0</v>
      </c>
      <c r="L4262" s="32"/>
    </row>
    <row r="4263" spans="1:12">
      <c r="A4263" s="56"/>
      <c r="B4263" s="56" t="s">
        <v>7981</v>
      </c>
      <c r="C4263" s="56" t="s">
        <v>10046</v>
      </c>
      <c r="D4263" s="32">
        <v>39700</v>
      </c>
      <c r="E4263" s="32">
        <v>-38934</v>
      </c>
      <c r="F4263" s="32">
        <v>766</v>
      </c>
      <c r="G4263" s="32">
        <v>0</v>
      </c>
      <c r="H4263" s="32">
        <v>0</v>
      </c>
      <c r="I4263" s="32">
        <v>0</v>
      </c>
      <c r="J4263" s="32">
        <v>0</v>
      </c>
      <c r="K4263" s="32">
        <v>0</v>
      </c>
      <c r="L4263" s="32"/>
    </row>
    <row r="4264" spans="1:12">
      <c r="A4264" s="56"/>
      <c r="B4264" s="56" t="s">
        <v>7982</v>
      </c>
      <c r="C4264" s="56" t="s">
        <v>10047</v>
      </c>
      <c r="D4264" s="32">
        <v>39700</v>
      </c>
      <c r="E4264" s="32">
        <v>-38934</v>
      </c>
      <c r="F4264" s="32">
        <v>766</v>
      </c>
      <c r="G4264" s="32">
        <v>0</v>
      </c>
      <c r="H4264" s="32">
        <v>0</v>
      </c>
      <c r="I4264" s="32">
        <v>0</v>
      </c>
      <c r="J4264" s="32">
        <v>0</v>
      </c>
      <c r="K4264" s="32">
        <v>0</v>
      </c>
      <c r="L4264" s="32"/>
    </row>
    <row r="4265" spans="1:12">
      <c r="A4265" s="56"/>
      <c r="B4265" s="56" t="s">
        <v>7983</v>
      </c>
      <c r="C4265" s="56" t="s">
        <v>10048</v>
      </c>
      <c r="D4265" s="32">
        <v>40750</v>
      </c>
      <c r="E4265" s="32">
        <v>-39387</v>
      </c>
      <c r="F4265" s="32">
        <v>1363</v>
      </c>
      <c r="G4265" s="32">
        <v>0</v>
      </c>
      <c r="H4265" s="32">
        <v>0</v>
      </c>
      <c r="I4265" s="32">
        <v>0</v>
      </c>
      <c r="J4265" s="32">
        <v>0</v>
      </c>
      <c r="K4265" s="32">
        <v>0</v>
      </c>
      <c r="L4265" s="32"/>
    </row>
    <row r="4266" spans="1:12">
      <c r="A4266" s="56"/>
      <c r="B4266" s="56" t="s">
        <v>7984</v>
      </c>
      <c r="C4266" s="56" t="s">
        <v>10049</v>
      </c>
      <c r="D4266" s="32">
        <v>40750</v>
      </c>
      <c r="E4266" s="32">
        <v>-39387</v>
      </c>
      <c r="F4266" s="32">
        <v>1363</v>
      </c>
      <c r="G4266" s="32">
        <v>0</v>
      </c>
      <c r="H4266" s="32">
        <v>0</v>
      </c>
      <c r="I4266" s="32">
        <v>0</v>
      </c>
      <c r="J4266" s="32">
        <v>0</v>
      </c>
      <c r="K4266" s="32">
        <v>0</v>
      </c>
      <c r="L4266" s="32"/>
    </row>
    <row r="4267" spans="1:12">
      <c r="A4267" s="56"/>
      <c r="B4267" s="56" t="s">
        <v>7985</v>
      </c>
      <c r="C4267" s="56" t="s">
        <v>10050</v>
      </c>
      <c r="D4267" s="32">
        <v>40750</v>
      </c>
      <c r="E4267" s="32">
        <v>-39260</v>
      </c>
      <c r="F4267" s="32">
        <v>1490</v>
      </c>
      <c r="G4267" s="32">
        <v>0</v>
      </c>
      <c r="H4267" s="32">
        <v>0</v>
      </c>
      <c r="I4267" s="32">
        <v>0</v>
      </c>
      <c r="J4267" s="32">
        <v>0</v>
      </c>
      <c r="K4267" s="32">
        <v>0</v>
      </c>
      <c r="L4267" s="32"/>
    </row>
    <row r="4268" spans="1:12">
      <c r="A4268" s="56"/>
      <c r="B4268" s="56" t="s">
        <v>9116</v>
      </c>
      <c r="C4268" s="56" t="s">
        <v>10051</v>
      </c>
      <c r="D4268" s="32">
        <v>98500</v>
      </c>
      <c r="E4268" s="32">
        <v>-96036</v>
      </c>
      <c r="F4268" s="32">
        <v>2464</v>
      </c>
      <c r="G4268" s="32">
        <v>0</v>
      </c>
      <c r="H4268" s="32">
        <v>0</v>
      </c>
      <c r="I4268" s="32">
        <v>0</v>
      </c>
      <c r="J4268" s="32">
        <v>0</v>
      </c>
      <c r="K4268" s="32">
        <v>0</v>
      </c>
      <c r="L4268" s="32"/>
    </row>
    <row r="4269" spans="1:12">
      <c r="A4269" s="56"/>
      <c r="B4269" s="56" t="s">
        <v>8051</v>
      </c>
      <c r="C4269" s="56" t="s">
        <v>10372</v>
      </c>
      <c r="D4269" s="32">
        <v>133952</v>
      </c>
      <c r="E4269" s="32">
        <v>-130003</v>
      </c>
      <c r="F4269" s="32">
        <v>3949</v>
      </c>
      <c r="G4269" s="32">
        <v>0</v>
      </c>
      <c r="H4269" s="32">
        <v>0</v>
      </c>
      <c r="I4269" s="32">
        <v>0</v>
      </c>
      <c r="J4269" s="32">
        <v>0</v>
      </c>
      <c r="K4269" s="32">
        <v>0</v>
      </c>
      <c r="L4269" s="32"/>
    </row>
    <row r="4270" spans="1:12">
      <c r="A4270" s="56"/>
      <c r="B4270" s="56" t="s">
        <v>8052</v>
      </c>
      <c r="C4270" s="56" t="s">
        <v>10373</v>
      </c>
      <c r="D4270" s="32">
        <v>168940</v>
      </c>
      <c r="E4270" s="32">
        <v>-164935</v>
      </c>
      <c r="F4270" s="32">
        <v>4005</v>
      </c>
      <c r="G4270" s="32">
        <v>0</v>
      </c>
      <c r="H4270" s="32">
        <v>0</v>
      </c>
      <c r="I4270" s="32">
        <v>0</v>
      </c>
      <c r="J4270" s="32">
        <v>0</v>
      </c>
      <c r="K4270" s="32">
        <v>0</v>
      </c>
      <c r="L4270" s="32"/>
    </row>
    <row r="4271" spans="1:12">
      <c r="A4271" s="56"/>
      <c r="B4271" s="56" t="s">
        <v>8671</v>
      </c>
      <c r="C4271" s="56" t="s">
        <v>10796</v>
      </c>
      <c r="D4271" s="32">
        <v>631130</v>
      </c>
      <c r="E4271" s="32">
        <v>-599574</v>
      </c>
      <c r="F4271" s="32">
        <v>31557</v>
      </c>
      <c r="G4271" s="32">
        <v>0</v>
      </c>
      <c r="H4271" s="32">
        <v>0</v>
      </c>
      <c r="I4271" s="32">
        <v>0</v>
      </c>
      <c r="J4271" s="32">
        <v>0</v>
      </c>
      <c r="K4271" s="32">
        <v>0</v>
      </c>
      <c r="L4271" s="32"/>
    </row>
    <row r="4272" spans="1:12">
      <c r="A4272" s="56"/>
      <c r="B4272" s="56" t="s">
        <v>8672</v>
      </c>
      <c r="C4272" s="56" t="s">
        <v>10797</v>
      </c>
      <c r="D4272" s="32">
        <v>394570</v>
      </c>
      <c r="E4272" s="32">
        <v>-374842</v>
      </c>
      <c r="F4272" s="32">
        <v>19728</v>
      </c>
      <c r="G4272" s="32">
        <v>0</v>
      </c>
      <c r="H4272" s="32">
        <v>0</v>
      </c>
      <c r="I4272" s="32">
        <v>0</v>
      </c>
      <c r="J4272" s="32">
        <v>0</v>
      </c>
      <c r="K4272" s="32">
        <v>0</v>
      </c>
      <c r="L4272" s="32"/>
    </row>
    <row r="4273" spans="1:12">
      <c r="A4273" s="56"/>
      <c r="B4273" s="56" t="s">
        <v>11828</v>
      </c>
      <c r="C4273" s="56" t="s">
        <v>10908</v>
      </c>
      <c r="D4273" s="32">
        <v>5850</v>
      </c>
      <c r="E4273" s="32">
        <v>-5558</v>
      </c>
      <c r="F4273" s="32">
        <v>292</v>
      </c>
      <c r="G4273" s="32">
        <v>0</v>
      </c>
      <c r="H4273" s="32">
        <v>0</v>
      </c>
      <c r="I4273" s="32">
        <v>0</v>
      </c>
      <c r="J4273" s="32">
        <v>0</v>
      </c>
      <c r="K4273" s="32">
        <v>0</v>
      </c>
      <c r="L4273" s="32"/>
    </row>
    <row r="4274" spans="1:12">
      <c r="A4274" s="56"/>
      <c r="B4274" s="56" t="s">
        <v>1872</v>
      </c>
      <c r="C4274" s="56" t="s">
        <v>10784</v>
      </c>
      <c r="D4274" s="32">
        <v>426716</v>
      </c>
      <c r="E4274" s="32">
        <v>-405380</v>
      </c>
      <c r="F4274" s="32">
        <v>21336</v>
      </c>
      <c r="G4274" s="32">
        <v>0</v>
      </c>
      <c r="H4274" s="32">
        <v>0</v>
      </c>
      <c r="I4274" s="32">
        <v>0</v>
      </c>
      <c r="J4274" s="32">
        <v>0</v>
      </c>
      <c r="K4274" s="32">
        <v>0</v>
      </c>
      <c r="L4274" s="32"/>
    </row>
    <row r="4275" spans="1:12">
      <c r="A4275" s="56"/>
      <c r="B4275" s="56" t="s">
        <v>8608</v>
      </c>
      <c r="C4275" s="56" t="s">
        <v>10785</v>
      </c>
      <c r="D4275" s="32">
        <v>566509</v>
      </c>
      <c r="E4275" s="32">
        <v>-538183</v>
      </c>
      <c r="F4275" s="32">
        <v>28325</v>
      </c>
      <c r="G4275" s="32">
        <v>0</v>
      </c>
      <c r="H4275" s="32">
        <v>0</v>
      </c>
      <c r="I4275" s="32">
        <v>0</v>
      </c>
      <c r="J4275" s="32">
        <v>0</v>
      </c>
      <c r="K4275" s="32">
        <v>0</v>
      </c>
      <c r="L4275" s="32"/>
    </row>
    <row r="4276" spans="1:12">
      <c r="A4276" s="56"/>
      <c r="B4276" s="56" t="s">
        <v>7566</v>
      </c>
      <c r="C4276" s="56" t="s">
        <v>9350</v>
      </c>
      <c r="D4276" s="32">
        <v>43772</v>
      </c>
      <c r="E4276" s="32">
        <v>-41583</v>
      </c>
      <c r="F4276" s="32">
        <v>2189</v>
      </c>
      <c r="G4276" s="32">
        <v>0</v>
      </c>
      <c r="H4276" s="32">
        <v>0</v>
      </c>
      <c r="I4276" s="32">
        <v>0</v>
      </c>
      <c r="J4276" s="32">
        <v>0</v>
      </c>
      <c r="K4276" s="32">
        <v>0</v>
      </c>
      <c r="L4276" s="32"/>
    </row>
    <row r="4277" spans="1:12">
      <c r="A4277" s="56"/>
      <c r="B4277" s="56" t="s">
        <v>7567</v>
      </c>
      <c r="C4277" s="56" t="s">
        <v>9351</v>
      </c>
      <c r="D4277" s="32">
        <v>43772</v>
      </c>
      <c r="E4277" s="32">
        <v>-41583</v>
      </c>
      <c r="F4277" s="32">
        <v>2189</v>
      </c>
      <c r="G4277" s="32">
        <v>0</v>
      </c>
      <c r="H4277" s="32">
        <v>0</v>
      </c>
      <c r="I4277" s="32">
        <v>0</v>
      </c>
      <c r="J4277" s="32">
        <v>0</v>
      </c>
      <c r="K4277" s="32">
        <v>0</v>
      </c>
      <c r="L4277" s="32"/>
    </row>
    <row r="4278" spans="1:12">
      <c r="A4278" s="56"/>
      <c r="B4278" s="56" t="s">
        <v>7568</v>
      </c>
      <c r="C4278" s="56" t="s">
        <v>9352</v>
      </c>
      <c r="D4278" s="32">
        <v>43772</v>
      </c>
      <c r="E4278" s="32">
        <v>-41583</v>
      </c>
      <c r="F4278" s="32">
        <v>2189</v>
      </c>
      <c r="G4278" s="32">
        <v>0</v>
      </c>
      <c r="H4278" s="32">
        <v>0</v>
      </c>
      <c r="I4278" s="32">
        <v>0</v>
      </c>
      <c r="J4278" s="32">
        <v>0</v>
      </c>
      <c r="K4278" s="32">
        <v>0</v>
      </c>
      <c r="L4278" s="32"/>
    </row>
    <row r="4279" spans="1:12">
      <c r="A4279" s="56"/>
      <c r="B4279" s="56" t="s">
        <v>7568</v>
      </c>
      <c r="C4279" s="56" t="s">
        <v>9353</v>
      </c>
      <c r="D4279" s="32">
        <v>43772</v>
      </c>
      <c r="E4279" s="32">
        <v>-41583</v>
      </c>
      <c r="F4279" s="32">
        <v>2189</v>
      </c>
      <c r="G4279" s="32">
        <v>0</v>
      </c>
      <c r="H4279" s="32">
        <v>0</v>
      </c>
      <c r="I4279" s="32">
        <v>0</v>
      </c>
      <c r="J4279" s="32">
        <v>0</v>
      </c>
      <c r="K4279" s="32">
        <v>0</v>
      </c>
      <c r="L4279" s="32"/>
    </row>
    <row r="4280" spans="1:12">
      <c r="A4280" s="56"/>
      <c r="B4280" s="56" t="s">
        <v>7569</v>
      </c>
      <c r="C4280" s="56" t="s">
        <v>9354</v>
      </c>
      <c r="D4280" s="32">
        <v>43772</v>
      </c>
      <c r="E4280" s="32">
        <v>-41583</v>
      </c>
      <c r="F4280" s="32">
        <v>2189</v>
      </c>
      <c r="G4280" s="32">
        <v>0</v>
      </c>
      <c r="H4280" s="32">
        <v>0</v>
      </c>
      <c r="I4280" s="32">
        <v>0</v>
      </c>
      <c r="J4280" s="32">
        <v>0</v>
      </c>
      <c r="K4280" s="32">
        <v>0</v>
      </c>
      <c r="L4280" s="32"/>
    </row>
    <row r="4281" spans="1:12">
      <c r="A4281" s="56"/>
      <c r="B4281" s="56" t="s">
        <v>7570</v>
      </c>
      <c r="C4281" s="56" t="s">
        <v>9355</v>
      </c>
      <c r="D4281" s="32">
        <v>43772</v>
      </c>
      <c r="E4281" s="32">
        <v>-41583</v>
      </c>
      <c r="F4281" s="32">
        <v>2189</v>
      </c>
      <c r="G4281" s="32">
        <v>0</v>
      </c>
      <c r="H4281" s="32">
        <v>0</v>
      </c>
      <c r="I4281" s="32">
        <v>0</v>
      </c>
      <c r="J4281" s="32">
        <v>0</v>
      </c>
      <c r="K4281" s="32">
        <v>0</v>
      </c>
      <c r="L4281" s="32"/>
    </row>
    <row r="4282" spans="1:12">
      <c r="A4282" s="56"/>
      <c r="B4282" s="56" t="s">
        <v>7571</v>
      </c>
      <c r="C4282" s="56" t="s">
        <v>9356</v>
      </c>
      <c r="D4282" s="32">
        <v>34836</v>
      </c>
      <c r="E4282" s="32">
        <v>-33095</v>
      </c>
      <c r="F4282" s="32">
        <v>1742</v>
      </c>
      <c r="G4282" s="32">
        <v>0</v>
      </c>
      <c r="H4282" s="32">
        <v>0</v>
      </c>
      <c r="I4282" s="32">
        <v>0</v>
      </c>
      <c r="J4282" s="32">
        <v>0</v>
      </c>
      <c r="K4282" s="32">
        <v>0</v>
      </c>
      <c r="L4282" s="32"/>
    </row>
    <row r="4283" spans="1:12">
      <c r="A4283" s="56"/>
      <c r="B4283" s="56" t="s">
        <v>8678</v>
      </c>
      <c r="C4283" s="56" t="s">
        <v>10798</v>
      </c>
      <c r="D4283" s="32">
        <v>36337</v>
      </c>
      <c r="E4283" s="32">
        <v>-34520</v>
      </c>
      <c r="F4283" s="32">
        <v>1817</v>
      </c>
      <c r="G4283" s="32">
        <v>0</v>
      </c>
      <c r="H4283" s="32">
        <v>0</v>
      </c>
      <c r="I4283" s="32">
        <v>0</v>
      </c>
      <c r="J4283" s="32">
        <v>0</v>
      </c>
      <c r="K4283" s="32">
        <v>0</v>
      </c>
      <c r="L4283" s="32"/>
    </row>
    <row r="4284" spans="1:12">
      <c r="A4284" s="56"/>
      <c r="B4284" s="56" t="s">
        <v>8678</v>
      </c>
      <c r="C4284" s="56" t="s">
        <v>10799</v>
      </c>
      <c r="D4284" s="32">
        <v>36337</v>
      </c>
      <c r="E4284" s="32">
        <v>-34520</v>
      </c>
      <c r="F4284" s="32">
        <v>1817</v>
      </c>
      <c r="G4284" s="32">
        <v>0</v>
      </c>
      <c r="H4284" s="32">
        <v>0</v>
      </c>
      <c r="I4284" s="32">
        <v>0</v>
      </c>
      <c r="J4284" s="32">
        <v>0</v>
      </c>
      <c r="K4284" s="32">
        <v>0</v>
      </c>
      <c r="L4284" s="32"/>
    </row>
    <row r="4285" spans="1:12">
      <c r="A4285" s="56"/>
      <c r="B4285" s="56" t="s">
        <v>8678</v>
      </c>
      <c r="C4285" s="56" t="s">
        <v>10800</v>
      </c>
      <c r="D4285" s="32">
        <v>36337</v>
      </c>
      <c r="E4285" s="32">
        <v>-34520</v>
      </c>
      <c r="F4285" s="32">
        <v>1817</v>
      </c>
      <c r="G4285" s="32">
        <v>0</v>
      </c>
      <c r="H4285" s="32">
        <v>0</v>
      </c>
      <c r="I4285" s="32">
        <v>0</v>
      </c>
      <c r="J4285" s="32">
        <v>0</v>
      </c>
      <c r="K4285" s="32">
        <v>0</v>
      </c>
      <c r="L4285" s="32"/>
    </row>
    <row r="4286" spans="1:12">
      <c r="A4286" s="56"/>
      <c r="B4286" s="56" t="s">
        <v>8678</v>
      </c>
      <c r="C4286" s="56" t="s">
        <v>10801</v>
      </c>
      <c r="D4286" s="32">
        <v>36337</v>
      </c>
      <c r="E4286" s="32">
        <v>-34520</v>
      </c>
      <c r="F4286" s="32">
        <v>1817</v>
      </c>
      <c r="G4286" s="32">
        <v>0</v>
      </c>
      <c r="H4286" s="32">
        <v>0</v>
      </c>
      <c r="I4286" s="32">
        <v>0</v>
      </c>
      <c r="J4286" s="32">
        <v>0</v>
      </c>
      <c r="K4286" s="32">
        <v>0</v>
      </c>
      <c r="L4286" s="32"/>
    </row>
    <row r="4287" spans="1:12">
      <c r="A4287" s="56"/>
      <c r="B4287" s="56" t="s">
        <v>8678</v>
      </c>
      <c r="C4287" s="56" t="s">
        <v>10802</v>
      </c>
      <c r="D4287" s="32">
        <v>36337</v>
      </c>
      <c r="E4287" s="32">
        <v>-34520</v>
      </c>
      <c r="F4287" s="32">
        <v>1817</v>
      </c>
      <c r="G4287" s="32">
        <v>0</v>
      </c>
      <c r="H4287" s="32">
        <v>0</v>
      </c>
      <c r="I4287" s="32">
        <v>0</v>
      </c>
      <c r="J4287" s="32">
        <v>0</v>
      </c>
      <c r="K4287" s="32">
        <v>0</v>
      </c>
      <c r="L4287" s="32"/>
    </row>
    <row r="4288" spans="1:12">
      <c r="A4288" s="56"/>
      <c r="B4288" s="56" t="s">
        <v>8678</v>
      </c>
      <c r="C4288" s="56" t="s">
        <v>10803</v>
      </c>
      <c r="D4288" s="32">
        <v>36337</v>
      </c>
      <c r="E4288" s="32">
        <v>-34520</v>
      </c>
      <c r="F4288" s="32">
        <v>1817</v>
      </c>
      <c r="G4288" s="32">
        <v>0</v>
      </c>
      <c r="H4288" s="32">
        <v>0</v>
      </c>
      <c r="I4288" s="32">
        <v>0</v>
      </c>
      <c r="J4288" s="32">
        <v>0</v>
      </c>
      <c r="K4288" s="32">
        <v>0</v>
      </c>
      <c r="L4288" s="32"/>
    </row>
    <row r="4289" spans="1:12">
      <c r="A4289" s="56"/>
      <c r="B4289" s="56" t="s">
        <v>8678</v>
      </c>
      <c r="C4289" s="56" t="s">
        <v>10804</v>
      </c>
      <c r="D4289" s="32">
        <v>36337</v>
      </c>
      <c r="E4289" s="32">
        <v>-34520</v>
      </c>
      <c r="F4289" s="32">
        <v>1817</v>
      </c>
      <c r="G4289" s="32">
        <v>0</v>
      </c>
      <c r="H4289" s="32">
        <v>0</v>
      </c>
      <c r="I4289" s="32">
        <v>0</v>
      </c>
      <c r="J4289" s="32">
        <v>0</v>
      </c>
      <c r="K4289" s="32">
        <v>0</v>
      </c>
      <c r="L4289" s="32"/>
    </row>
    <row r="4290" spans="1:12">
      <c r="A4290" s="56"/>
      <c r="B4290" s="56" t="s">
        <v>8678</v>
      </c>
      <c r="C4290" s="56" t="s">
        <v>10805</v>
      </c>
      <c r="D4290" s="32">
        <v>36337</v>
      </c>
      <c r="E4290" s="32">
        <v>-34520</v>
      </c>
      <c r="F4290" s="32">
        <v>1817</v>
      </c>
      <c r="G4290" s="32">
        <v>0</v>
      </c>
      <c r="H4290" s="32">
        <v>0</v>
      </c>
      <c r="I4290" s="32">
        <v>0</v>
      </c>
      <c r="J4290" s="32">
        <v>0</v>
      </c>
      <c r="K4290" s="32">
        <v>0</v>
      </c>
      <c r="L4290" s="32"/>
    </row>
    <row r="4291" spans="1:12">
      <c r="A4291" s="56"/>
      <c r="B4291" s="56" t="s">
        <v>8678</v>
      </c>
      <c r="C4291" s="56" t="s">
        <v>10806</v>
      </c>
      <c r="D4291" s="32">
        <v>36337</v>
      </c>
      <c r="E4291" s="32">
        <v>-34520</v>
      </c>
      <c r="F4291" s="32">
        <v>1817</v>
      </c>
      <c r="G4291" s="32">
        <v>0</v>
      </c>
      <c r="H4291" s="32">
        <v>0</v>
      </c>
      <c r="I4291" s="32">
        <v>0</v>
      </c>
      <c r="J4291" s="32">
        <v>0</v>
      </c>
      <c r="K4291" s="32">
        <v>0</v>
      </c>
      <c r="L4291" s="32"/>
    </row>
    <row r="4292" spans="1:12">
      <c r="A4292" s="56"/>
      <c r="B4292" s="56" t="s">
        <v>8678</v>
      </c>
      <c r="C4292" s="56" t="s">
        <v>10807</v>
      </c>
      <c r="D4292" s="32">
        <v>36337</v>
      </c>
      <c r="E4292" s="32">
        <v>-34520</v>
      </c>
      <c r="F4292" s="32">
        <v>1817</v>
      </c>
      <c r="G4292" s="32">
        <v>0</v>
      </c>
      <c r="H4292" s="32">
        <v>0</v>
      </c>
      <c r="I4292" s="32">
        <v>0</v>
      </c>
      <c r="J4292" s="32">
        <v>0</v>
      </c>
      <c r="K4292" s="32">
        <v>0</v>
      </c>
      <c r="L4292" s="32"/>
    </row>
    <row r="4293" spans="1:12">
      <c r="A4293" s="56"/>
      <c r="B4293" s="56" t="s">
        <v>8678</v>
      </c>
      <c r="C4293" s="56" t="s">
        <v>10808</v>
      </c>
      <c r="D4293" s="32">
        <v>36337</v>
      </c>
      <c r="E4293" s="32">
        <v>-34520</v>
      </c>
      <c r="F4293" s="32">
        <v>1817</v>
      </c>
      <c r="G4293" s="32">
        <v>0</v>
      </c>
      <c r="H4293" s="32">
        <v>0</v>
      </c>
      <c r="I4293" s="32">
        <v>0</v>
      </c>
      <c r="J4293" s="32">
        <v>0</v>
      </c>
      <c r="K4293" s="32">
        <v>0</v>
      </c>
      <c r="L4293" s="32"/>
    </row>
    <row r="4294" spans="1:12">
      <c r="A4294" s="56"/>
      <c r="B4294" s="56" t="s">
        <v>8678</v>
      </c>
      <c r="C4294" s="56" t="s">
        <v>10809</v>
      </c>
      <c r="D4294" s="32">
        <v>36337</v>
      </c>
      <c r="E4294" s="32">
        <v>-34520</v>
      </c>
      <c r="F4294" s="32">
        <v>1817</v>
      </c>
      <c r="G4294" s="32">
        <v>0</v>
      </c>
      <c r="H4294" s="32">
        <v>0</v>
      </c>
      <c r="I4294" s="32">
        <v>0</v>
      </c>
      <c r="J4294" s="32">
        <v>0</v>
      </c>
      <c r="K4294" s="32">
        <v>0</v>
      </c>
      <c r="L4294" s="32"/>
    </row>
    <row r="4295" spans="1:12">
      <c r="A4295" s="56"/>
      <c r="B4295" s="56" t="s">
        <v>8678</v>
      </c>
      <c r="C4295" s="56" t="s">
        <v>10810</v>
      </c>
      <c r="D4295" s="32">
        <v>36337</v>
      </c>
      <c r="E4295" s="32">
        <v>-34520</v>
      </c>
      <c r="F4295" s="32">
        <v>1817</v>
      </c>
      <c r="G4295" s="32">
        <v>0</v>
      </c>
      <c r="H4295" s="32">
        <v>0</v>
      </c>
      <c r="I4295" s="32">
        <v>0</v>
      </c>
      <c r="J4295" s="32">
        <v>0</v>
      </c>
      <c r="K4295" s="32">
        <v>0</v>
      </c>
      <c r="L4295" s="32"/>
    </row>
    <row r="4296" spans="1:12">
      <c r="A4296" s="56"/>
      <c r="B4296" s="56" t="s">
        <v>8678</v>
      </c>
      <c r="C4296" s="56" t="s">
        <v>10811</v>
      </c>
      <c r="D4296" s="32">
        <v>36337</v>
      </c>
      <c r="E4296" s="32">
        <v>-34520</v>
      </c>
      <c r="F4296" s="32">
        <v>1817</v>
      </c>
      <c r="G4296" s="32">
        <v>0</v>
      </c>
      <c r="H4296" s="32">
        <v>0</v>
      </c>
      <c r="I4296" s="32">
        <v>0</v>
      </c>
      <c r="J4296" s="32">
        <v>0</v>
      </c>
      <c r="K4296" s="32">
        <v>0</v>
      </c>
      <c r="L4296" s="32"/>
    </row>
    <row r="4297" spans="1:12">
      <c r="A4297" s="56"/>
      <c r="B4297" s="56" t="s">
        <v>8678</v>
      </c>
      <c r="C4297" s="56" t="s">
        <v>10812</v>
      </c>
      <c r="D4297" s="32">
        <v>36337</v>
      </c>
      <c r="E4297" s="32">
        <v>-34520</v>
      </c>
      <c r="F4297" s="32">
        <v>1817</v>
      </c>
      <c r="G4297" s="32">
        <v>0</v>
      </c>
      <c r="H4297" s="32">
        <v>0</v>
      </c>
      <c r="I4297" s="32">
        <v>0</v>
      </c>
      <c r="J4297" s="32">
        <v>0</v>
      </c>
      <c r="K4297" s="32">
        <v>0</v>
      </c>
      <c r="L4297" s="32"/>
    </row>
    <row r="4298" spans="1:12">
      <c r="A4298" s="56"/>
      <c r="B4298" s="56" t="s">
        <v>8678</v>
      </c>
      <c r="C4298" s="56" t="s">
        <v>10813</v>
      </c>
      <c r="D4298" s="32">
        <v>36337</v>
      </c>
      <c r="E4298" s="32">
        <v>-34520</v>
      </c>
      <c r="F4298" s="32">
        <v>1817</v>
      </c>
      <c r="G4298" s="32">
        <v>0</v>
      </c>
      <c r="H4298" s="32">
        <v>0</v>
      </c>
      <c r="I4298" s="32">
        <v>0</v>
      </c>
      <c r="J4298" s="32">
        <v>0</v>
      </c>
      <c r="K4298" s="32">
        <v>0</v>
      </c>
      <c r="L4298" s="32"/>
    </row>
    <row r="4299" spans="1:12">
      <c r="A4299" s="56"/>
      <c r="B4299" s="56" t="s">
        <v>8678</v>
      </c>
      <c r="C4299" s="56" t="s">
        <v>10814</v>
      </c>
      <c r="D4299" s="32">
        <v>36337</v>
      </c>
      <c r="E4299" s="32">
        <v>-34520</v>
      </c>
      <c r="F4299" s="32">
        <v>1817</v>
      </c>
      <c r="G4299" s="32">
        <v>0</v>
      </c>
      <c r="H4299" s="32">
        <v>0</v>
      </c>
      <c r="I4299" s="32">
        <v>0</v>
      </c>
      <c r="J4299" s="32">
        <v>0</v>
      </c>
      <c r="K4299" s="32">
        <v>0</v>
      </c>
      <c r="L4299" s="32"/>
    </row>
    <row r="4300" spans="1:12">
      <c r="A4300" s="56"/>
      <c r="B4300" s="56" t="s">
        <v>8678</v>
      </c>
      <c r="C4300" s="56" t="s">
        <v>10815</v>
      </c>
      <c r="D4300" s="32">
        <v>36337</v>
      </c>
      <c r="E4300" s="32">
        <v>-34520</v>
      </c>
      <c r="F4300" s="32">
        <v>1817</v>
      </c>
      <c r="G4300" s="32">
        <v>0</v>
      </c>
      <c r="H4300" s="32">
        <v>0</v>
      </c>
      <c r="I4300" s="32">
        <v>0</v>
      </c>
      <c r="J4300" s="32">
        <v>0</v>
      </c>
      <c r="K4300" s="32">
        <v>0</v>
      </c>
      <c r="L4300" s="32"/>
    </row>
    <row r="4301" spans="1:12">
      <c r="A4301" s="56"/>
      <c r="B4301" s="56" t="s">
        <v>8678</v>
      </c>
      <c r="C4301" s="56" t="s">
        <v>10816</v>
      </c>
      <c r="D4301" s="32">
        <v>36337</v>
      </c>
      <c r="E4301" s="32">
        <v>-34520</v>
      </c>
      <c r="F4301" s="32">
        <v>1817</v>
      </c>
      <c r="G4301" s="32">
        <v>0</v>
      </c>
      <c r="H4301" s="32">
        <v>0</v>
      </c>
      <c r="I4301" s="32">
        <v>0</v>
      </c>
      <c r="J4301" s="32">
        <v>0</v>
      </c>
      <c r="K4301" s="32">
        <v>0</v>
      </c>
      <c r="L4301" s="32"/>
    </row>
    <row r="4302" spans="1:12">
      <c r="A4302" s="56"/>
      <c r="B4302" s="56" t="s">
        <v>8678</v>
      </c>
      <c r="C4302" s="56" t="s">
        <v>10817</v>
      </c>
      <c r="D4302" s="32">
        <v>36337</v>
      </c>
      <c r="E4302" s="32">
        <v>-34520</v>
      </c>
      <c r="F4302" s="32">
        <v>1817</v>
      </c>
      <c r="G4302" s="32">
        <v>0</v>
      </c>
      <c r="H4302" s="32">
        <v>0</v>
      </c>
      <c r="I4302" s="32">
        <v>0</v>
      </c>
      <c r="J4302" s="32">
        <v>0</v>
      </c>
      <c r="K4302" s="32">
        <v>0</v>
      </c>
      <c r="L4302" s="32"/>
    </row>
    <row r="4303" spans="1:12">
      <c r="A4303" s="56"/>
      <c r="B4303" s="56" t="s">
        <v>8678</v>
      </c>
      <c r="C4303" s="56" t="s">
        <v>10818</v>
      </c>
      <c r="D4303" s="32">
        <v>36337</v>
      </c>
      <c r="E4303" s="32">
        <v>-34520</v>
      </c>
      <c r="F4303" s="32">
        <v>1817</v>
      </c>
      <c r="G4303" s="32">
        <v>0</v>
      </c>
      <c r="H4303" s="32">
        <v>0</v>
      </c>
      <c r="I4303" s="32">
        <v>0</v>
      </c>
      <c r="J4303" s="32">
        <v>0</v>
      </c>
      <c r="K4303" s="32">
        <v>0</v>
      </c>
      <c r="L4303" s="32"/>
    </row>
    <row r="4304" spans="1:12">
      <c r="A4304" s="56"/>
      <c r="B4304" s="56" t="s">
        <v>8678</v>
      </c>
      <c r="C4304" s="56" t="s">
        <v>10819</v>
      </c>
      <c r="D4304" s="32">
        <v>36337</v>
      </c>
      <c r="E4304" s="32">
        <v>-34520</v>
      </c>
      <c r="F4304" s="32">
        <v>1817</v>
      </c>
      <c r="G4304" s="32">
        <v>0</v>
      </c>
      <c r="H4304" s="32">
        <v>0</v>
      </c>
      <c r="I4304" s="32">
        <v>0</v>
      </c>
      <c r="J4304" s="32">
        <v>0</v>
      </c>
      <c r="K4304" s="32">
        <v>0</v>
      </c>
      <c r="L4304" s="32"/>
    </row>
    <row r="4305" spans="1:12">
      <c r="A4305" s="56"/>
      <c r="B4305" s="56" t="s">
        <v>8678</v>
      </c>
      <c r="C4305" s="56" t="s">
        <v>10820</v>
      </c>
      <c r="D4305" s="32">
        <v>36337</v>
      </c>
      <c r="E4305" s="32">
        <v>-34520</v>
      </c>
      <c r="F4305" s="32">
        <v>1817</v>
      </c>
      <c r="G4305" s="32">
        <v>0</v>
      </c>
      <c r="H4305" s="32">
        <v>0</v>
      </c>
      <c r="I4305" s="32">
        <v>0</v>
      </c>
      <c r="J4305" s="32">
        <v>0</v>
      </c>
      <c r="K4305" s="32">
        <v>0</v>
      </c>
      <c r="L4305" s="32"/>
    </row>
    <row r="4306" spans="1:12">
      <c r="A4306" s="56"/>
      <c r="B4306" s="56" t="s">
        <v>8678</v>
      </c>
      <c r="C4306" s="56" t="s">
        <v>10821</v>
      </c>
      <c r="D4306" s="32">
        <v>36337</v>
      </c>
      <c r="E4306" s="32">
        <v>-34520</v>
      </c>
      <c r="F4306" s="32">
        <v>1817</v>
      </c>
      <c r="G4306" s="32">
        <v>0</v>
      </c>
      <c r="H4306" s="32">
        <v>0</v>
      </c>
      <c r="I4306" s="32">
        <v>0</v>
      </c>
      <c r="J4306" s="32">
        <v>0</v>
      </c>
      <c r="K4306" s="32">
        <v>0</v>
      </c>
      <c r="L4306" s="32"/>
    </row>
    <row r="4307" spans="1:12">
      <c r="A4307" s="56"/>
      <c r="B4307" s="56" t="s">
        <v>8678</v>
      </c>
      <c r="C4307" s="56" t="s">
        <v>10822</v>
      </c>
      <c r="D4307" s="32">
        <v>36337</v>
      </c>
      <c r="E4307" s="32">
        <v>-34520</v>
      </c>
      <c r="F4307" s="32">
        <v>1817</v>
      </c>
      <c r="G4307" s="32">
        <v>0</v>
      </c>
      <c r="H4307" s="32">
        <v>0</v>
      </c>
      <c r="I4307" s="32">
        <v>0</v>
      </c>
      <c r="J4307" s="32">
        <v>0</v>
      </c>
      <c r="K4307" s="32">
        <v>0</v>
      </c>
      <c r="L4307" s="32"/>
    </row>
    <row r="4308" spans="1:12">
      <c r="A4308" s="56"/>
      <c r="B4308" s="56" t="s">
        <v>8678</v>
      </c>
      <c r="C4308" s="56" t="s">
        <v>10823</v>
      </c>
      <c r="D4308" s="32">
        <v>36337</v>
      </c>
      <c r="E4308" s="32">
        <v>-34520</v>
      </c>
      <c r="F4308" s="32">
        <v>1817</v>
      </c>
      <c r="G4308" s="32">
        <v>0</v>
      </c>
      <c r="H4308" s="32">
        <v>0</v>
      </c>
      <c r="I4308" s="32">
        <v>0</v>
      </c>
      <c r="J4308" s="32">
        <v>0</v>
      </c>
      <c r="K4308" s="32">
        <v>0</v>
      </c>
      <c r="L4308" s="32"/>
    </row>
    <row r="4309" spans="1:12">
      <c r="A4309" s="56"/>
      <c r="B4309" s="56" t="s">
        <v>8678</v>
      </c>
      <c r="C4309" s="56" t="s">
        <v>10824</v>
      </c>
      <c r="D4309" s="32">
        <v>36337</v>
      </c>
      <c r="E4309" s="32">
        <v>-34520</v>
      </c>
      <c r="F4309" s="32">
        <v>1817</v>
      </c>
      <c r="G4309" s="32">
        <v>0</v>
      </c>
      <c r="H4309" s="32">
        <v>0</v>
      </c>
      <c r="I4309" s="32">
        <v>0</v>
      </c>
      <c r="J4309" s="32">
        <v>0</v>
      </c>
      <c r="K4309" s="32">
        <v>0</v>
      </c>
      <c r="L4309" s="32"/>
    </row>
    <row r="4310" spans="1:12">
      <c r="A4310" s="56"/>
      <c r="B4310" s="56" t="s">
        <v>8678</v>
      </c>
      <c r="C4310" s="56" t="s">
        <v>10825</v>
      </c>
      <c r="D4310" s="32">
        <v>36337</v>
      </c>
      <c r="E4310" s="32">
        <v>-34520</v>
      </c>
      <c r="F4310" s="32">
        <v>1817</v>
      </c>
      <c r="G4310" s="32">
        <v>0</v>
      </c>
      <c r="H4310" s="32">
        <v>0</v>
      </c>
      <c r="I4310" s="32">
        <v>0</v>
      </c>
      <c r="J4310" s="32">
        <v>0</v>
      </c>
      <c r="K4310" s="32">
        <v>0</v>
      </c>
      <c r="L4310" s="32"/>
    </row>
    <row r="4311" spans="1:12">
      <c r="A4311" s="56"/>
      <c r="B4311" s="56" t="s">
        <v>8678</v>
      </c>
      <c r="C4311" s="56" t="s">
        <v>10826</v>
      </c>
      <c r="D4311" s="32">
        <v>36337</v>
      </c>
      <c r="E4311" s="32">
        <v>-34520</v>
      </c>
      <c r="F4311" s="32">
        <v>1817</v>
      </c>
      <c r="G4311" s="32">
        <v>0</v>
      </c>
      <c r="H4311" s="32">
        <v>0</v>
      </c>
      <c r="I4311" s="32">
        <v>0</v>
      </c>
      <c r="J4311" s="32">
        <v>0</v>
      </c>
      <c r="K4311" s="32">
        <v>0</v>
      </c>
      <c r="L4311" s="32"/>
    </row>
    <row r="4312" spans="1:12">
      <c r="A4312" s="56"/>
      <c r="B4312" s="56" t="s">
        <v>8678</v>
      </c>
      <c r="C4312" s="56" t="s">
        <v>10827</v>
      </c>
      <c r="D4312" s="32">
        <v>36337</v>
      </c>
      <c r="E4312" s="32">
        <v>-34520</v>
      </c>
      <c r="F4312" s="32">
        <v>1817</v>
      </c>
      <c r="G4312" s="32">
        <v>0</v>
      </c>
      <c r="H4312" s="32">
        <v>0</v>
      </c>
      <c r="I4312" s="32">
        <v>0</v>
      </c>
      <c r="J4312" s="32">
        <v>0</v>
      </c>
      <c r="K4312" s="32">
        <v>0</v>
      </c>
      <c r="L4312" s="32"/>
    </row>
    <row r="4313" spans="1:12">
      <c r="A4313" s="56"/>
      <c r="B4313" s="56" t="s">
        <v>8678</v>
      </c>
      <c r="C4313" s="56" t="s">
        <v>10828</v>
      </c>
      <c r="D4313" s="32">
        <v>36337</v>
      </c>
      <c r="E4313" s="32">
        <v>-34520</v>
      </c>
      <c r="F4313" s="32">
        <v>1817</v>
      </c>
      <c r="G4313" s="32">
        <v>0</v>
      </c>
      <c r="H4313" s="32">
        <v>0</v>
      </c>
      <c r="I4313" s="32">
        <v>0</v>
      </c>
      <c r="J4313" s="32">
        <v>0</v>
      </c>
      <c r="K4313" s="32">
        <v>0</v>
      </c>
      <c r="L4313" s="32"/>
    </row>
    <row r="4314" spans="1:12">
      <c r="A4314" s="56"/>
      <c r="B4314" s="56" t="s">
        <v>8678</v>
      </c>
      <c r="C4314" s="56" t="s">
        <v>10829</v>
      </c>
      <c r="D4314" s="32">
        <v>36337</v>
      </c>
      <c r="E4314" s="32">
        <v>-34520</v>
      </c>
      <c r="F4314" s="32">
        <v>1817</v>
      </c>
      <c r="G4314" s="32">
        <v>0</v>
      </c>
      <c r="H4314" s="32">
        <v>0</v>
      </c>
      <c r="I4314" s="32">
        <v>0</v>
      </c>
      <c r="J4314" s="32">
        <v>0</v>
      </c>
      <c r="K4314" s="32">
        <v>0</v>
      </c>
      <c r="L4314" s="32"/>
    </row>
    <row r="4315" spans="1:12">
      <c r="A4315" s="56"/>
      <c r="B4315" s="56" t="s">
        <v>8678</v>
      </c>
      <c r="C4315" s="56" t="s">
        <v>10830</v>
      </c>
      <c r="D4315" s="32">
        <v>36337</v>
      </c>
      <c r="E4315" s="32">
        <v>-34520</v>
      </c>
      <c r="F4315" s="32">
        <v>1817</v>
      </c>
      <c r="G4315" s="32">
        <v>0</v>
      </c>
      <c r="H4315" s="32">
        <v>0</v>
      </c>
      <c r="I4315" s="32">
        <v>0</v>
      </c>
      <c r="J4315" s="32">
        <v>0</v>
      </c>
      <c r="K4315" s="32">
        <v>0</v>
      </c>
      <c r="L4315" s="32"/>
    </row>
    <row r="4316" spans="1:12">
      <c r="A4316" s="56"/>
      <c r="B4316" s="56" t="s">
        <v>8678</v>
      </c>
      <c r="C4316" s="56" t="s">
        <v>10831</v>
      </c>
      <c r="D4316" s="32">
        <v>36337</v>
      </c>
      <c r="E4316" s="32">
        <v>-34520</v>
      </c>
      <c r="F4316" s="32">
        <v>1817</v>
      </c>
      <c r="G4316" s="32">
        <v>0</v>
      </c>
      <c r="H4316" s="32">
        <v>0</v>
      </c>
      <c r="I4316" s="32">
        <v>0</v>
      </c>
      <c r="J4316" s="32">
        <v>0</v>
      </c>
      <c r="K4316" s="32">
        <v>0</v>
      </c>
      <c r="L4316" s="32"/>
    </row>
    <row r="4317" spans="1:12">
      <c r="A4317" s="56"/>
      <c r="B4317" s="56" t="s">
        <v>8678</v>
      </c>
      <c r="C4317" s="56" t="s">
        <v>10832</v>
      </c>
      <c r="D4317" s="32">
        <v>36345</v>
      </c>
      <c r="E4317" s="32">
        <v>-34528</v>
      </c>
      <c r="F4317" s="32">
        <v>1817</v>
      </c>
      <c r="G4317" s="32">
        <v>0</v>
      </c>
      <c r="H4317" s="32">
        <v>0</v>
      </c>
      <c r="I4317" s="32">
        <v>0</v>
      </c>
      <c r="J4317" s="32">
        <v>0</v>
      </c>
      <c r="K4317" s="32">
        <v>0</v>
      </c>
      <c r="L4317" s="32"/>
    </row>
    <row r="4318" spans="1:12">
      <c r="A4318" s="56"/>
      <c r="B4318" s="56" t="s">
        <v>9176</v>
      </c>
      <c r="C4318" s="56" t="s">
        <v>10938</v>
      </c>
      <c r="D4318" s="32">
        <v>1</v>
      </c>
      <c r="E4318" s="32">
        <v>-1</v>
      </c>
      <c r="F4318" s="32">
        <v>0</v>
      </c>
      <c r="G4318" s="32">
        <v>0</v>
      </c>
      <c r="H4318" s="32">
        <v>0</v>
      </c>
      <c r="I4318" s="32">
        <v>0</v>
      </c>
      <c r="J4318" s="32">
        <v>0</v>
      </c>
      <c r="K4318" s="32">
        <v>0</v>
      </c>
      <c r="L4318" s="32"/>
    </row>
    <row r="4319" spans="1:12">
      <c r="A4319" s="56"/>
      <c r="B4319" s="56" t="s">
        <v>9176</v>
      </c>
      <c r="C4319" s="56" t="s">
        <v>10939</v>
      </c>
      <c r="D4319" s="32">
        <v>1</v>
      </c>
      <c r="E4319" s="32">
        <v>-1</v>
      </c>
      <c r="F4319" s="32">
        <v>0</v>
      </c>
      <c r="G4319" s="32">
        <v>0</v>
      </c>
      <c r="H4319" s="32">
        <v>0</v>
      </c>
      <c r="I4319" s="32">
        <v>0</v>
      </c>
      <c r="J4319" s="32">
        <v>0</v>
      </c>
      <c r="K4319" s="32">
        <v>0</v>
      </c>
      <c r="L4319" s="32"/>
    </row>
    <row r="4320" spans="1:12">
      <c r="A4320" s="56"/>
      <c r="B4320" s="56" t="s">
        <v>9176</v>
      </c>
      <c r="C4320" s="56" t="s">
        <v>10940</v>
      </c>
      <c r="D4320" s="32">
        <v>1</v>
      </c>
      <c r="E4320" s="32">
        <v>-1</v>
      </c>
      <c r="F4320" s="32">
        <v>0</v>
      </c>
      <c r="G4320" s="32">
        <v>0</v>
      </c>
      <c r="H4320" s="32">
        <v>0</v>
      </c>
      <c r="I4320" s="32">
        <v>0</v>
      </c>
      <c r="J4320" s="32">
        <v>0</v>
      </c>
      <c r="K4320" s="32">
        <v>0</v>
      </c>
      <c r="L4320" s="32"/>
    </row>
    <row r="4321" spans="1:12">
      <c r="A4321" s="56"/>
      <c r="B4321" s="56" t="s">
        <v>9176</v>
      </c>
      <c r="C4321" s="56" t="s">
        <v>10941</v>
      </c>
      <c r="D4321" s="32">
        <v>1</v>
      </c>
      <c r="E4321" s="32">
        <v>-1</v>
      </c>
      <c r="F4321" s="32">
        <v>0</v>
      </c>
      <c r="G4321" s="32">
        <v>0</v>
      </c>
      <c r="H4321" s="32">
        <v>0</v>
      </c>
      <c r="I4321" s="32">
        <v>0</v>
      </c>
      <c r="J4321" s="32">
        <v>0</v>
      </c>
      <c r="K4321" s="32">
        <v>0</v>
      </c>
      <c r="L4321" s="32"/>
    </row>
    <row r="4322" spans="1:12">
      <c r="A4322" s="56"/>
      <c r="B4322" s="56" t="s">
        <v>9176</v>
      </c>
      <c r="C4322" s="56" t="s">
        <v>10942</v>
      </c>
      <c r="D4322" s="32">
        <v>1</v>
      </c>
      <c r="E4322" s="32">
        <v>-1</v>
      </c>
      <c r="F4322" s="32">
        <v>0</v>
      </c>
      <c r="G4322" s="32">
        <v>0</v>
      </c>
      <c r="H4322" s="32">
        <v>0</v>
      </c>
      <c r="I4322" s="32">
        <v>0</v>
      </c>
      <c r="J4322" s="32">
        <v>0</v>
      </c>
      <c r="K4322" s="32">
        <v>0</v>
      </c>
      <c r="L4322" s="32"/>
    </row>
    <row r="4323" spans="1:12">
      <c r="A4323" s="56"/>
      <c r="B4323" s="56" t="s">
        <v>9176</v>
      </c>
      <c r="C4323" s="56" t="s">
        <v>10943</v>
      </c>
      <c r="D4323" s="32">
        <v>1</v>
      </c>
      <c r="E4323" s="32">
        <v>-1</v>
      </c>
      <c r="F4323" s="32">
        <v>0</v>
      </c>
      <c r="G4323" s="32">
        <v>0</v>
      </c>
      <c r="H4323" s="32">
        <v>0</v>
      </c>
      <c r="I4323" s="32">
        <v>0</v>
      </c>
      <c r="J4323" s="32">
        <v>0</v>
      </c>
      <c r="K4323" s="32">
        <v>0</v>
      </c>
      <c r="L4323" s="32"/>
    </row>
    <row r="4324" spans="1:12">
      <c r="A4324" s="56"/>
      <c r="B4324" s="56" t="s">
        <v>9176</v>
      </c>
      <c r="C4324" s="56" t="s">
        <v>10944</v>
      </c>
      <c r="D4324" s="32">
        <v>1</v>
      </c>
      <c r="E4324" s="32">
        <v>-1</v>
      </c>
      <c r="F4324" s="32">
        <v>0</v>
      </c>
      <c r="G4324" s="32">
        <v>0</v>
      </c>
      <c r="H4324" s="32">
        <v>0</v>
      </c>
      <c r="I4324" s="32">
        <v>0</v>
      </c>
      <c r="J4324" s="32">
        <v>0</v>
      </c>
      <c r="K4324" s="32">
        <v>0</v>
      </c>
      <c r="L4324" s="32"/>
    </row>
    <row r="4325" spans="1:12">
      <c r="A4325" s="56"/>
      <c r="B4325" s="56" t="s">
        <v>9176</v>
      </c>
      <c r="C4325" s="56" t="s">
        <v>10945</v>
      </c>
      <c r="D4325" s="32">
        <v>1</v>
      </c>
      <c r="E4325" s="32">
        <v>-1</v>
      </c>
      <c r="F4325" s="32">
        <v>0</v>
      </c>
      <c r="G4325" s="32">
        <v>0</v>
      </c>
      <c r="H4325" s="32">
        <v>0</v>
      </c>
      <c r="I4325" s="32">
        <v>0</v>
      </c>
      <c r="J4325" s="32">
        <v>0</v>
      </c>
      <c r="K4325" s="32">
        <v>0</v>
      </c>
      <c r="L4325" s="32"/>
    </row>
    <row r="4326" spans="1:12">
      <c r="A4326" s="56"/>
      <c r="B4326" s="56" t="s">
        <v>9176</v>
      </c>
      <c r="C4326" s="56" t="s">
        <v>10946</v>
      </c>
      <c r="D4326" s="32">
        <v>1</v>
      </c>
      <c r="E4326" s="32">
        <v>-1</v>
      </c>
      <c r="F4326" s="32">
        <v>0</v>
      </c>
      <c r="G4326" s="32">
        <v>0</v>
      </c>
      <c r="H4326" s="32">
        <v>0</v>
      </c>
      <c r="I4326" s="32">
        <v>0</v>
      </c>
      <c r="J4326" s="32">
        <v>0</v>
      </c>
      <c r="K4326" s="32">
        <v>0</v>
      </c>
      <c r="L4326" s="32"/>
    </row>
    <row r="4327" spans="1:12">
      <c r="A4327" s="56"/>
      <c r="B4327" s="56" t="s">
        <v>9176</v>
      </c>
      <c r="C4327" s="56" t="s">
        <v>10947</v>
      </c>
      <c r="D4327" s="32">
        <v>1</v>
      </c>
      <c r="E4327" s="32">
        <v>-1</v>
      </c>
      <c r="F4327" s="32">
        <v>0</v>
      </c>
      <c r="G4327" s="32">
        <v>0</v>
      </c>
      <c r="H4327" s="32">
        <v>0</v>
      </c>
      <c r="I4327" s="32">
        <v>0</v>
      </c>
      <c r="J4327" s="32">
        <v>0</v>
      </c>
      <c r="K4327" s="32">
        <v>0</v>
      </c>
      <c r="L4327" s="32"/>
    </row>
    <row r="4328" spans="1:12">
      <c r="A4328" s="56"/>
      <c r="B4328" s="56" t="s">
        <v>9176</v>
      </c>
      <c r="C4328" s="56" t="s">
        <v>10948</v>
      </c>
      <c r="D4328" s="32">
        <v>1</v>
      </c>
      <c r="E4328" s="32">
        <v>-1</v>
      </c>
      <c r="F4328" s="32">
        <v>0</v>
      </c>
      <c r="G4328" s="32">
        <v>0</v>
      </c>
      <c r="H4328" s="32">
        <v>0</v>
      </c>
      <c r="I4328" s="32">
        <v>0</v>
      </c>
      <c r="J4328" s="32">
        <v>0</v>
      </c>
      <c r="K4328" s="32">
        <v>0</v>
      </c>
      <c r="L4328" s="32"/>
    </row>
    <row r="4329" spans="1:12">
      <c r="A4329" s="56"/>
      <c r="B4329" s="56" t="s">
        <v>9176</v>
      </c>
      <c r="C4329" s="56" t="s">
        <v>10949</v>
      </c>
      <c r="D4329" s="32">
        <v>1</v>
      </c>
      <c r="E4329" s="32">
        <v>-1</v>
      </c>
      <c r="F4329" s="32">
        <v>0</v>
      </c>
      <c r="G4329" s="32">
        <v>0</v>
      </c>
      <c r="H4329" s="32">
        <v>0</v>
      </c>
      <c r="I4329" s="32">
        <v>0</v>
      </c>
      <c r="J4329" s="32">
        <v>0</v>
      </c>
      <c r="K4329" s="32">
        <v>0</v>
      </c>
      <c r="L4329" s="32"/>
    </row>
    <row r="4330" spans="1:12">
      <c r="A4330" s="56"/>
      <c r="B4330" s="56" t="s">
        <v>9176</v>
      </c>
      <c r="C4330" s="56" t="s">
        <v>10950</v>
      </c>
      <c r="D4330" s="32">
        <v>1</v>
      </c>
      <c r="E4330" s="32">
        <v>-1</v>
      </c>
      <c r="F4330" s="32">
        <v>0</v>
      </c>
      <c r="G4330" s="32">
        <v>0</v>
      </c>
      <c r="H4330" s="32">
        <v>0</v>
      </c>
      <c r="I4330" s="32">
        <v>0</v>
      </c>
      <c r="J4330" s="32">
        <v>0</v>
      </c>
      <c r="K4330" s="32">
        <v>0</v>
      </c>
      <c r="L4330" s="32"/>
    </row>
    <row r="4331" spans="1:12">
      <c r="A4331" s="56"/>
      <c r="B4331" s="56" t="s">
        <v>9176</v>
      </c>
      <c r="C4331" s="56" t="s">
        <v>10951</v>
      </c>
      <c r="D4331" s="32">
        <v>1</v>
      </c>
      <c r="E4331" s="32">
        <v>-1</v>
      </c>
      <c r="F4331" s="32">
        <v>0</v>
      </c>
      <c r="G4331" s="32">
        <v>0</v>
      </c>
      <c r="H4331" s="32">
        <v>0</v>
      </c>
      <c r="I4331" s="32">
        <v>0</v>
      </c>
      <c r="J4331" s="32">
        <v>0</v>
      </c>
      <c r="K4331" s="32">
        <v>0</v>
      </c>
      <c r="L4331" s="32"/>
    </row>
    <row r="4332" spans="1:12">
      <c r="A4332" s="56"/>
      <c r="B4332" s="56" t="s">
        <v>9176</v>
      </c>
      <c r="C4332" s="56" t="s">
        <v>10952</v>
      </c>
      <c r="D4332" s="32">
        <v>1</v>
      </c>
      <c r="E4332" s="32">
        <v>-1</v>
      </c>
      <c r="F4332" s="32">
        <v>0</v>
      </c>
      <c r="G4332" s="32">
        <v>0</v>
      </c>
      <c r="H4332" s="32">
        <v>0</v>
      </c>
      <c r="I4332" s="32">
        <v>0</v>
      </c>
      <c r="J4332" s="32">
        <v>0</v>
      </c>
      <c r="K4332" s="32">
        <v>0</v>
      </c>
      <c r="L4332" s="32"/>
    </row>
    <row r="4333" spans="1:12">
      <c r="A4333" s="56"/>
      <c r="B4333" s="56" t="s">
        <v>9176</v>
      </c>
      <c r="C4333" s="56" t="s">
        <v>10953</v>
      </c>
      <c r="D4333" s="32">
        <v>1</v>
      </c>
      <c r="E4333" s="32">
        <v>-1</v>
      </c>
      <c r="F4333" s="32">
        <v>0</v>
      </c>
      <c r="G4333" s="32">
        <v>0</v>
      </c>
      <c r="H4333" s="32">
        <v>0</v>
      </c>
      <c r="I4333" s="32">
        <v>0</v>
      </c>
      <c r="J4333" s="32">
        <v>0</v>
      </c>
      <c r="K4333" s="32">
        <v>0</v>
      </c>
      <c r="L4333" s="32"/>
    </row>
    <row r="4334" spans="1:12">
      <c r="A4334" s="56"/>
      <c r="B4334" s="56" t="s">
        <v>9176</v>
      </c>
      <c r="C4334" s="56" t="s">
        <v>10954</v>
      </c>
      <c r="D4334" s="32">
        <v>1</v>
      </c>
      <c r="E4334" s="32">
        <v>-1</v>
      </c>
      <c r="F4334" s="32">
        <v>0</v>
      </c>
      <c r="G4334" s="32">
        <v>0</v>
      </c>
      <c r="H4334" s="32">
        <v>0</v>
      </c>
      <c r="I4334" s="32">
        <v>0</v>
      </c>
      <c r="J4334" s="32">
        <v>0</v>
      </c>
      <c r="K4334" s="32">
        <v>0</v>
      </c>
      <c r="L4334" s="32"/>
    </row>
    <row r="4335" spans="1:12">
      <c r="A4335" s="56"/>
      <c r="B4335" s="56" t="s">
        <v>9176</v>
      </c>
      <c r="C4335" s="56" t="s">
        <v>10955</v>
      </c>
      <c r="D4335" s="32">
        <v>1</v>
      </c>
      <c r="E4335" s="32">
        <v>-1</v>
      </c>
      <c r="F4335" s="32">
        <v>0</v>
      </c>
      <c r="G4335" s="32">
        <v>0</v>
      </c>
      <c r="H4335" s="32">
        <v>0</v>
      </c>
      <c r="I4335" s="32">
        <v>0</v>
      </c>
      <c r="J4335" s="32">
        <v>0</v>
      </c>
      <c r="K4335" s="32">
        <v>0</v>
      </c>
      <c r="L4335" s="32"/>
    </row>
    <row r="4336" spans="1:12">
      <c r="A4336" s="56"/>
      <c r="B4336" s="56" t="s">
        <v>9176</v>
      </c>
      <c r="C4336" s="56" t="s">
        <v>10956</v>
      </c>
      <c r="D4336" s="32">
        <v>1</v>
      </c>
      <c r="E4336" s="32">
        <v>-1</v>
      </c>
      <c r="F4336" s="32">
        <v>0</v>
      </c>
      <c r="G4336" s="32">
        <v>0</v>
      </c>
      <c r="H4336" s="32">
        <v>0</v>
      </c>
      <c r="I4336" s="32">
        <v>0</v>
      </c>
      <c r="J4336" s="32">
        <v>0</v>
      </c>
      <c r="K4336" s="32">
        <v>0</v>
      </c>
      <c r="L4336" s="32"/>
    </row>
    <row r="4337" spans="1:12">
      <c r="A4337" s="56"/>
      <c r="B4337" s="56" t="s">
        <v>9176</v>
      </c>
      <c r="C4337" s="56" t="s">
        <v>10957</v>
      </c>
      <c r="D4337" s="32">
        <v>1</v>
      </c>
      <c r="E4337" s="32">
        <v>-1</v>
      </c>
      <c r="F4337" s="32">
        <v>0</v>
      </c>
      <c r="G4337" s="32">
        <v>0</v>
      </c>
      <c r="H4337" s="32">
        <v>0</v>
      </c>
      <c r="I4337" s="32">
        <v>0</v>
      </c>
      <c r="J4337" s="32">
        <v>0</v>
      </c>
      <c r="K4337" s="32">
        <v>0</v>
      </c>
      <c r="L4337" s="32"/>
    </row>
    <row r="4338" spans="1:12">
      <c r="A4338" s="56"/>
      <c r="B4338" s="56" t="s">
        <v>9176</v>
      </c>
      <c r="C4338" s="56" t="s">
        <v>10958</v>
      </c>
      <c r="D4338" s="32">
        <v>1</v>
      </c>
      <c r="E4338" s="32">
        <v>-1</v>
      </c>
      <c r="F4338" s="32">
        <v>0</v>
      </c>
      <c r="G4338" s="32">
        <v>0</v>
      </c>
      <c r="H4338" s="32">
        <v>0</v>
      </c>
      <c r="I4338" s="32">
        <v>0</v>
      </c>
      <c r="J4338" s="32">
        <v>0</v>
      </c>
      <c r="K4338" s="32">
        <v>0</v>
      </c>
      <c r="L4338" s="32"/>
    </row>
    <row r="4339" spans="1:12">
      <c r="A4339" s="56"/>
      <c r="B4339" s="56" t="s">
        <v>9176</v>
      </c>
      <c r="C4339" s="56" t="s">
        <v>10959</v>
      </c>
      <c r="D4339" s="32">
        <v>1</v>
      </c>
      <c r="E4339" s="32">
        <v>-1</v>
      </c>
      <c r="F4339" s="32">
        <v>0</v>
      </c>
      <c r="G4339" s="32">
        <v>0</v>
      </c>
      <c r="H4339" s="32">
        <v>0</v>
      </c>
      <c r="I4339" s="32">
        <v>0</v>
      </c>
      <c r="J4339" s="32">
        <v>0</v>
      </c>
      <c r="K4339" s="32">
        <v>0</v>
      </c>
      <c r="L4339" s="32"/>
    </row>
    <row r="4340" spans="1:12">
      <c r="A4340" s="56"/>
      <c r="B4340" s="56" t="s">
        <v>9176</v>
      </c>
      <c r="C4340" s="56" t="s">
        <v>10960</v>
      </c>
      <c r="D4340" s="32">
        <v>1</v>
      </c>
      <c r="E4340" s="32">
        <v>-1</v>
      </c>
      <c r="F4340" s="32">
        <v>0</v>
      </c>
      <c r="G4340" s="32">
        <v>0</v>
      </c>
      <c r="H4340" s="32">
        <v>0</v>
      </c>
      <c r="I4340" s="32">
        <v>0</v>
      </c>
      <c r="J4340" s="32">
        <v>0</v>
      </c>
      <c r="K4340" s="32">
        <v>0</v>
      </c>
      <c r="L4340" s="32"/>
    </row>
    <row r="4341" spans="1:12">
      <c r="A4341" s="56"/>
      <c r="B4341" s="56" t="s">
        <v>9176</v>
      </c>
      <c r="C4341" s="56" t="s">
        <v>10961</v>
      </c>
      <c r="D4341" s="32">
        <v>1</v>
      </c>
      <c r="E4341" s="32">
        <v>-1</v>
      </c>
      <c r="F4341" s="32">
        <v>0</v>
      </c>
      <c r="G4341" s="32">
        <v>0</v>
      </c>
      <c r="H4341" s="32">
        <v>0</v>
      </c>
      <c r="I4341" s="32">
        <v>0</v>
      </c>
      <c r="J4341" s="32">
        <v>0</v>
      </c>
      <c r="K4341" s="32">
        <v>0</v>
      </c>
      <c r="L4341" s="32"/>
    </row>
    <row r="4342" spans="1:12">
      <c r="A4342" s="56"/>
      <c r="B4342" s="56" t="s">
        <v>9176</v>
      </c>
      <c r="C4342" s="56" t="s">
        <v>10962</v>
      </c>
      <c r="D4342" s="32">
        <v>1</v>
      </c>
      <c r="E4342" s="32">
        <v>-1</v>
      </c>
      <c r="F4342" s="32">
        <v>0</v>
      </c>
      <c r="G4342" s="32">
        <v>0</v>
      </c>
      <c r="H4342" s="32">
        <v>0</v>
      </c>
      <c r="I4342" s="32">
        <v>0</v>
      </c>
      <c r="J4342" s="32">
        <v>0</v>
      </c>
      <c r="K4342" s="32">
        <v>0</v>
      </c>
      <c r="L4342" s="32"/>
    </row>
    <row r="4343" spans="1:12">
      <c r="A4343" s="56"/>
      <c r="B4343" s="56" t="s">
        <v>9176</v>
      </c>
      <c r="C4343" s="56" t="s">
        <v>10963</v>
      </c>
      <c r="D4343" s="32">
        <v>1</v>
      </c>
      <c r="E4343" s="32">
        <v>-1</v>
      </c>
      <c r="F4343" s="32">
        <v>0</v>
      </c>
      <c r="G4343" s="32">
        <v>0</v>
      </c>
      <c r="H4343" s="32">
        <v>0</v>
      </c>
      <c r="I4343" s="32">
        <v>0</v>
      </c>
      <c r="J4343" s="32">
        <v>0</v>
      </c>
      <c r="K4343" s="32">
        <v>0</v>
      </c>
      <c r="L4343" s="32"/>
    </row>
    <row r="4344" spans="1:12">
      <c r="A4344" s="56"/>
      <c r="B4344" s="56" t="s">
        <v>9176</v>
      </c>
      <c r="C4344" s="56" t="s">
        <v>10964</v>
      </c>
      <c r="D4344" s="32">
        <v>1</v>
      </c>
      <c r="E4344" s="32">
        <v>-1</v>
      </c>
      <c r="F4344" s="32">
        <v>0</v>
      </c>
      <c r="G4344" s="32">
        <v>0</v>
      </c>
      <c r="H4344" s="32">
        <v>0</v>
      </c>
      <c r="I4344" s="32">
        <v>0</v>
      </c>
      <c r="J4344" s="32">
        <v>0</v>
      </c>
      <c r="K4344" s="32">
        <v>0</v>
      </c>
      <c r="L4344" s="32"/>
    </row>
    <row r="4345" spans="1:12">
      <c r="A4345" s="56"/>
      <c r="B4345" s="56" t="s">
        <v>9176</v>
      </c>
      <c r="C4345" s="56" t="s">
        <v>10965</v>
      </c>
      <c r="D4345" s="32">
        <v>1</v>
      </c>
      <c r="E4345" s="32">
        <v>-1</v>
      </c>
      <c r="F4345" s="32">
        <v>0</v>
      </c>
      <c r="G4345" s="32">
        <v>0</v>
      </c>
      <c r="H4345" s="32">
        <v>0</v>
      </c>
      <c r="I4345" s="32">
        <v>0</v>
      </c>
      <c r="J4345" s="32">
        <v>0</v>
      </c>
      <c r="K4345" s="32">
        <v>0</v>
      </c>
      <c r="L4345" s="32"/>
    </row>
    <row r="4346" spans="1:12">
      <c r="A4346" s="56"/>
      <c r="B4346" s="56" t="s">
        <v>8744</v>
      </c>
      <c r="C4346" s="56" t="s">
        <v>10966</v>
      </c>
      <c r="D4346" s="32">
        <v>1</v>
      </c>
      <c r="E4346" s="32">
        <v>-1</v>
      </c>
      <c r="F4346" s="32">
        <v>0</v>
      </c>
      <c r="G4346" s="32">
        <v>0</v>
      </c>
      <c r="H4346" s="32">
        <v>0</v>
      </c>
      <c r="I4346" s="32">
        <v>0</v>
      </c>
      <c r="J4346" s="32">
        <v>0</v>
      </c>
      <c r="K4346" s="32">
        <v>0</v>
      </c>
      <c r="L4346" s="32"/>
    </row>
    <row r="4347" spans="1:12">
      <c r="A4347" s="56"/>
      <c r="B4347" s="56" t="s">
        <v>9176</v>
      </c>
      <c r="C4347" s="56" t="s">
        <v>10967</v>
      </c>
      <c r="D4347" s="32">
        <v>1</v>
      </c>
      <c r="E4347" s="32">
        <v>-1</v>
      </c>
      <c r="F4347" s="32">
        <v>0</v>
      </c>
      <c r="G4347" s="32">
        <v>0</v>
      </c>
      <c r="H4347" s="32">
        <v>0</v>
      </c>
      <c r="I4347" s="32">
        <v>0</v>
      </c>
      <c r="J4347" s="32">
        <v>0</v>
      </c>
      <c r="K4347" s="32">
        <v>0</v>
      </c>
      <c r="L4347" s="32"/>
    </row>
    <row r="4348" spans="1:12">
      <c r="A4348" s="56"/>
      <c r="B4348" s="56" t="s">
        <v>9176</v>
      </c>
      <c r="C4348" s="56" t="s">
        <v>10968</v>
      </c>
      <c r="D4348" s="32">
        <v>1</v>
      </c>
      <c r="E4348" s="32">
        <v>-1</v>
      </c>
      <c r="F4348" s="32">
        <v>0</v>
      </c>
      <c r="G4348" s="32">
        <v>0</v>
      </c>
      <c r="H4348" s="32">
        <v>0</v>
      </c>
      <c r="I4348" s="32">
        <v>0</v>
      </c>
      <c r="J4348" s="32">
        <v>0</v>
      </c>
      <c r="K4348" s="32">
        <v>0</v>
      </c>
      <c r="L4348" s="32"/>
    </row>
    <row r="4349" spans="1:12">
      <c r="A4349" s="56"/>
      <c r="B4349" s="56" t="s">
        <v>9176</v>
      </c>
      <c r="C4349" s="56" t="s">
        <v>10969</v>
      </c>
      <c r="D4349" s="32">
        <v>1</v>
      </c>
      <c r="E4349" s="32">
        <v>-1</v>
      </c>
      <c r="F4349" s="32">
        <v>0</v>
      </c>
      <c r="G4349" s="32">
        <v>0</v>
      </c>
      <c r="H4349" s="32">
        <v>0</v>
      </c>
      <c r="I4349" s="32">
        <v>0</v>
      </c>
      <c r="J4349" s="32">
        <v>0</v>
      </c>
      <c r="K4349" s="32">
        <v>0</v>
      </c>
      <c r="L4349" s="32"/>
    </row>
    <row r="4350" spans="1:12">
      <c r="A4350" s="56"/>
      <c r="B4350" s="56" t="s">
        <v>9176</v>
      </c>
      <c r="C4350" s="56" t="s">
        <v>10970</v>
      </c>
      <c r="D4350" s="32">
        <v>1</v>
      </c>
      <c r="E4350" s="32">
        <v>-1</v>
      </c>
      <c r="F4350" s="32">
        <v>0</v>
      </c>
      <c r="G4350" s="32">
        <v>0</v>
      </c>
      <c r="H4350" s="32">
        <v>0</v>
      </c>
      <c r="I4350" s="32">
        <v>0</v>
      </c>
      <c r="J4350" s="32">
        <v>0</v>
      </c>
      <c r="K4350" s="32">
        <v>0</v>
      </c>
      <c r="L4350" s="32"/>
    </row>
    <row r="4351" spans="1:12">
      <c r="A4351" s="56"/>
      <c r="B4351" s="56" t="s">
        <v>9176</v>
      </c>
      <c r="C4351" s="56" t="s">
        <v>10971</v>
      </c>
      <c r="D4351" s="32">
        <v>1</v>
      </c>
      <c r="E4351" s="32">
        <v>-1</v>
      </c>
      <c r="F4351" s="32">
        <v>0</v>
      </c>
      <c r="G4351" s="32">
        <v>0</v>
      </c>
      <c r="H4351" s="32">
        <v>0</v>
      </c>
      <c r="I4351" s="32">
        <v>0</v>
      </c>
      <c r="J4351" s="32">
        <v>0</v>
      </c>
      <c r="K4351" s="32">
        <v>0</v>
      </c>
      <c r="L4351" s="32"/>
    </row>
    <row r="4352" spans="1:12">
      <c r="A4352" s="56"/>
      <c r="B4352" s="56" t="s">
        <v>9176</v>
      </c>
      <c r="C4352" s="56" t="s">
        <v>10972</v>
      </c>
      <c r="D4352" s="32">
        <v>1</v>
      </c>
      <c r="E4352" s="32">
        <v>-1</v>
      </c>
      <c r="F4352" s="32">
        <v>0</v>
      </c>
      <c r="G4352" s="32">
        <v>0</v>
      </c>
      <c r="H4352" s="32">
        <v>0</v>
      </c>
      <c r="I4352" s="32">
        <v>0</v>
      </c>
      <c r="J4352" s="32">
        <v>0</v>
      </c>
      <c r="K4352" s="32">
        <v>0</v>
      </c>
      <c r="L4352" s="32"/>
    </row>
    <row r="4353" spans="1:12">
      <c r="A4353" s="56"/>
      <c r="B4353" s="56" t="s">
        <v>9176</v>
      </c>
      <c r="C4353" s="56" t="s">
        <v>10973</v>
      </c>
      <c r="D4353" s="32">
        <v>1</v>
      </c>
      <c r="E4353" s="32">
        <v>-1</v>
      </c>
      <c r="F4353" s="32">
        <v>0</v>
      </c>
      <c r="G4353" s="32">
        <v>0</v>
      </c>
      <c r="H4353" s="32">
        <v>0</v>
      </c>
      <c r="I4353" s="32">
        <v>0</v>
      </c>
      <c r="J4353" s="32">
        <v>0</v>
      </c>
      <c r="K4353" s="32">
        <v>0</v>
      </c>
      <c r="L4353" s="32"/>
    </row>
    <row r="4354" spans="1:12">
      <c r="A4354" s="56"/>
      <c r="B4354" s="56" t="s">
        <v>9176</v>
      </c>
      <c r="C4354" s="56" t="s">
        <v>10974</v>
      </c>
      <c r="D4354" s="32">
        <v>1</v>
      </c>
      <c r="E4354" s="32">
        <v>-1</v>
      </c>
      <c r="F4354" s="32">
        <v>0</v>
      </c>
      <c r="G4354" s="32">
        <v>0</v>
      </c>
      <c r="H4354" s="32">
        <v>0</v>
      </c>
      <c r="I4354" s="32">
        <v>0</v>
      </c>
      <c r="J4354" s="32">
        <v>0</v>
      </c>
      <c r="K4354" s="32">
        <v>0</v>
      </c>
      <c r="L4354" s="32"/>
    </row>
    <row r="4355" spans="1:12">
      <c r="A4355" s="56"/>
      <c r="B4355" s="56" t="s">
        <v>9176</v>
      </c>
      <c r="C4355" s="56" t="s">
        <v>10975</v>
      </c>
      <c r="D4355" s="32">
        <v>1</v>
      </c>
      <c r="E4355" s="32">
        <v>-1</v>
      </c>
      <c r="F4355" s="32">
        <v>0</v>
      </c>
      <c r="G4355" s="32">
        <v>0</v>
      </c>
      <c r="H4355" s="32">
        <v>0</v>
      </c>
      <c r="I4355" s="32">
        <v>0</v>
      </c>
      <c r="J4355" s="32">
        <v>0</v>
      </c>
      <c r="K4355" s="32">
        <v>0</v>
      </c>
      <c r="L4355" s="32"/>
    </row>
    <row r="4356" spans="1:12">
      <c r="A4356" s="56"/>
      <c r="B4356" s="56" t="s">
        <v>9176</v>
      </c>
      <c r="C4356" s="56" t="s">
        <v>10976</v>
      </c>
      <c r="D4356" s="32">
        <v>1</v>
      </c>
      <c r="E4356" s="32">
        <v>-1</v>
      </c>
      <c r="F4356" s="32">
        <v>0</v>
      </c>
      <c r="G4356" s="32">
        <v>0</v>
      </c>
      <c r="H4356" s="32">
        <v>0</v>
      </c>
      <c r="I4356" s="32">
        <v>0</v>
      </c>
      <c r="J4356" s="32">
        <v>0</v>
      </c>
      <c r="K4356" s="32">
        <v>0</v>
      </c>
      <c r="L4356" s="32"/>
    </row>
    <row r="4357" spans="1:12">
      <c r="A4357" s="56"/>
      <c r="B4357" s="56" t="s">
        <v>9176</v>
      </c>
      <c r="C4357" s="56" t="s">
        <v>10977</v>
      </c>
      <c r="D4357" s="32">
        <v>1</v>
      </c>
      <c r="E4357" s="32">
        <v>-1</v>
      </c>
      <c r="F4357" s="32">
        <v>0</v>
      </c>
      <c r="G4357" s="32">
        <v>0</v>
      </c>
      <c r="H4357" s="32">
        <v>0</v>
      </c>
      <c r="I4357" s="32">
        <v>0</v>
      </c>
      <c r="J4357" s="32">
        <v>0</v>
      </c>
      <c r="K4357" s="32">
        <v>0</v>
      </c>
      <c r="L4357" s="32"/>
    </row>
    <row r="4358" spans="1:12">
      <c r="A4358" s="56"/>
      <c r="B4358" s="56" t="s">
        <v>9176</v>
      </c>
      <c r="C4358" s="56" t="s">
        <v>10978</v>
      </c>
      <c r="D4358" s="32">
        <v>1</v>
      </c>
      <c r="E4358" s="32">
        <v>-1</v>
      </c>
      <c r="F4358" s="32">
        <v>0</v>
      </c>
      <c r="G4358" s="32">
        <v>0</v>
      </c>
      <c r="H4358" s="32">
        <v>0</v>
      </c>
      <c r="I4358" s="32">
        <v>0</v>
      </c>
      <c r="J4358" s="32">
        <v>0</v>
      </c>
      <c r="K4358" s="32">
        <v>0</v>
      </c>
      <c r="L4358" s="32"/>
    </row>
    <row r="4359" spans="1:12">
      <c r="A4359" s="56"/>
      <c r="B4359" s="56" t="s">
        <v>9176</v>
      </c>
      <c r="C4359" s="56" t="s">
        <v>10979</v>
      </c>
      <c r="D4359" s="32">
        <v>1</v>
      </c>
      <c r="E4359" s="32">
        <v>-1</v>
      </c>
      <c r="F4359" s="32">
        <v>0</v>
      </c>
      <c r="G4359" s="32">
        <v>0</v>
      </c>
      <c r="H4359" s="32">
        <v>0</v>
      </c>
      <c r="I4359" s="32">
        <v>0</v>
      </c>
      <c r="J4359" s="32">
        <v>0</v>
      </c>
      <c r="K4359" s="32">
        <v>0</v>
      </c>
      <c r="L4359" s="32"/>
    </row>
    <row r="4360" spans="1:12">
      <c r="A4360" s="56"/>
      <c r="B4360" s="56" t="s">
        <v>9176</v>
      </c>
      <c r="C4360" s="56" t="s">
        <v>10980</v>
      </c>
      <c r="D4360" s="32">
        <v>1</v>
      </c>
      <c r="E4360" s="32">
        <v>-1</v>
      </c>
      <c r="F4360" s="32">
        <v>0</v>
      </c>
      <c r="G4360" s="32">
        <v>0</v>
      </c>
      <c r="H4360" s="32">
        <v>0</v>
      </c>
      <c r="I4360" s="32">
        <v>0</v>
      </c>
      <c r="J4360" s="32">
        <v>0</v>
      </c>
      <c r="K4360" s="32">
        <v>0</v>
      </c>
      <c r="L4360" s="32"/>
    </row>
    <row r="4361" spans="1:12">
      <c r="A4361" s="56"/>
      <c r="B4361" s="56" t="s">
        <v>9176</v>
      </c>
      <c r="C4361" s="56" t="s">
        <v>10981</v>
      </c>
      <c r="D4361" s="32">
        <v>1</v>
      </c>
      <c r="E4361" s="32">
        <v>-1</v>
      </c>
      <c r="F4361" s="32">
        <v>0</v>
      </c>
      <c r="G4361" s="32">
        <v>0</v>
      </c>
      <c r="H4361" s="32">
        <v>0</v>
      </c>
      <c r="I4361" s="32">
        <v>0</v>
      </c>
      <c r="J4361" s="32">
        <v>0</v>
      </c>
      <c r="K4361" s="32">
        <v>0</v>
      </c>
      <c r="L4361" s="32"/>
    </row>
    <row r="4362" spans="1:12">
      <c r="A4362" s="56"/>
      <c r="B4362" s="56" t="s">
        <v>9176</v>
      </c>
      <c r="C4362" s="56" t="s">
        <v>10982</v>
      </c>
      <c r="D4362" s="32">
        <v>1</v>
      </c>
      <c r="E4362" s="32">
        <v>-1</v>
      </c>
      <c r="F4362" s="32">
        <v>0</v>
      </c>
      <c r="G4362" s="32">
        <v>0</v>
      </c>
      <c r="H4362" s="32">
        <v>0</v>
      </c>
      <c r="I4362" s="32">
        <v>0</v>
      </c>
      <c r="J4362" s="32">
        <v>0</v>
      </c>
      <c r="K4362" s="32">
        <v>0</v>
      </c>
      <c r="L4362" s="32"/>
    </row>
    <row r="4363" spans="1:12">
      <c r="A4363" s="56"/>
      <c r="B4363" s="56" t="s">
        <v>9176</v>
      </c>
      <c r="C4363" s="56" t="s">
        <v>10983</v>
      </c>
      <c r="D4363" s="32">
        <v>1</v>
      </c>
      <c r="E4363" s="32">
        <v>-1</v>
      </c>
      <c r="F4363" s="32">
        <v>0</v>
      </c>
      <c r="G4363" s="32">
        <v>0</v>
      </c>
      <c r="H4363" s="32">
        <v>0</v>
      </c>
      <c r="I4363" s="32">
        <v>0</v>
      </c>
      <c r="J4363" s="32">
        <v>0</v>
      </c>
      <c r="K4363" s="32">
        <v>0</v>
      </c>
      <c r="L4363" s="32"/>
    </row>
    <row r="4364" spans="1:12">
      <c r="A4364" s="56"/>
      <c r="B4364" s="56" t="s">
        <v>9176</v>
      </c>
      <c r="C4364" s="56" t="s">
        <v>10984</v>
      </c>
      <c r="D4364" s="32">
        <v>1</v>
      </c>
      <c r="E4364" s="32">
        <v>-1</v>
      </c>
      <c r="F4364" s="32">
        <v>0</v>
      </c>
      <c r="G4364" s="32">
        <v>0</v>
      </c>
      <c r="H4364" s="32">
        <v>0</v>
      </c>
      <c r="I4364" s="32">
        <v>0</v>
      </c>
      <c r="J4364" s="32">
        <v>0</v>
      </c>
      <c r="K4364" s="32">
        <v>0</v>
      </c>
      <c r="L4364" s="32"/>
    </row>
    <row r="4365" spans="1:12">
      <c r="A4365" s="56"/>
      <c r="B4365" s="56" t="s">
        <v>9176</v>
      </c>
      <c r="C4365" s="56" t="s">
        <v>10985</v>
      </c>
      <c r="D4365" s="32">
        <v>1</v>
      </c>
      <c r="E4365" s="32">
        <v>-1</v>
      </c>
      <c r="F4365" s="32">
        <v>0</v>
      </c>
      <c r="G4365" s="32">
        <v>0</v>
      </c>
      <c r="H4365" s="32">
        <v>0</v>
      </c>
      <c r="I4365" s="32">
        <v>0</v>
      </c>
      <c r="J4365" s="32">
        <v>0</v>
      </c>
      <c r="K4365" s="32">
        <v>0</v>
      </c>
      <c r="L4365" s="32"/>
    </row>
    <row r="4366" spans="1:12">
      <c r="A4366" s="56"/>
      <c r="B4366" s="56" t="s">
        <v>9176</v>
      </c>
      <c r="C4366" s="56" t="s">
        <v>10986</v>
      </c>
      <c r="D4366" s="32">
        <v>1</v>
      </c>
      <c r="E4366" s="32">
        <v>-1</v>
      </c>
      <c r="F4366" s="32">
        <v>0</v>
      </c>
      <c r="G4366" s="32">
        <v>0</v>
      </c>
      <c r="H4366" s="32">
        <v>0</v>
      </c>
      <c r="I4366" s="32">
        <v>0</v>
      </c>
      <c r="J4366" s="32">
        <v>0</v>
      </c>
      <c r="K4366" s="32">
        <v>0</v>
      </c>
      <c r="L4366" s="32"/>
    </row>
    <row r="4367" spans="1:12">
      <c r="A4367" s="56"/>
      <c r="B4367" s="56" t="s">
        <v>9176</v>
      </c>
      <c r="C4367" s="56" t="s">
        <v>10987</v>
      </c>
      <c r="D4367" s="32">
        <v>1</v>
      </c>
      <c r="E4367" s="32">
        <v>-1</v>
      </c>
      <c r="F4367" s="32">
        <v>0</v>
      </c>
      <c r="G4367" s="32">
        <v>0</v>
      </c>
      <c r="H4367" s="32">
        <v>0</v>
      </c>
      <c r="I4367" s="32">
        <v>0</v>
      </c>
      <c r="J4367" s="32">
        <v>0</v>
      </c>
      <c r="K4367" s="32">
        <v>0</v>
      </c>
      <c r="L4367" s="32"/>
    </row>
    <row r="4368" spans="1:12">
      <c r="A4368" s="56"/>
      <c r="B4368" s="56" t="s">
        <v>9176</v>
      </c>
      <c r="C4368" s="56" t="s">
        <v>10988</v>
      </c>
      <c r="D4368" s="32">
        <v>1</v>
      </c>
      <c r="E4368" s="32">
        <v>-1</v>
      </c>
      <c r="F4368" s="32">
        <v>0</v>
      </c>
      <c r="G4368" s="32">
        <v>0</v>
      </c>
      <c r="H4368" s="32">
        <v>0</v>
      </c>
      <c r="I4368" s="32">
        <v>0</v>
      </c>
      <c r="J4368" s="32">
        <v>0</v>
      </c>
      <c r="K4368" s="32">
        <v>0</v>
      </c>
      <c r="L4368" s="32"/>
    </row>
    <row r="4369" spans="1:12">
      <c r="A4369" s="56"/>
      <c r="B4369" s="56" t="s">
        <v>9176</v>
      </c>
      <c r="C4369" s="56" t="s">
        <v>10989</v>
      </c>
      <c r="D4369" s="32">
        <v>1</v>
      </c>
      <c r="E4369" s="32">
        <v>-1</v>
      </c>
      <c r="F4369" s="32">
        <v>0</v>
      </c>
      <c r="G4369" s="32">
        <v>0</v>
      </c>
      <c r="H4369" s="32">
        <v>0</v>
      </c>
      <c r="I4369" s="32">
        <v>0</v>
      </c>
      <c r="J4369" s="32">
        <v>0</v>
      </c>
      <c r="K4369" s="32">
        <v>0</v>
      </c>
      <c r="L4369" s="32"/>
    </row>
    <row r="4370" spans="1:12">
      <c r="A4370" s="56"/>
      <c r="B4370" s="56" t="s">
        <v>9176</v>
      </c>
      <c r="C4370" s="56" t="s">
        <v>10990</v>
      </c>
      <c r="D4370" s="32">
        <v>1</v>
      </c>
      <c r="E4370" s="32">
        <v>-1</v>
      </c>
      <c r="F4370" s="32">
        <v>0</v>
      </c>
      <c r="G4370" s="32">
        <v>0</v>
      </c>
      <c r="H4370" s="32">
        <v>0</v>
      </c>
      <c r="I4370" s="32">
        <v>0</v>
      </c>
      <c r="J4370" s="32">
        <v>0</v>
      </c>
      <c r="K4370" s="32">
        <v>0</v>
      </c>
      <c r="L4370" s="32"/>
    </row>
    <row r="4371" spans="1:12">
      <c r="A4371" s="56"/>
      <c r="B4371" s="56" t="s">
        <v>9176</v>
      </c>
      <c r="C4371" s="56" t="s">
        <v>10991</v>
      </c>
      <c r="D4371" s="32">
        <v>1</v>
      </c>
      <c r="E4371" s="32">
        <v>-1</v>
      </c>
      <c r="F4371" s="32">
        <v>0</v>
      </c>
      <c r="G4371" s="32">
        <v>0</v>
      </c>
      <c r="H4371" s="32">
        <v>0</v>
      </c>
      <c r="I4371" s="32">
        <v>0</v>
      </c>
      <c r="J4371" s="32">
        <v>0</v>
      </c>
      <c r="K4371" s="32">
        <v>0</v>
      </c>
      <c r="L4371" s="32"/>
    </row>
    <row r="4372" spans="1:12">
      <c r="A4372" s="56"/>
      <c r="B4372" s="56" t="s">
        <v>9176</v>
      </c>
      <c r="C4372" s="56" t="s">
        <v>10992</v>
      </c>
      <c r="D4372" s="32">
        <v>1</v>
      </c>
      <c r="E4372" s="32">
        <v>-1</v>
      </c>
      <c r="F4372" s="32">
        <v>0</v>
      </c>
      <c r="G4372" s="32">
        <v>0</v>
      </c>
      <c r="H4372" s="32">
        <v>0</v>
      </c>
      <c r="I4372" s="32">
        <v>0</v>
      </c>
      <c r="J4372" s="32">
        <v>0</v>
      </c>
      <c r="K4372" s="32">
        <v>0</v>
      </c>
      <c r="L4372" s="32"/>
    </row>
    <row r="4373" spans="1:12">
      <c r="A4373" s="56"/>
      <c r="B4373" s="56" t="s">
        <v>9176</v>
      </c>
      <c r="C4373" s="56" t="s">
        <v>10993</v>
      </c>
      <c r="D4373" s="32">
        <v>1</v>
      </c>
      <c r="E4373" s="32">
        <v>-1</v>
      </c>
      <c r="F4373" s="32">
        <v>0</v>
      </c>
      <c r="G4373" s="32">
        <v>0</v>
      </c>
      <c r="H4373" s="32">
        <v>0</v>
      </c>
      <c r="I4373" s="32">
        <v>0</v>
      </c>
      <c r="J4373" s="32">
        <v>0</v>
      </c>
      <c r="K4373" s="32">
        <v>0</v>
      </c>
      <c r="L4373" s="32"/>
    </row>
    <row r="4374" spans="1:12">
      <c r="A4374" s="56"/>
      <c r="B4374" s="56" t="s">
        <v>9176</v>
      </c>
      <c r="C4374" s="56" t="s">
        <v>10994</v>
      </c>
      <c r="D4374" s="32">
        <v>1</v>
      </c>
      <c r="E4374" s="32">
        <v>-1</v>
      </c>
      <c r="F4374" s="32">
        <v>0</v>
      </c>
      <c r="G4374" s="32">
        <v>0</v>
      </c>
      <c r="H4374" s="32">
        <v>0</v>
      </c>
      <c r="I4374" s="32">
        <v>0</v>
      </c>
      <c r="J4374" s="32">
        <v>0</v>
      </c>
      <c r="K4374" s="32">
        <v>0</v>
      </c>
      <c r="L4374" s="32"/>
    </row>
    <row r="4375" spans="1:12">
      <c r="A4375" s="56"/>
      <c r="B4375" s="56" t="s">
        <v>9176</v>
      </c>
      <c r="C4375" s="56" t="s">
        <v>10995</v>
      </c>
      <c r="D4375" s="32">
        <v>1</v>
      </c>
      <c r="E4375" s="32">
        <v>-1</v>
      </c>
      <c r="F4375" s="32">
        <v>0</v>
      </c>
      <c r="G4375" s="32">
        <v>0</v>
      </c>
      <c r="H4375" s="32">
        <v>0</v>
      </c>
      <c r="I4375" s="32">
        <v>0</v>
      </c>
      <c r="J4375" s="32">
        <v>0</v>
      </c>
      <c r="K4375" s="32">
        <v>0</v>
      </c>
      <c r="L4375" s="32"/>
    </row>
    <row r="4376" spans="1:12">
      <c r="A4376" s="56"/>
      <c r="B4376" s="56" t="s">
        <v>9176</v>
      </c>
      <c r="C4376" s="56" t="s">
        <v>10996</v>
      </c>
      <c r="D4376" s="32">
        <v>1</v>
      </c>
      <c r="E4376" s="32">
        <v>-1</v>
      </c>
      <c r="F4376" s="32">
        <v>0</v>
      </c>
      <c r="G4376" s="32">
        <v>0</v>
      </c>
      <c r="H4376" s="32">
        <v>0</v>
      </c>
      <c r="I4376" s="32">
        <v>0</v>
      </c>
      <c r="J4376" s="32">
        <v>0</v>
      </c>
      <c r="K4376" s="32">
        <v>0</v>
      </c>
      <c r="L4376" s="32"/>
    </row>
    <row r="4377" spans="1:12">
      <c r="A4377" s="56"/>
      <c r="B4377" s="56" t="s">
        <v>9176</v>
      </c>
      <c r="C4377" s="56" t="s">
        <v>10997</v>
      </c>
      <c r="D4377" s="32">
        <v>1</v>
      </c>
      <c r="E4377" s="32">
        <v>-1</v>
      </c>
      <c r="F4377" s="32">
        <v>0</v>
      </c>
      <c r="G4377" s="32">
        <v>0</v>
      </c>
      <c r="H4377" s="32">
        <v>0</v>
      </c>
      <c r="I4377" s="32">
        <v>0</v>
      </c>
      <c r="J4377" s="32">
        <v>0</v>
      </c>
      <c r="K4377" s="32">
        <v>0</v>
      </c>
      <c r="L4377" s="32"/>
    </row>
    <row r="4378" spans="1:12">
      <c r="A4378" s="56"/>
      <c r="B4378" s="56" t="s">
        <v>9176</v>
      </c>
      <c r="C4378" s="56" t="s">
        <v>10998</v>
      </c>
      <c r="D4378" s="32">
        <v>1</v>
      </c>
      <c r="E4378" s="32">
        <v>-1</v>
      </c>
      <c r="F4378" s="32">
        <v>0</v>
      </c>
      <c r="G4378" s="32">
        <v>0</v>
      </c>
      <c r="H4378" s="32">
        <v>0</v>
      </c>
      <c r="I4378" s="32">
        <v>0</v>
      </c>
      <c r="J4378" s="32">
        <v>0</v>
      </c>
      <c r="K4378" s="32">
        <v>0</v>
      </c>
      <c r="L4378" s="32"/>
    </row>
    <row r="4379" spans="1:12">
      <c r="A4379" s="56"/>
      <c r="B4379" s="56" t="s">
        <v>9176</v>
      </c>
      <c r="C4379" s="56" t="s">
        <v>10999</v>
      </c>
      <c r="D4379" s="32">
        <v>1</v>
      </c>
      <c r="E4379" s="32">
        <v>-1</v>
      </c>
      <c r="F4379" s="32">
        <v>0</v>
      </c>
      <c r="G4379" s="32">
        <v>0</v>
      </c>
      <c r="H4379" s="32">
        <v>0</v>
      </c>
      <c r="I4379" s="32">
        <v>0</v>
      </c>
      <c r="J4379" s="32">
        <v>0</v>
      </c>
      <c r="K4379" s="32">
        <v>0</v>
      </c>
      <c r="L4379" s="32"/>
    </row>
    <row r="4380" spans="1:12">
      <c r="A4380" s="56"/>
      <c r="B4380" s="56" t="s">
        <v>9176</v>
      </c>
      <c r="C4380" s="56" t="s">
        <v>11000</v>
      </c>
      <c r="D4380" s="32">
        <v>1</v>
      </c>
      <c r="E4380" s="32">
        <v>-1</v>
      </c>
      <c r="F4380" s="32">
        <v>0</v>
      </c>
      <c r="G4380" s="32">
        <v>0</v>
      </c>
      <c r="H4380" s="32">
        <v>0</v>
      </c>
      <c r="I4380" s="32">
        <v>0</v>
      </c>
      <c r="J4380" s="32">
        <v>0</v>
      </c>
      <c r="K4380" s="32">
        <v>0</v>
      </c>
      <c r="L4380" s="32"/>
    </row>
    <row r="4381" spans="1:12">
      <c r="A4381" s="56"/>
      <c r="B4381" s="56" t="s">
        <v>9176</v>
      </c>
      <c r="C4381" s="56" t="s">
        <v>11001</v>
      </c>
      <c r="D4381" s="32">
        <v>1</v>
      </c>
      <c r="E4381" s="32">
        <v>-1</v>
      </c>
      <c r="F4381" s="32">
        <v>0</v>
      </c>
      <c r="G4381" s="32">
        <v>0</v>
      </c>
      <c r="H4381" s="32">
        <v>0</v>
      </c>
      <c r="I4381" s="32">
        <v>0</v>
      </c>
      <c r="J4381" s="32">
        <v>0</v>
      </c>
      <c r="K4381" s="32">
        <v>0</v>
      </c>
      <c r="L4381" s="32"/>
    </row>
    <row r="4382" spans="1:12">
      <c r="A4382" s="56"/>
      <c r="B4382" s="56" t="s">
        <v>8745</v>
      </c>
      <c r="C4382" s="56" t="s">
        <v>11002</v>
      </c>
      <c r="D4382" s="32">
        <v>1</v>
      </c>
      <c r="E4382" s="32">
        <v>-1</v>
      </c>
      <c r="F4382" s="32">
        <v>0</v>
      </c>
      <c r="G4382" s="32">
        <v>0</v>
      </c>
      <c r="H4382" s="32">
        <v>0</v>
      </c>
      <c r="I4382" s="32">
        <v>0</v>
      </c>
      <c r="J4382" s="32">
        <v>0</v>
      </c>
      <c r="K4382" s="32">
        <v>0</v>
      </c>
      <c r="L4382" s="32"/>
    </row>
    <row r="4383" spans="1:12">
      <c r="A4383" s="56"/>
      <c r="B4383" s="56" t="s">
        <v>8405</v>
      </c>
      <c r="C4383" s="56" t="s">
        <v>11003</v>
      </c>
      <c r="D4383" s="32">
        <v>77542</v>
      </c>
      <c r="E4383" s="32">
        <v>-73665</v>
      </c>
      <c r="F4383" s="32">
        <v>3877</v>
      </c>
      <c r="G4383" s="32">
        <v>0</v>
      </c>
      <c r="H4383" s="32">
        <v>0</v>
      </c>
      <c r="I4383" s="32">
        <v>0</v>
      </c>
      <c r="J4383" s="32">
        <v>0</v>
      </c>
      <c r="K4383" s="32">
        <v>0</v>
      </c>
      <c r="L4383" s="32"/>
    </row>
    <row r="4384" spans="1:12">
      <c r="A4384" s="56"/>
      <c r="B4384" s="56" t="s">
        <v>7431</v>
      </c>
      <c r="C4384" s="56" t="s">
        <v>9518</v>
      </c>
      <c r="D4384" s="32">
        <v>36015</v>
      </c>
      <c r="E4384" s="32">
        <v>-34214</v>
      </c>
      <c r="F4384" s="32">
        <v>1801</v>
      </c>
      <c r="G4384" s="32">
        <v>0</v>
      </c>
      <c r="H4384" s="32">
        <v>0</v>
      </c>
      <c r="I4384" s="32">
        <v>0</v>
      </c>
      <c r="J4384" s="32">
        <v>0</v>
      </c>
      <c r="K4384" s="32">
        <v>0</v>
      </c>
      <c r="L4384" s="32"/>
    </row>
    <row r="4385" spans="1:12">
      <c r="A4385" s="56"/>
      <c r="B4385" s="56" t="s">
        <v>9136</v>
      </c>
      <c r="C4385" s="56" t="s">
        <v>10483</v>
      </c>
      <c r="D4385" s="32">
        <v>119398</v>
      </c>
      <c r="E4385" s="32">
        <v>-113428</v>
      </c>
      <c r="F4385" s="32">
        <v>5970</v>
      </c>
      <c r="G4385" s="32">
        <v>0</v>
      </c>
      <c r="H4385" s="32">
        <v>0</v>
      </c>
      <c r="I4385" s="32">
        <v>0</v>
      </c>
      <c r="J4385" s="32">
        <v>0</v>
      </c>
      <c r="K4385" s="32">
        <v>0</v>
      </c>
      <c r="L4385" s="32"/>
    </row>
    <row r="4386" spans="1:12">
      <c r="A4386" s="56"/>
      <c r="B4386" s="56" t="s">
        <v>9136</v>
      </c>
      <c r="C4386" s="56" t="s">
        <v>10484</v>
      </c>
      <c r="D4386" s="32">
        <v>119398</v>
      </c>
      <c r="E4386" s="32">
        <v>-113428</v>
      </c>
      <c r="F4386" s="32">
        <v>5970</v>
      </c>
      <c r="G4386" s="32">
        <v>0</v>
      </c>
      <c r="H4386" s="32">
        <v>0</v>
      </c>
      <c r="I4386" s="32">
        <v>0</v>
      </c>
      <c r="J4386" s="32">
        <v>0</v>
      </c>
      <c r="K4386" s="32">
        <v>0</v>
      </c>
      <c r="L4386" s="32"/>
    </row>
    <row r="4387" spans="1:12">
      <c r="A4387" s="56"/>
      <c r="B4387" s="56" t="s">
        <v>7255</v>
      </c>
      <c r="C4387" s="56" t="s">
        <v>9616</v>
      </c>
      <c r="D4387" s="32">
        <v>131580</v>
      </c>
      <c r="E4387" s="32">
        <v>-125001</v>
      </c>
      <c r="F4387" s="32">
        <v>6579</v>
      </c>
      <c r="G4387" s="32">
        <v>0</v>
      </c>
      <c r="H4387" s="32">
        <v>0</v>
      </c>
      <c r="I4387" s="32">
        <v>0</v>
      </c>
      <c r="J4387" s="32">
        <v>0</v>
      </c>
      <c r="K4387" s="32">
        <v>0</v>
      </c>
      <c r="L4387" s="32"/>
    </row>
    <row r="4388" spans="1:12">
      <c r="A4388" s="56"/>
      <c r="B4388" s="56" t="s">
        <v>7255</v>
      </c>
      <c r="C4388" s="56" t="s">
        <v>9617</v>
      </c>
      <c r="D4388" s="32">
        <v>131580</v>
      </c>
      <c r="E4388" s="32">
        <v>-125001</v>
      </c>
      <c r="F4388" s="32">
        <v>6579</v>
      </c>
      <c r="G4388" s="32">
        <v>0</v>
      </c>
      <c r="H4388" s="32">
        <v>0</v>
      </c>
      <c r="I4388" s="32">
        <v>0</v>
      </c>
      <c r="J4388" s="32">
        <v>0</v>
      </c>
      <c r="K4388" s="32">
        <v>0</v>
      </c>
      <c r="L4388" s="32"/>
    </row>
    <row r="4389" spans="1:12">
      <c r="A4389" s="56"/>
      <c r="B4389" s="56" t="s">
        <v>7256</v>
      </c>
      <c r="C4389" s="56" t="s">
        <v>9618</v>
      </c>
      <c r="D4389" s="32">
        <v>56100</v>
      </c>
      <c r="E4389" s="32">
        <v>-53295</v>
      </c>
      <c r="F4389" s="32">
        <v>2805</v>
      </c>
      <c r="G4389" s="32">
        <v>0</v>
      </c>
      <c r="H4389" s="32">
        <v>0</v>
      </c>
      <c r="I4389" s="32">
        <v>0</v>
      </c>
      <c r="J4389" s="32">
        <v>0</v>
      </c>
      <c r="K4389" s="32">
        <v>0</v>
      </c>
      <c r="L4389" s="32"/>
    </row>
    <row r="4390" spans="1:12">
      <c r="A4390" s="56"/>
      <c r="B4390" s="56" t="s">
        <v>7256</v>
      </c>
      <c r="C4390" s="56" t="s">
        <v>9619</v>
      </c>
      <c r="D4390" s="32">
        <v>56100</v>
      </c>
      <c r="E4390" s="32">
        <v>-53295</v>
      </c>
      <c r="F4390" s="32">
        <v>2805</v>
      </c>
      <c r="G4390" s="32">
        <v>0</v>
      </c>
      <c r="H4390" s="32">
        <v>0</v>
      </c>
      <c r="I4390" s="32">
        <v>0</v>
      </c>
      <c r="J4390" s="32">
        <v>0</v>
      </c>
      <c r="K4390" s="32">
        <v>0</v>
      </c>
      <c r="L4390" s="32"/>
    </row>
    <row r="4391" spans="1:12">
      <c r="A4391" s="56"/>
      <c r="B4391" s="56" t="s">
        <v>7432</v>
      </c>
      <c r="C4391" s="56" t="s">
        <v>9519</v>
      </c>
      <c r="D4391" s="32">
        <v>41734</v>
      </c>
      <c r="E4391" s="32">
        <v>-39647</v>
      </c>
      <c r="F4391" s="32">
        <v>2087</v>
      </c>
      <c r="G4391" s="32">
        <v>0</v>
      </c>
      <c r="H4391" s="32">
        <v>0</v>
      </c>
      <c r="I4391" s="32">
        <v>0</v>
      </c>
      <c r="J4391" s="32">
        <v>0</v>
      </c>
      <c r="K4391" s="32">
        <v>0</v>
      </c>
      <c r="L4391" s="32"/>
    </row>
    <row r="4392" spans="1:12">
      <c r="A4392" s="56"/>
      <c r="B4392" s="56" t="s">
        <v>7433</v>
      </c>
      <c r="C4392" s="56" t="s">
        <v>9520</v>
      </c>
      <c r="D4392" s="32">
        <v>41734</v>
      </c>
      <c r="E4392" s="32">
        <v>-39647</v>
      </c>
      <c r="F4392" s="32">
        <v>2087</v>
      </c>
      <c r="G4392" s="32">
        <v>0</v>
      </c>
      <c r="H4392" s="32">
        <v>0</v>
      </c>
      <c r="I4392" s="32">
        <v>0</v>
      </c>
      <c r="J4392" s="32">
        <v>0</v>
      </c>
      <c r="K4392" s="32">
        <v>0</v>
      </c>
      <c r="L4392" s="32"/>
    </row>
    <row r="4393" spans="1:12">
      <c r="A4393" s="56"/>
      <c r="B4393" s="56" t="s">
        <v>7434</v>
      </c>
      <c r="C4393" s="56" t="s">
        <v>9521</v>
      </c>
      <c r="D4393" s="32">
        <v>41734</v>
      </c>
      <c r="E4393" s="32">
        <v>-39647</v>
      </c>
      <c r="F4393" s="32">
        <v>2087</v>
      </c>
      <c r="G4393" s="32">
        <v>0</v>
      </c>
      <c r="H4393" s="32">
        <v>0</v>
      </c>
      <c r="I4393" s="32">
        <v>0</v>
      </c>
      <c r="J4393" s="32">
        <v>0</v>
      </c>
      <c r="K4393" s="32">
        <v>0</v>
      </c>
      <c r="L4393" s="32"/>
    </row>
    <row r="4394" spans="1:12">
      <c r="A4394" s="56"/>
      <c r="B4394" s="56" t="s">
        <v>7435</v>
      </c>
      <c r="C4394" s="56" t="s">
        <v>9522</v>
      </c>
      <c r="D4394" s="32">
        <v>41734</v>
      </c>
      <c r="E4394" s="32">
        <v>-39647</v>
      </c>
      <c r="F4394" s="32">
        <v>2087</v>
      </c>
      <c r="G4394" s="32">
        <v>0</v>
      </c>
      <c r="H4394" s="32">
        <v>0</v>
      </c>
      <c r="I4394" s="32">
        <v>0</v>
      </c>
      <c r="J4394" s="32">
        <v>0</v>
      </c>
      <c r="K4394" s="32">
        <v>0</v>
      </c>
      <c r="L4394" s="32"/>
    </row>
    <row r="4395" spans="1:12">
      <c r="A4395" s="56"/>
      <c r="B4395" s="56" t="s">
        <v>7436</v>
      </c>
      <c r="C4395" s="56" t="s">
        <v>9523</v>
      </c>
      <c r="D4395" s="32">
        <v>41734</v>
      </c>
      <c r="E4395" s="32">
        <v>-39647</v>
      </c>
      <c r="F4395" s="32">
        <v>2087</v>
      </c>
      <c r="G4395" s="32">
        <v>0</v>
      </c>
      <c r="H4395" s="32">
        <v>0</v>
      </c>
      <c r="I4395" s="32">
        <v>0</v>
      </c>
      <c r="J4395" s="32">
        <v>0</v>
      </c>
      <c r="K4395" s="32">
        <v>0</v>
      </c>
      <c r="L4395" s="32"/>
    </row>
    <row r="4396" spans="1:12">
      <c r="A4396" s="56"/>
      <c r="B4396" s="56" t="s">
        <v>7437</v>
      </c>
      <c r="C4396" s="56" t="s">
        <v>9524</v>
      </c>
      <c r="D4396" s="32">
        <v>41734</v>
      </c>
      <c r="E4396" s="32">
        <v>-39647</v>
      </c>
      <c r="F4396" s="32">
        <v>2087</v>
      </c>
      <c r="G4396" s="32">
        <v>0</v>
      </c>
      <c r="H4396" s="32">
        <v>0</v>
      </c>
      <c r="I4396" s="32">
        <v>0</v>
      </c>
      <c r="J4396" s="32">
        <v>0</v>
      </c>
      <c r="K4396" s="32">
        <v>0</v>
      </c>
      <c r="L4396" s="32"/>
    </row>
    <row r="4397" spans="1:12">
      <c r="A4397" s="56"/>
      <c r="B4397" s="56" t="s">
        <v>7438</v>
      </c>
      <c r="C4397" s="56" t="s">
        <v>9525</v>
      </c>
      <c r="D4397" s="32">
        <v>41734</v>
      </c>
      <c r="E4397" s="32">
        <v>-39647</v>
      </c>
      <c r="F4397" s="32">
        <v>2087</v>
      </c>
      <c r="G4397" s="32">
        <v>0</v>
      </c>
      <c r="H4397" s="32">
        <v>0</v>
      </c>
      <c r="I4397" s="32">
        <v>0</v>
      </c>
      <c r="J4397" s="32">
        <v>0</v>
      </c>
      <c r="K4397" s="32">
        <v>0</v>
      </c>
      <c r="L4397" s="32"/>
    </row>
    <row r="4398" spans="1:12">
      <c r="A4398" s="56"/>
      <c r="B4398" s="56" t="s">
        <v>7439</v>
      </c>
      <c r="C4398" s="56" t="s">
        <v>9526</v>
      </c>
      <c r="D4398" s="32">
        <v>41734</v>
      </c>
      <c r="E4398" s="32">
        <v>-39647</v>
      </c>
      <c r="F4398" s="32">
        <v>2087</v>
      </c>
      <c r="G4398" s="32">
        <v>0</v>
      </c>
      <c r="H4398" s="32">
        <v>0</v>
      </c>
      <c r="I4398" s="32">
        <v>0</v>
      </c>
      <c r="J4398" s="32">
        <v>0</v>
      </c>
      <c r="K4398" s="32">
        <v>0</v>
      </c>
      <c r="L4398" s="32"/>
    </row>
    <row r="4399" spans="1:12">
      <c r="A4399" s="56"/>
      <c r="B4399" s="56" t="s">
        <v>7440</v>
      </c>
      <c r="C4399" s="56" t="s">
        <v>9527</v>
      </c>
      <c r="D4399" s="32">
        <v>41734</v>
      </c>
      <c r="E4399" s="32">
        <v>-39647</v>
      </c>
      <c r="F4399" s="32">
        <v>2087</v>
      </c>
      <c r="G4399" s="32">
        <v>0</v>
      </c>
      <c r="H4399" s="32">
        <v>0</v>
      </c>
      <c r="I4399" s="32">
        <v>0</v>
      </c>
      <c r="J4399" s="32">
        <v>0</v>
      </c>
      <c r="K4399" s="32">
        <v>0</v>
      </c>
      <c r="L4399" s="32"/>
    </row>
    <row r="4400" spans="1:12">
      <c r="A4400" s="56"/>
      <c r="B4400" s="56" t="s">
        <v>7441</v>
      </c>
      <c r="C4400" s="56" t="s">
        <v>9528</v>
      </c>
      <c r="D4400" s="32">
        <v>41734</v>
      </c>
      <c r="E4400" s="32">
        <v>-39647</v>
      </c>
      <c r="F4400" s="32">
        <v>2087</v>
      </c>
      <c r="G4400" s="32">
        <v>0</v>
      </c>
      <c r="H4400" s="32">
        <v>0</v>
      </c>
      <c r="I4400" s="32">
        <v>0</v>
      </c>
      <c r="J4400" s="32">
        <v>0</v>
      </c>
      <c r="K4400" s="32">
        <v>0</v>
      </c>
      <c r="L4400" s="32"/>
    </row>
    <row r="4401" spans="1:12">
      <c r="A4401" s="56"/>
      <c r="B4401" s="56" t="s">
        <v>7442</v>
      </c>
      <c r="C4401" s="56" t="s">
        <v>9529</v>
      </c>
      <c r="D4401" s="32">
        <v>41734</v>
      </c>
      <c r="E4401" s="32">
        <v>-39647</v>
      </c>
      <c r="F4401" s="32">
        <v>2087</v>
      </c>
      <c r="G4401" s="32">
        <v>0</v>
      </c>
      <c r="H4401" s="32">
        <v>0</v>
      </c>
      <c r="I4401" s="32">
        <v>0</v>
      </c>
      <c r="J4401" s="32">
        <v>0</v>
      </c>
      <c r="K4401" s="32">
        <v>0</v>
      </c>
      <c r="L4401" s="32"/>
    </row>
    <row r="4402" spans="1:12">
      <c r="A4402" s="56"/>
      <c r="B4402" s="56" t="s">
        <v>7443</v>
      </c>
      <c r="C4402" s="56" t="s">
        <v>9530</v>
      </c>
      <c r="D4402" s="32">
        <v>41734</v>
      </c>
      <c r="E4402" s="32">
        <v>-39647</v>
      </c>
      <c r="F4402" s="32">
        <v>2087</v>
      </c>
      <c r="G4402" s="32">
        <v>0</v>
      </c>
      <c r="H4402" s="32">
        <v>0</v>
      </c>
      <c r="I4402" s="32">
        <v>0</v>
      </c>
      <c r="J4402" s="32">
        <v>0</v>
      </c>
      <c r="K4402" s="32">
        <v>0</v>
      </c>
      <c r="L4402" s="32"/>
    </row>
    <row r="4403" spans="1:12">
      <c r="A4403" s="56"/>
      <c r="B4403" s="56" t="s">
        <v>7444</v>
      </c>
      <c r="C4403" s="56" t="s">
        <v>9531</v>
      </c>
      <c r="D4403" s="32">
        <v>41734</v>
      </c>
      <c r="E4403" s="32">
        <v>-39647</v>
      </c>
      <c r="F4403" s="32">
        <v>2087</v>
      </c>
      <c r="G4403" s="32">
        <v>0</v>
      </c>
      <c r="H4403" s="32">
        <v>0</v>
      </c>
      <c r="I4403" s="32">
        <v>0</v>
      </c>
      <c r="J4403" s="32">
        <v>0</v>
      </c>
      <c r="K4403" s="32">
        <v>0</v>
      </c>
      <c r="L4403" s="32"/>
    </row>
    <row r="4404" spans="1:12">
      <c r="A4404" s="56"/>
      <c r="B4404" s="56" t="s">
        <v>7445</v>
      </c>
      <c r="C4404" s="56" t="s">
        <v>9532</v>
      </c>
      <c r="D4404" s="32">
        <v>41734</v>
      </c>
      <c r="E4404" s="32">
        <v>-39647</v>
      </c>
      <c r="F4404" s="32">
        <v>2087</v>
      </c>
      <c r="G4404" s="32">
        <v>0</v>
      </c>
      <c r="H4404" s="32">
        <v>0</v>
      </c>
      <c r="I4404" s="32">
        <v>0</v>
      </c>
      <c r="J4404" s="32">
        <v>0</v>
      </c>
      <c r="K4404" s="32">
        <v>0</v>
      </c>
      <c r="L4404" s="32"/>
    </row>
    <row r="4405" spans="1:12">
      <c r="A4405" s="56"/>
      <c r="B4405" s="56" t="s">
        <v>7446</v>
      </c>
      <c r="C4405" s="56" t="s">
        <v>9533</v>
      </c>
      <c r="D4405" s="32">
        <v>41734</v>
      </c>
      <c r="E4405" s="32">
        <v>-39647</v>
      </c>
      <c r="F4405" s="32">
        <v>2087</v>
      </c>
      <c r="G4405" s="32">
        <v>0</v>
      </c>
      <c r="H4405" s="32">
        <v>0</v>
      </c>
      <c r="I4405" s="32">
        <v>0</v>
      </c>
      <c r="J4405" s="32">
        <v>0</v>
      </c>
      <c r="K4405" s="32">
        <v>0</v>
      </c>
      <c r="L4405" s="32"/>
    </row>
    <row r="4406" spans="1:12">
      <c r="A4406" s="56"/>
      <c r="B4406" s="56" t="s">
        <v>8674</v>
      </c>
      <c r="C4406" s="56" t="s">
        <v>10833</v>
      </c>
      <c r="D4406" s="32">
        <v>60690</v>
      </c>
      <c r="E4406" s="32">
        <v>-57656</v>
      </c>
      <c r="F4406" s="32">
        <v>3034</v>
      </c>
      <c r="G4406" s="32">
        <v>0</v>
      </c>
      <c r="H4406" s="32">
        <v>0</v>
      </c>
      <c r="I4406" s="32">
        <v>0</v>
      </c>
      <c r="J4406" s="32">
        <v>0</v>
      </c>
      <c r="K4406" s="32">
        <v>0</v>
      </c>
      <c r="L4406" s="32"/>
    </row>
    <row r="4407" spans="1:12">
      <c r="A4407" s="56"/>
      <c r="B4407" s="56" t="s">
        <v>8803</v>
      </c>
      <c r="C4407" s="56" t="s">
        <v>11038</v>
      </c>
      <c r="D4407" s="32">
        <v>0</v>
      </c>
      <c r="E4407" s="32">
        <v>0</v>
      </c>
      <c r="F4407" s="32">
        <v>0</v>
      </c>
      <c r="G4407" s="32">
        <v>0</v>
      </c>
      <c r="H4407" s="32">
        <v>0</v>
      </c>
      <c r="I4407" s="32">
        <v>0</v>
      </c>
      <c r="J4407" s="32">
        <v>0</v>
      </c>
      <c r="K4407" s="32">
        <v>0</v>
      </c>
      <c r="L4407" s="32"/>
    </row>
    <row r="4408" spans="1:12">
      <c r="A4408" s="56"/>
      <c r="B4408" s="56" t="s">
        <v>8803</v>
      </c>
      <c r="C4408" s="56" t="s">
        <v>11039</v>
      </c>
      <c r="D4408" s="32">
        <v>0</v>
      </c>
      <c r="E4408" s="32">
        <v>0</v>
      </c>
      <c r="F4408" s="32">
        <v>0</v>
      </c>
      <c r="G4408" s="32">
        <v>0</v>
      </c>
      <c r="H4408" s="32">
        <v>0</v>
      </c>
      <c r="I4408" s="32">
        <v>0</v>
      </c>
      <c r="J4408" s="32">
        <v>0</v>
      </c>
      <c r="K4408" s="32">
        <v>0</v>
      </c>
      <c r="L4408" s="32"/>
    </row>
    <row r="4409" spans="1:12">
      <c r="A4409" s="56"/>
      <c r="B4409" s="56" t="s">
        <v>9183</v>
      </c>
      <c r="C4409" s="56" t="s">
        <v>11040</v>
      </c>
      <c r="D4409" s="32">
        <v>39558</v>
      </c>
      <c r="E4409" s="32">
        <v>-37580</v>
      </c>
      <c r="F4409" s="32">
        <v>1978</v>
      </c>
      <c r="G4409" s="32">
        <v>0</v>
      </c>
      <c r="H4409" s="32">
        <v>0</v>
      </c>
      <c r="I4409" s="32">
        <v>0</v>
      </c>
      <c r="J4409" s="32">
        <v>0</v>
      </c>
      <c r="K4409" s="32">
        <v>0</v>
      </c>
      <c r="L4409" s="32"/>
    </row>
    <row r="4410" spans="1:12">
      <c r="A4410" s="56"/>
      <c r="B4410" s="56" t="s">
        <v>9183</v>
      </c>
      <c r="C4410" s="56" t="s">
        <v>11041</v>
      </c>
      <c r="D4410" s="32">
        <v>39558</v>
      </c>
      <c r="E4410" s="32">
        <v>-37580</v>
      </c>
      <c r="F4410" s="32">
        <v>1978</v>
      </c>
      <c r="G4410" s="32">
        <v>0</v>
      </c>
      <c r="H4410" s="32">
        <v>0</v>
      </c>
      <c r="I4410" s="32">
        <v>0</v>
      </c>
      <c r="J4410" s="32">
        <v>0</v>
      </c>
      <c r="K4410" s="32">
        <v>0</v>
      </c>
      <c r="L4410" s="32"/>
    </row>
    <row r="4411" spans="1:12">
      <c r="A4411" s="56"/>
      <c r="B4411" s="56" t="s">
        <v>9183</v>
      </c>
      <c r="C4411" s="56" t="s">
        <v>11042</v>
      </c>
      <c r="D4411" s="32">
        <v>39558</v>
      </c>
      <c r="E4411" s="32">
        <v>-37580</v>
      </c>
      <c r="F4411" s="32">
        <v>1978</v>
      </c>
      <c r="G4411" s="32">
        <v>0</v>
      </c>
      <c r="H4411" s="32">
        <v>0</v>
      </c>
      <c r="I4411" s="32">
        <v>0</v>
      </c>
      <c r="J4411" s="32">
        <v>0</v>
      </c>
      <c r="K4411" s="32">
        <v>0</v>
      </c>
      <c r="L4411" s="32"/>
    </row>
    <row r="4412" spans="1:12">
      <c r="A4412" s="56"/>
      <c r="B4412" s="56" t="s">
        <v>9183</v>
      </c>
      <c r="C4412" s="56" t="s">
        <v>11043</v>
      </c>
      <c r="D4412" s="32">
        <v>39558</v>
      </c>
      <c r="E4412" s="32">
        <v>-37580</v>
      </c>
      <c r="F4412" s="32">
        <v>1978</v>
      </c>
      <c r="G4412" s="32">
        <v>0</v>
      </c>
      <c r="H4412" s="32">
        <v>0</v>
      </c>
      <c r="I4412" s="32">
        <v>0</v>
      </c>
      <c r="J4412" s="32">
        <v>0</v>
      </c>
      <c r="K4412" s="32">
        <v>0</v>
      </c>
      <c r="L4412" s="32"/>
    </row>
    <row r="4413" spans="1:12">
      <c r="A4413" s="56"/>
      <c r="B4413" s="56" t="s">
        <v>9183</v>
      </c>
      <c r="C4413" s="56" t="s">
        <v>11044</v>
      </c>
      <c r="D4413" s="32">
        <v>39558</v>
      </c>
      <c r="E4413" s="32">
        <v>-37580</v>
      </c>
      <c r="F4413" s="32">
        <v>1978</v>
      </c>
      <c r="G4413" s="32">
        <v>0</v>
      </c>
      <c r="H4413" s="32">
        <v>0</v>
      </c>
      <c r="I4413" s="32">
        <v>0</v>
      </c>
      <c r="J4413" s="32">
        <v>0</v>
      </c>
      <c r="K4413" s="32">
        <v>0</v>
      </c>
      <c r="L4413" s="32"/>
    </row>
    <row r="4414" spans="1:12">
      <c r="A4414" s="56"/>
      <c r="B4414" s="56" t="s">
        <v>9183</v>
      </c>
      <c r="C4414" s="56" t="s">
        <v>11045</v>
      </c>
      <c r="D4414" s="32">
        <v>39558</v>
      </c>
      <c r="E4414" s="32">
        <v>-37580</v>
      </c>
      <c r="F4414" s="32">
        <v>1978</v>
      </c>
      <c r="G4414" s="32">
        <v>0</v>
      </c>
      <c r="H4414" s="32">
        <v>0</v>
      </c>
      <c r="I4414" s="32">
        <v>0</v>
      </c>
      <c r="J4414" s="32">
        <v>0</v>
      </c>
      <c r="K4414" s="32">
        <v>0</v>
      </c>
      <c r="L4414" s="32"/>
    </row>
    <row r="4415" spans="1:12">
      <c r="A4415" s="56"/>
      <c r="B4415" s="56" t="s">
        <v>9183</v>
      </c>
      <c r="C4415" s="56" t="s">
        <v>11046</v>
      </c>
      <c r="D4415" s="32">
        <v>39558</v>
      </c>
      <c r="E4415" s="32">
        <v>-37580</v>
      </c>
      <c r="F4415" s="32">
        <v>1978</v>
      </c>
      <c r="G4415" s="32">
        <v>0</v>
      </c>
      <c r="H4415" s="32">
        <v>0</v>
      </c>
      <c r="I4415" s="32">
        <v>0</v>
      </c>
      <c r="J4415" s="32">
        <v>0</v>
      </c>
      <c r="K4415" s="32">
        <v>0</v>
      </c>
      <c r="L4415" s="32"/>
    </row>
    <row r="4416" spans="1:12">
      <c r="A4416" s="56"/>
      <c r="B4416" s="56" t="s">
        <v>9183</v>
      </c>
      <c r="C4416" s="56" t="s">
        <v>11047</v>
      </c>
      <c r="D4416" s="32">
        <v>39558</v>
      </c>
      <c r="E4416" s="32">
        <v>-37580</v>
      </c>
      <c r="F4416" s="32">
        <v>1978</v>
      </c>
      <c r="G4416" s="32">
        <v>0</v>
      </c>
      <c r="H4416" s="32">
        <v>0</v>
      </c>
      <c r="I4416" s="32">
        <v>0</v>
      </c>
      <c r="J4416" s="32">
        <v>0</v>
      </c>
      <c r="K4416" s="32">
        <v>0</v>
      </c>
      <c r="L4416" s="32"/>
    </row>
    <row r="4417" spans="1:12">
      <c r="A4417" s="56"/>
      <c r="B4417" s="56" t="s">
        <v>9183</v>
      </c>
      <c r="C4417" s="56" t="s">
        <v>11048</v>
      </c>
      <c r="D4417" s="32">
        <v>39558</v>
      </c>
      <c r="E4417" s="32">
        <v>-37580</v>
      </c>
      <c r="F4417" s="32">
        <v>1978</v>
      </c>
      <c r="G4417" s="32">
        <v>0</v>
      </c>
      <c r="H4417" s="32">
        <v>0</v>
      </c>
      <c r="I4417" s="32">
        <v>0</v>
      </c>
      <c r="J4417" s="32">
        <v>0</v>
      </c>
      <c r="K4417" s="32">
        <v>0</v>
      </c>
      <c r="L4417" s="32"/>
    </row>
    <row r="4418" spans="1:12">
      <c r="A4418" s="56"/>
      <c r="B4418" s="56" t="s">
        <v>9183</v>
      </c>
      <c r="C4418" s="56" t="s">
        <v>11049</v>
      </c>
      <c r="D4418" s="32">
        <v>39558</v>
      </c>
      <c r="E4418" s="32">
        <v>-37580</v>
      </c>
      <c r="F4418" s="32">
        <v>1978</v>
      </c>
      <c r="G4418" s="32">
        <v>0</v>
      </c>
      <c r="H4418" s="32">
        <v>0</v>
      </c>
      <c r="I4418" s="32">
        <v>0</v>
      </c>
      <c r="J4418" s="32">
        <v>0</v>
      </c>
      <c r="K4418" s="32">
        <v>0</v>
      </c>
      <c r="L4418" s="32"/>
    </row>
    <row r="4419" spans="1:12">
      <c r="A4419" s="56"/>
      <c r="B4419" s="56" t="s">
        <v>9183</v>
      </c>
      <c r="C4419" s="56" t="s">
        <v>11050</v>
      </c>
      <c r="D4419" s="32">
        <v>39558</v>
      </c>
      <c r="E4419" s="32">
        <v>-37580</v>
      </c>
      <c r="F4419" s="32">
        <v>1978</v>
      </c>
      <c r="G4419" s="32">
        <v>0</v>
      </c>
      <c r="H4419" s="32">
        <v>0</v>
      </c>
      <c r="I4419" s="32">
        <v>0</v>
      </c>
      <c r="J4419" s="32">
        <v>0</v>
      </c>
      <c r="K4419" s="32">
        <v>0</v>
      </c>
      <c r="L4419" s="32"/>
    </row>
    <row r="4420" spans="1:12">
      <c r="A4420" s="56"/>
      <c r="B4420" s="56" t="s">
        <v>9183</v>
      </c>
      <c r="C4420" s="56" t="s">
        <v>11051</v>
      </c>
      <c r="D4420" s="32">
        <v>39558</v>
      </c>
      <c r="E4420" s="32">
        <v>-37580</v>
      </c>
      <c r="F4420" s="32">
        <v>1978</v>
      </c>
      <c r="G4420" s="32">
        <v>0</v>
      </c>
      <c r="H4420" s="32">
        <v>0</v>
      </c>
      <c r="I4420" s="32">
        <v>0</v>
      </c>
      <c r="J4420" s="32">
        <v>0</v>
      </c>
      <c r="K4420" s="32">
        <v>0</v>
      </c>
      <c r="L4420" s="32"/>
    </row>
    <row r="4421" spans="1:12">
      <c r="A4421" s="56"/>
      <c r="B4421" s="56" t="s">
        <v>8775</v>
      </c>
      <c r="C4421" s="56" t="s">
        <v>10909</v>
      </c>
      <c r="D4421" s="32">
        <v>237350</v>
      </c>
      <c r="E4421" s="32">
        <v>-225482</v>
      </c>
      <c r="F4421" s="32">
        <v>11867</v>
      </c>
      <c r="G4421" s="32">
        <v>0</v>
      </c>
      <c r="H4421" s="32">
        <v>0</v>
      </c>
      <c r="I4421" s="32">
        <v>0</v>
      </c>
      <c r="J4421" s="32">
        <v>0</v>
      </c>
      <c r="K4421" s="32">
        <v>0</v>
      </c>
      <c r="L4421" s="32"/>
    </row>
    <row r="4422" spans="1:12">
      <c r="A4422" s="56"/>
      <c r="B4422" s="56" t="s">
        <v>9137</v>
      </c>
      <c r="C4422" s="56" t="s">
        <v>10485</v>
      </c>
      <c r="D4422" s="32">
        <v>15300</v>
      </c>
      <c r="E4422" s="32">
        <v>-14535</v>
      </c>
      <c r="F4422" s="32">
        <v>765</v>
      </c>
      <c r="G4422" s="32">
        <v>0</v>
      </c>
      <c r="H4422" s="32">
        <v>0</v>
      </c>
      <c r="I4422" s="32">
        <v>0</v>
      </c>
      <c r="J4422" s="32">
        <v>0</v>
      </c>
      <c r="K4422" s="32">
        <v>0</v>
      </c>
      <c r="L4422" s="32"/>
    </row>
    <row r="4423" spans="1:12">
      <c r="A4423" s="56"/>
      <c r="B4423" s="56" t="s">
        <v>9138</v>
      </c>
      <c r="C4423" s="56" t="s">
        <v>10486</v>
      </c>
      <c r="D4423" s="32">
        <v>476101</v>
      </c>
      <c r="E4423" s="32">
        <v>-452296</v>
      </c>
      <c r="F4423" s="32">
        <v>23805</v>
      </c>
      <c r="G4423" s="32">
        <v>0</v>
      </c>
      <c r="H4423" s="32">
        <v>0</v>
      </c>
      <c r="I4423" s="32">
        <v>0</v>
      </c>
      <c r="J4423" s="32">
        <v>0</v>
      </c>
      <c r="K4423" s="32">
        <v>0</v>
      </c>
      <c r="L4423" s="32"/>
    </row>
    <row r="4424" spans="1:12">
      <c r="A4424" s="56"/>
      <c r="B4424" s="56" t="s">
        <v>8280</v>
      </c>
      <c r="C4424" s="56" t="s">
        <v>10263</v>
      </c>
      <c r="D4424" s="32">
        <v>588000</v>
      </c>
      <c r="E4424" s="32">
        <v>-558600</v>
      </c>
      <c r="F4424" s="32">
        <v>29400</v>
      </c>
      <c r="G4424" s="32">
        <v>0</v>
      </c>
      <c r="H4424" s="32">
        <v>0</v>
      </c>
      <c r="I4424" s="32">
        <v>0</v>
      </c>
      <c r="J4424" s="32">
        <v>0</v>
      </c>
      <c r="K4424" s="32">
        <v>0</v>
      </c>
      <c r="L4424" s="32"/>
    </row>
    <row r="4425" spans="1:12">
      <c r="A4425" s="56"/>
      <c r="B4425" s="56" t="s">
        <v>8803</v>
      </c>
      <c r="C4425" s="56" t="s">
        <v>11052</v>
      </c>
      <c r="D4425" s="32">
        <v>1</v>
      </c>
      <c r="E4425" s="32">
        <v>-1</v>
      </c>
      <c r="F4425" s="32">
        <v>0</v>
      </c>
      <c r="G4425" s="32">
        <v>0</v>
      </c>
      <c r="H4425" s="32">
        <v>0</v>
      </c>
      <c r="I4425" s="32">
        <v>0</v>
      </c>
      <c r="J4425" s="32">
        <v>0</v>
      </c>
      <c r="K4425" s="32">
        <v>0</v>
      </c>
      <c r="L4425" s="32"/>
    </row>
    <row r="4426" spans="1:12">
      <c r="A4426" s="56"/>
      <c r="B4426" s="56" t="s">
        <v>8803</v>
      </c>
      <c r="C4426" s="56" t="s">
        <v>11053</v>
      </c>
      <c r="D4426" s="32">
        <v>1</v>
      </c>
      <c r="E4426" s="32">
        <v>-1</v>
      </c>
      <c r="F4426" s="32">
        <v>0</v>
      </c>
      <c r="G4426" s="32">
        <v>0</v>
      </c>
      <c r="H4426" s="32">
        <v>0</v>
      </c>
      <c r="I4426" s="32">
        <v>0</v>
      </c>
      <c r="J4426" s="32">
        <v>0</v>
      </c>
      <c r="K4426" s="32">
        <v>0</v>
      </c>
      <c r="L4426" s="32"/>
    </row>
    <row r="4427" spans="1:12">
      <c r="A4427" s="56"/>
      <c r="B4427" s="56" t="s">
        <v>7447</v>
      </c>
      <c r="C4427" s="56" t="s">
        <v>9534</v>
      </c>
      <c r="D4427" s="32">
        <v>59850</v>
      </c>
      <c r="E4427" s="32">
        <v>-56858</v>
      </c>
      <c r="F4427" s="32">
        <v>2992</v>
      </c>
      <c r="G4427" s="32">
        <v>0</v>
      </c>
      <c r="H4427" s="32">
        <v>0</v>
      </c>
      <c r="I4427" s="32">
        <v>0</v>
      </c>
      <c r="J4427" s="32">
        <v>0</v>
      </c>
      <c r="K4427" s="32">
        <v>0</v>
      </c>
      <c r="L4427" s="32"/>
    </row>
    <row r="4428" spans="1:12">
      <c r="A4428" s="56"/>
      <c r="B4428" s="56" t="s">
        <v>8534</v>
      </c>
      <c r="C4428" s="56" t="s">
        <v>10834</v>
      </c>
      <c r="D4428" s="32">
        <v>15886</v>
      </c>
      <c r="E4428" s="32">
        <v>-15092</v>
      </c>
      <c r="F4428" s="32">
        <v>794</v>
      </c>
      <c r="G4428" s="32">
        <v>0</v>
      </c>
      <c r="H4428" s="32">
        <v>0</v>
      </c>
      <c r="I4428" s="32">
        <v>0</v>
      </c>
      <c r="J4428" s="32">
        <v>0</v>
      </c>
      <c r="K4428" s="32">
        <v>0</v>
      </c>
      <c r="L4428" s="32"/>
    </row>
    <row r="4429" spans="1:12">
      <c r="A4429" s="56"/>
      <c r="B4429" s="56" t="s">
        <v>8675</v>
      </c>
      <c r="C4429" s="56" t="s">
        <v>10835</v>
      </c>
      <c r="D4429" s="32">
        <v>939800</v>
      </c>
      <c r="E4429" s="32">
        <v>-892810</v>
      </c>
      <c r="F4429" s="32">
        <v>46990</v>
      </c>
      <c r="G4429" s="32">
        <v>0</v>
      </c>
      <c r="H4429" s="32">
        <v>0</v>
      </c>
      <c r="I4429" s="32">
        <v>0</v>
      </c>
      <c r="J4429" s="32">
        <v>0</v>
      </c>
      <c r="K4429" s="32">
        <v>0</v>
      </c>
      <c r="L4429" s="32"/>
    </row>
    <row r="4430" spans="1:12">
      <c r="A4430" s="56"/>
      <c r="B4430" s="56" t="s">
        <v>7572</v>
      </c>
      <c r="C4430" s="56" t="s">
        <v>9357</v>
      </c>
      <c r="D4430" s="32">
        <v>57877</v>
      </c>
      <c r="E4430" s="32">
        <v>-54983</v>
      </c>
      <c r="F4430" s="32">
        <v>2894</v>
      </c>
      <c r="G4430" s="32">
        <v>0</v>
      </c>
      <c r="H4430" s="32">
        <v>0</v>
      </c>
      <c r="I4430" s="32">
        <v>0</v>
      </c>
      <c r="J4430" s="32">
        <v>0</v>
      </c>
      <c r="K4430" s="32">
        <v>0</v>
      </c>
      <c r="L4430" s="32"/>
    </row>
    <row r="4431" spans="1:12">
      <c r="A4431" s="56"/>
      <c r="B4431" s="56" t="s">
        <v>8507</v>
      </c>
      <c r="C4431" s="56" t="s">
        <v>10836</v>
      </c>
      <c r="D4431" s="32">
        <v>38934</v>
      </c>
      <c r="E4431" s="32">
        <v>-36987</v>
      </c>
      <c r="F4431" s="32">
        <v>1947</v>
      </c>
      <c r="G4431" s="32">
        <v>0</v>
      </c>
      <c r="H4431" s="32">
        <v>0</v>
      </c>
      <c r="I4431" s="32">
        <v>0</v>
      </c>
      <c r="J4431" s="32">
        <v>0</v>
      </c>
      <c r="K4431" s="32">
        <v>0</v>
      </c>
      <c r="L4431" s="32"/>
    </row>
    <row r="4432" spans="1:12">
      <c r="A4432" s="56"/>
      <c r="B4432" s="56" t="s">
        <v>8507</v>
      </c>
      <c r="C4432" s="56" t="s">
        <v>10837</v>
      </c>
      <c r="D4432" s="32">
        <v>38934</v>
      </c>
      <c r="E4432" s="32">
        <v>-36987</v>
      </c>
      <c r="F4432" s="32">
        <v>1947</v>
      </c>
      <c r="G4432" s="32">
        <v>0</v>
      </c>
      <c r="H4432" s="32">
        <v>0</v>
      </c>
      <c r="I4432" s="32">
        <v>0</v>
      </c>
      <c r="J4432" s="32">
        <v>0</v>
      </c>
      <c r="K4432" s="32">
        <v>0</v>
      </c>
      <c r="L4432" s="32"/>
    </row>
    <row r="4433" spans="1:12">
      <c r="A4433" s="56"/>
      <c r="B4433" s="56" t="s">
        <v>8507</v>
      </c>
      <c r="C4433" s="56" t="s">
        <v>10838</v>
      </c>
      <c r="D4433" s="32">
        <v>38934</v>
      </c>
      <c r="E4433" s="32">
        <v>-36987</v>
      </c>
      <c r="F4433" s="32">
        <v>1947</v>
      </c>
      <c r="G4433" s="32">
        <v>0</v>
      </c>
      <c r="H4433" s="32">
        <v>0</v>
      </c>
      <c r="I4433" s="32">
        <v>0</v>
      </c>
      <c r="J4433" s="32">
        <v>0</v>
      </c>
      <c r="K4433" s="32">
        <v>0</v>
      </c>
      <c r="L4433" s="32"/>
    </row>
    <row r="4434" spans="1:12">
      <c r="A4434" s="56"/>
      <c r="B4434" s="56" t="s">
        <v>8507</v>
      </c>
      <c r="C4434" s="56" t="s">
        <v>10839</v>
      </c>
      <c r="D4434" s="32">
        <v>38934</v>
      </c>
      <c r="E4434" s="32">
        <v>-36987</v>
      </c>
      <c r="F4434" s="32">
        <v>1947</v>
      </c>
      <c r="G4434" s="32">
        <v>0</v>
      </c>
      <c r="H4434" s="32">
        <v>0</v>
      </c>
      <c r="I4434" s="32">
        <v>0</v>
      </c>
      <c r="J4434" s="32">
        <v>0</v>
      </c>
      <c r="K4434" s="32">
        <v>0</v>
      </c>
      <c r="L4434" s="32"/>
    </row>
    <row r="4435" spans="1:12">
      <c r="A4435" s="56"/>
      <c r="B4435" s="56" t="s">
        <v>8507</v>
      </c>
      <c r="C4435" s="56" t="s">
        <v>10840</v>
      </c>
      <c r="D4435" s="32">
        <v>38934</v>
      </c>
      <c r="E4435" s="32">
        <v>-36987</v>
      </c>
      <c r="F4435" s="32">
        <v>1947</v>
      </c>
      <c r="G4435" s="32">
        <v>0</v>
      </c>
      <c r="H4435" s="32">
        <v>0</v>
      </c>
      <c r="I4435" s="32">
        <v>0</v>
      </c>
      <c r="J4435" s="32">
        <v>0</v>
      </c>
      <c r="K4435" s="32">
        <v>0</v>
      </c>
      <c r="L4435" s="32"/>
    </row>
    <row r="4436" spans="1:12">
      <c r="A4436" s="56"/>
      <c r="B4436" s="56" t="s">
        <v>8507</v>
      </c>
      <c r="C4436" s="56" t="s">
        <v>10841</v>
      </c>
      <c r="D4436" s="32">
        <v>38934</v>
      </c>
      <c r="E4436" s="32">
        <v>-36987</v>
      </c>
      <c r="F4436" s="32">
        <v>1947</v>
      </c>
      <c r="G4436" s="32">
        <v>0</v>
      </c>
      <c r="H4436" s="32">
        <v>0</v>
      </c>
      <c r="I4436" s="32">
        <v>0</v>
      </c>
      <c r="J4436" s="32">
        <v>0</v>
      </c>
      <c r="K4436" s="32">
        <v>0</v>
      </c>
      <c r="L4436" s="32"/>
    </row>
    <row r="4437" spans="1:12">
      <c r="A4437" s="56"/>
      <c r="B4437" s="56" t="s">
        <v>8507</v>
      </c>
      <c r="C4437" s="56" t="s">
        <v>10842</v>
      </c>
      <c r="D4437" s="32">
        <v>38934</v>
      </c>
      <c r="E4437" s="32">
        <v>-36987</v>
      </c>
      <c r="F4437" s="32">
        <v>1947</v>
      </c>
      <c r="G4437" s="32">
        <v>0</v>
      </c>
      <c r="H4437" s="32">
        <v>0</v>
      </c>
      <c r="I4437" s="32">
        <v>0</v>
      </c>
      <c r="J4437" s="32">
        <v>0</v>
      </c>
      <c r="K4437" s="32">
        <v>0</v>
      </c>
      <c r="L4437" s="32"/>
    </row>
    <row r="4438" spans="1:12">
      <c r="A4438" s="56"/>
      <c r="B4438" s="56" t="s">
        <v>8507</v>
      </c>
      <c r="C4438" s="56" t="s">
        <v>10755</v>
      </c>
      <c r="D4438" s="32">
        <v>77868</v>
      </c>
      <c r="E4438" s="32">
        <v>-73975</v>
      </c>
      <c r="F4438" s="32">
        <v>3893</v>
      </c>
      <c r="G4438" s="32">
        <v>0</v>
      </c>
      <c r="H4438" s="32">
        <v>0</v>
      </c>
      <c r="I4438" s="32">
        <v>0</v>
      </c>
      <c r="J4438" s="32">
        <v>0</v>
      </c>
      <c r="K4438" s="32">
        <v>0</v>
      </c>
      <c r="L4438" s="32"/>
    </row>
    <row r="4439" spans="1:12">
      <c r="A4439" s="56"/>
      <c r="B4439" s="56" t="s">
        <v>8507</v>
      </c>
      <c r="C4439" s="56" t="s">
        <v>10843</v>
      </c>
      <c r="D4439" s="32">
        <v>38934</v>
      </c>
      <c r="E4439" s="32">
        <v>-36987</v>
      </c>
      <c r="F4439" s="32">
        <v>1947</v>
      </c>
      <c r="G4439" s="32">
        <v>0</v>
      </c>
      <c r="H4439" s="32">
        <v>0</v>
      </c>
      <c r="I4439" s="32">
        <v>0</v>
      </c>
      <c r="J4439" s="32">
        <v>0</v>
      </c>
      <c r="K4439" s="32">
        <v>0</v>
      </c>
      <c r="L4439" s="32"/>
    </row>
    <row r="4440" spans="1:12">
      <c r="A4440" s="56"/>
      <c r="B4440" s="56" t="s">
        <v>8507</v>
      </c>
      <c r="C4440" s="56" t="s">
        <v>10844</v>
      </c>
      <c r="D4440" s="32">
        <v>38934</v>
      </c>
      <c r="E4440" s="32">
        <v>-36987</v>
      </c>
      <c r="F4440" s="32">
        <v>1947</v>
      </c>
      <c r="G4440" s="32">
        <v>0</v>
      </c>
      <c r="H4440" s="32">
        <v>0</v>
      </c>
      <c r="I4440" s="32">
        <v>0</v>
      </c>
      <c r="J4440" s="32">
        <v>0</v>
      </c>
      <c r="K4440" s="32">
        <v>0</v>
      </c>
      <c r="L4440" s="32"/>
    </row>
    <row r="4441" spans="1:12">
      <c r="A4441" s="56"/>
      <c r="B4441" s="56" t="s">
        <v>8507</v>
      </c>
      <c r="C4441" s="56" t="s">
        <v>10845</v>
      </c>
      <c r="D4441" s="32">
        <v>38934</v>
      </c>
      <c r="E4441" s="32">
        <v>-36987</v>
      </c>
      <c r="F4441" s="32">
        <v>1947</v>
      </c>
      <c r="G4441" s="32">
        <v>0</v>
      </c>
      <c r="H4441" s="32">
        <v>0</v>
      </c>
      <c r="I4441" s="32">
        <v>0</v>
      </c>
      <c r="J4441" s="32">
        <v>0</v>
      </c>
      <c r="K4441" s="32">
        <v>0</v>
      </c>
      <c r="L4441" s="32"/>
    </row>
    <row r="4442" spans="1:12">
      <c r="A4442" s="56"/>
      <c r="B4442" s="56" t="s">
        <v>8507</v>
      </c>
      <c r="C4442" s="56" t="s">
        <v>10846</v>
      </c>
      <c r="D4442" s="32">
        <v>38934</v>
      </c>
      <c r="E4442" s="32">
        <v>-36987</v>
      </c>
      <c r="F4442" s="32">
        <v>1947</v>
      </c>
      <c r="G4442" s="32">
        <v>0</v>
      </c>
      <c r="H4442" s="32">
        <v>0</v>
      </c>
      <c r="I4442" s="32">
        <v>0</v>
      </c>
      <c r="J4442" s="32">
        <v>0</v>
      </c>
      <c r="K4442" s="32">
        <v>0</v>
      </c>
      <c r="L4442" s="32"/>
    </row>
    <row r="4443" spans="1:12">
      <c r="A4443" s="56"/>
      <c r="B4443" s="56" t="s">
        <v>8507</v>
      </c>
      <c r="C4443" s="56" t="s">
        <v>10847</v>
      </c>
      <c r="D4443" s="32">
        <v>38934</v>
      </c>
      <c r="E4443" s="32">
        <v>-36987</v>
      </c>
      <c r="F4443" s="32">
        <v>1947</v>
      </c>
      <c r="G4443" s="32">
        <v>0</v>
      </c>
      <c r="H4443" s="32">
        <v>0</v>
      </c>
      <c r="I4443" s="32">
        <v>0</v>
      </c>
      <c r="J4443" s="32">
        <v>0</v>
      </c>
      <c r="K4443" s="32">
        <v>0</v>
      </c>
      <c r="L4443" s="32"/>
    </row>
    <row r="4444" spans="1:12">
      <c r="A4444" s="56"/>
      <c r="B4444" s="56" t="s">
        <v>8507</v>
      </c>
      <c r="C4444" s="56" t="s">
        <v>10848</v>
      </c>
      <c r="D4444" s="32">
        <v>38934</v>
      </c>
      <c r="E4444" s="32">
        <v>-36987</v>
      </c>
      <c r="F4444" s="32">
        <v>1947</v>
      </c>
      <c r="G4444" s="32">
        <v>0</v>
      </c>
      <c r="H4444" s="32">
        <v>0</v>
      </c>
      <c r="I4444" s="32">
        <v>0</v>
      </c>
      <c r="J4444" s="32">
        <v>0</v>
      </c>
      <c r="K4444" s="32">
        <v>0</v>
      </c>
      <c r="L4444" s="32"/>
    </row>
    <row r="4445" spans="1:12">
      <c r="A4445" s="56"/>
      <c r="B4445" s="56" t="s">
        <v>8507</v>
      </c>
      <c r="C4445" s="56" t="s">
        <v>10849</v>
      </c>
      <c r="D4445" s="32">
        <v>38934</v>
      </c>
      <c r="E4445" s="32">
        <v>-36987</v>
      </c>
      <c r="F4445" s="32">
        <v>1947</v>
      </c>
      <c r="G4445" s="32">
        <v>0</v>
      </c>
      <c r="H4445" s="32">
        <v>0</v>
      </c>
      <c r="I4445" s="32">
        <v>0</v>
      </c>
      <c r="J4445" s="32">
        <v>0</v>
      </c>
      <c r="K4445" s="32">
        <v>0</v>
      </c>
      <c r="L4445" s="32"/>
    </row>
    <row r="4446" spans="1:12">
      <c r="A4446" s="56"/>
      <c r="B4446" s="56" t="s">
        <v>8507</v>
      </c>
      <c r="C4446" s="56" t="s">
        <v>10850</v>
      </c>
      <c r="D4446" s="32">
        <v>38934</v>
      </c>
      <c r="E4446" s="32">
        <v>-36987</v>
      </c>
      <c r="F4446" s="32">
        <v>1947</v>
      </c>
      <c r="G4446" s="32">
        <v>0</v>
      </c>
      <c r="H4446" s="32">
        <v>0</v>
      </c>
      <c r="I4446" s="32">
        <v>0</v>
      </c>
      <c r="J4446" s="32">
        <v>0</v>
      </c>
      <c r="K4446" s="32">
        <v>0</v>
      </c>
      <c r="L4446" s="32"/>
    </row>
    <row r="4447" spans="1:12">
      <c r="A4447" s="56"/>
      <c r="B4447" s="56" t="s">
        <v>8507</v>
      </c>
      <c r="C4447" s="56" t="s">
        <v>10851</v>
      </c>
      <c r="D4447" s="32">
        <v>38934</v>
      </c>
      <c r="E4447" s="32">
        <v>-36987</v>
      </c>
      <c r="F4447" s="32">
        <v>1947</v>
      </c>
      <c r="G4447" s="32">
        <v>0</v>
      </c>
      <c r="H4447" s="32">
        <v>0</v>
      </c>
      <c r="I4447" s="32">
        <v>0</v>
      </c>
      <c r="J4447" s="32">
        <v>0</v>
      </c>
      <c r="K4447" s="32">
        <v>0</v>
      </c>
      <c r="L4447" s="32"/>
    </row>
    <row r="4448" spans="1:12">
      <c r="A4448" s="56"/>
      <c r="B4448" s="56" t="s">
        <v>8507</v>
      </c>
      <c r="C4448" s="56" t="s">
        <v>10852</v>
      </c>
      <c r="D4448" s="32">
        <v>38934</v>
      </c>
      <c r="E4448" s="32">
        <v>-36987</v>
      </c>
      <c r="F4448" s="32">
        <v>1947</v>
      </c>
      <c r="G4448" s="32">
        <v>0</v>
      </c>
      <c r="H4448" s="32">
        <v>0</v>
      </c>
      <c r="I4448" s="32">
        <v>0</v>
      </c>
      <c r="J4448" s="32">
        <v>0</v>
      </c>
      <c r="K4448" s="32">
        <v>0</v>
      </c>
      <c r="L4448" s="32"/>
    </row>
    <row r="4449" spans="1:12">
      <c r="A4449" s="56"/>
      <c r="B4449" s="56" t="s">
        <v>8507</v>
      </c>
      <c r="C4449" s="56" t="s">
        <v>10853</v>
      </c>
      <c r="D4449" s="32">
        <v>38934</v>
      </c>
      <c r="E4449" s="32">
        <v>-36987</v>
      </c>
      <c r="F4449" s="32">
        <v>1947</v>
      </c>
      <c r="G4449" s="32">
        <v>0</v>
      </c>
      <c r="H4449" s="32">
        <v>0</v>
      </c>
      <c r="I4449" s="32">
        <v>0</v>
      </c>
      <c r="J4449" s="32">
        <v>0</v>
      </c>
      <c r="K4449" s="32">
        <v>0</v>
      </c>
      <c r="L4449" s="32"/>
    </row>
    <row r="4450" spans="1:12">
      <c r="A4450" s="56"/>
      <c r="B4450" s="56" t="s">
        <v>8507</v>
      </c>
      <c r="C4450" s="56" t="s">
        <v>10854</v>
      </c>
      <c r="D4450" s="32">
        <v>38934</v>
      </c>
      <c r="E4450" s="32">
        <v>-36987</v>
      </c>
      <c r="F4450" s="32">
        <v>1947</v>
      </c>
      <c r="G4450" s="32">
        <v>0</v>
      </c>
      <c r="H4450" s="32">
        <v>0</v>
      </c>
      <c r="I4450" s="32">
        <v>0</v>
      </c>
      <c r="J4450" s="32">
        <v>0</v>
      </c>
      <c r="K4450" s="32">
        <v>0</v>
      </c>
      <c r="L4450" s="32"/>
    </row>
    <row r="4451" spans="1:12">
      <c r="A4451" s="56"/>
      <c r="B4451" s="56" t="s">
        <v>8507</v>
      </c>
      <c r="C4451" s="56" t="s">
        <v>10855</v>
      </c>
      <c r="D4451" s="32">
        <v>38934</v>
      </c>
      <c r="E4451" s="32">
        <v>-36987</v>
      </c>
      <c r="F4451" s="32">
        <v>1947</v>
      </c>
      <c r="G4451" s="32">
        <v>0</v>
      </c>
      <c r="H4451" s="32">
        <v>0</v>
      </c>
      <c r="I4451" s="32">
        <v>0</v>
      </c>
      <c r="J4451" s="32">
        <v>0</v>
      </c>
      <c r="K4451" s="32">
        <v>0</v>
      </c>
      <c r="L4451" s="32"/>
    </row>
    <row r="4452" spans="1:12">
      <c r="A4452" s="56"/>
      <c r="B4452" s="56" t="s">
        <v>8507</v>
      </c>
      <c r="C4452" s="56" t="s">
        <v>10856</v>
      </c>
      <c r="D4452" s="32">
        <v>38934</v>
      </c>
      <c r="E4452" s="32">
        <v>-36987</v>
      </c>
      <c r="F4452" s="32">
        <v>1947</v>
      </c>
      <c r="G4452" s="32">
        <v>0</v>
      </c>
      <c r="H4452" s="32">
        <v>0</v>
      </c>
      <c r="I4452" s="32">
        <v>0</v>
      </c>
      <c r="J4452" s="32">
        <v>0</v>
      </c>
      <c r="K4452" s="32">
        <v>0</v>
      </c>
      <c r="L4452" s="32"/>
    </row>
    <row r="4453" spans="1:12">
      <c r="A4453" s="56"/>
      <c r="B4453" s="56" t="s">
        <v>8507</v>
      </c>
      <c r="C4453" s="56" t="s">
        <v>10857</v>
      </c>
      <c r="D4453" s="32">
        <v>38934</v>
      </c>
      <c r="E4453" s="32">
        <v>-36987</v>
      </c>
      <c r="F4453" s="32">
        <v>1947</v>
      </c>
      <c r="G4453" s="32">
        <v>0</v>
      </c>
      <c r="H4453" s="32">
        <v>0</v>
      </c>
      <c r="I4453" s="32">
        <v>0</v>
      </c>
      <c r="J4453" s="32">
        <v>0</v>
      </c>
      <c r="K4453" s="32">
        <v>0</v>
      </c>
      <c r="L4453" s="32"/>
    </row>
    <row r="4454" spans="1:12">
      <c r="A4454" s="56"/>
      <c r="B4454" s="56" t="s">
        <v>8507</v>
      </c>
      <c r="C4454" s="56" t="s">
        <v>10858</v>
      </c>
      <c r="D4454" s="32">
        <v>38934</v>
      </c>
      <c r="E4454" s="32">
        <v>-36987</v>
      </c>
      <c r="F4454" s="32">
        <v>1947</v>
      </c>
      <c r="G4454" s="32">
        <v>0</v>
      </c>
      <c r="H4454" s="32">
        <v>0</v>
      </c>
      <c r="I4454" s="32">
        <v>0</v>
      </c>
      <c r="J4454" s="32">
        <v>0</v>
      </c>
      <c r="K4454" s="32">
        <v>0</v>
      </c>
      <c r="L4454" s="32"/>
    </row>
    <row r="4455" spans="1:12">
      <c r="A4455" s="56"/>
      <c r="B4455" s="56" t="s">
        <v>8507</v>
      </c>
      <c r="C4455" s="56" t="s">
        <v>10859</v>
      </c>
      <c r="D4455" s="32">
        <v>38934</v>
      </c>
      <c r="E4455" s="32">
        <v>-36987</v>
      </c>
      <c r="F4455" s="32">
        <v>1947</v>
      </c>
      <c r="G4455" s="32">
        <v>0</v>
      </c>
      <c r="H4455" s="32">
        <v>0</v>
      </c>
      <c r="I4455" s="32">
        <v>0</v>
      </c>
      <c r="J4455" s="32">
        <v>0</v>
      </c>
      <c r="K4455" s="32">
        <v>0</v>
      </c>
      <c r="L4455" s="32"/>
    </row>
    <row r="4456" spans="1:12">
      <c r="A4456" s="56"/>
      <c r="B4456" s="56" t="s">
        <v>8507</v>
      </c>
      <c r="C4456" s="56" t="s">
        <v>10860</v>
      </c>
      <c r="D4456" s="32">
        <v>38934</v>
      </c>
      <c r="E4456" s="32">
        <v>-36987</v>
      </c>
      <c r="F4456" s="32">
        <v>1947</v>
      </c>
      <c r="G4456" s="32">
        <v>0</v>
      </c>
      <c r="H4456" s="32">
        <v>0</v>
      </c>
      <c r="I4456" s="32">
        <v>0</v>
      </c>
      <c r="J4456" s="32">
        <v>0</v>
      </c>
      <c r="K4456" s="32">
        <v>0</v>
      </c>
      <c r="L4456" s="32"/>
    </row>
    <row r="4457" spans="1:12">
      <c r="A4457" s="56"/>
      <c r="B4457" s="56" t="s">
        <v>8507</v>
      </c>
      <c r="C4457" s="56" t="s">
        <v>10861</v>
      </c>
      <c r="D4457" s="32">
        <v>38934</v>
      </c>
      <c r="E4457" s="32">
        <v>-36987</v>
      </c>
      <c r="F4457" s="32">
        <v>1947</v>
      </c>
      <c r="G4457" s="32">
        <v>0</v>
      </c>
      <c r="H4457" s="32">
        <v>0</v>
      </c>
      <c r="I4457" s="32">
        <v>0</v>
      </c>
      <c r="J4457" s="32">
        <v>0</v>
      </c>
      <c r="K4457" s="32">
        <v>0</v>
      </c>
      <c r="L4457" s="32"/>
    </row>
    <row r="4458" spans="1:12">
      <c r="A4458" s="56"/>
      <c r="B4458" s="56" t="s">
        <v>8507</v>
      </c>
      <c r="C4458" s="56" t="s">
        <v>10862</v>
      </c>
      <c r="D4458" s="32">
        <v>38934</v>
      </c>
      <c r="E4458" s="32">
        <v>-36987</v>
      </c>
      <c r="F4458" s="32">
        <v>1947</v>
      </c>
      <c r="G4458" s="32">
        <v>0</v>
      </c>
      <c r="H4458" s="32">
        <v>0</v>
      </c>
      <c r="I4458" s="32">
        <v>0</v>
      </c>
      <c r="J4458" s="32">
        <v>0</v>
      </c>
      <c r="K4458" s="32">
        <v>0</v>
      </c>
      <c r="L4458" s="32"/>
    </row>
    <row r="4459" spans="1:12">
      <c r="A4459" s="56"/>
      <c r="B4459" s="56" t="s">
        <v>8507</v>
      </c>
      <c r="C4459" s="56" t="s">
        <v>10863</v>
      </c>
      <c r="D4459" s="32">
        <v>38934</v>
      </c>
      <c r="E4459" s="32">
        <v>-36987</v>
      </c>
      <c r="F4459" s="32">
        <v>1947</v>
      </c>
      <c r="G4459" s="32">
        <v>0</v>
      </c>
      <c r="H4459" s="32">
        <v>0</v>
      </c>
      <c r="I4459" s="32">
        <v>0</v>
      </c>
      <c r="J4459" s="32">
        <v>0</v>
      </c>
      <c r="K4459" s="32">
        <v>0</v>
      </c>
      <c r="L4459" s="32"/>
    </row>
    <row r="4460" spans="1:12">
      <c r="A4460" s="56"/>
      <c r="B4460" s="56" t="s">
        <v>9080</v>
      </c>
      <c r="C4460" s="56" t="s">
        <v>9535</v>
      </c>
      <c r="D4460" s="32">
        <v>45793</v>
      </c>
      <c r="E4460" s="32">
        <v>-43503</v>
      </c>
      <c r="F4460" s="32">
        <v>2290</v>
      </c>
      <c r="G4460" s="32">
        <v>0</v>
      </c>
      <c r="H4460" s="32">
        <v>0</v>
      </c>
      <c r="I4460" s="32">
        <v>0</v>
      </c>
      <c r="J4460" s="32">
        <v>0</v>
      </c>
      <c r="K4460" s="32">
        <v>0</v>
      </c>
      <c r="L4460" s="32"/>
    </row>
    <row r="4461" spans="1:12">
      <c r="A4461" s="56"/>
      <c r="B4461" s="56" t="s">
        <v>7448</v>
      </c>
      <c r="C4461" s="56" t="s">
        <v>9536</v>
      </c>
      <c r="D4461" s="32">
        <v>44966</v>
      </c>
      <c r="E4461" s="32">
        <v>-42718</v>
      </c>
      <c r="F4461" s="32">
        <v>2248</v>
      </c>
      <c r="G4461" s="32">
        <v>0</v>
      </c>
      <c r="H4461" s="32">
        <v>0</v>
      </c>
      <c r="I4461" s="32">
        <v>0</v>
      </c>
      <c r="J4461" s="32">
        <v>0</v>
      </c>
      <c r="K4461" s="32">
        <v>0</v>
      </c>
      <c r="L4461" s="32"/>
    </row>
    <row r="4462" spans="1:12">
      <c r="A4462" s="56"/>
      <c r="B4462" s="56" t="s">
        <v>7449</v>
      </c>
      <c r="C4462" s="56" t="s">
        <v>9537</v>
      </c>
      <c r="D4462" s="32">
        <v>91290</v>
      </c>
      <c r="E4462" s="32">
        <v>-86726</v>
      </c>
      <c r="F4462" s="32">
        <v>4565</v>
      </c>
      <c r="G4462" s="32">
        <v>0</v>
      </c>
      <c r="H4462" s="32">
        <v>0</v>
      </c>
      <c r="I4462" s="32">
        <v>0</v>
      </c>
      <c r="J4462" s="32">
        <v>0</v>
      </c>
      <c r="K4462" s="32">
        <v>0</v>
      </c>
      <c r="L4462" s="32"/>
    </row>
    <row r="4463" spans="1:12">
      <c r="A4463" s="56"/>
      <c r="B4463" s="56" t="s">
        <v>7450</v>
      </c>
      <c r="C4463" s="56" t="s">
        <v>9538</v>
      </c>
      <c r="D4463" s="32">
        <v>4940</v>
      </c>
      <c r="E4463" s="32">
        <v>-4693</v>
      </c>
      <c r="F4463" s="32">
        <v>247</v>
      </c>
      <c r="G4463" s="32">
        <v>0</v>
      </c>
      <c r="H4463" s="32">
        <v>0</v>
      </c>
      <c r="I4463" s="32">
        <v>0</v>
      </c>
      <c r="J4463" s="32">
        <v>0</v>
      </c>
      <c r="K4463" s="32">
        <v>0</v>
      </c>
      <c r="L4463" s="32"/>
    </row>
    <row r="4464" spans="1:12">
      <c r="A4464" s="56"/>
      <c r="B4464" s="56" t="s">
        <v>9081</v>
      </c>
      <c r="C4464" s="56" t="s">
        <v>9539</v>
      </c>
      <c r="D4464" s="32">
        <v>45793</v>
      </c>
      <c r="E4464" s="32">
        <v>-43503</v>
      </c>
      <c r="F4464" s="32">
        <v>2290</v>
      </c>
      <c r="G4464" s="32">
        <v>0</v>
      </c>
      <c r="H4464" s="32">
        <v>0</v>
      </c>
      <c r="I4464" s="32">
        <v>0</v>
      </c>
      <c r="J4464" s="32">
        <v>0</v>
      </c>
      <c r="K4464" s="32">
        <v>0</v>
      </c>
      <c r="L4464" s="32"/>
    </row>
    <row r="4465" spans="1:12">
      <c r="A4465" s="56"/>
      <c r="B4465" s="56" t="s">
        <v>9082</v>
      </c>
      <c r="C4465" s="56" t="s">
        <v>9540</v>
      </c>
      <c r="D4465" s="32">
        <v>45793</v>
      </c>
      <c r="E4465" s="32">
        <v>-43503</v>
      </c>
      <c r="F4465" s="32">
        <v>2290</v>
      </c>
      <c r="G4465" s="32">
        <v>0</v>
      </c>
      <c r="H4465" s="32">
        <v>0</v>
      </c>
      <c r="I4465" s="32">
        <v>0</v>
      </c>
      <c r="J4465" s="32">
        <v>0</v>
      </c>
      <c r="K4465" s="32">
        <v>0</v>
      </c>
      <c r="L4465" s="32"/>
    </row>
    <row r="4466" spans="1:12">
      <c r="A4466" s="56"/>
      <c r="B4466" s="56" t="s">
        <v>9083</v>
      </c>
      <c r="C4466" s="56" t="s">
        <v>9541</v>
      </c>
      <c r="D4466" s="32">
        <v>45793</v>
      </c>
      <c r="E4466" s="32">
        <v>-43503</v>
      </c>
      <c r="F4466" s="32">
        <v>2290</v>
      </c>
      <c r="G4466" s="32">
        <v>0</v>
      </c>
      <c r="H4466" s="32">
        <v>0</v>
      </c>
      <c r="I4466" s="32">
        <v>0</v>
      </c>
      <c r="J4466" s="32">
        <v>0</v>
      </c>
      <c r="K4466" s="32">
        <v>0</v>
      </c>
      <c r="L4466" s="32"/>
    </row>
    <row r="4467" spans="1:12">
      <c r="A4467" s="56"/>
      <c r="B4467" s="56" t="s">
        <v>9084</v>
      </c>
      <c r="C4467" s="56" t="s">
        <v>9542</v>
      </c>
      <c r="D4467" s="32">
        <v>45793</v>
      </c>
      <c r="E4467" s="32">
        <v>-43503</v>
      </c>
      <c r="F4467" s="32">
        <v>2290</v>
      </c>
      <c r="G4467" s="32">
        <v>0</v>
      </c>
      <c r="H4467" s="32">
        <v>0</v>
      </c>
      <c r="I4467" s="32">
        <v>0</v>
      </c>
      <c r="J4467" s="32">
        <v>0</v>
      </c>
      <c r="K4467" s="32">
        <v>0</v>
      </c>
      <c r="L4467" s="32"/>
    </row>
    <row r="4468" spans="1:12">
      <c r="A4468" s="56"/>
      <c r="B4468" s="56" t="s">
        <v>9085</v>
      </c>
      <c r="C4468" s="56" t="s">
        <v>9543</v>
      </c>
      <c r="D4468" s="32">
        <v>45793</v>
      </c>
      <c r="E4468" s="32">
        <v>-43503</v>
      </c>
      <c r="F4468" s="32">
        <v>2290</v>
      </c>
      <c r="G4468" s="32">
        <v>0</v>
      </c>
      <c r="H4468" s="32">
        <v>0</v>
      </c>
      <c r="I4468" s="32">
        <v>0</v>
      </c>
      <c r="J4468" s="32">
        <v>0</v>
      </c>
      <c r="K4468" s="32">
        <v>0</v>
      </c>
      <c r="L4468" s="32"/>
    </row>
    <row r="4469" spans="1:12">
      <c r="A4469" s="56"/>
      <c r="B4469" s="56" t="s">
        <v>9086</v>
      </c>
      <c r="C4469" s="56" t="s">
        <v>9544</v>
      </c>
      <c r="D4469" s="32">
        <v>45793</v>
      </c>
      <c r="E4469" s="32">
        <v>-43503</v>
      </c>
      <c r="F4469" s="32">
        <v>2290</v>
      </c>
      <c r="G4469" s="32">
        <v>0</v>
      </c>
      <c r="H4469" s="32">
        <v>0</v>
      </c>
      <c r="I4469" s="32">
        <v>0</v>
      </c>
      <c r="J4469" s="32">
        <v>0</v>
      </c>
      <c r="K4469" s="32">
        <v>0</v>
      </c>
      <c r="L4469" s="32"/>
    </row>
    <row r="4470" spans="1:12">
      <c r="A4470" s="56"/>
      <c r="B4470" s="56" t="s">
        <v>9087</v>
      </c>
      <c r="C4470" s="56" t="s">
        <v>9545</v>
      </c>
      <c r="D4470" s="32">
        <v>45793</v>
      </c>
      <c r="E4470" s="32">
        <v>-43503</v>
      </c>
      <c r="F4470" s="32">
        <v>2290</v>
      </c>
      <c r="G4470" s="32">
        <v>0</v>
      </c>
      <c r="H4470" s="32">
        <v>0</v>
      </c>
      <c r="I4470" s="32">
        <v>0</v>
      </c>
      <c r="J4470" s="32">
        <v>0</v>
      </c>
      <c r="K4470" s="32">
        <v>0</v>
      </c>
      <c r="L4470" s="32"/>
    </row>
    <row r="4471" spans="1:12">
      <c r="A4471" s="56"/>
      <c r="B4471" s="56" t="s">
        <v>9088</v>
      </c>
      <c r="C4471" s="56" t="s">
        <v>9546</v>
      </c>
      <c r="D4471" s="32">
        <v>45793</v>
      </c>
      <c r="E4471" s="32">
        <v>-43503</v>
      </c>
      <c r="F4471" s="32">
        <v>2290</v>
      </c>
      <c r="G4471" s="32">
        <v>0</v>
      </c>
      <c r="H4471" s="32">
        <v>0</v>
      </c>
      <c r="I4471" s="32">
        <v>0</v>
      </c>
      <c r="J4471" s="32">
        <v>0</v>
      </c>
      <c r="K4471" s="32">
        <v>0</v>
      </c>
      <c r="L4471" s="32"/>
    </row>
    <row r="4472" spans="1:12">
      <c r="A4472" s="56"/>
      <c r="B4472" s="56" t="s">
        <v>9089</v>
      </c>
      <c r="C4472" s="56" t="s">
        <v>9547</v>
      </c>
      <c r="D4472" s="32">
        <v>45793</v>
      </c>
      <c r="E4472" s="32">
        <v>-43503</v>
      </c>
      <c r="F4472" s="32">
        <v>2290</v>
      </c>
      <c r="G4472" s="32">
        <v>0</v>
      </c>
      <c r="H4472" s="32">
        <v>0</v>
      </c>
      <c r="I4472" s="32">
        <v>0</v>
      </c>
      <c r="J4472" s="32">
        <v>0</v>
      </c>
      <c r="K4472" s="32">
        <v>0</v>
      </c>
      <c r="L4472" s="32"/>
    </row>
    <row r="4473" spans="1:12">
      <c r="A4473" s="56"/>
      <c r="B4473" s="56" t="s">
        <v>7573</v>
      </c>
      <c r="C4473" s="56" t="s">
        <v>9358</v>
      </c>
      <c r="D4473" s="32">
        <v>44232</v>
      </c>
      <c r="E4473" s="32">
        <v>-42021</v>
      </c>
      <c r="F4473" s="32">
        <v>2212</v>
      </c>
      <c r="G4473" s="32">
        <v>0</v>
      </c>
      <c r="H4473" s="32">
        <v>0</v>
      </c>
      <c r="I4473" s="32">
        <v>0</v>
      </c>
      <c r="J4473" s="32">
        <v>0</v>
      </c>
      <c r="K4473" s="32">
        <v>0</v>
      </c>
      <c r="L4473" s="32"/>
    </row>
    <row r="4474" spans="1:12">
      <c r="A4474" s="56"/>
      <c r="B4474" s="56" t="s">
        <v>7574</v>
      </c>
      <c r="C4474" s="56" t="s">
        <v>9359</v>
      </c>
      <c r="D4474" s="32">
        <v>44232</v>
      </c>
      <c r="E4474" s="32">
        <v>-42021</v>
      </c>
      <c r="F4474" s="32">
        <v>2212</v>
      </c>
      <c r="G4474" s="32">
        <v>0</v>
      </c>
      <c r="H4474" s="32">
        <v>0</v>
      </c>
      <c r="I4474" s="32">
        <v>0</v>
      </c>
      <c r="J4474" s="32">
        <v>0</v>
      </c>
      <c r="K4474" s="32">
        <v>0</v>
      </c>
      <c r="L4474" s="32"/>
    </row>
    <row r="4475" spans="1:12">
      <c r="A4475" s="56"/>
      <c r="B4475" s="56" t="s">
        <v>7573</v>
      </c>
      <c r="C4475" s="56" t="s">
        <v>9360</v>
      </c>
      <c r="D4475" s="32">
        <v>44232</v>
      </c>
      <c r="E4475" s="32">
        <v>-42021</v>
      </c>
      <c r="F4475" s="32">
        <v>2212</v>
      </c>
      <c r="G4475" s="32">
        <v>0</v>
      </c>
      <c r="H4475" s="32">
        <v>0</v>
      </c>
      <c r="I4475" s="32">
        <v>0</v>
      </c>
      <c r="J4475" s="32">
        <v>0</v>
      </c>
      <c r="K4475" s="32">
        <v>0</v>
      </c>
      <c r="L4475" s="32"/>
    </row>
    <row r="4476" spans="1:12">
      <c r="A4476" s="56"/>
      <c r="B4476" s="56" t="s">
        <v>7575</v>
      </c>
      <c r="C4476" s="56" t="s">
        <v>9361</v>
      </c>
      <c r="D4476" s="32">
        <v>44232</v>
      </c>
      <c r="E4476" s="32">
        <v>-42021</v>
      </c>
      <c r="F4476" s="32">
        <v>2212</v>
      </c>
      <c r="G4476" s="32">
        <v>0</v>
      </c>
      <c r="H4476" s="32">
        <v>0</v>
      </c>
      <c r="I4476" s="32">
        <v>0</v>
      </c>
      <c r="J4476" s="32">
        <v>0</v>
      </c>
      <c r="K4476" s="32">
        <v>0</v>
      </c>
      <c r="L4476" s="32"/>
    </row>
    <row r="4477" spans="1:12">
      <c r="A4477" s="56"/>
      <c r="B4477" s="56" t="s">
        <v>7576</v>
      </c>
      <c r="C4477" s="56" t="s">
        <v>9362</v>
      </c>
      <c r="D4477" s="32">
        <v>44232</v>
      </c>
      <c r="E4477" s="32">
        <v>-42021</v>
      </c>
      <c r="F4477" s="32">
        <v>2212</v>
      </c>
      <c r="G4477" s="32">
        <v>0</v>
      </c>
      <c r="H4477" s="32">
        <v>0</v>
      </c>
      <c r="I4477" s="32">
        <v>0</v>
      </c>
      <c r="J4477" s="32">
        <v>0</v>
      </c>
      <c r="K4477" s="32">
        <v>0</v>
      </c>
      <c r="L4477" s="32"/>
    </row>
    <row r="4478" spans="1:12">
      <c r="A4478" s="56"/>
      <c r="B4478" s="56" t="s">
        <v>7573</v>
      </c>
      <c r="C4478" s="56" t="s">
        <v>9363</v>
      </c>
      <c r="D4478" s="32">
        <v>44232</v>
      </c>
      <c r="E4478" s="32">
        <v>-42021</v>
      </c>
      <c r="F4478" s="32">
        <v>2212</v>
      </c>
      <c r="G4478" s="32">
        <v>0</v>
      </c>
      <c r="H4478" s="32">
        <v>0</v>
      </c>
      <c r="I4478" s="32">
        <v>0</v>
      </c>
      <c r="J4478" s="32">
        <v>0</v>
      </c>
      <c r="K4478" s="32">
        <v>0</v>
      </c>
      <c r="L4478" s="32"/>
    </row>
    <row r="4479" spans="1:12">
      <c r="A4479" s="56"/>
      <c r="B4479" s="56" t="s">
        <v>7573</v>
      </c>
      <c r="C4479" s="56" t="s">
        <v>9364</v>
      </c>
      <c r="D4479" s="32">
        <v>44232</v>
      </c>
      <c r="E4479" s="32">
        <v>-42021</v>
      </c>
      <c r="F4479" s="32">
        <v>2212</v>
      </c>
      <c r="G4479" s="32">
        <v>0</v>
      </c>
      <c r="H4479" s="32">
        <v>0</v>
      </c>
      <c r="I4479" s="32">
        <v>0</v>
      </c>
      <c r="J4479" s="32">
        <v>0</v>
      </c>
      <c r="K4479" s="32">
        <v>0</v>
      </c>
      <c r="L4479" s="32"/>
    </row>
    <row r="4480" spans="1:12">
      <c r="A4480" s="56"/>
      <c r="B4480" s="56" t="s">
        <v>7577</v>
      </c>
      <c r="C4480" s="56" t="s">
        <v>9365</v>
      </c>
      <c r="D4480" s="32">
        <v>44232</v>
      </c>
      <c r="E4480" s="32">
        <v>-42021</v>
      </c>
      <c r="F4480" s="32">
        <v>2212</v>
      </c>
      <c r="G4480" s="32">
        <v>0</v>
      </c>
      <c r="H4480" s="32">
        <v>0</v>
      </c>
      <c r="I4480" s="32">
        <v>0</v>
      </c>
      <c r="J4480" s="32">
        <v>0</v>
      </c>
      <c r="K4480" s="32">
        <v>0</v>
      </c>
      <c r="L4480" s="32"/>
    </row>
    <row r="4481" spans="1:12">
      <c r="A4481" s="56"/>
      <c r="B4481" s="56" t="s">
        <v>7573</v>
      </c>
      <c r="C4481" s="56" t="s">
        <v>9366</v>
      </c>
      <c r="D4481" s="32">
        <v>44232</v>
      </c>
      <c r="E4481" s="32">
        <v>-42021</v>
      </c>
      <c r="F4481" s="32">
        <v>2212</v>
      </c>
      <c r="G4481" s="32">
        <v>0</v>
      </c>
      <c r="H4481" s="32">
        <v>0</v>
      </c>
      <c r="I4481" s="32">
        <v>0</v>
      </c>
      <c r="J4481" s="32">
        <v>0</v>
      </c>
      <c r="K4481" s="32">
        <v>0</v>
      </c>
      <c r="L4481" s="32"/>
    </row>
    <row r="4482" spans="1:12">
      <c r="A4482" s="56"/>
      <c r="B4482" s="56" t="s">
        <v>7578</v>
      </c>
      <c r="C4482" s="56" t="s">
        <v>9367</v>
      </c>
      <c r="D4482" s="32">
        <v>44232</v>
      </c>
      <c r="E4482" s="32">
        <v>-42021</v>
      </c>
      <c r="F4482" s="32">
        <v>2212</v>
      </c>
      <c r="G4482" s="32">
        <v>0</v>
      </c>
      <c r="H4482" s="32">
        <v>0</v>
      </c>
      <c r="I4482" s="32">
        <v>0</v>
      </c>
      <c r="J4482" s="32">
        <v>0</v>
      </c>
      <c r="K4482" s="32">
        <v>0</v>
      </c>
      <c r="L4482" s="32"/>
    </row>
    <row r="4483" spans="1:12">
      <c r="A4483" s="56"/>
      <c r="B4483" s="56" t="s">
        <v>7573</v>
      </c>
      <c r="C4483" s="56" t="s">
        <v>9368</v>
      </c>
      <c r="D4483" s="32">
        <v>44232</v>
      </c>
      <c r="E4483" s="32">
        <v>-42021</v>
      </c>
      <c r="F4483" s="32">
        <v>2212</v>
      </c>
      <c r="G4483" s="32">
        <v>0</v>
      </c>
      <c r="H4483" s="32">
        <v>0</v>
      </c>
      <c r="I4483" s="32">
        <v>0</v>
      </c>
      <c r="J4483" s="32">
        <v>0</v>
      </c>
      <c r="K4483" s="32">
        <v>0</v>
      </c>
      <c r="L4483" s="32"/>
    </row>
    <row r="4484" spans="1:12">
      <c r="A4484" s="56"/>
      <c r="B4484" s="56" t="s">
        <v>8463</v>
      </c>
      <c r="C4484" s="56" t="s">
        <v>10756</v>
      </c>
      <c r="D4484" s="32">
        <v>699019</v>
      </c>
      <c r="E4484" s="32">
        <v>-664068</v>
      </c>
      <c r="F4484" s="32">
        <v>34951</v>
      </c>
      <c r="G4484" s="32">
        <v>0</v>
      </c>
      <c r="H4484" s="32">
        <v>0</v>
      </c>
      <c r="I4484" s="32">
        <v>0</v>
      </c>
      <c r="J4484" s="32">
        <v>0</v>
      </c>
      <c r="K4484" s="32">
        <v>0</v>
      </c>
      <c r="L4484" s="32"/>
    </row>
    <row r="4485" spans="1:12">
      <c r="A4485" s="56"/>
      <c r="B4485" s="56" t="s">
        <v>8508</v>
      </c>
      <c r="C4485" s="56" t="s">
        <v>10757</v>
      </c>
      <c r="D4485" s="32">
        <v>133313</v>
      </c>
      <c r="E4485" s="32">
        <v>-126647</v>
      </c>
      <c r="F4485" s="32">
        <v>6666</v>
      </c>
      <c r="G4485" s="32">
        <v>0</v>
      </c>
      <c r="H4485" s="32">
        <v>0</v>
      </c>
      <c r="I4485" s="32">
        <v>0</v>
      </c>
      <c r="J4485" s="32">
        <v>0</v>
      </c>
      <c r="K4485" s="32">
        <v>0</v>
      </c>
      <c r="L4485" s="32"/>
    </row>
    <row r="4486" spans="1:12">
      <c r="A4486" s="56"/>
      <c r="B4486" s="56" t="s">
        <v>8676</v>
      </c>
      <c r="C4486" s="56" t="s">
        <v>10864</v>
      </c>
      <c r="D4486" s="32">
        <v>62547</v>
      </c>
      <c r="E4486" s="32">
        <v>-59420</v>
      </c>
      <c r="F4486" s="32">
        <v>3127</v>
      </c>
      <c r="G4486" s="32">
        <v>0</v>
      </c>
      <c r="H4486" s="32">
        <v>0</v>
      </c>
      <c r="I4486" s="32">
        <v>0</v>
      </c>
      <c r="J4486" s="32">
        <v>0</v>
      </c>
      <c r="K4486" s="32">
        <v>0</v>
      </c>
      <c r="L4486" s="32"/>
    </row>
    <row r="4487" spans="1:12">
      <c r="A4487" s="56"/>
      <c r="B4487" s="56" t="s">
        <v>7579</v>
      </c>
      <c r="C4487" s="56" t="s">
        <v>9369</v>
      </c>
      <c r="D4487" s="32">
        <v>44504</v>
      </c>
      <c r="E4487" s="32">
        <v>-42279</v>
      </c>
      <c r="F4487" s="32">
        <v>2225</v>
      </c>
      <c r="G4487" s="32">
        <v>0</v>
      </c>
      <c r="H4487" s="32">
        <v>0</v>
      </c>
      <c r="I4487" s="32">
        <v>0</v>
      </c>
      <c r="J4487" s="32">
        <v>0</v>
      </c>
      <c r="K4487" s="32">
        <v>0</v>
      </c>
      <c r="L4487" s="32"/>
    </row>
    <row r="4488" spans="1:12">
      <c r="A4488" s="56"/>
      <c r="B4488" s="56" t="s">
        <v>8509</v>
      </c>
      <c r="C4488" s="56" t="s">
        <v>10758</v>
      </c>
      <c r="D4488" s="32">
        <v>891888</v>
      </c>
      <c r="E4488" s="32">
        <v>-847294</v>
      </c>
      <c r="F4488" s="32">
        <v>44594</v>
      </c>
      <c r="G4488" s="32">
        <v>0</v>
      </c>
      <c r="H4488" s="32">
        <v>0</v>
      </c>
      <c r="I4488" s="32">
        <v>0</v>
      </c>
      <c r="J4488" s="32">
        <v>0</v>
      </c>
      <c r="K4488" s="32">
        <v>0</v>
      </c>
      <c r="L4488" s="32"/>
    </row>
    <row r="4489" spans="1:12">
      <c r="A4489" s="56"/>
      <c r="B4489" s="56" t="s">
        <v>8510</v>
      </c>
      <c r="C4489" s="56" t="s">
        <v>10759</v>
      </c>
      <c r="D4489" s="32">
        <v>88026</v>
      </c>
      <c r="E4489" s="32">
        <v>-83625</v>
      </c>
      <c r="F4489" s="32">
        <v>4401</v>
      </c>
      <c r="G4489" s="32">
        <v>0</v>
      </c>
      <c r="H4489" s="32">
        <v>0</v>
      </c>
      <c r="I4489" s="32">
        <v>0</v>
      </c>
      <c r="J4489" s="32">
        <v>0</v>
      </c>
      <c r="K4489" s="32">
        <v>0</v>
      </c>
      <c r="L4489" s="32"/>
    </row>
    <row r="4490" spans="1:12">
      <c r="A4490" s="56"/>
      <c r="B4490" s="56" t="s">
        <v>8191</v>
      </c>
      <c r="C4490" s="56" t="s">
        <v>10487</v>
      </c>
      <c r="D4490" s="32">
        <v>661835</v>
      </c>
      <c r="E4490" s="32">
        <v>-628743</v>
      </c>
      <c r="F4490" s="32">
        <v>33092</v>
      </c>
      <c r="G4490" s="32">
        <v>0</v>
      </c>
      <c r="H4490" s="32">
        <v>0</v>
      </c>
      <c r="I4490" s="32">
        <v>0</v>
      </c>
      <c r="J4490" s="32">
        <v>0</v>
      </c>
      <c r="K4490" s="32">
        <v>0</v>
      </c>
      <c r="L4490" s="32"/>
    </row>
    <row r="4491" spans="1:12">
      <c r="A4491" s="56"/>
      <c r="B4491" s="56" t="s">
        <v>8610</v>
      </c>
      <c r="C4491" s="56" t="s">
        <v>10786</v>
      </c>
      <c r="D4491" s="32">
        <v>39837</v>
      </c>
      <c r="E4491" s="32">
        <v>-37845</v>
      </c>
      <c r="F4491" s="32">
        <v>1992</v>
      </c>
      <c r="G4491" s="32">
        <v>0</v>
      </c>
      <c r="H4491" s="32">
        <v>0</v>
      </c>
      <c r="I4491" s="32">
        <v>0</v>
      </c>
      <c r="J4491" s="32">
        <v>0</v>
      </c>
      <c r="K4491" s="32">
        <v>0</v>
      </c>
      <c r="L4491" s="32"/>
    </row>
    <row r="4492" spans="1:12">
      <c r="A4492" s="56"/>
      <c r="B4492" s="56" t="s">
        <v>8610</v>
      </c>
      <c r="C4492" s="56" t="s">
        <v>10787</v>
      </c>
      <c r="D4492" s="32">
        <v>39837</v>
      </c>
      <c r="E4492" s="32">
        <v>-37845</v>
      </c>
      <c r="F4492" s="32">
        <v>1992</v>
      </c>
      <c r="G4492" s="32">
        <v>0</v>
      </c>
      <c r="H4492" s="32">
        <v>0</v>
      </c>
      <c r="I4492" s="32">
        <v>0</v>
      </c>
      <c r="J4492" s="32">
        <v>0</v>
      </c>
      <c r="K4492" s="32">
        <v>0</v>
      </c>
      <c r="L4492" s="32"/>
    </row>
    <row r="4493" spans="1:12">
      <c r="A4493" s="56"/>
      <c r="B4493" s="56" t="s">
        <v>8610</v>
      </c>
      <c r="C4493" s="56" t="s">
        <v>10788</v>
      </c>
      <c r="D4493" s="32">
        <v>39837</v>
      </c>
      <c r="E4493" s="32">
        <v>-37845</v>
      </c>
      <c r="F4493" s="32">
        <v>1992</v>
      </c>
      <c r="G4493" s="32">
        <v>0</v>
      </c>
      <c r="H4493" s="32">
        <v>0</v>
      </c>
      <c r="I4493" s="32">
        <v>0</v>
      </c>
      <c r="J4493" s="32">
        <v>0</v>
      </c>
      <c r="K4493" s="32">
        <v>0</v>
      </c>
      <c r="L4493" s="32"/>
    </row>
    <row r="4494" spans="1:12">
      <c r="A4494" s="56"/>
      <c r="B4494" s="56" t="s">
        <v>8610</v>
      </c>
      <c r="C4494" s="56" t="s">
        <v>10789</v>
      </c>
      <c r="D4494" s="32">
        <v>39837</v>
      </c>
      <c r="E4494" s="32">
        <v>-37845</v>
      </c>
      <c r="F4494" s="32">
        <v>1992</v>
      </c>
      <c r="G4494" s="32">
        <v>0</v>
      </c>
      <c r="H4494" s="32">
        <v>0</v>
      </c>
      <c r="I4494" s="32">
        <v>0</v>
      </c>
      <c r="J4494" s="32">
        <v>0</v>
      </c>
      <c r="K4494" s="32">
        <v>0</v>
      </c>
      <c r="L4494" s="32"/>
    </row>
    <row r="4495" spans="1:12">
      <c r="A4495" s="56"/>
      <c r="B4495" s="56" t="s">
        <v>7257</v>
      </c>
      <c r="C4495" s="56" t="s">
        <v>9620</v>
      </c>
      <c r="D4495" s="32">
        <v>153224</v>
      </c>
      <c r="E4495" s="32">
        <v>-145563</v>
      </c>
      <c r="F4495" s="32">
        <v>7661</v>
      </c>
      <c r="G4495" s="32">
        <v>0</v>
      </c>
      <c r="H4495" s="32">
        <v>0</v>
      </c>
      <c r="I4495" s="32">
        <v>0</v>
      </c>
      <c r="J4495" s="32">
        <v>0</v>
      </c>
      <c r="K4495" s="32">
        <v>0</v>
      </c>
      <c r="L4495" s="32"/>
    </row>
    <row r="4496" spans="1:12">
      <c r="A4496" s="56"/>
      <c r="B4496" s="56" t="s">
        <v>7258</v>
      </c>
      <c r="C4496" s="56" t="s">
        <v>9710</v>
      </c>
      <c r="D4496" s="32">
        <v>153224</v>
      </c>
      <c r="E4496" s="32">
        <v>-145563</v>
      </c>
      <c r="F4496" s="32">
        <v>7661</v>
      </c>
      <c r="G4496" s="32">
        <v>0</v>
      </c>
      <c r="H4496" s="32">
        <v>0</v>
      </c>
      <c r="I4496" s="32">
        <v>0</v>
      </c>
      <c r="J4496" s="32">
        <v>0</v>
      </c>
      <c r="K4496" s="32">
        <v>0</v>
      </c>
      <c r="L4496" s="32"/>
    </row>
    <row r="4497" spans="1:12">
      <c r="A4497" s="56"/>
      <c r="B4497" s="56" t="s">
        <v>9039</v>
      </c>
      <c r="C4497" s="56" t="s">
        <v>10790</v>
      </c>
      <c r="D4497" s="32">
        <v>557660</v>
      </c>
      <c r="E4497" s="32">
        <v>-529777</v>
      </c>
      <c r="F4497" s="32">
        <v>27883</v>
      </c>
      <c r="G4497" s="32">
        <v>0</v>
      </c>
      <c r="H4497" s="32">
        <v>0</v>
      </c>
      <c r="I4497" s="32">
        <v>0</v>
      </c>
      <c r="J4497" s="32">
        <v>0</v>
      </c>
      <c r="K4497" s="32">
        <v>0</v>
      </c>
      <c r="L4497" s="32"/>
    </row>
    <row r="4498" spans="1:12">
      <c r="A4498" s="56"/>
      <c r="B4498" s="56" t="s">
        <v>8507</v>
      </c>
      <c r="C4498" s="56" t="s">
        <v>10865</v>
      </c>
      <c r="D4498" s="32">
        <v>36712</v>
      </c>
      <c r="E4498" s="32">
        <v>-34877</v>
      </c>
      <c r="F4498" s="32">
        <v>1836</v>
      </c>
      <c r="G4498" s="32">
        <v>0</v>
      </c>
      <c r="H4498" s="32">
        <v>0</v>
      </c>
      <c r="I4498" s="32">
        <v>0</v>
      </c>
      <c r="J4498" s="32">
        <v>0</v>
      </c>
      <c r="K4498" s="32">
        <v>0</v>
      </c>
      <c r="L4498" s="32"/>
    </row>
    <row r="4499" spans="1:12">
      <c r="A4499" s="56"/>
      <c r="B4499" s="56" t="s">
        <v>8507</v>
      </c>
      <c r="C4499" s="56" t="s">
        <v>10866</v>
      </c>
      <c r="D4499" s="32">
        <v>36712</v>
      </c>
      <c r="E4499" s="32">
        <v>-34877</v>
      </c>
      <c r="F4499" s="32">
        <v>1836</v>
      </c>
      <c r="G4499" s="32">
        <v>0</v>
      </c>
      <c r="H4499" s="32">
        <v>0</v>
      </c>
      <c r="I4499" s="32">
        <v>0</v>
      </c>
      <c r="J4499" s="32">
        <v>0</v>
      </c>
      <c r="K4499" s="32">
        <v>0</v>
      </c>
      <c r="L4499" s="32"/>
    </row>
    <row r="4500" spans="1:12">
      <c r="A4500" s="56"/>
      <c r="B4500" s="56" t="s">
        <v>8507</v>
      </c>
      <c r="C4500" s="56" t="s">
        <v>10867</v>
      </c>
      <c r="D4500" s="32">
        <v>36712</v>
      </c>
      <c r="E4500" s="32">
        <v>-34877</v>
      </c>
      <c r="F4500" s="32">
        <v>1836</v>
      </c>
      <c r="G4500" s="32">
        <v>0</v>
      </c>
      <c r="H4500" s="32">
        <v>0</v>
      </c>
      <c r="I4500" s="32">
        <v>0</v>
      </c>
      <c r="J4500" s="32">
        <v>0</v>
      </c>
      <c r="K4500" s="32">
        <v>0</v>
      </c>
      <c r="L4500" s="32"/>
    </row>
    <row r="4501" spans="1:12">
      <c r="A4501" s="56"/>
      <c r="B4501" s="56" t="s">
        <v>8507</v>
      </c>
      <c r="C4501" s="56" t="s">
        <v>10868</v>
      </c>
      <c r="D4501" s="32">
        <v>36712</v>
      </c>
      <c r="E4501" s="32">
        <v>-34877</v>
      </c>
      <c r="F4501" s="32">
        <v>1836</v>
      </c>
      <c r="G4501" s="32">
        <v>0</v>
      </c>
      <c r="H4501" s="32">
        <v>0</v>
      </c>
      <c r="I4501" s="32">
        <v>0</v>
      </c>
      <c r="J4501" s="32">
        <v>0</v>
      </c>
      <c r="K4501" s="32">
        <v>0</v>
      </c>
      <c r="L4501" s="32"/>
    </row>
    <row r="4502" spans="1:12">
      <c r="A4502" s="56"/>
      <c r="B4502" s="56" t="s">
        <v>8507</v>
      </c>
      <c r="C4502" s="56" t="s">
        <v>10869</v>
      </c>
      <c r="D4502" s="32">
        <v>36712</v>
      </c>
      <c r="E4502" s="32">
        <v>-34877</v>
      </c>
      <c r="F4502" s="32">
        <v>1836</v>
      </c>
      <c r="G4502" s="32">
        <v>0</v>
      </c>
      <c r="H4502" s="32">
        <v>0</v>
      </c>
      <c r="I4502" s="32">
        <v>0</v>
      </c>
      <c r="J4502" s="32">
        <v>0</v>
      </c>
      <c r="K4502" s="32">
        <v>0</v>
      </c>
      <c r="L4502" s="32"/>
    </row>
    <row r="4503" spans="1:12">
      <c r="A4503" s="56"/>
      <c r="B4503" s="56" t="s">
        <v>8507</v>
      </c>
      <c r="C4503" s="56" t="s">
        <v>10870</v>
      </c>
      <c r="D4503" s="32">
        <v>36712</v>
      </c>
      <c r="E4503" s="32">
        <v>-34877</v>
      </c>
      <c r="F4503" s="32">
        <v>1836</v>
      </c>
      <c r="G4503" s="32">
        <v>0</v>
      </c>
      <c r="H4503" s="32">
        <v>0</v>
      </c>
      <c r="I4503" s="32">
        <v>0</v>
      </c>
      <c r="J4503" s="32">
        <v>0</v>
      </c>
      <c r="K4503" s="32">
        <v>0</v>
      </c>
      <c r="L4503" s="32"/>
    </row>
    <row r="4504" spans="1:12">
      <c r="A4504" s="56"/>
      <c r="B4504" s="56" t="s">
        <v>8507</v>
      </c>
      <c r="C4504" s="56" t="s">
        <v>10871</v>
      </c>
      <c r="D4504" s="32">
        <v>36712</v>
      </c>
      <c r="E4504" s="32">
        <v>-34877</v>
      </c>
      <c r="F4504" s="32">
        <v>1836</v>
      </c>
      <c r="G4504" s="32">
        <v>0</v>
      </c>
      <c r="H4504" s="32">
        <v>0</v>
      </c>
      <c r="I4504" s="32">
        <v>0</v>
      </c>
      <c r="J4504" s="32">
        <v>0</v>
      </c>
      <c r="K4504" s="32">
        <v>0</v>
      </c>
      <c r="L4504" s="32"/>
    </row>
    <row r="4505" spans="1:12">
      <c r="A4505" s="56"/>
      <c r="B4505" s="56" t="s">
        <v>8507</v>
      </c>
      <c r="C4505" s="56" t="s">
        <v>10872</v>
      </c>
      <c r="D4505" s="32">
        <v>36712</v>
      </c>
      <c r="E4505" s="32">
        <v>-34877</v>
      </c>
      <c r="F4505" s="32">
        <v>1836</v>
      </c>
      <c r="G4505" s="32">
        <v>0</v>
      </c>
      <c r="H4505" s="32">
        <v>0</v>
      </c>
      <c r="I4505" s="32">
        <v>0</v>
      </c>
      <c r="J4505" s="32">
        <v>0</v>
      </c>
      <c r="K4505" s="32">
        <v>0</v>
      </c>
      <c r="L4505" s="32"/>
    </row>
    <row r="4506" spans="1:12">
      <c r="A4506" s="56"/>
      <c r="B4506" s="56" t="s">
        <v>8507</v>
      </c>
      <c r="C4506" s="56" t="s">
        <v>10873</v>
      </c>
      <c r="D4506" s="32">
        <v>36712</v>
      </c>
      <c r="E4506" s="32">
        <v>-34877</v>
      </c>
      <c r="F4506" s="32">
        <v>1836</v>
      </c>
      <c r="G4506" s="32">
        <v>0</v>
      </c>
      <c r="H4506" s="32">
        <v>0</v>
      </c>
      <c r="I4506" s="32">
        <v>0</v>
      </c>
      <c r="J4506" s="32">
        <v>0</v>
      </c>
      <c r="K4506" s="32">
        <v>0</v>
      </c>
      <c r="L4506" s="32"/>
    </row>
    <row r="4507" spans="1:12">
      <c r="A4507" s="56"/>
      <c r="B4507" s="56" t="s">
        <v>8507</v>
      </c>
      <c r="C4507" s="56" t="s">
        <v>10874</v>
      </c>
      <c r="D4507" s="32">
        <v>36712</v>
      </c>
      <c r="E4507" s="32">
        <v>-34877</v>
      </c>
      <c r="F4507" s="32">
        <v>1836</v>
      </c>
      <c r="G4507" s="32">
        <v>0</v>
      </c>
      <c r="H4507" s="32">
        <v>0</v>
      </c>
      <c r="I4507" s="32">
        <v>0</v>
      </c>
      <c r="J4507" s="32">
        <v>0</v>
      </c>
      <c r="K4507" s="32">
        <v>0</v>
      </c>
      <c r="L4507" s="32"/>
    </row>
    <row r="4508" spans="1:12">
      <c r="A4508" s="56"/>
      <c r="B4508" s="56" t="s">
        <v>8507</v>
      </c>
      <c r="C4508" s="56" t="s">
        <v>10875</v>
      </c>
      <c r="D4508" s="32">
        <v>36712</v>
      </c>
      <c r="E4508" s="32">
        <v>-34877</v>
      </c>
      <c r="F4508" s="32">
        <v>1836</v>
      </c>
      <c r="G4508" s="32">
        <v>0</v>
      </c>
      <c r="H4508" s="32">
        <v>0</v>
      </c>
      <c r="I4508" s="32">
        <v>0</v>
      </c>
      <c r="J4508" s="32">
        <v>0</v>
      </c>
      <c r="K4508" s="32">
        <v>0</v>
      </c>
      <c r="L4508" s="32"/>
    </row>
    <row r="4509" spans="1:12">
      <c r="A4509" s="56"/>
      <c r="B4509" s="56" t="s">
        <v>8507</v>
      </c>
      <c r="C4509" s="56" t="s">
        <v>10876</v>
      </c>
      <c r="D4509" s="32">
        <v>36712</v>
      </c>
      <c r="E4509" s="32">
        <v>-34877</v>
      </c>
      <c r="F4509" s="32">
        <v>1836</v>
      </c>
      <c r="G4509" s="32">
        <v>0</v>
      </c>
      <c r="H4509" s="32">
        <v>0</v>
      </c>
      <c r="I4509" s="32">
        <v>0</v>
      </c>
      <c r="J4509" s="32">
        <v>0</v>
      </c>
      <c r="K4509" s="32">
        <v>0</v>
      </c>
      <c r="L4509" s="32"/>
    </row>
    <row r="4510" spans="1:12">
      <c r="A4510" s="56"/>
      <c r="B4510" s="56" t="s">
        <v>8507</v>
      </c>
      <c r="C4510" s="56" t="s">
        <v>10877</v>
      </c>
      <c r="D4510" s="32">
        <v>36712</v>
      </c>
      <c r="E4510" s="32">
        <v>-34877</v>
      </c>
      <c r="F4510" s="32">
        <v>1836</v>
      </c>
      <c r="G4510" s="32">
        <v>0</v>
      </c>
      <c r="H4510" s="32">
        <v>0</v>
      </c>
      <c r="I4510" s="32">
        <v>0</v>
      </c>
      <c r="J4510" s="32">
        <v>0</v>
      </c>
      <c r="K4510" s="32">
        <v>0</v>
      </c>
      <c r="L4510" s="32"/>
    </row>
    <row r="4511" spans="1:12">
      <c r="A4511" s="56"/>
      <c r="B4511" s="56" t="s">
        <v>8507</v>
      </c>
      <c r="C4511" s="56" t="s">
        <v>10878</v>
      </c>
      <c r="D4511" s="32">
        <v>36712</v>
      </c>
      <c r="E4511" s="32">
        <v>-34877</v>
      </c>
      <c r="F4511" s="32">
        <v>1836</v>
      </c>
      <c r="G4511" s="32">
        <v>0</v>
      </c>
      <c r="H4511" s="32">
        <v>0</v>
      </c>
      <c r="I4511" s="32">
        <v>0</v>
      </c>
      <c r="J4511" s="32">
        <v>0</v>
      </c>
      <c r="K4511" s="32">
        <v>0</v>
      </c>
      <c r="L4511" s="32"/>
    </row>
    <row r="4512" spans="1:12">
      <c r="A4512" s="56"/>
      <c r="B4512" s="56" t="s">
        <v>8507</v>
      </c>
      <c r="C4512" s="56" t="s">
        <v>10879</v>
      </c>
      <c r="D4512" s="32">
        <v>36712</v>
      </c>
      <c r="E4512" s="32">
        <v>-34877</v>
      </c>
      <c r="F4512" s="32">
        <v>1836</v>
      </c>
      <c r="G4512" s="32">
        <v>0</v>
      </c>
      <c r="H4512" s="32">
        <v>0</v>
      </c>
      <c r="I4512" s="32">
        <v>0</v>
      </c>
      <c r="J4512" s="32">
        <v>0</v>
      </c>
      <c r="K4512" s="32">
        <v>0</v>
      </c>
      <c r="L4512" s="32"/>
    </row>
    <row r="4513" spans="1:12">
      <c r="A4513" s="56"/>
      <c r="B4513" s="56" t="s">
        <v>8507</v>
      </c>
      <c r="C4513" s="56" t="s">
        <v>10880</v>
      </c>
      <c r="D4513" s="32">
        <v>36712</v>
      </c>
      <c r="E4513" s="32">
        <v>-34877</v>
      </c>
      <c r="F4513" s="32">
        <v>1836</v>
      </c>
      <c r="G4513" s="32">
        <v>0</v>
      </c>
      <c r="H4513" s="32">
        <v>0</v>
      </c>
      <c r="I4513" s="32">
        <v>0</v>
      </c>
      <c r="J4513" s="32">
        <v>0</v>
      </c>
      <c r="K4513" s="32">
        <v>0</v>
      </c>
      <c r="L4513" s="32"/>
    </row>
    <row r="4514" spans="1:12">
      <c r="A4514" s="56"/>
      <c r="B4514" s="56" t="s">
        <v>8507</v>
      </c>
      <c r="C4514" s="56" t="s">
        <v>10881</v>
      </c>
      <c r="D4514" s="32">
        <v>36712</v>
      </c>
      <c r="E4514" s="32">
        <v>-34877</v>
      </c>
      <c r="F4514" s="32">
        <v>1836</v>
      </c>
      <c r="G4514" s="32">
        <v>0</v>
      </c>
      <c r="H4514" s="32">
        <v>0</v>
      </c>
      <c r="I4514" s="32">
        <v>0</v>
      </c>
      <c r="J4514" s="32">
        <v>0</v>
      </c>
      <c r="K4514" s="32">
        <v>0</v>
      </c>
      <c r="L4514" s="32"/>
    </row>
    <row r="4515" spans="1:12">
      <c r="A4515" s="56"/>
      <c r="B4515" s="56" t="s">
        <v>8507</v>
      </c>
      <c r="C4515" s="56" t="s">
        <v>10882</v>
      </c>
      <c r="D4515" s="32">
        <v>36712</v>
      </c>
      <c r="E4515" s="32">
        <v>-34877</v>
      </c>
      <c r="F4515" s="32">
        <v>1836</v>
      </c>
      <c r="G4515" s="32">
        <v>0</v>
      </c>
      <c r="H4515" s="32">
        <v>0</v>
      </c>
      <c r="I4515" s="32">
        <v>0</v>
      </c>
      <c r="J4515" s="32">
        <v>0</v>
      </c>
      <c r="K4515" s="32">
        <v>0</v>
      </c>
      <c r="L4515" s="32"/>
    </row>
    <row r="4516" spans="1:12">
      <c r="A4516" s="56"/>
      <c r="B4516" s="56" t="s">
        <v>8507</v>
      </c>
      <c r="C4516" s="56" t="s">
        <v>10883</v>
      </c>
      <c r="D4516" s="32">
        <v>36712</v>
      </c>
      <c r="E4516" s="32">
        <v>-34877</v>
      </c>
      <c r="F4516" s="32">
        <v>1836</v>
      </c>
      <c r="G4516" s="32">
        <v>0</v>
      </c>
      <c r="H4516" s="32">
        <v>0</v>
      </c>
      <c r="I4516" s="32">
        <v>0</v>
      </c>
      <c r="J4516" s="32">
        <v>0</v>
      </c>
      <c r="K4516" s="32">
        <v>0</v>
      </c>
      <c r="L4516" s="32"/>
    </row>
    <row r="4517" spans="1:12">
      <c r="A4517" s="56"/>
      <c r="B4517" s="56" t="s">
        <v>8507</v>
      </c>
      <c r="C4517" s="56" t="s">
        <v>10884</v>
      </c>
      <c r="D4517" s="32">
        <v>36712</v>
      </c>
      <c r="E4517" s="32">
        <v>-34877</v>
      </c>
      <c r="F4517" s="32">
        <v>1836</v>
      </c>
      <c r="G4517" s="32">
        <v>0</v>
      </c>
      <c r="H4517" s="32">
        <v>0</v>
      </c>
      <c r="I4517" s="32">
        <v>0</v>
      </c>
      <c r="J4517" s="32">
        <v>0</v>
      </c>
      <c r="K4517" s="32">
        <v>0</v>
      </c>
      <c r="L4517" s="32"/>
    </row>
    <row r="4518" spans="1:12">
      <c r="A4518" s="56"/>
      <c r="B4518" s="56" t="s">
        <v>8507</v>
      </c>
      <c r="C4518" s="56" t="s">
        <v>10885</v>
      </c>
      <c r="D4518" s="32">
        <v>36712</v>
      </c>
      <c r="E4518" s="32">
        <v>-34877</v>
      </c>
      <c r="F4518" s="32">
        <v>1836</v>
      </c>
      <c r="G4518" s="32">
        <v>0</v>
      </c>
      <c r="H4518" s="32">
        <v>0</v>
      </c>
      <c r="I4518" s="32">
        <v>0</v>
      </c>
      <c r="J4518" s="32">
        <v>0</v>
      </c>
      <c r="K4518" s="32">
        <v>0</v>
      </c>
      <c r="L4518" s="32"/>
    </row>
    <row r="4519" spans="1:12">
      <c r="A4519" s="56"/>
      <c r="B4519" s="56" t="s">
        <v>8507</v>
      </c>
      <c r="C4519" s="56" t="s">
        <v>10886</v>
      </c>
      <c r="D4519" s="32">
        <v>36712</v>
      </c>
      <c r="E4519" s="32">
        <v>-34877</v>
      </c>
      <c r="F4519" s="32">
        <v>1836</v>
      </c>
      <c r="G4519" s="32">
        <v>0</v>
      </c>
      <c r="H4519" s="32">
        <v>0</v>
      </c>
      <c r="I4519" s="32">
        <v>0</v>
      </c>
      <c r="J4519" s="32">
        <v>0</v>
      </c>
      <c r="K4519" s="32">
        <v>0</v>
      </c>
      <c r="L4519" s="32"/>
    </row>
    <row r="4520" spans="1:12">
      <c r="A4520" s="56"/>
      <c r="B4520" s="56" t="s">
        <v>8507</v>
      </c>
      <c r="C4520" s="56" t="s">
        <v>10887</v>
      </c>
      <c r="D4520" s="32">
        <v>36712</v>
      </c>
      <c r="E4520" s="32">
        <v>-34877</v>
      </c>
      <c r="F4520" s="32">
        <v>1836</v>
      </c>
      <c r="G4520" s="32">
        <v>0</v>
      </c>
      <c r="H4520" s="32">
        <v>0</v>
      </c>
      <c r="I4520" s="32">
        <v>0</v>
      </c>
      <c r="J4520" s="32">
        <v>0</v>
      </c>
      <c r="K4520" s="32">
        <v>0</v>
      </c>
      <c r="L4520" s="32"/>
    </row>
    <row r="4521" spans="1:12">
      <c r="A4521" s="56"/>
      <c r="B4521" s="56" t="s">
        <v>8507</v>
      </c>
      <c r="C4521" s="56" t="s">
        <v>10888</v>
      </c>
      <c r="D4521" s="32">
        <v>36712</v>
      </c>
      <c r="E4521" s="32">
        <v>-34877</v>
      </c>
      <c r="F4521" s="32">
        <v>1836</v>
      </c>
      <c r="G4521" s="32">
        <v>0</v>
      </c>
      <c r="H4521" s="32">
        <v>0</v>
      </c>
      <c r="I4521" s="32">
        <v>0</v>
      </c>
      <c r="J4521" s="32">
        <v>0</v>
      </c>
      <c r="K4521" s="32">
        <v>0</v>
      </c>
      <c r="L4521" s="32"/>
    </row>
    <row r="4522" spans="1:12">
      <c r="A4522" s="56"/>
      <c r="B4522" s="56" t="s">
        <v>8507</v>
      </c>
      <c r="C4522" s="56" t="s">
        <v>10889</v>
      </c>
      <c r="D4522" s="32">
        <v>36712</v>
      </c>
      <c r="E4522" s="32">
        <v>-34877</v>
      </c>
      <c r="F4522" s="32">
        <v>1836</v>
      </c>
      <c r="G4522" s="32">
        <v>0</v>
      </c>
      <c r="H4522" s="32">
        <v>0</v>
      </c>
      <c r="I4522" s="32">
        <v>0</v>
      </c>
      <c r="J4522" s="32">
        <v>0</v>
      </c>
      <c r="K4522" s="32">
        <v>0</v>
      </c>
      <c r="L4522" s="32"/>
    </row>
    <row r="4523" spans="1:12">
      <c r="A4523" s="56"/>
      <c r="B4523" s="56" t="s">
        <v>8507</v>
      </c>
      <c r="C4523" s="56" t="s">
        <v>10890</v>
      </c>
      <c r="D4523" s="32">
        <v>36712</v>
      </c>
      <c r="E4523" s="32">
        <v>-34877</v>
      </c>
      <c r="F4523" s="32">
        <v>1836</v>
      </c>
      <c r="G4523" s="32">
        <v>0</v>
      </c>
      <c r="H4523" s="32">
        <v>0</v>
      </c>
      <c r="I4523" s="32">
        <v>0</v>
      </c>
      <c r="J4523" s="32">
        <v>0</v>
      </c>
      <c r="K4523" s="32">
        <v>0</v>
      </c>
      <c r="L4523" s="32"/>
    </row>
    <row r="4524" spans="1:12">
      <c r="A4524" s="56"/>
      <c r="B4524" s="56" t="s">
        <v>8507</v>
      </c>
      <c r="C4524" s="56" t="s">
        <v>10891</v>
      </c>
      <c r="D4524" s="32">
        <v>36712</v>
      </c>
      <c r="E4524" s="32">
        <v>-34877</v>
      </c>
      <c r="F4524" s="32">
        <v>1836</v>
      </c>
      <c r="G4524" s="32">
        <v>0</v>
      </c>
      <c r="H4524" s="32">
        <v>0</v>
      </c>
      <c r="I4524" s="32">
        <v>0</v>
      </c>
      <c r="J4524" s="32">
        <v>0</v>
      </c>
      <c r="K4524" s="32">
        <v>0</v>
      </c>
      <c r="L4524" s="32"/>
    </row>
    <row r="4525" spans="1:12">
      <c r="A4525" s="56"/>
      <c r="B4525" s="56" t="s">
        <v>8507</v>
      </c>
      <c r="C4525" s="56" t="s">
        <v>10892</v>
      </c>
      <c r="D4525" s="32">
        <v>36712</v>
      </c>
      <c r="E4525" s="32">
        <v>-34877</v>
      </c>
      <c r="F4525" s="32">
        <v>1836</v>
      </c>
      <c r="G4525" s="32">
        <v>0</v>
      </c>
      <c r="H4525" s="32">
        <v>0</v>
      </c>
      <c r="I4525" s="32">
        <v>0</v>
      </c>
      <c r="J4525" s="32">
        <v>0</v>
      </c>
      <c r="K4525" s="32">
        <v>0</v>
      </c>
      <c r="L4525" s="32"/>
    </row>
    <row r="4526" spans="1:12">
      <c r="A4526" s="56"/>
      <c r="B4526" s="56" t="s">
        <v>8507</v>
      </c>
      <c r="C4526" s="56" t="s">
        <v>10893</v>
      </c>
      <c r="D4526" s="32">
        <v>36712</v>
      </c>
      <c r="E4526" s="32">
        <v>-34877</v>
      </c>
      <c r="F4526" s="32">
        <v>1836</v>
      </c>
      <c r="G4526" s="32">
        <v>0</v>
      </c>
      <c r="H4526" s="32">
        <v>0</v>
      </c>
      <c r="I4526" s="32">
        <v>0</v>
      </c>
      <c r="J4526" s="32">
        <v>0</v>
      </c>
      <c r="K4526" s="32">
        <v>0</v>
      </c>
      <c r="L4526" s="32"/>
    </row>
    <row r="4527" spans="1:12">
      <c r="A4527" s="56"/>
      <c r="B4527" s="56" t="s">
        <v>8507</v>
      </c>
      <c r="C4527" s="56" t="s">
        <v>10894</v>
      </c>
      <c r="D4527" s="32">
        <v>36712</v>
      </c>
      <c r="E4527" s="32">
        <v>-34877</v>
      </c>
      <c r="F4527" s="32">
        <v>1836</v>
      </c>
      <c r="G4527" s="32">
        <v>0</v>
      </c>
      <c r="H4527" s="32">
        <v>0</v>
      </c>
      <c r="I4527" s="32">
        <v>0</v>
      </c>
      <c r="J4527" s="32">
        <v>0</v>
      </c>
      <c r="K4527" s="32">
        <v>0</v>
      </c>
      <c r="L4527" s="32"/>
    </row>
    <row r="4528" spans="1:12">
      <c r="A4528" s="56"/>
      <c r="B4528" s="56" t="s">
        <v>8507</v>
      </c>
      <c r="C4528" s="56" t="s">
        <v>10895</v>
      </c>
      <c r="D4528" s="32">
        <v>36712</v>
      </c>
      <c r="E4528" s="32">
        <v>-34877</v>
      </c>
      <c r="F4528" s="32">
        <v>1836</v>
      </c>
      <c r="G4528" s="32">
        <v>0</v>
      </c>
      <c r="H4528" s="32">
        <v>0</v>
      </c>
      <c r="I4528" s="32">
        <v>0</v>
      </c>
      <c r="J4528" s="32">
        <v>0</v>
      </c>
      <c r="K4528" s="32">
        <v>0</v>
      </c>
      <c r="L4528" s="32"/>
    </row>
    <row r="4529" spans="1:12">
      <c r="A4529" s="56"/>
      <c r="B4529" s="56" t="s">
        <v>8507</v>
      </c>
      <c r="C4529" s="56" t="s">
        <v>10896</v>
      </c>
      <c r="D4529" s="32">
        <v>36712</v>
      </c>
      <c r="E4529" s="32">
        <v>-34877</v>
      </c>
      <c r="F4529" s="32">
        <v>1836</v>
      </c>
      <c r="G4529" s="32">
        <v>0</v>
      </c>
      <c r="H4529" s="32">
        <v>0</v>
      </c>
      <c r="I4529" s="32">
        <v>0</v>
      </c>
      <c r="J4529" s="32">
        <v>0</v>
      </c>
      <c r="K4529" s="32">
        <v>0</v>
      </c>
      <c r="L4529" s="32"/>
    </row>
    <row r="4530" spans="1:12">
      <c r="A4530" s="56"/>
      <c r="B4530" s="56" t="s">
        <v>8507</v>
      </c>
      <c r="C4530" s="56" t="s">
        <v>10897</v>
      </c>
      <c r="D4530" s="32">
        <v>36712</v>
      </c>
      <c r="E4530" s="32">
        <v>-34877</v>
      </c>
      <c r="F4530" s="32">
        <v>1836</v>
      </c>
      <c r="G4530" s="32">
        <v>0</v>
      </c>
      <c r="H4530" s="32">
        <v>0</v>
      </c>
      <c r="I4530" s="32">
        <v>0</v>
      </c>
      <c r="J4530" s="32">
        <v>0</v>
      </c>
      <c r="K4530" s="32">
        <v>0</v>
      </c>
      <c r="L4530" s="32"/>
    </row>
    <row r="4531" spans="1:12">
      <c r="A4531" s="56"/>
      <c r="B4531" s="56" t="s">
        <v>8507</v>
      </c>
      <c r="C4531" s="56" t="s">
        <v>10898</v>
      </c>
      <c r="D4531" s="32">
        <v>36712</v>
      </c>
      <c r="E4531" s="32">
        <v>-34877</v>
      </c>
      <c r="F4531" s="32">
        <v>1836</v>
      </c>
      <c r="G4531" s="32">
        <v>0</v>
      </c>
      <c r="H4531" s="32">
        <v>0</v>
      </c>
      <c r="I4531" s="32">
        <v>0</v>
      </c>
      <c r="J4531" s="32">
        <v>0</v>
      </c>
      <c r="K4531" s="32">
        <v>0</v>
      </c>
      <c r="L4531" s="32"/>
    </row>
    <row r="4532" spans="1:12">
      <c r="A4532" s="56"/>
      <c r="B4532" s="56" t="s">
        <v>8507</v>
      </c>
      <c r="C4532" s="56" t="s">
        <v>10899</v>
      </c>
      <c r="D4532" s="32">
        <v>36712</v>
      </c>
      <c r="E4532" s="32">
        <v>-34877</v>
      </c>
      <c r="F4532" s="32">
        <v>1836</v>
      </c>
      <c r="G4532" s="32">
        <v>0</v>
      </c>
      <c r="H4532" s="32">
        <v>0</v>
      </c>
      <c r="I4532" s="32">
        <v>0</v>
      </c>
      <c r="J4532" s="32">
        <v>0</v>
      </c>
      <c r="K4532" s="32">
        <v>0</v>
      </c>
      <c r="L4532" s="32"/>
    </row>
    <row r="4533" spans="1:12">
      <c r="A4533" s="56"/>
      <c r="B4533" s="56" t="s">
        <v>8507</v>
      </c>
      <c r="C4533" s="56" t="s">
        <v>10900</v>
      </c>
      <c r="D4533" s="32">
        <v>36712</v>
      </c>
      <c r="E4533" s="32">
        <v>-34877</v>
      </c>
      <c r="F4533" s="32">
        <v>1836</v>
      </c>
      <c r="G4533" s="32">
        <v>0</v>
      </c>
      <c r="H4533" s="32">
        <v>0</v>
      </c>
      <c r="I4533" s="32">
        <v>0</v>
      </c>
      <c r="J4533" s="32">
        <v>0</v>
      </c>
      <c r="K4533" s="32">
        <v>0</v>
      </c>
      <c r="L4533" s="32"/>
    </row>
    <row r="4534" spans="1:12">
      <c r="A4534" s="56"/>
      <c r="B4534" s="56" t="s">
        <v>8507</v>
      </c>
      <c r="C4534" s="56" t="s">
        <v>10901</v>
      </c>
      <c r="D4534" s="32">
        <v>36712</v>
      </c>
      <c r="E4534" s="32">
        <v>-34877</v>
      </c>
      <c r="F4534" s="32">
        <v>1836</v>
      </c>
      <c r="G4534" s="32">
        <v>0</v>
      </c>
      <c r="H4534" s="32">
        <v>0</v>
      </c>
      <c r="I4534" s="32">
        <v>0</v>
      </c>
      <c r="J4534" s="32">
        <v>0</v>
      </c>
      <c r="K4534" s="32">
        <v>0</v>
      </c>
      <c r="L4534" s="32"/>
    </row>
    <row r="4535" spans="1:12">
      <c r="A4535" s="56"/>
      <c r="B4535" s="56" t="s">
        <v>8507</v>
      </c>
      <c r="C4535" s="56" t="s">
        <v>10902</v>
      </c>
      <c r="D4535" s="32">
        <v>36712</v>
      </c>
      <c r="E4535" s="32">
        <v>-34877</v>
      </c>
      <c r="F4535" s="32">
        <v>1836</v>
      </c>
      <c r="G4535" s="32">
        <v>0</v>
      </c>
      <c r="H4535" s="32">
        <v>0</v>
      </c>
      <c r="I4535" s="32">
        <v>0</v>
      </c>
      <c r="J4535" s="32">
        <v>0</v>
      </c>
      <c r="K4535" s="32">
        <v>0</v>
      </c>
      <c r="L4535" s="32"/>
    </row>
    <row r="4536" spans="1:12">
      <c r="A4536" s="56"/>
      <c r="B4536" s="56" t="s">
        <v>7259</v>
      </c>
      <c r="C4536" s="56" t="s">
        <v>9621</v>
      </c>
      <c r="D4536" s="32">
        <v>235667</v>
      </c>
      <c r="E4536" s="32">
        <v>-223883</v>
      </c>
      <c r="F4536" s="32">
        <v>11783</v>
      </c>
      <c r="G4536" s="32">
        <v>0</v>
      </c>
      <c r="H4536" s="32">
        <v>0</v>
      </c>
      <c r="I4536" s="32">
        <v>0</v>
      </c>
      <c r="J4536" s="32">
        <v>0</v>
      </c>
      <c r="K4536" s="32">
        <v>0</v>
      </c>
      <c r="L4536" s="32"/>
    </row>
    <row r="4537" spans="1:12">
      <c r="A4537" s="56"/>
      <c r="B4537" s="56" t="s">
        <v>8050</v>
      </c>
      <c r="C4537" s="56" t="s">
        <v>10760</v>
      </c>
      <c r="D4537" s="32">
        <v>119959</v>
      </c>
      <c r="E4537" s="32">
        <v>-113961</v>
      </c>
      <c r="F4537" s="32">
        <v>5998</v>
      </c>
      <c r="G4537" s="32">
        <v>0</v>
      </c>
      <c r="H4537" s="32">
        <v>0</v>
      </c>
      <c r="I4537" s="32">
        <v>0</v>
      </c>
      <c r="J4537" s="32">
        <v>0</v>
      </c>
      <c r="K4537" s="32">
        <v>0</v>
      </c>
      <c r="L4537" s="32"/>
    </row>
    <row r="4538" spans="1:12">
      <c r="A4538" s="56"/>
      <c r="B4538" s="56" t="s">
        <v>8466</v>
      </c>
      <c r="C4538" s="56" t="s">
        <v>10761</v>
      </c>
      <c r="D4538" s="32">
        <v>762628</v>
      </c>
      <c r="E4538" s="32">
        <v>-724497</v>
      </c>
      <c r="F4538" s="32">
        <v>38131</v>
      </c>
      <c r="G4538" s="32">
        <v>0</v>
      </c>
      <c r="H4538" s="32">
        <v>0</v>
      </c>
      <c r="I4538" s="32">
        <v>0</v>
      </c>
      <c r="J4538" s="32">
        <v>0</v>
      </c>
      <c r="K4538" s="32">
        <v>0</v>
      </c>
      <c r="L4538" s="32"/>
    </row>
    <row r="4539" spans="1:12">
      <c r="A4539" s="56"/>
      <c r="B4539" s="56" t="s">
        <v>2906</v>
      </c>
      <c r="C4539" s="56" t="s">
        <v>2905</v>
      </c>
      <c r="D4539" s="32">
        <v>1211501</v>
      </c>
      <c r="E4539" s="32">
        <v>-1094168</v>
      </c>
      <c r="F4539" s="32">
        <v>117333</v>
      </c>
      <c r="G4539" s="32">
        <v>-56758.01</v>
      </c>
      <c r="H4539" s="32">
        <v>0</v>
      </c>
      <c r="I4539" s="32">
        <v>0</v>
      </c>
      <c r="J4539" s="32">
        <v>56758.01</v>
      </c>
      <c r="K4539" s="32">
        <v>0</v>
      </c>
      <c r="L4539" s="32"/>
    </row>
    <row r="4540" spans="1:12">
      <c r="A4540" s="56"/>
      <c r="B4540" s="56" t="s">
        <v>2908</v>
      </c>
      <c r="C4540" s="56" t="s">
        <v>2907</v>
      </c>
      <c r="D4540" s="32">
        <v>417720</v>
      </c>
      <c r="E4540" s="32">
        <v>-377264</v>
      </c>
      <c r="F4540" s="32">
        <v>40456</v>
      </c>
      <c r="G4540" s="32">
        <v>-19569.900000000001</v>
      </c>
      <c r="H4540" s="32">
        <v>0</v>
      </c>
      <c r="I4540" s="32">
        <v>0</v>
      </c>
      <c r="J4540" s="32">
        <v>19569.900000000001</v>
      </c>
      <c r="K4540" s="32">
        <v>0</v>
      </c>
      <c r="L4540" s="32"/>
    </row>
    <row r="4541" spans="1:12">
      <c r="A4541" s="56"/>
      <c r="B4541" s="56" t="s">
        <v>2910</v>
      </c>
      <c r="C4541" s="56" t="s">
        <v>2909</v>
      </c>
      <c r="D4541" s="32">
        <v>71156</v>
      </c>
      <c r="E4541" s="32">
        <v>-64265</v>
      </c>
      <c r="F4541" s="32">
        <v>6891</v>
      </c>
      <c r="G4541" s="32">
        <v>-3333.63</v>
      </c>
      <c r="H4541" s="32">
        <v>0</v>
      </c>
      <c r="I4541" s="32">
        <v>0</v>
      </c>
      <c r="J4541" s="32">
        <v>3333.63</v>
      </c>
      <c r="K4541" s="32">
        <v>0</v>
      </c>
      <c r="L4541" s="32"/>
    </row>
    <row r="4542" spans="1:12">
      <c r="A4542" s="56"/>
      <c r="B4542" s="56" t="s">
        <v>1103</v>
      </c>
      <c r="C4542" s="56" t="s">
        <v>10736</v>
      </c>
      <c r="D4542" s="32">
        <v>422617</v>
      </c>
      <c r="E4542" s="32">
        <v>-401486</v>
      </c>
      <c r="F4542" s="32">
        <v>21131</v>
      </c>
      <c r="G4542" s="32">
        <v>0</v>
      </c>
      <c r="H4542" s="32">
        <v>0</v>
      </c>
      <c r="I4542" s="32">
        <v>0</v>
      </c>
      <c r="J4542" s="32">
        <v>0</v>
      </c>
      <c r="K4542" s="32">
        <v>0</v>
      </c>
      <c r="L4542" s="32"/>
    </row>
    <row r="4543" spans="1:12">
      <c r="A4543" s="56"/>
      <c r="B4543" s="56" t="s">
        <v>1103</v>
      </c>
      <c r="C4543" s="56" t="s">
        <v>1104</v>
      </c>
      <c r="D4543" s="32">
        <v>422617</v>
      </c>
      <c r="E4543" s="32">
        <v>-356021</v>
      </c>
      <c r="F4543" s="32">
        <v>66596</v>
      </c>
      <c r="G4543" s="32">
        <v>-33365.519999999997</v>
      </c>
      <c r="H4543" s="32">
        <v>-12099.58</v>
      </c>
      <c r="I4543" s="32">
        <v>0</v>
      </c>
      <c r="J4543" s="32">
        <v>21265.939999999995</v>
      </c>
      <c r="K4543" s="32">
        <v>12099.58</v>
      </c>
      <c r="L4543" s="32"/>
    </row>
    <row r="4544" spans="1:12">
      <c r="A4544" s="56"/>
      <c r="B4544" s="56" t="s">
        <v>1103</v>
      </c>
      <c r="C4544" s="56" t="s">
        <v>5935</v>
      </c>
      <c r="D4544" s="32">
        <v>83544</v>
      </c>
      <c r="E4544" s="32">
        <v>-78570</v>
      </c>
      <c r="F4544" s="32">
        <v>4974</v>
      </c>
      <c r="G4544" s="32">
        <v>-797.29</v>
      </c>
      <c r="H4544" s="32">
        <v>0</v>
      </c>
      <c r="I4544" s="32">
        <v>0</v>
      </c>
      <c r="J4544" s="32">
        <v>797.29</v>
      </c>
      <c r="K4544" s="32">
        <v>0</v>
      </c>
      <c r="L4544" s="32"/>
    </row>
    <row r="4545" spans="1:12">
      <c r="A4545" s="56"/>
      <c r="B4545" s="56" t="s">
        <v>8282</v>
      </c>
      <c r="C4545" s="56" t="s">
        <v>10762</v>
      </c>
      <c r="D4545" s="32">
        <v>133323</v>
      </c>
      <c r="E4545" s="32">
        <v>-126657</v>
      </c>
      <c r="F4545" s="32">
        <v>6666</v>
      </c>
      <c r="G4545" s="32">
        <v>0</v>
      </c>
      <c r="H4545" s="32">
        <v>0</v>
      </c>
      <c r="I4545" s="32">
        <v>0</v>
      </c>
      <c r="J4545" s="32">
        <v>0</v>
      </c>
      <c r="K4545" s="32">
        <v>0</v>
      </c>
      <c r="L4545" s="32"/>
    </row>
    <row r="4546" spans="1:12">
      <c r="A4546" s="56"/>
      <c r="B4546" s="56" t="s">
        <v>8283</v>
      </c>
      <c r="C4546" s="56" t="s">
        <v>10763</v>
      </c>
      <c r="D4546" s="32">
        <v>79266</v>
      </c>
      <c r="E4546" s="32">
        <v>-75303</v>
      </c>
      <c r="F4546" s="32">
        <v>3963</v>
      </c>
      <c r="G4546" s="32">
        <v>0</v>
      </c>
      <c r="H4546" s="32">
        <v>0</v>
      </c>
      <c r="I4546" s="32">
        <v>0</v>
      </c>
      <c r="J4546" s="32">
        <v>0</v>
      </c>
      <c r="K4546" s="32">
        <v>0</v>
      </c>
      <c r="L4546" s="32"/>
    </row>
    <row r="4547" spans="1:12">
      <c r="A4547" s="56"/>
      <c r="B4547" s="56" t="s">
        <v>8281</v>
      </c>
      <c r="C4547" s="56" t="s">
        <v>10264</v>
      </c>
      <c r="D4547" s="32">
        <v>115597</v>
      </c>
      <c r="E4547" s="32">
        <v>-109817</v>
      </c>
      <c r="F4547" s="32">
        <v>5780</v>
      </c>
      <c r="G4547" s="32">
        <v>0</v>
      </c>
      <c r="H4547" s="32">
        <v>0</v>
      </c>
      <c r="I4547" s="32">
        <v>0</v>
      </c>
      <c r="J4547" s="32">
        <v>0</v>
      </c>
      <c r="K4547" s="32">
        <v>0</v>
      </c>
      <c r="L4547" s="32"/>
    </row>
    <row r="4548" spans="1:12">
      <c r="A4548" s="56"/>
      <c r="B4548" s="56" t="s">
        <v>8282</v>
      </c>
      <c r="C4548" s="56" t="s">
        <v>10265</v>
      </c>
      <c r="D4548" s="32">
        <v>25009</v>
      </c>
      <c r="E4548" s="32">
        <v>-23758</v>
      </c>
      <c r="F4548" s="32">
        <v>1250</v>
      </c>
      <c r="G4548" s="32">
        <v>0</v>
      </c>
      <c r="H4548" s="32">
        <v>0</v>
      </c>
      <c r="I4548" s="32">
        <v>0</v>
      </c>
      <c r="J4548" s="32">
        <v>0</v>
      </c>
      <c r="K4548" s="32">
        <v>0</v>
      </c>
      <c r="L4548" s="32"/>
    </row>
    <row r="4549" spans="1:12">
      <c r="A4549" s="56"/>
      <c r="B4549" s="56" t="s">
        <v>8283</v>
      </c>
      <c r="C4549" s="56" t="s">
        <v>10266</v>
      </c>
      <c r="D4549" s="32">
        <v>15018</v>
      </c>
      <c r="E4549" s="32">
        <v>-14267</v>
      </c>
      <c r="F4549" s="32">
        <v>751</v>
      </c>
      <c r="G4549" s="32">
        <v>0</v>
      </c>
      <c r="H4549" s="32">
        <v>0</v>
      </c>
      <c r="I4549" s="32">
        <v>0</v>
      </c>
      <c r="J4549" s="32">
        <v>0</v>
      </c>
      <c r="K4549" s="32">
        <v>0</v>
      </c>
      <c r="L4549" s="32"/>
    </row>
    <row r="4550" spans="1:12">
      <c r="A4550" s="56"/>
      <c r="B4550" s="56" t="s">
        <v>1100</v>
      </c>
      <c r="C4550" s="56" t="s">
        <v>1099</v>
      </c>
      <c r="D4550" s="32">
        <v>5194</v>
      </c>
      <c r="E4550" s="32">
        <v>-3889</v>
      </c>
      <c r="F4550" s="32">
        <v>1305</v>
      </c>
      <c r="G4550" s="32">
        <v>-410.07</v>
      </c>
      <c r="H4550" s="32">
        <v>-414.57</v>
      </c>
      <c r="I4550" s="32">
        <v>-220.81</v>
      </c>
      <c r="J4550" s="32">
        <v>-4.5</v>
      </c>
      <c r="K4550" s="32">
        <v>193.76</v>
      </c>
      <c r="L4550" s="32"/>
    </row>
    <row r="4551" spans="1:12">
      <c r="A4551" s="56"/>
      <c r="B4551" s="56" t="s">
        <v>1102</v>
      </c>
      <c r="C4551" s="56" t="s">
        <v>1101</v>
      </c>
      <c r="D4551" s="32">
        <v>12801</v>
      </c>
      <c r="E4551" s="32">
        <v>-9584</v>
      </c>
      <c r="F4551" s="32">
        <v>3217</v>
      </c>
      <c r="G4551" s="32">
        <v>-1010.63</v>
      </c>
      <c r="H4551" s="32">
        <v>-1021.73</v>
      </c>
      <c r="I4551" s="32">
        <v>-544.19000000000005</v>
      </c>
      <c r="J4551" s="32">
        <v>-11.100000000000023</v>
      </c>
      <c r="K4551" s="32">
        <v>477.53999999999996</v>
      </c>
      <c r="L4551" s="32"/>
    </row>
    <row r="4552" spans="1:12">
      <c r="A4552" s="56"/>
      <c r="B4552" s="56" t="s">
        <v>1115</v>
      </c>
      <c r="C4552" s="56" t="s">
        <v>1114</v>
      </c>
      <c r="D4552" s="32">
        <v>67997</v>
      </c>
      <c r="E4552" s="32">
        <v>-50911</v>
      </c>
      <c r="F4552" s="32">
        <v>17086</v>
      </c>
      <c r="G4552" s="32">
        <v>-5368.37</v>
      </c>
      <c r="H4552" s="32">
        <v>-5427.37</v>
      </c>
      <c r="I4552" s="32">
        <v>-2890.66</v>
      </c>
      <c r="J4552" s="32">
        <v>-59</v>
      </c>
      <c r="K4552" s="32">
        <v>2536.71</v>
      </c>
      <c r="L4552" s="32"/>
    </row>
    <row r="4553" spans="1:12">
      <c r="A4553" s="56"/>
      <c r="B4553" s="56" t="s">
        <v>1117</v>
      </c>
      <c r="C4553" s="56" t="s">
        <v>1116</v>
      </c>
      <c r="D4553" s="32">
        <v>12800</v>
      </c>
      <c r="E4553" s="32">
        <v>-9584</v>
      </c>
      <c r="F4553" s="32">
        <v>3216</v>
      </c>
      <c r="G4553" s="32">
        <v>-1010.58</v>
      </c>
      <c r="H4553" s="32">
        <v>-1021.69</v>
      </c>
      <c r="I4553" s="32">
        <v>-544.16</v>
      </c>
      <c r="J4553" s="32">
        <v>-11.110000000000014</v>
      </c>
      <c r="K4553" s="32">
        <v>477.53000000000009</v>
      </c>
      <c r="L4553" s="32"/>
    </row>
    <row r="4554" spans="1:12">
      <c r="A4554" s="56"/>
      <c r="B4554" s="56" t="s">
        <v>1119</v>
      </c>
      <c r="C4554" s="56" t="s">
        <v>1118</v>
      </c>
      <c r="D4554" s="32">
        <v>7602</v>
      </c>
      <c r="E4554" s="32">
        <v>-5692</v>
      </c>
      <c r="F4554" s="32">
        <v>1910</v>
      </c>
      <c r="G4554" s="32">
        <v>-600.21</v>
      </c>
      <c r="H4554" s="32">
        <v>-606.79999999999995</v>
      </c>
      <c r="I4554" s="32">
        <v>-323.19</v>
      </c>
      <c r="J4554" s="32">
        <v>-6.5899999999999181</v>
      </c>
      <c r="K4554" s="32">
        <v>283.60999999999996</v>
      </c>
      <c r="L4554" s="32"/>
    </row>
    <row r="4555" spans="1:12">
      <c r="A4555" s="56"/>
      <c r="B4555" s="56" t="s">
        <v>1874</v>
      </c>
      <c r="C4555" s="56" t="s">
        <v>1873</v>
      </c>
      <c r="D4555" s="32">
        <v>375948</v>
      </c>
      <c r="E4555" s="32">
        <v>-289308</v>
      </c>
      <c r="F4555" s="32">
        <v>86640</v>
      </c>
      <c r="G4555" s="32">
        <v>-29681.01</v>
      </c>
      <c r="H4555" s="32">
        <v>-30007.18</v>
      </c>
      <c r="I4555" s="32">
        <v>-8154.12</v>
      </c>
      <c r="J4555" s="32">
        <v>-326.17000000000189</v>
      </c>
      <c r="K4555" s="32">
        <v>21853.06</v>
      </c>
      <c r="L4555" s="32"/>
    </row>
    <row r="4556" spans="1:12">
      <c r="A4556" s="56"/>
      <c r="B4556" s="56" t="s">
        <v>1876</v>
      </c>
      <c r="C4556" s="56" t="s">
        <v>1875</v>
      </c>
      <c r="D4556" s="32">
        <v>403834</v>
      </c>
      <c r="E4556" s="32">
        <v>-315673</v>
      </c>
      <c r="F4556" s="32">
        <v>88161</v>
      </c>
      <c r="G4556" s="32">
        <v>-31882.58</v>
      </c>
      <c r="H4556" s="32">
        <v>-32232.94</v>
      </c>
      <c r="I4556" s="32">
        <v>-3853.94</v>
      </c>
      <c r="J4556" s="32">
        <v>-350.35999999999694</v>
      </c>
      <c r="K4556" s="32">
        <v>28379</v>
      </c>
      <c r="L4556" s="32"/>
    </row>
    <row r="4557" spans="1:12">
      <c r="A4557" s="56"/>
      <c r="B4557" s="56" t="s">
        <v>261</v>
      </c>
      <c r="C4557" s="56" t="s">
        <v>260</v>
      </c>
      <c r="D4557" s="32">
        <v>29028</v>
      </c>
      <c r="E4557" s="32">
        <v>-20122</v>
      </c>
      <c r="F4557" s="32">
        <v>8906</v>
      </c>
      <c r="G4557" s="32">
        <v>-2291.7800000000002</v>
      </c>
      <c r="H4557" s="32">
        <v>-2316.9699999999998</v>
      </c>
      <c r="I4557" s="32">
        <v>-2316.9699999999998</v>
      </c>
      <c r="J4557" s="32">
        <v>-25.1899999999996</v>
      </c>
      <c r="K4557" s="32">
        <v>0</v>
      </c>
      <c r="L4557" s="32"/>
    </row>
    <row r="4558" spans="1:12">
      <c r="A4558" s="56"/>
      <c r="B4558" s="56" t="s">
        <v>3977</v>
      </c>
      <c r="C4558" s="56" t="s">
        <v>3978</v>
      </c>
      <c r="D4558" s="32">
        <v>369298</v>
      </c>
      <c r="E4558" s="32">
        <v>-251831</v>
      </c>
      <c r="F4558" s="32">
        <v>117467</v>
      </c>
      <c r="G4558" s="32">
        <v>-29155.99</v>
      </c>
      <c r="H4558" s="32">
        <v>-29476.38</v>
      </c>
      <c r="I4558" s="32">
        <v>-29476.38</v>
      </c>
      <c r="J4558" s="32">
        <v>-320.38999999999942</v>
      </c>
      <c r="K4558" s="32">
        <v>0</v>
      </c>
      <c r="L4558" s="32"/>
    </row>
    <row r="4559" spans="1:12">
      <c r="A4559" s="56"/>
      <c r="B4559" s="56" t="s">
        <v>3977</v>
      </c>
      <c r="C4559" s="56" t="s">
        <v>3979</v>
      </c>
      <c r="D4559" s="32">
        <v>1101366</v>
      </c>
      <c r="E4559" s="32">
        <v>-732886</v>
      </c>
      <c r="F4559" s="32">
        <v>368480</v>
      </c>
      <c r="G4559" s="32">
        <v>-86952.58</v>
      </c>
      <c r="H4559" s="32">
        <v>-87908.1</v>
      </c>
      <c r="I4559" s="32">
        <v>-87908.1</v>
      </c>
      <c r="J4559" s="32">
        <v>-955.52000000000407</v>
      </c>
      <c r="K4559" s="32">
        <v>0</v>
      </c>
      <c r="L4559" s="32"/>
    </row>
    <row r="4560" spans="1:12">
      <c r="A4560" s="56"/>
      <c r="B4560" s="56" t="s">
        <v>3977</v>
      </c>
      <c r="C4560" s="56" t="s">
        <v>3980</v>
      </c>
      <c r="D4560" s="32">
        <v>83620</v>
      </c>
      <c r="E4560" s="32">
        <v>-55644</v>
      </c>
      <c r="F4560" s="32">
        <v>27977</v>
      </c>
      <c r="G4560" s="32">
        <v>-6601.82</v>
      </c>
      <c r="H4560" s="32">
        <v>-6674.36</v>
      </c>
      <c r="I4560" s="32">
        <v>-6674.37</v>
      </c>
      <c r="J4560" s="32">
        <v>-72.539999999999964</v>
      </c>
      <c r="K4560" s="32">
        <v>-1.0000000000218279E-2</v>
      </c>
      <c r="L4560" s="32"/>
    </row>
    <row r="4561" spans="1:12">
      <c r="A4561" s="56"/>
      <c r="B4561" s="56" t="s">
        <v>3977</v>
      </c>
      <c r="C4561" s="56" t="s">
        <v>3981</v>
      </c>
      <c r="D4561" s="32">
        <v>71156</v>
      </c>
      <c r="E4561" s="32">
        <v>-43678</v>
      </c>
      <c r="F4561" s="32">
        <v>27479</v>
      </c>
      <c r="G4561" s="32">
        <v>-5624.78</v>
      </c>
      <c r="H4561" s="32">
        <v>-5686.59</v>
      </c>
      <c r="I4561" s="32">
        <v>-5686.59</v>
      </c>
      <c r="J4561" s="32">
        <v>-61.8100000000004</v>
      </c>
      <c r="K4561" s="32">
        <v>0</v>
      </c>
      <c r="L4561" s="32"/>
    </row>
    <row r="4562" spans="1:12">
      <c r="A4562" s="56"/>
      <c r="B4562" s="56" t="s">
        <v>5996</v>
      </c>
      <c r="C4562" s="56" t="s">
        <v>5995</v>
      </c>
      <c r="D4562" s="32">
        <v>93220</v>
      </c>
      <c r="E4562" s="32">
        <v>-50596</v>
      </c>
      <c r="F4562" s="32">
        <v>42624</v>
      </c>
      <c r="G4562" s="32">
        <v>-7365.99</v>
      </c>
      <c r="H4562" s="32">
        <v>-7446.94</v>
      </c>
      <c r="I4562" s="32">
        <v>-7446.93</v>
      </c>
      <c r="J4562" s="32">
        <v>-80.949999999999818</v>
      </c>
      <c r="K4562" s="32">
        <v>9.999999999308784E-3</v>
      </c>
      <c r="L4562" s="32"/>
    </row>
    <row r="4563" spans="1:12">
      <c r="A4563" s="56"/>
      <c r="B4563" s="56" t="s">
        <v>5998</v>
      </c>
      <c r="C4563" s="56" t="s">
        <v>5997</v>
      </c>
      <c r="D4563" s="32">
        <v>1096456</v>
      </c>
      <c r="E4563" s="32">
        <v>-595109</v>
      </c>
      <c r="F4563" s="32">
        <v>501347</v>
      </c>
      <c r="G4563" s="32">
        <v>-86638.97</v>
      </c>
      <c r="H4563" s="32">
        <v>-87591.05</v>
      </c>
      <c r="I4563" s="32">
        <v>-87591.039999999994</v>
      </c>
      <c r="J4563" s="32">
        <v>-952.08000000000175</v>
      </c>
      <c r="K4563" s="32">
        <v>1.0000000009313226E-2</v>
      </c>
      <c r="L4563" s="32"/>
    </row>
    <row r="4564" spans="1:12">
      <c r="A4564" s="56"/>
      <c r="B4564" s="56" t="s">
        <v>5974</v>
      </c>
      <c r="C4564" s="56" t="s">
        <v>5973</v>
      </c>
      <c r="D4564" s="32">
        <v>14783</v>
      </c>
      <c r="E4564" s="32">
        <v>-9363</v>
      </c>
      <c r="F4564" s="32">
        <v>5420</v>
      </c>
      <c r="G4564" s="32">
        <v>-1167.1300000000001</v>
      </c>
      <c r="H4564" s="32">
        <v>-1179.95</v>
      </c>
      <c r="I4564" s="32">
        <v>-1179.96</v>
      </c>
      <c r="J4564" s="32">
        <v>-12.819999999999936</v>
      </c>
      <c r="K4564" s="32">
        <v>-9.9999999999909051E-3</v>
      </c>
      <c r="L4564" s="32"/>
    </row>
    <row r="4565" spans="1:12">
      <c r="A4565" s="56"/>
      <c r="B4565" s="56" t="s">
        <v>5976</v>
      </c>
      <c r="C4565" s="56" t="s">
        <v>5975</v>
      </c>
      <c r="D4565" s="32">
        <v>9786</v>
      </c>
      <c r="E4565" s="32">
        <v>-6198</v>
      </c>
      <c r="F4565" s="32">
        <v>3588</v>
      </c>
      <c r="G4565" s="32">
        <v>-772.61</v>
      </c>
      <c r="H4565" s="32">
        <v>-781.1</v>
      </c>
      <c r="I4565" s="32">
        <v>-781.09</v>
      </c>
      <c r="J4565" s="32">
        <v>-8.4900000000000091</v>
      </c>
      <c r="K4565" s="32">
        <v>9.9999999999909051E-3</v>
      </c>
      <c r="L4565" s="32"/>
    </row>
    <row r="4566" spans="1:12">
      <c r="A4566" s="56"/>
      <c r="B4566" s="56" t="s">
        <v>5978</v>
      </c>
      <c r="C4566" s="56" t="s">
        <v>5977</v>
      </c>
      <c r="D4566" s="32">
        <v>457510</v>
      </c>
      <c r="E4566" s="32">
        <v>-252282</v>
      </c>
      <c r="F4566" s="32">
        <v>205228</v>
      </c>
      <c r="G4566" s="32">
        <v>-36152.769999999997</v>
      </c>
      <c r="H4566" s="32">
        <v>-36550.050000000003</v>
      </c>
      <c r="I4566" s="32">
        <v>-36550.050000000003</v>
      </c>
      <c r="J4566" s="32">
        <v>-397.28000000000611</v>
      </c>
      <c r="K4566" s="32">
        <v>0</v>
      </c>
      <c r="L4566" s="32"/>
    </row>
    <row r="4567" spans="1:12">
      <c r="A4567" s="56"/>
      <c r="B4567" s="56" t="s">
        <v>5980</v>
      </c>
      <c r="C4567" s="56" t="s">
        <v>5979</v>
      </c>
      <c r="D4567" s="32">
        <v>1324380</v>
      </c>
      <c r="E4567" s="32">
        <v>-580605</v>
      </c>
      <c r="F4567" s="32">
        <v>743775</v>
      </c>
      <c r="G4567" s="32">
        <v>-129532.69</v>
      </c>
      <c r="H4567" s="32">
        <v>-130956.13</v>
      </c>
      <c r="I4567" s="32">
        <v>-130956.13</v>
      </c>
      <c r="J4567" s="32">
        <v>-1423.4400000000023</v>
      </c>
      <c r="K4567" s="32">
        <v>0</v>
      </c>
      <c r="L4567" s="32"/>
    </row>
    <row r="4568" spans="1:12">
      <c r="A4568" s="56"/>
      <c r="B4568" s="56" t="s">
        <v>5984</v>
      </c>
      <c r="C4568" s="56" t="s">
        <v>5983</v>
      </c>
      <c r="D4568" s="32">
        <v>97000</v>
      </c>
      <c r="E4568" s="32">
        <v>-51471</v>
      </c>
      <c r="F4568" s="32">
        <v>45529</v>
      </c>
      <c r="G4568" s="32">
        <v>-7664.22</v>
      </c>
      <c r="H4568" s="32">
        <v>-7748.45</v>
      </c>
      <c r="I4568" s="32">
        <v>-7748.44</v>
      </c>
      <c r="J4568" s="32">
        <v>-84.229999999999563</v>
      </c>
      <c r="K4568" s="32">
        <v>1.0000000000218279E-2</v>
      </c>
      <c r="L4568" s="32"/>
    </row>
    <row r="4569" spans="1:12">
      <c r="A4569" s="56"/>
      <c r="B4569" s="56" t="s">
        <v>5982</v>
      </c>
      <c r="C4569" s="56" t="s">
        <v>5981</v>
      </c>
      <c r="D4569" s="32">
        <v>114578</v>
      </c>
      <c r="E4569" s="32">
        <v>-61493</v>
      </c>
      <c r="F4569" s="32">
        <v>53085</v>
      </c>
      <c r="G4569" s="32">
        <v>-9053.3700000000008</v>
      </c>
      <c r="H4569" s="32">
        <v>-9152.86</v>
      </c>
      <c r="I4569" s="32">
        <v>-9152.86</v>
      </c>
      <c r="J4569" s="32">
        <v>-99.489999999999782</v>
      </c>
      <c r="K4569" s="32">
        <v>0</v>
      </c>
      <c r="L4569" s="32"/>
    </row>
    <row r="4570" spans="1:12">
      <c r="A4570" s="56"/>
      <c r="B4570" s="56" t="s">
        <v>6487</v>
      </c>
      <c r="C4570" s="56" t="s">
        <v>6486</v>
      </c>
      <c r="D4570" s="32">
        <v>3545867</v>
      </c>
      <c r="E4570" s="32">
        <v>-908280</v>
      </c>
      <c r="F4570" s="32">
        <v>2637587</v>
      </c>
      <c r="G4570" s="32">
        <v>-140016.69</v>
      </c>
      <c r="H4570" s="32">
        <v>-141555.34</v>
      </c>
      <c r="I4570" s="32">
        <v>-141555.32999999999</v>
      </c>
      <c r="J4570" s="32">
        <v>-1538.6499999999942</v>
      </c>
      <c r="K4570" s="32">
        <v>1.0000000009313226E-2</v>
      </c>
      <c r="L4570" s="32"/>
    </row>
    <row r="4571" spans="1:12">
      <c r="A4571" s="56"/>
      <c r="B4571" s="56" t="s">
        <v>6489</v>
      </c>
      <c r="C4571" s="56" t="s">
        <v>6488</v>
      </c>
      <c r="D4571" s="32">
        <v>26550</v>
      </c>
      <c r="E4571" s="32">
        <v>-10684</v>
      </c>
      <c r="F4571" s="32">
        <v>15866</v>
      </c>
      <c r="G4571" s="32">
        <v>-2096.69</v>
      </c>
      <c r="H4571" s="32">
        <v>-2119.7199999999998</v>
      </c>
      <c r="I4571" s="32">
        <v>-2119.73</v>
      </c>
      <c r="J4571" s="32">
        <v>-23.029999999999745</v>
      </c>
      <c r="K4571" s="32">
        <v>-1.0000000000218279E-2</v>
      </c>
      <c r="L4571" s="32"/>
    </row>
    <row r="4572" spans="1:12">
      <c r="A4572" s="56"/>
      <c r="B4572" s="56" t="s">
        <v>6576</v>
      </c>
      <c r="C4572" s="56" t="s">
        <v>6566</v>
      </c>
      <c r="D4572" s="32">
        <v>286445</v>
      </c>
      <c r="E4572" s="32">
        <v>-133878</v>
      </c>
      <c r="F4572" s="32">
        <v>152567</v>
      </c>
      <c r="G4572" s="32">
        <v>-22626.44</v>
      </c>
      <c r="H4572" s="32">
        <v>-22875.08</v>
      </c>
      <c r="I4572" s="32">
        <v>-22875.09</v>
      </c>
      <c r="J4572" s="32">
        <v>-248.64000000000306</v>
      </c>
      <c r="K4572" s="32">
        <v>-9.9999999983992893E-3</v>
      </c>
      <c r="L4572" s="32"/>
    </row>
    <row r="4573" spans="1:12">
      <c r="A4573" s="56"/>
      <c r="B4573" s="56" t="s">
        <v>6576</v>
      </c>
      <c r="C4573" s="56" t="s">
        <v>6565</v>
      </c>
      <c r="D4573" s="32">
        <v>229156</v>
      </c>
      <c r="E4573" s="32">
        <v>-107102</v>
      </c>
      <c r="F4573" s="32">
        <v>122054</v>
      </c>
      <c r="G4573" s="32">
        <v>-18101.150000000001</v>
      </c>
      <c r="H4573" s="32">
        <v>-18300.07</v>
      </c>
      <c r="I4573" s="32">
        <v>-18300.060000000001</v>
      </c>
      <c r="J4573" s="32">
        <v>-198.91999999999825</v>
      </c>
      <c r="K4573" s="32">
        <v>9.9999999983992893E-3</v>
      </c>
      <c r="L4573" s="32"/>
    </row>
    <row r="4574" spans="1:12">
      <c r="A4574" s="56"/>
      <c r="B4574" s="56" t="s">
        <v>6699</v>
      </c>
      <c r="C4574" s="56" t="s">
        <v>6698</v>
      </c>
      <c r="D4574" s="32">
        <v>2836985</v>
      </c>
      <c r="E4574" s="32">
        <v>-540052</v>
      </c>
      <c r="F4574" s="32">
        <v>2296933</v>
      </c>
      <c r="G4574" s="32">
        <v>-112000.37</v>
      </c>
      <c r="H4574" s="32">
        <v>-113231.14</v>
      </c>
      <c r="I4574" s="32">
        <v>-113231.14</v>
      </c>
      <c r="J4574" s="32">
        <v>-1230.7700000000041</v>
      </c>
      <c r="K4574" s="32">
        <v>0</v>
      </c>
      <c r="L4574" s="32"/>
    </row>
    <row r="4575" spans="1:12">
      <c r="A4575" s="56"/>
      <c r="B4575" s="56" t="s">
        <v>6602</v>
      </c>
      <c r="C4575" s="56" t="s">
        <v>6601</v>
      </c>
      <c r="D4575" s="32">
        <v>1432225</v>
      </c>
      <c r="E4575" s="32">
        <v>-521758</v>
      </c>
      <c r="F4575" s="32">
        <v>910467</v>
      </c>
      <c r="G4575" s="32">
        <v>-113090.18</v>
      </c>
      <c r="H4575" s="32">
        <v>-114332.92</v>
      </c>
      <c r="I4575" s="32">
        <v>-114332.93</v>
      </c>
      <c r="J4575" s="32">
        <v>-1242.7400000000052</v>
      </c>
      <c r="K4575" s="32">
        <v>-9.9999999947613105E-3</v>
      </c>
      <c r="L4575" s="32"/>
    </row>
    <row r="4576" spans="1:12">
      <c r="A4576" s="56"/>
      <c r="B4576" s="56" t="s">
        <v>6604</v>
      </c>
      <c r="C4576" s="56" t="s">
        <v>6603</v>
      </c>
      <c r="D4576" s="32">
        <v>279660</v>
      </c>
      <c r="E4576" s="32">
        <v>-101880</v>
      </c>
      <c r="F4576" s="32">
        <v>177780</v>
      </c>
      <c r="G4576" s="32">
        <v>-22082.28</v>
      </c>
      <c r="H4576" s="32">
        <v>-22324.95</v>
      </c>
      <c r="I4576" s="32">
        <v>-22324.95</v>
      </c>
      <c r="J4576" s="32">
        <v>-242.67000000000189</v>
      </c>
      <c r="K4576" s="32">
        <v>0</v>
      </c>
      <c r="L4576" s="32"/>
    </row>
    <row r="4577" spans="1:12">
      <c r="A4577" s="56"/>
      <c r="B4577" s="56" t="s">
        <v>6606</v>
      </c>
      <c r="C4577" s="56" t="s">
        <v>6605</v>
      </c>
      <c r="D4577" s="32">
        <v>2360</v>
      </c>
      <c r="E4577" s="32">
        <v>-1162</v>
      </c>
      <c r="F4577" s="32">
        <v>1198</v>
      </c>
      <c r="G4577" s="32">
        <v>-186.42</v>
      </c>
      <c r="H4577" s="32">
        <v>-188.47</v>
      </c>
      <c r="I4577" s="32">
        <v>-188.47</v>
      </c>
      <c r="J4577" s="32">
        <v>-2.0500000000000114</v>
      </c>
      <c r="K4577" s="32">
        <v>0</v>
      </c>
      <c r="L4577" s="32"/>
    </row>
    <row r="4578" spans="1:12">
      <c r="A4578" s="56"/>
      <c r="B4578" s="56" t="s">
        <v>6608</v>
      </c>
      <c r="C4578" s="56" t="s">
        <v>6607</v>
      </c>
      <c r="D4578" s="32">
        <v>354</v>
      </c>
      <c r="E4578" s="32">
        <v>-174</v>
      </c>
      <c r="F4578" s="32">
        <v>180</v>
      </c>
      <c r="G4578" s="32">
        <v>-27.95</v>
      </c>
      <c r="H4578" s="32">
        <v>-28.26</v>
      </c>
      <c r="I4578" s="32">
        <v>-28.26</v>
      </c>
      <c r="J4578" s="32">
        <v>-0.31000000000000227</v>
      </c>
      <c r="K4578" s="32">
        <v>0</v>
      </c>
      <c r="L4578" s="32"/>
    </row>
    <row r="4579" spans="1:12">
      <c r="A4579" s="56"/>
      <c r="B4579" s="56" t="s">
        <v>6610</v>
      </c>
      <c r="C4579" s="56" t="s">
        <v>6609</v>
      </c>
      <c r="D4579" s="32">
        <v>2360</v>
      </c>
      <c r="E4579" s="32">
        <v>-1163</v>
      </c>
      <c r="F4579" s="32">
        <v>1198</v>
      </c>
      <c r="G4579" s="32">
        <v>-186.48</v>
      </c>
      <c r="H4579" s="32">
        <v>-188.52</v>
      </c>
      <c r="I4579" s="32">
        <v>-188.53</v>
      </c>
      <c r="J4579" s="32">
        <v>-2.0400000000000205</v>
      </c>
      <c r="K4579" s="32">
        <v>-9.9999999999909051E-3</v>
      </c>
      <c r="L4579" s="32"/>
    </row>
    <row r="4580" spans="1:12">
      <c r="A4580" s="56"/>
      <c r="B4580" s="56" t="s">
        <v>6577</v>
      </c>
      <c r="C4580" s="56" t="s">
        <v>6611</v>
      </c>
      <c r="D4580" s="32">
        <v>1770</v>
      </c>
      <c r="E4580" s="32">
        <v>-872</v>
      </c>
      <c r="F4580" s="32">
        <v>898</v>
      </c>
      <c r="G4580" s="32">
        <v>-139.82</v>
      </c>
      <c r="H4580" s="32">
        <v>-141.35</v>
      </c>
      <c r="I4580" s="32">
        <v>-141.35</v>
      </c>
      <c r="J4580" s="32">
        <v>-1.5300000000000011</v>
      </c>
      <c r="K4580" s="32">
        <v>0</v>
      </c>
      <c r="L4580" s="32"/>
    </row>
    <row r="4581" spans="1:12">
      <c r="A4581" s="56"/>
      <c r="B4581" s="56" t="s">
        <v>6701</v>
      </c>
      <c r="C4581" s="56" t="s">
        <v>6700</v>
      </c>
      <c r="D4581" s="32">
        <v>11800</v>
      </c>
      <c r="E4581" s="32">
        <v>-2731</v>
      </c>
      <c r="F4581" s="32">
        <v>9069</v>
      </c>
      <c r="G4581" s="32">
        <v>-465.91</v>
      </c>
      <c r="H4581" s="32">
        <v>-471.03</v>
      </c>
      <c r="I4581" s="32">
        <v>-471.03</v>
      </c>
      <c r="J4581" s="32">
        <v>-5.1199999999999477</v>
      </c>
      <c r="K4581" s="32">
        <v>0</v>
      </c>
      <c r="L4581" s="32"/>
    </row>
    <row r="4582" spans="1:12">
      <c r="A4582" s="56"/>
      <c r="B4582" s="56" t="s">
        <v>6703</v>
      </c>
      <c r="C4582" s="56" t="s">
        <v>6702</v>
      </c>
      <c r="D4582" s="32">
        <v>14160</v>
      </c>
      <c r="E4582" s="32">
        <v>-2493</v>
      </c>
      <c r="F4582" s="32">
        <v>11667</v>
      </c>
      <c r="G4582" s="32">
        <v>-558.99</v>
      </c>
      <c r="H4582" s="32">
        <v>-565.14</v>
      </c>
      <c r="I4582" s="32">
        <v>-565.14</v>
      </c>
      <c r="J4582" s="32">
        <v>-6.1499999999999773</v>
      </c>
      <c r="K4582" s="32">
        <v>0</v>
      </c>
      <c r="L4582" s="32"/>
    </row>
    <row r="4583" spans="1:12">
      <c r="A4583" s="56"/>
      <c r="B4583" s="56" t="s">
        <v>6705</v>
      </c>
      <c r="C4583" s="56" t="s">
        <v>6704</v>
      </c>
      <c r="D4583" s="32">
        <v>248607</v>
      </c>
      <c r="E4583" s="32">
        <v>-47325</v>
      </c>
      <c r="F4583" s="32">
        <v>201282</v>
      </c>
      <c r="G4583" s="32">
        <v>-9814.66</v>
      </c>
      <c r="H4583" s="32">
        <v>-9922.5</v>
      </c>
      <c r="I4583" s="32">
        <v>-9922.51</v>
      </c>
      <c r="J4583" s="32">
        <v>-107.84000000000015</v>
      </c>
      <c r="K4583" s="32">
        <v>-1.0000000000218279E-2</v>
      </c>
      <c r="L4583" s="32"/>
    </row>
    <row r="4584" spans="1:12">
      <c r="A4584" s="56"/>
      <c r="B4584" s="56" t="s">
        <v>6707</v>
      </c>
      <c r="C4584" s="56" t="s">
        <v>6706</v>
      </c>
      <c r="D4584" s="32">
        <v>91593</v>
      </c>
      <c r="E4584" s="32">
        <v>-18149</v>
      </c>
      <c r="F4584" s="32">
        <v>73444</v>
      </c>
      <c r="G4584" s="32">
        <v>-3616.07</v>
      </c>
      <c r="H4584" s="32">
        <v>-3655.8</v>
      </c>
      <c r="I4584" s="32">
        <v>-3655.81</v>
      </c>
      <c r="J4584" s="32">
        <v>-39.730000000000018</v>
      </c>
      <c r="K4584" s="32">
        <v>-9.9999999997635314E-3</v>
      </c>
      <c r="L4584" s="32"/>
    </row>
    <row r="4585" spans="1:12">
      <c r="A4585" s="56"/>
      <c r="B4585" s="56" t="s">
        <v>6709</v>
      </c>
      <c r="C4585" s="56" t="s">
        <v>6708</v>
      </c>
      <c r="D4585" s="32">
        <v>91593</v>
      </c>
      <c r="E4585" s="32">
        <v>-18149</v>
      </c>
      <c r="F4585" s="32">
        <v>73444</v>
      </c>
      <c r="G4585" s="32">
        <v>-3616.07</v>
      </c>
      <c r="H4585" s="32">
        <v>-3655.8</v>
      </c>
      <c r="I4585" s="32">
        <v>-3655.81</v>
      </c>
      <c r="J4585" s="32">
        <v>-39.730000000000018</v>
      </c>
      <c r="K4585" s="32">
        <v>-9.9999999997635314E-3</v>
      </c>
      <c r="L4585" s="32"/>
    </row>
    <row r="4586" spans="1:12">
      <c r="A4586" s="56"/>
      <c r="B4586" s="56" t="s">
        <v>6711</v>
      </c>
      <c r="C4586" s="56" t="s">
        <v>6710</v>
      </c>
      <c r="D4586" s="32">
        <v>91593</v>
      </c>
      <c r="E4586" s="32">
        <v>-18149</v>
      </c>
      <c r="F4586" s="32">
        <v>73444</v>
      </c>
      <c r="G4586" s="32">
        <v>-3616.07</v>
      </c>
      <c r="H4586" s="32">
        <v>-3655.8</v>
      </c>
      <c r="I4586" s="32">
        <v>-3655.81</v>
      </c>
      <c r="J4586" s="32">
        <v>-39.730000000000018</v>
      </c>
      <c r="K4586" s="32">
        <v>-9.9999999997635314E-3</v>
      </c>
      <c r="L4586" s="32"/>
    </row>
    <row r="4587" spans="1:12">
      <c r="A4587" s="56"/>
      <c r="B4587" s="56" t="s">
        <v>6713</v>
      </c>
      <c r="C4587" s="56" t="s">
        <v>6712</v>
      </c>
      <c r="D4587" s="32">
        <v>91593</v>
      </c>
      <c r="E4587" s="32">
        <v>-18149</v>
      </c>
      <c r="F4587" s="32">
        <v>73444</v>
      </c>
      <c r="G4587" s="32">
        <v>-3616.07</v>
      </c>
      <c r="H4587" s="32">
        <v>-3655.8</v>
      </c>
      <c r="I4587" s="32">
        <v>-3655.81</v>
      </c>
      <c r="J4587" s="32">
        <v>-39.730000000000018</v>
      </c>
      <c r="K4587" s="32">
        <v>-9.9999999997635314E-3</v>
      </c>
      <c r="L4587" s="32"/>
    </row>
    <row r="4588" spans="1:12">
      <c r="A4588" s="56"/>
      <c r="B4588" s="56" t="s">
        <v>6713</v>
      </c>
      <c r="C4588" s="56" t="s">
        <v>6714</v>
      </c>
      <c r="D4588" s="32">
        <v>91593</v>
      </c>
      <c r="E4588" s="32">
        <v>-18149</v>
      </c>
      <c r="F4588" s="32">
        <v>73444</v>
      </c>
      <c r="G4588" s="32">
        <v>-3616.07</v>
      </c>
      <c r="H4588" s="32">
        <v>-3655.8</v>
      </c>
      <c r="I4588" s="32">
        <v>-3655.81</v>
      </c>
      <c r="J4588" s="32">
        <v>-39.730000000000018</v>
      </c>
      <c r="K4588" s="32">
        <v>-9.9999999997635314E-3</v>
      </c>
      <c r="L4588" s="32"/>
    </row>
    <row r="4589" spans="1:12">
      <c r="A4589" s="56"/>
      <c r="B4589" s="56" t="s">
        <v>6716</v>
      </c>
      <c r="C4589" s="56" t="s">
        <v>6715</v>
      </c>
      <c r="D4589" s="32">
        <v>91593</v>
      </c>
      <c r="E4589" s="32">
        <v>-18149</v>
      </c>
      <c r="F4589" s="32">
        <v>73444</v>
      </c>
      <c r="G4589" s="32">
        <v>-3616.07</v>
      </c>
      <c r="H4589" s="32">
        <v>-3655.8</v>
      </c>
      <c r="I4589" s="32">
        <v>-3655.81</v>
      </c>
      <c r="J4589" s="32">
        <v>-39.730000000000018</v>
      </c>
      <c r="K4589" s="32">
        <v>-9.9999999997635314E-3</v>
      </c>
      <c r="L4589" s="32"/>
    </row>
    <row r="4590" spans="1:12">
      <c r="A4590" s="56"/>
      <c r="B4590" s="56" t="s">
        <v>6718</v>
      </c>
      <c r="C4590" s="56" t="s">
        <v>6717</v>
      </c>
      <c r="D4590" s="32">
        <v>22898</v>
      </c>
      <c r="E4590" s="32">
        <v>-4537</v>
      </c>
      <c r="F4590" s="32">
        <v>18361</v>
      </c>
      <c r="G4590" s="32">
        <v>-904.02</v>
      </c>
      <c r="H4590" s="32">
        <v>-913.96</v>
      </c>
      <c r="I4590" s="32">
        <v>-913.96</v>
      </c>
      <c r="J4590" s="32">
        <v>-9.9400000000000546</v>
      </c>
      <c r="K4590" s="32">
        <v>0</v>
      </c>
      <c r="L4590" s="32"/>
    </row>
    <row r="4591" spans="1:12">
      <c r="A4591" s="56"/>
      <c r="B4591" s="56" t="s">
        <v>6740</v>
      </c>
      <c r="C4591" s="56" t="s">
        <v>6739</v>
      </c>
      <c r="D4591" s="32">
        <v>750950</v>
      </c>
      <c r="E4591" s="32">
        <v>-109454</v>
      </c>
      <c r="F4591" s="32">
        <v>641496</v>
      </c>
      <c r="G4591" s="32">
        <v>-29643.67</v>
      </c>
      <c r="H4591" s="32">
        <v>-29969.42</v>
      </c>
      <c r="I4591" s="32">
        <v>-29969.42</v>
      </c>
      <c r="J4591" s="32">
        <v>-325.75</v>
      </c>
      <c r="K4591" s="32">
        <v>0</v>
      </c>
      <c r="L4591" s="32"/>
    </row>
    <row r="4592" spans="1:12">
      <c r="A4592" s="56"/>
      <c r="B4592" s="56" t="s">
        <v>6750</v>
      </c>
      <c r="C4592" s="56" t="s">
        <v>6749</v>
      </c>
      <c r="D4592" s="32">
        <v>93000</v>
      </c>
      <c r="E4592" s="32">
        <v>-24690</v>
      </c>
      <c r="F4592" s="32">
        <v>68310</v>
      </c>
      <c r="G4592" s="32">
        <v>-7342.33</v>
      </c>
      <c r="H4592" s="32">
        <v>-7423.01</v>
      </c>
      <c r="I4592" s="32">
        <v>-7423.02</v>
      </c>
      <c r="J4592" s="32">
        <v>-80.680000000000291</v>
      </c>
      <c r="K4592" s="32">
        <v>-1.0000000000218279E-2</v>
      </c>
      <c r="L4592" s="32"/>
    </row>
    <row r="4593" spans="1:12">
      <c r="A4593" s="56"/>
      <c r="B4593" s="56" t="s">
        <v>6773</v>
      </c>
      <c r="C4593" s="56" t="s">
        <v>6772</v>
      </c>
      <c r="D4593" s="32">
        <v>242750</v>
      </c>
      <c r="E4593" s="32">
        <v>-54547</v>
      </c>
      <c r="F4593" s="32">
        <v>188203</v>
      </c>
      <c r="G4593" s="32">
        <v>-19165.060000000001</v>
      </c>
      <c r="H4593" s="32">
        <v>-19375.66</v>
      </c>
      <c r="I4593" s="32">
        <v>-19375.66</v>
      </c>
      <c r="J4593" s="32">
        <v>-210.59999999999854</v>
      </c>
      <c r="K4593" s="32">
        <v>0</v>
      </c>
      <c r="L4593" s="32"/>
    </row>
    <row r="4594" spans="1:12">
      <c r="A4594" s="56"/>
      <c r="B4594" s="56" t="s">
        <v>6768</v>
      </c>
      <c r="C4594" s="56" t="s">
        <v>6767</v>
      </c>
      <c r="D4594" s="32">
        <v>595101</v>
      </c>
      <c r="E4594" s="32">
        <v>-61956</v>
      </c>
      <c r="F4594" s="32">
        <v>533145</v>
      </c>
      <c r="G4594" s="32">
        <v>-23491.55</v>
      </c>
      <c r="H4594" s="32">
        <v>-23749.7</v>
      </c>
      <c r="I4594" s="32">
        <v>-23749.7</v>
      </c>
      <c r="J4594" s="32">
        <v>-258.15000000000146</v>
      </c>
      <c r="K4594" s="32">
        <v>0</v>
      </c>
      <c r="L4594" s="32"/>
    </row>
    <row r="4595" spans="1:12">
      <c r="A4595" s="56"/>
      <c r="B4595" s="56" t="s">
        <v>6775</v>
      </c>
      <c r="C4595" s="56" t="s">
        <v>6774</v>
      </c>
      <c r="D4595" s="32">
        <v>99000</v>
      </c>
      <c r="E4595" s="32">
        <v>-18724</v>
      </c>
      <c r="F4595" s="32">
        <v>80276</v>
      </c>
      <c r="G4595" s="32">
        <v>-7816.03</v>
      </c>
      <c r="H4595" s="32">
        <v>-7901.92</v>
      </c>
      <c r="I4595" s="32">
        <v>-7901.91</v>
      </c>
      <c r="J4595" s="32">
        <v>-85.890000000000327</v>
      </c>
      <c r="K4595" s="32">
        <v>1.0000000000218279E-2</v>
      </c>
      <c r="L4595" s="32"/>
    </row>
    <row r="4596" spans="1:12">
      <c r="A4596" s="56"/>
      <c r="B4596" s="56" t="s">
        <v>6777</v>
      </c>
      <c r="C4596" s="56" t="s">
        <v>6776</v>
      </c>
      <c r="D4596" s="32">
        <v>1024396</v>
      </c>
      <c r="E4596" s="32">
        <v>-107094</v>
      </c>
      <c r="F4596" s="32">
        <v>917302</v>
      </c>
      <c r="G4596" s="32">
        <v>-40437.910000000003</v>
      </c>
      <c r="H4596" s="32">
        <v>-40882.269999999997</v>
      </c>
      <c r="I4596" s="32">
        <v>-40882.28</v>
      </c>
      <c r="J4596" s="32">
        <v>-444.35999999999331</v>
      </c>
      <c r="K4596" s="32">
        <v>-1.0000000002037268E-2</v>
      </c>
      <c r="L4596" s="32"/>
    </row>
    <row r="4597" spans="1:12">
      <c r="A4597" s="56"/>
      <c r="B4597" s="56" t="s">
        <v>6815</v>
      </c>
      <c r="C4597" s="56" t="s">
        <v>6814</v>
      </c>
      <c r="D4597" s="32">
        <v>376000</v>
      </c>
      <c r="E4597" s="32">
        <v>-23161</v>
      </c>
      <c r="F4597" s="32">
        <v>352839</v>
      </c>
      <c r="G4597" s="32">
        <v>-14842.56</v>
      </c>
      <c r="H4597" s="32">
        <v>-15005.66</v>
      </c>
      <c r="I4597" s="32">
        <v>-15004.04</v>
      </c>
      <c r="J4597" s="32">
        <v>-163.10000000000036</v>
      </c>
      <c r="K4597" s="32">
        <v>1.6199999999989814</v>
      </c>
      <c r="L4597" s="32"/>
    </row>
    <row r="4598" spans="1:12">
      <c r="A4598" s="56"/>
      <c r="B4598" s="56" t="s">
        <v>6817</v>
      </c>
      <c r="C4598" s="56" t="s">
        <v>6816</v>
      </c>
      <c r="D4598" s="32">
        <v>385000</v>
      </c>
      <c r="E4598" s="32">
        <v>-25218</v>
      </c>
      <c r="F4598" s="32">
        <v>359782</v>
      </c>
      <c r="G4598" s="32">
        <v>-15197.83</v>
      </c>
      <c r="H4598" s="32">
        <v>-15364.84</v>
      </c>
      <c r="I4598" s="32">
        <v>-15364.84</v>
      </c>
      <c r="J4598" s="32">
        <v>-167.01000000000022</v>
      </c>
      <c r="K4598" s="32">
        <v>0</v>
      </c>
      <c r="L4598" s="32"/>
    </row>
    <row r="4599" spans="1:12">
      <c r="A4599" s="56"/>
      <c r="B4599" s="56" t="s">
        <v>6819</v>
      </c>
      <c r="C4599" s="56" t="s">
        <v>6818</v>
      </c>
      <c r="D4599" s="32">
        <v>984736</v>
      </c>
      <c r="E4599" s="32">
        <v>-64502</v>
      </c>
      <c r="F4599" s="32">
        <v>920234</v>
      </c>
      <c r="G4599" s="32">
        <v>-38872.36</v>
      </c>
      <c r="H4599" s="32">
        <v>-39299.53</v>
      </c>
      <c r="I4599" s="32">
        <v>-39299.53</v>
      </c>
      <c r="J4599" s="32">
        <v>-427.16999999999825</v>
      </c>
      <c r="K4599" s="32">
        <v>0</v>
      </c>
      <c r="L4599" s="32"/>
    </row>
    <row r="4600" spans="1:12">
      <c r="A4600" s="56"/>
      <c r="B4600" s="56" t="s">
        <v>6805</v>
      </c>
      <c r="C4600" s="56" t="s">
        <v>6804</v>
      </c>
      <c r="D4600" s="32">
        <v>409900</v>
      </c>
      <c r="E4600" s="32">
        <v>-18848</v>
      </c>
      <c r="F4600" s="32">
        <v>391052</v>
      </c>
      <c r="G4600" s="32">
        <v>-16180.76</v>
      </c>
      <c r="H4600" s="32">
        <v>-16358.57</v>
      </c>
      <c r="I4600" s="32">
        <v>-16358.57</v>
      </c>
      <c r="J4600" s="32">
        <v>-177.80999999999949</v>
      </c>
      <c r="K4600" s="32">
        <v>0</v>
      </c>
      <c r="L4600" s="32"/>
    </row>
    <row r="4601" spans="1:12">
      <c r="A4601" s="56"/>
      <c r="B4601" s="56" t="s">
        <v>6821</v>
      </c>
      <c r="C4601" s="56" t="s">
        <v>6820</v>
      </c>
      <c r="D4601" s="32">
        <v>26000</v>
      </c>
      <c r="E4601" s="32">
        <v>-1286</v>
      </c>
      <c r="F4601" s="32">
        <v>24714</v>
      </c>
      <c r="G4601" s="32">
        <v>-1026.3499999999999</v>
      </c>
      <c r="H4601" s="32">
        <v>-1037.6199999999999</v>
      </c>
      <c r="I4601" s="32">
        <v>-1037.6300000000001</v>
      </c>
      <c r="J4601" s="32">
        <v>-11.269999999999982</v>
      </c>
      <c r="K4601" s="32">
        <v>-1.0000000000218279E-2</v>
      </c>
      <c r="L4601" s="32"/>
    </row>
    <row r="4602" spans="1:12">
      <c r="A4602" s="56"/>
      <c r="B4602" s="56" t="s">
        <v>6868</v>
      </c>
      <c r="C4602" s="56" t="s">
        <v>6867</v>
      </c>
      <c r="D4602" s="32">
        <v>12500</v>
      </c>
      <c r="E4602" s="32">
        <v>-1312</v>
      </c>
      <c r="F4602" s="32">
        <v>11188</v>
      </c>
      <c r="G4602" s="32">
        <v>-986.87</v>
      </c>
      <c r="H4602" s="32">
        <v>-997.72</v>
      </c>
      <c r="I4602" s="32">
        <v>-997.72</v>
      </c>
      <c r="J4602" s="32">
        <v>-10.850000000000023</v>
      </c>
      <c r="K4602" s="32">
        <v>0</v>
      </c>
      <c r="L4602" s="32"/>
    </row>
    <row r="4603" spans="1:12">
      <c r="A4603" s="56"/>
      <c r="B4603" s="56" t="s">
        <v>6836</v>
      </c>
      <c r="C4603" s="56" t="s">
        <v>6835</v>
      </c>
      <c r="D4603" s="32">
        <v>572890</v>
      </c>
      <c r="E4603" s="32">
        <v>-55667</v>
      </c>
      <c r="F4603" s="32">
        <v>517223</v>
      </c>
      <c r="G4603" s="32">
        <v>-45229.53</v>
      </c>
      <c r="H4603" s="32">
        <v>-45726.57</v>
      </c>
      <c r="I4603" s="32">
        <v>-45726.559999999998</v>
      </c>
      <c r="J4603" s="32">
        <v>-497.04000000000087</v>
      </c>
      <c r="K4603" s="32">
        <v>1.0000000002037268E-2</v>
      </c>
      <c r="L4603" s="32"/>
    </row>
    <row r="4604" spans="1:12">
      <c r="A4604" s="56"/>
      <c r="B4604" s="56" t="s">
        <v>6777</v>
      </c>
      <c r="C4604" s="56" t="s">
        <v>6837</v>
      </c>
      <c r="D4604" s="32">
        <v>971374</v>
      </c>
      <c r="E4604" s="32">
        <v>-64470</v>
      </c>
      <c r="F4604" s="32">
        <v>906904</v>
      </c>
      <c r="G4604" s="32">
        <v>-38344.89</v>
      </c>
      <c r="H4604" s="32">
        <v>-38766.269999999997</v>
      </c>
      <c r="I4604" s="32">
        <v>-38766.269999999997</v>
      </c>
      <c r="J4604" s="32">
        <v>-421.37999999999738</v>
      </c>
      <c r="K4604" s="32">
        <v>0</v>
      </c>
      <c r="L4604" s="32"/>
    </row>
    <row r="4605" spans="1:12">
      <c r="A4605" s="56"/>
      <c r="B4605" s="56" t="s">
        <v>6870</v>
      </c>
      <c r="C4605" s="56" t="s">
        <v>6869</v>
      </c>
      <c r="D4605" s="32">
        <v>176100</v>
      </c>
      <c r="E4605" s="32">
        <v>-7333</v>
      </c>
      <c r="F4605" s="32">
        <v>168767</v>
      </c>
      <c r="G4605" s="32">
        <v>-13903.05</v>
      </c>
      <c r="H4605" s="32">
        <v>-14055.84</v>
      </c>
      <c r="I4605" s="32">
        <v>-14055.84</v>
      </c>
      <c r="J4605" s="32">
        <v>-152.79000000000087</v>
      </c>
      <c r="K4605" s="32">
        <v>0</v>
      </c>
      <c r="L4605" s="32"/>
    </row>
    <row r="4606" spans="1:12">
      <c r="A4606" s="56"/>
      <c r="B4606" s="56" t="s">
        <v>6872</v>
      </c>
      <c r="C4606" s="56" t="s">
        <v>6871</v>
      </c>
      <c r="D4606" s="32">
        <v>40000</v>
      </c>
      <c r="E4606" s="32">
        <v>-4199</v>
      </c>
      <c r="F4606" s="32">
        <v>35801</v>
      </c>
      <c r="G4606" s="32">
        <v>-3157.99</v>
      </c>
      <c r="H4606" s="32">
        <v>-3192.69</v>
      </c>
      <c r="I4606" s="32">
        <v>-3192.7</v>
      </c>
      <c r="J4606" s="32">
        <v>-34.700000000000273</v>
      </c>
      <c r="K4606" s="32">
        <v>-9.9999999997635314E-3</v>
      </c>
      <c r="L4606" s="32"/>
    </row>
    <row r="4607" spans="1:12">
      <c r="A4607" s="56"/>
      <c r="B4607" s="56" t="s">
        <v>6874</v>
      </c>
      <c r="C4607" s="56" t="s">
        <v>6873</v>
      </c>
      <c r="D4607" s="32">
        <v>22850</v>
      </c>
      <c r="E4607" s="32">
        <v>-2399</v>
      </c>
      <c r="F4607" s="32">
        <v>20451</v>
      </c>
      <c r="G4607" s="32">
        <v>-1804</v>
      </c>
      <c r="H4607" s="32">
        <v>-1823.83</v>
      </c>
      <c r="I4607" s="32">
        <v>-1823.82</v>
      </c>
      <c r="J4607" s="32">
        <v>-19.829999999999927</v>
      </c>
      <c r="K4607" s="32">
        <v>9.9999999999909051E-3</v>
      </c>
      <c r="L4607" s="32"/>
    </row>
    <row r="4608" spans="1:12">
      <c r="A4608" s="56"/>
      <c r="B4608" s="56" t="s">
        <v>6602</v>
      </c>
      <c r="C4608" s="56" t="s">
        <v>6977</v>
      </c>
      <c r="D4608" s="32">
        <v>1145780</v>
      </c>
      <c r="E4608" s="32">
        <v>-11929</v>
      </c>
      <c r="F4608" s="32">
        <v>1133851</v>
      </c>
      <c r="G4608" s="32">
        <v>-90459.07</v>
      </c>
      <c r="H4608" s="32">
        <v>-91453.119999999995</v>
      </c>
      <c r="I4608" s="32">
        <v>-91453.13</v>
      </c>
      <c r="J4608" s="32">
        <v>-994.04999999998836</v>
      </c>
      <c r="K4608" s="32">
        <v>-1.0000000009313226E-2</v>
      </c>
      <c r="L4608" s="32"/>
    </row>
    <row r="4609" spans="1:12">
      <c r="A4609" s="56"/>
      <c r="B4609" s="56" t="s">
        <v>6979</v>
      </c>
      <c r="C4609" s="56" t="s">
        <v>6978</v>
      </c>
      <c r="D4609" s="32">
        <v>279660</v>
      </c>
      <c r="E4609" s="32">
        <v>-2912</v>
      </c>
      <c r="F4609" s="32">
        <v>276748</v>
      </c>
      <c r="G4609" s="32">
        <v>-22079.09</v>
      </c>
      <c r="H4609" s="32">
        <v>-22321.72</v>
      </c>
      <c r="I4609" s="32">
        <v>-22321.72</v>
      </c>
      <c r="J4609" s="32">
        <v>-242.63000000000102</v>
      </c>
      <c r="K4609" s="32">
        <v>0</v>
      </c>
      <c r="L4609" s="32"/>
    </row>
    <row r="4610" spans="1:12">
      <c r="A4610" s="56"/>
      <c r="B4610" s="56" t="s">
        <v>6602</v>
      </c>
      <c r="C4610" s="56" t="s">
        <v>6980</v>
      </c>
      <c r="D4610" s="32">
        <v>1145780</v>
      </c>
      <c r="E4610" s="32">
        <v>-11929</v>
      </c>
      <c r="F4610" s="32">
        <v>1133851</v>
      </c>
      <c r="G4610" s="32">
        <v>-90459.07</v>
      </c>
      <c r="H4610" s="32">
        <v>-91453.119999999995</v>
      </c>
      <c r="I4610" s="32">
        <v>-91453.13</v>
      </c>
      <c r="J4610" s="32">
        <v>-994.04999999998836</v>
      </c>
      <c r="K4610" s="32">
        <v>-1.0000000009313226E-2</v>
      </c>
      <c r="L4610" s="32"/>
    </row>
    <row r="4611" spans="1:12">
      <c r="A4611" s="56"/>
      <c r="B4611" s="56" t="s">
        <v>6979</v>
      </c>
      <c r="C4611" s="56" t="s">
        <v>6981</v>
      </c>
      <c r="D4611" s="32">
        <v>186440</v>
      </c>
      <c r="E4611" s="32">
        <v>-1941</v>
      </c>
      <c r="F4611" s="32">
        <v>184499</v>
      </c>
      <c r="G4611" s="32">
        <v>-14719.4</v>
      </c>
      <c r="H4611" s="32">
        <v>-14881.14</v>
      </c>
      <c r="I4611" s="32">
        <v>-14881.15</v>
      </c>
      <c r="J4611" s="32">
        <v>-161.73999999999978</v>
      </c>
      <c r="K4611" s="32">
        <v>-1.0000000000218279E-2</v>
      </c>
      <c r="L4611" s="32"/>
    </row>
    <row r="4612" spans="1:12">
      <c r="A4612" s="56"/>
      <c r="B4612" s="56" t="s">
        <v>7123</v>
      </c>
      <c r="C4612" s="56" t="s">
        <v>7016</v>
      </c>
      <c r="D4612" s="32">
        <v>0</v>
      </c>
      <c r="E4612" s="32">
        <v>0</v>
      </c>
      <c r="F4612" s="32">
        <v>0</v>
      </c>
      <c r="G4612" s="32">
        <v>-18954.45</v>
      </c>
      <c r="H4612" s="32">
        <v>-26581.87</v>
      </c>
      <c r="I4612" s="32">
        <v>-25085.87</v>
      </c>
      <c r="J4612" s="32">
        <v>-7627.4199999999983</v>
      </c>
      <c r="K4612" s="32">
        <v>1496</v>
      </c>
      <c r="L4612" s="32"/>
    </row>
    <row r="4613" spans="1:12">
      <c r="A4613" s="56"/>
      <c r="B4613" s="56" t="s">
        <v>7124</v>
      </c>
      <c r="C4613" s="56" t="s">
        <v>7032</v>
      </c>
      <c r="D4613" s="32">
        <v>0</v>
      </c>
      <c r="E4613" s="32">
        <v>0</v>
      </c>
      <c r="F4613" s="32">
        <v>0</v>
      </c>
      <c r="G4613" s="32">
        <v>-39137.19</v>
      </c>
      <c r="H4613" s="32">
        <v>-54629.94</v>
      </c>
      <c r="I4613" s="32">
        <v>-54178.03</v>
      </c>
      <c r="J4613" s="32">
        <v>-15492.75</v>
      </c>
      <c r="K4613" s="32">
        <v>451.91000000000349</v>
      </c>
      <c r="L4613" s="32"/>
    </row>
    <row r="4614" spans="1:12">
      <c r="A4614" s="56"/>
      <c r="B4614" s="56" t="s">
        <v>5996</v>
      </c>
      <c r="C4614" s="56" t="s">
        <v>7089</v>
      </c>
      <c r="D4614" s="32">
        <v>0</v>
      </c>
      <c r="E4614" s="32">
        <v>0</v>
      </c>
      <c r="F4614" s="32">
        <v>0</v>
      </c>
      <c r="G4614" s="32">
        <v>0</v>
      </c>
      <c r="H4614" s="32">
        <v>-85699.39</v>
      </c>
      <c r="I4614" s="32">
        <v>-101081.33</v>
      </c>
      <c r="J4614" s="32">
        <v>-85699.39</v>
      </c>
      <c r="K4614" s="32">
        <v>-15381.940000000002</v>
      </c>
      <c r="L4614" s="32"/>
    </row>
    <row r="4615" spans="1:12">
      <c r="A4615" s="56"/>
      <c r="B4615" s="56" t="s">
        <v>8401</v>
      </c>
      <c r="C4615" s="56" t="s">
        <v>7090</v>
      </c>
      <c r="D4615" s="32">
        <v>0</v>
      </c>
      <c r="E4615" s="32">
        <v>0</v>
      </c>
      <c r="F4615" s="32">
        <v>0</v>
      </c>
      <c r="G4615" s="32">
        <v>0</v>
      </c>
      <c r="H4615" s="32">
        <v>-5512.3</v>
      </c>
      <c r="I4615" s="32">
        <v>-26750.97</v>
      </c>
      <c r="J4615" s="32">
        <v>-5512.3</v>
      </c>
      <c r="K4615" s="32">
        <v>-21238.670000000002</v>
      </c>
      <c r="L4615" s="32"/>
    </row>
    <row r="4616" spans="1:12">
      <c r="A4616" s="56"/>
      <c r="B4616" s="56" t="s">
        <v>8402</v>
      </c>
      <c r="C4616" s="56" t="s">
        <v>7091</v>
      </c>
      <c r="D4616" s="32">
        <v>0</v>
      </c>
      <c r="E4616" s="32">
        <v>0</v>
      </c>
      <c r="F4616" s="32">
        <v>0</v>
      </c>
      <c r="G4616" s="32">
        <v>0</v>
      </c>
      <c r="H4616" s="32">
        <v>-12433.4</v>
      </c>
      <c r="I4616" s="32">
        <v>-45754.91</v>
      </c>
      <c r="J4616" s="32">
        <v>-12433.4</v>
      </c>
      <c r="K4616" s="32">
        <v>-33321.51</v>
      </c>
      <c r="L4616" s="32"/>
    </row>
    <row r="4617" spans="1:12">
      <c r="A4617" s="56"/>
      <c r="B4617" s="56" t="s">
        <v>7424</v>
      </c>
      <c r="C4617" s="56" t="s">
        <v>7092</v>
      </c>
      <c r="D4617" s="32">
        <v>0</v>
      </c>
      <c r="E4617" s="32">
        <v>0</v>
      </c>
      <c r="F4617" s="32">
        <v>0</v>
      </c>
      <c r="G4617" s="32">
        <v>0</v>
      </c>
      <c r="H4617" s="32">
        <v>-2334.14</v>
      </c>
      <c r="I4617" s="32">
        <v>-107370.3</v>
      </c>
      <c r="J4617" s="32">
        <v>-2334.14</v>
      </c>
      <c r="K4617" s="32">
        <v>-105036.16</v>
      </c>
      <c r="L4617" s="32"/>
    </row>
    <row r="4618" spans="1:12">
      <c r="A4618" s="56"/>
      <c r="B4618" s="56" t="s">
        <v>5996</v>
      </c>
      <c r="C4618" s="56" t="s">
        <v>8403</v>
      </c>
      <c r="D4618" s="32">
        <v>0</v>
      </c>
      <c r="E4618" s="32">
        <v>0</v>
      </c>
      <c r="F4618" s="32">
        <v>0</v>
      </c>
      <c r="G4618" s="32">
        <v>0</v>
      </c>
      <c r="H4618" s="32">
        <v>0</v>
      </c>
      <c r="I4618" s="32">
        <v>-7409.86</v>
      </c>
      <c r="J4618" s="32">
        <v>0</v>
      </c>
      <c r="K4618" s="32">
        <v>-7409.86</v>
      </c>
      <c r="L4618" s="32"/>
    </row>
    <row r="4619" spans="1:12">
      <c r="A4619" s="56"/>
      <c r="B4619" s="56" t="s">
        <v>9251</v>
      </c>
      <c r="C4619" s="56" t="s">
        <v>9043</v>
      </c>
      <c r="D4619" s="32">
        <v>0</v>
      </c>
      <c r="E4619" s="32">
        <v>0</v>
      </c>
      <c r="F4619" s="32">
        <v>0</v>
      </c>
      <c r="G4619" s="32">
        <v>0</v>
      </c>
      <c r="H4619" s="32">
        <v>0</v>
      </c>
      <c r="I4619" s="32">
        <v>-8012.8</v>
      </c>
      <c r="J4619" s="32">
        <v>0</v>
      </c>
      <c r="K4619" s="32">
        <v>-8012.8</v>
      </c>
      <c r="L4619" s="32"/>
    </row>
    <row r="4620" spans="1:12">
      <c r="A4620" s="56"/>
      <c r="B4620" s="56" t="s">
        <v>8405</v>
      </c>
      <c r="C4620" s="56" t="s">
        <v>8404</v>
      </c>
      <c r="D4620" s="32">
        <v>0</v>
      </c>
      <c r="E4620" s="32">
        <v>0</v>
      </c>
      <c r="F4620" s="32">
        <v>0</v>
      </c>
      <c r="G4620" s="32">
        <v>0</v>
      </c>
      <c r="H4620" s="32">
        <v>0</v>
      </c>
      <c r="I4620" s="32">
        <v>-34971.11</v>
      </c>
      <c r="J4620" s="32">
        <v>0</v>
      </c>
      <c r="K4620" s="32">
        <v>-34971.11</v>
      </c>
      <c r="L4620" s="32"/>
    </row>
    <row r="4621" spans="1:12">
      <c r="A4621" s="56"/>
      <c r="B4621" s="56" t="s">
        <v>8342</v>
      </c>
      <c r="C4621" s="56" t="s">
        <v>10267</v>
      </c>
      <c r="D4621" s="32">
        <v>7639</v>
      </c>
      <c r="E4621" s="32">
        <v>-7639</v>
      </c>
      <c r="F4621" s="32">
        <v>0</v>
      </c>
      <c r="G4621" s="32">
        <v>0</v>
      </c>
      <c r="H4621" s="32">
        <v>0</v>
      </c>
      <c r="I4621" s="32">
        <v>0</v>
      </c>
      <c r="J4621" s="32">
        <v>0</v>
      </c>
      <c r="K4621" s="32">
        <v>0</v>
      </c>
      <c r="L4621" s="32"/>
    </row>
    <row r="4622" spans="1:12">
      <c r="A4622" s="56"/>
      <c r="B4622" s="56" t="s">
        <v>8828</v>
      </c>
      <c r="C4622" s="56" t="s">
        <v>11135</v>
      </c>
      <c r="D4622" s="32">
        <v>8400</v>
      </c>
      <c r="E4622" s="32">
        <v>-8400</v>
      </c>
      <c r="F4622" s="32">
        <v>0</v>
      </c>
      <c r="G4622" s="32">
        <v>0</v>
      </c>
      <c r="H4622" s="32">
        <v>0</v>
      </c>
      <c r="I4622" s="32">
        <v>0</v>
      </c>
      <c r="J4622" s="32">
        <v>0</v>
      </c>
      <c r="K4622" s="32">
        <v>0</v>
      </c>
      <c r="L4622" s="32"/>
    </row>
    <row r="4623" spans="1:12">
      <c r="A4623" s="56"/>
      <c r="B4623" s="56" t="s">
        <v>8830</v>
      </c>
      <c r="C4623" s="56" t="s">
        <v>11136</v>
      </c>
      <c r="D4623" s="32">
        <v>57418</v>
      </c>
      <c r="E4623" s="32">
        <v>-57418</v>
      </c>
      <c r="F4623" s="32">
        <v>0</v>
      </c>
      <c r="G4623" s="32">
        <v>0</v>
      </c>
      <c r="H4623" s="32">
        <v>0</v>
      </c>
      <c r="I4623" s="32">
        <v>0</v>
      </c>
      <c r="J4623" s="32">
        <v>0</v>
      </c>
      <c r="K4623" s="32">
        <v>0</v>
      </c>
      <c r="L4623" s="32"/>
    </row>
    <row r="4624" spans="1:12">
      <c r="A4624" s="56"/>
      <c r="B4624" s="56" t="s">
        <v>8947</v>
      </c>
      <c r="C4624" s="56" t="s">
        <v>11137</v>
      </c>
      <c r="D4624" s="32">
        <v>4808</v>
      </c>
      <c r="E4624" s="32">
        <v>-4568</v>
      </c>
      <c r="F4624" s="32">
        <v>240</v>
      </c>
      <c r="G4624" s="32">
        <v>0</v>
      </c>
      <c r="H4624" s="32">
        <v>0</v>
      </c>
      <c r="I4624" s="32">
        <v>0</v>
      </c>
      <c r="J4624" s="32">
        <v>0</v>
      </c>
      <c r="K4624" s="32">
        <v>0</v>
      </c>
      <c r="L4624" s="32"/>
    </row>
    <row r="4625" spans="1:12">
      <c r="A4625" s="56"/>
      <c r="B4625" s="56" t="s">
        <v>8832</v>
      </c>
      <c r="C4625" s="56" t="s">
        <v>11138</v>
      </c>
      <c r="D4625" s="32">
        <v>28800</v>
      </c>
      <c r="E4625" s="32">
        <v>-28800</v>
      </c>
      <c r="F4625" s="32">
        <v>0</v>
      </c>
      <c r="G4625" s="32">
        <v>0</v>
      </c>
      <c r="H4625" s="32">
        <v>0</v>
      </c>
      <c r="I4625" s="32">
        <v>0</v>
      </c>
      <c r="J4625" s="32">
        <v>0</v>
      </c>
      <c r="K4625" s="32">
        <v>0</v>
      </c>
      <c r="L4625" s="32"/>
    </row>
    <row r="4626" spans="1:12">
      <c r="A4626" s="56"/>
      <c r="B4626" s="56" t="s">
        <v>8833</v>
      </c>
      <c r="C4626" s="56" t="s">
        <v>11139</v>
      </c>
      <c r="D4626" s="32">
        <v>40365</v>
      </c>
      <c r="E4626" s="32">
        <v>-40365</v>
      </c>
      <c r="F4626" s="32">
        <v>0</v>
      </c>
      <c r="G4626" s="32">
        <v>0</v>
      </c>
      <c r="H4626" s="32">
        <v>0</v>
      </c>
      <c r="I4626" s="32">
        <v>0</v>
      </c>
      <c r="J4626" s="32">
        <v>0</v>
      </c>
      <c r="K4626" s="32">
        <v>0</v>
      </c>
      <c r="L4626" s="32"/>
    </row>
    <row r="4627" spans="1:12">
      <c r="A4627" s="56"/>
      <c r="B4627" s="56" t="s">
        <v>8835</v>
      </c>
      <c r="C4627" s="56" t="s">
        <v>11140</v>
      </c>
      <c r="D4627" s="32">
        <v>6900</v>
      </c>
      <c r="E4627" s="32">
        <v>-6900</v>
      </c>
      <c r="F4627" s="32">
        <v>0</v>
      </c>
      <c r="G4627" s="32">
        <v>0</v>
      </c>
      <c r="H4627" s="32">
        <v>0</v>
      </c>
      <c r="I4627" s="32">
        <v>0</v>
      </c>
      <c r="J4627" s="32">
        <v>0</v>
      </c>
      <c r="K4627" s="32">
        <v>0</v>
      </c>
      <c r="L4627" s="32"/>
    </row>
    <row r="4628" spans="1:12">
      <c r="A4628" s="56"/>
      <c r="B4628" s="56" t="s">
        <v>8954</v>
      </c>
      <c r="C4628" s="56" t="s">
        <v>11226</v>
      </c>
      <c r="D4628" s="32">
        <v>15100</v>
      </c>
      <c r="E4628" s="32">
        <v>-14345</v>
      </c>
      <c r="F4628" s="32">
        <v>755</v>
      </c>
      <c r="G4628" s="32">
        <v>0</v>
      </c>
      <c r="H4628" s="32">
        <v>0</v>
      </c>
      <c r="I4628" s="32">
        <v>0</v>
      </c>
      <c r="J4628" s="32">
        <v>0</v>
      </c>
      <c r="K4628" s="32">
        <v>0</v>
      </c>
      <c r="L4628" s="32"/>
    </row>
    <row r="4629" spans="1:12">
      <c r="A4629" s="56"/>
      <c r="B4629" s="56" t="s">
        <v>8955</v>
      </c>
      <c r="C4629" s="56" t="s">
        <v>11227</v>
      </c>
      <c r="D4629" s="32">
        <v>23422</v>
      </c>
      <c r="E4629" s="32">
        <v>-22251</v>
      </c>
      <c r="F4629" s="32">
        <v>1171</v>
      </c>
      <c r="G4629" s="32">
        <v>0</v>
      </c>
      <c r="H4629" s="32">
        <v>0</v>
      </c>
      <c r="I4629" s="32">
        <v>0</v>
      </c>
      <c r="J4629" s="32">
        <v>0</v>
      </c>
      <c r="K4629" s="32">
        <v>0</v>
      </c>
      <c r="L4629" s="32"/>
    </row>
    <row r="4630" spans="1:12">
      <c r="A4630" s="56"/>
      <c r="B4630" s="56" t="s">
        <v>8824</v>
      </c>
      <c r="C4630" s="56" t="s">
        <v>11141</v>
      </c>
      <c r="D4630" s="32">
        <v>710</v>
      </c>
      <c r="E4630" s="32">
        <v>-710</v>
      </c>
      <c r="F4630" s="32">
        <v>0</v>
      </c>
      <c r="G4630" s="32">
        <v>0</v>
      </c>
      <c r="H4630" s="32">
        <v>0</v>
      </c>
      <c r="I4630" s="32">
        <v>0</v>
      </c>
      <c r="J4630" s="32">
        <v>0</v>
      </c>
      <c r="K4630" s="32">
        <v>0</v>
      </c>
      <c r="L4630" s="32"/>
    </row>
    <row r="4631" spans="1:12">
      <c r="A4631" s="56"/>
      <c r="B4631" s="56" t="s">
        <v>7237</v>
      </c>
      <c r="C4631" s="56" t="s">
        <v>9622</v>
      </c>
      <c r="D4631" s="32">
        <v>31729</v>
      </c>
      <c r="E4631" s="32">
        <v>-30143</v>
      </c>
      <c r="F4631" s="32">
        <v>1586</v>
      </c>
      <c r="G4631" s="32">
        <v>0</v>
      </c>
      <c r="H4631" s="32">
        <v>0</v>
      </c>
      <c r="I4631" s="32">
        <v>0</v>
      </c>
      <c r="J4631" s="32">
        <v>0</v>
      </c>
      <c r="K4631" s="32">
        <v>0</v>
      </c>
      <c r="L4631" s="32"/>
    </row>
    <row r="4632" spans="1:12">
      <c r="A4632" s="56"/>
      <c r="B4632" s="56" t="s">
        <v>8957</v>
      </c>
      <c r="C4632" s="56" t="s">
        <v>11228</v>
      </c>
      <c r="D4632" s="32">
        <v>32080</v>
      </c>
      <c r="E4632" s="32">
        <v>-30476</v>
      </c>
      <c r="F4632" s="32">
        <v>1604</v>
      </c>
      <c r="G4632" s="32">
        <v>0</v>
      </c>
      <c r="H4632" s="32">
        <v>0</v>
      </c>
      <c r="I4632" s="32">
        <v>0</v>
      </c>
      <c r="J4632" s="32">
        <v>0</v>
      </c>
      <c r="K4632" s="32">
        <v>0</v>
      </c>
      <c r="L4632" s="32"/>
    </row>
    <row r="4633" spans="1:12">
      <c r="A4633" s="56"/>
      <c r="B4633" s="56" t="s">
        <v>8836</v>
      </c>
      <c r="C4633" s="56" t="s">
        <v>11142</v>
      </c>
      <c r="D4633" s="32">
        <v>40365</v>
      </c>
      <c r="E4633" s="32">
        <v>-40365</v>
      </c>
      <c r="F4633" s="32">
        <v>0</v>
      </c>
      <c r="G4633" s="32">
        <v>0</v>
      </c>
      <c r="H4633" s="32">
        <v>0</v>
      </c>
      <c r="I4633" s="32">
        <v>0</v>
      </c>
      <c r="J4633" s="32">
        <v>0</v>
      </c>
      <c r="K4633" s="32">
        <v>0</v>
      </c>
      <c r="L4633" s="32"/>
    </row>
    <row r="4634" spans="1:12">
      <c r="A4634" s="56"/>
      <c r="B4634" s="56" t="s">
        <v>3686</v>
      </c>
      <c r="C4634" s="56" t="s">
        <v>11229</v>
      </c>
      <c r="D4634" s="32">
        <v>22500</v>
      </c>
      <c r="E4634" s="32">
        <v>-21375</v>
      </c>
      <c r="F4634" s="32">
        <v>1125</v>
      </c>
      <c r="G4634" s="32">
        <v>0</v>
      </c>
      <c r="H4634" s="32">
        <v>0</v>
      </c>
      <c r="I4634" s="32">
        <v>0</v>
      </c>
      <c r="J4634" s="32">
        <v>0</v>
      </c>
      <c r="K4634" s="32">
        <v>0</v>
      </c>
      <c r="L4634" s="32"/>
    </row>
    <row r="4635" spans="1:12">
      <c r="A4635" s="56"/>
      <c r="B4635" s="56" t="s">
        <v>8836</v>
      </c>
      <c r="C4635" s="56" t="s">
        <v>11143</v>
      </c>
      <c r="D4635" s="32">
        <v>20183</v>
      </c>
      <c r="E4635" s="32">
        <v>-20183</v>
      </c>
      <c r="F4635" s="32">
        <v>0</v>
      </c>
      <c r="G4635" s="32">
        <v>0</v>
      </c>
      <c r="H4635" s="32">
        <v>0</v>
      </c>
      <c r="I4635" s="32">
        <v>0</v>
      </c>
      <c r="J4635" s="32">
        <v>0</v>
      </c>
      <c r="K4635" s="32">
        <v>0</v>
      </c>
      <c r="L4635" s="32"/>
    </row>
    <row r="4636" spans="1:12">
      <c r="A4636" s="56"/>
      <c r="B4636" s="56" t="s">
        <v>8838</v>
      </c>
      <c r="C4636" s="56" t="s">
        <v>11144</v>
      </c>
      <c r="D4636" s="32">
        <v>43476</v>
      </c>
      <c r="E4636" s="32">
        <v>-43476</v>
      </c>
      <c r="F4636" s="32">
        <v>0</v>
      </c>
      <c r="G4636" s="32">
        <v>0</v>
      </c>
      <c r="H4636" s="32">
        <v>0</v>
      </c>
      <c r="I4636" s="32">
        <v>0</v>
      </c>
      <c r="J4636" s="32">
        <v>0</v>
      </c>
      <c r="K4636" s="32">
        <v>0</v>
      </c>
      <c r="L4636" s="32"/>
    </row>
    <row r="4637" spans="1:12">
      <c r="A4637" s="56"/>
      <c r="B4637" s="56" t="s">
        <v>8958</v>
      </c>
      <c r="C4637" s="56" t="s">
        <v>11230</v>
      </c>
      <c r="D4637" s="32">
        <v>46448</v>
      </c>
      <c r="E4637" s="32">
        <v>-44126</v>
      </c>
      <c r="F4637" s="32">
        <v>2322</v>
      </c>
      <c r="G4637" s="32">
        <v>0</v>
      </c>
      <c r="H4637" s="32">
        <v>0</v>
      </c>
      <c r="I4637" s="32">
        <v>0</v>
      </c>
      <c r="J4637" s="32">
        <v>0</v>
      </c>
      <c r="K4637" s="32">
        <v>0</v>
      </c>
      <c r="L4637" s="32"/>
    </row>
    <row r="4638" spans="1:12">
      <c r="A4638" s="56"/>
      <c r="B4638" s="56" t="s">
        <v>8959</v>
      </c>
      <c r="C4638" s="56" t="s">
        <v>11231</v>
      </c>
      <c r="D4638" s="32">
        <v>108648</v>
      </c>
      <c r="E4638" s="32">
        <v>-103216</v>
      </c>
      <c r="F4638" s="32">
        <v>5432</v>
      </c>
      <c r="G4638" s="32">
        <v>0</v>
      </c>
      <c r="H4638" s="32">
        <v>0</v>
      </c>
      <c r="I4638" s="32">
        <v>0</v>
      </c>
      <c r="J4638" s="32">
        <v>0</v>
      </c>
      <c r="K4638" s="32">
        <v>0</v>
      </c>
      <c r="L4638" s="32"/>
    </row>
    <row r="4639" spans="1:12">
      <c r="A4639" s="56"/>
      <c r="B4639" s="56" t="s">
        <v>8960</v>
      </c>
      <c r="C4639" s="56" t="s">
        <v>11232</v>
      </c>
      <c r="D4639" s="32">
        <v>99936</v>
      </c>
      <c r="E4639" s="32">
        <v>-94939</v>
      </c>
      <c r="F4639" s="32">
        <v>4997</v>
      </c>
      <c r="G4639" s="32">
        <v>0</v>
      </c>
      <c r="H4639" s="32">
        <v>0</v>
      </c>
      <c r="I4639" s="32">
        <v>0</v>
      </c>
      <c r="J4639" s="32">
        <v>0</v>
      </c>
      <c r="K4639" s="32">
        <v>0</v>
      </c>
      <c r="L4639" s="32"/>
    </row>
    <row r="4640" spans="1:12">
      <c r="A4640" s="56"/>
      <c r="B4640" s="56" t="s">
        <v>8961</v>
      </c>
      <c r="C4640" s="56" t="s">
        <v>11233</v>
      </c>
      <c r="D4640" s="32">
        <v>17718</v>
      </c>
      <c r="E4640" s="32">
        <v>-16833</v>
      </c>
      <c r="F4640" s="32">
        <v>886</v>
      </c>
      <c r="G4640" s="32">
        <v>0</v>
      </c>
      <c r="H4640" s="32">
        <v>0</v>
      </c>
      <c r="I4640" s="32">
        <v>0</v>
      </c>
      <c r="J4640" s="32">
        <v>0</v>
      </c>
      <c r="K4640" s="32">
        <v>0</v>
      </c>
      <c r="L4640" s="32"/>
    </row>
    <row r="4641" spans="1:12">
      <c r="A4641" s="56"/>
      <c r="B4641" s="56" t="s">
        <v>8998</v>
      </c>
      <c r="C4641" s="56" t="s">
        <v>11234</v>
      </c>
      <c r="D4641" s="32">
        <v>28688</v>
      </c>
      <c r="E4641" s="32">
        <v>-27254</v>
      </c>
      <c r="F4641" s="32">
        <v>1434</v>
      </c>
      <c r="G4641" s="32">
        <v>0</v>
      </c>
      <c r="H4641" s="32">
        <v>0</v>
      </c>
      <c r="I4641" s="32">
        <v>0</v>
      </c>
      <c r="J4641" s="32">
        <v>0</v>
      </c>
      <c r="K4641" s="32">
        <v>0</v>
      </c>
      <c r="L4641" s="32"/>
    </row>
    <row r="4642" spans="1:12">
      <c r="A4642" s="56"/>
      <c r="B4642" s="56" t="s">
        <v>7284</v>
      </c>
      <c r="C4642" s="56" t="s">
        <v>11235</v>
      </c>
      <c r="D4642" s="32">
        <v>25830</v>
      </c>
      <c r="E4642" s="32">
        <v>-24538</v>
      </c>
      <c r="F4642" s="32">
        <v>1292</v>
      </c>
      <c r="G4642" s="32">
        <v>0</v>
      </c>
      <c r="H4642" s="32">
        <v>0</v>
      </c>
      <c r="I4642" s="32">
        <v>0</v>
      </c>
      <c r="J4642" s="32">
        <v>0</v>
      </c>
      <c r="K4642" s="32">
        <v>0</v>
      </c>
      <c r="L4642" s="32"/>
    </row>
    <row r="4643" spans="1:12">
      <c r="A4643" s="56"/>
      <c r="B4643" s="56" t="s">
        <v>8963</v>
      </c>
      <c r="C4643" s="56" t="s">
        <v>11236</v>
      </c>
      <c r="D4643" s="32">
        <v>24047</v>
      </c>
      <c r="E4643" s="32">
        <v>-22845</v>
      </c>
      <c r="F4643" s="32">
        <v>1202</v>
      </c>
      <c r="G4643" s="32">
        <v>0</v>
      </c>
      <c r="H4643" s="32">
        <v>0</v>
      </c>
      <c r="I4643" s="32">
        <v>0</v>
      </c>
      <c r="J4643" s="32">
        <v>0</v>
      </c>
      <c r="K4643" s="32">
        <v>0</v>
      </c>
      <c r="L4643" s="32"/>
    </row>
    <row r="4644" spans="1:12">
      <c r="A4644" s="56"/>
      <c r="B4644" s="56" t="s">
        <v>8999</v>
      </c>
      <c r="C4644" s="56" t="s">
        <v>11237</v>
      </c>
      <c r="D4644" s="32">
        <v>11436</v>
      </c>
      <c r="E4644" s="32">
        <v>-10864</v>
      </c>
      <c r="F4644" s="32">
        <v>572</v>
      </c>
      <c r="G4644" s="32">
        <v>0</v>
      </c>
      <c r="H4644" s="32">
        <v>0</v>
      </c>
      <c r="I4644" s="32">
        <v>0</v>
      </c>
      <c r="J4644" s="32">
        <v>0</v>
      </c>
      <c r="K4644" s="32">
        <v>0</v>
      </c>
      <c r="L4644" s="32"/>
    </row>
    <row r="4645" spans="1:12">
      <c r="A4645" s="56"/>
      <c r="B4645" s="56" t="s">
        <v>8053</v>
      </c>
      <c r="C4645" s="56" t="s">
        <v>10374</v>
      </c>
      <c r="D4645" s="32">
        <v>4968</v>
      </c>
      <c r="E4645" s="32">
        <v>-4968</v>
      </c>
      <c r="F4645" s="32">
        <v>0</v>
      </c>
      <c r="G4645" s="32">
        <v>0</v>
      </c>
      <c r="H4645" s="32">
        <v>0</v>
      </c>
      <c r="I4645" s="32">
        <v>0</v>
      </c>
      <c r="J4645" s="32">
        <v>0</v>
      </c>
      <c r="K4645" s="32">
        <v>0</v>
      </c>
      <c r="L4645" s="32"/>
    </row>
    <row r="4646" spans="1:12">
      <c r="A4646" s="56"/>
      <c r="B4646" s="56" t="s">
        <v>8839</v>
      </c>
      <c r="C4646" s="56" t="s">
        <v>11145</v>
      </c>
      <c r="D4646" s="32">
        <v>16109</v>
      </c>
      <c r="E4646" s="32">
        <v>-16109</v>
      </c>
      <c r="F4646" s="32">
        <v>0</v>
      </c>
      <c r="G4646" s="32">
        <v>0</v>
      </c>
      <c r="H4646" s="32">
        <v>0</v>
      </c>
      <c r="I4646" s="32">
        <v>0</v>
      </c>
      <c r="J4646" s="32">
        <v>0</v>
      </c>
      <c r="K4646" s="32">
        <v>0</v>
      </c>
      <c r="L4646" s="32"/>
    </row>
    <row r="4647" spans="1:12">
      <c r="A4647" s="56"/>
      <c r="B4647" s="56" t="s">
        <v>7263</v>
      </c>
      <c r="C4647" s="56" t="s">
        <v>10491</v>
      </c>
      <c r="D4647" s="32">
        <v>16772</v>
      </c>
      <c r="E4647" s="32">
        <v>-15933</v>
      </c>
      <c r="F4647" s="32">
        <v>839</v>
      </c>
      <c r="G4647" s="32">
        <v>0</v>
      </c>
      <c r="H4647" s="32">
        <v>0</v>
      </c>
      <c r="I4647" s="32">
        <v>0</v>
      </c>
      <c r="J4647" s="32">
        <v>0</v>
      </c>
      <c r="K4647" s="32">
        <v>0</v>
      </c>
      <c r="L4647" s="32"/>
    </row>
    <row r="4648" spans="1:12">
      <c r="A4648" s="56"/>
      <c r="B4648" s="56" t="s">
        <v>8053</v>
      </c>
      <c r="C4648" s="56" t="s">
        <v>11146</v>
      </c>
      <c r="D4648" s="32">
        <v>49680</v>
      </c>
      <c r="E4648" s="32">
        <v>-49680</v>
      </c>
      <c r="F4648" s="32">
        <v>0</v>
      </c>
      <c r="G4648" s="32">
        <v>0</v>
      </c>
      <c r="H4648" s="32">
        <v>0</v>
      </c>
      <c r="I4648" s="32">
        <v>0</v>
      </c>
      <c r="J4648" s="32">
        <v>0</v>
      </c>
      <c r="K4648" s="32">
        <v>0</v>
      </c>
      <c r="L4648" s="32"/>
    </row>
    <row r="4649" spans="1:12">
      <c r="A4649" s="56"/>
      <c r="B4649" s="56" t="s">
        <v>8054</v>
      </c>
      <c r="C4649" s="56" t="s">
        <v>11147</v>
      </c>
      <c r="D4649" s="32">
        <v>3885</v>
      </c>
      <c r="E4649" s="32">
        <v>-3885</v>
      </c>
      <c r="F4649" s="32">
        <v>0</v>
      </c>
      <c r="G4649" s="32">
        <v>0</v>
      </c>
      <c r="H4649" s="32">
        <v>0</v>
      </c>
      <c r="I4649" s="32">
        <v>0</v>
      </c>
      <c r="J4649" s="32">
        <v>0</v>
      </c>
      <c r="K4649" s="32">
        <v>0</v>
      </c>
      <c r="L4649" s="32"/>
    </row>
    <row r="4650" spans="1:12">
      <c r="A4650" s="56"/>
      <c r="B4650" s="56" t="s">
        <v>9000</v>
      </c>
      <c r="C4650" s="56" t="s">
        <v>11238</v>
      </c>
      <c r="D4650" s="32">
        <v>95440</v>
      </c>
      <c r="E4650" s="32">
        <v>-90668</v>
      </c>
      <c r="F4650" s="32">
        <v>4772</v>
      </c>
      <c r="G4650" s="32">
        <v>0</v>
      </c>
      <c r="H4650" s="32">
        <v>0</v>
      </c>
      <c r="I4650" s="32">
        <v>0</v>
      </c>
      <c r="J4650" s="32">
        <v>0</v>
      </c>
      <c r="K4650" s="32">
        <v>0</v>
      </c>
      <c r="L4650" s="32"/>
    </row>
    <row r="4651" spans="1:12">
      <c r="A4651" s="56"/>
      <c r="B4651" s="56" t="s">
        <v>7263</v>
      </c>
      <c r="C4651" s="56" t="s">
        <v>10492</v>
      </c>
      <c r="D4651" s="32">
        <v>16773</v>
      </c>
      <c r="E4651" s="32">
        <v>-15934</v>
      </c>
      <c r="F4651" s="32">
        <v>839</v>
      </c>
      <c r="G4651" s="32">
        <v>0</v>
      </c>
      <c r="H4651" s="32">
        <v>0</v>
      </c>
      <c r="I4651" s="32">
        <v>0</v>
      </c>
      <c r="J4651" s="32">
        <v>0</v>
      </c>
      <c r="K4651" s="32">
        <v>0</v>
      </c>
      <c r="L4651" s="32"/>
    </row>
    <row r="4652" spans="1:12">
      <c r="A4652" s="56"/>
      <c r="B4652" s="56" t="s">
        <v>3687</v>
      </c>
      <c r="C4652" s="56" t="s">
        <v>10268</v>
      </c>
      <c r="D4652" s="32">
        <v>25315</v>
      </c>
      <c r="E4652" s="32">
        <v>-24049</v>
      </c>
      <c r="F4652" s="32">
        <v>1266</v>
      </c>
      <c r="G4652" s="32">
        <v>0</v>
      </c>
      <c r="H4652" s="32">
        <v>0</v>
      </c>
      <c r="I4652" s="32">
        <v>0</v>
      </c>
      <c r="J4652" s="32">
        <v>0</v>
      </c>
      <c r="K4652" s="32">
        <v>0</v>
      </c>
      <c r="L4652" s="32"/>
    </row>
    <row r="4653" spans="1:12">
      <c r="A4653" s="56"/>
      <c r="B4653" s="56" t="s">
        <v>8284</v>
      </c>
      <c r="C4653" s="56" t="s">
        <v>10269</v>
      </c>
      <c r="D4653" s="32">
        <v>16416</v>
      </c>
      <c r="E4653" s="32">
        <v>-15595</v>
      </c>
      <c r="F4653" s="32">
        <v>821</v>
      </c>
      <c r="G4653" s="32">
        <v>0</v>
      </c>
      <c r="H4653" s="32">
        <v>0</v>
      </c>
      <c r="I4653" s="32">
        <v>0</v>
      </c>
      <c r="J4653" s="32">
        <v>0</v>
      </c>
      <c r="K4653" s="32">
        <v>0</v>
      </c>
      <c r="L4653" s="32"/>
    </row>
    <row r="4654" spans="1:12">
      <c r="A4654" s="56"/>
      <c r="B4654" s="56" t="s">
        <v>8964</v>
      </c>
      <c r="C4654" s="56" t="s">
        <v>11239</v>
      </c>
      <c r="D4654" s="32">
        <v>22631</v>
      </c>
      <c r="E4654" s="32">
        <v>-21500</v>
      </c>
      <c r="F4654" s="32">
        <v>1132</v>
      </c>
      <c r="G4654" s="32">
        <v>0</v>
      </c>
      <c r="H4654" s="32">
        <v>0</v>
      </c>
      <c r="I4654" s="32">
        <v>0</v>
      </c>
      <c r="J4654" s="32">
        <v>0</v>
      </c>
      <c r="K4654" s="32">
        <v>0</v>
      </c>
      <c r="L4654" s="32"/>
    </row>
    <row r="4655" spans="1:12">
      <c r="A4655" s="56"/>
      <c r="B4655" s="56" t="s">
        <v>7260</v>
      </c>
      <c r="C4655" s="56" t="s">
        <v>9623</v>
      </c>
      <c r="D4655" s="32">
        <v>6180</v>
      </c>
      <c r="E4655" s="32">
        <v>-5871</v>
      </c>
      <c r="F4655" s="32">
        <v>309</v>
      </c>
      <c r="G4655" s="32">
        <v>0</v>
      </c>
      <c r="H4655" s="32">
        <v>0</v>
      </c>
      <c r="I4655" s="32">
        <v>0</v>
      </c>
      <c r="J4655" s="32">
        <v>0</v>
      </c>
      <c r="K4655" s="32">
        <v>0</v>
      </c>
      <c r="L4655" s="32"/>
    </row>
    <row r="4656" spans="1:12">
      <c r="A4656" s="56"/>
      <c r="B4656" s="56" t="s">
        <v>8842</v>
      </c>
      <c r="C4656" s="56" t="s">
        <v>11148</v>
      </c>
      <c r="D4656" s="32">
        <v>12360</v>
      </c>
      <c r="E4656" s="32">
        <v>-12360</v>
      </c>
      <c r="F4656" s="32">
        <v>0</v>
      </c>
      <c r="G4656" s="32">
        <v>0</v>
      </c>
      <c r="H4656" s="32">
        <v>0</v>
      </c>
      <c r="I4656" s="32">
        <v>0</v>
      </c>
      <c r="J4656" s="32">
        <v>0</v>
      </c>
      <c r="K4656" s="32">
        <v>0</v>
      </c>
      <c r="L4656" s="32"/>
    </row>
    <row r="4657" spans="1:12">
      <c r="A4657" s="56"/>
      <c r="B4657" s="56" t="s">
        <v>11835</v>
      </c>
      <c r="C4657" s="56" t="s">
        <v>11149</v>
      </c>
      <c r="D4657" s="32">
        <v>36050</v>
      </c>
      <c r="E4657" s="32">
        <v>-36050</v>
      </c>
      <c r="F4657" s="32">
        <v>0</v>
      </c>
      <c r="G4657" s="32">
        <v>0</v>
      </c>
      <c r="H4657" s="32">
        <v>0</v>
      </c>
      <c r="I4657" s="32">
        <v>0</v>
      </c>
      <c r="J4657" s="32">
        <v>0</v>
      </c>
      <c r="K4657" s="32">
        <v>0</v>
      </c>
      <c r="L4657" s="32"/>
    </row>
    <row r="4658" spans="1:12">
      <c r="A4658" s="56"/>
      <c r="B4658" s="56" t="s">
        <v>9139</v>
      </c>
      <c r="C4658" s="56" t="s">
        <v>10270</v>
      </c>
      <c r="D4658" s="32">
        <v>16416</v>
      </c>
      <c r="E4658" s="32">
        <v>-15595</v>
      </c>
      <c r="F4658" s="32">
        <v>821</v>
      </c>
      <c r="G4658" s="32">
        <v>0</v>
      </c>
      <c r="H4658" s="32">
        <v>0</v>
      </c>
      <c r="I4658" s="32">
        <v>0</v>
      </c>
      <c r="J4658" s="32">
        <v>0</v>
      </c>
      <c r="K4658" s="32">
        <v>0</v>
      </c>
      <c r="L4658" s="32"/>
    </row>
    <row r="4659" spans="1:12">
      <c r="A4659" s="56"/>
      <c r="B4659" s="56" t="s">
        <v>7263</v>
      </c>
      <c r="C4659" s="56" t="s">
        <v>10493</v>
      </c>
      <c r="D4659" s="32">
        <v>50063</v>
      </c>
      <c r="E4659" s="32">
        <v>-47560</v>
      </c>
      <c r="F4659" s="32">
        <v>2503</v>
      </c>
      <c r="G4659" s="32">
        <v>0</v>
      </c>
      <c r="H4659" s="32">
        <v>0</v>
      </c>
      <c r="I4659" s="32">
        <v>0</v>
      </c>
      <c r="J4659" s="32">
        <v>0</v>
      </c>
      <c r="K4659" s="32">
        <v>0</v>
      </c>
      <c r="L4659" s="32"/>
    </row>
    <row r="4660" spans="1:12">
      <c r="A4660" s="56"/>
      <c r="B4660" s="56" t="s">
        <v>9220</v>
      </c>
      <c r="C4660" s="56" t="s">
        <v>11150</v>
      </c>
      <c r="D4660" s="32">
        <v>8550</v>
      </c>
      <c r="E4660" s="32">
        <v>-8550</v>
      </c>
      <c r="F4660" s="32">
        <v>0</v>
      </c>
      <c r="G4660" s="32">
        <v>0</v>
      </c>
      <c r="H4660" s="32">
        <v>0</v>
      </c>
      <c r="I4660" s="32">
        <v>0</v>
      </c>
      <c r="J4660" s="32">
        <v>0</v>
      </c>
      <c r="K4660" s="32">
        <v>0</v>
      </c>
      <c r="L4660" s="32"/>
    </row>
    <row r="4661" spans="1:12">
      <c r="A4661" s="56"/>
      <c r="B4661" s="56" t="s">
        <v>7892</v>
      </c>
      <c r="C4661" s="56" t="s">
        <v>11151</v>
      </c>
      <c r="D4661" s="32">
        <v>3493</v>
      </c>
      <c r="E4661" s="32">
        <v>-3493</v>
      </c>
      <c r="F4661" s="32">
        <v>0</v>
      </c>
      <c r="G4661" s="32">
        <v>0</v>
      </c>
      <c r="H4661" s="32">
        <v>0</v>
      </c>
      <c r="I4661" s="32">
        <v>0</v>
      </c>
      <c r="J4661" s="32">
        <v>0</v>
      </c>
      <c r="K4661" s="32">
        <v>0</v>
      </c>
      <c r="L4661" s="32"/>
    </row>
    <row r="4662" spans="1:12">
      <c r="A4662" s="56"/>
      <c r="B4662" s="56" t="s">
        <v>7891</v>
      </c>
      <c r="C4662" s="56" t="s">
        <v>10052</v>
      </c>
      <c r="D4662" s="32">
        <v>3708</v>
      </c>
      <c r="E4662" s="32">
        <v>-3708</v>
      </c>
      <c r="F4662" s="32">
        <v>0</v>
      </c>
      <c r="G4662" s="32">
        <v>0</v>
      </c>
      <c r="H4662" s="32">
        <v>0</v>
      </c>
      <c r="I4662" s="32">
        <v>0</v>
      </c>
      <c r="J4662" s="32">
        <v>0</v>
      </c>
      <c r="K4662" s="32">
        <v>0</v>
      </c>
      <c r="L4662" s="32"/>
    </row>
    <row r="4663" spans="1:12">
      <c r="A4663" s="56"/>
      <c r="B4663" s="56" t="s">
        <v>7261</v>
      </c>
      <c r="C4663" s="56" t="s">
        <v>9624</v>
      </c>
      <c r="D4663" s="32">
        <v>6000</v>
      </c>
      <c r="E4663" s="32">
        <v>-5700</v>
      </c>
      <c r="F4663" s="32">
        <v>300</v>
      </c>
      <c r="G4663" s="32">
        <v>0</v>
      </c>
      <c r="H4663" s="32">
        <v>0</v>
      </c>
      <c r="I4663" s="32">
        <v>0</v>
      </c>
      <c r="J4663" s="32">
        <v>0</v>
      </c>
      <c r="K4663" s="32">
        <v>0</v>
      </c>
      <c r="L4663" s="32"/>
    </row>
    <row r="4664" spans="1:12">
      <c r="A4664" s="56"/>
      <c r="B4664" s="56" t="s">
        <v>3687</v>
      </c>
      <c r="C4664" s="56" t="s">
        <v>9625</v>
      </c>
      <c r="D4664" s="32">
        <v>8600</v>
      </c>
      <c r="E4664" s="32">
        <v>-8170</v>
      </c>
      <c r="F4664" s="32">
        <v>430</v>
      </c>
      <c r="G4664" s="32">
        <v>0</v>
      </c>
      <c r="H4664" s="32">
        <v>0</v>
      </c>
      <c r="I4664" s="32">
        <v>0</v>
      </c>
      <c r="J4664" s="32">
        <v>0</v>
      </c>
      <c r="K4664" s="32">
        <v>0</v>
      </c>
      <c r="L4664" s="32"/>
    </row>
    <row r="4665" spans="1:12">
      <c r="A4665" s="56"/>
      <c r="B4665" s="56" t="s">
        <v>7262</v>
      </c>
      <c r="C4665" s="56" t="s">
        <v>9626</v>
      </c>
      <c r="D4665" s="32">
        <v>7313</v>
      </c>
      <c r="E4665" s="32">
        <v>-6947</v>
      </c>
      <c r="F4665" s="32">
        <v>366</v>
      </c>
      <c r="G4665" s="32">
        <v>0</v>
      </c>
      <c r="H4665" s="32">
        <v>0</v>
      </c>
      <c r="I4665" s="32">
        <v>0</v>
      </c>
      <c r="J4665" s="32">
        <v>0</v>
      </c>
      <c r="K4665" s="32">
        <v>0</v>
      </c>
      <c r="L4665" s="32"/>
    </row>
    <row r="4666" spans="1:12">
      <c r="A4666" s="56"/>
      <c r="B4666" s="56" t="s">
        <v>8966</v>
      </c>
      <c r="C4666" s="56" t="s">
        <v>11240</v>
      </c>
      <c r="D4666" s="32">
        <v>20840</v>
      </c>
      <c r="E4666" s="32">
        <v>-19798</v>
      </c>
      <c r="F4666" s="32">
        <v>1042</v>
      </c>
      <c r="G4666" s="32">
        <v>0</v>
      </c>
      <c r="H4666" s="32">
        <v>0</v>
      </c>
      <c r="I4666" s="32">
        <v>0</v>
      </c>
      <c r="J4666" s="32">
        <v>0</v>
      </c>
      <c r="K4666" s="32">
        <v>0</v>
      </c>
      <c r="L4666" s="32"/>
    </row>
    <row r="4667" spans="1:12">
      <c r="A4667" s="56"/>
      <c r="B4667" s="56" t="s">
        <v>9001</v>
      </c>
      <c r="C4667" s="56" t="s">
        <v>11241</v>
      </c>
      <c r="D4667" s="32">
        <v>62888</v>
      </c>
      <c r="E4667" s="32">
        <v>-59744</v>
      </c>
      <c r="F4667" s="32">
        <v>3144</v>
      </c>
      <c r="G4667" s="32">
        <v>0</v>
      </c>
      <c r="H4667" s="32">
        <v>0</v>
      </c>
      <c r="I4667" s="32">
        <v>0</v>
      </c>
      <c r="J4667" s="32">
        <v>0</v>
      </c>
      <c r="K4667" s="32">
        <v>0</v>
      </c>
      <c r="L4667" s="32"/>
    </row>
    <row r="4668" spans="1:12">
      <c r="A4668" s="56"/>
      <c r="B4668" s="56" t="s">
        <v>9002</v>
      </c>
      <c r="C4668" s="56" t="s">
        <v>11242</v>
      </c>
      <c r="D4668" s="32">
        <v>30994</v>
      </c>
      <c r="E4668" s="32">
        <v>-29444</v>
      </c>
      <c r="F4668" s="32">
        <v>1550</v>
      </c>
      <c r="G4668" s="32">
        <v>0</v>
      </c>
      <c r="H4668" s="32">
        <v>0</v>
      </c>
      <c r="I4668" s="32">
        <v>0</v>
      </c>
      <c r="J4668" s="32">
        <v>0</v>
      </c>
      <c r="K4668" s="32">
        <v>0</v>
      </c>
      <c r="L4668" s="32"/>
    </row>
    <row r="4669" spans="1:12">
      <c r="A4669" s="56"/>
      <c r="B4669" s="56" t="s">
        <v>3688</v>
      </c>
      <c r="C4669" s="56" t="s">
        <v>11243</v>
      </c>
      <c r="D4669" s="32">
        <v>18881</v>
      </c>
      <c r="E4669" s="32">
        <v>-17937</v>
      </c>
      <c r="F4669" s="32">
        <v>944</v>
      </c>
      <c r="G4669" s="32">
        <v>0</v>
      </c>
      <c r="H4669" s="32">
        <v>0</v>
      </c>
      <c r="I4669" s="32">
        <v>0</v>
      </c>
      <c r="J4669" s="32">
        <v>0</v>
      </c>
      <c r="K4669" s="32">
        <v>0</v>
      </c>
      <c r="L4669" s="32"/>
    </row>
    <row r="4670" spans="1:12">
      <c r="A4670" s="56"/>
      <c r="B4670" s="56" t="s">
        <v>8054</v>
      </c>
      <c r="C4670" s="56" t="s">
        <v>11152</v>
      </c>
      <c r="D4670" s="32">
        <v>15541</v>
      </c>
      <c r="E4670" s="32">
        <v>-15541</v>
      </c>
      <c r="F4670" s="32">
        <v>0</v>
      </c>
      <c r="G4670" s="32">
        <v>0</v>
      </c>
      <c r="H4670" s="32">
        <v>0</v>
      </c>
      <c r="I4670" s="32">
        <v>0</v>
      </c>
      <c r="J4670" s="32">
        <v>0</v>
      </c>
      <c r="K4670" s="32">
        <v>0</v>
      </c>
      <c r="L4670" s="32"/>
    </row>
    <row r="4671" spans="1:12">
      <c r="A4671" s="56"/>
      <c r="B4671" s="56" t="s">
        <v>7263</v>
      </c>
      <c r="C4671" s="56" t="s">
        <v>9627</v>
      </c>
      <c r="D4671" s="32">
        <v>5591</v>
      </c>
      <c r="E4671" s="32">
        <v>-5311</v>
      </c>
      <c r="F4671" s="32">
        <v>280</v>
      </c>
      <c r="G4671" s="32">
        <v>0</v>
      </c>
      <c r="H4671" s="32">
        <v>0</v>
      </c>
      <c r="I4671" s="32">
        <v>0</v>
      </c>
      <c r="J4671" s="32">
        <v>0</v>
      </c>
      <c r="K4671" s="32">
        <v>0</v>
      </c>
      <c r="L4671" s="32"/>
    </row>
    <row r="4672" spans="1:12">
      <c r="A4672" s="56"/>
      <c r="B4672" s="56" t="s">
        <v>8053</v>
      </c>
      <c r="C4672" s="56" t="s">
        <v>11153</v>
      </c>
      <c r="D4672" s="32">
        <v>4968</v>
      </c>
      <c r="E4672" s="32">
        <v>-4968</v>
      </c>
      <c r="F4672" s="32">
        <v>0</v>
      </c>
      <c r="G4672" s="32">
        <v>0</v>
      </c>
      <c r="H4672" s="32">
        <v>0</v>
      </c>
      <c r="I4672" s="32">
        <v>0</v>
      </c>
      <c r="J4672" s="32">
        <v>0</v>
      </c>
      <c r="K4672" s="32">
        <v>0</v>
      </c>
      <c r="L4672" s="32"/>
    </row>
    <row r="4673" spans="1:12">
      <c r="A4673" s="56"/>
      <c r="B4673" s="56" t="s">
        <v>8839</v>
      </c>
      <c r="C4673" s="56" t="s">
        <v>11154</v>
      </c>
      <c r="D4673" s="32">
        <v>32219</v>
      </c>
      <c r="E4673" s="32">
        <v>-32219</v>
      </c>
      <c r="F4673" s="32">
        <v>0</v>
      </c>
      <c r="G4673" s="32">
        <v>0</v>
      </c>
      <c r="H4673" s="32">
        <v>0</v>
      </c>
      <c r="I4673" s="32">
        <v>0</v>
      </c>
      <c r="J4673" s="32">
        <v>0</v>
      </c>
      <c r="K4673" s="32">
        <v>0</v>
      </c>
      <c r="L4673" s="32"/>
    </row>
    <row r="4674" spans="1:12">
      <c r="A4674" s="56"/>
      <c r="B4674" s="56" t="s">
        <v>8054</v>
      </c>
      <c r="C4674" s="56" t="s">
        <v>10375</v>
      </c>
      <c r="D4674" s="32">
        <v>11656</v>
      </c>
      <c r="E4674" s="32">
        <v>-11656</v>
      </c>
      <c r="F4674" s="32">
        <v>0</v>
      </c>
      <c r="G4674" s="32">
        <v>0</v>
      </c>
      <c r="H4674" s="32">
        <v>0</v>
      </c>
      <c r="I4674" s="32">
        <v>0</v>
      </c>
      <c r="J4674" s="32">
        <v>0</v>
      </c>
      <c r="K4674" s="32">
        <v>0</v>
      </c>
      <c r="L4674" s="32"/>
    </row>
    <row r="4675" spans="1:12">
      <c r="A4675" s="56"/>
      <c r="B4675" s="56" t="s">
        <v>8845</v>
      </c>
      <c r="C4675" s="56" t="s">
        <v>11155</v>
      </c>
      <c r="D4675" s="32">
        <v>10500</v>
      </c>
      <c r="E4675" s="32">
        <v>-10500</v>
      </c>
      <c r="F4675" s="32">
        <v>0</v>
      </c>
      <c r="G4675" s="32">
        <v>0</v>
      </c>
      <c r="H4675" s="32">
        <v>0</v>
      </c>
      <c r="I4675" s="32">
        <v>0</v>
      </c>
      <c r="J4675" s="32">
        <v>0</v>
      </c>
      <c r="K4675" s="32">
        <v>0</v>
      </c>
      <c r="L4675" s="32"/>
    </row>
    <row r="4676" spans="1:12">
      <c r="A4676" s="56"/>
      <c r="B4676" s="56" t="s">
        <v>7263</v>
      </c>
      <c r="C4676" s="56" t="s">
        <v>10271</v>
      </c>
      <c r="D4676" s="32">
        <v>25032</v>
      </c>
      <c r="E4676" s="32">
        <v>-23780</v>
      </c>
      <c r="F4676" s="32">
        <v>1252</v>
      </c>
      <c r="G4676" s="32">
        <v>0</v>
      </c>
      <c r="H4676" s="32">
        <v>0</v>
      </c>
      <c r="I4676" s="32">
        <v>0</v>
      </c>
      <c r="J4676" s="32">
        <v>0</v>
      </c>
      <c r="K4676" s="32">
        <v>0</v>
      </c>
      <c r="L4676" s="32"/>
    </row>
    <row r="4677" spans="1:12">
      <c r="A4677" s="56"/>
      <c r="B4677" s="56" t="s">
        <v>9003</v>
      </c>
      <c r="C4677" s="56" t="s">
        <v>11244</v>
      </c>
      <c r="D4677" s="32">
        <v>14214</v>
      </c>
      <c r="E4677" s="32">
        <v>-13503</v>
      </c>
      <c r="F4677" s="32">
        <v>711</v>
      </c>
      <c r="G4677" s="32">
        <v>0</v>
      </c>
      <c r="H4677" s="32">
        <v>0</v>
      </c>
      <c r="I4677" s="32">
        <v>0</v>
      </c>
      <c r="J4677" s="32">
        <v>0</v>
      </c>
      <c r="K4677" s="32">
        <v>0</v>
      </c>
      <c r="L4677" s="32"/>
    </row>
    <row r="4678" spans="1:12">
      <c r="A4678" s="56"/>
      <c r="B4678" s="56" t="s">
        <v>8967</v>
      </c>
      <c r="C4678" s="56" t="s">
        <v>11245</v>
      </c>
      <c r="D4678" s="32">
        <v>37547</v>
      </c>
      <c r="E4678" s="32">
        <v>-35670</v>
      </c>
      <c r="F4678" s="32">
        <v>1877</v>
      </c>
      <c r="G4678" s="32">
        <v>0</v>
      </c>
      <c r="H4678" s="32">
        <v>0</v>
      </c>
      <c r="I4678" s="32">
        <v>0</v>
      </c>
      <c r="J4678" s="32">
        <v>0</v>
      </c>
      <c r="K4678" s="32">
        <v>0</v>
      </c>
      <c r="L4678" s="32"/>
    </row>
    <row r="4679" spans="1:12">
      <c r="A4679" s="56"/>
      <c r="B4679" s="56" t="s">
        <v>8839</v>
      </c>
      <c r="C4679" s="56" t="s">
        <v>11156</v>
      </c>
      <c r="D4679" s="32">
        <v>14420</v>
      </c>
      <c r="E4679" s="32">
        <v>-14420</v>
      </c>
      <c r="F4679" s="32">
        <v>0</v>
      </c>
      <c r="G4679" s="32">
        <v>0</v>
      </c>
      <c r="H4679" s="32">
        <v>0</v>
      </c>
      <c r="I4679" s="32">
        <v>0</v>
      </c>
      <c r="J4679" s="32">
        <v>0</v>
      </c>
      <c r="K4679" s="32">
        <v>0</v>
      </c>
      <c r="L4679" s="32"/>
    </row>
    <row r="4680" spans="1:12">
      <c r="A4680" s="56"/>
      <c r="B4680" s="56" t="s">
        <v>8968</v>
      </c>
      <c r="C4680" s="56" t="s">
        <v>11246</v>
      </c>
      <c r="D4680" s="32">
        <v>23690</v>
      </c>
      <c r="E4680" s="32">
        <v>-22506</v>
      </c>
      <c r="F4680" s="32">
        <v>1185</v>
      </c>
      <c r="G4680" s="32">
        <v>0</v>
      </c>
      <c r="H4680" s="32">
        <v>0</v>
      </c>
      <c r="I4680" s="32">
        <v>0</v>
      </c>
      <c r="J4680" s="32">
        <v>0</v>
      </c>
      <c r="K4680" s="32">
        <v>0</v>
      </c>
      <c r="L4680" s="32"/>
    </row>
    <row r="4681" spans="1:12">
      <c r="A4681" s="56"/>
      <c r="B4681" s="56" t="s">
        <v>8847</v>
      </c>
      <c r="C4681" s="56" t="s">
        <v>11157</v>
      </c>
      <c r="D4681" s="32">
        <v>16480</v>
      </c>
      <c r="E4681" s="32">
        <v>-16480</v>
      </c>
      <c r="F4681" s="32">
        <v>0</v>
      </c>
      <c r="G4681" s="32">
        <v>0</v>
      </c>
      <c r="H4681" s="32">
        <v>0</v>
      </c>
      <c r="I4681" s="32">
        <v>0</v>
      </c>
      <c r="J4681" s="32">
        <v>0</v>
      </c>
      <c r="K4681" s="32">
        <v>0</v>
      </c>
      <c r="L4681" s="32"/>
    </row>
    <row r="4682" spans="1:12">
      <c r="A4682" s="56"/>
      <c r="B4682" s="56" t="s">
        <v>3687</v>
      </c>
      <c r="C4682" s="56" t="s">
        <v>10272</v>
      </c>
      <c r="D4682" s="32">
        <v>25315</v>
      </c>
      <c r="E4682" s="32">
        <v>-24049</v>
      </c>
      <c r="F4682" s="32">
        <v>1266</v>
      </c>
      <c r="G4682" s="32">
        <v>0</v>
      </c>
      <c r="H4682" s="32">
        <v>0</v>
      </c>
      <c r="I4682" s="32">
        <v>0</v>
      </c>
      <c r="J4682" s="32">
        <v>0</v>
      </c>
      <c r="K4682" s="32">
        <v>0</v>
      </c>
      <c r="L4682" s="32"/>
    </row>
    <row r="4683" spans="1:12">
      <c r="A4683" s="56"/>
      <c r="B4683" s="56" t="s">
        <v>8192</v>
      </c>
      <c r="C4683" s="56" t="s">
        <v>11247</v>
      </c>
      <c r="D4683" s="32">
        <v>14000</v>
      </c>
      <c r="E4683" s="32">
        <v>-13300</v>
      </c>
      <c r="F4683" s="32">
        <v>700</v>
      </c>
      <c r="G4683" s="32">
        <v>0</v>
      </c>
      <c r="H4683" s="32">
        <v>0</v>
      </c>
      <c r="I4683" s="32">
        <v>0</v>
      </c>
      <c r="J4683" s="32">
        <v>0</v>
      </c>
      <c r="K4683" s="32">
        <v>0</v>
      </c>
      <c r="L4683" s="32"/>
    </row>
    <row r="4684" spans="1:12">
      <c r="A4684" s="56"/>
      <c r="B4684" s="56" t="s">
        <v>8343</v>
      </c>
      <c r="C4684" s="56" t="s">
        <v>10273</v>
      </c>
      <c r="D4684" s="32">
        <v>1824</v>
      </c>
      <c r="E4684" s="32">
        <v>-1824</v>
      </c>
      <c r="F4684" s="32">
        <v>0</v>
      </c>
      <c r="G4684" s="32">
        <v>0</v>
      </c>
      <c r="H4684" s="32">
        <v>0</v>
      </c>
      <c r="I4684" s="32">
        <v>0</v>
      </c>
      <c r="J4684" s="32">
        <v>0</v>
      </c>
      <c r="K4684" s="32">
        <v>0</v>
      </c>
      <c r="L4684" s="32"/>
    </row>
    <row r="4685" spans="1:12">
      <c r="A4685" s="56"/>
      <c r="B4685" s="56" t="s">
        <v>7263</v>
      </c>
      <c r="C4685" s="56" t="s">
        <v>10274</v>
      </c>
      <c r="D4685" s="32">
        <v>18400</v>
      </c>
      <c r="E4685" s="32">
        <v>-17480</v>
      </c>
      <c r="F4685" s="32">
        <v>920</v>
      </c>
      <c r="G4685" s="32">
        <v>0</v>
      </c>
      <c r="H4685" s="32">
        <v>0</v>
      </c>
      <c r="I4685" s="32">
        <v>0</v>
      </c>
      <c r="J4685" s="32">
        <v>0</v>
      </c>
      <c r="K4685" s="32">
        <v>0</v>
      </c>
      <c r="L4685" s="32"/>
    </row>
    <row r="4686" spans="1:12">
      <c r="A4686" s="56"/>
      <c r="B4686" s="56" t="s">
        <v>9245</v>
      </c>
      <c r="C4686" s="56" t="s">
        <v>11158</v>
      </c>
      <c r="D4686" s="32">
        <v>4221</v>
      </c>
      <c r="E4686" s="32">
        <v>-4221</v>
      </c>
      <c r="F4686" s="32">
        <v>0</v>
      </c>
      <c r="G4686" s="32">
        <v>0</v>
      </c>
      <c r="H4686" s="32">
        <v>0</v>
      </c>
      <c r="I4686" s="32">
        <v>0</v>
      </c>
      <c r="J4686" s="32">
        <v>0</v>
      </c>
      <c r="K4686" s="32">
        <v>0</v>
      </c>
      <c r="L4686" s="32"/>
    </row>
    <row r="4687" spans="1:12">
      <c r="A4687" s="56"/>
      <c r="B4687" s="56" t="s">
        <v>7264</v>
      </c>
      <c r="C4687" s="56" t="s">
        <v>9628</v>
      </c>
      <c r="D4687" s="32">
        <v>7000</v>
      </c>
      <c r="E4687" s="32">
        <v>-6650</v>
      </c>
      <c r="F4687" s="32">
        <v>350</v>
      </c>
      <c r="G4687" s="32">
        <v>0</v>
      </c>
      <c r="H4687" s="32">
        <v>0</v>
      </c>
      <c r="I4687" s="32">
        <v>0</v>
      </c>
      <c r="J4687" s="32">
        <v>0</v>
      </c>
      <c r="K4687" s="32">
        <v>0</v>
      </c>
      <c r="L4687" s="32"/>
    </row>
    <row r="4688" spans="1:12">
      <c r="A4688" s="56"/>
      <c r="B4688" s="56" t="s">
        <v>8849</v>
      </c>
      <c r="C4688" s="56" t="s">
        <v>11159</v>
      </c>
      <c r="D4688" s="32">
        <v>88312</v>
      </c>
      <c r="E4688" s="32">
        <v>-88312</v>
      </c>
      <c r="F4688" s="32">
        <v>0</v>
      </c>
      <c r="G4688" s="32">
        <v>0</v>
      </c>
      <c r="H4688" s="32">
        <v>0</v>
      </c>
      <c r="I4688" s="32">
        <v>0</v>
      </c>
      <c r="J4688" s="32">
        <v>0</v>
      </c>
      <c r="K4688" s="32">
        <v>0</v>
      </c>
      <c r="L4688" s="32"/>
    </row>
    <row r="4689" spans="1:12">
      <c r="A4689" s="56"/>
      <c r="B4689" s="56" t="s">
        <v>9222</v>
      </c>
      <c r="C4689" s="56" t="s">
        <v>11248</v>
      </c>
      <c r="D4689" s="32">
        <v>2922</v>
      </c>
      <c r="E4689" s="32">
        <v>-2776</v>
      </c>
      <c r="F4689" s="32">
        <v>146</v>
      </c>
      <c r="G4689" s="32">
        <v>0</v>
      </c>
      <c r="H4689" s="32">
        <v>0</v>
      </c>
      <c r="I4689" s="32">
        <v>0</v>
      </c>
      <c r="J4689" s="32">
        <v>0</v>
      </c>
      <c r="K4689" s="32">
        <v>0</v>
      </c>
      <c r="L4689" s="32"/>
    </row>
    <row r="4690" spans="1:12">
      <c r="A4690" s="56"/>
      <c r="B4690" s="56" t="s">
        <v>8971</v>
      </c>
      <c r="C4690" s="56" t="s">
        <v>11249</v>
      </c>
      <c r="D4690" s="32">
        <v>36802</v>
      </c>
      <c r="E4690" s="32">
        <v>-34962</v>
      </c>
      <c r="F4690" s="32">
        <v>1840</v>
      </c>
      <c r="G4690" s="32">
        <v>0</v>
      </c>
      <c r="H4690" s="32">
        <v>0</v>
      </c>
      <c r="I4690" s="32">
        <v>0</v>
      </c>
      <c r="J4690" s="32">
        <v>0</v>
      </c>
      <c r="K4690" s="32">
        <v>0</v>
      </c>
      <c r="L4690" s="32"/>
    </row>
    <row r="4691" spans="1:12">
      <c r="A4691" s="56"/>
      <c r="B4691" s="56" t="s">
        <v>8055</v>
      </c>
      <c r="C4691" s="56" t="s">
        <v>10376</v>
      </c>
      <c r="D4691" s="32">
        <v>67374</v>
      </c>
      <c r="E4691" s="32">
        <v>-67374</v>
      </c>
      <c r="F4691" s="32">
        <v>0</v>
      </c>
      <c r="G4691" s="32">
        <v>0</v>
      </c>
      <c r="H4691" s="32">
        <v>0</v>
      </c>
      <c r="I4691" s="32">
        <v>0</v>
      </c>
      <c r="J4691" s="32">
        <v>0</v>
      </c>
      <c r="K4691" s="32">
        <v>0</v>
      </c>
      <c r="L4691" s="32"/>
    </row>
    <row r="4692" spans="1:12">
      <c r="A4692" s="56"/>
      <c r="B4692" s="56" t="s">
        <v>7265</v>
      </c>
      <c r="C4692" s="56" t="s">
        <v>9629</v>
      </c>
      <c r="D4692" s="32">
        <v>5311</v>
      </c>
      <c r="E4692" s="32">
        <v>-5045</v>
      </c>
      <c r="F4692" s="32">
        <v>266</v>
      </c>
      <c r="G4692" s="32">
        <v>0</v>
      </c>
      <c r="H4692" s="32">
        <v>0</v>
      </c>
      <c r="I4692" s="32">
        <v>0</v>
      </c>
      <c r="J4692" s="32">
        <v>0</v>
      </c>
      <c r="K4692" s="32">
        <v>0</v>
      </c>
      <c r="L4692" s="32"/>
    </row>
    <row r="4693" spans="1:12">
      <c r="A4693" s="56"/>
      <c r="B4693" s="56" t="s">
        <v>8850</v>
      </c>
      <c r="C4693" s="56" t="s">
        <v>11160</v>
      </c>
      <c r="D4693" s="32">
        <v>110637</v>
      </c>
      <c r="E4693" s="32">
        <v>-110637</v>
      </c>
      <c r="F4693" s="32">
        <v>0</v>
      </c>
      <c r="G4693" s="32">
        <v>0</v>
      </c>
      <c r="H4693" s="32">
        <v>0</v>
      </c>
      <c r="I4693" s="32">
        <v>0</v>
      </c>
      <c r="J4693" s="32">
        <v>0</v>
      </c>
      <c r="K4693" s="32">
        <v>0</v>
      </c>
      <c r="L4693" s="32"/>
    </row>
    <row r="4694" spans="1:12">
      <c r="A4694" s="56"/>
      <c r="B4694" s="56" t="s">
        <v>7266</v>
      </c>
      <c r="C4694" s="56" t="s">
        <v>9630</v>
      </c>
      <c r="D4694" s="32">
        <v>5625</v>
      </c>
      <c r="E4694" s="32">
        <v>-5344</v>
      </c>
      <c r="F4694" s="32">
        <v>281</v>
      </c>
      <c r="G4694" s="32">
        <v>0</v>
      </c>
      <c r="H4694" s="32">
        <v>0</v>
      </c>
      <c r="I4694" s="32">
        <v>0</v>
      </c>
      <c r="J4694" s="32">
        <v>0</v>
      </c>
      <c r="K4694" s="32">
        <v>0</v>
      </c>
      <c r="L4694" s="32"/>
    </row>
    <row r="4695" spans="1:12">
      <c r="A4695" s="56"/>
      <c r="B4695" s="56" t="s">
        <v>11329</v>
      </c>
      <c r="C4695" s="56" t="s">
        <v>11250</v>
      </c>
      <c r="D4695" s="32">
        <v>16835</v>
      </c>
      <c r="E4695" s="32">
        <v>-15993</v>
      </c>
      <c r="F4695" s="32">
        <v>842</v>
      </c>
      <c r="G4695" s="32">
        <v>0</v>
      </c>
      <c r="H4695" s="32">
        <v>0</v>
      </c>
      <c r="I4695" s="32">
        <v>0</v>
      </c>
      <c r="J4695" s="32">
        <v>0</v>
      </c>
      <c r="K4695" s="32">
        <v>0</v>
      </c>
      <c r="L4695" s="32"/>
    </row>
    <row r="4696" spans="1:12">
      <c r="A4696" s="56"/>
      <c r="B4696" s="56" t="s">
        <v>8972</v>
      </c>
      <c r="C4696" s="56" t="s">
        <v>11251</v>
      </c>
      <c r="D4696" s="32">
        <v>20499</v>
      </c>
      <c r="E4696" s="32">
        <v>-19474</v>
      </c>
      <c r="F4696" s="32">
        <v>1025</v>
      </c>
      <c r="G4696" s="32">
        <v>0</v>
      </c>
      <c r="H4696" s="32">
        <v>0</v>
      </c>
      <c r="I4696" s="32">
        <v>0</v>
      </c>
      <c r="J4696" s="32">
        <v>0</v>
      </c>
      <c r="K4696" s="32">
        <v>0</v>
      </c>
      <c r="L4696" s="32"/>
    </row>
    <row r="4697" spans="1:12">
      <c r="A4697" s="56"/>
      <c r="B4697" s="56" t="s">
        <v>9140</v>
      </c>
      <c r="C4697" s="56" t="s">
        <v>10275</v>
      </c>
      <c r="D4697" s="32">
        <v>24810</v>
      </c>
      <c r="E4697" s="32">
        <v>-23570</v>
      </c>
      <c r="F4697" s="32">
        <v>1240</v>
      </c>
      <c r="G4697" s="32">
        <v>0</v>
      </c>
      <c r="H4697" s="32">
        <v>0</v>
      </c>
      <c r="I4697" s="32">
        <v>0</v>
      </c>
      <c r="J4697" s="32">
        <v>0</v>
      </c>
      <c r="K4697" s="32">
        <v>0</v>
      </c>
      <c r="L4697" s="32"/>
    </row>
    <row r="4698" spans="1:12">
      <c r="A4698" s="56"/>
      <c r="B4698" s="56" t="s">
        <v>9140</v>
      </c>
      <c r="C4698" s="56" t="s">
        <v>11252</v>
      </c>
      <c r="D4698" s="32">
        <v>12405</v>
      </c>
      <c r="E4698" s="32">
        <v>-11785</v>
      </c>
      <c r="F4698" s="32">
        <v>620</v>
      </c>
      <c r="G4698" s="32">
        <v>0</v>
      </c>
      <c r="H4698" s="32">
        <v>0</v>
      </c>
      <c r="I4698" s="32">
        <v>0</v>
      </c>
      <c r="J4698" s="32">
        <v>0</v>
      </c>
      <c r="K4698" s="32">
        <v>0</v>
      </c>
      <c r="L4698" s="32"/>
    </row>
    <row r="4699" spans="1:12">
      <c r="A4699" s="56"/>
      <c r="B4699" s="56" t="s">
        <v>9005</v>
      </c>
      <c r="C4699" s="56" t="s">
        <v>11253</v>
      </c>
      <c r="D4699" s="32">
        <v>25750</v>
      </c>
      <c r="E4699" s="32">
        <v>-24462</v>
      </c>
      <c r="F4699" s="32">
        <v>1288</v>
      </c>
      <c r="G4699" s="32">
        <v>0</v>
      </c>
      <c r="H4699" s="32">
        <v>0</v>
      </c>
      <c r="I4699" s="32">
        <v>0</v>
      </c>
      <c r="J4699" s="32">
        <v>0</v>
      </c>
      <c r="K4699" s="32">
        <v>0</v>
      </c>
      <c r="L4699" s="32"/>
    </row>
    <row r="4700" spans="1:12">
      <c r="A4700" s="56"/>
      <c r="B4700" s="56" t="s">
        <v>9223</v>
      </c>
      <c r="C4700" s="56" t="s">
        <v>11254</v>
      </c>
      <c r="D4700" s="32">
        <v>25414</v>
      </c>
      <c r="E4700" s="32">
        <v>-24143</v>
      </c>
      <c r="F4700" s="32">
        <v>1271</v>
      </c>
      <c r="G4700" s="32">
        <v>0</v>
      </c>
      <c r="H4700" s="32">
        <v>0</v>
      </c>
      <c r="I4700" s="32">
        <v>0</v>
      </c>
      <c r="J4700" s="32">
        <v>0</v>
      </c>
      <c r="K4700" s="32">
        <v>0</v>
      </c>
      <c r="L4700" s="32"/>
    </row>
    <row r="4701" spans="1:12">
      <c r="A4701" s="56"/>
      <c r="B4701" s="56" t="s">
        <v>8344</v>
      </c>
      <c r="C4701" s="56" t="s">
        <v>10276</v>
      </c>
      <c r="D4701" s="32">
        <v>4079</v>
      </c>
      <c r="E4701" s="32">
        <v>-4079</v>
      </c>
      <c r="F4701" s="32">
        <v>0</v>
      </c>
      <c r="G4701" s="32">
        <v>0</v>
      </c>
      <c r="H4701" s="32">
        <v>0</v>
      </c>
      <c r="I4701" s="32">
        <v>0</v>
      </c>
      <c r="J4701" s="32">
        <v>0</v>
      </c>
      <c r="K4701" s="32">
        <v>0</v>
      </c>
      <c r="L4701" s="32"/>
    </row>
    <row r="4702" spans="1:12">
      <c r="A4702" s="56"/>
      <c r="B4702" s="56" t="s">
        <v>7267</v>
      </c>
      <c r="C4702" s="56" t="s">
        <v>9631</v>
      </c>
      <c r="D4702" s="32">
        <v>12402</v>
      </c>
      <c r="E4702" s="32">
        <v>-11782</v>
      </c>
      <c r="F4702" s="32">
        <v>620</v>
      </c>
      <c r="G4702" s="32">
        <v>0</v>
      </c>
      <c r="H4702" s="32">
        <v>0</v>
      </c>
      <c r="I4702" s="32">
        <v>0</v>
      </c>
      <c r="J4702" s="32">
        <v>0</v>
      </c>
      <c r="K4702" s="32">
        <v>0</v>
      </c>
      <c r="L4702" s="32"/>
    </row>
    <row r="4703" spans="1:12">
      <c r="A4703" s="56"/>
      <c r="B4703" s="56" t="s">
        <v>11330</v>
      </c>
      <c r="C4703" s="56" t="s">
        <v>10053</v>
      </c>
      <c r="D4703" s="32">
        <v>1020</v>
      </c>
      <c r="E4703" s="32">
        <v>-1020</v>
      </c>
      <c r="F4703" s="32">
        <v>0</v>
      </c>
      <c r="G4703" s="32">
        <v>0</v>
      </c>
      <c r="H4703" s="32">
        <v>0</v>
      </c>
      <c r="I4703" s="32">
        <v>0</v>
      </c>
      <c r="J4703" s="32">
        <v>0</v>
      </c>
      <c r="K4703" s="32">
        <v>0</v>
      </c>
      <c r="L4703" s="32"/>
    </row>
    <row r="4704" spans="1:12">
      <c r="A4704" s="56"/>
      <c r="B4704" s="56" t="s">
        <v>11329</v>
      </c>
      <c r="C4704" s="56" t="s">
        <v>10494</v>
      </c>
      <c r="D4704" s="32">
        <v>32676</v>
      </c>
      <c r="E4704" s="32">
        <v>-31042</v>
      </c>
      <c r="F4704" s="32">
        <v>1634</v>
      </c>
      <c r="G4704" s="32">
        <v>0</v>
      </c>
      <c r="H4704" s="32">
        <v>0</v>
      </c>
      <c r="I4704" s="32">
        <v>0</v>
      </c>
      <c r="J4704" s="32">
        <v>0</v>
      </c>
      <c r="K4704" s="32">
        <v>0</v>
      </c>
      <c r="L4704" s="32"/>
    </row>
    <row r="4705" spans="1:12">
      <c r="A4705" s="56"/>
      <c r="B4705" s="56" t="s">
        <v>9224</v>
      </c>
      <c r="C4705" s="56" t="s">
        <v>11255</v>
      </c>
      <c r="D4705" s="32">
        <v>56578</v>
      </c>
      <c r="E4705" s="32">
        <v>-53749</v>
      </c>
      <c r="F4705" s="32">
        <v>2829</v>
      </c>
      <c r="G4705" s="32">
        <v>0</v>
      </c>
      <c r="H4705" s="32">
        <v>0</v>
      </c>
      <c r="I4705" s="32">
        <v>0</v>
      </c>
      <c r="J4705" s="32">
        <v>0</v>
      </c>
      <c r="K4705" s="32">
        <v>0</v>
      </c>
      <c r="L4705" s="32"/>
    </row>
    <row r="4706" spans="1:12">
      <c r="A4706" s="56"/>
      <c r="B4706" s="56" t="s">
        <v>8973</v>
      </c>
      <c r="C4706" s="56" t="s">
        <v>11256</v>
      </c>
      <c r="D4706" s="32">
        <v>26010</v>
      </c>
      <c r="E4706" s="32">
        <v>-24710</v>
      </c>
      <c r="F4706" s="32">
        <v>1300</v>
      </c>
      <c r="G4706" s="32">
        <v>0</v>
      </c>
      <c r="H4706" s="32">
        <v>0</v>
      </c>
      <c r="I4706" s="32">
        <v>0</v>
      </c>
      <c r="J4706" s="32">
        <v>0</v>
      </c>
      <c r="K4706" s="32">
        <v>0</v>
      </c>
      <c r="L4706" s="32"/>
    </row>
    <row r="4707" spans="1:12">
      <c r="A4707" s="56"/>
      <c r="B4707" s="56" t="s">
        <v>9006</v>
      </c>
      <c r="C4707" s="56" t="s">
        <v>11257</v>
      </c>
      <c r="D4707" s="32">
        <v>199005</v>
      </c>
      <c r="E4707" s="32">
        <v>-189055</v>
      </c>
      <c r="F4707" s="32">
        <v>9950</v>
      </c>
      <c r="G4707" s="32">
        <v>0</v>
      </c>
      <c r="H4707" s="32">
        <v>0</v>
      </c>
      <c r="I4707" s="32">
        <v>0</v>
      </c>
      <c r="J4707" s="32">
        <v>0</v>
      </c>
      <c r="K4707" s="32">
        <v>0</v>
      </c>
      <c r="L4707" s="32"/>
    </row>
    <row r="4708" spans="1:12">
      <c r="A4708" s="56"/>
      <c r="B4708" s="56" t="s">
        <v>8056</v>
      </c>
      <c r="C4708" s="56" t="s">
        <v>10377</v>
      </c>
      <c r="D4708" s="32">
        <v>55657</v>
      </c>
      <c r="E4708" s="32">
        <v>-55657</v>
      </c>
      <c r="F4708" s="32">
        <v>0</v>
      </c>
      <c r="G4708" s="32">
        <v>0</v>
      </c>
      <c r="H4708" s="32">
        <v>0</v>
      </c>
      <c r="I4708" s="32">
        <v>0</v>
      </c>
      <c r="J4708" s="32">
        <v>0</v>
      </c>
      <c r="K4708" s="32">
        <v>0</v>
      </c>
      <c r="L4708" s="32"/>
    </row>
    <row r="4709" spans="1:12">
      <c r="A4709" s="56"/>
      <c r="B4709" s="56" t="s">
        <v>9140</v>
      </c>
      <c r="C4709" s="56" t="s">
        <v>10495</v>
      </c>
      <c r="D4709" s="32">
        <v>50114</v>
      </c>
      <c r="E4709" s="32">
        <v>-47608</v>
      </c>
      <c r="F4709" s="32">
        <v>2506</v>
      </c>
      <c r="G4709" s="32">
        <v>0</v>
      </c>
      <c r="H4709" s="32">
        <v>0</v>
      </c>
      <c r="I4709" s="32">
        <v>0</v>
      </c>
      <c r="J4709" s="32">
        <v>0</v>
      </c>
      <c r="K4709" s="32">
        <v>0</v>
      </c>
      <c r="L4709" s="32"/>
    </row>
    <row r="4710" spans="1:12">
      <c r="A4710" s="56"/>
      <c r="B4710" s="56" t="s">
        <v>9224</v>
      </c>
      <c r="C4710" s="56" t="s">
        <v>11258</v>
      </c>
      <c r="D4710" s="32">
        <v>11316</v>
      </c>
      <c r="E4710" s="32">
        <v>-10750</v>
      </c>
      <c r="F4710" s="32">
        <v>566</v>
      </c>
      <c r="G4710" s="32">
        <v>0</v>
      </c>
      <c r="H4710" s="32">
        <v>0</v>
      </c>
      <c r="I4710" s="32">
        <v>0</v>
      </c>
      <c r="J4710" s="32">
        <v>0</v>
      </c>
      <c r="K4710" s="32">
        <v>0</v>
      </c>
      <c r="L4710" s="32"/>
    </row>
    <row r="4711" spans="1:12">
      <c r="A4711" s="56"/>
      <c r="B4711" s="56" t="s">
        <v>9225</v>
      </c>
      <c r="C4711" s="56" t="s">
        <v>11259</v>
      </c>
      <c r="D4711" s="32">
        <v>205632</v>
      </c>
      <c r="E4711" s="32">
        <v>-195350</v>
      </c>
      <c r="F4711" s="32">
        <v>10282</v>
      </c>
      <c r="G4711" s="32">
        <v>0</v>
      </c>
      <c r="H4711" s="32">
        <v>0</v>
      </c>
      <c r="I4711" s="32">
        <v>0</v>
      </c>
      <c r="J4711" s="32">
        <v>0</v>
      </c>
      <c r="K4711" s="32">
        <v>0</v>
      </c>
      <c r="L4711" s="32"/>
    </row>
    <row r="4712" spans="1:12">
      <c r="A4712" s="56"/>
      <c r="B4712" s="56" t="s">
        <v>9140</v>
      </c>
      <c r="C4712" s="56" t="s">
        <v>11260</v>
      </c>
      <c r="D4712" s="32">
        <v>49613</v>
      </c>
      <c r="E4712" s="32">
        <v>-47132</v>
      </c>
      <c r="F4712" s="32">
        <v>2481</v>
      </c>
      <c r="G4712" s="32">
        <v>0</v>
      </c>
      <c r="H4712" s="32">
        <v>0</v>
      </c>
      <c r="I4712" s="32">
        <v>0</v>
      </c>
      <c r="J4712" s="32">
        <v>0</v>
      </c>
      <c r="K4712" s="32">
        <v>0</v>
      </c>
      <c r="L4712" s="32"/>
    </row>
    <row r="4713" spans="1:12">
      <c r="A4713" s="56"/>
      <c r="B4713" s="56" t="s">
        <v>9141</v>
      </c>
      <c r="C4713" s="56" t="s">
        <v>11261</v>
      </c>
      <c r="D4713" s="32">
        <v>49525</v>
      </c>
      <c r="E4713" s="32">
        <v>-47049</v>
      </c>
      <c r="F4713" s="32">
        <v>2476</v>
      </c>
      <c r="G4713" s="32">
        <v>0</v>
      </c>
      <c r="H4713" s="32">
        <v>0</v>
      </c>
      <c r="I4713" s="32">
        <v>0</v>
      </c>
      <c r="J4713" s="32">
        <v>0</v>
      </c>
      <c r="K4713" s="32">
        <v>0</v>
      </c>
      <c r="L4713" s="32"/>
    </row>
    <row r="4714" spans="1:12">
      <c r="A4714" s="56"/>
      <c r="B4714" s="56" t="s">
        <v>11331</v>
      </c>
      <c r="C4714" s="56" t="s">
        <v>10496</v>
      </c>
      <c r="D4714" s="32">
        <v>73573</v>
      </c>
      <c r="E4714" s="32">
        <v>-69894</v>
      </c>
      <c r="F4714" s="32">
        <v>3679</v>
      </c>
      <c r="G4714" s="32">
        <v>0</v>
      </c>
      <c r="H4714" s="32">
        <v>0</v>
      </c>
      <c r="I4714" s="32">
        <v>0</v>
      </c>
      <c r="J4714" s="32">
        <v>0</v>
      </c>
      <c r="K4714" s="32">
        <v>0</v>
      </c>
      <c r="L4714" s="32"/>
    </row>
    <row r="4715" spans="1:12">
      <c r="A4715" s="56"/>
      <c r="B4715" s="56" t="s">
        <v>8851</v>
      </c>
      <c r="C4715" s="56" t="s">
        <v>11161</v>
      </c>
      <c r="D4715" s="32">
        <v>8088</v>
      </c>
      <c r="E4715" s="32">
        <v>-8088</v>
      </c>
      <c r="F4715" s="32">
        <v>0</v>
      </c>
      <c r="G4715" s="32">
        <v>0</v>
      </c>
      <c r="H4715" s="32">
        <v>0</v>
      </c>
      <c r="I4715" s="32">
        <v>0</v>
      </c>
      <c r="J4715" s="32">
        <v>0</v>
      </c>
      <c r="K4715" s="32">
        <v>0</v>
      </c>
      <c r="L4715" s="32"/>
    </row>
    <row r="4716" spans="1:12">
      <c r="A4716" s="56"/>
      <c r="B4716" s="56" t="s">
        <v>11332</v>
      </c>
      <c r="C4716" s="56" t="s">
        <v>11262</v>
      </c>
      <c r="D4716" s="32">
        <v>49613</v>
      </c>
      <c r="E4716" s="32">
        <v>-47132</v>
      </c>
      <c r="F4716" s="32">
        <v>2481</v>
      </c>
      <c r="G4716" s="32">
        <v>0</v>
      </c>
      <c r="H4716" s="32">
        <v>0</v>
      </c>
      <c r="I4716" s="32">
        <v>0</v>
      </c>
      <c r="J4716" s="32">
        <v>0</v>
      </c>
      <c r="K4716" s="32">
        <v>0</v>
      </c>
      <c r="L4716" s="32"/>
    </row>
    <row r="4717" spans="1:12">
      <c r="A4717" s="56"/>
      <c r="B4717" s="56" t="s">
        <v>9224</v>
      </c>
      <c r="C4717" s="56" t="s">
        <v>11263</v>
      </c>
      <c r="D4717" s="32">
        <v>169734</v>
      </c>
      <c r="E4717" s="32">
        <v>-161247</v>
      </c>
      <c r="F4717" s="32">
        <v>8487</v>
      </c>
      <c r="G4717" s="32">
        <v>0</v>
      </c>
      <c r="H4717" s="32">
        <v>0</v>
      </c>
      <c r="I4717" s="32">
        <v>0</v>
      </c>
      <c r="J4717" s="32">
        <v>0</v>
      </c>
      <c r="K4717" s="32">
        <v>0</v>
      </c>
      <c r="L4717" s="32"/>
    </row>
    <row r="4718" spans="1:12">
      <c r="A4718" s="56"/>
      <c r="B4718" s="56" t="s">
        <v>9226</v>
      </c>
      <c r="C4718" s="56" t="s">
        <v>11264</v>
      </c>
      <c r="D4718" s="32">
        <v>22631</v>
      </c>
      <c r="E4718" s="32">
        <v>-21499</v>
      </c>
      <c r="F4718" s="32">
        <v>1132</v>
      </c>
      <c r="G4718" s="32">
        <v>0</v>
      </c>
      <c r="H4718" s="32">
        <v>0</v>
      </c>
      <c r="I4718" s="32">
        <v>0</v>
      </c>
      <c r="J4718" s="32">
        <v>0</v>
      </c>
      <c r="K4718" s="32">
        <v>0</v>
      </c>
      <c r="L4718" s="32"/>
    </row>
    <row r="4719" spans="1:12">
      <c r="A4719" s="56"/>
      <c r="B4719" s="56" t="s">
        <v>11333</v>
      </c>
      <c r="C4719" s="56" t="s">
        <v>10497</v>
      </c>
      <c r="D4719" s="32">
        <v>48573</v>
      </c>
      <c r="E4719" s="32">
        <v>-46144</v>
      </c>
      <c r="F4719" s="32">
        <v>2429</v>
      </c>
      <c r="G4719" s="32">
        <v>0</v>
      </c>
      <c r="H4719" s="32">
        <v>0</v>
      </c>
      <c r="I4719" s="32">
        <v>0</v>
      </c>
      <c r="J4719" s="32">
        <v>0</v>
      </c>
      <c r="K4719" s="32">
        <v>0</v>
      </c>
      <c r="L4719" s="32"/>
    </row>
    <row r="4720" spans="1:12">
      <c r="A4720" s="56"/>
      <c r="B4720" s="56" t="s">
        <v>9246</v>
      </c>
      <c r="C4720" s="56" t="s">
        <v>11265</v>
      </c>
      <c r="D4720" s="32">
        <v>8404</v>
      </c>
      <c r="E4720" s="32">
        <v>-7984</v>
      </c>
      <c r="F4720" s="32">
        <v>420</v>
      </c>
      <c r="G4720" s="32">
        <v>0</v>
      </c>
      <c r="H4720" s="32">
        <v>0</v>
      </c>
      <c r="I4720" s="32">
        <v>0</v>
      </c>
      <c r="J4720" s="32">
        <v>0</v>
      </c>
      <c r="K4720" s="32">
        <v>0</v>
      </c>
      <c r="L4720" s="32"/>
    </row>
    <row r="4721" spans="1:12">
      <c r="A4721" s="56"/>
      <c r="B4721" s="56" t="s">
        <v>8974</v>
      </c>
      <c r="C4721" s="56" t="s">
        <v>11266</v>
      </c>
      <c r="D4721" s="32">
        <v>39336</v>
      </c>
      <c r="E4721" s="32">
        <v>-37369</v>
      </c>
      <c r="F4721" s="32">
        <v>1967</v>
      </c>
      <c r="G4721" s="32">
        <v>0</v>
      </c>
      <c r="H4721" s="32">
        <v>0</v>
      </c>
      <c r="I4721" s="32">
        <v>0</v>
      </c>
      <c r="J4721" s="32">
        <v>0</v>
      </c>
      <c r="K4721" s="32">
        <v>0</v>
      </c>
      <c r="L4721" s="32"/>
    </row>
    <row r="4722" spans="1:12">
      <c r="A4722" s="56"/>
      <c r="B4722" s="56" t="s">
        <v>8285</v>
      </c>
      <c r="C4722" s="56" t="s">
        <v>10277</v>
      </c>
      <c r="D4722" s="32">
        <v>24806</v>
      </c>
      <c r="E4722" s="32">
        <v>-23566</v>
      </c>
      <c r="F4722" s="32">
        <v>1240</v>
      </c>
      <c r="G4722" s="32">
        <v>0</v>
      </c>
      <c r="H4722" s="32">
        <v>0</v>
      </c>
      <c r="I4722" s="32">
        <v>0</v>
      </c>
      <c r="J4722" s="32">
        <v>0</v>
      </c>
      <c r="K4722" s="32">
        <v>0</v>
      </c>
      <c r="L4722" s="32"/>
    </row>
    <row r="4723" spans="1:12">
      <c r="A4723" s="56"/>
      <c r="B4723" s="56" t="s">
        <v>8853</v>
      </c>
      <c r="C4723" s="56" t="s">
        <v>11162</v>
      </c>
      <c r="D4723" s="32">
        <v>60615</v>
      </c>
      <c r="E4723" s="32">
        <v>-60615</v>
      </c>
      <c r="F4723" s="32">
        <v>0</v>
      </c>
      <c r="G4723" s="32">
        <v>0</v>
      </c>
      <c r="H4723" s="32">
        <v>0</v>
      </c>
      <c r="I4723" s="32">
        <v>0</v>
      </c>
      <c r="J4723" s="32">
        <v>0</v>
      </c>
      <c r="K4723" s="32">
        <v>0</v>
      </c>
      <c r="L4723" s="32"/>
    </row>
    <row r="4724" spans="1:12">
      <c r="A4724" s="56"/>
      <c r="B4724" s="56" t="s">
        <v>11332</v>
      </c>
      <c r="C4724" s="56" t="s">
        <v>11267</v>
      </c>
      <c r="D4724" s="32">
        <v>13547</v>
      </c>
      <c r="E4724" s="32">
        <v>-12870</v>
      </c>
      <c r="F4724" s="32">
        <v>677</v>
      </c>
      <c r="G4724" s="32">
        <v>0</v>
      </c>
      <c r="H4724" s="32">
        <v>0</v>
      </c>
      <c r="I4724" s="32">
        <v>0</v>
      </c>
      <c r="J4724" s="32">
        <v>0</v>
      </c>
      <c r="K4724" s="32">
        <v>0</v>
      </c>
      <c r="L4724" s="32"/>
    </row>
    <row r="4725" spans="1:12">
      <c r="A4725" s="56"/>
      <c r="B4725" s="56" t="s">
        <v>9150</v>
      </c>
      <c r="C4725" s="56" t="s">
        <v>10278</v>
      </c>
      <c r="D4725" s="32">
        <v>8600</v>
      </c>
      <c r="E4725" s="32">
        <v>-8600</v>
      </c>
      <c r="F4725" s="32">
        <v>0</v>
      </c>
      <c r="G4725" s="32">
        <v>0</v>
      </c>
      <c r="H4725" s="32">
        <v>0</v>
      </c>
      <c r="I4725" s="32">
        <v>0</v>
      </c>
      <c r="J4725" s="32">
        <v>0</v>
      </c>
      <c r="K4725" s="32">
        <v>0</v>
      </c>
      <c r="L4725" s="32"/>
    </row>
    <row r="4726" spans="1:12">
      <c r="A4726" s="56"/>
      <c r="B4726" s="56" t="s">
        <v>8854</v>
      </c>
      <c r="C4726" s="56" t="s">
        <v>11163</v>
      </c>
      <c r="D4726" s="32">
        <v>23231</v>
      </c>
      <c r="E4726" s="32">
        <v>-23231</v>
      </c>
      <c r="F4726" s="32">
        <v>0</v>
      </c>
      <c r="G4726" s="32">
        <v>0</v>
      </c>
      <c r="H4726" s="32">
        <v>0</v>
      </c>
      <c r="I4726" s="32">
        <v>0</v>
      </c>
      <c r="J4726" s="32">
        <v>0</v>
      </c>
      <c r="K4726" s="32">
        <v>0</v>
      </c>
      <c r="L4726" s="32"/>
    </row>
    <row r="4727" spans="1:12">
      <c r="A4727" s="56"/>
      <c r="B4727" s="56" t="s">
        <v>11334</v>
      </c>
      <c r="C4727" s="56" t="s">
        <v>11268</v>
      </c>
      <c r="D4727" s="32">
        <v>20786</v>
      </c>
      <c r="E4727" s="32">
        <v>-19747</v>
      </c>
      <c r="F4727" s="32">
        <v>1039</v>
      </c>
      <c r="G4727" s="32">
        <v>0</v>
      </c>
      <c r="H4727" s="32">
        <v>0</v>
      </c>
      <c r="I4727" s="32">
        <v>0</v>
      </c>
      <c r="J4727" s="32">
        <v>0</v>
      </c>
      <c r="K4727" s="32">
        <v>0</v>
      </c>
      <c r="L4727" s="32"/>
    </row>
    <row r="4728" spans="1:12">
      <c r="A4728" s="56"/>
      <c r="B4728" s="56" t="s">
        <v>9142</v>
      </c>
      <c r="C4728" s="56" t="s">
        <v>10498</v>
      </c>
      <c r="D4728" s="32">
        <v>53573</v>
      </c>
      <c r="E4728" s="32">
        <v>-50894</v>
      </c>
      <c r="F4728" s="32">
        <v>2679</v>
      </c>
      <c r="G4728" s="32">
        <v>0</v>
      </c>
      <c r="H4728" s="32">
        <v>0</v>
      </c>
      <c r="I4728" s="32">
        <v>0</v>
      </c>
      <c r="J4728" s="32">
        <v>0</v>
      </c>
      <c r="K4728" s="32">
        <v>0</v>
      </c>
      <c r="L4728" s="32"/>
    </row>
    <row r="4729" spans="1:12">
      <c r="A4729" s="56"/>
      <c r="B4729" s="56" t="s">
        <v>9051</v>
      </c>
      <c r="C4729" s="56" t="s">
        <v>9632</v>
      </c>
      <c r="D4729" s="32">
        <v>13725</v>
      </c>
      <c r="E4729" s="32">
        <v>-13039</v>
      </c>
      <c r="F4729" s="32">
        <v>686</v>
      </c>
      <c r="G4729" s="32">
        <v>0</v>
      </c>
      <c r="H4729" s="32">
        <v>0</v>
      </c>
      <c r="I4729" s="32">
        <v>0</v>
      </c>
      <c r="J4729" s="32">
        <v>0</v>
      </c>
      <c r="K4729" s="32">
        <v>0</v>
      </c>
      <c r="L4729" s="32"/>
    </row>
    <row r="4730" spans="1:12">
      <c r="A4730" s="56"/>
      <c r="B4730" s="56" t="s">
        <v>9192</v>
      </c>
      <c r="C4730" s="56" t="s">
        <v>11269</v>
      </c>
      <c r="D4730" s="32">
        <v>42000</v>
      </c>
      <c r="E4730" s="32">
        <v>-39900</v>
      </c>
      <c r="F4730" s="32">
        <v>2100</v>
      </c>
      <c r="G4730" s="32">
        <v>0</v>
      </c>
      <c r="H4730" s="32">
        <v>0</v>
      </c>
      <c r="I4730" s="32">
        <v>0</v>
      </c>
      <c r="J4730" s="32">
        <v>0</v>
      </c>
      <c r="K4730" s="32">
        <v>0</v>
      </c>
      <c r="L4730" s="32"/>
    </row>
    <row r="4731" spans="1:12">
      <c r="A4731" s="56"/>
      <c r="B4731" s="56" t="s">
        <v>11335</v>
      </c>
      <c r="C4731" s="56" t="s">
        <v>11270</v>
      </c>
      <c r="D4731" s="32">
        <v>65665</v>
      </c>
      <c r="E4731" s="32">
        <v>-62382</v>
      </c>
      <c r="F4731" s="32">
        <v>3283</v>
      </c>
      <c r="G4731" s="32">
        <v>0</v>
      </c>
      <c r="H4731" s="32">
        <v>0</v>
      </c>
      <c r="I4731" s="32">
        <v>0</v>
      </c>
      <c r="J4731" s="32">
        <v>0</v>
      </c>
      <c r="K4731" s="32">
        <v>0</v>
      </c>
      <c r="L4731" s="32"/>
    </row>
    <row r="4732" spans="1:12">
      <c r="A4732" s="56"/>
      <c r="B4732" s="56" t="s">
        <v>8975</v>
      </c>
      <c r="C4732" s="56" t="s">
        <v>11271</v>
      </c>
      <c r="D4732" s="32">
        <v>21110</v>
      </c>
      <c r="E4732" s="32">
        <v>-20054</v>
      </c>
      <c r="F4732" s="32">
        <v>1056</v>
      </c>
      <c r="G4732" s="32">
        <v>0</v>
      </c>
      <c r="H4732" s="32">
        <v>0</v>
      </c>
      <c r="I4732" s="32">
        <v>0</v>
      </c>
      <c r="J4732" s="32">
        <v>0</v>
      </c>
      <c r="K4732" s="32">
        <v>0</v>
      </c>
      <c r="L4732" s="32"/>
    </row>
    <row r="4733" spans="1:12">
      <c r="A4733" s="56"/>
      <c r="B4733" s="56" t="s">
        <v>9053</v>
      </c>
      <c r="C4733" s="56" t="s">
        <v>11272</v>
      </c>
      <c r="D4733" s="32">
        <v>19575</v>
      </c>
      <c r="E4733" s="32">
        <v>-18596</v>
      </c>
      <c r="F4733" s="32">
        <v>979</v>
      </c>
      <c r="G4733" s="32">
        <v>0</v>
      </c>
      <c r="H4733" s="32">
        <v>0</v>
      </c>
      <c r="I4733" s="32">
        <v>0</v>
      </c>
      <c r="J4733" s="32">
        <v>0</v>
      </c>
      <c r="K4733" s="32">
        <v>0</v>
      </c>
      <c r="L4733" s="32"/>
    </row>
    <row r="4734" spans="1:12">
      <c r="A4734" s="56"/>
      <c r="B4734" s="56" t="s">
        <v>8856</v>
      </c>
      <c r="C4734" s="56" t="s">
        <v>11164</v>
      </c>
      <c r="D4734" s="32">
        <v>3338</v>
      </c>
      <c r="E4734" s="32">
        <v>-3338</v>
      </c>
      <c r="F4734" s="32">
        <v>0</v>
      </c>
      <c r="G4734" s="32">
        <v>0</v>
      </c>
      <c r="H4734" s="32">
        <v>0</v>
      </c>
      <c r="I4734" s="32">
        <v>0</v>
      </c>
      <c r="J4734" s="32">
        <v>0</v>
      </c>
      <c r="K4734" s="32">
        <v>0</v>
      </c>
      <c r="L4734" s="32"/>
    </row>
    <row r="4735" spans="1:12">
      <c r="A4735" s="56"/>
      <c r="B4735" s="56" t="s">
        <v>9007</v>
      </c>
      <c r="C4735" s="56" t="s">
        <v>11273</v>
      </c>
      <c r="D4735" s="32">
        <v>6970</v>
      </c>
      <c r="E4735" s="32">
        <v>-6622</v>
      </c>
      <c r="F4735" s="32">
        <v>348</v>
      </c>
      <c r="G4735" s="32">
        <v>0</v>
      </c>
      <c r="H4735" s="32">
        <v>0</v>
      </c>
      <c r="I4735" s="32">
        <v>0</v>
      </c>
      <c r="J4735" s="32">
        <v>0</v>
      </c>
      <c r="K4735" s="32">
        <v>0</v>
      </c>
      <c r="L4735" s="32"/>
    </row>
    <row r="4736" spans="1:12">
      <c r="A4736" s="56"/>
      <c r="B4736" s="56" t="s">
        <v>9009</v>
      </c>
      <c r="C4736" s="56" t="s">
        <v>11274</v>
      </c>
      <c r="D4736" s="32">
        <v>12391</v>
      </c>
      <c r="E4736" s="32">
        <v>-11771</v>
      </c>
      <c r="F4736" s="32">
        <v>620</v>
      </c>
      <c r="G4736" s="32">
        <v>0</v>
      </c>
      <c r="H4736" s="32">
        <v>0</v>
      </c>
      <c r="I4736" s="32">
        <v>0</v>
      </c>
      <c r="J4736" s="32">
        <v>0</v>
      </c>
      <c r="K4736" s="32">
        <v>0</v>
      </c>
      <c r="L4736" s="32"/>
    </row>
    <row r="4737" spans="1:12">
      <c r="A4737" s="56"/>
      <c r="B4737" s="56" t="s">
        <v>9010</v>
      </c>
      <c r="C4737" s="56" t="s">
        <v>11275</v>
      </c>
      <c r="D4737" s="32">
        <v>11302</v>
      </c>
      <c r="E4737" s="32">
        <v>-10736</v>
      </c>
      <c r="F4737" s="32">
        <v>565</v>
      </c>
      <c r="G4737" s="32">
        <v>0</v>
      </c>
      <c r="H4737" s="32">
        <v>0</v>
      </c>
      <c r="I4737" s="32">
        <v>0</v>
      </c>
      <c r="J4737" s="32">
        <v>0</v>
      </c>
      <c r="K4737" s="32">
        <v>0</v>
      </c>
      <c r="L4737" s="32"/>
    </row>
    <row r="4738" spans="1:12">
      <c r="A4738" s="56"/>
      <c r="B4738" s="56" t="s">
        <v>9012</v>
      </c>
      <c r="C4738" s="56" t="s">
        <v>11276</v>
      </c>
      <c r="D4738" s="32">
        <v>39713</v>
      </c>
      <c r="E4738" s="32">
        <v>-37727</v>
      </c>
      <c r="F4738" s="32">
        <v>1986</v>
      </c>
      <c r="G4738" s="32">
        <v>0</v>
      </c>
      <c r="H4738" s="32">
        <v>0</v>
      </c>
      <c r="I4738" s="32">
        <v>0</v>
      </c>
      <c r="J4738" s="32">
        <v>0</v>
      </c>
      <c r="K4738" s="32">
        <v>0</v>
      </c>
      <c r="L4738" s="32"/>
    </row>
    <row r="4739" spans="1:12">
      <c r="A4739" s="56"/>
      <c r="B4739" s="56" t="s">
        <v>8286</v>
      </c>
      <c r="C4739" s="56" t="s">
        <v>10279</v>
      </c>
      <c r="D4739" s="32">
        <v>68455</v>
      </c>
      <c r="E4739" s="32">
        <v>-65032</v>
      </c>
      <c r="F4739" s="32">
        <v>3423</v>
      </c>
      <c r="G4739" s="32">
        <v>0</v>
      </c>
      <c r="H4739" s="32">
        <v>0</v>
      </c>
      <c r="I4739" s="32">
        <v>0</v>
      </c>
      <c r="J4739" s="32">
        <v>0</v>
      </c>
      <c r="K4739" s="32">
        <v>0</v>
      </c>
      <c r="L4739" s="32"/>
    </row>
    <row r="4740" spans="1:12">
      <c r="A4740" s="56"/>
      <c r="B4740" s="56" t="s">
        <v>8858</v>
      </c>
      <c r="C4740" s="56" t="s">
        <v>11165</v>
      </c>
      <c r="D4740" s="32">
        <v>2446</v>
      </c>
      <c r="E4740" s="32">
        <v>-2446</v>
      </c>
      <c r="F4740" s="32">
        <v>0</v>
      </c>
      <c r="G4740" s="32">
        <v>0</v>
      </c>
      <c r="H4740" s="32">
        <v>0</v>
      </c>
      <c r="I4740" s="32">
        <v>0</v>
      </c>
      <c r="J4740" s="32">
        <v>0</v>
      </c>
      <c r="K4740" s="32">
        <v>0</v>
      </c>
      <c r="L4740" s="32"/>
    </row>
    <row r="4741" spans="1:12">
      <c r="A4741" s="56"/>
      <c r="B4741" s="56" t="s">
        <v>8859</v>
      </c>
      <c r="C4741" s="56" t="s">
        <v>11166</v>
      </c>
      <c r="D4741" s="32">
        <v>8727</v>
      </c>
      <c r="E4741" s="32">
        <v>-8727</v>
      </c>
      <c r="F4741" s="32">
        <v>0</v>
      </c>
      <c r="G4741" s="32">
        <v>0</v>
      </c>
      <c r="H4741" s="32">
        <v>0</v>
      </c>
      <c r="I4741" s="32">
        <v>0</v>
      </c>
      <c r="J4741" s="32">
        <v>0</v>
      </c>
      <c r="K4741" s="32">
        <v>0</v>
      </c>
      <c r="L4741" s="32"/>
    </row>
    <row r="4742" spans="1:12">
      <c r="A4742" s="56"/>
      <c r="B4742" s="56" t="s">
        <v>8977</v>
      </c>
      <c r="C4742" s="56" t="s">
        <v>11277</v>
      </c>
      <c r="D4742" s="32">
        <v>37846</v>
      </c>
      <c r="E4742" s="32">
        <v>-35954</v>
      </c>
      <c r="F4742" s="32">
        <v>1892</v>
      </c>
      <c r="G4742" s="32">
        <v>0</v>
      </c>
      <c r="H4742" s="32">
        <v>0</v>
      </c>
      <c r="I4742" s="32">
        <v>0</v>
      </c>
      <c r="J4742" s="32">
        <v>0</v>
      </c>
      <c r="K4742" s="32">
        <v>0</v>
      </c>
      <c r="L4742" s="32"/>
    </row>
    <row r="4743" spans="1:12">
      <c r="A4743" s="56"/>
      <c r="B4743" s="56" t="s">
        <v>9143</v>
      </c>
      <c r="C4743" s="56" t="s">
        <v>10499</v>
      </c>
      <c r="D4743" s="32">
        <v>22631</v>
      </c>
      <c r="E4743" s="32">
        <v>-21499</v>
      </c>
      <c r="F4743" s="32">
        <v>1132</v>
      </c>
      <c r="G4743" s="32">
        <v>0</v>
      </c>
      <c r="H4743" s="32">
        <v>0</v>
      </c>
      <c r="I4743" s="32">
        <v>0</v>
      </c>
      <c r="J4743" s="32">
        <v>0</v>
      </c>
      <c r="K4743" s="32">
        <v>0</v>
      </c>
      <c r="L4743" s="32"/>
    </row>
    <row r="4744" spans="1:12">
      <c r="A4744" s="56"/>
      <c r="B4744" s="56" t="s">
        <v>11336</v>
      </c>
      <c r="C4744" s="56" t="s">
        <v>11167</v>
      </c>
      <c r="D4744" s="32">
        <v>17124</v>
      </c>
      <c r="E4744" s="32">
        <v>-17124</v>
      </c>
      <c r="F4744" s="32">
        <v>0</v>
      </c>
      <c r="G4744" s="32">
        <v>0</v>
      </c>
      <c r="H4744" s="32">
        <v>0</v>
      </c>
      <c r="I4744" s="32">
        <v>0</v>
      </c>
      <c r="J4744" s="32">
        <v>0</v>
      </c>
      <c r="K4744" s="32">
        <v>0</v>
      </c>
      <c r="L4744" s="32"/>
    </row>
    <row r="4745" spans="1:12">
      <c r="A4745" s="56"/>
      <c r="B4745" s="56" t="s">
        <v>8978</v>
      </c>
      <c r="C4745" s="56" t="s">
        <v>11278</v>
      </c>
      <c r="D4745" s="32">
        <v>109319</v>
      </c>
      <c r="E4745" s="32">
        <v>-103853</v>
      </c>
      <c r="F4745" s="32">
        <v>5466</v>
      </c>
      <c r="G4745" s="32">
        <v>0</v>
      </c>
      <c r="H4745" s="32">
        <v>0</v>
      </c>
      <c r="I4745" s="32">
        <v>0</v>
      </c>
      <c r="J4745" s="32">
        <v>0</v>
      </c>
      <c r="K4745" s="32">
        <v>0</v>
      </c>
      <c r="L4745" s="32"/>
    </row>
    <row r="4746" spans="1:12">
      <c r="A4746" s="56"/>
      <c r="B4746" s="56" t="s">
        <v>11332</v>
      </c>
      <c r="C4746" s="56" t="s">
        <v>11279</v>
      </c>
      <c r="D4746" s="32">
        <v>25231</v>
      </c>
      <c r="E4746" s="32">
        <v>-23969</v>
      </c>
      <c r="F4746" s="32">
        <v>1262</v>
      </c>
      <c r="G4746" s="32">
        <v>0</v>
      </c>
      <c r="H4746" s="32">
        <v>0</v>
      </c>
      <c r="I4746" s="32">
        <v>0</v>
      </c>
      <c r="J4746" s="32">
        <v>0</v>
      </c>
      <c r="K4746" s="32">
        <v>0</v>
      </c>
      <c r="L4746" s="32"/>
    </row>
    <row r="4747" spans="1:12">
      <c r="A4747" s="56"/>
      <c r="B4747" s="56" t="s">
        <v>11333</v>
      </c>
      <c r="C4747" s="56" t="s">
        <v>10500</v>
      </c>
      <c r="D4747" s="32">
        <v>49885</v>
      </c>
      <c r="E4747" s="32">
        <v>-47391</v>
      </c>
      <c r="F4747" s="32">
        <v>2494</v>
      </c>
      <c r="G4747" s="32">
        <v>0</v>
      </c>
      <c r="H4747" s="32">
        <v>0</v>
      </c>
      <c r="I4747" s="32">
        <v>0</v>
      </c>
      <c r="J4747" s="32">
        <v>0</v>
      </c>
      <c r="K4747" s="32">
        <v>0</v>
      </c>
      <c r="L4747" s="32"/>
    </row>
    <row r="4748" spans="1:12">
      <c r="A4748" s="56"/>
      <c r="B4748" s="56" t="s">
        <v>11333</v>
      </c>
      <c r="C4748" s="56" t="s">
        <v>10501</v>
      </c>
      <c r="D4748" s="32">
        <v>49885</v>
      </c>
      <c r="E4748" s="32">
        <v>-47391</v>
      </c>
      <c r="F4748" s="32">
        <v>2494</v>
      </c>
      <c r="G4748" s="32">
        <v>0</v>
      </c>
      <c r="H4748" s="32">
        <v>0</v>
      </c>
      <c r="I4748" s="32">
        <v>0</v>
      </c>
      <c r="J4748" s="32">
        <v>0</v>
      </c>
      <c r="K4748" s="32">
        <v>0</v>
      </c>
      <c r="L4748" s="32"/>
    </row>
    <row r="4749" spans="1:12">
      <c r="A4749" s="56"/>
      <c r="B4749" s="56" t="s">
        <v>9206</v>
      </c>
      <c r="C4749" s="56" t="s">
        <v>11280</v>
      </c>
      <c r="D4749" s="32">
        <v>5446</v>
      </c>
      <c r="E4749" s="32">
        <v>-5174</v>
      </c>
      <c r="F4749" s="32">
        <v>272</v>
      </c>
      <c r="G4749" s="32">
        <v>0</v>
      </c>
      <c r="H4749" s="32">
        <v>0</v>
      </c>
      <c r="I4749" s="32">
        <v>0</v>
      </c>
      <c r="J4749" s="32">
        <v>0</v>
      </c>
      <c r="K4749" s="32">
        <v>0</v>
      </c>
      <c r="L4749" s="32"/>
    </row>
    <row r="4750" spans="1:12">
      <c r="A4750" s="56"/>
      <c r="B4750" s="56" t="s">
        <v>9143</v>
      </c>
      <c r="C4750" s="56" t="s">
        <v>11281</v>
      </c>
      <c r="D4750" s="32">
        <v>26193</v>
      </c>
      <c r="E4750" s="32">
        <v>-24883</v>
      </c>
      <c r="F4750" s="32">
        <v>1310</v>
      </c>
      <c r="G4750" s="32">
        <v>0</v>
      </c>
      <c r="H4750" s="32">
        <v>0</v>
      </c>
      <c r="I4750" s="32">
        <v>0</v>
      </c>
      <c r="J4750" s="32">
        <v>0</v>
      </c>
      <c r="K4750" s="32">
        <v>0</v>
      </c>
      <c r="L4750" s="32"/>
    </row>
    <row r="4751" spans="1:12">
      <c r="A4751" s="56"/>
      <c r="B4751" s="56" t="s">
        <v>8981</v>
      </c>
      <c r="C4751" s="56" t="s">
        <v>11282</v>
      </c>
      <c r="D4751" s="32">
        <v>97173</v>
      </c>
      <c r="E4751" s="32">
        <v>-92314</v>
      </c>
      <c r="F4751" s="32">
        <v>4859</v>
      </c>
      <c r="G4751" s="32">
        <v>0</v>
      </c>
      <c r="H4751" s="32">
        <v>0</v>
      </c>
      <c r="I4751" s="32">
        <v>0</v>
      </c>
      <c r="J4751" s="32">
        <v>0</v>
      </c>
      <c r="K4751" s="32">
        <v>0</v>
      </c>
      <c r="L4751" s="32"/>
    </row>
    <row r="4752" spans="1:12">
      <c r="A4752" s="56"/>
      <c r="B4752" s="56" t="s">
        <v>8983</v>
      </c>
      <c r="C4752" s="56" t="s">
        <v>11283</v>
      </c>
      <c r="D4752" s="32">
        <v>61524</v>
      </c>
      <c r="E4752" s="32">
        <v>-58448</v>
      </c>
      <c r="F4752" s="32">
        <v>3076</v>
      </c>
      <c r="G4752" s="32">
        <v>0</v>
      </c>
      <c r="H4752" s="32">
        <v>0</v>
      </c>
      <c r="I4752" s="32">
        <v>0</v>
      </c>
      <c r="J4752" s="32">
        <v>0</v>
      </c>
      <c r="K4752" s="32">
        <v>0</v>
      </c>
      <c r="L4752" s="32"/>
    </row>
    <row r="4753" spans="1:12">
      <c r="A4753" s="56"/>
      <c r="B4753" s="56" t="s">
        <v>11329</v>
      </c>
      <c r="C4753" s="56" t="s">
        <v>11284</v>
      </c>
      <c r="D4753" s="32">
        <v>24541</v>
      </c>
      <c r="E4753" s="32">
        <v>-23314</v>
      </c>
      <c r="F4753" s="32">
        <v>1227</v>
      </c>
      <c r="G4753" s="32">
        <v>0</v>
      </c>
      <c r="H4753" s="32">
        <v>0</v>
      </c>
      <c r="I4753" s="32">
        <v>0</v>
      </c>
      <c r="J4753" s="32">
        <v>0</v>
      </c>
      <c r="K4753" s="32">
        <v>0</v>
      </c>
      <c r="L4753" s="32"/>
    </row>
    <row r="4754" spans="1:12">
      <c r="A4754" s="56"/>
      <c r="B4754" s="56" t="s">
        <v>8981</v>
      </c>
      <c r="C4754" s="56" t="s">
        <v>11285</v>
      </c>
      <c r="D4754" s="32">
        <v>12147</v>
      </c>
      <c r="E4754" s="32">
        <v>-11540</v>
      </c>
      <c r="F4754" s="32">
        <v>607</v>
      </c>
      <c r="G4754" s="32">
        <v>0</v>
      </c>
      <c r="H4754" s="32">
        <v>0</v>
      </c>
      <c r="I4754" s="32">
        <v>0</v>
      </c>
      <c r="J4754" s="32">
        <v>0</v>
      </c>
      <c r="K4754" s="32">
        <v>0</v>
      </c>
      <c r="L4754" s="32"/>
    </row>
    <row r="4755" spans="1:12">
      <c r="A4755" s="56"/>
      <c r="B4755" s="56" t="s">
        <v>11332</v>
      </c>
      <c r="C4755" s="56" t="s">
        <v>11286</v>
      </c>
      <c r="D4755" s="32">
        <v>75693</v>
      </c>
      <c r="E4755" s="32">
        <v>-71908</v>
      </c>
      <c r="F4755" s="32">
        <v>3785</v>
      </c>
      <c r="G4755" s="32">
        <v>0</v>
      </c>
      <c r="H4755" s="32">
        <v>0</v>
      </c>
      <c r="I4755" s="32">
        <v>0</v>
      </c>
      <c r="J4755" s="32">
        <v>0</v>
      </c>
      <c r="K4755" s="32">
        <v>0</v>
      </c>
      <c r="L4755" s="32"/>
    </row>
    <row r="4756" spans="1:12">
      <c r="A4756" s="56"/>
      <c r="B4756" s="56" t="s">
        <v>9014</v>
      </c>
      <c r="C4756" s="56" t="s">
        <v>11287</v>
      </c>
      <c r="D4756" s="32">
        <v>18544</v>
      </c>
      <c r="E4756" s="32">
        <v>-17617</v>
      </c>
      <c r="F4756" s="32">
        <v>927</v>
      </c>
      <c r="G4756" s="32">
        <v>0</v>
      </c>
      <c r="H4756" s="32">
        <v>0</v>
      </c>
      <c r="I4756" s="32">
        <v>0</v>
      </c>
      <c r="J4756" s="32">
        <v>0</v>
      </c>
      <c r="K4756" s="32">
        <v>0</v>
      </c>
      <c r="L4756" s="32"/>
    </row>
    <row r="4757" spans="1:12">
      <c r="A4757" s="56"/>
      <c r="B4757" s="56" t="s">
        <v>2888</v>
      </c>
      <c r="C4757" s="56" t="s">
        <v>10502</v>
      </c>
      <c r="D4757" s="32">
        <v>66836</v>
      </c>
      <c r="E4757" s="32">
        <v>-63495</v>
      </c>
      <c r="F4757" s="32">
        <v>3342</v>
      </c>
      <c r="G4757" s="32">
        <v>0</v>
      </c>
      <c r="H4757" s="32">
        <v>0</v>
      </c>
      <c r="I4757" s="32">
        <v>0</v>
      </c>
      <c r="J4757" s="32">
        <v>0</v>
      </c>
      <c r="K4757" s="32">
        <v>0</v>
      </c>
      <c r="L4757" s="32"/>
    </row>
    <row r="4758" spans="1:12">
      <c r="A4758" s="56"/>
      <c r="B4758" s="56" t="s">
        <v>9052</v>
      </c>
      <c r="C4758" s="56" t="s">
        <v>9633</v>
      </c>
      <c r="D4758" s="32">
        <v>12471</v>
      </c>
      <c r="E4758" s="32">
        <v>-11847</v>
      </c>
      <c r="F4758" s="32">
        <v>624</v>
      </c>
      <c r="G4758" s="32">
        <v>0</v>
      </c>
      <c r="H4758" s="32">
        <v>0</v>
      </c>
      <c r="I4758" s="32">
        <v>0</v>
      </c>
      <c r="J4758" s="32">
        <v>0</v>
      </c>
      <c r="K4758" s="32">
        <v>0</v>
      </c>
      <c r="L4758" s="32"/>
    </row>
    <row r="4759" spans="1:12">
      <c r="A4759" s="56"/>
      <c r="B4759" s="56" t="s">
        <v>8856</v>
      </c>
      <c r="C4759" s="56" t="s">
        <v>11168</v>
      </c>
      <c r="D4759" s="32">
        <v>5658</v>
      </c>
      <c r="E4759" s="32">
        <v>-5658</v>
      </c>
      <c r="F4759" s="32">
        <v>0</v>
      </c>
      <c r="G4759" s="32">
        <v>0</v>
      </c>
      <c r="H4759" s="32">
        <v>0</v>
      </c>
      <c r="I4759" s="32">
        <v>0</v>
      </c>
      <c r="J4759" s="32">
        <v>0</v>
      </c>
      <c r="K4759" s="32">
        <v>0</v>
      </c>
      <c r="L4759" s="32"/>
    </row>
    <row r="4760" spans="1:12">
      <c r="A4760" s="56"/>
      <c r="B4760" s="56" t="s">
        <v>11336</v>
      </c>
      <c r="C4760" s="56" t="s">
        <v>11169</v>
      </c>
      <c r="D4760" s="32">
        <v>13184</v>
      </c>
      <c r="E4760" s="32">
        <v>-13184</v>
      </c>
      <c r="F4760" s="32">
        <v>0</v>
      </c>
      <c r="G4760" s="32">
        <v>0</v>
      </c>
      <c r="H4760" s="32">
        <v>0</v>
      </c>
      <c r="I4760" s="32">
        <v>0</v>
      </c>
      <c r="J4760" s="32">
        <v>0</v>
      </c>
      <c r="K4760" s="32">
        <v>0</v>
      </c>
      <c r="L4760" s="32"/>
    </row>
    <row r="4761" spans="1:12">
      <c r="A4761" s="56"/>
      <c r="B4761" s="56" t="s">
        <v>8971</v>
      </c>
      <c r="C4761" s="56" t="s">
        <v>11288</v>
      </c>
      <c r="D4761" s="32">
        <v>34165</v>
      </c>
      <c r="E4761" s="32">
        <v>-32457</v>
      </c>
      <c r="F4761" s="32">
        <v>1708</v>
      </c>
      <c r="G4761" s="32">
        <v>0</v>
      </c>
      <c r="H4761" s="32">
        <v>0</v>
      </c>
      <c r="I4761" s="32">
        <v>0</v>
      </c>
      <c r="J4761" s="32">
        <v>0</v>
      </c>
      <c r="K4761" s="32">
        <v>0</v>
      </c>
      <c r="L4761" s="32"/>
    </row>
    <row r="4762" spans="1:12">
      <c r="A4762" s="56"/>
      <c r="B4762" s="56" t="s">
        <v>8863</v>
      </c>
      <c r="C4762" s="56" t="s">
        <v>11170</v>
      </c>
      <c r="D4762" s="32">
        <v>88322</v>
      </c>
      <c r="E4762" s="32">
        <v>-88322</v>
      </c>
      <c r="F4762" s="32">
        <v>0</v>
      </c>
      <c r="G4762" s="32">
        <v>0</v>
      </c>
      <c r="H4762" s="32">
        <v>0</v>
      </c>
      <c r="I4762" s="32">
        <v>0</v>
      </c>
      <c r="J4762" s="32">
        <v>0</v>
      </c>
      <c r="K4762" s="32">
        <v>0</v>
      </c>
      <c r="L4762" s="32"/>
    </row>
    <row r="4763" spans="1:12">
      <c r="A4763" s="56"/>
      <c r="B4763" s="56" t="s">
        <v>11332</v>
      </c>
      <c r="C4763" s="56" t="s">
        <v>11289</v>
      </c>
      <c r="D4763" s="32">
        <v>50462</v>
      </c>
      <c r="E4763" s="32">
        <v>-47939</v>
      </c>
      <c r="F4763" s="32">
        <v>2523</v>
      </c>
      <c r="G4763" s="32">
        <v>0</v>
      </c>
      <c r="H4763" s="32">
        <v>0</v>
      </c>
      <c r="I4763" s="32">
        <v>0</v>
      </c>
      <c r="J4763" s="32">
        <v>0</v>
      </c>
      <c r="K4763" s="32">
        <v>0</v>
      </c>
      <c r="L4763" s="32"/>
    </row>
    <row r="4764" spans="1:12">
      <c r="A4764" s="56"/>
      <c r="B4764" s="56" t="s">
        <v>11334</v>
      </c>
      <c r="C4764" s="56" t="s">
        <v>11171</v>
      </c>
      <c r="D4764" s="32">
        <v>43384</v>
      </c>
      <c r="E4764" s="32">
        <v>-43384</v>
      </c>
      <c r="F4764" s="32">
        <v>0</v>
      </c>
      <c r="G4764" s="32">
        <v>0</v>
      </c>
      <c r="H4764" s="32">
        <v>0</v>
      </c>
      <c r="I4764" s="32">
        <v>0</v>
      </c>
      <c r="J4764" s="32">
        <v>0</v>
      </c>
      <c r="K4764" s="32">
        <v>0</v>
      </c>
      <c r="L4764" s="32"/>
    </row>
    <row r="4765" spans="1:12">
      <c r="A4765" s="56"/>
      <c r="B4765" s="56" t="s">
        <v>9014</v>
      </c>
      <c r="C4765" s="56" t="s">
        <v>11290</v>
      </c>
      <c r="D4765" s="32">
        <v>11773</v>
      </c>
      <c r="E4765" s="32">
        <v>-11184</v>
      </c>
      <c r="F4765" s="32">
        <v>589</v>
      </c>
      <c r="G4765" s="32">
        <v>0</v>
      </c>
      <c r="H4765" s="32">
        <v>0</v>
      </c>
      <c r="I4765" s="32">
        <v>0</v>
      </c>
      <c r="J4765" s="32">
        <v>0</v>
      </c>
      <c r="K4765" s="32">
        <v>0</v>
      </c>
      <c r="L4765" s="32"/>
    </row>
    <row r="4766" spans="1:12">
      <c r="A4766" s="56"/>
      <c r="B4766" s="56" t="s">
        <v>11337</v>
      </c>
      <c r="C4766" s="56" t="s">
        <v>11172</v>
      </c>
      <c r="D4766" s="32">
        <v>8600</v>
      </c>
      <c r="E4766" s="32">
        <v>-8600</v>
      </c>
      <c r="F4766" s="32">
        <v>0</v>
      </c>
      <c r="G4766" s="32">
        <v>0</v>
      </c>
      <c r="H4766" s="32">
        <v>0</v>
      </c>
      <c r="I4766" s="32">
        <v>0</v>
      </c>
      <c r="J4766" s="32">
        <v>0</v>
      </c>
      <c r="K4766" s="32">
        <v>0</v>
      </c>
      <c r="L4766" s="32"/>
    </row>
    <row r="4767" spans="1:12">
      <c r="A4767" s="56"/>
      <c r="B4767" s="56" t="s">
        <v>9053</v>
      </c>
      <c r="C4767" s="56" t="s">
        <v>9634</v>
      </c>
      <c r="D4767" s="32">
        <v>19575</v>
      </c>
      <c r="E4767" s="32">
        <v>-18596</v>
      </c>
      <c r="F4767" s="32">
        <v>979</v>
      </c>
      <c r="G4767" s="32">
        <v>0</v>
      </c>
      <c r="H4767" s="32">
        <v>0</v>
      </c>
      <c r="I4767" s="32">
        <v>0</v>
      </c>
      <c r="J4767" s="32">
        <v>0</v>
      </c>
      <c r="K4767" s="32">
        <v>0</v>
      </c>
      <c r="L4767" s="32"/>
    </row>
    <row r="4768" spans="1:12">
      <c r="A4768" s="56"/>
      <c r="B4768" s="56" t="s">
        <v>8307</v>
      </c>
      <c r="C4768" s="56" t="s">
        <v>11291</v>
      </c>
      <c r="D4768" s="32">
        <v>12800</v>
      </c>
      <c r="E4768" s="32">
        <v>-12160</v>
      </c>
      <c r="F4768" s="32">
        <v>640</v>
      </c>
      <c r="G4768" s="32">
        <v>0</v>
      </c>
      <c r="H4768" s="32">
        <v>0</v>
      </c>
      <c r="I4768" s="32">
        <v>0</v>
      </c>
      <c r="J4768" s="32">
        <v>0</v>
      </c>
      <c r="K4768" s="32">
        <v>0</v>
      </c>
      <c r="L4768" s="32"/>
    </row>
    <row r="4769" spans="1:12">
      <c r="A4769" s="56"/>
      <c r="B4769" s="56" t="s">
        <v>8856</v>
      </c>
      <c r="C4769" s="56" t="s">
        <v>11173</v>
      </c>
      <c r="D4769" s="32">
        <v>1755</v>
      </c>
      <c r="E4769" s="32">
        <v>-1755</v>
      </c>
      <c r="F4769" s="32">
        <v>0</v>
      </c>
      <c r="G4769" s="32">
        <v>0</v>
      </c>
      <c r="H4769" s="32">
        <v>0</v>
      </c>
      <c r="I4769" s="32">
        <v>0</v>
      </c>
      <c r="J4769" s="32">
        <v>0</v>
      </c>
      <c r="K4769" s="32">
        <v>0</v>
      </c>
      <c r="L4769" s="32"/>
    </row>
    <row r="4770" spans="1:12">
      <c r="A4770" s="56"/>
      <c r="B4770" s="56" t="s">
        <v>11333</v>
      </c>
      <c r="C4770" s="56" t="s">
        <v>11292</v>
      </c>
      <c r="D4770" s="32">
        <v>52501</v>
      </c>
      <c r="E4770" s="32">
        <v>-49876</v>
      </c>
      <c r="F4770" s="32">
        <v>2625</v>
      </c>
      <c r="G4770" s="32">
        <v>0</v>
      </c>
      <c r="H4770" s="32">
        <v>0</v>
      </c>
      <c r="I4770" s="32">
        <v>0</v>
      </c>
      <c r="J4770" s="32">
        <v>0</v>
      </c>
      <c r="K4770" s="32">
        <v>0</v>
      </c>
      <c r="L4770" s="32"/>
    </row>
    <row r="4771" spans="1:12">
      <c r="A4771" s="56"/>
      <c r="B4771" s="56" t="s">
        <v>11333</v>
      </c>
      <c r="C4771" s="56" t="s">
        <v>10280</v>
      </c>
      <c r="D4771" s="32">
        <v>26505</v>
      </c>
      <c r="E4771" s="32">
        <v>-25180</v>
      </c>
      <c r="F4771" s="32">
        <v>1325</v>
      </c>
      <c r="G4771" s="32">
        <v>0</v>
      </c>
      <c r="H4771" s="32">
        <v>0</v>
      </c>
      <c r="I4771" s="32">
        <v>0</v>
      </c>
      <c r="J4771" s="32">
        <v>0</v>
      </c>
      <c r="K4771" s="32">
        <v>0</v>
      </c>
      <c r="L4771" s="32"/>
    </row>
    <row r="4772" spans="1:12">
      <c r="A4772" s="56"/>
      <c r="B4772" s="56" t="s">
        <v>9015</v>
      </c>
      <c r="C4772" s="56" t="s">
        <v>11293</v>
      </c>
      <c r="D4772" s="32">
        <v>5754</v>
      </c>
      <c r="E4772" s="32">
        <v>-5466</v>
      </c>
      <c r="F4772" s="32">
        <v>288</v>
      </c>
      <c r="G4772" s="32">
        <v>0</v>
      </c>
      <c r="H4772" s="32">
        <v>0</v>
      </c>
      <c r="I4772" s="32">
        <v>0</v>
      </c>
      <c r="J4772" s="32">
        <v>0</v>
      </c>
      <c r="K4772" s="32">
        <v>0</v>
      </c>
      <c r="L4772" s="32"/>
    </row>
    <row r="4773" spans="1:12">
      <c r="A4773" s="56"/>
      <c r="B4773" s="56" t="s">
        <v>9015</v>
      </c>
      <c r="C4773" s="56" t="s">
        <v>11294</v>
      </c>
      <c r="D4773" s="32">
        <v>5754</v>
      </c>
      <c r="E4773" s="32">
        <v>-5466</v>
      </c>
      <c r="F4773" s="32">
        <v>288</v>
      </c>
      <c r="G4773" s="32">
        <v>0</v>
      </c>
      <c r="H4773" s="32">
        <v>0</v>
      </c>
      <c r="I4773" s="32">
        <v>0</v>
      </c>
      <c r="J4773" s="32">
        <v>0</v>
      </c>
      <c r="K4773" s="32">
        <v>0</v>
      </c>
      <c r="L4773" s="32"/>
    </row>
    <row r="4774" spans="1:12">
      <c r="A4774" s="56"/>
      <c r="B4774" s="56" t="s">
        <v>11334</v>
      </c>
      <c r="C4774" s="56" t="s">
        <v>11295</v>
      </c>
      <c r="D4774" s="32">
        <v>19570</v>
      </c>
      <c r="E4774" s="32">
        <v>-18592</v>
      </c>
      <c r="F4774" s="32">
        <v>978</v>
      </c>
      <c r="G4774" s="32">
        <v>0</v>
      </c>
      <c r="H4774" s="32">
        <v>0</v>
      </c>
      <c r="I4774" s="32">
        <v>0</v>
      </c>
      <c r="J4774" s="32">
        <v>0</v>
      </c>
      <c r="K4774" s="32">
        <v>0</v>
      </c>
      <c r="L4774" s="32"/>
    </row>
    <row r="4775" spans="1:12">
      <c r="A4775" s="56"/>
      <c r="B4775" s="56" t="s">
        <v>9016</v>
      </c>
      <c r="C4775" s="56" t="s">
        <v>11296</v>
      </c>
      <c r="D4775" s="32">
        <v>247061</v>
      </c>
      <c r="E4775" s="32">
        <v>-234708</v>
      </c>
      <c r="F4775" s="32">
        <v>12353</v>
      </c>
      <c r="G4775" s="32">
        <v>0</v>
      </c>
      <c r="H4775" s="32">
        <v>0</v>
      </c>
      <c r="I4775" s="32">
        <v>0</v>
      </c>
      <c r="J4775" s="32">
        <v>0</v>
      </c>
      <c r="K4775" s="32">
        <v>0</v>
      </c>
      <c r="L4775" s="32"/>
    </row>
    <row r="4776" spans="1:12">
      <c r="A4776" s="56"/>
      <c r="B4776" s="56" t="s">
        <v>3690</v>
      </c>
      <c r="C4776" s="56" t="s">
        <v>3689</v>
      </c>
      <c r="D4776" s="32">
        <v>69900</v>
      </c>
      <c r="E4776" s="32">
        <v>-62130</v>
      </c>
      <c r="F4776" s="32">
        <v>7770</v>
      </c>
      <c r="G4776" s="32">
        <v>-2343.73</v>
      </c>
      <c r="H4776" s="32">
        <v>-1931.64</v>
      </c>
      <c r="I4776" s="32">
        <v>0</v>
      </c>
      <c r="J4776" s="32">
        <v>412.08999999999992</v>
      </c>
      <c r="K4776" s="32">
        <v>1931.64</v>
      </c>
      <c r="L4776" s="32"/>
    </row>
    <row r="4777" spans="1:12">
      <c r="A4777" s="56"/>
      <c r="B4777" s="56" t="s">
        <v>3692</v>
      </c>
      <c r="C4777" s="56" t="s">
        <v>3691</v>
      </c>
      <c r="D4777" s="32">
        <v>4599932</v>
      </c>
      <c r="E4777" s="32">
        <v>-3913389</v>
      </c>
      <c r="F4777" s="32">
        <v>686543</v>
      </c>
      <c r="G4777" s="32">
        <v>-148909.29999999999</v>
      </c>
      <c r="H4777" s="32">
        <v>-150545.66</v>
      </c>
      <c r="I4777" s="32">
        <v>-150545.67000000001</v>
      </c>
      <c r="J4777" s="32">
        <v>-1636.3600000000151</v>
      </c>
      <c r="K4777" s="32">
        <v>-1.0000000009313226E-2</v>
      </c>
      <c r="L4777" s="32"/>
    </row>
    <row r="4778" spans="1:12">
      <c r="A4778" s="56"/>
      <c r="B4778" s="56" t="s">
        <v>3694</v>
      </c>
      <c r="C4778" s="56" t="s">
        <v>3693</v>
      </c>
      <c r="D4778" s="32">
        <v>40538</v>
      </c>
      <c r="E4778" s="32">
        <v>-33426</v>
      </c>
      <c r="F4778" s="32">
        <v>7112</v>
      </c>
      <c r="G4778" s="32">
        <v>-1281.94</v>
      </c>
      <c r="H4778" s="32">
        <v>-1296.03</v>
      </c>
      <c r="I4778" s="32">
        <v>-1296.03</v>
      </c>
      <c r="J4778" s="32">
        <v>-14.089999999999918</v>
      </c>
      <c r="K4778" s="32">
        <v>0</v>
      </c>
      <c r="L4778" s="32"/>
    </row>
    <row r="4779" spans="1:12">
      <c r="A4779" s="56"/>
      <c r="B4779" s="56" t="s">
        <v>3696</v>
      </c>
      <c r="C4779" s="56" t="s">
        <v>3695</v>
      </c>
      <c r="D4779" s="32">
        <v>92942</v>
      </c>
      <c r="E4779" s="32">
        <v>-72230</v>
      </c>
      <c r="F4779" s="32">
        <v>20712</v>
      </c>
      <c r="G4779" s="32">
        <v>-2822.25</v>
      </c>
      <c r="H4779" s="32">
        <v>-2853.27</v>
      </c>
      <c r="I4779" s="32">
        <v>-2853.27</v>
      </c>
      <c r="J4779" s="32">
        <v>-31.019999999999982</v>
      </c>
      <c r="K4779" s="32">
        <v>0</v>
      </c>
      <c r="L4779" s="32"/>
    </row>
    <row r="4780" spans="1:12">
      <c r="A4780" s="56"/>
      <c r="B4780" s="56" t="s">
        <v>3698</v>
      </c>
      <c r="C4780" s="56" t="s">
        <v>3697</v>
      </c>
      <c r="D4780" s="32">
        <v>1140727</v>
      </c>
      <c r="E4780" s="32">
        <v>-911872</v>
      </c>
      <c r="F4780" s="32">
        <v>228855</v>
      </c>
      <c r="G4780" s="32">
        <v>-35294.5</v>
      </c>
      <c r="H4780" s="32">
        <v>-35682.339999999997</v>
      </c>
      <c r="I4780" s="32">
        <v>-35682.35</v>
      </c>
      <c r="J4780" s="32">
        <v>-387.83999999999651</v>
      </c>
      <c r="K4780" s="32">
        <v>-1.0000000002037268E-2</v>
      </c>
      <c r="L4780" s="32"/>
    </row>
    <row r="4781" spans="1:12">
      <c r="A4781" s="56"/>
      <c r="B4781" s="56" t="s">
        <v>3700</v>
      </c>
      <c r="C4781" s="56" t="s">
        <v>3699</v>
      </c>
      <c r="D4781" s="32">
        <v>18135</v>
      </c>
      <c r="E4781" s="32">
        <v>-14098</v>
      </c>
      <c r="F4781" s="32">
        <v>4037</v>
      </c>
      <c r="G4781" s="32">
        <v>-550.9</v>
      </c>
      <c r="H4781" s="32">
        <v>-556.95000000000005</v>
      </c>
      <c r="I4781" s="32">
        <v>-556.95000000000005</v>
      </c>
      <c r="J4781" s="32">
        <v>-6.0500000000000682</v>
      </c>
      <c r="K4781" s="32">
        <v>0</v>
      </c>
      <c r="L4781" s="32"/>
    </row>
    <row r="4782" spans="1:12">
      <c r="A4782" s="56"/>
      <c r="B4782" s="56" t="s">
        <v>3702</v>
      </c>
      <c r="C4782" s="56" t="s">
        <v>3701</v>
      </c>
      <c r="D4782" s="32">
        <v>74838</v>
      </c>
      <c r="E4782" s="32">
        <v>-57531</v>
      </c>
      <c r="F4782" s="32">
        <v>17307</v>
      </c>
      <c r="G4782" s="32">
        <v>-2256.7399999999998</v>
      </c>
      <c r="H4782" s="32">
        <v>-2281.5500000000002</v>
      </c>
      <c r="I4782" s="32">
        <v>-2281.54</v>
      </c>
      <c r="J4782" s="32">
        <v>-24.8100000000004</v>
      </c>
      <c r="K4782" s="32">
        <v>1.0000000000218279E-2</v>
      </c>
      <c r="L4782" s="32"/>
    </row>
    <row r="4783" spans="1:12">
      <c r="A4783" s="56"/>
      <c r="B4783" s="56" t="s">
        <v>3698</v>
      </c>
      <c r="C4783" s="56" t="s">
        <v>3703</v>
      </c>
      <c r="D4783" s="32">
        <v>277802</v>
      </c>
      <c r="E4783" s="32">
        <v>-219740</v>
      </c>
      <c r="F4783" s="32">
        <v>58062</v>
      </c>
      <c r="G4783" s="32">
        <v>-8534.27</v>
      </c>
      <c r="H4783" s="32">
        <v>-8628.06</v>
      </c>
      <c r="I4783" s="32">
        <v>-8628.06</v>
      </c>
      <c r="J4783" s="32">
        <v>-93.789999999999054</v>
      </c>
      <c r="K4783" s="32">
        <v>0</v>
      </c>
      <c r="L4783" s="32"/>
    </row>
    <row r="4784" spans="1:12">
      <c r="A4784" s="56"/>
      <c r="B4784" s="56" t="s">
        <v>3705</v>
      </c>
      <c r="C4784" s="56" t="s">
        <v>3704</v>
      </c>
      <c r="D4784" s="32">
        <v>14652</v>
      </c>
      <c r="E4784" s="32">
        <v>-11117</v>
      </c>
      <c r="F4784" s="32">
        <v>3535</v>
      </c>
      <c r="G4784" s="32">
        <v>-438.24</v>
      </c>
      <c r="H4784" s="32">
        <v>-443.06</v>
      </c>
      <c r="I4784" s="32">
        <v>-443.06</v>
      </c>
      <c r="J4784" s="32">
        <v>-4.8199999999999932</v>
      </c>
      <c r="K4784" s="32">
        <v>0</v>
      </c>
      <c r="L4784" s="32"/>
    </row>
    <row r="4785" spans="1:12">
      <c r="A4785" s="56"/>
      <c r="B4785" s="56" t="s">
        <v>3707</v>
      </c>
      <c r="C4785" s="56" t="s">
        <v>3706</v>
      </c>
      <c r="D4785" s="32">
        <v>74236</v>
      </c>
      <c r="E4785" s="32">
        <v>-56198</v>
      </c>
      <c r="F4785" s="32">
        <v>18038</v>
      </c>
      <c r="G4785" s="32">
        <v>-2217.23</v>
      </c>
      <c r="H4785" s="32">
        <v>-2241.59</v>
      </c>
      <c r="I4785" s="32">
        <v>-2241.59</v>
      </c>
      <c r="J4785" s="32">
        <v>-24.360000000000127</v>
      </c>
      <c r="K4785" s="32">
        <v>0</v>
      </c>
      <c r="L4785" s="32"/>
    </row>
    <row r="4786" spans="1:12">
      <c r="A4786" s="56"/>
      <c r="B4786" s="56" t="s">
        <v>3707</v>
      </c>
      <c r="C4786" s="56" t="s">
        <v>3708</v>
      </c>
      <c r="D4786" s="32">
        <v>44543</v>
      </c>
      <c r="E4786" s="32">
        <v>-33795</v>
      </c>
      <c r="F4786" s="32">
        <v>10748</v>
      </c>
      <c r="G4786" s="32">
        <v>-1332.25</v>
      </c>
      <c r="H4786" s="32">
        <v>-1346.89</v>
      </c>
      <c r="I4786" s="32">
        <v>-1346.89</v>
      </c>
      <c r="J4786" s="32">
        <v>-14.6400000000001</v>
      </c>
      <c r="K4786" s="32">
        <v>0</v>
      </c>
      <c r="L4786" s="32"/>
    </row>
    <row r="4787" spans="1:12">
      <c r="A4787" s="56"/>
      <c r="B4787" s="56" t="s">
        <v>3710</v>
      </c>
      <c r="C4787" s="56" t="s">
        <v>3709</v>
      </c>
      <c r="D4787" s="32">
        <v>9873610</v>
      </c>
      <c r="E4787" s="32">
        <v>-7401838</v>
      </c>
      <c r="F4787" s="32">
        <v>2471772</v>
      </c>
      <c r="G4787" s="32">
        <v>-337090.47</v>
      </c>
      <c r="H4787" s="32">
        <v>-340794.76</v>
      </c>
      <c r="I4787" s="32">
        <v>-340794.76</v>
      </c>
      <c r="J4787" s="32">
        <v>-3704.2900000000373</v>
      </c>
      <c r="K4787" s="32">
        <v>0</v>
      </c>
      <c r="L4787" s="32"/>
    </row>
    <row r="4788" spans="1:12">
      <c r="A4788" s="56"/>
      <c r="B4788" s="56" t="s">
        <v>3712</v>
      </c>
      <c r="C4788" s="56" t="s">
        <v>3711</v>
      </c>
      <c r="D4788" s="32">
        <v>975895</v>
      </c>
      <c r="E4788" s="32">
        <v>-728043</v>
      </c>
      <c r="F4788" s="32">
        <v>247852</v>
      </c>
      <c r="G4788" s="32">
        <v>-28890.29</v>
      </c>
      <c r="H4788" s="32">
        <v>-29207.759999999998</v>
      </c>
      <c r="I4788" s="32">
        <v>-29207.77</v>
      </c>
      <c r="J4788" s="32">
        <v>-317.46999999999753</v>
      </c>
      <c r="K4788" s="32">
        <v>-1.0000000002037268E-2</v>
      </c>
      <c r="L4788" s="32"/>
    </row>
    <row r="4789" spans="1:12">
      <c r="A4789" s="56"/>
      <c r="B4789" s="56" t="s">
        <v>3714</v>
      </c>
      <c r="C4789" s="56" t="s">
        <v>3713</v>
      </c>
      <c r="D4789" s="32">
        <v>41003</v>
      </c>
      <c r="E4789" s="32">
        <v>-32826</v>
      </c>
      <c r="F4789" s="32">
        <v>8177</v>
      </c>
      <c r="G4789" s="32">
        <v>-1269.99</v>
      </c>
      <c r="H4789" s="32">
        <v>-1283.95</v>
      </c>
      <c r="I4789" s="32">
        <v>-1283.95</v>
      </c>
      <c r="J4789" s="32">
        <v>-13.960000000000036</v>
      </c>
      <c r="K4789" s="32">
        <v>0</v>
      </c>
      <c r="L4789" s="32"/>
    </row>
    <row r="4790" spans="1:12">
      <c r="A4790" s="56"/>
      <c r="B4790" s="56" t="s">
        <v>3716</v>
      </c>
      <c r="C4790" s="56" t="s">
        <v>3715</v>
      </c>
      <c r="D4790" s="32">
        <v>15980</v>
      </c>
      <c r="E4790" s="32">
        <v>-11538</v>
      </c>
      <c r="F4790" s="32">
        <v>4442</v>
      </c>
      <c r="G4790" s="32">
        <v>-464.27</v>
      </c>
      <c r="H4790" s="32">
        <v>-469.37</v>
      </c>
      <c r="I4790" s="32">
        <v>-469.37</v>
      </c>
      <c r="J4790" s="32">
        <v>-5.1000000000000227</v>
      </c>
      <c r="K4790" s="32">
        <v>0</v>
      </c>
      <c r="L4790" s="32"/>
    </row>
    <row r="4791" spans="1:12">
      <c r="A4791" s="56"/>
      <c r="B4791" s="56" t="s">
        <v>8985</v>
      </c>
      <c r="C4791" s="56" t="s">
        <v>11297</v>
      </c>
      <c r="D4791" s="32">
        <v>4804</v>
      </c>
      <c r="E4791" s="32">
        <v>-4564</v>
      </c>
      <c r="F4791" s="32">
        <v>240</v>
      </c>
      <c r="G4791" s="32">
        <v>0</v>
      </c>
      <c r="H4791" s="32">
        <v>0</v>
      </c>
      <c r="I4791" s="32">
        <v>0</v>
      </c>
      <c r="J4791" s="32">
        <v>0</v>
      </c>
      <c r="K4791" s="32">
        <v>0</v>
      </c>
      <c r="L4791" s="32"/>
    </row>
    <row r="4792" spans="1:12">
      <c r="A4792" s="56"/>
      <c r="B4792" s="56" t="s">
        <v>11819</v>
      </c>
      <c r="C4792" s="56" t="s">
        <v>3717</v>
      </c>
      <c r="D4792" s="32">
        <v>41895</v>
      </c>
      <c r="E4792" s="32">
        <v>-29620</v>
      </c>
      <c r="F4792" s="32">
        <v>12275</v>
      </c>
      <c r="G4792" s="32">
        <v>-1203.1300000000001</v>
      </c>
      <c r="H4792" s="32">
        <v>-1216.3599999999999</v>
      </c>
      <c r="I4792" s="32">
        <v>-1216.3499999999999</v>
      </c>
      <c r="J4792" s="32">
        <v>-13.229999999999791</v>
      </c>
      <c r="K4792" s="32">
        <v>9.9999999999909051E-3</v>
      </c>
      <c r="L4792" s="32"/>
    </row>
    <row r="4793" spans="1:12">
      <c r="A4793" s="56"/>
      <c r="B4793" s="56" t="s">
        <v>11338</v>
      </c>
      <c r="C4793" s="56" t="s">
        <v>3718</v>
      </c>
      <c r="D4793" s="32">
        <v>60472</v>
      </c>
      <c r="E4793" s="32">
        <v>-41480</v>
      </c>
      <c r="F4793" s="32">
        <v>18992</v>
      </c>
      <c r="G4793" s="32">
        <v>-1709.53</v>
      </c>
      <c r="H4793" s="32">
        <v>-1728.31</v>
      </c>
      <c r="I4793" s="32">
        <v>-1728.32</v>
      </c>
      <c r="J4793" s="32">
        <v>-18.779999999999973</v>
      </c>
      <c r="K4793" s="32">
        <v>-9.9999999999909051E-3</v>
      </c>
      <c r="L4793" s="32"/>
    </row>
    <row r="4794" spans="1:12">
      <c r="A4794" s="56"/>
      <c r="B4794" s="56" t="s">
        <v>3720</v>
      </c>
      <c r="C4794" s="56" t="s">
        <v>3719</v>
      </c>
      <c r="D4794" s="32">
        <v>15277</v>
      </c>
      <c r="E4794" s="32">
        <v>-10846</v>
      </c>
      <c r="F4794" s="32">
        <v>4431</v>
      </c>
      <c r="G4794" s="32">
        <v>-439.71</v>
      </c>
      <c r="H4794" s="32">
        <v>-444.53</v>
      </c>
      <c r="I4794" s="32">
        <v>-444.54</v>
      </c>
      <c r="J4794" s="32">
        <v>-4.8199999999999932</v>
      </c>
      <c r="K4794" s="32">
        <v>-1.0000000000047748E-2</v>
      </c>
      <c r="L4794" s="32"/>
    </row>
    <row r="4795" spans="1:12">
      <c r="A4795" s="56"/>
      <c r="B4795" s="56" t="s">
        <v>9017</v>
      </c>
      <c r="C4795" s="56" t="s">
        <v>11298</v>
      </c>
      <c r="D4795" s="32">
        <v>3000</v>
      </c>
      <c r="E4795" s="32">
        <v>-2850</v>
      </c>
      <c r="F4795" s="32">
        <v>150</v>
      </c>
      <c r="G4795" s="32">
        <v>0</v>
      </c>
      <c r="H4795" s="32">
        <v>0</v>
      </c>
      <c r="I4795" s="32">
        <v>0</v>
      </c>
      <c r="J4795" s="32">
        <v>0</v>
      </c>
      <c r="K4795" s="32">
        <v>0</v>
      </c>
      <c r="L4795" s="32"/>
    </row>
    <row r="4796" spans="1:12">
      <c r="A4796" s="56"/>
      <c r="B4796" s="56" t="s">
        <v>7238</v>
      </c>
      <c r="C4796" s="56" t="s">
        <v>3721</v>
      </c>
      <c r="D4796" s="32">
        <v>27000</v>
      </c>
      <c r="E4796" s="32">
        <v>-19168</v>
      </c>
      <c r="F4796" s="32">
        <v>7832</v>
      </c>
      <c r="G4796" s="32">
        <v>-777.12</v>
      </c>
      <c r="H4796" s="32">
        <v>-785.65</v>
      </c>
      <c r="I4796" s="32">
        <v>-785.66</v>
      </c>
      <c r="J4796" s="32">
        <v>-8.5299999999999727</v>
      </c>
      <c r="K4796" s="32">
        <v>-9.9999999999909051E-3</v>
      </c>
      <c r="L4796" s="32"/>
    </row>
    <row r="4797" spans="1:12">
      <c r="A4797" s="56"/>
      <c r="B4797" s="56" t="s">
        <v>3723</v>
      </c>
      <c r="C4797" s="56" t="s">
        <v>3722</v>
      </c>
      <c r="D4797" s="32">
        <v>6000</v>
      </c>
      <c r="E4797" s="32">
        <v>-4259</v>
      </c>
      <c r="F4797" s="32">
        <v>1741</v>
      </c>
      <c r="G4797" s="32">
        <v>-172.72</v>
      </c>
      <c r="H4797" s="32">
        <v>-174.61</v>
      </c>
      <c r="I4797" s="32">
        <v>-174.61</v>
      </c>
      <c r="J4797" s="32">
        <v>-1.8900000000000148</v>
      </c>
      <c r="K4797" s="32">
        <v>0</v>
      </c>
      <c r="L4797" s="32"/>
    </row>
    <row r="4798" spans="1:12">
      <c r="A4798" s="56"/>
      <c r="B4798" s="56" t="s">
        <v>3725</v>
      </c>
      <c r="C4798" s="56" t="s">
        <v>3724</v>
      </c>
      <c r="D4798" s="32">
        <v>57000</v>
      </c>
      <c r="E4798" s="32">
        <v>-38465</v>
      </c>
      <c r="F4798" s="32">
        <v>18535</v>
      </c>
      <c r="G4798" s="32">
        <v>-1598.39</v>
      </c>
      <c r="H4798" s="32">
        <v>-1615.95</v>
      </c>
      <c r="I4798" s="32">
        <v>-1615.95</v>
      </c>
      <c r="J4798" s="32">
        <v>-17.559999999999945</v>
      </c>
      <c r="K4798" s="32">
        <v>0</v>
      </c>
      <c r="L4798" s="32"/>
    </row>
    <row r="4799" spans="1:12">
      <c r="A4799" s="56"/>
      <c r="B4799" s="56" t="s">
        <v>3687</v>
      </c>
      <c r="C4799" s="56" t="s">
        <v>3726</v>
      </c>
      <c r="D4799" s="32">
        <v>74954</v>
      </c>
      <c r="E4799" s="32">
        <v>-51414</v>
      </c>
      <c r="F4799" s="32">
        <v>23540</v>
      </c>
      <c r="G4799" s="32">
        <v>-2118.94</v>
      </c>
      <c r="H4799" s="32">
        <v>-2142.23</v>
      </c>
      <c r="I4799" s="32">
        <v>-2142.23</v>
      </c>
      <c r="J4799" s="32">
        <v>-23.289999999999964</v>
      </c>
      <c r="K4799" s="32">
        <v>0</v>
      </c>
      <c r="L4799" s="32"/>
    </row>
    <row r="4800" spans="1:12">
      <c r="A4800" s="56"/>
      <c r="B4800" s="56" t="s">
        <v>3728</v>
      </c>
      <c r="C4800" s="56" t="s">
        <v>3727</v>
      </c>
      <c r="D4800" s="32">
        <v>73440</v>
      </c>
      <c r="E4800" s="32">
        <v>-47348</v>
      </c>
      <c r="F4800" s="32">
        <v>26092</v>
      </c>
      <c r="G4800" s="32">
        <v>-2016.02</v>
      </c>
      <c r="H4800" s="32">
        <v>-2038.17</v>
      </c>
      <c r="I4800" s="32">
        <v>-2038.17</v>
      </c>
      <c r="J4800" s="32">
        <v>-22.150000000000091</v>
      </c>
      <c r="K4800" s="32">
        <v>0</v>
      </c>
      <c r="L4800" s="32"/>
    </row>
    <row r="4801" spans="1:12">
      <c r="A4801" s="56"/>
      <c r="B4801" s="56" t="s">
        <v>3730</v>
      </c>
      <c r="C4801" s="56" t="s">
        <v>3729</v>
      </c>
      <c r="D4801" s="32">
        <v>204751</v>
      </c>
      <c r="E4801" s="32">
        <v>-132007</v>
      </c>
      <c r="F4801" s="32">
        <v>72744</v>
      </c>
      <c r="G4801" s="32">
        <v>-5620.66</v>
      </c>
      <c r="H4801" s="32">
        <v>-5682.42</v>
      </c>
      <c r="I4801" s="32">
        <v>-5682.42</v>
      </c>
      <c r="J4801" s="32">
        <v>-61.760000000000218</v>
      </c>
      <c r="K4801" s="32">
        <v>0</v>
      </c>
      <c r="L4801" s="32"/>
    </row>
    <row r="4802" spans="1:12">
      <c r="A4802" s="56"/>
      <c r="B4802" s="56" t="s">
        <v>3732</v>
      </c>
      <c r="C4802" s="56" t="s">
        <v>3731</v>
      </c>
      <c r="D4802" s="32">
        <v>47654</v>
      </c>
      <c r="E4802" s="32">
        <v>-30818</v>
      </c>
      <c r="F4802" s="32">
        <v>16836</v>
      </c>
      <c r="G4802" s="32">
        <v>-1309.96</v>
      </c>
      <c r="H4802" s="32">
        <v>-1324.37</v>
      </c>
      <c r="I4802" s="32">
        <v>-1324.36</v>
      </c>
      <c r="J4802" s="32">
        <v>-14.409999999999854</v>
      </c>
      <c r="K4802" s="32">
        <v>9.9999999999909051E-3</v>
      </c>
      <c r="L4802" s="32"/>
    </row>
    <row r="4803" spans="1:12">
      <c r="A4803" s="56"/>
      <c r="B4803" s="56" t="s">
        <v>3734</v>
      </c>
      <c r="C4803" s="56" t="s">
        <v>3733</v>
      </c>
      <c r="D4803" s="32">
        <v>113602</v>
      </c>
      <c r="E4803" s="32">
        <v>-70113</v>
      </c>
      <c r="F4803" s="32">
        <v>43489</v>
      </c>
      <c r="G4803" s="32">
        <v>-3061.06</v>
      </c>
      <c r="H4803" s="32">
        <v>-3094.69</v>
      </c>
      <c r="I4803" s="32">
        <v>-3094.7</v>
      </c>
      <c r="J4803" s="32">
        <v>-33.630000000000109</v>
      </c>
      <c r="K4803" s="32">
        <v>-9.9999999997635314E-3</v>
      </c>
      <c r="L4803" s="32"/>
    </row>
    <row r="4804" spans="1:12">
      <c r="A4804" s="56"/>
      <c r="B4804" s="56" t="s">
        <v>9019</v>
      </c>
      <c r="C4804" s="56" t="s">
        <v>11299</v>
      </c>
      <c r="D4804" s="32">
        <v>3200</v>
      </c>
      <c r="E4804" s="32">
        <v>-3040</v>
      </c>
      <c r="F4804" s="32">
        <v>160</v>
      </c>
      <c r="G4804" s="32">
        <v>0</v>
      </c>
      <c r="H4804" s="32">
        <v>0</v>
      </c>
      <c r="I4804" s="32">
        <v>0</v>
      </c>
      <c r="J4804" s="32">
        <v>0</v>
      </c>
      <c r="K4804" s="32">
        <v>0</v>
      </c>
      <c r="L4804" s="32"/>
    </row>
    <row r="4805" spans="1:12">
      <c r="A4805" s="56"/>
      <c r="B4805" s="56" t="s">
        <v>3736</v>
      </c>
      <c r="C4805" s="56" t="s">
        <v>3735</v>
      </c>
      <c r="D4805" s="32">
        <v>11880</v>
      </c>
      <c r="E4805" s="32">
        <v>-7349</v>
      </c>
      <c r="F4805" s="32">
        <v>4531</v>
      </c>
      <c r="G4805" s="32">
        <v>-320.42</v>
      </c>
      <c r="H4805" s="32">
        <v>-323.94</v>
      </c>
      <c r="I4805" s="32">
        <v>-323.94</v>
      </c>
      <c r="J4805" s="32">
        <v>-3.5199999999999818</v>
      </c>
      <c r="K4805" s="32">
        <v>0</v>
      </c>
      <c r="L4805" s="32"/>
    </row>
    <row r="4806" spans="1:12">
      <c r="A4806" s="56"/>
      <c r="B4806" s="56" t="s">
        <v>3686</v>
      </c>
      <c r="C4806" s="56" t="s">
        <v>3737</v>
      </c>
      <c r="D4806" s="32">
        <v>36750</v>
      </c>
      <c r="E4806" s="32">
        <v>-22815</v>
      </c>
      <c r="F4806" s="32">
        <v>13935</v>
      </c>
      <c r="G4806" s="32">
        <v>-992.64</v>
      </c>
      <c r="H4806" s="32">
        <v>-1003.54</v>
      </c>
      <c r="I4806" s="32">
        <v>-1003.55</v>
      </c>
      <c r="J4806" s="32">
        <v>-10.899999999999977</v>
      </c>
      <c r="K4806" s="32">
        <v>-9.9999999999909051E-3</v>
      </c>
      <c r="L4806" s="32"/>
    </row>
    <row r="4807" spans="1:12">
      <c r="A4807" s="56"/>
      <c r="B4807" s="56" t="s">
        <v>11820</v>
      </c>
      <c r="C4807" s="56" t="s">
        <v>3738</v>
      </c>
      <c r="D4807" s="32">
        <v>58050</v>
      </c>
      <c r="E4807" s="32">
        <v>-34475</v>
      </c>
      <c r="F4807" s="32">
        <v>23575</v>
      </c>
      <c r="G4807" s="32">
        <v>-1540.73</v>
      </c>
      <c r="H4807" s="32">
        <v>-1557.66</v>
      </c>
      <c r="I4807" s="32">
        <v>-1557.66</v>
      </c>
      <c r="J4807" s="32">
        <v>-16.930000000000064</v>
      </c>
      <c r="K4807" s="32">
        <v>0</v>
      </c>
      <c r="L4807" s="32"/>
    </row>
    <row r="4808" spans="1:12">
      <c r="A4808" s="56"/>
      <c r="B4808" s="56" t="s">
        <v>3740</v>
      </c>
      <c r="C4808" s="56" t="s">
        <v>3739</v>
      </c>
      <c r="D4808" s="32">
        <v>33862</v>
      </c>
      <c r="E4808" s="32">
        <v>-20426</v>
      </c>
      <c r="F4808" s="32">
        <v>13437</v>
      </c>
      <c r="G4808" s="32">
        <v>-904.14</v>
      </c>
      <c r="H4808" s="32">
        <v>-914.07</v>
      </c>
      <c r="I4808" s="32">
        <v>-914.07</v>
      </c>
      <c r="J4808" s="32">
        <v>-9.9300000000000637</v>
      </c>
      <c r="K4808" s="32">
        <v>0</v>
      </c>
      <c r="L4808" s="32"/>
    </row>
    <row r="4809" spans="1:12">
      <c r="A4809" s="56"/>
      <c r="B4809" s="56" t="s">
        <v>11836</v>
      </c>
      <c r="C4809" s="56" t="s">
        <v>11300</v>
      </c>
      <c r="D4809" s="32">
        <v>1980</v>
      </c>
      <c r="E4809" s="32">
        <v>-1881</v>
      </c>
      <c r="F4809" s="32">
        <v>99</v>
      </c>
      <c r="G4809" s="32">
        <v>0</v>
      </c>
      <c r="H4809" s="32">
        <v>0</v>
      </c>
      <c r="I4809" s="32">
        <v>0</v>
      </c>
      <c r="J4809" s="32">
        <v>0</v>
      </c>
      <c r="K4809" s="32">
        <v>0</v>
      </c>
      <c r="L4809" s="32"/>
    </row>
    <row r="4810" spans="1:12">
      <c r="A4810" s="56"/>
      <c r="B4810" s="56" t="s">
        <v>3742</v>
      </c>
      <c r="C4810" s="56" t="s">
        <v>3741</v>
      </c>
      <c r="D4810" s="32">
        <v>15300</v>
      </c>
      <c r="E4810" s="32">
        <v>-9210</v>
      </c>
      <c r="F4810" s="32">
        <v>6090</v>
      </c>
      <c r="G4810" s="32">
        <v>-408.2</v>
      </c>
      <c r="H4810" s="32">
        <v>-412.68</v>
      </c>
      <c r="I4810" s="32">
        <v>-412.69</v>
      </c>
      <c r="J4810" s="32">
        <v>-4.4800000000000182</v>
      </c>
      <c r="K4810" s="32">
        <v>-9.9999999999909051E-3</v>
      </c>
      <c r="L4810" s="32"/>
    </row>
    <row r="4811" spans="1:12">
      <c r="A4811" s="56"/>
      <c r="B4811" s="56" t="s">
        <v>3686</v>
      </c>
      <c r="C4811" s="56" t="s">
        <v>3743</v>
      </c>
      <c r="D4811" s="32">
        <v>13163</v>
      </c>
      <c r="E4811" s="32">
        <v>-7924</v>
      </c>
      <c r="F4811" s="32">
        <v>5239</v>
      </c>
      <c r="G4811" s="32">
        <v>-351.18</v>
      </c>
      <c r="H4811" s="32">
        <v>-355.05</v>
      </c>
      <c r="I4811" s="32">
        <v>-355.04</v>
      </c>
      <c r="J4811" s="32">
        <v>-3.8700000000000045</v>
      </c>
      <c r="K4811" s="32">
        <v>9.9999999999909051E-3</v>
      </c>
      <c r="L4811" s="32"/>
    </row>
    <row r="4812" spans="1:12">
      <c r="A4812" s="56"/>
      <c r="B4812" s="56" t="s">
        <v>8090</v>
      </c>
      <c r="C4812" s="56" t="s">
        <v>10588</v>
      </c>
      <c r="D4812" s="32">
        <v>38262</v>
      </c>
      <c r="E4812" s="32">
        <v>-38261</v>
      </c>
      <c r="F4812" s="32">
        <v>1</v>
      </c>
      <c r="G4812" s="32">
        <v>0</v>
      </c>
      <c r="H4812" s="32">
        <v>0</v>
      </c>
      <c r="I4812" s="32">
        <v>0</v>
      </c>
      <c r="J4812" s="32">
        <v>0</v>
      </c>
      <c r="K4812" s="32">
        <v>0</v>
      </c>
      <c r="L4812" s="32"/>
    </row>
    <row r="4813" spans="1:12">
      <c r="A4813" s="56"/>
      <c r="B4813" s="56" t="s">
        <v>8059</v>
      </c>
      <c r="C4813" s="56" t="s">
        <v>10378</v>
      </c>
      <c r="D4813" s="32">
        <v>24503</v>
      </c>
      <c r="E4813" s="32">
        <v>-24497</v>
      </c>
      <c r="F4813" s="32">
        <v>6</v>
      </c>
      <c r="G4813" s="32">
        <v>0</v>
      </c>
      <c r="H4813" s="32">
        <v>0</v>
      </c>
      <c r="I4813" s="32">
        <v>0</v>
      </c>
      <c r="J4813" s="32">
        <v>0</v>
      </c>
      <c r="K4813" s="32">
        <v>0</v>
      </c>
      <c r="L4813" s="32"/>
    </row>
    <row r="4814" spans="1:12">
      <c r="A4814" s="56"/>
      <c r="B4814" s="56" t="s">
        <v>8345</v>
      </c>
      <c r="C4814" s="56" t="s">
        <v>10281</v>
      </c>
      <c r="D4814" s="32">
        <v>7144</v>
      </c>
      <c r="E4814" s="32">
        <v>-7142</v>
      </c>
      <c r="F4814" s="32">
        <v>2</v>
      </c>
      <c r="G4814" s="32">
        <v>0</v>
      </c>
      <c r="H4814" s="32">
        <v>0</v>
      </c>
      <c r="I4814" s="32">
        <v>0</v>
      </c>
      <c r="J4814" s="32">
        <v>0</v>
      </c>
      <c r="K4814" s="32">
        <v>0</v>
      </c>
      <c r="L4814" s="32"/>
    </row>
    <row r="4815" spans="1:12">
      <c r="A4815" s="56"/>
      <c r="B4815" s="56" t="s">
        <v>7715</v>
      </c>
      <c r="C4815" s="56" t="s">
        <v>10104</v>
      </c>
      <c r="D4815" s="32">
        <v>4790</v>
      </c>
      <c r="E4815" s="32">
        <v>-4789</v>
      </c>
      <c r="F4815" s="32">
        <v>1</v>
      </c>
      <c r="G4815" s="32">
        <v>0</v>
      </c>
      <c r="H4815" s="32">
        <v>0</v>
      </c>
      <c r="I4815" s="32">
        <v>0</v>
      </c>
      <c r="J4815" s="32">
        <v>0</v>
      </c>
      <c r="K4815" s="32">
        <v>0</v>
      </c>
      <c r="L4815" s="32"/>
    </row>
    <row r="4816" spans="1:12">
      <c r="A4816" s="56"/>
      <c r="B4816" s="56" t="s">
        <v>7717</v>
      </c>
      <c r="C4816" s="56" t="s">
        <v>10105</v>
      </c>
      <c r="D4816" s="32">
        <v>1995</v>
      </c>
      <c r="E4816" s="32">
        <v>-1994</v>
      </c>
      <c r="F4816" s="32">
        <v>1</v>
      </c>
      <c r="G4816" s="32">
        <v>0</v>
      </c>
      <c r="H4816" s="32">
        <v>0</v>
      </c>
      <c r="I4816" s="32">
        <v>0</v>
      </c>
      <c r="J4816" s="32">
        <v>0</v>
      </c>
      <c r="K4816" s="32">
        <v>0</v>
      </c>
      <c r="L4816" s="32"/>
    </row>
    <row r="4817" spans="1:12">
      <c r="A4817" s="56"/>
      <c r="B4817" s="56" t="s">
        <v>7718</v>
      </c>
      <c r="C4817" s="56" t="s">
        <v>10106</v>
      </c>
      <c r="D4817" s="32">
        <v>44694</v>
      </c>
      <c r="E4817" s="32">
        <v>-44693</v>
      </c>
      <c r="F4817" s="32">
        <v>1</v>
      </c>
      <c r="G4817" s="32">
        <v>0</v>
      </c>
      <c r="H4817" s="32">
        <v>0</v>
      </c>
      <c r="I4817" s="32">
        <v>0</v>
      </c>
      <c r="J4817" s="32">
        <v>0</v>
      </c>
      <c r="K4817" s="32">
        <v>0</v>
      </c>
      <c r="L4817" s="32"/>
    </row>
    <row r="4818" spans="1:12">
      <c r="A4818" s="56"/>
      <c r="B4818" s="56" t="s">
        <v>7719</v>
      </c>
      <c r="C4818" s="56" t="s">
        <v>10107</v>
      </c>
      <c r="D4818" s="32">
        <v>81000</v>
      </c>
      <c r="E4818" s="32">
        <v>-80999</v>
      </c>
      <c r="F4818" s="32">
        <v>1</v>
      </c>
      <c r="G4818" s="32">
        <v>0</v>
      </c>
      <c r="H4818" s="32">
        <v>0</v>
      </c>
      <c r="I4818" s="32">
        <v>0</v>
      </c>
      <c r="J4818" s="32">
        <v>0</v>
      </c>
      <c r="K4818" s="32">
        <v>0</v>
      </c>
      <c r="L4818" s="32"/>
    </row>
    <row r="4819" spans="1:12">
      <c r="A4819" s="56"/>
      <c r="B4819" s="56" t="s">
        <v>7720</v>
      </c>
      <c r="C4819" s="56" t="s">
        <v>10108</v>
      </c>
      <c r="D4819" s="32">
        <v>19950</v>
      </c>
      <c r="E4819" s="32">
        <v>-19949</v>
      </c>
      <c r="F4819" s="32">
        <v>1</v>
      </c>
      <c r="G4819" s="32">
        <v>0</v>
      </c>
      <c r="H4819" s="32">
        <v>0</v>
      </c>
      <c r="I4819" s="32">
        <v>0</v>
      </c>
      <c r="J4819" s="32">
        <v>0</v>
      </c>
      <c r="K4819" s="32">
        <v>0</v>
      </c>
      <c r="L4819" s="32"/>
    </row>
    <row r="4820" spans="1:12">
      <c r="A4820" s="56"/>
      <c r="B4820" s="56" t="s">
        <v>7721</v>
      </c>
      <c r="C4820" s="56" t="s">
        <v>10109</v>
      </c>
      <c r="D4820" s="32">
        <v>12657</v>
      </c>
      <c r="E4820" s="32">
        <v>-12656</v>
      </c>
      <c r="F4820" s="32">
        <v>1</v>
      </c>
      <c r="G4820" s="32">
        <v>0</v>
      </c>
      <c r="H4820" s="32">
        <v>0</v>
      </c>
      <c r="I4820" s="32">
        <v>0</v>
      </c>
      <c r="J4820" s="32">
        <v>0</v>
      </c>
      <c r="K4820" s="32">
        <v>0</v>
      </c>
      <c r="L4820" s="32"/>
    </row>
    <row r="4821" spans="1:12">
      <c r="A4821" s="56"/>
      <c r="B4821" s="56" t="s">
        <v>7722</v>
      </c>
      <c r="C4821" s="56" t="s">
        <v>10110</v>
      </c>
      <c r="D4821" s="32">
        <v>12950</v>
      </c>
      <c r="E4821" s="32">
        <v>-12949</v>
      </c>
      <c r="F4821" s="32">
        <v>1</v>
      </c>
      <c r="G4821" s="32">
        <v>0</v>
      </c>
      <c r="H4821" s="32">
        <v>0</v>
      </c>
      <c r="I4821" s="32">
        <v>0</v>
      </c>
      <c r="J4821" s="32">
        <v>0</v>
      </c>
      <c r="K4821" s="32">
        <v>0</v>
      </c>
      <c r="L4821" s="32"/>
    </row>
    <row r="4822" spans="1:12">
      <c r="A4822" s="56"/>
      <c r="B4822" s="56" t="s">
        <v>7723</v>
      </c>
      <c r="C4822" s="56" t="s">
        <v>10111</v>
      </c>
      <c r="D4822" s="32">
        <v>11913</v>
      </c>
      <c r="E4822" s="32">
        <v>-11912</v>
      </c>
      <c r="F4822" s="32">
        <v>1</v>
      </c>
      <c r="G4822" s="32">
        <v>0</v>
      </c>
      <c r="H4822" s="32">
        <v>0</v>
      </c>
      <c r="I4822" s="32">
        <v>0</v>
      </c>
      <c r="J4822" s="32">
        <v>0</v>
      </c>
      <c r="K4822" s="32">
        <v>0</v>
      </c>
      <c r="L4822" s="32"/>
    </row>
    <row r="4823" spans="1:12">
      <c r="A4823" s="56"/>
      <c r="B4823" s="56" t="s">
        <v>7724</v>
      </c>
      <c r="C4823" s="56" t="s">
        <v>10112</v>
      </c>
      <c r="D4823" s="32">
        <v>12750</v>
      </c>
      <c r="E4823" s="32">
        <v>-12749</v>
      </c>
      <c r="F4823" s="32">
        <v>1</v>
      </c>
      <c r="G4823" s="32">
        <v>0</v>
      </c>
      <c r="H4823" s="32">
        <v>0</v>
      </c>
      <c r="I4823" s="32">
        <v>0</v>
      </c>
      <c r="J4823" s="32">
        <v>0</v>
      </c>
      <c r="K4823" s="32">
        <v>0</v>
      </c>
      <c r="L4823" s="32"/>
    </row>
    <row r="4824" spans="1:12">
      <c r="A4824" s="56"/>
      <c r="B4824" s="56" t="s">
        <v>7725</v>
      </c>
      <c r="C4824" s="56" t="s">
        <v>10113</v>
      </c>
      <c r="D4824" s="32">
        <v>21028</v>
      </c>
      <c r="E4824" s="32">
        <v>-21027</v>
      </c>
      <c r="F4824" s="32">
        <v>1</v>
      </c>
      <c r="G4824" s="32">
        <v>0</v>
      </c>
      <c r="H4824" s="32">
        <v>0</v>
      </c>
      <c r="I4824" s="32">
        <v>0</v>
      </c>
      <c r="J4824" s="32">
        <v>0</v>
      </c>
      <c r="K4824" s="32">
        <v>0</v>
      </c>
      <c r="L4824" s="32"/>
    </row>
    <row r="4825" spans="1:12">
      <c r="A4825" s="56"/>
      <c r="B4825" s="56" t="s">
        <v>7726</v>
      </c>
      <c r="C4825" s="56" t="s">
        <v>10114</v>
      </c>
      <c r="D4825" s="32">
        <v>6800</v>
      </c>
      <c r="E4825" s="32">
        <v>-6799</v>
      </c>
      <c r="F4825" s="32">
        <v>1</v>
      </c>
      <c r="G4825" s="32">
        <v>0</v>
      </c>
      <c r="H4825" s="32">
        <v>0</v>
      </c>
      <c r="I4825" s="32">
        <v>0</v>
      </c>
      <c r="J4825" s="32">
        <v>0</v>
      </c>
      <c r="K4825" s="32">
        <v>0</v>
      </c>
      <c r="L4825" s="32"/>
    </row>
    <row r="4826" spans="1:12">
      <c r="A4826" s="56"/>
      <c r="B4826" s="56" t="s">
        <v>7727</v>
      </c>
      <c r="C4826" s="56" t="s">
        <v>10115</v>
      </c>
      <c r="D4826" s="32">
        <v>6832</v>
      </c>
      <c r="E4826" s="32">
        <v>-6831</v>
      </c>
      <c r="F4826" s="32">
        <v>1</v>
      </c>
      <c r="G4826" s="32">
        <v>0</v>
      </c>
      <c r="H4826" s="32">
        <v>0</v>
      </c>
      <c r="I4826" s="32">
        <v>0</v>
      </c>
      <c r="J4826" s="32">
        <v>0</v>
      </c>
      <c r="K4826" s="32">
        <v>0</v>
      </c>
      <c r="L4826" s="32"/>
    </row>
    <row r="4827" spans="1:12">
      <c r="A4827" s="56"/>
      <c r="B4827" s="56" t="s">
        <v>7728</v>
      </c>
      <c r="C4827" s="56" t="s">
        <v>10116</v>
      </c>
      <c r="D4827" s="32">
        <v>7400</v>
      </c>
      <c r="E4827" s="32">
        <v>-7399</v>
      </c>
      <c r="F4827" s="32">
        <v>1</v>
      </c>
      <c r="G4827" s="32">
        <v>0</v>
      </c>
      <c r="H4827" s="32">
        <v>0</v>
      </c>
      <c r="I4827" s="32">
        <v>0</v>
      </c>
      <c r="J4827" s="32">
        <v>0</v>
      </c>
      <c r="K4827" s="32">
        <v>0</v>
      </c>
      <c r="L4827" s="32"/>
    </row>
    <row r="4828" spans="1:12">
      <c r="A4828" s="56"/>
      <c r="B4828" s="56" t="s">
        <v>7729</v>
      </c>
      <c r="C4828" s="56" t="s">
        <v>10117</v>
      </c>
      <c r="D4828" s="32">
        <v>5518</v>
      </c>
      <c r="E4828" s="32">
        <v>-5517</v>
      </c>
      <c r="F4828" s="32">
        <v>1</v>
      </c>
      <c r="G4828" s="32">
        <v>0</v>
      </c>
      <c r="H4828" s="32">
        <v>0</v>
      </c>
      <c r="I4828" s="32">
        <v>0</v>
      </c>
      <c r="J4828" s="32">
        <v>0</v>
      </c>
      <c r="K4828" s="32">
        <v>0</v>
      </c>
      <c r="L4828" s="32"/>
    </row>
    <row r="4829" spans="1:12">
      <c r="A4829" s="56"/>
      <c r="B4829" s="56" t="s">
        <v>11339</v>
      </c>
      <c r="C4829" s="56" t="s">
        <v>10118</v>
      </c>
      <c r="D4829" s="32">
        <v>6525</v>
      </c>
      <c r="E4829" s="32">
        <v>-6524</v>
      </c>
      <c r="F4829" s="32">
        <v>1</v>
      </c>
      <c r="G4829" s="32">
        <v>0</v>
      </c>
      <c r="H4829" s="32">
        <v>0</v>
      </c>
      <c r="I4829" s="32">
        <v>0</v>
      </c>
      <c r="J4829" s="32">
        <v>0</v>
      </c>
      <c r="K4829" s="32">
        <v>0</v>
      </c>
      <c r="L4829" s="32"/>
    </row>
    <row r="4830" spans="1:12">
      <c r="A4830" s="56"/>
      <c r="B4830" s="56" t="s">
        <v>7730</v>
      </c>
      <c r="C4830" s="56" t="s">
        <v>10119</v>
      </c>
      <c r="D4830" s="32">
        <v>6325</v>
      </c>
      <c r="E4830" s="32">
        <v>-6324</v>
      </c>
      <c r="F4830" s="32">
        <v>1</v>
      </c>
      <c r="G4830" s="32">
        <v>0</v>
      </c>
      <c r="H4830" s="32">
        <v>0</v>
      </c>
      <c r="I4830" s="32">
        <v>0</v>
      </c>
      <c r="J4830" s="32">
        <v>0</v>
      </c>
      <c r="K4830" s="32">
        <v>0</v>
      </c>
      <c r="L4830" s="32"/>
    </row>
    <row r="4831" spans="1:12">
      <c r="A4831" s="56"/>
      <c r="B4831" s="56" t="s">
        <v>7731</v>
      </c>
      <c r="C4831" s="56" t="s">
        <v>10120</v>
      </c>
      <c r="D4831" s="32">
        <v>7600</v>
      </c>
      <c r="E4831" s="32">
        <v>-7599</v>
      </c>
      <c r="F4831" s="32">
        <v>1</v>
      </c>
      <c r="G4831" s="32">
        <v>0</v>
      </c>
      <c r="H4831" s="32">
        <v>0</v>
      </c>
      <c r="I4831" s="32">
        <v>0</v>
      </c>
      <c r="J4831" s="32">
        <v>0</v>
      </c>
      <c r="K4831" s="32">
        <v>0</v>
      </c>
      <c r="L4831" s="32"/>
    </row>
    <row r="4832" spans="1:12">
      <c r="A4832" s="56"/>
      <c r="B4832" s="56" t="s">
        <v>7732</v>
      </c>
      <c r="C4832" s="56" t="s">
        <v>10121</v>
      </c>
      <c r="D4832" s="32">
        <v>14450</v>
      </c>
      <c r="E4832" s="32">
        <v>-14449</v>
      </c>
      <c r="F4832" s="32">
        <v>1</v>
      </c>
      <c r="G4832" s="32">
        <v>0</v>
      </c>
      <c r="H4832" s="32">
        <v>0</v>
      </c>
      <c r="I4832" s="32">
        <v>0</v>
      </c>
      <c r="J4832" s="32">
        <v>0</v>
      </c>
      <c r="K4832" s="32">
        <v>0</v>
      </c>
      <c r="L4832" s="32"/>
    </row>
    <row r="4833" spans="1:12">
      <c r="A4833" s="56"/>
      <c r="B4833" s="56" t="s">
        <v>7733</v>
      </c>
      <c r="C4833" s="56" t="s">
        <v>10122</v>
      </c>
      <c r="D4833" s="32">
        <v>15450</v>
      </c>
      <c r="E4833" s="32">
        <v>-15449</v>
      </c>
      <c r="F4833" s="32">
        <v>1</v>
      </c>
      <c r="G4833" s="32">
        <v>0</v>
      </c>
      <c r="H4833" s="32">
        <v>0</v>
      </c>
      <c r="I4833" s="32">
        <v>0</v>
      </c>
      <c r="J4833" s="32">
        <v>0</v>
      </c>
      <c r="K4833" s="32">
        <v>0</v>
      </c>
      <c r="L4833" s="32"/>
    </row>
    <row r="4834" spans="1:12">
      <c r="A4834" s="56"/>
      <c r="B4834" s="56" t="s">
        <v>7734</v>
      </c>
      <c r="C4834" s="56" t="s">
        <v>10123</v>
      </c>
      <c r="D4834" s="32">
        <v>14680</v>
      </c>
      <c r="E4834" s="32">
        <v>-14679</v>
      </c>
      <c r="F4834" s="32">
        <v>1</v>
      </c>
      <c r="G4834" s="32">
        <v>0</v>
      </c>
      <c r="H4834" s="32">
        <v>0</v>
      </c>
      <c r="I4834" s="32">
        <v>0</v>
      </c>
      <c r="J4834" s="32">
        <v>0</v>
      </c>
      <c r="K4834" s="32">
        <v>0</v>
      </c>
      <c r="L4834" s="32"/>
    </row>
    <row r="4835" spans="1:12">
      <c r="A4835" s="56"/>
      <c r="B4835" s="56" t="s">
        <v>11339</v>
      </c>
      <c r="C4835" s="56" t="s">
        <v>10124</v>
      </c>
      <c r="D4835" s="32">
        <v>6525</v>
      </c>
      <c r="E4835" s="32">
        <v>-6524</v>
      </c>
      <c r="F4835" s="32">
        <v>1</v>
      </c>
      <c r="G4835" s="32">
        <v>0</v>
      </c>
      <c r="H4835" s="32">
        <v>0</v>
      </c>
      <c r="I4835" s="32">
        <v>0</v>
      </c>
      <c r="J4835" s="32">
        <v>0</v>
      </c>
      <c r="K4835" s="32">
        <v>0</v>
      </c>
      <c r="L4835" s="32"/>
    </row>
    <row r="4836" spans="1:12">
      <c r="A4836" s="56"/>
      <c r="B4836" s="56" t="s">
        <v>8060</v>
      </c>
      <c r="C4836" s="56" t="s">
        <v>262</v>
      </c>
      <c r="D4836" s="32">
        <v>7392</v>
      </c>
      <c r="E4836" s="32">
        <v>-7391</v>
      </c>
      <c r="F4836" s="32">
        <v>1</v>
      </c>
      <c r="G4836" s="32">
        <v>0</v>
      </c>
      <c r="H4836" s="32">
        <v>0</v>
      </c>
      <c r="I4836" s="32">
        <v>0</v>
      </c>
      <c r="J4836" s="32">
        <v>0</v>
      </c>
      <c r="K4836" s="32">
        <v>0</v>
      </c>
      <c r="L4836" s="32"/>
    </row>
    <row r="4837" spans="1:12">
      <c r="A4837" s="56"/>
      <c r="B4837" s="56" t="s">
        <v>8091</v>
      </c>
      <c r="C4837" s="56" t="s">
        <v>10589</v>
      </c>
      <c r="D4837" s="32">
        <v>47365</v>
      </c>
      <c r="E4837" s="32">
        <v>-47364</v>
      </c>
      <c r="F4837" s="32">
        <v>1</v>
      </c>
      <c r="G4837" s="32">
        <v>0</v>
      </c>
      <c r="H4837" s="32">
        <v>0</v>
      </c>
      <c r="I4837" s="32">
        <v>0</v>
      </c>
      <c r="J4837" s="32">
        <v>0</v>
      </c>
      <c r="K4837" s="32">
        <v>0</v>
      </c>
      <c r="L4837" s="32"/>
    </row>
    <row r="4838" spans="1:12">
      <c r="A4838" s="56"/>
      <c r="B4838" s="56" t="s">
        <v>7735</v>
      </c>
      <c r="C4838" s="56" t="s">
        <v>10125</v>
      </c>
      <c r="D4838" s="32">
        <v>6550</v>
      </c>
      <c r="E4838" s="32">
        <v>-6549</v>
      </c>
      <c r="F4838" s="32">
        <v>1</v>
      </c>
      <c r="G4838" s="32">
        <v>0</v>
      </c>
      <c r="H4838" s="32">
        <v>0</v>
      </c>
      <c r="I4838" s="32">
        <v>0</v>
      </c>
      <c r="J4838" s="32">
        <v>0</v>
      </c>
      <c r="K4838" s="32">
        <v>0</v>
      </c>
      <c r="L4838" s="32"/>
    </row>
    <row r="4839" spans="1:12">
      <c r="A4839" s="56"/>
      <c r="B4839" s="56" t="s">
        <v>8098</v>
      </c>
      <c r="C4839" s="56" t="s">
        <v>10590</v>
      </c>
      <c r="D4839" s="32">
        <v>9010</v>
      </c>
      <c r="E4839" s="32">
        <v>-9009</v>
      </c>
      <c r="F4839" s="32">
        <v>1</v>
      </c>
      <c r="G4839" s="32">
        <v>0</v>
      </c>
      <c r="H4839" s="32">
        <v>0</v>
      </c>
      <c r="I4839" s="32">
        <v>0</v>
      </c>
      <c r="J4839" s="32">
        <v>0</v>
      </c>
      <c r="K4839" s="32">
        <v>0</v>
      </c>
      <c r="L4839" s="32"/>
    </row>
    <row r="4840" spans="1:12">
      <c r="A4840" s="56"/>
      <c r="B4840" s="56" t="s">
        <v>7736</v>
      </c>
      <c r="C4840" s="56" t="s">
        <v>10126</v>
      </c>
      <c r="D4840" s="32">
        <v>10073</v>
      </c>
      <c r="E4840" s="32">
        <v>-10072</v>
      </c>
      <c r="F4840" s="32">
        <v>1</v>
      </c>
      <c r="G4840" s="32">
        <v>0</v>
      </c>
      <c r="H4840" s="32">
        <v>0</v>
      </c>
      <c r="I4840" s="32">
        <v>0</v>
      </c>
      <c r="J4840" s="32">
        <v>0</v>
      </c>
      <c r="K4840" s="32">
        <v>0</v>
      </c>
      <c r="L4840" s="32"/>
    </row>
    <row r="4841" spans="1:12">
      <c r="A4841" s="56"/>
      <c r="B4841" s="56" t="s">
        <v>8092</v>
      </c>
      <c r="C4841" s="56" t="s">
        <v>10591</v>
      </c>
      <c r="D4841" s="32">
        <v>22050</v>
      </c>
      <c r="E4841" s="32">
        <v>-22049</v>
      </c>
      <c r="F4841" s="32">
        <v>1</v>
      </c>
      <c r="G4841" s="32">
        <v>0</v>
      </c>
      <c r="H4841" s="32">
        <v>0</v>
      </c>
      <c r="I4841" s="32">
        <v>0</v>
      </c>
      <c r="J4841" s="32">
        <v>0</v>
      </c>
      <c r="K4841" s="32">
        <v>0</v>
      </c>
      <c r="L4841" s="32"/>
    </row>
    <row r="4842" spans="1:12">
      <c r="A4842" s="56"/>
      <c r="B4842" s="56" t="s">
        <v>8093</v>
      </c>
      <c r="C4842" s="56" t="s">
        <v>10592</v>
      </c>
      <c r="D4842" s="32">
        <v>11220</v>
      </c>
      <c r="E4842" s="32">
        <v>-11219</v>
      </c>
      <c r="F4842" s="32">
        <v>1</v>
      </c>
      <c r="G4842" s="32">
        <v>0</v>
      </c>
      <c r="H4842" s="32">
        <v>0</v>
      </c>
      <c r="I4842" s="32">
        <v>0</v>
      </c>
      <c r="J4842" s="32">
        <v>0</v>
      </c>
      <c r="K4842" s="32">
        <v>0</v>
      </c>
      <c r="L4842" s="32"/>
    </row>
    <row r="4843" spans="1:12">
      <c r="A4843" s="56"/>
      <c r="B4843" s="56" t="s">
        <v>8094</v>
      </c>
      <c r="C4843" s="56" t="s">
        <v>10593</v>
      </c>
      <c r="D4843" s="32">
        <v>112687</v>
      </c>
      <c r="E4843" s="32">
        <v>-112686</v>
      </c>
      <c r="F4843" s="32">
        <v>1</v>
      </c>
      <c r="G4843" s="32">
        <v>0</v>
      </c>
      <c r="H4843" s="32">
        <v>0</v>
      </c>
      <c r="I4843" s="32">
        <v>0</v>
      </c>
      <c r="J4843" s="32">
        <v>0</v>
      </c>
      <c r="K4843" s="32">
        <v>0</v>
      </c>
      <c r="L4843" s="32"/>
    </row>
    <row r="4844" spans="1:12">
      <c r="A4844" s="56"/>
      <c r="B4844" s="56" t="s">
        <v>8095</v>
      </c>
      <c r="C4844" s="56" t="s">
        <v>10594</v>
      </c>
      <c r="D4844" s="32">
        <v>12600</v>
      </c>
      <c r="E4844" s="32">
        <v>-12599</v>
      </c>
      <c r="F4844" s="32">
        <v>1</v>
      </c>
      <c r="G4844" s="32">
        <v>0</v>
      </c>
      <c r="H4844" s="32">
        <v>0</v>
      </c>
      <c r="I4844" s="32">
        <v>0</v>
      </c>
      <c r="J4844" s="32">
        <v>0</v>
      </c>
      <c r="K4844" s="32">
        <v>0</v>
      </c>
      <c r="L4844" s="32"/>
    </row>
    <row r="4845" spans="1:12">
      <c r="A4845" s="56"/>
      <c r="B4845" s="56" t="s">
        <v>8096</v>
      </c>
      <c r="C4845" s="56" t="s">
        <v>10595</v>
      </c>
      <c r="D4845" s="32">
        <v>13609</v>
      </c>
      <c r="E4845" s="32">
        <v>-13608</v>
      </c>
      <c r="F4845" s="32">
        <v>1</v>
      </c>
      <c r="G4845" s="32">
        <v>0</v>
      </c>
      <c r="H4845" s="32">
        <v>0</v>
      </c>
      <c r="I4845" s="32">
        <v>0</v>
      </c>
      <c r="J4845" s="32">
        <v>0</v>
      </c>
      <c r="K4845" s="32">
        <v>0</v>
      </c>
      <c r="L4845" s="32"/>
    </row>
    <row r="4846" spans="1:12">
      <c r="A4846" s="56"/>
      <c r="B4846" s="56" t="s">
        <v>8097</v>
      </c>
      <c r="C4846" s="56" t="s">
        <v>10596</v>
      </c>
      <c r="D4846" s="32">
        <v>6564</v>
      </c>
      <c r="E4846" s="32">
        <v>-6563</v>
      </c>
      <c r="F4846" s="32">
        <v>1</v>
      </c>
      <c r="G4846" s="32">
        <v>0</v>
      </c>
      <c r="H4846" s="32">
        <v>0</v>
      </c>
      <c r="I4846" s="32">
        <v>0</v>
      </c>
      <c r="J4846" s="32">
        <v>0</v>
      </c>
      <c r="K4846" s="32">
        <v>0</v>
      </c>
      <c r="L4846" s="32"/>
    </row>
    <row r="4847" spans="1:12">
      <c r="A4847" s="56"/>
      <c r="B4847" s="56" t="s">
        <v>324</v>
      </c>
      <c r="C4847" s="56" t="s">
        <v>10597</v>
      </c>
      <c r="D4847" s="32">
        <v>26298</v>
      </c>
      <c r="E4847" s="32">
        <v>-26297</v>
      </c>
      <c r="F4847" s="32">
        <v>1</v>
      </c>
      <c r="G4847" s="32">
        <v>0</v>
      </c>
      <c r="H4847" s="32">
        <v>0</v>
      </c>
      <c r="I4847" s="32">
        <v>0</v>
      </c>
      <c r="J4847" s="32">
        <v>0</v>
      </c>
      <c r="K4847" s="32">
        <v>0</v>
      </c>
      <c r="L4847" s="32"/>
    </row>
    <row r="4848" spans="1:12">
      <c r="A4848" s="56"/>
      <c r="B4848" s="56" t="s">
        <v>8098</v>
      </c>
      <c r="C4848" s="56" t="s">
        <v>10598</v>
      </c>
      <c r="D4848" s="32">
        <v>18019</v>
      </c>
      <c r="E4848" s="32">
        <v>-18018</v>
      </c>
      <c r="F4848" s="32">
        <v>1</v>
      </c>
      <c r="G4848" s="32">
        <v>0</v>
      </c>
      <c r="H4848" s="32">
        <v>0</v>
      </c>
      <c r="I4848" s="32">
        <v>0</v>
      </c>
      <c r="J4848" s="32">
        <v>0</v>
      </c>
      <c r="K4848" s="32">
        <v>0</v>
      </c>
      <c r="L4848" s="32"/>
    </row>
    <row r="4849" spans="1:12">
      <c r="A4849" s="56"/>
      <c r="B4849" s="56" t="s">
        <v>8099</v>
      </c>
      <c r="C4849" s="56" t="s">
        <v>10599</v>
      </c>
      <c r="D4849" s="32">
        <v>2100</v>
      </c>
      <c r="E4849" s="32">
        <v>-2099</v>
      </c>
      <c r="F4849" s="32">
        <v>1</v>
      </c>
      <c r="G4849" s="32">
        <v>0</v>
      </c>
      <c r="H4849" s="32">
        <v>0</v>
      </c>
      <c r="I4849" s="32">
        <v>0</v>
      </c>
      <c r="J4849" s="32">
        <v>0</v>
      </c>
      <c r="K4849" s="32">
        <v>0</v>
      </c>
      <c r="L4849" s="32"/>
    </row>
    <row r="4850" spans="1:12">
      <c r="A4850" s="56"/>
      <c r="B4850" s="56" t="s">
        <v>8098</v>
      </c>
      <c r="C4850" s="56" t="s">
        <v>10600</v>
      </c>
      <c r="D4850" s="32">
        <v>27029</v>
      </c>
      <c r="E4850" s="32">
        <v>-27028</v>
      </c>
      <c r="F4850" s="32">
        <v>1</v>
      </c>
      <c r="G4850" s="32">
        <v>0</v>
      </c>
      <c r="H4850" s="32">
        <v>0</v>
      </c>
      <c r="I4850" s="32">
        <v>0</v>
      </c>
      <c r="J4850" s="32">
        <v>0</v>
      </c>
      <c r="K4850" s="32">
        <v>0</v>
      </c>
      <c r="L4850" s="32"/>
    </row>
    <row r="4851" spans="1:12">
      <c r="A4851" s="56"/>
      <c r="B4851" s="56" t="s">
        <v>8100</v>
      </c>
      <c r="C4851" s="56" t="s">
        <v>10601</v>
      </c>
      <c r="D4851" s="32">
        <v>15880</v>
      </c>
      <c r="E4851" s="32">
        <v>-15879</v>
      </c>
      <c r="F4851" s="32">
        <v>1</v>
      </c>
      <c r="G4851" s="32">
        <v>0</v>
      </c>
      <c r="H4851" s="32">
        <v>0</v>
      </c>
      <c r="I4851" s="32">
        <v>0</v>
      </c>
      <c r="J4851" s="32">
        <v>0</v>
      </c>
      <c r="K4851" s="32">
        <v>0</v>
      </c>
      <c r="L4851" s="32"/>
    </row>
    <row r="4852" spans="1:12">
      <c r="A4852" s="56"/>
      <c r="B4852" s="56" t="s">
        <v>8101</v>
      </c>
      <c r="C4852" s="56" t="s">
        <v>10602</v>
      </c>
      <c r="D4852" s="32">
        <v>62188</v>
      </c>
      <c r="E4852" s="32">
        <v>-62187</v>
      </c>
      <c r="F4852" s="32">
        <v>1</v>
      </c>
      <c r="G4852" s="32">
        <v>0</v>
      </c>
      <c r="H4852" s="32">
        <v>0</v>
      </c>
      <c r="I4852" s="32">
        <v>0</v>
      </c>
      <c r="J4852" s="32">
        <v>0</v>
      </c>
      <c r="K4852" s="32">
        <v>0</v>
      </c>
      <c r="L4852" s="32"/>
    </row>
    <row r="4853" spans="1:12">
      <c r="A4853" s="56"/>
      <c r="B4853" s="56" t="s">
        <v>8102</v>
      </c>
      <c r="C4853" s="56" t="s">
        <v>10603</v>
      </c>
      <c r="D4853" s="32">
        <v>50000</v>
      </c>
      <c r="E4853" s="32">
        <v>-49999</v>
      </c>
      <c r="F4853" s="32">
        <v>1</v>
      </c>
      <c r="G4853" s="32">
        <v>0</v>
      </c>
      <c r="H4853" s="32">
        <v>0</v>
      </c>
      <c r="I4853" s="32">
        <v>0</v>
      </c>
      <c r="J4853" s="32">
        <v>0</v>
      </c>
      <c r="K4853" s="32">
        <v>0</v>
      </c>
      <c r="L4853" s="32"/>
    </row>
    <row r="4854" spans="1:12">
      <c r="A4854" s="56"/>
      <c r="B4854" s="56" t="s">
        <v>8103</v>
      </c>
      <c r="C4854" s="56" t="s">
        <v>10604</v>
      </c>
      <c r="D4854" s="32">
        <v>60162</v>
      </c>
      <c r="E4854" s="32">
        <v>-60161</v>
      </c>
      <c r="F4854" s="32">
        <v>1</v>
      </c>
      <c r="G4854" s="32">
        <v>0</v>
      </c>
      <c r="H4854" s="32">
        <v>0</v>
      </c>
      <c r="I4854" s="32">
        <v>0</v>
      </c>
      <c r="J4854" s="32">
        <v>0</v>
      </c>
      <c r="K4854" s="32">
        <v>0</v>
      </c>
      <c r="L4854" s="32"/>
    </row>
    <row r="4855" spans="1:12">
      <c r="A4855" s="56"/>
      <c r="B4855" s="56" t="s">
        <v>8104</v>
      </c>
      <c r="C4855" s="56" t="s">
        <v>10605</v>
      </c>
      <c r="D4855" s="32">
        <v>45600</v>
      </c>
      <c r="E4855" s="32">
        <v>-45599</v>
      </c>
      <c r="F4855" s="32">
        <v>1</v>
      </c>
      <c r="G4855" s="32">
        <v>0</v>
      </c>
      <c r="H4855" s="32">
        <v>0</v>
      </c>
      <c r="I4855" s="32">
        <v>0</v>
      </c>
      <c r="J4855" s="32">
        <v>0</v>
      </c>
      <c r="K4855" s="32">
        <v>0</v>
      </c>
      <c r="L4855" s="32"/>
    </row>
    <row r="4856" spans="1:12">
      <c r="A4856" s="56"/>
      <c r="B4856" s="56" t="s">
        <v>8346</v>
      </c>
      <c r="C4856" s="56" t="s">
        <v>10606</v>
      </c>
      <c r="D4856" s="32">
        <v>6579</v>
      </c>
      <c r="E4856" s="32">
        <v>-6578</v>
      </c>
      <c r="F4856" s="32">
        <v>1</v>
      </c>
      <c r="G4856" s="32">
        <v>0</v>
      </c>
      <c r="H4856" s="32">
        <v>0</v>
      </c>
      <c r="I4856" s="32">
        <v>0</v>
      </c>
      <c r="J4856" s="32">
        <v>0</v>
      </c>
      <c r="K4856" s="32">
        <v>0</v>
      </c>
      <c r="L4856" s="32"/>
    </row>
    <row r="4857" spans="1:12">
      <c r="A4857" s="56"/>
      <c r="B4857" s="56" t="s">
        <v>8347</v>
      </c>
      <c r="C4857" s="56" t="s">
        <v>10607</v>
      </c>
      <c r="D4857" s="32">
        <v>3960</v>
      </c>
      <c r="E4857" s="32">
        <v>-3959</v>
      </c>
      <c r="F4857" s="32">
        <v>1</v>
      </c>
      <c r="G4857" s="32">
        <v>0</v>
      </c>
      <c r="H4857" s="32">
        <v>0</v>
      </c>
      <c r="I4857" s="32">
        <v>0</v>
      </c>
      <c r="J4857" s="32">
        <v>0</v>
      </c>
      <c r="K4857" s="32">
        <v>0</v>
      </c>
      <c r="L4857" s="32"/>
    </row>
    <row r="4858" spans="1:12">
      <c r="A4858" s="56"/>
      <c r="B4858" s="56" t="s">
        <v>8104</v>
      </c>
      <c r="C4858" s="56" t="s">
        <v>10608</v>
      </c>
      <c r="D4858" s="32">
        <v>11400</v>
      </c>
      <c r="E4858" s="32">
        <v>-11399</v>
      </c>
      <c r="F4858" s="32">
        <v>1</v>
      </c>
      <c r="G4858" s="32">
        <v>0</v>
      </c>
      <c r="H4858" s="32">
        <v>0</v>
      </c>
      <c r="I4858" s="32">
        <v>0</v>
      </c>
      <c r="J4858" s="32">
        <v>0</v>
      </c>
      <c r="K4858" s="32">
        <v>0</v>
      </c>
      <c r="L4858" s="32"/>
    </row>
    <row r="4859" spans="1:12">
      <c r="A4859" s="56"/>
      <c r="B4859" s="56" t="s">
        <v>7893</v>
      </c>
      <c r="C4859" s="56" t="s">
        <v>10054</v>
      </c>
      <c r="D4859" s="32">
        <v>1850</v>
      </c>
      <c r="E4859" s="32">
        <v>-1849</v>
      </c>
      <c r="F4859" s="32">
        <v>1</v>
      </c>
      <c r="G4859" s="32">
        <v>0</v>
      </c>
      <c r="H4859" s="32">
        <v>0</v>
      </c>
      <c r="I4859" s="32">
        <v>0</v>
      </c>
      <c r="J4859" s="32">
        <v>0</v>
      </c>
      <c r="K4859" s="32">
        <v>0</v>
      </c>
      <c r="L4859" s="32"/>
    </row>
    <row r="4860" spans="1:12">
      <c r="A4860" s="56"/>
      <c r="B4860" s="56" t="s">
        <v>7737</v>
      </c>
      <c r="C4860" s="56" t="s">
        <v>10127</v>
      </c>
      <c r="D4860" s="32">
        <v>3450</v>
      </c>
      <c r="E4860" s="32">
        <v>-3449</v>
      </c>
      <c r="F4860" s="32">
        <v>1</v>
      </c>
      <c r="G4860" s="32">
        <v>0</v>
      </c>
      <c r="H4860" s="32">
        <v>0</v>
      </c>
      <c r="I4860" s="32">
        <v>0</v>
      </c>
      <c r="J4860" s="32">
        <v>0</v>
      </c>
      <c r="K4860" s="32">
        <v>0</v>
      </c>
      <c r="L4860" s="32"/>
    </row>
    <row r="4861" spans="1:12">
      <c r="A4861" s="56"/>
      <c r="B4861" s="56" t="s">
        <v>8105</v>
      </c>
      <c r="C4861" s="56" t="s">
        <v>10609</v>
      </c>
      <c r="D4861" s="32">
        <v>27218</v>
      </c>
      <c r="E4861" s="32">
        <v>-27217</v>
      </c>
      <c r="F4861" s="32">
        <v>1</v>
      </c>
      <c r="G4861" s="32">
        <v>0</v>
      </c>
      <c r="H4861" s="32">
        <v>0</v>
      </c>
      <c r="I4861" s="32">
        <v>0</v>
      </c>
      <c r="J4861" s="32">
        <v>0</v>
      </c>
      <c r="K4861" s="32">
        <v>0</v>
      </c>
      <c r="L4861" s="32"/>
    </row>
    <row r="4862" spans="1:12">
      <c r="A4862" s="56"/>
      <c r="B4862" s="56" t="s">
        <v>8106</v>
      </c>
      <c r="C4862" s="56" t="s">
        <v>10610</v>
      </c>
      <c r="D4862" s="32">
        <v>94511</v>
      </c>
      <c r="E4862" s="32">
        <v>-94510</v>
      </c>
      <c r="F4862" s="32">
        <v>1</v>
      </c>
      <c r="G4862" s="32">
        <v>0</v>
      </c>
      <c r="H4862" s="32">
        <v>0</v>
      </c>
      <c r="I4862" s="32">
        <v>0</v>
      </c>
      <c r="J4862" s="32">
        <v>0</v>
      </c>
      <c r="K4862" s="32">
        <v>0</v>
      </c>
      <c r="L4862" s="32"/>
    </row>
    <row r="4863" spans="1:12">
      <c r="A4863" s="56"/>
      <c r="B4863" s="56" t="s">
        <v>7738</v>
      </c>
      <c r="C4863" s="56" t="s">
        <v>10128</v>
      </c>
      <c r="D4863" s="32">
        <v>4200</v>
      </c>
      <c r="E4863" s="32">
        <v>-4199</v>
      </c>
      <c r="F4863" s="32">
        <v>1</v>
      </c>
      <c r="G4863" s="32">
        <v>0</v>
      </c>
      <c r="H4863" s="32">
        <v>0</v>
      </c>
      <c r="I4863" s="32">
        <v>0</v>
      </c>
      <c r="J4863" s="32">
        <v>0</v>
      </c>
      <c r="K4863" s="32">
        <v>0</v>
      </c>
      <c r="L4863" s="32"/>
    </row>
    <row r="4864" spans="1:12">
      <c r="A4864" s="56"/>
      <c r="B4864" s="56" t="s">
        <v>11340</v>
      </c>
      <c r="C4864" s="56" t="s">
        <v>10129</v>
      </c>
      <c r="D4864" s="32">
        <v>25800</v>
      </c>
      <c r="E4864" s="32">
        <v>-25799</v>
      </c>
      <c r="F4864" s="32">
        <v>1</v>
      </c>
      <c r="G4864" s="32">
        <v>0</v>
      </c>
      <c r="H4864" s="32">
        <v>0</v>
      </c>
      <c r="I4864" s="32">
        <v>0</v>
      </c>
      <c r="J4864" s="32">
        <v>0</v>
      </c>
      <c r="K4864" s="32">
        <v>0</v>
      </c>
      <c r="L4864" s="32"/>
    </row>
    <row r="4865" spans="1:12">
      <c r="A4865" s="56"/>
      <c r="B4865" s="56" t="s">
        <v>8107</v>
      </c>
      <c r="C4865" s="56" t="s">
        <v>10611</v>
      </c>
      <c r="D4865" s="32">
        <v>22769</v>
      </c>
      <c r="E4865" s="32">
        <v>-22768</v>
      </c>
      <c r="F4865" s="32">
        <v>1</v>
      </c>
      <c r="G4865" s="32">
        <v>0</v>
      </c>
      <c r="H4865" s="32">
        <v>0</v>
      </c>
      <c r="I4865" s="32">
        <v>0</v>
      </c>
      <c r="J4865" s="32">
        <v>0</v>
      </c>
      <c r="K4865" s="32">
        <v>0</v>
      </c>
      <c r="L4865" s="32"/>
    </row>
    <row r="4866" spans="1:12">
      <c r="A4866" s="56"/>
      <c r="B4866" s="56" t="s">
        <v>8061</v>
      </c>
      <c r="C4866" s="56" t="s">
        <v>10612</v>
      </c>
      <c r="D4866" s="32">
        <v>448216</v>
      </c>
      <c r="E4866" s="32">
        <v>-448215</v>
      </c>
      <c r="F4866" s="32">
        <v>1</v>
      </c>
      <c r="G4866" s="32">
        <v>0</v>
      </c>
      <c r="H4866" s="32">
        <v>0</v>
      </c>
      <c r="I4866" s="32">
        <v>0</v>
      </c>
      <c r="J4866" s="32">
        <v>0</v>
      </c>
      <c r="K4866" s="32">
        <v>0</v>
      </c>
      <c r="L4866" s="32"/>
    </row>
    <row r="4867" spans="1:12">
      <c r="A4867" s="56"/>
      <c r="B4867" s="56" t="s">
        <v>8107</v>
      </c>
      <c r="C4867" s="56" t="s">
        <v>10613</v>
      </c>
      <c r="D4867" s="32">
        <v>12470</v>
      </c>
      <c r="E4867" s="32">
        <v>-12469</v>
      </c>
      <c r="F4867" s="32">
        <v>1</v>
      </c>
      <c r="G4867" s="32">
        <v>0</v>
      </c>
      <c r="H4867" s="32">
        <v>0</v>
      </c>
      <c r="I4867" s="32">
        <v>0</v>
      </c>
      <c r="J4867" s="32">
        <v>0</v>
      </c>
      <c r="K4867" s="32">
        <v>0</v>
      </c>
      <c r="L4867" s="32"/>
    </row>
    <row r="4868" spans="1:12">
      <c r="A4868" s="56"/>
      <c r="B4868" s="56" t="s">
        <v>7755</v>
      </c>
      <c r="C4868" s="56" t="s">
        <v>10614</v>
      </c>
      <c r="D4868" s="32">
        <v>2000</v>
      </c>
      <c r="E4868" s="32">
        <v>-1999</v>
      </c>
      <c r="F4868" s="32">
        <v>1</v>
      </c>
      <c r="G4868" s="32">
        <v>0</v>
      </c>
      <c r="H4868" s="32">
        <v>0</v>
      </c>
      <c r="I4868" s="32">
        <v>0</v>
      </c>
      <c r="J4868" s="32">
        <v>0</v>
      </c>
      <c r="K4868" s="32">
        <v>0</v>
      </c>
      <c r="L4868" s="32"/>
    </row>
    <row r="4869" spans="1:12">
      <c r="A4869" s="56"/>
      <c r="B4869" s="56" t="s">
        <v>8107</v>
      </c>
      <c r="C4869" s="56" t="s">
        <v>10615</v>
      </c>
      <c r="D4869" s="32">
        <v>9628</v>
      </c>
      <c r="E4869" s="32">
        <v>-9627</v>
      </c>
      <c r="F4869" s="32">
        <v>1</v>
      </c>
      <c r="G4869" s="32">
        <v>0</v>
      </c>
      <c r="H4869" s="32">
        <v>0</v>
      </c>
      <c r="I4869" s="32">
        <v>0</v>
      </c>
      <c r="J4869" s="32">
        <v>0</v>
      </c>
      <c r="K4869" s="32">
        <v>0</v>
      </c>
      <c r="L4869" s="32"/>
    </row>
    <row r="4870" spans="1:12">
      <c r="A4870" s="56"/>
      <c r="B4870" s="56" t="s">
        <v>11838</v>
      </c>
      <c r="C4870" s="56" t="s">
        <v>263</v>
      </c>
      <c r="D4870" s="32">
        <v>68661</v>
      </c>
      <c r="E4870" s="32">
        <v>-68660</v>
      </c>
      <c r="F4870" s="32">
        <v>1</v>
      </c>
      <c r="G4870" s="32">
        <v>0</v>
      </c>
      <c r="H4870" s="32">
        <v>0</v>
      </c>
      <c r="I4870" s="32">
        <v>0</v>
      </c>
      <c r="J4870" s="32">
        <v>0</v>
      </c>
      <c r="K4870" s="32">
        <v>0</v>
      </c>
      <c r="L4870" s="32"/>
    </row>
    <row r="4871" spans="1:12">
      <c r="A4871" s="56"/>
      <c r="B4871" s="56" t="s">
        <v>8062</v>
      </c>
      <c r="C4871" s="56" t="s">
        <v>264</v>
      </c>
      <c r="D4871" s="32">
        <v>161117</v>
      </c>
      <c r="E4871" s="32">
        <v>-161116</v>
      </c>
      <c r="F4871" s="32">
        <v>1</v>
      </c>
      <c r="G4871" s="32">
        <v>0</v>
      </c>
      <c r="H4871" s="32">
        <v>0</v>
      </c>
      <c r="I4871" s="32">
        <v>0</v>
      </c>
      <c r="J4871" s="32">
        <v>0</v>
      </c>
      <c r="K4871" s="32">
        <v>0</v>
      </c>
      <c r="L4871" s="32"/>
    </row>
    <row r="4872" spans="1:12">
      <c r="A4872" s="56"/>
      <c r="B4872" s="56" t="s">
        <v>7739</v>
      </c>
      <c r="C4872" s="56" t="s">
        <v>10130</v>
      </c>
      <c r="D4872" s="32">
        <v>30500</v>
      </c>
      <c r="E4872" s="32">
        <v>-30499</v>
      </c>
      <c r="F4872" s="32">
        <v>1</v>
      </c>
      <c r="G4872" s="32">
        <v>0</v>
      </c>
      <c r="H4872" s="32">
        <v>0</v>
      </c>
      <c r="I4872" s="32">
        <v>0</v>
      </c>
      <c r="J4872" s="32">
        <v>0</v>
      </c>
      <c r="K4872" s="32">
        <v>0</v>
      </c>
      <c r="L4872" s="32"/>
    </row>
    <row r="4873" spans="1:12">
      <c r="A4873" s="56"/>
      <c r="B4873" s="56" t="s">
        <v>8108</v>
      </c>
      <c r="C4873" s="56" t="s">
        <v>10616</v>
      </c>
      <c r="D4873" s="32">
        <v>4030</v>
      </c>
      <c r="E4873" s="32">
        <v>-4029</v>
      </c>
      <c r="F4873" s="32">
        <v>1</v>
      </c>
      <c r="G4873" s="32">
        <v>0</v>
      </c>
      <c r="H4873" s="32">
        <v>0</v>
      </c>
      <c r="I4873" s="32">
        <v>0</v>
      </c>
      <c r="J4873" s="32">
        <v>0</v>
      </c>
      <c r="K4873" s="32">
        <v>0</v>
      </c>
      <c r="L4873" s="32"/>
    </row>
    <row r="4874" spans="1:12">
      <c r="A4874" s="56"/>
      <c r="B4874" s="56" t="s">
        <v>8109</v>
      </c>
      <c r="C4874" s="56" t="s">
        <v>10617</v>
      </c>
      <c r="D4874" s="32">
        <v>378537</v>
      </c>
      <c r="E4874" s="32">
        <v>-378536</v>
      </c>
      <c r="F4874" s="32">
        <v>1</v>
      </c>
      <c r="G4874" s="32">
        <v>0</v>
      </c>
      <c r="H4874" s="32">
        <v>0</v>
      </c>
      <c r="I4874" s="32">
        <v>0</v>
      </c>
      <c r="J4874" s="32">
        <v>0</v>
      </c>
      <c r="K4874" s="32">
        <v>0</v>
      </c>
      <c r="L4874" s="32"/>
    </row>
    <row r="4875" spans="1:12">
      <c r="A4875" s="56"/>
      <c r="B4875" s="56" t="s">
        <v>8063</v>
      </c>
      <c r="C4875" s="56" t="s">
        <v>10618</v>
      </c>
      <c r="D4875" s="32">
        <v>20958</v>
      </c>
      <c r="E4875" s="32">
        <v>-20957</v>
      </c>
      <c r="F4875" s="32">
        <v>1</v>
      </c>
      <c r="G4875" s="32">
        <v>0</v>
      </c>
      <c r="H4875" s="32">
        <v>0</v>
      </c>
      <c r="I4875" s="32">
        <v>0</v>
      </c>
      <c r="J4875" s="32">
        <v>0</v>
      </c>
      <c r="K4875" s="32">
        <v>0</v>
      </c>
      <c r="L4875" s="32"/>
    </row>
    <row r="4876" spans="1:12">
      <c r="A4876" s="56"/>
      <c r="B4876" s="56" t="s">
        <v>8110</v>
      </c>
      <c r="C4876" s="56" t="s">
        <v>10619</v>
      </c>
      <c r="D4876" s="32">
        <v>37900</v>
      </c>
      <c r="E4876" s="32">
        <v>-37899</v>
      </c>
      <c r="F4876" s="32">
        <v>1</v>
      </c>
      <c r="G4876" s="32">
        <v>0</v>
      </c>
      <c r="H4876" s="32">
        <v>0</v>
      </c>
      <c r="I4876" s="32">
        <v>0</v>
      </c>
      <c r="J4876" s="32">
        <v>0</v>
      </c>
      <c r="K4876" s="32">
        <v>0</v>
      </c>
      <c r="L4876" s="32"/>
    </row>
    <row r="4877" spans="1:12">
      <c r="A4877" s="56"/>
      <c r="B4877" s="56" t="s">
        <v>8111</v>
      </c>
      <c r="C4877" s="56" t="s">
        <v>10620</v>
      </c>
      <c r="D4877" s="32">
        <v>12630</v>
      </c>
      <c r="E4877" s="32">
        <v>-12629</v>
      </c>
      <c r="F4877" s="32">
        <v>1</v>
      </c>
      <c r="G4877" s="32">
        <v>0</v>
      </c>
      <c r="H4877" s="32">
        <v>0</v>
      </c>
      <c r="I4877" s="32">
        <v>0</v>
      </c>
      <c r="J4877" s="32">
        <v>0</v>
      </c>
      <c r="K4877" s="32">
        <v>0</v>
      </c>
      <c r="L4877" s="32"/>
    </row>
    <row r="4878" spans="1:12">
      <c r="A4878" s="56"/>
      <c r="B4878" s="56" t="s">
        <v>8112</v>
      </c>
      <c r="C4878" s="56" t="s">
        <v>10621</v>
      </c>
      <c r="D4878" s="32">
        <v>16199</v>
      </c>
      <c r="E4878" s="32">
        <v>-16198</v>
      </c>
      <c r="F4878" s="32">
        <v>1</v>
      </c>
      <c r="G4878" s="32">
        <v>0</v>
      </c>
      <c r="H4878" s="32">
        <v>0</v>
      </c>
      <c r="I4878" s="32">
        <v>0</v>
      </c>
      <c r="J4878" s="32">
        <v>0</v>
      </c>
      <c r="K4878" s="32">
        <v>0</v>
      </c>
      <c r="L4878" s="32"/>
    </row>
    <row r="4879" spans="1:12">
      <c r="A4879" s="56"/>
      <c r="B4879" s="56" t="s">
        <v>7740</v>
      </c>
      <c r="C4879" s="56" t="s">
        <v>10131</v>
      </c>
      <c r="D4879" s="32">
        <v>5000</v>
      </c>
      <c r="E4879" s="32">
        <v>-4999</v>
      </c>
      <c r="F4879" s="32">
        <v>1</v>
      </c>
      <c r="G4879" s="32">
        <v>0</v>
      </c>
      <c r="H4879" s="32">
        <v>0</v>
      </c>
      <c r="I4879" s="32">
        <v>0</v>
      </c>
      <c r="J4879" s="32">
        <v>0</v>
      </c>
      <c r="K4879" s="32">
        <v>0</v>
      </c>
      <c r="L4879" s="32"/>
    </row>
    <row r="4880" spans="1:12">
      <c r="A4880" s="56"/>
      <c r="B4880" s="56" t="s">
        <v>8113</v>
      </c>
      <c r="C4880" s="56" t="s">
        <v>10622</v>
      </c>
      <c r="D4880" s="32">
        <v>37889</v>
      </c>
      <c r="E4880" s="32">
        <v>-37888</v>
      </c>
      <c r="F4880" s="32">
        <v>1</v>
      </c>
      <c r="G4880" s="32">
        <v>0</v>
      </c>
      <c r="H4880" s="32">
        <v>0</v>
      </c>
      <c r="I4880" s="32">
        <v>0</v>
      </c>
      <c r="J4880" s="32">
        <v>0</v>
      </c>
      <c r="K4880" s="32">
        <v>0</v>
      </c>
      <c r="L4880" s="32"/>
    </row>
    <row r="4881" spans="1:12">
      <c r="A4881" s="56"/>
      <c r="B4881" s="56" t="s">
        <v>7741</v>
      </c>
      <c r="C4881" s="56" t="s">
        <v>10132</v>
      </c>
      <c r="D4881" s="32">
        <v>2775</v>
      </c>
      <c r="E4881" s="32">
        <v>-2774</v>
      </c>
      <c r="F4881" s="32">
        <v>1</v>
      </c>
      <c r="G4881" s="32">
        <v>0</v>
      </c>
      <c r="H4881" s="32">
        <v>0</v>
      </c>
      <c r="I4881" s="32">
        <v>0</v>
      </c>
      <c r="J4881" s="32">
        <v>0</v>
      </c>
      <c r="K4881" s="32">
        <v>0</v>
      </c>
      <c r="L4881" s="32"/>
    </row>
    <row r="4882" spans="1:12">
      <c r="A4882" s="56"/>
      <c r="B4882" s="56" t="s">
        <v>8064</v>
      </c>
      <c r="C4882" s="56" t="s">
        <v>10623</v>
      </c>
      <c r="D4882" s="32">
        <v>164700</v>
      </c>
      <c r="E4882" s="32">
        <v>-164699</v>
      </c>
      <c r="F4882" s="32">
        <v>1</v>
      </c>
      <c r="G4882" s="32">
        <v>0</v>
      </c>
      <c r="H4882" s="32">
        <v>0</v>
      </c>
      <c r="I4882" s="32">
        <v>0</v>
      </c>
      <c r="J4882" s="32">
        <v>0</v>
      </c>
      <c r="K4882" s="32">
        <v>0</v>
      </c>
      <c r="L4882" s="32"/>
    </row>
    <row r="4883" spans="1:12">
      <c r="A4883" s="56"/>
      <c r="B4883" s="56" t="s">
        <v>8114</v>
      </c>
      <c r="C4883" s="56" t="s">
        <v>10624</v>
      </c>
      <c r="D4883" s="32">
        <v>19326</v>
      </c>
      <c r="E4883" s="32">
        <v>-19325</v>
      </c>
      <c r="F4883" s="32">
        <v>1</v>
      </c>
      <c r="G4883" s="32">
        <v>0</v>
      </c>
      <c r="H4883" s="32">
        <v>0</v>
      </c>
      <c r="I4883" s="32">
        <v>0</v>
      </c>
      <c r="J4883" s="32">
        <v>0</v>
      </c>
      <c r="K4883" s="32">
        <v>0</v>
      </c>
      <c r="L4883" s="32"/>
    </row>
    <row r="4884" spans="1:12">
      <c r="A4884" s="56"/>
      <c r="B4884" s="56" t="s">
        <v>7742</v>
      </c>
      <c r="C4884" s="56" t="s">
        <v>10133</v>
      </c>
      <c r="D4884" s="32">
        <v>2850</v>
      </c>
      <c r="E4884" s="32">
        <v>-2849</v>
      </c>
      <c r="F4884" s="32">
        <v>1</v>
      </c>
      <c r="G4884" s="32">
        <v>0</v>
      </c>
      <c r="H4884" s="32">
        <v>0</v>
      </c>
      <c r="I4884" s="32">
        <v>0</v>
      </c>
      <c r="J4884" s="32">
        <v>0</v>
      </c>
      <c r="K4884" s="32">
        <v>0</v>
      </c>
      <c r="L4884" s="32"/>
    </row>
    <row r="4885" spans="1:12">
      <c r="A4885" s="56"/>
      <c r="B4885" s="56" t="s">
        <v>7743</v>
      </c>
      <c r="C4885" s="56" t="s">
        <v>10134</v>
      </c>
      <c r="D4885" s="32">
        <v>3194</v>
      </c>
      <c r="E4885" s="32">
        <v>-3193</v>
      </c>
      <c r="F4885" s="32">
        <v>1</v>
      </c>
      <c r="G4885" s="32">
        <v>0</v>
      </c>
      <c r="H4885" s="32">
        <v>0</v>
      </c>
      <c r="I4885" s="32">
        <v>0</v>
      </c>
      <c r="J4885" s="32">
        <v>0</v>
      </c>
      <c r="K4885" s="32">
        <v>0</v>
      </c>
      <c r="L4885" s="32"/>
    </row>
    <row r="4886" spans="1:12">
      <c r="A4886" s="56"/>
      <c r="B4886" s="56" t="s">
        <v>7744</v>
      </c>
      <c r="C4886" s="56" t="s">
        <v>10135</v>
      </c>
      <c r="D4886" s="32">
        <v>2185</v>
      </c>
      <c r="E4886" s="32">
        <v>-2184</v>
      </c>
      <c r="F4886" s="32">
        <v>1</v>
      </c>
      <c r="G4886" s="32">
        <v>0</v>
      </c>
      <c r="H4886" s="32">
        <v>0</v>
      </c>
      <c r="I4886" s="32">
        <v>0</v>
      </c>
      <c r="J4886" s="32">
        <v>0</v>
      </c>
      <c r="K4886" s="32">
        <v>0</v>
      </c>
      <c r="L4886" s="32"/>
    </row>
    <row r="4887" spans="1:12">
      <c r="A4887" s="56"/>
      <c r="B4887" s="56" t="s">
        <v>8263</v>
      </c>
      <c r="C4887" s="56" t="s">
        <v>10625</v>
      </c>
      <c r="D4887" s="32">
        <v>7968</v>
      </c>
      <c r="E4887" s="32">
        <v>-7967</v>
      </c>
      <c r="F4887" s="32">
        <v>1</v>
      </c>
      <c r="G4887" s="32">
        <v>0</v>
      </c>
      <c r="H4887" s="32">
        <v>0</v>
      </c>
      <c r="I4887" s="32">
        <v>0</v>
      </c>
      <c r="J4887" s="32">
        <v>0</v>
      </c>
      <c r="K4887" s="32">
        <v>0</v>
      </c>
      <c r="L4887" s="32"/>
    </row>
    <row r="4888" spans="1:12">
      <c r="A4888" s="56"/>
      <c r="B4888" s="56" t="s">
        <v>8115</v>
      </c>
      <c r="C4888" s="56" t="s">
        <v>10626</v>
      </c>
      <c r="D4888" s="32">
        <v>22500</v>
      </c>
      <c r="E4888" s="32">
        <v>-22499</v>
      </c>
      <c r="F4888" s="32">
        <v>1</v>
      </c>
      <c r="G4888" s="32">
        <v>0</v>
      </c>
      <c r="H4888" s="32">
        <v>0</v>
      </c>
      <c r="I4888" s="32">
        <v>0</v>
      </c>
      <c r="J4888" s="32">
        <v>0</v>
      </c>
      <c r="K4888" s="32">
        <v>0</v>
      </c>
      <c r="L4888" s="32"/>
    </row>
    <row r="4889" spans="1:12">
      <c r="A4889" s="56"/>
      <c r="B4889" s="56" t="s">
        <v>8263</v>
      </c>
      <c r="C4889" s="56" t="s">
        <v>10627</v>
      </c>
      <c r="D4889" s="32">
        <v>8242</v>
      </c>
      <c r="E4889" s="32">
        <v>-8241</v>
      </c>
      <c r="F4889" s="32">
        <v>1</v>
      </c>
      <c r="G4889" s="32">
        <v>0</v>
      </c>
      <c r="H4889" s="32">
        <v>0</v>
      </c>
      <c r="I4889" s="32">
        <v>0</v>
      </c>
      <c r="J4889" s="32">
        <v>0</v>
      </c>
      <c r="K4889" s="32">
        <v>0</v>
      </c>
      <c r="L4889" s="32"/>
    </row>
    <row r="4890" spans="1:12">
      <c r="A4890" s="56"/>
      <c r="B4890" s="56" t="s">
        <v>8080</v>
      </c>
      <c r="C4890" s="56" t="s">
        <v>10628</v>
      </c>
      <c r="D4890" s="32">
        <v>4296</v>
      </c>
      <c r="E4890" s="32">
        <v>-4295</v>
      </c>
      <c r="F4890" s="32">
        <v>1</v>
      </c>
      <c r="G4890" s="32">
        <v>0</v>
      </c>
      <c r="H4890" s="32">
        <v>0</v>
      </c>
      <c r="I4890" s="32">
        <v>0</v>
      </c>
      <c r="J4890" s="32">
        <v>0</v>
      </c>
      <c r="K4890" s="32">
        <v>0</v>
      </c>
      <c r="L4890" s="32"/>
    </row>
    <row r="4891" spans="1:12">
      <c r="A4891" s="56"/>
      <c r="B4891" s="56" t="s">
        <v>7745</v>
      </c>
      <c r="C4891" s="56" t="s">
        <v>10136</v>
      </c>
      <c r="D4891" s="32">
        <v>2655</v>
      </c>
      <c r="E4891" s="32">
        <v>-2654</v>
      </c>
      <c r="F4891" s="32">
        <v>1</v>
      </c>
      <c r="G4891" s="32">
        <v>0</v>
      </c>
      <c r="H4891" s="32">
        <v>0</v>
      </c>
      <c r="I4891" s="32">
        <v>0</v>
      </c>
      <c r="J4891" s="32">
        <v>0</v>
      </c>
      <c r="K4891" s="32">
        <v>0</v>
      </c>
      <c r="L4891" s="32"/>
    </row>
    <row r="4892" spans="1:12">
      <c r="A4892" s="56"/>
      <c r="B4892" s="56" t="s">
        <v>8080</v>
      </c>
      <c r="C4892" s="56" t="s">
        <v>10629</v>
      </c>
      <c r="D4892" s="32">
        <v>4000</v>
      </c>
      <c r="E4892" s="32">
        <v>-3999</v>
      </c>
      <c r="F4892" s="32">
        <v>1</v>
      </c>
      <c r="G4892" s="32">
        <v>0</v>
      </c>
      <c r="H4892" s="32">
        <v>0</v>
      </c>
      <c r="I4892" s="32">
        <v>0</v>
      </c>
      <c r="J4892" s="32">
        <v>0</v>
      </c>
      <c r="K4892" s="32">
        <v>0</v>
      </c>
      <c r="L4892" s="32"/>
    </row>
    <row r="4893" spans="1:12">
      <c r="A4893" s="56"/>
      <c r="B4893" s="56" t="s">
        <v>7746</v>
      </c>
      <c r="C4893" s="56" t="s">
        <v>10137</v>
      </c>
      <c r="D4893" s="32">
        <v>3837</v>
      </c>
      <c r="E4893" s="32">
        <v>-3836</v>
      </c>
      <c r="F4893" s="32">
        <v>1</v>
      </c>
      <c r="G4893" s="32">
        <v>0</v>
      </c>
      <c r="H4893" s="32">
        <v>0</v>
      </c>
      <c r="I4893" s="32">
        <v>0</v>
      </c>
      <c r="J4893" s="32">
        <v>0</v>
      </c>
      <c r="K4893" s="32">
        <v>0</v>
      </c>
      <c r="L4893" s="32"/>
    </row>
    <row r="4894" spans="1:12">
      <c r="A4894" s="56"/>
      <c r="B4894" s="56" t="s">
        <v>7747</v>
      </c>
      <c r="C4894" s="56" t="s">
        <v>10138</v>
      </c>
      <c r="D4894" s="32">
        <v>1919</v>
      </c>
      <c r="E4894" s="32">
        <v>-1918</v>
      </c>
      <c r="F4894" s="32">
        <v>1</v>
      </c>
      <c r="G4894" s="32">
        <v>0</v>
      </c>
      <c r="H4894" s="32">
        <v>0</v>
      </c>
      <c r="I4894" s="32">
        <v>0</v>
      </c>
      <c r="J4894" s="32">
        <v>0</v>
      </c>
      <c r="K4894" s="32">
        <v>0</v>
      </c>
      <c r="L4894" s="32"/>
    </row>
    <row r="4895" spans="1:12">
      <c r="A4895" s="56"/>
      <c r="B4895" s="56" t="s">
        <v>7740</v>
      </c>
      <c r="C4895" s="56" t="s">
        <v>10139</v>
      </c>
      <c r="D4895" s="32">
        <v>5000</v>
      </c>
      <c r="E4895" s="32">
        <v>-4999</v>
      </c>
      <c r="F4895" s="32">
        <v>1</v>
      </c>
      <c r="G4895" s="32">
        <v>0</v>
      </c>
      <c r="H4895" s="32">
        <v>0</v>
      </c>
      <c r="I4895" s="32">
        <v>0</v>
      </c>
      <c r="J4895" s="32">
        <v>0</v>
      </c>
      <c r="K4895" s="32">
        <v>0</v>
      </c>
      <c r="L4895" s="32"/>
    </row>
    <row r="4896" spans="1:12">
      <c r="A4896" s="56"/>
      <c r="B4896" s="56" t="s">
        <v>7748</v>
      </c>
      <c r="C4896" s="56" t="s">
        <v>10140</v>
      </c>
      <c r="D4896" s="32">
        <v>4289</v>
      </c>
      <c r="E4896" s="32">
        <v>-4288</v>
      </c>
      <c r="F4896" s="32">
        <v>1</v>
      </c>
      <c r="G4896" s="32">
        <v>0</v>
      </c>
      <c r="H4896" s="32">
        <v>0</v>
      </c>
      <c r="I4896" s="32">
        <v>0</v>
      </c>
      <c r="J4896" s="32">
        <v>0</v>
      </c>
      <c r="K4896" s="32">
        <v>0</v>
      </c>
      <c r="L4896" s="32"/>
    </row>
    <row r="4897" spans="1:12">
      <c r="A4897" s="56"/>
      <c r="B4897" s="56" t="s">
        <v>7749</v>
      </c>
      <c r="C4897" s="56" t="s">
        <v>10141</v>
      </c>
      <c r="D4897" s="32">
        <v>3100</v>
      </c>
      <c r="E4897" s="32">
        <v>-3099</v>
      </c>
      <c r="F4897" s="32">
        <v>1</v>
      </c>
      <c r="G4897" s="32">
        <v>0</v>
      </c>
      <c r="H4897" s="32">
        <v>0</v>
      </c>
      <c r="I4897" s="32">
        <v>0</v>
      </c>
      <c r="J4897" s="32">
        <v>0</v>
      </c>
      <c r="K4897" s="32">
        <v>0</v>
      </c>
      <c r="L4897" s="32"/>
    </row>
    <row r="4898" spans="1:12">
      <c r="A4898" s="56"/>
      <c r="B4898" s="56" t="s">
        <v>8116</v>
      </c>
      <c r="C4898" s="56" t="s">
        <v>10630</v>
      </c>
      <c r="D4898" s="32">
        <v>14800</v>
      </c>
      <c r="E4898" s="32">
        <v>-14799</v>
      </c>
      <c r="F4898" s="32">
        <v>1</v>
      </c>
      <c r="G4898" s="32">
        <v>0</v>
      </c>
      <c r="H4898" s="32">
        <v>0</v>
      </c>
      <c r="I4898" s="32">
        <v>0</v>
      </c>
      <c r="J4898" s="32">
        <v>0</v>
      </c>
      <c r="K4898" s="32">
        <v>0</v>
      </c>
      <c r="L4898" s="32"/>
    </row>
    <row r="4899" spans="1:12">
      <c r="A4899" s="56"/>
      <c r="B4899" s="56" t="s">
        <v>7750</v>
      </c>
      <c r="C4899" s="56" t="s">
        <v>10142</v>
      </c>
      <c r="D4899" s="32">
        <v>2500</v>
      </c>
      <c r="E4899" s="32">
        <v>-2499</v>
      </c>
      <c r="F4899" s="32">
        <v>1</v>
      </c>
      <c r="G4899" s="32">
        <v>0</v>
      </c>
      <c r="H4899" s="32">
        <v>0</v>
      </c>
      <c r="I4899" s="32">
        <v>0</v>
      </c>
      <c r="J4899" s="32">
        <v>0</v>
      </c>
      <c r="K4899" s="32">
        <v>0</v>
      </c>
      <c r="L4899" s="32"/>
    </row>
    <row r="4900" spans="1:12">
      <c r="A4900" s="56"/>
      <c r="B4900" s="56" t="s">
        <v>8348</v>
      </c>
      <c r="C4900" s="56" t="s">
        <v>10631</v>
      </c>
      <c r="D4900" s="32">
        <v>7907</v>
      </c>
      <c r="E4900" s="32">
        <v>-7906</v>
      </c>
      <c r="F4900" s="32">
        <v>1</v>
      </c>
      <c r="G4900" s="32">
        <v>0</v>
      </c>
      <c r="H4900" s="32">
        <v>0</v>
      </c>
      <c r="I4900" s="32">
        <v>0</v>
      </c>
      <c r="J4900" s="32">
        <v>0</v>
      </c>
      <c r="K4900" s="32">
        <v>0</v>
      </c>
      <c r="L4900" s="32"/>
    </row>
    <row r="4901" spans="1:12">
      <c r="A4901" s="56"/>
      <c r="B4901" s="56" t="s">
        <v>7751</v>
      </c>
      <c r="C4901" s="56" t="s">
        <v>10143</v>
      </c>
      <c r="D4901" s="32">
        <v>4048</v>
      </c>
      <c r="E4901" s="32">
        <v>-4047</v>
      </c>
      <c r="F4901" s="32">
        <v>1</v>
      </c>
      <c r="G4901" s="32">
        <v>0</v>
      </c>
      <c r="H4901" s="32">
        <v>0</v>
      </c>
      <c r="I4901" s="32">
        <v>0</v>
      </c>
      <c r="J4901" s="32">
        <v>0</v>
      </c>
      <c r="K4901" s="32">
        <v>0</v>
      </c>
      <c r="L4901" s="32"/>
    </row>
    <row r="4902" spans="1:12">
      <c r="A4902" s="56"/>
      <c r="B4902" s="56" t="s">
        <v>7752</v>
      </c>
      <c r="C4902" s="56" t="s">
        <v>10144</v>
      </c>
      <c r="D4902" s="32">
        <v>2681</v>
      </c>
      <c r="E4902" s="32">
        <v>-2680</v>
      </c>
      <c r="F4902" s="32">
        <v>1</v>
      </c>
      <c r="G4902" s="32">
        <v>0</v>
      </c>
      <c r="H4902" s="32">
        <v>0</v>
      </c>
      <c r="I4902" s="32">
        <v>0</v>
      </c>
      <c r="J4902" s="32">
        <v>0</v>
      </c>
      <c r="K4902" s="32">
        <v>0</v>
      </c>
      <c r="L4902" s="32"/>
    </row>
    <row r="4903" spans="1:12">
      <c r="A4903" s="56"/>
      <c r="B4903" s="56" t="s">
        <v>9119</v>
      </c>
      <c r="C4903" s="56" t="s">
        <v>10145</v>
      </c>
      <c r="D4903" s="32">
        <v>818</v>
      </c>
      <c r="E4903" s="32">
        <v>-817</v>
      </c>
      <c r="F4903" s="32">
        <v>1</v>
      </c>
      <c r="G4903" s="32">
        <v>0</v>
      </c>
      <c r="H4903" s="32">
        <v>0</v>
      </c>
      <c r="I4903" s="32">
        <v>0</v>
      </c>
      <c r="J4903" s="32">
        <v>0</v>
      </c>
      <c r="K4903" s="32">
        <v>0</v>
      </c>
      <c r="L4903" s="32"/>
    </row>
    <row r="4904" spans="1:12">
      <c r="A4904" s="56"/>
      <c r="B4904" s="56" t="s">
        <v>7749</v>
      </c>
      <c r="C4904" s="56" t="s">
        <v>10632</v>
      </c>
      <c r="D4904" s="32">
        <v>24400</v>
      </c>
      <c r="E4904" s="32">
        <v>-24399</v>
      </c>
      <c r="F4904" s="32">
        <v>1</v>
      </c>
      <c r="G4904" s="32">
        <v>0</v>
      </c>
      <c r="H4904" s="32">
        <v>0</v>
      </c>
      <c r="I4904" s="32">
        <v>0</v>
      </c>
      <c r="J4904" s="32">
        <v>0</v>
      </c>
      <c r="K4904" s="32">
        <v>0</v>
      </c>
      <c r="L4904" s="32"/>
    </row>
    <row r="4905" spans="1:12">
      <c r="A4905" s="56"/>
      <c r="B4905" s="56" t="s">
        <v>8117</v>
      </c>
      <c r="C4905" s="56" t="s">
        <v>10633</v>
      </c>
      <c r="D4905" s="32">
        <v>17800</v>
      </c>
      <c r="E4905" s="32">
        <v>-17799</v>
      </c>
      <c r="F4905" s="32">
        <v>1</v>
      </c>
      <c r="G4905" s="32">
        <v>0</v>
      </c>
      <c r="H4905" s="32">
        <v>0</v>
      </c>
      <c r="I4905" s="32">
        <v>0</v>
      </c>
      <c r="J4905" s="32">
        <v>0</v>
      </c>
      <c r="K4905" s="32">
        <v>0</v>
      </c>
      <c r="L4905" s="32"/>
    </row>
    <row r="4906" spans="1:12">
      <c r="A4906" s="56"/>
      <c r="B4906" s="56" t="s">
        <v>9120</v>
      </c>
      <c r="C4906" s="56" t="s">
        <v>10146</v>
      </c>
      <c r="D4906" s="32">
        <v>3020</v>
      </c>
      <c r="E4906" s="32">
        <v>-3019</v>
      </c>
      <c r="F4906" s="32">
        <v>1</v>
      </c>
      <c r="G4906" s="32">
        <v>0</v>
      </c>
      <c r="H4906" s="32">
        <v>0</v>
      </c>
      <c r="I4906" s="32">
        <v>0</v>
      </c>
      <c r="J4906" s="32">
        <v>0</v>
      </c>
      <c r="K4906" s="32">
        <v>0</v>
      </c>
      <c r="L4906" s="32"/>
    </row>
    <row r="4907" spans="1:12">
      <c r="A4907" s="56"/>
      <c r="B4907" s="56" t="s">
        <v>7753</v>
      </c>
      <c r="C4907" s="56" t="s">
        <v>10147</v>
      </c>
      <c r="D4907" s="32">
        <v>3550</v>
      </c>
      <c r="E4907" s="32">
        <v>-3549</v>
      </c>
      <c r="F4907" s="32">
        <v>1</v>
      </c>
      <c r="G4907" s="32">
        <v>0</v>
      </c>
      <c r="H4907" s="32">
        <v>0</v>
      </c>
      <c r="I4907" s="32">
        <v>0</v>
      </c>
      <c r="J4907" s="32">
        <v>0</v>
      </c>
      <c r="K4907" s="32">
        <v>0</v>
      </c>
      <c r="L4907" s="32"/>
    </row>
    <row r="4908" spans="1:12">
      <c r="A4908" s="56"/>
      <c r="B4908" s="56" t="s">
        <v>8349</v>
      </c>
      <c r="C4908" s="56" t="s">
        <v>10634</v>
      </c>
      <c r="D4908" s="32">
        <v>3990</v>
      </c>
      <c r="E4908" s="32">
        <v>-3989</v>
      </c>
      <c r="F4908" s="32">
        <v>1</v>
      </c>
      <c r="G4908" s="32">
        <v>0</v>
      </c>
      <c r="H4908" s="32">
        <v>0</v>
      </c>
      <c r="I4908" s="32">
        <v>0</v>
      </c>
      <c r="J4908" s="32">
        <v>0</v>
      </c>
      <c r="K4908" s="32">
        <v>0</v>
      </c>
      <c r="L4908" s="32"/>
    </row>
    <row r="4909" spans="1:12">
      <c r="A4909" s="56"/>
      <c r="B4909" s="56" t="s">
        <v>8350</v>
      </c>
      <c r="C4909" s="56" t="s">
        <v>10635</v>
      </c>
      <c r="D4909" s="32">
        <v>5810</v>
      </c>
      <c r="E4909" s="32">
        <v>-5809</v>
      </c>
      <c r="F4909" s="32">
        <v>1</v>
      </c>
      <c r="G4909" s="32">
        <v>0</v>
      </c>
      <c r="H4909" s="32">
        <v>0</v>
      </c>
      <c r="I4909" s="32">
        <v>0</v>
      </c>
      <c r="J4909" s="32">
        <v>0</v>
      </c>
      <c r="K4909" s="32">
        <v>0</v>
      </c>
      <c r="L4909" s="32"/>
    </row>
    <row r="4910" spans="1:12">
      <c r="A4910" s="56"/>
      <c r="B4910" s="56" t="s">
        <v>7773</v>
      </c>
      <c r="C4910" s="56" t="s">
        <v>10636</v>
      </c>
      <c r="D4910" s="32">
        <v>7770</v>
      </c>
      <c r="E4910" s="32">
        <v>-7769</v>
      </c>
      <c r="F4910" s="32">
        <v>1</v>
      </c>
      <c r="G4910" s="32">
        <v>0</v>
      </c>
      <c r="H4910" s="32">
        <v>0</v>
      </c>
      <c r="I4910" s="32">
        <v>0</v>
      </c>
      <c r="J4910" s="32">
        <v>0</v>
      </c>
      <c r="K4910" s="32">
        <v>0</v>
      </c>
      <c r="L4910" s="32"/>
    </row>
    <row r="4911" spans="1:12">
      <c r="A4911" s="56"/>
      <c r="B4911" s="56" t="s">
        <v>7771</v>
      </c>
      <c r="C4911" s="56" t="s">
        <v>10637</v>
      </c>
      <c r="D4911" s="32">
        <v>221548</v>
      </c>
      <c r="E4911" s="32">
        <v>-221547</v>
      </c>
      <c r="F4911" s="32">
        <v>1</v>
      </c>
      <c r="G4911" s="32">
        <v>0</v>
      </c>
      <c r="H4911" s="32">
        <v>0</v>
      </c>
      <c r="I4911" s="32">
        <v>0</v>
      </c>
      <c r="J4911" s="32">
        <v>0</v>
      </c>
      <c r="K4911" s="32">
        <v>0</v>
      </c>
      <c r="L4911" s="32"/>
    </row>
    <row r="4912" spans="1:12">
      <c r="A4912" s="56"/>
      <c r="B4912" s="56" t="s">
        <v>8118</v>
      </c>
      <c r="C4912" s="56" t="s">
        <v>10638</v>
      </c>
      <c r="D4912" s="32">
        <v>14867</v>
      </c>
      <c r="E4912" s="32">
        <v>-14866</v>
      </c>
      <c r="F4912" s="32">
        <v>1</v>
      </c>
      <c r="G4912" s="32">
        <v>0</v>
      </c>
      <c r="H4912" s="32">
        <v>0</v>
      </c>
      <c r="I4912" s="32">
        <v>0</v>
      </c>
      <c r="J4912" s="32">
        <v>0</v>
      </c>
      <c r="K4912" s="32">
        <v>0</v>
      </c>
      <c r="L4912" s="32"/>
    </row>
    <row r="4913" spans="1:12">
      <c r="A4913" s="56"/>
      <c r="B4913" s="56" t="s">
        <v>8119</v>
      </c>
      <c r="C4913" s="56" t="s">
        <v>10639</v>
      </c>
      <c r="D4913" s="32">
        <v>6437</v>
      </c>
      <c r="E4913" s="32">
        <v>-6436</v>
      </c>
      <c r="F4913" s="32">
        <v>1</v>
      </c>
      <c r="G4913" s="32">
        <v>0</v>
      </c>
      <c r="H4913" s="32">
        <v>0</v>
      </c>
      <c r="I4913" s="32">
        <v>0</v>
      </c>
      <c r="J4913" s="32">
        <v>0</v>
      </c>
      <c r="K4913" s="32">
        <v>0</v>
      </c>
      <c r="L4913" s="32"/>
    </row>
    <row r="4914" spans="1:12">
      <c r="A4914" s="56"/>
      <c r="B4914" s="56" t="s">
        <v>8117</v>
      </c>
      <c r="C4914" s="56" t="s">
        <v>10640</v>
      </c>
      <c r="D4914" s="32">
        <v>17800</v>
      </c>
      <c r="E4914" s="32">
        <v>-17799</v>
      </c>
      <c r="F4914" s="32">
        <v>1</v>
      </c>
      <c r="G4914" s="32">
        <v>0</v>
      </c>
      <c r="H4914" s="32">
        <v>0</v>
      </c>
      <c r="I4914" s="32">
        <v>0</v>
      </c>
      <c r="J4914" s="32">
        <v>0</v>
      </c>
      <c r="K4914" s="32">
        <v>0</v>
      </c>
      <c r="L4914" s="32"/>
    </row>
    <row r="4915" spans="1:12">
      <c r="A4915" s="56"/>
      <c r="B4915" s="56" t="s">
        <v>8065</v>
      </c>
      <c r="C4915" s="56" t="s">
        <v>10641</v>
      </c>
      <c r="D4915" s="32">
        <v>19882</v>
      </c>
      <c r="E4915" s="32">
        <v>-19881</v>
      </c>
      <c r="F4915" s="32">
        <v>1</v>
      </c>
      <c r="G4915" s="32">
        <v>0</v>
      </c>
      <c r="H4915" s="32">
        <v>0</v>
      </c>
      <c r="I4915" s="32">
        <v>0</v>
      </c>
      <c r="J4915" s="32">
        <v>0</v>
      </c>
      <c r="K4915" s="32">
        <v>0</v>
      </c>
      <c r="L4915" s="32"/>
    </row>
    <row r="4916" spans="1:12">
      <c r="A4916" s="56"/>
      <c r="B4916" s="56" t="s">
        <v>8066</v>
      </c>
      <c r="C4916" s="56" t="s">
        <v>10642</v>
      </c>
      <c r="D4916" s="32">
        <v>102253</v>
      </c>
      <c r="E4916" s="32">
        <v>-102252</v>
      </c>
      <c r="F4916" s="32">
        <v>1</v>
      </c>
      <c r="G4916" s="32">
        <v>0</v>
      </c>
      <c r="H4916" s="32">
        <v>0</v>
      </c>
      <c r="I4916" s="32">
        <v>0</v>
      </c>
      <c r="J4916" s="32">
        <v>0</v>
      </c>
      <c r="K4916" s="32">
        <v>0</v>
      </c>
      <c r="L4916" s="32"/>
    </row>
    <row r="4917" spans="1:12">
      <c r="A4917" s="56"/>
      <c r="B4917" s="56" t="s">
        <v>8067</v>
      </c>
      <c r="C4917" s="56" t="s">
        <v>10643</v>
      </c>
      <c r="D4917" s="32">
        <v>262449</v>
      </c>
      <c r="E4917" s="32">
        <v>-262448</v>
      </c>
      <c r="F4917" s="32">
        <v>1</v>
      </c>
      <c r="G4917" s="32">
        <v>0</v>
      </c>
      <c r="H4917" s="32">
        <v>0</v>
      </c>
      <c r="I4917" s="32">
        <v>0</v>
      </c>
      <c r="J4917" s="32">
        <v>0</v>
      </c>
      <c r="K4917" s="32">
        <v>0</v>
      </c>
      <c r="L4917" s="32"/>
    </row>
    <row r="4918" spans="1:12">
      <c r="A4918" s="56"/>
      <c r="B4918" s="56" t="s">
        <v>7754</v>
      </c>
      <c r="C4918" s="56" t="s">
        <v>10148</v>
      </c>
      <c r="D4918" s="32">
        <v>1770</v>
      </c>
      <c r="E4918" s="32">
        <v>-1769</v>
      </c>
      <c r="F4918" s="32">
        <v>1</v>
      </c>
      <c r="G4918" s="32">
        <v>0</v>
      </c>
      <c r="H4918" s="32">
        <v>0</v>
      </c>
      <c r="I4918" s="32">
        <v>0</v>
      </c>
      <c r="J4918" s="32">
        <v>0</v>
      </c>
      <c r="K4918" s="32">
        <v>0</v>
      </c>
      <c r="L4918" s="32"/>
    </row>
    <row r="4919" spans="1:12">
      <c r="A4919" s="56"/>
      <c r="B4919" s="56" t="s">
        <v>8351</v>
      </c>
      <c r="C4919" s="56" t="s">
        <v>10644</v>
      </c>
      <c r="D4919" s="32">
        <v>9850</v>
      </c>
      <c r="E4919" s="32">
        <v>-9849</v>
      </c>
      <c r="F4919" s="32">
        <v>1</v>
      </c>
      <c r="G4919" s="32">
        <v>0</v>
      </c>
      <c r="H4919" s="32">
        <v>0</v>
      </c>
      <c r="I4919" s="32">
        <v>0</v>
      </c>
      <c r="J4919" s="32">
        <v>0</v>
      </c>
      <c r="K4919" s="32">
        <v>0</v>
      </c>
      <c r="L4919" s="32"/>
    </row>
    <row r="4920" spans="1:12">
      <c r="A4920" s="56"/>
      <c r="B4920" s="56" t="s">
        <v>8120</v>
      </c>
      <c r="C4920" s="56" t="s">
        <v>10645</v>
      </c>
      <c r="D4920" s="32">
        <v>4393</v>
      </c>
      <c r="E4920" s="32">
        <v>-4392</v>
      </c>
      <c r="F4920" s="32">
        <v>1</v>
      </c>
      <c r="G4920" s="32">
        <v>0</v>
      </c>
      <c r="H4920" s="32">
        <v>0</v>
      </c>
      <c r="I4920" s="32">
        <v>0</v>
      </c>
      <c r="J4920" s="32">
        <v>0</v>
      </c>
      <c r="K4920" s="32">
        <v>0</v>
      </c>
      <c r="L4920" s="32"/>
    </row>
    <row r="4921" spans="1:12">
      <c r="A4921" s="56"/>
      <c r="B4921" s="56" t="s">
        <v>8121</v>
      </c>
      <c r="C4921" s="56" t="s">
        <v>10646</v>
      </c>
      <c r="D4921" s="32">
        <v>19997</v>
      </c>
      <c r="E4921" s="32">
        <v>-19996</v>
      </c>
      <c r="F4921" s="32">
        <v>1</v>
      </c>
      <c r="G4921" s="32">
        <v>0</v>
      </c>
      <c r="H4921" s="32">
        <v>0</v>
      </c>
      <c r="I4921" s="32">
        <v>0</v>
      </c>
      <c r="J4921" s="32">
        <v>0</v>
      </c>
      <c r="K4921" s="32">
        <v>0</v>
      </c>
      <c r="L4921" s="32"/>
    </row>
    <row r="4922" spans="1:12">
      <c r="A4922" s="56"/>
      <c r="B4922" s="56" t="s">
        <v>7755</v>
      </c>
      <c r="C4922" s="56" t="s">
        <v>10149</v>
      </c>
      <c r="D4922" s="32">
        <v>2000</v>
      </c>
      <c r="E4922" s="32">
        <v>-1999</v>
      </c>
      <c r="F4922" s="32">
        <v>1</v>
      </c>
      <c r="G4922" s="32">
        <v>0</v>
      </c>
      <c r="H4922" s="32">
        <v>0</v>
      </c>
      <c r="I4922" s="32">
        <v>0</v>
      </c>
      <c r="J4922" s="32">
        <v>0</v>
      </c>
      <c r="K4922" s="32">
        <v>0</v>
      </c>
      <c r="L4922" s="32"/>
    </row>
    <row r="4923" spans="1:12">
      <c r="A4923" s="56"/>
      <c r="B4923" s="56" t="s">
        <v>8352</v>
      </c>
      <c r="C4923" s="56" t="s">
        <v>10647</v>
      </c>
      <c r="D4923" s="32">
        <v>4400</v>
      </c>
      <c r="E4923" s="32">
        <v>-4399</v>
      </c>
      <c r="F4923" s="32">
        <v>1</v>
      </c>
      <c r="G4923" s="32">
        <v>0</v>
      </c>
      <c r="H4923" s="32">
        <v>0</v>
      </c>
      <c r="I4923" s="32">
        <v>0</v>
      </c>
      <c r="J4923" s="32">
        <v>0</v>
      </c>
      <c r="K4923" s="32">
        <v>0</v>
      </c>
      <c r="L4923" s="32"/>
    </row>
    <row r="4924" spans="1:12">
      <c r="A4924" s="56"/>
      <c r="B4924" s="56" t="s">
        <v>7894</v>
      </c>
      <c r="C4924" s="56" t="s">
        <v>10055</v>
      </c>
      <c r="D4924" s="32">
        <v>5181</v>
      </c>
      <c r="E4924" s="32">
        <v>-5180</v>
      </c>
      <c r="F4924" s="32">
        <v>1</v>
      </c>
      <c r="G4924" s="32">
        <v>0</v>
      </c>
      <c r="H4924" s="32">
        <v>0</v>
      </c>
      <c r="I4924" s="32">
        <v>0</v>
      </c>
      <c r="J4924" s="32">
        <v>0</v>
      </c>
      <c r="K4924" s="32">
        <v>0</v>
      </c>
      <c r="L4924" s="32"/>
    </row>
    <row r="4925" spans="1:12">
      <c r="A4925" s="56"/>
      <c r="B4925" s="56" t="s">
        <v>7895</v>
      </c>
      <c r="C4925" s="56" t="s">
        <v>10056</v>
      </c>
      <c r="D4925" s="32">
        <v>4798</v>
      </c>
      <c r="E4925" s="32">
        <v>-4797</v>
      </c>
      <c r="F4925" s="32">
        <v>1</v>
      </c>
      <c r="G4925" s="32">
        <v>0</v>
      </c>
      <c r="H4925" s="32">
        <v>0</v>
      </c>
      <c r="I4925" s="32">
        <v>0</v>
      </c>
      <c r="J4925" s="32">
        <v>0</v>
      </c>
      <c r="K4925" s="32">
        <v>0</v>
      </c>
      <c r="L4925" s="32"/>
    </row>
    <row r="4926" spans="1:12">
      <c r="A4926" s="56"/>
      <c r="B4926" s="56" t="s">
        <v>8353</v>
      </c>
      <c r="C4926" s="56" t="s">
        <v>10648</v>
      </c>
      <c r="D4926" s="32">
        <v>8060</v>
      </c>
      <c r="E4926" s="32">
        <v>-8059</v>
      </c>
      <c r="F4926" s="32">
        <v>1</v>
      </c>
      <c r="G4926" s="32">
        <v>0</v>
      </c>
      <c r="H4926" s="32">
        <v>0</v>
      </c>
      <c r="I4926" s="32">
        <v>0</v>
      </c>
      <c r="J4926" s="32">
        <v>0</v>
      </c>
      <c r="K4926" s="32">
        <v>0</v>
      </c>
      <c r="L4926" s="32"/>
    </row>
    <row r="4927" spans="1:12">
      <c r="A4927" s="56"/>
      <c r="B4927" s="56" t="s">
        <v>8068</v>
      </c>
      <c r="C4927" s="56" t="s">
        <v>10649</v>
      </c>
      <c r="D4927" s="32">
        <v>17800</v>
      </c>
      <c r="E4927" s="32">
        <v>-17799</v>
      </c>
      <c r="F4927" s="32">
        <v>1</v>
      </c>
      <c r="G4927" s="32">
        <v>0</v>
      </c>
      <c r="H4927" s="32">
        <v>0</v>
      </c>
      <c r="I4927" s="32">
        <v>0</v>
      </c>
      <c r="J4927" s="32">
        <v>0</v>
      </c>
      <c r="K4927" s="32">
        <v>0</v>
      </c>
      <c r="L4927" s="32"/>
    </row>
    <row r="4928" spans="1:12">
      <c r="A4928" s="56"/>
      <c r="B4928" s="56" t="s">
        <v>8069</v>
      </c>
      <c r="C4928" s="56" t="s">
        <v>265</v>
      </c>
      <c r="D4928" s="32">
        <v>30071</v>
      </c>
      <c r="E4928" s="32">
        <v>-30070</v>
      </c>
      <c r="F4928" s="32">
        <v>1</v>
      </c>
      <c r="G4928" s="32">
        <v>0</v>
      </c>
      <c r="H4928" s="32">
        <v>0</v>
      </c>
      <c r="I4928" s="32">
        <v>0</v>
      </c>
      <c r="J4928" s="32">
        <v>0</v>
      </c>
      <c r="K4928" s="32">
        <v>0</v>
      </c>
      <c r="L4928" s="32"/>
    </row>
    <row r="4929" spans="1:12">
      <c r="A4929" s="56"/>
      <c r="B4929" s="56" t="s">
        <v>8070</v>
      </c>
      <c r="C4929" s="56" t="s">
        <v>10650</v>
      </c>
      <c r="D4929" s="32">
        <v>9000</v>
      </c>
      <c r="E4929" s="32">
        <v>-8999</v>
      </c>
      <c r="F4929" s="32">
        <v>1</v>
      </c>
      <c r="G4929" s="32">
        <v>0</v>
      </c>
      <c r="H4929" s="32">
        <v>0</v>
      </c>
      <c r="I4929" s="32">
        <v>0</v>
      </c>
      <c r="J4929" s="32">
        <v>0</v>
      </c>
      <c r="K4929" s="32">
        <v>0</v>
      </c>
      <c r="L4929" s="32"/>
    </row>
    <row r="4930" spans="1:12">
      <c r="A4930" s="56"/>
      <c r="B4930" s="56" t="s">
        <v>7779</v>
      </c>
      <c r="C4930" s="56" t="s">
        <v>10651</v>
      </c>
      <c r="D4930" s="32">
        <v>12705</v>
      </c>
      <c r="E4930" s="32">
        <v>-12704</v>
      </c>
      <c r="F4930" s="32">
        <v>1</v>
      </c>
      <c r="G4930" s="32">
        <v>0</v>
      </c>
      <c r="H4930" s="32">
        <v>0</v>
      </c>
      <c r="I4930" s="32">
        <v>0</v>
      </c>
      <c r="J4930" s="32">
        <v>0</v>
      </c>
      <c r="K4930" s="32">
        <v>0</v>
      </c>
      <c r="L4930" s="32"/>
    </row>
    <row r="4931" spans="1:12">
      <c r="A4931" s="56"/>
      <c r="B4931" s="56" t="s">
        <v>7779</v>
      </c>
      <c r="C4931" s="56" t="s">
        <v>10652</v>
      </c>
      <c r="D4931" s="32">
        <v>16985</v>
      </c>
      <c r="E4931" s="32">
        <v>-16984</v>
      </c>
      <c r="F4931" s="32">
        <v>1</v>
      </c>
      <c r="G4931" s="32">
        <v>0</v>
      </c>
      <c r="H4931" s="32">
        <v>0</v>
      </c>
      <c r="I4931" s="32">
        <v>0</v>
      </c>
      <c r="J4931" s="32">
        <v>0</v>
      </c>
      <c r="K4931" s="32">
        <v>0</v>
      </c>
      <c r="L4931" s="32"/>
    </row>
    <row r="4932" spans="1:12">
      <c r="A4932" s="56"/>
      <c r="B4932" s="56" t="s">
        <v>7779</v>
      </c>
      <c r="C4932" s="56" t="s">
        <v>10653</v>
      </c>
      <c r="D4932" s="32">
        <v>3630</v>
      </c>
      <c r="E4932" s="32">
        <v>-3629</v>
      </c>
      <c r="F4932" s="32">
        <v>1</v>
      </c>
      <c r="G4932" s="32">
        <v>0</v>
      </c>
      <c r="H4932" s="32">
        <v>0</v>
      </c>
      <c r="I4932" s="32">
        <v>0</v>
      </c>
      <c r="J4932" s="32">
        <v>0</v>
      </c>
      <c r="K4932" s="32">
        <v>0</v>
      </c>
      <c r="L4932" s="32"/>
    </row>
    <row r="4933" spans="1:12">
      <c r="A4933" s="56"/>
      <c r="B4933" s="56" t="s">
        <v>8354</v>
      </c>
      <c r="C4933" s="56" t="s">
        <v>10654</v>
      </c>
      <c r="D4933" s="32">
        <v>7969</v>
      </c>
      <c r="E4933" s="32">
        <v>-7968</v>
      </c>
      <c r="F4933" s="32">
        <v>1</v>
      </c>
      <c r="G4933" s="32">
        <v>0</v>
      </c>
      <c r="H4933" s="32">
        <v>0</v>
      </c>
      <c r="I4933" s="32">
        <v>0</v>
      </c>
      <c r="J4933" s="32">
        <v>0</v>
      </c>
      <c r="K4933" s="32">
        <v>0</v>
      </c>
      <c r="L4933" s="32"/>
    </row>
    <row r="4934" spans="1:12">
      <c r="A4934" s="56"/>
      <c r="B4934" s="56" t="s">
        <v>8071</v>
      </c>
      <c r="C4934" s="56" t="s">
        <v>10655</v>
      </c>
      <c r="D4934" s="32">
        <v>107856</v>
      </c>
      <c r="E4934" s="32">
        <v>-107855</v>
      </c>
      <c r="F4934" s="32">
        <v>1</v>
      </c>
      <c r="G4934" s="32">
        <v>0</v>
      </c>
      <c r="H4934" s="32">
        <v>0</v>
      </c>
      <c r="I4934" s="32">
        <v>0</v>
      </c>
      <c r="J4934" s="32">
        <v>0</v>
      </c>
      <c r="K4934" s="32">
        <v>0</v>
      </c>
      <c r="L4934" s="32"/>
    </row>
    <row r="4935" spans="1:12">
      <c r="A4935" s="56"/>
      <c r="B4935" s="56" t="s">
        <v>8072</v>
      </c>
      <c r="C4935" s="56" t="s">
        <v>10656</v>
      </c>
      <c r="D4935" s="32">
        <v>111849</v>
      </c>
      <c r="E4935" s="32">
        <v>-111848</v>
      </c>
      <c r="F4935" s="32">
        <v>1</v>
      </c>
      <c r="G4935" s="32">
        <v>0</v>
      </c>
      <c r="H4935" s="32">
        <v>0</v>
      </c>
      <c r="I4935" s="32">
        <v>0</v>
      </c>
      <c r="J4935" s="32">
        <v>0</v>
      </c>
      <c r="K4935" s="32">
        <v>0</v>
      </c>
      <c r="L4935" s="32"/>
    </row>
    <row r="4936" spans="1:12">
      <c r="A4936" s="56"/>
      <c r="B4936" s="56" t="s">
        <v>7756</v>
      </c>
      <c r="C4936" s="56" t="s">
        <v>10150</v>
      </c>
      <c r="D4936" s="32">
        <v>4604</v>
      </c>
      <c r="E4936" s="32">
        <v>-4603</v>
      </c>
      <c r="F4936" s="32">
        <v>1</v>
      </c>
      <c r="G4936" s="32">
        <v>0</v>
      </c>
      <c r="H4936" s="32">
        <v>0</v>
      </c>
      <c r="I4936" s="32">
        <v>0</v>
      </c>
      <c r="J4936" s="32">
        <v>0</v>
      </c>
      <c r="K4936" s="32">
        <v>0</v>
      </c>
      <c r="L4936" s="32"/>
    </row>
    <row r="4937" spans="1:12">
      <c r="A4937" s="56"/>
      <c r="B4937" s="56" t="s">
        <v>7757</v>
      </c>
      <c r="C4937" s="56" t="s">
        <v>10151</v>
      </c>
      <c r="D4937" s="32">
        <v>2470</v>
      </c>
      <c r="E4937" s="32">
        <v>-2469</v>
      </c>
      <c r="F4937" s="32">
        <v>1</v>
      </c>
      <c r="G4937" s="32">
        <v>0</v>
      </c>
      <c r="H4937" s="32">
        <v>0</v>
      </c>
      <c r="I4937" s="32">
        <v>0</v>
      </c>
      <c r="J4937" s="32">
        <v>0</v>
      </c>
      <c r="K4937" s="32">
        <v>0</v>
      </c>
      <c r="L4937" s="32"/>
    </row>
    <row r="4938" spans="1:12">
      <c r="A4938" s="56"/>
      <c r="B4938" s="56" t="s">
        <v>7750</v>
      </c>
      <c r="C4938" s="56" t="s">
        <v>10152</v>
      </c>
      <c r="D4938" s="32">
        <v>2500</v>
      </c>
      <c r="E4938" s="32">
        <v>-2499</v>
      </c>
      <c r="F4938" s="32">
        <v>1</v>
      </c>
      <c r="G4938" s="32">
        <v>0</v>
      </c>
      <c r="H4938" s="32">
        <v>0</v>
      </c>
      <c r="I4938" s="32">
        <v>0</v>
      </c>
      <c r="J4938" s="32">
        <v>0</v>
      </c>
      <c r="K4938" s="32">
        <v>0</v>
      </c>
      <c r="L4938" s="32"/>
    </row>
    <row r="4939" spans="1:12">
      <c r="A4939" s="56"/>
      <c r="B4939" s="56" t="s">
        <v>7758</v>
      </c>
      <c r="C4939" s="56" t="s">
        <v>10153</v>
      </c>
      <c r="D4939" s="32">
        <v>4145</v>
      </c>
      <c r="E4939" s="32">
        <v>-4144</v>
      </c>
      <c r="F4939" s="32">
        <v>1</v>
      </c>
      <c r="G4939" s="32">
        <v>0</v>
      </c>
      <c r="H4939" s="32">
        <v>0</v>
      </c>
      <c r="I4939" s="32">
        <v>0</v>
      </c>
      <c r="J4939" s="32">
        <v>0</v>
      </c>
      <c r="K4939" s="32">
        <v>0</v>
      </c>
      <c r="L4939" s="32"/>
    </row>
    <row r="4940" spans="1:12">
      <c r="A4940" s="56"/>
      <c r="B4940" s="56" t="s">
        <v>7759</v>
      </c>
      <c r="C4940" s="56" t="s">
        <v>10154</v>
      </c>
      <c r="D4940" s="32">
        <v>3151</v>
      </c>
      <c r="E4940" s="32">
        <v>-3150</v>
      </c>
      <c r="F4940" s="32">
        <v>1</v>
      </c>
      <c r="G4940" s="32">
        <v>0</v>
      </c>
      <c r="H4940" s="32">
        <v>0</v>
      </c>
      <c r="I4940" s="32">
        <v>0</v>
      </c>
      <c r="J4940" s="32">
        <v>0</v>
      </c>
      <c r="K4940" s="32">
        <v>0</v>
      </c>
      <c r="L4940" s="32"/>
    </row>
    <row r="4941" spans="1:12">
      <c r="A4941" s="56"/>
      <c r="B4941" s="56" t="s">
        <v>8355</v>
      </c>
      <c r="C4941" s="56" t="s">
        <v>10657</v>
      </c>
      <c r="D4941" s="32">
        <v>4206</v>
      </c>
      <c r="E4941" s="32">
        <v>-4205</v>
      </c>
      <c r="F4941" s="32">
        <v>1</v>
      </c>
      <c r="G4941" s="32">
        <v>0</v>
      </c>
      <c r="H4941" s="32">
        <v>0</v>
      </c>
      <c r="I4941" s="32">
        <v>0</v>
      </c>
      <c r="J4941" s="32">
        <v>0</v>
      </c>
      <c r="K4941" s="32">
        <v>0</v>
      </c>
      <c r="L4941" s="32"/>
    </row>
    <row r="4942" spans="1:12">
      <c r="A4942" s="56"/>
      <c r="B4942" s="56" t="s">
        <v>8428</v>
      </c>
      <c r="C4942" s="56" t="s">
        <v>10057</v>
      </c>
      <c r="D4942" s="32">
        <v>1</v>
      </c>
      <c r="E4942" s="32">
        <v>0</v>
      </c>
      <c r="F4942" s="32">
        <v>1</v>
      </c>
      <c r="G4942" s="32">
        <v>0</v>
      </c>
      <c r="H4942" s="32">
        <v>0</v>
      </c>
      <c r="I4942" s="32">
        <v>0</v>
      </c>
      <c r="J4942" s="32">
        <v>0</v>
      </c>
      <c r="K4942" s="32">
        <v>0</v>
      </c>
      <c r="L4942" s="32"/>
    </row>
    <row r="4943" spans="1:12">
      <c r="A4943" s="56"/>
      <c r="B4943" s="56" t="s">
        <v>8080</v>
      </c>
      <c r="C4943" s="56" t="s">
        <v>10658</v>
      </c>
      <c r="D4943" s="32">
        <v>9280</v>
      </c>
      <c r="E4943" s="32">
        <v>-9279</v>
      </c>
      <c r="F4943" s="32">
        <v>1</v>
      </c>
      <c r="G4943" s="32">
        <v>0</v>
      </c>
      <c r="H4943" s="32">
        <v>0</v>
      </c>
      <c r="I4943" s="32">
        <v>0</v>
      </c>
      <c r="J4943" s="32">
        <v>0</v>
      </c>
      <c r="K4943" s="32">
        <v>0</v>
      </c>
      <c r="L4943" s="32"/>
    </row>
    <row r="4944" spans="1:12">
      <c r="A4944" s="56"/>
      <c r="B4944" s="56" t="s">
        <v>8122</v>
      </c>
      <c r="C4944" s="56" t="s">
        <v>10659</v>
      </c>
      <c r="D4944" s="32">
        <v>11385</v>
      </c>
      <c r="E4944" s="32">
        <v>-11384</v>
      </c>
      <c r="F4944" s="32">
        <v>1</v>
      </c>
      <c r="G4944" s="32">
        <v>0</v>
      </c>
      <c r="H4944" s="32">
        <v>0</v>
      </c>
      <c r="I4944" s="32">
        <v>0</v>
      </c>
      <c r="J4944" s="32">
        <v>0</v>
      </c>
      <c r="K4944" s="32">
        <v>0</v>
      </c>
      <c r="L4944" s="32"/>
    </row>
    <row r="4945" spans="1:12">
      <c r="A4945" s="56"/>
      <c r="B4945" s="56" t="s">
        <v>1756</v>
      </c>
      <c r="C4945" s="56" t="s">
        <v>1755</v>
      </c>
      <c r="D4945" s="32">
        <v>34920</v>
      </c>
      <c r="E4945" s="32">
        <v>-21529</v>
      </c>
      <c r="F4945" s="32">
        <v>13391</v>
      </c>
      <c r="G4945" s="32">
        <v>-924.73</v>
      </c>
      <c r="H4945" s="32">
        <v>-934.88</v>
      </c>
      <c r="I4945" s="32">
        <v>-934.89</v>
      </c>
      <c r="J4945" s="32">
        <v>-10.149999999999977</v>
      </c>
      <c r="K4945" s="32">
        <v>-9.9999999999909051E-3</v>
      </c>
      <c r="L4945" s="32"/>
    </row>
    <row r="4946" spans="1:12">
      <c r="A4946" s="56"/>
      <c r="B4946" s="56" t="s">
        <v>1758</v>
      </c>
      <c r="C4946" s="56" t="s">
        <v>1757</v>
      </c>
      <c r="D4946" s="32">
        <v>7729</v>
      </c>
      <c r="E4946" s="32">
        <v>-4995</v>
      </c>
      <c r="F4946" s="32">
        <v>2734</v>
      </c>
      <c r="G4946" s="32">
        <v>-208.78</v>
      </c>
      <c r="H4946" s="32">
        <v>-211.08</v>
      </c>
      <c r="I4946" s="32">
        <v>-211.08</v>
      </c>
      <c r="J4946" s="32">
        <v>-2.3000000000000114</v>
      </c>
      <c r="K4946" s="32">
        <v>0</v>
      </c>
      <c r="L4946" s="32"/>
    </row>
    <row r="4947" spans="1:12">
      <c r="A4947" s="56"/>
      <c r="B4947" s="56" t="s">
        <v>1760</v>
      </c>
      <c r="C4947" s="56" t="s">
        <v>1759</v>
      </c>
      <c r="D4947" s="32">
        <v>125403</v>
      </c>
      <c r="E4947" s="32">
        <v>-77311</v>
      </c>
      <c r="F4947" s="32">
        <v>48092</v>
      </c>
      <c r="G4947" s="32">
        <v>-3320.9</v>
      </c>
      <c r="H4947" s="32">
        <v>-3357.39</v>
      </c>
      <c r="I4947" s="32">
        <v>-3357.4</v>
      </c>
      <c r="J4947" s="32">
        <v>-36.489999999999782</v>
      </c>
      <c r="K4947" s="32">
        <v>-1.0000000000218279E-2</v>
      </c>
      <c r="L4947" s="32"/>
    </row>
    <row r="4948" spans="1:12">
      <c r="A4948" s="56"/>
      <c r="B4948" s="56" t="s">
        <v>1762</v>
      </c>
      <c r="C4948" s="56" t="s">
        <v>1761</v>
      </c>
      <c r="D4948" s="32">
        <v>8301</v>
      </c>
      <c r="E4948" s="32">
        <v>-5429</v>
      </c>
      <c r="F4948" s="32">
        <v>2872</v>
      </c>
      <c r="G4948" s="32">
        <v>-225.41</v>
      </c>
      <c r="H4948" s="32">
        <v>-227.88</v>
      </c>
      <c r="I4948" s="32">
        <v>-227.88</v>
      </c>
      <c r="J4948" s="32">
        <v>-2.4699999999999989</v>
      </c>
      <c r="K4948" s="32">
        <v>0</v>
      </c>
      <c r="L4948" s="32"/>
    </row>
    <row r="4949" spans="1:12">
      <c r="A4949" s="56"/>
      <c r="B4949" s="56" t="s">
        <v>1764</v>
      </c>
      <c r="C4949" s="56" t="s">
        <v>1763</v>
      </c>
      <c r="D4949" s="32">
        <v>9246</v>
      </c>
      <c r="E4949" s="32">
        <v>-6072</v>
      </c>
      <c r="F4949" s="32">
        <v>3174</v>
      </c>
      <c r="G4949" s="32">
        <v>-251.52</v>
      </c>
      <c r="H4949" s="32">
        <v>-254.29</v>
      </c>
      <c r="I4949" s="32">
        <v>-254.29</v>
      </c>
      <c r="J4949" s="32">
        <v>-2.7699999999999818</v>
      </c>
      <c r="K4949" s="32">
        <v>0</v>
      </c>
      <c r="L4949" s="32"/>
    </row>
    <row r="4950" spans="1:12">
      <c r="A4950" s="56"/>
      <c r="B4950" s="56" t="s">
        <v>7268</v>
      </c>
      <c r="C4950" s="56" t="s">
        <v>9711</v>
      </c>
      <c r="D4950" s="32">
        <v>5123</v>
      </c>
      <c r="E4950" s="32">
        <v>-4867</v>
      </c>
      <c r="F4950" s="32">
        <v>256</v>
      </c>
      <c r="G4950" s="32">
        <v>0</v>
      </c>
      <c r="H4950" s="32">
        <v>0</v>
      </c>
      <c r="I4950" s="32">
        <v>0</v>
      </c>
      <c r="J4950" s="32">
        <v>0</v>
      </c>
      <c r="K4950" s="32">
        <v>0</v>
      </c>
      <c r="L4950" s="32"/>
    </row>
    <row r="4951" spans="1:12">
      <c r="A4951" s="56"/>
      <c r="B4951" s="56" t="s">
        <v>267</v>
      </c>
      <c r="C4951" s="56" t="s">
        <v>266</v>
      </c>
      <c r="D4951" s="32">
        <v>5201</v>
      </c>
      <c r="E4951" s="32">
        <v>-3817</v>
      </c>
      <c r="F4951" s="32">
        <v>1384</v>
      </c>
      <c r="G4951" s="32">
        <v>-149.78</v>
      </c>
      <c r="H4951" s="32">
        <v>-151.43</v>
      </c>
      <c r="I4951" s="32">
        <v>-151.43</v>
      </c>
      <c r="J4951" s="32">
        <v>-1.6500000000000057</v>
      </c>
      <c r="K4951" s="32">
        <v>0</v>
      </c>
      <c r="L4951" s="32"/>
    </row>
    <row r="4952" spans="1:12">
      <c r="A4952" s="56"/>
      <c r="B4952" s="56" t="s">
        <v>7471</v>
      </c>
      <c r="C4952" s="56" t="s">
        <v>9779</v>
      </c>
      <c r="D4952" s="32">
        <v>5200</v>
      </c>
      <c r="E4952" s="32">
        <v>-4940</v>
      </c>
      <c r="F4952" s="32">
        <v>260</v>
      </c>
      <c r="G4952" s="32">
        <v>0</v>
      </c>
      <c r="H4952" s="32">
        <v>0</v>
      </c>
      <c r="I4952" s="32">
        <v>0</v>
      </c>
      <c r="J4952" s="32">
        <v>0</v>
      </c>
      <c r="K4952" s="32">
        <v>0</v>
      </c>
      <c r="L4952" s="32"/>
    </row>
    <row r="4953" spans="1:12">
      <c r="A4953" s="56"/>
      <c r="B4953" s="56" t="s">
        <v>7760</v>
      </c>
      <c r="C4953" s="56" t="s">
        <v>10155</v>
      </c>
      <c r="D4953" s="32">
        <v>5240</v>
      </c>
      <c r="E4953" s="32">
        <v>-4978</v>
      </c>
      <c r="F4953" s="32">
        <v>262</v>
      </c>
      <c r="G4953" s="32">
        <v>0</v>
      </c>
      <c r="H4953" s="32">
        <v>0</v>
      </c>
      <c r="I4953" s="32">
        <v>0</v>
      </c>
      <c r="J4953" s="32">
        <v>0</v>
      </c>
      <c r="K4953" s="32">
        <v>0</v>
      </c>
      <c r="L4953" s="32"/>
    </row>
    <row r="4954" spans="1:12">
      <c r="A4954" s="56"/>
      <c r="B4954" s="56" t="s">
        <v>7760</v>
      </c>
      <c r="C4954" s="56" t="s">
        <v>10156</v>
      </c>
      <c r="D4954" s="32">
        <v>5240</v>
      </c>
      <c r="E4954" s="32">
        <v>-4978</v>
      </c>
      <c r="F4954" s="32">
        <v>262</v>
      </c>
      <c r="G4954" s="32">
        <v>0</v>
      </c>
      <c r="H4954" s="32">
        <v>0</v>
      </c>
      <c r="I4954" s="32">
        <v>0</v>
      </c>
      <c r="J4954" s="32">
        <v>0</v>
      </c>
      <c r="K4954" s="32">
        <v>0</v>
      </c>
      <c r="L4954" s="32"/>
    </row>
    <row r="4955" spans="1:12">
      <c r="A4955" s="56"/>
      <c r="B4955" s="56" t="s">
        <v>7472</v>
      </c>
      <c r="C4955" s="56" t="s">
        <v>9780</v>
      </c>
      <c r="D4955" s="32">
        <v>5272</v>
      </c>
      <c r="E4955" s="32">
        <v>-5008</v>
      </c>
      <c r="F4955" s="32">
        <v>264</v>
      </c>
      <c r="G4955" s="32">
        <v>0</v>
      </c>
      <c r="H4955" s="32">
        <v>0</v>
      </c>
      <c r="I4955" s="32">
        <v>0</v>
      </c>
      <c r="J4955" s="32">
        <v>0</v>
      </c>
      <c r="K4955" s="32">
        <v>0</v>
      </c>
      <c r="L4955" s="32"/>
    </row>
    <row r="4956" spans="1:12">
      <c r="A4956" s="56"/>
      <c r="B4956" s="56" t="s">
        <v>7761</v>
      </c>
      <c r="C4956" s="56" t="s">
        <v>10157</v>
      </c>
      <c r="D4956" s="32">
        <v>5296</v>
      </c>
      <c r="E4956" s="32">
        <v>-5031</v>
      </c>
      <c r="F4956" s="32">
        <v>265</v>
      </c>
      <c r="G4956" s="32">
        <v>0</v>
      </c>
      <c r="H4956" s="32">
        <v>0</v>
      </c>
      <c r="I4956" s="32">
        <v>0</v>
      </c>
      <c r="J4956" s="32">
        <v>0</v>
      </c>
      <c r="K4956" s="32">
        <v>0</v>
      </c>
      <c r="L4956" s="32"/>
    </row>
    <row r="4957" spans="1:12">
      <c r="A4957" s="56"/>
      <c r="B4957" s="56" t="s">
        <v>1766</v>
      </c>
      <c r="C4957" s="56" t="s">
        <v>1765</v>
      </c>
      <c r="D4957" s="32">
        <v>195796</v>
      </c>
      <c r="E4957" s="32">
        <v>-120709</v>
      </c>
      <c r="F4957" s="32">
        <v>75087</v>
      </c>
      <c r="G4957" s="32">
        <v>-5184.99</v>
      </c>
      <c r="H4957" s="32">
        <v>-5241.97</v>
      </c>
      <c r="I4957" s="32">
        <v>-5241.9799999999996</v>
      </c>
      <c r="J4957" s="32">
        <v>-56.980000000000473</v>
      </c>
      <c r="K4957" s="32">
        <v>-9.999999999308784E-3</v>
      </c>
      <c r="L4957" s="32"/>
    </row>
    <row r="4958" spans="1:12">
      <c r="A4958" s="56"/>
      <c r="B4958" s="56" t="s">
        <v>7762</v>
      </c>
      <c r="C4958" s="56" t="s">
        <v>10158</v>
      </c>
      <c r="D4958" s="32">
        <v>5387</v>
      </c>
      <c r="E4958" s="32">
        <v>-5371</v>
      </c>
      <c r="F4958" s="32">
        <v>16</v>
      </c>
      <c r="G4958" s="32">
        <v>0</v>
      </c>
      <c r="H4958" s="32">
        <v>0</v>
      </c>
      <c r="I4958" s="32">
        <v>0</v>
      </c>
      <c r="J4958" s="32">
        <v>0</v>
      </c>
      <c r="K4958" s="32">
        <v>0</v>
      </c>
      <c r="L4958" s="32"/>
    </row>
    <row r="4959" spans="1:12">
      <c r="A4959" s="56"/>
      <c r="B4959" s="56" t="s">
        <v>7269</v>
      </c>
      <c r="C4959" s="56" t="s">
        <v>9588</v>
      </c>
      <c r="D4959" s="32">
        <v>5505</v>
      </c>
      <c r="E4959" s="32">
        <v>-5230</v>
      </c>
      <c r="F4959" s="32">
        <v>275</v>
      </c>
      <c r="G4959" s="32">
        <v>0</v>
      </c>
      <c r="H4959" s="32">
        <v>0</v>
      </c>
      <c r="I4959" s="32">
        <v>0</v>
      </c>
      <c r="J4959" s="32">
        <v>0</v>
      </c>
      <c r="K4959" s="32">
        <v>0</v>
      </c>
      <c r="L4959" s="32"/>
    </row>
    <row r="4960" spans="1:12">
      <c r="A4960" s="56"/>
      <c r="B4960" s="56" t="s">
        <v>269</v>
      </c>
      <c r="C4960" s="56" t="s">
        <v>268</v>
      </c>
      <c r="D4960" s="32">
        <v>12292</v>
      </c>
      <c r="E4960" s="32">
        <v>-8048</v>
      </c>
      <c r="F4960" s="32">
        <v>4244</v>
      </c>
      <c r="G4960" s="32">
        <v>-333.95</v>
      </c>
      <c r="H4960" s="32">
        <v>-337.61</v>
      </c>
      <c r="I4960" s="32">
        <v>-337.61</v>
      </c>
      <c r="J4960" s="32">
        <v>-3.660000000000025</v>
      </c>
      <c r="K4960" s="32">
        <v>0</v>
      </c>
      <c r="L4960" s="32"/>
    </row>
    <row r="4961" spans="1:12">
      <c r="A4961" s="56"/>
      <c r="B4961" s="56" t="s">
        <v>271</v>
      </c>
      <c r="C4961" s="56" t="s">
        <v>270</v>
      </c>
      <c r="D4961" s="32">
        <v>12345</v>
      </c>
      <c r="E4961" s="32">
        <v>-8083</v>
      </c>
      <c r="F4961" s="32">
        <v>4262</v>
      </c>
      <c r="G4961" s="32">
        <v>-335.37</v>
      </c>
      <c r="H4961" s="32">
        <v>-339.05</v>
      </c>
      <c r="I4961" s="32">
        <v>-339.05</v>
      </c>
      <c r="J4961" s="32">
        <v>-3.6800000000000068</v>
      </c>
      <c r="K4961" s="32">
        <v>0</v>
      </c>
      <c r="L4961" s="32"/>
    </row>
    <row r="4962" spans="1:12">
      <c r="A4962" s="56"/>
      <c r="B4962" s="56" t="s">
        <v>1768</v>
      </c>
      <c r="C4962" s="56" t="s">
        <v>1767</v>
      </c>
      <c r="D4962" s="32">
        <v>13168</v>
      </c>
      <c r="E4962" s="32">
        <v>-8612</v>
      </c>
      <c r="F4962" s="32">
        <v>4556</v>
      </c>
      <c r="G4962" s="32">
        <v>-357.58</v>
      </c>
      <c r="H4962" s="32">
        <v>-361.51</v>
      </c>
      <c r="I4962" s="32">
        <v>-361.51</v>
      </c>
      <c r="J4962" s="32">
        <v>-3.9300000000000068</v>
      </c>
      <c r="K4962" s="32">
        <v>0</v>
      </c>
      <c r="L4962" s="32"/>
    </row>
    <row r="4963" spans="1:12">
      <c r="A4963" s="56"/>
      <c r="B4963" s="56" t="s">
        <v>7473</v>
      </c>
      <c r="C4963" s="56" t="s">
        <v>9781</v>
      </c>
      <c r="D4963" s="32">
        <v>6068</v>
      </c>
      <c r="E4963" s="32">
        <v>-5765</v>
      </c>
      <c r="F4963" s="32">
        <v>303</v>
      </c>
      <c r="G4963" s="32">
        <v>0</v>
      </c>
      <c r="H4963" s="32">
        <v>0</v>
      </c>
      <c r="I4963" s="32">
        <v>0</v>
      </c>
      <c r="J4963" s="32">
        <v>0</v>
      </c>
      <c r="K4963" s="32">
        <v>0</v>
      </c>
      <c r="L4963" s="32"/>
    </row>
    <row r="4964" spans="1:12">
      <c r="A4964" s="56"/>
      <c r="B4964" s="56" t="s">
        <v>7270</v>
      </c>
      <c r="C4964" s="56" t="s">
        <v>9589</v>
      </c>
      <c r="D4964" s="32">
        <v>6170</v>
      </c>
      <c r="E4964" s="32">
        <v>-5862</v>
      </c>
      <c r="F4964" s="32">
        <v>308</v>
      </c>
      <c r="G4964" s="32">
        <v>0</v>
      </c>
      <c r="H4964" s="32">
        <v>0</v>
      </c>
      <c r="I4964" s="32">
        <v>0</v>
      </c>
      <c r="J4964" s="32">
        <v>0</v>
      </c>
      <c r="K4964" s="32">
        <v>0</v>
      </c>
      <c r="L4964" s="32"/>
    </row>
    <row r="4965" spans="1:12">
      <c r="A4965" s="56"/>
      <c r="B4965" s="56" t="s">
        <v>7763</v>
      </c>
      <c r="C4965" s="56" t="s">
        <v>10159</v>
      </c>
      <c r="D4965" s="32">
        <v>6240</v>
      </c>
      <c r="E4965" s="32">
        <v>-5928</v>
      </c>
      <c r="F4965" s="32">
        <v>312</v>
      </c>
      <c r="G4965" s="32">
        <v>0</v>
      </c>
      <c r="H4965" s="32">
        <v>0</v>
      </c>
      <c r="I4965" s="32">
        <v>0</v>
      </c>
      <c r="J4965" s="32">
        <v>0</v>
      </c>
      <c r="K4965" s="32">
        <v>0</v>
      </c>
      <c r="L4965" s="32"/>
    </row>
    <row r="4966" spans="1:12">
      <c r="A4966" s="56"/>
      <c r="B4966" s="56" t="s">
        <v>7474</v>
      </c>
      <c r="C4966" s="56" t="s">
        <v>9782</v>
      </c>
      <c r="D4966" s="32">
        <v>6313</v>
      </c>
      <c r="E4966" s="32">
        <v>-5997</v>
      </c>
      <c r="F4966" s="32">
        <v>316</v>
      </c>
      <c r="G4966" s="32">
        <v>0</v>
      </c>
      <c r="H4966" s="32">
        <v>0</v>
      </c>
      <c r="I4966" s="32">
        <v>0</v>
      </c>
      <c r="J4966" s="32">
        <v>0</v>
      </c>
      <c r="K4966" s="32">
        <v>0</v>
      </c>
      <c r="L4966" s="32"/>
    </row>
    <row r="4967" spans="1:12">
      <c r="A4967" s="56"/>
      <c r="B4967" s="56" t="s">
        <v>1766</v>
      </c>
      <c r="C4967" s="56" t="s">
        <v>1769</v>
      </c>
      <c r="D4967" s="32">
        <v>195795</v>
      </c>
      <c r="E4967" s="32">
        <v>-120802</v>
      </c>
      <c r="F4967" s="32">
        <v>74993</v>
      </c>
      <c r="G4967" s="32">
        <v>-5186.6099999999997</v>
      </c>
      <c r="H4967" s="32">
        <v>-5243.6</v>
      </c>
      <c r="I4967" s="32">
        <v>-5243.6</v>
      </c>
      <c r="J4967" s="32">
        <v>-56.990000000000691</v>
      </c>
      <c r="K4967" s="32">
        <v>0</v>
      </c>
      <c r="L4967" s="32"/>
    </row>
    <row r="4968" spans="1:12">
      <c r="A4968" s="56"/>
      <c r="B4968" s="56" t="s">
        <v>1771</v>
      </c>
      <c r="C4968" s="56" t="s">
        <v>1770</v>
      </c>
      <c r="D4968" s="32">
        <v>6430</v>
      </c>
      <c r="E4968" s="32">
        <v>-4656</v>
      </c>
      <c r="F4968" s="32">
        <v>1774</v>
      </c>
      <c r="G4968" s="32">
        <v>-183.77</v>
      </c>
      <c r="H4968" s="32">
        <v>-185.79</v>
      </c>
      <c r="I4968" s="32">
        <v>-185.79</v>
      </c>
      <c r="J4968" s="32">
        <v>-2.0199999999999818</v>
      </c>
      <c r="K4968" s="32">
        <v>0</v>
      </c>
      <c r="L4968" s="32"/>
    </row>
    <row r="4969" spans="1:12">
      <c r="A4969" s="56"/>
      <c r="B4969" s="56" t="s">
        <v>7475</v>
      </c>
      <c r="C4969" s="56" t="s">
        <v>9783</v>
      </c>
      <c r="D4969" s="32">
        <v>6453</v>
      </c>
      <c r="E4969" s="32">
        <v>-6130</v>
      </c>
      <c r="F4969" s="32">
        <v>323</v>
      </c>
      <c r="G4969" s="32">
        <v>0</v>
      </c>
      <c r="H4969" s="32">
        <v>0</v>
      </c>
      <c r="I4969" s="32">
        <v>0</v>
      </c>
      <c r="J4969" s="32">
        <v>0</v>
      </c>
      <c r="K4969" s="32">
        <v>0</v>
      </c>
      <c r="L4969" s="32"/>
    </row>
    <row r="4970" spans="1:12">
      <c r="A4970" s="56"/>
      <c r="B4970" s="56" t="s">
        <v>7764</v>
      </c>
      <c r="C4970" s="56" t="s">
        <v>10160</v>
      </c>
      <c r="D4970" s="32">
        <v>6483</v>
      </c>
      <c r="E4970" s="32">
        <v>-6391</v>
      </c>
      <c r="F4970" s="32">
        <v>92</v>
      </c>
      <c r="G4970" s="32">
        <v>0</v>
      </c>
      <c r="H4970" s="32">
        <v>0</v>
      </c>
      <c r="I4970" s="32">
        <v>0</v>
      </c>
      <c r="J4970" s="32">
        <v>0</v>
      </c>
      <c r="K4970" s="32">
        <v>0</v>
      </c>
      <c r="L4970" s="32"/>
    </row>
    <row r="4971" spans="1:12">
      <c r="A4971" s="56"/>
      <c r="B4971" s="56" t="s">
        <v>7764</v>
      </c>
      <c r="C4971" s="56" t="s">
        <v>10161</v>
      </c>
      <c r="D4971" s="32">
        <v>6483</v>
      </c>
      <c r="E4971" s="32">
        <v>-6323</v>
      </c>
      <c r="F4971" s="32">
        <v>160</v>
      </c>
      <c r="G4971" s="32">
        <v>0</v>
      </c>
      <c r="H4971" s="32">
        <v>0</v>
      </c>
      <c r="I4971" s="32">
        <v>0</v>
      </c>
      <c r="J4971" s="32">
        <v>0</v>
      </c>
      <c r="K4971" s="32">
        <v>0</v>
      </c>
      <c r="L4971" s="32"/>
    </row>
    <row r="4972" spans="1:12">
      <c r="A4972" s="56"/>
      <c r="B4972" s="56" t="s">
        <v>7765</v>
      </c>
      <c r="C4972" s="56" t="s">
        <v>10162</v>
      </c>
      <c r="D4972" s="32">
        <v>6500</v>
      </c>
      <c r="E4972" s="32">
        <v>-6175</v>
      </c>
      <c r="F4972" s="32">
        <v>325</v>
      </c>
      <c r="G4972" s="32">
        <v>0</v>
      </c>
      <c r="H4972" s="32">
        <v>0</v>
      </c>
      <c r="I4972" s="32">
        <v>0</v>
      </c>
      <c r="J4972" s="32">
        <v>0</v>
      </c>
      <c r="K4972" s="32">
        <v>0</v>
      </c>
      <c r="L4972" s="32"/>
    </row>
    <row r="4973" spans="1:12">
      <c r="A4973" s="56"/>
      <c r="B4973" s="56" t="s">
        <v>1773</v>
      </c>
      <c r="C4973" s="56" t="s">
        <v>1772</v>
      </c>
      <c r="D4973" s="32">
        <v>6510</v>
      </c>
      <c r="E4973" s="32">
        <v>-5522</v>
      </c>
      <c r="F4973" s="32">
        <v>988</v>
      </c>
      <c r="G4973" s="32">
        <v>-206.37</v>
      </c>
      <c r="H4973" s="32">
        <v>-208.65</v>
      </c>
      <c r="I4973" s="32">
        <v>-208.64</v>
      </c>
      <c r="J4973" s="32">
        <v>-2.2800000000000011</v>
      </c>
      <c r="K4973" s="32">
        <v>1.0000000000019327E-2</v>
      </c>
      <c r="L4973" s="32"/>
    </row>
    <row r="4974" spans="1:12">
      <c r="A4974" s="56"/>
      <c r="B4974" s="56" t="s">
        <v>11339</v>
      </c>
      <c r="C4974" s="56" t="s">
        <v>10163</v>
      </c>
      <c r="D4974" s="32">
        <v>6525</v>
      </c>
      <c r="E4974" s="32">
        <v>-6505</v>
      </c>
      <c r="F4974" s="32">
        <v>20</v>
      </c>
      <c r="G4974" s="32">
        <v>0</v>
      </c>
      <c r="H4974" s="32">
        <v>0</v>
      </c>
      <c r="I4974" s="32">
        <v>0</v>
      </c>
      <c r="J4974" s="32">
        <v>0</v>
      </c>
      <c r="K4974" s="32">
        <v>0</v>
      </c>
      <c r="L4974" s="32"/>
    </row>
    <row r="4975" spans="1:12">
      <c r="A4975" s="56"/>
      <c r="B4975" s="56" t="s">
        <v>7650</v>
      </c>
      <c r="C4975" s="56" t="s">
        <v>9370</v>
      </c>
      <c r="D4975" s="32">
        <v>6525</v>
      </c>
      <c r="E4975" s="32">
        <v>-6199</v>
      </c>
      <c r="F4975" s="32">
        <v>326</v>
      </c>
      <c r="G4975" s="32">
        <v>0</v>
      </c>
      <c r="H4975" s="32">
        <v>0</v>
      </c>
      <c r="I4975" s="32">
        <v>0</v>
      </c>
      <c r="J4975" s="32">
        <v>0</v>
      </c>
      <c r="K4975" s="32">
        <v>0</v>
      </c>
      <c r="L4975" s="32"/>
    </row>
    <row r="4976" spans="1:12">
      <c r="A4976" s="56"/>
      <c r="B4976" s="56" t="s">
        <v>9117</v>
      </c>
      <c r="C4976" s="56" t="s">
        <v>10164</v>
      </c>
      <c r="D4976" s="32">
        <v>6600</v>
      </c>
      <c r="E4976" s="32">
        <v>-6270</v>
      </c>
      <c r="F4976" s="32">
        <v>330</v>
      </c>
      <c r="G4976" s="32">
        <v>0</v>
      </c>
      <c r="H4976" s="32">
        <v>0</v>
      </c>
      <c r="I4976" s="32">
        <v>0</v>
      </c>
      <c r="J4976" s="32">
        <v>0</v>
      </c>
      <c r="K4976" s="32">
        <v>0</v>
      </c>
      <c r="L4976" s="32"/>
    </row>
    <row r="4977" spans="1:12">
      <c r="A4977" s="56"/>
      <c r="B4977" s="56" t="s">
        <v>7476</v>
      </c>
      <c r="C4977" s="56" t="s">
        <v>9784</v>
      </c>
      <c r="D4977" s="32">
        <v>6625</v>
      </c>
      <c r="E4977" s="32">
        <v>-6294</v>
      </c>
      <c r="F4977" s="32">
        <v>331</v>
      </c>
      <c r="G4977" s="32">
        <v>0</v>
      </c>
      <c r="H4977" s="32">
        <v>0</v>
      </c>
      <c r="I4977" s="32">
        <v>0</v>
      </c>
      <c r="J4977" s="32">
        <v>0</v>
      </c>
      <c r="K4977" s="32">
        <v>0</v>
      </c>
      <c r="L4977" s="32"/>
    </row>
    <row r="4978" spans="1:12">
      <c r="A4978" s="56"/>
      <c r="B4978" s="56" t="s">
        <v>7766</v>
      </c>
      <c r="C4978" s="56" t="s">
        <v>10165</v>
      </c>
      <c r="D4978" s="32">
        <v>6717</v>
      </c>
      <c r="E4978" s="32">
        <v>-6589</v>
      </c>
      <c r="F4978" s="32">
        <v>128</v>
      </c>
      <c r="G4978" s="32">
        <v>0</v>
      </c>
      <c r="H4978" s="32">
        <v>0</v>
      </c>
      <c r="I4978" s="32">
        <v>0</v>
      </c>
      <c r="J4978" s="32">
        <v>0</v>
      </c>
      <c r="K4978" s="32">
        <v>0</v>
      </c>
      <c r="L4978" s="32"/>
    </row>
    <row r="4979" spans="1:12">
      <c r="A4979" s="56"/>
      <c r="B4979" s="56" t="s">
        <v>7767</v>
      </c>
      <c r="C4979" s="56" t="s">
        <v>10166</v>
      </c>
      <c r="D4979" s="32">
        <v>6708</v>
      </c>
      <c r="E4979" s="32">
        <v>-6549</v>
      </c>
      <c r="F4979" s="32">
        <v>159</v>
      </c>
      <c r="G4979" s="32">
        <v>0</v>
      </c>
      <c r="H4979" s="32">
        <v>0</v>
      </c>
      <c r="I4979" s="32">
        <v>0</v>
      </c>
      <c r="J4979" s="32">
        <v>0</v>
      </c>
      <c r="K4979" s="32">
        <v>0</v>
      </c>
      <c r="L4979" s="32"/>
    </row>
    <row r="4980" spans="1:12">
      <c r="A4980" s="56"/>
      <c r="B4980" s="56" t="s">
        <v>7477</v>
      </c>
      <c r="C4980" s="56" t="s">
        <v>9785</v>
      </c>
      <c r="D4980" s="32">
        <v>6760</v>
      </c>
      <c r="E4980" s="32">
        <v>-6422</v>
      </c>
      <c r="F4980" s="32">
        <v>338</v>
      </c>
      <c r="G4980" s="32">
        <v>0</v>
      </c>
      <c r="H4980" s="32">
        <v>0</v>
      </c>
      <c r="I4980" s="32">
        <v>0</v>
      </c>
      <c r="J4980" s="32">
        <v>0</v>
      </c>
      <c r="K4980" s="32">
        <v>0</v>
      </c>
      <c r="L4980" s="32"/>
    </row>
    <row r="4981" spans="1:12">
      <c r="A4981" s="56"/>
      <c r="B4981" s="56" t="s">
        <v>7768</v>
      </c>
      <c r="C4981" s="56" t="s">
        <v>10167</v>
      </c>
      <c r="D4981" s="32">
        <v>6962</v>
      </c>
      <c r="E4981" s="32">
        <v>-6614</v>
      </c>
      <c r="F4981" s="32">
        <v>348</v>
      </c>
      <c r="G4981" s="32">
        <v>0</v>
      </c>
      <c r="H4981" s="32">
        <v>0</v>
      </c>
      <c r="I4981" s="32">
        <v>0</v>
      </c>
      <c r="J4981" s="32">
        <v>0</v>
      </c>
      <c r="K4981" s="32">
        <v>0</v>
      </c>
      <c r="L4981" s="32"/>
    </row>
    <row r="4982" spans="1:12">
      <c r="A4982" s="56"/>
      <c r="B4982" s="56" t="s">
        <v>273</v>
      </c>
      <c r="C4982" s="56" t="s">
        <v>272</v>
      </c>
      <c r="D4982" s="32">
        <v>7000</v>
      </c>
      <c r="E4982" s="32">
        <v>-5467</v>
      </c>
      <c r="F4982" s="32">
        <v>1533</v>
      </c>
      <c r="G4982" s="32">
        <v>-209.37</v>
      </c>
      <c r="H4982" s="32">
        <v>-211.67</v>
      </c>
      <c r="I4982" s="32">
        <v>-211.67</v>
      </c>
      <c r="J4982" s="32">
        <v>-2.2999999999999829</v>
      </c>
      <c r="K4982" s="32">
        <v>0</v>
      </c>
      <c r="L4982" s="32"/>
    </row>
    <row r="4983" spans="1:12">
      <c r="A4983" s="56"/>
      <c r="B4983" s="56" t="s">
        <v>7769</v>
      </c>
      <c r="C4983" s="56" t="s">
        <v>10168</v>
      </c>
      <c r="D4983" s="32">
        <v>7150</v>
      </c>
      <c r="E4983" s="32">
        <v>-6793</v>
      </c>
      <c r="F4983" s="32">
        <v>357</v>
      </c>
      <c r="G4983" s="32">
        <v>0</v>
      </c>
      <c r="H4983" s="32">
        <v>0</v>
      </c>
      <c r="I4983" s="32">
        <v>0</v>
      </c>
      <c r="J4983" s="32">
        <v>0</v>
      </c>
      <c r="K4983" s="32">
        <v>0</v>
      </c>
      <c r="L4983" s="32"/>
    </row>
    <row r="4984" spans="1:12">
      <c r="A4984" s="56"/>
      <c r="B4984" s="56" t="s">
        <v>7770</v>
      </c>
      <c r="C4984" s="56" t="s">
        <v>10169</v>
      </c>
      <c r="D4984" s="32">
        <v>7181</v>
      </c>
      <c r="E4984" s="32">
        <v>-7123</v>
      </c>
      <c r="F4984" s="32">
        <v>58</v>
      </c>
      <c r="G4984" s="32">
        <v>0</v>
      </c>
      <c r="H4984" s="32">
        <v>0</v>
      </c>
      <c r="I4984" s="32">
        <v>0</v>
      </c>
      <c r="J4984" s="32">
        <v>0</v>
      </c>
      <c r="K4984" s="32">
        <v>0</v>
      </c>
      <c r="L4984" s="32"/>
    </row>
    <row r="4985" spans="1:12">
      <c r="A4985" s="56"/>
      <c r="B4985" s="56" t="s">
        <v>1775</v>
      </c>
      <c r="C4985" s="56" t="s">
        <v>1774</v>
      </c>
      <c r="D4985" s="32">
        <v>7188</v>
      </c>
      <c r="E4985" s="32">
        <v>-6263</v>
      </c>
      <c r="F4985" s="32">
        <v>925</v>
      </c>
      <c r="G4985" s="32">
        <v>-232.7</v>
      </c>
      <c r="H4985" s="32">
        <v>-235.26</v>
      </c>
      <c r="I4985" s="32">
        <v>-97.17</v>
      </c>
      <c r="J4985" s="32">
        <v>-2.5600000000000023</v>
      </c>
      <c r="K4985" s="32">
        <v>138.08999999999997</v>
      </c>
      <c r="L4985" s="32"/>
    </row>
    <row r="4986" spans="1:12">
      <c r="A4986" s="56"/>
      <c r="B4986" s="56" t="s">
        <v>7771</v>
      </c>
      <c r="C4986" s="56" t="s">
        <v>10170</v>
      </c>
      <c r="D4986" s="32">
        <v>7300</v>
      </c>
      <c r="E4986" s="32">
        <v>-6935</v>
      </c>
      <c r="F4986" s="32">
        <v>365</v>
      </c>
      <c r="G4986" s="32">
        <v>0</v>
      </c>
      <c r="H4986" s="32">
        <v>0</v>
      </c>
      <c r="I4986" s="32">
        <v>0</v>
      </c>
      <c r="J4986" s="32">
        <v>0</v>
      </c>
      <c r="K4986" s="32">
        <v>0</v>
      </c>
      <c r="L4986" s="32"/>
    </row>
    <row r="4987" spans="1:12">
      <c r="A4987" s="56"/>
      <c r="B4987" s="56" t="s">
        <v>1777</v>
      </c>
      <c r="C4987" s="56" t="s">
        <v>1776</v>
      </c>
      <c r="D4987" s="32">
        <v>68700</v>
      </c>
      <c r="E4987" s="32">
        <v>-42832</v>
      </c>
      <c r="F4987" s="32">
        <v>25868</v>
      </c>
      <c r="G4987" s="32">
        <v>-1827.55</v>
      </c>
      <c r="H4987" s="32">
        <v>-1847.64</v>
      </c>
      <c r="I4987" s="32">
        <v>-1847.63</v>
      </c>
      <c r="J4987" s="32">
        <v>-20.090000000000146</v>
      </c>
      <c r="K4987" s="32">
        <v>9.9999999999909051E-3</v>
      </c>
      <c r="L4987" s="32"/>
    </row>
    <row r="4988" spans="1:12">
      <c r="A4988" s="56"/>
      <c r="B4988" s="56" t="s">
        <v>7651</v>
      </c>
      <c r="C4988" s="56" t="s">
        <v>9371</v>
      </c>
      <c r="D4988" s="32">
        <v>7351</v>
      </c>
      <c r="E4988" s="32">
        <v>-6983</v>
      </c>
      <c r="F4988" s="32">
        <v>368</v>
      </c>
      <c r="G4988" s="32">
        <v>0</v>
      </c>
      <c r="H4988" s="32">
        <v>0</v>
      </c>
      <c r="I4988" s="32">
        <v>0</v>
      </c>
      <c r="J4988" s="32">
        <v>0</v>
      </c>
      <c r="K4988" s="32">
        <v>0</v>
      </c>
      <c r="L4988" s="32"/>
    </row>
    <row r="4989" spans="1:12">
      <c r="A4989" s="56"/>
      <c r="B4989" s="56" t="s">
        <v>7271</v>
      </c>
      <c r="C4989" s="56" t="s">
        <v>9712</v>
      </c>
      <c r="D4989" s="32">
        <v>7400</v>
      </c>
      <c r="E4989" s="32">
        <v>-7030</v>
      </c>
      <c r="F4989" s="32">
        <v>370</v>
      </c>
      <c r="G4989" s="32">
        <v>0</v>
      </c>
      <c r="H4989" s="32">
        <v>0</v>
      </c>
      <c r="I4989" s="32">
        <v>0</v>
      </c>
      <c r="J4989" s="32">
        <v>0</v>
      </c>
      <c r="K4989" s="32">
        <v>0</v>
      </c>
      <c r="L4989" s="32"/>
    </row>
    <row r="4990" spans="1:12">
      <c r="A4990" s="56"/>
      <c r="B4990" s="56" t="s">
        <v>7728</v>
      </c>
      <c r="C4990" s="56" t="s">
        <v>10171</v>
      </c>
      <c r="D4990" s="32">
        <v>7400</v>
      </c>
      <c r="E4990" s="32">
        <v>-7030</v>
      </c>
      <c r="F4990" s="32">
        <v>370</v>
      </c>
      <c r="G4990" s="32">
        <v>0</v>
      </c>
      <c r="H4990" s="32">
        <v>0</v>
      </c>
      <c r="I4990" s="32">
        <v>0</v>
      </c>
      <c r="J4990" s="32">
        <v>0</v>
      </c>
      <c r="K4990" s="32">
        <v>0</v>
      </c>
      <c r="L4990" s="32"/>
    </row>
    <row r="4991" spans="1:12">
      <c r="A4991" s="56"/>
      <c r="B4991" s="56" t="s">
        <v>9092</v>
      </c>
      <c r="C4991" s="56" t="s">
        <v>9786</v>
      </c>
      <c r="D4991" s="32">
        <v>7556</v>
      </c>
      <c r="E4991" s="32">
        <v>-7178</v>
      </c>
      <c r="F4991" s="32">
        <v>378</v>
      </c>
      <c r="G4991" s="32">
        <v>0</v>
      </c>
      <c r="H4991" s="32">
        <v>0</v>
      </c>
      <c r="I4991" s="32">
        <v>0</v>
      </c>
      <c r="J4991" s="32">
        <v>0</v>
      </c>
      <c r="K4991" s="32">
        <v>0</v>
      </c>
      <c r="L4991" s="32"/>
    </row>
    <row r="4992" spans="1:12">
      <c r="A4992" s="56"/>
      <c r="B4992" s="56" t="s">
        <v>7772</v>
      </c>
      <c r="C4992" s="56" t="s">
        <v>10172</v>
      </c>
      <c r="D4992" s="32">
        <v>7591</v>
      </c>
      <c r="E4992" s="32">
        <v>-7296</v>
      </c>
      <c r="F4992" s="32">
        <v>295</v>
      </c>
      <c r="G4992" s="32">
        <v>0</v>
      </c>
      <c r="H4992" s="32">
        <v>0</v>
      </c>
      <c r="I4992" s="32">
        <v>0</v>
      </c>
      <c r="J4992" s="32">
        <v>0</v>
      </c>
      <c r="K4992" s="32">
        <v>0</v>
      </c>
      <c r="L4992" s="32"/>
    </row>
    <row r="4993" spans="1:12">
      <c r="A4993" s="56"/>
      <c r="B4993" s="56" t="s">
        <v>7772</v>
      </c>
      <c r="C4993" s="56" t="s">
        <v>10173</v>
      </c>
      <c r="D4993" s="32">
        <v>7733</v>
      </c>
      <c r="E4993" s="32">
        <v>-7346</v>
      </c>
      <c r="F4993" s="32">
        <v>387</v>
      </c>
      <c r="G4993" s="32">
        <v>0</v>
      </c>
      <c r="H4993" s="32">
        <v>0</v>
      </c>
      <c r="I4993" s="32">
        <v>0</v>
      </c>
      <c r="J4993" s="32">
        <v>0</v>
      </c>
      <c r="K4993" s="32">
        <v>0</v>
      </c>
      <c r="L4993" s="32"/>
    </row>
    <row r="4994" spans="1:12">
      <c r="A4994" s="56"/>
      <c r="B4994" s="56" t="s">
        <v>7772</v>
      </c>
      <c r="C4994" s="56" t="s">
        <v>10174</v>
      </c>
      <c r="D4994" s="32">
        <v>7733</v>
      </c>
      <c r="E4994" s="32">
        <v>-7346</v>
      </c>
      <c r="F4994" s="32">
        <v>387</v>
      </c>
      <c r="G4994" s="32">
        <v>0</v>
      </c>
      <c r="H4994" s="32">
        <v>0</v>
      </c>
      <c r="I4994" s="32">
        <v>0</v>
      </c>
      <c r="J4994" s="32">
        <v>0</v>
      </c>
      <c r="K4994" s="32">
        <v>0</v>
      </c>
      <c r="L4994" s="32"/>
    </row>
    <row r="4995" spans="1:12">
      <c r="A4995" s="56"/>
      <c r="B4995" s="56" t="s">
        <v>7773</v>
      </c>
      <c r="C4995" s="56" t="s">
        <v>10175</v>
      </c>
      <c r="D4995" s="32">
        <v>7770</v>
      </c>
      <c r="E4995" s="32">
        <v>-7382</v>
      </c>
      <c r="F4995" s="32">
        <v>388</v>
      </c>
      <c r="G4995" s="32">
        <v>0</v>
      </c>
      <c r="H4995" s="32">
        <v>0</v>
      </c>
      <c r="I4995" s="32">
        <v>0</v>
      </c>
      <c r="J4995" s="32">
        <v>0</v>
      </c>
      <c r="K4995" s="32">
        <v>0</v>
      </c>
      <c r="L4995" s="32"/>
    </row>
    <row r="4996" spans="1:12">
      <c r="A4996" s="56"/>
      <c r="B4996" s="56" t="s">
        <v>7272</v>
      </c>
      <c r="C4996" s="56" t="s">
        <v>9590</v>
      </c>
      <c r="D4996" s="32">
        <v>7796</v>
      </c>
      <c r="E4996" s="32">
        <v>-7406</v>
      </c>
      <c r="F4996" s="32">
        <v>390</v>
      </c>
      <c r="G4996" s="32">
        <v>0</v>
      </c>
      <c r="H4996" s="32">
        <v>0</v>
      </c>
      <c r="I4996" s="32">
        <v>0</v>
      </c>
      <c r="J4996" s="32">
        <v>0</v>
      </c>
      <c r="K4996" s="32">
        <v>0</v>
      </c>
      <c r="L4996" s="32"/>
    </row>
    <row r="4997" spans="1:12">
      <c r="A4997" s="56"/>
      <c r="B4997" s="56" t="s">
        <v>7652</v>
      </c>
      <c r="C4997" s="56" t="s">
        <v>9372</v>
      </c>
      <c r="D4997" s="32">
        <v>7800</v>
      </c>
      <c r="E4997" s="32">
        <v>-7410</v>
      </c>
      <c r="F4997" s="32">
        <v>390</v>
      </c>
      <c r="G4997" s="32">
        <v>0</v>
      </c>
      <c r="H4997" s="32">
        <v>0</v>
      </c>
      <c r="I4997" s="32">
        <v>0</v>
      </c>
      <c r="J4997" s="32">
        <v>0</v>
      </c>
      <c r="K4997" s="32">
        <v>0</v>
      </c>
      <c r="L4997" s="32"/>
    </row>
    <row r="4998" spans="1:12">
      <c r="A4998" s="56"/>
      <c r="B4998" s="56" t="s">
        <v>7478</v>
      </c>
      <c r="C4998" s="56" t="s">
        <v>9787</v>
      </c>
      <c r="D4998" s="32">
        <v>7969</v>
      </c>
      <c r="E4998" s="32">
        <v>-7571</v>
      </c>
      <c r="F4998" s="32">
        <v>398</v>
      </c>
      <c r="G4998" s="32">
        <v>0</v>
      </c>
      <c r="H4998" s="32">
        <v>0</v>
      </c>
      <c r="I4998" s="32">
        <v>0</v>
      </c>
      <c r="J4998" s="32">
        <v>0</v>
      </c>
      <c r="K4998" s="32">
        <v>0</v>
      </c>
      <c r="L4998" s="32"/>
    </row>
    <row r="4999" spans="1:12">
      <c r="A4999" s="56"/>
      <c r="B4999" s="56" t="s">
        <v>11467</v>
      </c>
      <c r="C4999" s="56" t="s">
        <v>274</v>
      </c>
      <c r="D4999" s="32">
        <v>8630</v>
      </c>
      <c r="E4999" s="32">
        <v>-6031</v>
      </c>
      <c r="F4999" s="32">
        <v>2599</v>
      </c>
      <c r="G4999" s="32">
        <v>-241.99</v>
      </c>
      <c r="H4999" s="32">
        <v>-244.64</v>
      </c>
      <c r="I4999" s="32">
        <v>-244.65</v>
      </c>
      <c r="J4999" s="32">
        <v>-2.6499999999999773</v>
      </c>
      <c r="K4999" s="32">
        <v>-1.0000000000019327E-2</v>
      </c>
      <c r="L4999" s="32"/>
    </row>
    <row r="5000" spans="1:12">
      <c r="A5000" s="56"/>
      <c r="B5000" s="56" t="s">
        <v>7653</v>
      </c>
      <c r="C5000" s="56" t="s">
        <v>9373</v>
      </c>
      <c r="D5000" s="32">
        <v>8071</v>
      </c>
      <c r="E5000" s="32">
        <v>-7667</v>
      </c>
      <c r="F5000" s="32">
        <v>404</v>
      </c>
      <c r="G5000" s="32">
        <v>0</v>
      </c>
      <c r="H5000" s="32">
        <v>0</v>
      </c>
      <c r="I5000" s="32">
        <v>0</v>
      </c>
      <c r="J5000" s="32">
        <v>0</v>
      </c>
      <c r="K5000" s="32">
        <v>0</v>
      </c>
      <c r="L5000" s="32"/>
    </row>
    <row r="5001" spans="1:12">
      <c r="A5001" s="56"/>
      <c r="B5001" s="56" t="s">
        <v>7774</v>
      </c>
      <c r="C5001" s="56" t="s">
        <v>10176</v>
      </c>
      <c r="D5001" s="32">
        <v>8300</v>
      </c>
      <c r="E5001" s="32">
        <v>-8140</v>
      </c>
      <c r="F5001" s="32">
        <v>160</v>
      </c>
      <c r="G5001" s="32">
        <v>0</v>
      </c>
      <c r="H5001" s="32">
        <v>0</v>
      </c>
      <c r="I5001" s="32">
        <v>0</v>
      </c>
      <c r="J5001" s="32">
        <v>0</v>
      </c>
      <c r="K5001" s="32">
        <v>0</v>
      </c>
      <c r="L5001" s="32"/>
    </row>
    <row r="5002" spans="1:12">
      <c r="A5002" s="56"/>
      <c r="B5002" s="56" t="s">
        <v>7479</v>
      </c>
      <c r="C5002" s="56" t="s">
        <v>9788</v>
      </c>
      <c r="D5002" s="32">
        <v>8306</v>
      </c>
      <c r="E5002" s="32">
        <v>-7891</v>
      </c>
      <c r="F5002" s="32">
        <v>415</v>
      </c>
      <c r="G5002" s="32">
        <v>0</v>
      </c>
      <c r="H5002" s="32">
        <v>0</v>
      </c>
      <c r="I5002" s="32">
        <v>0</v>
      </c>
      <c r="J5002" s="32">
        <v>0</v>
      </c>
      <c r="K5002" s="32">
        <v>0</v>
      </c>
      <c r="L5002" s="32"/>
    </row>
    <row r="5003" spans="1:12">
      <c r="A5003" s="56"/>
      <c r="B5003" s="56" t="s">
        <v>7479</v>
      </c>
      <c r="C5003" s="56" t="s">
        <v>9789</v>
      </c>
      <c r="D5003" s="32">
        <v>8306</v>
      </c>
      <c r="E5003" s="32">
        <v>-7891</v>
      </c>
      <c r="F5003" s="32">
        <v>415</v>
      </c>
      <c r="G5003" s="32">
        <v>0</v>
      </c>
      <c r="H5003" s="32">
        <v>0</v>
      </c>
      <c r="I5003" s="32">
        <v>0</v>
      </c>
      <c r="J5003" s="32">
        <v>0</v>
      </c>
      <c r="K5003" s="32">
        <v>0</v>
      </c>
      <c r="L5003" s="32"/>
    </row>
    <row r="5004" spans="1:12">
      <c r="A5004" s="56"/>
      <c r="B5004" s="56" t="s">
        <v>8198</v>
      </c>
      <c r="C5004" s="56" t="s">
        <v>275</v>
      </c>
      <c r="D5004" s="32">
        <v>8360</v>
      </c>
      <c r="E5004" s="32">
        <v>-7942</v>
      </c>
      <c r="F5004" s="32">
        <v>418</v>
      </c>
      <c r="G5004" s="32">
        <v>0</v>
      </c>
      <c r="H5004" s="32">
        <v>0</v>
      </c>
      <c r="I5004" s="32">
        <v>0</v>
      </c>
      <c r="J5004" s="32">
        <v>0</v>
      </c>
      <c r="K5004" s="32">
        <v>0</v>
      </c>
      <c r="L5004" s="32"/>
    </row>
    <row r="5005" spans="1:12">
      <c r="A5005" s="56"/>
      <c r="B5005" s="56" t="s">
        <v>1779</v>
      </c>
      <c r="C5005" s="56" t="s">
        <v>1778</v>
      </c>
      <c r="D5005" s="32">
        <v>44996</v>
      </c>
      <c r="E5005" s="32">
        <v>-28369</v>
      </c>
      <c r="F5005" s="32">
        <v>16627</v>
      </c>
      <c r="G5005" s="32">
        <v>-1202.52</v>
      </c>
      <c r="H5005" s="32">
        <v>-1215.73</v>
      </c>
      <c r="I5005" s="32">
        <v>-1215.73</v>
      </c>
      <c r="J5005" s="32">
        <v>-13.210000000000036</v>
      </c>
      <c r="K5005" s="32">
        <v>0</v>
      </c>
      <c r="L5005" s="32"/>
    </row>
    <row r="5006" spans="1:12">
      <c r="A5006" s="56"/>
      <c r="B5006" s="56" t="s">
        <v>1111</v>
      </c>
      <c r="C5006" s="56" t="s">
        <v>1110</v>
      </c>
      <c r="D5006" s="32">
        <v>9555</v>
      </c>
      <c r="E5006" s="32">
        <v>-6628</v>
      </c>
      <c r="F5006" s="32">
        <v>2927</v>
      </c>
      <c r="G5006" s="32">
        <v>-266.88</v>
      </c>
      <c r="H5006" s="32">
        <v>-269.82</v>
      </c>
      <c r="I5006" s="32">
        <v>-269.82</v>
      </c>
      <c r="J5006" s="32">
        <v>-2.9399999999999977</v>
      </c>
      <c r="K5006" s="32">
        <v>0</v>
      </c>
      <c r="L5006" s="32"/>
    </row>
    <row r="5007" spans="1:12">
      <c r="A5007" s="56"/>
      <c r="B5007" s="56" t="s">
        <v>7291</v>
      </c>
      <c r="C5007" s="56" t="s">
        <v>9790</v>
      </c>
      <c r="D5007" s="32">
        <v>8480</v>
      </c>
      <c r="E5007" s="32">
        <v>-8056</v>
      </c>
      <c r="F5007" s="32">
        <v>424</v>
      </c>
      <c r="G5007" s="32">
        <v>0</v>
      </c>
      <c r="H5007" s="32">
        <v>0</v>
      </c>
      <c r="I5007" s="32">
        <v>0</v>
      </c>
      <c r="J5007" s="32">
        <v>0</v>
      </c>
      <c r="K5007" s="32">
        <v>0</v>
      </c>
      <c r="L5007" s="32"/>
    </row>
    <row r="5008" spans="1:12">
      <c r="A5008" s="56"/>
      <c r="B5008" s="56" t="s">
        <v>7291</v>
      </c>
      <c r="C5008" s="56" t="s">
        <v>9791</v>
      </c>
      <c r="D5008" s="32">
        <v>8480</v>
      </c>
      <c r="E5008" s="32">
        <v>-8056</v>
      </c>
      <c r="F5008" s="32">
        <v>424</v>
      </c>
      <c r="G5008" s="32">
        <v>0</v>
      </c>
      <c r="H5008" s="32">
        <v>0</v>
      </c>
      <c r="I5008" s="32">
        <v>0</v>
      </c>
      <c r="J5008" s="32">
        <v>0</v>
      </c>
      <c r="K5008" s="32">
        <v>0</v>
      </c>
      <c r="L5008" s="32"/>
    </row>
    <row r="5009" spans="1:12">
      <c r="A5009" s="56"/>
      <c r="B5009" s="56" t="s">
        <v>1780</v>
      </c>
      <c r="C5009" s="56" t="s">
        <v>9792</v>
      </c>
      <c r="D5009" s="32">
        <v>8804</v>
      </c>
      <c r="E5009" s="32">
        <v>-8364</v>
      </c>
      <c r="F5009" s="32">
        <v>440</v>
      </c>
      <c r="G5009" s="32">
        <v>0</v>
      </c>
      <c r="H5009" s="32">
        <v>0</v>
      </c>
      <c r="I5009" s="32">
        <v>0</v>
      </c>
      <c r="J5009" s="32">
        <v>0</v>
      </c>
      <c r="K5009" s="32">
        <v>0</v>
      </c>
      <c r="L5009" s="32"/>
    </row>
    <row r="5010" spans="1:12">
      <c r="A5010" s="56"/>
      <c r="B5010" s="56" t="s">
        <v>7480</v>
      </c>
      <c r="C5010" s="56" t="s">
        <v>9793</v>
      </c>
      <c r="D5010" s="32">
        <v>8850</v>
      </c>
      <c r="E5010" s="32">
        <v>-8408</v>
      </c>
      <c r="F5010" s="32">
        <v>442</v>
      </c>
      <c r="G5010" s="32">
        <v>0</v>
      </c>
      <c r="H5010" s="32">
        <v>0</v>
      </c>
      <c r="I5010" s="32">
        <v>0</v>
      </c>
      <c r="J5010" s="32">
        <v>0</v>
      </c>
      <c r="K5010" s="32">
        <v>0</v>
      </c>
      <c r="L5010" s="32"/>
    </row>
    <row r="5011" spans="1:12">
      <c r="A5011" s="56"/>
      <c r="B5011" s="56" t="s">
        <v>7481</v>
      </c>
      <c r="C5011" s="56" t="s">
        <v>9794</v>
      </c>
      <c r="D5011" s="32">
        <v>8905</v>
      </c>
      <c r="E5011" s="32">
        <v>-8460</v>
      </c>
      <c r="F5011" s="32">
        <v>445</v>
      </c>
      <c r="G5011" s="32">
        <v>0</v>
      </c>
      <c r="H5011" s="32">
        <v>0</v>
      </c>
      <c r="I5011" s="32">
        <v>0</v>
      </c>
      <c r="J5011" s="32">
        <v>0</v>
      </c>
      <c r="K5011" s="32">
        <v>0</v>
      </c>
      <c r="L5011" s="32"/>
    </row>
    <row r="5012" spans="1:12">
      <c r="A5012" s="56"/>
      <c r="B5012" s="56" t="s">
        <v>1782</v>
      </c>
      <c r="C5012" s="56" t="s">
        <v>1781</v>
      </c>
      <c r="D5012" s="32">
        <v>9490</v>
      </c>
      <c r="E5012" s="32">
        <v>-6640</v>
      </c>
      <c r="F5012" s="32">
        <v>2850</v>
      </c>
      <c r="G5012" s="32">
        <v>-266.24</v>
      </c>
      <c r="H5012" s="32">
        <v>-269.17</v>
      </c>
      <c r="I5012" s="32">
        <v>-269.17</v>
      </c>
      <c r="J5012" s="32">
        <v>-2.9300000000000068</v>
      </c>
      <c r="K5012" s="32">
        <v>0</v>
      </c>
      <c r="L5012" s="32"/>
    </row>
    <row r="5013" spans="1:12">
      <c r="A5013" s="56"/>
      <c r="B5013" s="56" t="s">
        <v>7654</v>
      </c>
      <c r="C5013" s="56" t="s">
        <v>9374</v>
      </c>
      <c r="D5013" s="32">
        <v>8940</v>
      </c>
      <c r="E5013" s="32">
        <v>-8493</v>
      </c>
      <c r="F5013" s="32">
        <v>447</v>
      </c>
      <c r="G5013" s="32">
        <v>0</v>
      </c>
      <c r="H5013" s="32">
        <v>0</v>
      </c>
      <c r="I5013" s="32">
        <v>0</v>
      </c>
      <c r="J5013" s="32">
        <v>0</v>
      </c>
      <c r="K5013" s="32">
        <v>0</v>
      </c>
      <c r="L5013" s="32"/>
    </row>
    <row r="5014" spans="1:12">
      <c r="A5014" s="56"/>
      <c r="B5014" s="56" t="s">
        <v>7482</v>
      </c>
      <c r="C5014" s="56" t="s">
        <v>9795</v>
      </c>
      <c r="D5014" s="32">
        <v>8980</v>
      </c>
      <c r="E5014" s="32">
        <v>-8531</v>
      </c>
      <c r="F5014" s="32">
        <v>449</v>
      </c>
      <c r="G5014" s="32">
        <v>0</v>
      </c>
      <c r="H5014" s="32">
        <v>0</v>
      </c>
      <c r="I5014" s="32">
        <v>0</v>
      </c>
      <c r="J5014" s="32">
        <v>0</v>
      </c>
      <c r="K5014" s="32">
        <v>0</v>
      </c>
      <c r="L5014" s="32"/>
    </row>
    <row r="5015" spans="1:12">
      <c r="A5015" s="56"/>
      <c r="B5015" s="56" t="s">
        <v>7775</v>
      </c>
      <c r="C5015" s="56" t="s">
        <v>10177</v>
      </c>
      <c r="D5015" s="32">
        <v>9195</v>
      </c>
      <c r="E5015" s="32">
        <v>-9070</v>
      </c>
      <c r="F5015" s="32">
        <v>125</v>
      </c>
      <c r="G5015" s="32">
        <v>0</v>
      </c>
      <c r="H5015" s="32">
        <v>0</v>
      </c>
      <c r="I5015" s="32">
        <v>0</v>
      </c>
      <c r="J5015" s="32">
        <v>0</v>
      </c>
      <c r="K5015" s="32">
        <v>0</v>
      </c>
      <c r="L5015" s="32"/>
    </row>
    <row r="5016" spans="1:12">
      <c r="A5016" s="56"/>
      <c r="B5016" s="56" t="s">
        <v>7776</v>
      </c>
      <c r="C5016" s="56" t="s">
        <v>10178</v>
      </c>
      <c r="D5016" s="32">
        <v>9230</v>
      </c>
      <c r="E5016" s="32">
        <v>-9004</v>
      </c>
      <c r="F5016" s="32">
        <v>226</v>
      </c>
      <c r="G5016" s="32">
        <v>0</v>
      </c>
      <c r="H5016" s="32">
        <v>0</v>
      </c>
      <c r="I5016" s="32">
        <v>0</v>
      </c>
      <c r="J5016" s="32">
        <v>0</v>
      </c>
      <c r="K5016" s="32">
        <v>0</v>
      </c>
      <c r="L5016" s="32"/>
    </row>
    <row r="5017" spans="1:12">
      <c r="A5017" s="56"/>
      <c r="B5017" s="56" t="s">
        <v>7483</v>
      </c>
      <c r="C5017" s="56" t="s">
        <v>9796</v>
      </c>
      <c r="D5017" s="32">
        <v>9345</v>
      </c>
      <c r="E5017" s="32">
        <v>-8878</v>
      </c>
      <c r="F5017" s="32">
        <v>467</v>
      </c>
      <c r="G5017" s="32">
        <v>0</v>
      </c>
      <c r="H5017" s="32">
        <v>0</v>
      </c>
      <c r="I5017" s="32">
        <v>0</v>
      </c>
      <c r="J5017" s="32">
        <v>0</v>
      </c>
      <c r="K5017" s="32">
        <v>0</v>
      </c>
      <c r="L5017" s="32"/>
    </row>
    <row r="5018" spans="1:12">
      <c r="A5018" s="56"/>
      <c r="B5018" s="56" t="s">
        <v>7655</v>
      </c>
      <c r="C5018" s="56" t="s">
        <v>9375</v>
      </c>
      <c r="D5018" s="32">
        <v>9756</v>
      </c>
      <c r="E5018" s="32">
        <v>-9268</v>
      </c>
      <c r="F5018" s="32">
        <v>488</v>
      </c>
      <c r="G5018" s="32">
        <v>0</v>
      </c>
      <c r="H5018" s="32">
        <v>0</v>
      </c>
      <c r="I5018" s="32">
        <v>0</v>
      </c>
      <c r="J5018" s="32">
        <v>0</v>
      </c>
      <c r="K5018" s="32">
        <v>0</v>
      </c>
      <c r="L5018" s="32"/>
    </row>
    <row r="5019" spans="1:12">
      <c r="A5019" s="56"/>
      <c r="B5019" s="56" t="s">
        <v>7656</v>
      </c>
      <c r="C5019" s="56" t="s">
        <v>9376</v>
      </c>
      <c r="D5019" s="32">
        <v>9745</v>
      </c>
      <c r="E5019" s="32">
        <v>-9258</v>
      </c>
      <c r="F5019" s="32">
        <v>487</v>
      </c>
      <c r="G5019" s="32">
        <v>0</v>
      </c>
      <c r="H5019" s="32">
        <v>0</v>
      </c>
      <c r="I5019" s="32">
        <v>0</v>
      </c>
      <c r="J5019" s="32">
        <v>0</v>
      </c>
      <c r="K5019" s="32">
        <v>0</v>
      </c>
      <c r="L5019" s="32"/>
    </row>
    <row r="5020" spans="1:12">
      <c r="A5020" s="56"/>
      <c r="B5020" s="56" t="s">
        <v>1784</v>
      </c>
      <c r="C5020" s="56" t="s">
        <v>1783</v>
      </c>
      <c r="D5020" s="32">
        <v>20667</v>
      </c>
      <c r="E5020" s="32">
        <v>-13572</v>
      </c>
      <c r="F5020" s="32">
        <v>7095</v>
      </c>
      <c r="G5020" s="32">
        <v>-562.25</v>
      </c>
      <c r="H5020" s="32">
        <v>-568.44000000000005</v>
      </c>
      <c r="I5020" s="32">
        <v>-568.42999999999995</v>
      </c>
      <c r="J5020" s="32">
        <v>-6.1900000000000546</v>
      </c>
      <c r="K5020" s="32">
        <v>1.0000000000104592E-2</v>
      </c>
      <c r="L5020" s="32"/>
    </row>
    <row r="5021" spans="1:12">
      <c r="A5021" s="56"/>
      <c r="B5021" s="56" t="s">
        <v>7657</v>
      </c>
      <c r="C5021" s="56" t="s">
        <v>9377</v>
      </c>
      <c r="D5021" s="32">
        <v>9990</v>
      </c>
      <c r="E5021" s="32">
        <v>-9490</v>
      </c>
      <c r="F5021" s="32">
        <v>500</v>
      </c>
      <c r="G5021" s="32">
        <v>0</v>
      </c>
      <c r="H5021" s="32">
        <v>0</v>
      </c>
      <c r="I5021" s="32">
        <v>0</v>
      </c>
      <c r="J5021" s="32">
        <v>0</v>
      </c>
      <c r="K5021" s="32">
        <v>0</v>
      </c>
      <c r="L5021" s="32"/>
    </row>
    <row r="5022" spans="1:12">
      <c r="A5022" s="56"/>
      <c r="B5022" s="56" t="s">
        <v>7777</v>
      </c>
      <c r="C5022" s="56" t="s">
        <v>10179</v>
      </c>
      <c r="D5022" s="32">
        <v>10067</v>
      </c>
      <c r="E5022" s="32">
        <v>-9564</v>
      </c>
      <c r="F5022" s="32">
        <v>503</v>
      </c>
      <c r="G5022" s="32">
        <v>0</v>
      </c>
      <c r="H5022" s="32">
        <v>0</v>
      </c>
      <c r="I5022" s="32">
        <v>0</v>
      </c>
      <c r="J5022" s="32">
        <v>0</v>
      </c>
      <c r="K5022" s="32">
        <v>0</v>
      </c>
      <c r="L5022" s="32"/>
    </row>
    <row r="5023" spans="1:12">
      <c r="A5023" s="56"/>
      <c r="B5023" s="56" t="s">
        <v>11341</v>
      </c>
      <c r="C5023" s="56" t="s">
        <v>9797</v>
      </c>
      <c r="D5023" s="32">
        <v>10164</v>
      </c>
      <c r="E5023" s="32">
        <v>-9656</v>
      </c>
      <c r="F5023" s="32">
        <v>508</v>
      </c>
      <c r="G5023" s="32">
        <v>0</v>
      </c>
      <c r="H5023" s="32">
        <v>0</v>
      </c>
      <c r="I5023" s="32">
        <v>0</v>
      </c>
      <c r="J5023" s="32">
        <v>0</v>
      </c>
      <c r="K5023" s="32">
        <v>0</v>
      </c>
      <c r="L5023" s="32"/>
    </row>
    <row r="5024" spans="1:12">
      <c r="A5024" s="56"/>
      <c r="B5024" s="56" t="s">
        <v>7484</v>
      </c>
      <c r="C5024" s="56" t="s">
        <v>9798</v>
      </c>
      <c r="D5024" s="32">
        <v>10200</v>
      </c>
      <c r="E5024" s="32">
        <v>-9690</v>
      </c>
      <c r="F5024" s="32">
        <v>510</v>
      </c>
      <c r="G5024" s="32">
        <v>0</v>
      </c>
      <c r="H5024" s="32">
        <v>0</v>
      </c>
      <c r="I5024" s="32">
        <v>0</v>
      </c>
      <c r="J5024" s="32">
        <v>0</v>
      </c>
      <c r="K5024" s="32">
        <v>0</v>
      </c>
      <c r="L5024" s="32"/>
    </row>
    <row r="5025" spans="1:12">
      <c r="A5025" s="56"/>
      <c r="B5025" s="56" t="s">
        <v>7483</v>
      </c>
      <c r="C5025" s="56" t="s">
        <v>9799</v>
      </c>
      <c r="D5025" s="32">
        <v>10250</v>
      </c>
      <c r="E5025" s="32">
        <v>-9738</v>
      </c>
      <c r="F5025" s="32">
        <v>512</v>
      </c>
      <c r="G5025" s="32">
        <v>0</v>
      </c>
      <c r="H5025" s="32">
        <v>0</v>
      </c>
      <c r="I5025" s="32">
        <v>0</v>
      </c>
      <c r="J5025" s="32">
        <v>0</v>
      </c>
      <c r="K5025" s="32">
        <v>0</v>
      </c>
      <c r="L5025" s="32"/>
    </row>
    <row r="5026" spans="1:12">
      <c r="A5026" s="56"/>
      <c r="B5026" s="56" t="s">
        <v>8287</v>
      </c>
      <c r="C5026" s="56" t="s">
        <v>10282</v>
      </c>
      <c r="D5026" s="32">
        <v>10261</v>
      </c>
      <c r="E5026" s="32">
        <v>-9748</v>
      </c>
      <c r="F5026" s="32">
        <v>513</v>
      </c>
      <c r="G5026" s="32">
        <v>0</v>
      </c>
      <c r="H5026" s="32">
        <v>0</v>
      </c>
      <c r="I5026" s="32">
        <v>0</v>
      </c>
      <c r="J5026" s="32">
        <v>0</v>
      </c>
      <c r="K5026" s="32">
        <v>0</v>
      </c>
      <c r="L5026" s="32"/>
    </row>
    <row r="5027" spans="1:12">
      <c r="A5027" s="56"/>
      <c r="B5027" s="56" t="s">
        <v>7273</v>
      </c>
      <c r="C5027" s="56" t="s">
        <v>9591</v>
      </c>
      <c r="D5027" s="32">
        <v>10285</v>
      </c>
      <c r="E5027" s="32">
        <v>-9771</v>
      </c>
      <c r="F5027" s="32">
        <v>514</v>
      </c>
      <c r="G5027" s="32">
        <v>0</v>
      </c>
      <c r="H5027" s="32">
        <v>0</v>
      </c>
      <c r="I5027" s="32">
        <v>0</v>
      </c>
      <c r="J5027" s="32">
        <v>0</v>
      </c>
      <c r="K5027" s="32">
        <v>0</v>
      </c>
      <c r="L5027" s="32"/>
    </row>
    <row r="5028" spans="1:12">
      <c r="A5028" s="56"/>
      <c r="B5028" s="56" t="s">
        <v>7778</v>
      </c>
      <c r="C5028" s="56" t="s">
        <v>10180</v>
      </c>
      <c r="D5028" s="32">
        <v>10380</v>
      </c>
      <c r="E5028" s="32">
        <v>-9861</v>
      </c>
      <c r="F5028" s="32">
        <v>519</v>
      </c>
      <c r="G5028" s="32">
        <v>0</v>
      </c>
      <c r="H5028" s="32">
        <v>0</v>
      </c>
      <c r="I5028" s="32">
        <v>0</v>
      </c>
      <c r="J5028" s="32">
        <v>0</v>
      </c>
      <c r="K5028" s="32">
        <v>0</v>
      </c>
      <c r="L5028" s="32"/>
    </row>
    <row r="5029" spans="1:12">
      <c r="A5029" s="56"/>
      <c r="B5029" s="56" t="s">
        <v>7274</v>
      </c>
      <c r="C5029" s="56" t="s">
        <v>9713</v>
      </c>
      <c r="D5029" s="32">
        <v>10406</v>
      </c>
      <c r="E5029" s="32">
        <v>-9886</v>
      </c>
      <c r="F5029" s="32">
        <v>520</v>
      </c>
      <c r="G5029" s="32">
        <v>0</v>
      </c>
      <c r="H5029" s="32">
        <v>0</v>
      </c>
      <c r="I5029" s="32">
        <v>0</v>
      </c>
      <c r="J5029" s="32">
        <v>0</v>
      </c>
      <c r="K5029" s="32">
        <v>0</v>
      </c>
      <c r="L5029" s="32"/>
    </row>
    <row r="5030" spans="1:12">
      <c r="A5030" s="56"/>
      <c r="B5030" s="56" t="s">
        <v>7485</v>
      </c>
      <c r="C5030" s="56" t="s">
        <v>9800</v>
      </c>
      <c r="D5030" s="32">
        <v>10525</v>
      </c>
      <c r="E5030" s="32">
        <v>-9999</v>
      </c>
      <c r="F5030" s="32">
        <v>526</v>
      </c>
      <c r="G5030" s="32">
        <v>0</v>
      </c>
      <c r="H5030" s="32">
        <v>0</v>
      </c>
      <c r="I5030" s="32">
        <v>0</v>
      </c>
      <c r="J5030" s="32">
        <v>0</v>
      </c>
      <c r="K5030" s="32">
        <v>0</v>
      </c>
      <c r="L5030" s="32"/>
    </row>
    <row r="5031" spans="1:12">
      <c r="A5031" s="56"/>
      <c r="B5031" s="56" t="s">
        <v>7275</v>
      </c>
      <c r="C5031" s="56" t="s">
        <v>9714</v>
      </c>
      <c r="D5031" s="32">
        <v>10868</v>
      </c>
      <c r="E5031" s="32">
        <v>-10325</v>
      </c>
      <c r="F5031" s="32">
        <v>543</v>
      </c>
      <c r="G5031" s="32">
        <v>0</v>
      </c>
      <c r="H5031" s="32">
        <v>0</v>
      </c>
      <c r="I5031" s="32">
        <v>0</v>
      </c>
      <c r="J5031" s="32">
        <v>0</v>
      </c>
      <c r="K5031" s="32">
        <v>0</v>
      </c>
      <c r="L5031" s="32"/>
    </row>
    <row r="5032" spans="1:12">
      <c r="A5032" s="56"/>
      <c r="B5032" s="56" t="s">
        <v>7486</v>
      </c>
      <c r="C5032" s="56" t="s">
        <v>9801</v>
      </c>
      <c r="D5032" s="32">
        <v>10919</v>
      </c>
      <c r="E5032" s="32">
        <v>-10373</v>
      </c>
      <c r="F5032" s="32">
        <v>546</v>
      </c>
      <c r="G5032" s="32">
        <v>0</v>
      </c>
      <c r="H5032" s="32">
        <v>0</v>
      </c>
      <c r="I5032" s="32">
        <v>0</v>
      </c>
      <c r="J5032" s="32">
        <v>0</v>
      </c>
      <c r="K5032" s="32">
        <v>0</v>
      </c>
      <c r="L5032" s="32"/>
    </row>
    <row r="5033" spans="1:12">
      <c r="A5033" s="56"/>
      <c r="B5033" s="56" t="s">
        <v>7487</v>
      </c>
      <c r="C5033" s="56" t="s">
        <v>9802</v>
      </c>
      <c r="D5033" s="32">
        <v>10950</v>
      </c>
      <c r="E5033" s="32">
        <v>-10402</v>
      </c>
      <c r="F5033" s="32">
        <v>548</v>
      </c>
      <c r="G5033" s="32">
        <v>0</v>
      </c>
      <c r="H5033" s="32">
        <v>0</v>
      </c>
      <c r="I5033" s="32">
        <v>0</v>
      </c>
      <c r="J5033" s="32">
        <v>0</v>
      </c>
      <c r="K5033" s="32">
        <v>0</v>
      </c>
      <c r="L5033" s="32"/>
    </row>
    <row r="5034" spans="1:12">
      <c r="A5034" s="56"/>
      <c r="B5034" s="56" t="s">
        <v>8288</v>
      </c>
      <c r="C5034" s="56" t="s">
        <v>10283</v>
      </c>
      <c r="D5034" s="32">
        <v>11010</v>
      </c>
      <c r="E5034" s="32">
        <v>-10460</v>
      </c>
      <c r="F5034" s="32">
        <v>550</v>
      </c>
      <c r="G5034" s="32">
        <v>0</v>
      </c>
      <c r="H5034" s="32">
        <v>0</v>
      </c>
      <c r="I5034" s="32">
        <v>0</v>
      </c>
      <c r="J5034" s="32">
        <v>0</v>
      </c>
      <c r="K5034" s="32">
        <v>0</v>
      </c>
      <c r="L5034" s="32"/>
    </row>
    <row r="5035" spans="1:12">
      <c r="A5035" s="56"/>
      <c r="B5035" s="56" t="s">
        <v>1786</v>
      </c>
      <c r="C5035" s="56" t="s">
        <v>1785</v>
      </c>
      <c r="D5035" s="32">
        <v>11031</v>
      </c>
      <c r="E5035" s="32">
        <v>-10087</v>
      </c>
      <c r="F5035" s="32">
        <v>944</v>
      </c>
      <c r="G5035" s="32">
        <v>-371.88</v>
      </c>
      <c r="H5035" s="32">
        <v>-20.43</v>
      </c>
      <c r="I5035" s="32">
        <v>0</v>
      </c>
      <c r="J5035" s="32">
        <v>351.45</v>
      </c>
      <c r="K5035" s="32">
        <v>20.43</v>
      </c>
      <c r="L5035" s="32"/>
    </row>
    <row r="5036" spans="1:12">
      <c r="A5036" s="56"/>
      <c r="B5036" s="56" t="s">
        <v>7483</v>
      </c>
      <c r="C5036" s="56" t="s">
        <v>9803</v>
      </c>
      <c r="D5036" s="32">
        <v>11475</v>
      </c>
      <c r="E5036" s="32">
        <v>-10901</v>
      </c>
      <c r="F5036" s="32">
        <v>574</v>
      </c>
      <c r="G5036" s="32">
        <v>0</v>
      </c>
      <c r="H5036" s="32">
        <v>0</v>
      </c>
      <c r="I5036" s="32">
        <v>0</v>
      </c>
      <c r="J5036" s="32">
        <v>0</v>
      </c>
      <c r="K5036" s="32">
        <v>0</v>
      </c>
      <c r="L5036" s="32"/>
    </row>
    <row r="5037" spans="1:12">
      <c r="A5037" s="56"/>
      <c r="B5037" s="56" t="s">
        <v>7483</v>
      </c>
      <c r="C5037" s="56" t="s">
        <v>9804</v>
      </c>
      <c r="D5037" s="32">
        <v>11475</v>
      </c>
      <c r="E5037" s="32">
        <v>-10901</v>
      </c>
      <c r="F5037" s="32">
        <v>574</v>
      </c>
      <c r="G5037" s="32">
        <v>0</v>
      </c>
      <c r="H5037" s="32">
        <v>0</v>
      </c>
      <c r="I5037" s="32">
        <v>0</v>
      </c>
      <c r="J5037" s="32">
        <v>0</v>
      </c>
      <c r="K5037" s="32">
        <v>0</v>
      </c>
      <c r="L5037" s="32"/>
    </row>
    <row r="5038" spans="1:12">
      <c r="A5038" s="56"/>
      <c r="B5038" s="56" t="s">
        <v>277</v>
      </c>
      <c r="C5038" s="56" t="s">
        <v>276</v>
      </c>
      <c r="D5038" s="32">
        <v>25812</v>
      </c>
      <c r="E5038" s="32">
        <v>-16900</v>
      </c>
      <c r="F5038" s="32">
        <v>8912</v>
      </c>
      <c r="G5038" s="32">
        <v>-701.23</v>
      </c>
      <c r="H5038" s="32">
        <v>-708.95</v>
      </c>
      <c r="I5038" s="32">
        <v>-708.94</v>
      </c>
      <c r="J5038" s="32">
        <v>-7.7200000000000273</v>
      </c>
      <c r="K5038" s="32">
        <v>9.9999999999909051E-3</v>
      </c>
      <c r="L5038" s="32"/>
    </row>
    <row r="5039" spans="1:12">
      <c r="A5039" s="56"/>
      <c r="B5039" s="56" t="s">
        <v>9099</v>
      </c>
      <c r="C5039" s="56" t="s">
        <v>9378</v>
      </c>
      <c r="D5039" s="32">
        <v>11900</v>
      </c>
      <c r="E5039" s="32">
        <v>-11305</v>
      </c>
      <c r="F5039" s="32">
        <v>595</v>
      </c>
      <c r="G5039" s="32">
        <v>0</v>
      </c>
      <c r="H5039" s="32">
        <v>0</v>
      </c>
      <c r="I5039" s="32">
        <v>0</v>
      </c>
      <c r="J5039" s="32">
        <v>0</v>
      </c>
      <c r="K5039" s="32">
        <v>0</v>
      </c>
      <c r="L5039" s="32"/>
    </row>
    <row r="5040" spans="1:12">
      <c r="A5040" s="56"/>
      <c r="B5040" s="56" t="s">
        <v>1788</v>
      </c>
      <c r="C5040" s="56" t="s">
        <v>1787</v>
      </c>
      <c r="D5040" s="32">
        <v>25562</v>
      </c>
      <c r="E5040" s="32">
        <v>-16787</v>
      </c>
      <c r="F5040" s="32">
        <v>8775</v>
      </c>
      <c r="G5040" s="32">
        <v>-695.41</v>
      </c>
      <c r="H5040" s="32">
        <v>-703.04</v>
      </c>
      <c r="I5040" s="32">
        <v>-703.05</v>
      </c>
      <c r="J5040" s="32">
        <v>-7.6299999999999955</v>
      </c>
      <c r="K5040" s="32">
        <v>-9.9999999999909051E-3</v>
      </c>
      <c r="L5040" s="32"/>
    </row>
    <row r="5041" spans="1:12">
      <c r="A5041" s="56"/>
      <c r="B5041" s="56" t="s">
        <v>8289</v>
      </c>
      <c r="C5041" s="56" t="s">
        <v>10284</v>
      </c>
      <c r="D5041" s="32">
        <v>12825</v>
      </c>
      <c r="E5041" s="32">
        <v>-12184</v>
      </c>
      <c r="F5041" s="32">
        <v>641</v>
      </c>
      <c r="G5041" s="32">
        <v>0</v>
      </c>
      <c r="H5041" s="32">
        <v>0</v>
      </c>
      <c r="I5041" s="32">
        <v>0</v>
      </c>
      <c r="J5041" s="32">
        <v>0</v>
      </c>
      <c r="K5041" s="32">
        <v>0</v>
      </c>
      <c r="L5041" s="32"/>
    </row>
    <row r="5042" spans="1:12">
      <c r="A5042" s="56"/>
      <c r="B5042" s="56" t="s">
        <v>8356</v>
      </c>
      <c r="C5042" s="56" t="s">
        <v>10285</v>
      </c>
      <c r="D5042" s="32">
        <v>12966</v>
      </c>
      <c r="E5042" s="32">
        <v>-12929</v>
      </c>
      <c r="F5042" s="32">
        <v>37</v>
      </c>
      <c r="G5042" s="32">
        <v>0</v>
      </c>
      <c r="H5042" s="32">
        <v>0</v>
      </c>
      <c r="I5042" s="32">
        <v>0</v>
      </c>
      <c r="J5042" s="32">
        <v>0</v>
      </c>
      <c r="K5042" s="32">
        <v>0</v>
      </c>
      <c r="L5042" s="32"/>
    </row>
    <row r="5043" spans="1:12">
      <c r="A5043" s="56"/>
      <c r="B5043" s="56" t="s">
        <v>279</v>
      </c>
      <c r="C5043" s="56" t="s">
        <v>278</v>
      </c>
      <c r="D5043" s="32">
        <v>13000</v>
      </c>
      <c r="E5043" s="32">
        <v>-10908</v>
      </c>
      <c r="F5043" s="32">
        <v>2092</v>
      </c>
      <c r="G5043" s="32">
        <v>-408.72</v>
      </c>
      <c r="H5043" s="32">
        <v>-413.22</v>
      </c>
      <c r="I5043" s="32">
        <v>-413.21</v>
      </c>
      <c r="J5043" s="32">
        <v>-4.5</v>
      </c>
      <c r="K5043" s="32">
        <v>1.0000000000047748E-2</v>
      </c>
      <c r="L5043" s="32"/>
    </row>
    <row r="5044" spans="1:12">
      <c r="A5044" s="56"/>
      <c r="B5044" s="56" t="s">
        <v>7767</v>
      </c>
      <c r="C5044" s="56" t="s">
        <v>10286</v>
      </c>
      <c r="D5044" s="32">
        <v>13435</v>
      </c>
      <c r="E5044" s="32">
        <v>-13178</v>
      </c>
      <c r="F5044" s="32">
        <v>257</v>
      </c>
      <c r="G5044" s="32">
        <v>0</v>
      </c>
      <c r="H5044" s="32">
        <v>0</v>
      </c>
      <c r="I5044" s="32">
        <v>0</v>
      </c>
      <c r="J5044" s="32">
        <v>0</v>
      </c>
      <c r="K5044" s="32">
        <v>0</v>
      </c>
      <c r="L5044" s="32"/>
    </row>
    <row r="5045" spans="1:12">
      <c r="A5045" s="56"/>
      <c r="B5045" s="56" t="s">
        <v>7658</v>
      </c>
      <c r="C5045" s="56" t="s">
        <v>9379</v>
      </c>
      <c r="D5045" s="32">
        <v>13433</v>
      </c>
      <c r="E5045" s="32">
        <v>-12761</v>
      </c>
      <c r="F5045" s="32">
        <v>672</v>
      </c>
      <c r="G5045" s="32">
        <v>0</v>
      </c>
      <c r="H5045" s="32">
        <v>0</v>
      </c>
      <c r="I5045" s="32">
        <v>0</v>
      </c>
      <c r="J5045" s="32">
        <v>0</v>
      </c>
      <c r="K5045" s="32">
        <v>0</v>
      </c>
      <c r="L5045" s="32"/>
    </row>
    <row r="5046" spans="1:12">
      <c r="A5046" s="56"/>
      <c r="B5046" s="56" t="s">
        <v>7276</v>
      </c>
      <c r="C5046" s="56" t="s">
        <v>9715</v>
      </c>
      <c r="D5046" s="32">
        <v>13454</v>
      </c>
      <c r="E5046" s="32">
        <v>-12781</v>
      </c>
      <c r="F5046" s="32">
        <v>673</v>
      </c>
      <c r="G5046" s="32">
        <v>0</v>
      </c>
      <c r="H5046" s="32">
        <v>0</v>
      </c>
      <c r="I5046" s="32">
        <v>0</v>
      </c>
      <c r="J5046" s="32">
        <v>0</v>
      </c>
      <c r="K5046" s="32">
        <v>0</v>
      </c>
      <c r="L5046" s="32"/>
    </row>
    <row r="5047" spans="1:12">
      <c r="A5047" s="56"/>
      <c r="B5047" s="56" t="s">
        <v>8290</v>
      </c>
      <c r="C5047" s="56" t="s">
        <v>10287</v>
      </c>
      <c r="D5047" s="32">
        <v>13713</v>
      </c>
      <c r="E5047" s="32">
        <v>-13027</v>
      </c>
      <c r="F5047" s="32">
        <v>686</v>
      </c>
      <c r="G5047" s="32">
        <v>0</v>
      </c>
      <c r="H5047" s="32">
        <v>0</v>
      </c>
      <c r="I5047" s="32">
        <v>0</v>
      </c>
      <c r="J5047" s="32">
        <v>0</v>
      </c>
      <c r="K5047" s="32">
        <v>0</v>
      </c>
      <c r="L5047" s="32"/>
    </row>
    <row r="5048" spans="1:12">
      <c r="A5048" s="56"/>
      <c r="B5048" s="56" t="s">
        <v>9093</v>
      </c>
      <c r="C5048" s="56" t="s">
        <v>9805</v>
      </c>
      <c r="D5048" s="32">
        <v>13936</v>
      </c>
      <c r="E5048" s="32">
        <v>-13239</v>
      </c>
      <c r="F5048" s="32">
        <v>697</v>
      </c>
      <c r="G5048" s="32">
        <v>0</v>
      </c>
      <c r="H5048" s="32">
        <v>0</v>
      </c>
      <c r="I5048" s="32">
        <v>0</v>
      </c>
      <c r="J5048" s="32">
        <v>0</v>
      </c>
      <c r="K5048" s="32">
        <v>0</v>
      </c>
      <c r="L5048" s="32"/>
    </row>
    <row r="5049" spans="1:12">
      <c r="A5049" s="56"/>
      <c r="B5049" s="56" t="s">
        <v>281</v>
      </c>
      <c r="C5049" s="56" t="s">
        <v>280</v>
      </c>
      <c r="D5049" s="32">
        <v>13990</v>
      </c>
      <c r="E5049" s="32">
        <v>-10355</v>
      </c>
      <c r="F5049" s="32">
        <v>3635</v>
      </c>
      <c r="G5049" s="32">
        <v>-404.77</v>
      </c>
      <c r="H5049" s="32">
        <v>-409.22</v>
      </c>
      <c r="I5049" s="32">
        <v>-409.21</v>
      </c>
      <c r="J5049" s="32">
        <v>-4.4500000000000455</v>
      </c>
      <c r="K5049" s="32">
        <v>1.0000000000047748E-2</v>
      </c>
      <c r="L5049" s="32"/>
    </row>
    <row r="5050" spans="1:12">
      <c r="A5050" s="56"/>
      <c r="B5050" s="56" t="s">
        <v>8321</v>
      </c>
      <c r="C5050" s="56" t="s">
        <v>10288</v>
      </c>
      <c r="D5050" s="32">
        <v>13992</v>
      </c>
      <c r="E5050" s="32">
        <v>-13292</v>
      </c>
      <c r="F5050" s="32">
        <v>700</v>
      </c>
      <c r="G5050" s="32">
        <v>0</v>
      </c>
      <c r="H5050" s="32">
        <v>0</v>
      </c>
      <c r="I5050" s="32">
        <v>0</v>
      </c>
      <c r="J5050" s="32">
        <v>0</v>
      </c>
      <c r="K5050" s="32">
        <v>0</v>
      </c>
      <c r="L5050" s="32"/>
    </row>
    <row r="5051" spans="1:12">
      <c r="A5051" s="56"/>
      <c r="B5051" s="56" t="s">
        <v>1790</v>
      </c>
      <c r="C5051" s="56" t="s">
        <v>1789</v>
      </c>
      <c r="D5051" s="32">
        <v>132820</v>
      </c>
      <c r="E5051" s="32">
        <v>-82809</v>
      </c>
      <c r="F5051" s="32">
        <v>50011</v>
      </c>
      <c r="G5051" s="32">
        <v>-3533.3</v>
      </c>
      <c r="H5051" s="32">
        <v>-3572.13</v>
      </c>
      <c r="I5051" s="32">
        <v>-3572.13</v>
      </c>
      <c r="J5051" s="32">
        <v>-38.829999999999927</v>
      </c>
      <c r="K5051" s="32">
        <v>0</v>
      </c>
      <c r="L5051" s="32"/>
    </row>
    <row r="5052" spans="1:12">
      <c r="A5052" s="56"/>
      <c r="B5052" s="56" t="s">
        <v>7277</v>
      </c>
      <c r="C5052" s="56" t="s">
        <v>9592</v>
      </c>
      <c r="D5052" s="32">
        <v>14265</v>
      </c>
      <c r="E5052" s="32">
        <v>-13552</v>
      </c>
      <c r="F5052" s="32">
        <v>713</v>
      </c>
      <c r="G5052" s="32">
        <v>0</v>
      </c>
      <c r="H5052" s="32">
        <v>0</v>
      </c>
      <c r="I5052" s="32">
        <v>0</v>
      </c>
      <c r="J5052" s="32">
        <v>0</v>
      </c>
      <c r="K5052" s="32">
        <v>0</v>
      </c>
      <c r="L5052" s="32"/>
    </row>
    <row r="5053" spans="1:12">
      <c r="A5053" s="56"/>
      <c r="B5053" s="56" t="s">
        <v>7488</v>
      </c>
      <c r="C5053" s="56" t="s">
        <v>9806</v>
      </c>
      <c r="D5053" s="32">
        <v>14862</v>
      </c>
      <c r="E5053" s="32">
        <v>-14119</v>
      </c>
      <c r="F5053" s="32">
        <v>743</v>
      </c>
      <c r="G5053" s="32">
        <v>0</v>
      </c>
      <c r="H5053" s="32">
        <v>0</v>
      </c>
      <c r="I5053" s="32">
        <v>0</v>
      </c>
      <c r="J5053" s="32">
        <v>0</v>
      </c>
      <c r="K5053" s="32">
        <v>0</v>
      </c>
      <c r="L5053" s="32"/>
    </row>
    <row r="5054" spans="1:12">
      <c r="A5054" s="56"/>
      <c r="B5054" s="56" t="s">
        <v>7489</v>
      </c>
      <c r="C5054" s="56" t="s">
        <v>9807</v>
      </c>
      <c r="D5054" s="32">
        <v>14882</v>
      </c>
      <c r="E5054" s="32">
        <v>-14138</v>
      </c>
      <c r="F5054" s="32">
        <v>744</v>
      </c>
      <c r="G5054" s="32">
        <v>0</v>
      </c>
      <c r="H5054" s="32">
        <v>0</v>
      </c>
      <c r="I5054" s="32">
        <v>0</v>
      </c>
      <c r="J5054" s="32">
        <v>0</v>
      </c>
      <c r="K5054" s="32">
        <v>0</v>
      </c>
      <c r="L5054" s="32"/>
    </row>
    <row r="5055" spans="1:12">
      <c r="A5055" s="56"/>
      <c r="B5055" s="56" t="s">
        <v>283</v>
      </c>
      <c r="C5055" s="56" t="s">
        <v>282</v>
      </c>
      <c r="D5055" s="32">
        <v>15000</v>
      </c>
      <c r="E5055" s="32">
        <v>-10751</v>
      </c>
      <c r="F5055" s="32">
        <v>4249</v>
      </c>
      <c r="G5055" s="32">
        <v>-426.28</v>
      </c>
      <c r="H5055" s="32">
        <v>-430.97</v>
      </c>
      <c r="I5055" s="32">
        <v>-430.96</v>
      </c>
      <c r="J5055" s="32">
        <v>-4.6900000000000546</v>
      </c>
      <c r="K5055" s="32">
        <v>1.0000000000047748E-2</v>
      </c>
      <c r="L5055" s="32"/>
    </row>
    <row r="5056" spans="1:12">
      <c r="A5056" s="56"/>
      <c r="B5056" s="56" t="s">
        <v>9094</v>
      </c>
      <c r="C5056" s="56" t="s">
        <v>9808</v>
      </c>
      <c r="D5056" s="32">
        <v>14994</v>
      </c>
      <c r="E5056" s="32">
        <v>-14244</v>
      </c>
      <c r="F5056" s="32">
        <v>750</v>
      </c>
      <c r="G5056" s="32">
        <v>0</v>
      </c>
      <c r="H5056" s="32">
        <v>0</v>
      </c>
      <c r="I5056" s="32">
        <v>0</v>
      </c>
      <c r="J5056" s="32">
        <v>0</v>
      </c>
      <c r="K5056" s="32">
        <v>0</v>
      </c>
      <c r="L5056" s="32"/>
    </row>
    <row r="5057" spans="1:12">
      <c r="A5057" s="56"/>
      <c r="B5057" s="56" t="s">
        <v>7659</v>
      </c>
      <c r="C5057" s="56" t="s">
        <v>9380</v>
      </c>
      <c r="D5057" s="32">
        <v>15000</v>
      </c>
      <c r="E5057" s="32">
        <v>-14250</v>
      </c>
      <c r="F5057" s="32">
        <v>750</v>
      </c>
      <c r="G5057" s="32">
        <v>0</v>
      </c>
      <c r="H5057" s="32">
        <v>0</v>
      </c>
      <c r="I5057" s="32">
        <v>0</v>
      </c>
      <c r="J5057" s="32">
        <v>0</v>
      </c>
      <c r="K5057" s="32">
        <v>0</v>
      </c>
      <c r="L5057" s="32"/>
    </row>
    <row r="5058" spans="1:12">
      <c r="A5058" s="56"/>
      <c r="B5058" s="56" t="s">
        <v>285</v>
      </c>
      <c r="C5058" s="56" t="s">
        <v>284</v>
      </c>
      <c r="D5058" s="32">
        <v>15113</v>
      </c>
      <c r="E5058" s="32">
        <v>-11091</v>
      </c>
      <c r="F5058" s="32">
        <v>4022</v>
      </c>
      <c r="G5058" s="32">
        <v>-435.14</v>
      </c>
      <c r="H5058" s="32">
        <v>-439.93</v>
      </c>
      <c r="I5058" s="32">
        <v>-439.93</v>
      </c>
      <c r="J5058" s="32">
        <v>-4.7900000000000205</v>
      </c>
      <c r="K5058" s="32">
        <v>0</v>
      </c>
      <c r="L5058" s="32"/>
    </row>
    <row r="5059" spans="1:12">
      <c r="A5059" s="56"/>
      <c r="B5059" s="56" t="s">
        <v>11342</v>
      </c>
      <c r="C5059" s="56" t="s">
        <v>10181</v>
      </c>
      <c r="D5059" s="32">
        <v>15320</v>
      </c>
      <c r="E5059" s="32">
        <v>-15275</v>
      </c>
      <c r="F5059" s="32">
        <v>45</v>
      </c>
      <c r="G5059" s="32">
        <v>0</v>
      </c>
      <c r="H5059" s="32">
        <v>0</v>
      </c>
      <c r="I5059" s="32">
        <v>0</v>
      </c>
      <c r="J5059" s="32">
        <v>0</v>
      </c>
      <c r="K5059" s="32">
        <v>0</v>
      </c>
      <c r="L5059" s="32"/>
    </row>
    <row r="5060" spans="1:12">
      <c r="A5060" s="56"/>
      <c r="B5060" s="56" t="s">
        <v>7490</v>
      </c>
      <c r="C5060" s="56" t="s">
        <v>9809</v>
      </c>
      <c r="D5060" s="32">
        <v>15469</v>
      </c>
      <c r="E5060" s="32">
        <v>-14696</v>
      </c>
      <c r="F5060" s="32">
        <v>773</v>
      </c>
      <c r="G5060" s="32">
        <v>0</v>
      </c>
      <c r="H5060" s="32">
        <v>0</v>
      </c>
      <c r="I5060" s="32">
        <v>0</v>
      </c>
      <c r="J5060" s="32">
        <v>0</v>
      </c>
      <c r="K5060" s="32">
        <v>0</v>
      </c>
      <c r="L5060" s="32"/>
    </row>
    <row r="5061" spans="1:12">
      <c r="A5061" s="56"/>
      <c r="B5061" s="56" t="s">
        <v>7660</v>
      </c>
      <c r="C5061" s="56" t="s">
        <v>9381</v>
      </c>
      <c r="D5061" s="32">
        <v>15503</v>
      </c>
      <c r="E5061" s="32">
        <v>-14728</v>
      </c>
      <c r="F5061" s="32">
        <v>775</v>
      </c>
      <c r="G5061" s="32">
        <v>0</v>
      </c>
      <c r="H5061" s="32">
        <v>0</v>
      </c>
      <c r="I5061" s="32">
        <v>0</v>
      </c>
      <c r="J5061" s="32">
        <v>0</v>
      </c>
      <c r="K5061" s="32">
        <v>0</v>
      </c>
      <c r="L5061" s="32"/>
    </row>
    <row r="5062" spans="1:12">
      <c r="A5062" s="56"/>
      <c r="B5062" s="56" t="s">
        <v>1780</v>
      </c>
      <c r="C5062" s="56" t="s">
        <v>1791</v>
      </c>
      <c r="D5062" s="32">
        <v>15690</v>
      </c>
      <c r="E5062" s="32">
        <v>-14044</v>
      </c>
      <c r="F5062" s="32">
        <v>1646</v>
      </c>
      <c r="G5062" s="32">
        <v>-519.34</v>
      </c>
      <c r="H5062" s="32">
        <v>-342.42</v>
      </c>
      <c r="I5062" s="32">
        <v>0</v>
      </c>
      <c r="J5062" s="32">
        <v>176.92000000000002</v>
      </c>
      <c r="K5062" s="32">
        <v>342.42</v>
      </c>
      <c r="L5062" s="32"/>
    </row>
    <row r="5063" spans="1:12">
      <c r="A5063" s="56"/>
      <c r="B5063" s="56" t="s">
        <v>7491</v>
      </c>
      <c r="C5063" s="56" t="s">
        <v>9810</v>
      </c>
      <c r="D5063" s="32">
        <v>15732</v>
      </c>
      <c r="E5063" s="32">
        <v>-14945</v>
      </c>
      <c r="F5063" s="32">
        <v>787</v>
      </c>
      <c r="G5063" s="32">
        <v>0</v>
      </c>
      <c r="H5063" s="32">
        <v>0</v>
      </c>
      <c r="I5063" s="32">
        <v>0</v>
      </c>
      <c r="J5063" s="32">
        <v>0</v>
      </c>
      <c r="K5063" s="32">
        <v>0</v>
      </c>
      <c r="L5063" s="32"/>
    </row>
    <row r="5064" spans="1:12">
      <c r="A5064" s="56"/>
      <c r="B5064" s="56" t="s">
        <v>8130</v>
      </c>
      <c r="C5064" s="56" t="s">
        <v>10289</v>
      </c>
      <c r="D5064" s="32">
        <v>15970</v>
      </c>
      <c r="E5064" s="32">
        <v>-15172</v>
      </c>
      <c r="F5064" s="32">
        <v>798</v>
      </c>
      <c r="G5064" s="32">
        <v>0</v>
      </c>
      <c r="H5064" s="32">
        <v>0</v>
      </c>
      <c r="I5064" s="32">
        <v>0</v>
      </c>
      <c r="J5064" s="32">
        <v>0</v>
      </c>
      <c r="K5064" s="32">
        <v>0</v>
      </c>
      <c r="L5064" s="32"/>
    </row>
    <row r="5065" spans="1:12">
      <c r="A5065" s="56"/>
      <c r="B5065" s="56" t="s">
        <v>7492</v>
      </c>
      <c r="C5065" s="56" t="s">
        <v>9811</v>
      </c>
      <c r="D5065" s="32">
        <v>15997</v>
      </c>
      <c r="E5065" s="32">
        <v>-15197</v>
      </c>
      <c r="F5065" s="32">
        <v>800</v>
      </c>
      <c r="G5065" s="32">
        <v>0</v>
      </c>
      <c r="H5065" s="32">
        <v>0</v>
      </c>
      <c r="I5065" s="32">
        <v>0</v>
      </c>
      <c r="J5065" s="32">
        <v>0</v>
      </c>
      <c r="K5065" s="32">
        <v>0</v>
      </c>
      <c r="L5065" s="32"/>
    </row>
    <row r="5066" spans="1:12">
      <c r="A5066" s="56"/>
      <c r="B5066" s="56" t="s">
        <v>8291</v>
      </c>
      <c r="C5066" s="56" t="s">
        <v>10290</v>
      </c>
      <c r="D5066" s="32">
        <v>16090</v>
      </c>
      <c r="E5066" s="32">
        <v>-15286</v>
      </c>
      <c r="F5066" s="32">
        <v>804</v>
      </c>
      <c r="G5066" s="32">
        <v>0</v>
      </c>
      <c r="H5066" s="32">
        <v>0</v>
      </c>
      <c r="I5066" s="32">
        <v>0</v>
      </c>
      <c r="J5066" s="32">
        <v>0</v>
      </c>
      <c r="K5066" s="32">
        <v>0</v>
      </c>
      <c r="L5066" s="32"/>
    </row>
    <row r="5067" spans="1:12">
      <c r="A5067" s="56"/>
      <c r="B5067" s="56" t="s">
        <v>7493</v>
      </c>
      <c r="C5067" s="56" t="s">
        <v>9812</v>
      </c>
      <c r="D5067" s="32">
        <v>16250</v>
      </c>
      <c r="E5067" s="32">
        <v>-15438</v>
      </c>
      <c r="F5067" s="32">
        <v>812</v>
      </c>
      <c r="G5067" s="32">
        <v>0</v>
      </c>
      <c r="H5067" s="32">
        <v>0</v>
      </c>
      <c r="I5067" s="32">
        <v>0</v>
      </c>
      <c r="J5067" s="32">
        <v>0</v>
      </c>
      <c r="K5067" s="32">
        <v>0</v>
      </c>
      <c r="L5067" s="32"/>
    </row>
    <row r="5068" spans="1:12">
      <c r="A5068" s="56"/>
      <c r="B5068" s="56" t="s">
        <v>8357</v>
      </c>
      <c r="C5068" s="56" t="s">
        <v>10291</v>
      </c>
      <c r="D5068" s="32">
        <v>16607</v>
      </c>
      <c r="E5068" s="32">
        <v>-16379</v>
      </c>
      <c r="F5068" s="32">
        <v>228</v>
      </c>
      <c r="G5068" s="32">
        <v>0</v>
      </c>
      <c r="H5068" s="32">
        <v>0</v>
      </c>
      <c r="I5068" s="32">
        <v>0</v>
      </c>
      <c r="J5068" s="32">
        <v>0</v>
      </c>
      <c r="K5068" s="32">
        <v>0</v>
      </c>
      <c r="L5068" s="32"/>
    </row>
    <row r="5069" spans="1:12">
      <c r="A5069" s="56"/>
      <c r="B5069" s="56" t="s">
        <v>1793</v>
      </c>
      <c r="C5069" s="56" t="s">
        <v>1792</v>
      </c>
      <c r="D5069" s="32">
        <v>16627</v>
      </c>
      <c r="E5069" s="32">
        <v>-14946</v>
      </c>
      <c r="F5069" s="32">
        <v>1681</v>
      </c>
      <c r="G5069" s="32">
        <v>-552.32000000000005</v>
      </c>
      <c r="H5069" s="32">
        <v>-297.41000000000003</v>
      </c>
      <c r="I5069" s="32">
        <v>0</v>
      </c>
      <c r="J5069" s="32">
        <v>254.91000000000003</v>
      </c>
      <c r="K5069" s="32">
        <v>297.41000000000003</v>
      </c>
      <c r="L5069" s="32"/>
    </row>
    <row r="5070" spans="1:12">
      <c r="A5070" s="56"/>
      <c r="B5070" s="56" t="s">
        <v>8130</v>
      </c>
      <c r="C5070" s="56" t="s">
        <v>10292</v>
      </c>
      <c r="D5070" s="32">
        <v>16794</v>
      </c>
      <c r="E5070" s="32">
        <v>-15954</v>
      </c>
      <c r="F5070" s="32">
        <v>840</v>
      </c>
      <c r="G5070" s="32">
        <v>0</v>
      </c>
      <c r="H5070" s="32">
        <v>0</v>
      </c>
      <c r="I5070" s="32">
        <v>0</v>
      </c>
      <c r="J5070" s="32">
        <v>0</v>
      </c>
      <c r="K5070" s="32">
        <v>0</v>
      </c>
      <c r="L5070" s="32"/>
    </row>
    <row r="5071" spans="1:12">
      <c r="A5071" s="56"/>
      <c r="B5071" s="56" t="s">
        <v>7661</v>
      </c>
      <c r="C5071" s="56" t="s">
        <v>9382</v>
      </c>
      <c r="D5071" s="32">
        <v>16830</v>
      </c>
      <c r="E5071" s="32">
        <v>-15988</v>
      </c>
      <c r="F5071" s="32">
        <v>842</v>
      </c>
      <c r="G5071" s="32">
        <v>0</v>
      </c>
      <c r="H5071" s="32">
        <v>0</v>
      </c>
      <c r="I5071" s="32">
        <v>0</v>
      </c>
      <c r="J5071" s="32">
        <v>0</v>
      </c>
      <c r="K5071" s="32">
        <v>0</v>
      </c>
      <c r="L5071" s="32"/>
    </row>
    <row r="5072" spans="1:12">
      <c r="A5072" s="56"/>
      <c r="B5072" s="56" t="s">
        <v>7481</v>
      </c>
      <c r="C5072" s="56" t="s">
        <v>10293</v>
      </c>
      <c r="D5072" s="32">
        <v>16960</v>
      </c>
      <c r="E5072" s="32">
        <v>-16112</v>
      </c>
      <c r="F5072" s="32">
        <v>848</v>
      </c>
      <c r="G5072" s="32">
        <v>0</v>
      </c>
      <c r="H5072" s="32">
        <v>0</v>
      </c>
      <c r="I5072" s="32">
        <v>0</v>
      </c>
      <c r="J5072" s="32">
        <v>0</v>
      </c>
      <c r="K5072" s="32">
        <v>0</v>
      </c>
      <c r="L5072" s="32"/>
    </row>
    <row r="5073" spans="1:12">
      <c r="A5073" s="56"/>
      <c r="B5073" s="56" t="s">
        <v>7481</v>
      </c>
      <c r="C5073" s="56" t="s">
        <v>10294</v>
      </c>
      <c r="D5073" s="32">
        <v>16960</v>
      </c>
      <c r="E5073" s="32">
        <v>-16112</v>
      </c>
      <c r="F5073" s="32">
        <v>848</v>
      </c>
      <c r="G5073" s="32">
        <v>0</v>
      </c>
      <c r="H5073" s="32">
        <v>0</v>
      </c>
      <c r="I5073" s="32">
        <v>0</v>
      </c>
      <c r="J5073" s="32">
        <v>0</v>
      </c>
      <c r="K5073" s="32">
        <v>0</v>
      </c>
      <c r="L5073" s="32"/>
    </row>
    <row r="5074" spans="1:12">
      <c r="A5074" s="56"/>
      <c r="B5074" s="56" t="s">
        <v>7481</v>
      </c>
      <c r="C5074" s="56" t="s">
        <v>10295</v>
      </c>
      <c r="D5074" s="32">
        <v>16960</v>
      </c>
      <c r="E5074" s="32">
        <v>-16112</v>
      </c>
      <c r="F5074" s="32">
        <v>848</v>
      </c>
      <c r="G5074" s="32">
        <v>0</v>
      </c>
      <c r="H5074" s="32">
        <v>0</v>
      </c>
      <c r="I5074" s="32">
        <v>0</v>
      </c>
      <c r="J5074" s="32">
        <v>0</v>
      </c>
      <c r="K5074" s="32">
        <v>0</v>
      </c>
      <c r="L5074" s="32"/>
    </row>
    <row r="5075" spans="1:12">
      <c r="A5075" s="56"/>
      <c r="B5075" s="56" t="s">
        <v>7481</v>
      </c>
      <c r="C5075" s="56" t="s">
        <v>9813</v>
      </c>
      <c r="D5075" s="32">
        <v>16960</v>
      </c>
      <c r="E5075" s="32">
        <v>-16112</v>
      </c>
      <c r="F5075" s="32">
        <v>848</v>
      </c>
      <c r="G5075" s="32">
        <v>0</v>
      </c>
      <c r="H5075" s="32">
        <v>0</v>
      </c>
      <c r="I5075" s="32">
        <v>0</v>
      </c>
      <c r="J5075" s="32">
        <v>0</v>
      </c>
      <c r="K5075" s="32">
        <v>0</v>
      </c>
      <c r="L5075" s="32"/>
    </row>
    <row r="5076" spans="1:12">
      <c r="A5076" s="56"/>
      <c r="B5076" s="56" t="s">
        <v>8292</v>
      </c>
      <c r="C5076" s="56" t="s">
        <v>10296</v>
      </c>
      <c r="D5076" s="32">
        <v>17003</v>
      </c>
      <c r="E5076" s="32">
        <v>-16153</v>
      </c>
      <c r="F5076" s="32">
        <v>850</v>
      </c>
      <c r="G5076" s="32">
        <v>0</v>
      </c>
      <c r="H5076" s="32">
        <v>0</v>
      </c>
      <c r="I5076" s="32">
        <v>0</v>
      </c>
      <c r="J5076" s="32">
        <v>0</v>
      </c>
      <c r="K5076" s="32">
        <v>0</v>
      </c>
      <c r="L5076" s="32"/>
    </row>
    <row r="5077" spans="1:12">
      <c r="A5077" s="56"/>
      <c r="B5077" s="56" t="s">
        <v>8322</v>
      </c>
      <c r="C5077" s="56" t="s">
        <v>10297</v>
      </c>
      <c r="D5077" s="32">
        <v>17000</v>
      </c>
      <c r="E5077" s="32">
        <v>-16150</v>
      </c>
      <c r="F5077" s="32">
        <v>850</v>
      </c>
      <c r="G5077" s="32">
        <v>0</v>
      </c>
      <c r="H5077" s="32">
        <v>0</v>
      </c>
      <c r="I5077" s="32">
        <v>0</v>
      </c>
      <c r="J5077" s="32">
        <v>0</v>
      </c>
      <c r="K5077" s="32">
        <v>0</v>
      </c>
      <c r="L5077" s="32"/>
    </row>
    <row r="5078" spans="1:12">
      <c r="A5078" s="56"/>
      <c r="B5078" s="56" t="s">
        <v>7479</v>
      </c>
      <c r="C5078" s="56" t="s">
        <v>10298</v>
      </c>
      <c r="D5078" s="32">
        <v>17062</v>
      </c>
      <c r="E5078" s="32">
        <v>-16209</v>
      </c>
      <c r="F5078" s="32">
        <v>853</v>
      </c>
      <c r="G5078" s="32">
        <v>0</v>
      </c>
      <c r="H5078" s="32">
        <v>0</v>
      </c>
      <c r="I5078" s="32">
        <v>0</v>
      </c>
      <c r="J5078" s="32">
        <v>0</v>
      </c>
      <c r="K5078" s="32">
        <v>0</v>
      </c>
      <c r="L5078" s="32"/>
    </row>
    <row r="5079" spans="1:12">
      <c r="A5079" s="56"/>
      <c r="B5079" s="56" t="s">
        <v>7494</v>
      </c>
      <c r="C5079" s="56" t="s">
        <v>9814</v>
      </c>
      <c r="D5079" s="32">
        <v>17275</v>
      </c>
      <c r="E5079" s="32">
        <v>-16411</v>
      </c>
      <c r="F5079" s="32">
        <v>864</v>
      </c>
      <c r="G5079" s="32">
        <v>0</v>
      </c>
      <c r="H5079" s="32">
        <v>0</v>
      </c>
      <c r="I5079" s="32">
        <v>0</v>
      </c>
      <c r="J5079" s="32">
        <v>0</v>
      </c>
      <c r="K5079" s="32">
        <v>0</v>
      </c>
      <c r="L5079" s="32"/>
    </row>
    <row r="5080" spans="1:12">
      <c r="A5080" s="56"/>
      <c r="B5080" s="56" t="s">
        <v>7278</v>
      </c>
      <c r="C5080" s="56" t="s">
        <v>9593</v>
      </c>
      <c r="D5080" s="32">
        <v>17550</v>
      </c>
      <c r="E5080" s="32">
        <v>-16672</v>
      </c>
      <c r="F5080" s="32">
        <v>878</v>
      </c>
      <c r="G5080" s="32">
        <v>0</v>
      </c>
      <c r="H5080" s="32">
        <v>0</v>
      </c>
      <c r="I5080" s="32">
        <v>0</v>
      </c>
      <c r="J5080" s="32">
        <v>0</v>
      </c>
      <c r="K5080" s="32">
        <v>0</v>
      </c>
      <c r="L5080" s="32"/>
    </row>
    <row r="5081" spans="1:12">
      <c r="A5081" s="56"/>
      <c r="B5081" s="56" t="s">
        <v>287</v>
      </c>
      <c r="C5081" s="56" t="s">
        <v>286</v>
      </c>
      <c r="D5081" s="32">
        <v>29000</v>
      </c>
      <c r="E5081" s="32">
        <v>-19386</v>
      </c>
      <c r="F5081" s="32">
        <v>9614</v>
      </c>
      <c r="G5081" s="32">
        <v>-795.47</v>
      </c>
      <c r="H5081" s="32">
        <v>-804.2</v>
      </c>
      <c r="I5081" s="32">
        <v>-804.21</v>
      </c>
      <c r="J5081" s="32">
        <v>-8.7300000000000182</v>
      </c>
      <c r="K5081" s="32">
        <v>-9.9999999999909051E-3</v>
      </c>
      <c r="L5081" s="32"/>
    </row>
    <row r="5082" spans="1:12">
      <c r="A5082" s="56"/>
      <c r="B5082" s="56" t="s">
        <v>7279</v>
      </c>
      <c r="C5082" s="56" t="s">
        <v>9716</v>
      </c>
      <c r="D5082" s="32">
        <v>17906</v>
      </c>
      <c r="E5082" s="32">
        <v>-17011</v>
      </c>
      <c r="F5082" s="32">
        <v>895</v>
      </c>
      <c r="G5082" s="32">
        <v>0</v>
      </c>
      <c r="H5082" s="32">
        <v>0</v>
      </c>
      <c r="I5082" s="32">
        <v>0</v>
      </c>
      <c r="J5082" s="32">
        <v>0</v>
      </c>
      <c r="K5082" s="32">
        <v>0</v>
      </c>
      <c r="L5082" s="32"/>
    </row>
    <row r="5083" spans="1:12">
      <c r="A5083" s="56"/>
      <c r="B5083" s="56" t="s">
        <v>7772</v>
      </c>
      <c r="C5083" s="56" t="s">
        <v>10299</v>
      </c>
      <c r="D5083" s="32">
        <v>17930</v>
      </c>
      <c r="E5083" s="32">
        <v>-17034</v>
      </c>
      <c r="F5083" s="32">
        <v>896</v>
      </c>
      <c r="G5083" s="32">
        <v>0</v>
      </c>
      <c r="H5083" s="32">
        <v>0</v>
      </c>
      <c r="I5083" s="32">
        <v>0</v>
      </c>
      <c r="J5083" s="32">
        <v>0</v>
      </c>
      <c r="K5083" s="32">
        <v>0</v>
      </c>
      <c r="L5083" s="32"/>
    </row>
    <row r="5084" spans="1:12">
      <c r="A5084" s="56"/>
      <c r="B5084" s="56" t="s">
        <v>7662</v>
      </c>
      <c r="C5084" s="56" t="s">
        <v>9383</v>
      </c>
      <c r="D5084" s="32">
        <v>18110</v>
      </c>
      <c r="E5084" s="32">
        <v>-17204</v>
      </c>
      <c r="F5084" s="32">
        <v>906</v>
      </c>
      <c r="G5084" s="32">
        <v>0</v>
      </c>
      <c r="H5084" s="32">
        <v>0</v>
      </c>
      <c r="I5084" s="32">
        <v>0</v>
      </c>
      <c r="J5084" s="32">
        <v>0</v>
      </c>
      <c r="K5084" s="32">
        <v>0</v>
      </c>
      <c r="L5084" s="32"/>
    </row>
    <row r="5085" spans="1:12">
      <c r="A5085" s="56"/>
      <c r="B5085" s="56" t="s">
        <v>7495</v>
      </c>
      <c r="C5085" s="56" t="s">
        <v>9815</v>
      </c>
      <c r="D5085" s="32">
        <v>18173</v>
      </c>
      <c r="E5085" s="32">
        <v>-17264</v>
      </c>
      <c r="F5085" s="32">
        <v>909</v>
      </c>
      <c r="G5085" s="32">
        <v>0</v>
      </c>
      <c r="H5085" s="32">
        <v>0</v>
      </c>
      <c r="I5085" s="32">
        <v>0</v>
      </c>
      <c r="J5085" s="32">
        <v>0</v>
      </c>
      <c r="K5085" s="32">
        <v>0</v>
      </c>
      <c r="L5085" s="32"/>
    </row>
    <row r="5086" spans="1:12">
      <c r="A5086" s="56"/>
      <c r="B5086" s="56" t="s">
        <v>8293</v>
      </c>
      <c r="C5086" s="56" t="s">
        <v>10300</v>
      </c>
      <c r="D5086" s="32">
        <v>18690</v>
      </c>
      <c r="E5086" s="32">
        <v>-17756</v>
      </c>
      <c r="F5086" s="32">
        <v>934</v>
      </c>
      <c r="G5086" s="32">
        <v>0</v>
      </c>
      <c r="H5086" s="32">
        <v>0</v>
      </c>
      <c r="I5086" s="32">
        <v>0</v>
      </c>
      <c r="J5086" s="32">
        <v>0</v>
      </c>
      <c r="K5086" s="32">
        <v>0</v>
      </c>
      <c r="L5086" s="32"/>
    </row>
    <row r="5087" spans="1:12">
      <c r="A5087" s="56"/>
      <c r="B5087" s="56" t="s">
        <v>7779</v>
      </c>
      <c r="C5087" s="56" t="s">
        <v>10182</v>
      </c>
      <c r="D5087" s="32">
        <v>18800</v>
      </c>
      <c r="E5087" s="32">
        <v>-17860</v>
      </c>
      <c r="F5087" s="32">
        <v>940</v>
      </c>
      <c r="G5087" s="32">
        <v>0</v>
      </c>
      <c r="H5087" s="32">
        <v>0</v>
      </c>
      <c r="I5087" s="32">
        <v>0</v>
      </c>
      <c r="J5087" s="32">
        <v>0</v>
      </c>
      <c r="K5087" s="32">
        <v>0</v>
      </c>
      <c r="L5087" s="32"/>
    </row>
    <row r="5088" spans="1:12">
      <c r="A5088" s="56"/>
      <c r="B5088" s="56" t="s">
        <v>7496</v>
      </c>
      <c r="C5088" s="56" t="s">
        <v>9816</v>
      </c>
      <c r="D5088" s="32">
        <v>18816</v>
      </c>
      <c r="E5088" s="32">
        <v>-17875</v>
      </c>
      <c r="F5088" s="32">
        <v>941</v>
      </c>
      <c r="G5088" s="32">
        <v>0</v>
      </c>
      <c r="H5088" s="32">
        <v>0</v>
      </c>
      <c r="I5088" s="32">
        <v>0</v>
      </c>
      <c r="J5088" s="32">
        <v>0</v>
      </c>
      <c r="K5088" s="32">
        <v>0</v>
      </c>
      <c r="L5088" s="32"/>
    </row>
    <row r="5089" spans="1:12">
      <c r="A5089" s="56"/>
      <c r="B5089" s="56" t="s">
        <v>289</v>
      </c>
      <c r="C5089" s="56" t="s">
        <v>288</v>
      </c>
      <c r="D5089" s="32">
        <v>41150</v>
      </c>
      <c r="E5089" s="32">
        <v>-26943</v>
      </c>
      <c r="F5089" s="32">
        <v>14207</v>
      </c>
      <c r="G5089" s="32">
        <v>-1117.94</v>
      </c>
      <c r="H5089" s="32">
        <v>-1130.23</v>
      </c>
      <c r="I5089" s="32">
        <v>-1130.22</v>
      </c>
      <c r="J5089" s="32">
        <v>-12.289999999999964</v>
      </c>
      <c r="K5089" s="32">
        <v>9.9999999999909051E-3</v>
      </c>
      <c r="L5089" s="32"/>
    </row>
    <row r="5090" spans="1:12">
      <c r="A5090" s="56"/>
      <c r="B5090" s="56" t="s">
        <v>1795</v>
      </c>
      <c r="C5090" s="56" t="s">
        <v>1794</v>
      </c>
      <c r="D5090" s="32">
        <v>31471</v>
      </c>
      <c r="E5090" s="32">
        <v>-21030</v>
      </c>
      <c r="F5090" s="32">
        <v>10441</v>
      </c>
      <c r="G5090" s="32">
        <v>-863.08</v>
      </c>
      <c r="H5090" s="32">
        <v>-872.56</v>
      </c>
      <c r="I5090" s="32">
        <v>-872.57</v>
      </c>
      <c r="J5090" s="32">
        <v>-9.4799999999999045</v>
      </c>
      <c r="K5090" s="32">
        <v>-1.0000000000104592E-2</v>
      </c>
      <c r="L5090" s="32"/>
    </row>
    <row r="5091" spans="1:12">
      <c r="A5091" s="56"/>
      <c r="B5091" s="56" t="s">
        <v>1738</v>
      </c>
      <c r="C5091" s="56" t="s">
        <v>1737</v>
      </c>
      <c r="D5091" s="32">
        <v>19443</v>
      </c>
      <c r="E5091" s="32">
        <v>-14096</v>
      </c>
      <c r="F5091" s="32">
        <v>5347</v>
      </c>
      <c r="G5091" s="32">
        <v>-555.98</v>
      </c>
      <c r="H5091" s="32">
        <v>-562.09</v>
      </c>
      <c r="I5091" s="32">
        <v>-562.08000000000004</v>
      </c>
      <c r="J5091" s="32">
        <v>-6.1100000000000136</v>
      </c>
      <c r="K5091" s="32">
        <v>9.9999999999909051E-3</v>
      </c>
      <c r="L5091" s="32"/>
    </row>
    <row r="5092" spans="1:12">
      <c r="A5092" s="56"/>
      <c r="B5092" s="56" t="s">
        <v>7497</v>
      </c>
      <c r="C5092" s="56" t="s">
        <v>9817</v>
      </c>
      <c r="D5092" s="32">
        <v>19600</v>
      </c>
      <c r="E5092" s="32">
        <v>-18620</v>
      </c>
      <c r="F5092" s="32">
        <v>980</v>
      </c>
      <c r="G5092" s="32">
        <v>0</v>
      </c>
      <c r="H5092" s="32">
        <v>0</v>
      </c>
      <c r="I5092" s="32">
        <v>0</v>
      </c>
      <c r="J5092" s="32">
        <v>0</v>
      </c>
      <c r="K5092" s="32">
        <v>0</v>
      </c>
      <c r="L5092" s="32"/>
    </row>
    <row r="5093" spans="1:12">
      <c r="A5093" s="56"/>
      <c r="B5093" s="56" t="s">
        <v>9095</v>
      </c>
      <c r="C5093" s="56" t="s">
        <v>9818</v>
      </c>
      <c r="D5093" s="32">
        <v>20539</v>
      </c>
      <c r="E5093" s="32">
        <v>-19512</v>
      </c>
      <c r="F5093" s="32">
        <v>1027</v>
      </c>
      <c r="G5093" s="32">
        <v>0</v>
      </c>
      <c r="H5093" s="32">
        <v>0</v>
      </c>
      <c r="I5093" s="32">
        <v>0</v>
      </c>
      <c r="J5093" s="32">
        <v>0</v>
      </c>
      <c r="K5093" s="32">
        <v>0</v>
      </c>
      <c r="L5093" s="32"/>
    </row>
    <row r="5094" spans="1:12">
      <c r="A5094" s="56"/>
      <c r="B5094" s="56" t="s">
        <v>7780</v>
      </c>
      <c r="C5094" s="56" t="s">
        <v>10183</v>
      </c>
      <c r="D5094" s="32">
        <v>20804</v>
      </c>
      <c r="E5094" s="32">
        <v>-19764</v>
      </c>
      <c r="F5094" s="32">
        <v>1040</v>
      </c>
      <c r="G5094" s="32">
        <v>0</v>
      </c>
      <c r="H5094" s="32">
        <v>0</v>
      </c>
      <c r="I5094" s="32">
        <v>0</v>
      </c>
      <c r="J5094" s="32">
        <v>0</v>
      </c>
      <c r="K5094" s="32">
        <v>0</v>
      </c>
      <c r="L5094" s="32"/>
    </row>
    <row r="5095" spans="1:12">
      <c r="A5095" s="56"/>
      <c r="B5095" s="56" t="s">
        <v>291</v>
      </c>
      <c r="C5095" s="56" t="s">
        <v>290</v>
      </c>
      <c r="D5095" s="32">
        <v>20925</v>
      </c>
      <c r="E5095" s="32">
        <v>-18116</v>
      </c>
      <c r="F5095" s="32">
        <v>2809</v>
      </c>
      <c r="G5095" s="32">
        <v>-673.99</v>
      </c>
      <c r="H5095" s="32">
        <v>-681.39</v>
      </c>
      <c r="I5095" s="32">
        <v>-407.35</v>
      </c>
      <c r="J5095" s="32">
        <v>-7.3999999999999773</v>
      </c>
      <c r="K5095" s="32">
        <v>274.03999999999996</v>
      </c>
      <c r="L5095" s="32"/>
    </row>
    <row r="5096" spans="1:12">
      <c r="A5096" s="56"/>
      <c r="B5096" s="56" t="s">
        <v>7498</v>
      </c>
      <c r="C5096" s="56" t="s">
        <v>9819</v>
      </c>
      <c r="D5096" s="32">
        <v>21000</v>
      </c>
      <c r="E5096" s="32">
        <v>-19950</v>
      </c>
      <c r="F5096" s="32">
        <v>1050</v>
      </c>
      <c r="G5096" s="32">
        <v>0</v>
      </c>
      <c r="H5096" s="32">
        <v>0</v>
      </c>
      <c r="I5096" s="32">
        <v>0</v>
      </c>
      <c r="J5096" s="32">
        <v>0</v>
      </c>
      <c r="K5096" s="32">
        <v>0</v>
      </c>
      <c r="L5096" s="32"/>
    </row>
    <row r="5097" spans="1:12">
      <c r="A5097" s="56"/>
      <c r="B5097" s="56" t="s">
        <v>8199</v>
      </c>
      <c r="C5097" s="56" t="s">
        <v>292</v>
      </c>
      <c r="D5097" s="32">
        <v>21263</v>
      </c>
      <c r="E5097" s="32">
        <v>-20200</v>
      </c>
      <c r="F5097" s="32">
        <v>1063</v>
      </c>
      <c r="G5097" s="32">
        <v>0</v>
      </c>
      <c r="H5097" s="32">
        <v>0</v>
      </c>
      <c r="I5097" s="32">
        <v>0</v>
      </c>
      <c r="J5097" s="32">
        <v>0</v>
      </c>
      <c r="K5097" s="32">
        <v>0</v>
      </c>
      <c r="L5097" s="32"/>
    </row>
    <row r="5098" spans="1:12">
      <c r="A5098" s="56"/>
      <c r="B5098" s="56" t="s">
        <v>7663</v>
      </c>
      <c r="C5098" s="56" t="s">
        <v>9384</v>
      </c>
      <c r="D5098" s="32">
        <v>21442</v>
      </c>
      <c r="E5098" s="32">
        <v>-20370</v>
      </c>
      <c r="F5098" s="32">
        <v>1072</v>
      </c>
      <c r="G5098" s="32">
        <v>0</v>
      </c>
      <c r="H5098" s="32">
        <v>0</v>
      </c>
      <c r="I5098" s="32">
        <v>0</v>
      </c>
      <c r="J5098" s="32">
        <v>0</v>
      </c>
      <c r="K5098" s="32">
        <v>0</v>
      </c>
      <c r="L5098" s="32"/>
    </row>
    <row r="5099" spans="1:12">
      <c r="A5099" s="56"/>
      <c r="B5099" s="56" t="s">
        <v>7477</v>
      </c>
      <c r="C5099" s="56" t="s">
        <v>9820</v>
      </c>
      <c r="D5099" s="32">
        <v>21497</v>
      </c>
      <c r="E5099" s="32">
        <v>-20422</v>
      </c>
      <c r="F5099" s="32">
        <v>1075</v>
      </c>
      <c r="G5099" s="32">
        <v>0</v>
      </c>
      <c r="H5099" s="32">
        <v>0</v>
      </c>
      <c r="I5099" s="32">
        <v>0</v>
      </c>
      <c r="J5099" s="32">
        <v>0</v>
      </c>
      <c r="K5099" s="32">
        <v>0</v>
      </c>
      <c r="L5099" s="32"/>
    </row>
    <row r="5100" spans="1:12">
      <c r="A5100" s="56"/>
      <c r="B5100" s="56" t="s">
        <v>11343</v>
      </c>
      <c r="C5100" s="56" t="s">
        <v>10379</v>
      </c>
      <c r="D5100" s="32">
        <v>21824</v>
      </c>
      <c r="E5100" s="32">
        <v>-20733</v>
      </c>
      <c r="F5100" s="32">
        <v>1091</v>
      </c>
      <c r="G5100" s="32">
        <v>0</v>
      </c>
      <c r="H5100" s="32">
        <v>0</v>
      </c>
      <c r="I5100" s="32">
        <v>0</v>
      </c>
      <c r="J5100" s="32">
        <v>0</v>
      </c>
      <c r="K5100" s="32">
        <v>0</v>
      </c>
      <c r="L5100" s="32"/>
    </row>
    <row r="5101" spans="1:12">
      <c r="A5101" s="56"/>
      <c r="B5101" s="56" t="s">
        <v>294</v>
      </c>
      <c r="C5101" s="56" t="s">
        <v>293</v>
      </c>
      <c r="D5101" s="32">
        <v>22425</v>
      </c>
      <c r="E5101" s="32">
        <v>-17875</v>
      </c>
      <c r="F5101" s="32">
        <v>4550</v>
      </c>
      <c r="G5101" s="32">
        <v>-679.79</v>
      </c>
      <c r="H5101" s="32">
        <v>-687.25</v>
      </c>
      <c r="I5101" s="32">
        <v>-687.26</v>
      </c>
      <c r="J5101" s="32">
        <v>-7.4600000000000364</v>
      </c>
      <c r="K5101" s="32">
        <v>-9.9999999999909051E-3</v>
      </c>
      <c r="L5101" s="32"/>
    </row>
    <row r="5102" spans="1:12">
      <c r="A5102" s="56"/>
      <c r="B5102" s="56" t="s">
        <v>7499</v>
      </c>
      <c r="C5102" s="56" t="s">
        <v>9821</v>
      </c>
      <c r="D5102" s="32">
        <v>22684</v>
      </c>
      <c r="E5102" s="32">
        <v>-21550</v>
      </c>
      <c r="F5102" s="32">
        <v>1134</v>
      </c>
      <c r="G5102" s="32">
        <v>0</v>
      </c>
      <c r="H5102" s="32">
        <v>0</v>
      </c>
      <c r="I5102" s="32">
        <v>0</v>
      </c>
      <c r="J5102" s="32">
        <v>0</v>
      </c>
      <c r="K5102" s="32">
        <v>0</v>
      </c>
      <c r="L5102" s="32"/>
    </row>
    <row r="5103" spans="1:12">
      <c r="A5103" s="56"/>
      <c r="B5103" s="56" t="s">
        <v>7664</v>
      </c>
      <c r="C5103" s="56" t="s">
        <v>9385</v>
      </c>
      <c r="D5103" s="32">
        <v>22800</v>
      </c>
      <c r="E5103" s="32">
        <v>-21660</v>
      </c>
      <c r="F5103" s="32">
        <v>1140</v>
      </c>
      <c r="G5103" s="32">
        <v>0</v>
      </c>
      <c r="H5103" s="32">
        <v>0</v>
      </c>
      <c r="I5103" s="32">
        <v>0</v>
      </c>
      <c r="J5103" s="32">
        <v>0</v>
      </c>
      <c r="K5103" s="32">
        <v>0</v>
      </c>
      <c r="L5103" s="32"/>
    </row>
    <row r="5104" spans="1:12">
      <c r="A5104" s="56"/>
      <c r="B5104" s="56" t="s">
        <v>7706</v>
      </c>
      <c r="C5104" s="56" t="s">
        <v>9386</v>
      </c>
      <c r="D5104" s="32">
        <v>22900</v>
      </c>
      <c r="E5104" s="32">
        <v>-21755</v>
      </c>
      <c r="F5104" s="32">
        <v>1145</v>
      </c>
      <c r="G5104" s="32">
        <v>0</v>
      </c>
      <c r="H5104" s="32">
        <v>0</v>
      </c>
      <c r="I5104" s="32">
        <v>0</v>
      </c>
      <c r="J5104" s="32">
        <v>0</v>
      </c>
      <c r="K5104" s="32">
        <v>0</v>
      </c>
      <c r="L5104" s="32"/>
    </row>
    <row r="5105" spans="1:12">
      <c r="A5105" s="56"/>
      <c r="B5105" s="56" t="s">
        <v>8214</v>
      </c>
      <c r="C5105" s="56" t="s">
        <v>10503</v>
      </c>
      <c r="D5105" s="32">
        <v>23026</v>
      </c>
      <c r="E5105" s="32">
        <v>-21875</v>
      </c>
      <c r="F5105" s="32">
        <v>1151</v>
      </c>
      <c r="G5105" s="32">
        <v>0</v>
      </c>
      <c r="H5105" s="32">
        <v>0</v>
      </c>
      <c r="I5105" s="32">
        <v>0</v>
      </c>
      <c r="J5105" s="32">
        <v>0</v>
      </c>
      <c r="K5105" s="32">
        <v>0</v>
      </c>
      <c r="L5105" s="32"/>
    </row>
    <row r="5106" spans="1:12">
      <c r="A5106" s="56"/>
      <c r="B5106" s="56" t="s">
        <v>1780</v>
      </c>
      <c r="C5106" s="56" t="s">
        <v>10301</v>
      </c>
      <c r="D5106" s="32">
        <v>23063</v>
      </c>
      <c r="E5106" s="32">
        <v>-21910</v>
      </c>
      <c r="F5106" s="32">
        <v>1153</v>
      </c>
      <c r="G5106" s="32">
        <v>0</v>
      </c>
      <c r="H5106" s="32">
        <v>0</v>
      </c>
      <c r="I5106" s="32">
        <v>0</v>
      </c>
      <c r="J5106" s="32">
        <v>0</v>
      </c>
      <c r="K5106" s="32">
        <v>0</v>
      </c>
      <c r="L5106" s="32"/>
    </row>
    <row r="5107" spans="1:12">
      <c r="A5107" s="56"/>
      <c r="B5107" s="56" t="s">
        <v>8294</v>
      </c>
      <c r="C5107" s="56" t="s">
        <v>10302</v>
      </c>
      <c r="D5107" s="32">
        <v>23500</v>
      </c>
      <c r="E5107" s="32">
        <v>-22325</v>
      </c>
      <c r="F5107" s="32">
        <v>1175</v>
      </c>
      <c r="G5107" s="32">
        <v>0</v>
      </c>
      <c r="H5107" s="32">
        <v>0</v>
      </c>
      <c r="I5107" s="32">
        <v>0</v>
      </c>
      <c r="J5107" s="32">
        <v>0</v>
      </c>
      <c r="K5107" s="32">
        <v>0</v>
      </c>
      <c r="L5107" s="32"/>
    </row>
    <row r="5108" spans="1:12">
      <c r="A5108" s="56"/>
      <c r="B5108" s="56" t="s">
        <v>7481</v>
      </c>
      <c r="C5108" s="56" t="s">
        <v>10380</v>
      </c>
      <c r="D5108" s="32">
        <v>23917</v>
      </c>
      <c r="E5108" s="32">
        <v>-22721</v>
      </c>
      <c r="F5108" s="32">
        <v>1196</v>
      </c>
      <c r="G5108" s="32">
        <v>0</v>
      </c>
      <c r="H5108" s="32">
        <v>0</v>
      </c>
      <c r="I5108" s="32">
        <v>0</v>
      </c>
      <c r="J5108" s="32">
        <v>0</v>
      </c>
      <c r="K5108" s="32">
        <v>0</v>
      </c>
      <c r="L5108" s="32"/>
    </row>
    <row r="5109" spans="1:12">
      <c r="A5109" s="56"/>
      <c r="B5109" s="56" t="s">
        <v>7665</v>
      </c>
      <c r="C5109" s="56" t="s">
        <v>9387</v>
      </c>
      <c r="D5109" s="32">
        <v>23988</v>
      </c>
      <c r="E5109" s="32">
        <v>-22789</v>
      </c>
      <c r="F5109" s="32">
        <v>1199</v>
      </c>
      <c r="G5109" s="32">
        <v>0</v>
      </c>
      <c r="H5109" s="32">
        <v>0</v>
      </c>
      <c r="I5109" s="32">
        <v>0</v>
      </c>
      <c r="J5109" s="32">
        <v>0</v>
      </c>
      <c r="K5109" s="32">
        <v>0</v>
      </c>
      <c r="L5109" s="32"/>
    </row>
    <row r="5110" spans="1:12">
      <c r="A5110" s="56"/>
      <c r="B5110" s="56" t="s">
        <v>7500</v>
      </c>
      <c r="C5110" s="56" t="s">
        <v>9822</v>
      </c>
      <c r="D5110" s="32">
        <v>24100</v>
      </c>
      <c r="E5110" s="32">
        <v>-22895</v>
      </c>
      <c r="F5110" s="32">
        <v>1205</v>
      </c>
      <c r="G5110" s="32">
        <v>0</v>
      </c>
      <c r="H5110" s="32">
        <v>0</v>
      </c>
      <c r="I5110" s="32">
        <v>0</v>
      </c>
      <c r="J5110" s="32">
        <v>0</v>
      </c>
      <c r="K5110" s="32">
        <v>0</v>
      </c>
      <c r="L5110" s="32"/>
    </row>
    <row r="5111" spans="1:12">
      <c r="A5111" s="56"/>
      <c r="B5111" s="56" t="s">
        <v>7666</v>
      </c>
      <c r="C5111" s="56" t="s">
        <v>9388</v>
      </c>
      <c r="D5111" s="32">
        <v>24176</v>
      </c>
      <c r="E5111" s="32">
        <v>-22967</v>
      </c>
      <c r="F5111" s="32">
        <v>1209</v>
      </c>
      <c r="G5111" s="32">
        <v>0</v>
      </c>
      <c r="H5111" s="32">
        <v>0</v>
      </c>
      <c r="I5111" s="32">
        <v>0</v>
      </c>
      <c r="J5111" s="32">
        <v>0</v>
      </c>
      <c r="K5111" s="32">
        <v>0</v>
      </c>
      <c r="L5111" s="32"/>
    </row>
    <row r="5112" spans="1:12">
      <c r="A5112" s="56"/>
      <c r="B5112" s="56" t="s">
        <v>8323</v>
      </c>
      <c r="C5112" s="56" t="s">
        <v>10303</v>
      </c>
      <c r="D5112" s="32">
        <v>24335</v>
      </c>
      <c r="E5112" s="32">
        <v>-23118</v>
      </c>
      <c r="F5112" s="32">
        <v>1217</v>
      </c>
      <c r="G5112" s="32">
        <v>0</v>
      </c>
      <c r="H5112" s="32">
        <v>0</v>
      </c>
      <c r="I5112" s="32">
        <v>0</v>
      </c>
      <c r="J5112" s="32">
        <v>0</v>
      </c>
      <c r="K5112" s="32">
        <v>0</v>
      </c>
      <c r="L5112" s="32"/>
    </row>
    <row r="5113" spans="1:12">
      <c r="A5113" s="56"/>
      <c r="B5113" s="56" t="s">
        <v>297</v>
      </c>
      <c r="C5113" s="56" t="s">
        <v>296</v>
      </c>
      <c r="D5113" s="32">
        <v>24356</v>
      </c>
      <c r="E5113" s="32">
        <v>-21087</v>
      </c>
      <c r="F5113" s="32">
        <v>3269</v>
      </c>
      <c r="G5113" s="32">
        <v>-784.44</v>
      </c>
      <c r="H5113" s="32">
        <v>-793.05</v>
      </c>
      <c r="I5113" s="32">
        <v>-474.11</v>
      </c>
      <c r="J5113" s="32">
        <v>-8.6099999999999</v>
      </c>
      <c r="K5113" s="32">
        <v>318.93999999999994</v>
      </c>
      <c r="L5113" s="32"/>
    </row>
    <row r="5114" spans="1:12">
      <c r="A5114" s="56"/>
      <c r="B5114" s="56" t="s">
        <v>8295</v>
      </c>
      <c r="C5114" s="56" t="s">
        <v>10304</v>
      </c>
      <c r="D5114" s="32">
        <v>24400</v>
      </c>
      <c r="E5114" s="32">
        <v>-23180</v>
      </c>
      <c r="F5114" s="32">
        <v>1220</v>
      </c>
      <c r="G5114" s="32">
        <v>0</v>
      </c>
      <c r="H5114" s="32">
        <v>0</v>
      </c>
      <c r="I5114" s="32">
        <v>0</v>
      </c>
      <c r="J5114" s="32">
        <v>0</v>
      </c>
      <c r="K5114" s="32">
        <v>0</v>
      </c>
      <c r="L5114" s="32"/>
    </row>
    <row r="5115" spans="1:12">
      <c r="A5115" s="56"/>
      <c r="B5115" s="56" t="s">
        <v>11344</v>
      </c>
      <c r="C5115" s="56" t="s">
        <v>9823</v>
      </c>
      <c r="D5115" s="32">
        <v>24444</v>
      </c>
      <c r="E5115" s="32">
        <v>-23222</v>
      </c>
      <c r="F5115" s="32">
        <v>1222</v>
      </c>
      <c r="G5115" s="32">
        <v>0</v>
      </c>
      <c r="H5115" s="32">
        <v>0</v>
      </c>
      <c r="I5115" s="32">
        <v>0</v>
      </c>
      <c r="J5115" s="32">
        <v>0</v>
      </c>
      <c r="K5115" s="32">
        <v>0</v>
      </c>
      <c r="L5115" s="32"/>
    </row>
    <row r="5116" spans="1:12">
      <c r="A5116" s="56"/>
      <c r="B5116" s="56" t="s">
        <v>8296</v>
      </c>
      <c r="C5116" s="56" t="s">
        <v>10305</v>
      </c>
      <c r="D5116" s="32">
        <v>24822</v>
      </c>
      <c r="E5116" s="32">
        <v>-23581</v>
      </c>
      <c r="F5116" s="32">
        <v>1241</v>
      </c>
      <c r="G5116" s="32">
        <v>0</v>
      </c>
      <c r="H5116" s="32">
        <v>0</v>
      </c>
      <c r="I5116" s="32">
        <v>0</v>
      </c>
      <c r="J5116" s="32">
        <v>0</v>
      </c>
      <c r="K5116" s="32">
        <v>0</v>
      </c>
      <c r="L5116" s="32"/>
    </row>
    <row r="5117" spans="1:12">
      <c r="A5117" s="56"/>
      <c r="B5117" s="56" t="s">
        <v>9096</v>
      </c>
      <c r="C5117" s="56" t="s">
        <v>9824</v>
      </c>
      <c r="D5117" s="32">
        <v>24818</v>
      </c>
      <c r="E5117" s="32">
        <v>-23577</v>
      </c>
      <c r="F5117" s="32">
        <v>1241</v>
      </c>
      <c r="G5117" s="32">
        <v>0</v>
      </c>
      <c r="H5117" s="32">
        <v>0</v>
      </c>
      <c r="I5117" s="32">
        <v>0</v>
      </c>
      <c r="J5117" s="32">
        <v>0</v>
      </c>
      <c r="K5117" s="32">
        <v>0</v>
      </c>
      <c r="L5117" s="32"/>
    </row>
    <row r="5118" spans="1:12">
      <c r="A5118" s="56"/>
      <c r="B5118" s="56" t="s">
        <v>7667</v>
      </c>
      <c r="C5118" s="56" t="s">
        <v>9389</v>
      </c>
      <c r="D5118" s="32">
        <v>24990</v>
      </c>
      <c r="E5118" s="32">
        <v>-23740</v>
      </c>
      <c r="F5118" s="32">
        <v>1250</v>
      </c>
      <c r="G5118" s="32">
        <v>0</v>
      </c>
      <c r="H5118" s="32">
        <v>0</v>
      </c>
      <c r="I5118" s="32">
        <v>0</v>
      </c>
      <c r="J5118" s="32">
        <v>0</v>
      </c>
      <c r="K5118" s="32">
        <v>0</v>
      </c>
      <c r="L5118" s="32"/>
    </row>
    <row r="5119" spans="1:12">
      <c r="A5119" s="56"/>
      <c r="B5119" s="56" t="s">
        <v>7501</v>
      </c>
      <c r="C5119" s="56" t="s">
        <v>9825</v>
      </c>
      <c r="D5119" s="32">
        <v>25127</v>
      </c>
      <c r="E5119" s="32">
        <v>-23871</v>
      </c>
      <c r="F5119" s="32">
        <v>1256</v>
      </c>
      <c r="G5119" s="32">
        <v>0</v>
      </c>
      <c r="H5119" s="32">
        <v>0</v>
      </c>
      <c r="I5119" s="32">
        <v>0</v>
      </c>
      <c r="J5119" s="32">
        <v>0</v>
      </c>
      <c r="K5119" s="32">
        <v>0</v>
      </c>
      <c r="L5119" s="32"/>
    </row>
    <row r="5120" spans="1:12">
      <c r="A5120" s="56"/>
      <c r="B5120" s="56" t="s">
        <v>7502</v>
      </c>
      <c r="C5120" s="56" t="s">
        <v>9826</v>
      </c>
      <c r="D5120" s="32">
        <v>25137</v>
      </c>
      <c r="E5120" s="32">
        <v>-23880</v>
      </c>
      <c r="F5120" s="32">
        <v>1257</v>
      </c>
      <c r="G5120" s="32">
        <v>0</v>
      </c>
      <c r="H5120" s="32">
        <v>0</v>
      </c>
      <c r="I5120" s="32">
        <v>0</v>
      </c>
      <c r="J5120" s="32">
        <v>0</v>
      </c>
      <c r="K5120" s="32">
        <v>0</v>
      </c>
      <c r="L5120" s="32"/>
    </row>
    <row r="5121" spans="1:12">
      <c r="A5121" s="56"/>
      <c r="B5121" s="56" t="s">
        <v>7781</v>
      </c>
      <c r="C5121" s="56" t="s">
        <v>10184</v>
      </c>
      <c r="D5121" s="32">
        <v>25166</v>
      </c>
      <c r="E5121" s="32">
        <v>-23908</v>
      </c>
      <c r="F5121" s="32">
        <v>1258</v>
      </c>
      <c r="G5121" s="32">
        <v>0</v>
      </c>
      <c r="H5121" s="32">
        <v>0</v>
      </c>
      <c r="I5121" s="32">
        <v>0</v>
      </c>
      <c r="J5121" s="32">
        <v>0</v>
      </c>
      <c r="K5121" s="32">
        <v>0</v>
      </c>
      <c r="L5121" s="32"/>
    </row>
    <row r="5122" spans="1:12">
      <c r="A5122" s="56"/>
      <c r="B5122" s="56" t="s">
        <v>7782</v>
      </c>
      <c r="C5122" s="56" t="s">
        <v>10185</v>
      </c>
      <c r="D5122" s="32">
        <v>25310</v>
      </c>
      <c r="E5122" s="32">
        <v>-24045</v>
      </c>
      <c r="F5122" s="32">
        <v>1265</v>
      </c>
      <c r="G5122" s="32">
        <v>0</v>
      </c>
      <c r="H5122" s="32">
        <v>0</v>
      </c>
      <c r="I5122" s="32">
        <v>0</v>
      </c>
      <c r="J5122" s="32">
        <v>0</v>
      </c>
      <c r="K5122" s="32">
        <v>0</v>
      </c>
      <c r="L5122" s="32"/>
    </row>
    <row r="5123" spans="1:12">
      <c r="A5123" s="56"/>
      <c r="B5123" s="56" t="s">
        <v>7668</v>
      </c>
      <c r="C5123" s="56" t="s">
        <v>9390</v>
      </c>
      <c r="D5123" s="32">
        <v>25400</v>
      </c>
      <c r="E5123" s="32">
        <v>-24130</v>
      </c>
      <c r="F5123" s="32">
        <v>1270</v>
      </c>
      <c r="G5123" s="32">
        <v>0</v>
      </c>
      <c r="H5123" s="32">
        <v>0</v>
      </c>
      <c r="I5123" s="32">
        <v>0</v>
      </c>
      <c r="J5123" s="32">
        <v>0</v>
      </c>
      <c r="K5123" s="32">
        <v>0</v>
      </c>
      <c r="L5123" s="32"/>
    </row>
    <row r="5124" spans="1:12">
      <c r="A5124" s="56"/>
      <c r="B5124" s="56" t="s">
        <v>1780</v>
      </c>
      <c r="C5124" s="56" t="s">
        <v>10381</v>
      </c>
      <c r="D5124" s="32">
        <v>25440</v>
      </c>
      <c r="E5124" s="32">
        <v>-24168</v>
      </c>
      <c r="F5124" s="32">
        <v>1272</v>
      </c>
      <c r="G5124" s="32">
        <v>0</v>
      </c>
      <c r="H5124" s="32">
        <v>0</v>
      </c>
      <c r="I5124" s="32">
        <v>0</v>
      </c>
      <c r="J5124" s="32">
        <v>0</v>
      </c>
      <c r="K5124" s="32">
        <v>0</v>
      </c>
      <c r="L5124" s="32"/>
    </row>
    <row r="5125" spans="1:12">
      <c r="A5125" s="56"/>
      <c r="B5125" s="56" t="s">
        <v>1797</v>
      </c>
      <c r="C5125" s="56" t="s">
        <v>1796</v>
      </c>
      <c r="D5125" s="32">
        <v>53844</v>
      </c>
      <c r="E5125" s="32">
        <v>-35361</v>
      </c>
      <c r="F5125" s="32">
        <v>18483</v>
      </c>
      <c r="G5125" s="32">
        <v>-1464.83</v>
      </c>
      <c r="H5125" s="32">
        <v>-1480.92</v>
      </c>
      <c r="I5125" s="32">
        <v>-1480.93</v>
      </c>
      <c r="J5125" s="32">
        <v>-16.090000000000146</v>
      </c>
      <c r="K5125" s="32">
        <v>-9.9999999999909051E-3</v>
      </c>
      <c r="L5125" s="32"/>
    </row>
    <row r="5126" spans="1:12">
      <c r="A5126" s="56"/>
      <c r="B5126" s="56" t="s">
        <v>7783</v>
      </c>
      <c r="C5126" s="56" t="s">
        <v>10382</v>
      </c>
      <c r="D5126" s="32">
        <v>26000</v>
      </c>
      <c r="E5126" s="32">
        <v>-24700</v>
      </c>
      <c r="F5126" s="32">
        <v>1300</v>
      </c>
      <c r="G5126" s="32">
        <v>0</v>
      </c>
      <c r="H5126" s="32">
        <v>0</v>
      </c>
      <c r="I5126" s="32">
        <v>0</v>
      </c>
      <c r="J5126" s="32">
        <v>0</v>
      </c>
      <c r="K5126" s="32">
        <v>0</v>
      </c>
      <c r="L5126" s="32"/>
    </row>
    <row r="5127" spans="1:12">
      <c r="A5127" s="56"/>
      <c r="B5127" s="56" t="s">
        <v>7783</v>
      </c>
      <c r="C5127" s="56" t="s">
        <v>10186</v>
      </c>
      <c r="D5127" s="32">
        <v>26000</v>
      </c>
      <c r="E5127" s="32">
        <v>-24700</v>
      </c>
      <c r="F5127" s="32">
        <v>1300</v>
      </c>
      <c r="G5127" s="32">
        <v>0</v>
      </c>
      <c r="H5127" s="32">
        <v>0</v>
      </c>
      <c r="I5127" s="32">
        <v>0</v>
      </c>
      <c r="J5127" s="32">
        <v>0</v>
      </c>
      <c r="K5127" s="32">
        <v>0</v>
      </c>
      <c r="L5127" s="32"/>
    </row>
    <row r="5128" spans="1:12">
      <c r="A5128" s="56"/>
      <c r="B5128" s="56" t="s">
        <v>8215</v>
      </c>
      <c r="C5128" s="56" t="s">
        <v>10504</v>
      </c>
      <c r="D5128" s="32">
        <v>26450</v>
      </c>
      <c r="E5128" s="32">
        <v>-25128</v>
      </c>
      <c r="F5128" s="32">
        <v>1322</v>
      </c>
      <c r="G5128" s="32">
        <v>0</v>
      </c>
      <c r="H5128" s="32">
        <v>0</v>
      </c>
      <c r="I5128" s="32">
        <v>0</v>
      </c>
      <c r="J5128" s="32">
        <v>0</v>
      </c>
      <c r="K5128" s="32">
        <v>0</v>
      </c>
      <c r="L5128" s="32"/>
    </row>
    <row r="5129" spans="1:12">
      <c r="A5129" s="56"/>
      <c r="B5129" s="56" t="s">
        <v>8220</v>
      </c>
      <c r="C5129" s="56" t="s">
        <v>10505</v>
      </c>
      <c r="D5129" s="32">
        <v>26700</v>
      </c>
      <c r="E5129" s="32">
        <v>-25365</v>
      </c>
      <c r="F5129" s="32">
        <v>1335</v>
      </c>
      <c r="G5129" s="32">
        <v>0</v>
      </c>
      <c r="H5129" s="32">
        <v>0</v>
      </c>
      <c r="I5129" s="32">
        <v>0</v>
      </c>
      <c r="J5129" s="32">
        <v>0</v>
      </c>
      <c r="K5129" s="32">
        <v>0</v>
      </c>
      <c r="L5129" s="32"/>
    </row>
    <row r="5130" spans="1:12">
      <c r="A5130" s="56"/>
      <c r="B5130" s="56" t="s">
        <v>7503</v>
      </c>
      <c r="C5130" s="56" t="s">
        <v>9827</v>
      </c>
      <c r="D5130" s="32">
        <v>26919</v>
      </c>
      <c r="E5130" s="32">
        <v>-25573</v>
      </c>
      <c r="F5130" s="32">
        <v>1346</v>
      </c>
      <c r="G5130" s="32">
        <v>0</v>
      </c>
      <c r="H5130" s="32">
        <v>0</v>
      </c>
      <c r="I5130" s="32">
        <v>0</v>
      </c>
      <c r="J5130" s="32">
        <v>0</v>
      </c>
      <c r="K5130" s="32">
        <v>0</v>
      </c>
      <c r="L5130" s="32"/>
    </row>
    <row r="5131" spans="1:12">
      <c r="A5131" s="56"/>
      <c r="B5131" s="56" t="s">
        <v>7503</v>
      </c>
      <c r="C5131" s="56" t="s">
        <v>9828</v>
      </c>
      <c r="D5131" s="32">
        <v>26919</v>
      </c>
      <c r="E5131" s="32">
        <v>-25573</v>
      </c>
      <c r="F5131" s="32">
        <v>1346</v>
      </c>
      <c r="G5131" s="32">
        <v>0</v>
      </c>
      <c r="H5131" s="32">
        <v>0</v>
      </c>
      <c r="I5131" s="32">
        <v>0</v>
      </c>
      <c r="J5131" s="32">
        <v>0</v>
      </c>
      <c r="K5131" s="32">
        <v>0</v>
      </c>
      <c r="L5131" s="32"/>
    </row>
    <row r="5132" spans="1:12">
      <c r="A5132" s="56"/>
      <c r="B5132" s="56" t="s">
        <v>8220</v>
      </c>
      <c r="C5132" s="56" t="s">
        <v>10306</v>
      </c>
      <c r="D5132" s="32">
        <v>27046</v>
      </c>
      <c r="E5132" s="32">
        <v>-25694</v>
      </c>
      <c r="F5132" s="32">
        <v>1352</v>
      </c>
      <c r="G5132" s="32">
        <v>0</v>
      </c>
      <c r="H5132" s="32">
        <v>0</v>
      </c>
      <c r="I5132" s="32">
        <v>0</v>
      </c>
      <c r="J5132" s="32">
        <v>0</v>
      </c>
      <c r="K5132" s="32">
        <v>0</v>
      </c>
      <c r="L5132" s="32"/>
    </row>
    <row r="5133" spans="1:12">
      <c r="A5133" s="56"/>
      <c r="B5133" s="56" t="s">
        <v>7784</v>
      </c>
      <c r="C5133" s="56" t="s">
        <v>10187</v>
      </c>
      <c r="D5133" s="32">
        <v>27072</v>
      </c>
      <c r="E5133" s="32">
        <v>-25718</v>
      </c>
      <c r="F5133" s="32">
        <v>1354</v>
      </c>
      <c r="G5133" s="32">
        <v>0</v>
      </c>
      <c r="H5133" s="32">
        <v>0</v>
      </c>
      <c r="I5133" s="32">
        <v>0</v>
      </c>
      <c r="J5133" s="32">
        <v>0</v>
      </c>
      <c r="K5133" s="32">
        <v>0</v>
      </c>
      <c r="L5133" s="32"/>
    </row>
    <row r="5134" spans="1:12">
      <c r="A5134" s="56"/>
      <c r="B5134" s="56" t="s">
        <v>1798</v>
      </c>
      <c r="C5134" s="56" t="s">
        <v>10383</v>
      </c>
      <c r="D5134" s="32">
        <v>27209</v>
      </c>
      <c r="E5134" s="32">
        <v>-25849</v>
      </c>
      <c r="F5134" s="32">
        <v>1360</v>
      </c>
      <c r="G5134" s="32">
        <v>0</v>
      </c>
      <c r="H5134" s="32">
        <v>0</v>
      </c>
      <c r="I5134" s="32">
        <v>0</v>
      </c>
      <c r="J5134" s="32">
        <v>0</v>
      </c>
      <c r="K5134" s="32">
        <v>0</v>
      </c>
      <c r="L5134" s="32"/>
    </row>
    <row r="5135" spans="1:12">
      <c r="A5135" s="56"/>
      <c r="B5135" s="56" t="s">
        <v>7669</v>
      </c>
      <c r="C5135" s="56" t="s">
        <v>9391</v>
      </c>
      <c r="D5135" s="32">
        <v>27300</v>
      </c>
      <c r="E5135" s="32">
        <v>-25935</v>
      </c>
      <c r="F5135" s="32">
        <v>1365</v>
      </c>
      <c r="G5135" s="32">
        <v>0</v>
      </c>
      <c r="H5135" s="32">
        <v>0</v>
      </c>
      <c r="I5135" s="32">
        <v>0</v>
      </c>
      <c r="J5135" s="32">
        <v>0</v>
      </c>
      <c r="K5135" s="32">
        <v>0</v>
      </c>
      <c r="L5135" s="32"/>
    </row>
    <row r="5136" spans="1:12">
      <c r="A5136" s="56"/>
      <c r="B5136" s="56" t="s">
        <v>299</v>
      </c>
      <c r="C5136" s="56" t="s">
        <v>298</v>
      </c>
      <c r="D5136" s="32">
        <v>27600</v>
      </c>
      <c r="E5136" s="32">
        <v>-20158</v>
      </c>
      <c r="F5136" s="32">
        <v>7442</v>
      </c>
      <c r="G5136" s="32">
        <v>-792.53</v>
      </c>
      <c r="H5136" s="32">
        <v>-801.23</v>
      </c>
      <c r="I5136" s="32">
        <v>-801.24</v>
      </c>
      <c r="J5136" s="32">
        <v>-8.7000000000000455</v>
      </c>
      <c r="K5136" s="32">
        <v>-9.9999999999909051E-3</v>
      </c>
      <c r="L5136" s="32"/>
    </row>
    <row r="5137" spans="1:12">
      <c r="A5137" s="56"/>
      <c r="B5137" s="56" t="s">
        <v>7670</v>
      </c>
      <c r="C5137" s="56" t="s">
        <v>9392</v>
      </c>
      <c r="D5137" s="32">
        <v>27826</v>
      </c>
      <c r="E5137" s="32">
        <v>-26435</v>
      </c>
      <c r="F5137" s="32">
        <v>1391</v>
      </c>
      <c r="G5137" s="32">
        <v>0</v>
      </c>
      <c r="H5137" s="32">
        <v>0</v>
      </c>
      <c r="I5137" s="32">
        <v>0</v>
      </c>
      <c r="J5137" s="32">
        <v>0</v>
      </c>
      <c r="K5137" s="32">
        <v>0</v>
      </c>
      <c r="L5137" s="32"/>
    </row>
    <row r="5138" spans="1:12">
      <c r="A5138" s="56"/>
      <c r="B5138" s="56" t="s">
        <v>8297</v>
      </c>
      <c r="C5138" s="56" t="s">
        <v>10307</v>
      </c>
      <c r="D5138" s="32">
        <v>28310</v>
      </c>
      <c r="E5138" s="32">
        <v>-26894</v>
      </c>
      <c r="F5138" s="32">
        <v>1416</v>
      </c>
      <c r="G5138" s="32">
        <v>0</v>
      </c>
      <c r="H5138" s="32">
        <v>0</v>
      </c>
      <c r="I5138" s="32">
        <v>0</v>
      </c>
      <c r="J5138" s="32">
        <v>0</v>
      </c>
      <c r="K5138" s="32">
        <v>0</v>
      </c>
      <c r="L5138" s="32"/>
    </row>
    <row r="5139" spans="1:12">
      <c r="A5139" s="56"/>
      <c r="B5139" s="56" t="s">
        <v>8297</v>
      </c>
      <c r="C5139" s="56" t="s">
        <v>10308</v>
      </c>
      <c r="D5139" s="32">
        <v>28310</v>
      </c>
      <c r="E5139" s="32">
        <v>-28075</v>
      </c>
      <c r="F5139" s="32">
        <v>235</v>
      </c>
      <c r="G5139" s="32">
        <v>0</v>
      </c>
      <c r="H5139" s="32">
        <v>0</v>
      </c>
      <c r="I5139" s="32">
        <v>0</v>
      </c>
      <c r="J5139" s="32">
        <v>0</v>
      </c>
      <c r="K5139" s="32">
        <v>0</v>
      </c>
      <c r="L5139" s="32"/>
    </row>
    <row r="5140" spans="1:12">
      <c r="A5140" s="56"/>
      <c r="B5140" s="56" t="s">
        <v>7785</v>
      </c>
      <c r="C5140" s="56" t="s">
        <v>10188</v>
      </c>
      <c r="D5140" s="32">
        <v>28493</v>
      </c>
      <c r="E5140" s="32">
        <v>-27068</v>
      </c>
      <c r="F5140" s="32">
        <v>1425</v>
      </c>
      <c r="G5140" s="32">
        <v>0</v>
      </c>
      <c r="H5140" s="32">
        <v>0</v>
      </c>
      <c r="I5140" s="32">
        <v>0</v>
      </c>
      <c r="J5140" s="32">
        <v>0</v>
      </c>
      <c r="K5140" s="32">
        <v>0</v>
      </c>
      <c r="L5140" s="32"/>
    </row>
    <row r="5141" spans="1:12">
      <c r="A5141" s="56"/>
      <c r="B5141" s="56" t="s">
        <v>8123</v>
      </c>
      <c r="C5141" s="56" t="s">
        <v>10384</v>
      </c>
      <c r="D5141" s="32">
        <v>28938</v>
      </c>
      <c r="E5141" s="32">
        <v>-27491</v>
      </c>
      <c r="F5141" s="32">
        <v>1447</v>
      </c>
      <c r="G5141" s="32">
        <v>0</v>
      </c>
      <c r="H5141" s="32">
        <v>0</v>
      </c>
      <c r="I5141" s="32">
        <v>0</v>
      </c>
      <c r="J5141" s="32">
        <v>0</v>
      </c>
      <c r="K5141" s="32">
        <v>0</v>
      </c>
      <c r="L5141" s="32"/>
    </row>
    <row r="5142" spans="1:12">
      <c r="A5142" s="56"/>
      <c r="B5142" s="56" t="s">
        <v>8358</v>
      </c>
      <c r="C5142" s="56" t="s">
        <v>10309</v>
      </c>
      <c r="D5142" s="32">
        <v>29000</v>
      </c>
      <c r="E5142" s="32">
        <v>-27550</v>
      </c>
      <c r="F5142" s="32">
        <v>1450</v>
      </c>
      <c r="G5142" s="32">
        <v>0</v>
      </c>
      <c r="H5142" s="32">
        <v>0</v>
      </c>
      <c r="I5142" s="32">
        <v>0</v>
      </c>
      <c r="J5142" s="32">
        <v>0</v>
      </c>
      <c r="K5142" s="32">
        <v>0</v>
      </c>
      <c r="L5142" s="32"/>
    </row>
    <row r="5143" spans="1:12">
      <c r="A5143" s="56"/>
      <c r="B5143" s="56" t="s">
        <v>8216</v>
      </c>
      <c r="C5143" s="56" t="s">
        <v>10506</v>
      </c>
      <c r="D5143" s="32">
        <v>29205</v>
      </c>
      <c r="E5143" s="32">
        <v>-27745</v>
      </c>
      <c r="F5143" s="32">
        <v>1460</v>
      </c>
      <c r="G5143" s="32">
        <v>0</v>
      </c>
      <c r="H5143" s="32">
        <v>0</v>
      </c>
      <c r="I5143" s="32">
        <v>0</v>
      </c>
      <c r="J5143" s="32">
        <v>0</v>
      </c>
      <c r="K5143" s="32">
        <v>0</v>
      </c>
      <c r="L5143" s="32"/>
    </row>
    <row r="5144" spans="1:12">
      <c r="A5144" s="56"/>
      <c r="B5144" s="56" t="s">
        <v>7707</v>
      </c>
      <c r="C5144" s="56" t="s">
        <v>9393</v>
      </c>
      <c r="D5144" s="32">
        <v>29500</v>
      </c>
      <c r="E5144" s="32">
        <v>-28025</v>
      </c>
      <c r="F5144" s="32">
        <v>1475</v>
      </c>
      <c r="G5144" s="32">
        <v>0</v>
      </c>
      <c r="H5144" s="32">
        <v>0</v>
      </c>
      <c r="I5144" s="32">
        <v>0</v>
      </c>
      <c r="J5144" s="32">
        <v>0</v>
      </c>
      <c r="K5144" s="32">
        <v>0</v>
      </c>
      <c r="L5144" s="32"/>
    </row>
    <row r="5145" spans="1:12">
      <c r="A5145" s="56"/>
      <c r="B5145" s="56" t="s">
        <v>11339</v>
      </c>
      <c r="C5145" s="56" t="s">
        <v>10385</v>
      </c>
      <c r="D5145" s="32">
        <v>30089</v>
      </c>
      <c r="E5145" s="32">
        <v>-29999</v>
      </c>
      <c r="F5145" s="32">
        <v>90</v>
      </c>
      <c r="G5145" s="32">
        <v>0</v>
      </c>
      <c r="H5145" s="32">
        <v>0</v>
      </c>
      <c r="I5145" s="32">
        <v>0</v>
      </c>
      <c r="J5145" s="32">
        <v>0</v>
      </c>
      <c r="K5145" s="32">
        <v>0</v>
      </c>
      <c r="L5145" s="32"/>
    </row>
    <row r="5146" spans="1:12">
      <c r="A5146" s="56"/>
      <c r="B5146" s="56" t="s">
        <v>7504</v>
      </c>
      <c r="C5146" s="56" t="s">
        <v>9829</v>
      </c>
      <c r="D5146" s="32">
        <v>30160</v>
      </c>
      <c r="E5146" s="32">
        <v>-28652</v>
      </c>
      <c r="F5146" s="32">
        <v>1508</v>
      </c>
      <c r="G5146" s="32">
        <v>0</v>
      </c>
      <c r="H5146" s="32">
        <v>0</v>
      </c>
      <c r="I5146" s="32">
        <v>0</v>
      </c>
      <c r="J5146" s="32">
        <v>0</v>
      </c>
      <c r="K5146" s="32">
        <v>0</v>
      </c>
      <c r="L5146" s="32"/>
    </row>
    <row r="5147" spans="1:12">
      <c r="A5147" s="56"/>
      <c r="B5147" s="56" t="s">
        <v>7505</v>
      </c>
      <c r="C5147" s="56" t="s">
        <v>9830</v>
      </c>
      <c r="D5147" s="32">
        <v>30336</v>
      </c>
      <c r="E5147" s="32">
        <v>-28819</v>
      </c>
      <c r="F5147" s="32">
        <v>1517</v>
      </c>
      <c r="G5147" s="32">
        <v>0</v>
      </c>
      <c r="H5147" s="32">
        <v>0</v>
      </c>
      <c r="I5147" s="32">
        <v>0</v>
      </c>
      <c r="J5147" s="32">
        <v>0</v>
      </c>
      <c r="K5147" s="32">
        <v>0</v>
      </c>
      <c r="L5147" s="32"/>
    </row>
    <row r="5148" spans="1:12">
      <c r="A5148" s="56"/>
      <c r="B5148" s="56" t="s">
        <v>8200</v>
      </c>
      <c r="C5148" s="56" t="s">
        <v>300</v>
      </c>
      <c r="D5148" s="32">
        <v>30375</v>
      </c>
      <c r="E5148" s="32">
        <v>-28856</v>
      </c>
      <c r="F5148" s="32">
        <v>1519</v>
      </c>
      <c r="G5148" s="32">
        <v>0</v>
      </c>
      <c r="H5148" s="32">
        <v>0</v>
      </c>
      <c r="I5148" s="32">
        <v>0</v>
      </c>
      <c r="J5148" s="32">
        <v>0</v>
      </c>
      <c r="K5148" s="32">
        <v>0</v>
      </c>
      <c r="L5148" s="32"/>
    </row>
    <row r="5149" spans="1:12">
      <c r="A5149" s="56"/>
      <c r="B5149" s="56" t="s">
        <v>7671</v>
      </c>
      <c r="C5149" s="56" t="s">
        <v>9394</v>
      </c>
      <c r="D5149" s="32">
        <v>30429</v>
      </c>
      <c r="E5149" s="32">
        <v>-28908</v>
      </c>
      <c r="F5149" s="32">
        <v>1521</v>
      </c>
      <c r="G5149" s="32">
        <v>0</v>
      </c>
      <c r="H5149" s="32">
        <v>0</v>
      </c>
      <c r="I5149" s="32">
        <v>0</v>
      </c>
      <c r="J5149" s="32">
        <v>0</v>
      </c>
      <c r="K5149" s="32">
        <v>0</v>
      </c>
      <c r="L5149" s="32"/>
    </row>
    <row r="5150" spans="1:12">
      <c r="A5150" s="56"/>
      <c r="B5150" s="56" t="s">
        <v>7772</v>
      </c>
      <c r="C5150" s="56" t="s">
        <v>10310</v>
      </c>
      <c r="D5150" s="32">
        <v>30571</v>
      </c>
      <c r="E5150" s="32">
        <v>-29042</v>
      </c>
      <c r="F5150" s="32">
        <v>1529</v>
      </c>
      <c r="G5150" s="32">
        <v>0</v>
      </c>
      <c r="H5150" s="32">
        <v>0</v>
      </c>
      <c r="I5150" s="32">
        <v>0</v>
      </c>
      <c r="J5150" s="32">
        <v>0</v>
      </c>
      <c r="K5150" s="32">
        <v>0</v>
      </c>
      <c r="L5150" s="32"/>
    </row>
    <row r="5151" spans="1:12">
      <c r="A5151" s="56"/>
      <c r="B5151" s="56" t="s">
        <v>8217</v>
      </c>
      <c r="C5151" s="56" t="s">
        <v>10507</v>
      </c>
      <c r="D5151" s="32">
        <v>30834</v>
      </c>
      <c r="E5151" s="32">
        <v>-29292</v>
      </c>
      <c r="F5151" s="32">
        <v>1542</v>
      </c>
      <c r="G5151" s="32">
        <v>0</v>
      </c>
      <c r="H5151" s="32">
        <v>0</v>
      </c>
      <c r="I5151" s="32">
        <v>0</v>
      </c>
      <c r="J5151" s="32">
        <v>0</v>
      </c>
      <c r="K5151" s="32">
        <v>0</v>
      </c>
      <c r="L5151" s="32"/>
    </row>
    <row r="5152" spans="1:12">
      <c r="A5152" s="56"/>
      <c r="B5152" s="56" t="s">
        <v>7506</v>
      </c>
      <c r="C5152" s="56" t="s">
        <v>9831</v>
      </c>
      <c r="D5152" s="32">
        <v>30866</v>
      </c>
      <c r="E5152" s="32">
        <v>-29323</v>
      </c>
      <c r="F5152" s="32">
        <v>1543</v>
      </c>
      <c r="G5152" s="32">
        <v>0</v>
      </c>
      <c r="H5152" s="32">
        <v>0</v>
      </c>
      <c r="I5152" s="32">
        <v>0</v>
      </c>
      <c r="J5152" s="32">
        <v>0</v>
      </c>
      <c r="K5152" s="32">
        <v>0</v>
      </c>
      <c r="L5152" s="32"/>
    </row>
    <row r="5153" spans="1:12">
      <c r="A5153" s="56"/>
      <c r="B5153" s="56" t="s">
        <v>1800</v>
      </c>
      <c r="C5153" s="56" t="s">
        <v>1799</v>
      </c>
      <c r="D5153" s="32">
        <v>30970</v>
      </c>
      <c r="E5153" s="32">
        <v>-28320</v>
      </c>
      <c r="F5153" s="32">
        <v>2650</v>
      </c>
      <c r="G5153" s="32">
        <v>-1044.06</v>
      </c>
      <c r="H5153" s="32">
        <v>-57.37</v>
      </c>
      <c r="I5153" s="32">
        <v>0</v>
      </c>
      <c r="J5153" s="32">
        <v>986.68999999999994</v>
      </c>
      <c r="K5153" s="32">
        <v>57.37</v>
      </c>
      <c r="L5153" s="32"/>
    </row>
    <row r="5154" spans="1:12">
      <c r="A5154" s="56"/>
      <c r="B5154" s="56" t="s">
        <v>7786</v>
      </c>
      <c r="C5154" s="56" t="s">
        <v>10189</v>
      </c>
      <c r="D5154" s="32">
        <v>31000</v>
      </c>
      <c r="E5154" s="32">
        <v>-29450</v>
      </c>
      <c r="F5154" s="32">
        <v>1550</v>
      </c>
      <c r="G5154" s="32">
        <v>0</v>
      </c>
      <c r="H5154" s="32">
        <v>0</v>
      </c>
      <c r="I5154" s="32">
        <v>0</v>
      </c>
      <c r="J5154" s="32">
        <v>0</v>
      </c>
      <c r="K5154" s="32">
        <v>0</v>
      </c>
      <c r="L5154" s="32"/>
    </row>
    <row r="5155" spans="1:12">
      <c r="A5155" s="56"/>
      <c r="B5155" s="56" t="s">
        <v>7280</v>
      </c>
      <c r="C5155" s="56" t="s">
        <v>9594</v>
      </c>
      <c r="D5155" s="32">
        <v>31144</v>
      </c>
      <c r="E5155" s="32">
        <v>-29587</v>
      </c>
      <c r="F5155" s="32">
        <v>1557</v>
      </c>
      <c r="G5155" s="32">
        <v>0</v>
      </c>
      <c r="H5155" s="32">
        <v>0</v>
      </c>
      <c r="I5155" s="32">
        <v>0</v>
      </c>
      <c r="J5155" s="32">
        <v>0</v>
      </c>
      <c r="K5155" s="32">
        <v>0</v>
      </c>
      <c r="L5155" s="32"/>
    </row>
    <row r="5156" spans="1:12">
      <c r="A5156" s="56"/>
      <c r="B5156" s="56" t="s">
        <v>302</v>
      </c>
      <c r="C5156" s="56" t="s">
        <v>301</v>
      </c>
      <c r="D5156" s="32">
        <v>31200</v>
      </c>
      <c r="E5156" s="32">
        <v>-22362</v>
      </c>
      <c r="F5156" s="32">
        <v>8838</v>
      </c>
      <c r="G5156" s="32">
        <v>-886.59</v>
      </c>
      <c r="H5156" s="32">
        <v>-896.32</v>
      </c>
      <c r="I5156" s="32">
        <v>-896.33</v>
      </c>
      <c r="J5156" s="32">
        <v>-9.7300000000000182</v>
      </c>
      <c r="K5156" s="32">
        <v>-9.9999999999909051E-3</v>
      </c>
      <c r="L5156" s="32"/>
    </row>
    <row r="5157" spans="1:12">
      <c r="A5157" s="56"/>
      <c r="B5157" s="56" t="s">
        <v>1802</v>
      </c>
      <c r="C5157" s="56" t="s">
        <v>1801</v>
      </c>
      <c r="D5157" s="32">
        <v>33270</v>
      </c>
      <c r="E5157" s="32">
        <v>-23295</v>
      </c>
      <c r="F5157" s="32">
        <v>9975</v>
      </c>
      <c r="G5157" s="32">
        <v>-933.75</v>
      </c>
      <c r="H5157" s="32">
        <v>-944.02</v>
      </c>
      <c r="I5157" s="32">
        <v>-944.01</v>
      </c>
      <c r="J5157" s="32">
        <v>-10.269999999999982</v>
      </c>
      <c r="K5157" s="32">
        <v>9.9999999999909051E-3</v>
      </c>
      <c r="L5157" s="32"/>
    </row>
    <row r="5158" spans="1:12">
      <c r="A5158" s="56"/>
      <c r="B5158" s="56" t="s">
        <v>7672</v>
      </c>
      <c r="C5158" s="56" t="s">
        <v>9395</v>
      </c>
      <c r="D5158" s="32">
        <v>31962</v>
      </c>
      <c r="E5158" s="32">
        <v>-30364</v>
      </c>
      <c r="F5158" s="32">
        <v>1598</v>
      </c>
      <c r="G5158" s="32">
        <v>0</v>
      </c>
      <c r="H5158" s="32">
        <v>0</v>
      </c>
      <c r="I5158" s="32">
        <v>0</v>
      </c>
      <c r="J5158" s="32">
        <v>0</v>
      </c>
      <c r="K5158" s="32">
        <v>0</v>
      </c>
      <c r="L5158" s="32"/>
    </row>
    <row r="5159" spans="1:12">
      <c r="A5159" s="56"/>
      <c r="B5159" s="56" t="s">
        <v>304</v>
      </c>
      <c r="C5159" s="56" t="s">
        <v>303</v>
      </c>
      <c r="D5159" s="32">
        <v>48306</v>
      </c>
      <c r="E5159" s="32">
        <v>-32559</v>
      </c>
      <c r="F5159" s="32">
        <v>15747</v>
      </c>
      <c r="G5159" s="32">
        <v>-1330.22</v>
      </c>
      <c r="H5159" s="32">
        <v>-1344.84</v>
      </c>
      <c r="I5159" s="32">
        <v>-1344.83</v>
      </c>
      <c r="J5159" s="32">
        <v>-14.619999999999891</v>
      </c>
      <c r="K5159" s="32">
        <v>9.9999999999909051E-3</v>
      </c>
      <c r="L5159" s="32"/>
    </row>
    <row r="5160" spans="1:12">
      <c r="A5160" s="56"/>
      <c r="B5160" s="56" t="s">
        <v>7673</v>
      </c>
      <c r="C5160" s="56" t="s">
        <v>9396</v>
      </c>
      <c r="D5160" s="32">
        <v>32623</v>
      </c>
      <c r="E5160" s="32">
        <v>-30992</v>
      </c>
      <c r="F5160" s="32">
        <v>1631</v>
      </c>
      <c r="G5160" s="32">
        <v>0</v>
      </c>
      <c r="H5160" s="32">
        <v>0</v>
      </c>
      <c r="I5160" s="32">
        <v>0</v>
      </c>
      <c r="J5160" s="32">
        <v>0</v>
      </c>
      <c r="K5160" s="32">
        <v>0</v>
      </c>
      <c r="L5160" s="32"/>
    </row>
    <row r="5161" spans="1:12">
      <c r="A5161" s="56"/>
      <c r="B5161" s="56" t="s">
        <v>7708</v>
      </c>
      <c r="C5161" s="56" t="s">
        <v>9397</v>
      </c>
      <c r="D5161" s="32">
        <v>32700</v>
      </c>
      <c r="E5161" s="32">
        <v>-31065</v>
      </c>
      <c r="F5161" s="32">
        <v>1635</v>
      </c>
      <c r="G5161" s="32">
        <v>0</v>
      </c>
      <c r="H5161" s="32">
        <v>0</v>
      </c>
      <c r="I5161" s="32">
        <v>0</v>
      </c>
      <c r="J5161" s="32">
        <v>0</v>
      </c>
      <c r="K5161" s="32">
        <v>0</v>
      </c>
      <c r="L5161" s="32"/>
    </row>
    <row r="5162" spans="1:12">
      <c r="A5162" s="56"/>
      <c r="B5162" s="56" t="s">
        <v>7709</v>
      </c>
      <c r="C5162" s="56" t="s">
        <v>9398</v>
      </c>
      <c r="D5162" s="32">
        <v>32900</v>
      </c>
      <c r="E5162" s="32">
        <v>-31255</v>
      </c>
      <c r="F5162" s="32">
        <v>1645</v>
      </c>
      <c r="G5162" s="32">
        <v>0</v>
      </c>
      <c r="H5162" s="32">
        <v>0</v>
      </c>
      <c r="I5162" s="32">
        <v>0</v>
      </c>
      <c r="J5162" s="32">
        <v>0</v>
      </c>
      <c r="K5162" s="32">
        <v>0</v>
      </c>
      <c r="L5162" s="32"/>
    </row>
    <row r="5163" spans="1:12">
      <c r="A5163" s="56"/>
      <c r="B5163" s="56" t="s">
        <v>306</v>
      </c>
      <c r="C5163" s="56" t="s">
        <v>305</v>
      </c>
      <c r="D5163" s="32">
        <v>33000</v>
      </c>
      <c r="E5163" s="32">
        <v>-24588</v>
      </c>
      <c r="F5163" s="32">
        <v>8412</v>
      </c>
      <c r="G5163" s="32">
        <v>-958.54</v>
      </c>
      <c r="H5163" s="32">
        <v>-969.08</v>
      </c>
      <c r="I5163" s="32">
        <v>-969.08</v>
      </c>
      <c r="J5163" s="32">
        <v>-10.540000000000077</v>
      </c>
      <c r="K5163" s="32">
        <v>0</v>
      </c>
      <c r="L5163" s="32"/>
    </row>
    <row r="5164" spans="1:12">
      <c r="A5164" s="56"/>
      <c r="B5164" s="56" t="s">
        <v>8127</v>
      </c>
      <c r="C5164" s="56" t="s">
        <v>10508</v>
      </c>
      <c r="D5164" s="32">
        <v>33224</v>
      </c>
      <c r="E5164" s="32">
        <v>-31563</v>
      </c>
      <c r="F5164" s="32">
        <v>1661</v>
      </c>
      <c r="G5164" s="32">
        <v>0</v>
      </c>
      <c r="H5164" s="32">
        <v>0</v>
      </c>
      <c r="I5164" s="32">
        <v>0</v>
      </c>
      <c r="J5164" s="32">
        <v>0</v>
      </c>
      <c r="K5164" s="32">
        <v>0</v>
      </c>
      <c r="L5164" s="32"/>
    </row>
    <row r="5165" spans="1:12">
      <c r="A5165" s="56"/>
      <c r="B5165" s="56" t="s">
        <v>8124</v>
      </c>
      <c r="C5165" s="56" t="s">
        <v>10386</v>
      </c>
      <c r="D5165" s="32">
        <v>33231</v>
      </c>
      <c r="E5165" s="32">
        <v>-31569</v>
      </c>
      <c r="F5165" s="32">
        <v>1662</v>
      </c>
      <c r="G5165" s="32">
        <v>0</v>
      </c>
      <c r="H5165" s="32">
        <v>0</v>
      </c>
      <c r="I5165" s="32">
        <v>0</v>
      </c>
      <c r="J5165" s="32">
        <v>0</v>
      </c>
      <c r="K5165" s="32">
        <v>0</v>
      </c>
      <c r="L5165" s="32"/>
    </row>
    <row r="5166" spans="1:12">
      <c r="A5166" s="56"/>
      <c r="B5166" s="56" t="s">
        <v>8298</v>
      </c>
      <c r="C5166" s="56" t="s">
        <v>10311</v>
      </c>
      <c r="D5166" s="32">
        <v>33637</v>
      </c>
      <c r="E5166" s="32">
        <v>-31955</v>
      </c>
      <c r="F5166" s="32">
        <v>1682</v>
      </c>
      <c r="G5166" s="32">
        <v>0</v>
      </c>
      <c r="H5166" s="32">
        <v>0</v>
      </c>
      <c r="I5166" s="32">
        <v>0</v>
      </c>
      <c r="J5166" s="32">
        <v>0</v>
      </c>
      <c r="K5166" s="32">
        <v>0</v>
      </c>
      <c r="L5166" s="32"/>
    </row>
    <row r="5167" spans="1:12">
      <c r="A5167" s="56"/>
      <c r="B5167" s="56" t="s">
        <v>8201</v>
      </c>
      <c r="C5167" s="56" t="s">
        <v>307</v>
      </c>
      <c r="D5167" s="32">
        <v>33750</v>
      </c>
      <c r="E5167" s="32">
        <v>-32062</v>
      </c>
      <c r="F5167" s="32">
        <v>1688</v>
      </c>
      <c r="G5167" s="32">
        <v>0</v>
      </c>
      <c r="H5167" s="32">
        <v>0</v>
      </c>
      <c r="I5167" s="32">
        <v>0</v>
      </c>
      <c r="J5167" s="32">
        <v>0</v>
      </c>
      <c r="K5167" s="32">
        <v>0</v>
      </c>
      <c r="L5167" s="32"/>
    </row>
    <row r="5168" spans="1:12">
      <c r="A5168" s="56"/>
      <c r="B5168" s="56" t="s">
        <v>7674</v>
      </c>
      <c r="C5168" s="56" t="s">
        <v>9399</v>
      </c>
      <c r="D5168" s="32">
        <v>33785</v>
      </c>
      <c r="E5168" s="32">
        <v>-32096</v>
      </c>
      <c r="F5168" s="32">
        <v>1689</v>
      </c>
      <c r="G5168" s="32">
        <v>0</v>
      </c>
      <c r="H5168" s="32">
        <v>0</v>
      </c>
      <c r="I5168" s="32">
        <v>0</v>
      </c>
      <c r="J5168" s="32">
        <v>0</v>
      </c>
      <c r="K5168" s="32">
        <v>0</v>
      </c>
      <c r="L5168" s="32"/>
    </row>
    <row r="5169" spans="1:12">
      <c r="A5169" s="56"/>
      <c r="B5169" s="56" t="s">
        <v>1804</v>
      </c>
      <c r="C5169" s="56" t="s">
        <v>1803</v>
      </c>
      <c r="D5169" s="32">
        <v>322890</v>
      </c>
      <c r="E5169" s="32">
        <v>-201311</v>
      </c>
      <c r="F5169" s="32">
        <v>121579</v>
      </c>
      <c r="G5169" s="32">
        <v>-8589.58</v>
      </c>
      <c r="H5169" s="32">
        <v>-8683.98</v>
      </c>
      <c r="I5169" s="32">
        <v>-8683.9699999999993</v>
      </c>
      <c r="J5169" s="32">
        <v>-94.399999999999636</v>
      </c>
      <c r="K5169" s="32">
        <v>1.0000000000218279E-2</v>
      </c>
      <c r="L5169" s="32"/>
    </row>
    <row r="5170" spans="1:12">
      <c r="A5170" s="56"/>
      <c r="B5170" s="56" t="s">
        <v>8125</v>
      </c>
      <c r="C5170" s="56" t="s">
        <v>10387</v>
      </c>
      <c r="D5170" s="32">
        <v>35000</v>
      </c>
      <c r="E5170" s="32">
        <v>-33250</v>
      </c>
      <c r="F5170" s="32">
        <v>1750</v>
      </c>
      <c r="G5170" s="32">
        <v>0</v>
      </c>
      <c r="H5170" s="32">
        <v>0</v>
      </c>
      <c r="I5170" s="32">
        <v>0</v>
      </c>
      <c r="J5170" s="32">
        <v>0</v>
      </c>
      <c r="K5170" s="32">
        <v>0</v>
      </c>
      <c r="L5170" s="32"/>
    </row>
    <row r="5171" spans="1:12">
      <c r="A5171" s="56"/>
      <c r="B5171" s="56" t="s">
        <v>309</v>
      </c>
      <c r="C5171" s="56" t="s">
        <v>308</v>
      </c>
      <c r="D5171" s="32">
        <v>76635</v>
      </c>
      <c r="E5171" s="32">
        <v>-50176</v>
      </c>
      <c r="F5171" s="32">
        <v>26459</v>
      </c>
      <c r="G5171" s="32">
        <v>-2082.0100000000002</v>
      </c>
      <c r="H5171" s="32">
        <v>-2104.89</v>
      </c>
      <c r="I5171" s="32">
        <v>-2104.89</v>
      </c>
      <c r="J5171" s="32">
        <v>-22.879999999999654</v>
      </c>
      <c r="K5171" s="32">
        <v>0</v>
      </c>
      <c r="L5171" s="32"/>
    </row>
    <row r="5172" spans="1:12">
      <c r="A5172" s="56"/>
      <c r="B5172" s="56" t="s">
        <v>8218</v>
      </c>
      <c r="C5172" s="56" t="s">
        <v>10509</v>
      </c>
      <c r="D5172" s="32">
        <v>35392</v>
      </c>
      <c r="E5172" s="32">
        <v>-33622</v>
      </c>
      <c r="F5172" s="32">
        <v>1770</v>
      </c>
      <c r="G5172" s="32">
        <v>0</v>
      </c>
      <c r="H5172" s="32">
        <v>0</v>
      </c>
      <c r="I5172" s="32">
        <v>0</v>
      </c>
      <c r="J5172" s="32">
        <v>0</v>
      </c>
      <c r="K5172" s="32">
        <v>0</v>
      </c>
      <c r="L5172" s="32"/>
    </row>
    <row r="5173" spans="1:12">
      <c r="A5173" s="56"/>
      <c r="B5173" s="56" t="s">
        <v>8218</v>
      </c>
      <c r="C5173" s="56" t="s">
        <v>10510</v>
      </c>
      <c r="D5173" s="32">
        <v>35392</v>
      </c>
      <c r="E5173" s="32">
        <v>-33622</v>
      </c>
      <c r="F5173" s="32">
        <v>1770</v>
      </c>
      <c r="G5173" s="32">
        <v>0</v>
      </c>
      <c r="H5173" s="32">
        <v>0</v>
      </c>
      <c r="I5173" s="32">
        <v>0</v>
      </c>
      <c r="J5173" s="32">
        <v>0</v>
      </c>
      <c r="K5173" s="32">
        <v>0</v>
      </c>
      <c r="L5173" s="32"/>
    </row>
    <row r="5174" spans="1:12">
      <c r="A5174" s="56"/>
      <c r="B5174" s="56" t="s">
        <v>7772</v>
      </c>
      <c r="C5174" s="56" t="s">
        <v>10511</v>
      </c>
      <c r="D5174" s="32">
        <v>35550</v>
      </c>
      <c r="E5174" s="32">
        <v>-33772</v>
      </c>
      <c r="F5174" s="32">
        <v>1778</v>
      </c>
      <c r="G5174" s="32">
        <v>0</v>
      </c>
      <c r="H5174" s="32">
        <v>0</v>
      </c>
      <c r="I5174" s="32">
        <v>0</v>
      </c>
      <c r="J5174" s="32">
        <v>0</v>
      </c>
      <c r="K5174" s="32">
        <v>0</v>
      </c>
      <c r="L5174" s="32"/>
    </row>
    <row r="5175" spans="1:12">
      <c r="A5175" s="56"/>
      <c r="B5175" s="56" t="s">
        <v>7507</v>
      </c>
      <c r="C5175" s="56" t="s">
        <v>9832</v>
      </c>
      <c r="D5175" s="32">
        <v>36227</v>
      </c>
      <c r="E5175" s="32">
        <v>-34416</v>
      </c>
      <c r="F5175" s="32">
        <v>1811</v>
      </c>
      <c r="G5175" s="32">
        <v>0</v>
      </c>
      <c r="H5175" s="32">
        <v>0</v>
      </c>
      <c r="I5175" s="32">
        <v>0</v>
      </c>
      <c r="J5175" s="32">
        <v>0</v>
      </c>
      <c r="K5175" s="32">
        <v>0</v>
      </c>
      <c r="L5175" s="32"/>
    </row>
    <row r="5176" spans="1:12">
      <c r="A5176" s="56"/>
      <c r="B5176" s="56" t="s">
        <v>311</v>
      </c>
      <c r="C5176" s="56" t="s">
        <v>310</v>
      </c>
      <c r="D5176" s="32">
        <v>79496</v>
      </c>
      <c r="E5176" s="32">
        <v>-52049</v>
      </c>
      <c r="F5176" s="32">
        <v>27447</v>
      </c>
      <c r="G5176" s="32">
        <v>-2159.73</v>
      </c>
      <c r="H5176" s="32">
        <v>-2183.4699999999998</v>
      </c>
      <c r="I5176" s="32">
        <v>-2183.46</v>
      </c>
      <c r="J5176" s="32">
        <v>-23.739999999999782</v>
      </c>
      <c r="K5176" s="32">
        <v>9.9999999997635314E-3</v>
      </c>
      <c r="L5176" s="32"/>
    </row>
    <row r="5177" spans="1:12">
      <c r="A5177" s="56"/>
      <c r="B5177" s="56" t="s">
        <v>8202</v>
      </c>
      <c r="C5177" s="56" t="s">
        <v>312</v>
      </c>
      <c r="D5177" s="32">
        <v>36450</v>
      </c>
      <c r="E5177" s="32">
        <v>-34628</v>
      </c>
      <c r="F5177" s="32">
        <v>1822</v>
      </c>
      <c r="G5177" s="32">
        <v>0</v>
      </c>
      <c r="H5177" s="32">
        <v>0</v>
      </c>
      <c r="I5177" s="32">
        <v>0</v>
      </c>
      <c r="J5177" s="32">
        <v>0</v>
      </c>
      <c r="K5177" s="32">
        <v>0</v>
      </c>
      <c r="L5177" s="32"/>
    </row>
    <row r="5178" spans="1:12">
      <c r="A5178" s="56"/>
      <c r="B5178" s="56" t="s">
        <v>1766</v>
      </c>
      <c r="C5178" s="56" t="s">
        <v>1805</v>
      </c>
      <c r="D5178" s="32">
        <v>195795</v>
      </c>
      <c r="E5178" s="32">
        <v>-123443</v>
      </c>
      <c r="F5178" s="32">
        <v>72352</v>
      </c>
      <c r="G5178" s="32">
        <v>-5232.67</v>
      </c>
      <c r="H5178" s="32">
        <v>-5290.17</v>
      </c>
      <c r="I5178" s="32">
        <v>-5290.18</v>
      </c>
      <c r="J5178" s="32">
        <v>-57.5</v>
      </c>
      <c r="K5178" s="32">
        <v>-1.0000000000218279E-2</v>
      </c>
      <c r="L5178" s="32"/>
    </row>
    <row r="5179" spans="1:12">
      <c r="A5179" s="56"/>
      <c r="B5179" s="56" t="s">
        <v>8216</v>
      </c>
      <c r="C5179" s="56" t="s">
        <v>10512</v>
      </c>
      <c r="D5179" s="32">
        <v>36506</v>
      </c>
      <c r="E5179" s="32">
        <v>-34681</v>
      </c>
      <c r="F5179" s="32">
        <v>1825</v>
      </c>
      <c r="G5179" s="32">
        <v>0</v>
      </c>
      <c r="H5179" s="32">
        <v>0</v>
      </c>
      <c r="I5179" s="32">
        <v>0</v>
      </c>
      <c r="J5179" s="32">
        <v>0</v>
      </c>
      <c r="K5179" s="32">
        <v>0</v>
      </c>
      <c r="L5179" s="32"/>
    </row>
    <row r="5180" spans="1:12">
      <c r="A5180" s="56"/>
      <c r="B5180" s="56" t="s">
        <v>1807</v>
      </c>
      <c r="C5180" s="56" t="s">
        <v>1806</v>
      </c>
      <c r="D5180" s="32">
        <v>48774</v>
      </c>
      <c r="E5180" s="32">
        <v>-33284</v>
      </c>
      <c r="F5180" s="32">
        <v>15490</v>
      </c>
      <c r="G5180" s="32">
        <v>-1351.19</v>
      </c>
      <c r="H5180" s="32">
        <v>-1366.05</v>
      </c>
      <c r="I5180" s="32">
        <v>-1366.04</v>
      </c>
      <c r="J5180" s="32">
        <v>-14.8599999999999</v>
      </c>
      <c r="K5180" s="32">
        <v>9.9999999999909051E-3</v>
      </c>
      <c r="L5180" s="32"/>
    </row>
    <row r="5181" spans="1:12">
      <c r="A5181" s="56"/>
      <c r="B5181" s="56" t="s">
        <v>11467</v>
      </c>
      <c r="C5181" s="56" t="s">
        <v>313</v>
      </c>
      <c r="D5181" s="32">
        <v>39650</v>
      </c>
      <c r="E5181" s="32">
        <v>-27711</v>
      </c>
      <c r="F5181" s="32">
        <v>11939</v>
      </c>
      <c r="G5181" s="32">
        <v>-1111.72</v>
      </c>
      <c r="H5181" s="32">
        <v>-1123.93</v>
      </c>
      <c r="I5181" s="32">
        <v>-1123.94</v>
      </c>
      <c r="J5181" s="32">
        <v>-12.210000000000036</v>
      </c>
      <c r="K5181" s="32">
        <v>-9.9999999999909051E-3</v>
      </c>
      <c r="L5181" s="32"/>
    </row>
    <row r="5182" spans="1:12">
      <c r="A5182" s="56"/>
      <c r="B5182" s="56" t="s">
        <v>8219</v>
      </c>
      <c r="C5182" s="56" t="s">
        <v>10513</v>
      </c>
      <c r="D5182" s="32">
        <v>37292</v>
      </c>
      <c r="E5182" s="32">
        <v>-35427</v>
      </c>
      <c r="F5182" s="32">
        <v>1865</v>
      </c>
      <c r="G5182" s="32">
        <v>0</v>
      </c>
      <c r="H5182" s="32">
        <v>0</v>
      </c>
      <c r="I5182" s="32">
        <v>0</v>
      </c>
      <c r="J5182" s="32">
        <v>0</v>
      </c>
      <c r="K5182" s="32">
        <v>0</v>
      </c>
      <c r="L5182" s="32"/>
    </row>
    <row r="5183" spans="1:12">
      <c r="A5183" s="56"/>
      <c r="B5183" s="56" t="s">
        <v>9097</v>
      </c>
      <c r="C5183" s="56" t="s">
        <v>9833</v>
      </c>
      <c r="D5183" s="32">
        <v>37321</v>
      </c>
      <c r="E5183" s="32">
        <v>-35455</v>
      </c>
      <c r="F5183" s="32">
        <v>1866</v>
      </c>
      <c r="G5183" s="32">
        <v>0</v>
      </c>
      <c r="H5183" s="32">
        <v>0</v>
      </c>
      <c r="I5183" s="32">
        <v>0</v>
      </c>
      <c r="J5183" s="32">
        <v>0</v>
      </c>
      <c r="K5183" s="32">
        <v>0</v>
      </c>
      <c r="L5183" s="32"/>
    </row>
    <row r="5184" spans="1:12">
      <c r="A5184" s="56"/>
      <c r="B5184" s="56" t="s">
        <v>1740</v>
      </c>
      <c r="C5184" s="56" t="s">
        <v>1739</v>
      </c>
      <c r="D5184" s="32">
        <v>37476</v>
      </c>
      <c r="E5184" s="32">
        <v>-27170</v>
      </c>
      <c r="F5184" s="32">
        <v>10306</v>
      </c>
      <c r="G5184" s="32">
        <v>-1071.7</v>
      </c>
      <c r="H5184" s="32">
        <v>-1083.47</v>
      </c>
      <c r="I5184" s="32">
        <v>-1083.47</v>
      </c>
      <c r="J5184" s="32">
        <v>-11.769999999999982</v>
      </c>
      <c r="K5184" s="32">
        <v>0</v>
      </c>
      <c r="L5184" s="32"/>
    </row>
    <row r="5185" spans="1:12">
      <c r="A5185" s="56"/>
      <c r="B5185" s="56" t="s">
        <v>7675</v>
      </c>
      <c r="C5185" s="56" t="s">
        <v>9400</v>
      </c>
      <c r="D5185" s="32">
        <v>38369</v>
      </c>
      <c r="E5185" s="32">
        <v>-36451</v>
      </c>
      <c r="F5185" s="32">
        <v>1918</v>
      </c>
      <c r="G5185" s="32">
        <v>0</v>
      </c>
      <c r="H5185" s="32">
        <v>0</v>
      </c>
      <c r="I5185" s="32">
        <v>0</v>
      </c>
      <c r="J5185" s="32">
        <v>0</v>
      </c>
      <c r="K5185" s="32">
        <v>0</v>
      </c>
      <c r="L5185" s="32"/>
    </row>
    <row r="5186" spans="1:12">
      <c r="A5186" s="56"/>
      <c r="B5186" s="56" t="s">
        <v>8203</v>
      </c>
      <c r="C5186" s="56" t="s">
        <v>10514</v>
      </c>
      <c r="D5186" s="32">
        <v>39012</v>
      </c>
      <c r="E5186" s="32">
        <v>-37061</v>
      </c>
      <c r="F5186" s="32">
        <v>1951</v>
      </c>
      <c r="G5186" s="32">
        <v>0</v>
      </c>
      <c r="H5186" s="32">
        <v>0</v>
      </c>
      <c r="I5186" s="32">
        <v>0</v>
      </c>
      <c r="J5186" s="32">
        <v>0</v>
      </c>
      <c r="K5186" s="32">
        <v>0</v>
      </c>
      <c r="L5186" s="32"/>
    </row>
    <row r="5187" spans="1:12">
      <c r="A5187" s="56"/>
      <c r="B5187" s="56" t="s">
        <v>8299</v>
      </c>
      <c r="C5187" s="56" t="s">
        <v>10312</v>
      </c>
      <c r="D5187" s="32">
        <v>39200</v>
      </c>
      <c r="E5187" s="32">
        <v>-37240</v>
      </c>
      <c r="F5187" s="32">
        <v>1960</v>
      </c>
      <c r="G5187" s="32">
        <v>0</v>
      </c>
      <c r="H5187" s="32">
        <v>0</v>
      </c>
      <c r="I5187" s="32">
        <v>0</v>
      </c>
      <c r="J5187" s="32">
        <v>0</v>
      </c>
      <c r="K5187" s="32">
        <v>0</v>
      </c>
      <c r="L5187" s="32"/>
    </row>
    <row r="5188" spans="1:12">
      <c r="A5188" s="56"/>
      <c r="B5188" s="56" t="s">
        <v>8204</v>
      </c>
      <c r="C5188" s="56" t="s">
        <v>314</v>
      </c>
      <c r="D5188" s="32">
        <v>39938</v>
      </c>
      <c r="E5188" s="32">
        <v>-37941</v>
      </c>
      <c r="F5188" s="32">
        <v>1997</v>
      </c>
      <c r="G5188" s="32">
        <v>0</v>
      </c>
      <c r="H5188" s="32">
        <v>0</v>
      </c>
      <c r="I5188" s="32">
        <v>0</v>
      </c>
      <c r="J5188" s="32">
        <v>0</v>
      </c>
      <c r="K5188" s="32">
        <v>0</v>
      </c>
      <c r="L5188" s="32"/>
    </row>
    <row r="5189" spans="1:12">
      <c r="A5189" s="56"/>
      <c r="B5189" s="56" t="s">
        <v>8205</v>
      </c>
      <c r="C5189" s="56" t="s">
        <v>315</v>
      </c>
      <c r="D5189" s="32">
        <v>39959</v>
      </c>
      <c r="E5189" s="32">
        <v>-37961</v>
      </c>
      <c r="F5189" s="32">
        <v>1998</v>
      </c>
      <c r="G5189" s="32">
        <v>0</v>
      </c>
      <c r="H5189" s="32">
        <v>0</v>
      </c>
      <c r="I5189" s="32">
        <v>0</v>
      </c>
      <c r="J5189" s="32">
        <v>0</v>
      </c>
      <c r="K5189" s="32">
        <v>0</v>
      </c>
      <c r="L5189" s="32"/>
    </row>
    <row r="5190" spans="1:12">
      <c r="A5190" s="56"/>
      <c r="B5190" s="56" t="s">
        <v>7676</v>
      </c>
      <c r="C5190" s="56" t="s">
        <v>9401</v>
      </c>
      <c r="D5190" s="32">
        <v>40000</v>
      </c>
      <c r="E5190" s="32">
        <v>-38000</v>
      </c>
      <c r="F5190" s="32">
        <v>2000</v>
      </c>
      <c r="G5190" s="32">
        <v>0</v>
      </c>
      <c r="H5190" s="32">
        <v>0</v>
      </c>
      <c r="I5190" s="32">
        <v>0</v>
      </c>
      <c r="J5190" s="32">
        <v>0</v>
      </c>
      <c r="K5190" s="32">
        <v>0</v>
      </c>
      <c r="L5190" s="32"/>
    </row>
    <row r="5191" spans="1:12">
      <c r="A5191" s="56"/>
      <c r="B5191" s="56" t="s">
        <v>317</v>
      </c>
      <c r="C5191" s="56" t="s">
        <v>316</v>
      </c>
      <c r="D5191" s="32">
        <v>40000</v>
      </c>
      <c r="E5191" s="32">
        <v>-36736</v>
      </c>
      <c r="F5191" s="32">
        <v>3264</v>
      </c>
      <c r="G5191" s="32">
        <v>-1264.33</v>
      </c>
      <c r="H5191" s="32">
        <v>0</v>
      </c>
      <c r="I5191" s="32">
        <v>0</v>
      </c>
      <c r="J5191" s="32">
        <v>1264.33</v>
      </c>
      <c r="K5191" s="32">
        <v>0</v>
      </c>
      <c r="L5191" s="32"/>
    </row>
    <row r="5192" spans="1:12">
      <c r="A5192" s="56"/>
      <c r="B5192" s="56" t="s">
        <v>319</v>
      </c>
      <c r="C5192" s="56" t="s">
        <v>318</v>
      </c>
      <c r="D5192" s="32">
        <v>88768</v>
      </c>
      <c r="E5192" s="32">
        <v>-58120</v>
      </c>
      <c r="F5192" s="32">
        <v>30648</v>
      </c>
      <c r="G5192" s="32">
        <v>-2411.61</v>
      </c>
      <c r="H5192" s="32">
        <v>-2438.12</v>
      </c>
      <c r="I5192" s="32">
        <v>-2438.11</v>
      </c>
      <c r="J5192" s="32">
        <v>-26.509999999999764</v>
      </c>
      <c r="K5192" s="32">
        <v>9.9999999997635314E-3</v>
      </c>
      <c r="L5192" s="32"/>
    </row>
    <row r="5193" spans="1:12">
      <c r="A5193" s="56"/>
      <c r="B5193" s="56" t="s">
        <v>321</v>
      </c>
      <c r="C5193" s="56" t="s">
        <v>320</v>
      </c>
      <c r="D5193" s="32">
        <v>41000</v>
      </c>
      <c r="E5193" s="32">
        <v>-34390</v>
      </c>
      <c r="F5193" s="32">
        <v>6610</v>
      </c>
      <c r="G5193" s="32">
        <v>-1288.76</v>
      </c>
      <c r="H5193" s="32">
        <v>-1302.93</v>
      </c>
      <c r="I5193" s="32">
        <v>-1302.92</v>
      </c>
      <c r="J5193" s="32">
        <v>-14.170000000000073</v>
      </c>
      <c r="K5193" s="32">
        <v>9.9999999999909051E-3</v>
      </c>
      <c r="L5193" s="32"/>
    </row>
    <row r="5194" spans="1:12">
      <c r="A5194" s="56"/>
      <c r="B5194" s="56" t="s">
        <v>323</v>
      </c>
      <c r="C5194" s="56" t="s">
        <v>322</v>
      </c>
      <c r="D5194" s="32">
        <v>40990</v>
      </c>
      <c r="E5194" s="32">
        <v>-29861</v>
      </c>
      <c r="F5194" s="32">
        <v>11129</v>
      </c>
      <c r="G5194" s="32">
        <v>-1175.28</v>
      </c>
      <c r="H5194" s="32">
        <v>-1188.19</v>
      </c>
      <c r="I5194" s="32">
        <v>-1188.2</v>
      </c>
      <c r="J5194" s="32">
        <v>-12.910000000000082</v>
      </c>
      <c r="K5194" s="32">
        <v>-9.9999999999909051E-3</v>
      </c>
      <c r="L5194" s="32"/>
    </row>
    <row r="5195" spans="1:12">
      <c r="A5195" s="56"/>
      <c r="B5195" s="56" t="s">
        <v>326</v>
      </c>
      <c r="C5195" s="56" t="s">
        <v>325</v>
      </c>
      <c r="D5195" s="32">
        <v>157544</v>
      </c>
      <c r="E5195" s="32">
        <v>-100399</v>
      </c>
      <c r="F5195" s="32">
        <v>57145</v>
      </c>
      <c r="G5195" s="32">
        <v>-4229.5600000000004</v>
      </c>
      <c r="H5195" s="32">
        <v>-4276.03</v>
      </c>
      <c r="I5195" s="32">
        <v>-4276.04</v>
      </c>
      <c r="J5195" s="32">
        <v>-46.469999999999345</v>
      </c>
      <c r="K5195" s="32">
        <v>-1.0000000000218279E-2</v>
      </c>
      <c r="L5195" s="32"/>
    </row>
    <row r="5196" spans="1:12">
      <c r="A5196" s="56"/>
      <c r="B5196" s="56" t="s">
        <v>328</v>
      </c>
      <c r="C5196" s="56" t="s">
        <v>327</v>
      </c>
      <c r="D5196" s="32">
        <v>41900</v>
      </c>
      <c r="E5196" s="32">
        <v>-32994</v>
      </c>
      <c r="F5196" s="32">
        <v>8906</v>
      </c>
      <c r="G5196" s="32">
        <v>-1259.79</v>
      </c>
      <c r="H5196" s="32">
        <v>-1273.6300000000001</v>
      </c>
      <c r="I5196" s="32">
        <v>-1273.6400000000001</v>
      </c>
      <c r="J5196" s="32">
        <v>-13.840000000000146</v>
      </c>
      <c r="K5196" s="32">
        <v>-9.9999999999909051E-3</v>
      </c>
      <c r="L5196" s="32"/>
    </row>
    <row r="5197" spans="1:12">
      <c r="A5197" s="56"/>
      <c r="B5197" s="56" t="s">
        <v>7508</v>
      </c>
      <c r="C5197" s="56" t="s">
        <v>9834</v>
      </c>
      <c r="D5197" s="32">
        <v>42000</v>
      </c>
      <c r="E5197" s="32">
        <v>-39900</v>
      </c>
      <c r="F5197" s="32">
        <v>2100</v>
      </c>
      <c r="G5197" s="32">
        <v>0</v>
      </c>
      <c r="H5197" s="32">
        <v>0</v>
      </c>
      <c r="I5197" s="32">
        <v>0</v>
      </c>
      <c r="J5197" s="32">
        <v>0</v>
      </c>
      <c r="K5197" s="32">
        <v>0</v>
      </c>
      <c r="L5197" s="32"/>
    </row>
    <row r="5198" spans="1:12">
      <c r="A5198" s="56"/>
      <c r="B5198" s="56" t="s">
        <v>7677</v>
      </c>
      <c r="C5198" s="56" t="s">
        <v>9402</v>
      </c>
      <c r="D5198" s="32">
        <v>42218</v>
      </c>
      <c r="E5198" s="32">
        <v>-40107</v>
      </c>
      <c r="F5198" s="32">
        <v>2111</v>
      </c>
      <c r="G5198" s="32">
        <v>0</v>
      </c>
      <c r="H5198" s="32">
        <v>0</v>
      </c>
      <c r="I5198" s="32">
        <v>0</v>
      </c>
      <c r="J5198" s="32">
        <v>0</v>
      </c>
      <c r="K5198" s="32">
        <v>0</v>
      </c>
      <c r="L5198" s="32"/>
    </row>
    <row r="5199" spans="1:12">
      <c r="A5199" s="56"/>
      <c r="B5199" s="56" t="s">
        <v>7509</v>
      </c>
      <c r="C5199" s="56" t="s">
        <v>9835</v>
      </c>
      <c r="D5199" s="32">
        <v>43394</v>
      </c>
      <c r="E5199" s="32">
        <v>-41224</v>
      </c>
      <c r="F5199" s="32">
        <v>2170</v>
      </c>
      <c r="G5199" s="32">
        <v>0</v>
      </c>
      <c r="H5199" s="32">
        <v>0</v>
      </c>
      <c r="I5199" s="32">
        <v>0</v>
      </c>
      <c r="J5199" s="32">
        <v>0</v>
      </c>
      <c r="K5199" s="32">
        <v>0</v>
      </c>
      <c r="L5199" s="32"/>
    </row>
    <row r="5200" spans="1:12">
      <c r="A5200" s="56"/>
      <c r="B5200" s="56" t="s">
        <v>330</v>
      </c>
      <c r="C5200" s="56" t="s">
        <v>329</v>
      </c>
      <c r="D5200" s="32">
        <v>43800</v>
      </c>
      <c r="E5200" s="32">
        <v>-31265</v>
      </c>
      <c r="F5200" s="32">
        <v>12535</v>
      </c>
      <c r="G5200" s="32">
        <v>-1241.8900000000001</v>
      </c>
      <c r="H5200" s="32">
        <v>-1255.54</v>
      </c>
      <c r="I5200" s="32">
        <v>-1255.54</v>
      </c>
      <c r="J5200" s="32">
        <v>-13.649999999999864</v>
      </c>
      <c r="K5200" s="32">
        <v>0</v>
      </c>
      <c r="L5200" s="32"/>
    </row>
    <row r="5201" spans="1:12">
      <c r="A5201" s="56"/>
      <c r="B5201" s="56" t="s">
        <v>330</v>
      </c>
      <c r="C5201" s="56" t="s">
        <v>331</v>
      </c>
      <c r="D5201" s="32">
        <v>43800</v>
      </c>
      <c r="E5201" s="32">
        <v>-31265</v>
      </c>
      <c r="F5201" s="32">
        <v>12535</v>
      </c>
      <c r="G5201" s="32">
        <v>-1241.8900000000001</v>
      </c>
      <c r="H5201" s="32">
        <v>-1255.54</v>
      </c>
      <c r="I5201" s="32">
        <v>-1255.54</v>
      </c>
      <c r="J5201" s="32">
        <v>-13.649999999999864</v>
      </c>
      <c r="K5201" s="32">
        <v>0</v>
      </c>
      <c r="L5201" s="32"/>
    </row>
    <row r="5202" spans="1:12">
      <c r="A5202" s="56"/>
      <c r="B5202" s="56" t="s">
        <v>7678</v>
      </c>
      <c r="C5202" s="56" t="s">
        <v>9403</v>
      </c>
      <c r="D5202" s="32">
        <v>43875</v>
      </c>
      <c r="E5202" s="32">
        <v>-41681</v>
      </c>
      <c r="F5202" s="32">
        <v>2194</v>
      </c>
      <c r="G5202" s="32">
        <v>0</v>
      </c>
      <c r="H5202" s="32">
        <v>0</v>
      </c>
      <c r="I5202" s="32">
        <v>0</v>
      </c>
      <c r="J5202" s="32">
        <v>0</v>
      </c>
      <c r="K5202" s="32">
        <v>0</v>
      </c>
      <c r="L5202" s="32"/>
    </row>
    <row r="5203" spans="1:12">
      <c r="A5203" s="56"/>
      <c r="B5203" s="56" t="s">
        <v>333</v>
      </c>
      <c r="C5203" s="56" t="s">
        <v>332</v>
      </c>
      <c r="D5203" s="32">
        <v>73125</v>
      </c>
      <c r="E5203" s="32">
        <v>-48882</v>
      </c>
      <c r="F5203" s="32">
        <v>24243</v>
      </c>
      <c r="G5203" s="32">
        <v>-2005.78</v>
      </c>
      <c r="H5203" s="32">
        <v>-2027.81</v>
      </c>
      <c r="I5203" s="32">
        <v>-2027.82</v>
      </c>
      <c r="J5203" s="32">
        <v>-22.029999999999973</v>
      </c>
      <c r="K5203" s="32">
        <v>-9.9999999999909051E-3</v>
      </c>
      <c r="L5203" s="32"/>
    </row>
    <row r="5204" spans="1:12">
      <c r="A5204" s="56"/>
      <c r="B5204" s="56" t="s">
        <v>8220</v>
      </c>
      <c r="C5204" s="56" t="s">
        <v>10515</v>
      </c>
      <c r="D5204" s="32">
        <v>44600</v>
      </c>
      <c r="E5204" s="32">
        <v>-42370</v>
      </c>
      <c r="F5204" s="32">
        <v>2230</v>
      </c>
      <c r="G5204" s="32">
        <v>0</v>
      </c>
      <c r="H5204" s="32">
        <v>0</v>
      </c>
      <c r="I5204" s="32">
        <v>0</v>
      </c>
      <c r="J5204" s="32">
        <v>0</v>
      </c>
      <c r="K5204" s="32">
        <v>0</v>
      </c>
      <c r="L5204" s="32"/>
    </row>
    <row r="5205" spans="1:12">
      <c r="A5205" s="56"/>
      <c r="B5205" s="56" t="s">
        <v>8206</v>
      </c>
      <c r="C5205" s="56" t="s">
        <v>10516</v>
      </c>
      <c r="D5205" s="32">
        <v>45000</v>
      </c>
      <c r="E5205" s="32">
        <v>-42750</v>
      </c>
      <c r="F5205" s="32">
        <v>2250</v>
      </c>
      <c r="G5205" s="32">
        <v>0</v>
      </c>
      <c r="H5205" s="32">
        <v>0</v>
      </c>
      <c r="I5205" s="32">
        <v>0</v>
      </c>
      <c r="J5205" s="32">
        <v>0</v>
      </c>
      <c r="K5205" s="32">
        <v>0</v>
      </c>
      <c r="L5205" s="32"/>
    </row>
    <row r="5206" spans="1:12">
      <c r="A5206" s="56"/>
      <c r="B5206" s="56" t="s">
        <v>7679</v>
      </c>
      <c r="C5206" s="56" t="s">
        <v>9404</v>
      </c>
      <c r="D5206" s="32">
        <v>45000</v>
      </c>
      <c r="E5206" s="32">
        <v>-42750</v>
      </c>
      <c r="F5206" s="32">
        <v>2250</v>
      </c>
      <c r="G5206" s="32">
        <v>0</v>
      </c>
      <c r="H5206" s="32">
        <v>0</v>
      </c>
      <c r="I5206" s="32">
        <v>0</v>
      </c>
      <c r="J5206" s="32">
        <v>0</v>
      </c>
      <c r="K5206" s="32">
        <v>0</v>
      </c>
      <c r="L5206" s="32"/>
    </row>
    <row r="5207" spans="1:12">
      <c r="A5207" s="56"/>
      <c r="B5207" s="56" t="s">
        <v>7710</v>
      </c>
      <c r="C5207" s="56" t="s">
        <v>9405</v>
      </c>
      <c r="D5207" s="32">
        <v>45500</v>
      </c>
      <c r="E5207" s="32">
        <v>-43225</v>
      </c>
      <c r="F5207" s="32">
        <v>2275</v>
      </c>
      <c r="G5207" s="32">
        <v>0</v>
      </c>
      <c r="H5207" s="32">
        <v>0</v>
      </c>
      <c r="I5207" s="32">
        <v>0</v>
      </c>
      <c r="J5207" s="32">
        <v>0</v>
      </c>
      <c r="K5207" s="32">
        <v>0</v>
      </c>
      <c r="L5207" s="32"/>
    </row>
    <row r="5208" spans="1:12">
      <c r="A5208" s="56"/>
      <c r="B5208" s="56" t="s">
        <v>7510</v>
      </c>
      <c r="C5208" s="56" t="s">
        <v>9836</v>
      </c>
      <c r="D5208" s="32">
        <v>45938</v>
      </c>
      <c r="E5208" s="32">
        <v>-43641</v>
      </c>
      <c r="F5208" s="32">
        <v>2297</v>
      </c>
      <c r="G5208" s="32">
        <v>0</v>
      </c>
      <c r="H5208" s="32">
        <v>0</v>
      </c>
      <c r="I5208" s="32">
        <v>0</v>
      </c>
      <c r="J5208" s="32">
        <v>0</v>
      </c>
      <c r="K5208" s="32">
        <v>0</v>
      </c>
      <c r="L5208" s="32"/>
    </row>
    <row r="5209" spans="1:12">
      <c r="A5209" s="56"/>
      <c r="B5209" s="56" t="s">
        <v>8221</v>
      </c>
      <c r="C5209" s="56" t="s">
        <v>10517</v>
      </c>
      <c r="D5209" s="32">
        <v>46173</v>
      </c>
      <c r="E5209" s="32">
        <v>-43864</v>
      </c>
      <c r="F5209" s="32">
        <v>2309</v>
      </c>
      <c r="G5209" s="32">
        <v>0</v>
      </c>
      <c r="H5209" s="32">
        <v>0</v>
      </c>
      <c r="I5209" s="32">
        <v>0</v>
      </c>
      <c r="J5209" s="32">
        <v>0</v>
      </c>
      <c r="K5209" s="32">
        <v>0</v>
      </c>
      <c r="L5209" s="32"/>
    </row>
    <row r="5210" spans="1:12">
      <c r="A5210" s="56"/>
      <c r="B5210" s="56" t="s">
        <v>8126</v>
      </c>
      <c r="C5210" s="56" t="s">
        <v>10388</v>
      </c>
      <c r="D5210" s="32">
        <v>46291</v>
      </c>
      <c r="E5210" s="32">
        <v>-43976</v>
      </c>
      <c r="F5210" s="32">
        <v>2315</v>
      </c>
      <c r="G5210" s="32">
        <v>0</v>
      </c>
      <c r="H5210" s="32">
        <v>0</v>
      </c>
      <c r="I5210" s="32">
        <v>0</v>
      </c>
      <c r="J5210" s="32">
        <v>0</v>
      </c>
      <c r="K5210" s="32">
        <v>0</v>
      </c>
      <c r="L5210" s="32"/>
    </row>
    <row r="5211" spans="1:12">
      <c r="A5211" s="56"/>
      <c r="B5211" s="56" t="s">
        <v>8127</v>
      </c>
      <c r="C5211" s="56" t="s">
        <v>10389</v>
      </c>
      <c r="D5211" s="32">
        <v>46898</v>
      </c>
      <c r="E5211" s="32">
        <v>-44553</v>
      </c>
      <c r="F5211" s="32">
        <v>2345</v>
      </c>
      <c r="G5211" s="32">
        <v>0</v>
      </c>
      <c r="H5211" s="32">
        <v>0</v>
      </c>
      <c r="I5211" s="32">
        <v>0</v>
      </c>
      <c r="J5211" s="32">
        <v>0</v>
      </c>
      <c r="K5211" s="32">
        <v>0</v>
      </c>
      <c r="L5211" s="32"/>
    </row>
    <row r="5212" spans="1:12">
      <c r="A5212" s="56"/>
      <c r="B5212" s="56" t="s">
        <v>335</v>
      </c>
      <c r="C5212" s="56" t="s">
        <v>334</v>
      </c>
      <c r="D5212" s="32">
        <v>47250</v>
      </c>
      <c r="E5212" s="32">
        <v>-33318</v>
      </c>
      <c r="F5212" s="32">
        <v>13932</v>
      </c>
      <c r="G5212" s="32">
        <v>-1330.99</v>
      </c>
      <c r="H5212" s="32">
        <v>-1345.62</v>
      </c>
      <c r="I5212" s="32">
        <v>-1345.61</v>
      </c>
      <c r="J5212" s="32">
        <v>-14.629999999999882</v>
      </c>
      <c r="K5212" s="32">
        <v>9.9999999999909051E-3</v>
      </c>
      <c r="L5212" s="32"/>
    </row>
    <row r="5213" spans="1:12">
      <c r="A5213" s="56"/>
      <c r="B5213" s="56" t="s">
        <v>1780</v>
      </c>
      <c r="C5213" s="56" t="s">
        <v>1808</v>
      </c>
      <c r="D5213" s="32">
        <v>48063</v>
      </c>
      <c r="E5213" s="32">
        <v>-44402</v>
      </c>
      <c r="F5213" s="32">
        <v>3661</v>
      </c>
      <c r="G5213" s="32">
        <v>-1257.7</v>
      </c>
      <c r="H5213" s="32">
        <v>0</v>
      </c>
      <c r="I5213" s="32">
        <v>0</v>
      </c>
      <c r="J5213" s="32">
        <v>1257.7</v>
      </c>
      <c r="K5213" s="32">
        <v>0</v>
      </c>
      <c r="L5213" s="32"/>
    </row>
    <row r="5214" spans="1:12">
      <c r="A5214" s="56"/>
      <c r="B5214" s="56" t="s">
        <v>1810</v>
      </c>
      <c r="C5214" s="56" t="s">
        <v>1809</v>
      </c>
      <c r="D5214" s="32">
        <v>114086</v>
      </c>
      <c r="E5214" s="32">
        <v>-74414</v>
      </c>
      <c r="F5214" s="32">
        <v>39672</v>
      </c>
      <c r="G5214" s="32">
        <v>-3094.18</v>
      </c>
      <c r="H5214" s="32">
        <v>-3128.18</v>
      </c>
      <c r="I5214" s="32">
        <v>-3128.17</v>
      </c>
      <c r="J5214" s="32">
        <v>-34</v>
      </c>
      <c r="K5214" s="32">
        <v>9.9999999997635314E-3</v>
      </c>
      <c r="L5214" s="32"/>
    </row>
    <row r="5215" spans="1:12">
      <c r="A5215" s="56"/>
      <c r="B5215" s="56" t="s">
        <v>8359</v>
      </c>
      <c r="C5215" s="56" t="s">
        <v>10313</v>
      </c>
      <c r="D5215" s="32">
        <v>50008</v>
      </c>
      <c r="E5215" s="32">
        <v>-47508</v>
      </c>
      <c r="F5215" s="32">
        <v>2500</v>
      </c>
      <c r="G5215" s="32">
        <v>0</v>
      </c>
      <c r="H5215" s="32">
        <v>0</v>
      </c>
      <c r="I5215" s="32">
        <v>0</v>
      </c>
      <c r="J5215" s="32">
        <v>0</v>
      </c>
      <c r="K5215" s="32">
        <v>0</v>
      </c>
      <c r="L5215" s="32"/>
    </row>
    <row r="5216" spans="1:12">
      <c r="A5216" s="56"/>
      <c r="B5216" s="56" t="s">
        <v>8222</v>
      </c>
      <c r="C5216" s="56" t="s">
        <v>10518</v>
      </c>
      <c r="D5216" s="32">
        <v>50040</v>
      </c>
      <c r="E5216" s="32">
        <v>-47538</v>
      </c>
      <c r="F5216" s="32">
        <v>2502</v>
      </c>
      <c r="G5216" s="32">
        <v>0</v>
      </c>
      <c r="H5216" s="32">
        <v>0</v>
      </c>
      <c r="I5216" s="32">
        <v>0</v>
      </c>
      <c r="J5216" s="32">
        <v>0</v>
      </c>
      <c r="K5216" s="32">
        <v>0</v>
      </c>
      <c r="L5216" s="32"/>
    </row>
    <row r="5217" spans="1:12">
      <c r="A5217" s="56"/>
      <c r="B5217" s="56" t="s">
        <v>7680</v>
      </c>
      <c r="C5217" s="56" t="s">
        <v>9406</v>
      </c>
      <c r="D5217" s="32">
        <v>50595</v>
      </c>
      <c r="E5217" s="32">
        <v>-48065</v>
      </c>
      <c r="F5217" s="32">
        <v>2530</v>
      </c>
      <c r="G5217" s="32">
        <v>0</v>
      </c>
      <c r="H5217" s="32">
        <v>0</v>
      </c>
      <c r="I5217" s="32">
        <v>0</v>
      </c>
      <c r="J5217" s="32">
        <v>0</v>
      </c>
      <c r="K5217" s="32">
        <v>0</v>
      </c>
      <c r="L5217" s="32"/>
    </row>
    <row r="5218" spans="1:12">
      <c r="A5218" s="56"/>
      <c r="B5218" s="56" t="s">
        <v>337</v>
      </c>
      <c r="C5218" s="56" t="s">
        <v>336</v>
      </c>
      <c r="D5218" s="32">
        <v>50652</v>
      </c>
      <c r="E5218" s="32">
        <v>-37173</v>
      </c>
      <c r="F5218" s="32">
        <v>13479</v>
      </c>
      <c r="G5218" s="32">
        <v>-1458.44</v>
      </c>
      <c r="H5218" s="32">
        <v>-1474.48</v>
      </c>
      <c r="I5218" s="32">
        <v>-1474.47</v>
      </c>
      <c r="J5218" s="32">
        <v>-16.039999999999964</v>
      </c>
      <c r="K5218" s="32">
        <v>9.9999999999909051E-3</v>
      </c>
      <c r="L5218" s="32"/>
    </row>
    <row r="5219" spans="1:12">
      <c r="A5219" s="56"/>
      <c r="B5219" s="56" t="s">
        <v>8216</v>
      </c>
      <c r="C5219" s="56" t="s">
        <v>10519</v>
      </c>
      <c r="D5219" s="32">
        <v>51109</v>
      </c>
      <c r="E5219" s="32">
        <v>-48554</v>
      </c>
      <c r="F5219" s="32">
        <v>2555</v>
      </c>
      <c r="G5219" s="32">
        <v>0</v>
      </c>
      <c r="H5219" s="32">
        <v>0</v>
      </c>
      <c r="I5219" s="32">
        <v>0</v>
      </c>
      <c r="J5219" s="32">
        <v>0</v>
      </c>
      <c r="K5219" s="32">
        <v>0</v>
      </c>
      <c r="L5219" s="32"/>
    </row>
    <row r="5220" spans="1:12">
      <c r="A5220" s="56"/>
      <c r="B5220" s="56" t="s">
        <v>1742</v>
      </c>
      <c r="C5220" s="56" t="s">
        <v>1741</v>
      </c>
      <c r="D5220" s="32">
        <v>108572</v>
      </c>
      <c r="E5220" s="32">
        <v>-71248</v>
      </c>
      <c r="F5220" s="32">
        <v>37324</v>
      </c>
      <c r="G5220" s="32">
        <v>-2952.7</v>
      </c>
      <c r="H5220" s="32">
        <v>-2985.14</v>
      </c>
      <c r="I5220" s="32">
        <v>-2985.15</v>
      </c>
      <c r="J5220" s="32">
        <v>-32.440000000000055</v>
      </c>
      <c r="K5220" s="32">
        <v>-1.0000000000218279E-2</v>
      </c>
      <c r="L5220" s="32"/>
    </row>
    <row r="5221" spans="1:12">
      <c r="A5221" s="56"/>
      <c r="B5221" s="56" t="s">
        <v>7511</v>
      </c>
      <c r="C5221" s="56" t="s">
        <v>9837</v>
      </c>
      <c r="D5221" s="32">
        <v>52500</v>
      </c>
      <c r="E5221" s="32">
        <v>-49875</v>
      </c>
      <c r="F5221" s="32">
        <v>2625</v>
      </c>
      <c r="G5221" s="32">
        <v>0</v>
      </c>
      <c r="H5221" s="32">
        <v>0</v>
      </c>
      <c r="I5221" s="32">
        <v>0</v>
      </c>
      <c r="J5221" s="32">
        <v>0</v>
      </c>
      <c r="K5221" s="32">
        <v>0</v>
      </c>
      <c r="L5221" s="32"/>
    </row>
    <row r="5222" spans="1:12">
      <c r="A5222" s="56"/>
      <c r="B5222" s="56" t="s">
        <v>7511</v>
      </c>
      <c r="C5222" s="56" t="s">
        <v>9838</v>
      </c>
      <c r="D5222" s="32">
        <v>52500</v>
      </c>
      <c r="E5222" s="32">
        <v>-49875</v>
      </c>
      <c r="F5222" s="32">
        <v>2625</v>
      </c>
      <c r="G5222" s="32">
        <v>0</v>
      </c>
      <c r="H5222" s="32">
        <v>0</v>
      </c>
      <c r="I5222" s="32">
        <v>0</v>
      </c>
      <c r="J5222" s="32">
        <v>0</v>
      </c>
      <c r="K5222" s="32">
        <v>0</v>
      </c>
      <c r="L5222" s="32"/>
    </row>
    <row r="5223" spans="1:12">
      <c r="A5223" s="56"/>
      <c r="B5223" s="56" t="s">
        <v>8360</v>
      </c>
      <c r="C5223" s="56" t="s">
        <v>10314</v>
      </c>
      <c r="D5223" s="32">
        <v>52905</v>
      </c>
      <c r="E5223" s="32">
        <v>-51629</v>
      </c>
      <c r="F5223" s="32">
        <v>1276</v>
      </c>
      <c r="G5223" s="32">
        <v>0</v>
      </c>
      <c r="H5223" s="32">
        <v>0</v>
      </c>
      <c r="I5223" s="32">
        <v>0</v>
      </c>
      <c r="J5223" s="32">
        <v>0</v>
      </c>
      <c r="K5223" s="32">
        <v>0</v>
      </c>
      <c r="L5223" s="32"/>
    </row>
    <row r="5224" spans="1:12">
      <c r="A5224" s="56"/>
      <c r="B5224" s="56" t="s">
        <v>339</v>
      </c>
      <c r="C5224" s="56" t="s">
        <v>338</v>
      </c>
      <c r="D5224" s="32">
        <v>53438</v>
      </c>
      <c r="E5224" s="32">
        <v>-46265</v>
      </c>
      <c r="F5224" s="32">
        <v>7173</v>
      </c>
      <c r="G5224" s="32">
        <v>-1721.08</v>
      </c>
      <c r="H5224" s="32">
        <v>-1740</v>
      </c>
      <c r="I5224" s="32">
        <v>-1040.21</v>
      </c>
      <c r="J5224" s="32">
        <v>-18.920000000000073</v>
      </c>
      <c r="K5224" s="32">
        <v>699.79</v>
      </c>
      <c r="L5224" s="32"/>
    </row>
    <row r="5225" spans="1:12">
      <c r="A5225" s="56"/>
      <c r="B5225" s="56" t="s">
        <v>7512</v>
      </c>
      <c r="C5225" s="56" t="s">
        <v>9839</v>
      </c>
      <c r="D5225" s="32">
        <v>53921</v>
      </c>
      <c r="E5225" s="32">
        <v>-51225</v>
      </c>
      <c r="F5225" s="32">
        <v>2696</v>
      </c>
      <c r="G5225" s="32">
        <v>0</v>
      </c>
      <c r="H5225" s="32">
        <v>0</v>
      </c>
      <c r="I5225" s="32">
        <v>0</v>
      </c>
      <c r="J5225" s="32">
        <v>0</v>
      </c>
      <c r="K5225" s="32">
        <v>0</v>
      </c>
      <c r="L5225" s="32"/>
    </row>
    <row r="5226" spans="1:12">
      <c r="A5226" s="56"/>
      <c r="B5226" s="56" t="s">
        <v>8207</v>
      </c>
      <c r="C5226" s="56" t="s">
        <v>340</v>
      </c>
      <c r="D5226" s="32">
        <v>54675</v>
      </c>
      <c r="E5226" s="32">
        <v>-51941</v>
      </c>
      <c r="F5226" s="32">
        <v>2734</v>
      </c>
      <c r="G5226" s="32">
        <v>0</v>
      </c>
      <c r="H5226" s="32">
        <v>0</v>
      </c>
      <c r="I5226" s="32">
        <v>0</v>
      </c>
      <c r="J5226" s="32">
        <v>0</v>
      </c>
      <c r="K5226" s="32">
        <v>0</v>
      </c>
      <c r="L5226" s="32"/>
    </row>
    <row r="5227" spans="1:12">
      <c r="A5227" s="56"/>
      <c r="B5227" s="56" t="s">
        <v>7483</v>
      </c>
      <c r="C5227" s="56" t="s">
        <v>10520</v>
      </c>
      <c r="D5227" s="32">
        <v>55000</v>
      </c>
      <c r="E5227" s="32">
        <v>-52250</v>
      </c>
      <c r="F5227" s="32">
        <v>2750</v>
      </c>
      <c r="G5227" s="32">
        <v>0</v>
      </c>
      <c r="H5227" s="32">
        <v>0</v>
      </c>
      <c r="I5227" s="32">
        <v>0</v>
      </c>
      <c r="J5227" s="32">
        <v>0</v>
      </c>
      <c r="K5227" s="32">
        <v>0</v>
      </c>
      <c r="L5227" s="32"/>
    </row>
    <row r="5228" spans="1:12">
      <c r="A5228" s="56"/>
      <c r="B5228" s="56" t="s">
        <v>7513</v>
      </c>
      <c r="C5228" s="56" t="s">
        <v>9840</v>
      </c>
      <c r="D5228" s="32">
        <v>55272</v>
      </c>
      <c r="E5228" s="32">
        <v>-52508</v>
      </c>
      <c r="F5228" s="32">
        <v>2764</v>
      </c>
      <c r="G5228" s="32">
        <v>0</v>
      </c>
      <c r="H5228" s="32">
        <v>0</v>
      </c>
      <c r="I5228" s="32">
        <v>0</v>
      </c>
      <c r="J5228" s="32">
        <v>0</v>
      </c>
      <c r="K5228" s="32">
        <v>0</v>
      </c>
      <c r="L5228" s="32"/>
    </row>
    <row r="5229" spans="1:12">
      <c r="A5229" s="56"/>
      <c r="B5229" s="56" t="s">
        <v>1812</v>
      </c>
      <c r="C5229" s="56" t="s">
        <v>1811</v>
      </c>
      <c r="D5229" s="32">
        <v>110951</v>
      </c>
      <c r="E5229" s="32">
        <v>-73085</v>
      </c>
      <c r="F5229" s="32">
        <v>37866</v>
      </c>
      <c r="G5229" s="32">
        <v>-3022.59</v>
      </c>
      <c r="H5229" s="32">
        <v>-3055.81</v>
      </c>
      <c r="I5229" s="32">
        <v>-3055.81</v>
      </c>
      <c r="J5229" s="32">
        <v>-33.2199999999998</v>
      </c>
      <c r="K5229" s="32">
        <v>0</v>
      </c>
      <c r="L5229" s="32"/>
    </row>
    <row r="5230" spans="1:12">
      <c r="A5230" s="56"/>
      <c r="B5230" s="56" t="s">
        <v>7787</v>
      </c>
      <c r="C5230" s="56" t="s">
        <v>10190</v>
      </c>
      <c r="D5230" s="32">
        <v>55913</v>
      </c>
      <c r="E5230" s="32">
        <v>-53117</v>
      </c>
      <c r="F5230" s="32">
        <v>2796</v>
      </c>
      <c r="G5230" s="32">
        <v>0</v>
      </c>
      <c r="H5230" s="32">
        <v>0</v>
      </c>
      <c r="I5230" s="32">
        <v>0</v>
      </c>
      <c r="J5230" s="32">
        <v>0</v>
      </c>
      <c r="K5230" s="32">
        <v>0</v>
      </c>
      <c r="L5230" s="32"/>
    </row>
    <row r="5231" spans="1:12">
      <c r="A5231" s="56"/>
      <c r="B5231" s="56" t="s">
        <v>8361</v>
      </c>
      <c r="C5231" s="56" t="s">
        <v>10315</v>
      </c>
      <c r="D5231" s="32">
        <v>56298</v>
      </c>
      <c r="E5231" s="32">
        <v>-53483</v>
      </c>
      <c r="F5231" s="32">
        <v>2815</v>
      </c>
      <c r="G5231" s="32">
        <v>0</v>
      </c>
      <c r="H5231" s="32">
        <v>0</v>
      </c>
      <c r="I5231" s="32">
        <v>0</v>
      </c>
      <c r="J5231" s="32">
        <v>0</v>
      </c>
      <c r="K5231" s="32">
        <v>0</v>
      </c>
      <c r="L5231" s="32"/>
    </row>
    <row r="5232" spans="1:12">
      <c r="A5232" s="56"/>
      <c r="B5232" s="56" t="s">
        <v>8208</v>
      </c>
      <c r="C5232" s="56" t="s">
        <v>341</v>
      </c>
      <c r="D5232" s="32">
        <v>57713</v>
      </c>
      <c r="E5232" s="32">
        <v>-54827</v>
      </c>
      <c r="F5232" s="32">
        <v>2886</v>
      </c>
      <c r="G5232" s="32">
        <v>0</v>
      </c>
      <c r="H5232" s="32">
        <v>0</v>
      </c>
      <c r="I5232" s="32">
        <v>0</v>
      </c>
      <c r="J5232" s="32">
        <v>0</v>
      </c>
      <c r="K5232" s="32">
        <v>0</v>
      </c>
      <c r="L5232" s="32"/>
    </row>
    <row r="5233" spans="1:12">
      <c r="A5233" s="56"/>
      <c r="B5233" s="56" t="s">
        <v>9126</v>
      </c>
      <c r="C5233" s="56" t="s">
        <v>10390</v>
      </c>
      <c r="D5233" s="32">
        <v>57958</v>
      </c>
      <c r="E5233" s="32">
        <v>-55060</v>
      </c>
      <c r="F5233" s="32">
        <v>2898</v>
      </c>
      <c r="G5233" s="32">
        <v>0</v>
      </c>
      <c r="H5233" s="32">
        <v>0</v>
      </c>
      <c r="I5233" s="32">
        <v>0</v>
      </c>
      <c r="J5233" s="32">
        <v>0</v>
      </c>
      <c r="K5233" s="32">
        <v>0</v>
      </c>
      <c r="L5233" s="32"/>
    </row>
    <row r="5234" spans="1:12">
      <c r="A5234" s="56"/>
      <c r="B5234" s="56" t="s">
        <v>343</v>
      </c>
      <c r="C5234" s="56" t="s">
        <v>342</v>
      </c>
      <c r="D5234" s="32">
        <v>58000</v>
      </c>
      <c r="E5234" s="32">
        <v>-50271</v>
      </c>
      <c r="F5234" s="32">
        <v>7729</v>
      </c>
      <c r="G5234" s="32">
        <v>-1869.81</v>
      </c>
      <c r="H5234" s="32">
        <v>-1890.36</v>
      </c>
      <c r="I5234" s="32">
        <v>-1068.47</v>
      </c>
      <c r="J5234" s="32">
        <v>-20.549999999999955</v>
      </c>
      <c r="K5234" s="32">
        <v>821.88999999999987</v>
      </c>
      <c r="L5234" s="32"/>
    </row>
    <row r="5235" spans="1:12">
      <c r="A5235" s="56"/>
      <c r="B5235" s="56" t="s">
        <v>8128</v>
      </c>
      <c r="C5235" s="56" t="s">
        <v>10391</v>
      </c>
      <c r="D5235" s="32">
        <v>58146</v>
      </c>
      <c r="E5235" s="32">
        <v>-55383</v>
      </c>
      <c r="F5235" s="32">
        <v>2763</v>
      </c>
      <c r="G5235" s="32">
        <v>0</v>
      </c>
      <c r="H5235" s="32">
        <v>0</v>
      </c>
      <c r="I5235" s="32">
        <v>0</v>
      </c>
      <c r="J5235" s="32">
        <v>0</v>
      </c>
      <c r="K5235" s="32">
        <v>0</v>
      </c>
      <c r="L5235" s="32"/>
    </row>
    <row r="5236" spans="1:12">
      <c r="A5236" s="56"/>
      <c r="B5236" s="56" t="s">
        <v>7681</v>
      </c>
      <c r="C5236" s="56" t="s">
        <v>9407</v>
      </c>
      <c r="D5236" s="32">
        <v>58500</v>
      </c>
      <c r="E5236" s="32">
        <v>-55575</v>
      </c>
      <c r="F5236" s="32">
        <v>2925</v>
      </c>
      <c r="G5236" s="32">
        <v>0</v>
      </c>
      <c r="H5236" s="32">
        <v>0</v>
      </c>
      <c r="I5236" s="32">
        <v>0</v>
      </c>
      <c r="J5236" s="32">
        <v>0</v>
      </c>
      <c r="K5236" s="32">
        <v>0</v>
      </c>
      <c r="L5236" s="32"/>
    </row>
    <row r="5237" spans="1:12">
      <c r="A5237" s="56"/>
      <c r="B5237" s="56" t="s">
        <v>345</v>
      </c>
      <c r="C5237" s="56" t="s">
        <v>344</v>
      </c>
      <c r="D5237" s="32">
        <v>97875</v>
      </c>
      <c r="E5237" s="32">
        <v>-65427</v>
      </c>
      <c r="F5237" s="32">
        <v>32448</v>
      </c>
      <c r="G5237" s="32">
        <v>-2684.64</v>
      </c>
      <c r="H5237" s="32">
        <v>-2714.15</v>
      </c>
      <c r="I5237" s="32">
        <v>-2714.14</v>
      </c>
      <c r="J5237" s="32">
        <v>-29.510000000000218</v>
      </c>
      <c r="K5237" s="32">
        <v>1.0000000000218279E-2</v>
      </c>
      <c r="L5237" s="32"/>
    </row>
    <row r="5238" spans="1:12">
      <c r="A5238" s="56"/>
      <c r="B5238" s="56" t="s">
        <v>347</v>
      </c>
      <c r="C5238" s="56" t="s">
        <v>346</v>
      </c>
      <c r="D5238" s="32">
        <v>91900</v>
      </c>
      <c r="E5238" s="32">
        <v>-61803</v>
      </c>
      <c r="F5238" s="32">
        <v>30097</v>
      </c>
      <c r="G5238" s="32">
        <v>-2527.96</v>
      </c>
      <c r="H5238" s="32">
        <v>-2555.73</v>
      </c>
      <c r="I5238" s="32">
        <v>-2555.7399999999998</v>
      </c>
      <c r="J5238" s="32">
        <v>-27.769999999999982</v>
      </c>
      <c r="K5238" s="32">
        <v>-9.9999999997635314E-3</v>
      </c>
      <c r="L5238" s="32"/>
    </row>
    <row r="5239" spans="1:12">
      <c r="A5239" s="56"/>
      <c r="B5239" s="56" t="s">
        <v>7682</v>
      </c>
      <c r="C5239" s="56" t="s">
        <v>9408</v>
      </c>
      <c r="D5239" s="32">
        <v>60000</v>
      </c>
      <c r="E5239" s="32">
        <v>-57000</v>
      </c>
      <c r="F5239" s="32">
        <v>3000</v>
      </c>
      <c r="G5239" s="32">
        <v>0</v>
      </c>
      <c r="H5239" s="32">
        <v>0</v>
      </c>
      <c r="I5239" s="32">
        <v>0</v>
      </c>
      <c r="J5239" s="32">
        <v>0</v>
      </c>
      <c r="K5239" s="32">
        <v>0</v>
      </c>
      <c r="L5239" s="32"/>
    </row>
    <row r="5240" spans="1:12">
      <c r="A5240" s="56"/>
      <c r="B5240" s="56" t="s">
        <v>7683</v>
      </c>
      <c r="C5240" s="56" t="s">
        <v>9409</v>
      </c>
      <c r="D5240" s="32">
        <v>60541</v>
      </c>
      <c r="E5240" s="32">
        <v>-57514</v>
      </c>
      <c r="F5240" s="32">
        <v>3027</v>
      </c>
      <c r="G5240" s="32">
        <v>0</v>
      </c>
      <c r="H5240" s="32">
        <v>0</v>
      </c>
      <c r="I5240" s="32">
        <v>0</v>
      </c>
      <c r="J5240" s="32">
        <v>0</v>
      </c>
      <c r="K5240" s="32">
        <v>0</v>
      </c>
      <c r="L5240" s="32"/>
    </row>
    <row r="5241" spans="1:12">
      <c r="A5241" s="56"/>
      <c r="B5241" s="56" t="s">
        <v>8129</v>
      </c>
      <c r="C5241" s="56" t="s">
        <v>10392</v>
      </c>
      <c r="D5241" s="32">
        <v>62540</v>
      </c>
      <c r="E5241" s="32">
        <v>-59523</v>
      </c>
      <c r="F5241" s="32">
        <v>3017</v>
      </c>
      <c r="G5241" s="32">
        <v>0</v>
      </c>
      <c r="H5241" s="32">
        <v>0</v>
      </c>
      <c r="I5241" s="32">
        <v>0</v>
      </c>
      <c r="J5241" s="32">
        <v>0</v>
      </c>
      <c r="K5241" s="32">
        <v>0</v>
      </c>
      <c r="L5241" s="32"/>
    </row>
    <row r="5242" spans="1:12">
      <c r="A5242" s="56"/>
      <c r="B5242" s="56" t="s">
        <v>1814</v>
      </c>
      <c r="C5242" s="56" t="s">
        <v>1813</v>
      </c>
      <c r="D5242" s="32">
        <v>62654</v>
      </c>
      <c r="E5242" s="32">
        <v>-45374</v>
      </c>
      <c r="F5242" s="32">
        <v>17280</v>
      </c>
      <c r="G5242" s="32">
        <v>-1790.57</v>
      </c>
      <c r="H5242" s="32">
        <v>-1810.25</v>
      </c>
      <c r="I5242" s="32">
        <v>-1810.24</v>
      </c>
      <c r="J5242" s="32">
        <v>-19.680000000000064</v>
      </c>
      <c r="K5242" s="32">
        <v>9.9999999999909051E-3</v>
      </c>
      <c r="L5242" s="32"/>
    </row>
    <row r="5243" spans="1:12">
      <c r="A5243" s="56"/>
      <c r="B5243" s="56" t="s">
        <v>349</v>
      </c>
      <c r="C5243" s="56" t="s">
        <v>348</v>
      </c>
      <c r="D5243" s="32">
        <v>62900</v>
      </c>
      <c r="E5243" s="32">
        <v>-45941</v>
      </c>
      <c r="F5243" s="32">
        <v>16959</v>
      </c>
      <c r="G5243" s="32">
        <v>-1806.17</v>
      </c>
      <c r="H5243" s="32">
        <v>-1826.01</v>
      </c>
      <c r="I5243" s="32">
        <v>-1826.02</v>
      </c>
      <c r="J5243" s="32">
        <v>-19.839999999999918</v>
      </c>
      <c r="K5243" s="32">
        <v>-9.9999999999909051E-3</v>
      </c>
      <c r="L5243" s="32"/>
    </row>
    <row r="5244" spans="1:12">
      <c r="A5244" s="56"/>
      <c r="B5244" s="56" t="s">
        <v>349</v>
      </c>
      <c r="C5244" s="56" t="s">
        <v>350</v>
      </c>
      <c r="D5244" s="32">
        <v>62900</v>
      </c>
      <c r="E5244" s="32">
        <v>-46145</v>
      </c>
      <c r="F5244" s="32">
        <v>16755</v>
      </c>
      <c r="G5244" s="32">
        <v>-1810.72</v>
      </c>
      <c r="H5244" s="32">
        <v>-1830.61</v>
      </c>
      <c r="I5244" s="32">
        <v>-1830.62</v>
      </c>
      <c r="J5244" s="32">
        <v>-19.889999999999873</v>
      </c>
      <c r="K5244" s="32">
        <v>-9.9999999999909051E-3</v>
      </c>
      <c r="L5244" s="32"/>
    </row>
    <row r="5245" spans="1:12">
      <c r="A5245" s="56"/>
      <c r="B5245" s="56" t="s">
        <v>8223</v>
      </c>
      <c r="C5245" s="56" t="s">
        <v>10521</v>
      </c>
      <c r="D5245" s="32">
        <v>63900</v>
      </c>
      <c r="E5245" s="32">
        <v>-60705</v>
      </c>
      <c r="F5245" s="32">
        <v>3195</v>
      </c>
      <c r="G5245" s="32">
        <v>0</v>
      </c>
      <c r="H5245" s="32">
        <v>0</v>
      </c>
      <c r="I5245" s="32">
        <v>0</v>
      </c>
      <c r="J5245" s="32">
        <v>0</v>
      </c>
      <c r="K5245" s="32">
        <v>0</v>
      </c>
      <c r="L5245" s="32"/>
    </row>
    <row r="5246" spans="1:12">
      <c r="A5246" s="56"/>
      <c r="B5246" s="56" t="s">
        <v>7684</v>
      </c>
      <c r="C5246" s="56" t="s">
        <v>9410</v>
      </c>
      <c r="D5246" s="32">
        <v>63918</v>
      </c>
      <c r="E5246" s="32">
        <v>-60722</v>
      </c>
      <c r="F5246" s="32">
        <v>3196</v>
      </c>
      <c r="G5246" s="32">
        <v>0</v>
      </c>
      <c r="H5246" s="32">
        <v>0</v>
      </c>
      <c r="I5246" s="32">
        <v>0</v>
      </c>
      <c r="J5246" s="32">
        <v>0</v>
      </c>
      <c r="K5246" s="32">
        <v>0</v>
      </c>
      <c r="L5246" s="32"/>
    </row>
    <row r="5247" spans="1:12">
      <c r="A5247" s="56"/>
      <c r="B5247" s="56" t="s">
        <v>8130</v>
      </c>
      <c r="C5247" s="56" t="s">
        <v>10393</v>
      </c>
      <c r="D5247" s="32">
        <v>64120</v>
      </c>
      <c r="E5247" s="32">
        <v>-60914</v>
      </c>
      <c r="F5247" s="32">
        <v>3206</v>
      </c>
      <c r="G5247" s="32">
        <v>0</v>
      </c>
      <c r="H5247" s="32">
        <v>0</v>
      </c>
      <c r="I5247" s="32">
        <v>0</v>
      </c>
      <c r="J5247" s="32">
        <v>0</v>
      </c>
      <c r="K5247" s="32">
        <v>0</v>
      </c>
      <c r="L5247" s="32"/>
    </row>
    <row r="5248" spans="1:12">
      <c r="A5248" s="56"/>
      <c r="B5248" s="56" t="s">
        <v>7711</v>
      </c>
      <c r="C5248" s="56" t="s">
        <v>9411</v>
      </c>
      <c r="D5248" s="32">
        <v>65000</v>
      </c>
      <c r="E5248" s="32">
        <v>-61750</v>
      </c>
      <c r="F5248" s="32">
        <v>3250</v>
      </c>
      <c r="G5248" s="32">
        <v>0</v>
      </c>
      <c r="H5248" s="32">
        <v>0</v>
      </c>
      <c r="I5248" s="32">
        <v>0</v>
      </c>
      <c r="J5248" s="32">
        <v>0</v>
      </c>
      <c r="K5248" s="32">
        <v>0</v>
      </c>
      <c r="L5248" s="32"/>
    </row>
    <row r="5249" spans="1:12">
      <c r="A5249" s="56"/>
      <c r="B5249" s="56" t="s">
        <v>7685</v>
      </c>
      <c r="C5249" s="56" t="s">
        <v>9412</v>
      </c>
      <c r="D5249" s="32">
        <v>66206</v>
      </c>
      <c r="E5249" s="32">
        <v>-62896</v>
      </c>
      <c r="F5249" s="32">
        <v>3310</v>
      </c>
      <c r="G5249" s="32">
        <v>0</v>
      </c>
      <c r="H5249" s="32">
        <v>0</v>
      </c>
      <c r="I5249" s="32">
        <v>0</v>
      </c>
      <c r="J5249" s="32">
        <v>0</v>
      </c>
      <c r="K5249" s="32">
        <v>0</v>
      </c>
      <c r="L5249" s="32"/>
    </row>
    <row r="5250" spans="1:12">
      <c r="A5250" s="56"/>
      <c r="B5250" s="56" t="s">
        <v>8205</v>
      </c>
      <c r="C5250" s="56" t="s">
        <v>351</v>
      </c>
      <c r="D5250" s="32">
        <v>67892</v>
      </c>
      <c r="E5250" s="32">
        <v>-64497</v>
      </c>
      <c r="F5250" s="32">
        <v>3395</v>
      </c>
      <c r="G5250" s="32">
        <v>0</v>
      </c>
      <c r="H5250" s="32">
        <v>0</v>
      </c>
      <c r="I5250" s="32">
        <v>0</v>
      </c>
      <c r="J5250" s="32">
        <v>0</v>
      </c>
      <c r="K5250" s="32">
        <v>0</v>
      </c>
      <c r="L5250" s="32"/>
    </row>
    <row r="5251" spans="1:12">
      <c r="A5251" s="56"/>
      <c r="B5251" s="56" t="s">
        <v>8209</v>
      </c>
      <c r="C5251" s="56" t="s">
        <v>352</v>
      </c>
      <c r="D5251" s="32">
        <v>68006</v>
      </c>
      <c r="E5251" s="32">
        <v>-64606</v>
      </c>
      <c r="F5251" s="32">
        <v>3400</v>
      </c>
      <c r="G5251" s="32">
        <v>0</v>
      </c>
      <c r="H5251" s="32">
        <v>0</v>
      </c>
      <c r="I5251" s="32">
        <v>0</v>
      </c>
      <c r="J5251" s="32">
        <v>0</v>
      </c>
      <c r="K5251" s="32">
        <v>0</v>
      </c>
      <c r="L5251" s="32"/>
    </row>
    <row r="5252" spans="1:12">
      <c r="A5252" s="56"/>
      <c r="B5252" s="56" t="s">
        <v>7711</v>
      </c>
      <c r="C5252" s="56" t="s">
        <v>9413</v>
      </c>
      <c r="D5252" s="32">
        <v>68344</v>
      </c>
      <c r="E5252" s="32">
        <v>-64927</v>
      </c>
      <c r="F5252" s="32">
        <v>3417</v>
      </c>
      <c r="G5252" s="32">
        <v>0</v>
      </c>
      <c r="H5252" s="32">
        <v>0</v>
      </c>
      <c r="I5252" s="32">
        <v>0</v>
      </c>
      <c r="J5252" s="32">
        <v>0</v>
      </c>
      <c r="K5252" s="32">
        <v>0</v>
      </c>
      <c r="L5252" s="32"/>
    </row>
    <row r="5253" spans="1:12">
      <c r="A5253" s="56"/>
      <c r="B5253" s="56" t="s">
        <v>1816</v>
      </c>
      <c r="C5253" s="56" t="s">
        <v>1815</v>
      </c>
      <c r="D5253" s="32">
        <v>304720</v>
      </c>
      <c r="E5253" s="32">
        <v>-193153</v>
      </c>
      <c r="F5253" s="32">
        <v>111567</v>
      </c>
      <c r="G5253" s="32">
        <v>-8162.16</v>
      </c>
      <c r="H5253" s="32">
        <v>-8251.85</v>
      </c>
      <c r="I5253" s="32">
        <v>-8251.85</v>
      </c>
      <c r="J5253" s="32">
        <v>-89.690000000000509</v>
      </c>
      <c r="K5253" s="32">
        <v>0</v>
      </c>
      <c r="L5253" s="32"/>
    </row>
    <row r="5254" spans="1:12">
      <c r="A5254" s="56"/>
      <c r="B5254" s="56" t="s">
        <v>354</v>
      </c>
      <c r="C5254" s="56" t="s">
        <v>353</v>
      </c>
      <c r="D5254" s="32">
        <v>68594</v>
      </c>
      <c r="E5254" s="32">
        <v>-50341</v>
      </c>
      <c r="F5254" s="32">
        <v>18253</v>
      </c>
      <c r="G5254" s="32">
        <v>-1975.05</v>
      </c>
      <c r="H5254" s="32">
        <v>-1996.75</v>
      </c>
      <c r="I5254" s="32">
        <v>-1996.75</v>
      </c>
      <c r="J5254" s="32">
        <v>-21.700000000000045</v>
      </c>
      <c r="K5254" s="32">
        <v>0</v>
      </c>
      <c r="L5254" s="32"/>
    </row>
    <row r="5255" spans="1:12">
      <c r="A5255" s="56"/>
      <c r="B5255" s="56" t="s">
        <v>7686</v>
      </c>
      <c r="C5255" s="56" t="s">
        <v>9414</v>
      </c>
      <c r="D5255" s="32">
        <v>69312</v>
      </c>
      <c r="E5255" s="32">
        <v>-65846</v>
      </c>
      <c r="F5255" s="32">
        <v>3466</v>
      </c>
      <c r="G5255" s="32">
        <v>0</v>
      </c>
      <c r="H5255" s="32">
        <v>0</v>
      </c>
      <c r="I5255" s="32">
        <v>0</v>
      </c>
      <c r="J5255" s="32">
        <v>0</v>
      </c>
      <c r="K5255" s="32">
        <v>0</v>
      </c>
      <c r="L5255" s="32"/>
    </row>
    <row r="5256" spans="1:12">
      <c r="A5256" s="56"/>
      <c r="B5256" s="56" t="s">
        <v>1818</v>
      </c>
      <c r="C5256" s="56" t="s">
        <v>1817</v>
      </c>
      <c r="D5256" s="32">
        <v>69600</v>
      </c>
      <c r="E5256" s="32">
        <v>-54523</v>
      </c>
      <c r="F5256" s="32">
        <v>15077</v>
      </c>
      <c r="G5256" s="32">
        <v>-2085.59</v>
      </c>
      <c r="H5256" s="32">
        <v>-2108.5100000000002</v>
      </c>
      <c r="I5256" s="32">
        <v>-2108.5100000000002</v>
      </c>
      <c r="J5256" s="32">
        <v>-22.920000000000073</v>
      </c>
      <c r="K5256" s="32">
        <v>0</v>
      </c>
      <c r="L5256" s="32"/>
    </row>
    <row r="5257" spans="1:12">
      <c r="A5257" s="56"/>
      <c r="B5257" s="56" t="s">
        <v>356</v>
      </c>
      <c r="C5257" s="56" t="s">
        <v>355</v>
      </c>
      <c r="D5257" s="32">
        <v>75000</v>
      </c>
      <c r="E5257" s="32">
        <v>-52514</v>
      </c>
      <c r="F5257" s="32">
        <v>22486</v>
      </c>
      <c r="G5257" s="32">
        <v>-2104.9299999999998</v>
      </c>
      <c r="H5257" s="32">
        <v>-2128.0500000000002</v>
      </c>
      <c r="I5257" s="32">
        <v>-2128.06</v>
      </c>
      <c r="J5257" s="32">
        <v>-23.120000000000346</v>
      </c>
      <c r="K5257" s="32">
        <v>-9.9999999997635314E-3</v>
      </c>
      <c r="L5257" s="32"/>
    </row>
    <row r="5258" spans="1:12">
      <c r="A5258" s="56"/>
      <c r="B5258" s="56" t="s">
        <v>7514</v>
      </c>
      <c r="C5258" s="56" t="s">
        <v>9841</v>
      </c>
      <c r="D5258" s="32">
        <v>71333</v>
      </c>
      <c r="E5258" s="32">
        <v>-67766</v>
      </c>
      <c r="F5258" s="32">
        <v>3567</v>
      </c>
      <c r="G5258" s="32">
        <v>0</v>
      </c>
      <c r="H5258" s="32">
        <v>0</v>
      </c>
      <c r="I5258" s="32">
        <v>0</v>
      </c>
      <c r="J5258" s="32">
        <v>0</v>
      </c>
      <c r="K5258" s="32">
        <v>0</v>
      </c>
      <c r="L5258" s="32"/>
    </row>
    <row r="5259" spans="1:12">
      <c r="A5259" s="56"/>
      <c r="B5259" s="56" t="s">
        <v>8224</v>
      </c>
      <c r="C5259" s="56" t="s">
        <v>10522</v>
      </c>
      <c r="D5259" s="32">
        <v>72088</v>
      </c>
      <c r="E5259" s="32">
        <v>-68484</v>
      </c>
      <c r="F5259" s="32">
        <v>3604</v>
      </c>
      <c r="G5259" s="32">
        <v>0</v>
      </c>
      <c r="H5259" s="32">
        <v>0</v>
      </c>
      <c r="I5259" s="32">
        <v>0</v>
      </c>
      <c r="J5259" s="32">
        <v>0</v>
      </c>
      <c r="K5259" s="32">
        <v>0</v>
      </c>
      <c r="L5259" s="32"/>
    </row>
    <row r="5260" spans="1:12">
      <c r="A5260" s="56"/>
      <c r="B5260" s="56" t="s">
        <v>9100</v>
      </c>
      <c r="C5260" s="56" t="s">
        <v>9415</v>
      </c>
      <c r="D5260" s="32">
        <v>73028</v>
      </c>
      <c r="E5260" s="32">
        <v>-69377</v>
      </c>
      <c r="F5260" s="32">
        <v>3651</v>
      </c>
      <c r="G5260" s="32">
        <v>0</v>
      </c>
      <c r="H5260" s="32">
        <v>0</v>
      </c>
      <c r="I5260" s="32">
        <v>0</v>
      </c>
      <c r="J5260" s="32">
        <v>0</v>
      </c>
      <c r="K5260" s="32">
        <v>0</v>
      </c>
      <c r="L5260" s="32"/>
    </row>
    <row r="5261" spans="1:12">
      <c r="A5261" s="56"/>
      <c r="B5261" s="56" t="s">
        <v>9098</v>
      </c>
      <c r="C5261" s="56" t="s">
        <v>9842</v>
      </c>
      <c r="D5261" s="32">
        <v>73676</v>
      </c>
      <c r="E5261" s="32">
        <v>-69992</v>
      </c>
      <c r="F5261" s="32">
        <v>3684</v>
      </c>
      <c r="G5261" s="32">
        <v>0</v>
      </c>
      <c r="H5261" s="32">
        <v>0</v>
      </c>
      <c r="I5261" s="32">
        <v>0</v>
      </c>
      <c r="J5261" s="32">
        <v>0</v>
      </c>
      <c r="K5261" s="32">
        <v>0</v>
      </c>
      <c r="L5261" s="32"/>
    </row>
    <row r="5262" spans="1:12">
      <c r="A5262" s="56"/>
      <c r="B5262" s="56" t="s">
        <v>1744</v>
      </c>
      <c r="C5262" s="56" t="s">
        <v>1743</v>
      </c>
      <c r="D5262" s="32">
        <v>162859</v>
      </c>
      <c r="E5262" s="32">
        <v>-106873</v>
      </c>
      <c r="F5262" s="32">
        <v>55986</v>
      </c>
      <c r="G5262" s="32">
        <v>-4429.0600000000004</v>
      </c>
      <c r="H5262" s="32">
        <v>-4477.72</v>
      </c>
      <c r="I5262" s="32">
        <v>-4477.7299999999996</v>
      </c>
      <c r="J5262" s="32">
        <v>-48.659999999999854</v>
      </c>
      <c r="K5262" s="32">
        <v>-9.999999999308784E-3</v>
      </c>
      <c r="L5262" s="32"/>
    </row>
    <row r="5263" spans="1:12">
      <c r="A5263" s="56"/>
      <c r="B5263" s="56" t="s">
        <v>8205</v>
      </c>
      <c r="C5263" s="56" t="s">
        <v>357</v>
      </c>
      <c r="D5263" s="32">
        <v>79917</v>
      </c>
      <c r="E5263" s="32">
        <v>-75921</v>
      </c>
      <c r="F5263" s="32">
        <v>3996</v>
      </c>
      <c r="G5263" s="32">
        <v>0</v>
      </c>
      <c r="H5263" s="32">
        <v>0</v>
      </c>
      <c r="I5263" s="32">
        <v>0</v>
      </c>
      <c r="J5263" s="32">
        <v>0</v>
      </c>
      <c r="K5263" s="32">
        <v>0</v>
      </c>
      <c r="L5263" s="32"/>
    </row>
    <row r="5264" spans="1:12">
      <c r="A5264" s="56"/>
      <c r="B5264" s="56" t="s">
        <v>7687</v>
      </c>
      <c r="C5264" s="56" t="s">
        <v>9416</v>
      </c>
      <c r="D5264" s="32">
        <v>80983</v>
      </c>
      <c r="E5264" s="32">
        <v>-76934</v>
      </c>
      <c r="F5264" s="32">
        <v>4049</v>
      </c>
      <c r="G5264" s="32">
        <v>0</v>
      </c>
      <c r="H5264" s="32">
        <v>0</v>
      </c>
      <c r="I5264" s="32">
        <v>0</v>
      </c>
      <c r="J5264" s="32">
        <v>0</v>
      </c>
      <c r="K5264" s="32">
        <v>0</v>
      </c>
      <c r="L5264" s="32"/>
    </row>
    <row r="5265" spans="1:12">
      <c r="A5265" s="56"/>
      <c r="B5265" s="56" t="s">
        <v>1746</v>
      </c>
      <c r="C5265" s="56" t="s">
        <v>1745</v>
      </c>
      <c r="D5265" s="32">
        <v>173715</v>
      </c>
      <c r="E5265" s="32">
        <v>-113997</v>
      </c>
      <c r="F5265" s="32">
        <v>59718</v>
      </c>
      <c r="G5265" s="32">
        <v>-4724.28</v>
      </c>
      <c r="H5265" s="32">
        <v>-4776.2</v>
      </c>
      <c r="I5265" s="32">
        <v>-4776.1899999999996</v>
      </c>
      <c r="J5265" s="32">
        <v>-51.920000000000073</v>
      </c>
      <c r="K5265" s="32">
        <v>1.0000000000218279E-2</v>
      </c>
      <c r="L5265" s="32"/>
    </row>
    <row r="5266" spans="1:12">
      <c r="A5266" s="56"/>
      <c r="B5266" s="56" t="s">
        <v>1820</v>
      </c>
      <c r="C5266" s="56" t="s">
        <v>1819</v>
      </c>
      <c r="D5266" s="32">
        <v>113551</v>
      </c>
      <c r="E5266" s="32">
        <v>-77141</v>
      </c>
      <c r="F5266" s="32">
        <v>36410</v>
      </c>
      <c r="G5266" s="32">
        <v>-3138.83</v>
      </c>
      <c r="H5266" s="32">
        <v>-3173.32</v>
      </c>
      <c r="I5266" s="32">
        <v>-3173.32</v>
      </c>
      <c r="J5266" s="32">
        <v>-34.490000000000236</v>
      </c>
      <c r="K5266" s="32">
        <v>0</v>
      </c>
      <c r="L5266" s="32"/>
    </row>
    <row r="5267" spans="1:12">
      <c r="A5267" s="56"/>
      <c r="B5267" s="56" t="s">
        <v>8131</v>
      </c>
      <c r="C5267" s="56" t="s">
        <v>10394</v>
      </c>
      <c r="D5267" s="32">
        <v>82750</v>
      </c>
      <c r="E5267" s="32">
        <v>-78613</v>
      </c>
      <c r="F5267" s="32">
        <v>4137</v>
      </c>
      <c r="G5267" s="32">
        <v>0</v>
      </c>
      <c r="H5267" s="32">
        <v>0</v>
      </c>
      <c r="I5267" s="32">
        <v>0</v>
      </c>
      <c r="J5267" s="32">
        <v>0</v>
      </c>
      <c r="K5267" s="32">
        <v>0</v>
      </c>
      <c r="L5267" s="32"/>
    </row>
    <row r="5268" spans="1:12">
      <c r="A5268" s="56"/>
      <c r="B5268" s="56" t="s">
        <v>7688</v>
      </c>
      <c r="C5268" s="56" t="s">
        <v>9417</v>
      </c>
      <c r="D5268" s="32">
        <v>85853</v>
      </c>
      <c r="E5268" s="32">
        <v>-81560</v>
      </c>
      <c r="F5268" s="32">
        <v>4293</v>
      </c>
      <c r="G5268" s="32">
        <v>0</v>
      </c>
      <c r="H5268" s="32">
        <v>0</v>
      </c>
      <c r="I5268" s="32">
        <v>0</v>
      </c>
      <c r="J5268" s="32">
        <v>0</v>
      </c>
      <c r="K5268" s="32">
        <v>0</v>
      </c>
      <c r="L5268" s="32"/>
    </row>
    <row r="5269" spans="1:12">
      <c r="A5269" s="56"/>
      <c r="B5269" s="56" t="s">
        <v>7689</v>
      </c>
      <c r="C5269" s="56" t="s">
        <v>9418</v>
      </c>
      <c r="D5269" s="32">
        <v>88166</v>
      </c>
      <c r="E5269" s="32">
        <v>-83758</v>
      </c>
      <c r="F5269" s="32">
        <v>4408</v>
      </c>
      <c r="G5269" s="32">
        <v>0</v>
      </c>
      <c r="H5269" s="32">
        <v>0</v>
      </c>
      <c r="I5269" s="32">
        <v>0</v>
      </c>
      <c r="J5269" s="32">
        <v>0</v>
      </c>
      <c r="K5269" s="32">
        <v>0</v>
      </c>
      <c r="L5269" s="32"/>
    </row>
    <row r="5270" spans="1:12">
      <c r="A5270" s="56"/>
      <c r="B5270" s="56" t="s">
        <v>1822</v>
      </c>
      <c r="C5270" s="56" t="s">
        <v>1821</v>
      </c>
      <c r="D5270" s="32">
        <v>89139</v>
      </c>
      <c r="E5270" s="32">
        <v>-79418</v>
      </c>
      <c r="F5270" s="32">
        <v>9721</v>
      </c>
      <c r="G5270" s="32">
        <v>-2938.89</v>
      </c>
      <c r="H5270" s="32">
        <v>-2325.27</v>
      </c>
      <c r="I5270" s="32">
        <v>0</v>
      </c>
      <c r="J5270" s="32">
        <v>613.61999999999989</v>
      </c>
      <c r="K5270" s="32">
        <v>2325.27</v>
      </c>
      <c r="L5270" s="32"/>
    </row>
    <row r="5271" spans="1:12">
      <c r="A5271" s="56"/>
      <c r="B5271" s="56" t="s">
        <v>359</v>
      </c>
      <c r="C5271" s="56" t="s">
        <v>358</v>
      </c>
      <c r="D5271" s="32">
        <v>89200</v>
      </c>
      <c r="E5271" s="32">
        <v>-64957</v>
      </c>
      <c r="F5271" s="32">
        <v>24243</v>
      </c>
      <c r="G5271" s="32">
        <v>-2557.12</v>
      </c>
      <c r="H5271" s="32">
        <v>-2585.2199999999998</v>
      </c>
      <c r="I5271" s="32">
        <v>-2585.2199999999998</v>
      </c>
      <c r="J5271" s="32">
        <v>-28.099999999999909</v>
      </c>
      <c r="K5271" s="32">
        <v>0</v>
      </c>
      <c r="L5271" s="32"/>
    </row>
    <row r="5272" spans="1:12">
      <c r="A5272" s="56"/>
      <c r="B5272" s="56" t="s">
        <v>7515</v>
      </c>
      <c r="C5272" s="56" t="s">
        <v>9843</v>
      </c>
      <c r="D5272" s="32">
        <v>93000</v>
      </c>
      <c r="E5272" s="32">
        <v>-88350</v>
      </c>
      <c r="F5272" s="32">
        <v>4650</v>
      </c>
      <c r="G5272" s="32">
        <v>0</v>
      </c>
      <c r="H5272" s="32">
        <v>0</v>
      </c>
      <c r="I5272" s="32">
        <v>0</v>
      </c>
      <c r="J5272" s="32">
        <v>0</v>
      </c>
      <c r="K5272" s="32">
        <v>0</v>
      </c>
      <c r="L5272" s="32"/>
    </row>
    <row r="5273" spans="1:12">
      <c r="A5273" s="56"/>
      <c r="B5273" s="56" t="s">
        <v>361</v>
      </c>
      <c r="C5273" s="56" t="s">
        <v>360</v>
      </c>
      <c r="D5273" s="32">
        <v>94000</v>
      </c>
      <c r="E5273" s="32">
        <v>-88870</v>
      </c>
      <c r="F5273" s="32">
        <v>5130</v>
      </c>
      <c r="G5273" s="32">
        <v>-430.44</v>
      </c>
      <c r="H5273" s="32">
        <v>0</v>
      </c>
      <c r="I5273" s="32">
        <v>0</v>
      </c>
      <c r="J5273" s="32">
        <v>430.44</v>
      </c>
      <c r="K5273" s="32">
        <v>0</v>
      </c>
      <c r="L5273" s="32"/>
    </row>
    <row r="5274" spans="1:12">
      <c r="A5274" s="56"/>
      <c r="B5274" s="56" t="s">
        <v>8132</v>
      </c>
      <c r="C5274" s="56" t="s">
        <v>10395</v>
      </c>
      <c r="D5274" s="32">
        <v>94563</v>
      </c>
      <c r="E5274" s="32">
        <v>-93279</v>
      </c>
      <c r="F5274" s="32">
        <v>1284</v>
      </c>
      <c r="G5274" s="32">
        <v>0</v>
      </c>
      <c r="H5274" s="32">
        <v>0</v>
      </c>
      <c r="I5274" s="32">
        <v>0</v>
      </c>
      <c r="J5274" s="32">
        <v>0</v>
      </c>
      <c r="K5274" s="32">
        <v>0</v>
      </c>
      <c r="L5274" s="32"/>
    </row>
    <row r="5275" spans="1:12">
      <c r="A5275" s="56"/>
      <c r="B5275" s="56" t="s">
        <v>8225</v>
      </c>
      <c r="C5275" s="56" t="s">
        <v>10523</v>
      </c>
      <c r="D5275" s="32">
        <v>98651</v>
      </c>
      <c r="E5275" s="32">
        <v>-93718</v>
      </c>
      <c r="F5275" s="32">
        <v>4933</v>
      </c>
      <c r="G5275" s="32">
        <v>0</v>
      </c>
      <c r="H5275" s="32">
        <v>0</v>
      </c>
      <c r="I5275" s="32">
        <v>0</v>
      </c>
      <c r="J5275" s="32">
        <v>0</v>
      </c>
      <c r="K5275" s="32">
        <v>0</v>
      </c>
      <c r="L5275" s="32"/>
    </row>
    <row r="5276" spans="1:12">
      <c r="A5276" s="56"/>
      <c r="B5276" s="56" t="s">
        <v>7772</v>
      </c>
      <c r="C5276" s="56" t="s">
        <v>10396</v>
      </c>
      <c r="D5276" s="32">
        <v>99647</v>
      </c>
      <c r="E5276" s="32">
        <v>-94910</v>
      </c>
      <c r="F5276" s="32">
        <v>4737</v>
      </c>
      <c r="G5276" s="32">
        <v>0</v>
      </c>
      <c r="H5276" s="32">
        <v>0</v>
      </c>
      <c r="I5276" s="32">
        <v>0</v>
      </c>
      <c r="J5276" s="32">
        <v>0</v>
      </c>
      <c r="K5276" s="32">
        <v>0</v>
      </c>
      <c r="L5276" s="32"/>
    </row>
    <row r="5277" spans="1:12">
      <c r="A5277" s="56"/>
      <c r="B5277" s="56" t="s">
        <v>8216</v>
      </c>
      <c r="C5277" s="56" t="s">
        <v>10524</v>
      </c>
      <c r="D5277" s="32">
        <v>102218</v>
      </c>
      <c r="E5277" s="32">
        <v>-97107</v>
      </c>
      <c r="F5277" s="32">
        <v>5111</v>
      </c>
      <c r="G5277" s="32">
        <v>0</v>
      </c>
      <c r="H5277" s="32">
        <v>0</v>
      </c>
      <c r="I5277" s="32">
        <v>0</v>
      </c>
      <c r="J5277" s="32">
        <v>0</v>
      </c>
      <c r="K5277" s="32">
        <v>0</v>
      </c>
      <c r="L5277" s="32"/>
    </row>
    <row r="5278" spans="1:12">
      <c r="A5278" s="56"/>
      <c r="B5278" s="56" t="s">
        <v>7690</v>
      </c>
      <c r="C5278" s="56" t="s">
        <v>9419</v>
      </c>
      <c r="D5278" s="32">
        <v>102637</v>
      </c>
      <c r="E5278" s="32">
        <v>-97505</v>
      </c>
      <c r="F5278" s="32">
        <v>5132</v>
      </c>
      <c r="G5278" s="32">
        <v>0</v>
      </c>
      <c r="H5278" s="32">
        <v>0</v>
      </c>
      <c r="I5278" s="32">
        <v>0</v>
      </c>
      <c r="J5278" s="32">
        <v>0</v>
      </c>
      <c r="K5278" s="32">
        <v>0</v>
      </c>
      <c r="L5278" s="32"/>
    </row>
    <row r="5279" spans="1:12">
      <c r="A5279" s="56"/>
      <c r="B5279" s="56" t="s">
        <v>8300</v>
      </c>
      <c r="C5279" s="56" t="s">
        <v>10316</v>
      </c>
      <c r="D5279" s="32">
        <v>102673</v>
      </c>
      <c r="E5279" s="32">
        <v>-97539</v>
      </c>
      <c r="F5279" s="32">
        <v>5134</v>
      </c>
      <c r="G5279" s="32">
        <v>0</v>
      </c>
      <c r="H5279" s="32">
        <v>0</v>
      </c>
      <c r="I5279" s="32">
        <v>0</v>
      </c>
      <c r="J5279" s="32">
        <v>0</v>
      </c>
      <c r="K5279" s="32">
        <v>0</v>
      </c>
      <c r="L5279" s="32"/>
    </row>
    <row r="5280" spans="1:12">
      <c r="A5280" s="56"/>
      <c r="B5280" s="56" t="s">
        <v>363</v>
      </c>
      <c r="C5280" s="56" t="s">
        <v>362</v>
      </c>
      <c r="D5280" s="32">
        <v>103000</v>
      </c>
      <c r="E5280" s="32">
        <v>-89275</v>
      </c>
      <c r="F5280" s="32">
        <v>13725</v>
      </c>
      <c r="G5280" s="32">
        <v>-3320.47</v>
      </c>
      <c r="H5280" s="32">
        <v>-3356.96</v>
      </c>
      <c r="I5280" s="32">
        <v>-1897.41</v>
      </c>
      <c r="J5280" s="32">
        <v>-36.490000000000236</v>
      </c>
      <c r="K5280" s="32">
        <v>1459.55</v>
      </c>
      <c r="L5280" s="32"/>
    </row>
    <row r="5281" spans="1:12">
      <c r="A5281" s="56"/>
      <c r="B5281" s="56" t="s">
        <v>365</v>
      </c>
      <c r="C5281" s="56" t="s">
        <v>364</v>
      </c>
      <c r="D5281" s="32">
        <v>106053</v>
      </c>
      <c r="E5281" s="32">
        <v>-74506</v>
      </c>
      <c r="F5281" s="32">
        <v>31548</v>
      </c>
      <c r="G5281" s="32">
        <v>-2981.62</v>
      </c>
      <c r="H5281" s="32">
        <v>-3014.39</v>
      </c>
      <c r="I5281" s="32">
        <v>-3014.39</v>
      </c>
      <c r="J5281" s="32">
        <v>-32.769999999999982</v>
      </c>
      <c r="K5281" s="32">
        <v>0</v>
      </c>
      <c r="L5281" s="32"/>
    </row>
    <row r="5282" spans="1:12">
      <c r="A5282" s="56"/>
      <c r="B5282" s="56" t="s">
        <v>8226</v>
      </c>
      <c r="C5282" s="56" t="s">
        <v>10525</v>
      </c>
      <c r="D5282" s="32">
        <v>104235</v>
      </c>
      <c r="E5282" s="32">
        <v>-99023</v>
      </c>
      <c r="F5282" s="32">
        <v>5212</v>
      </c>
      <c r="G5282" s="32">
        <v>0</v>
      </c>
      <c r="H5282" s="32">
        <v>0</v>
      </c>
      <c r="I5282" s="32">
        <v>0</v>
      </c>
      <c r="J5282" s="32">
        <v>0</v>
      </c>
      <c r="K5282" s="32">
        <v>0</v>
      </c>
      <c r="L5282" s="32"/>
    </row>
    <row r="5283" spans="1:12">
      <c r="A5283" s="56"/>
      <c r="B5283" s="56" t="s">
        <v>367</v>
      </c>
      <c r="C5283" s="56" t="s">
        <v>366</v>
      </c>
      <c r="D5283" s="32">
        <v>106850</v>
      </c>
      <c r="E5283" s="32">
        <v>-88360</v>
      </c>
      <c r="F5283" s="32">
        <v>18490</v>
      </c>
      <c r="G5283" s="32">
        <v>-3323.43</v>
      </c>
      <c r="H5283" s="32">
        <v>-3359.96</v>
      </c>
      <c r="I5283" s="32">
        <v>-3359.95</v>
      </c>
      <c r="J5283" s="32">
        <v>-36.5300000000002</v>
      </c>
      <c r="K5283" s="32">
        <v>1.0000000000218279E-2</v>
      </c>
      <c r="L5283" s="32"/>
    </row>
    <row r="5284" spans="1:12">
      <c r="A5284" s="56"/>
      <c r="B5284" s="56" t="s">
        <v>7691</v>
      </c>
      <c r="C5284" s="56" t="s">
        <v>9420</v>
      </c>
      <c r="D5284" s="32">
        <v>116438</v>
      </c>
      <c r="E5284" s="32">
        <v>-110616</v>
      </c>
      <c r="F5284" s="32">
        <v>5822</v>
      </c>
      <c r="G5284" s="32">
        <v>0</v>
      </c>
      <c r="H5284" s="32">
        <v>0</v>
      </c>
      <c r="I5284" s="32">
        <v>0</v>
      </c>
      <c r="J5284" s="32">
        <v>0</v>
      </c>
      <c r="K5284" s="32">
        <v>0</v>
      </c>
      <c r="L5284" s="32"/>
    </row>
    <row r="5285" spans="1:12">
      <c r="A5285" s="56"/>
      <c r="B5285" s="56" t="s">
        <v>7692</v>
      </c>
      <c r="C5285" s="56" t="s">
        <v>9421</v>
      </c>
      <c r="D5285" s="32">
        <v>116480</v>
      </c>
      <c r="E5285" s="32">
        <v>-110656</v>
      </c>
      <c r="F5285" s="32">
        <v>5824</v>
      </c>
      <c r="G5285" s="32">
        <v>0</v>
      </c>
      <c r="H5285" s="32">
        <v>0</v>
      </c>
      <c r="I5285" s="32">
        <v>0</v>
      </c>
      <c r="J5285" s="32">
        <v>0</v>
      </c>
      <c r="K5285" s="32">
        <v>0</v>
      </c>
      <c r="L5285" s="32"/>
    </row>
    <row r="5286" spans="1:12">
      <c r="A5286" s="56"/>
      <c r="B5286" s="56" t="s">
        <v>9101</v>
      </c>
      <c r="C5286" s="56" t="s">
        <v>9422</v>
      </c>
      <c r="D5286" s="32">
        <v>119627</v>
      </c>
      <c r="E5286" s="32">
        <v>-113646</v>
      </c>
      <c r="F5286" s="32">
        <v>5981</v>
      </c>
      <c r="G5286" s="32">
        <v>0</v>
      </c>
      <c r="H5286" s="32">
        <v>0</v>
      </c>
      <c r="I5286" s="32">
        <v>0</v>
      </c>
      <c r="J5286" s="32">
        <v>0</v>
      </c>
      <c r="K5286" s="32">
        <v>0</v>
      </c>
      <c r="L5286" s="32"/>
    </row>
    <row r="5287" spans="1:12">
      <c r="A5287" s="56"/>
      <c r="B5287" s="56" t="s">
        <v>8205</v>
      </c>
      <c r="C5287" s="56" t="s">
        <v>368</v>
      </c>
      <c r="D5287" s="32">
        <v>119876</v>
      </c>
      <c r="E5287" s="32">
        <v>-113882</v>
      </c>
      <c r="F5287" s="32">
        <v>5994</v>
      </c>
      <c r="G5287" s="32">
        <v>0</v>
      </c>
      <c r="H5287" s="32">
        <v>0</v>
      </c>
      <c r="I5287" s="32">
        <v>0</v>
      </c>
      <c r="J5287" s="32">
        <v>0</v>
      </c>
      <c r="K5287" s="32">
        <v>0</v>
      </c>
      <c r="L5287" s="32"/>
    </row>
    <row r="5288" spans="1:12">
      <c r="A5288" s="56"/>
      <c r="B5288" s="56" t="s">
        <v>7693</v>
      </c>
      <c r="C5288" s="56" t="s">
        <v>9423</v>
      </c>
      <c r="D5288" s="32">
        <v>120280</v>
      </c>
      <c r="E5288" s="32">
        <v>-114266</v>
      </c>
      <c r="F5288" s="32">
        <v>6014</v>
      </c>
      <c r="G5288" s="32">
        <v>0</v>
      </c>
      <c r="H5288" s="32">
        <v>0</v>
      </c>
      <c r="I5288" s="32">
        <v>0</v>
      </c>
      <c r="J5288" s="32">
        <v>0</v>
      </c>
      <c r="K5288" s="32">
        <v>0</v>
      </c>
      <c r="L5288" s="32"/>
    </row>
    <row r="5289" spans="1:12">
      <c r="A5289" s="56"/>
      <c r="B5289" s="56" t="s">
        <v>8229</v>
      </c>
      <c r="C5289" s="56" t="s">
        <v>10526</v>
      </c>
      <c r="D5289" s="32">
        <v>120450</v>
      </c>
      <c r="E5289" s="32">
        <v>-114428</v>
      </c>
      <c r="F5289" s="32">
        <v>6022</v>
      </c>
      <c r="G5289" s="32">
        <v>0</v>
      </c>
      <c r="H5289" s="32">
        <v>0</v>
      </c>
      <c r="I5289" s="32">
        <v>0</v>
      </c>
      <c r="J5289" s="32">
        <v>0</v>
      </c>
      <c r="K5289" s="32">
        <v>0</v>
      </c>
      <c r="L5289" s="32"/>
    </row>
    <row r="5290" spans="1:12">
      <c r="A5290" s="56"/>
      <c r="B5290" s="56" t="s">
        <v>7281</v>
      </c>
      <c r="C5290" s="56" t="s">
        <v>9717</v>
      </c>
      <c r="D5290" s="32">
        <v>123750</v>
      </c>
      <c r="E5290" s="32">
        <v>-117562</v>
      </c>
      <c r="F5290" s="32">
        <v>6188</v>
      </c>
      <c r="G5290" s="32">
        <v>0</v>
      </c>
      <c r="H5290" s="32">
        <v>0</v>
      </c>
      <c r="I5290" s="32">
        <v>0</v>
      </c>
      <c r="J5290" s="32">
        <v>0</v>
      </c>
      <c r="K5290" s="32">
        <v>0</v>
      </c>
      <c r="L5290" s="32"/>
    </row>
    <row r="5291" spans="1:12">
      <c r="A5291" s="56"/>
      <c r="B5291" s="56" t="s">
        <v>370</v>
      </c>
      <c r="C5291" s="56" t="s">
        <v>369</v>
      </c>
      <c r="D5291" s="32">
        <v>124875</v>
      </c>
      <c r="E5291" s="32">
        <v>-88055</v>
      </c>
      <c r="F5291" s="32">
        <v>36820</v>
      </c>
      <c r="G5291" s="32">
        <v>-3517.61</v>
      </c>
      <c r="H5291" s="32">
        <v>-3556.26</v>
      </c>
      <c r="I5291" s="32">
        <v>-3556.26</v>
      </c>
      <c r="J5291" s="32">
        <v>-38.650000000000091</v>
      </c>
      <c r="K5291" s="32">
        <v>0</v>
      </c>
      <c r="L5291" s="32"/>
    </row>
    <row r="5292" spans="1:12">
      <c r="A5292" s="56"/>
      <c r="B5292" s="56" t="s">
        <v>7694</v>
      </c>
      <c r="C5292" s="56" t="s">
        <v>9424</v>
      </c>
      <c r="D5292" s="32">
        <v>126659</v>
      </c>
      <c r="E5292" s="32">
        <v>-120326</v>
      </c>
      <c r="F5292" s="32">
        <v>6333</v>
      </c>
      <c r="G5292" s="32">
        <v>0</v>
      </c>
      <c r="H5292" s="32">
        <v>0</v>
      </c>
      <c r="I5292" s="32">
        <v>0</v>
      </c>
      <c r="J5292" s="32">
        <v>0</v>
      </c>
      <c r="K5292" s="32">
        <v>0</v>
      </c>
      <c r="L5292" s="32"/>
    </row>
    <row r="5293" spans="1:12">
      <c r="A5293" s="56"/>
      <c r="B5293" s="56" t="s">
        <v>8227</v>
      </c>
      <c r="C5293" s="56" t="s">
        <v>10527</v>
      </c>
      <c r="D5293" s="32">
        <v>129168</v>
      </c>
      <c r="E5293" s="32">
        <v>-122710</v>
      </c>
      <c r="F5293" s="32">
        <v>6458</v>
      </c>
      <c r="G5293" s="32">
        <v>0</v>
      </c>
      <c r="H5293" s="32">
        <v>0</v>
      </c>
      <c r="I5293" s="32">
        <v>0</v>
      </c>
      <c r="J5293" s="32">
        <v>0</v>
      </c>
      <c r="K5293" s="32">
        <v>0</v>
      </c>
      <c r="L5293" s="32"/>
    </row>
    <row r="5294" spans="1:12">
      <c r="A5294" s="56"/>
      <c r="B5294" s="56" t="s">
        <v>1748</v>
      </c>
      <c r="C5294" s="56" t="s">
        <v>1823</v>
      </c>
      <c r="D5294" s="32">
        <v>1212509</v>
      </c>
      <c r="E5294" s="32">
        <v>-755959</v>
      </c>
      <c r="F5294" s="32">
        <v>456550</v>
      </c>
      <c r="G5294" s="32">
        <v>-32255.279999999999</v>
      </c>
      <c r="H5294" s="32">
        <v>-32609.74</v>
      </c>
      <c r="I5294" s="32">
        <v>-32609.74</v>
      </c>
      <c r="J5294" s="32">
        <v>-354.46000000000276</v>
      </c>
      <c r="K5294" s="32">
        <v>0</v>
      </c>
      <c r="L5294" s="32"/>
    </row>
    <row r="5295" spans="1:12">
      <c r="A5295" s="56"/>
      <c r="B5295" s="56" t="s">
        <v>7282</v>
      </c>
      <c r="C5295" s="56" t="s">
        <v>9718</v>
      </c>
      <c r="D5295" s="32">
        <v>129938</v>
      </c>
      <c r="E5295" s="32">
        <v>-123441</v>
      </c>
      <c r="F5295" s="32">
        <v>6497</v>
      </c>
      <c r="G5295" s="32">
        <v>0</v>
      </c>
      <c r="H5295" s="32">
        <v>0</v>
      </c>
      <c r="I5295" s="32">
        <v>0</v>
      </c>
      <c r="J5295" s="32">
        <v>0</v>
      </c>
      <c r="K5295" s="32">
        <v>0</v>
      </c>
      <c r="L5295" s="32"/>
    </row>
    <row r="5296" spans="1:12">
      <c r="A5296" s="56"/>
      <c r="B5296" s="56" t="s">
        <v>1825</v>
      </c>
      <c r="C5296" s="56" t="s">
        <v>1824</v>
      </c>
      <c r="D5296" s="32">
        <v>2085281</v>
      </c>
      <c r="E5296" s="32">
        <v>-1292083</v>
      </c>
      <c r="F5296" s="32">
        <v>793198</v>
      </c>
      <c r="G5296" s="32">
        <v>-55333.62</v>
      </c>
      <c r="H5296" s="32">
        <v>-55941.68</v>
      </c>
      <c r="I5296" s="32">
        <v>-55941.68</v>
      </c>
      <c r="J5296" s="32">
        <v>-608.05999999999767</v>
      </c>
      <c r="K5296" s="32">
        <v>0</v>
      </c>
      <c r="L5296" s="32"/>
    </row>
    <row r="5297" spans="1:12">
      <c r="A5297" s="56"/>
      <c r="B5297" s="56" t="s">
        <v>372</v>
      </c>
      <c r="C5297" s="56" t="s">
        <v>371</v>
      </c>
      <c r="D5297" s="32">
        <v>1293750</v>
      </c>
      <c r="E5297" s="32">
        <v>-806921</v>
      </c>
      <c r="F5297" s="32">
        <v>486829</v>
      </c>
      <c r="G5297" s="32">
        <v>-34421.89</v>
      </c>
      <c r="H5297" s="32">
        <v>-34800.160000000003</v>
      </c>
      <c r="I5297" s="32">
        <v>-34800.15</v>
      </c>
      <c r="J5297" s="32">
        <v>-378.27000000000407</v>
      </c>
      <c r="K5297" s="32">
        <v>1.0000000002037268E-2</v>
      </c>
      <c r="L5297" s="32"/>
    </row>
    <row r="5298" spans="1:12">
      <c r="A5298" s="56"/>
      <c r="B5298" s="56" t="s">
        <v>8133</v>
      </c>
      <c r="C5298" s="56" t="s">
        <v>10397</v>
      </c>
      <c r="D5298" s="32">
        <v>144450</v>
      </c>
      <c r="E5298" s="32">
        <v>-144014</v>
      </c>
      <c r="F5298" s="32">
        <v>436</v>
      </c>
      <c r="G5298" s="32">
        <v>0</v>
      </c>
      <c r="H5298" s="32">
        <v>0</v>
      </c>
      <c r="I5298" s="32">
        <v>0</v>
      </c>
      <c r="J5298" s="32">
        <v>0</v>
      </c>
      <c r="K5298" s="32">
        <v>0</v>
      </c>
      <c r="L5298" s="32"/>
    </row>
    <row r="5299" spans="1:12">
      <c r="A5299" s="56"/>
      <c r="B5299" s="56" t="s">
        <v>374</v>
      </c>
      <c r="C5299" s="56" t="s">
        <v>373</v>
      </c>
      <c r="D5299" s="32">
        <v>424433</v>
      </c>
      <c r="E5299" s="32">
        <v>-273494</v>
      </c>
      <c r="F5299" s="32">
        <v>150939</v>
      </c>
      <c r="G5299" s="32">
        <v>-11449.36</v>
      </c>
      <c r="H5299" s="32">
        <v>-11575.18</v>
      </c>
      <c r="I5299" s="32">
        <v>-11575.18</v>
      </c>
      <c r="J5299" s="32">
        <v>-125.81999999999971</v>
      </c>
      <c r="K5299" s="32">
        <v>0</v>
      </c>
      <c r="L5299" s="32"/>
    </row>
    <row r="5300" spans="1:12">
      <c r="A5300" s="56"/>
      <c r="B5300" s="56" t="s">
        <v>7695</v>
      </c>
      <c r="C5300" s="56" t="s">
        <v>9425</v>
      </c>
      <c r="D5300" s="32">
        <v>146333</v>
      </c>
      <c r="E5300" s="32">
        <v>-139016</v>
      </c>
      <c r="F5300" s="32">
        <v>7317</v>
      </c>
      <c r="G5300" s="32">
        <v>0</v>
      </c>
      <c r="H5300" s="32">
        <v>0</v>
      </c>
      <c r="I5300" s="32">
        <v>0</v>
      </c>
      <c r="J5300" s="32">
        <v>0</v>
      </c>
      <c r="K5300" s="32">
        <v>0</v>
      </c>
      <c r="L5300" s="32"/>
    </row>
    <row r="5301" spans="1:12">
      <c r="A5301" s="56"/>
      <c r="B5301" s="56" t="s">
        <v>8134</v>
      </c>
      <c r="C5301" s="56" t="s">
        <v>10398</v>
      </c>
      <c r="D5301" s="32">
        <v>147000</v>
      </c>
      <c r="E5301" s="32">
        <v>-145778</v>
      </c>
      <c r="F5301" s="32">
        <v>1222</v>
      </c>
      <c r="G5301" s="32">
        <v>0</v>
      </c>
      <c r="H5301" s="32">
        <v>0</v>
      </c>
      <c r="I5301" s="32">
        <v>0</v>
      </c>
      <c r="J5301" s="32">
        <v>0</v>
      </c>
      <c r="K5301" s="32">
        <v>0</v>
      </c>
      <c r="L5301" s="32"/>
    </row>
    <row r="5302" spans="1:12">
      <c r="A5302" s="56"/>
      <c r="B5302" s="56" t="s">
        <v>11457</v>
      </c>
      <c r="C5302" s="56" t="s">
        <v>1826</v>
      </c>
      <c r="D5302" s="32">
        <v>148200</v>
      </c>
      <c r="E5302" s="32">
        <v>-107326</v>
      </c>
      <c r="F5302" s="32">
        <v>40874</v>
      </c>
      <c r="G5302" s="32">
        <v>-4235.3100000000004</v>
      </c>
      <c r="H5302" s="32">
        <v>-4281.8599999999997</v>
      </c>
      <c r="I5302" s="32">
        <v>-4281.8500000000004</v>
      </c>
      <c r="J5302" s="32">
        <v>-46.549999999999272</v>
      </c>
      <c r="K5302" s="32">
        <v>9.999999999308784E-3</v>
      </c>
      <c r="L5302" s="32"/>
    </row>
    <row r="5303" spans="1:12">
      <c r="A5303" s="56"/>
      <c r="B5303" s="56" t="s">
        <v>7696</v>
      </c>
      <c r="C5303" s="56" t="s">
        <v>9426</v>
      </c>
      <c r="D5303" s="32">
        <v>150123</v>
      </c>
      <c r="E5303" s="32">
        <v>-142617</v>
      </c>
      <c r="F5303" s="32">
        <v>7506</v>
      </c>
      <c r="G5303" s="32">
        <v>0</v>
      </c>
      <c r="H5303" s="32">
        <v>0</v>
      </c>
      <c r="I5303" s="32">
        <v>0</v>
      </c>
      <c r="J5303" s="32">
        <v>0</v>
      </c>
      <c r="K5303" s="32">
        <v>0</v>
      </c>
      <c r="L5303" s="32"/>
    </row>
    <row r="5304" spans="1:12">
      <c r="A5304" s="56"/>
      <c r="B5304" s="56" t="s">
        <v>9102</v>
      </c>
      <c r="C5304" s="56" t="s">
        <v>9427</v>
      </c>
      <c r="D5304" s="32">
        <v>152595</v>
      </c>
      <c r="E5304" s="32">
        <v>-144965</v>
      </c>
      <c r="F5304" s="32">
        <v>7630</v>
      </c>
      <c r="G5304" s="32">
        <v>0</v>
      </c>
      <c r="H5304" s="32">
        <v>0</v>
      </c>
      <c r="I5304" s="32">
        <v>0</v>
      </c>
      <c r="J5304" s="32">
        <v>0</v>
      </c>
      <c r="K5304" s="32">
        <v>0</v>
      </c>
      <c r="L5304" s="32"/>
    </row>
    <row r="5305" spans="1:12">
      <c r="A5305" s="56"/>
      <c r="B5305" s="56" t="s">
        <v>1828</v>
      </c>
      <c r="C5305" s="56" t="s">
        <v>1827</v>
      </c>
      <c r="D5305" s="32">
        <v>157607</v>
      </c>
      <c r="E5305" s="32">
        <v>-115666</v>
      </c>
      <c r="F5305" s="32">
        <v>41941</v>
      </c>
      <c r="G5305" s="32">
        <v>-4538.1099999999997</v>
      </c>
      <c r="H5305" s="32">
        <v>-4587.99</v>
      </c>
      <c r="I5305" s="32">
        <v>-4587.9799999999996</v>
      </c>
      <c r="J5305" s="32">
        <v>-49.880000000000109</v>
      </c>
      <c r="K5305" s="32">
        <v>1.0000000000218279E-2</v>
      </c>
      <c r="L5305" s="32"/>
    </row>
    <row r="5306" spans="1:12">
      <c r="A5306" s="56"/>
      <c r="B5306" s="56" t="s">
        <v>8210</v>
      </c>
      <c r="C5306" s="56" t="s">
        <v>375</v>
      </c>
      <c r="D5306" s="32">
        <v>164073</v>
      </c>
      <c r="E5306" s="32">
        <v>-155869</v>
      </c>
      <c r="F5306" s="32">
        <v>8204</v>
      </c>
      <c r="G5306" s="32">
        <v>0</v>
      </c>
      <c r="H5306" s="32">
        <v>0</v>
      </c>
      <c r="I5306" s="32">
        <v>0</v>
      </c>
      <c r="J5306" s="32">
        <v>0</v>
      </c>
      <c r="K5306" s="32">
        <v>0</v>
      </c>
      <c r="L5306" s="32"/>
    </row>
    <row r="5307" spans="1:12">
      <c r="A5307" s="56"/>
      <c r="B5307" s="56" t="s">
        <v>377</v>
      </c>
      <c r="C5307" s="56" t="s">
        <v>376</v>
      </c>
      <c r="D5307" s="32">
        <v>180253</v>
      </c>
      <c r="E5307" s="32">
        <v>-125742</v>
      </c>
      <c r="F5307" s="32">
        <v>54511</v>
      </c>
      <c r="G5307" s="32">
        <v>-5049.1899999999996</v>
      </c>
      <c r="H5307" s="32">
        <v>-5104.6899999999996</v>
      </c>
      <c r="I5307" s="32">
        <v>-5104.68</v>
      </c>
      <c r="J5307" s="32">
        <v>-55.5</v>
      </c>
      <c r="K5307" s="32">
        <v>9.999999999308784E-3</v>
      </c>
      <c r="L5307" s="32"/>
    </row>
    <row r="5308" spans="1:12">
      <c r="A5308" s="56"/>
      <c r="B5308" s="56" t="s">
        <v>379</v>
      </c>
      <c r="C5308" s="56" t="s">
        <v>378</v>
      </c>
      <c r="D5308" s="32">
        <v>173500</v>
      </c>
      <c r="E5308" s="32">
        <v>-151819</v>
      </c>
      <c r="F5308" s="32">
        <v>21681</v>
      </c>
      <c r="G5308" s="32">
        <v>-5636.02</v>
      </c>
      <c r="H5308" s="32">
        <v>-5697.96</v>
      </c>
      <c r="I5308" s="32">
        <v>-1672.23</v>
      </c>
      <c r="J5308" s="32">
        <v>-61.9399999999996</v>
      </c>
      <c r="K5308" s="32">
        <v>4025.73</v>
      </c>
      <c r="L5308" s="32"/>
    </row>
    <row r="5309" spans="1:12">
      <c r="A5309" s="56"/>
      <c r="B5309" s="56" t="s">
        <v>8211</v>
      </c>
      <c r="C5309" s="56" t="s">
        <v>380</v>
      </c>
      <c r="D5309" s="32">
        <v>179432</v>
      </c>
      <c r="E5309" s="32">
        <v>-170460</v>
      </c>
      <c r="F5309" s="32">
        <v>8972</v>
      </c>
      <c r="G5309" s="32">
        <v>0</v>
      </c>
      <c r="H5309" s="32">
        <v>0</v>
      </c>
      <c r="I5309" s="32">
        <v>0</v>
      </c>
      <c r="J5309" s="32">
        <v>0</v>
      </c>
      <c r="K5309" s="32">
        <v>0</v>
      </c>
      <c r="L5309" s="32"/>
    </row>
    <row r="5310" spans="1:12">
      <c r="A5310" s="56"/>
      <c r="B5310" s="56" t="s">
        <v>7712</v>
      </c>
      <c r="C5310" s="56" t="s">
        <v>9428</v>
      </c>
      <c r="D5310" s="32">
        <v>183768</v>
      </c>
      <c r="E5310" s="32">
        <v>-174580</v>
      </c>
      <c r="F5310" s="32">
        <v>9188</v>
      </c>
      <c r="G5310" s="32">
        <v>0</v>
      </c>
      <c r="H5310" s="32">
        <v>0</v>
      </c>
      <c r="I5310" s="32">
        <v>0</v>
      </c>
      <c r="J5310" s="32">
        <v>0</v>
      </c>
      <c r="K5310" s="32">
        <v>0</v>
      </c>
      <c r="L5310" s="32"/>
    </row>
    <row r="5311" spans="1:12">
      <c r="A5311" s="56"/>
      <c r="B5311" s="56" t="s">
        <v>1830</v>
      </c>
      <c r="C5311" s="56" t="s">
        <v>1829</v>
      </c>
      <c r="D5311" s="32">
        <v>186223</v>
      </c>
      <c r="E5311" s="32">
        <v>-134862</v>
      </c>
      <c r="F5311" s="32">
        <v>51361</v>
      </c>
      <c r="G5311" s="32">
        <v>-5322.02</v>
      </c>
      <c r="H5311" s="32">
        <v>-5380.5</v>
      </c>
      <c r="I5311" s="32">
        <v>-5380.51</v>
      </c>
      <c r="J5311" s="32">
        <v>-58.479999999999563</v>
      </c>
      <c r="K5311" s="32">
        <v>-1.0000000000218279E-2</v>
      </c>
      <c r="L5311" s="32"/>
    </row>
    <row r="5312" spans="1:12">
      <c r="A5312" s="56"/>
      <c r="B5312" s="56" t="s">
        <v>9103</v>
      </c>
      <c r="C5312" s="56" t="s">
        <v>9429</v>
      </c>
      <c r="D5312" s="32">
        <v>195420</v>
      </c>
      <c r="E5312" s="32">
        <v>-185649</v>
      </c>
      <c r="F5312" s="32">
        <v>9771</v>
      </c>
      <c r="G5312" s="32">
        <v>0</v>
      </c>
      <c r="H5312" s="32">
        <v>0</v>
      </c>
      <c r="I5312" s="32">
        <v>0</v>
      </c>
      <c r="J5312" s="32">
        <v>0</v>
      </c>
      <c r="K5312" s="32">
        <v>0</v>
      </c>
      <c r="L5312" s="32"/>
    </row>
    <row r="5313" spans="1:12">
      <c r="A5313" s="56"/>
      <c r="B5313" s="56" t="s">
        <v>382</v>
      </c>
      <c r="C5313" s="56" t="s">
        <v>381</v>
      </c>
      <c r="D5313" s="32">
        <v>325930</v>
      </c>
      <c r="E5313" s="32">
        <v>-217875</v>
      </c>
      <c r="F5313" s="32">
        <v>108055</v>
      </c>
      <c r="G5313" s="32">
        <v>-8940.02</v>
      </c>
      <c r="H5313" s="32">
        <v>-9038.27</v>
      </c>
      <c r="I5313" s="32">
        <v>-9038.26</v>
      </c>
      <c r="J5313" s="32">
        <v>-98.25</v>
      </c>
      <c r="K5313" s="32">
        <v>1.0000000000218279E-2</v>
      </c>
      <c r="L5313" s="32"/>
    </row>
    <row r="5314" spans="1:12">
      <c r="A5314" s="56"/>
      <c r="B5314" s="56" t="s">
        <v>384</v>
      </c>
      <c r="C5314" s="56" t="s">
        <v>383</v>
      </c>
      <c r="D5314" s="32">
        <v>210300</v>
      </c>
      <c r="E5314" s="32">
        <v>-171657</v>
      </c>
      <c r="F5314" s="32">
        <v>38643</v>
      </c>
      <c r="G5314" s="32">
        <v>-6480.23</v>
      </c>
      <c r="H5314" s="32">
        <v>-6551.44</v>
      </c>
      <c r="I5314" s="32">
        <v>-6551.44</v>
      </c>
      <c r="J5314" s="32">
        <v>-71.210000000000036</v>
      </c>
      <c r="K5314" s="32">
        <v>0</v>
      </c>
      <c r="L5314" s="32"/>
    </row>
    <row r="5315" spans="1:12">
      <c r="A5315" s="56"/>
      <c r="B5315" s="56" t="s">
        <v>386</v>
      </c>
      <c r="C5315" s="56" t="s">
        <v>385</v>
      </c>
      <c r="D5315" s="32">
        <v>240000</v>
      </c>
      <c r="E5315" s="32">
        <v>-183356</v>
      </c>
      <c r="F5315" s="32">
        <v>56644</v>
      </c>
      <c r="G5315" s="32">
        <v>-7077.78</v>
      </c>
      <c r="H5315" s="32">
        <v>-7155.55</v>
      </c>
      <c r="I5315" s="32">
        <v>-7155.56</v>
      </c>
      <c r="J5315" s="32">
        <v>-77.770000000000437</v>
      </c>
      <c r="K5315" s="32">
        <v>-1.0000000000218279E-2</v>
      </c>
      <c r="L5315" s="32"/>
    </row>
    <row r="5316" spans="1:12">
      <c r="A5316" s="56"/>
      <c r="B5316" s="56" t="s">
        <v>8228</v>
      </c>
      <c r="C5316" s="56" t="s">
        <v>10528</v>
      </c>
      <c r="D5316" s="32">
        <v>246485</v>
      </c>
      <c r="E5316" s="32">
        <v>-234161</v>
      </c>
      <c r="F5316" s="32">
        <v>12324</v>
      </c>
      <c r="G5316" s="32">
        <v>0</v>
      </c>
      <c r="H5316" s="32">
        <v>0</v>
      </c>
      <c r="I5316" s="32">
        <v>0</v>
      </c>
      <c r="J5316" s="32">
        <v>0</v>
      </c>
      <c r="K5316" s="32">
        <v>0</v>
      </c>
      <c r="L5316" s="32"/>
    </row>
    <row r="5317" spans="1:12">
      <c r="A5317" s="56"/>
      <c r="B5317" s="56" t="s">
        <v>7516</v>
      </c>
      <c r="C5317" s="56" t="s">
        <v>9844</v>
      </c>
      <c r="D5317" s="32">
        <v>246931</v>
      </c>
      <c r="E5317" s="32">
        <v>-234584</v>
      </c>
      <c r="F5317" s="32">
        <v>12347</v>
      </c>
      <c r="G5317" s="32">
        <v>0</v>
      </c>
      <c r="H5317" s="32">
        <v>0</v>
      </c>
      <c r="I5317" s="32">
        <v>0</v>
      </c>
      <c r="J5317" s="32">
        <v>0</v>
      </c>
      <c r="K5317" s="32">
        <v>0</v>
      </c>
      <c r="L5317" s="32"/>
    </row>
    <row r="5318" spans="1:12">
      <c r="A5318" s="56"/>
      <c r="B5318" s="56" t="s">
        <v>388</v>
      </c>
      <c r="C5318" s="56" t="s">
        <v>387</v>
      </c>
      <c r="D5318" s="32">
        <v>260000</v>
      </c>
      <c r="E5318" s="32">
        <v>-245809</v>
      </c>
      <c r="F5318" s="32">
        <v>14191</v>
      </c>
      <c r="G5318" s="32">
        <v>-1190.57</v>
      </c>
      <c r="H5318" s="32">
        <v>0</v>
      </c>
      <c r="I5318" s="32">
        <v>0</v>
      </c>
      <c r="J5318" s="32">
        <v>1190.57</v>
      </c>
      <c r="K5318" s="32">
        <v>0</v>
      </c>
      <c r="L5318" s="32"/>
    </row>
    <row r="5319" spans="1:12">
      <c r="A5319" s="56"/>
      <c r="B5319" s="56" t="s">
        <v>390</v>
      </c>
      <c r="C5319" s="56" t="s">
        <v>389</v>
      </c>
      <c r="D5319" s="32">
        <v>260120</v>
      </c>
      <c r="E5319" s="32">
        <v>-201530</v>
      </c>
      <c r="F5319" s="32">
        <v>58590</v>
      </c>
      <c r="G5319" s="32">
        <v>-7739.02</v>
      </c>
      <c r="H5319" s="32">
        <v>-7824.06</v>
      </c>
      <c r="I5319" s="32">
        <v>-7824.07</v>
      </c>
      <c r="J5319" s="32">
        <v>-85.039999999999964</v>
      </c>
      <c r="K5319" s="32">
        <v>-9.999999999308784E-3</v>
      </c>
      <c r="L5319" s="32"/>
    </row>
    <row r="5320" spans="1:12">
      <c r="A5320" s="56"/>
      <c r="B5320" s="56" t="s">
        <v>8229</v>
      </c>
      <c r="C5320" s="56" t="s">
        <v>10529</v>
      </c>
      <c r="D5320" s="32">
        <v>260750</v>
      </c>
      <c r="E5320" s="32">
        <v>-247712</v>
      </c>
      <c r="F5320" s="32">
        <v>13038</v>
      </c>
      <c r="G5320" s="32">
        <v>0</v>
      </c>
      <c r="H5320" s="32">
        <v>0</v>
      </c>
      <c r="I5320" s="32">
        <v>0</v>
      </c>
      <c r="J5320" s="32">
        <v>0</v>
      </c>
      <c r="K5320" s="32">
        <v>0</v>
      </c>
      <c r="L5320" s="32"/>
    </row>
    <row r="5321" spans="1:12">
      <c r="A5321" s="56"/>
      <c r="B5321" s="56" t="s">
        <v>1832</v>
      </c>
      <c r="C5321" s="56" t="s">
        <v>1831</v>
      </c>
      <c r="D5321" s="32">
        <v>1123656</v>
      </c>
      <c r="E5321" s="32">
        <v>-713071</v>
      </c>
      <c r="F5321" s="32">
        <v>410585</v>
      </c>
      <c r="G5321" s="32">
        <v>-30112.58</v>
      </c>
      <c r="H5321" s="32">
        <v>-30443.5</v>
      </c>
      <c r="I5321" s="32">
        <v>-30443.49</v>
      </c>
      <c r="J5321" s="32">
        <v>-330.91999999999825</v>
      </c>
      <c r="K5321" s="32">
        <v>9.9999999983992893E-3</v>
      </c>
      <c r="L5321" s="32"/>
    </row>
    <row r="5322" spans="1:12">
      <c r="A5322" s="56"/>
      <c r="B5322" s="56" t="s">
        <v>392</v>
      </c>
      <c r="C5322" s="56" t="s">
        <v>391</v>
      </c>
      <c r="D5322" s="32">
        <v>261736</v>
      </c>
      <c r="E5322" s="32">
        <v>-232029</v>
      </c>
      <c r="F5322" s="32">
        <v>29707</v>
      </c>
      <c r="G5322" s="32">
        <v>-8593.41</v>
      </c>
      <c r="H5322" s="32">
        <v>-8026.81</v>
      </c>
      <c r="I5322" s="32">
        <v>0</v>
      </c>
      <c r="J5322" s="32">
        <v>566.59999999999945</v>
      </c>
      <c r="K5322" s="32">
        <v>8026.81</v>
      </c>
      <c r="L5322" s="32"/>
    </row>
    <row r="5323" spans="1:12">
      <c r="A5323" s="56"/>
      <c r="B5323" s="56" t="s">
        <v>394</v>
      </c>
      <c r="C5323" s="56" t="s">
        <v>393</v>
      </c>
      <c r="D5323" s="32">
        <v>267000</v>
      </c>
      <c r="E5323" s="32">
        <v>-202784</v>
      </c>
      <c r="F5323" s="32">
        <v>64216</v>
      </c>
      <c r="G5323" s="32">
        <v>-7845.47</v>
      </c>
      <c r="H5323" s="32">
        <v>-7931.69</v>
      </c>
      <c r="I5323" s="32">
        <v>-7931.69</v>
      </c>
      <c r="J5323" s="32">
        <v>-86.219999999999345</v>
      </c>
      <c r="K5323" s="32">
        <v>0</v>
      </c>
      <c r="L5323" s="32"/>
    </row>
    <row r="5324" spans="1:12">
      <c r="A5324" s="56"/>
      <c r="B5324" s="56" t="s">
        <v>7697</v>
      </c>
      <c r="C5324" s="56" t="s">
        <v>9430</v>
      </c>
      <c r="D5324" s="32">
        <v>280575</v>
      </c>
      <c r="E5324" s="32">
        <v>-266546</v>
      </c>
      <c r="F5324" s="32">
        <v>14029</v>
      </c>
      <c r="G5324" s="32">
        <v>0</v>
      </c>
      <c r="H5324" s="32">
        <v>0</v>
      </c>
      <c r="I5324" s="32">
        <v>0</v>
      </c>
      <c r="J5324" s="32">
        <v>0</v>
      </c>
      <c r="K5324" s="32">
        <v>0</v>
      </c>
      <c r="L5324" s="32"/>
    </row>
    <row r="5325" spans="1:12">
      <c r="A5325" s="56"/>
      <c r="B5325" s="56" t="s">
        <v>11345</v>
      </c>
      <c r="C5325" s="56" t="s">
        <v>9845</v>
      </c>
      <c r="D5325" s="32">
        <v>299000</v>
      </c>
      <c r="E5325" s="32">
        <v>-284050</v>
      </c>
      <c r="F5325" s="32">
        <v>14950</v>
      </c>
      <c r="G5325" s="32">
        <v>0</v>
      </c>
      <c r="H5325" s="32">
        <v>0</v>
      </c>
      <c r="I5325" s="32">
        <v>0</v>
      </c>
      <c r="J5325" s="32">
        <v>0</v>
      </c>
      <c r="K5325" s="32">
        <v>0</v>
      </c>
      <c r="L5325" s="32"/>
    </row>
    <row r="5326" spans="1:12">
      <c r="A5326" s="56"/>
      <c r="B5326" s="56" t="s">
        <v>8228</v>
      </c>
      <c r="C5326" s="56" t="s">
        <v>10530</v>
      </c>
      <c r="D5326" s="32">
        <v>313395</v>
      </c>
      <c r="E5326" s="32">
        <v>-297725</v>
      </c>
      <c r="F5326" s="32">
        <v>15670</v>
      </c>
      <c r="G5326" s="32">
        <v>0</v>
      </c>
      <c r="H5326" s="32">
        <v>0</v>
      </c>
      <c r="I5326" s="32">
        <v>0</v>
      </c>
      <c r="J5326" s="32">
        <v>0</v>
      </c>
      <c r="K5326" s="32">
        <v>0</v>
      </c>
      <c r="L5326" s="32"/>
    </row>
    <row r="5327" spans="1:12">
      <c r="A5327" s="56"/>
      <c r="B5327" s="56" t="s">
        <v>7698</v>
      </c>
      <c r="C5327" s="56" t="s">
        <v>9431</v>
      </c>
      <c r="D5327" s="32">
        <v>313593</v>
      </c>
      <c r="E5327" s="32">
        <v>-297913</v>
      </c>
      <c r="F5327" s="32">
        <v>15680</v>
      </c>
      <c r="G5327" s="32">
        <v>0</v>
      </c>
      <c r="H5327" s="32">
        <v>0</v>
      </c>
      <c r="I5327" s="32">
        <v>0</v>
      </c>
      <c r="J5327" s="32">
        <v>0</v>
      </c>
      <c r="K5327" s="32">
        <v>0</v>
      </c>
      <c r="L5327" s="32"/>
    </row>
    <row r="5328" spans="1:12">
      <c r="A5328" s="56"/>
      <c r="B5328" s="56" t="s">
        <v>9104</v>
      </c>
      <c r="C5328" s="56" t="s">
        <v>9432</v>
      </c>
      <c r="D5328" s="32">
        <v>326298</v>
      </c>
      <c r="E5328" s="32">
        <v>-309983</v>
      </c>
      <c r="F5328" s="32">
        <v>16315</v>
      </c>
      <c r="G5328" s="32">
        <v>0</v>
      </c>
      <c r="H5328" s="32">
        <v>0</v>
      </c>
      <c r="I5328" s="32">
        <v>0</v>
      </c>
      <c r="J5328" s="32">
        <v>0</v>
      </c>
      <c r="K5328" s="32">
        <v>0</v>
      </c>
      <c r="L5328" s="32"/>
    </row>
    <row r="5329" spans="1:12">
      <c r="A5329" s="56"/>
      <c r="B5329" s="56" t="s">
        <v>396</v>
      </c>
      <c r="C5329" s="56" t="s">
        <v>395</v>
      </c>
      <c r="D5329" s="32">
        <v>343125</v>
      </c>
      <c r="E5329" s="32">
        <v>-257260</v>
      </c>
      <c r="F5329" s="32">
        <v>85865</v>
      </c>
      <c r="G5329" s="32">
        <v>-10003.950000000001</v>
      </c>
      <c r="H5329" s="32">
        <v>-10113.879999999999</v>
      </c>
      <c r="I5329" s="32">
        <v>-10113.879999999999</v>
      </c>
      <c r="J5329" s="32">
        <v>-109.92999999999847</v>
      </c>
      <c r="K5329" s="32">
        <v>0</v>
      </c>
      <c r="L5329" s="32"/>
    </row>
    <row r="5330" spans="1:12">
      <c r="A5330" s="56"/>
      <c r="B5330" s="56" t="s">
        <v>398</v>
      </c>
      <c r="C5330" s="56" t="s">
        <v>397</v>
      </c>
      <c r="D5330" s="32">
        <v>408883</v>
      </c>
      <c r="E5330" s="32">
        <v>-282273</v>
      </c>
      <c r="F5330" s="32">
        <v>126610</v>
      </c>
      <c r="G5330" s="32">
        <v>-11392.82</v>
      </c>
      <c r="H5330" s="32">
        <v>-11518.02</v>
      </c>
      <c r="I5330" s="32">
        <v>-11518.01</v>
      </c>
      <c r="J5330" s="32">
        <v>-125.20000000000073</v>
      </c>
      <c r="K5330" s="32">
        <v>1.0000000000218279E-2</v>
      </c>
      <c r="L5330" s="32"/>
    </row>
    <row r="5331" spans="1:12">
      <c r="A5331" s="56"/>
      <c r="B5331" s="56" t="s">
        <v>7699</v>
      </c>
      <c r="C5331" s="56" t="s">
        <v>9433</v>
      </c>
      <c r="D5331" s="32">
        <v>375000</v>
      </c>
      <c r="E5331" s="32">
        <v>-356250</v>
      </c>
      <c r="F5331" s="32">
        <v>18750</v>
      </c>
      <c r="G5331" s="32">
        <v>0</v>
      </c>
      <c r="H5331" s="32">
        <v>0</v>
      </c>
      <c r="I5331" s="32">
        <v>0</v>
      </c>
      <c r="J5331" s="32">
        <v>0</v>
      </c>
      <c r="K5331" s="32">
        <v>0</v>
      </c>
      <c r="L5331" s="32"/>
    </row>
    <row r="5332" spans="1:12">
      <c r="A5332" s="56"/>
      <c r="B5332" s="56" t="s">
        <v>7699</v>
      </c>
      <c r="C5332" s="56" t="s">
        <v>9434</v>
      </c>
      <c r="D5332" s="32">
        <v>375000</v>
      </c>
      <c r="E5332" s="32">
        <v>-356250</v>
      </c>
      <c r="F5332" s="32">
        <v>18750</v>
      </c>
      <c r="G5332" s="32">
        <v>0</v>
      </c>
      <c r="H5332" s="32">
        <v>0</v>
      </c>
      <c r="I5332" s="32">
        <v>0</v>
      </c>
      <c r="J5332" s="32">
        <v>0</v>
      </c>
      <c r="K5332" s="32">
        <v>0</v>
      </c>
      <c r="L5332" s="32"/>
    </row>
    <row r="5333" spans="1:12">
      <c r="A5333" s="56"/>
      <c r="B5333" s="56" t="s">
        <v>400</v>
      </c>
      <c r="C5333" s="56" t="s">
        <v>399</v>
      </c>
      <c r="D5333" s="32">
        <v>381308</v>
      </c>
      <c r="E5333" s="32">
        <v>-361805</v>
      </c>
      <c r="F5333" s="32">
        <v>19503</v>
      </c>
      <c r="G5333" s="32">
        <v>-437.98</v>
      </c>
      <c r="H5333" s="32">
        <v>0</v>
      </c>
      <c r="I5333" s="32">
        <v>0</v>
      </c>
      <c r="J5333" s="32">
        <v>437.98</v>
      </c>
      <c r="K5333" s="32">
        <v>0</v>
      </c>
      <c r="L5333" s="32"/>
    </row>
    <row r="5334" spans="1:12">
      <c r="A5334" s="56"/>
      <c r="B5334" s="56" t="s">
        <v>8230</v>
      </c>
      <c r="C5334" s="56" t="s">
        <v>10531</v>
      </c>
      <c r="D5334" s="32">
        <v>433003</v>
      </c>
      <c r="E5334" s="32">
        <v>-411353</v>
      </c>
      <c r="F5334" s="32">
        <v>21650</v>
      </c>
      <c r="G5334" s="32">
        <v>0</v>
      </c>
      <c r="H5334" s="32">
        <v>0</v>
      </c>
      <c r="I5334" s="32">
        <v>0</v>
      </c>
      <c r="J5334" s="32">
        <v>0</v>
      </c>
      <c r="K5334" s="32">
        <v>0</v>
      </c>
      <c r="L5334" s="32"/>
    </row>
    <row r="5335" spans="1:12">
      <c r="A5335" s="56"/>
      <c r="B5335" s="56" t="s">
        <v>7700</v>
      </c>
      <c r="C5335" s="56" t="s">
        <v>9435</v>
      </c>
      <c r="D5335" s="32">
        <v>470413</v>
      </c>
      <c r="E5335" s="32">
        <v>-446892</v>
      </c>
      <c r="F5335" s="32">
        <v>23521</v>
      </c>
      <c r="G5335" s="32">
        <v>0</v>
      </c>
      <c r="H5335" s="32">
        <v>0</v>
      </c>
      <c r="I5335" s="32">
        <v>0</v>
      </c>
      <c r="J5335" s="32">
        <v>0</v>
      </c>
      <c r="K5335" s="32">
        <v>0</v>
      </c>
      <c r="L5335" s="32"/>
    </row>
    <row r="5336" spans="1:12">
      <c r="A5336" s="56"/>
      <c r="B5336" s="56" t="s">
        <v>9105</v>
      </c>
      <c r="C5336" s="56" t="s">
        <v>9436</v>
      </c>
      <c r="D5336" s="32">
        <v>527547</v>
      </c>
      <c r="E5336" s="32">
        <v>-501170</v>
      </c>
      <c r="F5336" s="32">
        <v>26377</v>
      </c>
      <c r="G5336" s="32">
        <v>0</v>
      </c>
      <c r="H5336" s="32">
        <v>0</v>
      </c>
      <c r="I5336" s="32">
        <v>0</v>
      </c>
      <c r="J5336" s="32">
        <v>0</v>
      </c>
      <c r="K5336" s="32">
        <v>0</v>
      </c>
      <c r="L5336" s="32"/>
    </row>
    <row r="5337" spans="1:12">
      <c r="A5337" s="56"/>
      <c r="B5337" s="56" t="s">
        <v>8212</v>
      </c>
      <c r="C5337" s="56" t="s">
        <v>401</v>
      </c>
      <c r="D5337" s="32">
        <v>547678</v>
      </c>
      <c r="E5337" s="32">
        <v>-520294</v>
      </c>
      <c r="F5337" s="32">
        <v>27384</v>
      </c>
      <c r="G5337" s="32">
        <v>0</v>
      </c>
      <c r="H5337" s="32">
        <v>0</v>
      </c>
      <c r="I5337" s="32">
        <v>0</v>
      </c>
      <c r="J5337" s="32">
        <v>0</v>
      </c>
      <c r="K5337" s="32">
        <v>0</v>
      </c>
      <c r="L5337" s="32"/>
    </row>
    <row r="5338" spans="1:12">
      <c r="A5338" s="56"/>
      <c r="B5338" s="56" t="s">
        <v>403</v>
      </c>
      <c r="C5338" s="56" t="s">
        <v>402</v>
      </c>
      <c r="D5338" s="32">
        <v>558983</v>
      </c>
      <c r="E5338" s="32">
        <v>-413423</v>
      </c>
      <c r="F5338" s="32">
        <v>145560</v>
      </c>
      <c r="G5338" s="32">
        <v>-16167.04</v>
      </c>
      <c r="H5338" s="32">
        <v>-16344.69</v>
      </c>
      <c r="I5338" s="32">
        <v>-16344.7</v>
      </c>
      <c r="J5338" s="32">
        <v>-177.64999999999964</v>
      </c>
      <c r="K5338" s="32">
        <v>-1.0000000000218279E-2</v>
      </c>
      <c r="L5338" s="32"/>
    </row>
    <row r="5339" spans="1:12">
      <c r="A5339" s="56"/>
      <c r="B5339" s="56" t="s">
        <v>7699</v>
      </c>
      <c r="C5339" s="56" t="s">
        <v>9437</v>
      </c>
      <c r="D5339" s="32">
        <v>562500</v>
      </c>
      <c r="E5339" s="32">
        <v>-534375</v>
      </c>
      <c r="F5339" s="32">
        <v>28125</v>
      </c>
      <c r="G5339" s="32">
        <v>0</v>
      </c>
      <c r="H5339" s="32">
        <v>0</v>
      </c>
      <c r="I5339" s="32">
        <v>0</v>
      </c>
      <c r="J5339" s="32">
        <v>0</v>
      </c>
      <c r="K5339" s="32">
        <v>0</v>
      </c>
      <c r="L5339" s="32"/>
    </row>
    <row r="5340" spans="1:12">
      <c r="A5340" s="56"/>
      <c r="B5340" s="56" t="s">
        <v>8260</v>
      </c>
      <c r="C5340" s="56" t="s">
        <v>10532</v>
      </c>
      <c r="D5340" s="32">
        <v>564999</v>
      </c>
      <c r="E5340" s="32">
        <v>-536749</v>
      </c>
      <c r="F5340" s="32">
        <v>28250</v>
      </c>
      <c r="G5340" s="32">
        <v>0</v>
      </c>
      <c r="H5340" s="32">
        <v>0</v>
      </c>
      <c r="I5340" s="32">
        <v>0</v>
      </c>
      <c r="J5340" s="32">
        <v>0</v>
      </c>
      <c r="K5340" s="32">
        <v>0</v>
      </c>
      <c r="L5340" s="32"/>
    </row>
    <row r="5341" spans="1:12">
      <c r="A5341" s="56"/>
      <c r="B5341" s="56" t="s">
        <v>405</v>
      </c>
      <c r="C5341" s="56" t="s">
        <v>404</v>
      </c>
      <c r="D5341" s="32">
        <v>580000</v>
      </c>
      <c r="E5341" s="32">
        <v>-458237</v>
      </c>
      <c r="F5341" s="32">
        <v>121763</v>
      </c>
      <c r="G5341" s="32">
        <v>-17477.009999999998</v>
      </c>
      <c r="H5341" s="32">
        <v>-17669.07</v>
      </c>
      <c r="I5341" s="32">
        <v>-17669.060000000001</v>
      </c>
      <c r="J5341" s="32">
        <v>-192.06000000000131</v>
      </c>
      <c r="K5341" s="32">
        <v>9.9999999983992893E-3</v>
      </c>
      <c r="L5341" s="32"/>
    </row>
    <row r="5342" spans="1:12">
      <c r="A5342" s="56"/>
      <c r="B5342" s="56" t="s">
        <v>7701</v>
      </c>
      <c r="C5342" s="56" t="s">
        <v>9438</v>
      </c>
      <c r="D5342" s="32">
        <v>592734</v>
      </c>
      <c r="E5342" s="32">
        <v>-563097</v>
      </c>
      <c r="F5342" s="32">
        <v>29637</v>
      </c>
      <c r="G5342" s="32">
        <v>0</v>
      </c>
      <c r="H5342" s="32">
        <v>0</v>
      </c>
      <c r="I5342" s="32">
        <v>0</v>
      </c>
      <c r="J5342" s="32">
        <v>0</v>
      </c>
      <c r="K5342" s="32">
        <v>0</v>
      </c>
      <c r="L5342" s="32"/>
    </row>
    <row r="5343" spans="1:12">
      <c r="A5343" s="56"/>
      <c r="B5343" s="56" t="s">
        <v>9106</v>
      </c>
      <c r="C5343" s="56" t="s">
        <v>9439</v>
      </c>
      <c r="D5343" s="32">
        <v>596250</v>
      </c>
      <c r="E5343" s="32">
        <v>-566438</v>
      </c>
      <c r="F5343" s="32">
        <v>29812</v>
      </c>
      <c r="G5343" s="32">
        <v>0</v>
      </c>
      <c r="H5343" s="32">
        <v>0</v>
      </c>
      <c r="I5343" s="32">
        <v>0</v>
      </c>
      <c r="J5343" s="32">
        <v>0</v>
      </c>
      <c r="K5343" s="32">
        <v>0</v>
      </c>
      <c r="L5343" s="32"/>
    </row>
    <row r="5344" spans="1:12">
      <c r="A5344" s="56"/>
      <c r="B5344" s="56" t="s">
        <v>7702</v>
      </c>
      <c r="C5344" s="56" t="s">
        <v>9440</v>
      </c>
      <c r="D5344" s="32">
        <v>614986</v>
      </c>
      <c r="E5344" s="32">
        <v>-584237</v>
      </c>
      <c r="F5344" s="32">
        <v>30749</v>
      </c>
      <c r="G5344" s="32">
        <v>0</v>
      </c>
      <c r="H5344" s="32">
        <v>0</v>
      </c>
      <c r="I5344" s="32">
        <v>0</v>
      </c>
      <c r="J5344" s="32">
        <v>0</v>
      </c>
      <c r="K5344" s="32">
        <v>0</v>
      </c>
      <c r="L5344" s="32"/>
    </row>
    <row r="5345" spans="1:12">
      <c r="A5345" s="56"/>
      <c r="B5345" s="56" t="s">
        <v>7516</v>
      </c>
      <c r="C5345" s="56" t="s">
        <v>10533</v>
      </c>
      <c r="D5345" s="32">
        <v>688430</v>
      </c>
      <c r="E5345" s="32">
        <v>-654008</v>
      </c>
      <c r="F5345" s="32">
        <v>34422</v>
      </c>
      <c r="G5345" s="32">
        <v>0</v>
      </c>
      <c r="H5345" s="32">
        <v>0</v>
      </c>
      <c r="I5345" s="32">
        <v>0</v>
      </c>
      <c r="J5345" s="32">
        <v>0</v>
      </c>
      <c r="K5345" s="32">
        <v>0</v>
      </c>
      <c r="L5345" s="32"/>
    </row>
    <row r="5346" spans="1:12">
      <c r="A5346" s="56"/>
      <c r="B5346" s="56" t="s">
        <v>407</v>
      </c>
      <c r="C5346" s="56" t="s">
        <v>406</v>
      </c>
      <c r="D5346" s="32">
        <v>750000</v>
      </c>
      <c r="E5346" s="32">
        <v>-537752</v>
      </c>
      <c r="F5346" s="32">
        <v>212248</v>
      </c>
      <c r="G5346" s="32">
        <v>-21316.400000000001</v>
      </c>
      <c r="H5346" s="32">
        <v>-21550.65</v>
      </c>
      <c r="I5346" s="32">
        <v>-21550.639999999999</v>
      </c>
      <c r="J5346" s="32">
        <v>-234.25</v>
      </c>
      <c r="K5346" s="32">
        <v>1.0000000002037268E-2</v>
      </c>
      <c r="L5346" s="32"/>
    </row>
    <row r="5347" spans="1:12">
      <c r="A5347" s="56"/>
      <c r="B5347" s="56" t="s">
        <v>409</v>
      </c>
      <c r="C5347" s="56" t="s">
        <v>408</v>
      </c>
      <c r="D5347" s="32">
        <v>750000</v>
      </c>
      <c r="E5347" s="32">
        <v>-537752</v>
      </c>
      <c r="F5347" s="32">
        <v>212248</v>
      </c>
      <c r="G5347" s="32">
        <v>-21316.400000000001</v>
      </c>
      <c r="H5347" s="32">
        <v>-21550.65</v>
      </c>
      <c r="I5347" s="32">
        <v>-21550.639999999999</v>
      </c>
      <c r="J5347" s="32">
        <v>-234.25</v>
      </c>
      <c r="K5347" s="32">
        <v>1.0000000002037268E-2</v>
      </c>
      <c r="L5347" s="32"/>
    </row>
    <row r="5348" spans="1:12">
      <c r="A5348" s="56"/>
      <c r="B5348" s="56" t="s">
        <v>411</v>
      </c>
      <c r="C5348" s="56" t="s">
        <v>410</v>
      </c>
      <c r="D5348" s="32">
        <v>789303</v>
      </c>
      <c r="E5348" s="32">
        <v>-604571</v>
      </c>
      <c r="F5348" s="32">
        <v>184732</v>
      </c>
      <c r="G5348" s="32">
        <v>-23314.5</v>
      </c>
      <c r="H5348" s="32">
        <v>-23570.71</v>
      </c>
      <c r="I5348" s="32">
        <v>-23570.71</v>
      </c>
      <c r="J5348" s="32">
        <v>-256.20999999999913</v>
      </c>
      <c r="K5348" s="32">
        <v>0</v>
      </c>
      <c r="L5348" s="32"/>
    </row>
    <row r="5349" spans="1:12">
      <c r="A5349" s="56"/>
      <c r="B5349" s="56" t="s">
        <v>7703</v>
      </c>
      <c r="C5349" s="56" t="s">
        <v>9441</v>
      </c>
      <c r="D5349" s="32">
        <v>846800</v>
      </c>
      <c r="E5349" s="32">
        <v>-804460</v>
      </c>
      <c r="F5349" s="32">
        <v>42340</v>
      </c>
      <c r="G5349" s="32">
        <v>0</v>
      </c>
      <c r="H5349" s="32">
        <v>0</v>
      </c>
      <c r="I5349" s="32">
        <v>0</v>
      </c>
      <c r="J5349" s="32">
        <v>0</v>
      </c>
      <c r="K5349" s="32">
        <v>0</v>
      </c>
      <c r="L5349" s="32"/>
    </row>
    <row r="5350" spans="1:12">
      <c r="A5350" s="56"/>
      <c r="B5350" s="56" t="s">
        <v>1834</v>
      </c>
      <c r="C5350" s="56" t="s">
        <v>1833</v>
      </c>
      <c r="D5350" s="32">
        <v>877383</v>
      </c>
      <c r="E5350" s="32">
        <v>-635400</v>
      </c>
      <c r="F5350" s="32">
        <v>241983</v>
      </c>
      <c r="G5350" s="32">
        <v>-25074.27</v>
      </c>
      <c r="H5350" s="32">
        <v>-25349.82</v>
      </c>
      <c r="I5350" s="32">
        <v>-25349.81</v>
      </c>
      <c r="J5350" s="32">
        <v>-275.54999999999927</v>
      </c>
      <c r="K5350" s="32">
        <v>9.9999999983992893E-3</v>
      </c>
      <c r="L5350" s="32"/>
    </row>
    <row r="5351" spans="1:12">
      <c r="A5351" s="56"/>
      <c r="B5351" s="56" t="s">
        <v>413</v>
      </c>
      <c r="C5351" s="56" t="s">
        <v>412</v>
      </c>
      <c r="D5351" s="32">
        <v>997465</v>
      </c>
      <c r="E5351" s="32">
        <v>-772795</v>
      </c>
      <c r="F5351" s="32">
        <v>224670</v>
      </c>
      <c r="G5351" s="32">
        <v>-29676.36</v>
      </c>
      <c r="H5351" s="32">
        <v>-30002.47</v>
      </c>
      <c r="I5351" s="32">
        <v>-30002.47</v>
      </c>
      <c r="J5351" s="32">
        <v>-326.11000000000058</v>
      </c>
      <c r="K5351" s="32">
        <v>0</v>
      </c>
      <c r="L5351" s="32"/>
    </row>
    <row r="5352" spans="1:12">
      <c r="A5352" s="56"/>
      <c r="B5352" s="56" t="s">
        <v>7283</v>
      </c>
      <c r="C5352" s="56" t="s">
        <v>9719</v>
      </c>
      <c r="D5352" s="32">
        <v>1253364</v>
      </c>
      <c r="E5352" s="32">
        <v>-1190696</v>
      </c>
      <c r="F5352" s="32">
        <v>62668</v>
      </c>
      <c r="G5352" s="32">
        <v>0</v>
      </c>
      <c r="H5352" s="32">
        <v>0</v>
      </c>
      <c r="I5352" s="32">
        <v>0</v>
      </c>
      <c r="J5352" s="32">
        <v>0</v>
      </c>
      <c r="K5352" s="32">
        <v>0</v>
      </c>
      <c r="L5352" s="32"/>
    </row>
    <row r="5353" spans="1:12">
      <c r="A5353" s="56"/>
      <c r="B5353" s="56" t="s">
        <v>8213</v>
      </c>
      <c r="C5353" s="56" t="s">
        <v>414</v>
      </c>
      <c r="D5353" s="32">
        <v>1324396</v>
      </c>
      <c r="E5353" s="32">
        <v>-1258176</v>
      </c>
      <c r="F5353" s="32">
        <v>66220</v>
      </c>
      <c r="G5353" s="32">
        <v>0</v>
      </c>
      <c r="H5353" s="32">
        <v>0</v>
      </c>
      <c r="I5353" s="32">
        <v>0</v>
      </c>
      <c r="J5353" s="32">
        <v>0</v>
      </c>
      <c r="K5353" s="32">
        <v>0</v>
      </c>
      <c r="L5353" s="32"/>
    </row>
    <row r="5354" spans="1:12">
      <c r="A5354" s="56"/>
      <c r="B5354" s="56" t="s">
        <v>416</v>
      </c>
      <c r="C5354" s="56" t="s">
        <v>415</v>
      </c>
      <c r="D5354" s="32">
        <v>1462500</v>
      </c>
      <c r="E5354" s="32">
        <v>-1310573</v>
      </c>
      <c r="F5354" s="32">
        <v>151927</v>
      </c>
      <c r="G5354" s="32">
        <v>-48452.81</v>
      </c>
      <c r="H5354" s="32">
        <v>-30349.57</v>
      </c>
      <c r="I5354" s="32">
        <v>0</v>
      </c>
      <c r="J5354" s="32">
        <v>18103.239999999998</v>
      </c>
      <c r="K5354" s="32">
        <v>30349.57</v>
      </c>
      <c r="L5354" s="32"/>
    </row>
    <row r="5355" spans="1:12">
      <c r="A5355" s="56"/>
      <c r="B5355" s="56" t="s">
        <v>7713</v>
      </c>
      <c r="C5355" s="56" t="s">
        <v>9442</v>
      </c>
      <c r="D5355" s="32">
        <v>1600000</v>
      </c>
      <c r="E5355" s="32">
        <v>-1520000</v>
      </c>
      <c r="F5355" s="32">
        <v>80000</v>
      </c>
      <c r="G5355" s="32">
        <v>0</v>
      </c>
      <c r="H5355" s="32">
        <v>0</v>
      </c>
      <c r="I5355" s="32">
        <v>0</v>
      </c>
      <c r="J5355" s="32">
        <v>0</v>
      </c>
      <c r="K5355" s="32">
        <v>0</v>
      </c>
      <c r="L5355" s="32"/>
    </row>
    <row r="5356" spans="1:12">
      <c r="A5356" s="56"/>
      <c r="B5356" s="56" t="s">
        <v>7517</v>
      </c>
      <c r="C5356" s="56" t="s">
        <v>9846</v>
      </c>
      <c r="D5356" s="32">
        <v>1601890</v>
      </c>
      <c r="E5356" s="32">
        <v>-1521796</v>
      </c>
      <c r="F5356" s="32">
        <v>80094</v>
      </c>
      <c r="G5356" s="32">
        <v>0</v>
      </c>
      <c r="H5356" s="32">
        <v>0</v>
      </c>
      <c r="I5356" s="32">
        <v>0</v>
      </c>
      <c r="J5356" s="32">
        <v>0</v>
      </c>
      <c r="K5356" s="32">
        <v>0</v>
      </c>
      <c r="L5356" s="32"/>
    </row>
    <row r="5357" spans="1:12">
      <c r="A5357" s="56"/>
      <c r="B5357" s="56" t="s">
        <v>7704</v>
      </c>
      <c r="C5357" s="56" t="s">
        <v>9443</v>
      </c>
      <c r="D5357" s="32">
        <v>1620000</v>
      </c>
      <c r="E5357" s="32">
        <v>-1539000</v>
      </c>
      <c r="F5357" s="32">
        <v>81000</v>
      </c>
      <c r="G5357" s="32">
        <v>0</v>
      </c>
      <c r="H5357" s="32">
        <v>0</v>
      </c>
      <c r="I5357" s="32">
        <v>0</v>
      </c>
      <c r="J5357" s="32">
        <v>0</v>
      </c>
      <c r="K5357" s="32">
        <v>0</v>
      </c>
      <c r="L5357" s="32"/>
    </row>
    <row r="5358" spans="1:12">
      <c r="A5358" s="56"/>
      <c r="B5358" s="56" t="s">
        <v>418</v>
      </c>
      <c r="C5358" s="56" t="s">
        <v>417</v>
      </c>
      <c r="D5358" s="32">
        <v>1768940</v>
      </c>
      <c r="E5358" s="32">
        <v>-1329211</v>
      </c>
      <c r="F5358" s="32">
        <v>439729</v>
      </c>
      <c r="G5358" s="32">
        <v>-51642.45</v>
      </c>
      <c r="H5358" s="32">
        <v>-52209.94</v>
      </c>
      <c r="I5358" s="32">
        <v>-52209.95</v>
      </c>
      <c r="J5358" s="32">
        <v>-567.49000000000524</v>
      </c>
      <c r="K5358" s="32">
        <v>-9.9999999947613105E-3</v>
      </c>
      <c r="L5358" s="32"/>
    </row>
    <row r="5359" spans="1:12">
      <c r="A5359" s="56"/>
      <c r="B5359" s="56" t="s">
        <v>7788</v>
      </c>
      <c r="C5359" s="56" t="s">
        <v>10191</v>
      </c>
      <c r="D5359" s="32">
        <v>2125000</v>
      </c>
      <c r="E5359" s="32">
        <v>-2018750</v>
      </c>
      <c r="F5359" s="32">
        <v>106250</v>
      </c>
      <c r="G5359" s="32">
        <v>0</v>
      </c>
      <c r="H5359" s="32">
        <v>0</v>
      </c>
      <c r="I5359" s="32">
        <v>0</v>
      </c>
      <c r="J5359" s="32">
        <v>0</v>
      </c>
      <c r="K5359" s="32">
        <v>0</v>
      </c>
      <c r="L5359" s="32"/>
    </row>
    <row r="5360" spans="1:12">
      <c r="A5360" s="56"/>
      <c r="B5360" s="56" t="s">
        <v>420</v>
      </c>
      <c r="C5360" s="56" t="s">
        <v>419</v>
      </c>
      <c r="D5360" s="32">
        <v>2485548</v>
      </c>
      <c r="E5360" s="32">
        <v>-1752671</v>
      </c>
      <c r="F5360" s="32">
        <v>732877</v>
      </c>
      <c r="G5360" s="32">
        <v>-70015.83</v>
      </c>
      <c r="H5360" s="32">
        <v>-70785.240000000005</v>
      </c>
      <c r="I5360" s="32">
        <v>-70785.23</v>
      </c>
      <c r="J5360" s="32">
        <v>-769.41000000000349</v>
      </c>
      <c r="K5360" s="32">
        <v>1.0000000009313226E-2</v>
      </c>
      <c r="L5360" s="32"/>
    </row>
    <row r="5361" spans="1:12">
      <c r="A5361" s="56"/>
      <c r="B5361" s="56" t="s">
        <v>422</v>
      </c>
      <c r="C5361" s="56" t="s">
        <v>421</v>
      </c>
      <c r="D5361" s="32">
        <v>2812500</v>
      </c>
      <c r="E5361" s="32">
        <v>-2017318</v>
      </c>
      <c r="F5361" s="32">
        <v>795182</v>
      </c>
      <c r="G5361" s="32">
        <v>-79952.61</v>
      </c>
      <c r="H5361" s="32">
        <v>-80831.210000000006</v>
      </c>
      <c r="I5361" s="32">
        <v>-80831.210000000006</v>
      </c>
      <c r="J5361" s="32">
        <v>-878.60000000000582</v>
      </c>
      <c r="K5361" s="32">
        <v>0</v>
      </c>
      <c r="L5361" s="32"/>
    </row>
    <row r="5362" spans="1:12">
      <c r="A5362" s="56"/>
      <c r="B5362" s="56" t="s">
        <v>7705</v>
      </c>
      <c r="C5362" s="56" t="s">
        <v>9444</v>
      </c>
      <c r="D5362" s="32">
        <v>3825000</v>
      </c>
      <c r="E5362" s="32">
        <v>-3633750</v>
      </c>
      <c r="F5362" s="32">
        <v>191250</v>
      </c>
      <c r="G5362" s="32">
        <v>0</v>
      </c>
      <c r="H5362" s="32">
        <v>0</v>
      </c>
      <c r="I5362" s="32">
        <v>0</v>
      </c>
      <c r="J5362" s="32">
        <v>0</v>
      </c>
      <c r="K5362" s="32">
        <v>0</v>
      </c>
      <c r="L5362" s="32"/>
    </row>
    <row r="5363" spans="1:12">
      <c r="A5363" s="56"/>
      <c r="B5363" s="56" t="s">
        <v>1836</v>
      </c>
      <c r="C5363" s="56" t="s">
        <v>1835</v>
      </c>
      <c r="D5363" s="32">
        <v>4119576</v>
      </c>
      <c r="E5363" s="32">
        <v>-2983391</v>
      </c>
      <c r="F5363" s="32">
        <v>1136185</v>
      </c>
      <c r="G5363" s="32">
        <v>-117731.27</v>
      </c>
      <c r="H5363" s="32">
        <v>-119025.02</v>
      </c>
      <c r="I5363" s="32">
        <v>-119025.02</v>
      </c>
      <c r="J5363" s="32">
        <v>-1293.75</v>
      </c>
      <c r="K5363" s="32">
        <v>0</v>
      </c>
      <c r="L5363" s="32"/>
    </row>
    <row r="5364" spans="1:12">
      <c r="A5364" s="56"/>
      <c r="B5364" s="56" t="s">
        <v>7714</v>
      </c>
      <c r="C5364" s="56" t="s">
        <v>9445</v>
      </c>
      <c r="D5364" s="32">
        <v>6800000</v>
      </c>
      <c r="E5364" s="32">
        <v>-6460000</v>
      </c>
      <c r="F5364" s="32">
        <v>340000</v>
      </c>
      <c r="G5364" s="32">
        <v>0</v>
      </c>
      <c r="H5364" s="32">
        <v>0</v>
      </c>
      <c r="I5364" s="32">
        <v>0</v>
      </c>
      <c r="J5364" s="32">
        <v>0</v>
      </c>
      <c r="K5364" s="32">
        <v>0</v>
      </c>
      <c r="L5364" s="32"/>
    </row>
    <row r="5365" spans="1:12">
      <c r="A5365" s="56"/>
      <c r="B5365" s="56" t="s">
        <v>424</v>
      </c>
      <c r="C5365" s="56" t="s">
        <v>423</v>
      </c>
      <c r="D5365" s="32">
        <v>1920120</v>
      </c>
      <c r="E5365" s="32">
        <v>-1333667</v>
      </c>
      <c r="F5365" s="32">
        <v>586453</v>
      </c>
      <c r="G5365" s="32">
        <v>-54032.31</v>
      </c>
      <c r="H5365" s="32">
        <v>-54626.080000000002</v>
      </c>
      <c r="I5365" s="32">
        <v>-54626.07</v>
      </c>
      <c r="J5365" s="32">
        <v>-593.77000000000407</v>
      </c>
      <c r="K5365" s="32">
        <v>1.0000000002037268E-2</v>
      </c>
      <c r="L5365" s="32"/>
    </row>
    <row r="5366" spans="1:12">
      <c r="A5366" s="56"/>
      <c r="B5366" s="56" t="s">
        <v>426</v>
      </c>
      <c r="C5366" s="56" t="s">
        <v>425</v>
      </c>
      <c r="D5366" s="32">
        <v>1335463</v>
      </c>
      <c r="E5366" s="32">
        <v>-927579</v>
      </c>
      <c r="F5366" s="32">
        <v>407884</v>
      </c>
      <c r="G5366" s="32">
        <v>-37580.03</v>
      </c>
      <c r="H5366" s="32">
        <v>-37993</v>
      </c>
      <c r="I5366" s="32">
        <v>-37993</v>
      </c>
      <c r="J5366" s="32">
        <v>-412.97000000000116</v>
      </c>
      <c r="K5366" s="32">
        <v>0</v>
      </c>
      <c r="L5366" s="32"/>
    </row>
    <row r="5367" spans="1:12">
      <c r="A5367" s="56"/>
      <c r="B5367" s="56" t="s">
        <v>428</v>
      </c>
      <c r="C5367" s="56" t="s">
        <v>427</v>
      </c>
      <c r="D5367" s="32">
        <v>6477119</v>
      </c>
      <c r="E5367" s="32">
        <v>-4498843</v>
      </c>
      <c r="F5367" s="32">
        <v>1978276</v>
      </c>
      <c r="G5367" s="32">
        <v>-182266.64</v>
      </c>
      <c r="H5367" s="32">
        <v>-184269.56</v>
      </c>
      <c r="I5367" s="32">
        <v>-184269.57</v>
      </c>
      <c r="J5367" s="32">
        <v>-2002.9199999999837</v>
      </c>
      <c r="K5367" s="32">
        <v>-1.0000000009313226E-2</v>
      </c>
      <c r="L5367" s="32"/>
    </row>
    <row r="5368" spans="1:12">
      <c r="A5368" s="56"/>
      <c r="B5368" s="56" t="s">
        <v>430</v>
      </c>
      <c r="C5368" s="56" t="s">
        <v>429</v>
      </c>
      <c r="D5368" s="32">
        <v>1033882</v>
      </c>
      <c r="E5368" s="32">
        <v>-718108</v>
      </c>
      <c r="F5368" s="32">
        <v>315774</v>
      </c>
      <c r="G5368" s="32">
        <v>-29093.52</v>
      </c>
      <c r="H5368" s="32">
        <v>-29413.22</v>
      </c>
      <c r="I5368" s="32">
        <v>-29413.23</v>
      </c>
      <c r="J5368" s="32">
        <v>-319.70000000000073</v>
      </c>
      <c r="K5368" s="32">
        <v>-9.9999999983992893E-3</v>
      </c>
      <c r="L5368" s="32"/>
    </row>
    <row r="5369" spans="1:12">
      <c r="A5369" s="56"/>
      <c r="B5369" s="56" t="s">
        <v>432</v>
      </c>
      <c r="C5369" s="56" t="s">
        <v>431</v>
      </c>
      <c r="D5369" s="32">
        <v>2527842</v>
      </c>
      <c r="E5369" s="32">
        <v>-1755775</v>
      </c>
      <c r="F5369" s="32">
        <v>772067</v>
      </c>
      <c r="G5369" s="32">
        <v>-71133.679999999993</v>
      </c>
      <c r="H5369" s="32">
        <v>-71915.38</v>
      </c>
      <c r="I5369" s="32">
        <v>-71915.37</v>
      </c>
      <c r="J5369" s="32">
        <v>-781.70000000001164</v>
      </c>
      <c r="K5369" s="32">
        <v>1.0000000009313226E-2</v>
      </c>
      <c r="L5369" s="32"/>
    </row>
    <row r="5370" spans="1:12">
      <c r="A5370" s="56"/>
      <c r="B5370" s="56" t="s">
        <v>434</v>
      </c>
      <c r="C5370" s="56" t="s">
        <v>433</v>
      </c>
      <c r="D5370" s="32">
        <v>38271</v>
      </c>
      <c r="E5370" s="32">
        <v>-26582</v>
      </c>
      <c r="F5370" s="32">
        <v>11689</v>
      </c>
      <c r="G5370" s="32">
        <v>-1076.95</v>
      </c>
      <c r="H5370" s="32">
        <v>-1088.78</v>
      </c>
      <c r="I5370" s="32">
        <v>-1088.78</v>
      </c>
      <c r="J5370" s="32">
        <v>-11.829999999999927</v>
      </c>
      <c r="K5370" s="32">
        <v>0</v>
      </c>
      <c r="L5370" s="32"/>
    </row>
    <row r="5371" spans="1:12">
      <c r="A5371" s="56"/>
      <c r="B5371" s="56" t="s">
        <v>436</v>
      </c>
      <c r="C5371" s="56" t="s">
        <v>435</v>
      </c>
      <c r="D5371" s="32">
        <v>13871775</v>
      </c>
      <c r="E5371" s="32">
        <v>-9634984</v>
      </c>
      <c r="F5371" s="32">
        <v>4236791</v>
      </c>
      <c r="G5371" s="32">
        <v>-390352.83</v>
      </c>
      <c r="H5371" s="32">
        <v>-394642.41</v>
      </c>
      <c r="I5371" s="32">
        <v>-394642.42</v>
      </c>
      <c r="J5371" s="32">
        <v>-4289.5799999999581</v>
      </c>
      <c r="K5371" s="32">
        <v>-1.0000000009313226E-2</v>
      </c>
      <c r="L5371" s="32"/>
    </row>
    <row r="5372" spans="1:12">
      <c r="A5372" s="56"/>
      <c r="B5372" s="56" t="s">
        <v>438</v>
      </c>
      <c r="C5372" s="56" t="s">
        <v>437</v>
      </c>
      <c r="D5372" s="32">
        <v>794121</v>
      </c>
      <c r="E5372" s="32">
        <v>-551576</v>
      </c>
      <c r="F5372" s="32">
        <v>242545</v>
      </c>
      <c r="G5372" s="32">
        <v>-22346.639999999999</v>
      </c>
      <c r="H5372" s="32">
        <v>-22592.22</v>
      </c>
      <c r="I5372" s="32">
        <v>-22592.21</v>
      </c>
      <c r="J5372" s="32">
        <v>-245.58000000000175</v>
      </c>
      <c r="K5372" s="32">
        <v>1.0000000002037268E-2</v>
      </c>
      <c r="L5372" s="32"/>
    </row>
    <row r="5373" spans="1:12">
      <c r="A5373" s="56"/>
      <c r="B5373" s="56" t="s">
        <v>440</v>
      </c>
      <c r="C5373" s="56" t="s">
        <v>439</v>
      </c>
      <c r="D5373" s="32">
        <v>73676783</v>
      </c>
      <c r="E5373" s="32">
        <v>-52085970</v>
      </c>
      <c r="F5373" s="32">
        <v>21590813</v>
      </c>
      <c r="G5373" s="32">
        <v>-2130110.6</v>
      </c>
      <c r="H5373" s="32">
        <v>-2153518.42</v>
      </c>
      <c r="I5373" s="32">
        <v>-2153518.41</v>
      </c>
      <c r="J5373" s="32">
        <v>-23407.819999999832</v>
      </c>
      <c r="K5373" s="32">
        <v>9.9999997764825821E-3</v>
      </c>
      <c r="L5373" s="32"/>
    </row>
    <row r="5374" spans="1:12">
      <c r="A5374" s="56"/>
      <c r="B5374" s="56" t="s">
        <v>8362</v>
      </c>
      <c r="C5374" s="56" t="s">
        <v>10660</v>
      </c>
      <c r="D5374" s="32">
        <v>27123</v>
      </c>
      <c r="E5374" s="32">
        <v>-27122</v>
      </c>
      <c r="F5374" s="32">
        <v>1</v>
      </c>
      <c r="G5374" s="32">
        <v>0</v>
      </c>
      <c r="H5374" s="32">
        <v>0</v>
      </c>
      <c r="I5374" s="32">
        <v>0</v>
      </c>
      <c r="J5374" s="32">
        <v>0</v>
      </c>
      <c r="K5374" s="32">
        <v>0</v>
      </c>
      <c r="L5374" s="32"/>
    </row>
    <row r="5375" spans="1:12">
      <c r="A5375" s="56"/>
      <c r="B5375" s="56" t="s">
        <v>8363</v>
      </c>
      <c r="C5375" s="56" t="s">
        <v>10661</v>
      </c>
      <c r="D5375" s="32">
        <v>16293</v>
      </c>
      <c r="E5375" s="32">
        <v>-16292</v>
      </c>
      <c r="F5375" s="32">
        <v>1</v>
      </c>
      <c r="G5375" s="32">
        <v>0</v>
      </c>
      <c r="H5375" s="32">
        <v>0</v>
      </c>
      <c r="I5375" s="32">
        <v>0</v>
      </c>
      <c r="J5375" s="32">
        <v>0</v>
      </c>
      <c r="K5375" s="32">
        <v>0</v>
      </c>
      <c r="L5375" s="32"/>
    </row>
    <row r="5376" spans="1:12">
      <c r="A5376" s="56"/>
      <c r="B5376" s="56" t="s">
        <v>8364</v>
      </c>
      <c r="C5376" s="56" t="s">
        <v>10662</v>
      </c>
      <c r="D5376" s="32">
        <v>13233</v>
      </c>
      <c r="E5376" s="32">
        <v>-13232</v>
      </c>
      <c r="F5376" s="32">
        <v>1</v>
      </c>
      <c r="G5376" s="32">
        <v>0</v>
      </c>
      <c r="H5376" s="32">
        <v>0</v>
      </c>
      <c r="I5376" s="32">
        <v>0</v>
      </c>
      <c r="J5376" s="32">
        <v>0</v>
      </c>
      <c r="K5376" s="32">
        <v>0</v>
      </c>
      <c r="L5376" s="32"/>
    </row>
    <row r="5377" spans="1:12">
      <c r="A5377" s="56"/>
      <c r="B5377" s="56" t="s">
        <v>8365</v>
      </c>
      <c r="C5377" s="56" t="s">
        <v>10663</v>
      </c>
      <c r="D5377" s="32">
        <v>12144</v>
      </c>
      <c r="E5377" s="32">
        <v>-12143</v>
      </c>
      <c r="F5377" s="32">
        <v>1</v>
      </c>
      <c r="G5377" s="32">
        <v>0</v>
      </c>
      <c r="H5377" s="32">
        <v>0</v>
      </c>
      <c r="I5377" s="32">
        <v>0</v>
      </c>
      <c r="J5377" s="32">
        <v>0</v>
      </c>
      <c r="K5377" s="32">
        <v>0</v>
      </c>
      <c r="L5377" s="32"/>
    </row>
    <row r="5378" spans="1:12">
      <c r="A5378" s="56"/>
      <c r="B5378" s="56" t="s">
        <v>11339</v>
      </c>
      <c r="C5378" s="56" t="s">
        <v>10664</v>
      </c>
      <c r="D5378" s="32">
        <v>13474</v>
      </c>
      <c r="E5378" s="32">
        <v>-13473</v>
      </c>
      <c r="F5378" s="32">
        <v>1</v>
      </c>
      <c r="G5378" s="32">
        <v>0</v>
      </c>
      <c r="H5378" s="32">
        <v>0</v>
      </c>
      <c r="I5378" s="32">
        <v>0</v>
      </c>
      <c r="J5378" s="32">
        <v>0</v>
      </c>
      <c r="K5378" s="32">
        <v>0</v>
      </c>
      <c r="L5378" s="32"/>
    </row>
    <row r="5379" spans="1:12">
      <c r="A5379" s="56"/>
      <c r="B5379" s="56" t="s">
        <v>8366</v>
      </c>
      <c r="C5379" s="56" t="s">
        <v>10665</v>
      </c>
      <c r="D5379" s="32">
        <v>12155</v>
      </c>
      <c r="E5379" s="32">
        <v>-12154</v>
      </c>
      <c r="F5379" s="32">
        <v>1</v>
      </c>
      <c r="G5379" s="32">
        <v>0</v>
      </c>
      <c r="H5379" s="32">
        <v>0</v>
      </c>
      <c r="I5379" s="32">
        <v>0</v>
      </c>
      <c r="J5379" s="32">
        <v>0</v>
      </c>
      <c r="K5379" s="32">
        <v>0</v>
      </c>
      <c r="L5379" s="32"/>
    </row>
    <row r="5380" spans="1:12">
      <c r="A5380" s="56"/>
      <c r="B5380" s="56" t="s">
        <v>8367</v>
      </c>
      <c r="C5380" s="56" t="s">
        <v>10666</v>
      </c>
      <c r="D5380" s="32">
        <v>16555</v>
      </c>
      <c r="E5380" s="32">
        <v>-16554</v>
      </c>
      <c r="F5380" s="32">
        <v>1</v>
      </c>
      <c r="G5380" s="32">
        <v>0</v>
      </c>
      <c r="H5380" s="32">
        <v>0</v>
      </c>
      <c r="I5380" s="32">
        <v>0</v>
      </c>
      <c r="J5380" s="32">
        <v>0</v>
      </c>
      <c r="K5380" s="32">
        <v>0</v>
      </c>
      <c r="L5380" s="32"/>
    </row>
    <row r="5381" spans="1:12">
      <c r="A5381" s="56"/>
      <c r="B5381" s="56" t="s">
        <v>8368</v>
      </c>
      <c r="C5381" s="56" t="s">
        <v>10667</v>
      </c>
      <c r="D5381" s="32">
        <v>13700</v>
      </c>
      <c r="E5381" s="32">
        <v>-13699</v>
      </c>
      <c r="F5381" s="32">
        <v>1</v>
      </c>
      <c r="G5381" s="32">
        <v>0</v>
      </c>
      <c r="H5381" s="32">
        <v>0</v>
      </c>
      <c r="I5381" s="32">
        <v>0</v>
      </c>
      <c r="J5381" s="32">
        <v>0</v>
      </c>
      <c r="K5381" s="32">
        <v>0</v>
      </c>
      <c r="L5381" s="32"/>
    </row>
    <row r="5382" spans="1:12">
      <c r="A5382" s="56"/>
      <c r="B5382" s="56" t="s">
        <v>8369</v>
      </c>
      <c r="C5382" s="56" t="s">
        <v>10668</v>
      </c>
      <c r="D5382" s="32">
        <v>14671</v>
      </c>
      <c r="E5382" s="32">
        <v>-14670</v>
      </c>
      <c r="F5382" s="32">
        <v>1</v>
      </c>
      <c r="G5382" s="32">
        <v>0</v>
      </c>
      <c r="H5382" s="32">
        <v>0</v>
      </c>
      <c r="I5382" s="32">
        <v>0</v>
      </c>
      <c r="J5382" s="32">
        <v>0</v>
      </c>
      <c r="K5382" s="32">
        <v>0</v>
      </c>
      <c r="L5382" s="32"/>
    </row>
    <row r="5383" spans="1:12">
      <c r="A5383" s="56"/>
      <c r="B5383" s="56" t="s">
        <v>8356</v>
      </c>
      <c r="C5383" s="56" t="s">
        <v>10669</v>
      </c>
      <c r="D5383" s="32">
        <v>12966</v>
      </c>
      <c r="E5383" s="32">
        <v>-12965</v>
      </c>
      <c r="F5383" s="32">
        <v>1</v>
      </c>
      <c r="G5383" s="32">
        <v>0</v>
      </c>
      <c r="H5383" s="32">
        <v>0</v>
      </c>
      <c r="I5383" s="32">
        <v>0</v>
      </c>
      <c r="J5383" s="32">
        <v>0</v>
      </c>
      <c r="K5383" s="32">
        <v>0</v>
      </c>
      <c r="L5383" s="32"/>
    </row>
    <row r="5384" spans="1:12">
      <c r="A5384" s="56"/>
      <c r="B5384" s="56" t="s">
        <v>11341</v>
      </c>
      <c r="C5384" s="56" t="s">
        <v>10670</v>
      </c>
      <c r="D5384" s="32">
        <v>22831</v>
      </c>
      <c r="E5384" s="32">
        <v>-22830</v>
      </c>
      <c r="F5384" s="32">
        <v>1</v>
      </c>
      <c r="G5384" s="32">
        <v>0</v>
      </c>
      <c r="H5384" s="32">
        <v>0</v>
      </c>
      <c r="I5384" s="32">
        <v>0</v>
      </c>
      <c r="J5384" s="32">
        <v>0</v>
      </c>
      <c r="K5384" s="32">
        <v>0</v>
      </c>
      <c r="L5384" s="32"/>
    </row>
    <row r="5385" spans="1:12">
      <c r="A5385" s="56"/>
      <c r="B5385" s="56" t="s">
        <v>11344</v>
      </c>
      <c r="C5385" s="56" t="s">
        <v>10671</v>
      </c>
      <c r="D5385" s="32">
        <v>34750</v>
      </c>
      <c r="E5385" s="32">
        <v>-34749</v>
      </c>
      <c r="F5385" s="32">
        <v>1</v>
      </c>
      <c r="G5385" s="32">
        <v>0</v>
      </c>
      <c r="H5385" s="32">
        <v>0</v>
      </c>
      <c r="I5385" s="32">
        <v>0</v>
      </c>
      <c r="J5385" s="32">
        <v>0</v>
      </c>
      <c r="K5385" s="32">
        <v>0</v>
      </c>
      <c r="L5385" s="32"/>
    </row>
    <row r="5386" spans="1:12">
      <c r="A5386" s="56"/>
      <c r="B5386" s="56" t="s">
        <v>8135</v>
      </c>
      <c r="C5386" s="56" t="s">
        <v>10672</v>
      </c>
      <c r="D5386" s="32">
        <v>15028</v>
      </c>
      <c r="E5386" s="32">
        <v>-15027</v>
      </c>
      <c r="F5386" s="32">
        <v>1</v>
      </c>
      <c r="G5386" s="32">
        <v>0</v>
      </c>
      <c r="H5386" s="32">
        <v>0</v>
      </c>
      <c r="I5386" s="32">
        <v>0</v>
      </c>
      <c r="J5386" s="32">
        <v>0</v>
      </c>
      <c r="K5386" s="32">
        <v>0</v>
      </c>
      <c r="L5386" s="32"/>
    </row>
    <row r="5387" spans="1:12">
      <c r="A5387" s="56"/>
      <c r="B5387" s="56" t="s">
        <v>8136</v>
      </c>
      <c r="C5387" s="56" t="s">
        <v>10673</v>
      </c>
      <c r="D5387" s="32">
        <v>18379</v>
      </c>
      <c r="E5387" s="32">
        <v>-18378</v>
      </c>
      <c r="F5387" s="32">
        <v>1</v>
      </c>
      <c r="G5387" s="32">
        <v>0</v>
      </c>
      <c r="H5387" s="32">
        <v>0</v>
      </c>
      <c r="I5387" s="32">
        <v>0</v>
      </c>
      <c r="J5387" s="32">
        <v>0</v>
      </c>
      <c r="K5387" s="32">
        <v>0</v>
      </c>
      <c r="L5387" s="32"/>
    </row>
    <row r="5388" spans="1:12">
      <c r="A5388" s="56"/>
      <c r="B5388" s="56" t="s">
        <v>8137</v>
      </c>
      <c r="C5388" s="56" t="s">
        <v>10674</v>
      </c>
      <c r="D5388" s="32">
        <v>17711</v>
      </c>
      <c r="E5388" s="32">
        <v>-17710</v>
      </c>
      <c r="F5388" s="32">
        <v>1</v>
      </c>
      <c r="G5388" s="32">
        <v>0</v>
      </c>
      <c r="H5388" s="32">
        <v>0</v>
      </c>
      <c r="I5388" s="32">
        <v>0</v>
      </c>
      <c r="J5388" s="32">
        <v>0</v>
      </c>
      <c r="K5388" s="32">
        <v>0</v>
      </c>
      <c r="L5388" s="32"/>
    </row>
    <row r="5389" spans="1:12">
      <c r="A5389" s="56"/>
      <c r="B5389" s="56" t="s">
        <v>8138</v>
      </c>
      <c r="C5389" s="56" t="s">
        <v>10675</v>
      </c>
      <c r="D5389" s="32">
        <v>41126</v>
      </c>
      <c r="E5389" s="32">
        <v>-41125</v>
      </c>
      <c r="F5389" s="32">
        <v>1</v>
      </c>
      <c r="G5389" s="32">
        <v>0</v>
      </c>
      <c r="H5389" s="32">
        <v>0</v>
      </c>
      <c r="I5389" s="32">
        <v>0</v>
      </c>
      <c r="J5389" s="32">
        <v>0</v>
      </c>
      <c r="K5389" s="32">
        <v>0</v>
      </c>
      <c r="L5389" s="32"/>
    </row>
    <row r="5390" spans="1:12">
      <c r="A5390" s="56"/>
      <c r="B5390" s="56" t="s">
        <v>11339</v>
      </c>
      <c r="C5390" s="56" t="s">
        <v>10676</v>
      </c>
      <c r="D5390" s="32">
        <v>26948</v>
      </c>
      <c r="E5390" s="32">
        <v>-26947</v>
      </c>
      <c r="F5390" s="32">
        <v>1</v>
      </c>
      <c r="G5390" s="32">
        <v>0</v>
      </c>
      <c r="H5390" s="32">
        <v>0</v>
      </c>
      <c r="I5390" s="32">
        <v>0</v>
      </c>
      <c r="J5390" s="32">
        <v>0</v>
      </c>
      <c r="K5390" s="32">
        <v>0</v>
      </c>
      <c r="L5390" s="32"/>
    </row>
    <row r="5391" spans="1:12">
      <c r="A5391" s="56"/>
      <c r="B5391" s="56" t="s">
        <v>11346</v>
      </c>
      <c r="C5391" s="56" t="s">
        <v>10677</v>
      </c>
      <c r="D5391" s="32">
        <v>24200</v>
      </c>
      <c r="E5391" s="32">
        <v>-24199</v>
      </c>
      <c r="F5391" s="32">
        <v>1</v>
      </c>
      <c r="G5391" s="32">
        <v>0</v>
      </c>
      <c r="H5391" s="32">
        <v>0</v>
      </c>
      <c r="I5391" s="32">
        <v>0</v>
      </c>
      <c r="J5391" s="32">
        <v>0</v>
      </c>
      <c r="K5391" s="32">
        <v>0</v>
      </c>
      <c r="L5391" s="32"/>
    </row>
    <row r="5392" spans="1:12">
      <c r="A5392" s="56"/>
      <c r="B5392" s="56" t="s">
        <v>8139</v>
      </c>
      <c r="C5392" s="56" t="s">
        <v>10678</v>
      </c>
      <c r="D5392" s="32">
        <v>31056</v>
      </c>
      <c r="E5392" s="32">
        <v>-31055</v>
      </c>
      <c r="F5392" s="32">
        <v>1</v>
      </c>
      <c r="G5392" s="32">
        <v>0</v>
      </c>
      <c r="H5392" s="32">
        <v>0</v>
      </c>
      <c r="I5392" s="32">
        <v>0</v>
      </c>
      <c r="J5392" s="32">
        <v>0</v>
      </c>
      <c r="K5392" s="32">
        <v>0</v>
      </c>
      <c r="L5392" s="32"/>
    </row>
    <row r="5393" spans="1:12">
      <c r="A5393" s="56"/>
      <c r="B5393" s="56" t="s">
        <v>8140</v>
      </c>
      <c r="C5393" s="56" t="s">
        <v>10679</v>
      </c>
      <c r="D5393" s="32">
        <v>37643</v>
      </c>
      <c r="E5393" s="32">
        <v>-37642</v>
      </c>
      <c r="F5393" s="32">
        <v>1</v>
      </c>
      <c r="G5393" s="32">
        <v>0</v>
      </c>
      <c r="H5393" s="32">
        <v>0</v>
      </c>
      <c r="I5393" s="32">
        <v>0</v>
      </c>
      <c r="J5393" s="32">
        <v>0</v>
      </c>
      <c r="K5393" s="32">
        <v>0</v>
      </c>
      <c r="L5393" s="32"/>
    </row>
    <row r="5394" spans="1:12">
      <c r="A5394" s="56"/>
      <c r="B5394" s="56" t="s">
        <v>8141</v>
      </c>
      <c r="C5394" s="56" t="s">
        <v>10680</v>
      </c>
      <c r="D5394" s="32">
        <v>34125</v>
      </c>
      <c r="E5394" s="32">
        <v>-34124</v>
      </c>
      <c r="F5394" s="32">
        <v>1</v>
      </c>
      <c r="G5394" s="32">
        <v>0</v>
      </c>
      <c r="H5394" s="32">
        <v>0</v>
      </c>
      <c r="I5394" s="32">
        <v>0</v>
      </c>
      <c r="J5394" s="32">
        <v>0</v>
      </c>
      <c r="K5394" s="32">
        <v>0</v>
      </c>
      <c r="L5394" s="32"/>
    </row>
    <row r="5395" spans="1:12">
      <c r="A5395" s="56"/>
      <c r="B5395" s="56" t="s">
        <v>8142</v>
      </c>
      <c r="C5395" s="56" t="s">
        <v>10681</v>
      </c>
      <c r="D5395" s="32">
        <v>33398</v>
      </c>
      <c r="E5395" s="32">
        <v>-33397</v>
      </c>
      <c r="F5395" s="32">
        <v>1</v>
      </c>
      <c r="G5395" s="32">
        <v>0</v>
      </c>
      <c r="H5395" s="32">
        <v>0</v>
      </c>
      <c r="I5395" s="32">
        <v>0</v>
      </c>
      <c r="J5395" s="32">
        <v>0</v>
      </c>
      <c r="K5395" s="32">
        <v>0</v>
      </c>
      <c r="L5395" s="32"/>
    </row>
    <row r="5396" spans="1:12">
      <c r="A5396" s="56"/>
      <c r="B5396" s="56" t="s">
        <v>8143</v>
      </c>
      <c r="C5396" s="56" t="s">
        <v>10682</v>
      </c>
      <c r="D5396" s="32">
        <v>37950</v>
      </c>
      <c r="E5396" s="32">
        <v>-37949</v>
      </c>
      <c r="F5396" s="32">
        <v>1</v>
      </c>
      <c r="G5396" s="32">
        <v>0</v>
      </c>
      <c r="H5396" s="32">
        <v>0</v>
      </c>
      <c r="I5396" s="32">
        <v>0</v>
      </c>
      <c r="J5396" s="32">
        <v>0</v>
      </c>
      <c r="K5396" s="32">
        <v>0</v>
      </c>
      <c r="L5396" s="32"/>
    </row>
    <row r="5397" spans="1:12">
      <c r="A5397" s="56"/>
      <c r="B5397" s="56" t="s">
        <v>8141</v>
      </c>
      <c r="C5397" s="56" t="s">
        <v>10683</v>
      </c>
      <c r="D5397" s="32">
        <v>68390</v>
      </c>
      <c r="E5397" s="32">
        <v>-68389</v>
      </c>
      <c r="F5397" s="32">
        <v>1</v>
      </c>
      <c r="G5397" s="32">
        <v>0</v>
      </c>
      <c r="H5397" s="32">
        <v>0</v>
      </c>
      <c r="I5397" s="32">
        <v>0</v>
      </c>
      <c r="J5397" s="32">
        <v>0</v>
      </c>
      <c r="K5397" s="32">
        <v>0</v>
      </c>
      <c r="L5397" s="32"/>
    </row>
    <row r="5398" spans="1:12">
      <c r="A5398" s="56"/>
      <c r="B5398" s="56" t="s">
        <v>8144</v>
      </c>
      <c r="C5398" s="56" t="s">
        <v>10684</v>
      </c>
      <c r="D5398" s="32">
        <v>89400</v>
      </c>
      <c r="E5398" s="32">
        <v>-89399</v>
      </c>
      <c r="F5398" s="32">
        <v>1</v>
      </c>
      <c r="G5398" s="32">
        <v>0</v>
      </c>
      <c r="H5398" s="32">
        <v>0</v>
      </c>
      <c r="I5398" s="32">
        <v>0</v>
      </c>
      <c r="J5398" s="32">
        <v>0</v>
      </c>
      <c r="K5398" s="32">
        <v>0</v>
      </c>
      <c r="L5398" s="32"/>
    </row>
    <row r="5399" spans="1:12">
      <c r="A5399" s="56"/>
      <c r="B5399" s="56" t="s">
        <v>8145</v>
      </c>
      <c r="C5399" s="56" t="s">
        <v>10685</v>
      </c>
      <c r="D5399" s="32">
        <v>111428</v>
      </c>
      <c r="E5399" s="32">
        <v>-111427</v>
      </c>
      <c r="F5399" s="32">
        <v>1</v>
      </c>
      <c r="G5399" s="32">
        <v>0</v>
      </c>
      <c r="H5399" s="32">
        <v>0</v>
      </c>
      <c r="I5399" s="32">
        <v>0</v>
      </c>
      <c r="J5399" s="32">
        <v>0</v>
      </c>
      <c r="K5399" s="32">
        <v>0</v>
      </c>
      <c r="L5399" s="32"/>
    </row>
    <row r="5400" spans="1:12">
      <c r="A5400" s="56"/>
      <c r="B5400" s="56" t="s">
        <v>8146</v>
      </c>
      <c r="C5400" s="56" t="s">
        <v>10686</v>
      </c>
      <c r="D5400" s="32">
        <v>126960</v>
      </c>
      <c r="E5400" s="32">
        <v>-126959</v>
      </c>
      <c r="F5400" s="32">
        <v>1</v>
      </c>
      <c r="G5400" s="32">
        <v>0</v>
      </c>
      <c r="H5400" s="32">
        <v>0</v>
      </c>
      <c r="I5400" s="32">
        <v>0</v>
      </c>
      <c r="J5400" s="32">
        <v>0</v>
      </c>
      <c r="K5400" s="32">
        <v>0</v>
      </c>
      <c r="L5400" s="32"/>
    </row>
    <row r="5401" spans="1:12">
      <c r="A5401" s="56"/>
      <c r="B5401" s="56" t="s">
        <v>7789</v>
      </c>
      <c r="C5401" s="56" t="s">
        <v>10192</v>
      </c>
      <c r="D5401" s="32">
        <v>4695</v>
      </c>
      <c r="E5401" s="32">
        <v>-4694</v>
      </c>
      <c r="F5401" s="32">
        <v>1</v>
      </c>
      <c r="G5401" s="32">
        <v>0</v>
      </c>
      <c r="H5401" s="32">
        <v>0</v>
      </c>
      <c r="I5401" s="32">
        <v>0</v>
      </c>
      <c r="J5401" s="32">
        <v>0</v>
      </c>
      <c r="K5401" s="32">
        <v>0</v>
      </c>
      <c r="L5401" s="32"/>
    </row>
    <row r="5402" spans="1:12">
      <c r="A5402" s="56"/>
      <c r="B5402" s="56" t="s">
        <v>8147</v>
      </c>
      <c r="C5402" s="56" t="s">
        <v>10399</v>
      </c>
      <c r="D5402" s="32">
        <v>148700</v>
      </c>
      <c r="E5402" s="32">
        <v>-148650</v>
      </c>
      <c r="F5402" s="32">
        <v>50</v>
      </c>
      <c r="G5402" s="32">
        <v>0</v>
      </c>
      <c r="H5402" s="32">
        <v>0</v>
      </c>
      <c r="I5402" s="32">
        <v>0</v>
      </c>
      <c r="J5402" s="32">
        <v>0</v>
      </c>
      <c r="K5402" s="32">
        <v>0</v>
      </c>
      <c r="L5402" s="32"/>
    </row>
    <row r="5403" spans="1:12">
      <c r="A5403" s="56"/>
      <c r="B5403" s="56" t="s">
        <v>8073</v>
      </c>
      <c r="C5403" s="56" t="s">
        <v>10400</v>
      </c>
      <c r="D5403" s="32">
        <v>169313</v>
      </c>
      <c r="E5403" s="32">
        <v>-169263</v>
      </c>
      <c r="F5403" s="32">
        <v>50</v>
      </c>
      <c r="G5403" s="32">
        <v>0</v>
      </c>
      <c r="H5403" s="32">
        <v>0</v>
      </c>
      <c r="I5403" s="32">
        <v>0</v>
      </c>
      <c r="J5403" s="32">
        <v>0</v>
      </c>
      <c r="K5403" s="32">
        <v>0</v>
      </c>
      <c r="L5403" s="32"/>
    </row>
    <row r="5404" spans="1:12">
      <c r="A5404" s="56"/>
      <c r="B5404" s="56" t="s">
        <v>442</v>
      </c>
      <c r="C5404" s="56" t="s">
        <v>441</v>
      </c>
      <c r="D5404" s="32">
        <v>618750</v>
      </c>
      <c r="E5404" s="32">
        <v>-379984</v>
      </c>
      <c r="F5404" s="32">
        <v>238766</v>
      </c>
      <c r="G5404" s="32">
        <v>-16360.24</v>
      </c>
      <c r="H5404" s="32">
        <v>-16540.02</v>
      </c>
      <c r="I5404" s="32">
        <v>-16540.02</v>
      </c>
      <c r="J5404" s="32">
        <v>-179.78000000000065</v>
      </c>
      <c r="K5404" s="32">
        <v>0</v>
      </c>
      <c r="L5404" s="32"/>
    </row>
    <row r="5405" spans="1:12">
      <c r="A5405" s="56"/>
      <c r="B5405" s="56" t="s">
        <v>444</v>
      </c>
      <c r="C5405" s="56" t="s">
        <v>443</v>
      </c>
      <c r="D5405" s="32">
        <v>421875</v>
      </c>
      <c r="E5405" s="32">
        <v>-259080</v>
      </c>
      <c r="F5405" s="32">
        <v>162795</v>
      </c>
      <c r="G5405" s="32">
        <v>-11154.71</v>
      </c>
      <c r="H5405" s="32">
        <v>-11277.28</v>
      </c>
      <c r="I5405" s="32">
        <v>-11277.29</v>
      </c>
      <c r="J5405" s="32">
        <v>-122.57000000000153</v>
      </c>
      <c r="K5405" s="32">
        <v>-1.0000000000218279E-2</v>
      </c>
      <c r="L5405" s="32"/>
    </row>
    <row r="5406" spans="1:12">
      <c r="A5406" s="56"/>
      <c r="B5406" s="56" t="s">
        <v>446</v>
      </c>
      <c r="C5406" s="56" t="s">
        <v>445</v>
      </c>
      <c r="D5406" s="32">
        <v>78750</v>
      </c>
      <c r="E5406" s="32">
        <v>-48362</v>
      </c>
      <c r="F5406" s="32">
        <v>30388</v>
      </c>
      <c r="G5406" s="32">
        <v>-2082.21</v>
      </c>
      <c r="H5406" s="32">
        <v>-2105.09</v>
      </c>
      <c r="I5406" s="32">
        <v>-2105.09</v>
      </c>
      <c r="J5406" s="32">
        <v>-22.880000000000109</v>
      </c>
      <c r="K5406" s="32">
        <v>0</v>
      </c>
      <c r="L5406" s="32"/>
    </row>
    <row r="5407" spans="1:12">
      <c r="A5407" s="56"/>
      <c r="B5407" s="56" t="s">
        <v>448</v>
      </c>
      <c r="C5407" s="56" t="s">
        <v>447</v>
      </c>
      <c r="D5407" s="32">
        <v>506250</v>
      </c>
      <c r="E5407" s="32">
        <v>-300590</v>
      </c>
      <c r="F5407" s="32">
        <v>205660</v>
      </c>
      <c r="G5407" s="32">
        <v>-13213.9</v>
      </c>
      <c r="H5407" s="32">
        <v>-13359.1</v>
      </c>
      <c r="I5407" s="32">
        <v>-13359.11</v>
      </c>
      <c r="J5407" s="32">
        <v>-145.20000000000073</v>
      </c>
      <c r="K5407" s="32">
        <v>-1.0000000000218279E-2</v>
      </c>
      <c r="L5407" s="32"/>
    </row>
    <row r="5408" spans="1:12">
      <c r="A5408" s="56"/>
      <c r="B5408" s="56" t="s">
        <v>450</v>
      </c>
      <c r="C5408" s="56" t="s">
        <v>449</v>
      </c>
      <c r="D5408" s="32">
        <v>378750</v>
      </c>
      <c r="E5408" s="32">
        <v>-226132</v>
      </c>
      <c r="F5408" s="32">
        <v>152618</v>
      </c>
      <c r="G5408" s="32">
        <v>-9906.31</v>
      </c>
      <c r="H5408" s="32">
        <v>-10015.17</v>
      </c>
      <c r="I5408" s="32">
        <v>-10015.17</v>
      </c>
      <c r="J5408" s="32">
        <v>-108.86000000000058</v>
      </c>
      <c r="K5408" s="32">
        <v>0</v>
      </c>
      <c r="L5408" s="32"/>
    </row>
    <row r="5409" spans="1:12">
      <c r="A5409" s="56"/>
      <c r="B5409" s="56" t="s">
        <v>452</v>
      </c>
      <c r="C5409" s="56" t="s">
        <v>451</v>
      </c>
      <c r="D5409" s="32">
        <v>701950</v>
      </c>
      <c r="E5409" s="32">
        <v>-419097</v>
      </c>
      <c r="F5409" s="32">
        <v>282853</v>
      </c>
      <c r="G5409" s="32">
        <v>-18359.7</v>
      </c>
      <c r="H5409" s="32">
        <v>-18561.45</v>
      </c>
      <c r="I5409" s="32">
        <v>-18561.45</v>
      </c>
      <c r="J5409" s="32">
        <v>-201.75</v>
      </c>
      <c r="K5409" s="32">
        <v>0</v>
      </c>
      <c r="L5409" s="32"/>
    </row>
    <row r="5410" spans="1:12">
      <c r="A5410" s="56"/>
      <c r="B5410" s="56" t="s">
        <v>454</v>
      </c>
      <c r="C5410" s="56" t="s">
        <v>453</v>
      </c>
      <c r="D5410" s="32">
        <v>757500</v>
      </c>
      <c r="E5410" s="32">
        <v>-452263</v>
      </c>
      <c r="F5410" s="32">
        <v>305237</v>
      </c>
      <c r="G5410" s="32">
        <v>-19812.62</v>
      </c>
      <c r="H5410" s="32">
        <v>-20030.34</v>
      </c>
      <c r="I5410" s="32">
        <v>-20030.34</v>
      </c>
      <c r="J5410" s="32">
        <v>-217.72000000000116</v>
      </c>
      <c r="K5410" s="32">
        <v>0</v>
      </c>
      <c r="L5410" s="32"/>
    </row>
    <row r="5411" spans="1:12">
      <c r="A5411" s="56"/>
      <c r="B5411" s="56" t="s">
        <v>456</v>
      </c>
      <c r="C5411" s="56" t="s">
        <v>455</v>
      </c>
      <c r="D5411" s="32">
        <v>450000</v>
      </c>
      <c r="E5411" s="32">
        <v>-267191</v>
      </c>
      <c r="F5411" s="32">
        <v>182809</v>
      </c>
      <c r="G5411" s="32">
        <v>-11745.69</v>
      </c>
      <c r="H5411" s="32">
        <v>-11874.76</v>
      </c>
      <c r="I5411" s="32">
        <v>-11874.75</v>
      </c>
      <c r="J5411" s="32">
        <v>-129.06999999999971</v>
      </c>
      <c r="K5411" s="32">
        <v>1.0000000000218279E-2</v>
      </c>
      <c r="L5411" s="32"/>
    </row>
    <row r="5412" spans="1:12">
      <c r="A5412" s="56"/>
      <c r="B5412" s="56" t="s">
        <v>458</v>
      </c>
      <c r="C5412" s="56" t="s">
        <v>457</v>
      </c>
      <c r="D5412" s="32">
        <v>94000</v>
      </c>
      <c r="E5412" s="32">
        <v>-55505</v>
      </c>
      <c r="F5412" s="32">
        <v>38495</v>
      </c>
      <c r="G5412" s="32">
        <v>-2448.54</v>
      </c>
      <c r="H5412" s="32">
        <v>-2475.4499999999998</v>
      </c>
      <c r="I5412" s="32">
        <v>-2475.4499999999998</v>
      </c>
      <c r="J5412" s="32">
        <v>-26.909999999999854</v>
      </c>
      <c r="K5412" s="32">
        <v>0</v>
      </c>
      <c r="L5412" s="32"/>
    </row>
    <row r="5413" spans="1:12">
      <c r="A5413" s="56"/>
      <c r="B5413" s="56" t="s">
        <v>460</v>
      </c>
      <c r="C5413" s="56" t="s">
        <v>459</v>
      </c>
      <c r="D5413" s="32">
        <v>91000</v>
      </c>
      <c r="E5413" s="32">
        <v>-54011</v>
      </c>
      <c r="F5413" s="32">
        <v>36989</v>
      </c>
      <c r="G5413" s="32">
        <v>-2374.89</v>
      </c>
      <c r="H5413" s="32">
        <v>-2400.9899999999998</v>
      </c>
      <c r="I5413" s="32">
        <v>-2400.9899999999998</v>
      </c>
      <c r="J5413" s="32">
        <v>-26.099999999999909</v>
      </c>
      <c r="K5413" s="32">
        <v>0</v>
      </c>
      <c r="L5413" s="32"/>
    </row>
    <row r="5414" spans="1:12">
      <c r="A5414" s="56"/>
      <c r="B5414" s="56" t="s">
        <v>462</v>
      </c>
      <c r="C5414" s="56" t="s">
        <v>461</v>
      </c>
      <c r="D5414" s="32">
        <v>95950</v>
      </c>
      <c r="E5414" s="32">
        <v>-55717</v>
      </c>
      <c r="F5414" s="32">
        <v>40233</v>
      </c>
      <c r="G5414" s="32">
        <v>-2484.34</v>
      </c>
      <c r="H5414" s="32">
        <v>-2511.63</v>
      </c>
      <c r="I5414" s="32">
        <v>-2511.64</v>
      </c>
      <c r="J5414" s="32">
        <v>-27.289999999999964</v>
      </c>
      <c r="K5414" s="32">
        <v>-9.9999999997635314E-3</v>
      </c>
      <c r="L5414" s="32"/>
    </row>
    <row r="5415" spans="1:12">
      <c r="A5415" s="56"/>
      <c r="B5415" s="56" t="s">
        <v>462</v>
      </c>
      <c r="C5415" s="56" t="s">
        <v>463</v>
      </c>
      <c r="D5415" s="32">
        <v>90900</v>
      </c>
      <c r="E5415" s="32">
        <v>-52784</v>
      </c>
      <c r="F5415" s="32">
        <v>38116</v>
      </c>
      <c r="G5415" s="32">
        <v>-2353.58</v>
      </c>
      <c r="H5415" s="32">
        <v>-2379.4499999999998</v>
      </c>
      <c r="I5415" s="32">
        <v>-2379.44</v>
      </c>
      <c r="J5415" s="32">
        <v>-25.869999999999891</v>
      </c>
      <c r="K5415" s="32">
        <v>9.9999999997635314E-3</v>
      </c>
      <c r="L5415" s="32"/>
    </row>
    <row r="5416" spans="1:12">
      <c r="A5416" s="56"/>
      <c r="B5416" s="56" t="s">
        <v>465</v>
      </c>
      <c r="C5416" s="56" t="s">
        <v>464</v>
      </c>
      <c r="D5416" s="32">
        <v>318645</v>
      </c>
      <c r="E5416" s="32">
        <v>-190396</v>
      </c>
      <c r="F5416" s="32">
        <v>128249</v>
      </c>
      <c r="G5416" s="32">
        <v>-8336.7099999999991</v>
      </c>
      <c r="H5416" s="32">
        <v>-8428.32</v>
      </c>
      <c r="I5416" s="32">
        <v>-8428.32</v>
      </c>
      <c r="J5416" s="32">
        <v>-91.610000000000582</v>
      </c>
      <c r="K5416" s="32">
        <v>0</v>
      </c>
      <c r="L5416" s="32"/>
    </row>
    <row r="5417" spans="1:12">
      <c r="A5417" s="56"/>
      <c r="B5417" s="56" t="s">
        <v>467</v>
      </c>
      <c r="C5417" s="56" t="s">
        <v>466</v>
      </c>
      <c r="D5417" s="32">
        <v>14770</v>
      </c>
      <c r="E5417" s="32">
        <v>-8825</v>
      </c>
      <c r="F5417" s="32">
        <v>5945</v>
      </c>
      <c r="G5417" s="32">
        <v>-386.43</v>
      </c>
      <c r="H5417" s="32">
        <v>-390.67</v>
      </c>
      <c r="I5417" s="32">
        <v>-390.67</v>
      </c>
      <c r="J5417" s="32">
        <v>-4.2400000000000091</v>
      </c>
      <c r="K5417" s="32">
        <v>0</v>
      </c>
      <c r="L5417" s="32"/>
    </row>
    <row r="5418" spans="1:12">
      <c r="A5418" s="56"/>
      <c r="B5418" s="56" t="s">
        <v>469</v>
      </c>
      <c r="C5418" s="56" t="s">
        <v>468</v>
      </c>
      <c r="D5418" s="32">
        <v>247388</v>
      </c>
      <c r="E5418" s="32">
        <v>-147819</v>
      </c>
      <c r="F5418" s="32">
        <v>99569</v>
      </c>
      <c r="G5418" s="32">
        <v>-6472.41</v>
      </c>
      <c r="H5418" s="32">
        <v>-6543.54</v>
      </c>
      <c r="I5418" s="32">
        <v>-6543.54</v>
      </c>
      <c r="J5418" s="32">
        <v>-71.130000000000109</v>
      </c>
      <c r="K5418" s="32">
        <v>0</v>
      </c>
      <c r="L5418" s="32"/>
    </row>
    <row r="5419" spans="1:12">
      <c r="A5419" s="56"/>
      <c r="B5419" s="56" t="s">
        <v>471</v>
      </c>
      <c r="C5419" s="56" t="s">
        <v>470</v>
      </c>
      <c r="D5419" s="32">
        <v>677868</v>
      </c>
      <c r="E5419" s="32">
        <v>-396623</v>
      </c>
      <c r="F5419" s="32">
        <v>281245</v>
      </c>
      <c r="G5419" s="32">
        <v>-17598.89</v>
      </c>
      <c r="H5419" s="32">
        <v>-17792.28</v>
      </c>
      <c r="I5419" s="32">
        <v>-17792.29</v>
      </c>
      <c r="J5419" s="32">
        <v>-193.38999999999942</v>
      </c>
      <c r="K5419" s="32">
        <v>-1.0000000002037268E-2</v>
      </c>
      <c r="L5419" s="32"/>
    </row>
    <row r="5420" spans="1:12">
      <c r="A5420" s="56"/>
      <c r="B5420" s="56" t="s">
        <v>473</v>
      </c>
      <c r="C5420" s="56" t="s">
        <v>472</v>
      </c>
      <c r="D5420" s="32">
        <v>91125</v>
      </c>
      <c r="E5420" s="32">
        <v>-52619</v>
      </c>
      <c r="F5420" s="32">
        <v>38506</v>
      </c>
      <c r="G5420" s="32">
        <v>-2354.75</v>
      </c>
      <c r="H5420" s="32">
        <v>-2380.64</v>
      </c>
      <c r="I5420" s="32">
        <v>-2380.63</v>
      </c>
      <c r="J5420" s="32">
        <v>-25.889999999999873</v>
      </c>
      <c r="K5420" s="32">
        <v>9.9999999997635314E-3</v>
      </c>
      <c r="L5420" s="32"/>
    </row>
    <row r="5421" spans="1:12">
      <c r="A5421" s="56"/>
      <c r="B5421" s="56" t="s">
        <v>475</v>
      </c>
      <c r="C5421" s="56" t="s">
        <v>474</v>
      </c>
      <c r="D5421" s="32">
        <v>80000</v>
      </c>
      <c r="E5421" s="32">
        <v>-46028</v>
      </c>
      <c r="F5421" s="32">
        <v>33972</v>
      </c>
      <c r="G5421" s="32">
        <v>-2064.67</v>
      </c>
      <c r="H5421" s="32">
        <v>-2087.36</v>
      </c>
      <c r="I5421" s="32">
        <v>-2087.35</v>
      </c>
      <c r="J5421" s="32">
        <v>-22.690000000000055</v>
      </c>
      <c r="K5421" s="32">
        <v>1.0000000000218279E-2</v>
      </c>
      <c r="L5421" s="32"/>
    </row>
    <row r="5422" spans="1:12">
      <c r="A5422" s="56"/>
      <c r="B5422" s="56" t="s">
        <v>477</v>
      </c>
      <c r="C5422" s="56" t="s">
        <v>476</v>
      </c>
      <c r="D5422" s="32">
        <v>110000</v>
      </c>
      <c r="E5422" s="32">
        <v>-63289</v>
      </c>
      <c r="F5422" s="32">
        <v>46711</v>
      </c>
      <c r="G5422" s="32">
        <v>-2838.92</v>
      </c>
      <c r="H5422" s="32">
        <v>-2870.12</v>
      </c>
      <c r="I5422" s="32">
        <v>-2870.11</v>
      </c>
      <c r="J5422" s="32">
        <v>-31.199999999999818</v>
      </c>
      <c r="K5422" s="32">
        <v>9.9999999997635314E-3</v>
      </c>
      <c r="L5422" s="32"/>
    </row>
    <row r="5423" spans="1:12">
      <c r="A5423" s="56"/>
      <c r="B5423" s="56" t="s">
        <v>479</v>
      </c>
      <c r="C5423" s="56" t="s">
        <v>478</v>
      </c>
      <c r="D5423" s="32">
        <v>170000</v>
      </c>
      <c r="E5423" s="32">
        <v>-97810</v>
      </c>
      <c r="F5423" s="32">
        <v>72190</v>
      </c>
      <c r="G5423" s="32">
        <v>-4387.42</v>
      </c>
      <c r="H5423" s="32">
        <v>-4435.6400000000003</v>
      </c>
      <c r="I5423" s="32">
        <v>-4435.6400000000003</v>
      </c>
      <c r="J5423" s="32">
        <v>-48.220000000000255</v>
      </c>
      <c r="K5423" s="32">
        <v>0</v>
      </c>
      <c r="L5423" s="32"/>
    </row>
    <row r="5424" spans="1:12">
      <c r="A5424" s="56"/>
      <c r="B5424" s="56" t="s">
        <v>481</v>
      </c>
      <c r="C5424" s="56" t="s">
        <v>480</v>
      </c>
      <c r="D5424" s="32">
        <v>89000</v>
      </c>
      <c r="E5424" s="32">
        <v>-51206</v>
      </c>
      <c r="F5424" s="32">
        <v>37794</v>
      </c>
      <c r="G5424" s="32">
        <v>-2296.94</v>
      </c>
      <c r="H5424" s="32">
        <v>-2322.19</v>
      </c>
      <c r="I5424" s="32">
        <v>-2322.19</v>
      </c>
      <c r="J5424" s="32">
        <v>-25.25</v>
      </c>
      <c r="K5424" s="32">
        <v>0</v>
      </c>
      <c r="L5424" s="32"/>
    </row>
    <row r="5425" spans="1:12">
      <c r="A5425" s="56"/>
      <c r="B5425" s="56" t="s">
        <v>483</v>
      </c>
      <c r="C5425" s="56" t="s">
        <v>482</v>
      </c>
      <c r="D5425" s="32">
        <v>156000</v>
      </c>
      <c r="E5425" s="32">
        <v>-89755</v>
      </c>
      <c r="F5425" s="32">
        <v>66245</v>
      </c>
      <c r="G5425" s="32">
        <v>-4026.11</v>
      </c>
      <c r="H5425" s="32">
        <v>-4070.34</v>
      </c>
      <c r="I5425" s="32">
        <v>-4070.35</v>
      </c>
      <c r="J5425" s="32">
        <v>-44.230000000000018</v>
      </c>
      <c r="K5425" s="32">
        <v>-9.9999999997635314E-3</v>
      </c>
      <c r="L5425" s="32"/>
    </row>
    <row r="5426" spans="1:12">
      <c r="A5426" s="56"/>
      <c r="B5426" s="56" t="s">
        <v>1838</v>
      </c>
      <c r="C5426" s="56" t="s">
        <v>1837</v>
      </c>
      <c r="D5426" s="32">
        <v>195795</v>
      </c>
      <c r="E5426" s="32">
        <v>-120194</v>
      </c>
      <c r="F5426" s="32">
        <v>75601</v>
      </c>
      <c r="G5426" s="32">
        <v>-5176.18</v>
      </c>
      <c r="H5426" s="32">
        <v>-5233.05</v>
      </c>
      <c r="I5426" s="32">
        <v>-5233.0600000000004</v>
      </c>
      <c r="J5426" s="32">
        <v>-56.869999999999891</v>
      </c>
      <c r="K5426" s="32">
        <v>-1.0000000000218279E-2</v>
      </c>
      <c r="L5426" s="32"/>
    </row>
    <row r="5427" spans="1:12">
      <c r="A5427" s="56"/>
      <c r="B5427" s="56" t="s">
        <v>1840</v>
      </c>
      <c r="C5427" s="56" t="s">
        <v>1839</v>
      </c>
      <c r="D5427" s="32">
        <v>59998</v>
      </c>
      <c r="E5427" s="32">
        <v>-36517</v>
      </c>
      <c r="F5427" s="32">
        <v>23481</v>
      </c>
      <c r="G5427" s="32">
        <v>-1580.82</v>
      </c>
      <c r="H5427" s="32">
        <v>-1598.19</v>
      </c>
      <c r="I5427" s="32">
        <v>-1598.19</v>
      </c>
      <c r="J5427" s="32">
        <v>-17.370000000000118</v>
      </c>
      <c r="K5427" s="32">
        <v>0</v>
      </c>
      <c r="L5427" s="32"/>
    </row>
    <row r="5428" spans="1:12">
      <c r="A5428" s="56"/>
      <c r="B5428" s="56" t="s">
        <v>1842</v>
      </c>
      <c r="C5428" s="56" t="s">
        <v>1841</v>
      </c>
      <c r="D5428" s="32">
        <v>67102</v>
      </c>
      <c r="E5428" s="32">
        <v>-40538</v>
      </c>
      <c r="F5428" s="32">
        <v>26564</v>
      </c>
      <c r="G5428" s="32">
        <v>-1762.93</v>
      </c>
      <c r="H5428" s="32">
        <v>-1782.3</v>
      </c>
      <c r="I5428" s="32">
        <v>-1782.3</v>
      </c>
      <c r="J5428" s="32">
        <v>-19.369999999999891</v>
      </c>
      <c r="K5428" s="32">
        <v>0</v>
      </c>
      <c r="L5428" s="32"/>
    </row>
    <row r="5429" spans="1:12">
      <c r="A5429" s="56"/>
      <c r="B5429" s="56" t="s">
        <v>1844</v>
      </c>
      <c r="C5429" s="56" t="s">
        <v>1843</v>
      </c>
      <c r="D5429" s="32">
        <v>26644</v>
      </c>
      <c r="E5429" s="32">
        <v>-16096</v>
      </c>
      <c r="F5429" s="32">
        <v>10548</v>
      </c>
      <c r="G5429" s="32">
        <v>-700</v>
      </c>
      <c r="H5429" s="32">
        <v>-707.69</v>
      </c>
      <c r="I5429" s="32">
        <v>-707.7</v>
      </c>
      <c r="J5429" s="32">
        <v>-7.6900000000000546</v>
      </c>
      <c r="K5429" s="32">
        <v>-9.9999999999909051E-3</v>
      </c>
      <c r="L5429" s="32"/>
    </row>
    <row r="5430" spans="1:12">
      <c r="A5430" s="56"/>
      <c r="B5430" s="56" t="s">
        <v>1846</v>
      </c>
      <c r="C5430" s="56" t="s">
        <v>1845</v>
      </c>
      <c r="D5430" s="32">
        <v>22218</v>
      </c>
      <c r="E5430" s="32">
        <v>-13423</v>
      </c>
      <c r="F5430" s="32">
        <v>8795</v>
      </c>
      <c r="G5430" s="32">
        <v>-583.72</v>
      </c>
      <c r="H5430" s="32">
        <v>-590.13</v>
      </c>
      <c r="I5430" s="32">
        <v>-590.14</v>
      </c>
      <c r="J5430" s="32">
        <v>-6.4099999999999682</v>
      </c>
      <c r="K5430" s="32">
        <v>-9.9999999999909051E-3</v>
      </c>
      <c r="L5430" s="32"/>
    </row>
    <row r="5431" spans="1:12">
      <c r="A5431" s="56"/>
      <c r="B5431" s="56" t="s">
        <v>1848</v>
      </c>
      <c r="C5431" s="56" t="s">
        <v>1847</v>
      </c>
      <c r="D5431" s="32">
        <v>19749</v>
      </c>
      <c r="E5431" s="32">
        <v>-11931</v>
      </c>
      <c r="F5431" s="32">
        <v>7818</v>
      </c>
      <c r="G5431" s="32">
        <v>-518.85</v>
      </c>
      <c r="H5431" s="32">
        <v>-524.55999999999995</v>
      </c>
      <c r="I5431" s="32">
        <v>-524.54999999999995</v>
      </c>
      <c r="J5431" s="32">
        <v>-5.7099999999999227</v>
      </c>
      <c r="K5431" s="32">
        <v>9.9999999999909051E-3</v>
      </c>
      <c r="L5431" s="32"/>
    </row>
    <row r="5432" spans="1:12">
      <c r="A5432" s="56"/>
      <c r="B5432" s="56" t="s">
        <v>1850</v>
      </c>
      <c r="C5432" s="56" t="s">
        <v>1849</v>
      </c>
      <c r="D5432" s="32">
        <v>20759</v>
      </c>
      <c r="E5432" s="32">
        <v>-12502</v>
      </c>
      <c r="F5432" s="32">
        <v>8257</v>
      </c>
      <c r="G5432" s="32">
        <v>-544.73</v>
      </c>
      <c r="H5432" s="32">
        <v>-550.73</v>
      </c>
      <c r="I5432" s="32">
        <v>-550.72</v>
      </c>
      <c r="J5432" s="32">
        <v>-6</v>
      </c>
      <c r="K5432" s="32">
        <v>9.9999999999909051E-3</v>
      </c>
      <c r="L5432" s="32"/>
    </row>
    <row r="5433" spans="1:12">
      <c r="A5433" s="56"/>
      <c r="B5433" s="56" t="s">
        <v>1852</v>
      </c>
      <c r="C5433" s="56" t="s">
        <v>1851</v>
      </c>
      <c r="D5433" s="32">
        <v>10330</v>
      </c>
      <c r="E5433" s="32">
        <v>-6221</v>
      </c>
      <c r="F5433" s="32">
        <v>4109</v>
      </c>
      <c r="G5433" s="32">
        <v>-271.07</v>
      </c>
      <c r="H5433" s="32">
        <v>-274.05</v>
      </c>
      <c r="I5433" s="32">
        <v>-274.04000000000002</v>
      </c>
      <c r="J5433" s="32">
        <v>-2.9800000000000182</v>
      </c>
      <c r="K5433" s="32">
        <v>9.9999999999909051E-3</v>
      </c>
      <c r="L5433" s="32"/>
    </row>
    <row r="5434" spans="1:12">
      <c r="A5434" s="56"/>
      <c r="B5434" s="56" t="s">
        <v>1854</v>
      </c>
      <c r="C5434" s="56" t="s">
        <v>1853</v>
      </c>
      <c r="D5434" s="32">
        <v>21980</v>
      </c>
      <c r="E5434" s="32">
        <v>-13227</v>
      </c>
      <c r="F5434" s="32">
        <v>8753</v>
      </c>
      <c r="G5434" s="32">
        <v>-576.6</v>
      </c>
      <c r="H5434" s="32">
        <v>-582.94000000000005</v>
      </c>
      <c r="I5434" s="32">
        <v>-582.94000000000005</v>
      </c>
      <c r="J5434" s="32">
        <v>-6.3400000000000318</v>
      </c>
      <c r="K5434" s="32">
        <v>0</v>
      </c>
      <c r="L5434" s="32"/>
    </row>
    <row r="5435" spans="1:12">
      <c r="A5435" s="56"/>
      <c r="B5435" s="56" t="s">
        <v>1856</v>
      </c>
      <c r="C5435" s="56" t="s">
        <v>1855</v>
      </c>
      <c r="D5435" s="32">
        <v>38930</v>
      </c>
      <c r="E5435" s="32">
        <v>-23344</v>
      </c>
      <c r="F5435" s="32">
        <v>15586</v>
      </c>
      <c r="G5435" s="32">
        <v>-1019.88</v>
      </c>
      <c r="H5435" s="32">
        <v>-1031.0999999999999</v>
      </c>
      <c r="I5435" s="32">
        <v>-1031.0899999999999</v>
      </c>
      <c r="J5435" s="32">
        <v>-11.219999999999914</v>
      </c>
      <c r="K5435" s="32">
        <v>9.9999999999909051E-3</v>
      </c>
      <c r="L5435" s="32"/>
    </row>
    <row r="5436" spans="1:12">
      <c r="A5436" s="56"/>
      <c r="B5436" s="56" t="s">
        <v>1856</v>
      </c>
      <c r="C5436" s="56" t="s">
        <v>1857</v>
      </c>
      <c r="D5436" s="32">
        <v>38930</v>
      </c>
      <c r="E5436" s="32">
        <v>-22887</v>
      </c>
      <c r="F5436" s="32">
        <v>16043</v>
      </c>
      <c r="G5436" s="32">
        <v>-1012.45</v>
      </c>
      <c r="H5436" s="32">
        <v>-1023.58</v>
      </c>
      <c r="I5436" s="32">
        <v>-1023.57</v>
      </c>
      <c r="J5436" s="32">
        <v>-11.129999999999995</v>
      </c>
      <c r="K5436" s="32">
        <v>9.9999999999909051E-3</v>
      </c>
      <c r="L5436" s="32"/>
    </row>
    <row r="5437" spans="1:12">
      <c r="A5437" s="56"/>
      <c r="B5437" s="56" t="s">
        <v>1859</v>
      </c>
      <c r="C5437" s="56" t="s">
        <v>1858</v>
      </c>
      <c r="D5437" s="32">
        <v>412515</v>
      </c>
      <c r="E5437" s="32">
        <v>-250973</v>
      </c>
      <c r="F5437" s="32">
        <v>161542</v>
      </c>
      <c r="G5437" s="32">
        <v>-10867.25</v>
      </c>
      <c r="H5437" s="32">
        <v>-10986.67</v>
      </c>
      <c r="I5437" s="32">
        <v>-10986.67</v>
      </c>
      <c r="J5437" s="32">
        <v>-119.42000000000007</v>
      </c>
      <c r="K5437" s="32">
        <v>0</v>
      </c>
      <c r="L5437" s="32"/>
    </row>
    <row r="5438" spans="1:12">
      <c r="A5438" s="56"/>
      <c r="B5438" s="56" t="s">
        <v>1861</v>
      </c>
      <c r="C5438" s="56" t="s">
        <v>1860</v>
      </c>
      <c r="D5438" s="32">
        <v>423650</v>
      </c>
      <c r="E5438" s="32">
        <v>-260170</v>
      </c>
      <c r="F5438" s="32">
        <v>163480</v>
      </c>
      <c r="G5438" s="32">
        <v>-11201.64</v>
      </c>
      <c r="H5438" s="32">
        <v>-11324.73</v>
      </c>
      <c r="I5438" s="32">
        <v>-11324.74</v>
      </c>
      <c r="J5438" s="32">
        <v>-123.09000000000015</v>
      </c>
      <c r="K5438" s="32">
        <v>-1.0000000000218279E-2</v>
      </c>
      <c r="L5438" s="32"/>
    </row>
    <row r="5439" spans="1:12">
      <c r="A5439" s="56"/>
      <c r="B5439" s="56" t="s">
        <v>2877</v>
      </c>
      <c r="C5439" s="56" t="s">
        <v>2876</v>
      </c>
      <c r="D5439" s="32">
        <v>32501</v>
      </c>
      <c r="E5439" s="32">
        <v>-26647</v>
      </c>
      <c r="F5439" s="32">
        <v>5854</v>
      </c>
      <c r="G5439" s="32">
        <v>-1004.7</v>
      </c>
      <c r="H5439" s="32">
        <v>-1015.75</v>
      </c>
      <c r="I5439" s="32">
        <v>-1015.74</v>
      </c>
      <c r="J5439" s="32">
        <v>-11.049999999999955</v>
      </c>
      <c r="K5439" s="32">
        <v>9.9999999999909051E-3</v>
      </c>
      <c r="L5439" s="32"/>
    </row>
    <row r="5440" spans="1:12">
      <c r="A5440" s="56"/>
      <c r="B5440" s="56" t="s">
        <v>11339</v>
      </c>
      <c r="C5440" s="56" t="s">
        <v>10534</v>
      </c>
      <c r="D5440" s="32">
        <v>74565</v>
      </c>
      <c r="E5440" s="32">
        <v>-70837</v>
      </c>
      <c r="F5440" s="32">
        <v>3728</v>
      </c>
      <c r="G5440" s="32">
        <v>0</v>
      </c>
      <c r="H5440" s="32">
        <v>0</v>
      </c>
      <c r="I5440" s="32">
        <v>0</v>
      </c>
      <c r="J5440" s="32">
        <v>0</v>
      </c>
      <c r="K5440" s="32">
        <v>0</v>
      </c>
      <c r="L5440" s="32"/>
    </row>
    <row r="5441" spans="1:12">
      <c r="A5441" s="56"/>
      <c r="B5441" s="56" t="s">
        <v>11339</v>
      </c>
      <c r="C5441" s="56" t="s">
        <v>10535</v>
      </c>
      <c r="D5441" s="32">
        <v>58749</v>
      </c>
      <c r="E5441" s="32">
        <v>-55812</v>
      </c>
      <c r="F5441" s="32">
        <v>2937</v>
      </c>
      <c r="G5441" s="32">
        <v>0</v>
      </c>
      <c r="H5441" s="32">
        <v>0</v>
      </c>
      <c r="I5441" s="32">
        <v>0</v>
      </c>
      <c r="J5441" s="32">
        <v>0</v>
      </c>
      <c r="K5441" s="32">
        <v>0</v>
      </c>
      <c r="L5441" s="32"/>
    </row>
    <row r="5442" spans="1:12">
      <c r="A5442" s="56"/>
      <c r="B5442" s="56" t="s">
        <v>1798</v>
      </c>
      <c r="C5442" s="56" t="s">
        <v>10536</v>
      </c>
      <c r="D5442" s="32">
        <v>44024</v>
      </c>
      <c r="E5442" s="32">
        <v>-41823</v>
      </c>
      <c r="F5442" s="32">
        <v>2201</v>
      </c>
      <c r="G5442" s="32">
        <v>0</v>
      </c>
      <c r="H5442" s="32">
        <v>0</v>
      </c>
      <c r="I5442" s="32">
        <v>0</v>
      </c>
      <c r="J5442" s="32">
        <v>0</v>
      </c>
      <c r="K5442" s="32">
        <v>0</v>
      </c>
      <c r="L5442" s="32"/>
    </row>
    <row r="5443" spans="1:12">
      <c r="A5443" s="56"/>
      <c r="B5443" s="56" t="s">
        <v>1798</v>
      </c>
      <c r="C5443" s="56" t="s">
        <v>10317</v>
      </c>
      <c r="D5443" s="32">
        <v>29144</v>
      </c>
      <c r="E5443" s="32">
        <v>-27687</v>
      </c>
      <c r="F5443" s="32">
        <v>1457</v>
      </c>
      <c r="G5443" s="32">
        <v>0</v>
      </c>
      <c r="H5443" s="32">
        <v>0</v>
      </c>
      <c r="I5443" s="32">
        <v>0</v>
      </c>
      <c r="J5443" s="32">
        <v>0</v>
      </c>
      <c r="K5443" s="32">
        <v>0</v>
      </c>
      <c r="L5443" s="32"/>
    </row>
    <row r="5444" spans="1:12">
      <c r="A5444" s="56"/>
      <c r="B5444" s="56" t="s">
        <v>1798</v>
      </c>
      <c r="C5444" s="56" t="s">
        <v>9720</v>
      </c>
      <c r="D5444" s="32">
        <v>14835</v>
      </c>
      <c r="E5444" s="32">
        <v>-14093</v>
      </c>
      <c r="F5444" s="32">
        <v>742</v>
      </c>
      <c r="G5444" s="32">
        <v>0</v>
      </c>
      <c r="H5444" s="32">
        <v>0</v>
      </c>
      <c r="I5444" s="32">
        <v>0</v>
      </c>
      <c r="J5444" s="32">
        <v>0</v>
      </c>
      <c r="K5444" s="32">
        <v>0</v>
      </c>
      <c r="L5444" s="32"/>
    </row>
    <row r="5445" spans="1:12">
      <c r="A5445" s="56"/>
      <c r="B5445" s="56" t="s">
        <v>11339</v>
      </c>
      <c r="C5445" s="56" t="s">
        <v>10537</v>
      </c>
      <c r="D5445" s="32">
        <v>58860</v>
      </c>
      <c r="E5445" s="32">
        <v>-55917</v>
      </c>
      <c r="F5445" s="32">
        <v>2943</v>
      </c>
      <c r="G5445" s="32">
        <v>0</v>
      </c>
      <c r="H5445" s="32">
        <v>0</v>
      </c>
      <c r="I5445" s="32">
        <v>0</v>
      </c>
      <c r="J5445" s="32">
        <v>0</v>
      </c>
      <c r="K5445" s="32">
        <v>0</v>
      </c>
      <c r="L5445" s="32"/>
    </row>
    <row r="5446" spans="1:12">
      <c r="A5446" s="56"/>
      <c r="B5446" s="56" t="s">
        <v>11339</v>
      </c>
      <c r="C5446" s="56" t="s">
        <v>10318</v>
      </c>
      <c r="D5446" s="32">
        <v>29144</v>
      </c>
      <c r="E5446" s="32">
        <v>-27687</v>
      </c>
      <c r="F5446" s="32">
        <v>1457</v>
      </c>
      <c r="G5446" s="32">
        <v>0</v>
      </c>
      <c r="H5446" s="32">
        <v>0</v>
      </c>
      <c r="I5446" s="32">
        <v>0</v>
      </c>
      <c r="J5446" s="32">
        <v>0</v>
      </c>
      <c r="K5446" s="32">
        <v>0</v>
      </c>
      <c r="L5446" s="32"/>
    </row>
    <row r="5447" spans="1:12">
      <c r="A5447" s="56"/>
      <c r="B5447" s="56" t="s">
        <v>1798</v>
      </c>
      <c r="C5447" s="56" t="s">
        <v>2878</v>
      </c>
      <c r="D5447" s="32">
        <v>54500</v>
      </c>
      <c r="E5447" s="32">
        <v>-45526</v>
      </c>
      <c r="F5447" s="32">
        <v>8974</v>
      </c>
      <c r="G5447" s="32">
        <v>-1707.76</v>
      </c>
      <c r="H5447" s="32">
        <v>-1726.52</v>
      </c>
      <c r="I5447" s="32">
        <v>-1726.53</v>
      </c>
      <c r="J5447" s="32">
        <v>-18.759999999999991</v>
      </c>
      <c r="K5447" s="32">
        <v>-9.9999999999909051E-3</v>
      </c>
      <c r="L5447" s="32"/>
    </row>
    <row r="5448" spans="1:12">
      <c r="A5448" s="56"/>
      <c r="B5448" s="56" t="s">
        <v>8231</v>
      </c>
      <c r="C5448" s="56" t="s">
        <v>10538</v>
      </c>
      <c r="D5448" s="32">
        <v>50000</v>
      </c>
      <c r="E5448" s="32">
        <v>-47500</v>
      </c>
      <c r="F5448" s="32">
        <v>2500</v>
      </c>
      <c r="G5448" s="32">
        <v>0</v>
      </c>
      <c r="H5448" s="32">
        <v>0</v>
      </c>
      <c r="I5448" s="32">
        <v>0</v>
      </c>
      <c r="J5448" s="32">
        <v>0</v>
      </c>
      <c r="K5448" s="32">
        <v>0</v>
      </c>
      <c r="L5448" s="32"/>
    </row>
    <row r="5449" spans="1:12">
      <c r="A5449" s="56"/>
      <c r="B5449" s="56" t="s">
        <v>7285</v>
      </c>
      <c r="C5449" s="56" t="s">
        <v>9721</v>
      </c>
      <c r="D5449" s="32">
        <v>7200</v>
      </c>
      <c r="E5449" s="32">
        <v>-6840</v>
      </c>
      <c r="F5449" s="32">
        <v>360</v>
      </c>
      <c r="G5449" s="32">
        <v>0</v>
      </c>
      <c r="H5449" s="32">
        <v>0</v>
      </c>
      <c r="I5449" s="32">
        <v>0</v>
      </c>
      <c r="J5449" s="32">
        <v>0</v>
      </c>
      <c r="K5449" s="32">
        <v>0</v>
      </c>
      <c r="L5449" s="32"/>
    </row>
    <row r="5450" spans="1:12">
      <c r="A5450" s="56"/>
      <c r="B5450" s="56" t="s">
        <v>7286</v>
      </c>
      <c r="C5450" s="56" t="s">
        <v>9722</v>
      </c>
      <c r="D5450" s="32">
        <v>92000</v>
      </c>
      <c r="E5450" s="32">
        <v>-87400</v>
      </c>
      <c r="F5450" s="32">
        <v>4600</v>
      </c>
      <c r="G5450" s="32">
        <v>0</v>
      </c>
      <c r="H5450" s="32">
        <v>0</v>
      </c>
      <c r="I5450" s="32">
        <v>0</v>
      </c>
      <c r="J5450" s="32">
        <v>0</v>
      </c>
      <c r="K5450" s="32">
        <v>0</v>
      </c>
      <c r="L5450" s="32"/>
    </row>
    <row r="5451" spans="1:12">
      <c r="A5451" s="56"/>
      <c r="B5451" s="56" t="s">
        <v>8232</v>
      </c>
      <c r="C5451" s="56" t="s">
        <v>10539</v>
      </c>
      <c r="D5451" s="32">
        <v>30024</v>
      </c>
      <c r="E5451" s="32">
        <v>-28523</v>
      </c>
      <c r="F5451" s="32">
        <v>1501</v>
      </c>
      <c r="G5451" s="32">
        <v>0</v>
      </c>
      <c r="H5451" s="32">
        <v>0</v>
      </c>
      <c r="I5451" s="32">
        <v>0</v>
      </c>
      <c r="J5451" s="32">
        <v>0</v>
      </c>
      <c r="K5451" s="32">
        <v>0</v>
      </c>
      <c r="L5451" s="32"/>
    </row>
    <row r="5452" spans="1:12">
      <c r="A5452" s="56"/>
      <c r="B5452" s="56" t="s">
        <v>7287</v>
      </c>
      <c r="C5452" s="56" t="s">
        <v>9723</v>
      </c>
      <c r="D5452" s="32">
        <v>32582</v>
      </c>
      <c r="E5452" s="32">
        <v>-30953</v>
      </c>
      <c r="F5452" s="32">
        <v>1629</v>
      </c>
      <c r="G5452" s="32">
        <v>0</v>
      </c>
      <c r="H5452" s="32">
        <v>0</v>
      </c>
      <c r="I5452" s="32">
        <v>0</v>
      </c>
      <c r="J5452" s="32">
        <v>0</v>
      </c>
      <c r="K5452" s="32">
        <v>0</v>
      </c>
      <c r="L5452" s="32"/>
    </row>
    <row r="5453" spans="1:12">
      <c r="A5453" s="56"/>
      <c r="B5453" s="56" t="s">
        <v>8301</v>
      </c>
      <c r="C5453" s="56" t="s">
        <v>10319</v>
      </c>
      <c r="D5453" s="32">
        <v>47655</v>
      </c>
      <c r="E5453" s="32">
        <v>-45272</v>
      </c>
      <c r="F5453" s="32">
        <v>2383</v>
      </c>
      <c r="G5453" s="32">
        <v>0</v>
      </c>
      <c r="H5453" s="32">
        <v>0</v>
      </c>
      <c r="I5453" s="32">
        <v>0</v>
      </c>
      <c r="J5453" s="32">
        <v>0</v>
      </c>
      <c r="K5453" s="32">
        <v>0</v>
      </c>
      <c r="L5453" s="32"/>
    </row>
    <row r="5454" spans="1:12">
      <c r="A5454" s="56"/>
      <c r="B5454" s="56" t="s">
        <v>8074</v>
      </c>
      <c r="C5454" s="56" t="s">
        <v>10687</v>
      </c>
      <c r="D5454" s="32">
        <v>156114</v>
      </c>
      <c r="E5454" s="32">
        <v>-156113</v>
      </c>
      <c r="F5454" s="32">
        <v>1</v>
      </c>
      <c r="G5454" s="32">
        <v>0</v>
      </c>
      <c r="H5454" s="32">
        <v>0</v>
      </c>
      <c r="I5454" s="32">
        <v>0</v>
      </c>
      <c r="J5454" s="32">
        <v>0</v>
      </c>
      <c r="K5454" s="32">
        <v>0</v>
      </c>
      <c r="L5454" s="32"/>
    </row>
    <row r="5455" spans="1:12">
      <c r="A5455" s="56"/>
      <c r="B5455" s="56" t="s">
        <v>2880</v>
      </c>
      <c r="C5455" s="56" t="s">
        <v>2879</v>
      </c>
      <c r="D5455" s="32">
        <v>11400</v>
      </c>
      <c r="E5455" s="32">
        <v>-10180</v>
      </c>
      <c r="F5455" s="32">
        <v>1220</v>
      </c>
      <c r="G5455" s="32">
        <v>-376.55</v>
      </c>
      <c r="H5455" s="32">
        <v>-273.11</v>
      </c>
      <c r="I5455" s="32">
        <v>0</v>
      </c>
      <c r="J5455" s="32">
        <v>103.44</v>
      </c>
      <c r="K5455" s="32">
        <v>273.11</v>
      </c>
      <c r="L5455" s="32" t="s">
        <v>11372</v>
      </c>
    </row>
    <row r="5456" spans="1:12">
      <c r="A5456" s="56"/>
      <c r="B5456" s="56" t="s">
        <v>8233</v>
      </c>
      <c r="C5456" s="56" t="s">
        <v>10540</v>
      </c>
      <c r="D5456" s="32">
        <v>162500</v>
      </c>
      <c r="E5456" s="32">
        <v>-154375</v>
      </c>
      <c r="F5456" s="32">
        <v>8125</v>
      </c>
      <c r="G5456" s="32">
        <v>0</v>
      </c>
      <c r="H5456" s="32">
        <v>0</v>
      </c>
      <c r="I5456" s="32">
        <v>0</v>
      </c>
      <c r="J5456" s="32">
        <v>0</v>
      </c>
      <c r="K5456" s="32">
        <v>0</v>
      </c>
      <c r="L5456" s="32"/>
    </row>
    <row r="5457" spans="1:12">
      <c r="A5457" s="56"/>
      <c r="B5457" s="56" t="s">
        <v>8234</v>
      </c>
      <c r="C5457" s="56" t="s">
        <v>10541</v>
      </c>
      <c r="D5457" s="32">
        <v>174000</v>
      </c>
      <c r="E5457" s="32">
        <v>-165300</v>
      </c>
      <c r="F5457" s="32">
        <v>8700</v>
      </c>
      <c r="G5457" s="32">
        <v>0</v>
      </c>
      <c r="H5457" s="32">
        <v>0</v>
      </c>
      <c r="I5457" s="32">
        <v>0</v>
      </c>
      <c r="J5457" s="32">
        <v>0</v>
      </c>
      <c r="K5457" s="32">
        <v>0</v>
      </c>
      <c r="L5457" s="32"/>
    </row>
    <row r="5458" spans="1:12">
      <c r="A5458" s="56"/>
      <c r="B5458" s="56" t="s">
        <v>7896</v>
      </c>
      <c r="C5458" s="56" t="s">
        <v>10058</v>
      </c>
      <c r="D5458" s="32">
        <v>2710</v>
      </c>
      <c r="E5458" s="32">
        <v>-2707</v>
      </c>
      <c r="F5458" s="32">
        <v>3</v>
      </c>
      <c r="G5458" s="32">
        <v>0</v>
      </c>
      <c r="H5458" s="32">
        <v>0</v>
      </c>
      <c r="I5458" s="32">
        <v>0</v>
      </c>
      <c r="J5458" s="32">
        <v>0</v>
      </c>
      <c r="K5458" s="32">
        <v>0</v>
      </c>
      <c r="L5458" s="32"/>
    </row>
    <row r="5459" spans="1:12">
      <c r="A5459" s="56"/>
      <c r="B5459" s="56" t="s">
        <v>8075</v>
      </c>
      <c r="C5459" s="56" t="s">
        <v>10401</v>
      </c>
      <c r="D5459" s="32">
        <v>19822</v>
      </c>
      <c r="E5459" s="32">
        <v>-19819</v>
      </c>
      <c r="F5459" s="32">
        <v>3</v>
      </c>
      <c r="G5459" s="32">
        <v>0</v>
      </c>
      <c r="H5459" s="32">
        <v>0</v>
      </c>
      <c r="I5459" s="32">
        <v>0</v>
      </c>
      <c r="J5459" s="32">
        <v>0</v>
      </c>
      <c r="K5459" s="32">
        <v>0</v>
      </c>
      <c r="L5459" s="32"/>
    </row>
    <row r="5460" spans="1:12">
      <c r="A5460" s="56"/>
      <c r="B5460" s="56" t="s">
        <v>7896</v>
      </c>
      <c r="C5460" s="56" t="s">
        <v>10402</v>
      </c>
      <c r="D5460" s="32">
        <v>79584</v>
      </c>
      <c r="E5460" s="32">
        <v>-79581</v>
      </c>
      <c r="F5460" s="32">
        <v>3</v>
      </c>
      <c r="G5460" s="32">
        <v>0</v>
      </c>
      <c r="H5460" s="32">
        <v>0</v>
      </c>
      <c r="I5460" s="32">
        <v>0</v>
      </c>
      <c r="J5460" s="32">
        <v>0</v>
      </c>
      <c r="K5460" s="32">
        <v>0</v>
      </c>
      <c r="L5460" s="32"/>
    </row>
    <row r="5461" spans="1:12">
      <c r="A5461" s="56"/>
      <c r="B5461" s="56" t="s">
        <v>8235</v>
      </c>
      <c r="C5461" s="56" t="s">
        <v>10542</v>
      </c>
      <c r="D5461" s="32">
        <v>81648</v>
      </c>
      <c r="E5461" s="32">
        <v>-77566</v>
      </c>
      <c r="F5461" s="32">
        <v>4082</v>
      </c>
      <c r="G5461" s="32">
        <v>0</v>
      </c>
      <c r="H5461" s="32">
        <v>0</v>
      </c>
      <c r="I5461" s="32">
        <v>0</v>
      </c>
      <c r="J5461" s="32">
        <v>0</v>
      </c>
      <c r="K5461" s="32">
        <v>0</v>
      </c>
      <c r="L5461" s="32"/>
    </row>
    <row r="5462" spans="1:12">
      <c r="A5462" s="56"/>
      <c r="B5462" s="56" t="s">
        <v>8076</v>
      </c>
      <c r="C5462" s="56" t="s">
        <v>10688</v>
      </c>
      <c r="D5462" s="32">
        <v>26181</v>
      </c>
      <c r="E5462" s="32">
        <v>-26180</v>
      </c>
      <c r="F5462" s="32">
        <v>1</v>
      </c>
      <c r="G5462" s="32">
        <v>0</v>
      </c>
      <c r="H5462" s="32">
        <v>0</v>
      </c>
      <c r="I5462" s="32">
        <v>0</v>
      </c>
      <c r="J5462" s="32">
        <v>0</v>
      </c>
      <c r="K5462" s="32">
        <v>0</v>
      </c>
      <c r="L5462" s="32"/>
    </row>
    <row r="5463" spans="1:12">
      <c r="A5463" s="56"/>
      <c r="B5463" s="56" t="s">
        <v>8077</v>
      </c>
      <c r="C5463" s="56" t="s">
        <v>10689</v>
      </c>
      <c r="D5463" s="32">
        <v>2884</v>
      </c>
      <c r="E5463" s="32">
        <v>-2883</v>
      </c>
      <c r="F5463" s="32">
        <v>1</v>
      </c>
      <c r="G5463" s="32">
        <v>0</v>
      </c>
      <c r="H5463" s="32">
        <v>0</v>
      </c>
      <c r="I5463" s="32">
        <v>0</v>
      </c>
      <c r="J5463" s="32">
        <v>0</v>
      </c>
      <c r="K5463" s="32">
        <v>0</v>
      </c>
      <c r="L5463" s="32"/>
    </row>
    <row r="5464" spans="1:12">
      <c r="A5464" s="56"/>
      <c r="B5464" s="56" t="s">
        <v>8302</v>
      </c>
      <c r="C5464" s="56" t="s">
        <v>10320</v>
      </c>
      <c r="D5464" s="32">
        <v>21881</v>
      </c>
      <c r="E5464" s="32">
        <v>-20787</v>
      </c>
      <c r="F5464" s="32">
        <v>1094</v>
      </c>
      <c r="G5464" s="32">
        <v>0</v>
      </c>
      <c r="H5464" s="32">
        <v>0</v>
      </c>
      <c r="I5464" s="32">
        <v>0</v>
      </c>
      <c r="J5464" s="32">
        <v>0</v>
      </c>
      <c r="K5464" s="32">
        <v>0</v>
      </c>
      <c r="L5464" s="32"/>
    </row>
    <row r="5465" spans="1:12">
      <c r="A5465" s="56"/>
      <c r="B5465" s="56" t="s">
        <v>7288</v>
      </c>
      <c r="C5465" s="56" t="s">
        <v>10321</v>
      </c>
      <c r="D5465" s="32">
        <v>27953</v>
      </c>
      <c r="E5465" s="32">
        <v>-26555</v>
      </c>
      <c r="F5465" s="32">
        <v>1398</v>
      </c>
      <c r="G5465" s="32">
        <v>0</v>
      </c>
      <c r="H5465" s="32">
        <v>0</v>
      </c>
      <c r="I5465" s="32">
        <v>0</v>
      </c>
      <c r="J5465" s="32">
        <v>0</v>
      </c>
      <c r="K5465" s="32">
        <v>0</v>
      </c>
      <c r="L5465" s="32"/>
    </row>
    <row r="5466" spans="1:12">
      <c r="A5466" s="56"/>
      <c r="B5466" s="56" t="s">
        <v>7288</v>
      </c>
      <c r="C5466" s="56" t="s">
        <v>10543</v>
      </c>
      <c r="D5466" s="32">
        <v>41279</v>
      </c>
      <c r="E5466" s="32">
        <v>-39215</v>
      </c>
      <c r="F5466" s="32">
        <v>2064</v>
      </c>
      <c r="G5466" s="32">
        <v>0</v>
      </c>
      <c r="H5466" s="32">
        <v>0</v>
      </c>
      <c r="I5466" s="32">
        <v>0</v>
      </c>
      <c r="J5466" s="32">
        <v>0</v>
      </c>
      <c r="K5466" s="32">
        <v>0</v>
      </c>
      <c r="L5466" s="32"/>
    </row>
    <row r="5467" spans="1:12">
      <c r="A5467" s="56"/>
      <c r="B5467" s="56" t="s">
        <v>7288</v>
      </c>
      <c r="C5467" s="56" t="s">
        <v>9724</v>
      </c>
      <c r="D5467" s="32">
        <v>13626</v>
      </c>
      <c r="E5467" s="32">
        <v>-12945</v>
      </c>
      <c r="F5467" s="32">
        <v>681</v>
      </c>
      <c r="G5467" s="32">
        <v>0</v>
      </c>
      <c r="H5467" s="32">
        <v>0</v>
      </c>
      <c r="I5467" s="32">
        <v>0</v>
      </c>
      <c r="J5467" s="32">
        <v>0</v>
      </c>
      <c r="K5467" s="32">
        <v>0</v>
      </c>
      <c r="L5467" s="32"/>
    </row>
    <row r="5468" spans="1:12">
      <c r="A5468" s="56"/>
      <c r="B5468" s="56" t="s">
        <v>7288</v>
      </c>
      <c r="C5468" s="56" t="s">
        <v>10322</v>
      </c>
      <c r="D5468" s="32">
        <v>27252</v>
      </c>
      <c r="E5468" s="32">
        <v>-25889</v>
      </c>
      <c r="F5468" s="32">
        <v>1363</v>
      </c>
      <c r="G5468" s="32">
        <v>0</v>
      </c>
      <c r="H5468" s="32">
        <v>0</v>
      </c>
      <c r="I5468" s="32">
        <v>0</v>
      </c>
      <c r="J5468" s="32">
        <v>0</v>
      </c>
      <c r="K5468" s="32">
        <v>0</v>
      </c>
      <c r="L5468" s="32"/>
    </row>
    <row r="5469" spans="1:12">
      <c r="A5469" s="56"/>
      <c r="B5469" s="56" t="s">
        <v>7288</v>
      </c>
      <c r="C5469" s="56" t="s">
        <v>9725</v>
      </c>
      <c r="D5469" s="32">
        <v>13708</v>
      </c>
      <c r="E5469" s="32">
        <v>-13023</v>
      </c>
      <c r="F5469" s="32">
        <v>685</v>
      </c>
      <c r="G5469" s="32">
        <v>0</v>
      </c>
      <c r="H5469" s="32">
        <v>0</v>
      </c>
      <c r="I5469" s="32">
        <v>0</v>
      </c>
      <c r="J5469" s="32">
        <v>0</v>
      </c>
      <c r="K5469" s="32">
        <v>0</v>
      </c>
      <c r="L5469" s="32"/>
    </row>
    <row r="5470" spans="1:12">
      <c r="A5470" s="56"/>
      <c r="B5470" s="56" t="s">
        <v>7288</v>
      </c>
      <c r="C5470" s="56" t="s">
        <v>9726</v>
      </c>
      <c r="D5470" s="32">
        <v>13626</v>
      </c>
      <c r="E5470" s="32">
        <v>-12945</v>
      </c>
      <c r="F5470" s="32">
        <v>681</v>
      </c>
      <c r="G5470" s="32">
        <v>0</v>
      </c>
      <c r="H5470" s="32">
        <v>0</v>
      </c>
      <c r="I5470" s="32">
        <v>0</v>
      </c>
      <c r="J5470" s="32">
        <v>0</v>
      </c>
      <c r="K5470" s="32">
        <v>0</v>
      </c>
      <c r="L5470" s="32"/>
    </row>
    <row r="5471" spans="1:12">
      <c r="A5471" s="56"/>
      <c r="B5471" s="56" t="s">
        <v>8302</v>
      </c>
      <c r="C5471" s="56" t="s">
        <v>10323</v>
      </c>
      <c r="D5471" s="32">
        <v>23055</v>
      </c>
      <c r="E5471" s="32">
        <v>-21902</v>
      </c>
      <c r="F5471" s="32">
        <v>1153</v>
      </c>
      <c r="G5471" s="32">
        <v>0</v>
      </c>
      <c r="H5471" s="32">
        <v>0</v>
      </c>
      <c r="I5471" s="32">
        <v>0</v>
      </c>
      <c r="J5471" s="32">
        <v>0</v>
      </c>
      <c r="K5471" s="32">
        <v>0</v>
      </c>
      <c r="L5471" s="32"/>
    </row>
    <row r="5472" spans="1:12">
      <c r="A5472" s="56"/>
      <c r="B5472" s="56" t="s">
        <v>7288</v>
      </c>
      <c r="C5472" s="56" t="s">
        <v>9727</v>
      </c>
      <c r="D5472" s="32">
        <v>13549</v>
      </c>
      <c r="E5472" s="32">
        <v>-12872</v>
      </c>
      <c r="F5472" s="32">
        <v>677</v>
      </c>
      <c r="G5472" s="32">
        <v>0</v>
      </c>
      <c r="H5472" s="32">
        <v>0</v>
      </c>
      <c r="I5472" s="32">
        <v>0</v>
      </c>
      <c r="J5472" s="32">
        <v>0</v>
      </c>
      <c r="K5472" s="32">
        <v>0</v>
      </c>
      <c r="L5472" s="32"/>
    </row>
    <row r="5473" spans="1:12">
      <c r="A5473" s="56"/>
      <c r="B5473" s="56" t="s">
        <v>8236</v>
      </c>
      <c r="C5473" s="56" t="s">
        <v>10544</v>
      </c>
      <c r="D5473" s="32">
        <v>30864</v>
      </c>
      <c r="E5473" s="32">
        <v>-29321</v>
      </c>
      <c r="F5473" s="32">
        <v>1543</v>
      </c>
      <c r="G5473" s="32">
        <v>0</v>
      </c>
      <c r="H5473" s="32">
        <v>0</v>
      </c>
      <c r="I5473" s="32">
        <v>0</v>
      </c>
      <c r="J5473" s="32">
        <v>0</v>
      </c>
      <c r="K5473" s="32">
        <v>0</v>
      </c>
      <c r="L5473" s="32"/>
    </row>
    <row r="5474" spans="1:12">
      <c r="A5474" s="56"/>
      <c r="B5474" s="56" t="s">
        <v>7288</v>
      </c>
      <c r="C5474" s="56" t="s">
        <v>9728</v>
      </c>
      <c r="D5474" s="32">
        <v>13805</v>
      </c>
      <c r="E5474" s="32">
        <v>-13115</v>
      </c>
      <c r="F5474" s="32">
        <v>690</v>
      </c>
      <c r="G5474" s="32">
        <v>0</v>
      </c>
      <c r="H5474" s="32">
        <v>0</v>
      </c>
      <c r="I5474" s="32">
        <v>0</v>
      </c>
      <c r="J5474" s="32">
        <v>0</v>
      </c>
      <c r="K5474" s="32">
        <v>0</v>
      </c>
      <c r="L5474" s="32"/>
    </row>
    <row r="5475" spans="1:12">
      <c r="A5475" s="56"/>
      <c r="B5475" s="56" t="s">
        <v>7288</v>
      </c>
      <c r="C5475" s="56" t="s">
        <v>10324</v>
      </c>
      <c r="D5475" s="32">
        <v>27720</v>
      </c>
      <c r="E5475" s="32">
        <v>-26334</v>
      </c>
      <c r="F5475" s="32">
        <v>1386</v>
      </c>
      <c r="G5475" s="32">
        <v>0</v>
      </c>
      <c r="H5475" s="32">
        <v>0</v>
      </c>
      <c r="I5475" s="32">
        <v>0</v>
      </c>
      <c r="J5475" s="32">
        <v>0</v>
      </c>
      <c r="K5475" s="32">
        <v>0</v>
      </c>
      <c r="L5475" s="32"/>
    </row>
    <row r="5476" spans="1:12">
      <c r="A5476" s="56"/>
      <c r="B5476" s="56" t="s">
        <v>7289</v>
      </c>
      <c r="C5476" s="56" t="s">
        <v>10325</v>
      </c>
      <c r="D5476" s="32">
        <v>27445</v>
      </c>
      <c r="E5476" s="32">
        <v>-26073</v>
      </c>
      <c r="F5476" s="32">
        <v>1372</v>
      </c>
      <c r="G5476" s="32">
        <v>0</v>
      </c>
      <c r="H5476" s="32">
        <v>0</v>
      </c>
      <c r="I5476" s="32">
        <v>0</v>
      </c>
      <c r="J5476" s="32">
        <v>0</v>
      </c>
      <c r="K5476" s="32">
        <v>0</v>
      </c>
      <c r="L5476" s="32"/>
    </row>
    <row r="5477" spans="1:12">
      <c r="A5477" s="56"/>
      <c r="B5477" s="56" t="s">
        <v>7289</v>
      </c>
      <c r="C5477" s="56" t="s">
        <v>9729</v>
      </c>
      <c r="D5477" s="32">
        <v>13627</v>
      </c>
      <c r="E5477" s="32">
        <v>-12946</v>
      </c>
      <c r="F5477" s="32">
        <v>681</v>
      </c>
      <c r="G5477" s="32">
        <v>0</v>
      </c>
      <c r="H5477" s="32">
        <v>0</v>
      </c>
      <c r="I5477" s="32">
        <v>0</v>
      </c>
      <c r="J5477" s="32">
        <v>0</v>
      </c>
      <c r="K5477" s="32">
        <v>0</v>
      </c>
      <c r="L5477" s="32"/>
    </row>
    <row r="5478" spans="1:12">
      <c r="A5478" s="56"/>
      <c r="B5478" s="56" t="s">
        <v>7288</v>
      </c>
      <c r="C5478" s="56" t="s">
        <v>10326</v>
      </c>
      <c r="D5478" s="32">
        <v>27746</v>
      </c>
      <c r="E5478" s="32">
        <v>-26359</v>
      </c>
      <c r="F5478" s="32">
        <v>1387</v>
      </c>
      <c r="G5478" s="32">
        <v>0</v>
      </c>
      <c r="H5478" s="32">
        <v>0</v>
      </c>
      <c r="I5478" s="32">
        <v>0</v>
      </c>
      <c r="J5478" s="32">
        <v>0</v>
      </c>
      <c r="K5478" s="32">
        <v>0</v>
      </c>
      <c r="L5478" s="32"/>
    </row>
    <row r="5479" spans="1:12">
      <c r="A5479" s="56"/>
      <c r="B5479" s="56" t="s">
        <v>7290</v>
      </c>
      <c r="C5479" s="56" t="s">
        <v>9730</v>
      </c>
      <c r="D5479" s="32">
        <v>79656</v>
      </c>
      <c r="E5479" s="32">
        <v>-75673</v>
      </c>
      <c r="F5479" s="32">
        <v>3983</v>
      </c>
      <c r="G5479" s="32">
        <v>0</v>
      </c>
      <c r="H5479" s="32">
        <v>0</v>
      </c>
      <c r="I5479" s="32">
        <v>0</v>
      </c>
      <c r="J5479" s="32">
        <v>0</v>
      </c>
      <c r="K5479" s="32">
        <v>0</v>
      </c>
      <c r="L5479" s="32"/>
    </row>
    <row r="5480" spans="1:12">
      <c r="A5480" s="56"/>
      <c r="B5480" s="56" t="s">
        <v>7293</v>
      </c>
      <c r="C5480" s="56" t="s">
        <v>10545</v>
      </c>
      <c r="D5480" s="32">
        <v>34088</v>
      </c>
      <c r="E5480" s="32">
        <v>-32384</v>
      </c>
      <c r="F5480" s="32">
        <v>1704</v>
      </c>
      <c r="G5480" s="32">
        <v>0</v>
      </c>
      <c r="H5480" s="32">
        <v>0</v>
      </c>
      <c r="I5480" s="32">
        <v>0</v>
      </c>
      <c r="J5480" s="32">
        <v>0</v>
      </c>
      <c r="K5480" s="32">
        <v>0</v>
      </c>
      <c r="L5480" s="32"/>
    </row>
    <row r="5481" spans="1:12">
      <c r="A5481" s="56"/>
      <c r="B5481" s="56" t="s">
        <v>7291</v>
      </c>
      <c r="C5481" s="56" t="s">
        <v>9731</v>
      </c>
      <c r="D5481" s="32">
        <v>13744</v>
      </c>
      <c r="E5481" s="32">
        <v>-13057</v>
      </c>
      <c r="F5481" s="32">
        <v>687</v>
      </c>
      <c r="G5481" s="32">
        <v>0</v>
      </c>
      <c r="H5481" s="32">
        <v>0</v>
      </c>
      <c r="I5481" s="32">
        <v>0</v>
      </c>
      <c r="J5481" s="32">
        <v>0</v>
      </c>
      <c r="K5481" s="32">
        <v>0</v>
      </c>
      <c r="L5481" s="32"/>
    </row>
    <row r="5482" spans="1:12">
      <c r="A5482" s="56"/>
      <c r="B5482" s="56" t="s">
        <v>7291</v>
      </c>
      <c r="C5482" s="56" t="s">
        <v>10546</v>
      </c>
      <c r="D5482" s="32">
        <v>54000</v>
      </c>
      <c r="E5482" s="32">
        <v>-51276</v>
      </c>
      <c r="F5482" s="32">
        <v>2724</v>
      </c>
      <c r="G5482" s="32">
        <v>0</v>
      </c>
      <c r="H5482" s="32">
        <v>0</v>
      </c>
      <c r="I5482" s="32">
        <v>0</v>
      </c>
      <c r="J5482" s="32">
        <v>0</v>
      </c>
      <c r="K5482" s="32">
        <v>0</v>
      </c>
      <c r="L5482" s="32"/>
    </row>
    <row r="5483" spans="1:12">
      <c r="A5483" s="56"/>
      <c r="B5483" s="56" t="s">
        <v>7291</v>
      </c>
      <c r="C5483" s="56" t="s">
        <v>10547</v>
      </c>
      <c r="D5483" s="32">
        <v>69165</v>
      </c>
      <c r="E5483" s="32">
        <v>-65707</v>
      </c>
      <c r="F5483" s="32">
        <v>3458</v>
      </c>
      <c r="G5483" s="32">
        <v>0</v>
      </c>
      <c r="H5483" s="32">
        <v>0</v>
      </c>
      <c r="I5483" s="32">
        <v>0</v>
      </c>
      <c r="J5483" s="32">
        <v>0</v>
      </c>
      <c r="K5483" s="32">
        <v>0</v>
      </c>
      <c r="L5483" s="32"/>
    </row>
    <row r="5484" spans="1:12">
      <c r="A5484" s="56"/>
      <c r="B5484" s="56" t="s">
        <v>7291</v>
      </c>
      <c r="C5484" s="56" t="s">
        <v>9732</v>
      </c>
      <c r="D5484" s="32">
        <v>13750</v>
      </c>
      <c r="E5484" s="32">
        <v>-13062</v>
      </c>
      <c r="F5484" s="32">
        <v>688</v>
      </c>
      <c r="G5484" s="32">
        <v>0</v>
      </c>
      <c r="H5484" s="32">
        <v>0</v>
      </c>
      <c r="I5484" s="32">
        <v>0</v>
      </c>
      <c r="J5484" s="32">
        <v>0</v>
      </c>
      <c r="K5484" s="32">
        <v>0</v>
      </c>
      <c r="L5484" s="32"/>
    </row>
    <row r="5485" spans="1:12">
      <c r="A5485" s="56"/>
      <c r="B5485" s="56" t="s">
        <v>7291</v>
      </c>
      <c r="C5485" s="56" t="s">
        <v>9733</v>
      </c>
      <c r="D5485" s="32">
        <v>13750</v>
      </c>
      <c r="E5485" s="32">
        <v>-13062</v>
      </c>
      <c r="F5485" s="32">
        <v>688</v>
      </c>
      <c r="G5485" s="32">
        <v>0</v>
      </c>
      <c r="H5485" s="32">
        <v>0</v>
      </c>
      <c r="I5485" s="32">
        <v>0</v>
      </c>
      <c r="J5485" s="32">
        <v>0</v>
      </c>
      <c r="K5485" s="32">
        <v>0</v>
      </c>
      <c r="L5485" s="32"/>
    </row>
    <row r="5486" spans="1:12">
      <c r="A5486" s="56"/>
      <c r="B5486" s="56" t="s">
        <v>8261</v>
      </c>
      <c r="C5486" s="56" t="s">
        <v>10548</v>
      </c>
      <c r="D5486" s="32">
        <v>26814</v>
      </c>
      <c r="E5486" s="32">
        <v>-25461</v>
      </c>
      <c r="F5486" s="32">
        <v>1353</v>
      </c>
      <c r="G5486" s="32">
        <v>0</v>
      </c>
      <c r="H5486" s="32">
        <v>0</v>
      </c>
      <c r="I5486" s="32">
        <v>0</v>
      </c>
      <c r="J5486" s="32">
        <v>0</v>
      </c>
      <c r="K5486" s="32">
        <v>0</v>
      </c>
      <c r="L5486" s="32"/>
    </row>
    <row r="5487" spans="1:12">
      <c r="A5487" s="56"/>
      <c r="B5487" s="56" t="s">
        <v>1780</v>
      </c>
      <c r="C5487" s="56" t="s">
        <v>10549</v>
      </c>
      <c r="D5487" s="32">
        <v>41616</v>
      </c>
      <c r="E5487" s="32">
        <v>-39535</v>
      </c>
      <c r="F5487" s="32">
        <v>2081</v>
      </c>
      <c r="G5487" s="32">
        <v>0</v>
      </c>
      <c r="H5487" s="32">
        <v>0</v>
      </c>
      <c r="I5487" s="32">
        <v>0</v>
      </c>
      <c r="J5487" s="32">
        <v>0</v>
      </c>
      <c r="K5487" s="32">
        <v>0</v>
      </c>
      <c r="L5487" s="32"/>
    </row>
    <row r="5488" spans="1:12">
      <c r="A5488" s="56"/>
      <c r="B5488" s="56" t="s">
        <v>7292</v>
      </c>
      <c r="C5488" s="56" t="s">
        <v>9734</v>
      </c>
      <c r="D5488" s="32">
        <v>561825</v>
      </c>
      <c r="E5488" s="32">
        <v>-533734</v>
      </c>
      <c r="F5488" s="32">
        <v>28091</v>
      </c>
      <c r="G5488" s="32">
        <v>0</v>
      </c>
      <c r="H5488" s="32">
        <v>0</v>
      </c>
      <c r="I5488" s="32">
        <v>0</v>
      </c>
      <c r="J5488" s="32">
        <v>0</v>
      </c>
      <c r="K5488" s="32">
        <v>0</v>
      </c>
      <c r="L5488" s="32"/>
    </row>
    <row r="5489" spans="1:12">
      <c r="A5489" s="56"/>
      <c r="B5489" s="56" t="s">
        <v>2882</v>
      </c>
      <c r="C5489" s="56" t="s">
        <v>2881</v>
      </c>
      <c r="D5489" s="32">
        <v>107390</v>
      </c>
      <c r="E5489" s="32">
        <v>-89706</v>
      </c>
      <c r="F5489" s="32">
        <v>17684</v>
      </c>
      <c r="G5489" s="32">
        <v>-3365.13</v>
      </c>
      <c r="H5489" s="32">
        <v>-3402.11</v>
      </c>
      <c r="I5489" s="32">
        <v>-3402.1</v>
      </c>
      <c r="J5489" s="32">
        <v>-36.980000000000018</v>
      </c>
      <c r="K5489" s="32">
        <v>1.0000000000218279E-2</v>
      </c>
      <c r="L5489" s="32"/>
    </row>
    <row r="5490" spans="1:12">
      <c r="A5490" s="56"/>
      <c r="B5490" s="56" t="s">
        <v>1780</v>
      </c>
      <c r="C5490" s="56" t="s">
        <v>2883</v>
      </c>
      <c r="D5490" s="32">
        <v>67280</v>
      </c>
      <c r="E5490" s="32">
        <v>-56201</v>
      </c>
      <c r="F5490" s="32">
        <v>11079</v>
      </c>
      <c r="G5490" s="32">
        <v>-2108.25</v>
      </c>
      <c r="H5490" s="32">
        <v>-2131.4299999999998</v>
      </c>
      <c r="I5490" s="32">
        <v>-2131.42</v>
      </c>
      <c r="J5490" s="32">
        <v>-23.179999999999836</v>
      </c>
      <c r="K5490" s="32">
        <v>9.9999999997635314E-3</v>
      </c>
      <c r="L5490" s="32"/>
    </row>
    <row r="5491" spans="1:12">
      <c r="A5491" s="56"/>
      <c r="B5491" s="56" t="s">
        <v>7293</v>
      </c>
      <c r="C5491" s="56" t="s">
        <v>9735</v>
      </c>
      <c r="D5491" s="32">
        <v>14044</v>
      </c>
      <c r="E5491" s="32">
        <v>-13342</v>
      </c>
      <c r="F5491" s="32">
        <v>702</v>
      </c>
      <c r="G5491" s="32">
        <v>0</v>
      </c>
      <c r="H5491" s="32">
        <v>0</v>
      </c>
      <c r="I5491" s="32">
        <v>0</v>
      </c>
      <c r="J5491" s="32">
        <v>0</v>
      </c>
      <c r="K5491" s="32">
        <v>0</v>
      </c>
      <c r="L5491" s="32"/>
    </row>
    <row r="5492" spans="1:12">
      <c r="A5492" s="56"/>
      <c r="B5492" s="56" t="s">
        <v>1780</v>
      </c>
      <c r="C5492" s="56" t="s">
        <v>2884</v>
      </c>
      <c r="D5492" s="32">
        <v>16520</v>
      </c>
      <c r="E5492" s="32">
        <v>-13621</v>
      </c>
      <c r="F5492" s="32">
        <v>2899</v>
      </c>
      <c r="G5492" s="32">
        <v>-512.69000000000005</v>
      </c>
      <c r="H5492" s="32">
        <v>-518.32000000000005</v>
      </c>
      <c r="I5492" s="32">
        <v>-518.32000000000005</v>
      </c>
      <c r="J5492" s="32">
        <v>-5.6299999999999955</v>
      </c>
      <c r="K5492" s="32">
        <v>0</v>
      </c>
      <c r="L5492" s="32"/>
    </row>
    <row r="5493" spans="1:12">
      <c r="A5493" s="56"/>
      <c r="B5493" s="56" t="s">
        <v>7293</v>
      </c>
      <c r="C5493" s="56" t="s">
        <v>10327</v>
      </c>
      <c r="D5493" s="32">
        <v>26446</v>
      </c>
      <c r="E5493" s="32">
        <v>-25124</v>
      </c>
      <c r="F5493" s="32">
        <v>1322</v>
      </c>
      <c r="G5493" s="32">
        <v>0</v>
      </c>
      <c r="H5493" s="32">
        <v>0</v>
      </c>
      <c r="I5493" s="32">
        <v>0</v>
      </c>
      <c r="J5493" s="32">
        <v>0</v>
      </c>
      <c r="K5493" s="32">
        <v>0</v>
      </c>
      <c r="L5493" s="32"/>
    </row>
    <row r="5494" spans="1:12">
      <c r="A5494" s="56"/>
      <c r="B5494" s="56" t="s">
        <v>7293</v>
      </c>
      <c r="C5494" s="56" t="s">
        <v>9736</v>
      </c>
      <c r="D5494" s="32">
        <v>13224</v>
      </c>
      <c r="E5494" s="32">
        <v>-12563</v>
      </c>
      <c r="F5494" s="32">
        <v>661</v>
      </c>
      <c r="G5494" s="32">
        <v>0</v>
      </c>
      <c r="H5494" s="32">
        <v>0</v>
      </c>
      <c r="I5494" s="32">
        <v>0</v>
      </c>
      <c r="J5494" s="32">
        <v>0</v>
      </c>
      <c r="K5494" s="32">
        <v>0</v>
      </c>
      <c r="L5494" s="32"/>
    </row>
    <row r="5495" spans="1:12">
      <c r="A5495" s="56"/>
      <c r="B5495" s="56" t="s">
        <v>7293</v>
      </c>
      <c r="C5495" s="56" t="s">
        <v>10328</v>
      </c>
      <c r="D5495" s="32">
        <v>26325</v>
      </c>
      <c r="E5495" s="32">
        <v>-25009</v>
      </c>
      <c r="F5495" s="32">
        <v>1316</v>
      </c>
      <c r="G5495" s="32">
        <v>0</v>
      </c>
      <c r="H5495" s="32">
        <v>0</v>
      </c>
      <c r="I5495" s="32">
        <v>0</v>
      </c>
      <c r="J5495" s="32">
        <v>0</v>
      </c>
      <c r="K5495" s="32">
        <v>0</v>
      </c>
      <c r="L5495" s="32"/>
    </row>
    <row r="5496" spans="1:12">
      <c r="A5496" s="56"/>
      <c r="B5496" s="56" t="s">
        <v>11347</v>
      </c>
      <c r="C5496" s="56" t="s">
        <v>10550</v>
      </c>
      <c r="D5496" s="32">
        <v>70479</v>
      </c>
      <c r="E5496" s="32">
        <v>-66955</v>
      </c>
      <c r="F5496" s="32">
        <v>3524</v>
      </c>
      <c r="G5496" s="32">
        <v>0</v>
      </c>
      <c r="H5496" s="32">
        <v>0</v>
      </c>
      <c r="I5496" s="32">
        <v>0</v>
      </c>
      <c r="J5496" s="32">
        <v>0</v>
      </c>
      <c r="K5496" s="32">
        <v>0</v>
      </c>
      <c r="L5496" s="32"/>
    </row>
    <row r="5497" spans="1:12">
      <c r="A5497" s="56"/>
      <c r="B5497" s="56" t="s">
        <v>11347</v>
      </c>
      <c r="C5497" s="56" t="s">
        <v>10551</v>
      </c>
      <c r="D5497" s="32">
        <v>41760</v>
      </c>
      <c r="E5497" s="32">
        <v>-39672</v>
      </c>
      <c r="F5497" s="32">
        <v>2088</v>
      </c>
      <c r="G5497" s="32">
        <v>0</v>
      </c>
      <c r="H5497" s="32">
        <v>0</v>
      </c>
      <c r="I5497" s="32">
        <v>0</v>
      </c>
      <c r="J5497" s="32">
        <v>0</v>
      </c>
      <c r="K5497" s="32">
        <v>0</v>
      </c>
      <c r="L5497" s="32"/>
    </row>
    <row r="5498" spans="1:12">
      <c r="A5498" s="56"/>
      <c r="B5498" s="56" t="s">
        <v>11347</v>
      </c>
      <c r="C5498" s="56" t="s">
        <v>10552</v>
      </c>
      <c r="D5498" s="32">
        <v>41574</v>
      </c>
      <c r="E5498" s="32">
        <v>-39495</v>
      </c>
      <c r="F5498" s="32">
        <v>2079</v>
      </c>
      <c r="G5498" s="32">
        <v>0</v>
      </c>
      <c r="H5498" s="32">
        <v>0</v>
      </c>
      <c r="I5498" s="32">
        <v>0</v>
      </c>
      <c r="J5498" s="32">
        <v>0</v>
      </c>
      <c r="K5498" s="32">
        <v>0</v>
      </c>
      <c r="L5498" s="32"/>
    </row>
    <row r="5499" spans="1:12">
      <c r="A5499" s="56"/>
      <c r="B5499" s="56" t="s">
        <v>7291</v>
      </c>
      <c r="C5499" s="56" t="s">
        <v>10553</v>
      </c>
      <c r="D5499" s="32">
        <v>67975</v>
      </c>
      <c r="E5499" s="32">
        <v>-64576</v>
      </c>
      <c r="F5499" s="32">
        <v>3399</v>
      </c>
      <c r="G5499" s="32">
        <v>0</v>
      </c>
      <c r="H5499" s="32">
        <v>0</v>
      </c>
      <c r="I5499" s="32">
        <v>0</v>
      </c>
      <c r="J5499" s="32">
        <v>0</v>
      </c>
      <c r="K5499" s="32">
        <v>0</v>
      </c>
      <c r="L5499" s="32"/>
    </row>
    <row r="5500" spans="1:12">
      <c r="A5500" s="56"/>
      <c r="B5500" s="56" t="s">
        <v>11348</v>
      </c>
      <c r="C5500" s="56" t="s">
        <v>10554</v>
      </c>
      <c r="D5500" s="32">
        <v>70056</v>
      </c>
      <c r="E5500" s="32">
        <v>-66553</v>
      </c>
      <c r="F5500" s="32">
        <v>3503</v>
      </c>
      <c r="G5500" s="32">
        <v>0</v>
      </c>
      <c r="H5500" s="32">
        <v>0</v>
      </c>
      <c r="I5500" s="32">
        <v>0</v>
      </c>
      <c r="J5500" s="32">
        <v>0</v>
      </c>
      <c r="K5500" s="32">
        <v>0</v>
      </c>
      <c r="L5500" s="32"/>
    </row>
    <row r="5501" spans="1:12">
      <c r="A5501" s="56"/>
      <c r="B5501" s="56" t="s">
        <v>8262</v>
      </c>
      <c r="C5501" s="56" t="s">
        <v>10555</v>
      </c>
      <c r="D5501" s="32">
        <v>30236</v>
      </c>
      <c r="E5501" s="32">
        <v>-28724</v>
      </c>
      <c r="F5501" s="32">
        <v>1512</v>
      </c>
      <c r="G5501" s="32">
        <v>0</v>
      </c>
      <c r="H5501" s="32">
        <v>0</v>
      </c>
      <c r="I5501" s="32">
        <v>0</v>
      </c>
      <c r="J5501" s="32">
        <v>0</v>
      </c>
      <c r="K5501" s="32">
        <v>0</v>
      </c>
      <c r="L5501" s="32"/>
    </row>
    <row r="5502" spans="1:12">
      <c r="A5502" s="56"/>
      <c r="B5502" s="56" t="s">
        <v>11349</v>
      </c>
      <c r="C5502" s="56" t="s">
        <v>10556</v>
      </c>
      <c r="D5502" s="32">
        <v>25940</v>
      </c>
      <c r="E5502" s="32">
        <v>-24643</v>
      </c>
      <c r="F5502" s="32">
        <v>1297</v>
      </c>
      <c r="G5502" s="32">
        <v>0</v>
      </c>
      <c r="H5502" s="32">
        <v>0</v>
      </c>
      <c r="I5502" s="32">
        <v>0</v>
      </c>
      <c r="J5502" s="32">
        <v>0</v>
      </c>
      <c r="K5502" s="32">
        <v>0</v>
      </c>
      <c r="L5502" s="32"/>
    </row>
    <row r="5503" spans="1:12">
      <c r="A5503" s="56"/>
      <c r="B5503" s="56" t="s">
        <v>8262</v>
      </c>
      <c r="C5503" s="56" t="s">
        <v>10329</v>
      </c>
      <c r="D5503" s="32">
        <v>19451</v>
      </c>
      <c r="E5503" s="32">
        <v>-18478</v>
      </c>
      <c r="F5503" s="32">
        <v>973</v>
      </c>
      <c r="G5503" s="32">
        <v>0</v>
      </c>
      <c r="H5503" s="32">
        <v>0</v>
      </c>
      <c r="I5503" s="32">
        <v>0</v>
      </c>
      <c r="J5503" s="32">
        <v>0</v>
      </c>
      <c r="K5503" s="32">
        <v>0</v>
      </c>
      <c r="L5503" s="32"/>
    </row>
    <row r="5504" spans="1:12">
      <c r="A5504" s="56"/>
      <c r="B5504" s="56" t="s">
        <v>8078</v>
      </c>
      <c r="C5504" s="56" t="s">
        <v>10403</v>
      </c>
      <c r="D5504" s="32">
        <v>63675</v>
      </c>
      <c r="E5504" s="32">
        <v>-63671</v>
      </c>
      <c r="F5504" s="32">
        <v>4</v>
      </c>
      <c r="G5504" s="32">
        <v>0</v>
      </c>
      <c r="H5504" s="32">
        <v>0</v>
      </c>
      <c r="I5504" s="32">
        <v>0</v>
      </c>
      <c r="J5504" s="32">
        <v>0</v>
      </c>
      <c r="K5504" s="32">
        <v>0</v>
      </c>
      <c r="L5504" s="32"/>
    </row>
    <row r="5505" spans="1:12">
      <c r="A5505" s="56"/>
      <c r="B5505" s="56" t="s">
        <v>2886</v>
      </c>
      <c r="C5505" s="56" t="s">
        <v>2885</v>
      </c>
      <c r="D5505" s="32">
        <v>36187</v>
      </c>
      <c r="E5505" s="32">
        <v>-31521</v>
      </c>
      <c r="F5505" s="32">
        <v>4666</v>
      </c>
      <c r="G5505" s="32">
        <v>-1171.1400000000001</v>
      </c>
      <c r="H5505" s="32">
        <v>-1184</v>
      </c>
      <c r="I5505" s="32">
        <v>-501.92</v>
      </c>
      <c r="J5505" s="32">
        <v>-12.8599999999999</v>
      </c>
      <c r="K5505" s="32">
        <v>682.07999999999993</v>
      </c>
      <c r="L5505" s="32" t="s">
        <v>11372</v>
      </c>
    </row>
    <row r="5506" spans="1:12">
      <c r="A5506" s="56"/>
      <c r="B5506" s="56" t="s">
        <v>2888</v>
      </c>
      <c r="C5506" s="56" t="s">
        <v>2887</v>
      </c>
      <c r="D5506" s="32">
        <v>21880</v>
      </c>
      <c r="E5506" s="32">
        <v>-18229</v>
      </c>
      <c r="F5506" s="32">
        <v>3651</v>
      </c>
      <c r="G5506" s="32">
        <v>-684.32</v>
      </c>
      <c r="H5506" s="32">
        <v>-691.84</v>
      </c>
      <c r="I5506" s="32">
        <v>-691.84</v>
      </c>
      <c r="J5506" s="32">
        <v>-7.5199999999999818</v>
      </c>
      <c r="K5506" s="32">
        <v>0</v>
      </c>
      <c r="L5506" s="32"/>
    </row>
    <row r="5507" spans="1:12">
      <c r="A5507" s="56"/>
      <c r="B5507" s="56" t="s">
        <v>2890</v>
      </c>
      <c r="C5507" s="56" t="s">
        <v>2889</v>
      </c>
      <c r="D5507" s="32">
        <v>57293</v>
      </c>
      <c r="E5507" s="32">
        <v>-43446</v>
      </c>
      <c r="F5507" s="32">
        <v>13847</v>
      </c>
      <c r="G5507" s="32">
        <v>-1682.41</v>
      </c>
      <c r="H5507" s="32">
        <v>-1700.9</v>
      </c>
      <c r="I5507" s="32">
        <v>-1700.89</v>
      </c>
      <c r="J5507" s="32">
        <v>-18.490000000000009</v>
      </c>
      <c r="K5507" s="32">
        <v>9.9999999999909051E-3</v>
      </c>
      <c r="L5507" s="32"/>
    </row>
    <row r="5508" spans="1:12">
      <c r="A5508" s="56"/>
      <c r="B5508" s="56" t="s">
        <v>2892</v>
      </c>
      <c r="C5508" s="56" t="s">
        <v>2891</v>
      </c>
      <c r="D5508" s="32">
        <v>1488287</v>
      </c>
      <c r="E5508" s="32">
        <v>-1075543</v>
      </c>
      <c r="F5508" s="32">
        <v>412744</v>
      </c>
      <c r="G5508" s="32">
        <v>-43982.82</v>
      </c>
      <c r="H5508" s="32">
        <v>-44466.16</v>
      </c>
      <c r="I5508" s="32">
        <v>-44466.15</v>
      </c>
      <c r="J5508" s="32">
        <v>-483.34000000000378</v>
      </c>
      <c r="K5508" s="32">
        <v>1.0000000002037268E-2</v>
      </c>
      <c r="L5508" s="32"/>
    </row>
    <row r="5509" spans="1:12">
      <c r="A5509" s="56"/>
      <c r="B5509" s="56" t="s">
        <v>8173</v>
      </c>
      <c r="C5509" s="56" t="s">
        <v>10557</v>
      </c>
      <c r="D5509" s="32">
        <v>491400</v>
      </c>
      <c r="E5509" s="32">
        <v>-466830</v>
      </c>
      <c r="F5509" s="32">
        <v>24570</v>
      </c>
      <c r="G5509" s="32">
        <v>0</v>
      </c>
      <c r="H5509" s="32">
        <v>0</v>
      </c>
      <c r="I5509" s="32">
        <v>0</v>
      </c>
      <c r="J5509" s="32">
        <v>0</v>
      </c>
      <c r="K5509" s="32">
        <v>0</v>
      </c>
      <c r="L5509" s="32"/>
    </row>
    <row r="5510" spans="1:12">
      <c r="A5510" s="56"/>
      <c r="B5510" s="56" t="s">
        <v>8237</v>
      </c>
      <c r="C5510" s="56" t="s">
        <v>10558</v>
      </c>
      <c r="D5510" s="32">
        <v>32850</v>
      </c>
      <c r="E5510" s="32">
        <v>-31208</v>
      </c>
      <c r="F5510" s="32">
        <v>1642</v>
      </c>
      <c r="G5510" s="32">
        <v>0</v>
      </c>
      <c r="H5510" s="32">
        <v>0</v>
      </c>
      <c r="I5510" s="32">
        <v>0</v>
      </c>
      <c r="J5510" s="32">
        <v>0</v>
      </c>
      <c r="K5510" s="32">
        <v>0</v>
      </c>
      <c r="L5510" s="32"/>
    </row>
    <row r="5511" spans="1:12">
      <c r="A5511" s="56"/>
      <c r="B5511" s="56" t="s">
        <v>8237</v>
      </c>
      <c r="C5511" s="56" t="s">
        <v>10330</v>
      </c>
      <c r="D5511" s="32">
        <v>8213</v>
      </c>
      <c r="E5511" s="32">
        <v>-7802</v>
      </c>
      <c r="F5511" s="32">
        <v>411</v>
      </c>
      <c r="G5511" s="32">
        <v>0</v>
      </c>
      <c r="H5511" s="32">
        <v>0</v>
      </c>
      <c r="I5511" s="32">
        <v>0</v>
      </c>
      <c r="J5511" s="32">
        <v>0</v>
      </c>
      <c r="K5511" s="32">
        <v>0</v>
      </c>
      <c r="L5511" s="32"/>
    </row>
    <row r="5512" spans="1:12">
      <c r="A5512" s="56"/>
      <c r="B5512" s="56" t="s">
        <v>8238</v>
      </c>
      <c r="C5512" s="56" t="s">
        <v>10559</v>
      </c>
      <c r="D5512" s="32">
        <v>3416430</v>
      </c>
      <c r="E5512" s="32">
        <v>-3245608</v>
      </c>
      <c r="F5512" s="32">
        <v>170822</v>
      </c>
      <c r="G5512" s="32">
        <v>0</v>
      </c>
      <c r="H5512" s="32">
        <v>0</v>
      </c>
      <c r="I5512" s="32">
        <v>0</v>
      </c>
      <c r="J5512" s="32">
        <v>0</v>
      </c>
      <c r="K5512" s="32">
        <v>0</v>
      </c>
      <c r="L5512" s="32"/>
    </row>
    <row r="5513" spans="1:12">
      <c r="A5513" s="56"/>
      <c r="B5513" s="56" t="s">
        <v>8239</v>
      </c>
      <c r="C5513" s="56" t="s">
        <v>10560</v>
      </c>
      <c r="D5513" s="32">
        <v>3388279</v>
      </c>
      <c r="E5513" s="32">
        <v>-3218865</v>
      </c>
      <c r="F5513" s="32">
        <v>169414</v>
      </c>
      <c r="G5513" s="32">
        <v>0</v>
      </c>
      <c r="H5513" s="32">
        <v>0</v>
      </c>
      <c r="I5513" s="32">
        <v>0</v>
      </c>
      <c r="J5513" s="32">
        <v>0</v>
      </c>
      <c r="K5513" s="32">
        <v>0</v>
      </c>
      <c r="L5513" s="32"/>
    </row>
    <row r="5514" spans="1:12">
      <c r="A5514" s="56"/>
      <c r="B5514" s="56" t="s">
        <v>8239</v>
      </c>
      <c r="C5514" s="56" t="s">
        <v>10561</v>
      </c>
      <c r="D5514" s="32">
        <v>1164720</v>
      </c>
      <c r="E5514" s="32">
        <v>-1106484</v>
      </c>
      <c r="F5514" s="32">
        <v>58236</v>
      </c>
      <c r="G5514" s="32">
        <v>0</v>
      </c>
      <c r="H5514" s="32">
        <v>0</v>
      </c>
      <c r="I5514" s="32">
        <v>0</v>
      </c>
      <c r="J5514" s="32">
        <v>0</v>
      </c>
      <c r="K5514" s="32">
        <v>0</v>
      </c>
      <c r="L5514" s="32"/>
    </row>
    <row r="5515" spans="1:12">
      <c r="A5515" s="56"/>
      <c r="B5515" s="56" t="s">
        <v>7294</v>
      </c>
      <c r="C5515" s="56" t="s">
        <v>9737</v>
      </c>
      <c r="D5515" s="32">
        <v>15374</v>
      </c>
      <c r="E5515" s="32">
        <v>-14605</v>
      </c>
      <c r="F5515" s="32">
        <v>769</v>
      </c>
      <c r="G5515" s="32">
        <v>0</v>
      </c>
      <c r="H5515" s="32">
        <v>0</v>
      </c>
      <c r="I5515" s="32">
        <v>0</v>
      </c>
      <c r="J5515" s="32">
        <v>0</v>
      </c>
      <c r="K5515" s="32">
        <v>0</v>
      </c>
      <c r="L5515" s="32"/>
    </row>
    <row r="5516" spans="1:12">
      <c r="A5516" s="56"/>
      <c r="B5516" s="56" t="s">
        <v>2894</v>
      </c>
      <c r="C5516" s="56" t="s">
        <v>2893</v>
      </c>
      <c r="D5516" s="32">
        <v>57049</v>
      </c>
      <c r="E5516" s="32">
        <v>-51741</v>
      </c>
      <c r="F5516" s="32">
        <v>5308</v>
      </c>
      <c r="G5516" s="32">
        <v>-1909.55</v>
      </c>
      <c r="H5516" s="32">
        <v>-545.59</v>
      </c>
      <c r="I5516" s="32">
        <v>0</v>
      </c>
      <c r="J5516" s="32">
        <v>1363.96</v>
      </c>
      <c r="K5516" s="32">
        <v>545.59</v>
      </c>
      <c r="L5516" s="32" t="s">
        <v>11372</v>
      </c>
    </row>
    <row r="5517" spans="1:12">
      <c r="A5517" s="56"/>
      <c r="B5517" s="56" t="s">
        <v>8303</v>
      </c>
      <c r="C5517" s="56" t="s">
        <v>10331</v>
      </c>
      <c r="D5517" s="32">
        <v>52000</v>
      </c>
      <c r="E5517" s="32">
        <v>-49400</v>
      </c>
      <c r="F5517" s="32">
        <v>2600</v>
      </c>
      <c r="G5517" s="32">
        <v>0</v>
      </c>
      <c r="H5517" s="32">
        <v>0</v>
      </c>
      <c r="I5517" s="32">
        <v>0</v>
      </c>
      <c r="J5517" s="32">
        <v>0</v>
      </c>
      <c r="K5517" s="32">
        <v>0</v>
      </c>
      <c r="L5517" s="32"/>
    </row>
    <row r="5518" spans="1:12">
      <c r="A5518" s="56"/>
      <c r="B5518" s="56" t="s">
        <v>8304</v>
      </c>
      <c r="C5518" s="56" t="s">
        <v>10332</v>
      </c>
      <c r="D5518" s="32">
        <v>16715</v>
      </c>
      <c r="E5518" s="32">
        <v>-15879</v>
      </c>
      <c r="F5518" s="32">
        <v>836</v>
      </c>
      <c r="G5518" s="32">
        <v>0</v>
      </c>
      <c r="H5518" s="32">
        <v>0</v>
      </c>
      <c r="I5518" s="32">
        <v>0</v>
      </c>
      <c r="J5518" s="32">
        <v>0</v>
      </c>
      <c r="K5518" s="32">
        <v>0</v>
      </c>
      <c r="L5518" s="32"/>
    </row>
    <row r="5519" spans="1:12">
      <c r="A5519" s="56"/>
      <c r="B5519" s="56" t="s">
        <v>8079</v>
      </c>
      <c r="C5519" s="56" t="s">
        <v>10404</v>
      </c>
      <c r="D5519" s="32">
        <v>12429</v>
      </c>
      <c r="E5519" s="32">
        <v>-12426</v>
      </c>
      <c r="F5519" s="32">
        <v>3</v>
      </c>
      <c r="G5519" s="32">
        <v>0</v>
      </c>
      <c r="H5519" s="32">
        <v>0</v>
      </c>
      <c r="I5519" s="32">
        <v>0</v>
      </c>
      <c r="J5519" s="32">
        <v>0</v>
      </c>
      <c r="K5519" s="32">
        <v>0</v>
      </c>
      <c r="L5519" s="32"/>
    </row>
    <row r="5520" spans="1:12">
      <c r="A5520" s="56"/>
      <c r="B5520" s="56" t="s">
        <v>8305</v>
      </c>
      <c r="C5520" s="56" t="s">
        <v>10333</v>
      </c>
      <c r="D5520" s="32">
        <v>36859</v>
      </c>
      <c r="E5520" s="32">
        <v>-35016</v>
      </c>
      <c r="F5520" s="32">
        <v>1843</v>
      </c>
      <c r="G5520" s="32">
        <v>0</v>
      </c>
      <c r="H5520" s="32">
        <v>0</v>
      </c>
      <c r="I5520" s="32">
        <v>0</v>
      </c>
      <c r="J5520" s="32">
        <v>0</v>
      </c>
      <c r="K5520" s="32">
        <v>0</v>
      </c>
      <c r="L5520" s="32"/>
    </row>
    <row r="5521" spans="1:12">
      <c r="A5521" s="56"/>
      <c r="B5521" s="56" t="s">
        <v>9144</v>
      </c>
      <c r="C5521" s="56" t="s">
        <v>10562</v>
      </c>
      <c r="D5521" s="32">
        <v>181200</v>
      </c>
      <c r="E5521" s="32">
        <v>-172140</v>
      </c>
      <c r="F5521" s="32">
        <v>9060</v>
      </c>
      <c r="G5521" s="32">
        <v>0</v>
      </c>
      <c r="H5521" s="32">
        <v>0</v>
      </c>
      <c r="I5521" s="32">
        <v>0</v>
      </c>
      <c r="J5521" s="32">
        <v>0</v>
      </c>
      <c r="K5521" s="32">
        <v>0</v>
      </c>
      <c r="L5521" s="32"/>
    </row>
    <row r="5522" spans="1:12">
      <c r="A5522" s="56"/>
      <c r="B5522" s="56" t="s">
        <v>7295</v>
      </c>
      <c r="C5522" s="56" t="s">
        <v>9738</v>
      </c>
      <c r="D5522" s="32">
        <v>35000</v>
      </c>
      <c r="E5522" s="32">
        <v>-33250</v>
      </c>
      <c r="F5522" s="32">
        <v>1750</v>
      </c>
      <c r="G5522" s="32">
        <v>0</v>
      </c>
      <c r="H5522" s="32">
        <v>0</v>
      </c>
      <c r="I5522" s="32">
        <v>0</v>
      </c>
      <c r="J5522" s="32">
        <v>0</v>
      </c>
      <c r="K5522" s="32">
        <v>0</v>
      </c>
      <c r="L5522" s="32"/>
    </row>
    <row r="5523" spans="1:12">
      <c r="A5523" s="56"/>
      <c r="B5523" s="56" t="s">
        <v>8370</v>
      </c>
      <c r="C5523" s="56" t="s">
        <v>10690</v>
      </c>
      <c r="D5523" s="32">
        <v>8260</v>
      </c>
      <c r="E5523" s="32">
        <v>-8259</v>
      </c>
      <c r="F5523" s="32">
        <v>1</v>
      </c>
      <c r="G5523" s="32">
        <v>0</v>
      </c>
      <c r="H5523" s="32">
        <v>0</v>
      </c>
      <c r="I5523" s="32">
        <v>0</v>
      </c>
      <c r="J5523" s="32">
        <v>0</v>
      </c>
      <c r="K5523" s="32">
        <v>0</v>
      </c>
      <c r="L5523" s="32"/>
    </row>
    <row r="5524" spans="1:12">
      <c r="A5524" s="56"/>
      <c r="B5524" s="56" t="s">
        <v>7296</v>
      </c>
      <c r="C5524" s="56" t="s">
        <v>9739</v>
      </c>
      <c r="D5524" s="32">
        <v>6330</v>
      </c>
      <c r="E5524" s="32">
        <v>-6014</v>
      </c>
      <c r="F5524" s="32">
        <v>316</v>
      </c>
      <c r="G5524" s="32">
        <v>0</v>
      </c>
      <c r="H5524" s="32">
        <v>0</v>
      </c>
      <c r="I5524" s="32">
        <v>0</v>
      </c>
      <c r="J5524" s="32">
        <v>0</v>
      </c>
      <c r="K5524" s="32">
        <v>0</v>
      </c>
      <c r="L5524" s="32"/>
    </row>
    <row r="5525" spans="1:12">
      <c r="A5525" s="56"/>
      <c r="B5525" s="56" t="s">
        <v>2896</v>
      </c>
      <c r="C5525" s="56" t="s">
        <v>2895</v>
      </c>
      <c r="D5525" s="32">
        <v>13983</v>
      </c>
      <c r="E5525" s="32">
        <v>-12487</v>
      </c>
      <c r="F5525" s="32">
        <v>1496</v>
      </c>
      <c r="G5525" s="32">
        <v>-461.95</v>
      </c>
      <c r="H5525" s="32">
        <v>-335.04</v>
      </c>
      <c r="I5525" s="32">
        <v>0</v>
      </c>
      <c r="J5525" s="32">
        <v>126.90999999999997</v>
      </c>
      <c r="K5525" s="32">
        <v>335.04</v>
      </c>
      <c r="L5525" s="32" t="s">
        <v>11372</v>
      </c>
    </row>
    <row r="5526" spans="1:12">
      <c r="A5526" s="56"/>
      <c r="B5526" s="56" t="s">
        <v>7297</v>
      </c>
      <c r="C5526" s="56" t="s">
        <v>9740</v>
      </c>
      <c r="D5526" s="32">
        <v>12000</v>
      </c>
      <c r="E5526" s="32">
        <v>-11400</v>
      </c>
      <c r="F5526" s="32">
        <v>600</v>
      </c>
      <c r="G5526" s="32">
        <v>0</v>
      </c>
      <c r="H5526" s="32">
        <v>0</v>
      </c>
      <c r="I5526" s="32">
        <v>0</v>
      </c>
      <c r="J5526" s="32">
        <v>0</v>
      </c>
      <c r="K5526" s="32">
        <v>0</v>
      </c>
      <c r="L5526" s="32"/>
    </row>
    <row r="5527" spans="1:12">
      <c r="A5527" s="56"/>
      <c r="B5527" s="56" t="s">
        <v>7298</v>
      </c>
      <c r="C5527" s="56" t="s">
        <v>9741</v>
      </c>
      <c r="D5527" s="32">
        <v>9500</v>
      </c>
      <c r="E5527" s="32">
        <v>-9025</v>
      </c>
      <c r="F5527" s="32">
        <v>475</v>
      </c>
      <c r="G5527" s="32">
        <v>0</v>
      </c>
      <c r="H5527" s="32">
        <v>0</v>
      </c>
      <c r="I5527" s="32">
        <v>0</v>
      </c>
      <c r="J5527" s="32">
        <v>0</v>
      </c>
      <c r="K5527" s="32">
        <v>0</v>
      </c>
      <c r="L5527" s="32"/>
    </row>
    <row r="5528" spans="1:12">
      <c r="A5528" s="56"/>
      <c r="B5528" s="56" t="s">
        <v>8080</v>
      </c>
      <c r="C5528" s="56" t="s">
        <v>10405</v>
      </c>
      <c r="D5528" s="32">
        <v>13500</v>
      </c>
      <c r="E5528" s="32">
        <v>-13496</v>
      </c>
      <c r="F5528" s="32">
        <v>4</v>
      </c>
      <c r="G5528" s="32">
        <v>0</v>
      </c>
      <c r="H5528" s="32">
        <v>0</v>
      </c>
      <c r="I5528" s="32">
        <v>0</v>
      </c>
      <c r="J5528" s="32">
        <v>0</v>
      </c>
      <c r="K5528" s="32">
        <v>0</v>
      </c>
      <c r="L5528" s="32"/>
    </row>
    <row r="5529" spans="1:12">
      <c r="A5529" s="56"/>
      <c r="B5529" s="56" t="s">
        <v>7299</v>
      </c>
      <c r="C5529" s="56" t="s">
        <v>9742</v>
      </c>
      <c r="D5529" s="32">
        <v>21129</v>
      </c>
      <c r="E5529" s="32">
        <v>-20073</v>
      </c>
      <c r="F5529" s="32">
        <v>1056</v>
      </c>
      <c r="G5529" s="32">
        <v>0</v>
      </c>
      <c r="H5529" s="32">
        <v>0</v>
      </c>
      <c r="I5529" s="32">
        <v>0</v>
      </c>
      <c r="J5529" s="32">
        <v>0</v>
      </c>
      <c r="K5529" s="32">
        <v>0</v>
      </c>
      <c r="L5529" s="32"/>
    </row>
    <row r="5530" spans="1:12">
      <c r="A5530" s="56"/>
      <c r="B5530" s="56" t="s">
        <v>7300</v>
      </c>
      <c r="C5530" s="56" t="s">
        <v>9743</v>
      </c>
      <c r="D5530" s="32">
        <v>5546</v>
      </c>
      <c r="E5530" s="32">
        <v>-5269</v>
      </c>
      <c r="F5530" s="32">
        <v>277</v>
      </c>
      <c r="G5530" s="32">
        <v>0</v>
      </c>
      <c r="H5530" s="32">
        <v>0</v>
      </c>
      <c r="I5530" s="32">
        <v>0</v>
      </c>
      <c r="J5530" s="32">
        <v>0</v>
      </c>
      <c r="K5530" s="32">
        <v>0</v>
      </c>
      <c r="L5530" s="32"/>
    </row>
    <row r="5531" spans="1:12">
      <c r="A5531" s="56"/>
      <c r="B5531" s="56" t="s">
        <v>7300</v>
      </c>
      <c r="C5531" s="56" t="s">
        <v>10563</v>
      </c>
      <c r="D5531" s="32">
        <v>141974</v>
      </c>
      <c r="E5531" s="32">
        <v>-134875</v>
      </c>
      <c r="F5531" s="32">
        <v>7099</v>
      </c>
      <c r="G5531" s="32">
        <v>0</v>
      </c>
      <c r="H5531" s="32">
        <v>0</v>
      </c>
      <c r="I5531" s="32">
        <v>0</v>
      </c>
      <c r="J5531" s="32">
        <v>0</v>
      </c>
      <c r="K5531" s="32">
        <v>0</v>
      </c>
      <c r="L5531" s="32"/>
    </row>
    <row r="5532" spans="1:12">
      <c r="A5532" s="56"/>
      <c r="B5532" s="56" t="s">
        <v>8240</v>
      </c>
      <c r="C5532" s="56" t="s">
        <v>10564</v>
      </c>
      <c r="D5532" s="32">
        <v>22180</v>
      </c>
      <c r="E5532" s="32">
        <v>-21071</v>
      </c>
      <c r="F5532" s="32">
        <v>1109</v>
      </c>
      <c r="G5532" s="32">
        <v>0</v>
      </c>
      <c r="H5532" s="32">
        <v>0</v>
      </c>
      <c r="I5532" s="32">
        <v>0</v>
      </c>
      <c r="J5532" s="32">
        <v>0</v>
      </c>
      <c r="K5532" s="32">
        <v>0</v>
      </c>
      <c r="L5532" s="32"/>
    </row>
    <row r="5533" spans="1:12">
      <c r="A5533" s="56"/>
      <c r="B5533" s="56" t="s">
        <v>7897</v>
      </c>
      <c r="C5533" s="56" t="s">
        <v>10059</v>
      </c>
      <c r="D5533" s="32">
        <v>4543</v>
      </c>
      <c r="E5533" s="32">
        <v>-4542</v>
      </c>
      <c r="F5533" s="32">
        <v>1</v>
      </c>
      <c r="G5533" s="32">
        <v>0</v>
      </c>
      <c r="H5533" s="32">
        <v>0</v>
      </c>
      <c r="I5533" s="32">
        <v>0</v>
      </c>
      <c r="J5533" s="32">
        <v>0</v>
      </c>
      <c r="K5533" s="32">
        <v>0</v>
      </c>
      <c r="L5533" s="32"/>
    </row>
    <row r="5534" spans="1:12">
      <c r="A5534" s="56"/>
      <c r="B5534" s="56" t="s">
        <v>8241</v>
      </c>
      <c r="C5534" s="56" t="s">
        <v>10565</v>
      </c>
      <c r="D5534" s="32">
        <v>300447</v>
      </c>
      <c r="E5534" s="32">
        <v>-285425</v>
      </c>
      <c r="F5534" s="32">
        <v>15022</v>
      </c>
      <c r="G5534" s="32">
        <v>0</v>
      </c>
      <c r="H5534" s="32">
        <v>0</v>
      </c>
      <c r="I5534" s="32">
        <v>0</v>
      </c>
      <c r="J5534" s="32">
        <v>0</v>
      </c>
      <c r="K5534" s="32">
        <v>0</v>
      </c>
      <c r="L5534" s="32"/>
    </row>
    <row r="5535" spans="1:12">
      <c r="A5535" s="56"/>
      <c r="B5535" s="56" t="s">
        <v>8081</v>
      </c>
      <c r="C5535" s="56" t="s">
        <v>10406</v>
      </c>
      <c r="D5535" s="32">
        <v>7088</v>
      </c>
      <c r="E5535" s="32">
        <v>-7085</v>
      </c>
      <c r="F5535" s="32">
        <v>3</v>
      </c>
      <c r="G5535" s="32">
        <v>0</v>
      </c>
      <c r="H5535" s="32">
        <v>0</v>
      </c>
      <c r="I5535" s="32">
        <v>0</v>
      </c>
      <c r="J5535" s="32">
        <v>0</v>
      </c>
      <c r="K5535" s="32">
        <v>0</v>
      </c>
      <c r="L5535" s="32"/>
    </row>
    <row r="5536" spans="1:12">
      <c r="A5536" s="56"/>
      <c r="B5536" s="56" t="s">
        <v>8082</v>
      </c>
      <c r="C5536" s="56" t="s">
        <v>10691</v>
      </c>
      <c r="D5536" s="32">
        <v>7200</v>
      </c>
      <c r="E5536" s="32">
        <v>-7199</v>
      </c>
      <c r="F5536" s="32">
        <v>1</v>
      </c>
      <c r="G5536" s="32">
        <v>0</v>
      </c>
      <c r="H5536" s="32">
        <v>0</v>
      </c>
      <c r="I5536" s="32">
        <v>0</v>
      </c>
      <c r="J5536" s="32">
        <v>0</v>
      </c>
      <c r="K5536" s="32">
        <v>0</v>
      </c>
      <c r="L5536" s="32"/>
    </row>
    <row r="5537" spans="1:12">
      <c r="A5537" s="56"/>
      <c r="B5537" s="56" t="s">
        <v>8082</v>
      </c>
      <c r="C5537" s="56" t="s">
        <v>10692</v>
      </c>
      <c r="D5537" s="32">
        <v>3600</v>
      </c>
      <c r="E5537" s="32">
        <v>-3599</v>
      </c>
      <c r="F5537" s="32">
        <v>1</v>
      </c>
      <c r="G5537" s="32">
        <v>0</v>
      </c>
      <c r="H5537" s="32">
        <v>0</v>
      </c>
      <c r="I5537" s="32">
        <v>0</v>
      </c>
      <c r="J5537" s="32">
        <v>0</v>
      </c>
      <c r="K5537" s="32">
        <v>0</v>
      </c>
      <c r="L5537" s="32"/>
    </row>
    <row r="5538" spans="1:12">
      <c r="A5538" s="56"/>
      <c r="B5538" s="56" t="s">
        <v>8082</v>
      </c>
      <c r="C5538" s="56" t="s">
        <v>10407</v>
      </c>
      <c r="D5538" s="32">
        <v>34875</v>
      </c>
      <c r="E5538" s="32">
        <v>-34872</v>
      </c>
      <c r="F5538" s="32">
        <v>3</v>
      </c>
      <c r="G5538" s="32">
        <v>0</v>
      </c>
      <c r="H5538" s="32">
        <v>0</v>
      </c>
      <c r="I5538" s="32">
        <v>0</v>
      </c>
      <c r="J5538" s="32">
        <v>0</v>
      </c>
      <c r="K5538" s="32">
        <v>0</v>
      </c>
      <c r="L5538" s="32"/>
    </row>
    <row r="5539" spans="1:12">
      <c r="A5539" s="56"/>
      <c r="B5539" s="56" t="s">
        <v>8242</v>
      </c>
      <c r="C5539" s="56" t="s">
        <v>10566</v>
      </c>
      <c r="D5539" s="32">
        <v>440000</v>
      </c>
      <c r="E5539" s="32">
        <v>-418000</v>
      </c>
      <c r="F5539" s="32">
        <v>22000</v>
      </c>
      <c r="G5539" s="32">
        <v>0</v>
      </c>
      <c r="H5539" s="32">
        <v>0</v>
      </c>
      <c r="I5539" s="32">
        <v>0</v>
      </c>
      <c r="J5539" s="32">
        <v>0</v>
      </c>
      <c r="K5539" s="32">
        <v>0</v>
      </c>
      <c r="L5539" s="32"/>
    </row>
    <row r="5540" spans="1:12">
      <c r="A5540" s="56"/>
      <c r="B5540" s="56" t="s">
        <v>9145</v>
      </c>
      <c r="C5540" s="56" t="s">
        <v>10567</v>
      </c>
      <c r="D5540" s="32">
        <v>124800</v>
      </c>
      <c r="E5540" s="32">
        <v>-118560</v>
      </c>
      <c r="F5540" s="32">
        <v>6240</v>
      </c>
      <c r="G5540" s="32">
        <v>0</v>
      </c>
      <c r="H5540" s="32">
        <v>0</v>
      </c>
      <c r="I5540" s="32">
        <v>0</v>
      </c>
      <c r="J5540" s="32">
        <v>0</v>
      </c>
      <c r="K5540" s="32">
        <v>0</v>
      </c>
      <c r="L5540" s="32"/>
    </row>
    <row r="5541" spans="1:12">
      <c r="A5541" s="56"/>
      <c r="B5541" s="56" t="s">
        <v>8306</v>
      </c>
      <c r="C5541" s="56" t="s">
        <v>10334</v>
      </c>
      <c r="D5541" s="32">
        <v>167500</v>
      </c>
      <c r="E5541" s="32">
        <v>-159125</v>
      </c>
      <c r="F5541" s="32">
        <v>8375</v>
      </c>
      <c r="G5541" s="32">
        <v>0</v>
      </c>
      <c r="H5541" s="32">
        <v>0</v>
      </c>
      <c r="I5541" s="32">
        <v>0</v>
      </c>
      <c r="J5541" s="32">
        <v>0</v>
      </c>
      <c r="K5541" s="32">
        <v>0</v>
      </c>
      <c r="L5541" s="32"/>
    </row>
    <row r="5542" spans="1:12">
      <c r="A5542" s="56"/>
      <c r="B5542" s="56" t="s">
        <v>7301</v>
      </c>
      <c r="C5542" s="56" t="s">
        <v>9744</v>
      </c>
      <c r="D5542" s="32">
        <v>155750</v>
      </c>
      <c r="E5542" s="32">
        <v>-147962</v>
      </c>
      <c r="F5542" s="32">
        <v>7788</v>
      </c>
      <c r="G5542" s="32">
        <v>0</v>
      </c>
      <c r="H5542" s="32">
        <v>0</v>
      </c>
      <c r="I5542" s="32">
        <v>0</v>
      </c>
      <c r="J5542" s="32">
        <v>0</v>
      </c>
      <c r="K5542" s="32">
        <v>0</v>
      </c>
      <c r="L5542" s="32"/>
    </row>
    <row r="5543" spans="1:12">
      <c r="A5543" s="56"/>
      <c r="B5543" s="56" t="s">
        <v>8243</v>
      </c>
      <c r="C5543" s="56" t="s">
        <v>10568</v>
      </c>
      <c r="D5543" s="32">
        <v>1180575</v>
      </c>
      <c r="E5543" s="32">
        <v>-1121546</v>
      </c>
      <c r="F5543" s="32">
        <v>59029</v>
      </c>
      <c r="G5543" s="32">
        <v>0</v>
      </c>
      <c r="H5543" s="32">
        <v>0</v>
      </c>
      <c r="I5543" s="32">
        <v>0</v>
      </c>
      <c r="J5543" s="32">
        <v>0</v>
      </c>
      <c r="K5543" s="32">
        <v>0</v>
      </c>
      <c r="L5543" s="32"/>
    </row>
    <row r="5544" spans="1:12">
      <c r="A5544" s="56"/>
      <c r="B5544" s="56" t="s">
        <v>7302</v>
      </c>
      <c r="C5544" s="56" t="s">
        <v>9745</v>
      </c>
      <c r="D5544" s="32">
        <v>33437</v>
      </c>
      <c r="E5544" s="32">
        <v>-31765</v>
      </c>
      <c r="F5544" s="32">
        <v>1672</v>
      </c>
      <c r="G5544" s="32">
        <v>0</v>
      </c>
      <c r="H5544" s="32">
        <v>0</v>
      </c>
      <c r="I5544" s="32">
        <v>0</v>
      </c>
      <c r="J5544" s="32">
        <v>0</v>
      </c>
      <c r="K5544" s="32">
        <v>0</v>
      </c>
      <c r="L5544" s="32"/>
    </row>
    <row r="5545" spans="1:12">
      <c r="A5545" s="56"/>
      <c r="B5545" s="56" t="s">
        <v>7303</v>
      </c>
      <c r="C5545" s="56" t="s">
        <v>9746</v>
      </c>
      <c r="D5545" s="32">
        <v>533517</v>
      </c>
      <c r="E5545" s="32">
        <v>-506841</v>
      </c>
      <c r="F5545" s="32">
        <v>26676</v>
      </c>
      <c r="G5545" s="32">
        <v>0</v>
      </c>
      <c r="H5545" s="32">
        <v>0</v>
      </c>
      <c r="I5545" s="32">
        <v>0</v>
      </c>
      <c r="J5545" s="32">
        <v>0</v>
      </c>
      <c r="K5545" s="32">
        <v>0</v>
      </c>
      <c r="L5545" s="32"/>
    </row>
    <row r="5546" spans="1:12">
      <c r="A5546" s="56"/>
      <c r="B5546" s="56" t="s">
        <v>2892</v>
      </c>
      <c r="C5546" s="56" t="s">
        <v>2897</v>
      </c>
      <c r="D5546" s="32">
        <v>252730</v>
      </c>
      <c r="E5546" s="32">
        <v>-177881</v>
      </c>
      <c r="F5546" s="32">
        <v>74849</v>
      </c>
      <c r="G5546" s="32">
        <v>-7112.24</v>
      </c>
      <c r="H5546" s="32">
        <v>-7190.4</v>
      </c>
      <c r="I5546" s="32">
        <v>-7190.4</v>
      </c>
      <c r="J5546" s="32">
        <v>-78.159999999999854</v>
      </c>
      <c r="K5546" s="32">
        <v>0</v>
      </c>
      <c r="L5546" s="32"/>
    </row>
    <row r="5547" spans="1:12">
      <c r="A5547" s="56"/>
      <c r="B5547" s="56" t="s">
        <v>2899</v>
      </c>
      <c r="C5547" s="56" t="s">
        <v>2898</v>
      </c>
      <c r="D5547" s="32">
        <v>24987</v>
      </c>
      <c r="E5547" s="32">
        <v>-16798</v>
      </c>
      <c r="F5547" s="32">
        <v>8189</v>
      </c>
      <c r="G5547" s="32">
        <v>-687.21</v>
      </c>
      <c r="H5547" s="32">
        <v>-694.76</v>
      </c>
      <c r="I5547" s="32">
        <v>-694.76</v>
      </c>
      <c r="J5547" s="32">
        <v>-7.5499999999999545</v>
      </c>
      <c r="K5547" s="32">
        <v>0</v>
      </c>
      <c r="L5547" s="32"/>
    </row>
    <row r="5548" spans="1:12">
      <c r="A5548" s="56"/>
      <c r="B5548" s="56" t="s">
        <v>1782</v>
      </c>
      <c r="C5548" s="56" t="s">
        <v>2900</v>
      </c>
      <c r="D5548" s="32">
        <v>41961</v>
      </c>
      <c r="E5548" s="32">
        <v>-28039</v>
      </c>
      <c r="F5548" s="32">
        <v>13922</v>
      </c>
      <c r="G5548" s="32">
        <v>-1150.76</v>
      </c>
      <c r="H5548" s="32">
        <v>-1163.4100000000001</v>
      </c>
      <c r="I5548" s="32">
        <v>-1163.4100000000001</v>
      </c>
      <c r="J5548" s="32">
        <v>-12.650000000000091</v>
      </c>
      <c r="K5548" s="32">
        <v>0</v>
      </c>
      <c r="L5548" s="32"/>
    </row>
    <row r="5549" spans="1:12">
      <c r="A5549" s="56"/>
      <c r="B5549" s="56" t="s">
        <v>2902</v>
      </c>
      <c r="C5549" s="56" t="s">
        <v>2901</v>
      </c>
      <c r="D5549" s="32">
        <v>110951</v>
      </c>
      <c r="E5549" s="32">
        <v>-74000</v>
      </c>
      <c r="F5549" s="32">
        <v>36951</v>
      </c>
      <c r="G5549" s="32">
        <v>-3040.08</v>
      </c>
      <c r="H5549" s="32">
        <v>-3073.48</v>
      </c>
      <c r="I5549" s="32">
        <v>-3073.48</v>
      </c>
      <c r="J5549" s="32">
        <v>-33.400000000000091</v>
      </c>
      <c r="K5549" s="32">
        <v>0</v>
      </c>
      <c r="L5549" s="32"/>
    </row>
    <row r="5550" spans="1:12">
      <c r="A5550" s="56"/>
      <c r="B5550" s="56" t="s">
        <v>7482</v>
      </c>
      <c r="C5550" s="56" t="s">
        <v>10193</v>
      </c>
      <c r="D5550" s="32">
        <v>22333</v>
      </c>
      <c r="E5550" s="32">
        <v>-21925</v>
      </c>
      <c r="F5550" s="32">
        <v>408</v>
      </c>
      <c r="G5550" s="32">
        <v>0</v>
      </c>
      <c r="H5550" s="32">
        <v>0</v>
      </c>
      <c r="I5550" s="32">
        <v>0</v>
      </c>
      <c r="J5550" s="32">
        <v>0</v>
      </c>
      <c r="K5550" s="32">
        <v>0</v>
      </c>
      <c r="L5550" s="32"/>
    </row>
    <row r="5551" spans="1:12">
      <c r="A5551" s="56"/>
      <c r="B5551" s="56" t="s">
        <v>7790</v>
      </c>
      <c r="C5551" s="56" t="s">
        <v>10194</v>
      </c>
      <c r="D5551" s="32">
        <v>7030</v>
      </c>
      <c r="E5551" s="32">
        <v>-6901</v>
      </c>
      <c r="F5551" s="32">
        <v>129</v>
      </c>
      <c r="G5551" s="32">
        <v>0</v>
      </c>
      <c r="H5551" s="32">
        <v>0</v>
      </c>
      <c r="I5551" s="32">
        <v>0</v>
      </c>
      <c r="J5551" s="32">
        <v>0</v>
      </c>
      <c r="K5551" s="32">
        <v>0</v>
      </c>
      <c r="L5551" s="32"/>
    </row>
    <row r="5552" spans="1:12">
      <c r="A5552" s="56"/>
      <c r="B5552" s="56" t="s">
        <v>8371</v>
      </c>
      <c r="C5552" s="56" t="s">
        <v>10335</v>
      </c>
      <c r="D5552" s="32">
        <v>14316</v>
      </c>
      <c r="E5552" s="32">
        <v>-14054</v>
      </c>
      <c r="F5552" s="32">
        <v>262</v>
      </c>
      <c r="G5552" s="32">
        <v>0</v>
      </c>
      <c r="H5552" s="32">
        <v>0</v>
      </c>
      <c r="I5552" s="32">
        <v>0</v>
      </c>
      <c r="J5552" s="32">
        <v>0</v>
      </c>
      <c r="K5552" s="32">
        <v>0</v>
      </c>
      <c r="L5552" s="32"/>
    </row>
    <row r="5553" spans="1:12">
      <c r="A5553" s="56"/>
      <c r="B5553" s="56" t="s">
        <v>8148</v>
      </c>
      <c r="C5553" s="56" t="s">
        <v>10408</v>
      </c>
      <c r="D5553" s="32">
        <v>46386</v>
      </c>
      <c r="E5553" s="32">
        <v>-45539</v>
      </c>
      <c r="F5553" s="32">
        <v>847</v>
      </c>
      <c r="G5553" s="32">
        <v>0</v>
      </c>
      <c r="H5553" s="32">
        <v>0</v>
      </c>
      <c r="I5553" s="32">
        <v>0</v>
      </c>
      <c r="J5553" s="32">
        <v>0</v>
      </c>
      <c r="K5553" s="32">
        <v>0</v>
      </c>
      <c r="L5553" s="32"/>
    </row>
    <row r="5554" spans="1:12">
      <c r="A5554" s="56"/>
      <c r="B5554" s="56" t="s">
        <v>8149</v>
      </c>
      <c r="C5554" s="56" t="s">
        <v>10409</v>
      </c>
      <c r="D5554" s="32">
        <v>43805</v>
      </c>
      <c r="E5554" s="32">
        <v>-43005</v>
      </c>
      <c r="F5554" s="32">
        <v>800</v>
      </c>
      <c r="G5554" s="32">
        <v>0</v>
      </c>
      <c r="H5554" s="32">
        <v>0</v>
      </c>
      <c r="I5554" s="32">
        <v>0</v>
      </c>
      <c r="J5554" s="32">
        <v>0</v>
      </c>
      <c r="K5554" s="32">
        <v>0</v>
      </c>
      <c r="L5554" s="32"/>
    </row>
    <row r="5555" spans="1:12">
      <c r="A5555" s="56"/>
      <c r="B5555" s="56" t="s">
        <v>7791</v>
      </c>
      <c r="C5555" s="56" t="s">
        <v>10195</v>
      </c>
      <c r="D5555" s="32">
        <v>7299</v>
      </c>
      <c r="E5555" s="32">
        <v>-7166</v>
      </c>
      <c r="F5555" s="32">
        <v>133</v>
      </c>
      <c r="G5555" s="32">
        <v>0</v>
      </c>
      <c r="H5555" s="32">
        <v>0</v>
      </c>
      <c r="I5555" s="32">
        <v>0</v>
      </c>
      <c r="J5555" s="32">
        <v>0</v>
      </c>
      <c r="K5555" s="32">
        <v>0</v>
      </c>
      <c r="L5555" s="32"/>
    </row>
    <row r="5556" spans="1:12">
      <c r="A5556" s="56"/>
      <c r="B5556" s="56" t="s">
        <v>8150</v>
      </c>
      <c r="C5556" s="56" t="s">
        <v>10410</v>
      </c>
      <c r="D5556" s="32">
        <v>43775</v>
      </c>
      <c r="E5556" s="32">
        <v>-42975</v>
      </c>
      <c r="F5556" s="32">
        <v>800</v>
      </c>
      <c r="G5556" s="32">
        <v>0</v>
      </c>
      <c r="H5556" s="32">
        <v>0</v>
      </c>
      <c r="I5556" s="32">
        <v>0</v>
      </c>
      <c r="J5556" s="32">
        <v>0</v>
      </c>
      <c r="K5556" s="32">
        <v>0</v>
      </c>
      <c r="L5556" s="32"/>
    </row>
    <row r="5557" spans="1:12">
      <c r="A5557" s="56"/>
      <c r="B5557" s="56" t="s">
        <v>7792</v>
      </c>
      <c r="C5557" s="56" t="s">
        <v>10196</v>
      </c>
      <c r="D5557" s="32">
        <v>7843</v>
      </c>
      <c r="E5557" s="32">
        <v>-7700</v>
      </c>
      <c r="F5557" s="32">
        <v>143</v>
      </c>
      <c r="G5557" s="32">
        <v>0</v>
      </c>
      <c r="H5557" s="32">
        <v>0</v>
      </c>
      <c r="I5557" s="32">
        <v>0</v>
      </c>
      <c r="J5557" s="32">
        <v>0</v>
      </c>
      <c r="K5557" s="32">
        <v>0</v>
      </c>
      <c r="L5557" s="32"/>
    </row>
    <row r="5558" spans="1:12">
      <c r="A5558" s="56"/>
      <c r="B5558" s="56" t="s">
        <v>8151</v>
      </c>
      <c r="C5558" s="56" t="s">
        <v>10411</v>
      </c>
      <c r="D5558" s="32">
        <v>38931</v>
      </c>
      <c r="E5558" s="32">
        <v>-38219</v>
      </c>
      <c r="F5558" s="32">
        <v>712</v>
      </c>
      <c r="G5558" s="32">
        <v>0</v>
      </c>
      <c r="H5558" s="32">
        <v>0</v>
      </c>
      <c r="I5558" s="32">
        <v>0</v>
      </c>
      <c r="J5558" s="32">
        <v>0</v>
      </c>
      <c r="K5558" s="32">
        <v>0</v>
      </c>
      <c r="L5558" s="32"/>
    </row>
    <row r="5559" spans="1:12">
      <c r="A5559" s="56"/>
      <c r="B5559" s="56" t="s">
        <v>7793</v>
      </c>
      <c r="C5559" s="56" t="s">
        <v>10197</v>
      </c>
      <c r="D5559" s="32">
        <v>20824</v>
      </c>
      <c r="E5559" s="32">
        <v>-20444</v>
      </c>
      <c r="F5559" s="32">
        <v>380</v>
      </c>
      <c r="G5559" s="32">
        <v>0</v>
      </c>
      <c r="H5559" s="32">
        <v>0</v>
      </c>
      <c r="I5559" s="32">
        <v>0</v>
      </c>
      <c r="J5559" s="32">
        <v>0</v>
      </c>
      <c r="K5559" s="32">
        <v>0</v>
      </c>
      <c r="L5559" s="32"/>
    </row>
    <row r="5560" spans="1:12">
      <c r="A5560" s="56"/>
      <c r="B5560" s="56" t="s">
        <v>7794</v>
      </c>
      <c r="C5560" s="56" t="s">
        <v>10198</v>
      </c>
      <c r="D5560" s="32">
        <v>24693</v>
      </c>
      <c r="E5560" s="32">
        <v>-24242</v>
      </c>
      <c r="F5560" s="32">
        <v>451</v>
      </c>
      <c r="G5560" s="32">
        <v>0</v>
      </c>
      <c r="H5560" s="32">
        <v>0</v>
      </c>
      <c r="I5560" s="32">
        <v>0</v>
      </c>
      <c r="J5560" s="32">
        <v>0</v>
      </c>
      <c r="K5560" s="32">
        <v>0</v>
      </c>
      <c r="L5560" s="32"/>
    </row>
    <row r="5561" spans="1:12">
      <c r="A5561" s="56"/>
      <c r="B5561" s="56" t="s">
        <v>11344</v>
      </c>
      <c r="C5561" s="56" t="s">
        <v>10336</v>
      </c>
      <c r="D5561" s="32">
        <v>39800</v>
      </c>
      <c r="E5561" s="32">
        <v>-39073</v>
      </c>
      <c r="F5561" s="32">
        <v>727</v>
      </c>
      <c r="G5561" s="32">
        <v>0</v>
      </c>
      <c r="H5561" s="32">
        <v>0</v>
      </c>
      <c r="I5561" s="32">
        <v>0</v>
      </c>
      <c r="J5561" s="32">
        <v>0</v>
      </c>
      <c r="K5561" s="32">
        <v>0</v>
      </c>
      <c r="L5561" s="32"/>
    </row>
    <row r="5562" spans="1:12">
      <c r="A5562" s="56"/>
      <c r="B5562" s="56" t="s">
        <v>7681</v>
      </c>
      <c r="C5562" s="56" t="s">
        <v>10337</v>
      </c>
      <c r="D5562" s="32">
        <v>37835</v>
      </c>
      <c r="E5562" s="32">
        <v>-37144</v>
      </c>
      <c r="F5562" s="32">
        <v>691</v>
      </c>
      <c r="G5562" s="32">
        <v>0</v>
      </c>
      <c r="H5562" s="32">
        <v>0</v>
      </c>
      <c r="I5562" s="32">
        <v>0</v>
      </c>
      <c r="J5562" s="32">
        <v>0</v>
      </c>
      <c r="K5562" s="32">
        <v>0</v>
      </c>
      <c r="L5562" s="32"/>
    </row>
    <row r="5563" spans="1:12">
      <c r="A5563" s="56"/>
      <c r="B5563" s="56" t="s">
        <v>8372</v>
      </c>
      <c r="C5563" s="56" t="s">
        <v>10338</v>
      </c>
      <c r="D5563" s="32">
        <v>27650</v>
      </c>
      <c r="E5563" s="32">
        <v>-27144</v>
      </c>
      <c r="F5563" s="32">
        <v>506</v>
      </c>
      <c r="G5563" s="32">
        <v>0</v>
      </c>
      <c r="H5563" s="32">
        <v>0</v>
      </c>
      <c r="I5563" s="32">
        <v>0</v>
      </c>
      <c r="J5563" s="32">
        <v>0</v>
      </c>
      <c r="K5563" s="32">
        <v>0</v>
      </c>
      <c r="L5563" s="32"/>
    </row>
    <row r="5564" spans="1:12">
      <c r="A5564" s="56"/>
      <c r="B5564" s="56" t="s">
        <v>8152</v>
      </c>
      <c r="C5564" s="56" t="s">
        <v>10339</v>
      </c>
      <c r="D5564" s="32">
        <v>27970</v>
      </c>
      <c r="E5564" s="32">
        <v>-27459</v>
      </c>
      <c r="F5564" s="32">
        <v>511</v>
      </c>
      <c r="G5564" s="32">
        <v>0</v>
      </c>
      <c r="H5564" s="32">
        <v>0</v>
      </c>
      <c r="I5564" s="32">
        <v>0</v>
      </c>
      <c r="J5564" s="32">
        <v>0</v>
      </c>
      <c r="K5564" s="32">
        <v>0</v>
      </c>
      <c r="L5564" s="32"/>
    </row>
    <row r="5565" spans="1:12">
      <c r="A5565" s="56"/>
      <c r="B5565" s="56" t="s">
        <v>8152</v>
      </c>
      <c r="C5565" s="56" t="s">
        <v>10412</v>
      </c>
      <c r="D5565" s="32">
        <v>76394</v>
      </c>
      <c r="E5565" s="32">
        <v>-74999</v>
      </c>
      <c r="F5565" s="32">
        <v>1395</v>
      </c>
      <c r="G5565" s="32">
        <v>0</v>
      </c>
      <c r="H5565" s="32">
        <v>0</v>
      </c>
      <c r="I5565" s="32">
        <v>0</v>
      </c>
      <c r="J5565" s="32">
        <v>0</v>
      </c>
      <c r="K5565" s="32">
        <v>0</v>
      </c>
      <c r="L5565" s="32"/>
    </row>
    <row r="5566" spans="1:12">
      <c r="A5566" s="56"/>
      <c r="B5566" s="56" t="s">
        <v>7795</v>
      </c>
      <c r="C5566" s="56" t="s">
        <v>10199</v>
      </c>
      <c r="D5566" s="32">
        <v>59847</v>
      </c>
      <c r="E5566" s="32">
        <v>-58754</v>
      </c>
      <c r="F5566" s="32">
        <v>1093</v>
      </c>
      <c r="G5566" s="32">
        <v>0</v>
      </c>
      <c r="H5566" s="32">
        <v>0</v>
      </c>
      <c r="I5566" s="32">
        <v>0</v>
      </c>
      <c r="J5566" s="32">
        <v>0</v>
      </c>
      <c r="K5566" s="32">
        <v>0</v>
      </c>
      <c r="L5566" s="32"/>
    </row>
    <row r="5567" spans="1:12">
      <c r="A5567" s="56"/>
      <c r="B5567" s="56" t="s">
        <v>1798</v>
      </c>
      <c r="C5567" s="56" t="s">
        <v>10340</v>
      </c>
      <c r="D5567" s="32">
        <v>19610</v>
      </c>
      <c r="E5567" s="32">
        <v>-19252</v>
      </c>
      <c r="F5567" s="32">
        <v>358</v>
      </c>
      <c r="G5567" s="32">
        <v>0</v>
      </c>
      <c r="H5567" s="32">
        <v>0</v>
      </c>
      <c r="I5567" s="32">
        <v>0</v>
      </c>
      <c r="J5567" s="32">
        <v>0</v>
      </c>
      <c r="K5567" s="32">
        <v>0</v>
      </c>
      <c r="L5567" s="32"/>
    </row>
    <row r="5568" spans="1:12">
      <c r="A5568" s="56"/>
      <c r="B5568" s="56" t="s">
        <v>11341</v>
      </c>
      <c r="C5568" s="56" t="s">
        <v>10413</v>
      </c>
      <c r="D5568" s="32">
        <v>23381</v>
      </c>
      <c r="E5568" s="32">
        <v>-22836</v>
      </c>
      <c r="F5568" s="32">
        <v>545</v>
      </c>
      <c r="G5568" s="32">
        <v>0</v>
      </c>
      <c r="H5568" s="32">
        <v>0</v>
      </c>
      <c r="I5568" s="32">
        <v>0</v>
      </c>
      <c r="J5568" s="32">
        <v>0</v>
      </c>
      <c r="K5568" s="32">
        <v>0</v>
      </c>
      <c r="L5568" s="32"/>
    </row>
    <row r="5569" spans="1:12">
      <c r="A5569" s="56"/>
      <c r="B5569" s="56" t="s">
        <v>7772</v>
      </c>
      <c r="C5569" s="56" t="s">
        <v>10414</v>
      </c>
      <c r="D5569" s="32">
        <v>57695</v>
      </c>
      <c r="E5569" s="32">
        <v>-56351</v>
      </c>
      <c r="F5569" s="32">
        <v>1344</v>
      </c>
      <c r="G5569" s="32">
        <v>0</v>
      </c>
      <c r="H5569" s="32">
        <v>0</v>
      </c>
      <c r="I5569" s="32">
        <v>0</v>
      </c>
      <c r="J5569" s="32">
        <v>0</v>
      </c>
      <c r="K5569" s="32">
        <v>0</v>
      </c>
      <c r="L5569" s="32"/>
    </row>
    <row r="5570" spans="1:12">
      <c r="A5570" s="56"/>
      <c r="B5570" s="56" t="s">
        <v>8153</v>
      </c>
      <c r="C5570" s="56" t="s">
        <v>10415</v>
      </c>
      <c r="D5570" s="32">
        <v>71150</v>
      </c>
      <c r="E5570" s="32">
        <v>-69384</v>
      </c>
      <c r="F5570" s="32">
        <v>1766</v>
      </c>
      <c r="G5570" s="32">
        <v>0</v>
      </c>
      <c r="H5570" s="32">
        <v>0</v>
      </c>
      <c r="I5570" s="32">
        <v>0</v>
      </c>
      <c r="J5570" s="32">
        <v>0</v>
      </c>
      <c r="K5570" s="32">
        <v>0</v>
      </c>
      <c r="L5570" s="32"/>
    </row>
    <row r="5571" spans="1:12">
      <c r="A5571" s="56"/>
      <c r="B5571" s="56" t="s">
        <v>485</v>
      </c>
      <c r="C5571" s="56" t="s">
        <v>484</v>
      </c>
      <c r="D5571" s="32">
        <v>242000</v>
      </c>
      <c r="E5571" s="32">
        <v>-135322</v>
      </c>
      <c r="F5571" s="32">
        <v>106678</v>
      </c>
      <c r="G5571" s="32">
        <v>-6286.81</v>
      </c>
      <c r="H5571" s="32">
        <v>-6355.89</v>
      </c>
      <c r="I5571" s="32">
        <v>-6355.89</v>
      </c>
      <c r="J5571" s="32">
        <v>-69.079999999999927</v>
      </c>
      <c r="K5571" s="32">
        <v>0</v>
      </c>
      <c r="L5571" s="32"/>
    </row>
    <row r="5572" spans="1:12">
      <c r="A5572" s="56"/>
      <c r="B5572" s="56" t="s">
        <v>3955</v>
      </c>
      <c r="C5572" s="56" t="s">
        <v>3954</v>
      </c>
      <c r="D5572" s="32">
        <v>0</v>
      </c>
      <c r="E5572" s="32">
        <v>0</v>
      </c>
      <c r="F5572" s="32">
        <v>0</v>
      </c>
      <c r="G5572" s="32">
        <v>0</v>
      </c>
      <c r="H5572" s="32">
        <v>-0.01</v>
      </c>
      <c r="I5572" s="32">
        <v>0</v>
      </c>
      <c r="J5572" s="32">
        <v>-0.01</v>
      </c>
      <c r="K5572" s="32">
        <v>0.01</v>
      </c>
      <c r="L5572" s="32"/>
    </row>
    <row r="5573" spans="1:12">
      <c r="A5573" s="56"/>
      <c r="B5573" s="56" t="s">
        <v>3957</v>
      </c>
      <c r="C5573" s="56" t="s">
        <v>3956</v>
      </c>
      <c r="D5573" s="32">
        <v>0</v>
      </c>
      <c r="E5573" s="32">
        <v>0</v>
      </c>
      <c r="F5573" s="32">
        <v>0</v>
      </c>
      <c r="G5573" s="32">
        <v>-0.01</v>
      </c>
      <c r="H5573" s="32">
        <v>-0.02</v>
      </c>
      <c r="I5573" s="32">
        <v>-0.01</v>
      </c>
      <c r="J5573" s="32">
        <v>-0.01</v>
      </c>
      <c r="K5573" s="32">
        <v>0.01</v>
      </c>
      <c r="L5573" s="32"/>
    </row>
    <row r="5574" spans="1:12">
      <c r="A5574" s="56"/>
      <c r="B5574" s="56" t="s">
        <v>3959</v>
      </c>
      <c r="C5574" s="56" t="s">
        <v>3958</v>
      </c>
      <c r="D5574" s="32">
        <v>1</v>
      </c>
      <c r="E5574" s="32">
        <v>-1</v>
      </c>
      <c r="F5574" s="32">
        <v>0</v>
      </c>
      <c r="G5574" s="32">
        <v>-0.03</v>
      </c>
      <c r="H5574" s="32">
        <v>-0.02</v>
      </c>
      <c r="I5574" s="32">
        <v>-0.03</v>
      </c>
      <c r="J5574" s="32">
        <v>9.9999999999999985E-3</v>
      </c>
      <c r="K5574" s="32">
        <v>-9.9999999999999985E-3</v>
      </c>
      <c r="L5574" s="32"/>
    </row>
    <row r="5575" spans="1:12">
      <c r="A5575" s="56"/>
      <c r="B5575" s="56" t="s">
        <v>3961</v>
      </c>
      <c r="C5575" s="56" t="s">
        <v>3960</v>
      </c>
      <c r="D5575" s="32">
        <v>1</v>
      </c>
      <c r="E5575" s="32">
        <v>-1</v>
      </c>
      <c r="F5575" s="32">
        <v>0</v>
      </c>
      <c r="G5575" s="32">
        <v>-0.02</v>
      </c>
      <c r="H5575" s="32">
        <v>-0.03</v>
      </c>
      <c r="I5575" s="32">
        <v>-0.02</v>
      </c>
      <c r="J5575" s="32">
        <v>-9.9999999999999985E-3</v>
      </c>
      <c r="K5575" s="32">
        <v>9.9999999999999985E-3</v>
      </c>
      <c r="L5575" s="32"/>
    </row>
    <row r="5576" spans="1:12">
      <c r="A5576" s="56"/>
      <c r="B5576" s="56" t="s">
        <v>3963</v>
      </c>
      <c r="C5576" s="56" t="s">
        <v>3962</v>
      </c>
      <c r="D5576" s="32">
        <v>1</v>
      </c>
      <c r="E5576" s="32">
        <v>-1</v>
      </c>
      <c r="F5576" s="32">
        <v>0</v>
      </c>
      <c r="G5576" s="32">
        <v>-0.03</v>
      </c>
      <c r="H5576" s="32">
        <v>-0.02</v>
      </c>
      <c r="I5576" s="32">
        <v>-0.03</v>
      </c>
      <c r="J5576" s="32">
        <v>9.9999999999999985E-3</v>
      </c>
      <c r="K5576" s="32">
        <v>-9.9999999999999985E-3</v>
      </c>
      <c r="L5576" s="32"/>
    </row>
    <row r="5577" spans="1:12">
      <c r="A5577" s="56"/>
      <c r="B5577" s="56" t="s">
        <v>3991</v>
      </c>
      <c r="C5577" s="56" t="s">
        <v>3990</v>
      </c>
      <c r="D5577" s="32">
        <v>1507730</v>
      </c>
      <c r="E5577" s="32">
        <v>-811955</v>
      </c>
      <c r="F5577" s="32">
        <v>695775</v>
      </c>
      <c r="G5577" s="32">
        <v>-38694.57</v>
      </c>
      <c r="H5577" s="32">
        <v>-39119.78</v>
      </c>
      <c r="I5577" s="32">
        <v>-39119.78</v>
      </c>
      <c r="J5577" s="32">
        <v>-425.20999999999913</v>
      </c>
      <c r="K5577" s="32">
        <v>0</v>
      </c>
      <c r="L5577" s="32"/>
    </row>
    <row r="5578" spans="1:12">
      <c r="A5578" s="56"/>
      <c r="B5578" s="56" t="s">
        <v>1863</v>
      </c>
      <c r="C5578" s="56" t="s">
        <v>1862</v>
      </c>
      <c r="D5578" s="32">
        <v>128469</v>
      </c>
      <c r="E5578" s="32">
        <v>-72462</v>
      </c>
      <c r="F5578" s="32">
        <v>56007</v>
      </c>
      <c r="G5578" s="32">
        <v>-3347.23</v>
      </c>
      <c r="H5578" s="32">
        <v>-3384.02</v>
      </c>
      <c r="I5578" s="32">
        <v>-3384.02</v>
      </c>
      <c r="J5578" s="32">
        <v>-36.789999999999964</v>
      </c>
      <c r="K5578" s="32">
        <v>0</v>
      </c>
      <c r="L5578" s="32"/>
    </row>
    <row r="5579" spans="1:12">
      <c r="A5579" s="56"/>
      <c r="B5579" s="56" t="s">
        <v>487</v>
      </c>
      <c r="C5579" s="56" t="s">
        <v>486</v>
      </c>
      <c r="D5579" s="32">
        <v>4949440</v>
      </c>
      <c r="E5579" s="32">
        <v>-2842463</v>
      </c>
      <c r="F5579" s="32">
        <v>2106977</v>
      </c>
      <c r="G5579" s="32">
        <v>-129766.05</v>
      </c>
      <c r="H5579" s="32">
        <v>-131192.04999999999</v>
      </c>
      <c r="I5579" s="32">
        <v>-131192.04999999999</v>
      </c>
      <c r="J5579" s="32">
        <v>-1425.9999999999854</v>
      </c>
      <c r="K5579" s="32">
        <v>0</v>
      </c>
      <c r="L5579" s="32"/>
    </row>
    <row r="5580" spans="1:12">
      <c r="A5580" s="56"/>
      <c r="B5580" s="56" t="s">
        <v>489</v>
      </c>
      <c r="C5580" s="56" t="s">
        <v>488</v>
      </c>
      <c r="D5580" s="32">
        <v>80000</v>
      </c>
      <c r="E5580" s="32">
        <v>-43905</v>
      </c>
      <c r="F5580" s="32">
        <v>36095</v>
      </c>
      <c r="G5580" s="32">
        <v>-2065.5100000000002</v>
      </c>
      <c r="H5580" s="32">
        <v>-2088.21</v>
      </c>
      <c r="I5580" s="32">
        <v>-2088.1999999999998</v>
      </c>
      <c r="J5580" s="32">
        <v>-22.699999999999818</v>
      </c>
      <c r="K5580" s="32">
        <v>1.0000000000218279E-2</v>
      </c>
      <c r="L5580" s="32"/>
    </row>
    <row r="5581" spans="1:12">
      <c r="A5581" s="56"/>
      <c r="B5581" s="56" t="s">
        <v>491</v>
      </c>
      <c r="C5581" s="56" t="s">
        <v>490</v>
      </c>
      <c r="D5581" s="32">
        <v>110925</v>
      </c>
      <c r="E5581" s="32">
        <v>-61285</v>
      </c>
      <c r="F5581" s="32">
        <v>49640</v>
      </c>
      <c r="G5581" s="32">
        <v>-2870.19</v>
      </c>
      <c r="H5581" s="32">
        <v>-2901.73</v>
      </c>
      <c r="I5581" s="32">
        <v>-2901.74</v>
      </c>
      <c r="J5581" s="32">
        <v>-31.539999999999964</v>
      </c>
      <c r="K5581" s="32">
        <v>-9.9999999997635314E-3</v>
      </c>
      <c r="L5581" s="32"/>
    </row>
    <row r="5582" spans="1:12">
      <c r="A5582" s="56"/>
      <c r="B5582" s="56" t="s">
        <v>493</v>
      </c>
      <c r="C5582" s="56" t="s">
        <v>492</v>
      </c>
      <c r="D5582" s="32">
        <v>26775</v>
      </c>
      <c r="E5582" s="32">
        <v>-14793</v>
      </c>
      <c r="F5582" s="32">
        <v>11982</v>
      </c>
      <c r="G5582" s="32">
        <v>-692.81</v>
      </c>
      <c r="H5582" s="32">
        <v>-700.41</v>
      </c>
      <c r="I5582" s="32">
        <v>-700.42</v>
      </c>
      <c r="J5582" s="32">
        <v>-7.6000000000000227</v>
      </c>
      <c r="K5582" s="32">
        <v>-9.9999999999909051E-3</v>
      </c>
      <c r="L5582" s="32"/>
    </row>
    <row r="5583" spans="1:12">
      <c r="A5583" s="56"/>
      <c r="B5583" s="56" t="s">
        <v>495</v>
      </c>
      <c r="C5583" s="56" t="s">
        <v>494</v>
      </c>
      <c r="D5583" s="32">
        <v>567000</v>
      </c>
      <c r="E5583" s="32">
        <v>-317711</v>
      </c>
      <c r="F5583" s="32">
        <v>249289</v>
      </c>
      <c r="G5583" s="32">
        <v>-14740.06</v>
      </c>
      <c r="H5583" s="32">
        <v>-14902.05</v>
      </c>
      <c r="I5583" s="32">
        <v>-14902.04</v>
      </c>
      <c r="J5583" s="32">
        <v>-161.98999999999978</v>
      </c>
      <c r="K5583" s="32">
        <v>9.9999999983992893E-3</v>
      </c>
      <c r="L5583" s="32"/>
    </row>
    <row r="5584" spans="1:12">
      <c r="A5584" s="56"/>
      <c r="B5584" s="56" t="s">
        <v>497</v>
      </c>
      <c r="C5584" s="56" t="s">
        <v>496</v>
      </c>
      <c r="D5584" s="32">
        <v>158643</v>
      </c>
      <c r="E5584" s="32">
        <v>-98645</v>
      </c>
      <c r="F5584" s="32">
        <v>59998</v>
      </c>
      <c r="G5584" s="32">
        <v>-4287.8100000000004</v>
      </c>
      <c r="H5584" s="32">
        <v>-4334.93</v>
      </c>
      <c r="I5584" s="32">
        <v>-4334.92</v>
      </c>
      <c r="J5584" s="32">
        <v>-47.119999999999891</v>
      </c>
      <c r="K5584" s="32">
        <v>1.0000000000218279E-2</v>
      </c>
      <c r="L5584" s="32"/>
    </row>
    <row r="5585" spans="1:12">
      <c r="A5585" s="56"/>
      <c r="B5585" s="56" t="s">
        <v>499</v>
      </c>
      <c r="C5585" s="56" t="s">
        <v>498</v>
      </c>
      <c r="D5585" s="32">
        <v>73048</v>
      </c>
      <c r="E5585" s="32">
        <v>-45421</v>
      </c>
      <c r="F5585" s="32">
        <v>27627</v>
      </c>
      <c r="G5585" s="32">
        <v>-1974.34</v>
      </c>
      <c r="H5585" s="32">
        <v>-1996.04</v>
      </c>
      <c r="I5585" s="32">
        <v>-1996.04</v>
      </c>
      <c r="J5585" s="32">
        <v>-21.700000000000045</v>
      </c>
      <c r="K5585" s="32">
        <v>0</v>
      </c>
      <c r="L5585" s="32"/>
    </row>
    <row r="5586" spans="1:12">
      <c r="A5586" s="56"/>
      <c r="B5586" s="56" t="s">
        <v>501</v>
      </c>
      <c r="C5586" s="56" t="s">
        <v>500</v>
      </c>
      <c r="D5586" s="32">
        <v>140009</v>
      </c>
      <c r="E5586" s="32">
        <v>-87058</v>
      </c>
      <c r="F5586" s="32">
        <v>52951</v>
      </c>
      <c r="G5586" s="32">
        <v>-3784.17</v>
      </c>
      <c r="H5586" s="32">
        <v>-3825.75</v>
      </c>
      <c r="I5586" s="32">
        <v>-3825.75</v>
      </c>
      <c r="J5586" s="32">
        <v>-41.579999999999927</v>
      </c>
      <c r="K5586" s="32">
        <v>0</v>
      </c>
      <c r="L5586" s="32"/>
    </row>
    <row r="5587" spans="1:12">
      <c r="A5587" s="56"/>
      <c r="B5587" s="56" t="s">
        <v>503</v>
      </c>
      <c r="C5587" s="56" t="s">
        <v>502</v>
      </c>
      <c r="D5587" s="32">
        <v>137134</v>
      </c>
      <c r="E5587" s="32">
        <v>-85270</v>
      </c>
      <c r="F5587" s="32">
        <v>51864</v>
      </c>
      <c r="G5587" s="32">
        <v>-3706.46</v>
      </c>
      <c r="H5587" s="32">
        <v>-3747.2</v>
      </c>
      <c r="I5587" s="32">
        <v>-3747.19</v>
      </c>
      <c r="J5587" s="32">
        <v>-40.739999999999782</v>
      </c>
      <c r="K5587" s="32">
        <v>9.9999999997635314E-3</v>
      </c>
      <c r="L5587" s="32"/>
    </row>
    <row r="5588" spans="1:12">
      <c r="A5588" s="56"/>
      <c r="B5588" s="56" t="s">
        <v>505</v>
      </c>
      <c r="C5588" s="56" t="s">
        <v>504</v>
      </c>
      <c r="D5588" s="32">
        <v>444421</v>
      </c>
      <c r="E5588" s="32">
        <v>-276342</v>
      </c>
      <c r="F5588" s="32">
        <v>168079</v>
      </c>
      <c r="G5588" s="32">
        <v>-12011.83</v>
      </c>
      <c r="H5588" s="32">
        <v>-12143.82</v>
      </c>
      <c r="I5588" s="32">
        <v>-12143.83</v>
      </c>
      <c r="J5588" s="32">
        <v>-131.98999999999978</v>
      </c>
      <c r="K5588" s="32">
        <v>-1.0000000000218279E-2</v>
      </c>
      <c r="L5588" s="32"/>
    </row>
    <row r="5589" spans="1:12">
      <c r="A5589" s="56"/>
      <c r="B5589" s="56" t="s">
        <v>507</v>
      </c>
      <c r="C5589" s="56" t="s">
        <v>506</v>
      </c>
      <c r="D5589" s="32">
        <v>140455</v>
      </c>
      <c r="E5589" s="32">
        <v>-87335</v>
      </c>
      <c r="F5589" s="32">
        <v>53120</v>
      </c>
      <c r="G5589" s="32">
        <v>-3796.22</v>
      </c>
      <c r="H5589" s="32">
        <v>-3837.94</v>
      </c>
      <c r="I5589" s="32">
        <v>-3837.94</v>
      </c>
      <c r="J5589" s="32">
        <v>-41.720000000000255</v>
      </c>
      <c r="K5589" s="32">
        <v>0</v>
      </c>
      <c r="L5589" s="32"/>
    </row>
    <row r="5590" spans="1:12">
      <c r="A5590" s="56"/>
      <c r="B5590" s="56" t="s">
        <v>509</v>
      </c>
      <c r="C5590" s="56" t="s">
        <v>508</v>
      </c>
      <c r="D5590" s="32">
        <v>80353</v>
      </c>
      <c r="E5590" s="32">
        <v>-49964</v>
      </c>
      <c r="F5590" s="32">
        <v>30389</v>
      </c>
      <c r="G5590" s="32">
        <v>-2171.7800000000002</v>
      </c>
      <c r="H5590" s="32">
        <v>-2195.65</v>
      </c>
      <c r="I5590" s="32">
        <v>-2195.66</v>
      </c>
      <c r="J5590" s="32">
        <v>-23.869999999999891</v>
      </c>
      <c r="K5590" s="32">
        <v>-9.9999999997635314E-3</v>
      </c>
      <c r="L5590" s="32"/>
    </row>
    <row r="5591" spans="1:12">
      <c r="A5591" s="56"/>
      <c r="B5591" s="56" t="s">
        <v>511</v>
      </c>
      <c r="C5591" s="56" t="s">
        <v>510</v>
      </c>
      <c r="D5591" s="32">
        <v>97397</v>
      </c>
      <c r="E5591" s="32">
        <v>-60562</v>
      </c>
      <c r="F5591" s="32">
        <v>36835</v>
      </c>
      <c r="G5591" s="32">
        <v>-2632.45</v>
      </c>
      <c r="H5591" s="32">
        <v>-2661.38</v>
      </c>
      <c r="I5591" s="32">
        <v>-2661.37</v>
      </c>
      <c r="J5591" s="32">
        <v>-28.930000000000291</v>
      </c>
      <c r="K5591" s="32">
        <v>1.0000000000218279E-2</v>
      </c>
      <c r="L5591" s="32"/>
    </row>
    <row r="5592" spans="1:12">
      <c r="A5592" s="56"/>
      <c r="B5592" s="56" t="s">
        <v>513</v>
      </c>
      <c r="C5592" s="56" t="s">
        <v>512</v>
      </c>
      <c r="D5592" s="32">
        <v>84546</v>
      </c>
      <c r="E5592" s="32">
        <v>-52571</v>
      </c>
      <c r="F5592" s="32">
        <v>31975</v>
      </c>
      <c r="G5592" s="32">
        <v>-2285.11</v>
      </c>
      <c r="H5592" s="32">
        <v>-2310.23</v>
      </c>
      <c r="I5592" s="32">
        <v>-2310.2199999999998</v>
      </c>
      <c r="J5592" s="32">
        <v>-25.119999999999891</v>
      </c>
      <c r="K5592" s="32">
        <v>1.0000000000218279E-2</v>
      </c>
      <c r="L5592" s="32"/>
    </row>
    <row r="5593" spans="1:12">
      <c r="A5593" s="56"/>
      <c r="B5593" s="56" t="s">
        <v>515</v>
      </c>
      <c r="C5593" s="56" t="s">
        <v>514</v>
      </c>
      <c r="D5593" s="32">
        <v>124001</v>
      </c>
      <c r="E5593" s="32">
        <v>-77104</v>
      </c>
      <c r="F5593" s="32">
        <v>46897</v>
      </c>
      <c r="G5593" s="32">
        <v>-3351.5</v>
      </c>
      <c r="H5593" s="32">
        <v>-3388.34</v>
      </c>
      <c r="I5593" s="32">
        <v>-3388.33</v>
      </c>
      <c r="J5593" s="32">
        <v>-36.840000000000146</v>
      </c>
      <c r="K5593" s="32">
        <v>1.0000000000218279E-2</v>
      </c>
      <c r="L5593" s="32"/>
    </row>
    <row r="5594" spans="1:12">
      <c r="A5594" s="56"/>
      <c r="B5594" s="56" t="s">
        <v>517</v>
      </c>
      <c r="C5594" s="56" t="s">
        <v>516</v>
      </c>
      <c r="D5594" s="32">
        <v>208573</v>
      </c>
      <c r="E5594" s="32">
        <v>-126962</v>
      </c>
      <c r="F5594" s="32">
        <v>81611</v>
      </c>
      <c r="G5594" s="32">
        <v>-5588.95</v>
      </c>
      <c r="H5594" s="32">
        <v>-5650.38</v>
      </c>
      <c r="I5594" s="32">
        <v>-5650.37</v>
      </c>
      <c r="J5594" s="32">
        <v>-61.430000000000291</v>
      </c>
      <c r="K5594" s="32">
        <v>1.0000000000218279E-2</v>
      </c>
      <c r="L5594" s="32"/>
    </row>
    <row r="5595" spans="1:12">
      <c r="A5595" s="56"/>
      <c r="B5595" s="56" t="s">
        <v>519</v>
      </c>
      <c r="C5595" s="56" t="s">
        <v>518</v>
      </c>
      <c r="D5595" s="32">
        <v>53203</v>
      </c>
      <c r="E5595" s="32">
        <v>-32900</v>
      </c>
      <c r="F5595" s="32">
        <v>20303</v>
      </c>
      <c r="G5595" s="32">
        <v>-1434.72</v>
      </c>
      <c r="H5595" s="32">
        <v>-1450.49</v>
      </c>
      <c r="I5595" s="32">
        <v>-1450.5</v>
      </c>
      <c r="J5595" s="32">
        <v>-15.769999999999982</v>
      </c>
      <c r="K5595" s="32">
        <v>-9.9999999999909051E-3</v>
      </c>
      <c r="L5595" s="32"/>
    </row>
    <row r="5596" spans="1:12">
      <c r="A5596" s="56"/>
      <c r="B5596" s="56" t="s">
        <v>521</v>
      </c>
      <c r="C5596" s="56" t="s">
        <v>520</v>
      </c>
      <c r="D5596" s="32">
        <v>73990</v>
      </c>
      <c r="E5596" s="32">
        <v>-45755</v>
      </c>
      <c r="F5596" s="32">
        <v>28235</v>
      </c>
      <c r="G5596" s="32">
        <v>-1995.29</v>
      </c>
      <c r="H5596" s="32">
        <v>-2017.21</v>
      </c>
      <c r="I5596" s="32">
        <v>-2017.21</v>
      </c>
      <c r="J5596" s="32">
        <v>-21.920000000000073</v>
      </c>
      <c r="K5596" s="32">
        <v>0</v>
      </c>
      <c r="L5596" s="32"/>
    </row>
    <row r="5597" spans="1:12">
      <c r="A5597" s="56"/>
      <c r="B5597" s="56" t="s">
        <v>523</v>
      </c>
      <c r="C5597" s="56" t="s">
        <v>522</v>
      </c>
      <c r="D5597" s="32">
        <v>196982</v>
      </c>
      <c r="E5597" s="32">
        <v>-121813</v>
      </c>
      <c r="F5597" s="32">
        <v>75169</v>
      </c>
      <c r="G5597" s="32">
        <v>-5312.01</v>
      </c>
      <c r="H5597" s="32">
        <v>-5370.39</v>
      </c>
      <c r="I5597" s="32">
        <v>-5370.38</v>
      </c>
      <c r="J5597" s="32">
        <v>-58.380000000000109</v>
      </c>
      <c r="K5597" s="32">
        <v>1.0000000000218279E-2</v>
      </c>
      <c r="L5597" s="32"/>
    </row>
    <row r="5598" spans="1:12">
      <c r="A5598" s="56"/>
      <c r="B5598" s="56" t="s">
        <v>525</v>
      </c>
      <c r="C5598" s="56" t="s">
        <v>524</v>
      </c>
      <c r="D5598" s="32">
        <v>3300000</v>
      </c>
      <c r="E5598" s="32">
        <v>-2008767</v>
      </c>
      <c r="F5598" s="32">
        <v>1291233</v>
      </c>
      <c r="G5598" s="32">
        <v>-88427.31</v>
      </c>
      <c r="H5598" s="32">
        <v>-89399.03</v>
      </c>
      <c r="I5598" s="32">
        <v>-89399.039999999994</v>
      </c>
      <c r="J5598" s="32">
        <v>-971.72000000000116</v>
      </c>
      <c r="K5598" s="32">
        <v>-9.9999999947613105E-3</v>
      </c>
      <c r="L5598" s="32"/>
    </row>
    <row r="5599" spans="1:12">
      <c r="A5599" s="56"/>
      <c r="B5599" s="56" t="s">
        <v>527</v>
      </c>
      <c r="C5599" s="56" t="s">
        <v>526</v>
      </c>
      <c r="D5599" s="32">
        <v>530888</v>
      </c>
      <c r="E5599" s="32">
        <v>-328169</v>
      </c>
      <c r="F5599" s="32">
        <v>202719</v>
      </c>
      <c r="G5599" s="32">
        <v>-14314.15</v>
      </c>
      <c r="H5599" s="32">
        <v>-14471.45</v>
      </c>
      <c r="I5599" s="32">
        <v>-14471.44</v>
      </c>
      <c r="J5599" s="32">
        <v>-157.30000000000109</v>
      </c>
      <c r="K5599" s="32">
        <v>1.0000000000218279E-2</v>
      </c>
      <c r="L5599" s="32"/>
    </row>
    <row r="5600" spans="1:12">
      <c r="A5600" s="56"/>
      <c r="B5600" s="56" t="s">
        <v>529</v>
      </c>
      <c r="C5600" s="56" t="s">
        <v>528</v>
      </c>
      <c r="D5600" s="32">
        <v>236731</v>
      </c>
      <c r="E5600" s="32">
        <v>-147778</v>
      </c>
      <c r="F5600" s="32">
        <v>88953</v>
      </c>
      <c r="G5600" s="32">
        <v>-6408.79</v>
      </c>
      <c r="H5600" s="32">
        <v>-6479.22</v>
      </c>
      <c r="I5600" s="32">
        <v>-6479.23</v>
      </c>
      <c r="J5600" s="32">
        <v>-70.430000000000291</v>
      </c>
      <c r="K5600" s="32">
        <v>-9.999999999308784E-3</v>
      </c>
      <c r="L5600" s="32"/>
    </row>
    <row r="5601" spans="1:12">
      <c r="A5601" s="56"/>
      <c r="B5601" s="56" t="s">
        <v>531</v>
      </c>
      <c r="C5601" s="56" t="s">
        <v>530</v>
      </c>
      <c r="D5601" s="32">
        <v>247009</v>
      </c>
      <c r="E5601" s="32">
        <v>-154194</v>
      </c>
      <c r="F5601" s="32">
        <v>92815</v>
      </c>
      <c r="G5601" s="32">
        <v>-6687.04</v>
      </c>
      <c r="H5601" s="32">
        <v>-6760.53</v>
      </c>
      <c r="I5601" s="32">
        <v>-6760.52</v>
      </c>
      <c r="J5601" s="32">
        <v>-73.489999999999782</v>
      </c>
      <c r="K5601" s="32">
        <v>9.999999999308784E-3</v>
      </c>
      <c r="L5601" s="32"/>
    </row>
    <row r="5602" spans="1:12">
      <c r="A5602" s="56"/>
      <c r="B5602" s="56" t="s">
        <v>533</v>
      </c>
      <c r="C5602" s="56" t="s">
        <v>532</v>
      </c>
      <c r="D5602" s="32">
        <v>2055568</v>
      </c>
      <c r="E5602" s="32">
        <v>-1283174</v>
      </c>
      <c r="F5602" s="32">
        <v>772394</v>
      </c>
      <c r="G5602" s="32">
        <v>-55648.45</v>
      </c>
      <c r="H5602" s="32">
        <v>-56259.97</v>
      </c>
      <c r="I5602" s="32">
        <v>-56259.97</v>
      </c>
      <c r="J5602" s="32">
        <v>-611.52000000000407</v>
      </c>
      <c r="K5602" s="32">
        <v>0</v>
      </c>
      <c r="L5602" s="32"/>
    </row>
    <row r="5603" spans="1:12">
      <c r="A5603" s="56"/>
      <c r="B5603" s="56" t="s">
        <v>535</v>
      </c>
      <c r="C5603" s="56" t="s">
        <v>534</v>
      </c>
      <c r="D5603" s="32">
        <v>77988</v>
      </c>
      <c r="E5603" s="32">
        <v>-48683</v>
      </c>
      <c r="F5603" s="32">
        <v>29305</v>
      </c>
      <c r="G5603" s="32">
        <v>-2111.3000000000002</v>
      </c>
      <c r="H5603" s="32">
        <v>-2134.4899999999998</v>
      </c>
      <c r="I5603" s="32">
        <v>-2134.5</v>
      </c>
      <c r="J5603" s="32">
        <v>-23.1899999999996</v>
      </c>
      <c r="K5603" s="32">
        <v>-1.0000000000218279E-2</v>
      </c>
      <c r="L5603" s="32"/>
    </row>
    <row r="5604" spans="1:12">
      <c r="A5604" s="56"/>
      <c r="B5604" s="56" t="s">
        <v>537</v>
      </c>
      <c r="C5604" s="56" t="s">
        <v>536</v>
      </c>
      <c r="D5604" s="32">
        <v>848292</v>
      </c>
      <c r="E5604" s="32">
        <v>-515145</v>
      </c>
      <c r="F5604" s="32">
        <v>333147</v>
      </c>
      <c r="G5604" s="32">
        <v>-22709.61</v>
      </c>
      <c r="H5604" s="32">
        <v>-22959.16</v>
      </c>
      <c r="I5604" s="32">
        <v>-22959.16</v>
      </c>
      <c r="J5604" s="32">
        <v>-249.54999999999927</v>
      </c>
      <c r="K5604" s="32">
        <v>0</v>
      </c>
      <c r="L5604" s="32"/>
    </row>
    <row r="5605" spans="1:12">
      <c r="A5605" s="56"/>
      <c r="B5605" s="56" t="s">
        <v>539</v>
      </c>
      <c r="C5605" s="56" t="s">
        <v>538</v>
      </c>
      <c r="D5605" s="32">
        <v>248128</v>
      </c>
      <c r="E5605" s="32">
        <v>-154892</v>
      </c>
      <c r="F5605" s="32">
        <v>93236</v>
      </c>
      <c r="G5605" s="32">
        <v>-6717.33</v>
      </c>
      <c r="H5605" s="32">
        <v>-6791.16</v>
      </c>
      <c r="I5605" s="32">
        <v>-6791.15</v>
      </c>
      <c r="J5605" s="32">
        <v>-73.829999999999927</v>
      </c>
      <c r="K5605" s="32">
        <v>1.0000000000218279E-2</v>
      </c>
      <c r="L5605" s="32"/>
    </row>
    <row r="5606" spans="1:12">
      <c r="A5606" s="56"/>
      <c r="B5606" s="56" t="s">
        <v>541</v>
      </c>
      <c r="C5606" s="56" t="s">
        <v>540</v>
      </c>
      <c r="D5606" s="32">
        <v>1946000</v>
      </c>
      <c r="E5606" s="32">
        <v>-1214777</v>
      </c>
      <c r="F5606" s="32">
        <v>731223</v>
      </c>
      <c r="G5606" s="32">
        <v>-52682.22</v>
      </c>
      <c r="H5606" s="32">
        <v>-53261.14</v>
      </c>
      <c r="I5606" s="32">
        <v>-53261.15</v>
      </c>
      <c r="J5606" s="32">
        <v>-578.91999999999825</v>
      </c>
      <c r="K5606" s="32">
        <v>-1.0000000002037268E-2</v>
      </c>
      <c r="L5606" s="32"/>
    </row>
    <row r="5607" spans="1:12">
      <c r="A5607" s="56"/>
      <c r="B5607" s="56" t="s">
        <v>543</v>
      </c>
      <c r="C5607" s="56" t="s">
        <v>542</v>
      </c>
      <c r="D5607" s="32">
        <v>3250000</v>
      </c>
      <c r="E5607" s="32">
        <v>-1994809</v>
      </c>
      <c r="F5607" s="32">
        <v>1255191</v>
      </c>
      <c r="G5607" s="32">
        <v>-87376.85</v>
      </c>
      <c r="H5607" s="32">
        <v>-88337.04</v>
      </c>
      <c r="I5607" s="32">
        <v>-88337.04</v>
      </c>
      <c r="J5607" s="32">
        <v>-960.18999999998778</v>
      </c>
      <c r="K5607" s="32">
        <v>0</v>
      </c>
      <c r="L5607" s="32"/>
    </row>
    <row r="5608" spans="1:12">
      <c r="A5608" s="56"/>
      <c r="B5608" s="56" t="s">
        <v>545</v>
      </c>
      <c r="C5608" s="56" t="s">
        <v>544</v>
      </c>
      <c r="D5608" s="32">
        <v>382033</v>
      </c>
      <c r="E5608" s="32">
        <v>-235320</v>
      </c>
      <c r="F5608" s="32">
        <v>146713</v>
      </c>
      <c r="G5608" s="32">
        <v>-10285.77</v>
      </c>
      <c r="H5608" s="32">
        <v>-10398.81</v>
      </c>
      <c r="I5608" s="32">
        <v>-10398.799999999999</v>
      </c>
      <c r="J5608" s="32">
        <v>-113.03999999999905</v>
      </c>
      <c r="K5608" s="32">
        <v>1.0000000000218279E-2</v>
      </c>
      <c r="L5608" s="32"/>
    </row>
    <row r="5609" spans="1:12">
      <c r="A5609" s="56"/>
      <c r="B5609" s="56" t="s">
        <v>547</v>
      </c>
      <c r="C5609" s="56" t="s">
        <v>546</v>
      </c>
      <c r="D5609" s="32">
        <v>3543750</v>
      </c>
      <c r="E5609" s="32">
        <v>-2184554</v>
      </c>
      <c r="F5609" s="32">
        <v>1359196</v>
      </c>
      <c r="G5609" s="32">
        <v>-95441.68</v>
      </c>
      <c r="H5609" s="32">
        <v>-96490.5</v>
      </c>
      <c r="I5609" s="32">
        <v>-96490.49</v>
      </c>
      <c r="J5609" s="32">
        <v>-1048.820000000007</v>
      </c>
      <c r="K5609" s="32">
        <v>9.9999999947613105E-3</v>
      </c>
      <c r="L5609" s="32"/>
    </row>
    <row r="5610" spans="1:12">
      <c r="A5610" s="56"/>
      <c r="B5610" s="56" t="s">
        <v>549</v>
      </c>
      <c r="C5610" s="56" t="s">
        <v>548</v>
      </c>
      <c r="D5610" s="32">
        <v>87000</v>
      </c>
      <c r="E5610" s="32">
        <v>-54012</v>
      </c>
      <c r="F5610" s="32">
        <v>32988</v>
      </c>
      <c r="G5610" s="32">
        <v>-2349.92</v>
      </c>
      <c r="H5610" s="32">
        <v>-2375.73</v>
      </c>
      <c r="I5610" s="32">
        <v>-2375.7399999999998</v>
      </c>
      <c r="J5610" s="32">
        <v>-25.809999999999945</v>
      </c>
      <c r="K5610" s="32">
        <v>-9.9999999997635314E-3</v>
      </c>
      <c r="L5610" s="32"/>
    </row>
    <row r="5611" spans="1:12">
      <c r="A5611" s="56"/>
      <c r="B5611" s="56" t="s">
        <v>551</v>
      </c>
      <c r="C5611" s="56" t="s">
        <v>550</v>
      </c>
      <c r="D5611" s="32">
        <v>3375000</v>
      </c>
      <c r="E5611" s="32">
        <v>-2098583</v>
      </c>
      <c r="F5611" s="32">
        <v>1276417</v>
      </c>
      <c r="G5611" s="32">
        <v>-91219.63</v>
      </c>
      <c r="H5611" s="32">
        <v>-92222.04</v>
      </c>
      <c r="I5611" s="32">
        <v>-92222.04</v>
      </c>
      <c r="J5611" s="32">
        <v>-1002.4099999999889</v>
      </c>
      <c r="K5611" s="32">
        <v>0</v>
      </c>
      <c r="L5611" s="32"/>
    </row>
    <row r="5612" spans="1:12">
      <c r="A5612" s="56"/>
      <c r="B5612" s="56" t="s">
        <v>553</v>
      </c>
      <c r="C5612" s="56" t="s">
        <v>552</v>
      </c>
      <c r="D5612" s="32">
        <v>618750</v>
      </c>
      <c r="E5612" s="32">
        <v>-371298</v>
      </c>
      <c r="F5612" s="32">
        <v>247452</v>
      </c>
      <c r="G5612" s="32">
        <v>-16487.71</v>
      </c>
      <c r="H5612" s="32">
        <v>-16668.89</v>
      </c>
      <c r="I5612" s="32">
        <v>-16668.900000000001</v>
      </c>
      <c r="J5612" s="32">
        <v>-181.18000000000029</v>
      </c>
      <c r="K5612" s="32">
        <v>-1.0000000002037268E-2</v>
      </c>
      <c r="L5612" s="32"/>
    </row>
    <row r="5613" spans="1:12">
      <c r="A5613" s="56"/>
      <c r="B5613" s="56" t="s">
        <v>555</v>
      </c>
      <c r="C5613" s="56" t="s">
        <v>554</v>
      </c>
      <c r="D5613" s="32">
        <v>2341696</v>
      </c>
      <c r="E5613" s="32">
        <v>-1461787</v>
      </c>
      <c r="F5613" s="32">
        <v>879909</v>
      </c>
      <c r="G5613" s="32">
        <v>-63394.52</v>
      </c>
      <c r="H5613" s="32">
        <v>-64091.17</v>
      </c>
      <c r="I5613" s="32">
        <v>-64091.16</v>
      </c>
      <c r="J5613" s="32">
        <v>-696.65000000000146</v>
      </c>
      <c r="K5613" s="32">
        <v>9.9999999947613105E-3</v>
      </c>
      <c r="L5613" s="32"/>
    </row>
    <row r="5614" spans="1:12">
      <c r="A5614" s="56"/>
      <c r="B5614" s="56" t="s">
        <v>557</v>
      </c>
      <c r="C5614" s="56" t="s">
        <v>556</v>
      </c>
      <c r="D5614" s="32">
        <v>56640</v>
      </c>
      <c r="E5614" s="32">
        <v>-34560</v>
      </c>
      <c r="F5614" s="32">
        <v>22080</v>
      </c>
      <c r="G5614" s="32">
        <v>-1519.17</v>
      </c>
      <c r="H5614" s="32">
        <v>-1535.86</v>
      </c>
      <c r="I5614" s="32">
        <v>-1535.86</v>
      </c>
      <c r="J5614" s="32">
        <v>-16.689999999999827</v>
      </c>
      <c r="K5614" s="32">
        <v>0</v>
      </c>
      <c r="L5614" s="32"/>
    </row>
    <row r="5615" spans="1:12">
      <c r="A5615" s="56"/>
      <c r="B5615" s="56" t="s">
        <v>559</v>
      </c>
      <c r="C5615" s="56" t="s">
        <v>558</v>
      </c>
      <c r="D5615" s="32">
        <v>25200</v>
      </c>
      <c r="E5615" s="32">
        <v>-15376</v>
      </c>
      <c r="F5615" s="32">
        <v>9824</v>
      </c>
      <c r="G5615" s="32">
        <v>-675.9</v>
      </c>
      <c r="H5615" s="32">
        <v>-683.33</v>
      </c>
      <c r="I5615" s="32">
        <v>-683.33</v>
      </c>
      <c r="J5615" s="32">
        <v>-7.4300000000000637</v>
      </c>
      <c r="K5615" s="32">
        <v>0</v>
      </c>
      <c r="L5615" s="32"/>
    </row>
    <row r="5616" spans="1:12">
      <c r="A5616" s="56"/>
      <c r="B5616" s="56" t="s">
        <v>561</v>
      </c>
      <c r="C5616" s="56" t="s">
        <v>560</v>
      </c>
      <c r="D5616" s="32">
        <v>135450</v>
      </c>
      <c r="E5616" s="32">
        <v>-83630</v>
      </c>
      <c r="F5616" s="32">
        <v>51820</v>
      </c>
      <c r="G5616" s="32">
        <v>-3650.33</v>
      </c>
      <c r="H5616" s="32">
        <v>-3690.45</v>
      </c>
      <c r="I5616" s="32">
        <v>-3690.44</v>
      </c>
      <c r="J5616" s="32">
        <v>-40.119999999999891</v>
      </c>
      <c r="K5616" s="32">
        <v>9.9999999997635314E-3</v>
      </c>
      <c r="L5616" s="32"/>
    </row>
    <row r="5617" spans="1:12">
      <c r="A5617" s="56"/>
      <c r="B5617" s="56" t="s">
        <v>563</v>
      </c>
      <c r="C5617" s="56" t="s">
        <v>562</v>
      </c>
      <c r="D5617" s="32">
        <v>107955</v>
      </c>
      <c r="E5617" s="32">
        <v>-65870</v>
      </c>
      <c r="F5617" s="32">
        <v>42085</v>
      </c>
      <c r="G5617" s="32">
        <v>-2895.51</v>
      </c>
      <c r="H5617" s="32">
        <v>-2927.33</v>
      </c>
      <c r="I5617" s="32">
        <v>-2927.32</v>
      </c>
      <c r="J5617" s="32">
        <v>-31.819999999999709</v>
      </c>
      <c r="K5617" s="32">
        <v>9.9999999997635314E-3</v>
      </c>
      <c r="L5617" s="32"/>
    </row>
    <row r="5618" spans="1:12">
      <c r="A5618" s="56"/>
      <c r="B5618" s="56" t="s">
        <v>565</v>
      </c>
      <c r="C5618" s="56" t="s">
        <v>564</v>
      </c>
      <c r="D5618" s="32">
        <v>300000</v>
      </c>
      <c r="E5618" s="32">
        <v>-179737</v>
      </c>
      <c r="F5618" s="32">
        <v>120263</v>
      </c>
      <c r="G5618" s="32">
        <v>-7989.14</v>
      </c>
      <c r="H5618" s="32">
        <v>-8076.93</v>
      </c>
      <c r="I5618" s="32">
        <v>-8076.93</v>
      </c>
      <c r="J5618" s="32">
        <v>-87.789999999999964</v>
      </c>
      <c r="K5618" s="32">
        <v>0</v>
      </c>
      <c r="L5618" s="32"/>
    </row>
    <row r="5619" spans="1:12">
      <c r="A5619" s="56"/>
      <c r="B5619" s="56" t="s">
        <v>567</v>
      </c>
      <c r="C5619" s="56" t="s">
        <v>566</v>
      </c>
      <c r="D5619" s="32">
        <v>3328270</v>
      </c>
      <c r="E5619" s="32">
        <v>-2001998</v>
      </c>
      <c r="F5619" s="32">
        <v>1326272</v>
      </c>
      <c r="G5619" s="32">
        <v>-88769.67</v>
      </c>
      <c r="H5619" s="32">
        <v>-89745.15</v>
      </c>
      <c r="I5619" s="32">
        <v>-89745.16</v>
      </c>
      <c r="J5619" s="32">
        <v>-975.47999999999593</v>
      </c>
      <c r="K5619" s="32">
        <v>-1.0000000009313226E-2</v>
      </c>
      <c r="L5619" s="32"/>
    </row>
    <row r="5620" spans="1:12">
      <c r="A5620" s="56"/>
      <c r="B5620" s="56" t="s">
        <v>569</v>
      </c>
      <c r="C5620" s="56" t="s">
        <v>568</v>
      </c>
      <c r="D5620" s="32">
        <v>389558</v>
      </c>
      <c r="E5620" s="32">
        <v>-227292</v>
      </c>
      <c r="F5620" s="32">
        <v>162266</v>
      </c>
      <c r="G5620" s="32">
        <v>-10271.75</v>
      </c>
      <c r="H5620" s="32">
        <v>-10384.620000000001</v>
      </c>
      <c r="I5620" s="32">
        <v>-10384.629999999999</v>
      </c>
      <c r="J5620" s="32">
        <v>-112.8700000000008</v>
      </c>
      <c r="K5620" s="32">
        <v>-9.9999999983992893E-3</v>
      </c>
      <c r="L5620" s="32"/>
    </row>
    <row r="5621" spans="1:12">
      <c r="A5621" s="56"/>
      <c r="B5621" s="56" t="s">
        <v>571</v>
      </c>
      <c r="C5621" s="56" t="s">
        <v>570</v>
      </c>
      <c r="D5621" s="32">
        <v>821035</v>
      </c>
      <c r="E5621" s="32">
        <v>-479041</v>
      </c>
      <c r="F5621" s="32">
        <v>341994</v>
      </c>
      <c r="G5621" s="32">
        <v>-21648.799999999999</v>
      </c>
      <c r="H5621" s="32">
        <v>-21886.71</v>
      </c>
      <c r="I5621" s="32">
        <v>-21886.7</v>
      </c>
      <c r="J5621" s="32">
        <v>-237.90999999999985</v>
      </c>
      <c r="K5621" s="32">
        <v>9.9999999983992893E-3</v>
      </c>
      <c r="L5621" s="32"/>
    </row>
    <row r="5622" spans="1:12">
      <c r="A5622" s="56"/>
      <c r="B5622" s="56" t="s">
        <v>573</v>
      </c>
      <c r="C5622" s="56" t="s">
        <v>572</v>
      </c>
      <c r="D5622" s="32">
        <v>1175895</v>
      </c>
      <c r="E5622" s="32">
        <v>-686088</v>
      </c>
      <c r="F5622" s="32">
        <v>489807</v>
      </c>
      <c r="G5622" s="32">
        <v>-31005.65</v>
      </c>
      <c r="H5622" s="32">
        <v>-31346.36</v>
      </c>
      <c r="I5622" s="32">
        <v>-31346.37</v>
      </c>
      <c r="J5622" s="32">
        <v>-340.70999999999913</v>
      </c>
      <c r="K5622" s="32">
        <v>-9.9999999983992893E-3</v>
      </c>
      <c r="L5622" s="32"/>
    </row>
    <row r="5623" spans="1:12">
      <c r="A5623" s="56"/>
      <c r="B5623" s="56" t="s">
        <v>575</v>
      </c>
      <c r="C5623" s="56" t="s">
        <v>574</v>
      </c>
      <c r="D5623" s="32">
        <v>337500</v>
      </c>
      <c r="E5623" s="32">
        <v>-197475</v>
      </c>
      <c r="F5623" s="32">
        <v>140025</v>
      </c>
      <c r="G5623" s="32">
        <v>-8908.2999999999993</v>
      </c>
      <c r="H5623" s="32">
        <v>-9006.19</v>
      </c>
      <c r="I5623" s="32">
        <v>-9006.2000000000007</v>
      </c>
      <c r="J5623" s="32">
        <v>-97.890000000001237</v>
      </c>
      <c r="K5623" s="32">
        <v>-1.0000000000218279E-2</v>
      </c>
      <c r="L5623" s="32"/>
    </row>
    <row r="5624" spans="1:12">
      <c r="A5624" s="56"/>
      <c r="B5624" s="56" t="s">
        <v>577</v>
      </c>
      <c r="C5624" s="56" t="s">
        <v>576</v>
      </c>
      <c r="D5624" s="32">
        <v>1295470</v>
      </c>
      <c r="E5624" s="32">
        <v>-744803</v>
      </c>
      <c r="F5624" s="32">
        <v>550667</v>
      </c>
      <c r="G5624" s="32">
        <v>-34064.94</v>
      </c>
      <c r="H5624" s="32">
        <v>-34439.269999999997</v>
      </c>
      <c r="I5624" s="32">
        <v>-34439.279999999999</v>
      </c>
      <c r="J5624" s="32">
        <v>-374.32999999999447</v>
      </c>
      <c r="K5624" s="32">
        <v>-1.0000000002037268E-2</v>
      </c>
      <c r="L5624" s="32"/>
    </row>
    <row r="5625" spans="1:12">
      <c r="A5625" s="56"/>
      <c r="B5625" s="56" t="s">
        <v>579</v>
      </c>
      <c r="C5625" s="56" t="s">
        <v>578</v>
      </c>
      <c r="D5625" s="32">
        <v>1518593</v>
      </c>
      <c r="E5625" s="32">
        <v>-867687</v>
      </c>
      <c r="F5625" s="32">
        <v>650906</v>
      </c>
      <c r="G5625" s="32">
        <v>-39789.269999999997</v>
      </c>
      <c r="H5625" s="32">
        <v>-40226.51</v>
      </c>
      <c r="I5625" s="32">
        <v>-40226.519999999997</v>
      </c>
      <c r="J5625" s="32">
        <v>-437.24000000000524</v>
      </c>
      <c r="K5625" s="32">
        <v>-9.9999999947613105E-3</v>
      </c>
      <c r="L5625" s="32"/>
    </row>
    <row r="5626" spans="1:12">
      <c r="A5626" s="56"/>
      <c r="B5626" s="56" t="s">
        <v>581</v>
      </c>
      <c r="C5626" s="56" t="s">
        <v>580</v>
      </c>
      <c r="D5626" s="32">
        <v>388854</v>
      </c>
      <c r="E5626" s="32">
        <v>-221774</v>
      </c>
      <c r="F5626" s="32">
        <v>167080</v>
      </c>
      <c r="G5626" s="32">
        <v>-10170.290000000001</v>
      </c>
      <c r="H5626" s="32">
        <v>-10282.06</v>
      </c>
      <c r="I5626" s="32">
        <v>-10282.049999999999</v>
      </c>
      <c r="J5626" s="32">
        <v>-111.76999999999862</v>
      </c>
      <c r="K5626" s="32">
        <v>1.0000000000218279E-2</v>
      </c>
      <c r="L5626" s="32"/>
    </row>
    <row r="5627" spans="1:12">
      <c r="A5627" s="56"/>
      <c r="B5627" s="56" t="s">
        <v>583</v>
      </c>
      <c r="C5627" s="56" t="s">
        <v>582</v>
      </c>
      <c r="D5627" s="32">
        <v>607500</v>
      </c>
      <c r="E5627" s="32">
        <v>-338018</v>
      </c>
      <c r="F5627" s="32">
        <v>269482</v>
      </c>
      <c r="G5627" s="32">
        <v>-15755.79</v>
      </c>
      <c r="H5627" s="32">
        <v>-15928.94</v>
      </c>
      <c r="I5627" s="32">
        <v>-15928.93</v>
      </c>
      <c r="J5627" s="32">
        <v>-173.14999999999964</v>
      </c>
      <c r="K5627" s="32">
        <v>1.0000000000218279E-2</v>
      </c>
      <c r="L5627" s="32"/>
    </row>
    <row r="5628" spans="1:12">
      <c r="A5628" s="56"/>
      <c r="B5628" s="56" t="s">
        <v>585</v>
      </c>
      <c r="C5628" s="56" t="s">
        <v>584</v>
      </c>
      <c r="D5628" s="32">
        <v>439223</v>
      </c>
      <c r="E5628" s="32">
        <v>-246316</v>
      </c>
      <c r="F5628" s="32">
        <v>192907</v>
      </c>
      <c r="G5628" s="32">
        <v>-11421.48</v>
      </c>
      <c r="H5628" s="32">
        <v>-11546.99</v>
      </c>
      <c r="I5628" s="32">
        <v>-11546.99</v>
      </c>
      <c r="J5628" s="32">
        <v>-125.51000000000022</v>
      </c>
      <c r="K5628" s="32">
        <v>0</v>
      </c>
      <c r="L5628" s="32"/>
    </row>
    <row r="5629" spans="1:12">
      <c r="A5629" s="56"/>
      <c r="B5629" s="56" t="s">
        <v>587</v>
      </c>
      <c r="C5629" s="56" t="s">
        <v>586</v>
      </c>
      <c r="D5629" s="32">
        <v>1590443</v>
      </c>
      <c r="E5629" s="32">
        <v>-899580</v>
      </c>
      <c r="F5629" s="32">
        <v>690863</v>
      </c>
      <c r="G5629" s="32">
        <v>-41765.769999999997</v>
      </c>
      <c r="H5629" s="32">
        <v>-42224.73</v>
      </c>
      <c r="I5629" s="32">
        <v>-42224.73</v>
      </c>
      <c r="J5629" s="32">
        <v>-458.9600000000064</v>
      </c>
      <c r="K5629" s="32">
        <v>0</v>
      </c>
      <c r="L5629" s="32"/>
    </row>
    <row r="5630" spans="1:12">
      <c r="A5630" s="56"/>
      <c r="B5630" s="56" t="s">
        <v>589</v>
      </c>
      <c r="C5630" s="56" t="s">
        <v>588</v>
      </c>
      <c r="D5630" s="32">
        <v>391535</v>
      </c>
      <c r="E5630" s="32">
        <v>-222300</v>
      </c>
      <c r="F5630" s="32">
        <v>169235</v>
      </c>
      <c r="G5630" s="32">
        <v>-10224.42</v>
      </c>
      <c r="H5630" s="32">
        <v>-10336.77</v>
      </c>
      <c r="I5630" s="32">
        <v>-10336.77</v>
      </c>
      <c r="J5630" s="32">
        <v>-112.35000000000036</v>
      </c>
      <c r="K5630" s="32">
        <v>0</v>
      </c>
      <c r="L5630" s="32"/>
    </row>
    <row r="5631" spans="1:12">
      <c r="A5631" s="56"/>
      <c r="B5631" s="56" t="s">
        <v>591</v>
      </c>
      <c r="C5631" s="56" t="s">
        <v>590</v>
      </c>
      <c r="D5631" s="32">
        <v>311735</v>
      </c>
      <c r="E5631" s="32">
        <v>-176992</v>
      </c>
      <c r="F5631" s="32">
        <v>134743</v>
      </c>
      <c r="G5631" s="32">
        <v>-8140.56</v>
      </c>
      <c r="H5631" s="32">
        <v>-8230.01</v>
      </c>
      <c r="I5631" s="32">
        <v>-8230.01</v>
      </c>
      <c r="J5631" s="32">
        <v>-89.449999999999818</v>
      </c>
      <c r="K5631" s="32">
        <v>0</v>
      </c>
      <c r="L5631" s="32"/>
    </row>
    <row r="5632" spans="1:12">
      <c r="A5632" s="56"/>
      <c r="B5632" s="56" t="s">
        <v>593</v>
      </c>
      <c r="C5632" s="56" t="s">
        <v>592</v>
      </c>
      <c r="D5632" s="32">
        <v>1023618</v>
      </c>
      <c r="E5632" s="32">
        <v>-581174</v>
      </c>
      <c r="F5632" s="32">
        <v>442443</v>
      </c>
      <c r="G5632" s="32">
        <v>-26730.400000000001</v>
      </c>
      <c r="H5632" s="32">
        <v>-27024.15</v>
      </c>
      <c r="I5632" s="32">
        <v>-27024.14</v>
      </c>
      <c r="J5632" s="32">
        <v>-293.75</v>
      </c>
      <c r="K5632" s="32">
        <v>1.0000000002037268E-2</v>
      </c>
      <c r="L5632" s="32"/>
    </row>
    <row r="5633" spans="1:12">
      <c r="A5633" s="56"/>
      <c r="B5633" s="56" t="s">
        <v>595</v>
      </c>
      <c r="C5633" s="56" t="s">
        <v>594</v>
      </c>
      <c r="D5633" s="32">
        <v>882389</v>
      </c>
      <c r="E5633" s="32">
        <v>-500990</v>
      </c>
      <c r="F5633" s="32">
        <v>381400</v>
      </c>
      <c r="G5633" s="32">
        <v>-23042.42</v>
      </c>
      <c r="H5633" s="32">
        <v>-23295.63</v>
      </c>
      <c r="I5633" s="32">
        <v>-23295.63</v>
      </c>
      <c r="J5633" s="32">
        <v>-253.21000000000276</v>
      </c>
      <c r="K5633" s="32">
        <v>0</v>
      </c>
      <c r="L5633" s="32"/>
    </row>
    <row r="5634" spans="1:12">
      <c r="A5634" s="56"/>
      <c r="B5634" s="56" t="s">
        <v>597</v>
      </c>
      <c r="C5634" s="56" t="s">
        <v>596</v>
      </c>
      <c r="D5634" s="32">
        <v>1287703</v>
      </c>
      <c r="E5634" s="32">
        <v>-731112</v>
      </c>
      <c r="F5634" s="32">
        <v>556590</v>
      </c>
      <c r="G5634" s="32">
        <v>-33626.639999999999</v>
      </c>
      <c r="H5634" s="32">
        <v>-33996.160000000003</v>
      </c>
      <c r="I5634" s="32">
        <v>-33996.160000000003</v>
      </c>
      <c r="J5634" s="32">
        <v>-369.52000000000407</v>
      </c>
      <c r="K5634" s="32">
        <v>0</v>
      </c>
      <c r="L5634" s="32"/>
    </row>
    <row r="5635" spans="1:12">
      <c r="A5635" s="56"/>
      <c r="B5635" s="56" t="s">
        <v>599</v>
      </c>
      <c r="C5635" s="56" t="s">
        <v>598</v>
      </c>
      <c r="D5635" s="32">
        <v>341014</v>
      </c>
      <c r="E5635" s="32">
        <v>-193616</v>
      </c>
      <c r="F5635" s="32">
        <v>147398</v>
      </c>
      <c r="G5635" s="32">
        <v>-8905.14</v>
      </c>
      <c r="H5635" s="32">
        <v>-9002.99</v>
      </c>
      <c r="I5635" s="32">
        <v>-9003</v>
      </c>
      <c r="J5635" s="32">
        <v>-97.850000000000364</v>
      </c>
      <c r="K5635" s="32">
        <v>-1.0000000000218279E-2</v>
      </c>
      <c r="L5635" s="32"/>
    </row>
    <row r="5636" spans="1:12">
      <c r="A5636" s="56"/>
      <c r="B5636" s="56" t="s">
        <v>601</v>
      </c>
      <c r="C5636" s="56" t="s">
        <v>600</v>
      </c>
      <c r="D5636" s="32">
        <v>3224205</v>
      </c>
      <c r="E5636" s="32">
        <v>-1902536</v>
      </c>
      <c r="F5636" s="32">
        <v>1321669</v>
      </c>
      <c r="G5636" s="32">
        <v>-85369.22</v>
      </c>
      <c r="H5636" s="32">
        <v>-86307.34</v>
      </c>
      <c r="I5636" s="32">
        <v>-86307.34</v>
      </c>
      <c r="J5636" s="32">
        <v>-938.11999999999534</v>
      </c>
      <c r="K5636" s="32">
        <v>0</v>
      </c>
      <c r="L5636" s="32"/>
    </row>
    <row r="5637" spans="1:12">
      <c r="A5637" s="56"/>
      <c r="B5637" s="56" t="s">
        <v>603</v>
      </c>
      <c r="C5637" s="56" t="s">
        <v>602</v>
      </c>
      <c r="D5637" s="32">
        <v>871826</v>
      </c>
      <c r="E5637" s="32">
        <v>-489122</v>
      </c>
      <c r="F5637" s="32">
        <v>382704</v>
      </c>
      <c r="G5637" s="32">
        <v>-22673.97</v>
      </c>
      <c r="H5637" s="32">
        <v>-22923.14</v>
      </c>
      <c r="I5637" s="32">
        <v>-22923.13</v>
      </c>
      <c r="J5637" s="32">
        <v>-249.16999999999825</v>
      </c>
      <c r="K5637" s="32">
        <v>9.9999999983992893E-3</v>
      </c>
      <c r="L5637" s="32"/>
    </row>
    <row r="5638" spans="1:12">
      <c r="A5638" s="56"/>
      <c r="B5638" s="56" t="s">
        <v>605</v>
      </c>
      <c r="C5638" s="56" t="s">
        <v>604</v>
      </c>
      <c r="D5638" s="32">
        <v>34355</v>
      </c>
      <c r="E5638" s="32">
        <v>-21446</v>
      </c>
      <c r="F5638" s="32">
        <v>12909</v>
      </c>
      <c r="G5638" s="32">
        <v>-930.05</v>
      </c>
      <c r="H5638" s="32">
        <v>-940.27</v>
      </c>
      <c r="I5638" s="32">
        <v>-940.27</v>
      </c>
      <c r="J5638" s="32">
        <v>-10.220000000000027</v>
      </c>
      <c r="K5638" s="32">
        <v>0</v>
      </c>
      <c r="L5638" s="32"/>
    </row>
    <row r="5639" spans="1:12">
      <c r="A5639" s="56"/>
      <c r="B5639" s="56" t="s">
        <v>605</v>
      </c>
      <c r="C5639" s="56" t="s">
        <v>606</v>
      </c>
      <c r="D5639" s="32">
        <v>591554</v>
      </c>
      <c r="E5639" s="32">
        <v>-369273</v>
      </c>
      <c r="F5639" s="32">
        <v>222281</v>
      </c>
      <c r="G5639" s="32">
        <v>-16014.57</v>
      </c>
      <c r="H5639" s="32">
        <v>-16190.56</v>
      </c>
      <c r="I5639" s="32">
        <v>-16190.56</v>
      </c>
      <c r="J5639" s="32">
        <v>-175.98999999999978</v>
      </c>
      <c r="K5639" s="32">
        <v>0</v>
      </c>
      <c r="L5639" s="32"/>
    </row>
    <row r="5640" spans="1:12">
      <c r="A5640" s="56"/>
      <c r="B5640" s="56" t="s">
        <v>608</v>
      </c>
      <c r="C5640" s="56" t="s">
        <v>607</v>
      </c>
      <c r="D5640" s="32">
        <v>278785</v>
      </c>
      <c r="E5640" s="32">
        <v>-174029</v>
      </c>
      <c r="F5640" s="32">
        <v>104755</v>
      </c>
      <c r="G5640" s="32">
        <v>-7547.27</v>
      </c>
      <c r="H5640" s="32">
        <v>-7630.21</v>
      </c>
      <c r="I5640" s="32">
        <v>-7630.21</v>
      </c>
      <c r="J5640" s="32">
        <v>-82.9399999999996</v>
      </c>
      <c r="K5640" s="32">
        <v>0</v>
      </c>
      <c r="L5640" s="32"/>
    </row>
    <row r="5641" spans="1:12">
      <c r="A5641" s="56"/>
      <c r="B5641" s="56" t="s">
        <v>610</v>
      </c>
      <c r="C5641" s="56" t="s">
        <v>609</v>
      </c>
      <c r="D5641" s="32">
        <v>13392</v>
      </c>
      <c r="E5641" s="32">
        <v>-7439</v>
      </c>
      <c r="F5641" s="32">
        <v>5953</v>
      </c>
      <c r="G5641" s="32">
        <v>-347.14</v>
      </c>
      <c r="H5641" s="32">
        <v>-350.95</v>
      </c>
      <c r="I5641" s="32">
        <v>-350.95</v>
      </c>
      <c r="J5641" s="32">
        <v>-3.8100000000000023</v>
      </c>
      <c r="K5641" s="32">
        <v>0</v>
      </c>
      <c r="L5641" s="32"/>
    </row>
    <row r="5642" spans="1:12">
      <c r="A5642" s="56"/>
      <c r="B5642" s="56" t="s">
        <v>612</v>
      </c>
      <c r="C5642" s="56" t="s">
        <v>611</v>
      </c>
      <c r="D5642" s="32">
        <v>2206157</v>
      </c>
      <c r="E5642" s="32">
        <v>-1188077</v>
      </c>
      <c r="F5642" s="32">
        <v>1018080</v>
      </c>
      <c r="G5642" s="32">
        <v>-56619.12</v>
      </c>
      <c r="H5642" s="32">
        <v>-57241.3</v>
      </c>
      <c r="I5642" s="32">
        <v>-57241.31</v>
      </c>
      <c r="J5642" s="32">
        <v>-622.18000000000029</v>
      </c>
      <c r="K5642" s="32">
        <v>-9.9999999947613105E-3</v>
      </c>
      <c r="L5642" s="32"/>
    </row>
    <row r="5643" spans="1:12">
      <c r="A5643" s="56"/>
      <c r="B5643" s="56" t="s">
        <v>614</v>
      </c>
      <c r="C5643" s="56" t="s">
        <v>613</v>
      </c>
      <c r="D5643" s="32">
        <v>5211064</v>
      </c>
      <c r="E5643" s="32">
        <v>-2806302</v>
      </c>
      <c r="F5643" s="32">
        <v>2404762</v>
      </c>
      <c r="G5643" s="32">
        <v>-133737.47</v>
      </c>
      <c r="H5643" s="32">
        <v>-135207.1</v>
      </c>
      <c r="I5643" s="32">
        <v>-135207.10999999999</v>
      </c>
      <c r="J5643" s="32">
        <v>-1469.6300000000047</v>
      </c>
      <c r="K5643" s="32">
        <v>-9.9999999802093953E-3</v>
      </c>
      <c r="L5643" s="32"/>
    </row>
    <row r="5644" spans="1:12">
      <c r="A5644" s="56"/>
      <c r="B5644" s="56" t="s">
        <v>616</v>
      </c>
      <c r="C5644" s="56" t="s">
        <v>615</v>
      </c>
      <c r="D5644" s="32">
        <v>179923897</v>
      </c>
      <c r="E5644" s="32">
        <v>-96648332</v>
      </c>
      <c r="F5644" s="32">
        <v>83275565</v>
      </c>
      <c r="G5644" s="32">
        <v>-4632914.82</v>
      </c>
      <c r="H5644" s="32">
        <v>-4683825.97</v>
      </c>
      <c r="I5644" s="32">
        <v>-4683825.97</v>
      </c>
      <c r="J5644" s="32">
        <v>-50911.149999999441</v>
      </c>
      <c r="K5644" s="32">
        <v>0</v>
      </c>
      <c r="L5644" s="32"/>
    </row>
    <row r="5645" spans="1:12">
      <c r="A5645" s="56"/>
      <c r="B5645" s="56" t="s">
        <v>618</v>
      </c>
      <c r="C5645" s="56" t="s">
        <v>617</v>
      </c>
      <c r="D5645" s="32">
        <v>450000</v>
      </c>
      <c r="E5645" s="32">
        <v>-250184</v>
      </c>
      <c r="F5645" s="32">
        <v>199816</v>
      </c>
      <c r="G5645" s="32">
        <v>-12479.35</v>
      </c>
      <c r="H5645" s="32">
        <v>-12616.48</v>
      </c>
      <c r="I5645" s="32">
        <v>-12616.48</v>
      </c>
      <c r="J5645" s="32">
        <v>-137.1299999999992</v>
      </c>
      <c r="K5645" s="32">
        <v>0</v>
      </c>
      <c r="L5645" s="32"/>
    </row>
    <row r="5646" spans="1:12">
      <c r="A5646" s="56"/>
      <c r="B5646" s="56" t="s">
        <v>620</v>
      </c>
      <c r="C5646" s="56" t="s">
        <v>619</v>
      </c>
      <c r="D5646" s="32">
        <v>1012500</v>
      </c>
      <c r="E5646" s="32">
        <v>-562913</v>
      </c>
      <c r="F5646" s="32">
        <v>449587</v>
      </c>
      <c r="G5646" s="32">
        <v>-28078.53</v>
      </c>
      <c r="H5646" s="32">
        <v>-28387.08</v>
      </c>
      <c r="I5646" s="32">
        <v>-28387.09</v>
      </c>
      <c r="J5646" s="32">
        <v>-308.55000000000291</v>
      </c>
      <c r="K5646" s="32">
        <v>-9.9999999983992893E-3</v>
      </c>
      <c r="L5646" s="32"/>
    </row>
    <row r="5647" spans="1:12">
      <c r="A5647" s="56"/>
      <c r="B5647" s="56" t="s">
        <v>622</v>
      </c>
      <c r="C5647" s="56" t="s">
        <v>621</v>
      </c>
      <c r="D5647" s="32">
        <v>1260000</v>
      </c>
      <c r="E5647" s="32">
        <v>-672997</v>
      </c>
      <c r="F5647" s="32">
        <v>587003</v>
      </c>
      <c r="G5647" s="32">
        <v>-32262.7</v>
      </c>
      <c r="H5647" s="32">
        <v>-32617.24</v>
      </c>
      <c r="I5647" s="32">
        <v>-32617.24</v>
      </c>
      <c r="J5647" s="32">
        <v>-354.54000000000087</v>
      </c>
      <c r="K5647" s="32">
        <v>0</v>
      </c>
      <c r="L5647" s="32"/>
    </row>
    <row r="5648" spans="1:12">
      <c r="A5648" s="56"/>
      <c r="B5648" s="56" t="s">
        <v>624</v>
      </c>
      <c r="C5648" s="56" t="s">
        <v>623</v>
      </c>
      <c r="D5648" s="32">
        <v>388195</v>
      </c>
      <c r="E5648" s="32">
        <v>-207080</v>
      </c>
      <c r="F5648" s="32">
        <v>181115</v>
      </c>
      <c r="G5648" s="32">
        <v>-9935.9500000000007</v>
      </c>
      <c r="H5648" s="32">
        <v>-10045.14</v>
      </c>
      <c r="I5648" s="32">
        <v>-10045.129999999999</v>
      </c>
      <c r="J5648" s="32">
        <v>-109.18999999999869</v>
      </c>
      <c r="K5648" s="32">
        <v>1.0000000000218279E-2</v>
      </c>
      <c r="L5648" s="32"/>
    </row>
    <row r="5649" spans="1:12">
      <c r="A5649" s="56"/>
      <c r="B5649" s="56" t="s">
        <v>626</v>
      </c>
      <c r="C5649" s="56" t="s">
        <v>625</v>
      </c>
      <c r="D5649" s="32">
        <v>1103137</v>
      </c>
      <c r="E5649" s="32">
        <v>-588462</v>
      </c>
      <c r="F5649" s="32">
        <v>514675</v>
      </c>
      <c r="G5649" s="32">
        <v>-28235.07</v>
      </c>
      <c r="H5649" s="32">
        <v>-28545.35</v>
      </c>
      <c r="I5649" s="32">
        <v>-28545.35</v>
      </c>
      <c r="J5649" s="32">
        <v>-310.27999999999884</v>
      </c>
      <c r="K5649" s="32">
        <v>0</v>
      </c>
      <c r="L5649" s="32"/>
    </row>
    <row r="5650" spans="1:12">
      <c r="A5650" s="56"/>
      <c r="B5650" s="56" t="s">
        <v>628</v>
      </c>
      <c r="C5650" s="56" t="s">
        <v>627</v>
      </c>
      <c r="D5650" s="32">
        <v>1682021</v>
      </c>
      <c r="E5650" s="32">
        <v>-897264</v>
      </c>
      <c r="F5650" s="32">
        <v>784757</v>
      </c>
      <c r="G5650" s="32">
        <v>-43051.76</v>
      </c>
      <c r="H5650" s="32">
        <v>-43524.85</v>
      </c>
      <c r="I5650" s="32">
        <v>-43524.85</v>
      </c>
      <c r="J5650" s="32">
        <v>-473.08999999999651</v>
      </c>
      <c r="K5650" s="32">
        <v>0</v>
      </c>
      <c r="L5650" s="32"/>
    </row>
    <row r="5651" spans="1:12">
      <c r="A5651" s="56"/>
      <c r="B5651" s="56" t="s">
        <v>630</v>
      </c>
      <c r="C5651" s="56" t="s">
        <v>629</v>
      </c>
      <c r="D5651" s="32">
        <v>528860</v>
      </c>
      <c r="E5651" s="32">
        <v>-282117</v>
      </c>
      <c r="F5651" s="32">
        <v>246743</v>
      </c>
      <c r="G5651" s="32">
        <v>-13536.31</v>
      </c>
      <c r="H5651" s="32">
        <v>-13685.05</v>
      </c>
      <c r="I5651" s="32">
        <v>-13685.06</v>
      </c>
      <c r="J5651" s="32">
        <v>-148.73999999999978</v>
      </c>
      <c r="K5651" s="32">
        <v>-1.0000000000218279E-2</v>
      </c>
      <c r="L5651" s="32"/>
    </row>
    <row r="5652" spans="1:12">
      <c r="A5652" s="56"/>
      <c r="B5652" s="56" t="s">
        <v>632</v>
      </c>
      <c r="C5652" s="56" t="s">
        <v>631</v>
      </c>
      <c r="D5652" s="32">
        <v>689917</v>
      </c>
      <c r="E5652" s="32">
        <v>-368032</v>
      </c>
      <c r="F5652" s="32">
        <v>321885</v>
      </c>
      <c r="G5652" s="32">
        <v>-17658.599999999999</v>
      </c>
      <c r="H5652" s="32">
        <v>-17852.650000000001</v>
      </c>
      <c r="I5652" s="32">
        <v>-17852.66</v>
      </c>
      <c r="J5652" s="32">
        <v>-194.05000000000291</v>
      </c>
      <c r="K5652" s="32">
        <v>-9.9999999983992893E-3</v>
      </c>
      <c r="L5652" s="32"/>
    </row>
    <row r="5653" spans="1:12">
      <c r="A5653" s="56"/>
      <c r="B5653" s="56" t="s">
        <v>634</v>
      </c>
      <c r="C5653" s="56" t="s">
        <v>633</v>
      </c>
      <c r="D5653" s="32">
        <v>820879</v>
      </c>
      <c r="E5653" s="32">
        <v>-437893</v>
      </c>
      <c r="F5653" s="32">
        <v>382986</v>
      </c>
      <c r="G5653" s="32">
        <v>-21010.61</v>
      </c>
      <c r="H5653" s="32">
        <v>-21241.49</v>
      </c>
      <c r="I5653" s="32">
        <v>-21241.5</v>
      </c>
      <c r="J5653" s="32">
        <v>-230.88000000000102</v>
      </c>
      <c r="K5653" s="32">
        <v>-9.9999999983992893E-3</v>
      </c>
      <c r="L5653" s="32"/>
    </row>
    <row r="5654" spans="1:12">
      <c r="A5654" s="56"/>
      <c r="B5654" s="56" t="s">
        <v>324</v>
      </c>
      <c r="C5654" s="56" t="s">
        <v>1126</v>
      </c>
      <c r="D5654" s="32">
        <v>398460</v>
      </c>
      <c r="E5654" s="32">
        <v>-208326</v>
      </c>
      <c r="F5654" s="32">
        <v>190134</v>
      </c>
      <c r="G5654" s="32">
        <v>-10136.91</v>
      </c>
      <c r="H5654" s="32">
        <v>-10248.299999999999</v>
      </c>
      <c r="I5654" s="32">
        <v>-10248.299999999999</v>
      </c>
      <c r="J5654" s="32">
        <v>-111.38999999999942</v>
      </c>
      <c r="K5654" s="32">
        <v>0</v>
      </c>
      <c r="L5654" s="32"/>
    </row>
    <row r="5655" spans="1:12">
      <c r="A5655" s="56"/>
      <c r="B5655" s="56" t="s">
        <v>636</v>
      </c>
      <c r="C5655" s="56" t="s">
        <v>635</v>
      </c>
      <c r="D5655" s="32">
        <v>412957</v>
      </c>
      <c r="E5655" s="32">
        <v>-215255</v>
      </c>
      <c r="F5655" s="32">
        <v>197702</v>
      </c>
      <c r="G5655" s="32">
        <v>-10496.35</v>
      </c>
      <c r="H5655" s="32">
        <v>-10611.69</v>
      </c>
      <c r="I5655" s="32">
        <v>-10611.7</v>
      </c>
      <c r="J5655" s="32">
        <v>-115.34000000000015</v>
      </c>
      <c r="K5655" s="32">
        <v>-1.0000000000218279E-2</v>
      </c>
      <c r="L5655" s="32"/>
    </row>
    <row r="5656" spans="1:12">
      <c r="A5656" s="56"/>
      <c r="B5656" s="56" t="s">
        <v>638</v>
      </c>
      <c r="C5656" s="56" t="s">
        <v>637</v>
      </c>
      <c r="D5656" s="32">
        <v>164804</v>
      </c>
      <c r="E5656" s="32">
        <v>-85905</v>
      </c>
      <c r="F5656" s="32">
        <v>78899</v>
      </c>
      <c r="G5656" s="32">
        <v>-4188.8999999999996</v>
      </c>
      <c r="H5656" s="32">
        <v>-4234.9399999999996</v>
      </c>
      <c r="I5656" s="32">
        <v>-4234.9399999999996</v>
      </c>
      <c r="J5656" s="32">
        <v>-46.039999999999964</v>
      </c>
      <c r="K5656" s="32">
        <v>0</v>
      </c>
      <c r="L5656" s="32"/>
    </row>
    <row r="5657" spans="1:12">
      <c r="A5657" s="56"/>
      <c r="B5657" s="56" t="s">
        <v>640</v>
      </c>
      <c r="C5657" s="56" t="s">
        <v>639</v>
      </c>
      <c r="D5657" s="32">
        <v>545559</v>
      </c>
      <c r="E5657" s="32">
        <v>-275107</v>
      </c>
      <c r="F5657" s="32">
        <v>270452</v>
      </c>
      <c r="G5657" s="32">
        <v>-13736.1</v>
      </c>
      <c r="H5657" s="32">
        <v>-13887.04</v>
      </c>
      <c r="I5657" s="32">
        <v>-13887.04</v>
      </c>
      <c r="J5657" s="32">
        <v>-150.94000000000051</v>
      </c>
      <c r="K5657" s="32">
        <v>0</v>
      </c>
      <c r="L5657" s="32"/>
    </row>
    <row r="5658" spans="1:12">
      <c r="A5658" s="56"/>
      <c r="B5658" s="56" t="s">
        <v>3745</v>
      </c>
      <c r="C5658" s="56" t="s">
        <v>3744</v>
      </c>
      <c r="D5658" s="32">
        <v>167101</v>
      </c>
      <c r="E5658" s="32">
        <v>-76430</v>
      </c>
      <c r="F5658" s="32">
        <v>90671</v>
      </c>
      <c r="G5658" s="32">
        <v>-4104.51</v>
      </c>
      <c r="H5658" s="32">
        <v>-4149.62</v>
      </c>
      <c r="I5658" s="32">
        <v>-4149.6099999999997</v>
      </c>
      <c r="J5658" s="32">
        <v>-45.109999999999673</v>
      </c>
      <c r="K5658" s="32">
        <v>1.0000000000218279E-2</v>
      </c>
      <c r="L5658" s="32"/>
    </row>
    <row r="5659" spans="1:12">
      <c r="A5659" s="56"/>
      <c r="B5659" s="56" t="s">
        <v>3747</v>
      </c>
      <c r="C5659" s="56" t="s">
        <v>3746</v>
      </c>
      <c r="D5659" s="32">
        <v>12138</v>
      </c>
      <c r="E5659" s="32">
        <v>-6099</v>
      </c>
      <c r="F5659" s="32">
        <v>6039</v>
      </c>
      <c r="G5659" s="32">
        <v>-305.31</v>
      </c>
      <c r="H5659" s="32">
        <v>-308.67</v>
      </c>
      <c r="I5659" s="32">
        <v>-308.67</v>
      </c>
      <c r="J5659" s="32">
        <v>-3.3600000000000136</v>
      </c>
      <c r="K5659" s="32">
        <v>0</v>
      </c>
      <c r="L5659" s="32"/>
    </row>
    <row r="5660" spans="1:12">
      <c r="A5660" s="56"/>
      <c r="B5660" s="56" t="s">
        <v>3747</v>
      </c>
      <c r="C5660" s="56" t="s">
        <v>3748</v>
      </c>
      <c r="D5660" s="32">
        <v>12138</v>
      </c>
      <c r="E5660" s="32">
        <v>-6099</v>
      </c>
      <c r="F5660" s="32">
        <v>6039</v>
      </c>
      <c r="G5660" s="32">
        <v>-305.31</v>
      </c>
      <c r="H5660" s="32">
        <v>-308.67</v>
      </c>
      <c r="I5660" s="32">
        <v>-308.67</v>
      </c>
      <c r="J5660" s="32">
        <v>-3.3600000000000136</v>
      </c>
      <c r="K5660" s="32">
        <v>0</v>
      </c>
      <c r="L5660" s="32"/>
    </row>
    <row r="5661" spans="1:12">
      <c r="A5661" s="56"/>
      <c r="B5661" s="56" t="s">
        <v>3747</v>
      </c>
      <c r="C5661" s="56" t="s">
        <v>3749</v>
      </c>
      <c r="D5661" s="32">
        <v>12138</v>
      </c>
      <c r="E5661" s="32">
        <v>-6099</v>
      </c>
      <c r="F5661" s="32">
        <v>6039</v>
      </c>
      <c r="G5661" s="32">
        <v>-305.31</v>
      </c>
      <c r="H5661" s="32">
        <v>-308.67</v>
      </c>
      <c r="I5661" s="32">
        <v>-308.67</v>
      </c>
      <c r="J5661" s="32">
        <v>-3.3600000000000136</v>
      </c>
      <c r="K5661" s="32">
        <v>0</v>
      </c>
      <c r="L5661" s="32"/>
    </row>
    <row r="5662" spans="1:12">
      <c r="A5662" s="56"/>
      <c r="B5662" s="56" t="s">
        <v>3747</v>
      </c>
      <c r="C5662" s="56" t="s">
        <v>3750</v>
      </c>
      <c r="D5662" s="32">
        <v>12138</v>
      </c>
      <c r="E5662" s="32">
        <v>-6099</v>
      </c>
      <c r="F5662" s="32">
        <v>6039</v>
      </c>
      <c r="G5662" s="32">
        <v>-305.31</v>
      </c>
      <c r="H5662" s="32">
        <v>-308.67</v>
      </c>
      <c r="I5662" s="32">
        <v>-308.67</v>
      </c>
      <c r="J5662" s="32">
        <v>-3.3600000000000136</v>
      </c>
      <c r="K5662" s="32">
        <v>0</v>
      </c>
      <c r="L5662" s="32"/>
    </row>
    <row r="5663" spans="1:12">
      <c r="A5663" s="56"/>
      <c r="B5663" s="56" t="s">
        <v>3747</v>
      </c>
      <c r="C5663" s="56" t="s">
        <v>3751</v>
      </c>
      <c r="D5663" s="32">
        <v>12138</v>
      </c>
      <c r="E5663" s="32">
        <v>-6099</v>
      </c>
      <c r="F5663" s="32">
        <v>6039</v>
      </c>
      <c r="G5663" s="32">
        <v>-305.31</v>
      </c>
      <c r="H5663" s="32">
        <v>-308.67</v>
      </c>
      <c r="I5663" s="32">
        <v>-308.67</v>
      </c>
      <c r="J5663" s="32">
        <v>-3.3600000000000136</v>
      </c>
      <c r="K5663" s="32">
        <v>0</v>
      </c>
      <c r="L5663" s="32"/>
    </row>
    <row r="5664" spans="1:12">
      <c r="A5664" s="56"/>
      <c r="B5664" s="56" t="s">
        <v>3747</v>
      </c>
      <c r="C5664" s="56" t="s">
        <v>3752</v>
      </c>
      <c r="D5664" s="32">
        <v>12138</v>
      </c>
      <c r="E5664" s="32">
        <v>-6099</v>
      </c>
      <c r="F5664" s="32">
        <v>6039</v>
      </c>
      <c r="G5664" s="32">
        <v>-305.31</v>
      </c>
      <c r="H5664" s="32">
        <v>-308.67</v>
      </c>
      <c r="I5664" s="32">
        <v>-308.67</v>
      </c>
      <c r="J5664" s="32">
        <v>-3.3600000000000136</v>
      </c>
      <c r="K5664" s="32">
        <v>0</v>
      </c>
      <c r="L5664" s="32"/>
    </row>
    <row r="5665" spans="1:12">
      <c r="A5665" s="56"/>
      <c r="B5665" s="56" t="s">
        <v>3747</v>
      </c>
      <c r="C5665" s="56" t="s">
        <v>3753</v>
      </c>
      <c r="D5665" s="32">
        <v>12138</v>
      </c>
      <c r="E5665" s="32">
        <v>-6099</v>
      </c>
      <c r="F5665" s="32">
        <v>6039</v>
      </c>
      <c r="G5665" s="32">
        <v>-305.31</v>
      </c>
      <c r="H5665" s="32">
        <v>-308.67</v>
      </c>
      <c r="I5665" s="32">
        <v>-308.67</v>
      </c>
      <c r="J5665" s="32">
        <v>-3.3600000000000136</v>
      </c>
      <c r="K5665" s="32">
        <v>0</v>
      </c>
      <c r="L5665" s="32"/>
    </row>
    <row r="5666" spans="1:12">
      <c r="A5666" s="56"/>
      <c r="B5666" s="56" t="s">
        <v>3747</v>
      </c>
      <c r="C5666" s="56" t="s">
        <v>3754</v>
      </c>
      <c r="D5666" s="32">
        <v>12138</v>
      </c>
      <c r="E5666" s="32">
        <v>-6099</v>
      </c>
      <c r="F5666" s="32">
        <v>6039</v>
      </c>
      <c r="G5666" s="32">
        <v>-305.31</v>
      </c>
      <c r="H5666" s="32">
        <v>-308.67</v>
      </c>
      <c r="I5666" s="32">
        <v>-308.67</v>
      </c>
      <c r="J5666" s="32">
        <v>-3.3600000000000136</v>
      </c>
      <c r="K5666" s="32">
        <v>0</v>
      </c>
      <c r="L5666" s="32"/>
    </row>
    <row r="5667" spans="1:12">
      <c r="A5667" s="56"/>
      <c r="B5667" s="56" t="s">
        <v>3747</v>
      </c>
      <c r="C5667" s="56" t="s">
        <v>3755</v>
      </c>
      <c r="D5667" s="32">
        <v>12138</v>
      </c>
      <c r="E5667" s="32">
        <v>-6099</v>
      </c>
      <c r="F5667" s="32">
        <v>6039</v>
      </c>
      <c r="G5667" s="32">
        <v>-305.31</v>
      </c>
      <c r="H5667" s="32">
        <v>-308.67</v>
      </c>
      <c r="I5667" s="32">
        <v>-308.67</v>
      </c>
      <c r="J5667" s="32">
        <v>-3.3600000000000136</v>
      </c>
      <c r="K5667" s="32">
        <v>0</v>
      </c>
      <c r="L5667" s="32"/>
    </row>
    <row r="5668" spans="1:12">
      <c r="A5668" s="56"/>
      <c r="B5668" s="56" t="s">
        <v>3747</v>
      </c>
      <c r="C5668" s="56" t="s">
        <v>3756</v>
      </c>
      <c r="D5668" s="32">
        <v>12138</v>
      </c>
      <c r="E5668" s="32">
        <v>-6099</v>
      </c>
      <c r="F5668" s="32">
        <v>6039</v>
      </c>
      <c r="G5668" s="32">
        <v>-305.31</v>
      </c>
      <c r="H5668" s="32">
        <v>-308.67</v>
      </c>
      <c r="I5668" s="32">
        <v>-308.67</v>
      </c>
      <c r="J5668" s="32">
        <v>-3.3600000000000136</v>
      </c>
      <c r="K5668" s="32">
        <v>0</v>
      </c>
      <c r="L5668" s="32"/>
    </row>
    <row r="5669" spans="1:12">
      <c r="A5669" s="56"/>
      <c r="B5669" s="56" t="s">
        <v>3747</v>
      </c>
      <c r="C5669" s="56" t="s">
        <v>3757</v>
      </c>
      <c r="D5669" s="32">
        <v>12138</v>
      </c>
      <c r="E5669" s="32">
        <v>-6099</v>
      </c>
      <c r="F5669" s="32">
        <v>6039</v>
      </c>
      <c r="G5669" s="32">
        <v>-305.31</v>
      </c>
      <c r="H5669" s="32">
        <v>-308.67</v>
      </c>
      <c r="I5669" s="32">
        <v>-308.67</v>
      </c>
      <c r="J5669" s="32">
        <v>-3.3600000000000136</v>
      </c>
      <c r="K5669" s="32">
        <v>0</v>
      </c>
      <c r="L5669" s="32"/>
    </row>
    <row r="5670" spans="1:12">
      <c r="A5670" s="56"/>
      <c r="B5670" s="56" t="s">
        <v>3747</v>
      </c>
      <c r="C5670" s="56" t="s">
        <v>3758</v>
      </c>
      <c r="D5670" s="32">
        <v>12138</v>
      </c>
      <c r="E5670" s="32">
        <v>-6099</v>
      </c>
      <c r="F5670" s="32">
        <v>6039</v>
      </c>
      <c r="G5670" s="32">
        <v>-305.31</v>
      </c>
      <c r="H5670" s="32">
        <v>-308.67</v>
      </c>
      <c r="I5670" s="32">
        <v>-308.67</v>
      </c>
      <c r="J5670" s="32">
        <v>-3.3600000000000136</v>
      </c>
      <c r="K5670" s="32">
        <v>0</v>
      </c>
      <c r="L5670" s="32"/>
    </row>
    <row r="5671" spans="1:12">
      <c r="A5671" s="56"/>
      <c r="B5671" s="56" t="s">
        <v>3747</v>
      </c>
      <c r="C5671" s="56" t="s">
        <v>3759</v>
      </c>
      <c r="D5671" s="32">
        <v>12138</v>
      </c>
      <c r="E5671" s="32">
        <v>-6099</v>
      </c>
      <c r="F5671" s="32">
        <v>6039</v>
      </c>
      <c r="G5671" s="32">
        <v>-305.31</v>
      </c>
      <c r="H5671" s="32">
        <v>-308.67</v>
      </c>
      <c r="I5671" s="32">
        <v>-308.67</v>
      </c>
      <c r="J5671" s="32">
        <v>-3.3600000000000136</v>
      </c>
      <c r="K5671" s="32">
        <v>0</v>
      </c>
      <c r="L5671" s="32"/>
    </row>
    <row r="5672" spans="1:12">
      <c r="A5672" s="56"/>
      <c r="B5672" s="56" t="s">
        <v>3747</v>
      </c>
      <c r="C5672" s="56" t="s">
        <v>3760</v>
      </c>
      <c r="D5672" s="32">
        <v>12138</v>
      </c>
      <c r="E5672" s="32">
        <v>-6099</v>
      </c>
      <c r="F5672" s="32">
        <v>6039</v>
      </c>
      <c r="G5672" s="32">
        <v>-305.31</v>
      </c>
      <c r="H5672" s="32">
        <v>-308.67</v>
      </c>
      <c r="I5672" s="32">
        <v>-308.67</v>
      </c>
      <c r="J5672" s="32">
        <v>-3.3600000000000136</v>
      </c>
      <c r="K5672" s="32">
        <v>0</v>
      </c>
      <c r="L5672" s="32"/>
    </row>
    <row r="5673" spans="1:12">
      <c r="A5673" s="56"/>
      <c r="B5673" s="56" t="s">
        <v>3747</v>
      </c>
      <c r="C5673" s="56" t="s">
        <v>3761</v>
      </c>
      <c r="D5673" s="32">
        <v>12138</v>
      </c>
      <c r="E5673" s="32">
        <v>-6099</v>
      </c>
      <c r="F5673" s="32">
        <v>6039</v>
      </c>
      <c r="G5673" s="32">
        <v>-305.31</v>
      </c>
      <c r="H5673" s="32">
        <v>-308.67</v>
      </c>
      <c r="I5673" s="32">
        <v>-308.67</v>
      </c>
      <c r="J5673" s="32">
        <v>-3.3600000000000136</v>
      </c>
      <c r="K5673" s="32">
        <v>0</v>
      </c>
      <c r="L5673" s="32"/>
    </row>
    <row r="5674" spans="1:12">
      <c r="A5674" s="56"/>
      <c r="B5674" s="56" t="s">
        <v>3747</v>
      </c>
      <c r="C5674" s="56" t="s">
        <v>3762</v>
      </c>
      <c r="D5674" s="32">
        <v>12138</v>
      </c>
      <c r="E5674" s="32">
        <v>-6099</v>
      </c>
      <c r="F5674" s="32">
        <v>6039</v>
      </c>
      <c r="G5674" s="32">
        <v>-305.31</v>
      </c>
      <c r="H5674" s="32">
        <v>-308.67</v>
      </c>
      <c r="I5674" s="32">
        <v>-308.67</v>
      </c>
      <c r="J5674" s="32">
        <v>-3.3600000000000136</v>
      </c>
      <c r="K5674" s="32">
        <v>0</v>
      </c>
      <c r="L5674" s="32"/>
    </row>
    <row r="5675" spans="1:12">
      <c r="A5675" s="56"/>
      <c r="B5675" s="56" t="s">
        <v>3747</v>
      </c>
      <c r="C5675" s="56" t="s">
        <v>3763</v>
      </c>
      <c r="D5675" s="32">
        <v>12138</v>
      </c>
      <c r="E5675" s="32">
        <v>-6099</v>
      </c>
      <c r="F5675" s="32">
        <v>6039</v>
      </c>
      <c r="G5675" s="32">
        <v>-305.31</v>
      </c>
      <c r="H5675" s="32">
        <v>-308.67</v>
      </c>
      <c r="I5675" s="32">
        <v>-308.67</v>
      </c>
      <c r="J5675" s="32">
        <v>-3.3600000000000136</v>
      </c>
      <c r="K5675" s="32">
        <v>0</v>
      </c>
      <c r="L5675" s="32"/>
    </row>
    <row r="5676" spans="1:12">
      <c r="A5676" s="56"/>
      <c r="B5676" s="56" t="s">
        <v>3747</v>
      </c>
      <c r="C5676" s="56" t="s">
        <v>3764</v>
      </c>
      <c r="D5676" s="32">
        <v>12138</v>
      </c>
      <c r="E5676" s="32">
        <v>-6099</v>
      </c>
      <c r="F5676" s="32">
        <v>6039</v>
      </c>
      <c r="G5676" s="32">
        <v>-305.31</v>
      </c>
      <c r="H5676" s="32">
        <v>-308.67</v>
      </c>
      <c r="I5676" s="32">
        <v>-308.67</v>
      </c>
      <c r="J5676" s="32">
        <v>-3.3600000000000136</v>
      </c>
      <c r="K5676" s="32">
        <v>0</v>
      </c>
      <c r="L5676" s="32"/>
    </row>
    <row r="5677" spans="1:12">
      <c r="A5677" s="56"/>
      <c r="B5677" s="56" t="s">
        <v>3747</v>
      </c>
      <c r="C5677" s="56" t="s">
        <v>3765</v>
      </c>
      <c r="D5677" s="32">
        <v>12138</v>
      </c>
      <c r="E5677" s="32">
        <v>-6099</v>
      </c>
      <c r="F5677" s="32">
        <v>6039</v>
      </c>
      <c r="G5677" s="32">
        <v>-305.31</v>
      </c>
      <c r="H5677" s="32">
        <v>-308.67</v>
      </c>
      <c r="I5677" s="32">
        <v>-308.67</v>
      </c>
      <c r="J5677" s="32">
        <v>-3.3600000000000136</v>
      </c>
      <c r="K5677" s="32">
        <v>0</v>
      </c>
      <c r="L5677" s="32"/>
    </row>
    <row r="5678" spans="1:12">
      <c r="A5678" s="56"/>
      <c r="B5678" s="56" t="s">
        <v>3747</v>
      </c>
      <c r="C5678" s="56" t="s">
        <v>3766</v>
      </c>
      <c r="D5678" s="32">
        <v>12138</v>
      </c>
      <c r="E5678" s="32">
        <v>-6099</v>
      </c>
      <c r="F5678" s="32">
        <v>6039</v>
      </c>
      <c r="G5678" s="32">
        <v>-305.31</v>
      </c>
      <c r="H5678" s="32">
        <v>-308.67</v>
      </c>
      <c r="I5678" s="32">
        <v>-308.67</v>
      </c>
      <c r="J5678" s="32">
        <v>-3.3600000000000136</v>
      </c>
      <c r="K5678" s="32">
        <v>0</v>
      </c>
      <c r="L5678" s="32"/>
    </row>
    <row r="5679" spans="1:12">
      <c r="A5679" s="56"/>
      <c r="B5679" s="56" t="s">
        <v>642</v>
      </c>
      <c r="C5679" s="56" t="s">
        <v>641</v>
      </c>
      <c r="D5679" s="32">
        <v>570031</v>
      </c>
      <c r="E5679" s="32">
        <v>-306848</v>
      </c>
      <c r="F5679" s="32">
        <v>263183</v>
      </c>
      <c r="G5679" s="32">
        <v>-14627.43</v>
      </c>
      <c r="H5679" s="32">
        <v>-14788.16</v>
      </c>
      <c r="I5679" s="32">
        <v>-14788.17</v>
      </c>
      <c r="J5679" s="32">
        <v>-160.72999999999956</v>
      </c>
      <c r="K5679" s="32">
        <v>-1.0000000000218279E-2</v>
      </c>
      <c r="L5679" s="32"/>
    </row>
    <row r="5680" spans="1:12">
      <c r="A5680" s="56"/>
      <c r="B5680" s="56" t="s">
        <v>644</v>
      </c>
      <c r="C5680" s="56" t="s">
        <v>643</v>
      </c>
      <c r="D5680" s="32">
        <v>234292</v>
      </c>
      <c r="E5680" s="32">
        <v>-126119</v>
      </c>
      <c r="F5680" s="32">
        <v>108173</v>
      </c>
      <c r="G5680" s="32">
        <v>-6012.11</v>
      </c>
      <c r="H5680" s="32">
        <v>-6078.18</v>
      </c>
      <c r="I5680" s="32">
        <v>-6078.17</v>
      </c>
      <c r="J5680" s="32">
        <v>-66.070000000000618</v>
      </c>
      <c r="K5680" s="32">
        <v>1.0000000000218279E-2</v>
      </c>
      <c r="L5680" s="32"/>
    </row>
    <row r="5681" spans="1:12">
      <c r="A5681" s="56"/>
      <c r="B5681" s="56" t="s">
        <v>646</v>
      </c>
      <c r="C5681" s="56" t="s">
        <v>645</v>
      </c>
      <c r="D5681" s="32">
        <v>12150</v>
      </c>
      <c r="E5681" s="32">
        <v>-6540</v>
      </c>
      <c r="F5681" s="32">
        <v>5610</v>
      </c>
      <c r="G5681" s="32">
        <v>-311.77999999999997</v>
      </c>
      <c r="H5681" s="32">
        <v>-315.2</v>
      </c>
      <c r="I5681" s="32">
        <v>-315.2</v>
      </c>
      <c r="J5681" s="32">
        <v>-3.4200000000000159</v>
      </c>
      <c r="K5681" s="32">
        <v>0</v>
      </c>
      <c r="L5681" s="32"/>
    </row>
    <row r="5682" spans="1:12">
      <c r="A5682" s="56"/>
      <c r="B5682" s="56" t="s">
        <v>648</v>
      </c>
      <c r="C5682" s="56" t="s">
        <v>647</v>
      </c>
      <c r="D5682" s="32">
        <v>18731</v>
      </c>
      <c r="E5682" s="32">
        <v>-10083</v>
      </c>
      <c r="F5682" s="32">
        <v>8648</v>
      </c>
      <c r="G5682" s="32">
        <v>-480.65</v>
      </c>
      <c r="H5682" s="32">
        <v>-485.93</v>
      </c>
      <c r="I5682" s="32">
        <v>-485.94</v>
      </c>
      <c r="J5682" s="32">
        <v>-5.2800000000000296</v>
      </c>
      <c r="K5682" s="32">
        <v>-9.9999999999909051E-3</v>
      </c>
      <c r="L5682" s="32"/>
    </row>
    <row r="5683" spans="1:12">
      <c r="A5683" s="56"/>
      <c r="B5683" s="56" t="s">
        <v>650</v>
      </c>
      <c r="C5683" s="56" t="s">
        <v>649</v>
      </c>
      <c r="D5683" s="32">
        <v>60547</v>
      </c>
      <c r="E5683" s="32">
        <v>-32592</v>
      </c>
      <c r="F5683" s="32">
        <v>27955</v>
      </c>
      <c r="G5683" s="32">
        <v>-1553.68</v>
      </c>
      <c r="H5683" s="32">
        <v>-1570.76</v>
      </c>
      <c r="I5683" s="32">
        <v>-1570.75</v>
      </c>
      <c r="J5683" s="32">
        <v>-17.079999999999927</v>
      </c>
      <c r="K5683" s="32">
        <v>9.9999999999909051E-3</v>
      </c>
      <c r="L5683" s="32"/>
    </row>
    <row r="5684" spans="1:12">
      <c r="A5684" s="56"/>
      <c r="B5684" s="56" t="s">
        <v>652</v>
      </c>
      <c r="C5684" s="56" t="s">
        <v>651</v>
      </c>
      <c r="D5684" s="32">
        <v>197235</v>
      </c>
      <c r="E5684" s="32">
        <v>-106172</v>
      </c>
      <c r="F5684" s="32">
        <v>91063</v>
      </c>
      <c r="G5684" s="32">
        <v>-5061.2</v>
      </c>
      <c r="H5684" s="32">
        <v>-5116.82</v>
      </c>
      <c r="I5684" s="32">
        <v>-5116.8100000000004</v>
      </c>
      <c r="J5684" s="32">
        <v>-55.619999999999891</v>
      </c>
      <c r="K5684" s="32">
        <v>9.999999999308784E-3</v>
      </c>
      <c r="L5684" s="32"/>
    </row>
    <row r="5685" spans="1:12">
      <c r="A5685" s="56"/>
      <c r="B5685" s="56" t="s">
        <v>654</v>
      </c>
      <c r="C5685" s="56" t="s">
        <v>653</v>
      </c>
      <c r="D5685" s="32">
        <v>43944</v>
      </c>
      <c r="E5685" s="32">
        <v>-23655</v>
      </c>
      <c r="F5685" s="32">
        <v>20289</v>
      </c>
      <c r="G5685" s="32">
        <v>-1127.6400000000001</v>
      </c>
      <c r="H5685" s="32">
        <v>-1140.02</v>
      </c>
      <c r="I5685" s="32">
        <v>-1140.03</v>
      </c>
      <c r="J5685" s="32">
        <v>-12.379999999999882</v>
      </c>
      <c r="K5685" s="32">
        <v>-9.9999999999909051E-3</v>
      </c>
      <c r="L5685" s="32"/>
    </row>
    <row r="5686" spans="1:12">
      <c r="A5686" s="56"/>
      <c r="B5686" s="56" t="s">
        <v>656</v>
      </c>
      <c r="C5686" s="56" t="s">
        <v>655</v>
      </c>
      <c r="D5686" s="32">
        <v>383435</v>
      </c>
      <c r="E5686" s="32">
        <v>-206403</v>
      </c>
      <c r="F5686" s="32">
        <v>177032</v>
      </c>
      <c r="G5686" s="32">
        <v>-9839.23</v>
      </c>
      <c r="H5686" s="32">
        <v>-9947.35</v>
      </c>
      <c r="I5686" s="32">
        <v>-9947.36</v>
      </c>
      <c r="J5686" s="32">
        <v>-108.1200000000008</v>
      </c>
      <c r="K5686" s="32">
        <v>-1.0000000000218279E-2</v>
      </c>
      <c r="L5686" s="32"/>
    </row>
    <row r="5687" spans="1:12">
      <c r="A5687" s="56"/>
      <c r="B5687" s="56" t="s">
        <v>658</v>
      </c>
      <c r="C5687" s="56" t="s">
        <v>657</v>
      </c>
      <c r="D5687" s="32">
        <v>32880</v>
      </c>
      <c r="E5687" s="32">
        <v>-17699</v>
      </c>
      <c r="F5687" s="32">
        <v>15181</v>
      </c>
      <c r="G5687" s="32">
        <v>-843.73</v>
      </c>
      <c r="H5687" s="32">
        <v>-852.99</v>
      </c>
      <c r="I5687" s="32">
        <v>-853</v>
      </c>
      <c r="J5687" s="32">
        <v>-9.2599999999999909</v>
      </c>
      <c r="K5687" s="32">
        <v>-9.9999999999909051E-3</v>
      </c>
      <c r="L5687" s="32"/>
    </row>
    <row r="5688" spans="1:12">
      <c r="A5688" s="56"/>
      <c r="B5688" s="56" t="s">
        <v>660</v>
      </c>
      <c r="C5688" s="56" t="s">
        <v>659</v>
      </c>
      <c r="D5688" s="32">
        <v>4229</v>
      </c>
      <c r="E5688" s="32">
        <v>-2276</v>
      </c>
      <c r="F5688" s="32">
        <v>1953</v>
      </c>
      <c r="G5688" s="32">
        <v>-108.52</v>
      </c>
      <c r="H5688" s="32">
        <v>-109.71</v>
      </c>
      <c r="I5688" s="32">
        <v>-109.71</v>
      </c>
      <c r="J5688" s="32">
        <v>-1.1899999999999977</v>
      </c>
      <c r="K5688" s="32">
        <v>0</v>
      </c>
      <c r="L5688" s="32"/>
    </row>
    <row r="5689" spans="1:12">
      <c r="A5689" s="56"/>
      <c r="B5689" s="56" t="s">
        <v>662</v>
      </c>
      <c r="C5689" s="56" t="s">
        <v>661</v>
      </c>
      <c r="D5689" s="32">
        <v>28682</v>
      </c>
      <c r="E5689" s="32">
        <v>-15440</v>
      </c>
      <c r="F5689" s="32">
        <v>13242</v>
      </c>
      <c r="G5689" s="32">
        <v>-736</v>
      </c>
      <c r="H5689" s="32">
        <v>-744.09</v>
      </c>
      <c r="I5689" s="32">
        <v>-744.09</v>
      </c>
      <c r="J5689" s="32">
        <v>-8.0900000000000318</v>
      </c>
      <c r="K5689" s="32">
        <v>0</v>
      </c>
      <c r="L5689" s="32"/>
    </row>
    <row r="5690" spans="1:12">
      <c r="A5690" s="56"/>
      <c r="B5690" s="56" t="s">
        <v>664</v>
      </c>
      <c r="C5690" s="56" t="s">
        <v>663</v>
      </c>
      <c r="D5690" s="32">
        <v>256990</v>
      </c>
      <c r="E5690" s="32">
        <v>-131309</v>
      </c>
      <c r="F5690" s="32">
        <v>125681</v>
      </c>
      <c r="G5690" s="32">
        <v>-6494.43</v>
      </c>
      <c r="H5690" s="32">
        <v>-6565.79</v>
      </c>
      <c r="I5690" s="32">
        <v>-6565.8</v>
      </c>
      <c r="J5690" s="32">
        <v>-71.359999999999673</v>
      </c>
      <c r="K5690" s="32">
        <v>-1.0000000000218279E-2</v>
      </c>
      <c r="L5690" s="32"/>
    </row>
    <row r="5691" spans="1:12">
      <c r="A5691" s="56"/>
      <c r="B5691" s="56" t="s">
        <v>666</v>
      </c>
      <c r="C5691" s="56" t="s">
        <v>665</v>
      </c>
      <c r="D5691" s="32">
        <v>284868</v>
      </c>
      <c r="E5691" s="32">
        <v>-145553</v>
      </c>
      <c r="F5691" s="32">
        <v>139315</v>
      </c>
      <c r="G5691" s="32">
        <v>-7198.94</v>
      </c>
      <c r="H5691" s="32">
        <v>-7278.04</v>
      </c>
      <c r="I5691" s="32">
        <v>-7278.05</v>
      </c>
      <c r="J5691" s="32">
        <v>-79.100000000000364</v>
      </c>
      <c r="K5691" s="32">
        <v>-1.0000000000218279E-2</v>
      </c>
      <c r="L5691" s="32"/>
    </row>
    <row r="5692" spans="1:12">
      <c r="A5692" s="56"/>
      <c r="B5692" s="56" t="s">
        <v>668</v>
      </c>
      <c r="C5692" s="56" t="s">
        <v>667</v>
      </c>
      <c r="D5692" s="32">
        <v>439223</v>
      </c>
      <c r="E5692" s="32">
        <v>-236434</v>
      </c>
      <c r="F5692" s="32">
        <v>202789</v>
      </c>
      <c r="G5692" s="32">
        <v>-11270.79</v>
      </c>
      <c r="H5692" s="32">
        <v>-11394.65</v>
      </c>
      <c r="I5692" s="32">
        <v>-11394.65</v>
      </c>
      <c r="J5692" s="32">
        <v>-123.85999999999876</v>
      </c>
      <c r="K5692" s="32">
        <v>0</v>
      </c>
      <c r="L5692" s="32"/>
    </row>
    <row r="5693" spans="1:12">
      <c r="A5693" s="56"/>
      <c r="B5693" s="56" t="s">
        <v>670</v>
      </c>
      <c r="C5693" s="56" t="s">
        <v>669</v>
      </c>
      <c r="D5693" s="32">
        <v>23943</v>
      </c>
      <c r="E5693" s="32">
        <v>-12889</v>
      </c>
      <c r="F5693" s="32">
        <v>11054</v>
      </c>
      <c r="G5693" s="32">
        <v>-614.4</v>
      </c>
      <c r="H5693" s="32">
        <v>-621.14</v>
      </c>
      <c r="I5693" s="32">
        <v>-621.15</v>
      </c>
      <c r="J5693" s="32">
        <v>-6.7400000000000091</v>
      </c>
      <c r="K5693" s="32">
        <v>-9.9999999999909051E-3</v>
      </c>
      <c r="L5693" s="32"/>
    </row>
    <row r="5694" spans="1:12">
      <c r="A5694" s="56"/>
      <c r="B5694" s="56" t="s">
        <v>672</v>
      </c>
      <c r="C5694" s="56" t="s">
        <v>671</v>
      </c>
      <c r="D5694" s="32">
        <v>17065</v>
      </c>
      <c r="E5694" s="32">
        <v>-9186</v>
      </c>
      <c r="F5694" s="32">
        <v>7879</v>
      </c>
      <c r="G5694" s="32">
        <v>-437.9</v>
      </c>
      <c r="H5694" s="32">
        <v>-442.71</v>
      </c>
      <c r="I5694" s="32">
        <v>-442.72</v>
      </c>
      <c r="J5694" s="32">
        <v>-4.8100000000000023</v>
      </c>
      <c r="K5694" s="32">
        <v>-1.0000000000047748E-2</v>
      </c>
      <c r="L5694" s="32"/>
    </row>
    <row r="5695" spans="1:12">
      <c r="A5695" s="56"/>
      <c r="B5695" s="56" t="s">
        <v>674</v>
      </c>
      <c r="C5695" s="56" t="s">
        <v>673</v>
      </c>
      <c r="D5695" s="32">
        <v>54051</v>
      </c>
      <c r="E5695" s="32">
        <v>-29096</v>
      </c>
      <c r="F5695" s="32">
        <v>24955</v>
      </c>
      <c r="G5695" s="32">
        <v>-1386.99</v>
      </c>
      <c r="H5695" s="32">
        <v>-1402.23</v>
      </c>
      <c r="I5695" s="32">
        <v>-1402.23</v>
      </c>
      <c r="J5695" s="32">
        <v>-15.240000000000009</v>
      </c>
      <c r="K5695" s="32">
        <v>0</v>
      </c>
      <c r="L5695" s="32"/>
    </row>
    <row r="5696" spans="1:12">
      <c r="A5696" s="56"/>
      <c r="B5696" s="56" t="s">
        <v>676</v>
      </c>
      <c r="C5696" s="56" t="s">
        <v>675</v>
      </c>
      <c r="D5696" s="32">
        <v>52696</v>
      </c>
      <c r="E5696" s="32">
        <v>-28366</v>
      </c>
      <c r="F5696" s="32">
        <v>24330</v>
      </c>
      <c r="G5696" s="32">
        <v>-1352.22</v>
      </c>
      <c r="H5696" s="32">
        <v>-1367.08</v>
      </c>
      <c r="I5696" s="32">
        <v>-1367.08</v>
      </c>
      <c r="J5696" s="32">
        <v>-14.8599999999999</v>
      </c>
      <c r="K5696" s="32">
        <v>0</v>
      </c>
      <c r="L5696" s="32"/>
    </row>
    <row r="5697" spans="1:12">
      <c r="A5697" s="56"/>
      <c r="B5697" s="56" t="s">
        <v>678</v>
      </c>
      <c r="C5697" s="56" t="s">
        <v>677</v>
      </c>
      <c r="D5697" s="32">
        <v>118783</v>
      </c>
      <c r="E5697" s="32">
        <v>-63941</v>
      </c>
      <c r="F5697" s="32">
        <v>54842</v>
      </c>
      <c r="G5697" s="32">
        <v>-3048.06</v>
      </c>
      <c r="H5697" s="32">
        <v>-3081.56</v>
      </c>
      <c r="I5697" s="32">
        <v>-3081.56</v>
      </c>
      <c r="J5697" s="32">
        <v>-33.5</v>
      </c>
      <c r="K5697" s="32">
        <v>0</v>
      </c>
      <c r="L5697" s="32"/>
    </row>
    <row r="5698" spans="1:12">
      <c r="A5698" s="56"/>
      <c r="B5698" s="56" t="s">
        <v>680</v>
      </c>
      <c r="C5698" s="56" t="s">
        <v>679</v>
      </c>
      <c r="D5698" s="32">
        <v>162937</v>
      </c>
      <c r="E5698" s="32">
        <v>-87709</v>
      </c>
      <c r="F5698" s="32">
        <v>75228</v>
      </c>
      <c r="G5698" s="32">
        <v>-4181.09</v>
      </c>
      <c r="H5698" s="32">
        <v>-4227.03</v>
      </c>
      <c r="I5698" s="32">
        <v>-4227.03</v>
      </c>
      <c r="J5698" s="32">
        <v>-45.9399999999996</v>
      </c>
      <c r="K5698" s="32">
        <v>0</v>
      </c>
      <c r="L5698" s="32"/>
    </row>
    <row r="5699" spans="1:12">
      <c r="A5699" s="56"/>
      <c r="B5699" s="56" t="s">
        <v>682</v>
      </c>
      <c r="C5699" s="56" t="s">
        <v>681</v>
      </c>
      <c r="D5699" s="32">
        <v>150251</v>
      </c>
      <c r="E5699" s="32">
        <v>-80880</v>
      </c>
      <c r="F5699" s="32">
        <v>69371</v>
      </c>
      <c r="G5699" s="32">
        <v>-3855.55</v>
      </c>
      <c r="H5699" s="32">
        <v>-3897.93</v>
      </c>
      <c r="I5699" s="32">
        <v>-3897.92</v>
      </c>
      <c r="J5699" s="32">
        <v>-42.379999999999654</v>
      </c>
      <c r="K5699" s="32">
        <v>9.9999999997635314E-3</v>
      </c>
      <c r="L5699" s="32"/>
    </row>
    <row r="5700" spans="1:12">
      <c r="A5700" s="56"/>
      <c r="B5700" s="56" t="s">
        <v>684</v>
      </c>
      <c r="C5700" s="56" t="s">
        <v>683</v>
      </c>
      <c r="D5700" s="32">
        <v>50281</v>
      </c>
      <c r="E5700" s="32">
        <v>-27066</v>
      </c>
      <c r="F5700" s="32">
        <v>23215</v>
      </c>
      <c r="G5700" s="32">
        <v>-1290.25</v>
      </c>
      <c r="H5700" s="32">
        <v>-1304.43</v>
      </c>
      <c r="I5700" s="32">
        <v>-1304.42</v>
      </c>
      <c r="J5700" s="32">
        <v>-14.180000000000064</v>
      </c>
      <c r="K5700" s="32">
        <v>9.9999999999909051E-3</v>
      </c>
      <c r="L5700" s="32"/>
    </row>
    <row r="5701" spans="1:12">
      <c r="A5701" s="56"/>
      <c r="B5701" s="56" t="s">
        <v>686</v>
      </c>
      <c r="C5701" s="56" t="s">
        <v>685</v>
      </c>
      <c r="D5701" s="32">
        <v>26338</v>
      </c>
      <c r="E5701" s="32">
        <v>-14178</v>
      </c>
      <c r="F5701" s="32">
        <v>12160</v>
      </c>
      <c r="G5701" s="32">
        <v>-675.85</v>
      </c>
      <c r="H5701" s="32">
        <v>-683.28</v>
      </c>
      <c r="I5701" s="32">
        <v>-683.28</v>
      </c>
      <c r="J5701" s="32">
        <v>-7.42999999999995</v>
      </c>
      <c r="K5701" s="32">
        <v>0</v>
      </c>
      <c r="L5701" s="32"/>
    </row>
    <row r="5702" spans="1:12">
      <c r="A5702" s="56"/>
      <c r="B5702" s="56" t="s">
        <v>688</v>
      </c>
      <c r="C5702" s="56" t="s">
        <v>687</v>
      </c>
      <c r="D5702" s="32">
        <v>19155</v>
      </c>
      <c r="E5702" s="32">
        <v>-10311</v>
      </c>
      <c r="F5702" s="32">
        <v>8844</v>
      </c>
      <c r="G5702" s="32">
        <v>-491.53</v>
      </c>
      <c r="H5702" s="32">
        <v>-496.93</v>
      </c>
      <c r="I5702" s="32">
        <v>-496.94</v>
      </c>
      <c r="J5702" s="32">
        <v>-5.4000000000000341</v>
      </c>
      <c r="K5702" s="32">
        <v>-9.9999999999909051E-3</v>
      </c>
      <c r="L5702" s="32"/>
    </row>
    <row r="5703" spans="1:12">
      <c r="A5703" s="56"/>
      <c r="B5703" s="56" t="s">
        <v>690</v>
      </c>
      <c r="C5703" s="56" t="s">
        <v>689</v>
      </c>
      <c r="D5703" s="32">
        <v>119663</v>
      </c>
      <c r="E5703" s="32">
        <v>-64415</v>
      </c>
      <c r="F5703" s="32">
        <v>55248</v>
      </c>
      <c r="G5703" s="32">
        <v>-3070.64</v>
      </c>
      <c r="H5703" s="32">
        <v>-3104.39</v>
      </c>
      <c r="I5703" s="32">
        <v>-3104.39</v>
      </c>
      <c r="J5703" s="32">
        <v>-33.75</v>
      </c>
      <c r="K5703" s="32">
        <v>0</v>
      </c>
      <c r="L5703" s="32"/>
    </row>
    <row r="5704" spans="1:12">
      <c r="A5704" s="56"/>
      <c r="B5704" s="56" t="s">
        <v>692</v>
      </c>
      <c r="C5704" s="56" t="s">
        <v>691</v>
      </c>
      <c r="D5704" s="32">
        <v>26339</v>
      </c>
      <c r="E5704" s="32">
        <v>-14178</v>
      </c>
      <c r="F5704" s="32">
        <v>12161</v>
      </c>
      <c r="G5704" s="32">
        <v>-675.88</v>
      </c>
      <c r="H5704" s="32">
        <v>-683.3</v>
      </c>
      <c r="I5704" s="32">
        <v>-683.31</v>
      </c>
      <c r="J5704" s="32">
        <v>-7.4199999999999591</v>
      </c>
      <c r="K5704" s="32">
        <v>-9.9999999999909051E-3</v>
      </c>
      <c r="L5704" s="32"/>
    </row>
    <row r="5705" spans="1:12">
      <c r="A5705" s="56"/>
      <c r="B5705" s="56" t="s">
        <v>694</v>
      </c>
      <c r="C5705" s="56" t="s">
        <v>693</v>
      </c>
      <c r="D5705" s="32">
        <v>16939</v>
      </c>
      <c r="E5705" s="32">
        <v>-9118</v>
      </c>
      <c r="F5705" s="32">
        <v>7821</v>
      </c>
      <c r="G5705" s="32">
        <v>-434.67</v>
      </c>
      <c r="H5705" s="32">
        <v>-439.44</v>
      </c>
      <c r="I5705" s="32">
        <v>-439.44</v>
      </c>
      <c r="J5705" s="32">
        <v>-4.7699999999999818</v>
      </c>
      <c r="K5705" s="32">
        <v>0</v>
      </c>
      <c r="L5705" s="32"/>
    </row>
    <row r="5706" spans="1:12">
      <c r="A5706" s="56"/>
      <c r="B5706" s="56" t="s">
        <v>692</v>
      </c>
      <c r="C5706" s="56" t="s">
        <v>695</v>
      </c>
      <c r="D5706" s="32">
        <v>24042</v>
      </c>
      <c r="E5706" s="32">
        <v>-12942</v>
      </c>
      <c r="F5706" s="32">
        <v>11100</v>
      </c>
      <c r="G5706" s="32">
        <v>-616.94000000000005</v>
      </c>
      <c r="H5706" s="32">
        <v>-623.71</v>
      </c>
      <c r="I5706" s="32">
        <v>-623.72</v>
      </c>
      <c r="J5706" s="32">
        <v>-6.7699999999999818</v>
      </c>
      <c r="K5706" s="32">
        <v>-9.9999999999909051E-3</v>
      </c>
      <c r="L5706" s="32"/>
    </row>
    <row r="5707" spans="1:12">
      <c r="A5707" s="56"/>
      <c r="B5707" s="56" t="s">
        <v>697</v>
      </c>
      <c r="C5707" s="56" t="s">
        <v>696</v>
      </c>
      <c r="D5707" s="32">
        <v>24042</v>
      </c>
      <c r="E5707" s="32">
        <v>-12942</v>
      </c>
      <c r="F5707" s="32">
        <v>11100</v>
      </c>
      <c r="G5707" s="32">
        <v>-616.94000000000005</v>
      </c>
      <c r="H5707" s="32">
        <v>-623.71</v>
      </c>
      <c r="I5707" s="32">
        <v>-623.72</v>
      </c>
      <c r="J5707" s="32">
        <v>-6.7699999999999818</v>
      </c>
      <c r="K5707" s="32">
        <v>-9.9999999999909051E-3</v>
      </c>
      <c r="L5707" s="32"/>
    </row>
    <row r="5708" spans="1:12">
      <c r="A5708" s="56"/>
      <c r="B5708" s="56" t="s">
        <v>699</v>
      </c>
      <c r="C5708" s="56" t="s">
        <v>698</v>
      </c>
      <c r="D5708" s="32">
        <v>14902</v>
      </c>
      <c r="E5708" s="32">
        <v>-8022</v>
      </c>
      <c r="F5708" s="32">
        <v>6880</v>
      </c>
      <c r="G5708" s="32">
        <v>-382.4</v>
      </c>
      <c r="H5708" s="32">
        <v>-386.59</v>
      </c>
      <c r="I5708" s="32">
        <v>-386.6</v>
      </c>
      <c r="J5708" s="32">
        <v>-4.1899999999999977</v>
      </c>
      <c r="K5708" s="32">
        <v>-1.0000000000047748E-2</v>
      </c>
      <c r="L5708" s="32"/>
    </row>
    <row r="5709" spans="1:12">
      <c r="A5709" s="56"/>
      <c r="B5709" s="56" t="s">
        <v>701</v>
      </c>
      <c r="C5709" s="56" t="s">
        <v>700</v>
      </c>
      <c r="D5709" s="32">
        <v>17485</v>
      </c>
      <c r="E5709" s="32">
        <v>-9412</v>
      </c>
      <c r="F5709" s="32">
        <v>8073</v>
      </c>
      <c r="G5709" s="32">
        <v>-448.68</v>
      </c>
      <c r="H5709" s="32">
        <v>-453.61</v>
      </c>
      <c r="I5709" s="32">
        <v>-453.61</v>
      </c>
      <c r="J5709" s="32">
        <v>-4.9300000000000068</v>
      </c>
      <c r="K5709" s="32">
        <v>0</v>
      </c>
      <c r="L5709" s="32"/>
    </row>
    <row r="5710" spans="1:12">
      <c r="A5710" s="56"/>
      <c r="B5710" s="56" t="s">
        <v>703</v>
      </c>
      <c r="C5710" s="56" t="s">
        <v>702</v>
      </c>
      <c r="D5710" s="32">
        <v>16939</v>
      </c>
      <c r="E5710" s="32">
        <v>-9118</v>
      </c>
      <c r="F5710" s="32">
        <v>7821</v>
      </c>
      <c r="G5710" s="32">
        <v>-434.67</v>
      </c>
      <c r="H5710" s="32">
        <v>-439.44</v>
      </c>
      <c r="I5710" s="32">
        <v>-439.44</v>
      </c>
      <c r="J5710" s="32">
        <v>-4.7699999999999818</v>
      </c>
      <c r="K5710" s="32">
        <v>0</v>
      </c>
      <c r="L5710" s="32"/>
    </row>
    <row r="5711" spans="1:12">
      <c r="A5711" s="56"/>
      <c r="B5711" s="56" t="s">
        <v>697</v>
      </c>
      <c r="C5711" s="56" t="s">
        <v>704</v>
      </c>
      <c r="D5711" s="32">
        <v>24042</v>
      </c>
      <c r="E5711" s="32">
        <v>-12942</v>
      </c>
      <c r="F5711" s="32">
        <v>11100</v>
      </c>
      <c r="G5711" s="32">
        <v>-616.94000000000005</v>
      </c>
      <c r="H5711" s="32">
        <v>-623.71</v>
      </c>
      <c r="I5711" s="32">
        <v>-623.72</v>
      </c>
      <c r="J5711" s="32">
        <v>-6.7699999999999818</v>
      </c>
      <c r="K5711" s="32">
        <v>-9.9999999999909051E-3</v>
      </c>
      <c r="L5711" s="32"/>
    </row>
    <row r="5712" spans="1:12">
      <c r="A5712" s="56"/>
      <c r="B5712" s="56" t="s">
        <v>706</v>
      </c>
      <c r="C5712" s="56" t="s">
        <v>705</v>
      </c>
      <c r="D5712" s="32">
        <v>45898</v>
      </c>
      <c r="E5712" s="32">
        <v>-24707</v>
      </c>
      <c r="F5712" s="32">
        <v>21191</v>
      </c>
      <c r="G5712" s="32">
        <v>-1177.78</v>
      </c>
      <c r="H5712" s="32">
        <v>-1190.72</v>
      </c>
      <c r="I5712" s="32">
        <v>-1190.72</v>
      </c>
      <c r="J5712" s="32">
        <v>-12.940000000000055</v>
      </c>
      <c r="K5712" s="32">
        <v>0</v>
      </c>
      <c r="L5712" s="32"/>
    </row>
    <row r="5713" spans="1:12">
      <c r="A5713" s="56"/>
      <c r="B5713" s="56" t="s">
        <v>688</v>
      </c>
      <c r="C5713" s="56" t="s">
        <v>707</v>
      </c>
      <c r="D5713" s="32">
        <v>17485</v>
      </c>
      <c r="E5713" s="32">
        <v>-9412</v>
      </c>
      <c r="F5713" s="32">
        <v>8073</v>
      </c>
      <c r="G5713" s="32">
        <v>-448.68</v>
      </c>
      <c r="H5713" s="32">
        <v>-453.61</v>
      </c>
      <c r="I5713" s="32">
        <v>-453.61</v>
      </c>
      <c r="J5713" s="32">
        <v>-4.9300000000000068</v>
      </c>
      <c r="K5713" s="32">
        <v>0</v>
      </c>
      <c r="L5713" s="32"/>
    </row>
    <row r="5714" spans="1:12">
      <c r="A5714" s="56"/>
      <c r="B5714" s="56" t="s">
        <v>694</v>
      </c>
      <c r="C5714" s="56" t="s">
        <v>708</v>
      </c>
      <c r="D5714" s="32">
        <v>16939</v>
      </c>
      <c r="E5714" s="32">
        <v>-9118</v>
      </c>
      <c r="F5714" s="32">
        <v>7821</v>
      </c>
      <c r="G5714" s="32">
        <v>-434.67</v>
      </c>
      <c r="H5714" s="32">
        <v>-439.44</v>
      </c>
      <c r="I5714" s="32">
        <v>-439.44</v>
      </c>
      <c r="J5714" s="32">
        <v>-4.7699999999999818</v>
      </c>
      <c r="K5714" s="32">
        <v>0</v>
      </c>
      <c r="L5714" s="32"/>
    </row>
    <row r="5715" spans="1:12">
      <c r="A5715" s="56"/>
      <c r="B5715" s="56" t="s">
        <v>710</v>
      </c>
      <c r="C5715" s="56" t="s">
        <v>709</v>
      </c>
      <c r="D5715" s="32">
        <v>506566</v>
      </c>
      <c r="E5715" s="32">
        <v>-272684</v>
      </c>
      <c r="F5715" s="32">
        <v>233882</v>
      </c>
      <c r="G5715" s="32">
        <v>-12998.87</v>
      </c>
      <c r="H5715" s="32">
        <v>-13141.7</v>
      </c>
      <c r="I5715" s="32">
        <v>-13141.71</v>
      </c>
      <c r="J5715" s="32">
        <v>-142.82999999999993</v>
      </c>
      <c r="K5715" s="32">
        <v>-9.9999999983992893E-3</v>
      </c>
      <c r="L5715" s="32"/>
    </row>
    <row r="5716" spans="1:12">
      <c r="A5716" s="56"/>
      <c r="B5716" s="56" t="s">
        <v>712</v>
      </c>
      <c r="C5716" s="56" t="s">
        <v>711</v>
      </c>
      <c r="D5716" s="32">
        <v>446859</v>
      </c>
      <c r="E5716" s="32">
        <v>-240544</v>
      </c>
      <c r="F5716" s="32">
        <v>206315</v>
      </c>
      <c r="G5716" s="32">
        <v>-11466.74</v>
      </c>
      <c r="H5716" s="32">
        <v>-11592.75</v>
      </c>
      <c r="I5716" s="32">
        <v>-11592.74</v>
      </c>
      <c r="J5716" s="32">
        <v>-126.01000000000022</v>
      </c>
      <c r="K5716" s="32">
        <v>1.0000000000218279E-2</v>
      </c>
      <c r="L5716" s="32"/>
    </row>
    <row r="5717" spans="1:12">
      <c r="A5717" s="56"/>
      <c r="B5717" s="56" t="s">
        <v>714</v>
      </c>
      <c r="C5717" s="56" t="s">
        <v>713</v>
      </c>
      <c r="D5717" s="32">
        <v>290786</v>
      </c>
      <c r="E5717" s="32">
        <v>-156530</v>
      </c>
      <c r="F5717" s="32">
        <v>134256</v>
      </c>
      <c r="G5717" s="32">
        <v>-7461.79</v>
      </c>
      <c r="H5717" s="32">
        <v>-7543.78</v>
      </c>
      <c r="I5717" s="32">
        <v>-7543.79</v>
      </c>
      <c r="J5717" s="32">
        <v>-81.989999999999782</v>
      </c>
      <c r="K5717" s="32">
        <v>-1.0000000000218279E-2</v>
      </c>
      <c r="L5717" s="32"/>
    </row>
    <row r="5718" spans="1:12">
      <c r="A5718" s="56"/>
      <c r="B5718" s="56" t="s">
        <v>716</v>
      </c>
      <c r="C5718" s="56" t="s">
        <v>715</v>
      </c>
      <c r="D5718" s="32">
        <v>115636</v>
      </c>
      <c r="E5718" s="32">
        <v>-62247</v>
      </c>
      <c r="F5718" s="32">
        <v>53389</v>
      </c>
      <c r="G5718" s="32">
        <v>-2967.31</v>
      </c>
      <c r="H5718" s="32">
        <v>-2999.91</v>
      </c>
      <c r="I5718" s="32">
        <v>-2999.92</v>
      </c>
      <c r="J5718" s="32">
        <v>-32.599999999999909</v>
      </c>
      <c r="K5718" s="32">
        <v>-1.0000000000218279E-2</v>
      </c>
      <c r="L5718" s="32"/>
    </row>
    <row r="5719" spans="1:12">
      <c r="A5719" s="56"/>
      <c r="B5719" s="56" t="s">
        <v>718</v>
      </c>
      <c r="C5719" s="56" t="s">
        <v>717</v>
      </c>
      <c r="D5719" s="32">
        <v>438750</v>
      </c>
      <c r="E5719" s="32">
        <v>-221539</v>
      </c>
      <c r="F5719" s="32">
        <v>217211</v>
      </c>
      <c r="G5719" s="32">
        <v>-11050.9</v>
      </c>
      <c r="H5719" s="32">
        <v>-11172.34</v>
      </c>
      <c r="I5719" s="32">
        <v>-11172.33</v>
      </c>
      <c r="J5719" s="32">
        <v>-121.44000000000051</v>
      </c>
      <c r="K5719" s="32">
        <v>1.0000000000218279E-2</v>
      </c>
      <c r="L5719" s="32"/>
    </row>
    <row r="5720" spans="1:12">
      <c r="A5720" s="56"/>
      <c r="B5720" s="56" t="s">
        <v>720</v>
      </c>
      <c r="C5720" s="56" t="s">
        <v>719</v>
      </c>
      <c r="D5720" s="32">
        <v>218700</v>
      </c>
      <c r="E5720" s="32">
        <v>-116317</v>
      </c>
      <c r="F5720" s="32">
        <v>102383</v>
      </c>
      <c r="G5720" s="32">
        <v>-5592.56</v>
      </c>
      <c r="H5720" s="32">
        <v>-5654.03</v>
      </c>
      <c r="I5720" s="32">
        <v>-5654.02</v>
      </c>
      <c r="J5720" s="32">
        <v>-61.469999999999345</v>
      </c>
      <c r="K5720" s="32">
        <v>9.999999999308784E-3</v>
      </c>
      <c r="L5720" s="32"/>
    </row>
    <row r="5721" spans="1:12">
      <c r="A5721" s="56"/>
      <c r="B5721" s="56" t="s">
        <v>722</v>
      </c>
      <c r="C5721" s="56" t="s">
        <v>721</v>
      </c>
      <c r="D5721" s="32">
        <v>68116</v>
      </c>
      <c r="E5721" s="32">
        <v>-36228</v>
      </c>
      <c r="F5721" s="32">
        <v>31888</v>
      </c>
      <c r="G5721" s="32">
        <v>-1741.85</v>
      </c>
      <c r="H5721" s="32">
        <v>-1761</v>
      </c>
      <c r="I5721" s="32">
        <v>-1760.99</v>
      </c>
      <c r="J5721" s="32">
        <v>-19.150000000000091</v>
      </c>
      <c r="K5721" s="32">
        <v>9.9999999999909051E-3</v>
      </c>
      <c r="L5721" s="32"/>
    </row>
    <row r="5722" spans="1:12">
      <c r="A5722" s="56"/>
      <c r="B5722" s="56" t="s">
        <v>724</v>
      </c>
      <c r="C5722" s="56" t="s">
        <v>723</v>
      </c>
      <c r="D5722" s="32">
        <v>40500</v>
      </c>
      <c r="E5722" s="32">
        <v>-21540</v>
      </c>
      <c r="F5722" s="32">
        <v>18960</v>
      </c>
      <c r="G5722" s="32">
        <v>-1035.6600000000001</v>
      </c>
      <c r="H5722" s="32">
        <v>-1047.04</v>
      </c>
      <c r="I5722" s="32">
        <v>-1047.04</v>
      </c>
      <c r="J5722" s="32">
        <v>-11.379999999999882</v>
      </c>
      <c r="K5722" s="32">
        <v>0</v>
      </c>
      <c r="L5722" s="32"/>
    </row>
    <row r="5723" spans="1:12">
      <c r="A5723" s="56"/>
      <c r="B5723" s="56" t="s">
        <v>726</v>
      </c>
      <c r="C5723" s="56" t="s">
        <v>725</v>
      </c>
      <c r="D5723" s="32">
        <v>438691</v>
      </c>
      <c r="E5723" s="32">
        <v>-236147</v>
      </c>
      <c r="F5723" s="32">
        <v>202544</v>
      </c>
      <c r="G5723" s="32">
        <v>-11257.14</v>
      </c>
      <c r="H5723" s="32">
        <v>-11380.85</v>
      </c>
      <c r="I5723" s="32">
        <v>-11380.85</v>
      </c>
      <c r="J5723" s="32">
        <v>-123.71000000000095</v>
      </c>
      <c r="K5723" s="32">
        <v>0</v>
      </c>
      <c r="L5723" s="32"/>
    </row>
    <row r="5724" spans="1:12">
      <c r="A5724" s="56"/>
      <c r="B5724" s="56" t="s">
        <v>728</v>
      </c>
      <c r="C5724" s="56" t="s">
        <v>727</v>
      </c>
      <c r="D5724" s="32">
        <v>255652</v>
      </c>
      <c r="E5724" s="32">
        <v>-137617</v>
      </c>
      <c r="F5724" s="32">
        <v>118035</v>
      </c>
      <c r="G5724" s="32">
        <v>-6560.22</v>
      </c>
      <c r="H5724" s="32">
        <v>-6632.32</v>
      </c>
      <c r="I5724" s="32">
        <v>-6632.31</v>
      </c>
      <c r="J5724" s="32">
        <v>-72.099999999999454</v>
      </c>
      <c r="K5724" s="32">
        <v>9.999999999308784E-3</v>
      </c>
      <c r="L5724" s="32"/>
    </row>
    <row r="5725" spans="1:12">
      <c r="A5725" s="56"/>
      <c r="B5725" s="56" t="s">
        <v>730</v>
      </c>
      <c r="C5725" s="56" t="s">
        <v>729</v>
      </c>
      <c r="D5725" s="32">
        <v>315733</v>
      </c>
      <c r="E5725" s="32">
        <v>-169959</v>
      </c>
      <c r="F5725" s="32">
        <v>145774</v>
      </c>
      <c r="G5725" s="32">
        <v>-8101.95</v>
      </c>
      <c r="H5725" s="32">
        <v>-8190.97</v>
      </c>
      <c r="I5725" s="32">
        <v>-8190.98</v>
      </c>
      <c r="J5725" s="32">
        <v>-89.020000000000437</v>
      </c>
      <c r="K5725" s="32">
        <v>-9.999999999308784E-3</v>
      </c>
      <c r="L5725" s="32"/>
    </row>
    <row r="5726" spans="1:12">
      <c r="A5726" s="56"/>
      <c r="B5726" s="56" t="s">
        <v>732</v>
      </c>
      <c r="C5726" s="56" t="s">
        <v>731</v>
      </c>
      <c r="D5726" s="32">
        <v>882800</v>
      </c>
      <c r="E5726" s="32">
        <v>-499598</v>
      </c>
      <c r="F5726" s="32">
        <v>383202</v>
      </c>
      <c r="G5726" s="32">
        <v>-17763.2</v>
      </c>
      <c r="H5726" s="32">
        <v>-17958.400000000001</v>
      </c>
      <c r="I5726" s="32">
        <v>-17958.400000000001</v>
      </c>
      <c r="J5726" s="32">
        <v>-195.20000000000073</v>
      </c>
      <c r="K5726" s="32">
        <v>0</v>
      </c>
      <c r="L5726" s="32"/>
    </row>
    <row r="5727" spans="1:12">
      <c r="A5727" s="56"/>
      <c r="B5727" s="56" t="s">
        <v>734</v>
      </c>
      <c r="C5727" s="56" t="s">
        <v>733</v>
      </c>
      <c r="D5727" s="32">
        <v>21132103</v>
      </c>
      <c r="E5727" s="32">
        <v>-11959162</v>
      </c>
      <c r="F5727" s="32">
        <v>9172941</v>
      </c>
      <c r="G5727" s="32">
        <v>-425208.17</v>
      </c>
      <c r="H5727" s="32">
        <v>-429880.79</v>
      </c>
      <c r="I5727" s="32">
        <v>-429880.79</v>
      </c>
      <c r="J5727" s="32">
        <v>-4672.6199999999953</v>
      </c>
      <c r="K5727" s="32">
        <v>0</v>
      </c>
      <c r="L5727" s="32"/>
    </row>
    <row r="5728" spans="1:12">
      <c r="A5728" s="56"/>
      <c r="B5728" s="56" t="s">
        <v>736</v>
      </c>
      <c r="C5728" s="56" t="s">
        <v>735</v>
      </c>
      <c r="D5728" s="32">
        <v>3016049</v>
      </c>
      <c r="E5728" s="32">
        <v>-1706854</v>
      </c>
      <c r="F5728" s="32">
        <v>1309195</v>
      </c>
      <c r="G5728" s="32">
        <v>-60687.23</v>
      </c>
      <c r="H5728" s="32">
        <v>-61354.11</v>
      </c>
      <c r="I5728" s="32">
        <v>-61354.12</v>
      </c>
      <c r="J5728" s="32">
        <v>-666.87999999999738</v>
      </c>
      <c r="K5728" s="32">
        <v>-1.0000000002037268E-2</v>
      </c>
      <c r="L5728" s="32"/>
    </row>
    <row r="5729" spans="1:12">
      <c r="A5729" s="56"/>
      <c r="B5729" s="56" t="s">
        <v>738</v>
      </c>
      <c r="C5729" s="56" t="s">
        <v>737</v>
      </c>
      <c r="D5729" s="32">
        <v>2016628</v>
      </c>
      <c r="E5729" s="32">
        <v>-1141258</v>
      </c>
      <c r="F5729" s="32">
        <v>875370</v>
      </c>
      <c r="G5729" s="32">
        <v>-40577.440000000002</v>
      </c>
      <c r="H5729" s="32">
        <v>-41023.35</v>
      </c>
      <c r="I5729" s="32">
        <v>-41023.35</v>
      </c>
      <c r="J5729" s="32">
        <v>-445.90999999999622</v>
      </c>
      <c r="K5729" s="32">
        <v>0</v>
      </c>
      <c r="L5729" s="32"/>
    </row>
    <row r="5730" spans="1:12">
      <c r="A5730" s="56"/>
      <c r="B5730" s="56" t="s">
        <v>740</v>
      </c>
      <c r="C5730" s="56" t="s">
        <v>739</v>
      </c>
      <c r="D5730" s="32">
        <v>7770587</v>
      </c>
      <c r="E5730" s="32">
        <v>-4397561</v>
      </c>
      <c r="F5730" s="32">
        <v>3373026</v>
      </c>
      <c r="G5730" s="32">
        <v>-156355.34</v>
      </c>
      <c r="H5730" s="32">
        <v>-158073.51999999999</v>
      </c>
      <c r="I5730" s="32">
        <v>-158073.53</v>
      </c>
      <c r="J5730" s="32">
        <v>-1718.179999999993</v>
      </c>
      <c r="K5730" s="32">
        <v>-1.0000000009313226E-2</v>
      </c>
      <c r="L5730" s="32"/>
    </row>
    <row r="5731" spans="1:12">
      <c r="A5731" s="56"/>
      <c r="B5731" s="56" t="s">
        <v>742</v>
      </c>
      <c r="C5731" s="56" t="s">
        <v>741</v>
      </c>
      <c r="D5731" s="32">
        <v>815148</v>
      </c>
      <c r="E5731" s="32">
        <v>-461312</v>
      </c>
      <c r="F5731" s="32">
        <v>353836</v>
      </c>
      <c r="G5731" s="32">
        <v>-16401.95</v>
      </c>
      <c r="H5731" s="32">
        <v>-16582.18</v>
      </c>
      <c r="I5731" s="32">
        <v>-16582.189999999999</v>
      </c>
      <c r="J5731" s="32">
        <v>-180.22999999999956</v>
      </c>
      <c r="K5731" s="32">
        <v>-9.9999999983992893E-3</v>
      </c>
      <c r="L5731" s="32"/>
    </row>
    <row r="5732" spans="1:12">
      <c r="A5732" s="56"/>
      <c r="B5732" s="56" t="s">
        <v>744</v>
      </c>
      <c r="C5732" s="56" t="s">
        <v>743</v>
      </c>
      <c r="D5732" s="32">
        <v>569122</v>
      </c>
      <c r="E5732" s="32">
        <v>-322080</v>
      </c>
      <c r="F5732" s="32">
        <v>247042</v>
      </c>
      <c r="G5732" s="32">
        <v>-11451.55</v>
      </c>
      <c r="H5732" s="32">
        <v>-11577.39</v>
      </c>
      <c r="I5732" s="32">
        <v>-11577.39</v>
      </c>
      <c r="J5732" s="32">
        <v>-125.84000000000015</v>
      </c>
      <c r="K5732" s="32">
        <v>0</v>
      </c>
      <c r="L5732" s="32"/>
    </row>
    <row r="5733" spans="1:12">
      <c r="A5733" s="56"/>
      <c r="B5733" s="56" t="s">
        <v>746</v>
      </c>
      <c r="C5733" s="56" t="s">
        <v>745</v>
      </c>
      <c r="D5733" s="32">
        <v>1613829</v>
      </c>
      <c r="E5733" s="32">
        <v>-913304</v>
      </c>
      <c r="F5733" s="32">
        <v>700525</v>
      </c>
      <c r="G5733" s="32">
        <v>-32472.55</v>
      </c>
      <c r="H5733" s="32">
        <v>-32829.39</v>
      </c>
      <c r="I5733" s="32">
        <v>-32829.4</v>
      </c>
      <c r="J5733" s="32">
        <v>-356.84000000000015</v>
      </c>
      <c r="K5733" s="32">
        <v>-1.0000000002037268E-2</v>
      </c>
      <c r="L5733" s="32"/>
    </row>
    <row r="5734" spans="1:12">
      <c r="A5734" s="56"/>
      <c r="B5734" s="56" t="s">
        <v>748</v>
      </c>
      <c r="C5734" s="56" t="s">
        <v>747</v>
      </c>
      <c r="D5734" s="32">
        <v>881348</v>
      </c>
      <c r="E5734" s="32">
        <v>-498776</v>
      </c>
      <c r="F5734" s="32">
        <v>382572</v>
      </c>
      <c r="G5734" s="32">
        <v>-17733.98</v>
      </c>
      <c r="H5734" s="32">
        <v>-17928.87</v>
      </c>
      <c r="I5734" s="32">
        <v>-17928.86</v>
      </c>
      <c r="J5734" s="32">
        <v>-194.88999999999942</v>
      </c>
      <c r="K5734" s="32">
        <v>9.9999999983992893E-3</v>
      </c>
      <c r="L5734" s="32"/>
    </row>
    <row r="5735" spans="1:12">
      <c r="A5735" s="56"/>
      <c r="B5735" s="56" t="s">
        <v>750</v>
      </c>
      <c r="C5735" s="56" t="s">
        <v>749</v>
      </c>
      <c r="D5735" s="32">
        <v>806914</v>
      </c>
      <c r="E5735" s="32">
        <v>-456652</v>
      </c>
      <c r="F5735" s="32">
        <v>350262</v>
      </c>
      <c r="G5735" s="32">
        <v>-16236.27</v>
      </c>
      <c r="H5735" s="32">
        <v>-16414.68</v>
      </c>
      <c r="I5735" s="32">
        <v>-16414.689999999999</v>
      </c>
      <c r="J5735" s="32">
        <v>-178.40999999999985</v>
      </c>
      <c r="K5735" s="32">
        <v>-9.9999999983992893E-3</v>
      </c>
      <c r="L5735" s="32"/>
    </row>
    <row r="5736" spans="1:12">
      <c r="A5736" s="56"/>
      <c r="B5736" s="56" t="s">
        <v>752</v>
      </c>
      <c r="C5736" s="56" t="s">
        <v>751</v>
      </c>
      <c r="D5736" s="32">
        <v>105500</v>
      </c>
      <c r="E5736" s="32">
        <v>-56791</v>
      </c>
      <c r="F5736" s="32">
        <v>48709</v>
      </c>
      <c r="G5736" s="32">
        <v>-2707.21</v>
      </c>
      <c r="H5736" s="32">
        <v>-2736.96</v>
      </c>
      <c r="I5736" s="32">
        <v>-2736.96</v>
      </c>
      <c r="J5736" s="32">
        <v>-29.75</v>
      </c>
      <c r="K5736" s="32">
        <v>0</v>
      </c>
      <c r="L5736" s="32"/>
    </row>
    <row r="5737" spans="1:12">
      <c r="A5737" s="56"/>
      <c r="B5737" s="56" t="s">
        <v>754</v>
      </c>
      <c r="C5737" s="56" t="s">
        <v>753</v>
      </c>
      <c r="D5737" s="32">
        <v>7500</v>
      </c>
      <c r="E5737" s="32">
        <v>-4037</v>
      </c>
      <c r="F5737" s="32">
        <v>3463</v>
      </c>
      <c r="G5737" s="32">
        <v>-192.46</v>
      </c>
      <c r="H5737" s="32">
        <v>-194.56</v>
      </c>
      <c r="I5737" s="32">
        <v>-194.57</v>
      </c>
      <c r="J5737" s="32">
        <v>-2.0999999999999943</v>
      </c>
      <c r="K5737" s="32">
        <v>-9.9999999999909051E-3</v>
      </c>
      <c r="L5737" s="32"/>
    </row>
    <row r="5738" spans="1:12">
      <c r="A5738" s="56"/>
      <c r="B5738" s="56" t="s">
        <v>756</v>
      </c>
      <c r="C5738" s="56" t="s">
        <v>755</v>
      </c>
      <c r="D5738" s="32">
        <v>15000</v>
      </c>
      <c r="E5738" s="32">
        <v>-8074</v>
      </c>
      <c r="F5738" s="32">
        <v>6926</v>
      </c>
      <c r="G5738" s="32">
        <v>-384.91</v>
      </c>
      <c r="H5738" s="32">
        <v>-389.14</v>
      </c>
      <c r="I5738" s="32">
        <v>-389.14</v>
      </c>
      <c r="J5738" s="32">
        <v>-4.2299999999999613</v>
      </c>
      <c r="K5738" s="32">
        <v>0</v>
      </c>
      <c r="L5738" s="32"/>
    </row>
    <row r="5739" spans="1:12">
      <c r="A5739" s="56"/>
      <c r="B5739" s="56" t="s">
        <v>1748</v>
      </c>
      <c r="C5739" s="56" t="s">
        <v>1747</v>
      </c>
      <c r="D5739" s="32">
        <v>824400</v>
      </c>
      <c r="E5739" s="32">
        <v>-397883</v>
      </c>
      <c r="F5739" s="32">
        <v>426517</v>
      </c>
      <c r="G5739" s="32">
        <v>-20516.099999999999</v>
      </c>
      <c r="H5739" s="32">
        <v>-20741.54</v>
      </c>
      <c r="I5739" s="32">
        <v>-20741.55</v>
      </c>
      <c r="J5739" s="32">
        <v>-225.44000000000233</v>
      </c>
      <c r="K5739" s="32">
        <v>-9.9999999983992893E-3</v>
      </c>
      <c r="L5739" s="32"/>
    </row>
    <row r="5740" spans="1:12">
      <c r="A5740" s="56"/>
      <c r="B5740" s="56" t="s">
        <v>758</v>
      </c>
      <c r="C5740" s="56" t="s">
        <v>757</v>
      </c>
      <c r="D5740" s="32">
        <v>5519009</v>
      </c>
      <c r="E5740" s="32">
        <v>-3109621</v>
      </c>
      <c r="F5740" s="32">
        <v>2409388</v>
      </c>
      <c r="G5740" s="32">
        <v>-111769.06</v>
      </c>
      <c r="H5740" s="32">
        <v>-112997.28</v>
      </c>
      <c r="I5740" s="32">
        <v>-112997.29</v>
      </c>
      <c r="J5740" s="32">
        <v>-1228.2200000000012</v>
      </c>
      <c r="K5740" s="32">
        <v>-9.9999999947613105E-3</v>
      </c>
      <c r="L5740" s="32"/>
    </row>
    <row r="5741" spans="1:12">
      <c r="A5741" s="56"/>
      <c r="B5741" s="56" t="s">
        <v>760</v>
      </c>
      <c r="C5741" s="56" t="s">
        <v>759</v>
      </c>
      <c r="D5741" s="32">
        <v>4292562</v>
      </c>
      <c r="E5741" s="32">
        <v>-2418593</v>
      </c>
      <c r="F5741" s="32">
        <v>1873969</v>
      </c>
      <c r="G5741" s="32">
        <v>-86931.51</v>
      </c>
      <c r="H5741" s="32">
        <v>-87886.8</v>
      </c>
      <c r="I5741" s="32">
        <v>-87886.81</v>
      </c>
      <c r="J5741" s="32">
        <v>-955.29000000000815</v>
      </c>
      <c r="K5741" s="32">
        <v>-9.9999999947613105E-3</v>
      </c>
      <c r="L5741" s="32"/>
    </row>
    <row r="5742" spans="1:12">
      <c r="A5742" s="56"/>
      <c r="B5742" s="56" t="s">
        <v>762</v>
      </c>
      <c r="C5742" s="56" t="s">
        <v>761</v>
      </c>
      <c r="D5742" s="32">
        <v>489968</v>
      </c>
      <c r="E5742" s="32">
        <v>-276067</v>
      </c>
      <c r="F5742" s="32">
        <v>213901</v>
      </c>
      <c r="G5742" s="32">
        <v>-9922.66</v>
      </c>
      <c r="H5742" s="32">
        <v>-10031.709999999999</v>
      </c>
      <c r="I5742" s="32">
        <v>-10031.700000000001</v>
      </c>
      <c r="J5742" s="32">
        <v>-109.04999999999927</v>
      </c>
      <c r="K5742" s="32">
        <v>9.9999999983992893E-3</v>
      </c>
      <c r="L5742" s="32"/>
    </row>
    <row r="5743" spans="1:12">
      <c r="A5743" s="56"/>
      <c r="B5743" s="56" t="s">
        <v>764</v>
      </c>
      <c r="C5743" s="56" t="s">
        <v>763</v>
      </c>
      <c r="D5743" s="32">
        <v>57419</v>
      </c>
      <c r="E5743" s="32">
        <v>-32352</v>
      </c>
      <c r="F5743" s="32">
        <v>25067</v>
      </c>
      <c r="G5743" s="32">
        <v>-1162.82</v>
      </c>
      <c r="H5743" s="32">
        <v>-1175.6099999999999</v>
      </c>
      <c r="I5743" s="32">
        <v>-1175.5999999999999</v>
      </c>
      <c r="J5743" s="32">
        <v>-12.789999999999964</v>
      </c>
      <c r="K5743" s="32">
        <v>9.9999999999909051E-3</v>
      </c>
      <c r="L5743" s="32"/>
    </row>
    <row r="5744" spans="1:12">
      <c r="A5744" s="56"/>
      <c r="B5744" s="56" t="s">
        <v>766</v>
      </c>
      <c r="C5744" s="56" t="s">
        <v>765</v>
      </c>
      <c r="D5744" s="32">
        <v>856354</v>
      </c>
      <c r="E5744" s="32">
        <v>-482502</v>
      </c>
      <c r="F5744" s="32">
        <v>373852</v>
      </c>
      <c r="G5744" s="32">
        <v>-17342.59</v>
      </c>
      <c r="H5744" s="32">
        <v>-17533.169999999998</v>
      </c>
      <c r="I5744" s="32">
        <v>-17533.169999999998</v>
      </c>
      <c r="J5744" s="32">
        <v>-190.57999999999811</v>
      </c>
      <c r="K5744" s="32">
        <v>0</v>
      </c>
      <c r="L5744" s="32"/>
    </row>
    <row r="5745" spans="1:12">
      <c r="A5745" s="56"/>
      <c r="B5745" s="56" t="s">
        <v>768</v>
      </c>
      <c r="C5745" s="56" t="s">
        <v>767</v>
      </c>
      <c r="D5745" s="32">
        <v>9282128</v>
      </c>
      <c r="E5745" s="32">
        <v>-5229905</v>
      </c>
      <c r="F5745" s="32">
        <v>4052223</v>
      </c>
      <c r="G5745" s="32">
        <v>-187978.49</v>
      </c>
      <c r="H5745" s="32">
        <v>-190044.19</v>
      </c>
      <c r="I5745" s="32">
        <v>-190044.18</v>
      </c>
      <c r="J5745" s="32">
        <v>-2065.7000000000116</v>
      </c>
      <c r="K5745" s="32">
        <v>1.0000000009313226E-2</v>
      </c>
      <c r="L5745" s="32"/>
    </row>
    <row r="5746" spans="1:12">
      <c r="A5746" s="56"/>
      <c r="B5746" s="56" t="s">
        <v>770</v>
      </c>
      <c r="C5746" s="56" t="s">
        <v>769</v>
      </c>
      <c r="D5746" s="32">
        <v>6647724</v>
      </c>
      <c r="E5746" s="32">
        <v>-3745581</v>
      </c>
      <c r="F5746" s="32">
        <v>2902143</v>
      </c>
      <c r="G5746" s="32">
        <v>-134627.46</v>
      </c>
      <c r="H5746" s="32">
        <v>-136106.87</v>
      </c>
      <c r="I5746" s="32">
        <v>-136106.88</v>
      </c>
      <c r="J5746" s="32">
        <v>-1479.4100000000035</v>
      </c>
      <c r="K5746" s="32">
        <v>-1.0000000009313226E-2</v>
      </c>
      <c r="L5746" s="32"/>
    </row>
    <row r="5747" spans="1:12">
      <c r="A5747" s="56"/>
      <c r="B5747" s="56" t="s">
        <v>772</v>
      </c>
      <c r="C5747" s="56" t="s">
        <v>771</v>
      </c>
      <c r="D5747" s="32">
        <v>8585125</v>
      </c>
      <c r="E5747" s="32">
        <v>-4837186</v>
      </c>
      <c r="F5747" s="32">
        <v>3747939</v>
      </c>
      <c r="G5747" s="32">
        <v>-173863.04000000001</v>
      </c>
      <c r="H5747" s="32">
        <v>-175773.63</v>
      </c>
      <c r="I5747" s="32">
        <v>-175773.62</v>
      </c>
      <c r="J5747" s="32">
        <v>-1910.5899999999965</v>
      </c>
      <c r="K5747" s="32">
        <v>1.0000000009313226E-2</v>
      </c>
      <c r="L5747" s="32"/>
    </row>
    <row r="5748" spans="1:12">
      <c r="A5748" s="56"/>
      <c r="B5748" s="56" t="s">
        <v>772</v>
      </c>
      <c r="C5748" s="56" t="s">
        <v>773</v>
      </c>
      <c r="D5748" s="32">
        <v>214628</v>
      </c>
      <c r="E5748" s="32">
        <v>-120930</v>
      </c>
      <c r="F5748" s="32">
        <v>93698</v>
      </c>
      <c r="G5748" s="32">
        <v>-4346.5600000000004</v>
      </c>
      <c r="H5748" s="32">
        <v>-4394.32</v>
      </c>
      <c r="I5748" s="32">
        <v>-4394.33</v>
      </c>
      <c r="J5748" s="32">
        <v>-47.759999999999309</v>
      </c>
      <c r="K5748" s="32">
        <v>-1.0000000000218279E-2</v>
      </c>
      <c r="L5748" s="32"/>
    </row>
    <row r="5749" spans="1:12">
      <c r="A5749" s="56"/>
      <c r="B5749" s="56" t="s">
        <v>772</v>
      </c>
      <c r="C5749" s="56" t="s">
        <v>774</v>
      </c>
      <c r="D5749" s="32">
        <v>981157</v>
      </c>
      <c r="E5749" s="32">
        <v>-552821</v>
      </c>
      <c r="F5749" s="32">
        <v>428336</v>
      </c>
      <c r="G5749" s="32">
        <v>-19870.060000000001</v>
      </c>
      <c r="H5749" s="32">
        <v>-20088.419999999998</v>
      </c>
      <c r="I5749" s="32">
        <v>-20088.41</v>
      </c>
      <c r="J5749" s="32">
        <v>-218.35999999999694</v>
      </c>
      <c r="K5749" s="32">
        <v>9.9999999983992893E-3</v>
      </c>
      <c r="L5749" s="32"/>
    </row>
    <row r="5750" spans="1:12">
      <c r="A5750" s="56"/>
      <c r="B5750" s="56" t="s">
        <v>776</v>
      </c>
      <c r="C5750" s="56" t="s">
        <v>775</v>
      </c>
      <c r="D5750" s="32">
        <v>981157</v>
      </c>
      <c r="E5750" s="32">
        <v>-552821</v>
      </c>
      <c r="F5750" s="32">
        <v>428336</v>
      </c>
      <c r="G5750" s="32">
        <v>-19870.060000000001</v>
      </c>
      <c r="H5750" s="32">
        <v>-20088.419999999998</v>
      </c>
      <c r="I5750" s="32">
        <v>-20088.41</v>
      </c>
      <c r="J5750" s="32">
        <v>-218.35999999999694</v>
      </c>
      <c r="K5750" s="32">
        <v>9.9999999983992893E-3</v>
      </c>
      <c r="L5750" s="32"/>
    </row>
    <row r="5751" spans="1:12">
      <c r="A5751" s="56"/>
      <c r="B5751" s="56" t="s">
        <v>772</v>
      </c>
      <c r="C5751" s="56" t="s">
        <v>777</v>
      </c>
      <c r="D5751" s="32">
        <v>58869</v>
      </c>
      <c r="E5751" s="32">
        <v>-33169</v>
      </c>
      <c r="F5751" s="32">
        <v>25700</v>
      </c>
      <c r="G5751" s="32">
        <v>-1192.2</v>
      </c>
      <c r="H5751" s="32">
        <v>-1205.31</v>
      </c>
      <c r="I5751" s="32">
        <v>-1205.3</v>
      </c>
      <c r="J5751" s="32">
        <v>-13.1099999999999</v>
      </c>
      <c r="K5751" s="32">
        <v>9.9999999999909051E-3</v>
      </c>
      <c r="L5751" s="32"/>
    </row>
    <row r="5752" spans="1:12">
      <c r="A5752" s="56"/>
      <c r="B5752" s="56" t="s">
        <v>779</v>
      </c>
      <c r="C5752" s="56" t="s">
        <v>778</v>
      </c>
      <c r="D5752" s="32">
        <v>654105</v>
      </c>
      <c r="E5752" s="32">
        <v>-368547</v>
      </c>
      <c r="F5752" s="32">
        <v>285558</v>
      </c>
      <c r="G5752" s="32">
        <v>-13246.72</v>
      </c>
      <c r="H5752" s="32">
        <v>-13392.3</v>
      </c>
      <c r="I5752" s="32">
        <v>-13392.29</v>
      </c>
      <c r="J5752" s="32">
        <v>-145.57999999999993</v>
      </c>
      <c r="K5752" s="32">
        <v>9.9999999983992893E-3</v>
      </c>
      <c r="L5752" s="32"/>
    </row>
    <row r="5753" spans="1:12">
      <c r="A5753" s="56"/>
      <c r="B5753" s="56" t="s">
        <v>781</v>
      </c>
      <c r="C5753" s="56" t="s">
        <v>780</v>
      </c>
      <c r="D5753" s="32">
        <v>1572795</v>
      </c>
      <c r="E5753" s="32">
        <v>-886172</v>
      </c>
      <c r="F5753" s="32">
        <v>686623</v>
      </c>
      <c r="G5753" s="32">
        <v>-31851.72</v>
      </c>
      <c r="H5753" s="32">
        <v>-32201.74</v>
      </c>
      <c r="I5753" s="32">
        <v>-32201.74</v>
      </c>
      <c r="J5753" s="32">
        <v>-350.02000000000044</v>
      </c>
      <c r="K5753" s="32">
        <v>0</v>
      </c>
      <c r="L5753" s="32"/>
    </row>
    <row r="5754" spans="1:12">
      <c r="A5754" s="56"/>
      <c r="B5754" s="56" t="s">
        <v>783</v>
      </c>
      <c r="C5754" s="56" t="s">
        <v>782</v>
      </c>
      <c r="D5754" s="32">
        <v>748950</v>
      </c>
      <c r="E5754" s="32">
        <v>-421987</v>
      </c>
      <c r="F5754" s="32">
        <v>326963</v>
      </c>
      <c r="G5754" s="32">
        <v>-15167.48</v>
      </c>
      <c r="H5754" s="32">
        <v>-15334.16</v>
      </c>
      <c r="I5754" s="32">
        <v>-15334.15</v>
      </c>
      <c r="J5754" s="32">
        <v>-166.68000000000029</v>
      </c>
      <c r="K5754" s="32">
        <v>1.0000000000218279E-2</v>
      </c>
      <c r="L5754" s="32"/>
    </row>
    <row r="5755" spans="1:12">
      <c r="A5755" s="56"/>
      <c r="B5755" s="56" t="s">
        <v>772</v>
      </c>
      <c r="C5755" s="56" t="s">
        <v>784</v>
      </c>
      <c r="D5755" s="32">
        <v>4360698</v>
      </c>
      <c r="E5755" s="32">
        <v>-2456983</v>
      </c>
      <c r="F5755" s="32">
        <v>1903715</v>
      </c>
      <c r="G5755" s="32">
        <v>-88311.37</v>
      </c>
      <c r="H5755" s="32">
        <v>-89281.83</v>
      </c>
      <c r="I5755" s="32">
        <v>-89281.83</v>
      </c>
      <c r="J5755" s="32">
        <v>-970.4600000000064</v>
      </c>
      <c r="K5755" s="32">
        <v>0</v>
      </c>
      <c r="L5755" s="32"/>
    </row>
    <row r="5756" spans="1:12">
      <c r="A5756" s="56"/>
      <c r="B5756" s="56" t="s">
        <v>786</v>
      </c>
      <c r="C5756" s="56" t="s">
        <v>785</v>
      </c>
      <c r="D5756" s="32">
        <v>735868</v>
      </c>
      <c r="E5756" s="32">
        <v>-414616</v>
      </c>
      <c r="F5756" s="32">
        <v>321252</v>
      </c>
      <c r="G5756" s="32">
        <v>-14902.55</v>
      </c>
      <c r="H5756" s="32">
        <v>-15066.31</v>
      </c>
      <c r="I5756" s="32">
        <v>-15066.31</v>
      </c>
      <c r="J5756" s="32">
        <v>-163.76000000000022</v>
      </c>
      <c r="K5756" s="32">
        <v>0</v>
      </c>
      <c r="L5756" s="32"/>
    </row>
    <row r="5757" spans="1:12">
      <c r="A5757" s="56"/>
      <c r="B5757" s="56" t="s">
        <v>788</v>
      </c>
      <c r="C5757" s="56" t="s">
        <v>787</v>
      </c>
      <c r="D5757" s="32">
        <v>608317</v>
      </c>
      <c r="E5757" s="32">
        <v>-342749</v>
      </c>
      <c r="F5757" s="32">
        <v>265568</v>
      </c>
      <c r="G5757" s="32">
        <v>-12319.43</v>
      </c>
      <c r="H5757" s="32">
        <v>-12454.82</v>
      </c>
      <c r="I5757" s="32">
        <v>-12454.81</v>
      </c>
      <c r="J5757" s="32">
        <v>-135.38999999999942</v>
      </c>
      <c r="K5757" s="32">
        <v>1.0000000000218279E-2</v>
      </c>
      <c r="L5757" s="32"/>
    </row>
    <row r="5758" spans="1:12">
      <c r="A5758" s="56"/>
      <c r="B5758" s="56" t="s">
        <v>790</v>
      </c>
      <c r="C5758" s="56" t="s">
        <v>789</v>
      </c>
      <c r="D5758" s="32">
        <v>4905786</v>
      </c>
      <c r="E5758" s="32">
        <v>-2764107</v>
      </c>
      <c r="F5758" s="32">
        <v>2141679</v>
      </c>
      <c r="G5758" s="32">
        <v>-99350.31</v>
      </c>
      <c r="H5758" s="32">
        <v>-100442.07</v>
      </c>
      <c r="I5758" s="32">
        <v>-100442.07</v>
      </c>
      <c r="J5758" s="32">
        <v>-1091.7600000000093</v>
      </c>
      <c r="K5758" s="32">
        <v>0</v>
      </c>
      <c r="L5758" s="32"/>
    </row>
    <row r="5759" spans="1:12">
      <c r="A5759" s="56"/>
      <c r="B5759" s="56" t="s">
        <v>792</v>
      </c>
      <c r="C5759" s="56" t="s">
        <v>791</v>
      </c>
      <c r="D5759" s="32">
        <v>3066116</v>
      </c>
      <c r="E5759" s="32">
        <v>-1727567</v>
      </c>
      <c r="F5759" s="32">
        <v>1338549</v>
      </c>
      <c r="G5759" s="32">
        <v>-62093.93</v>
      </c>
      <c r="H5759" s="32">
        <v>-62776.28</v>
      </c>
      <c r="I5759" s="32">
        <v>-62776.28</v>
      </c>
      <c r="J5759" s="32">
        <v>-682.34999999999854</v>
      </c>
      <c r="K5759" s="32">
        <v>0</v>
      </c>
      <c r="L5759" s="32"/>
    </row>
    <row r="5760" spans="1:12">
      <c r="A5760" s="56"/>
      <c r="B5760" s="56" t="s">
        <v>794</v>
      </c>
      <c r="C5760" s="56" t="s">
        <v>793</v>
      </c>
      <c r="D5760" s="32">
        <v>2943474</v>
      </c>
      <c r="E5760" s="32">
        <v>-1658466</v>
      </c>
      <c r="F5760" s="32">
        <v>1285008</v>
      </c>
      <c r="G5760" s="32">
        <v>-59610.23</v>
      </c>
      <c r="H5760" s="32">
        <v>-60265.279999999999</v>
      </c>
      <c r="I5760" s="32">
        <v>-60265.279999999999</v>
      </c>
      <c r="J5760" s="32">
        <v>-655.04999999999563</v>
      </c>
      <c r="K5760" s="32">
        <v>0</v>
      </c>
      <c r="L5760" s="32"/>
    </row>
    <row r="5761" spans="1:12">
      <c r="A5761" s="56"/>
      <c r="B5761" s="56" t="s">
        <v>796</v>
      </c>
      <c r="C5761" s="56" t="s">
        <v>795</v>
      </c>
      <c r="D5761" s="32">
        <v>5968329</v>
      </c>
      <c r="E5761" s="32">
        <v>-3377620</v>
      </c>
      <c r="F5761" s="32">
        <v>2590709</v>
      </c>
      <c r="G5761" s="32">
        <v>-120091.33</v>
      </c>
      <c r="H5761" s="32">
        <v>-121411.02</v>
      </c>
      <c r="I5761" s="32">
        <v>-121411.02</v>
      </c>
      <c r="J5761" s="32">
        <v>-1319.6900000000023</v>
      </c>
      <c r="K5761" s="32">
        <v>0</v>
      </c>
      <c r="L5761" s="32"/>
    </row>
    <row r="5762" spans="1:12">
      <c r="A5762" s="56"/>
      <c r="B5762" s="56" t="s">
        <v>798</v>
      </c>
      <c r="C5762" s="56" t="s">
        <v>797</v>
      </c>
      <c r="D5762" s="32">
        <v>665945</v>
      </c>
      <c r="E5762" s="32">
        <v>-376874</v>
      </c>
      <c r="F5762" s="32">
        <v>289071</v>
      </c>
      <c r="G5762" s="32">
        <v>-13399.77</v>
      </c>
      <c r="H5762" s="32">
        <v>-13547.01</v>
      </c>
      <c r="I5762" s="32">
        <v>-13547.02</v>
      </c>
      <c r="J5762" s="32">
        <v>-147.23999999999978</v>
      </c>
      <c r="K5762" s="32">
        <v>-1.0000000000218279E-2</v>
      </c>
      <c r="L5762" s="32"/>
    </row>
    <row r="5763" spans="1:12">
      <c r="A5763" s="56"/>
      <c r="B5763" s="56" t="s">
        <v>800</v>
      </c>
      <c r="C5763" s="56" t="s">
        <v>799</v>
      </c>
      <c r="D5763" s="32">
        <v>6417937</v>
      </c>
      <c r="E5763" s="32">
        <v>-3632064</v>
      </c>
      <c r="F5763" s="32">
        <v>2785873</v>
      </c>
      <c r="G5763" s="32">
        <v>-129138.08</v>
      </c>
      <c r="H5763" s="32">
        <v>-130557.18</v>
      </c>
      <c r="I5763" s="32">
        <v>-130557.17</v>
      </c>
      <c r="J5763" s="32">
        <v>-1419.0999999999913</v>
      </c>
      <c r="K5763" s="32">
        <v>9.9999999947613105E-3</v>
      </c>
      <c r="L5763" s="32"/>
    </row>
    <row r="5764" spans="1:12">
      <c r="A5764" s="56"/>
      <c r="B5764" s="56" t="s">
        <v>802</v>
      </c>
      <c r="C5764" s="56" t="s">
        <v>801</v>
      </c>
      <c r="D5764" s="32">
        <v>8338021</v>
      </c>
      <c r="E5764" s="32">
        <v>-4718685</v>
      </c>
      <c r="F5764" s="32">
        <v>3619336</v>
      </c>
      <c r="G5764" s="32">
        <v>-167772.91</v>
      </c>
      <c r="H5764" s="32">
        <v>-169616.57</v>
      </c>
      <c r="I5764" s="32">
        <v>-169616.57</v>
      </c>
      <c r="J5764" s="32">
        <v>-1843.6600000000035</v>
      </c>
      <c r="K5764" s="32">
        <v>0</v>
      </c>
      <c r="L5764" s="32"/>
    </row>
    <row r="5765" spans="1:12">
      <c r="A5765" s="56"/>
      <c r="B5765" s="56" t="s">
        <v>804</v>
      </c>
      <c r="C5765" s="56" t="s">
        <v>803</v>
      </c>
      <c r="D5765" s="32">
        <v>25143</v>
      </c>
      <c r="E5765" s="32">
        <v>-14229</v>
      </c>
      <c r="F5765" s="32">
        <v>10914</v>
      </c>
      <c r="G5765" s="32">
        <v>-505.9</v>
      </c>
      <c r="H5765" s="32">
        <v>-511.46</v>
      </c>
      <c r="I5765" s="32">
        <v>-511.46</v>
      </c>
      <c r="J5765" s="32">
        <v>-5.5600000000000023</v>
      </c>
      <c r="K5765" s="32">
        <v>0</v>
      </c>
      <c r="L5765" s="32"/>
    </row>
    <row r="5766" spans="1:12">
      <c r="A5766" s="56"/>
      <c r="B5766" s="56" t="s">
        <v>806</v>
      </c>
      <c r="C5766" s="56" t="s">
        <v>805</v>
      </c>
      <c r="D5766" s="32">
        <v>3234681</v>
      </c>
      <c r="E5766" s="32">
        <v>-1830583</v>
      </c>
      <c r="F5766" s="32">
        <v>1404098</v>
      </c>
      <c r="G5766" s="32">
        <v>-65086.41</v>
      </c>
      <c r="H5766" s="32">
        <v>-65801.64</v>
      </c>
      <c r="I5766" s="32">
        <v>-65801.64</v>
      </c>
      <c r="J5766" s="32">
        <v>-715.22999999999593</v>
      </c>
      <c r="K5766" s="32">
        <v>0</v>
      </c>
      <c r="L5766" s="32"/>
    </row>
    <row r="5767" spans="1:12">
      <c r="A5767" s="56"/>
      <c r="B5767" s="56" t="s">
        <v>808</v>
      </c>
      <c r="C5767" s="56" t="s">
        <v>807</v>
      </c>
      <c r="D5767" s="32">
        <v>2298473</v>
      </c>
      <c r="E5767" s="32">
        <v>-1300761</v>
      </c>
      <c r="F5767" s="32">
        <v>997712</v>
      </c>
      <c r="G5767" s="32">
        <v>-46248.56</v>
      </c>
      <c r="H5767" s="32">
        <v>-46756.79</v>
      </c>
      <c r="I5767" s="32">
        <v>-46756.78</v>
      </c>
      <c r="J5767" s="32">
        <v>-508.2300000000032</v>
      </c>
      <c r="K5767" s="32">
        <v>1.0000000002037268E-2</v>
      </c>
      <c r="L5767" s="32"/>
    </row>
    <row r="5768" spans="1:12">
      <c r="A5768" s="56"/>
      <c r="B5768" s="56" t="s">
        <v>810</v>
      </c>
      <c r="C5768" s="56" t="s">
        <v>809</v>
      </c>
      <c r="D5768" s="32">
        <v>35746</v>
      </c>
      <c r="E5768" s="32">
        <v>-20230</v>
      </c>
      <c r="F5768" s="32">
        <v>15516</v>
      </c>
      <c r="G5768" s="32">
        <v>-719.25</v>
      </c>
      <c r="H5768" s="32">
        <v>-727.15</v>
      </c>
      <c r="I5768" s="32">
        <v>-727.15</v>
      </c>
      <c r="J5768" s="32">
        <v>-7.8999999999999773</v>
      </c>
      <c r="K5768" s="32">
        <v>0</v>
      </c>
      <c r="L5768" s="32"/>
    </row>
    <row r="5769" spans="1:12">
      <c r="A5769" s="56"/>
      <c r="B5769" s="56" t="s">
        <v>812</v>
      </c>
      <c r="C5769" s="56" t="s">
        <v>811</v>
      </c>
      <c r="D5769" s="32">
        <v>80195</v>
      </c>
      <c r="E5769" s="32">
        <v>-45384</v>
      </c>
      <c r="F5769" s="32">
        <v>34811</v>
      </c>
      <c r="G5769" s="32">
        <v>-1613.64</v>
      </c>
      <c r="H5769" s="32">
        <v>-1631.37</v>
      </c>
      <c r="I5769" s="32">
        <v>-1631.38</v>
      </c>
      <c r="J5769" s="32">
        <v>-17.729999999999791</v>
      </c>
      <c r="K5769" s="32">
        <v>-1.0000000000218279E-2</v>
      </c>
      <c r="L5769" s="32"/>
    </row>
    <row r="5770" spans="1:12">
      <c r="A5770" s="56"/>
      <c r="B5770" s="56" t="s">
        <v>814</v>
      </c>
      <c r="C5770" s="56" t="s">
        <v>813</v>
      </c>
      <c r="D5770" s="32">
        <v>306230</v>
      </c>
      <c r="E5770" s="32">
        <v>-173303</v>
      </c>
      <c r="F5770" s="32">
        <v>132927</v>
      </c>
      <c r="G5770" s="32">
        <v>-6161.8</v>
      </c>
      <c r="H5770" s="32">
        <v>-6229.5</v>
      </c>
      <c r="I5770" s="32">
        <v>-6229.51</v>
      </c>
      <c r="J5770" s="32">
        <v>-67.699999999999818</v>
      </c>
      <c r="K5770" s="32">
        <v>-1.0000000000218279E-2</v>
      </c>
      <c r="L5770" s="32"/>
    </row>
    <row r="5771" spans="1:12">
      <c r="A5771" s="56"/>
      <c r="B5771" s="56" t="s">
        <v>816</v>
      </c>
      <c r="C5771" s="56" t="s">
        <v>815</v>
      </c>
      <c r="D5771" s="32">
        <v>85294</v>
      </c>
      <c r="E5771" s="32">
        <v>-48270</v>
      </c>
      <c r="F5771" s="32">
        <v>37024</v>
      </c>
      <c r="G5771" s="32">
        <v>-1716.25</v>
      </c>
      <c r="H5771" s="32">
        <v>-1735.1</v>
      </c>
      <c r="I5771" s="32">
        <v>-1735.11</v>
      </c>
      <c r="J5771" s="32">
        <v>-18.849999999999909</v>
      </c>
      <c r="K5771" s="32">
        <v>-9.9999999999909051E-3</v>
      </c>
      <c r="L5771" s="32"/>
    </row>
    <row r="5772" spans="1:12">
      <c r="A5772" s="56"/>
      <c r="B5772" s="56" t="s">
        <v>818</v>
      </c>
      <c r="C5772" s="56" t="s">
        <v>817</v>
      </c>
      <c r="D5772" s="32">
        <v>814510</v>
      </c>
      <c r="E5772" s="32">
        <v>-460951</v>
      </c>
      <c r="F5772" s="32">
        <v>353559</v>
      </c>
      <c r="G5772" s="32">
        <v>-16389.11</v>
      </c>
      <c r="H5772" s="32">
        <v>-16569.21</v>
      </c>
      <c r="I5772" s="32">
        <v>-16569.21</v>
      </c>
      <c r="J5772" s="32">
        <v>-180.09999999999854</v>
      </c>
      <c r="K5772" s="32">
        <v>0</v>
      </c>
      <c r="L5772" s="32"/>
    </row>
    <row r="5773" spans="1:12">
      <c r="A5773" s="56"/>
      <c r="B5773" s="56" t="s">
        <v>820</v>
      </c>
      <c r="C5773" s="56" t="s">
        <v>819</v>
      </c>
      <c r="D5773" s="32">
        <v>452608</v>
      </c>
      <c r="E5773" s="32">
        <v>-256142</v>
      </c>
      <c r="F5773" s="32">
        <v>196466</v>
      </c>
      <c r="G5773" s="32">
        <v>-9107.1299999999992</v>
      </c>
      <c r="H5773" s="32">
        <v>-9207.2000000000007</v>
      </c>
      <c r="I5773" s="32">
        <v>-9207.2000000000007</v>
      </c>
      <c r="J5773" s="32">
        <v>-100.07000000000153</v>
      </c>
      <c r="K5773" s="32">
        <v>0</v>
      </c>
      <c r="L5773" s="32"/>
    </row>
    <row r="5774" spans="1:12">
      <c r="A5774" s="56"/>
      <c r="B5774" s="56" t="s">
        <v>822</v>
      </c>
      <c r="C5774" s="56" t="s">
        <v>821</v>
      </c>
      <c r="D5774" s="32">
        <v>737625</v>
      </c>
      <c r="E5774" s="32">
        <v>-417440</v>
      </c>
      <c r="F5774" s="32">
        <v>320185</v>
      </c>
      <c r="G5774" s="32">
        <v>-14842.07</v>
      </c>
      <c r="H5774" s="32">
        <v>-15005.18</v>
      </c>
      <c r="I5774" s="32">
        <v>-15005.17</v>
      </c>
      <c r="J5774" s="32">
        <v>-163.11000000000058</v>
      </c>
      <c r="K5774" s="32">
        <v>1.0000000000218279E-2</v>
      </c>
      <c r="L5774" s="32"/>
    </row>
    <row r="5775" spans="1:12">
      <c r="A5775" s="56"/>
      <c r="B5775" s="56" t="s">
        <v>824</v>
      </c>
      <c r="C5775" s="56" t="s">
        <v>823</v>
      </c>
      <c r="D5775" s="32">
        <v>264346</v>
      </c>
      <c r="E5775" s="32">
        <v>-149600</v>
      </c>
      <c r="F5775" s="32">
        <v>114746</v>
      </c>
      <c r="G5775" s="32">
        <v>-5319.03</v>
      </c>
      <c r="H5775" s="32">
        <v>-5377.48</v>
      </c>
      <c r="I5775" s="32">
        <v>-5377.48</v>
      </c>
      <c r="J5775" s="32">
        <v>-58.449999999999818</v>
      </c>
      <c r="K5775" s="32">
        <v>0</v>
      </c>
      <c r="L5775" s="32"/>
    </row>
    <row r="5776" spans="1:12">
      <c r="A5776" s="56"/>
      <c r="B5776" s="56" t="s">
        <v>826</v>
      </c>
      <c r="C5776" s="56" t="s">
        <v>825</v>
      </c>
      <c r="D5776" s="32">
        <v>822609</v>
      </c>
      <c r="E5776" s="32">
        <v>-465534</v>
      </c>
      <c r="F5776" s="32">
        <v>357075</v>
      </c>
      <c r="G5776" s="32">
        <v>-16552.07</v>
      </c>
      <c r="H5776" s="32">
        <v>-16733.96</v>
      </c>
      <c r="I5776" s="32">
        <v>-16733.96</v>
      </c>
      <c r="J5776" s="32">
        <v>-181.88999999999942</v>
      </c>
      <c r="K5776" s="32">
        <v>0</v>
      </c>
      <c r="L5776" s="32"/>
    </row>
    <row r="5777" spans="1:12">
      <c r="A5777" s="56"/>
      <c r="B5777" s="56" t="s">
        <v>828</v>
      </c>
      <c r="C5777" s="56" t="s">
        <v>827</v>
      </c>
      <c r="D5777" s="32">
        <v>344894</v>
      </c>
      <c r="E5777" s="32">
        <v>-195184</v>
      </c>
      <c r="F5777" s="32">
        <v>149710</v>
      </c>
      <c r="G5777" s="32">
        <v>-6939.77</v>
      </c>
      <c r="H5777" s="32">
        <v>-7016.02</v>
      </c>
      <c r="I5777" s="32">
        <v>-7016.03</v>
      </c>
      <c r="J5777" s="32">
        <v>-76.25</v>
      </c>
      <c r="K5777" s="32">
        <v>-9.999999999308784E-3</v>
      </c>
      <c r="L5777" s="32"/>
    </row>
    <row r="5778" spans="1:12">
      <c r="A5778" s="56"/>
      <c r="B5778" s="56" t="s">
        <v>3768</v>
      </c>
      <c r="C5778" s="56" t="s">
        <v>3767</v>
      </c>
      <c r="D5778" s="32">
        <v>8550</v>
      </c>
      <c r="E5778" s="32">
        <v>-4382</v>
      </c>
      <c r="F5778" s="32">
        <v>4168</v>
      </c>
      <c r="G5778" s="32">
        <v>-216.26</v>
      </c>
      <c r="H5778" s="32">
        <v>-218.63</v>
      </c>
      <c r="I5778" s="32">
        <v>-218.63</v>
      </c>
      <c r="J5778" s="32">
        <v>-2.3700000000000045</v>
      </c>
      <c r="K5778" s="32">
        <v>0</v>
      </c>
      <c r="L5778" s="32"/>
    </row>
    <row r="5779" spans="1:12">
      <c r="A5779" s="56"/>
      <c r="B5779" s="56" t="s">
        <v>830</v>
      </c>
      <c r="C5779" s="56" t="s">
        <v>829</v>
      </c>
      <c r="D5779" s="32">
        <v>461116</v>
      </c>
      <c r="E5779" s="32">
        <v>-224372</v>
      </c>
      <c r="F5779" s="32">
        <v>236744</v>
      </c>
      <c r="G5779" s="32">
        <v>-11499.47</v>
      </c>
      <c r="H5779" s="32">
        <v>-11625.84</v>
      </c>
      <c r="I5779" s="32">
        <v>-11625.84</v>
      </c>
      <c r="J5779" s="32">
        <v>-126.3700000000008</v>
      </c>
      <c r="K5779" s="32">
        <v>0</v>
      </c>
      <c r="L5779" s="32"/>
    </row>
    <row r="5780" spans="1:12">
      <c r="A5780" s="56"/>
      <c r="B5780" s="56" t="s">
        <v>832</v>
      </c>
      <c r="C5780" s="56" t="s">
        <v>831</v>
      </c>
      <c r="D5780" s="32">
        <v>900000</v>
      </c>
      <c r="E5780" s="32">
        <v>-445861</v>
      </c>
      <c r="F5780" s="32">
        <v>454139</v>
      </c>
      <c r="G5780" s="32">
        <v>-22550.97</v>
      </c>
      <c r="H5780" s="32">
        <v>-22798.79</v>
      </c>
      <c r="I5780" s="32">
        <v>-22798.78</v>
      </c>
      <c r="J5780" s="32">
        <v>-247.81999999999971</v>
      </c>
      <c r="K5780" s="32">
        <v>1.0000000002037268E-2</v>
      </c>
      <c r="L5780" s="32"/>
    </row>
    <row r="5781" spans="1:12">
      <c r="A5781" s="56"/>
      <c r="B5781" s="56" t="s">
        <v>834</v>
      </c>
      <c r="C5781" s="56" t="s">
        <v>833</v>
      </c>
      <c r="D5781" s="32">
        <v>194940</v>
      </c>
      <c r="E5781" s="32">
        <v>-101263</v>
      </c>
      <c r="F5781" s="32">
        <v>93677</v>
      </c>
      <c r="G5781" s="32">
        <v>-4949.87</v>
      </c>
      <c r="H5781" s="32">
        <v>-5004.26</v>
      </c>
      <c r="I5781" s="32">
        <v>-5004.26</v>
      </c>
      <c r="J5781" s="32">
        <v>-54.390000000000327</v>
      </c>
      <c r="K5781" s="32">
        <v>0</v>
      </c>
      <c r="L5781" s="32"/>
    </row>
    <row r="5782" spans="1:12">
      <c r="A5782" s="56"/>
      <c r="B5782" s="56" t="s">
        <v>836</v>
      </c>
      <c r="C5782" s="56" t="s">
        <v>835</v>
      </c>
      <c r="D5782" s="32">
        <v>600327</v>
      </c>
      <c r="E5782" s="32">
        <v>-294753</v>
      </c>
      <c r="F5782" s="32">
        <v>305574</v>
      </c>
      <c r="G5782" s="32">
        <v>-15006.44</v>
      </c>
      <c r="H5782" s="32">
        <v>-15171.35</v>
      </c>
      <c r="I5782" s="32">
        <v>-15171.35</v>
      </c>
      <c r="J5782" s="32">
        <v>-164.90999999999985</v>
      </c>
      <c r="K5782" s="32">
        <v>0</v>
      </c>
      <c r="L5782" s="32"/>
    </row>
    <row r="5783" spans="1:12">
      <c r="A5783" s="56"/>
      <c r="B5783" s="56" t="s">
        <v>838</v>
      </c>
      <c r="C5783" s="56" t="s">
        <v>837</v>
      </c>
      <c r="D5783" s="32">
        <v>221173</v>
      </c>
      <c r="E5783" s="32">
        <v>-108593</v>
      </c>
      <c r="F5783" s="32">
        <v>112580</v>
      </c>
      <c r="G5783" s="32">
        <v>-5528.69</v>
      </c>
      <c r="H5783" s="32">
        <v>-5589.44</v>
      </c>
      <c r="I5783" s="32">
        <v>-5589.44</v>
      </c>
      <c r="J5783" s="32">
        <v>-60.75</v>
      </c>
      <c r="K5783" s="32">
        <v>0</v>
      </c>
      <c r="L5783" s="32"/>
    </row>
    <row r="5784" spans="1:12">
      <c r="A5784" s="56"/>
      <c r="B5784" s="56" t="s">
        <v>840</v>
      </c>
      <c r="C5784" s="56" t="s">
        <v>839</v>
      </c>
      <c r="D5784" s="32">
        <v>244000</v>
      </c>
      <c r="E5784" s="32">
        <v>-119801</v>
      </c>
      <c r="F5784" s="32">
        <v>124199</v>
      </c>
      <c r="G5784" s="32">
        <v>-6099.3</v>
      </c>
      <c r="H5784" s="32">
        <v>-6166.32</v>
      </c>
      <c r="I5784" s="32">
        <v>-6166.32</v>
      </c>
      <c r="J5784" s="32">
        <v>-67.019999999999527</v>
      </c>
      <c r="K5784" s="32">
        <v>0</v>
      </c>
      <c r="L5784" s="32"/>
    </row>
    <row r="5785" spans="1:12">
      <c r="A5785" s="56"/>
      <c r="B5785" s="56" t="s">
        <v>842</v>
      </c>
      <c r="C5785" s="56" t="s">
        <v>841</v>
      </c>
      <c r="D5785" s="32">
        <v>1182973</v>
      </c>
      <c r="E5785" s="32">
        <v>-636794</v>
      </c>
      <c r="F5785" s="32">
        <v>546179</v>
      </c>
      <c r="G5785" s="32">
        <v>-30355.98</v>
      </c>
      <c r="H5785" s="32">
        <v>-30689.56</v>
      </c>
      <c r="I5785" s="32">
        <v>-30689.56</v>
      </c>
      <c r="J5785" s="32">
        <v>-333.58000000000175</v>
      </c>
      <c r="K5785" s="32">
        <v>0</v>
      </c>
      <c r="L5785" s="32"/>
    </row>
    <row r="5786" spans="1:12">
      <c r="A5786" s="56"/>
      <c r="B5786" s="56" t="s">
        <v>844</v>
      </c>
      <c r="C5786" s="56" t="s">
        <v>843</v>
      </c>
      <c r="D5786" s="32">
        <v>1122834</v>
      </c>
      <c r="E5786" s="32">
        <v>-604422</v>
      </c>
      <c r="F5786" s="32">
        <v>518412</v>
      </c>
      <c r="G5786" s="32">
        <v>-28812.77</v>
      </c>
      <c r="H5786" s="32">
        <v>-29129.39</v>
      </c>
      <c r="I5786" s="32">
        <v>-29129.39</v>
      </c>
      <c r="J5786" s="32">
        <v>-316.61999999999898</v>
      </c>
      <c r="K5786" s="32">
        <v>0</v>
      </c>
      <c r="L5786" s="32"/>
    </row>
    <row r="5787" spans="1:12">
      <c r="A5787" s="56"/>
      <c r="B5787" s="56" t="s">
        <v>2860</v>
      </c>
      <c r="C5787" s="56" t="s">
        <v>2859</v>
      </c>
      <c r="D5787" s="32">
        <v>6550447</v>
      </c>
      <c r="E5787" s="32">
        <v>-3034494</v>
      </c>
      <c r="F5787" s="32">
        <v>3515952</v>
      </c>
      <c r="G5787" s="32">
        <v>-158984.72</v>
      </c>
      <c r="H5787" s="32">
        <v>-160731.81</v>
      </c>
      <c r="I5787" s="32">
        <v>-160731.81</v>
      </c>
      <c r="J5787" s="32">
        <v>-1747.0899999999965</v>
      </c>
      <c r="K5787" s="32">
        <v>0</v>
      </c>
      <c r="L5787" s="32"/>
    </row>
    <row r="5788" spans="1:12">
      <c r="A5788" s="56"/>
      <c r="B5788" s="56" t="s">
        <v>846</v>
      </c>
      <c r="C5788" s="56" t="s">
        <v>845</v>
      </c>
      <c r="D5788" s="32">
        <v>97444</v>
      </c>
      <c r="E5788" s="32">
        <v>-47479</v>
      </c>
      <c r="F5788" s="32">
        <v>49965</v>
      </c>
      <c r="G5788" s="32">
        <v>-2430.9499999999998</v>
      </c>
      <c r="H5788" s="32">
        <v>-2457.66</v>
      </c>
      <c r="I5788" s="32">
        <v>-2457.66</v>
      </c>
      <c r="J5788" s="32">
        <v>-26.710000000000036</v>
      </c>
      <c r="K5788" s="32">
        <v>0</v>
      </c>
      <c r="L5788" s="32"/>
    </row>
    <row r="5789" spans="1:12">
      <c r="A5789" s="56"/>
      <c r="B5789" s="56" t="s">
        <v>848</v>
      </c>
      <c r="C5789" s="56" t="s">
        <v>847</v>
      </c>
      <c r="D5789" s="32">
        <v>873424</v>
      </c>
      <c r="E5789" s="32">
        <v>-425571</v>
      </c>
      <c r="F5789" s="32">
        <v>447853</v>
      </c>
      <c r="G5789" s="32">
        <v>-21789.41</v>
      </c>
      <c r="H5789" s="32">
        <v>-22028.85</v>
      </c>
      <c r="I5789" s="32">
        <v>-22028.86</v>
      </c>
      <c r="J5789" s="32">
        <v>-239.43999999999869</v>
      </c>
      <c r="K5789" s="32">
        <v>-1.0000000002037268E-2</v>
      </c>
      <c r="L5789" s="32"/>
    </row>
    <row r="5790" spans="1:12">
      <c r="A5790" s="56"/>
      <c r="B5790" s="56" t="s">
        <v>850</v>
      </c>
      <c r="C5790" s="56" t="s">
        <v>849</v>
      </c>
      <c r="D5790" s="32">
        <v>702748</v>
      </c>
      <c r="E5790" s="32">
        <v>-323709</v>
      </c>
      <c r="F5790" s="32">
        <v>379039</v>
      </c>
      <c r="G5790" s="32">
        <v>-17290.099999999999</v>
      </c>
      <c r="H5790" s="32">
        <v>-17480.099999999999</v>
      </c>
      <c r="I5790" s="32">
        <v>-17480.099999999999</v>
      </c>
      <c r="J5790" s="32">
        <v>-190</v>
      </c>
      <c r="K5790" s="32">
        <v>0</v>
      </c>
      <c r="L5790" s="32"/>
    </row>
    <row r="5791" spans="1:12">
      <c r="A5791" s="56"/>
      <c r="B5791" s="56" t="s">
        <v>852</v>
      </c>
      <c r="C5791" s="56" t="s">
        <v>851</v>
      </c>
      <c r="D5791" s="32">
        <v>260674</v>
      </c>
      <c r="E5791" s="32">
        <v>-120075</v>
      </c>
      <c r="F5791" s="32">
        <v>140599</v>
      </c>
      <c r="G5791" s="32">
        <v>-6413.51</v>
      </c>
      <c r="H5791" s="32">
        <v>-6483.98</v>
      </c>
      <c r="I5791" s="32">
        <v>-6483.99</v>
      </c>
      <c r="J5791" s="32">
        <v>-70.469999999999345</v>
      </c>
      <c r="K5791" s="32">
        <v>-1.0000000000218279E-2</v>
      </c>
      <c r="L5791" s="32"/>
    </row>
    <row r="5792" spans="1:12">
      <c r="A5792" s="56"/>
      <c r="B5792" s="56" t="s">
        <v>854</v>
      </c>
      <c r="C5792" s="56" t="s">
        <v>853</v>
      </c>
      <c r="D5792" s="32">
        <v>570594</v>
      </c>
      <c r="E5792" s="32">
        <v>-262834</v>
      </c>
      <c r="F5792" s="32">
        <v>307760</v>
      </c>
      <c r="G5792" s="32">
        <v>-14038.64</v>
      </c>
      <c r="H5792" s="32">
        <v>-14192.91</v>
      </c>
      <c r="I5792" s="32">
        <v>-14192.91</v>
      </c>
      <c r="J5792" s="32">
        <v>-154.27000000000044</v>
      </c>
      <c r="K5792" s="32">
        <v>0</v>
      </c>
      <c r="L5792" s="32"/>
    </row>
    <row r="5793" spans="1:12">
      <c r="A5793" s="56"/>
      <c r="B5793" s="56" t="s">
        <v>856</v>
      </c>
      <c r="C5793" s="56" t="s">
        <v>855</v>
      </c>
      <c r="D5793" s="32">
        <v>749700</v>
      </c>
      <c r="E5793" s="32">
        <v>-345336</v>
      </c>
      <c r="F5793" s="32">
        <v>404364</v>
      </c>
      <c r="G5793" s="32">
        <v>-18445.28</v>
      </c>
      <c r="H5793" s="32">
        <v>-18647.98</v>
      </c>
      <c r="I5793" s="32">
        <v>-18647.990000000002</v>
      </c>
      <c r="J5793" s="32">
        <v>-202.70000000000073</v>
      </c>
      <c r="K5793" s="32">
        <v>-1.0000000002037268E-2</v>
      </c>
      <c r="L5793" s="32"/>
    </row>
    <row r="5794" spans="1:12">
      <c r="A5794" s="56"/>
      <c r="B5794" s="56" t="s">
        <v>858</v>
      </c>
      <c r="C5794" s="56" t="s">
        <v>857</v>
      </c>
      <c r="D5794" s="32">
        <v>267750</v>
      </c>
      <c r="E5794" s="32">
        <v>-123740</v>
      </c>
      <c r="F5794" s="32">
        <v>144010</v>
      </c>
      <c r="G5794" s="32">
        <v>-6592.69</v>
      </c>
      <c r="H5794" s="32">
        <v>-6665.14</v>
      </c>
      <c r="I5794" s="32">
        <v>-6665.15</v>
      </c>
      <c r="J5794" s="32">
        <v>-72.450000000000728</v>
      </c>
      <c r="K5794" s="32">
        <v>-9.999999999308784E-3</v>
      </c>
      <c r="L5794" s="32"/>
    </row>
    <row r="5795" spans="1:12">
      <c r="A5795" s="56"/>
      <c r="B5795" s="56" t="s">
        <v>860</v>
      </c>
      <c r="C5795" s="56" t="s">
        <v>859</v>
      </c>
      <c r="D5795" s="32">
        <v>109113</v>
      </c>
      <c r="E5795" s="32">
        <v>-50214</v>
      </c>
      <c r="F5795" s="32">
        <v>58899</v>
      </c>
      <c r="G5795" s="32">
        <v>-2683.98</v>
      </c>
      <c r="H5795" s="32">
        <v>-2713.47</v>
      </c>
      <c r="I5795" s="32">
        <v>-2713.47</v>
      </c>
      <c r="J5795" s="32">
        <v>-29.489999999999782</v>
      </c>
      <c r="K5795" s="32">
        <v>0</v>
      </c>
      <c r="L5795" s="32"/>
    </row>
    <row r="5796" spans="1:12">
      <c r="A5796" s="56"/>
      <c r="B5796" s="56" t="s">
        <v>862</v>
      </c>
      <c r="C5796" s="56" t="s">
        <v>861</v>
      </c>
      <c r="D5796" s="32">
        <v>225000</v>
      </c>
      <c r="E5796" s="32">
        <v>-105840</v>
      </c>
      <c r="F5796" s="32">
        <v>119160</v>
      </c>
      <c r="G5796" s="32">
        <v>-5563.63</v>
      </c>
      <c r="H5796" s="32">
        <v>-5624.77</v>
      </c>
      <c r="I5796" s="32">
        <v>-5624.77</v>
      </c>
      <c r="J5796" s="32">
        <v>-61.140000000000327</v>
      </c>
      <c r="K5796" s="32">
        <v>0</v>
      </c>
      <c r="L5796" s="32"/>
    </row>
    <row r="5797" spans="1:12">
      <c r="A5797" s="56"/>
      <c r="B5797" s="56" t="s">
        <v>864</v>
      </c>
      <c r="C5797" s="56" t="s">
        <v>863</v>
      </c>
      <c r="D5797" s="32">
        <v>337500</v>
      </c>
      <c r="E5797" s="32">
        <v>-158760</v>
      </c>
      <c r="F5797" s="32">
        <v>178740</v>
      </c>
      <c r="G5797" s="32">
        <v>-8345.4500000000007</v>
      </c>
      <c r="H5797" s="32">
        <v>-8437.15</v>
      </c>
      <c r="I5797" s="32">
        <v>-8437.16</v>
      </c>
      <c r="J5797" s="32">
        <v>-91.699999999998909</v>
      </c>
      <c r="K5797" s="32">
        <v>-1.0000000000218279E-2</v>
      </c>
      <c r="L5797" s="32"/>
    </row>
    <row r="5798" spans="1:12">
      <c r="A5798" s="56"/>
      <c r="B5798" s="56" t="s">
        <v>866</v>
      </c>
      <c r="C5798" s="56" t="s">
        <v>865</v>
      </c>
      <c r="D5798" s="32">
        <v>69750</v>
      </c>
      <c r="E5798" s="32">
        <v>-32069</v>
      </c>
      <c r="F5798" s="32">
        <v>37681</v>
      </c>
      <c r="G5798" s="32">
        <v>-1715.34</v>
      </c>
      <c r="H5798" s="32">
        <v>-1734.19</v>
      </c>
      <c r="I5798" s="32">
        <v>-1734.2</v>
      </c>
      <c r="J5798" s="32">
        <v>-18.850000000000136</v>
      </c>
      <c r="K5798" s="32">
        <v>-9.9999999999909051E-3</v>
      </c>
      <c r="L5798" s="32"/>
    </row>
    <row r="5799" spans="1:12">
      <c r="A5799" s="56"/>
      <c r="B5799" s="56" t="s">
        <v>868</v>
      </c>
      <c r="C5799" s="56" t="s">
        <v>867</v>
      </c>
      <c r="D5799" s="32">
        <v>90000</v>
      </c>
      <c r="E5799" s="32">
        <v>-41379</v>
      </c>
      <c r="F5799" s="32">
        <v>48621</v>
      </c>
      <c r="G5799" s="32">
        <v>-2213.35</v>
      </c>
      <c r="H5799" s="32">
        <v>-2237.66</v>
      </c>
      <c r="I5799" s="32">
        <v>-2237.67</v>
      </c>
      <c r="J5799" s="32">
        <v>-24.309999999999945</v>
      </c>
      <c r="K5799" s="32">
        <v>-1.0000000000218279E-2</v>
      </c>
      <c r="L5799" s="32"/>
    </row>
    <row r="5800" spans="1:12">
      <c r="A5800" s="56"/>
      <c r="B5800" s="56" t="s">
        <v>870</v>
      </c>
      <c r="C5800" s="56" t="s">
        <v>869</v>
      </c>
      <c r="D5800" s="32">
        <v>101250</v>
      </c>
      <c r="E5800" s="32">
        <v>-46551</v>
      </c>
      <c r="F5800" s="32">
        <v>54699</v>
      </c>
      <c r="G5800" s="32">
        <v>-2490.0100000000002</v>
      </c>
      <c r="H5800" s="32">
        <v>-2517.38</v>
      </c>
      <c r="I5800" s="32">
        <v>-2517.37</v>
      </c>
      <c r="J5800" s="32">
        <v>-27.369999999999891</v>
      </c>
      <c r="K5800" s="32">
        <v>1.0000000000218279E-2</v>
      </c>
      <c r="L5800" s="32"/>
    </row>
    <row r="5801" spans="1:12">
      <c r="A5801" s="56"/>
      <c r="B5801" s="56" t="s">
        <v>872</v>
      </c>
      <c r="C5801" s="56" t="s">
        <v>871</v>
      </c>
      <c r="D5801" s="32">
        <v>61202</v>
      </c>
      <c r="E5801" s="32">
        <v>-28404</v>
      </c>
      <c r="F5801" s="32">
        <v>32798</v>
      </c>
      <c r="G5801" s="32">
        <v>-1508.45</v>
      </c>
      <c r="H5801" s="32">
        <v>-1525.02</v>
      </c>
      <c r="I5801" s="32">
        <v>-1525.02</v>
      </c>
      <c r="J5801" s="32">
        <v>-16.569999999999936</v>
      </c>
      <c r="K5801" s="32">
        <v>0</v>
      </c>
      <c r="L5801" s="32"/>
    </row>
    <row r="5802" spans="1:12">
      <c r="A5802" s="56"/>
      <c r="B5802" s="56" t="s">
        <v>874</v>
      </c>
      <c r="C5802" s="56" t="s">
        <v>873</v>
      </c>
      <c r="D5802" s="32">
        <v>52596</v>
      </c>
      <c r="E5802" s="32">
        <v>-24410</v>
      </c>
      <c r="F5802" s="32">
        <v>28186</v>
      </c>
      <c r="G5802" s="32">
        <v>-1296.3399999999999</v>
      </c>
      <c r="H5802" s="32">
        <v>-1310.58</v>
      </c>
      <c r="I5802" s="32">
        <v>-1310.5899999999999</v>
      </c>
      <c r="J5802" s="32">
        <v>-14.240000000000009</v>
      </c>
      <c r="K5802" s="32">
        <v>-9.9999999999909051E-3</v>
      </c>
      <c r="L5802" s="32"/>
    </row>
    <row r="5803" spans="1:12">
      <c r="A5803" s="56"/>
      <c r="B5803" s="56" t="s">
        <v>876</v>
      </c>
      <c r="C5803" s="56" t="s">
        <v>875</v>
      </c>
      <c r="D5803" s="32">
        <v>50492</v>
      </c>
      <c r="E5803" s="32">
        <v>-23433</v>
      </c>
      <c r="F5803" s="32">
        <v>27059</v>
      </c>
      <c r="G5803" s="32">
        <v>-1244.48</v>
      </c>
      <c r="H5803" s="32">
        <v>-1258.1600000000001</v>
      </c>
      <c r="I5803" s="32">
        <v>-1258.1500000000001</v>
      </c>
      <c r="J5803" s="32">
        <v>-13.680000000000064</v>
      </c>
      <c r="K5803" s="32">
        <v>9.9999999999909051E-3</v>
      </c>
      <c r="L5803" s="32"/>
    </row>
    <row r="5804" spans="1:12">
      <c r="A5804" s="56"/>
      <c r="B5804" s="56" t="s">
        <v>878</v>
      </c>
      <c r="C5804" s="56" t="s">
        <v>877</v>
      </c>
      <c r="D5804" s="32">
        <v>19126</v>
      </c>
      <c r="E5804" s="32">
        <v>-8876</v>
      </c>
      <c r="F5804" s="32">
        <v>10250</v>
      </c>
      <c r="G5804" s="32">
        <v>-471.4</v>
      </c>
      <c r="H5804" s="32">
        <v>-476.59</v>
      </c>
      <c r="I5804" s="32">
        <v>-476.58</v>
      </c>
      <c r="J5804" s="32">
        <v>-5.1899999999999977</v>
      </c>
      <c r="K5804" s="32">
        <v>9.9999999999909051E-3</v>
      </c>
      <c r="L5804" s="32"/>
    </row>
    <row r="5805" spans="1:12">
      <c r="A5805" s="56"/>
      <c r="B5805" s="56" t="s">
        <v>880</v>
      </c>
      <c r="C5805" s="56" t="s">
        <v>879</v>
      </c>
      <c r="D5805" s="32">
        <v>39887</v>
      </c>
      <c r="E5805" s="32">
        <v>-18512</v>
      </c>
      <c r="F5805" s="32">
        <v>21376</v>
      </c>
      <c r="G5805" s="32">
        <v>-983.11</v>
      </c>
      <c r="H5805" s="32">
        <v>-993.92</v>
      </c>
      <c r="I5805" s="32">
        <v>-993.91</v>
      </c>
      <c r="J5805" s="32">
        <v>-10.809999999999945</v>
      </c>
      <c r="K5805" s="32">
        <v>9.9999999999909051E-3</v>
      </c>
      <c r="L5805" s="32"/>
    </row>
    <row r="5806" spans="1:12">
      <c r="A5806" s="56"/>
      <c r="B5806" s="56" t="s">
        <v>880</v>
      </c>
      <c r="C5806" s="56" t="s">
        <v>881</v>
      </c>
      <c r="D5806" s="32">
        <v>39886</v>
      </c>
      <c r="E5806" s="32">
        <v>-18511</v>
      </c>
      <c r="F5806" s="32">
        <v>21375</v>
      </c>
      <c r="G5806" s="32">
        <v>-983.06</v>
      </c>
      <c r="H5806" s="32">
        <v>-993.87</v>
      </c>
      <c r="I5806" s="32">
        <v>-993.87</v>
      </c>
      <c r="J5806" s="32">
        <v>-10.810000000000059</v>
      </c>
      <c r="K5806" s="32">
        <v>0</v>
      </c>
      <c r="L5806" s="32"/>
    </row>
    <row r="5807" spans="1:12">
      <c r="A5807" s="56"/>
      <c r="B5807" s="56" t="s">
        <v>883</v>
      </c>
      <c r="C5807" s="56" t="s">
        <v>882</v>
      </c>
      <c r="D5807" s="32">
        <v>17979</v>
      </c>
      <c r="E5807" s="32">
        <v>-8344</v>
      </c>
      <c r="F5807" s="32">
        <v>9635</v>
      </c>
      <c r="G5807" s="32">
        <v>-443.13</v>
      </c>
      <c r="H5807" s="32">
        <v>-447.99</v>
      </c>
      <c r="I5807" s="32">
        <v>-448</v>
      </c>
      <c r="J5807" s="32">
        <v>-4.8600000000000136</v>
      </c>
      <c r="K5807" s="32">
        <v>-9.9999999999909051E-3</v>
      </c>
      <c r="L5807" s="32"/>
    </row>
    <row r="5808" spans="1:12">
      <c r="A5808" s="56"/>
      <c r="B5808" s="56" t="s">
        <v>885</v>
      </c>
      <c r="C5808" s="56" t="s">
        <v>884</v>
      </c>
      <c r="D5808" s="32">
        <v>180714</v>
      </c>
      <c r="E5808" s="32">
        <v>-83869</v>
      </c>
      <c r="F5808" s="32">
        <v>96845</v>
      </c>
      <c r="G5808" s="32">
        <v>-4454.09</v>
      </c>
      <c r="H5808" s="32">
        <v>-4503.05</v>
      </c>
      <c r="I5808" s="32">
        <v>-4503.04</v>
      </c>
      <c r="J5808" s="32">
        <v>-48.960000000000036</v>
      </c>
      <c r="K5808" s="32">
        <v>1.0000000000218279E-2</v>
      </c>
      <c r="L5808" s="32"/>
    </row>
    <row r="5809" spans="1:12">
      <c r="A5809" s="56"/>
      <c r="B5809" s="56" t="s">
        <v>887</v>
      </c>
      <c r="C5809" s="56" t="s">
        <v>886</v>
      </c>
      <c r="D5809" s="32">
        <v>2350227</v>
      </c>
      <c r="E5809" s="32">
        <v>-1107594</v>
      </c>
      <c r="F5809" s="32">
        <v>1242634</v>
      </c>
      <c r="G5809" s="32">
        <v>-58140.89</v>
      </c>
      <c r="H5809" s="32">
        <v>-58779.81</v>
      </c>
      <c r="I5809" s="32">
        <v>-58779.81</v>
      </c>
      <c r="J5809" s="32">
        <v>-638.91999999999825</v>
      </c>
      <c r="K5809" s="32">
        <v>0</v>
      </c>
      <c r="L5809" s="32"/>
    </row>
    <row r="5810" spans="1:12">
      <c r="A5810" s="56"/>
      <c r="B5810" s="56" t="s">
        <v>889</v>
      </c>
      <c r="C5810" s="56" t="s">
        <v>888</v>
      </c>
      <c r="D5810" s="32">
        <v>821584</v>
      </c>
      <c r="E5810" s="32">
        <v>-371878</v>
      </c>
      <c r="F5810" s="32">
        <v>449705</v>
      </c>
      <c r="G5810" s="32">
        <v>-20132.62</v>
      </c>
      <c r="H5810" s="32">
        <v>-20353.86</v>
      </c>
      <c r="I5810" s="32">
        <v>-20353.86</v>
      </c>
      <c r="J5810" s="32">
        <v>-221.2400000000016</v>
      </c>
      <c r="K5810" s="32">
        <v>0</v>
      </c>
      <c r="L5810" s="32"/>
    </row>
    <row r="5811" spans="1:12">
      <c r="A5811" s="56"/>
      <c r="B5811" s="56" t="s">
        <v>891</v>
      </c>
      <c r="C5811" s="56" t="s">
        <v>890</v>
      </c>
      <c r="D5811" s="32">
        <v>821584</v>
      </c>
      <c r="E5811" s="32">
        <v>-371878</v>
      </c>
      <c r="F5811" s="32">
        <v>449705</v>
      </c>
      <c r="G5811" s="32">
        <v>-20132.62</v>
      </c>
      <c r="H5811" s="32">
        <v>-20353.86</v>
      </c>
      <c r="I5811" s="32">
        <v>-20353.86</v>
      </c>
      <c r="J5811" s="32">
        <v>-221.2400000000016</v>
      </c>
      <c r="K5811" s="32">
        <v>0</v>
      </c>
      <c r="L5811" s="32"/>
    </row>
    <row r="5812" spans="1:12">
      <c r="A5812" s="56"/>
      <c r="B5812" s="56" t="s">
        <v>893</v>
      </c>
      <c r="C5812" s="56" t="s">
        <v>892</v>
      </c>
      <c r="D5812" s="32">
        <v>754993</v>
      </c>
      <c r="E5812" s="32">
        <v>-341737</v>
      </c>
      <c r="F5812" s="32">
        <v>413256</v>
      </c>
      <c r="G5812" s="32">
        <v>-18500.849999999999</v>
      </c>
      <c r="H5812" s="32">
        <v>-18704.169999999998</v>
      </c>
      <c r="I5812" s="32">
        <v>-18704.16</v>
      </c>
      <c r="J5812" s="32">
        <v>-203.31999999999971</v>
      </c>
      <c r="K5812" s="32">
        <v>9.9999999983992893E-3</v>
      </c>
      <c r="L5812" s="32"/>
    </row>
    <row r="5813" spans="1:12">
      <c r="A5813" s="56"/>
      <c r="B5813" s="56" t="s">
        <v>895</v>
      </c>
      <c r="C5813" s="56" t="s">
        <v>894</v>
      </c>
      <c r="D5813" s="32">
        <v>2021978</v>
      </c>
      <c r="E5813" s="32">
        <v>-922207</v>
      </c>
      <c r="F5813" s="32">
        <v>1099771</v>
      </c>
      <c r="G5813" s="32">
        <v>-49633.63</v>
      </c>
      <c r="H5813" s="32">
        <v>-50179.05</v>
      </c>
      <c r="I5813" s="32">
        <v>-50179.05</v>
      </c>
      <c r="J5813" s="32">
        <v>-545.42000000000553</v>
      </c>
      <c r="K5813" s="32">
        <v>0</v>
      </c>
      <c r="L5813" s="32"/>
    </row>
    <row r="5814" spans="1:12">
      <c r="A5814" s="56"/>
      <c r="B5814" s="56" t="s">
        <v>897</v>
      </c>
      <c r="C5814" s="56" t="s">
        <v>896</v>
      </c>
      <c r="D5814" s="32">
        <v>797750</v>
      </c>
      <c r="E5814" s="32">
        <v>-353537</v>
      </c>
      <c r="F5814" s="32">
        <v>444213</v>
      </c>
      <c r="G5814" s="32">
        <v>-19457.22</v>
      </c>
      <c r="H5814" s="32">
        <v>-19671.03</v>
      </c>
      <c r="I5814" s="32">
        <v>-19671.03</v>
      </c>
      <c r="J5814" s="32">
        <v>-213.80999999999767</v>
      </c>
      <c r="K5814" s="32">
        <v>0</v>
      </c>
      <c r="L5814" s="32"/>
    </row>
    <row r="5815" spans="1:12">
      <c r="A5815" s="56"/>
      <c r="B5815" s="56" t="s">
        <v>899</v>
      </c>
      <c r="C5815" s="56" t="s">
        <v>898</v>
      </c>
      <c r="D5815" s="32">
        <v>94500</v>
      </c>
      <c r="E5815" s="32">
        <v>-41879</v>
      </c>
      <c r="F5815" s="32">
        <v>52621</v>
      </c>
      <c r="G5815" s="32">
        <v>-2304.87</v>
      </c>
      <c r="H5815" s="32">
        <v>-2330.19</v>
      </c>
      <c r="I5815" s="32">
        <v>-2330.1999999999998</v>
      </c>
      <c r="J5815" s="32">
        <v>-25.320000000000164</v>
      </c>
      <c r="K5815" s="32">
        <v>-9.9999999997635314E-3</v>
      </c>
      <c r="L5815" s="32"/>
    </row>
    <row r="5816" spans="1:12">
      <c r="A5816" s="56"/>
      <c r="B5816" s="56" t="s">
        <v>901</v>
      </c>
      <c r="C5816" s="56" t="s">
        <v>900</v>
      </c>
      <c r="D5816" s="32">
        <v>58500</v>
      </c>
      <c r="E5816" s="32">
        <v>-25925</v>
      </c>
      <c r="F5816" s="32">
        <v>32575</v>
      </c>
      <c r="G5816" s="32">
        <v>-1426.82</v>
      </c>
      <c r="H5816" s="32">
        <v>-1442.5</v>
      </c>
      <c r="I5816" s="32">
        <v>-1442.5</v>
      </c>
      <c r="J5816" s="32">
        <v>-15.680000000000064</v>
      </c>
      <c r="K5816" s="32">
        <v>0</v>
      </c>
      <c r="L5816" s="32"/>
    </row>
    <row r="5817" spans="1:12">
      <c r="A5817" s="56"/>
      <c r="B5817" s="56" t="s">
        <v>903</v>
      </c>
      <c r="C5817" s="56" t="s">
        <v>902</v>
      </c>
      <c r="D5817" s="32">
        <v>61875</v>
      </c>
      <c r="E5817" s="32">
        <v>-27421</v>
      </c>
      <c r="F5817" s="32">
        <v>34454</v>
      </c>
      <c r="G5817" s="32">
        <v>-1509.14</v>
      </c>
      <c r="H5817" s="32">
        <v>-1525.72</v>
      </c>
      <c r="I5817" s="32">
        <v>-1525.72</v>
      </c>
      <c r="J5817" s="32">
        <v>-16.579999999999927</v>
      </c>
      <c r="K5817" s="32">
        <v>0</v>
      </c>
      <c r="L5817" s="32"/>
    </row>
    <row r="5818" spans="1:12">
      <c r="A5818" s="56"/>
      <c r="B5818" s="56" t="s">
        <v>905</v>
      </c>
      <c r="C5818" s="56" t="s">
        <v>904</v>
      </c>
      <c r="D5818" s="32">
        <v>121500</v>
      </c>
      <c r="E5818" s="32">
        <v>-53845</v>
      </c>
      <c r="F5818" s="32">
        <v>67655</v>
      </c>
      <c r="G5818" s="32">
        <v>-2963.4</v>
      </c>
      <c r="H5818" s="32">
        <v>-2995.96</v>
      </c>
      <c r="I5818" s="32">
        <v>-2995.97</v>
      </c>
      <c r="J5818" s="32">
        <v>-32.559999999999945</v>
      </c>
      <c r="K5818" s="32">
        <v>-9.9999999997635314E-3</v>
      </c>
      <c r="L5818" s="32"/>
    </row>
    <row r="5819" spans="1:12">
      <c r="A5819" s="56"/>
      <c r="B5819" s="56" t="s">
        <v>907</v>
      </c>
      <c r="C5819" s="56" t="s">
        <v>906</v>
      </c>
      <c r="D5819" s="32">
        <v>248891</v>
      </c>
      <c r="E5819" s="32">
        <v>-111692</v>
      </c>
      <c r="F5819" s="32">
        <v>137200</v>
      </c>
      <c r="G5819" s="32">
        <v>-6087.24</v>
      </c>
      <c r="H5819" s="32">
        <v>-6154.14</v>
      </c>
      <c r="I5819" s="32">
        <v>-6154.14</v>
      </c>
      <c r="J5819" s="32">
        <v>-66.900000000000546</v>
      </c>
      <c r="K5819" s="32">
        <v>0</v>
      </c>
      <c r="L5819" s="32"/>
    </row>
    <row r="5820" spans="1:12">
      <c r="A5820" s="56"/>
      <c r="B5820" s="56" t="s">
        <v>909</v>
      </c>
      <c r="C5820" s="56" t="s">
        <v>908</v>
      </c>
      <c r="D5820" s="32">
        <v>248891</v>
      </c>
      <c r="E5820" s="32">
        <v>-111692</v>
      </c>
      <c r="F5820" s="32">
        <v>137200</v>
      </c>
      <c r="G5820" s="32">
        <v>-6087.24</v>
      </c>
      <c r="H5820" s="32">
        <v>-6154.14</v>
      </c>
      <c r="I5820" s="32">
        <v>-6154.14</v>
      </c>
      <c r="J5820" s="32">
        <v>-66.900000000000546</v>
      </c>
      <c r="K5820" s="32">
        <v>0</v>
      </c>
      <c r="L5820" s="32"/>
    </row>
    <row r="5821" spans="1:12">
      <c r="A5821" s="56"/>
      <c r="B5821" s="56" t="s">
        <v>911</v>
      </c>
      <c r="C5821" s="56" t="s">
        <v>910</v>
      </c>
      <c r="D5821" s="32">
        <v>248891</v>
      </c>
      <c r="E5821" s="32">
        <v>-111692</v>
      </c>
      <c r="F5821" s="32">
        <v>137200</v>
      </c>
      <c r="G5821" s="32">
        <v>-6087.24</v>
      </c>
      <c r="H5821" s="32">
        <v>-6154.14</v>
      </c>
      <c r="I5821" s="32">
        <v>-6154.14</v>
      </c>
      <c r="J5821" s="32">
        <v>-66.900000000000546</v>
      </c>
      <c r="K5821" s="32">
        <v>0</v>
      </c>
      <c r="L5821" s="32"/>
    </row>
    <row r="5822" spans="1:12">
      <c r="A5822" s="56"/>
      <c r="B5822" s="56" t="s">
        <v>913</v>
      </c>
      <c r="C5822" s="56" t="s">
        <v>912</v>
      </c>
      <c r="D5822" s="32">
        <v>393221</v>
      </c>
      <c r="E5822" s="32">
        <v>-176291</v>
      </c>
      <c r="F5822" s="32">
        <v>216930</v>
      </c>
      <c r="G5822" s="32">
        <v>-9615.1299999999992</v>
      </c>
      <c r="H5822" s="32">
        <v>-9720.7900000000009</v>
      </c>
      <c r="I5822" s="32">
        <v>-9720.7900000000009</v>
      </c>
      <c r="J5822" s="32">
        <v>-105.66000000000167</v>
      </c>
      <c r="K5822" s="32">
        <v>0</v>
      </c>
      <c r="L5822" s="32"/>
    </row>
    <row r="5823" spans="1:12">
      <c r="A5823" s="56"/>
      <c r="B5823" s="56" t="s">
        <v>915</v>
      </c>
      <c r="C5823" s="56" t="s">
        <v>914</v>
      </c>
      <c r="D5823" s="32">
        <v>36037</v>
      </c>
      <c r="E5823" s="32">
        <v>-16156</v>
      </c>
      <c r="F5823" s="32">
        <v>19881</v>
      </c>
      <c r="G5823" s="32">
        <v>-881.19</v>
      </c>
      <c r="H5823" s="32">
        <v>-890.87</v>
      </c>
      <c r="I5823" s="32">
        <v>-890.87</v>
      </c>
      <c r="J5823" s="32">
        <v>-9.67999999999995</v>
      </c>
      <c r="K5823" s="32">
        <v>0</v>
      </c>
      <c r="L5823" s="32"/>
    </row>
    <row r="5824" spans="1:12">
      <c r="A5824" s="56"/>
      <c r="B5824" s="56" t="s">
        <v>917</v>
      </c>
      <c r="C5824" s="56" t="s">
        <v>916</v>
      </c>
      <c r="D5824" s="32">
        <v>22772</v>
      </c>
      <c r="E5824" s="32">
        <v>-10209</v>
      </c>
      <c r="F5824" s="32">
        <v>12563</v>
      </c>
      <c r="G5824" s="32">
        <v>-556.83000000000004</v>
      </c>
      <c r="H5824" s="32">
        <v>-562.95000000000005</v>
      </c>
      <c r="I5824" s="32">
        <v>-562.94000000000005</v>
      </c>
      <c r="J5824" s="32">
        <v>-6.1200000000000045</v>
      </c>
      <c r="K5824" s="32">
        <v>9.9999999999909051E-3</v>
      </c>
      <c r="L5824" s="32"/>
    </row>
    <row r="5825" spans="1:12">
      <c r="A5825" s="56"/>
      <c r="B5825" s="56" t="s">
        <v>919</v>
      </c>
      <c r="C5825" s="56" t="s">
        <v>918</v>
      </c>
      <c r="D5825" s="32">
        <v>36038</v>
      </c>
      <c r="E5825" s="32">
        <v>-16157</v>
      </c>
      <c r="F5825" s="32">
        <v>19881</v>
      </c>
      <c r="G5825" s="32">
        <v>-881.2</v>
      </c>
      <c r="H5825" s="32">
        <v>-890.88</v>
      </c>
      <c r="I5825" s="32">
        <v>-890.88</v>
      </c>
      <c r="J5825" s="32">
        <v>-9.67999999999995</v>
      </c>
      <c r="K5825" s="32">
        <v>0</v>
      </c>
      <c r="L5825" s="32"/>
    </row>
    <row r="5826" spans="1:12">
      <c r="A5826" s="56"/>
      <c r="B5826" s="56" t="s">
        <v>921</v>
      </c>
      <c r="C5826" s="56" t="s">
        <v>920</v>
      </c>
      <c r="D5826" s="32">
        <v>990085</v>
      </c>
      <c r="E5826" s="32">
        <v>-451997</v>
      </c>
      <c r="F5826" s="32">
        <v>538088</v>
      </c>
      <c r="G5826" s="32">
        <v>-24308.959999999999</v>
      </c>
      <c r="H5826" s="32">
        <v>-24576.09</v>
      </c>
      <c r="I5826" s="32">
        <v>-24576.09</v>
      </c>
      <c r="J5826" s="32">
        <v>-267.13000000000102</v>
      </c>
      <c r="K5826" s="32">
        <v>0</v>
      </c>
      <c r="L5826" s="32"/>
    </row>
    <row r="5827" spans="1:12">
      <c r="A5827" s="56"/>
      <c r="B5827" s="56" t="s">
        <v>923</v>
      </c>
      <c r="C5827" s="56" t="s">
        <v>922</v>
      </c>
      <c r="D5827" s="32">
        <v>299250</v>
      </c>
      <c r="E5827" s="32">
        <v>-136874</v>
      </c>
      <c r="F5827" s="32">
        <v>162376</v>
      </c>
      <c r="G5827" s="32">
        <v>-7350.5</v>
      </c>
      <c r="H5827" s="32">
        <v>-7431.27</v>
      </c>
      <c r="I5827" s="32">
        <v>-7431.28</v>
      </c>
      <c r="J5827" s="32">
        <v>-80.770000000000437</v>
      </c>
      <c r="K5827" s="32">
        <v>-9.999999999308784E-3</v>
      </c>
      <c r="L5827" s="32"/>
    </row>
    <row r="5828" spans="1:12">
      <c r="A5828" s="56"/>
      <c r="B5828" s="56" t="s">
        <v>925</v>
      </c>
      <c r="C5828" s="56" t="s">
        <v>924</v>
      </c>
      <c r="D5828" s="32">
        <v>177188</v>
      </c>
      <c r="E5828" s="32">
        <v>-81044</v>
      </c>
      <c r="F5828" s="32">
        <v>96144</v>
      </c>
      <c r="G5828" s="32">
        <v>-4352.28</v>
      </c>
      <c r="H5828" s="32">
        <v>-4400.1099999999997</v>
      </c>
      <c r="I5828" s="32">
        <v>-4400.1099999999997</v>
      </c>
      <c r="J5828" s="32">
        <v>-47.829999999999927</v>
      </c>
      <c r="K5828" s="32">
        <v>0</v>
      </c>
      <c r="L5828" s="32"/>
    </row>
    <row r="5829" spans="1:12">
      <c r="A5829" s="56"/>
      <c r="B5829" s="56" t="s">
        <v>927</v>
      </c>
      <c r="C5829" s="56" t="s">
        <v>926</v>
      </c>
      <c r="D5829" s="32">
        <v>1690650</v>
      </c>
      <c r="E5829" s="32">
        <v>-765614</v>
      </c>
      <c r="F5829" s="32">
        <v>925036</v>
      </c>
      <c r="G5829" s="32">
        <v>-41433.269999999997</v>
      </c>
      <c r="H5829" s="32">
        <v>-41888.57</v>
      </c>
      <c r="I5829" s="32">
        <v>-41888.58</v>
      </c>
      <c r="J5829" s="32">
        <v>-455.30000000000291</v>
      </c>
      <c r="K5829" s="32">
        <v>-1.0000000002037268E-2</v>
      </c>
      <c r="L5829" s="32"/>
    </row>
    <row r="5830" spans="1:12">
      <c r="A5830" s="56"/>
      <c r="B5830" s="56" t="s">
        <v>929</v>
      </c>
      <c r="C5830" s="56" t="s">
        <v>928</v>
      </c>
      <c r="D5830" s="32">
        <v>2024900</v>
      </c>
      <c r="E5830" s="32">
        <v>-916980</v>
      </c>
      <c r="F5830" s="32">
        <v>1107920</v>
      </c>
      <c r="G5830" s="32">
        <v>-49624.82</v>
      </c>
      <c r="H5830" s="32">
        <v>-50170.14</v>
      </c>
      <c r="I5830" s="32">
        <v>-50170.14</v>
      </c>
      <c r="J5830" s="32">
        <v>-545.31999999999971</v>
      </c>
      <c r="K5830" s="32">
        <v>0</v>
      </c>
      <c r="L5830" s="32"/>
    </row>
    <row r="5831" spans="1:12">
      <c r="A5831" s="56"/>
      <c r="B5831" s="56" t="s">
        <v>3747</v>
      </c>
      <c r="C5831" s="56" t="s">
        <v>3769</v>
      </c>
      <c r="D5831" s="32">
        <v>232466</v>
      </c>
      <c r="E5831" s="32">
        <v>-87187</v>
      </c>
      <c r="F5831" s="32">
        <v>145279</v>
      </c>
      <c r="G5831" s="32">
        <v>-5505.94</v>
      </c>
      <c r="H5831" s="32">
        <v>-5566.45</v>
      </c>
      <c r="I5831" s="32">
        <v>-5566.44</v>
      </c>
      <c r="J5831" s="32">
        <v>-60.510000000000218</v>
      </c>
      <c r="K5831" s="32">
        <v>1.0000000000218279E-2</v>
      </c>
      <c r="L5831" s="32"/>
    </row>
    <row r="5832" spans="1:12">
      <c r="A5832" s="56"/>
      <c r="B5832" s="56" t="s">
        <v>3771</v>
      </c>
      <c r="C5832" s="56" t="s">
        <v>3770</v>
      </c>
      <c r="D5832" s="32">
        <v>25197</v>
      </c>
      <c r="E5832" s="32">
        <v>-9580</v>
      </c>
      <c r="F5832" s="32">
        <v>15617</v>
      </c>
      <c r="G5832" s="32">
        <v>-596.84</v>
      </c>
      <c r="H5832" s="32">
        <v>-603.41</v>
      </c>
      <c r="I5832" s="32">
        <v>-603.4</v>
      </c>
      <c r="J5832" s="32">
        <v>-6.5699999999999363</v>
      </c>
      <c r="K5832" s="32">
        <v>9.9999999999909051E-3</v>
      </c>
      <c r="L5832" s="32"/>
    </row>
    <row r="5833" spans="1:12">
      <c r="A5833" s="56"/>
      <c r="B5833" s="56" t="s">
        <v>3773</v>
      </c>
      <c r="C5833" s="56" t="s">
        <v>3772</v>
      </c>
      <c r="D5833" s="32">
        <v>61290</v>
      </c>
      <c r="E5833" s="32">
        <v>-23303</v>
      </c>
      <c r="F5833" s="32">
        <v>37987</v>
      </c>
      <c r="G5833" s="32">
        <v>-1451.78</v>
      </c>
      <c r="H5833" s="32">
        <v>-1467.74</v>
      </c>
      <c r="I5833" s="32">
        <v>-1467.74</v>
      </c>
      <c r="J5833" s="32">
        <v>-15.960000000000036</v>
      </c>
      <c r="K5833" s="32">
        <v>0</v>
      </c>
      <c r="L5833" s="32"/>
    </row>
    <row r="5834" spans="1:12">
      <c r="A5834" s="56"/>
      <c r="B5834" s="56" t="s">
        <v>931</v>
      </c>
      <c r="C5834" s="56" t="s">
        <v>930</v>
      </c>
      <c r="D5834" s="32">
        <v>99600</v>
      </c>
      <c r="E5834" s="32">
        <v>-43606</v>
      </c>
      <c r="F5834" s="32">
        <v>55994</v>
      </c>
      <c r="G5834" s="32">
        <v>-2422.91</v>
      </c>
      <c r="H5834" s="32">
        <v>-2449.5300000000002</v>
      </c>
      <c r="I5834" s="32">
        <v>-2449.5300000000002</v>
      </c>
      <c r="J5834" s="32">
        <v>-26.620000000000346</v>
      </c>
      <c r="K5834" s="32">
        <v>0</v>
      </c>
      <c r="L5834" s="32"/>
    </row>
    <row r="5835" spans="1:12">
      <c r="A5835" s="56"/>
      <c r="B5835" s="56" t="s">
        <v>933</v>
      </c>
      <c r="C5835" s="56" t="s">
        <v>932</v>
      </c>
      <c r="D5835" s="32">
        <v>15452</v>
      </c>
      <c r="E5835" s="32">
        <v>-6765</v>
      </c>
      <c r="F5835" s="32">
        <v>8687</v>
      </c>
      <c r="G5835" s="32">
        <v>-375.89</v>
      </c>
      <c r="H5835" s="32">
        <v>-380.02</v>
      </c>
      <c r="I5835" s="32">
        <v>-380.03</v>
      </c>
      <c r="J5835" s="32">
        <v>-4.1299999999999955</v>
      </c>
      <c r="K5835" s="32">
        <v>-9.9999999999909051E-3</v>
      </c>
      <c r="L5835" s="32"/>
    </row>
    <row r="5836" spans="1:12">
      <c r="A5836" s="56"/>
      <c r="B5836" s="56" t="s">
        <v>935</v>
      </c>
      <c r="C5836" s="56" t="s">
        <v>934</v>
      </c>
      <c r="D5836" s="32">
        <v>11666</v>
      </c>
      <c r="E5836" s="32">
        <v>-5107</v>
      </c>
      <c r="F5836" s="32">
        <v>6559</v>
      </c>
      <c r="G5836" s="32">
        <v>-283.79000000000002</v>
      </c>
      <c r="H5836" s="32">
        <v>-286.91000000000003</v>
      </c>
      <c r="I5836" s="32">
        <v>-286.91000000000003</v>
      </c>
      <c r="J5836" s="32">
        <v>-3.1200000000000045</v>
      </c>
      <c r="K5836" s="32">
        <v>0</v>
      </c>
      <c r="L5836" s="32"/>
    </row>
    <row r="5837" spans="1:12">
      <c r="A5837" s="56"/>
      <c r="B5837" s="56" t="s">
        <v>937</v>
      </c>
      <c r="C5837" s="56" t="s">
        <v>936</v>
      </c>
      <c r="D5837" s="32">
        <v>31822</v>
      </c>
      <c r="E5837" s="32">
        <v>-13932</v>
      </c>
      <c r="F5837" s="32">
        <v>17890</v>
      </c>
      <c r="G5837" s="32">
        <v>-774.11</v>
      </c>
      <c r="H5837" s="32">
        <v>-782.62</v>
      </c>
      <c r="I5837" s="32">
        <v>-782.63</v>
      </c>
      <c r="J5837" s="32">
        <v>-8.5099999999999909</v>
      </c>
      <c r="K5837" s="32">
        <v>-9.9999999999909051E-3</v>
      </c>
      <c r="L5837" s="32"/>
    </row>
    <row r="5838" spans="1:12">
      <c r="A5838" s="56"/>
      <c r="B5838" s="56" t="s">
        <v>939</v>
      </c>
      <c r="C5838" s="56" t="s">
        <v>938</v>
      </c>
      <c r="D5838" s="32">
        <v>60026</v>
      </c>
      <c r="E5838" s="32">
        <v>-26280</v>
      </c>
      <c r="F5838" s="32">
        <v>33746</v>
      </c>
      <c r="G5838" s="32">
        <v>-1460.21</v>
      </c>
      <c r="H5838" s="32">
        <v>-1476.27</v>
      </c>
      <c r="I5838" s="32">
        <v>-1476.26</v>
      </c>
      <c r="J5838" s="32">
        <v>-16.059999999999945</v>
      </c>
      <c r="K5838" s="32">
        <v>9.9999999999909051E-3</v>
      </c>
      <c r="L5838" s="32"/>
    </row>
    <row r="5839" spans="1:12">
      <c r="A5839" s="56"/>
      <c r="B5839" s="56" t="s">
        <v>941</v>
      </c>
      <c r="C5839" s="56" t="s">
        <v>940</v>
      </c>
      <c r="D5839" s="32">
        <v>54609</v>
      </c>
      <c r="E5839" s="32">
        <v>-23908</v>
      </c>
      <c r="F5839" s="32">
        <v>30701</v>
      </c>
      <c r="G5839" s="32">
        <v>-1328.44</v>
      </c>
      <c r="H5839" s="32">
        <v>-1343.04</v>
      </c>
      <c r="I5839" s="32">
        <v>-1343.03</v>
      </c>
      <c r="J5839" s="32">
        <v>-14.599999999999909</v>
      </c>
      <c r="K5839" s="32">
        <v>9.9999999999909051E-3</v>
      </c>
      <c r="L5839" s="32"/>
    </row>
    <row r="5840" spans="1:12">
      <c r="A5840" s="56"/>
      <c r="B5840" s="56" t="s">
        <v>943</v>
      </c>
      <c r="C5840" s="56" t="s">
        <v>942</v>
      </c>
      <c r="D5840" s="32">
        <v>16265</v>
      </c>
      <c r="E5840" s="32">
        <v>-7121</v>
      </c>
      <c r="F5840" s="32">
        <v>9144</v>
      </c>
      <c r="G5840" s="32">
        <v>-395.67</v>
      </c>
      <c r="H5840" s="32">
        <v>-400.02</v>
      </c>
      <c r="I5840" s="32">
        <v>-400.01</v>
      </c>
      <c r="J5840" s="32">
        <v>-4.3499999999999659</v>
      </c>
      <c r="K5840" s="32">
        <v>9.9999999999909051E-3</v>
      </c>
      <c r="L5840" s="32"/>
    </row>
    <row r="5841" spans="1:12">
      <c r="A5841" s="56"/>
      <c r="B5841" s="56" t="s">
        <v>945</v>
      </c>
      <c r="C5841" s="56" t="s">
        <v>944</v>
      </c>
      <c r="D5841" s="32">
        <v>22692</v>
      </c>
      <c r="E5841" s="32">
        <v>-9935</v>
      </c>
      <c r="F5841" s="32">
        <v>12757</v>
      </c>
      <c r="G5841" s="32">
        <v>-552.01</v>
      </c>
      <c r="H5841" s="32">
        <v>-558.08000000000004</v>
      </c>
      <c r="I5841" s="32">
        <v>-558.08000000000004</v>
      </c>
      <c r="J5841" s="32">
        <v>-6.07000000000005</v>
      </c>
      <c r="K5841" s="32">
        <v>0</v>
      </c>
      <c r="L5841" s="32"/>
    </row>
    <row r="5842" spans="1:12">
      <c r="A5842" s="56"/>
      <c r="B5842" s="56" t="s">
        <v>947</v>
      </c>
      <c r="C5842" s="56" t="s">
        <v>946</v>
      </c>
      <c r="D5842" s="32">
        <v>38881</v>
      </c>
      <c r="E5842" s="32">
        <v>-17022</v>
      </c>
      <c r="F5842" s="32">
        <v>21859</v>
      </c>
      <c r="G5842" s="32">
        <v>-945.83</v>
      </c>
      <c r="H5842" s="32">
        <v>-956.23</v>
      </c>
      <c r="I5842" s="32">
        <v>-956.23</v>
      </c>
      <c r="J5842" s="32">
        <v>-10.399999999999977</v>
      </c>
      <c r="K5842" s="32">
        <v>0</v>
      </c>
      <c r="L5842" s="32"/>
    </row>
    <row r="5843" spans="1:12">
      <c r="A5843" s="56"/>
      <c r="B5843" s="56" t="s">
        <v>949</v>
      </c>
      <c r="C5843" s="56" t="s">
        <v>948</v>
      </c>
      <c r="D5843" s="32">
        <v>658125</v>
      </c>
      <c r="E5843" s="32">
        <v>-288133</v>
      </c>
      <c r="F5843" s="32">
        <v>369992</v>
      </c>
      <c r="G5843" s="32">
        <v>-16009.79</v>
      </c>
      <c r="H5843" s="32">
        <v>-16185.73</v>
      </c>
      <c r="I5843" s="32">
        <v>-16185.72</v>
      </c>
      <c r="J5843" s="32">
        <v>-175.93999999999869</v>
      </c>
      <c r="K5843" s="32">
        <v>1.0000000000218279E-2</v>
      </c>
      <c r="L5843" s="32"/>
    </row>
    <row r="5844" spans="1:12">
      <c r="A5844" s="56"/>
      <c r="B5844" s="56" t="s">
        <v>951</v>
      </c>
      <c r="C5844" s="56" t="s">
        <v>950</v>
      </c>
      <c r="D5844" s="32">
        <v>444487</v>
      </c>
      <c r="E5844" s="32">
        <v>-188156</v>
      </c>
      <c r="F5844" s="32">
        <v>256331</v>
      </c>
      <c r="G5844" s="32">
        <v>-10737.77</v>
      </c>
      <c r="H5844" s="32">
        <v>-10855.76</v>
      </c>
      <c r="I5844" s="32">
        <v>-10855.76</v>
      </c>
      <c r="J5844" s="32">
        <v>-117.98999999999978</v>
      </c>
      <c r="K5844" s="32">
        <v>0</v>
      </c>
      <c r="L5844" s="32"/>
    </row>
    <row r="5845" spans="1:12">
      <c r="A5845" s="56"/>
      <c r="B5845" s="56" t="s">
        <v>953</v>
      </c>
      <c r="C5845" s="56" t="s">
        <v>952</v>
      </c>
      <c r="D5845" s="32">
        <v>681975</v>
      </c>
      <c r="E5845" s="32">
        <v>-298575</v>
      </c>
      <c r="F5845" s="32">
        <v>383400</v>
      </c>
      <c r="G5845" s="32">
        <v>-16589.98</v>
      </c>
      <c r="H5845" s="32">
        <v>-16772.28</v>
      </c>
      <c r="I5845" s="32">
        <v>-16772.29</v>
      </c>
      <c r="J5845" s="32">
        <v>-182.29999999999927</v>
      </c>
      <c r="K5845" s="32">
        <v>-1.0000000002037268E-2</v>
      </c>
      <c r="L5845" s="32"/>
    </row>
    <row r="5846" spans="1:12">
      <c r="A5846" s="56"/>
      <c r="B5846" s="56" t="s">
        <v>955</v>
      </c>
      <c r="C5846" s="56" t="s">
        <v>954</v>
      </c>
      <c r="D5846" s="32">
        <v>137040</v>
      </c>
      <c r="E5846" s="32">
        <v>-60908</v>
      </c>
      <c r="F5846" s="32">
        <v>76132</v>
      </c>
      <c r="G5846" s="32">
        <v>-3344.54</v>
      </c>
      <c r="H5846" s="32">
        <v>-3381.29</v>
      </c>
      <c r="I5846" s="32">
        <v>-3381.29</v>
      </c>
      <c r="J5846" s="32">
        <v>-36.75</v>
      </c>
      <c r="K5846" s="32">
        <v>0</v>
      </c>
      <c r="L5846" s="32"/>
    </row>
    <row r="5847" spans="1:12">
      <c r="A5847" s="56"/>
      <c r="B5847" s="56" t="s">
        <v>957</v>
      </c>
      <c r="C5847" s="56" t="s">
        <v>956</v>
      </c>
      <c r="D5847" s="32">
        <v>25649</v>
      </c>
      <c r="E5847" s="32">
        <v>-11400</v>
      </c>
      <c r="F5847" s="32">
        <v>14249</v>
      </c>
      <c r="G5847" s="32">
        <v>-625.98</v>
      </c>
      <c r="H5847" s="32">
        <v>-632.85</v>
      </c>
      <c r="I5847" s="32">
        <v>-632.86</v>
      </c>
      <c r="J5847" s="32">
        <v>-6.8700000000000045</v>
      </c>
      <c r="K5847" s="32">
        <v>-9.9999999999909051E-3</v>
      </c>
      <c r="L5847" s="32"/>
    </row>
    <row r="5848" spans="1:12">
      <c r="A5848" s="56"/>
      <c r="B5848" s="56" t="s">
        <v>1865</v>
      </c>
      <c r="C5848" s="56" t="s">
        <v>1864</v>
      </c>
      <c r="D5848" s="32">
        <v>99070</v>
      </c>
      <c r="E5848" s="32">
        <v>-42359</v>
      </c>
      <c r="F5848" s="32">
        <v>56711</v>
      </c>
      <c r="G5848" s="32">
        <v>-2398.15</v>
      </c>
      <c r="H5848" s="32">
        <v>-2424.5</v>
      </c>
      <c r="I5848" s="32">
        <v>-2424.4899999999998</v>
      </c>
      <c r="J5848" s="32">
        <v>-26.349999999999909</v>
      </c>
      <c r="K5848" s="32">
        <v>1.0000000000218279E-2</v>
      </c>
      <c r="L5848" s="32"/>
    </row>
    <row r="5849" spans="1:12">
      <c r="A5849" s="56"/>
      <c r="B5849" s="56" t="s">
        <v>2870</v>
      </c>
      <c r="C5849" s="56" t="s">
        <v>2869</v>
      </c>
      <c r="D5849" s="32">
        <v>355454</v>
      </c>
      <c r="E5849" s="32">
        <v>-154557</v>
      </c>
      <c r="F5849" s="32">
        <v>200897</v>
      </c>
      <c r="G5849" s="32">
        <v>-8634.36</v>
      </c>
      <c r="H5849" s="32">
        <v>-8729.25</v>
      </c>
      <c r="I5849" s="32">
        <v>-8729.24</v>
      </c>
      <c r="J5849" s="32">
        <v>-94.889999999999418</v>
      </c>
      <c r="K5849" s="32">
        <v>1.0000000000218279E-2</v>
      </c>
      <c r="L5849" s="32"/>
    </row>
    <row r="5850" spans="1:12">
      <c r="A5850" s="56"/>
      <c r="B5850" s="56" t="s">
        <v>959</v>
      </c>
      <c r="C5850" s="56" t="s">
        <v>958</v>
      </c>
      <c r="D5850" s="32">
        <v>154100</v>
      </c>
      <c r="E5850" s="32">
        <v>-70484</v>
      </c>
      <c r="F5850" s="32">
        <v>83616</v>
      </c>
      <c r="G5850" s="32">
        <v>-3785.17</v>
      </c>
      <c r="H5850" s="32">
        <v>-3826.76</v>
      </c>
      <c r="I5850" s="32">
        <v>-3826.77</v>
      </c>
      <c r="J5850" s="32">
        <v>-41.590000000000146</v>
      </c>
      <c r="K5850" s="32">
        <v>-9.9999999997635314E-3</v>
      </c>
      <c r="L5850" s="32"/>
    </row>
    <row r="5851" spans="1:12">
      <c r="A5851" s="56"/>
      <c r="B5851" s="56" t="s">
        <v>961</v>
      </c>
      <c r="C5851" s="56" t="s">
        <v>960</v>
      </c>
      <c r="D5851" s="32">
        <v>70537</v>
      </c>
      <c r="E5851" s="32">
        <v>-29844</v>
      </c>
      <c r="F5851" s="32">
        <v>40693</v>
      </c>
      <c r="G5851" s="32">
        <v>-1703.84</v>
      </c>
      <c r="H5851" s="32">
        <v>-1722.56</v>
      </c>
      <c r="I5851" s="32">
        <v>-1722.56</v>
      </c>
      <c r="J5851" s="32">
        <v>-18.720000000000027</v>
      </c>
      <c r="K5851" s="32">
        <v>0</v>
      </c>
      <c r="L5851" s="32"/>
    </row>
    <row r="5852" spans="1:12">
      <c r="A5852" s="56"/>
      <c r="B5852" s="56" t="s">
        <v>963</v>
      </c>
      <c r="C5852" s="56" t="s">
        <v>962</v>
      </c>
      <c r="D5852" s="32">
        <v>15624</v>
      </c>
      <c r="E5852" s="32">
        <v>-6891</v>
      </c>
      <c r="F5852" s="32">
        <v>8733</v>
      </c>
      <c r="G5852" s="32">
        <v>-380.67</v>
      </c>
      <c r="H5852" s="32">
        <v>-384.85</v>
      </c>
      <c r="I5852" s="32">
        <v>-384.86</v>
      </c>
      <c r="J5852" s="32">
        <v>-4.1800000000000068</v>
      </c>
      <c r="K5852" s="32">
        <v>-9.9999999999909051E-3</v>
      </c>
      <c r="L5852" s="32"/>
    </row>
    <row r="5853" spans="1:12">
      <c r="A5853" s="56"/>
      <c r="B5853" s="56" t="s">
        <v>965</v>
      </c>
      <c r="C5853" s="56" t="s">
        <v>964</v>
      </c>
      <c r="D5853" s="32">
        <v>121257</v>
      </c>
      <c r="E5853" s="32">
        <v>-53477</v>
      </c>
      <c r="F5853" s="32">
        <v>67780</v>
      </c>
      <c r="G5853" s="32">
        <v>-2954.37</v>
      </c>
      <c r="H5853" s="32">
        <v>-2986.83</v>
      </c>
      <c r="I5853" s="32">
        <v>-2986.83</v>
      </c>
      <c r="J5853" s="32">
        <v>-32.460000000000036</v>
      </c>
      <c r="K5853" s="32">
        <v>0</v>
      </c>
      <c r="L5853" s="32"/>
    </row>
    <row r="5854" spans="1:12">
      <c r="A5854" s="56"/>
      <c r="B5854" s="56" t="s">
        <v>967</v>
      </c>
      <c r="C5854" s="56" t="s">
        <v>966</v>
      </c>
      <c r="D5854" s="32">
        <v>54936</v>
      </c>
      <c r="E5854" s="32">
        <v>-24228</v>
      </c>
      <c r="F5854" s="32">
        <v>30708</v>
      </c>
      <c r="G5854" s="32">
        <v>-1338.49</v>
      </c>
      <c r="H5854" s="32">
        <v>-1353.2</v>
      </c>
      <c r="I5854" s="32">
        <v>-1353.19</v>
      </c>
      <c r="J5854" s="32">
        <v>-14.710000000000036</v>
      </c>
      <c r="K5854" s="32">
        <v>9.9999999999909051E-3</v>
      </c>
      <c r="L5854" s="32"/>
    </row>
    <row r="5855" spans="1:12">
      <c r="A5855" s="56"/>
      <c r="B5855" s="56" t="s">
        <v>969</v>
      </c>
      <c r="C5855" s="56" t="s">
        <v>968</v>
      </c>
      <c r="D5855" s="32">
        <v>48658</v>
      </c>
      <c r="E5855" s="32">
        <v>-21459</v>
      </c>
      <c r="F5855" s="32">
        <v>27199</v>
      </c>
      <c r="G5855" s="32">
        <v>-1185.53</v>
      </c>
      <c r="H5855" s="32">
        <v>-1198.55</v>
      </c>
      <c r="I5855" s="32">
        <v>-1198.56</v>
      </c>
      <c r="J5855" s="32">
        <v>-13.019999999999982</v>
      </c>
      <c r="K5855" s="32">
        <v>-9.9999999999909051E-3</v>
      </c>
      <c r="L5855" s="32"/>
    </row>
    <row r="5856" spans="1:12">
      <c r="A5856" s="56"/>
      <c r="B5856" s="56" t="s">
        <v>971</v>
      </c>
      <c r="C5856" s="56" t="s">
        <v>970</v>
      </c>
      <c r="D5856" s="32">
        <v>53023</v>
      </c>
      <c r="E5856" s="32">
        <v>-23384</v>
      </c>
      <c r="F5856" s="32">
        <v>29639</v>
      </c>
      <c r="G5856" s="32">
        <v>-1291.8800000000001</v>
      </c>
      <c r="H5856" s="32">
        <v>-1306.08</v>
      </c>
      <c r="I5856" s="32">
        <v>-1306.07</v>
      </c>
      <c r="J5856" s="32">
        <v>-14.199999999999818</v>
      </c>
      <c r="K5856" s="32">
        <v>9.9999999999909051E-3</v>
      </c>
      <c r="L5856" s="32"/>
    </row>
    <row r="5857" spans="1:12">
      <c r="A5857" s="56"/>
      <c r="B5857" s="56" t="s">
        <v>973</v>
      </c>
      <c r="C5857" s="56" t="s">
        <v>972</v>
      </c>
      <c r="D5857" s="32">
        <v>73662</v>
      </c>
      <c r="E5857" s="32">
        <v>-32487</v>
      </c>
      <c r="F5857" s="32">
        <v>41175</v>
      </c>
      <c r="G5857" s="32">
        <v>-1794.74</v>
      </c>
      <c r="H5857" s="32">
        <v>-1814.46</v>
      </c>
      <c r="I5857" s="32">
        <v>-1814.46</v>
      </c>
      <c r="J5857" s="32">
        <v>-19.720000000000027</v>
      </c>
      <c r="K5857" s="32">
        <v>0</v>
      </c>
      <c r="L5857" s="32"/>
    </row>
    <row r="5858" spans="1:12">
      <c r="A5858" s="56"/>
      <c r="B5858" s="56" t="s">
        <v>975</v>
      </c>
      <c r="C5858" s="56" t="s">
        <v>974</v>
      </c>
      <c r="D5858" s="32">
        <v>35141</v>
      </c>
      <c r="E5858" s="32">
        <v>-15498</v>
      </c>
      <c r="F5858" s="32">
        <v>19643</v>
      </c>
      <c r="G5858" s="32">
        <v>-856.19</v>
      </c>
      <c r="H5858" s="32">
        <v>-865.61</v>
      </c>
      <c r="I5858" s="32">
        <v>-865.6</v>
      </c>
      <c r="J5858" s="32">
        <v>-9.4199999999999591</v>
      </c>
      <c r="K5858" s="32">
        <v>9.9999999999909051E-3</v>
      </c>
      <c r="L5858" s="32"/>
    </row>
    <row r="5859" spans="1:12">
      <c r="A5859" s="56"/>
      <c r="B5859" s="56" t="s">
        <v>977</v>
      </c>
      <c r="C5859" s="56" t="s">
        <v>976</v>
      </c>
      <c r="D5859" s="32">
        <v>97314</v>
      </c>
      <c r="E5859" s="32">
        <v>-42918</v>
      </c>
      <c r="F5859" s="32">
        <v>54396</v>
      </c>
      <c r="G5859" s="32">
        <v>-2371.0100000000002</v>
      </c>
      <c r="H5859" s="32">
        <v>-2397.06</v>
      </c>
      <c r="I5859" s="32">
        <v>-2397.06</v>
      </c>
      <c r="J5859" s="32">
        <v>-26.049999999999727</v>
      </c>
      <c r="K5859" s="32">
        <v>0</v>
      </c>
      <c r="L5859" s="32"/>
    </row>
    <row r="5860" spans="1:12">
      <c r="A5860" s="56"/>
      <c r="B5860" s="56" t="s">
        <v>979</v>
      </c>
      <c r="C5860" s="56" t="s">
        <v>978</v>
      </c>
      <c r="D5860" s="32">
        <v>50008</v>
      </c>
      <c r="E5860" s="32">
        <v>-22055</v>
      </c>
      <c r="F5860" s="32">
        <v>27953</v>
      </c>
      <c r="G5860" s="32">
        <v>-1218.42</v>
      </c>
      <c r="H5860" s="32">
        <v>-1231.81</v>
      </c>
      <c r="I5860" s="32">
        <v>-1231.81</v>
      </c>
      <c r="J5860" s="32">
        <v>-13.389999999999873</v>
      </c>
      <c r="K5860" s="32">
        <v>0</v>
      </c>
      <c r="L5860" s="32"/>
    </row>
    <row r="5861" spans="1:12">
      <c r="A5861" s="56"/>
      <c r="B5861" s="56" t="s">
        <v>981</v>
      </c>
      <c r="C5861" s="56" t="s">
        <v>980</v>
      </c>
      <c r="D5861" s="32">
        <v>92368</v>
      </c>
      <c r="E5861" s="32">
        <v>-40736</v>
      </c>
      <c r="F5861" s="32">
        <v>51632</v>
      </c>
      <c r="G5861" s="32">
        <v>-2250.5</v>
      </c>
      <c r="H5861" s="32">
        <v>-2275.23</v>
      </c>
      <c r="I5861" s="32">
        <v>-2275.23</v>
      </c>
      <c r="J5861" s="32">
        <v>-24.730000000000018</v>
      </c>
      <c r="K5861" s="32">
        <v>0</v>
      </c>
      <c r="L5861" s="32"/>
    </row>
    <row r="5862" spans="1:12">
      <c r="A5862" s="56"/>
      <c r="B5862" s="56" t="s">
        <v>983</v>
      </c>
      <c r="C5862" s="56" t="s">
        <v>982</v>
      </c>
      <c r="D5862" s="32">
        <v>84375</v>
      </c>
      <c r="E5862" s="32">
        <v>-38027</v>
      </c>
      <c r="F5862" s="32">
        <v>46348</v>
      </c>
      <c r="G5862" s="32">
        <v>-2065.58</v>
      </c>
      <c r="H5862" s="32">
        <v>-2088.2800000000002</v>
      </c>
      <c r="I5862" s="32">
        <v>-2088.29</v>
      </c>
      <c r="J5862" s="32">
        <v>-22.700000000000273</v>
      </c>
      <c r="K5862" s="32">
        <v>-9.9999999997635314E-3</v>
      </c>
      <c r="L5862" s="32"/>
    </row>
    <row r="5863" spans="1:12">
      <c r="A5863" s="56"/>
      <c r="B5863" s="56" t="s">
        <v>985</v>
      </c>
      <c r="C5863" s="56" t="s">
        <v>984</v>
      </c>
      <c r="D5863" s="32">
        <v>163440</v>
      </c>
      <c r="E5863" s="32">
        <v>-66592</v>
      </c>
      <c r="F5863" s="32">
        <v>96848</v>
      </c>
      <c r="G5863" s="32">
        <v>-3919.15</v>
      </c>
      <c r="H5863" s="32">
        <v>-3962.22</v>
      </c>
      <c r="I5863" s="32">
        <v>-3962.22</v>
      </c>
      <c r="J5863" s="32">
        <v>-43.069999999999709</v>
      </c>
      <c r="K5863" s="32">
        <v>0</v>
      </c>
      <c r="L5863" s="32"/>
    </row>
    <row r="5864" spans="1:12">
      <c r="A5864" s="56"/>
      <c r="B5864" s="56" t="s">
        <v>987</v>
      </c>
      <c r="C5864" s="56" t="s">
        <v>986</v>
      </c>
      <c r="D5864" s="32">
        <v>5139392</v>
      </c>
      <c r="E5864" s="32">
        <v>-2046424</v>
      </c>
      <c r="F5864" s="32">
        <v>3092968</v>
      </c>
      <c r="G5864" s="32">
        <v>-122717.94</v>
      </c>
      <c r="H5864" s="32">
        <v>-124066.5</v>
      </c>
      <c r="I5864" s="32">
        <v>-124066.49</v>
      </c>
      <c r="J5864" s="32">
        <v>-1348.5599999999977</v>
      </c>
      <c r="K5864" s="32">
        <v>9.9999999947613105E-3</v>
      </c>
      <c r="L5864" s="32"/>
    </row>
    <row r="5865" spans="1:12">
      <c r="A5865" s="56"/>
      <c r="B5865" s="56" t="s">
        <v>989</v>
      </c>
      <c r="C5865" s="56" t="s">
        <v>988</v>
      </c>
      <c r="D5865" s="32">
        <v>75722</v>
      </c>
      <c r="E5865" s="32">
        <v>-31620</v>
      </c>
      <c r="F5865" s="32">
        <v>44102</v>
      </c>
      <c r="G5865" s="32">
        <v>-1824.33</v>
      </c>
      <c r="H5865" s="32">
        <v>-1844.37</v>
      </c>
      <c r="I5865" s="32">
        <v>-1844.38</v>
      </c>
      <c r="J5865" s="32">
        <v>-20.039999999999964</v>
      </c>
      <c r="K5865" s="32">
        <v>-1.0000000000218279E-2</v>
      </c>
      <c r="L5865" s="32"/>
    </row>
    <row r="5866" spans="1:12">
      <c r="A5866" s="56"/>
      <c r="B5866" s="56" t="s">
        <v>991</v>
      </c>
      <c r="C5866" s="56" t="s">
        <v>990</v>
      </c>
      <c r="D5866" s="32">
        <v>34158</v>
      </c>
      <c r="E5866" s="32">
        <v>-14264</v>
      </c>
      <c r="F5866" s="32">
        <v>19894</v>
      </c>
      <c r="G5866" s="32">
        <v>-822.96</v>
      </c>
      <c r="H5866" s="32">
        <v>-832</v>
      </c>
      <c r="I5866" s="32">
        <v>-832</v>
      </c>
      <c r="J5866" s="32">
        <v>-9.0399999999999636</v>
      </c>
      <c r="K5866" s="32">
        <v>0</v>
      </c>
      <c r="L5866" s="32"/>
    </row>
    <row r="5867" spans="1:12">
      <c r="A5867" s="56"/>
      <c r="B5867" s="56" t="s">
        <v>993</v>
      </c>
      <c r="C5867" s="56" t="s">
        <v>992</v>
      </c>
      <c r="D5867" s="32">
        <v>24648</v>
      </c>
      <c r="E5867" s="32">
        <v>-10293</v>
      </c>
      <c r="F5867" s="32">
        <v>14355</v>
      </c>
      <c r="G5867" s="32">
        <v>-593.83000000000004</v>
      </c>
      <c r="H5867" s="32">
        <v>-600.36</v>
      </c>
      <c r="I5867" s="32">
        <v>-600.36</v>
      </c>
      <c r="J5867" s="32">
        <v>-6.5299999999999727</v>
      </c>
      <c r="K5867" s="32">
        <v>0</v>
      </c>
      <c r="L5867" s="32"/>
    </row>
    <row r="5868" spans="1:12">
      <c r="A5868" s="56"/>
      <c r="B5868" s="56" t="s">
        <v>995</v>
      </c>
      <c r="C5868" s="56" t="s">
        <v>994</v>
      </c>
      <c r="D5868" s="32">
        <v>79537</v>
      </c>
      <c r="E5868" s="32">
        <v>-30224</v>
      </c>
      <c r="F5868" s="32">
        <v>49313</v>
      </c>
      <c r="G5868" s="32">
        <v>-1883.83</v>
      </c>
      <c r="H5868" s="32">
        <v>-1904.53</v>
      </c>
      <c r="I5868" s="32">
        <v>-1904.53</v>
      </c>
      <c r="J5868" s="32">
        <v>-20.700000000000045</v>
      </c>
      <c r="K5868" s="32">
        <v>0</v>
      </c>
      <c r="L5868" s="32"/>
    </row>
    <row r="5869" spans="1:12">
      <c r="A5869" s="56"/>
      <c r="B5869" s="56" t="s">
        <v>997</v>
      </c>
      <c r="C5869" s="56" t="s">
        <v>996</v>
      </c>
      <c r="D5869" s="32">
        <v>123525</v>
      </c>
      <c r="E5869" s="32">
        <v>-46940</v>
      </c>
      <c r="F5869" s="32">
        <v>76586</v>
      </c>
      <c r="G5869" s="32">
        <v>-2925.68</v>
      </c>
      <c r="H5869" s="32">
        <v>-2957.83</v>
      </c>
      <c r="I5869" s="32">
        <v>-2957.83</v>
      </c>
      <c r="J5869" s="32">
        <v>-32.150000000000091</v>
      </c>
      <c r="K5869" s="32">
        <v>0</v>
      </c>
      <c r="L5869" s="32"/>
    </row>
    <row r="5870" spans="1:12">
      <c r="A5870" s="56"/>
      <c r="B5870" s="56" t="s">
        <v>2862</v>
      </c>
      <c r="C5870" s="56" t="s">
        <v>2861</v>
      </c>
      <c r="D5870" s="32">
        <v>414668</v>
      </c>
      <c r="E5870" s="32">
        <v>-154660</v>
      </c>
      <c r="F5870" s="32">
        <v>260008</v>
      </c>
      <c r="G5870" s="32">
        <v>-9821.39</v>
      </c>
      <c r="H5870" s="32">
        <v>-9929.32</v>
      </c>
      <c r="I5870" s="32">
        <v>-9929.32</v>
      </c>
      <c r="J5870" s="32">
        <v>-107.93000000000029</v>
      </c>
      <c r="K5870" s="32">
        <v>0</v>
      </c>
      <c r="L5870" s="32"/>
    </row>
    <row r="5871" spans="1:12">
      <c r="A5871" s="56"/>
      <c r="B5871" s="56" t="s">
        <v>999</v>
      </c>
      <c r="C5871" s="56" t="s">
        <v>998</v>
      </c>
      <c r="D5871" s="32">
        <v>383616</v>
      </c>
      <c r="E5871" s="32">
        <v>-125406</v>
      </c>
      <c r="F5871" s="32">
        <v>258210</v>
      </c>
      <c r="G5871" s="32">
        <v>-9085.92</v>
      </c>
      <c r="H5871" s="32">
        <v>-9185.76</v>
      </c>
      <c r="I5871" s="32">
        <v>-9185.77</v>
      </c>
      <c r="J5871" s="32">
        <v>-99.840000000000146</v>
      </c>
      <c r="K5871" s="32">
        <v>-1.0000000000218279E-2</v>
      </c>
      <c r="L5871" s="32"/>
    </row>
    <row r="5872" spans="1:12">
      <c r="A5872" s="56"/>
      <c r="B5872" s="56" t="s">
        <v>1001</v>
      </c>
      <c r="C5872" s="56" t="s">
        <v>1000</v>
      </c>
      <c r="D5872" s="32">
        <v>231782</v>
      </c>
      <c r="E5872" s="32">
        <v>-75770</v>
      </c>
      <c r="F5872" s="32">
        <v>156012</v>
      </c>
      <c r="G5872" s="32">
        <v>-5489.74</v>
      </c>
      <c r="H5872" s="32">
        <v>-5550.07</v>
      </c>
      <c r="I5872" s="32">
        <v>-5550.07</v>
      </c>
      <c r="J5872" s="32">
        <v>-60.329999999999927</v>
      </c>
      <c r="K5872" s="32">
        <v>0</v>
      </c>
      <c r="L5872" s="32"/>
    </row>
    <row r="5873" spans="1:12">
      <c r="A5873" s="56"/>
      <c r="B5873" s="56" t="s">
        <v>1003</v>
      </c>
      <c r="C5873" s="56" t="s">
        <v>1002</v>
      </c>
      <c r="D5873" s="32">
        <v>150566</v>
      </c>
      <c r="E5873" s="32">
        <v>-49221</v>
      </c>
      <c r="F5873" s="32">
        <v>101345</v>
      </c>
      <c r="G5873" s="32">
        <v>-3566.15</v>
      </c>
      <c r="H5873" s="32">
        <v>-3605.33</v>
      </c>
      <c r="I5873" s="32">
        <v>-3605.33</v>
      </c>
      <c r="J5873" s="32">
        <v>-39.179999999999836</v>
      </c>
      <c r="K5873" s="32">
        <v>0</v>
      </c>
      <c r="L5873" s="32"/>
    </row>
    <row r="5874" spans="1:12">
      <c r="A5874" s="56"/>
      <c r="B5874" s="56" t="s">
        <v>1005</v>
      </c>
      <c r="C5874" s="56" t="s">
        <v>1004</v>
      </c>
      <c r="D5874" s="32">
        <v>364032</v>
      </c>
      <c r="E5874" s="32">
        <v>-119003</v>
      </c>
      <c r="F5874" s="32">
        <v>245028</v>
      </c>
      <c r="G5874" s="32">
        <v>-8622.07</v>
      </c>
      <c r="H5874" s="32">
        <v>-8716.81</v>
      </c>
      <c r="I5874" s="32">
        <v>-8716.82</v>
      </c>
      <c r="J5874" s="32">
        <v>-94.739999999999782</v>
      </c>
      <c r="K5874" s="32">
        <v>-1.0000000000218279E-2</v>
      </c>
      <c r="L5874" s="32"/>
    </row>
    <row r="5875" spans="1:12">
      <c r="A5875" s="56"/>
      <c r="B5875" s="56" t="s">
        <v>1007</v>
      </c>
      <c r="C5875" s="56" t="s">
        <v>1006</v>
      </c>
      <c r="D5875" s="32">
        <v>1118800</v>
      </c>
      <c r="E5875" s="32">
        <v>-388453</v>
      </c>
      <c r="F5875" s="32">
        <v>730347</v>
      </c>
      <c r="G5875" s="32">
        <v>-26498.7</v>
      </c>
      <c r="H5875" s="32">
        <v>-26789.9</v>
      </c>
      <c r="I5875" s="32">
        <v>-26789.89</v>
      </c>
      <c r="J5875" s="32">
        <v>-291.20000000000073</v>
      </c>
      <c r="K5875" s="32">
        <v>1.0000000002037268E-2</v>
      </c>
      <c r="L5875" s="32"/>
    </row>
    <row r="5876" spans="1:12">
      <c r="A5876" s="56"/>
      <c r="B5876" s="56" t="s">
        <v>3775</v>
      </c>
      <c r="C5876" s="56" t="s">
        <v>3774</v>
      </c>
      <c r="D5876" s="32">
        <v>138905</v>
      </c>
      <c r="E5876" s="32">
        <v>-33912</v>
      </c>
      <c r="F5876" s="32">
        <v>104993</v>
      </c>
      <c r="G5876" s="32">
        <v>-3289.96</v>
      </c>
      <c r="H5876" s="32">
        <v>-3326.11</v>
      </c>
      <c r="I5876" s="32">
        <v>-3326.12</v>
      </c>
      <c r="J5876" s="32">
        <v>-36.150000000000091</v>
      </c>
      <c r="K5876" s="32">
        <v>-9.9999999997635314E-3</v>
      </c>
      <c r="L5876" s="32"/>
    </row>
    <row r="5877" spans="1:12">
      <c r="A5877" s="56"/>
      <c r="B5877" s="56" t="s">
        <v>3777</v>
      </c>
      <c r="C5877" s="56" t="s">
        <v>3776</v>
      </c>
      <c r="D5877" s="32">
        <v>210610</v>
      </c>
      <c r="E5877" s="32">
        <v>-51418</v>
      </c>
      <c r="F5877" s="32">
        <v>159192</v>
      </c>
      <c r="G5877" s="32">
        <v>-4988.28</v>
      </c>
      <c r="H5877" s="32">
        <v>-5043.1000000000004</v>
      </c>
      <c r="I5877" s="32">
        <v>-5043.09</v>
      </c>
      <c r="J5877" s="32">
        <v>-54.820000000000618</v>
      </c>
      <c r="K5877" s="32">
        <v>1.0000000000218279E-2</v>
      </c>
      <c r="L5877" s="32"/>
    </row>
    <row r="5878" spans="1:12">
      <c r="A5878" s="56"/>
      <c r="B5878" s="56" t="s">
        <v>3779</v>
      </c>
      <c r="C5878" s="56" t="s">
        <v>3778</v>
      </c>
      <c r="D5878" s="32">
        <v>55445</v>
      </c>
      <c r="E5878" s="32">
        <v>-13536</v>
      </c>
      <c r="F5878" s="32">
        <v>41909</v>
      </c>
      <c r="G5878" s="32">
        <v>-1313.21</v>
      </c>
      <c r="H5878" s="32">
        <v>-1327.64</v>
      </c>
      <c r="I5878" s="32">
        <v>-1327.64</v>
      </c>
      <c r="J5878" s="32">
        <v>-14.430000000000064</v>
      </c>
      <c r="K5878" s="32">
        <v>0</v>
      </c>
      <c r="L5878" s="32"/>
    </row>
    <row r="5879" spans="1:12">
      <c r="A5879" s="56"/>
      <c r="B5879" s="56" t="s">
        <v>3781</v>
      </c>
      <c r="C5879" s="56" t="s">
        <v>3780</v>
      </c>
      <c r="D5879" s="32">
        <v>38960</v>
      </c>
      <c r="E5879" s="32">
        <v>-9512</v>
      </c>
      <c r="F5879" s="32">
        <v>29449</v>
      </c>
      <c r="G5879" s="32">
        <v>-922.77</v>
      </c>
      <c r="H5879" s="32">
        <v>-932.91</v>
      </c>
      <c r="I5879" s="32">
        <v>-932.91</v>
      </c>
      <c r="J5879" s="32">
        <v>-10.139999999999986</v>
      </c>
      <c r="K5879" s="32">
        <v>0</v>
      </c>
      <c r="L5879" s="32"/>
    </row>
    <row r="5880" spans="1:12">
      <c r="A5880" s="56"/>
      <c r="B5880" s="56" t="s">
        <v>2880</v>
      </c>
      <c r="C5880" s="56" t="s">
        <v>3782</v>
      </c>
      <c r="D5880" s="32">
        <v>6486</v>
      </c>
      <c r="E5880" s="32">
        <v>-1583</v>
      </c>
      <c r="F5880" s="32">
        <v>4902</v>
      </c>
      <c r="G5880" s="32">
        <v>-153.62</v>
      </c>
      <c r="H5880" s="32">
        <v>-155.30000000000001</v>
      </c>
      <c r="I5880" s="32">
        <v>-155.31</v>
      </c>
      <c r="J5880" s="32">
        <v>-1.6800000000000068</v>
      </c>
      <c r="K5880" s="32">
        <v>-9.9999999999909051E-3</v>
      </c>
      <c r="L5880" s="32"/>
    </row>
    <row r="5881" spans="1:12">
      <c r="A5881" s="56"/>
      <c r="B5881" s="56" t="s">
        <v>1009</v>
      </c>
      <c r="C5881" s="56" t="s">
        <v>1008</v>
      </c>
      <c r="D5881" s="32">
        <v>766999</v>
      </c>
      <c r="E5881" s="32">
        <v>-189049</v>
      </c>
      <c r="F5881" s="32">
        <v>577949</v>
      </c>
      <c r="G5881" s="32">
        <v>-18166.310000000001</v>
      </c>
      <c r="H5881" s="32">
        <v>-18365.939999999999</v>
      </c>
      <c r="I5881" s="32">
        <v>-18365.939999999999</v>
      </c>
      <c r="J5881" s="32">
        <v>-199.62999999999738</v>
      </c>
      <c r="K5881" s="32">
        <v>0</v>
      </c>
      <c r="L5881" s="32"/>
    </row>
    <row r="5882" spans="1:12">
      <c r="A5882" s="56"/>
      <c r="B5882" s="56" t="s">
        <v>3784</v>
      </c>
      <c r="C5882" s="56" t="s">
        <v>3783</v>
      </c>
      <c r="D5882" s="32">
        <v>98700</v>
      </c>
      <c r="E5882" s="32">
        <v>-20680</v>
      </c>
      <c r="F5882" s="32">
        <v>78020</v>
      </c>
      <c r="G5882" s="32">
        <v>-2337.6999999999998</v>
      </c>
      <c r="H5882" s="32">
        <v>-2363.39</v>
      </c>
      <c r="I5882" s="32">
        <v>-2363.39</v>
      </c>
      <c r="J5882" s="32">
        <v>-25.690000000000055</v>
      </c>
      <c r="K5882" s="32">
        <v>0</v>
      </c>
      <c r="L5882" s="32"/>
    </row>
    <row r="5883" spans="1:12">
      <c r="A5883" s="56"/>
      <c r="B5883" s="56" t="s">
        <v>3786</v>
      </c>
      <c r="C5883" s="56" t="s">
        <v>3785</v>
      </c>
      <c r="D5883" s="32">
        <v>97940</v>
      </c>
      <c r="E5883" s="32">
        <v>-19067</v>
      </c>
      <c r="F5883" s="32">
        <v>78873</v>
      </c>
      <c r="G5883" s="32">
        <v>-2319.6999999999998</v>
      </c>
      <c r="H5883" s="32">
        <v>-2345.1999999999998</v>
      </c>
      <c r="I5883" s="32">
        <v>-2345.19</v>
      </c>
      <c r="J5883" s="32">
        <v>-25.5</v>
      </c>
      <c r="K5883" s="32">
        <v>9.9999999997635314E-3</v>
      </c>
      <c r="L5883" s="32"/>
    </row>
    <row r="5884" spans="1:12">
      <c r="A5884" s="56"/>
      <c r="B5884" s="56" t="s">
        <v>3786</v>
      </c>
      <c r="C5884" s="56" t="s">
        <v>3787</v>
      </c>
      <c r="D5884" s="32">
        <v>192790</v>
      </c>
      <c r="E5884" s="32">
        <v>-36730</v>
      </c>
      <c r="F5884" s="32">
        <v>156059</v>
      </c>
      <c r="G5884" s="32">
        <v>-4566.21</v>
      </c>
      <c r="H5884" s="32">
        <v>-4616.38</v>
      </c>
      <c r="I5884" s="32">
        <v>-4616.3900000000003</v>
      </c>
      <c r="J5884" s="32">
        <v>-50.170000000000073</v>
      </c>
      <c r="K5884" s="32">
        <v>-1.0000000000218279E-2</v>
      </c>
      <c r="L5884" s="32"/>
    </row>
    <row r="5885" spans="1:12">
      <c r="A5885" s="56"/>
      <c r="B5885" s="56" t="s">
        <v>1011</v>
      </c>
      <c r="C5885" s="56" t="s">
        <v>1010</v>
      </c>
      <c r="D5885" s="32">
        <v>159772</v>
      </c>
      <c r="E5885" s="32">
        <v>-31985</v>
      </c>
      <c r="F5885" s="32">
        <v>127787</v>
      </c>
      <c r="G5885" s="32">
        <v>-3721.99</v>
      </c>
      <c r="H5885" s="32">
        <v>-3762.88</v>
      </c>
      <c r="I5885" s="32">
        <v>-3762.89</v>
      </c>
      <c r="J5885" s="32">
        <v>-40.890000000000327</v>
      </c>
      <c r="K5885" s="32">
        <v>-9.9999999997635314E-3</v>
      </c>
      <c r="L5885" s="32"/>
    </row>
    <row r="5886" spans="1:12">
      <c r="A5886" s="56"/>
      <c r="B5886" s="56" t="s">
        <v>1013</v>
      </c>
      <c r="C5886" s="56" t="s">
        <v>1012</v>
      </c>
      <c r="D5886" s="32">
        <v>29445</v>
      </c>
      <c r="E5886" s="32">
        <v>-6491</v>
      </c>
      <c r="F5886" s="32">
        <v>22954</v>
      </c>
      <c r="G5886" s="32">
        <v>-697.4</v>
      </c>
      <c r="H5886" s="32">
        <v>-705.06</v>
      </c>
      <c r="I5886" s="32">
        <v>-705.06</v>
      </c>
      <c r="J5886" s="32">
        <v>-7.6599999999999682</v>
      </c>
      <c r="K5886" s="32">
        <v>0</v>
      </c>
      <c r="L5886" s="32"/>
    </row>
    <row r="5887" spans="1:12">
      <c r="A5887" s="56"/>
      <c r="B5887" s="56" t="s">
        <v>1015</v>
      </c>
      <c r="C5887" s="56" t="s">
        <v>1014</v>
      </c>
      <c r="D5887" s="32">
        <v>88476</v>
      </c>
      <c r="E5887" s="32">
        <v>-19505</v>
      </c>
      <c r="F5887" s="32">
        <v>68972</v>
      </c>
      <c r="G5887" s="32">
        <v>-2095.56</v>
      </c>
      <c r="H5887" s="32">
        <v>-2118.59</v>
      </c>
      <c r="I5887" s="32">
        <v>-2118.58</v>
      </c>
      <c r="J5887" s="32">
        <v>-23.0300000000002</v>
      </c>
      <c r="K5887" s="32">
        <v>1.0000000000218279E-2</v>
      </c>
      <c r="L5887" s="32"/>
    </row>
    <row r="5888" spans="1:12">
      <c r="A5888" s="56"/>
      <c r="B5888" s="56" t="s">
        <v>1017</v>
      </c>
      <c r="C5888" s="56" t="s">
        <v>1016</v>
      </c>
      <c r="D5888" s="32">
        <v>118632</v>
      </c>
      <c r="E5888" s="32">
        <v>-26153</v>
      </c>
      <c r="F5888" s="32">
        <v>92480</v>
      </c>
      <c r="G5888" s="32">
        <v>-2809.8</v>
      </c>
      <c r="H5888" s="32">
        <v>-2840.68</v>
      </c>
      <c r="I5888" s="32">
        <v>-2840.67</v>
      </c>
      <c r="J5888" s="32">
        <v>-30.879999999999654</v>
      </c>
      <c r="K5888" s="32">
        <v>9.9999999997635314E-3</v>
      </c>
      <c r="L5888" s="32"/>
    </row>
    <row r="5889" spans="1:12">
      <c r="A5889" s="56"/>
      <c r="B5889" s="56" t="s">
        <v>1019</v>
      </c>
      <c r="C5889" s="56" t="s">
        <v>1018</v>
      </c>
      <c r="D5889" s="32">
        <v>165147</v>
      </c>
      <c r="E5889" s="32">
        <v>-36407</v>
      </c>
      <c r="F5889" s="32">
        <v>128740</v>
      </c>
      <c r="G5889" s="32">
        <v>-3911.48</v>
      </c>
      <c r="H5889" s="32">
        <v>-3954.47</v>
      </c>
      <c r="I5889" s="32">
        <v>-3954.47</v>
      </c>
      <c r="J5889" s="32">
        <v>-42.989999999999782</v>
      </c>
      <c r="K5889" s="32">
        <v>0</v>
      </c>
      <c r="L5889" s="32"/>
    </row>
    <row r="5890" spans="1:12">
      <c r="A5890" s="56"/>
      <c r="B5890" s="56" t="s">
        <v>1021</v>
      </c>
      <c r="C5890" s="56" t="s">
        <v>1020</v>
      </c>
      <c r="D5890" s="32">
        <v>295016</v>
      </c>
      <c r="E5890" s="32">
        <v>-65037</v>
      </c>
      <c r="F5890" s="32">
        <v>229979</v>
      </c>
      <c r="G5890" s="32">
        <v>-6987.44</v>
      </c>
      <c r="H5890" s="32">
        <v>-7064.23</v>
      </c>
      <c r="I5890" s="32">
        <v>-7064.22</v>
      </c>
      <c r="J5890" s="32">
        <v>-76.789999999999964</v>
      </c>
      <c r="K5890" s="32">
        <v>9.999999999308784E-3</v>
      </c>
      <c r="L5890" s="32"/>
    </row>
    <row r="5891" spans="1:12">
      <c r="A5891" s="56"/>
      <c r="B5891" s="56" t="s">
        <v>1023</v>
      </c>
      <c r="C5891" s="56" t="s">
        <v>1022</v>
      </c>
      <c r="D5891" s="32">
        <v>59032</v>
      </c>
      <c r="E5891" s="32">
        <v>-13014</v>
      </c>
      <c r="F5891" s="32">
        <v>46018</v>
      </c>
      <c r="G5891" s="32">
        <v>-1398.16</v>
      </c>
      <c r="H5891" s="32">
        <v>-1413.53</v>
      </c>
      <c r="I5891" s="32">
        <v>-1413.52</v>
      </c>
      <c r="J5891" s="32">
        <v>-15.369999999999891</v>
      </c>
      <c r="K5891" s="32">
        <v>9.9999999999909051E-3</v>
      </c>
      <c r="L5891" s="32"/>
    </row>
    <row r="5892" spans="1:12">
      <c r="A5892" s="56"/>
      <c r="B5892" s="56" t="s">
        <v>1025</v>
      </c>
      <c r="C5892" s="56" t="s">
        <v>1024</v>
      </c>
      <c r="D5892" s="32">
        <v>41251</v>
      </c>
      <c r="E5892" s="32">
        <v>-9094</v>
      </c>
      <c r="F5892" s="32">
        <v>32157</v>
      </c>
      <c r="G5892" s="32">
        <v>-977.03</v>
      </c>
      <c r="H5892" s="32">
        <v>-987.77</v>
      </c>
      <c r="I5892" s="32">
        <v>-987.76</v>
      </c>
      <c r="J5892" s="32">
        <v>-10.740000000000009</v>
      </c>
      <c r="K5892" s="32">
        <v>9.9999999999909051E-3</v>
      </c>
      <c r="L5892" s="32"/>
    </row>
    <row r="5893" spans="1:12">
      <c r="A5893" s="56"/>
      <c r="B5893" s="56" t="s">
        <v>1027</v>
      </c>
      <c r="C5893" s="56" t="s">
        <v>1026</v>
      </c>
      <c r="D5893" s="32">
        <v>59032</v>
      </c>
      <c r="E5893" s="32">
        <v>-13014</v>
      </c>
      <c r="F5893" s="32">
        <v>46018</v>
      </c>
      <c r="G5893" s="32">
        <v>-1398.16</v>
      </c>
      <c r="H5893" s="32">
        <v>-1413.53</v>
      </c>
      <c r="I5893" s="32">
        <v>-1413.52</v>
      </c>
      <c r="J5893" s="32">
        <v>-15.369999999999891</v>
      </c>
      <c r="K5893" s="32">
        <v>9.9999999999909051E-3</v>
      </c>
      <c r="L5893" s="32"/>
    </row>
    <row r="5894" spans="1:12">
      <c r="A5894" s="56"/>
      <c r="B5894" s="56" t="s">
        <v>1029</v>
      </c>
      <c r="C5894" s="56" t="s">
        <v>1028</v>
      </c>
      <c r="D5894" s="32">
        <v>265429</v>
      </c>
      <c r="E5894" s="32">
        <v>-58514</v>
      </c>
      <c r="F5894" s="32">
        <v>206915</v>
      </c>
      <c r="G5894" s="32">
        <v>-6286.68</v>
      </c>
      <c r="H5894" s="32">
        <v>-6355.76</v>
      </c>
      <c r="I5894" s="32">
        <v>-6355.75</v>
      </c>
      <c r="J5894" s="32">
        <v>-69.079999999999927</v>
      </c>
      <c r="K5894" s="32">
        <v>1.0000000000218279E-2</v>
      </c>
      <c r="L5894" s="32"/>
    </row>
    <row r="5895" spans="1:12">
      <c r="A5895" s="56"/>
      <c r="B5895" s="56" t="s">
        <v>1031</v>
      </c>
      <c r="C5895" s="56" t="s">
        <v>1030</v>
      </c>
      <c r="D5895" s="32">
        <v>118063</v>
      </c>
      <c r="E5895" s="32">
        <v>-26027</v>
      </c>
      <c r="F5895" s="32">
        <v>92036</v>
      </c>
      <c r="G5895" s="32">
        <v>-2796.32</v>
      </c>
      <c r="H5895" s="32">
        <v>-2827.06</v>
      </c>
      <c r="I5895" s="32">
        <v>-2827.05</v>
      </c>
      <c r="J5895" s="32">
        <v>-30.739999999999782</v>
      </c>
      <c r="K5895" s="32">
        <v>9.9999999997635314E-3</v>
      </c>
      <c r="L5895" s="32"/>
    </row>
    <row r="5896" spans="1:12">
      <c r="A5896" s="56"/>
      <c r="B5896" s="56" t="s">
        <v>1033</v>
      </c>
      <c r="C5896" s="56" t="s">
        <v>1032</v>
      </c>
      <c r="D5896" s="32">
        <v>118063</v>
      </c>
      <c r="E5896" s="32">
        <v>-26027</v>
      </c>
      <c r="F5896" s="32">
        <v>92036</v>
      </c>
      <c r="G5896" s="32">
        <v>-2796.32</v>
      </c>
      <c r="H5896" s="32">
        <v>-2827.06</v>
      </c>
      <c r="I5896" s="32">
        <v>-2827.05</v>
      </c>
      <c r="J5896" s="32">
        <v>-30.739999999999782</v>
      </c>
      <c r="K5896" s="32">
        <v>9.9999999997635314E-3</v>
      </c>
      <c r="L5896" s="32"/>
    </row>
    <row r="5897" spans="1:12">
      <c r="A5897" s="56"/>
      <c r="B5897" s="56" t="s">
        <v>1033</v>
      </c>
      <c r="C5897" s="56" t="s">
        <v>1034</v>
      </c>
      <c r="D5897" s="32">
        <v>47225</v>
      </c>
      <c r="E5897" s="32">
        <v>-10411</v>
      </c>
      <c r="F5897" s="32">
        <v>36814</v>
      </c>
      <c r="G5897" s="32">
        <v>-1118.53</v>
      </c>
      <c r="H5897" s="32">
        <v>-1130.82</v>
      </c>
      <c r="I5897" s="32">
        <v>-1130.82</v>
      </c>
      <c r="J5897" s="32">
        <v>-12.289999999999964</v>
      </c>
      <c r="K5897" s="32">
        <v>0</v>
      </c>
      <c r="L5897" s="32"/>
    </row>
    <row r="5898" spans="1:12">
      <c r="A5898" s="56"/>
      <c r="B5898" s="56" t="s">
        <v>1036</v>
      </c>
      <c r="C5898" s="56" t="s">
        <v>1035</v>
      </c>
      <c r="D5898" s="32">
        <v>17638</v>
      </c>
      <c r="E5898" s="32">
        <v>-3888</v>
      </c>
      <c r="F5898" s="32">
        <v>13750</v>
      </c>
      <c r="G5898" s="32">
        <v>-417.76</v>
      </c>
      <c r="H5898" s="32">
        <v>-422.36</v>
      </c>
      <c r="I5898" s="32">
        <v>-422.35</v>
      </c>
      <c r="J5898" s="32">
        <v>-4.6000000000000227</v>
      </c>
      <c r="K5898" s="32">
        <v>9.9999999999909051E-3</v>
      </c>
      <c r="L5898" s="32"/>
    </row>
    <row r="5899" spans="1:12">
      <c r="A5899" s="56"/>
      <c r="B5899" s="56" t="s">
        <v>5990</v>
      </c>
      <c r="C5899" s="56" t="s">
        <v>5989</v>
      </c>
      <c r="D5899" s="32">
        <v>127440</v>
      </c>
      <c r="E5899" s="32">
        <v>-21173</v>
      </c>
      <c r="F5899" s="32">
        <v>106267</v>
      </c>
      <c r="G5899" s="32">
        <v>-3019.08</v>
      </c>
      <c r="H5899" s="32">
        <v>-3052.25</v>
      </c>
      <c r="I5899" s="32">
        <v>-3052.25</v>
      </c>
      <c r="J5899" s="32">
        <v>-33.170000000000073</v>
      </c>
      <c r="K5899" s="32">
        <v>0</v>
      </c>
      <c r="L5899" s="32"/>
    </row>
    <row r="5900" spans="1:12">
      <c r="A5900" s="56"/>
      <c r="B5900" s="56" t="s">
        <v>6475</v>
      </c>
      <c r="C5900" s="56" t="s">
        <v>6474</v>
      </c>
      <c r="D5900" s="32">
        <v>11724</v>
      </c>
      <c r="E5900" s="32">
        <v>-1878</v>
      </c>
      <c r="F5900" s="32">
        <v>9846</v>
      </c>
      <c r="G5900" s="32">
        <v>-277.74</v>
      </c>
      <c r="H5900" s="32">
        <v>-280.79000000000002</v>
      </c>
      <c r="I5900" s="32">
        <v>-280.79000000000002</v>
      </c>
      <c r="J5900" s="32">
        <v>-3.0500000000000114</v>
      </c>
      <c r="K5900" s="32">
        <v>0</v>
      </c>
      <c r="L5900" s="32"/>
    </row>
    <row r="5901" spans="1:12">
      <c r="A5901" s="56"/>
      <c r="B5901" s="56" t="s">
        <v>6477</v>
      </c>
      <c r="C5901" s="56" t="s">
        <v>6476</v>
      </c>
      <c r="D5901" s="32">
        <v>182327</v>
      </c>
      <c r="E5901" s="32">
        <v>-27357</v>
      </c>
      <c r="F5901" s="32">
        <v>154970</v>
      </c>
      <c r="G5901" s="32">
        <v>-4319.13</v>
      </c>
      <c r="H5901" s="32">
        <v>-4366.59</v>
      </c>
      <c r="I5901" s="32">
        <v>-4366.6000000000004</v>
      </c>
      <c r="J5901" s="32">
        <v>-47.460000000000036</v>
      </c>
      <c r="K5901" s="32">
        <v>-1.0000000000218279E-2</v>
      </c>
      <c r="L5901" s="32"/>
    </row>
    <row r="5902" spans="1:12">
      <c r="A5902" s="56"/>
      <c r="B5902" s="56" t="s">
        <v>6479</v>
      </c>
      <c r="C5902" s="56" t="s">
        <v>6478</v>
      </c>
      <c r="D5902" s="32">
        <v>98122</v>
      </c>
      <c r="E5902" s="32">
        <v>-13729</v>
      </c>
      <c r="F5902" s="32">
        <v>84393</v>
      </c>
      <c r="G5902" s="32">
        <v>-2324.33</v>
      </c>
      <c r="H5902" s="32">
        <v>-2349.87</v>
      </c>
      <c r="I5902" s="32">
        <v>-2349.87</v>
      </c>
      <c r="J5902" s="32">
        <v>-25.539999999999964</v>
      </c>
      <c r="K5902" s="32">
        <v>0</v>
      </c>
      <c r="L5902" s="32"/>
    </row>
    <row r="5903" spans="1:12">
      <c r="A5903" s="56"/>
      <c r="B5903" s="56" t="s">
        <v>6481</v>
      </c>
      <c r="C5903" s="56" t="s">
        <v>6480</v>
      </c>
      <c r="D5903" s="32">
        <v>38940</v>
      </c>
      <c r="E5903" s="32">
        <v>-5398</v>
      </c>
      <c r="F5903" s="32">
        <v>33542</v>
      </c>
      <c r="G5903" s="32">
        <v>-922.41</v>
      </c>
      <c r="H5903" s="32">
        <v>-932.55</v>
      </c>
      <c r="I5903" s="32">
        <v>-932.55</v>
      </c>
      <c r="J5903" s="32">
        <v>-10.139999999999986</v>
      </c>
      <c r="K5903" s="32">
        <v>0</v>
      </c>
      <c r="L5903" s="32"/>
    </row>
    <row r="5904" spans="1:12">
      <c r="A5904" s="56"/>
      <c r="B5904" s="56" t="s">
        <v>6483</v>
      </c>
      <c r="C5904" s="56" t="s">
        <v>6482</v>
      </c>
      <c r="D5904" s="32">
        <v>80000</v>
      </c>
      <c r="E5904" s="32">
        <v>-12253</v>
      </c>
      <c r="F5904" s="32">
        <v>67747</v>
      </c>
      <c r="G5904" s="32">
        <v>-1895.13</v>
      </c>
      <c r="H5904" s="32">
        <v>-1915.96</v>
      </c>
      <c r="I5904" s="32">
        <v>-1915.96</v>
      </c>
      <c r="J5904" s="32">
        <v>-20.829999999999927</v>
      </c>
      <c r="K5904" s="32">
        <v>0</v>
      </c>
      <c r="L5904" s="32"/>
    </row>
    <row r="5905" spans="1:12">
      <c r="A5905" s="56"/>
      <c r="B5905" s="56" t="s">
        <v>6485</v>
      </c>
      <c r="C5905" s="56" t="s">
        <v>6484</v>
      </c>
      <c r="D5905" s="32">
        <v>241920</v>
      </c>
      <c r="E5905" s="32">
        <v>-33849</v>
      </c>
      <c r="F5905" s="32">
        <v>208071</v>
      </c>
      <c r="G5905" s="32">
        <v>-5730.64</v>
      </c>
      <c r="H5905" s="32">
        <v>-5793.61</v>
      </c>
      <c r="I5905" s="32">
        <v>-5793.61</v>
      </c>
      <c r="J5905" s="32">
        <v>-62.969999999999345</v>
      </c>
      <c r="K5905" s="32">
        <v>0</v>
      </c>
      <c r="L5905" s="32"/>
    </row>
    <row r="5906" spans="1:12">
      <c r="A5906" s="56"/>
      <c r="B5906" s="56" t="s">
        <v>6500</v>
      </c>
      <c r="C5906" s="56" t="s">
        <v>6496</v>
      </c>
      <c r="D5906" s="32">
        <v>34224</v>
      </c>
      <c r="E5906" s="32">
        <v>-5437</v>
      </c>
      <c r="F5906" s="32">
        <v>28787</v>
      </c>
      <c r="G5906" s="32">
        <v>-810.76</v>
      </c>
      <c r="H5906" s="32">
        <v>-819.66</v>
      </c>
      <c r="I5906" s="32">
        <v>-819.66</v>
      </c>
      <c r="J5906" s="32">
        <v>-8.8999999999999773</v>
      </c>
      <c r="K5906" s="32">
        <v>0</v>
      </c>
      <c r="L5906" s="32"/>
    </row>
    <row r="5907" spans="1:12">
      <c r="A5907" s="56"/>
      <c r="B5907" s="56" t="s">
        <v>6501</v>
      </c>
      <c r="C5907" s="56" t="s">
        <v>6497</v>
      </c>
      <c r="D5907" s="32">
        <v>67846</v>
      </c>
      <c r="E5907" s="32">
        <v>-10779</v>
      </c>
      <c r="F5907" s="32">
        <v>57067</v>
      </c>
      <c r="G5907" s="32">
        <v>-1607.24</v>
      </c>
      <c r="H5907" s="32">
        <v>-1624.91</v>
      </c>
      <c r="I5907" s="32">
        <v>-1624.9</v>
      </c>
      <c r="J5907" s="32">
        <v>-17.670000000000073</v>
      </c>
      <c r="K5907" s="32">
        <v>9.9999999999909051E-3</v>
      </c>
      <c r="L5907" s="32"/>
    </row>
    <row r="5908" spans="1:12">
      <c r="A5908" s="56"/>
      <c r="B5908" s="56" t="s">
        <v>6613</v>
      </c>
      <c r="C5908" s="56" t="s">
        <v>6612</v>
      </c>
      <c r="D5908" s="32">
        <v>589</v>
      </c>
      <c r="E5908" s="32">
        <v>-87</v>
      </c>
      <c r="F5908" s="32">
        <v>502</v>
      </c>
      <c r="G5908" s="32">
        <v>-13.96</v>
      </c>
      <c r="H5908" s="32">
        <v>-14.12</v>
      </c>
      <c r="I5908" s="32">
        <v>-14.11</v>
      </c>
      <c r="J5908" s="32">
        <v>-0.15999999999999837</v>
      </c>
      <c r="K5908" s="32">
        <v>9.9999999999997868E-3</v>
      </c>
      <c r="L5908" s="32"/>
    </row>
    <row r="5909" spans="1:12">
      <c r="A5909" s="56"/>
      <c r="B5909" s="56" t="s">
        <v>6615</v>
      </c>
      <c r="C5909" s="56" t="s">
        <v>6614</v>
      </c>
      <c r="D5909" s="32">
        <v>8258</v>
      </c>
      <c r="E5909" s="32">
        <v>-1220</v>
      </c>
      <c r="F5909" s="32">
        <v>7038</v>
      </c>
      <c r="G5909" s="32">
        <v>-195.63</v>
      </c>
      <c r="H5909" s="32">
        <v>-197.78</v>
      </c>
      <c r="I5909" s="32">
        <v>-197.78</v>
      </c>
      <c r="J5909" s="32">
        <v>-2.1500000000000057</v>
      </c>
      <c r="K5909" s="32">
        <v>0</v>
      </c>
      <c r="L5909" s="32"/>
    </row>
    <row r="5910" spans="1:12">
      <c r="A5910" s="56"/>
      <c r="B5910" s="56" t="s">
        <v>6617</v>
      </c>
      <c r="C5910" s="56" t="s">
        <v>6616</v>
      </c>
      <c r="D5910" s="32">
        <v>2358</v>
      </c>
      <c r="E5910" s="32">
        <v>-348</v>
      </c>
      <c r="F5910" s="32">
        <v>2009</v>
      </c>
      <c r="G5910" s="32">
        <v>-55.85</v>
      </c>
      <c r="H5910" s="32">
        <v>-56.46</v>
      </c>
      <c r="I5910" s="32">
        <v>-56.47</v>
      </c>
      <c r="J5910" s="32">
        <v>-0.60999999999999943</v>
      </c>
      <c r="K5910" s="32">
        <v>-9.9999999999980105E-3</v>
      </c>
      <c r="L5910" s="32"/>
    </row>
    <row r="5911" spans="1:12">
      <c r="A5911" s="56"/>
      <c r="B5911" s="56" t="s">
        <v>6619</v>
      </c>
      <c r="C5911" s="56" t="s">
        <v>6618</v>
      </c>
      <c r="D5911" s="32">
        <v>1179</v>
      </c>
      <c r="E5911" s="32">
        <v>-174</v>
      </c>
      <c r="F5911" s="32">
        <v>1005</v>
      </c>
      <c r="G5911" s="32">
        <v>-27.92</v>
      </c>
      <c r="H5911" s="32">
        <v>-28.24</v>
      </c>
      <c r="I5911" s="32">
        <v>-28.23</v>
      </c>
      <c r="J5911" s="32">
        <v>-0.31999999999999673</v>
      </c>
      <c r="K5911" s="32">
        <v>9.9999999999980105E-3</v>
      </c>
      <c r="L5911" s="32"/>
    </row>
    <row r="5912" spans="1:12">
      <c r="A5912" s="56"/>
      <c r="B5912" s="56" t="s">
        <v>6621</v>
      </c>
      <c r="C5912" s="56" t="s">
        <v>6620</v>
      </c>
      <c r="D5912" s="32">
        <v>1768</v>
      </c>
      <c r="E5912" s="32">
        <v>-261</v>
      </c>
      <c r="F5912" s="32">
        <v>1507</v>
      </c>
      <c r="G5912" s="32">
        <v>-41.89</v>
      </c>
      <c r="H5912" s="32">
        <v>-42.34</v>
      </c>
      <c r="I5912" s="32">
        <v>-42.35</v>
      </c>
      <c r="J5912" s="32">
        <v>-0.45000000000000284</v>
      </c>
      <c r="K5912" s="32">
        <v>-9.9999999999980105E-3</v>
      </c>
      <c r="L5912" s="32"/>
    </row>
    <row r="5913" spans="1:12">
      <c r="A5913" s="56"/>
      <c r="B5913" s="56" t="s">
        <v>6623</v>
      </c>
      <c r="C5913" s="56" t="s">
        <v>6622</v>
      </c>
      <c r="D5913" s="32">
        <v>1768</v>
      </c>
      <c r="E5913" s="32">
        <v>-261</v>
      </c>
      <c r="F5913" s="32">
        <v>1507</v>
      </c>
      <c r="G5913" s="32">
        <v>-41.89</v>
      </c>
      <c r="H5913" s="32">
        <v>-42.34</v>
      </c>
      <c r="I5913" s="32">
        <v>-42.35</v>
      </c>
      <c r="J5913" s="32">
        <v>-0.45000000000000284</v>
      </c>
      <c r="K5913" s="32">
        <v>-9.9999999999980105E-3</v>
      </c>
      <c r="L5913" s="32"/>
    </row>
    <row r="5914" spans="1:12">
      <c r="A5914" s="56"/>
      <c r="B5914" s="56" t="s">
        <v>6625</v>
      </c>
      <c r="C5914" s="56" t="s">
        <v>6624</v>
      </c>
      <c r="D5914" s="32">
        <v>5901</v>
      </c>
      <c r="E5914" s="32">
        <v>-872</v>
      </c>
      <c r="F5914" s="32">
        <v>5029</v>
      </c>
      <c r="G5914" s="32">
        <v>-139.78</v>
      </c>
      <c r="H5914" s="32">
        <v>-141.31</v>
      </c>
      <c r="I5914" s="32">
        <v>-141.32</v>
      </c>
      <c r="J5914" s="32">
        <v>-1.5300000000000011</v>
      </c>
      <c r="K5914" s="32">
        <v>-9.9999999999909051E-3</v>
      </c>
      <c r="L5914" s="32"/>
    </row>
    <row r="5915" spans="1:12">
      <c r="A5915" s="56"/>
      <c r="B5915" s="56" t="s">
        <v>6627</v>
      </c>
      <c r="C5915" s="56" t="s">
        <v>6626</v>
      </c>
      <c r="D5915" s="32">
        <v>5901</v>
      </c>
      <c r="E5915" s="32">
        <v>-872</v>
      </c>
      <c r="F5915" s="32">
        <v>5029</v>
      </c>
      <c r="G5915" s="32">
        <v>-139.78</v>
      </c>
      <c r="H5915" s="32">
        <v>-141.31</v>
      </c>
      <c r="I5915" s="32">
        <v>-141.32</v>
      </c>
      <c r="J5915" s="32">
        <v>-1.5300000000000011</v>
      </c>
      <c r="K5915" s="32">
        <v>-9.9999999999909051E-3</v>
      </c>
      <c r="L5915" s="32"/>
    </row>
    <row r="5916" spans="1:12">
      <c r="A5916" s="56"/>
      <c r="B5916" s="56" t="s">
        <v>6629</v>
      </c>
      <c r="C5916" s="56" t="s">
        <v>6628</v>
      </c>
      <c r="D5916" s="32">
        <v>7086</v>
      </c>
      <c r="E5916" s="32">
        <v>-1047</v>
      </c>
      <c r="F5916" s="32">
        <v>6039</v>
      </c>
      <c r="G5916" s="32">
        <v>-167.86</v>
      </c>
      <c r="H5916" s="32">
        <v>-169.7</v>
      </c>
      <c r="I5916" s="32">
        <v>-169.71</v>
      </c>
      <c r="J5916" s="32">
        <v>-1.839999999999975</v>
      </c>
      <c r="K5916" s="32">
        <v>-1.0000000000019327E-2</v>
      </c>
      <c r="L5916" s="32"/>
    </row>
    <row r="5917" spans="1:12">
      <c r="A5917" s="56"/>
      <c r="B5917" s="56" t="s">
        <v>6631</v>
      </c>
      <c r="C5917" s="56" t="s">
        <v>6630</v>
      </c>
      <c r="D5917" s="32">
        <v>1179</v>
      </c>
      <c r="E5917" s="32">
        <v>-174</v>
      </c>
      <c r="F5917" s="32">
        <v>1005</v>
      </c>
      <c r="G5917" s="32">
        <v>-27.92</v>
      </c>
      <c r="H5917" s="32">
        <v>-28.24</v>
      </c>
      <c r="I5917" s="32">
        <v>-28.23</v>
      </c>
      <c r="J5917" s="32">
        <v>-0.31999999999999673</v>
      </c>
      <c r="K5917" s="32">
        <v>9.9999999999980105E-3</v>
      </c>
      <c r="L5917" s="32"/>
    </row>
    <row r="5918" spans="1:12">
      <c r="A5918" s="56"/>
      <c r="B5918" s="56" t="s">
        <v>6633</v>
      </c>
      <c r="C5918" s="56" t="s">
        <v>6632</v>
      </c>
      <c r="D5918" s="32">
        <v>589</v>
      </c>
      <c r="E5918" s="32">
        <v>-87</v>
      </c>
      <c r="F5918" s="32">
        <v>502</v>
      </c>
      <c r="G5918" s="32">
        <v>-13.96</v>
      </c>
      <c r="H5918" s="32">
        <v>-14.12</v>
      </c>
      <c r="I5918" s="32">
        <v>-14.11</v>
      </c>
      <c r="J5918" s="32">
        <v>-0.15999999999999837</v>
      </c>
      <c r="K5918" s="32">
        <v>9.9999999999997868E-3</v>
      </c>
      <c r="L5918" s="32"/>
    </row>
    <row r="5919" spans="1:12">
      <c r="A5919" s="56"/>
      <c r="B5919" s="56" t="s">
        <v>6635</v>
      </c>
      <c r="C5919" s="56" t="s">
        <v>6634</v>
      </c>
      <c r="D5919" s="32">
        <v>2358</v>
      </c>
      <c r="E5919" s="32">
        <v>-348</v>
      </c>
      <c r="F5919" s="32">
        <v>2009</v>
      </c>
      <c r="G5919" s="32">
        <v>-55.85</v>
      </c>
      <c r="H5919" s="32">
        <v>-56.46</v>
      </c>
      <c r="I5919" s="32">
        <v>-56.47</v>
      </c>
      <c r="J5919" s="32">
        <v>-0.60999999999999943</v>
      </c>
      <c r="K5919" s="32">
        <v>-9.9999999999980105E-3</v>
      </c>
      <c r="L5919" s="32"/>
    </row>
    <row r="5920" spans="1:12">
      <c r="A5920" s="56"/>
      <c r="B5920" s="56" t="s">
        <v>6637</v>
      </c>
      <c r="C5920" s="56" t="s">
        <v>6636</v>
      </c>
      <c r="D5920" s="32">
        <v>4722</v>
      </c>
      <c r="E5920" s="32">
        <v>-697</v>
      </c>
      <c r="F5920" s="32">
        <v>4024</v>
      </c>
      <c r="G5920" s="32">
        <v>-111.85</v>
      </c>
      <c r="H5920" s="32">
        <v>-113.09</v>
      </c>
      <c r="I5920" s="32">
        <v>-113.08</v>
      </c>
      <c r="J5920" s="32">
        <v>-1.2400000000000091</v>
      </c>
      <c r="K5920" s="32">
        <v>1.0000000000005116E-2</v>
      </c>
      <c r="L5920" s="32"/>
    </row>
    <row r="5921" spans="1:12">
      <c r="A5921" s="56"/>
      <c r="B5921" s="56" t="s">
        <v>6639</v>
      </c>
      <c r="C5921" s="56" t="s">
        <v>6638</v>
      </c>
      <c r="D5921" s="32">
        <v>1179</v>
      </c>
      <c r="E5921" s="32">
        <v>-174</v>
      </c>
      <c r="F5921" s="32">
        <v>1005</v>
      </c>
      <c r="G5921" s="32">
        <v>-27.92</v>
      </c>
      <c r="H5921" s="32">
        <v>-28.24</v>
      </c>
      <c r="I5921" s="32">
        <v>-28.23</v>
      </c>
      <c r="J5921" s="32">
        <v>-0.31999999999999673</v>
      </c>
      <c r="K5921" s="32">
        <v>9.9999999999980105E-3</v>
      </c>
      <c r="L5921" s="32"/>
    </row>
    <row r="5922" spans="1:12">
      <c r="A5922" s="56"/>
      <c r="B5922" s="56" t="s">
        <v>6641</v>
      </c>
      <c r="C5922" s="56" t="s">
        <v>6640</v>
      </c>
      <c r="D5922" s="32">
        <v>589</v>
      </c>
      <c r="E5922" s="32">
        <v>-87</v>
      </c>
      <c r="F5922" s="32">
        <v>502</v>
      </c>
      <c r="G5922" s="32">
        <v>-13.96</v>
      </c>
      <c r="H5922" s="32">
        <v>-14.12</v>
      </c>
      <c r="I5922" s="32">
        <v>-14.11</v>
      </c>
      <c r="J5922" s="32">
        <v>-0.15999999999999837</v>
      </c>
      <c r="K5922" s="32">
        <v>9.9999999999997868E-3</v>
      </c>
      <c r="L5922" s="32"/>
    </row>
    <row r="5923" spans="1:12">
      <c r="A5923" s="56"/>
      <c r="B5923" s="56" t="s">
        <v>3927</v>
      </c>
      <c r="C5923" s="56" t="s">
        <v>6642</v>
      </c>
      <c r="D5923" s="32">
        <v>3543</v>
      </c>
      <c r="E5923" s="32">
        <v>-523</v>
      </c>
      <c r="F5923" s="32">
        <v>3020</v>
      </c>
      <c r="G5923" s="32">
        <v>-83.93</v>
      </c>
      <c r="H5923" s="32">
        <v>-84.85</v>
      </c>
      <c r="I5923" s="32">
        <v>-84.85</v>
      </c>
      <c r="J5923" s="32">
        <v>-0.91999999999998749</v>
      </c>
      <c r="K5923" s="32">
        <v>0</v>
      </c>
      <c r="L5923" s="32"/>
    </row>
    <row r="5924" spans="1:12">
      <c r="A5924" s="56"/>
      <c r="B5924" s="56" t="s">
        <v>6644</v>
      </c>
      <c r="C5924" s="56" t="s">
        <v>6643</v>
      </c>
      <c r="D5924" s="32">
        <v>3543</v>
      </c>
      <c r="E5924" s="32">
        <v>-523</v>
      </c>
      <c r="F5924" s="32">
        <v>3020</v>
      </c>
      <c r="G5924" s="32">
        <v>-83.93</v>
      </c>
      <c r="H5924" s="32">
        <v>-84.85</v>
      </c>
      <c r="I5924" s="32">
        <v>-84.85</v>
      </c>
      <c r="J5924" s="32">
        <v>-0.91999999999998749</v>
      </c>
      <c r="K5924" s="32">
        <v>0</v>
      </c>
      <c r="L5924" s="32"/>
    </row>
    <row r="5925" spans="1:12">
      <c r="A5925" s="56"/>
      <c r="B5925" s="56" t="s">
        <v>6646</v>
      </c>
      <c r="C5925" s="56" t="s">
        <v>6645</v>
      </c>
      <c r="D5925" s="32">
        <v>3543</v>
      </c>
      <c r="E5925" s="32">
        <v>-523</v>
      </c>
      <c r="F5925" s="32">
        <v>3020</v>
      </c>
      <c r="G5925" s="32">
        <v>-83.93</v>
      </c>
      <c r="H5925" s="32">
        <v>-84.85</v>
      </c>
      <c r="I5925" s="32">
        <v>-84.85</v>
      </c>
      <c r="J5925" s="32">
        <v>-0.91999999999998749</v>
      </c>
      <c r="K5925" s="32">
        <v>0</v>
      </c>
      <c r="L5925" s="32"/>
    </row>
    <row r="5926" spans="1:12">
      <c r="A5926" s="56"/>
      <c r="B5926" s="56" t="s">
        <v>6648</v>
      </c>
      <c r="C5926" s="56" t="s">
        <v>6647</v>
      </c>
      <c r="D5926" s="32">
        <v>2358</v>
      </c>
      <c r="E5926" s="32">
        <v>-348</v>
      </c>
      <c r="F5926" s="32">
        <v>2009</v>
      </c>
      <c r="G5926" s="32">
        <v>-55.85</v>
      </c>
      <c r="H5926" s="32">
        <v>-56.46</v>
      </c>
      <c r="I5926" s="32">
        <v>-56.47</v>
      </c>
      <c r="J5926" s="32">
        <v>-0.60999999999999943</v>
      </c>
      <c r="K5926" s="32">
        <v>-9.9999999999980105E-3</v>
      </c>
      <c r="L5926" s="32"/>
    </row>
    <row r="5927" spans="1:12">
      <c r="A5927" s="56"/>
      <c r="B5927" s="56" t="s">
        <v>6650</v>
      </c>
      <c r="C5927" s="56" t="s">
        <v>6649</v>
      </c>
      <c r="D5927" s="32">
        <v>3543</v>
      </c>
      <c r="E5927" s="32">
        <v>-523</v>
      </c>
      <c r="F5927" s="32">
        <v>3020</v>
      </c>
      <c r="G5927" s="32">
        <v>-83.93</v>
      </c>
      <c r="H5927" s="32">
        <v>-84.85</v>
      </c>
      <c r="I5927" s="32">
        <v>-84.85</v>
      </c>
      <c r="J5927" s="32">
        <v>-0.91999999999998749</v>
      </c>
      <c r="K5927" s="32">
        <v>0</v>
      </c>
      <c r="L5927" s="32"/>
    </row>
    <row r="5928" spans="1:12">
      <c r="A5928" s="56"/>
      <c r="B5928" s="56" t="s">
        <v>6652</v>
      </c>
      <c r="C5928" s="56" t="s">
        <v>6651</v>
      </c>
      <c r="D5928" s="32">
        <v>2358</v>
      </c>
      <c r="E5928" s="32">
        <v>-348</v>
      </c>
      <c r="F5928" s="32">
        <v>2009</v>
      </c>
      <c r="G5928" s="32">
        <v>-55.85</v>
      </c>
      <c r="H5928" s="32">
        <v>-56.46</v>
      </c>
      <c r="I5928" s="32">
        <v>-56.47</v>
      </c>
      <c r="J5928" s="32">
        <v>-0.60999999999999943</v>
      </c>
      <c r="K5928" s="32">
        <v>-9.9999999999980105E-3</v>
      </c>
      <c r="L5928" s="32"/>
    </row>
    <row r="5929" spans="1:12">
      <c r="A5929" s="56"/>
      <c r="B5929" s="56" t="s">
        <v>6654</v>
      </c>
      <c r="C5929" s="56" t="s">
        <v>6653</v>
      </c>
      <c r="D5929" s="32">
        <v>1179</v>
      </c>
      <c r="E5929" s="32">
        <v>-174</v>
      </c>
      <c r="F5929" s="32">
        <v>1005</v>
      </c>
      <c r="G5929" s="32">
        <v>-27.92</v>
      </c>
      <c r="H5929" s="32">
        <v>-28.24</v>
      </c>
      <c r="I5929" s="32">
        <v>-28.23</v>
      </c>
      <c r="J5929" s="32">
        <v>-0.31999999999999673</v>
      </c>
      <c r="K5929" s="32">
        <v>9.9999999999980105E-3</v>
      </c>
      <c r="L5929" s="32"/>
    </row>
    <row r="5930" spans="1:12">
      <c r="A5930" s="56"/>
      <c r="B5930" s="56" t="s">
        <v>6732</v>
      </c>
      <c r="C5930" s="56" t="s">
        <v>6731</v>
      </c>
      <c r="D5930" s="32">
        <v>415221</v>
      </c>
      <c r="E5930" s="32">
        <v>-55833</v>
      </c>
      <c r="F5930" s="32">
        <v>359388</v>
      </c>
      <c r="G5930" s="32">
        <v>-9835.65</v>
      </c>
      <c r="H5930" s="32">
        <v>-9943.73</v>
      </c>
      <c r="I5930" s="32">
        <v>-9943.73</v>
      </c>
      <c r="J5930" s="32">
        <v>-108.07999999999993</v>
      </c>
      <c r="K5930" s="32">
        <v>0</v>
      </c>
      <c r="L5930" s="32"/>
    </row>
    <row r="5931" spans="1:12">
      <c r="A5931" s="56"/>
      <c r="B5931" s="56" t="s">
        <v>6850</v>
      </c>
      <c r="C5931" s="56" t="s">
        <v>6849</v>
      </c>
      <c r="D5931" s="32">
        <v>111291</v>
      </c>
      <c r="E5931" s="32">
        <v>-6836</v>
      </c>
      <c r="F5931" s="32">
        <v>104455</v>
      </c>
      <c r="G5931" s="32">
        <v>-2635.93</v>
      </c>
      <c r="H5931" s="32">
        <v>-2664.9</v>
      </c>
      <c r="I5931" s="32">
        <v>-2664.9</v>
      </c>
      <c r="J5931" s="32">
        <v>-28.970000000000255</v>
      </c>
      <c r="K5931" s="32">
        <v>0</v>
      </c>
      <c r="L5931" s="32"/>
    </row>
    <row r="5932" spans="1:12">
      <c r="A5932" s="56"/>
      <c r="B5932" s="56" t="s">
        <v>6860</v>
      </c>
      <c r="C5932" s="56" t="s">
        <v>6859</v>
      </c>
      <c r="D5932" s="32">
        <v>301680</v>
      </c>
      <c r="E5932" s="32">
        <v>-3141</v>
      </c>
      <c r="F5932" s="32">
        <v>298539</v>
      </c>
      <c r="G5932" s="32">
        <v>-7145.27</v>
      </c>
      <c r="H5932" s="32">
        <v>-7223.79</v>
      </c>
      <c r="I5932" s="32">
        <v>-7223.79</v>
      </c>
      <c r="J5932" s="32">
        <v>-78.519999999999527</v>
      </c>
      <c r="K5932" s="32">
        <v>0</v>
      </c>
      <c r="L5932" s="32"/>
    </row>
    <row r="5933" spans="1:12">
      <c r="A5933" s="56"/>
      <c r="B5933" s="56" t="s">
        <v>8949</v>
      </c>
      <c r="C5933" s="56" t="s">
        <v>8948</v>
      </c>
      <c r="D5933" s="32">
        <v>49745</v>
      </c>
      <c r="E5933" s="32">
        <v>-47258</v>
      </c>
      <c r="F5933" s="32">
        <v>2487</v>
      </c>
      <c r="G5933" s="32">
        <v>0</v>
      </c>
      <c r="H5933" s="32">
        <v>0</v>
      </c>
      <c r="I5933" s="32">
        <v>0</v>
      </c>
      <c r="J5933" s="32">
        <v>0</v>
      </c>
      <c r="K5933" s="32">
        <v>0</v>
      </c>
      <c r="L5933" s="32"/>
    </row>
    <row r="5934" spans="1:12">
      <c r="A5934" s="56"/>
      <c r="B5934" s="56" t="s">
        <v>8951</v>
      </c>
      <c r="C5934" s="56" t="s">
        <v>11174</v>
      </c>
      <c r="D5934" s="32">
        <v>8623</v>
      </c>
      <c r="E5934" s="32">
        <v>-8192</v>
      </c>
      <c r="F5934" s="32">
        <v>431</v>
      </c>
      <c r="G5934" s="32">
        <v>0</v>
      </c>
      <c r="H5934" s="32">
        <v>0</v>
      </c>
      <c r="I5934" s="32">
        <v>0</v>
      </c>
      <c r="J5934" s="32">
        <v>0</v>
      </c>
      <c r="K5934" s="32">
        <v>0</v>
      </c>
      <c r="L5934" s="32"/>
    </row>
    <row r="5935" spans="1:12">
      <c r="A5935" s="56"/>
      <c r="B5935" s="56" t="s">
        <v>8952</v>
      </c>
      <c r="C5935" s="56" t="s">
        <v>11175</v>
      </c>
      <c r="D5935" s="32">
        <v>26342</v>
      </c>
      <c r="E5935" s="32">
        <v>-25025</v>
      </c>
      <c r="F5935" s="32">
        <v>1317</v>
      </c>
      <c r="G5935" s="32">
        <v>0</v>
      </c>
      <c r="H5935" s="32">
        <v>0</v>
      </c>
      <c r="I5935" s="32">
        <v>0</v>
      </c>
      <c r="J5935" s="32">
        <v>0</v>
      </c>
      <c r="K5935" s="32">
        <v>0</v>
      </c>
      <c r="L5935" s="32"/>
    </row>
    <row r="5936" spans="1:12">
      <c r="A5936" s="56"/>
      <c r="B5936" s="56" t="s">
        <v>8953</v>
      </c>
      <c r="C5936" s="56" t="s">
        <v>11176</v>
      </c>
      <c r="D5936" s="32">
        <v>55518</v>
      </c>
      <c r="E5936" s="32">
        <v>-52742</v>
      </c>
      <c r="F5936" s="32">
        <v>2776</v>
      </c>
      <c r="G5936" s="32">
        <v>0</v>
      </c>
      <c r="H5936" s="32">
        <v>0</v>
      </c>
      <c r="I5936" s="32">
        <v>0</v>
      </c>
      <c r="J5936" s="32">
        <v>0</v>
      </c>
      <c r="K5936" s="32">
        <v>0</v>
      </c>
      <c r="L5936" s="32"/>
    </row>
    <row r="5937" spans="1:12">
      <c r="A5937" s="56"/>
      <c r="B5937" s="56" t="s">
        <v>8987</v>
      </c>
      <c r="C5937" s="56" t="s">
        <v>11301</v>
      </c>
      <c r="D5937" s="32">
        <v>38470</v>
      </c>
      <c r="E5937" s="32">
        <v>-36546</v>
      </c>
      <c r="F5937" s="32">
        <v>1924</v>
      </c>
      <c r="G5937" s="32">
        <v>0</v>
      </c>
      <c r="H5937" s="32">
        <v>0</v>
      </c>
      <c r="I5937" s="32">
        <v>0</v>
      </c>
      <c r="J5937" s="32">
        <v>0</v>
      </c>
      <c r="K5937" s="32">
        <v>0</v>
      </c>
      <c r="L5937" s="32"/>
    </row>
    <row r="5938" spans="1:12">
      <c r="A5938" s="56"/>
      <c r="B5938" s="56" t="s">
        <v>8866</v>
      </c>
      <c r="C5938" s="56" t="s">
        <v>11177</v>
      </c>
      <c r="D5938" s="32">
        <v>3714</v>
      </c>
      <c r="E5938" s="32">
        <v>-3714</v>
      </c>
      <c r="F5938" s="32">
        <v>0</v>
      </c>
      <c r="G5938" s="32">
        <v>0</v>
      </c>
      <c r="H5938" s="32">
        <v>0</v>
      </c>
      <c r="I5938" s="32">
        <v>0</v>
      </c>
      <c r="J5938" s="32">
        <v>0</v>
      </c>
      <c r="K5938" s="32">
        <v>0</v>
      </c>
      <c r="L5938" s="32"/>
    </row>
    <row r="5939" spans="1:12">
      <c r="A5939" s="56"/>
      <c r="B5939" s="56" t="s">
        <v>8946</v>
      </c>
      <c r="C5939" s="56" t="s">
        <v>11178</v>
      </c>
      <c r="D5939" s="32">
        <v>13710</v>
      </c>
      <c r="E5939" s="32">
        <v>-13024</v>
      </c>
      <c r="F5939" s="32">
        <v>686</v>
      </c>
      <c r="G5939" s="32">
        <v>0</v>
      </c>
      <c r="H5939" s="32">
        <v>0</v>
      </c>
      <c r="I5939" s="32">
        <v>0</v>
      </c>
      <c r="J5939" s="32">
        <v>0</v>
      </c>
      <c r="K5939" s="32">
        <v>0</v>
      </c>
      <c r="L5939" s="32"/>
    </row>
    <row r="5940" spans="1:12">
      <c r="A5940" s="56"/>
      <c r="B5940" s="56" t="s">
        <v>11350</v>
      </c>
      <c r="C5940" s="56" t="s">
        <v>11302</v>
      </c>
      <c r="D5940" s="32">
        <v>52000</v>
      </c>
      <c r="E5940" s="32">
        <v>-49400</v>
      </c>
      <c r="F5940" s="32">
        <v>2600</v>
      </c>
      <c r="G5940" s="32">
        <v>0</v>
      </c>
      <c r="H5940" s="32">
        <v>0</v>
      </c>
      <c r="I5940" s="32">
        <v>0</v>
      </c>
      <c r="J5940" s="32">
        <v>0</v>
      </c>
      <c r="K5940" s="32">
        <v>0</v>
      </c>
      <c r="L5940" s="32"/>
    </row>
    <row r="5941" spans="1:12">
      <c r="A5941" s="56"/>
      <c r="B5941" s="56" t="s">
        <v>9151</v>
      </c>
      <c r="C5941" s="56" t="s">
        <v>10341</v>
      </c>
      <c r="D5941" s="32">
        <v>58000</v>
      </c>
      <c r="E5941" s="32">
        <v>-55100</v>
      </c>
      <c r="F5941" s="32">
        <v>2900</v>
      </c>
      <c r="G5941" s="32">
        <v>0</v>
      </c>
      <c r="H5941" s="32">
        <v>0</v>
      </c>
      <c r="I5941" s="32">
        <v>0</v>
      </c>
      <c r="J5941" s="32">
        <v>0</v>
      </c>
      <c r="K5941" s="32">
        <v>0</v>
      </c>
      <c r="L5941" s="32"/>
    </row>
    <row r="5942" spans="1:12">
      <c r="A5942" s="56"/>
      <c r="B5942" s="56" t="s">
        <v>8373</v>
      </c>
      <c r="C5942" s="56" t="s">
        <v>10342</v>
      </c>
      <c r="D5942" s="32">
        <v>4888</v>
      </c>
      <c r="E5942" s="32">
        <v>-4888</v>
      </c>
      <c r="F5942" s="32">
        <v>0</v>
      </c>
      <c r="G5942" s="32">
        <v>0</v>
      </c>
      <c r="H5942" s="32">
        <v>0</v>
      </c>
      <c r="I5942" s="32">
        <v>0</v>
      </c>
      <c r="J5942" s="32">
        <v>0</v>
      </c>
      <c r="K5942" s="32">
        <v>0</v>
      </c>
      <c r="L5942" s="32"/>
    </row>
    <row r="5943" spans="1:12">
      <c r="A5943" s="56"/>
      <c r="B5943" s="56" t="s">
        <v>8192</v>
      </c>
      <c r="C5943" s="56" t="s">
        <v>11303</v>
      </c>
      <c r="D5943" s="32">
        <v>14000</v>
      </c>
      <c r="E5943" s="32">
        <v>-13300</v>
      </c>
      <c r="F5943" s="32">
        <v>700</v>
      </c>
      <c r="G5943" s="32">
        <v>0</v>
      </c>
      <c r="H5943" s="32">
        <v>0</v>
      </c>
      <c r="I5943" s="32">
        <v>0</v>
      </c>
      <c r="J5943" s="32">
        <v>0</v>
      </c>
      <c r="K5943" s="32">
        <v>0</v>
      </c>
      <c r="L5943" s="32"/>
    </row>
    <row r="5944" spans="1:12">
      <c r="A5944" s="56"/>
      <c r="B5944" s="56" t="s">
        <v>9247</v>
      </c>
      <c r="C5944" s="56" t="s">
        <v>11179</v>
      </c>
      <c r="D5944" s="32">
        <v>41000</v>
      </c>
      <c r="E5944" s="32">
        <v>-38950</v>
      </c>
      <c r="F5944" s="32">
        <v>2050</v>
      </c>
      <c r="G5944" s="32">
        <v>0</v>
      </c>
      <c r="H5944" s="32">
        <v>0</v>
      </c>
      <c r="I5944" s="32">
        <v>0</v>
      </c>
      <c r="J5944" s="32">
        <v>0</v>
      </c>
      <c r="K5944" s="32">
        <v>0</v>
      </c>
      <c r="L5944" s="32"/>
    </row>
    <row r="5945" spans="1:12">
      <c r="A5945" s="56"/>
      <c r="B5945" s="56" t="s">
        <v>7304</v>
      </c>
      <c r="C5945" s="56" t="s">
        <v>9635</v>
      </c>
      <c r="D5945" s="32">
        <v>7650</v>
      </c>
      <c r="E5945" s="32">
        <v>-7268</v>
      </c>
      <c r="F5945" s="32">
        <v>382</v>
      </c>
      <c r="G5945" s="32">
        <v>0</v>
      </c>
      <c r="H5945" s="32">
        <v>0</v>
      </c>
      <c r="I5945" s="32">
        <v>0</v>
      </c>
      <c r="J5945" s="32">
        <v>0</v>
      </c>
      <c r="K5945" s="32">
        <v>0</v>
      </c>
      <c r="L5945" s="32"/>
    </row>
    <row r="5946" spans="1:12">
      <c r="A5946" s="56"/>
      <c r="B5946" s="56" t="s">
        <v>9219</v>
      </c>
      <c r="C5946" s="56" t="s">
        <v>11304</v>
      </c>
      <c r="D5946" s="32">
        <v>52162</v>
      </c>
      <c r="E5946" s="32">
        <v>-49554</v>
      </c>
      <c r="F5946" s="32">
        <v>2608</v>
      </c>
      <c r="G5946" s="32">
        <v>0</v>
      </c>
      <c r="H5946" s="32">
        <v>0</v>
      </c>
      <c r="I5946" s="32">
        <v>0</v>
      </c>
      <c r="J5946" s="32">
        <v>0</v>
      </c>
      <c r="K5946" s="32">
        <v>0</v>
      </c>
      <c r="L5946" s="32"/>
    </row>
    <row r="5947" spans="1:12">
      <c r="A5947" s="56"/>
      <c r="B5947" s="56" t="s">
        <v>9021</v>
      </c>
      <c r="C5947" s="56" t="s">
        <v>11305</v>
      </c>
      <c r="D5947" s="32">
        <v>7663</v>
      </c>
      <c r="E5947" s="32">
        <v>-7280</v>
      </c>
      <c r="F5947" s="32">
        <v>383</v>
      </c>
      <c r="G5947" s="32">
        <v>0</v>
      </c>
      <c r="H5947" s="32">
        <v>0</v>
      </c>
      <c r="I5947" s="32">
        <v>0</v>
      </c>
      <c r="J5947" s="32">
        <v>0</v>
      </c>
      <c r="K5947" s="32">
        <v>0</v>
      </c>
      <c r="L5947" s="32"/>
    </row>
    <row r="5948" spans="1:12">
      <c r="A5948" s="56"/>
      <c r="B5948" s="56" t="s">
        <v>9152</v>
      </c>
      <c r="C5948" s="56" t="s">
        <v>10343</v>
      </c>
      <c r="D5948" s="32">
        <v>14591</v>
      </c>
      <c r="E5948" s="32">
        <v>-13861</v>
      </c>
      <c r="F5948" s="32">
        <v>730</v>
      </c>
      <c r="G5948" s="32">
        <v>0</v>
      </c>
      <c r="H5948" s="32">
        <v>0</v>
      </c>
      <c r="I5948" s="32">
        <v>0</v>
      </c>
      <c r="J5948" s="32">
        <v>0</v>
      </c>
      <c r="K5948" s="32">
        <v>0</v>
      </c>
      <c r="L5948" s="32"/>
    </row>
    <row r="5949" spans="1:12">
      <c r="A5949" s="56"/>
      <c r="B5949" s="56" t="s">
        <v>9184</v>
      </c>
      <c r="C5949" s="56" t="s">
        <v>11054</v>
      </c>
      <c r="D5949" s="32">
        <v>71750</v>
      </c>
      <c r="E5949" s="32">
        <v>-71750</v>
      </c>
      <c r="F5949" s="32">
        <v>0</v>
      </c>
      <c r="G5949" s="32">
        <v>0</v>
      </c>
      <c r="H5949" s="32">
        <v>0</v>
      </c>
      <c r="I5949" s="32">
        <v>0</v>
      </c>
      <c r="J5949" s="32">
        <v>0</v>
      </c>
      <c r="K5949" s="32">
        <v>0</v>
      </c>
      <c r="L5949" s="32"/>
    </row>
    <row r="5950" spans="1:12">
      <c r="A5950" s="56"/>
      <c r="B5950" s="56" t="s">
        <v>9185</v>
      </c>
      <c r="C5950" s="56" t="s">
        <v>11055</v>
      </c>
      <c r="D5950" s="32">
        <v>47895</v>
      </c>
      <c r="E5950" s="32">
        <v>-45500</v>
      </c>
      <c r="F5950" s="32">
        <v>2395</v>
      </c>
      <c r="G5950" s="32">
        <v>0</v>
      </c>
      <c r="H5950" s="32">
        <v>0</v>
      </c>
      <c r="I5950" s="32">
        <v>0</v>
      </c>
      <c r="J5950" s="32">
        <v>0</v>
      </c>
      <c r="K5950" s="32">
        <v>0</v>
      </c>
      <c r="L5950" s="32"/>
    </row>
    <row r="5951" spans="1:12">
      <c r="A5951" s="56"/>
      <c r="B5951" s="56" t="s">
        <v>9187</v>
      </c>
      <c r="C5951" s="56" t="s">
        <v>11056</v>
      </c>
      <c r="D5951" s="32">
        <v>507375</v>
      </c>
      <c r="E5951" s="32">
        <v>-482006</v>
      </c>
      <c r="F5951" s="32">
        <v>25369</v>
      </c>
      <c r="G5951" s="32">
        <v>0</v>
      </c>
      <c r="H5951" s="32">
        <v>0</v>
      </c>
      <c r="I5951" s="32">
        <v>0</v>
      </c>
      <c r="J5951" s="32">
        <v>0</v>
      </c>
      <c r="K5951" s="32">
        <v>0</v>
      </c>
      <c r="L5951" s="32"/>
    </row>
    <row r="5952" spans="1:12">
      <c r="A5952" s="56"/>
      <c r="B5952" s="56" t="s">
        <v>9189</v>
      </c>
      <c r="C5952" s="56" t="s">
        <v>11057</v>
      </c>
      <c r="D5952" s="32">
        <v>474493</v>
      </c>
      <c r="E5952" s="32">
        <v>-474493</v>
      </c>
      <c r="F5952" s="32">
        <v>0</v>
      </c>
      <c r="G5952" s="32">
        <v>0</v>
      </c>
      <c r="H5952" s="32">
        <v>0</v>
      </c>
      <c r="I5952" s="32">
        <v>0</v>
      </c>
      <c r="J5952" s="32">
        <v>0</v>
      </c>
      <c r="K5952" s="32">
        <v>0</v>
      </c>
      <c r="L5952" s="32"/>
    </row>
    <row r="5953" spans="1:12">
      <c r="A5953" s="56"/>
      <c r="B5953" s="56" t="s">
        <v>9190</v>
      </c>
      <c r="C5953" s="56" t="s">
        <v>11058</v>
      </c>
      <c r="D5953" s="32">
        <v>34200</v>
      </c>
      <c r="E5953" s="32">
        <v>-32490</v>
      </c>
      <c r="F5953" s="32">
        <v>1710</v>
      </c>
      <c r="G5953" s="32">
        <v>0</v>
      </c>
      <c r="H5953" s="32">
        <v>0</v>
      </c>
      <c r="I5953" s="32">
        <v>0</v>
      </c>
      <c r="J5953" s="32">
        <v>0</v>
      </c>
      <c r="K5953" s="32">
        <v>0</v>
      </c>
      <c r="L5953" s="32"/>
    </row>
    <row r="5954" spans="1:12">
      <c r="A5954" s="56"/>
      <c r="B5954" s="56" t="s">
        <v>9192</v>
      </c>
      <c r="C5954" s="56" t="s">
        <v>11059</v>
      </c>
      <c r="D5954" s="32">
        <v>12532</v>
      </c>
      <c r="E5954" s="32">
        <v>-11906</v>
      </c>
      <c r="F5954" s="32">
        <v>627</v>
      </c>
      <c r="G5954" s="32">
        <v>0</v>
      </c>
      <c r="H5954" s="32">
        <v>0</v>
      </c>
      <c r="I5954" s="32">
        <v>0</v>
      </c>
      <c r="J5954" s="32">
        <v>0</v>
      </c>
      <c r="K5954" s="32">
        <v>0</v>
      </c>
      <c r="L5954" s="32"/>
    </row>
    <row r="5955" spans="1:12">
      <c r="A5955" s="56"/>
      <c r="B5955" s="56" t="s">
        <v>9193</v>
      </c>
      <c r="C5955" s="56" t="s">
        <v>11060</v>
      </c>
      <c r="D5955" s="32">
        <v>181560</v>
      </c>
      <c r="E5955" s="32">
        <v>-172482</v>
      </c>
      <c r="F5955" s="32">
        <v>9078</v>
      </c>
      <c r="G5955" s="32">
        <v>0</v>
      </c>
      <c r="H5955" s="32">
        <v>0</v>
      </c>
      <c r="I5955" s="32">
        <v>0</v>
      </c>
      <c r="J5955" s="32">
        <v>0</v>
      </c>
      <c r="K5955" s="32">
        <v>0</v>
      </c>
      <c r="L5955" s="32"/>
    </row>
    <row r="5956" spans="1:12">
      <c r="A5956" s="56"/>
      <c r="B5956" s="56" t="s">
        <v>9054</v>
      </c>
      <c r="C5956" s="56" t="s">
        <v>9636</v>
      </c>
      <c r="D5956" s="32">
        <v>6800</v>
      </c>
      <c r="E5956" s="32">
        <v>-6460</v>
      </c>
      <c r="F5956" s="32">
        <v>340</v>
      </c>
      <c r="G5956" s="32">
        <v>0</v>
      </c>
      <c r="H5956" s="32">
        <v>0</v>
      </c>
      <c r="I5956" s="32">
        <v>0</v>
      </c>
      <c r="J5956" s="32">
        <v>0</v>
      </c>
      <c r="K5956" s="32">
        <v>0</v>
      </c>
      <c r="L5956" s="32"/>
    </row>
    <row r="5957" spans="1:12">
      <c r="A5957" s="56"/>
      <c r="B5957" s="56" t="s">
        <v>8192</v>
      </c>
      <c r="C5957" s="56" t="s">
        <v>10569</v>
      </c>
      <c r="D5957" s="32">
        <v>35000</v>
      </c>
      <c r="E5957" s="32">
        <v>-33250</v>
      </c>
      <c r="F5957" s="32">
        <v>1750</v>
      </c>
      <c r="G5957" s="32">
        <v>0</v>
      </c>
      <c r="H5957" s="32">
        <v>0</v>
      </c>
      <c r="I5957" s="32">
        <v>0</v>
      </c>
      <c r="J5957" s="32">
        <v>0</v>
      </c>
      <c r="K5957" s="32">
        <v>0</v>
      </c>
      <c r="L5957" s="32"/>
    </row>
    <row r="5958" spans="1:12">
      <c r="A5958" s="56"/>
      <c r="B5958" s="56" t="s">
        <v>8804</v>
      </c>
      <c r="C5958" s="56" t="s">
        <v>11061</v>
      </c>
      <c r="D5958" s="32">
        <v>981375</v>
      </c>
      <c r="E5958" s="32">
        <v>-932306</v>
      </c>
      <c r="F5958" s="32">
        <v>49069</v>
      </c>
      <c r="G5958" s="32">
        <v>0</v>
      </c>
      <c r="H5958" s="32">
        <v>0</v>
      </c>
      <c r="I5958" s="32">
        <v>0</v>
      </c>
      <c r="J5958" s="32">
        <v>0</v>
      </c>
      <c r="K5958" s="32">
        <v>0</v>
      </c>
      <c r="L5958" s="32"/>
    </row>
    <row r="5959" spans="1:12">
      <c r="A5959" s="56"/>
      <c r="B5959" s="56" t="s">
        <v>9195</v>
      </c>
      <c r="C5959" s="56" t="s">
        <v>11062</v>
      </c>
      <c r="D5959" s="32">
        <v>19860</v>
      </c>
      <c r="E5959" s="32">
        <v>-19860</v>
      </c>
      <c r="F5959" s="32">
        <v>0</v>
      </c>
      <c r="G5959" s="32">
        <v>0</v>
      </c>
      <c r="H5959" s="32">
        <v>0</v>
      </c>
      <c r="I5959" s="32">
        <v>0</v>
      </c>
      <c r="J5959" s="32">
        <v>0</v>
      </c>
      <c r="K5959" s="32">
        <v>0</v>
      </c>
      <c r="L5959" s="32"/>
    </row>
    <row r="5960" spans="1:12">
      <c r="A5960" s="56"/>
      <c r="B5960" s="56" t="s">
        <v>9055</v>
      </c>
      <c r="C5960" s="56" t="s">
        <v>9637</v>
      </c>
      <c r="D5960" s="32">
        <v>40596</v>
      </c>
      <c r="E5960" s="32">
        <v>-38566</v>
      </c>
      <c r="F5960" s="32">
        <v>2030</v>
      </c>
      <c r="G5960" s="32">
        <v>0</v>
      </c>
      <c r="H5960" s="32">
        <v>0</v>
      </c>
      <c r="I5960" s="32">
        <v>0</v>
      </c>
      <c r="J5960" s="32">
        <v>0</v>
      </c>
      <c r="K5960" s="32">
        <v>0</v>
      </c>
      <c r="L5960" s="32"/>
    </row>
    <row r="5961" spans="1:12">
      <c r="A5961" s="56"/>
      <c r="B5961" s="56" t="s">
        <v>9195</v>
      </c>
      <c r="C5961" s="56" t="s">
        <v>11063</v>
      </c>
      <c r="D5961" s="32">
        <v>9533</v>
      </c>
      <c r="E5961" s="32">
        <v>-9533</v>
      </c>
      <c r="F5961" s="32">
        <v>0</v>
      </c>
      <c r="G5961" s="32">
        <v>0</v>
      </c>
      <c r="H5961" s="32">
        <v>0</v>
      </c>
      <c r="I5961" s="32">
        <v>0</v>
      </c>
      <c r="J5961" s="32">
        <v>0</v>
      </c>
      <c r="K5961" s="32">
        <v>0</v>
      </c>
      <c r="L5961" s="32"/>
    </row>
    <row r="5962" spans="1:12">
      <c r="A5962" s="56"/>
      <c r="B5962" s="56" t="s">
        <v>8806</v>
      </c>
      <c r="C5962" s="56" t="s">
        <v>11064</v>
      </c>
      <c r="D5962" s="32">
        <v>43847</v>
      </c>
      <c r="E5962" s="32">
        <v>-43847</v>
      </c>
      <c r="F5962" s="32">
        <v>0</v>
      </c>
      <c r="G5962" s="32">
        <v>0</v>
      </c>
      <c r="H5962" s="32">
        <v>0</v>
      </c>
      <c r="I5962" s="32">
        <v>0</v>
      </c>
      <c r="J5962" s="32">
        <v>0</v>
      </c>
      <c r="K5962" s="32">
        <v>0</v>
      </c>
      <c r="L5962" s="32"/>
    </row>
    <row r="5963" spans="1:12">
      <c r="A5963" s="56"/>
      <c r="B5963" s="56" t="s">
        <v>8807</v>
      </c>
      <c r="C5963" s="56" t="s">
        <v>11065</v>
      </c>
      <c r="D5963" s="32">
        <v>239784</v>
      </c>
      <c r="E5963" s="32">
        <v>-227795</v>
      </c>
      <c r="F5963" s="32">
        <v>11989</v>
      </c>
      <c r="G5963" s="32">
        <v>0</v>
      </c>
      <c r="H5963" s="32">
        <v>0</v>
      </c>
      <c r="I5963" s="32">
        <v>0</v>
      </c>
      <c r="J5963" s="32">
        <v>0</v>
      </c>
      <c r="K5963" s="32">
        <v>0</v>
      </c>
      <c r="L5963" s="32"/>
    </row>
    <row r="5964" spans="1:12">
      <c r="A5964" s="56"/>
      <c r="B5964" s="56" t="s">
        <v>9056</v>
      </c>
      <c r="C5964" s="56" t="s">
        <v>9638</v>
      </c>
      <c r="D5964" s="32">
        <v>11742</v>
      </c>
      <c r="E5964" s="32">
        <v>-11155</v>
      </c>
      <c r="F5964" s="32">
        <v>587</v>
      </c>
      <c r="G5964" s="32">
        <v>0</v>
      </c>
      <c r="H5964" s="32">
        <v>0</v>
      </c>
      <c r="I5964" s="32">
        <v>0</v>
      </c>
      <c r="J5964" s="32">
        <v>0</v>
      </c>
      <c r="K5964" s="32">
        <v>0</v>
      </c>
      <c r="L5964" s="32"/>
    </row>
    <row r="5965" spans="1:12">
      <c r="A5965" s="56"/>
      <c r="B5965" s="56" t="s">
        <v>8809</v>
      </c>
      <c r="C5965" s="56" t="s">
        <v>11066</v>
      </c>
      <c r="D5965" s="32">
        <v>34584</v>
      </c>
      <c r="E5965" s="32">
        <v>-32855</v>
      </c>
      <c r="F5965" s="32">
        <v>1729</v>
      </c>
      <c r="G5965" s="32">
        <v>0</v>
      </c>
      <c r="H5965" s="32">
        <v>0</v>
      </c>
      <c r="I5965" s="32">
        <v>0</v>
      </c>
      <c r="J5965" s="32">
        <v>0</v>
      </c>
      <c r="K5965" s="32">
        <v>0</v>
      </c>
      <c r="L5965" s="32"/>
    </row>
    <row r="5966" spans="1:12">
      <c r="A5966" s="56"/>
      <c r="B5966" s="56" t="s">
        <v>9196</v>
      </c>
      <c r="C5966" s="56" t="s">
        <v>11067</v>
      </c>
      <c r="D5966" s="32">
        <v>167520</v>
      </c>
      <c r="E5966" s="32">
        <v>-167520</v>
      </c>
      <c r="F5966" s="32">
        <v>0</v>
      </c>
      <c r="G5966" s="32">
        <v>0</v>
      </c>
      <c r="H5966" s="32">
        <v>0</v>
      </c>
      <c r="I5966" s="32">
        <v>0</v>
      </c>
      <c r="J5966" s="32">
        <v>0</v>
      </c>
      <c r="K5966" s="32">
        <v>0</v>
      </c>
      <c r="L5966" s="32"/>
    </row>
    <row r="5967" spans="1:12">
      <c r="A5967" s="56"/>
      <c r="B5967" s="56" t="s">
        <v>9198</v>
      </c>
      <c r="C5967" s="56" t="s">
        <v>11068</v>
      </c>
      <c r="D5967" s="32">
        <v>10567</v>
      </c>
      <c r="E5967" s="32">
        <v>-10039</v>
      </c>
      <c r="F5967" s="32">
        <v>528</v>
      </c>
      <c r="G5967" s="32">
        <v>0</v>
      </c>
      <c r="H5967" s="32">
        <v>0</v>
      </c>
      <c r="I5967" s="32">
        <v>0</v>
      </c>
      <c r="J5967" s="32">
        <v>0</v>
      </c>
      <c r="K5967" s="32">
        <v>0</v>
      </c>
      <c r="L5967" s="32"/>
    </row>
    <row r="5968" spans="1:12">
      <c r="A5968" s="56"/>
      <c r="B5968" s="56" t="s">
        <v>9199</v>
      </c>
      <c r="C5968" s="56" t="s">
        <v>11069</v>
      </c>
      <c r="D5968" s="32">
        <v>8638</v>
      </c>
      <c r="E5968" s="32">
        <v>-8638</v>
      </c>
      <c r="F5968" s="32">
        <v>0</v>
      </c>
      <c r="G5968" s="32">
        <v>0</v>
      </c>
      <c r="H5968" s="32">
        <v>0</v>
      </c>
      <c r="I5968" s="32">
        <v>0</v>
      </c>
      <c r="J5968" s="32">
        <v>0</v>
      </c>
      <c r="K5968" s="32">
        <v>0</v>
      </c>
      <c r="L5968" s="32"/>
    </row>
    <row r="5969" spans="1:12">
      <c r="A5969" s="56"/>
      <c r="B5969" s="56" t="s">
        <v>8811</v>
      </c>
      <c r="C5969" s="56" t="s">
        <v>11070</v>
      </c>
      <c r="D5969" s="32">
        <v>184710</v>
      </c>
      <c r="E5969" s="32">
        <v>-175474</v>
      </c>
      <c r="F5969" s="32">
        <v>9236</v>
      </c>
      <c r="G5969" s="32">
        <v>0</v>
      </c>
      <c r="H5969" s="32">
        <v>0</v>
      </c>
      <c r="I5969" s="32">
        <v>0</v>
      </c>
      <c r="J5969" s="32">
        <v>0</v>
      </c>
      <c r="K5969" s="32">
        <v>0</v>
      </c>
      <c r="L5969" s="32"/>
    </row>
    <row r="5970" spans="1:12">
      <c r="A5970" s="56"/>
      <c r="B5970" s="56" t="s">
        <v>9054</v>
      </c>
      <c r="C5970" s="56" t="s">
        <v>10344</v>
      </c>
      <c r="D5970" s="32">
        <v>12452</v>
      </c>
      <c r="E5970" s="32">
        <v>-11829</v>
      </c>
      <c r="F5970" s="32">
        <v>623</v>
      </c>
      <c r="G5970" s="32">
        <v>0</v>
      </c>
      <c r="H5970" s="32">
        <v>0</v>
      </c>
      <c r="I5970" s="32">
        <v>0</v>
      </c>
      <c r="J5970" s="32">
        <v>0</v>
      </c>
      <c r="K5970" s="32">
        <v>0</v>
      </c>
      <c r="L5970" s="32"/>
    </row>
    <row r="5971" spans="1:12">
      <c r="A5971" s="56"/>
      <c r="B5971" s="56" t="s">
        <v>8809</v>
      </c>
      <c r="C5971" s="56" t="s">
        <v>11071</v>
      </c>
      <c r="D5971" s="32">
        <v>11482</v>
      </c>
      <c r="E5971" s="32">
        <v>-10908</v>
      </c>
      <c r="F5971" s="32">
        <v>574</v>
      </c>
      <c r="G5971" s="32">
        <v>0</v>
      </c>
      <c r="H5971" s="32">
        <v>0</v>
      </c>
      <c r="I5971" s="32">
        <v>0</v>
      </c>
      <c r="J5971" s="32">
        <v>0</v>
      </c>
      <c r="K5971" s="32">
        <v>0</v>
      </c>
      <c r="L5971" s="32"/>
    </row>
    <row r="5972" spans="1:12">
      <c r="A5972" s="56"/>
      <c r="B5972" s="56" t="s">
        <v>8193</v>
      </c>
      <c r="C5972" s="56" t="s">
        <v>11072</v>
      </c>
      <c r="D5972" s="32">
        <v>101447</v>
      </c>
      <c r="E5972" s="32">
        <v>-96375</v>
      </c>
      <c r="F5972" s="32">
        <v>5072</v>
      </c>
      <c r="G5972" s="32">
        <v>0</v>
      </c>
      <c r="H5972" s="32">
        <v>0</v>
      </c>
      <c r="I5972" s="32">
        <v>0</v>
      </c>
      <c r="J5972" s="32">
        <v>0</v>
      </c>
      <c r="K5972" s="32">
        <v>0</v>
      </c>
      <c r="L5972" s="32"/>
    </row>
    <row r="5973" spans="1:12">
      <c r="A5973" s="56"/>
      <c r="B5973" s="56" t="s">
        <v>7305</v>
      </c>
      <c r="C5973" s="56" t="s">
        <v>9639</v>
      </c>
      <c r="D5973" s="32">
        <v>25636</v>
      </c>
      <c r="E5973" s="32">
        <v>-24354</v>
      </c>
      <c r="F5973" s="32">
        <v>1282</v>
      </c>
      <c r="G5973" s="32">
        <v>0</v>
      </c>
      <c r="H5973" s="32">
        <v>0</v>
      </c>
      <c r="I5973" s="32">
        <v>0</v>
      </c>
      <c r="J5973" s="32">
        <v>0</v>
      </c>
      <c r="K5973" s="32">
        <v>0</v>
      </c>
      <c r="L5973" s="32"/>
    </row>
    <row r="5974" spans="1:12">
      <c r="A5974" s="56"/>
      <c r="B5974" s="56" t="s">
        <v>9054</v>
      </c>
      <c r="C5974" s="56" t="s">
        <v>11306</v>
      </c>
      <c r="D5974" s="32">
        <v>6800</v>
      </c>
      <c r="E5974" s="32">
        <v>-6460</v>
      </c>
      <c r="F5974" s="32">
        <v>340</v>
      </c>
      <c r="G5974" s="32">
        <v>0</v>
      </c>
      <c r="H5974" s="32">
        <v>0</v>
      </c>
      <c r="I5974" s="32">
        <v>0</v>
      </c>
      <c r="J5974" s="32">
        <v>0</v>
      </c>
      <c r="K5974" s="32">
        <v>0</v>
      </c>
      <c r="L5974" s="32"/>
    </row>
    <row r="5975" spans="1:12">
      <c r="A5975" s="56"/>
      <c r="B5975" s="56" t="s">
        <v>11351</v>
      </c>
      <c r="C5975" s="56" t="s">
        <v>9640</v>
      </c>
      <c r="D5975" s="32">
        <v>22500</v>
      </c>
      <c r="E5975" s="32">
        <v>-21375</v>
      </c>
      <c r="F5975" s="32">
        <v>1125</v>
      </c>
      <c r="G5975" s="32">
        <v>0</v>
      </c>
      <c r="H5975" s="32">
        <v>0</v>
      </c>
      <c r="I5975" s="32">
        <v>0</v>
      </c>
      <c r="J5975" s="32">
        <v>0</v>
      </c>
      <c r="K5975" s="32">
        <v>0</v>
      </c>
      <c r="L5975" s="32"/>
    </row>
    <row r="5976" spans="1:12">
      <c r="A5976" s="56"/>
      <c r="B5976" s="56" t="s">
        <v>8307</v>
      </c>
      <c r="C5976" s="56" t="s">
        <v>10345</v>
      </c>
      <c r="D5976" s="32">
        <v>11310</v>
      </c>
      <c r="E5976" s="32">
        <v>-10744</v>
      </c>
      <c r="F5976" s="32">
        <v>566</v>
      </c>
      <c r="G5976" s="32">
        <v>0</v>
      </c>
      <c r="H5976" s="32">
        <v>0</v>
      </c>
      <c r="I5976" s="32">
        <v>0</v>
      </c>
      <c r="J5976" s="32">
        <v>0</v>
      </c>
      <c r="K5976" s="32">
        <v>0</v>
      </c>
      <c r="L5976" s="32"/>
    </row>
    <row r="5977" spans="1:12">
      <c r="A5977" s="56"/>
      <c r="B5977" s="56" t="s">
        <v>8806</v>
      </c>
      <c r="C5977" s="56" t="s">
        <v>11073</v>
      </c>
      <c r="D5977" s="32">
        <v>15944</v>
      </c>
      <c r="E5977" s="32">
        <v>-15944</v>
      </c>
      <c r="F5977" s="32">
        <v>0</v>
      </c>
      <c r="G5977" s="32">
        <v>0</v>
      </c>
      <c r="H5977" s="32">
        <v>0</v>
      </c>
      <c r="I5977" s="32">
        <v>0</v>
      </c>
      <c r="J5977" s="32">
        <v>0</v>
      </c>
      <c r="K5977" s="32">
        <v>0</v>
      </c>
      <c r="L5977" s="32"/>
    </row>
    <row r="5978" spans="1:12">
      <c r="A5978" s="56"/>
      <c r="B5978" s="56" t="s">
        <v>9057</v>
      </c>
      <c r="C5978" s="56" t="s">
        <v>9641</v>
      </c>
      <c r="D5978" s="32">
        <v>14657</v>
      </c>
      <c r="E5978" s="32">
        <v>-13924</v>
      </c>
      <c r="F5978" s="32">
        <v>733</v>
      </c>
      <c r="G5978" s="32">
        <v>0</v>
      </c>
      <c r="H5978" s="32">
        <v>0</v>
      </c>
      <c r="I5978" s="32">
        <v>0</v>
      </c>
      <c r="J5978" s="32">
        <v>0</v>
      </c>
      <c r="K5978" s="32">
        <v>0</v>
      </c>
      <c r="L5978" s="32"/>
    </row>
    <row r="5979" spans="1:12">
      <c r="A5979" s="56"/>
      <c r="B5979" s="56" t="s">
        <v>9201</v>
      </c>
      <c r="C5979" s="56" t="s">
        <v>11074</v>
      </c>
      <c r="D5979" s="32">
        <v>60125</v>
      </c>
      <c r="E5979" s="32">
        <v>-60125</v>
      </c>
      <c r="F5979" s="32">
        <v>0</v>
      </c>
      <c r="G5979" s="32">
        <v>0</v>
      </c>
      <c r="H5979" s="32">
        <v>0</v>
      </c>
      <c r="I5979" s="32">
        <v>0</v>
      </c>
      <c r="J5979" s="32">
        <v>0</v>
      </c>
      <c r="K5979" s="32">
        <v>0</v>
      </c>
      <c r="L5979" s="32"/>
    </row>
    <row r="5980" spans="1:12">
      <c r="A5980" s="56"/>
      <c r="B5980" s="56" t="s">
        <v>8815</v>
      </c>
      <c r="C5980" s="56" t="s">
        <v>11075</v>
      </c>
      <c r="D5980" s="32">
        <v>102981</v>
      </c>
      <c r="E5980" s="32">
        <v>-97832</v>
      </c>
      <c r="F5980" s="32">
        <v>5149</v>
      </c>
      <c r="G5980" s="32">
        <v>0</v>
      </c>
      <c r="H5980" s="32">
        <v>0</v>
      </c>
      <c r="I5980" s="32">
        <v>0</v>
      </c>
      <c r="J5980" s="32">
        <v>0</v>
      </c>
      <c r="K5980" s="32">
        <v>0</v>
      </c>
      <c r="L5980" s="32"/>
    </row>
    <row r="5981" spans="1:12">
      <c r="A5981" s="56"/>
      <c r="B5981" s="56" t="s">
        <v>9196</v>
      </c>
      <c r="C5981" s="56" t="s">
        <v>11076</v>
      </c>
      <c r="D5981" s="32">
        <v>311175</v>
      </c>
      <c r="E5981" s="32">
        <v>-295616</v>
      </c>
      <c r="F5981" s="32">
        <v>15559</v>
      </c>
      <c r="G5981" s="32">
        <v>0</v>
      </c>
      <c r="H5981" s="32">
        <v>0</v>
      </c>
      <c r="I5981" s="32">
        <v>0</v>
      </c>
      <c r="J5981" s="32">
        <v>0</v>
      </c>
      <c r="K5981" s="32">
        <v>0</v>
      </c>
      <c r="L5981" s="32"/>
    </row>
    <row r="5982" spans="1:12">
      <c r="A5982" s="56"/>
      <c r="B5982" s="56" t="s">
        <v>7305</v>
      </c>
      <c r="C5982" s="56" t="s">
        <v>10346</v>
      </c>
      <c r="D5982" s="32">
        <v>56000</v>
      </c>
      <c r="E5982" s="32">
        <v>-53200</v>
      </c>
      <c r="F5982" s="32">
        <v>2800</v>
      </c>
      <c r="G5982" s="32">
        <v>0</v>
      </c>
      <c r="H5982" s="32">
        <v>0</v>
      </c>
      <c r="I5982" s="32">
        <v>0</v>
      </c>
      <c r="J5982" s="32">
        <v>0</v>
      </c>
      <c r="K5982" s="32">
        <v>0</v>
      </c>
      <c r="L5982" s="32"/>
    </row>
    <row r="5983" spans="1:12">
      <c r="A5983" s="56"/>
      <c r="B5983" s="56" t="s">
        <v>9202</v>
      </c>
      <c r="C5983" s="56" t="s">
        <v>11077</v>
      </c>
      <c r="D5983" s="32">
        <v>25987</v>
      </c>
      <c r="E5983" s="32">
        <v>-24688</v>
      </c>
      <c r="F5983" s="32">
        <v>1299</v>
      </c>
      <c r="G5983" s="32">
        <v>0</v>
      </c>
      <c r="H5983" s="32">
        <v>0</v>
      </c>
      <c r="I5983" s="32">
        <v>0</v>
      </c>
      <c r="J5983" s="32">
        <v>0</v>
      </c>
      <c r="K5983" s="32">
        <v>0</v>
      </c>
      <c r="L5983" s="32"/>
    </row>
    <row r="5984" spans="1:12">
      <c r="A5984" s="56"/>
      <c r="B5984" s="56" t="s">
        <v>9054</v>
      </c>
      <c r="C5984" s="56" t="s">
        <v>9642</v>
      </c>
      <c r="D5984" s="32">
        <v>6799</v>
      </c>
      <c r="E5984" s="32">
        <v>-6459</v>
      </c>
      <c r="F5984" s="32">
        <v>340</v>
      </c>
      <c r="G5984" s="32">
        <v>0</v>
      </c>
      <c r="H5984" s="32">
        <v>0</v>
      </c>
      <c r="I5984" s="32">
        <v>0</v>
      </c>
      <c r="J5984" s="32">
        <v>0</v>
      </c>
      <c r="K5984" s="32">
        <v>0</v>
      </c>
      <c r="L5984" s="32"/>
    </row>
    <row r="5985" spans="1:12">
      <c r="A5985" s="56"/>
      <c r="B5985" s="56" t="s">
        <v>8816</v>
      </c>
      <c r="C5985" s="56" t="s">
        <v>11078</v>
      </c>
      <c r="D5985" s="32">
        <v>49920</v>
      </c>
      <c r="E5985" s="32">
        <v>-49920</v>
      </c>
      <c r="F5985" s="32">
        <v>0</v>
      </c>
      <c r="G5985" s="32">
        <v>0</v>
      </c>
      <c r="H5985" s="32">
        <v>0</v>
      </c>
      <c r="I5985" s="32">
        <v>0</v>
      </c>
      <c r="J5985" s="32">
        <v>0</v>
      </c>
      <c r="K5985" s="32">
        <v>0</v>
      </c>
      <c r="L5985" s="32"/>
    </row>
    <row r="5986" spans="1:12">
      <c r="A5986" s="56"/>
      <c r="B5986" s="56" t="s">
        <v>11748</v>
      </c>
      <c r="C5986" s="56" t="s">
        <v>10570</v>
      </c>
      <c r="D5986" s="32">
        <v>43650</v>
      </c>
      <c r="E5986" s="32">
        <v>-41468</v>
      </c>
      <c r="F5986" s="32">
        <v>2182</v>
      </c>
      <c r="G5986" s="32">
        <v>0</v>
      </c>
      <c r="H5986" s="32">
        <v>0</v>
      </c>
      <c r="I5986" s="32">
        <v>0</v>
      </c>
      <c r="J5986" s="32">
        <v>0</v>
      </c>
      <c r="K5986" s="32">
        <v>0</v>
      </c>
      <c r="L5986" s="32"/>
    </row>
    <row r="5987" spans="1:12">
      <c r="A5987" s="56"/>
      <c r="B5987" s="56" t="s">
        <v>8818</v>
      </c>
      <c r="C5987" s="56" t="s">
        <v>11079</v>
      </c>
      <c r="D5987" s="32">
        <v>196425</v>
      </c>
      <c r="E5987" s="32">
        <v>-186604</v>
      </c>
      <c r="F5987" s="32">
        <v>9821</v>
      </c>
      <c r="G5987" s="32">
        <v>0</v>
      </c>
      <c r="H5987" s="32">
        <v>0</v>
      </c>
      <c r="I5987" s="32">
        <v>0</v>
      </c>
      <c r="J5987" s="32">
        <v>0</v>
      </c>
      <c r="K5987" s="32">
        <v>0</v>
      </c>
      <c r="L5987" s="32"/>
    </row>
    <row r="5988" spans="1:12">
      <c r="A5988" s="56"/>
      <c r="B5988" s="56" t="s">
        <v>9196</v>
      </c>
      <c r="C5988" s="56" t="s">
        <v>11080</v>
      </c>
      <c r="D5988" s="32">
        <v>248940</v>
      </c>
      <c r="E5988" s="32">
        <v>-236493</v>
      </c>
      <c r="F5988" s="32">
        <v>12447</v>
      </c>
      <c r="G5988" s="32">
        <v>0</v>
      </c>
      <c r="H5988" s="32">
        <v>0</v>
      </c>
      <c r="I5988" s="32">
        <v>0</v>
      </c>
      <c r="J5988" s="32">
        <v>0</v>
      </c>
      <c r="K5988" s="32">
        <v>0</v>
      </c>
      <c r="L5988" s="32"/>
    </row>
    <row r="5989" spans="1:12">
      <c r="A5989" s="56"/>
      <c r="B5989" s="56" t="s">
        <v>9204</v>
      </c>
      <c r="C5989" s="56" t="s">
        <v>11081</v>
      </c>
      <c r="D5989" s="32">
        <v>24651</v>
      </c>
      <c r="E5989" s="32">
        <v>-23418</v>
      </c>
      <c r="F5989" s="32">
        <v>1233</v>
      </c>
      <c r="G5989" s="32">
        <v>0</v>
      </c>
      <c r="H5989" s="32">
        <v>0</v>
      </c>
      <c r="I5989" s="32">
        <v>0</v>
      </c>
      <c r="J5989" s="32">
        <v>0</v>
      </c>
      <c r="K5989" s="32">
        <v>0</v>
      </c>
      <c r="L5989" s="32"/>
    </row>
    <row r="5990" spans="1:12">
      <c r="A5990" s="56"/>
      <c r="B5990" s="56" t="s">
        <v>9196</v>
      </c>
      <c r="C5990" s="56" t="s">
        <v>11082</v>
      </c>
      <c r="D5990" s="32">
        <v>130707</v>
      </c>
      <c r="E5990" s="32">
        <v>-124172</v>
      </c>
      <c r="F5990" s="32">
        <v>6535</v>
      </c>
      <c r="G5990" s="32">
        <v>0</v>
      </c>
      <c r="H5990" s="32">
        <v>0</v>
      </c>
      <c r="I5990" s="32">
        <v>0</v>
      </c>
      <c r="J5990" s="32">
        <v>0</v>
      </c>
      <c r="K5990" s="32">
        <v>0</v>
      </c>
      <c r="L5990" s="32"/>
    </row>
    <row r="5991" spans="1:12">
      <c r="A5991" s="56"/>
      <c r="B5991" s="56" t="s">
        <v>9206</v>
      </c>
      <c r="C5991" s="56" t="s">
        <v>11083</v>
      </c>
      <c r="D5991" s="32">
        <v>108923</v>
      </c>
      <c r="E5991" s="32">
        <v>-103477</v>
      </c>
      <c r="F5991" s="32">
        <v>5446</v>
      </c>
      <c r="G5991" s="32">
        <v>0</v>
      </c>
      <c r="H5991" s="32">
        <v>0</v>
      </c>
      <c r="I5991" s="32">
        <v>0</v>
      </c>
      <c r="J5991" s="32">
        <v>0</v>
      </c>
      <c r="K5991" s="32">
        <v>0</v>
      </c>
      <c r="L5991" s="32"/>
    </row>
    <row r="5992" spans="1:12">
      <c r="A5992" s="56"/>
      <c r="B5992" s="56" t="s">
        <v>9207</v>
      </c>
      <c r="C5992" s="56" t="s">
        <v>11084</v>
      </c>
      <c r="D5992" s="32">
        <v>48998</v>
      </c>
      <c r="E5992" s="32">
        <v>-46548</v>
      </c>
      <c r="F5992" s="32">
        <v>2450</v>
      </c>
      <c r="G5992" s="32">
        <v>0</v>
      </c>
      <c r="H5992" s="32">
        <v>0</v>
      </c>
      <c r="I5992" s="32">
        <v>0</v>
      </c>
      <c r="J5992" s="32">
        <v>0</v>
      </c>
      <c r="K5992" s="32">
        <v>0</v>
      </c>
      <c r="L5992" s="32"/>
    </row>
    <row r="5993" spans="1:12">
      <c r="A5993" s="56"/>
      <c r="B5993" s="56" t="s">
        <v>3647</v>
      </c>
      <c r="C5993" s="56" t="s">
        <v>11307</v>
      </c>
      <c r="D5993" s="32">
        <v>6630</v>
      </c>
      <c r="E5993" s="32">
        <v>-6298</v>
      </c>
      <c r="F5993" s="32">
        <v>332</v>
      </c>
      <c r="G5993" s="32">
        <v>0</v>
      </c>
      <c r="H5993" s="32">
        <v>0</v>
      </c>
      <c r="I5993" s="32">
        <v>0</v>
      </c>
      <c r="J5993" s="32">
        <v>0</v>
      </c>
      <c r="K5993" s="32">
        <v>0</v>
      </c>
      <c r="L5993" s="32"/>
    </row>
    <row r="5994" spans="1:12">
      <c r="A5994" s="56"/>
      <c r="B5994" s="56" t="s">
        <v>7307</v>
      </c>
      <c r="C5994" s="56" t="s">
        <v>9643</v>
      </c>
      <c r="D5994" s="32">
        <v>22050</v>
      </c>
      <c r="E5994" s="32">
        <v>-20948</v>
      </c>
      <c r="F5994" s="32">
        <v>1102</v>
      </c>
      <c r="G5994" s="32">
        <v>0</v>
      </c>
      <c r="H5994" s="32">
        <v>0</v>
      </c>
      <c r="I5994" s="32">
        <v>0</v>
      </c>
      <c r="J5994" s="32">
        <v>0</v>
      </c>
      <c r="K5994" s="32">
        <v>0</v>
      </c>
      <c r="L5994" s="32"/>
    </row>
    <row r="5995" spans="1:12">
      <c r="A5995" s="56"/>
      <c r="B5995" s="56" t="s">
        <v>7307</v>
      </c>
      <c r="C5995" s="56" t="s">
        <v>9644</v>
      </c>
      <c r="D5995" s="32">
        <v>25750</v>
      </c>
      <c r="E5995" s="32">
        <v>-24462</v>
      </c>
      <c r="F5995" s="32">
        <v>1288</v>
      </c>
      <c r="G5995" s="32">
        <v>0</v>
      </c>
      <c r="H5995" s="32">
        <v>0</v>
      </c>
      <c r="I5995" s="32">
        <v>0</v>
      </c>
      <c r="J5995" s="32">
        <v>0</v>
      </c>
      <c r="K5995" s="32">
        <v>0</v>
      </c>
      <c r="L5995" s="32"/>
    </row>
    <row r="5996" spans="1:12">
      <c r="A5996" s="56"/>
      <c r="B5996" s="56" t="s">
        <v>3645</v>
      </c>
      <c r="C5996" s="56" t="s">
        <v>3644</v>
      </c>
      <c r="D5996" s="32">
        <v>9300</v>
      </c>
      <c r="E5996" s="32">
        <v>-7323</v>
      </c>
      <c r="F5996" s="32">
        <v>1977</v>
      </c>
      <c r="G5996" s="32">
        <v>-284.89</v>
      </c>
      <c r="H5996" s="32">
        <v>-288.02999999999997</v>
      </c>
      <c r="I5996" s="32">
        <v>-288.02</v>
      </c>
      <c r="J5996" s="32">
        <v>-3.1399999999999864</v>
      </c>
      <c r="K5996" s="32">
        <v>9.9999999999909051E-3</v>
      </c>
      <c r="L5996" s="32"/>
    </row>
    <row r="5997" spans="1:12">
      <c r="A5997" s="56"/>
      <c r="B5997" s="56" t="s">
        <v>3789</v>
      </c>
      <c r="C5997" s="56" t="s">
        <v>3788</v>
      </c>
      <c r="D5997" s="32">
        <v>13085</v>
      </c>
      <c r="E5997" s="32">
        <v>-10108</v>
      </c>
      <c r="F5997" s="32">
        <v>2977</v>
      </c>
      <c r="G5997" s="32">
        <v>-395.85</v>
      </c>
      <c r="H5997" s="32">
        <v>-400.2</v>
      </c>
      <c r="I5997" s="32">
        <v>-400.21</v>
      </c>
      <c r="J5997" s="32">
        <v>-4.3499999999999659</v>
      </c>
      <c r="K5997" s="32">
        <v>-9.9999999999909051E-3</v>
      </c>
      <c r="L5997" s="32"/>
    </row>
    <row r="5998" spans="1:12">
      <c r="A5998" s="56"/>
      <c r="B5998" s="56" t="s">
        <v>3791</v>
      </c>
      <c r="C5998" s="56" t="s">
        <v>3790</v>
      </c>
      <c r="D5998" s="32">
        <v>231083</v>
      </c>
      <c r="E5998" s="32">
        <v>-184514</v>
      </c>
      <c r="F5998" s="32">
        <v>46569</v>
      </c>
      <c r="G5998" s="32">
        <v>-7144.32</v>
      </c>
      <c r="H5998" s="32">
        <v>-7222.83</v>
      </c>
      <c r="I5998" s="32">
        <v>-7222.83</v>
      </c>
      <c r="J5998" s="32">
        <v>-78.510000000000218</v>
      </c>
      <c r="K5998" s="32">
        <v>0</v>
      </c>
      <c r="L5998" s="32"/>
    </row>
    <row r="5999" spans="1:12">
      <c r="A5999" s="56"/>
      <c r="B5999" s="56" t="s">
        <v>3793</v>
      </c>
      <c r="C5999" s="56" t="s">
        <v>3792</v>
      </c>
      <c r="D5999" s="32">
        <v>250169</v>
      </c>
      <c r="E5999" s="32">
        <v>-199753</v>
      </c>
      <c r="F5999" s="32">
        <v>50416</v>
      </c>
      <c r="G5999" s="32">
        <v>-7734.4</v>
      </c>
      <c r="H5999" s="32">
        <v>-7819.39</v>
      </c>
      <c r="I5999" s="32">
        <v>-7819.4</v>
      </c>
      <c r="J5999" s="32">
        <v>-84.990000000000691</v>
      </c>
      <c r="K5999" s="32">
        <v>-9.999999999308784E-3</v>
      </c>
      <c r="L5999" s="32"/>
    </row>
    <row r="6000" spans="1:12">
      <c r="A6000" s="56"/>
      <c r="B6000" s="56" t="s">
        <v>3795</v>
      </c>
      <c r="C6000" s="56" t="s">
        <v>3794</v>
      </c>
      <c r="D6000" s="32">
        <v>42086</v>
      </c>
      <c r="E6000" s="32">
        <v>-33604</v>
      </c>
      <c r="F6000" s="32">
        <v>8482</v>
      </c>
      <c r="G6000" s="32">
        <v>-1301.19</v>
      </c>
      <c r="H6000" s="32">
        <v>-1315.5</v>
      </c>
      <c r="I6000" s="32">
        <v>-1315.49</v>
      </c>
      <c r="J6000" s="32">
        <v>-14.309999999999945</v>
      </c>
      <c r="K6000" s="32">
        <v>9.9999999999909051E-3</v>
      </c>
      <c r="L6000" s="32"/>
    </row>
    <row r="6001" spans="1:12">
      <c r="A6001" s="56"/>
      <c r="B6001" s="56" t="s">
        <v>3797</v>
      </c>
      <c r="C6001" s="56" t="s">
        <v>3796</v>
      </c>
      <c r="D6001" s="32">
        <v>89262</v>
      </c>
      <c r="E6001" s="32">
        <v>-71273</v>
      </c>
      <c r="F6001" s="32">
        <v>17989</v>
      </c>
      <c r="G6001" s="32">
        <v>-2759.7</v>
      </c>
      <c r="H6001" s="32">
        <v>-2790.03</v>
      </c>
      <c r="I6001" s="32">
        <v>-2790.02</v>
      </c>
      <c r="J6001" s="32">
        <v>-30.330000000000382</v>
      </c>
      <c r="K6001" s="32">
        <v>1.0000000000218279E-2</v>
      </c>
      <c r="L6001" s="32"/>
    </row>
    <row r="6002" spans="1:12">
      <c r="A6002" s="56"/>
      <c r="B6002" s="56" t="s">
        <v>3799</v>
      </c>
      <c r="C6002" s="56" t="s">
        <v>3798</v>
      </c>
      <c r="D6002" s="32">
        <v>69296</v>
      </c>
      <c r="E6002" s="32">
        <v>-55331</v>
      </c>
      <c r="F6002" s="32">
        <v>13965</v>
      </c>
      <c r="G6002" s="32">
        <v>-2142.41</v>
      </c>
      <c r="H6002" s="32">
        <v>-2165.9499999999998</v>
      </c>
      <c r="I6002" s="32">
        <v>-2165.9499999999998</v>
      </c>
      <c r="J6002" s="32">
        <v>-23.539999999999964</v>
      </c>
      <c r="K6002" s="32">
        <v>0</v>
      </c>
      <c r="L6002" s="32"/>
    </row>
    <row r="6003" spans="1:12">
      <c r="A6003" s="56"/>
      <c r="B6003" s="56" t="s">
        <v>3801</v>
      </c>
      <c r="C6003" s="56" t="s">
        <v>3800</v>
      </c>
      <c r="D6003" s="32">
        <v>109229</v>
      </c>
      <c r="E6003" s="32">
        <v>-87216</v>
      </c>
      <c r="F6003" s="32">
        <v>22013</v>
      </c>
      <c r="G6003" s="32">
        <v>-3377.02</v>
      </c>
      <c r="H6003" s="32">
        <v>-3414.14</v>
      </c>
      <c r="I6003" s="32">
        <v>-3414.13</v>
      </c>
      <c r="J6003" s="32">
        <v>-37.119999999999891</v>
      </c>
      <c r="K6003" s="32">
        <v>9.9999999997635314E-3</v>
      </c>
      <c r="L6003" s="32"/>
    </row>
    <row r="6004" spans="1:12">
      <c r="A6004" s="56"/>
      <c r="B6004" s="56" t="s">
        <v>3803</v>
      </c>
      <c r="C6004" s="56" t="s">
        <v>3802</v>
      </c>
      <c r="D6004" s="32">
        <v>43848</v>
      </c>
      <c r="E6004" s="32">
        <v>-35011</v>
      </c>
      <c r="F6004" s="32">
        <v>8837</v>
      </c>
      <c r="G6004" s="32">
        <v>-1355.68</v>
      </c>
      <c r="H6004" s="32">
        <v>-1370.59</v>
      </c>
      <c r="I6004" s="32">
        <v>-1370.58</v>
      </c>
      <c r="J6004" s="32">
        <v>-14.909999999999854</v>
      </c>
      <c r="K6004" s="32">
        <v>9.9999999999909051E-3</v>
      </c>
      <c r="L6004" s="32"/>
    </row>
    <row r="6005" spans="1:12">
      <c r="A6005" s="56"/>
      <c r="B6005" s="56" t="s">
        <v>3805</v>
      </c>
      <c r="C6005" s="56" t="s">
        <v>3804</v>
      </c>
      <c r="D6005" s="32">
        <v>33669</v>
      </c>
      <c r="E6005" s="32">
        <v>-26884</v>
      </c>
      <c r="F6005" s="32">
        <v>6785</v>
      </c>
      <c r="G6005" s="32">
        <v>-1040.95</v>
      </c>
      <c r="H6005" s="32">
        <v>-1052.3900000000001</v>
      </c>
      <c r="I6005" s="32">
        <v>-1052.3900000000001</v>
      </c>
      <c r="J6005" s="32">
        <v>-11.440000000000055</v>
      </c>
      <c r="K6005" s="32">
        <v>0</v>
      </c>
      <c r="L6005" s="32"/>
    </row>
    <row r="6006" spans="1:12">
      <c r="A6006" s="56"/>
      <c r="B6006" s="56" t="s">
        <v>3807</v>
      </c>
      <c r="C6006" s="56" t="s">
        <v>3806</v>
      </c>
      <c r="D6006" s="32">
        <v>53636</v>
      </c>
      <c r="E6006" s="32">
        <v>-42827</v>
      </c>
      <c r="F6006" s="32">
        <v>10809</v>
      </c>
      <c r="G6006" s="32">
        <v>-1658.28</v>
      </c>
      <c r="H6006" s="32">
        <v>-1676.5</v>
      </c>
      <c r="I6006" s="32">
        <v>-1676.5</v>
      </c>
      <c r="J6006" s="32">
        <v>-18.220000000000027</v>
      </c>
      <c r="K6006" s="32">
        <v>0</v>
      </c>
      <c r="L6006" s="32"/>
    </row>
    <row r="6007" spans="1:12">
      <c r="A6007" s="56"/>
      <c r="B6007" s="56" t="s">
        <v>3799</v>
      </c>
      <c r="C6007" s="56" t="s">
        <v>3808</v>
      </c>
      <c r="D6007" s="32">
        <v>21386</v>
      </c>
      <c r="E6007" s="32">
        <v>-17076</v>
      </c>
      <c r="F6007" s="32">
        <v>4310</v>
      </c>
      <c r="G6007" s="32">
        <v>-661.23</v>
      </c>
      <c r="H6007" s="32">
        <v>-668.49</v>
      </c>
      <c r="I6007" s="32">
        <v>-668.5</v>
      </c>
      <c r="J6007" s="32">
        <v>-7.2599999999999909</v>
      </c>
      <c r="K6007" s="32">
        <v>-9.9999999999909051E-3</v>
      </c>
      <c r="L6007" s="32"/>
    </row>
    <row r="6008" spans="1:12">
      <c r="A6008" s="56"/>
      <c r="B6008" s="56" t="s">
        <v>3791</v>
      </c>
      <c r="C6008" s="56" t="s">
        <v>3809</v>
      </c>
      <c r="D6008" s="32">
        <v>115541</v>
      </c>
      <c r="E6008" s="32">
        <v>-92256</v>
      </c>
      <c r="F6008" s="32">
        <v>23285</v>
      </c>
      <c r="G6008" s="32">
        <v>-3572.19</v>
      </c>
      <c r="H6008" s="32">
        <v>-3611.45</v>
      </c>
      <c r="I6008" s="32">
        <v>-3611.44</v>
      </c>
      <c r="J6008" s="32">
        <v>-39.259999999999764</v>
      </c>
      <c r="K6008" s="32">
        <v>9.9999999997635314E-3</v>
      </c>
      <c r="L6008" s="32"/>
    </row>
    <row r="6009" spans="1:12">
      <c r="A6009" s="56"/>
      <c r="B6009" s="56" t="s">
        <v>3799</v>
      </c>
      <c r="C6009" s="56" t="s">
        <v>3810</v>
      </c>
      <c r="D6009" s="32">
        <v>34648</v>
      </c>
      <c r="E6009" s="32">
        <v>-27665</v>
      </c>
      <c r="F6009" s="32">
        <v>6983</v>
      </c>
      <c r="G6009" s="32">
        <v>-1071.23</v>
      </c>
      <c r="H6009" s="32">
        <v>-1083</v>
      </c>
      <c r="I6009" s="32">
        <v>-1083</v>
      </c>
      <c r="J6009" s="32">
        <v>-11.769999999999982</v>
      </c>
      <c r="K6009" s="32">
        <v>0</v>
      </c>
      <c r="L6009" s="32"/>
    </row>
    <row r="6010" spans="1:12">
      <c r="A6010" s="56"/>
      <c r="B6010" s="56" t="s">
        <v>3791</v>
      </c>
      <c r="C6010" s="56" t="s">
        <v>3811</v>
      </c>
      <c r="D6010" s="32">
        <v>231083</v>
      </c>
      <c r="E6010" s="32">
        <v>-181212</v>
      </c>
      <c r="F6010" s="32">
        <v>49871</v>
      </c>
      <c r="G6010" s="32">
        <v>-7058.42</v>
      </c>
      <c r="H6010" s="32">
        <v>-7135.99</v>
      </c>
      <c r="I6010" s="32">
        <v>-7135.99</v>
      </c>
      <c r="J6010" s="32">
        <v>-77.569999999999709</v>
      </c>
      <c r="K6010" s="32">
        <v>0</v>
      </c>
      <c r="L6010" s="32"/>
    </row>
    <row r="6011" spans="1:12">
      <c r="A6011" s="56"/>
      <c r="B6011" s="56" t="s">
        <v>3799</v>
      </c>
      <c r="C6011" s="56" t="s">
        <v>3812</v>
      </c>
      <c r="D6011" s="32">
        <v>69296</v>
      </c>
      <c r="E6011" s="32">
        <v>-54341</v>
      </c>
      <c r="F6011" s="32">
        <v>14955</v>
      </c>
      <c r="G6011" s="32">
        <v>-2116.65</v>
      </c>
      <c r="H6011" s="32">
        <v>-2139.92</v>
      </c>
      <c r="I6011" s="32">
        <v>-2139.91</v>
      </c>
      <c r="J6011" s="32">
        <v>-23.269999999999982</v>
      </c>
      <c r="K6011" s="32">
        <v>1.0000000000218279E-2</v>
      </c>
      <c r="L6011" s="32"/>
    </row>
    <row r="6012" spans="1:12">
      <c r="A6012" s="56"/>
      <c r="B6012" s="56" t="s">
        <v>3795</v>
      </c>
      <c r="C6012" s="56" t="s">
        <v>3813</v>
      </c>
      <c r="D6012" s="32">
        <v>145198</v>
      </c>
      <c r="E6012" s="32">
        <v>-113862</v>
      </c>
      <c r="F6012" s="32">
        <v>31336</v>
      </c>
      <c r="G6012" s="32">
        <v>-4435.0600000000004</v>
      </c>
      <c r="H6012" s="32">
        <v>-4483.8</v>
      </c>
      <c r="I6012" s="32">
        <v>-4483.8</v>
      </c>
      <c r="J6012" s="32">
        <v>-48.739999999999782</v>
      </c>
      <c r="K6012" s="32">
        <v>0</v>
      </c>
      <c r="L6012" s="32"/>
    </row>
    <row r="6013" spans="1:12">
      <c r="A6013" s="56"/>
      <c r="B6013" s="56" t="s">
        <v>3795</v>
      </c>
      <c r="C6013" s="56" t="s">
        <v>3814</v>
      </c>
      <c r="D6013" s="32">
        <v>63129</v>
      </c>
      <c r="E6013" s="32">
        <v>-49505</v>
      </c>
      <c r="F6013" s="32">
        <v>13624</v>
      </c>
      <c r="G6013" s="32">
        <v>-1928.29</v>
      </c>
      <c r="H6013" s="32">
        <v>-1949.49</v>
      </c>
      <c r="I6013" s="32">
        <v>-1949.48</v>
      </c>
      <c r="J6013" s="32">
        <v>-21.200000000000045</v>
      </c>
      <c r="K6013" s="32">
        <v>9.9999999999909051E-3</v>
      </c>
      <c r="L6013" s="32"/>
    </row>
    <row r="6014" spans="1:12">
      <c r="A6014" s="56"/>
      <c r="B6014" s="56" t="s">
        <v>3793</v>
      </c>
      <c r="C6014" s="56" t="s">
        <v>3815</v>
      </c>
      <c r="D6014" s="32">
        <v>375253</v>
      </c>
      <c r="E6014" s="32">
        <v>-294268</v>
      </c>
      <c r="F6014" s="32">
        <v>80985</v>
      </c>
      <c r="G6014" s="32">
        <v>-11462.03</v>
      </c>
      <c r="H6014" s="32">
        <v>-11587.99</v>
      </c>
      <c r="I6014" s="32">
        <v>-11587.99</v>
      </c>
      <c r="J6014" s="32">
        <v>-125.95999999999913</v>
      </c>
      <c r="K6014" s="32">
        <v>0</v>
      </c>
      <c r="L6014" s="32"/>
    </row>
    <row r="6015" spans="1:12">
      <c r="A6015" s="56"/>
      <c r="B6015" s="56" t="s">
        <v>3803</v>
      </c>
      <c r="C6015" s="56" t="s">
        <v>3816</v>
      </c>
      <c r="D6015" s="32">
        <v>65772</v>
      </c>
      <c r="E6015" s="32">
        <v>-51577</v>
      </c>
      <c r="F6015" s="32">
        <v>14195</v>
      </c>
      <c r="G6015" s="32">
        <v>-2009.05</v>
      </c>
      <c r="H6015" s="32">
        <v>-2031.12</v>
      </c>
      <c r="I6015" s="32">
        <v>-2031.12</v>
      </c>
      <c r="J6015" s="32">
        <v>-22.069999999999936</v>
      </c>
      <c r="K6015" s="32">
        <v>0</v>
      </c>
      <c r="L6015" s="32"/>
    </row>
    <row r="6016" spans="1:12">
      <c r="A6016" s="56"/>
      <c r="B6016" s="56" t="s">
        <v>3818</v>
      </c>
      <c r="C6016" s="56" t="s">
        <v>3817</v>
      </c>
      <c r="D6016" s="32">
        <v>90045</v>
      </c>
      <c r="E6016" s="32">
        <v>-70612</v>
      </c>
      <c r="F6016" s="32">
        <v>19433</v>
      </c>
      <c r="G6016" s="32">
        <v>-2750.45</v>
      </c>
      <c r="H6016" s="32">
        <v>-2780.68</v>
      </c>
      <c r="I6016" s="32">
        <v>-2780.68</v>
      </c>
      <c r="J6016" s="32">
        <v>-30.230000000000018</v>
      </c>
      <c r="K6016" s="32">
        <v>0</v>
      </c>
      <c r="L6016" s="32"/>
    </row>
    <row r="6017" spans="1:12">
      <c r="A6017" s="56"/>
      <c r="B6017" s="56" t="s">
        <v>3820</v>
      </c>
      <c r="C6017" s="56" t="s">
        <v>3819</v>
      </c>
      <c r="D6017" s="32">
        <v>43750</v>
      </c>
      <c r="E6017" s="32">
        <v>-34308</v>
      </c>
      <c r="F6017" s="32">
        <v>9442</v>
      </c>
      <c r="G6017" s="32">
        <v>-1336.38</v>
      </c>
      <c r="H6017" s="32">
        <v>-1351.06</v>
      </c>
      <c r="I6017" s="32">
        <v>-1351.06</v>
      </c>
      <c r="J6017" s="32">
        <v>-14.679999999999836</v>
      </c>
      <c r="K6017" s="32">
        <v>0</v>
      </c>
      <c r="L6017" s="32"/>
    </row>
    <row r="6018" spans="1:12">
      <c r="A6018" s="56"/>
      <c r="B6018" s="56" t="s">
        <v>3805</v>
      </c>
      <c r="C6018" s="56" t="s">
        <v>3821</v>
      </c>
      <c r="D6018" s="32">
        <v>50504</v>
      </c>
      <c r="E6018" s="32">
        <v>-39604</v>
      </c>
      <c r="F6018" s="32">
        <v>10900</v>
      </c>
      <c r="G6018" s="32">
        <v>-1542.67</v>
      </c>
      <c r="H6018" s="32">
        <v>-1559.63</v>
      </c>
      <c r="I6018" s="32">
        <v>-1559.62</v>
      </c>
      <c r="J6018" s="32">
        <v>-16.960000000000036</v>
      </c>
      <c r="K6018" s="32">
        <v>1.0000000000218279E-2</v>
      </c>
      <c r="L6018" s="32"/>
    </row>
    <row r="6019" spans="1:12">
      <c r="A6019" s="56"/>
      <c r="B6019" s="56" t="s">
        <v>3823</v>
      </c>
      <c r="C6019" s="56" t="s">
        <v>3822</v>
      </c>
      <c r="D6019" s="32">
        <v>32079</v>
      </c>
      <c r="E6019" s="32">
        <v>-25156</v>
      </c>
      <c r="F6019" s="32">
        <v>6923</v>
      </c>
      <c r="G6019" s="32">
        <v>-979.91</v>
      </c>
      <c r="H6019" s="32">
        <v>-990.69</v>
      </c>
      <c r="I6019" s="32">
        <v>-990.68</v>
      </c>
      <c r="J6019" s="32">
        <v>-10.780000000000086</v>
      </c>
      <c r="K6019" s="32">
        <v>1.0000000000104592E-2</v>
      </c>
      <c r="L6019" s="32"/>
    </row>
    <row r="6020" spans="1:12">
      <c r="A6020" s="56"/>
      <c r="B6020" s="56" t="s">
        <v>3825</v>
      </c>
      <c r="C6020" s="56" t="s">
        <v>3824</v>
      </c>
      <c r="D6020" s="32">
        <v>24665</v>
      </c>
      <c r="E6020" s="32">
        <v>-19342</v>
      </c>
      <c r="F6020" s="32">
        <v>5323</v>
      </c>
      <c r="G6020" s="32">
        <v>-753.42</v>
      </c>
      <c r="H6020" s="32">
        <v>-761.7</v>
      </c>
      <c r="I6020" s="32">
        <v>-761.7</v>
      </c>
      <c r="J6020" s="32">
        <v>-8.2800000000000864</v>
      </c>
      <c r="K6020" s="32">
        <v>0</v>
      </c>
      <c r="L6020" s="32"/>
    </row>
    <row r="6021" spans="1:12">
      <c r="A6021" s="56"/>
      <c r="B6021" s="56" t="s">
        <v>3807</v>
      </c>
      <c r="C6021" s="56" t="s">
        <v>3826</v>
      </c>
      <c r="D6021" s="32">
        <v>33473</v>
      </c>
      <c r="E6021" s="32">
        <v>-26249</v>
      </c>
      <c r="F6021" s="32">
        <v>7224</v>
      </c>
      <c r="G6021" s="32">
        <v>-1022.51</v>
      </c>
      <c r="H6021" s="32">
        <v>-1033.74</v>
      </c>
      <c r="I6021" s="32">
        <v>-1033.74</v>
      </c>
      <c r="J6021" s="32">
        <v>-11.230000000000018</v>
      </c>
      <c r="K6021" s="32">
        <v>0</v>
      </c>
      <c r="L6021" s="32"/>
    </row>
    <row r="6022" spans="1:12">
      <c r="A6022" s="56"/>
      <c r="B6022" s="56" t="s">
        <v>3828</v>
      </c>
      <c r="C6022" s="56" t="s">
        <v>3827</v>
      </c>
      <c r="D6022" s="32">
        <v>14681</v>
      </c>
      <c r="E6022" s="32">
        <v>-11512</v>
      </c>
      <c r="F6022" s="32">
        <v>3169</v>
      </c>
      <c r="G6022" s="32">
        <v>-448.48</v>
      </c>
      <c r="H6022" s="32">
        <v>-453.41</v>
      </c>
      <c r="I6022" s="32">
        <v>-453.41</v>
      </c>
      <c r="J6022" s="32">
        <v>-4.9300000000000068</v>
      </c>
      <c r="K6022" s="32">
        <v>0</v>
      </c>
      <c r="L6022" s="32"/>
    </row>
    <row r="6023" spans="1:12">
      <c r="A6023" s="56"/>
      <c r="B6023" s="56" t="s">
        <v>3830</v>
      </c>
      <c r="C6023" s="56" t="s">
        <v>3829</v>
      </c>
      <c r="D6023" s="32">
        <v>69222</v>
      </c>
      <c r="E6023" s="32">
        <v>-54283</v>
      </c>
      <c r="F6023" s="32">
        <v>14939</v>
      </c>
      <c r="G6023" s="32">
        <v>-2114.41</v>
      </c>
      <c r="H6023" s="32">
        <v>-2137.64</v>
      </c>
      <c r="I6023" s="32">
        <v>-2137.64</v>
      </c>
      <c r="J6023" s="32">
        <v>-23.230000000000018</v>
      </c>
      <c r="K6023" s="32">
        <v>0</v>
      </c>
      <c r="L6023" s="32"/>
    </row>
    <row r="6024" spans="1:12">
      <c r="A6024" s="56"/>
      <c r="B6024" s="56" t="s">
        <v>3832</v>
      </c>
      <c r="C6024" s="56" t="s">
        <v>3831</v>
      </c>
      <c r="D6024" s="32">
        <v>141821</v>
      </c>
      <c r="E6024" s="32">
        <v>-109515</v>
      </c>
      <c r="F6024" s="32">
        <v>32306</v>
      </c>
      <c r="G6024" s="32">
        <v>-4288.87</v>
      </c>
      <c r="H6024" s="32">
        <v>-4335.99</v>
      </c>
      <c r="I6024" s="32">
        <v>-4336</v>
      </c>
      <c r="J6024" s="32">
        <v>-47.119999999999891</v>
      </c>
      <c r="K6024" s="32">
        <v>-1.0000000000218279E-2</v>
      </c>
      <c r="L6024" s="32"/>
    </row>
    <row r="6025" spans="1:12">
      <c r="A6025" s="56"/>
      <c r="B6025" s="56" t="s">
        <v>3834</v>
      </c>
      <c r="C6025" s="56" t="s">
        <v>3833</v>
      </c>
      <c r="D6025" s="32">
        <v>11647</v>
      </c>
      <c r="E6025" s="32">
        <v>-8994</v>
      </c>
      <c r="F6025" s="32">
        <v>2653</v>
      </c>
      <c r="G6025" s="32">
        <v>-352.27</v>
      </c>
      <c r="H6025" s="32">
        <v>-356.14</v>
      </c>
      <c r="I6025" s="32">
        <v>-356.14</v>
      </c>
      <c r="J6025" s="32">
        <v>-3.8700000000000045</v>
      </c>
      <c r="K6025" s="32">
        <v>0</v>
      </c>
      <c r="L6025" s="32"/>
    </row>
    <row r="6026" spans="1:12">
      <c r="A6026" s="56"/>
      <c r="B6026" s="56" t="s">
        <v>3836</v>
      </c>
      <c r="C6026" s="56" t="s">
        <v>3835</v>
      </c>
      <c r="D6026" s="32">
        <v>19967</v>
      </c>
      <c r="E6026" s="32">
        <v>-15418</v>
      </c>
      <c r="F6026" s="32">
        <v>4549</v>
      </c>
      <c r="G6026" s="32">
        <v>-603.88</v>
      </c>
      <c r="H6026" s="32">
        <v>-610.51</v>
      </c>
      <c r="I6026" s="32">
        <v>-610.52</v>
      </c>
      <c r="J6026" s="32">
        <v>-6.6299999999999955</v>
      </c>
      <c r="K6026" s="32">
        <v>-9.9999999999909051E-3</v>
      </c>
      <c r="L6026" s="32"/>
    </row>
    <row r="6027" spans="1:12">
      <c r="A6027" s="56"/>
      <c r="B6027" s="56" t="s">
        <v>3838</v>
      </c>
      <c r="C6027" s="56" t="s">
        <v>3837</v>
      </c>
      <c r="D6027" s="32">
        <v>30146</v>
      </c>
      <c r="E6027" s="32">
        <v>-23279</v>
      </c>
      <c r="F6027" s="32">
        <v>6867</v>
      </c>
      <c r="G6027" s="32">
        <v>-911.69</v>
      </c>
      <c r="H6027" s="32">
        <v>-921.7</v>
      </c>
      <c r="I6027" s="32">
        <v>-921.71</v>
      </c>
      <c r="J6027" s="32">
        <v>-10.009999999999991</v>
      </c>
      <c r="K6027" s="32">
        <v>-9.9999999999909051E-3</v>
      </c>
      <c r="L6027" s="32"/>
    </row>
    <row r="6028" spans="1:12">
      <c r="A6028" s="56"/>
      <c r="B6028" s="56" t="s">
        <v>3840</v>
      </c>
      <c r="C6028" s="56" t="s">
        <v>3839</v>
      </c>
      <c r="D6028" s="32">
        <v>224134</v>
      </c>
      <c r="E6028" s="32">
        <v>-173078</v>
      </c>
      <c r="F6028" s="32">
        <v>51056</v>
      </c>
      <c r="G6028" s="32">
        <v>-6778.17</v>
      </c>
      <c r="H6028" s="32">
        <v>-6852.65</v>
      </c>
      <c r="I6028" s="32">
        <v>-6852.65</v>
      </c>
      <c r="J6028" s="32">
        <v>-74.479999999999563</v>
      </c>
      <c r="K6028" s="32">
        <v>0</v>
      </c>
      <c r="L6028" s="32"/>
    </row>
    <row r="6029" spans="1:12">
      <c r="A6029" s="56"/>
      <c r="B6029" s="56" t="s">
        <v>3842</v>
      </c>
      <c r="C6029" s="56" t="s">
        <v>3841</v>
      </c>
      <c r="D6029" s="32">
        <v>153174</v>
      </c>
      <c r="E6029" s="32">
        <v>-118282</v>
      </c>
      <c r="F6029" s="32">
        <v>34892</v>
      </c>
      <c r="G6029" s="32">
        <v>-4632.22</v>
      </c>
      <c r="H6029" s="32">
        <v>-4683.13</v>
      </c>
      <c r="I6029" s="32">
        <v>-4683.13</v>
      </c>
      <c r="J6029" s="32">
        <v>-50.909999999999854</v>
      </c>
      <c r="K6029" s="32">
        <v>0</v>
      </c>
      <c r="L6029" s="32"/>
    </row>
    <row r="6030" spans="1:12">
      <c r="A6030" s="56"/>
      <c r="B6030" s="56" t="s">
        <v>3844</v>
      </c>
      <c r="C6030" s="56" t="s">
        <v>3843</v>
      </c>
      <c r="D6030" s="32">
        <v>254475</v>
      </c>
      <c r="E6030" s="32">
        <v>-196507</v>
      </c>
      <c r="F6030" s="32">
        <v>57968</v>
      </c>
      <c r="G6030" s="32">
        <v>-7695.7</v>
      </c>
      <c r="H6030" s="32">
        <v>-7780.27</v>
      </c>
      <c r="I6030" s="32">
        <v>-7780.27</v>
      </c>
      <c r="J6030" s="32">
        <v>-84.570000000000618</v>
      </c>
      <c r="K6030" s="32">
        <v>0</v>
      </c>
      <c r="L6030" s="32"/>
    </row>
    <row r="6031" spans="1:12">
      <c r="A6031" s="56"/>
      <c r="B6031" s="56" t="s">
        <v>3846</v>
      </c>
      <c r="C6031" s="56" t="s">
        <v>3845</v>
      </c>
      <c r="D6031" s="32">
        <v>296561</v>
      </c>
      <c r="E6031" s="32">
        <v>-229007</v>
      </c>
      <c r="F6031" s="32">
        <v>67554</v>
      </c>
      <c r="G6031" s="32">
        <v>-8968.41</v>
      </c>
      <c r="H6031" s="32">
        <v>-9066.9500000000007</v>
      </c>
      <c r="I6031" s="32">
        <v>-9066.9599999999991</v>
      </c>
      <c r="J6031" s="32">
        <v>-98.540000000000873</v>
      </c>
      <c r="K6031" s="32">
        <v>-9.9999999983992893E-3</v>
      </c>
      <c r="L6031" s="32"/>
    </row>
    <row r="6032" spans="1:12">
      <c r="A6032" s="56"/>
      <c r="B6032" s="56" t="s">
        <v>3848</v>
      </c>
      <c r="C6032" s="56" t="s">
        <v>3847</v>
      </c>
      <c r="D6032" s="32">
        <v>7341</v>
      </c>
      <c r="E6032" s="32">
        <v>-5669</v>
      </c>
      <c r="F6032" s="32">
        <v>1672</v>
      </c>
      <c r="G6032" s="32">
        <v>-222.04</v>
      </c>
      <c r="H6032" s="32">
        <v>-224.49</v>
      </c>
      <c r="I6032" s="32">
        <v>-224.48</v>
      </c>
      <c r="J6032" s="32">
        <v>-2.4500000000000171</v>
      </c>
      <c r="K6032" s="32">
        <v>1.0000000000019327E-2</v>
      </c>
      <c r="L6032" s="32"/>
    </row>
    <row r="6033" spans="1:12">
      <c r="A6033" s="56"/>
      <c r="B6033" s="56" t="s">
        <v>3850</v>
      </c>
      <c r="C6033" s="56" t="s">
        <v>3849</v>
      </c>
      <c r="D6033" s="32">
        <v>78300</v>
      </c>
      <c r="E6033" s="32">
        <v>-60464</v>
      </c>
      <c r="F6033" s="32">
        <v>17836</v>
      </c>
      <c r="G6033" s="32">
        <v>-2367.9499999999998</v>
      </c>
      <c r="H6033" s="32">
        <v>-2393.98</v>
      </c>
      <c r="I6033" s="32">
        <v>-2393.9699999999998</v>
      </c>
      <c r="J6033" s="32">
        <v>-26.0300000000002</v>
      </c>
      <c r="K6033" s="32">
        <v>1.0000000000218279E-2</v>
      </c>
      <c r="L6033" s="32"/>
    </row>
    <row r="6034" spans="1:12">
      <c r="A6034" s="56"/>
      <c r="B6034" s="56" t="s">
        <v>3852</v>
      </c>
      <c r="C6034" s="56" t="s">
        <v>3851</v>
      </c>
      <c r="D6034" s="32">
        <v>33278</v>
      </c>
      <c r="E6034" s="32">
        <v>-25697</v>
      </c>
      <c r="F6034" s="32">
        <v>7581</v>
      </c>
      <c r="G6034" s="32">
        <v>-1006.41</v>
      </c>
      <c r="H6034" s="32">
        <v>-1017.47</v>
      </c>
      <c r="I6034" s="32">
        <v>-1017.47</v>
      </c>
      <c r="J6034" s="32">
        <v>-11.060000000000059</v>
      </c>
      <c r="K6034" s="32">
        <v>0</v>
      </c>
      <c r="L6034" s="32"/>
    </row>
    <row r="6035" spans="1:12">
      <c r="A6035" s="56"/>
      <c r="B6035" s="56" t="s">
        <v>3854</v>
      </c>
      <c r="C6035" s="56" t="s">
        <v>3853</v>
      </c>
      <c r="D6035" s="32">
        <v>46980</v>
      </c>
      <c r="E6035" s="32">
        <v>-36278</v>
      </c>
      <c r="F6035" s="32">
        <v>10702</v>
      </c>
      <c r="G6035" s="32">
        <v>-1420.81</v>
      </c>
      <c r="H6035" s="32">
        <v>-1436.42</v>
      </c>
      <c r="I6035" s="32">
        <v>-1436.42</v>
      </c>
      <c r="J6035" s="32">
        <v>-15.610000000000127</v>
      </c>
      <c r="K6035" s="32">
        <v>0</v>
      </c>
      <c r="L6035" s="32"/>
    </row>
    <row r="6036" spans="1:12">
      <c r="A6036" s="56"/>
      <c r="B6036" s="56" t="s">
        <v>3797</v>
      </c>
      <c r="C6036" s="56" t="s">
        <v>3855</v>
      </c>
      <c r="D6036" s="32">
        <v>133893</v>
      </c>
      <c r="E6036" s="32">
        <v>-103393</v>
      </c>
      <c r="F6036" s="32">
        <v>30500</v>
      </c>
      <c r="G6036" s="32">
        <v>-4049.16</v>
      </c>
      <c r="H6036" s="32">
        <v>-4093.66</v>
      </c>
      <c r="I6036" s="32">
        <v>-4093.65</v>
      </c>
      <c r="J6036" s="32">
        <v>-44.5</v>
      </c>
      <c r="K6036" s="32">
        <v>9.9999999997635314E-3</v>
      </c>
      <c r="L6036" s="32"/>
    </row>
    <row r="6037" spans="1:12">
      <c r="A6037" s="56"/>
      <c r="B6037" s="56" t="s">
        <v>3857</v>
      </c>
      <c r="C6037" s="56" t="s">
        <v>3856</v>
      </c>
      <c r="D6037" s="32">
        <v>17422</v>
      </c>
      <c r="E6037" s="32">
        <v>-13453</v>
      </c>
      <c r="F6037" s="32">
        <v>3969</v>
      </c>
      <c r="G6037" s="32">
        <v>-526.91</v>
      </c>
      <c r="H6037" s="32">
        <v>-532.70000000000005</v>
      </c>
      <c r="I6037" s="32">
        <v>-532.70000000000005</v>
      </c>
      <c r="J6037" s="32">
        <v>-5.7900000000000773</v>
      </c>
      <c r="K6037" s="32">
        <v>0</v>
      </c>
      <c r="L6037" s="32"/>
    </row>
    <row r="6038" spans="1:12">
      <c r="A6038" s="56"/>
      <c r="B6038" s="56" t="s">
        <v>3859</v>
      </c>
      <c r="C6038" s="56" t="s">
        <v>3858</v>
      </c>
      <c r="D6038" s="32">
        <v>15171</v>
      </c>
      <c r="E6038" s="32">
        <v>-11715</v>
      </c>
      <c r="F6038" s="32">
        <v>3456</v>
      </c>
      <c r="G6038" s="32">
        <v>-458.81</v>
      </c>
      <c r="H6038" s="32">
        <v>-463.85</v>
      </c>
      <c r="I6038" s="32">
        <v>-463.85</v>
      </c>
      <c r="J6038" s="32">
        <v>-5.0400000000000205</v>
      </c>
      <c r="K6038" s="32">
        <v>0</v>
      </c>
      <c r="L6038" s="32"/>
    </row>
    <row r="6039" spans="1:12">
      <c r="A6039" s="56"/>
      <c r="B6039" s="56" t="s">
        <v>3861</v>
      </c>
      <c r="C6039" s="56" t="s">
        <v>3860</v>
      </c>
      <c r="D6039" s="32">
        <v>308306</v>
      </c>
      <c r="E6039" s="32">
        <v>-235943</v>
      </c>
      <c r="F6039" s="32">
        <v>72363</v>
      </c>
      <c r="G6039" s="32">
        <v>-9270.61</v>
      </c>
      <c r="H6039" s="32">
        <v>-9372.49</v>
      </c>
      <c r="I6039" s="32">
        <v>-9372.49</v>
      </c>
      <c r="J6039" s="32">
        <v>-101.8799999999992</v>
      </c>
      <c r="K6039" s="32">
        <v>0</v>
      </c>
      <c r="L6039" s="32"/>
    </row>
    <row r="6040" spans="1:12">
      <c r="A6040" s="56"/>
      <c r="B6040" s="56" t="s">
        <v>3861</v>
      </c>
      <c r="C6040" s="56" t="s">
        <v>3862</v>
      </c>
      <c r="D6040" s="32">
        <v>246645</v>
      </c>
      <c r="E6040" s="32">
        <v>-188754</v>
      </c>
      <c r="F6040" s="32">
        <v>57891</v>
      </c>
      <c r="G6040" s="32">
        <v>-7416.52</v>
      </c>
      <c r="H6040" s="32">
        <v>-7498.01</v>
      </c>
      <c r="I6040" s="32">
        <v>-7498.02</v>
      </c>
      <c r="J6040" s="32">
        <v>-81.489999999999782</v>
      </c>
      <c r="K6040" s="32">
        <v>-1.0000000000218279E-2</v>
      </c>
      <c r="L6040" s="32"/>
    </row>
    <row r="6041" spans="1:12">
      <c r="A6041" s="56"/>
      <c r="B6041" s="56" t="s">
        <v>3686</v>
      </c>
      <c r="C6041" s="56" t="s">
        <v>3863</v>
      </c>
      <c r="D6041" s="32">
        <v>18890</v>
      </c>
      <c r="E6041" s="32">
        <v>-14456</v>
      </c>
      <c r="F6041" s="32">
        <v>4434</v>
      </c>
      <c r="G6041" s="32">
        <v>-568.04999999999995</v>
      </c>
      <c r="H6041" s="32">
        <v>-574.29999999999995</v>
      </c>
      <c r="I6041" s="32">
        <v>-574.29</v>
      </c>
      <c r="J6041" s="32">
        <v>-6.25</v>
      </c>
      <c r="K6041" s="32">
        <v>9.9999999999909051E-3</v>
      </c>
      <c r="L6041" s="32"/>
    </row>
    <row r="6042" spans="1:12">
      <c r="A6042" s="56"/>
      <c r="B6042" s="56" t="s">
        <v>3865</v>
      </c>
      <c r="C6042" s="56" t="s">
        <v>3864</v>
      </c>
      <c r="D6042" s="32">
        <v>8175</v>
      </c>
      <c r="E6042" s="32">
        <v>-6256</v>
      </c>
      <c r="F6042" s="32">
        <v>1919</v>
      </c>
      <c r="G6042" s="32">
        <v>-245.86</v>
      </c>
      <c r="H6042" s="32">
        <v>-248.56</v>
      </c>
      <c r="I6042" s="32">
        <v>-248.56</v>
      </c>
      <c r="J6042" s="32">
        <v>-2.6999999999999886</v>
      </c>
      <c r="K6042" s="32">
        <v>0</v>
      </c>
      <c r="L6042" s="32"/>
    </row>
    <row r="6043" spans="1:12">
      <c r="A6043" s="56"/>
      <c r="B6043" s="56" t="s">
        <v>3867</v>
      </c>
      <c r="C6043" s="56" t="s">
        <v>3866</v>
      </c>
      <c r="D6043" s="32">
        <v>19967</v>
      </c>
      <c r="E6043" s="32">
        <v>-15280</v>
      </c>
      <c r="F6043" s="32">
        <v>4687</v>
      </c>
      <c r="G6043" s="32">
        <v>-600.44000000000005</v>
      </c>
      <c r="H6043" s="32">
        <v>-607.04999999999995</v>
      </c>
      <c r="I6043" s="32">
        <v>-607.04</v>
      </c>
      <c r="J6043" s="32">
        <v>-6.6099999999999</v>
      </c>
      <c r="K6043" s="32">
        <v>9.9999999999909051E-3</v>
      </c>
      <c r="L6043" s="32"/>
    </row>
    <row r="6044" spans="1:12">
      <c r="A6044" s="56"/>
      <c r="B6044" s="56" t="s">
        <v>3807</v>
      </c>
      <c r="C6044" s="56" t="s">
        <v>3868</v>
      </c>
      <c r="D6044" s="32">
        <v>80453</v>
      </c>
      <c r="E6044" s="32">
        <v>-60132</v>
      </c>
      <c r="F6044" s="32">
        <v>20321</v>
      </c>
      <c r="G6044" s="32">
        <v>-2384.46</v>
      </c>
      <c r="H6044" s="32">
        <v>-2410.66</v>
      </c>
      <c r="I6044" s="32">
        <v>-2410.67</v>
      </c>
      <c r="J6044" s="32">
        <v>-26.199999999999818</v>
      </c>
      <c r="K6044" s="32">
        <v>-1.0000000000218279E-2</v>
      </c>
      <c r="L6044" s="32"/>
    </row>
    <row r="6045" spans="1:12">
      <c r="A6045" s="56"/>
      <c r="B6045" s="56" t="s">
        <v>3801</v>
      </c>
      <c r="C6045" s="56" t="s">
        <v>3869</v>
      </c>
      <c r="D6045" s="32">
        <v>163843</v>
      </c>
      <c r="E6045" s="32">
        <v>-122460</v>
      </c>
      <c r="F6045" s="32">
        <v>41383</v>
      </c>
      <c r="G6045" s="32">
        <v>-4855.87</v>
      </c>
      <c r="H6045" s="32">
        <v>-4909.2299999999996</v>
      </c>
      <c r="I6045" s="32">
        <v>-4909.24</v>
      </c>
      <c r="J6045" s="32">
        <v>-53.359999999999673</v>
      </c>
      <c r="K6045" s="32">
        <v>-1.0000000000218279E-2</v>
      </c>
      <c r="L6045" s="32"/>
    </row>
    <row r="6046" spans="1:12">
      <c r="A6046" s="56"/>
      <c r="B6046" s="56" t="s">
        <v>3871</v>
      </c>
      <c r="C6046" s="56" t="s">
        <v>3870</v>
      </c>
      <c r="D6046" s="32">
        <v>34941</v>
      </c>
      <c r="E6046" s="32">
        <v>-26115</v>
      </c>
      <c r="F6046" s="32">
        <v>8826</v>
      </c>
      <c r="G6046" s="32">
        <v>-1035.5999999999999</v>
      </c>
      <c r="H6046" s="32">
        <v>-1046.98</v>
      </c>
      <c r="I6046" s="32">
        <v>-1046.98</v>
      </c>
      <c r="J6046" s="32">
        <v>-11.380000000000109</v>
      </c>
      <c r="K6046" s="32">
        <v>0</v>
      </c>
      <c r="L6046" s="32"/>
    </row>
    <row r="6047" spans="1:12">
      <c r="A6047" s="56"/>
      <c r="B6047" s="56" t="s">
        <v>3873</v>
      </c>
      <c r="C6047" s="56" t="s">
        <v>3872</v>
      </c>
      <c r="D6047" s="32">
        <v>160319</v>
      </c>
      <c r="E6047" s="32">
        <v>-119826</v>
      </c>
      <c r="F6047" s="32">
        <v>40493</v>
      </c>
      <c r="G6047" s="32">
        <v>-4751.43</v>
      </c>
      <c r="H6047" s="32">
        <v>-4803.6400000000003</v>
      </c>
      <c r="I6047" s="32">
        <v>-4803.6400000000003</v>
      </c>
      <c r="J6047" s="32">
        <v>-52.210000000000036</v>
      </c>
      <c r="K6047" s="32">
        <v>0</v>
      </c>
      <c r="L6047" s="32"/>
    </row>
    <row r="6048" spans="1:12">
      <c r="A6048" s="56"/>
      <c r="B6048" s="56" t="s">
        <v>8194</v>
      </c>
      <c r="C6048" s="56" t="s">
        <v>10571</v>
      </c>
      <c r="D6048" s="32">
        <v>1850</v>
      </c>
      <c r="E6048" s="32">
        <v>-1758</v>
      </c>
      <c r="F6048" s="32">
        <v>92</v>
      </c>
      <c r="G6048" s="32">
        <v>0</v>
      </c>
      <c r="H6048" s="32">
        <v>0</v>
      </c>
      <c r="I6048" s="32">
        <v>0</v>
      </c>
      <c r="J6048" s="32">
        <v>0</v>
      </c>
      <c r="K6048" s="32">
        <v>0</v>
      </c>
      <c r="L6048" s="32"/>
    </row>
    <row r="6049" spans="1:12">
      <c r="A6049" s="56"/>
      <c r="B6049" s="56" t="s">
        <v>3875</v>
      </c>
      <c r="C6049" s="56" t="s">
        <v>3874</v>
      </c>
      <c r="D6049" s="32">
        <v>10688</v>
      </c>
      <c r="E6049" s="32">
        <v>-7988</v>
      </c>
      <c r="F6049" s="32">
        <v>2700</v>
      </c>
      <c r="G6049" s="32">
        <v>-316.79000000000002</v>
      </c>
      <c r="H6049" s="32">
        <v>-320.27999999999997</v>
      </c>
      <c r="I6049" s="32">
        <v>-320.27</v>
      </c>
      <c r="J6049" s="32">
        <v>-3.4899999999999523</v>
      </c>
      <c r="K6049" s="32">
        <v>9.9999999999909051E-3</v>
      </c>
      <c r="L6049" s="32"/>
    </row>
    <row r="6050" spans="1:12">
      <c r="A6050" s="56"/>
      <c r="B6050" s="56" t="s">
        <v>3854</v>
      </c>
      <c r="C6050" s="56" t="s">
        <v>3876</v>
      </c>
      <c r="D6050" s="32">
        <v>23490</v>
      </c>
      <c r="E6050" s="32">
        <v>-17556</v>
      </c>
      <c r="F6050" s="32">
        <v>5934</v>
      </c>
      <c r="G6050" s="32">
        <v>-696.26</v>
      </c>
      <c r="H6050" s="32">
        <v>-703.9</v>
      </c>
      <c r="I6050" s="32">
        <v>-703.91</v>
      </c>
      <c r="J6050" s="32">
        <v>-7.6399999999999864</v>
      </c>
      <c r="K6050" s="32">
        <v>-9.9999999999909051E-3</v>
      </c>
      <c r="L6050" s="32"/>
    </row>
    <row r="6051" spans="1:12">
      <c r="A6051" s="56"/>
      <c r="B6051" s="56" t="s">
        <v>3878</v>
      </c>
      <c r="C6051" s="56" t="s">
        <v>3877</v>
      </c>
      <c r="D6051" s="32">
        <v>15151</v>
      </c>
      <c r="E6051" s="32">
        <v>-11324</v>
      </c>
      <c r="F6051" s="32">
        <v>3827</v>
      </c>
      <c r="G6051" s="32">
        <v>-449.07</v>
      </c>
      <c r="H6051" s="32">
        <v>-454</v>
      </c>
      <c r="I6051" s="32">
        <v>-454</v>
      </c>
      <c r="J6051" s="32">
        <v>-4.9300000000000068</v>
      </c>
      <c r="K6051" s="32">
        <v>0</v>
      </c>
      <c r="L6051" s="32"/>
    </row>
    <row r="6052" spans="1:12">
      <c r="A6052" s="56"/>
      <c r="B6052" s="56" t="s">
        <v>3880</v>
      </c>
      <c r="C6052" s="56" t="s">
        <v>3879</v>
      </c>
      <c r="D6052" s="32">
        <v>27307</v>
      </c>
      <c r="E6052" s="32">
        <v>-20410</v>
      </c>
      <c r="F6052" s="32">
        <v>6897</v>
      </c>
      <c r="G6052" s="32">
        <v>-809.34</v>
      </c>
      <c r="H6052" s="32">
        <v>-818.24</v>
      </c>
      <c r="I6052" s="32">
        <v>-818.24</v>
      </c>
      <c r="J6052" s="32">
        <v>-8.8999999999999773</v>
      </c>
      <c r="K6052" s="32">
        <v>0</v>
      </c>
      <c r="L6052" s="32"/>
    </row>
    <row r="6053" spans="1:12">
      <c r="A6053" s="56"/>
      <c r="B6053" s="56" t="s">
        <v>3882</v>
      </c>
      <c r="C6053" s="56" t="s">
        <v>3881</v>
      </c>
      <c r="D6053" s="32">
        <v>39698</v>
      </c>
      <c r="E6053" s="32">
        <v>-29671</v>
      </c>
      <c r="F6053" s="32">
        <v>10027</v>
      </c>
      <c r="G6053" s="32">
        <v>-1176.5899999999999</v>
      </c>
      <c r="H6053" s="32">
        <v>-1189.53</v>
      </c>
      <c r="I6053" s="32">
        <v>-1189.52</v>
      </c>
      <c r="J6053" s="32">
        <v>-12.940000000000055</v>
      </c>
      <c r="K6053" s="32">
        <v>9.9999999999909051E-3</v>
      </c>
      <c r="L6053" s="32"/>
    </row>
    <row r="6054" spans="1:12">
      <c r="A6054" s="56"/>
      <c r="B6054" s="56" t="s">
        <v>3795</v>
      </c>
      <c r="C6054" s="56" t="s">
        <v>3883</v>
      </c>
      <c r="D6054" s="32">
        <v>96797</v>
      </c>
      <c r="E6054" s="32">
        <v>-72348</v>
      </c>
      <c r="F6054" s="32">
        <v>24449</v>
      </c>
      <c r="G6054" s="32">
        <v>-2868.83</v>
      </c>
      <c r="H6054" s="32">
        <v>-2900.37</v>
      </c>
      <c r="I6054" s="32">
        <v>-2900.36</v>
      </c>
      <c r="J6054" s="32">
        <v>-31.539999999999964</v>
      </c>
      <c r="K6054" s="32">
        <v>9.9999999997635314E-3</v>
      </c>
      <c r="L6054" s="32"/>
    </row>
    <row r="6055" spans="1:12">
      <c r="A6055" s="56"/>
      <c r="B6055" s="56" t="s">
        <v>3850</v>
      </c>
      <c r="C6055" s="56" t="s">
        <v>3884</v>
      </c>
      <c r="D6055" s="32">
        <v>19575</v>
      </c>
      <c r="E6055" s="32">
        <v>-15116</v>
      </c>
      <c r="F6055" s="32">
        <v>4459</v>
      </c>
      <c r="G6055" s="32">
        <v>-592.02</v>
      </c>
      <c r="H6055" s="32">
        <v>-598.53</v>
      </c>
      <c r="I6055" s="32">
        <v>-598.53</v>
      </c>
      <c r="J6055" s="32">
        <v>-6.5099999999999909</v>
      </c>
      <c r="K6055" s="32">
        <v>0</v>
      </c>
      <c r="L6055" s="32"/>
    </row>
    <row r="6056" spans="1:12">
      <c r="A6056" s="56"/>
      <c r="B6056" s="56" t="s">
        <v>3886</v>
      </c>
      <c r="C6056" s="56" t="s">
        <v>3885</v>
      </c>
      <c r="D6056" s="32">
        <v>60178</v>
      </c>
      <c r="E6056" s="32">
        <v>-45029</v>
      </c>
      <c r="F6056" s="32">
        <v>15149</v>
      </c>
      <c r="G6056" s="32">
        <v>-1784.73</v>
      </c>
      <c r="H6056" s="32">
        <v>-1804.35</v>
      </c>
      <c r="I6056" s="32">
        <v>-1804.35</v>
      </c>
      <c r="J6056" s="32">
        <v>-19.619999999999891</v>
      </c>
      <c r="K6056" s="32">
        <v>0</v>
      </c>
      <c r="L6056" s="32"/>
    </row>
    <row r="6057" spans="1:12">
      <c r="A6057" s="56"/>
      <c r="B6057" s="56" t="s">
        <v>3888</v>
      </c>
      <c r="C6057" s="56" t="s">
        <v>3887</v>
      </c>
      <c r="D6057" s="32">
        <v>11424</v>
      </c>
      <c r="E6057" s="32">
        <v>-9132</v>
      </c>
      <c r="F6057" s="32">
        <v>2292</v>
      </c>
      <c r="G6057" s="32">
        <v>-353.5</v>
      </c>
      <c r="H6057" s="32">
        <v>-357.38</v>
      </c>
      <c r="I6057" s="32">
        <v>-357.38</v>
      </c>
      <c r="J6057" s="32">
        <v>-3.8799999999999955</v>
      </c>
      <c r="K6057" s="32">
        <v>0</v>
      </c>
      <c r="L6057" s="32"/>
    </row>
    <row r="6058" spans="1:12">
      <c r="A6058" s="56"/>
      <c r="B6058" s="56" t="s">
        <v>3890</v>
      </c>
      <c r="C6058" s="56" t="s">
        <v>3889</v>
      </c>
      <c r="D6058" s="32">
        <v>128275</v>
      </c>
      <c r="E6058" s="32">
        <v>-102540</v>
      </c>
      <c r="F6058" s="32">
        <v>25735</v>
      </c>
      <c r="G6058" s="32">
        <v>-3968.94</v>
      </c>
      <c r="H6058" s="32">
        <v>-4012.55</v>
      </c>
      <c r="I6058" s="32">
        <v>-4012.56</v>
      </c>
      <c r="J6058" s="32">
        <v>-43.610000000000127</v>
      </c>
      <c r="K6058" s="32">
        <v>-9.9999999997635314E-3</v>
      </c>
      <c r="L6058" s="32"/>
    </row>
    <row r="6059" spans="1:12">
      <c r="A6059" s="56"/>
      <c r="B6059" s="56" t="s">
        <v>3892</v>
      </c>
      <c r="C6059" s="56" t="s">
        <v>3891</v>
      </c>
      <c r="D6059" s="32">
        <v>10118</v>
      </c>
      <c r="E6059" s="32">
        <v>-8088</v>
      </c>
      <c r="F6059" s="32">
        <v>2030</v>
      </c>
      <c r="G6059" s="32">
        <v>-313.11</v>
      </c>
      <c r="H6059" s="32">
        <v>-316.54000000000002</v>
      </c>
      <c r="I6059" s="32">
        <v>-316.55</v>
      </c>
      <c r="J6059" s="32">
        <v>-3.4300000000000068</v>
      </c>
      <c r="K6059" s="32">
        <v>-9.9999999999909051E-3</v>
      </c>
      <c r="L6059" s="32"/>
    </row>
    <row r="6060" spans="1:12">
      <c r="A6060" s="56"/>
      <c r="B6060" s="56" t="s">
        <v>3894</v>
      </c>
      <c r="C6060" s="56" t="s">
        <v>3893</v>
      </c>
      <c r="D6060" s="32">
        <v>63526</v>
      </c>
      <c r="E6060" s="32">
        <v>-50781</v>
      </c>
      <c r="F6060" s="32">
        <v>12745</v>
      </c>
      <c r="G6060" s="32">
        <v>-1965.57</v>
      </c>
      <c r="H6060" s="32">
        <v>-1987.16</v>
      </c>
      <c r="I6060" s="32">
        <v>-1987.17</v>
      </c>
      <c r="J6060" s="32">
        <v>-21.590000000000146</v>
      </c>
      <c r="K6060" s="32">
        <v>-9.9999999999909051E-3</v>
      </c>
      <c r="L6060" s="32"/>
    </row>
    <row r="6061" spans="1:12">
      <c r="A6061" s="56"/>
      <c r="B6061" s="56" t="s">
        <v>3896</v>
      </c>
      <c r="C6061" s="56" t="s">
        <v>3895</v>
      </c>
      <c r="D6061" s="32">
        <v>8160</v>
      </c>
      <c r="E6061" s="32">
        <v>-6523</v>
      </c>
      <c r="F6061" s="32">
        <v>1637</v>
      </c>
      <c r="G6061" s="32">
        <v>-252.51</v>
      </c>
      <c r="H6061" s="32">
        <v>-255.28</v>
      </c>
      <c r="I6061" s="32">
        <v>-255.28</v>
      </c>
      <c r="J6061" s="32">
        <v>-2.7700000000000102</v>
      </c>
      <c r="K6061" s="32">
        <v>0</v>
      </c>
      <c r="L6061" s="32"/>
    </row>
    <row r="6062" spans="1:12">
      <c r="A6062" s="56"/>
      <c r="B6062" s="56" t="s">
        <v>3896</v>
      </c>
      <c r="C6062" s="56" t="s">
        <v>3897</v>
      </c>
      <c r="D6062" s="32">
        <v>7426</v>
      </c>
      <c r="E6062" s="32">
        <v>-5936</v>
      </c>
      <c r="F6062" s="32">
        <v>1490</v>
      </c>
      <c r="G6062" s="32">
        <v>-229.79</v>
      </c>
      <c r="H6062" s="32">
        <v>-232.32</v>
      </c>
      <c r="I6062" s="32">
        <v>-232.32</v>
      </c>
      <c r="J6062" s="32">
        <v>-2.5300000000000011</v>
      </c>
      <c r="K6062" s="32">
        <v>0</v>
      </c>
      <c r="L6062" s="32"/>
    </row>
    <row r="6063" spans="1:12">
      <c r="A6063" s="56"/>
      <c r="B6063" s="56" t="s">
        <v>3896</v>
      </c>
      <c r="C6063" s="56" t="s">
        <v>3898</v>
      </c>
      <c r="D6063" s="32">
        <v>7426</v>
      </c>
      <c r="E6063" s="32">
        <v>-5936</v>
      </c>
      <c r="F6063" s="32">
        <v>1490</v>
      </c>
      <c r="G6063" s="32">
        <v>-229.79</v>
      </c>
      <c r="H6063" s="32">
        <v>-232.32</v>
      </c>
      <c r="I6063" s="32">
        <v>-232.32</v>
      </c>
      <c r="J6063" s="32">
        <v>-2.5300000000000011</v>
      </c>
      <c r="K6063" s="32">
        <v>0</v>
      </c>
      <c r="L6063" s="32"/>
    </row>
    <row r="6064" spans="1:12">
      <c r="A6064" s="56"/>
      <c r="B6064" s="56" t="s">
        <v>3896</v>
      </c>
      <c r="C6064" s="56" t="s">
        <v>3899</v>
      </c>
      <c r="D6064" s="32">
        <v>9629</v>
      </c>
      <c r="E6064" s="32">
        <v>-7697</v>
      </c>
      <c r="F6064" s="32">
        <v>1932</v>
      </c>
      <c r="G6064" s="32">
        <v>-297.95999999999998</v>
      </c>
      <c r="H6064" s="32">
        <v>-301.23</v>
      </c>
      <c r="I6064" s="32">
        <v>-301.24</v>
      </c>
      <c r="J6064" s="32">
        <v>-3.2700000000000387</v>
      </c>
      <c r="K6064" s="32">
        <v>-9.9999999999909051E-3</v>
      </c>
      <c r="L6064" s="32"/>
    </row>
    <row r="6065" spans="1:12">
      <c r="A6065" s="56"/>
      <c r="B6065" s="56" t="s">
        <v>3901</v>
      </c>
      <c r="C6065" s="56" t="s">
        <v>3900</v>
      </c>
      <c r="D6065" s="32">
        <v>12322</v>
      </c>
      <c r="E6065" s="32">
        <v>-9850</v>
      </c>
      <c r="F6065" s="32">
        <v>2472</v>
      </c>
      <c r="G6065" s="32">
        <v>-381.31</v>
      </c>
      <c r="H6065" s="32">
        <v>-385.5</v>
      </c>
      <c r="I6065" s="32">
        <v>-385.5</v>
      </c>
      <c r="J6065" s="32">
        <v>-4.1899999999999977</v>
      </c>
      <c r="K6065" s="32">
        <v>0</v>
      </c>
      <c r="L6065" s="32"/>
    </row>
    <row r="6066" spans="1:12">
      <c r="A6066" s="56"/>
      <c r="B6066" s="56" t="s">
        <v>3903</v>
      </c>
      <c r="C6066" s="56" t="s">
        <v>3902</v>
      </c>
      <c r="D6066" s="32">
        <v>15259</v>
      </c>
      <c r="E6066" s="32">
        <v>-12197</v>
      </c>
      <c r="F6066" s="32">
        <v>3062</v>
      </c>
      <c r="G6066" s="32">
        <v>-472.19</v>
      </c>
      <c r="H6066" s="32">
        <v>-477.37</v>
      </c>
      <c r="I6066" s="32">
        <v>-477.37</v>
      </c>
      <c r="J6066" s="32">
        <v>-5.1800000000000068</v>
      </c>
      <c r="K6066" s="32">
        <v>0</v>
      </c>
      <c r="L6066" s="32"/>
    </row>
    <row r="6067" spans="1:12">
      <c r="A6067" s="56"/>
      <c r="B6067" s="56" t="s">
        <v>3688</v>
      </c>
      <c r="C6067" s="56" t="s">
        <v>3904</v>
      </c>
      <c r="D6067" s="32">
        <v>45533</v>
      </c>
      <c r="E6067" s="32">
        <v>-36398</v>
      </c>
      <c r="F6067" s="32">
        <v>9135</v>
      </c>
      <c r="G6067" s="32">
        <v>-1408.83</v>
      </c>
      <c r="H6067" s="32">
        <v>-1424.32</v>
      </c>
      <c r="I6067" s="32">
        <v>-1424.32</v>
      </c>
      <c r="J6067" s="32">
        <v>-15.490000000000009</v>
      </c>
      <c r="K6067" s="32">
        <v>0</v>
      </c>
      <c r="L6067" s="32"/>
    </row>
    <row r="6068" spans="1:12">
      <c r="A6068" s="56"/>
      <c r="B6068" s="56" t="s">
        <v>3906</v>
      </c>
      <c r="C6068" s="56" t="s">
        <v>3905</v>
      </c>
      <c r="D6068" s="32">
        <v>9629</v>
      </c>
      <c r="E6068" s="32">
        <v>-7697</v>
      </c>
      <c r="F6068" s="32">
        <v>1932</v>
      </c>
      <c r="G6068" s="32">
        <v>-297.95999999999998</v>
      </c>
      <c r="H6068" s="32">
        <v>-301.23</v>
      </c>
      <c r="I6068" s="32">
        <v>-301.24</v>
      </c>
      <c r="J6068" s="32">
        <v>-3.2700000000000387</v>
      </c>
      <c r="K6068" s="32">
        <v>-9.9999999999909051E-3</v>
      </c>
      <c r="L6068" s="32"/>
    </row>
    <row r="6069" spans="1:12">
      <c r="A6069" s="56"/>
      <c r="B6069" s="56" t="s">
        <v>3908</v>
      </c>
      <c r="C6069" s="56" t="s">
        <v>3907</v>
      </c>
      <c r="D6069" s="32">
        <v>75398</v>
      </c>
      <c r="E6069" s="32">
        <v>-60271</v>
      </c>
      <c r="F6069" s="32">
        <v>15127</v>
      </c>
      <c r="G6069" s="32">
        <v>-2332.91</v>
      </c>
      <c r="H6069" s="32">
        <v>-2358.54</v>
      </c>
      <c r="I6069" s="32">
        <v>-2358.5500000000002</v>
      </c>
      <c r="J6069" s="32">
        <v>-25.630000000000109</v>
      </c>
      <c r="K6069" s="32">
        <v>-1.0000000000218279E-2</v>
      </c>
      <c r="L6069" s="32"/>
    </row>
    <row r="6070" spans="1:12">
      <c r="A6070" s="56"/>
      <c r="B6070" s="56" t="s">
        <v>3910</v>
      </c>
      <c r="C6070" s="56" t="s">
        <v>3909</v>
      </c>
      <c r="D6070" s="32">
        <v>8813</v>
      </c>
      <c r="E6070" s="32">
        <v>-7045</v>
      </c>
      <c r="F6070" s="32">
        <v>1768</v>
      </c>
      <c r="G6070" s="32">
        <v>-272.75</v>
      </c>
      <c r="H6070" s="32">
        <v>-275.75</v>
      </c>
      <c r="I6070" s="32">
        <v>-275.74</v>
      </c>
      <c r="J6070" s="32">
        <v>-3</v>
      </c>
      <c r="K6070" s="32">
        <v>9.9999999999909051E-3</v>
      </c>
      <c r="L6070" s="32"/>
    </row>
    <row r="6071" spans="1:12">
      <c r="A6071" s="56"/>
      <c r="B6071" s="56" t="s">
        <v>3912</v>
      </c>
      <c r="C6071" s="56" t="s">
        <v>3911</v>
      </c>
      <c r="D6071" s="32">
        <v>36924</v>
      </c>
      <c r="E6071" s="32">
        <v>-28695</v>
      </c>
      <c r="F6071" s="32">
        <v>8229</v>
      </c>
      <c r="G6071" s="32">
        <v>-1121.26</v>
      </c>
      <c r="H6071" s="32">
        <v>-1133.57</v>
      </c>
      <c r="I6071" s="32">
        <v>-1133.58</v>
      </c>
      <c r="J6071" s="32">
        <v>-12.309999999999945</v>
      </c>
      <c r="K6071" s="32">
        <v>-9.9999999999909051E-3</v>
      </c>
      <c r="L6071" s="32"/>
    </row>
    <row r="6072" spans="1:12">
      <c r="A6072" s="56"/>
      <c r="B6072" s="56" t="s">
        <v>3914</v>
      </c>
      <c r="C6072" s="56" t="s">
        <v>3913</v>
      </c>
      <c r="D6072" s="32">
        <v>26724</v>
      </c>
      <c r="E6072" s="32">
        <v>-20768</v>
      </c>
      <c r="F6072" s="32">
        <v>5956</v>
      </c>
      <c r="G6072" s="32">
        <v>-811.54</v>
      </c>
      <c r="H6072" s="32">
        <v>-820.46</v>
      </c>
      <c r="I6072" s="32">
        <v>-820.46</v>
      </c>
      <c r="J6072" s="32">
        <v>-8.9200000000000728</v>
      </c>
      <c r="K6072" s="32">
        <v>0</v>
      </c>
      <c r="L6072" s="32"/>
    </row>
    <row r="6073" spans="1:12">
      <c r="A6073" s="56"/>
      <c r="B6073" s="56" t="s">
        <v>3916</v>
      </c>
      <c r="C6073" s="56" t="s">
        <v>3915</v>
      </c>
      <c r="D6073" s="32">
        <v>68544</v>
      </c>
      <c r="E6073" s="32">
        <v>-54978</v>
      </c>
      <c r="F6073" s="32">
        <v>13566</v>
      </c>
      <c r="G6073" s="32">
        <v>-2125.7800000000002</v>
      </c>
      <c r="H6073" s="32">
        <v>-2149.14</v>
      </c>
      <c r="I6073" s="32">
        <v>-2149.14</v>
      </c>
      <c r="J6073" s="32">
        <v>-23.359999999999673</v>
      </c>
      <c r="K6073" s="32">
        <v>0</v>
      </c>
      <c r="L6073" s="32"/>
    </row>
    <row r="6074" spans="1:12">
      <c r="A6074" s="56"/>
      <c r="B6074" s="56" t="s">
        <v>3916</v>
      </c>
      <c r="C6074" s="56" t="s">
        <v>3917</v>
      </c>
      <c r="D6074" s="32">
        <v>26112</v>
      </c>
      <c r="E6074" s="32">
        <v>-20944</v>
      </c>
      <c r="F6074" s="32">
        <v>5168</v>
      </c>
      <c r="G6074" s="32">
        <v>-809.86</v>
      </c>
      <c r="H6074" s="32">
        <v>-818.76</v>
      </c>
      <c r="I6074" s="32">
        <v>-818.75</v>
      </c>
      <c r="J6074" s="32">
        <v>-8.8999999999999773</v>
      </c>
      <c r="K6074" s="32">
        <v>9.9999999999909051E-3</v>
      </c>
      <c r="L6074" s="32"/>
    </row>
    <row r="6075" spans="1:12">
      <c r="A6075" s="56"/>
      <c r="B6075" s="56" t="s">
        <v>3919</v>
      </c>
      <c r="C6075" s="56" t="s">
        <v>3918</v>
      </c>
      <c r="D6075" s="32">
        <v>196821</v>
      </c>
      <c r="E6075" s="32">
        <v>-149555</v>
      </c>
      <c r="F6075" s="32">
        <v>47266</v>
      </c>
      <c r="G6075" s="32">
        <v>-5892.12</v>
      </c>
      <c r="H6075" s="32">
        <v>-5956.87</v>
      </c>
      <c r="I6075" s="32">
        <v>-5956.87</v>
      </c>
      <c r="J6075" s="32">
        <v>-64.75</v>
      </c>
      <c r="K6075" s="32">
        <v>0</v>
      </c>
      <c r="L6075" s="32"/>
    </row>
    <row r="6076" spans="1:12">
      <c r="A6076" s="56"/>
      <c r="B6076" s="56" t="s">
        <v>3921</v>
      </c>
      <c r="C6076" s="56" t="s">
        <v>3920</v>
      </c>
      <c r="D6076" s="32">
        <v>49182</v>
      </c>
      <c r="E6076" s="32">
        <v>-38568</v>
      </c>
      <c r="F6076" s="32">
        <v>10614</v>
      </c>
      <c r="G6076" s="32">
        <v>-1502.3</v>
      </c>
      <c r="H6076" s="32">
        <v>-1518.82</v>
      </c>
      <c r="I6076" s="32">
        <v>-1518.81</v>
      </c>
      <c r="J6076" s="32">
        <v>-16.519999999999982</v>
      </c>
      <c r="K6076" s="32">
        <v>9.9999999999909051E-3</v>
      </c>
      <c r="L6076" s="32"/>
    </row>
    <row r="6077" spans="1:12">
      <c r="A6077" s="56"/>
      <c r="B6077" s="56" t="s">
        <v>3923</v>
      </c>
      <c r="C6077" s="56" t="s">
        <v>3922</v>
      </c>
      <c r="D6077" s="32">
        <v>147656</v>
      </c>
      <c r="E6077" s="32">
        <v>-109743</v>
      </c>
      <c r="F6077" s="32">
        <v>37913</v>
      </c>
      <c r="G6077" s="32">
        <v>-4361.51</v>
      </c>
      <c r="H6077" s="32">
        <v>-4409.43</v>
      </c>
      <c r="I6077" s="32">
        <v>-4409.43</v>
      </c>
      <c r="J6077" s="32">
        <v>-47.920000000000073</v>
      </c>
      <c r="K6077" s="32">
        <v>0</v>
      </c>
      <c r="L6077" s="32"/>
    </row>
    <row r="6078" spans="1:12">
      <c r="A6078" s="56"/>
      <c r="B6078" s="56" t="s">
        <v>3925</v>
      </c>
      <c r="C6078" s="56" t="s">
        <v>3924</v>
      </c>
      <c r="D6078" s="32">
        <v>97337</v>
      </c>
      <c r="E6078" s="32">
        <v>-72344</v>
      </c>
      <c r="F6078" s="32">
        <v>24993</v>
      </c>
      <c r="G6078" s="32">
        <v>-2875.19</v>
      </c>
      <c r="H6078" s="32">
        <v>-2906.79</v>
      </c>
      <c r="I6078" s="32">
        <v>-2906.79</v>
      </c>
      <c r="J6078" s="32">
        <v>-31.599999999999909</v>
      </c>
      <c r="K6078" s="32">
        <v>0</v>
      </c>
      <c r="L6078" s="32"/>
    </row>
    <row r="6079" spans="1:12">
      <c r="A6079" s="56"/>
      <c r="B6079" s="56" t="s">
        <v>3647</v>
      </c>
      <c r="C6079" s="56" t="s">
        <v>3646</v>
      </c>
      <c r="D6079" s="32">
        <v>18944</v>
      </c>
      <c r="E6079" s="32">
        <v>-12551</v>
      </c>
      <c r="F6079" s="32">
        <v>6393</v>
      </c>
      <c r="G6079" s="32">
        <v>-526.61</v>
      </c>
      <c r="H6079" s="32">
        <v>-532.39</v>
      </c>
      <c r="I6079" s="32">
        <v>-532.39</v>
      </c>
      <c r="J6079" s="32">
        <v>-5.7799999999999727</v>
      </c>
      <c r="K6079" s="32">
        <v>0</v>
      </c>
      <c r="L6079" s="32"/>
    </row>
    <row r="6080" spans="1:12">
      <c r="A6080" s="56"/>
      <c r="B6080" s="56" t="s">
        <v>3649</v>
      </c>
      <c r="C6080" s="56" t="s">
        <v>3648</v>
      </c>
      <c r="D6080" s="32">
        <v>8179</v>
      </c>
      <c r="E6080" s="32">
        <v>-5238</v>
      </c>
      <c r="F6080" s="32">
        <v>2941</v>
      </c>
      <c r="G6080" s="32">
        <v>-223.89</v>
      </c>
      <c r="H6080" s="32">
        <v>-226.36</v>
      </c>
      <c r="I6080" s="32">
        <v>-226.35</v>
      </c>
      <c r="J6080" s="32">
        <v>-2.4700000000000273</v>
      </c>
      <c r="K6080" s="32">
        <v>1.0000000000019327E-2</v>
      </c>
      <c r="L6080" s="32"/>
    </row>
    <row r="6081" spans="1:12">
      <c r="A6081" s="56"/>
      <c r="B6081" s="56" t="s">
        <v>3927</v>
      </c>
      <c r="C6081" s="56" t="s">
        <v>3926</v>
      </c>
      <c r="D6081" s="32">
        <v>58050</v>
      </c>
      <c r="E6081" s="32">
        <v>-36011</v>
      </c>
      <c r="F6081" s="32">
        <v>22039</v>
      </c>
      <c r="G6081" s="32">
        <v>-1567.45</v>
      </c>
      <c r="H6081" s="32">
        <v>-1584.68</v>
      </c>
      <c r="I6081" s="32">
        <v>-1584.68</v>
      </c>
      <c r="J6081" s="32">
        <v>-17.230000000000018</v>
      </c>
      <c r="K6081" s="32">
        <v>0</v>
      </c>
      <c r="L6081" s="32"/>
    </row>
    <row r="6082" spans="1:12">
      <c r="A6082" s="56"/>
      <c r="B6082" s="56" t="s">
        <v>3929</v>
      </c>
      <c r="C6082" s="56" t="s">
        <v>3928</v>
      </c>
      <c r="D6082" s="32">
        <v>88988</v>
      </c>
      <c r="E6082" s="32">
        <v>-54620</v>
      </c>
      <c r="F6082" s="32">
        <v>34368</v>
      </c>
      <c r="G6082" s="32">
        <v>-2392.46</v>
      </c>
      <c r="H6082" s="32">
        <v>-2418.75</v>
      </c>
      <c r="I6082" s="32">
        <v>-2418.75</v>
      </c>
      <c r="J6082" s="32">
        <v>-26.289999999999964</v>
      </c>
      <c r="K6082" s="32">
        <v>0</v>
      </c>
      <c r="L6082" s="32"/>
    </row>
    <row r="6083" spans="1:12">
      <c r="A6083" s="56"/>
      <c r="B6083" s="56" t="s">
        <v>8749</v>
      </c>
      <c r="C6083" s="56" t="s">
        <v>11004</v>
      </c>
      <c r="D6083" s="32">
        <v>1710</v>
      </c>
      <c r="E6083" s="32">
        <v>-1624</v>
      </c>
      <c r="F6083" s="32">
        <v>86</v>
      </c>
      <c r="G6083" s="32">
        <v>0</v>
      </c>
      <c r="H6083" s="32">
        <v>0</v>
      </c>
      <c r="I6083" s="32">
        <v>0</v>
      </c>
      <c r="J6083" s="32">
        <v>0</v>
      </c>
      <c r="K6083" s="32">
        <v>0</v>
      </c>
      <c r="L6083" s="32"/>
    </row>
    <row r="6084" spans="1:12">
      <c r="A6084" s="56"/>
      <c r="B6084" s="56" t="s">
        <v>8749</v>
      </c>
      <c r="C6084" s="56" t="s">
        <v>11005</v>
      </c>
      <c r="D6084" s="32">
        <v>1710</v>
      </c>
      <c r="E6084" s="32">
        <v>-1624</v>
      </c>
      <c r="F6084" s="32">
        <v>86</v>
      </c>
      <c r="G6084" s="32">
        <v>0</v>
      </c>
      <c r="H6084" s="32">
        <v>0</v>
      </c>
      <c r="I6084" s="32">
        <v>0</v>
      </c>
      <c r="J6084" s="32">
        <v>0</v>
      </c>
      <c r="K6084" s="32">
        <v>0</v>
      </c>
      <c r="L6084" s="32"/>
    </row>
    <row r="6085" spans="1:12">
      <c r="A6085" s="56"/>
      <c r="B6085" s="56" t="s">
        <v>8749</v>
      </c>
      <c r="C6085" s="56" t="s">
        <v>11006</v>
      </c>
      <c r="D6085" s="32">
        <v>1710</v>
      </c>
      <c r="E6085" s="32">
        <v>-1624</v>
      </c>
      <c r="F6085" s="32">
        <v>86</v>
      </c>
      <c r="G6085" s="32">
        <v>0</v>
      </c>
      <c r="H6085" s="32">
        <v>0</v>
      </c>
      <c r="I6085" s="32">
        <v>0</v>
      </c>
      <c r="J6085" s="32">
        <v>0</v>
      </c>
      <c r="K6085" s="32">
        <v>0</v>
      </c>
      <c r="L6085" s="32"/>
    </row>
    <row r="6086" spans="1:12">
      <c r="A6086" s="56"/>
      <c r="B6086" s="56" t="s">
        <v>8749</v>
      </c>
      <c r="C6086" s="56" t="s">
        <v>11007</v>
      </c>
      <c r="D6086" s="32">
        <v>1710</v>
      </c>
      <c r="E6086" s="32">
        <v>-1624</v>
      </c>
      <c r="F6086" s="32">
        <v>86</v>
      </c>
      <c r="G6086" s="32">
        <v>0</v>
      </c>
      <c r="H6086" s="32">
        <v>0</v>
      </c>
      <c r="I6086" s="32">
        <v>0</v>
      </c>
      <c r="J6086" s="32">
        <v>0</v>
      </c>
      <c r="K6086" s="32">
        <v>0</v>
      </c>
      <c r="L6086" s="32"/>
    </row>
    <row r="6087" spans="1:12">
      <c r="A6087" s="56"/>
      <c r="B6087" s="56" t="s">
        <v>8749</v>
      </c>
      <c r="C6087" s="56" t="s">
        <v>11008</v>
      </c>
      <c r="D6087" s="32">
        <v>1710</v>
      </c>
      <c r="E6087" s="32">
        <v>-1624</v>
      </c>
      <c r="F6087" s="32">
        <v>86</v>
      </c>
      <c r="G6087" s="32">
        <v>0</v>
      </c>
      <c r="H6087" s="32">
        <v>0</v>
      </c>
      <c r="I6087" s="32">
        <v>0</v>
      </c>
      <c r="J6087" s="32">
        <v>0</v>
      </c>
      <c r="K6087" s="32">
        <v>0</v>
      </c>
      <c r="L6087" s="32"/>
    </row>
    <row r="6088" spans="1:12">
      <c r="A6088" s="56"/>
      <c r="B6088" s="56" t="s">
        <v>8749</v>
      </c>
      <c r="C6088" s="56" t="s">
        <v>11009</v>
      </c>
      <c r="D6088" s="32">
        <v>1710</v>
      </c>
      <c r="E6088" s="32">
        <v>-1624</v>
      </c>
      <c r="F6088" s="32">
        <v>86</v>
      </c>
      <c r="G6088" s="32">
        <v>0</v>
      </c>
      <c r="H6088" s="32">
        <v>0</v>
      </c>
      <c r="I6088" s="32">
        <v>0</v>
      </c>
      <c r="J6088" s="32">
        <v>0</v>
      </c>
      <c r="K6088" s="32">
        <v>0</v>
      </c>
      <c r="L6088" s="32"/>
    </row>
    <row r="6089" spans="1:12">
      <c r="A6089" s="56"/>
      <c r="B6089" s="56" t="s">
        <v>8749</v>
      </c>
      <c r="C6089" s="56" t="s">
        <v>11010</v>
      </c>
      <c r="D6089" s="32">
        <v>1710</v>
      </c>
      <c r="E6089" s="32">
        <v>-1624</v>
      </c>
      <c r="F6089" s="32">
        <v>86</v>
      </c>
      <c r="G6089" s="32">
        <v>0</v>
      </c>
      <c r="H6089" s="32">
        <v>0</v>
      </c>
      <c r="I6089" s="32">
        <v>0</v>
      </c>
      <c r="J6089" s="32">
        <v>0</v>
      </c>
      <c r="K6089" s="32">
        <v>0</v>
      </c>
      <c r="L6089" s="32"/>
    </row>
    <row r="6090" spans="1:12">
      <c r="A6090" s="56"/>
      <c r="B6090" s="56" t="s">
        <v>3931</v>
      </c>
      <c r="C6090" s="56" t="s">
        <v>3930</v>
      </c>
      <c r="D6090" s="32">
        <v>36281</v>
      </c>
      <c r="E6090" s="32">
        <v>-20540</v>
      </c>
      <c r="F6090" s="32">
        <v>15741</v>
      </c>
      <c r="G6090" s="32">
        <v>-946.49</v>
      </c>
      <c r="H6090" s="32">
        <v>-956.9</v>
      </c>
      <c r="I6090" s="32">
        <v>-956.89</v>
      </c>
      <c r="J6090" s="32">
        <v>-10.409999999999968</v>
      </c>
      <c r="K6090" s="32">
        <v>9.9999999999909051E-3</v>
      </c>
      <c r="L6090" s="32"/>
    </row>
    <row r="6091" spans="1:12">
      <c r="A6091" s="56"/>
      <c r="B6091" s="56" t="s">
        <v>3933</v>
      </c>
      <c r="C6091" s="56" t="s">
        <v>3932</v>
      </c>
      <c r="D6091" s="32">
        <v>12712</v>
      </c>
      <c r="E6091" s="32">
        <v>-7659</v>
      </c>
      <c r="F6091" s="32">
        <v>5054</v>
      </c>
      <c r="G6091" s="32">
        <v>-339.27</v>
      </c>
      <c r="H6091" s="32">
        <v>-343</v>
      </c>
      <c r="I6091" s="32">
        <v>-342.99</v>
      </c>
      <c r="J6091" s="32">
        <v>-3.7300000000000182</v>
      </c>
      <c r="K6091" s="32">
        <v>9.9999999999909051E-3</v>
      </c>
      <c r="L6091" s="32"/>
    </row>
    <row r="6092" spans="1:12">
      <c r="A6092" s="56"/>
      <c r="B6092" s="56" t="s">
        <v>3933</v>
      </c>
      <c r="C6092" s="56" t="s">
        <v>3934</v>
      </c>
      <c r="D6092" s="32">
        <v>12712</v>
      </c>
      <c r="E6092" s="32">
        <v>-7659</v>
      </c>
      <c r="F6092" s="32">
        <v>5054</v>
      </c>
      <c r="G6092" s="32">
        <v>-339.27</v>
      </c>
      <c r="H6092" s="32">
        <v>-343</v>
      </c>
      <c r="I6092" s="32">
        <v>-342.99</v>
      </c>
      <c r="J6092" s="32">
        <v>-3.7300000000000182</v>
      </c>
      <c r="K6092" s="32">
        <v>9.9999999999909051E-3</v>
      </c>
      <c r="L6092" s="32"/>
    </row>
    <row r="6093" spans="1:12">
      <c r="A6093" s="56"/>
      <c r="B6093" s="56" t="s">
        <v>3931</v>
      </c>
      <c r="C6093" s="56" t="s">
        <v>10910</v>
      </c>
      <c r="D6093" s="32">
        <v>4838</v>
      </c>
      <c r="E6093" s="32">
        <v>-4596</v>
      </c>
      <c r="F6093" s="32">
        <v>242</v>
      </c>
      <c r="G6093" s="32">
        <v>0</v>
      </c>
      <c r="H6093" s="32">
        <v>0</v>
      </c>
      <c r="I6093" s="32">
        <v>0</v>
      </c>
      <c r="J6093" s="32">
        <v>0</v>
      </c>
      <c r="K6093" s="32">
        <v>0</v>
      </c>
      <c r="L6093" s="32"/>
    </row>
    <row r="6094" spans="1:12">
      <c r="A6094" s="56"/>
      <c r="B6094" s="56" t="s">
        <v>3931</v>
      </c>
      <c r="C6094" s="56" t="s">
        <v>10911</v>
      </c>
      <c r="D6094" s="32">
        <v>4838</v>
      </c>
      <c r="E6094" s="32">
        <v>-4596</v>
      </c>
      <c r="F6094" s="32">
        <v>242</v>
      </c>
      <c r="G6094" s="32">
        <v>0</v>
      </c>
      <c r="H6094" s="32">
        <v>0</v>
      </c>
      <c r="I6094" s="32">
        <v>0</v>
      </c>
      <c r="J6094" s="32">
        <v>0</v>
      </c>
      <c r="K6094" s="32">
        <v>0</v>
      </c>
      <c r="L6094" s="32"/>
    </row>
    <row r="6095" spans="1:12">
      <c r="A6095" s="56"/>
      <c r="B6095" s="56" t="s">
        <v>3931</v>
      </c>
      <c r="C6095" s="56" t="s">
        <v>3935</v>
      </c>
      <c r="D6095" s="32">
        <v>14513</v>
      </c>
      <c r="E6095" s="32">
        <v>-8581</v>
      </c>
      <c r="F6095" s="32">
        <v>5932</v>
      </c>
      <c r="G6095" s="32">
        <v>-384.56</v>
      </c>
      <c r="H6095" s="32">
        <v>-388.78</v>
      </c>
      <c r="I6095" s="32">
        <v>-388.78</v>
      </c>
      <c r="J6095" s="32">
        <v>-4.2199999999999704</v>
      </c>
      <c r="K6095" s="32">
        <v>0</v>
      </c>
      <c r="L6095" s="32"/>
    </row>
    <row r="6096" spans="1:12">
      <c r="A6096" s="56"/>
      <c r="B6096" s="56" t="s">
        <v>3937</v>
      </c>
      <c r="C6096" s="56" t="s">
        <v>3936</v>
      </c>
      <c r="D6096" s="32">
        <v>6531938</v>
      </c>
      <c r="E6096" s="32">
        <v>-3643791</v>
      </c>
      <c r="F6096" s="32">
        <v>2888146</v>
      </c>
      <c r="G6096" s="32">
        <v>-187049.38</v>
      </c>
      <c r="H6096" s="32">
        <v>-189104.87</v>
      </c>
      <c r="I6096" s="32">
        <v>-189104.87</v>
      </c>
      <c r="J6096" s="32">
        <v>-2055.4899999999907</v>
      </c>
      <c r="K6096" s="32">
        <v>0</v>
      </c>
      <c r="L6096" s="32"/>
    </row>
    <row r="6097" spans="1:12">
      <c r="A6097" s="56"/>
      <c r="B6097" s="56" t="s">
        <v>3939</v>
      </c>
      <c r="C6097" s="56" t="s">
        <v>3938</v>
      </c>
      <c r="D6097" s="32">
        <v>177188</v>
      </c>
      <c r="E6097" s="32">
        <v>-83465</v>
      </c>
      <c r="F6097" s="32">
        <v>93723</v>
      </c>
      <c r="G6097" s="32">
        <v>-4382.84</v>
      </c>
      <c r="H6097" s="32">
        <v>-4431.01</v>
      </c>
      <c r="I6097" s="32">
        <v>-4431.01</v>
      </c>
      <c r="J6097" s="32">
        <v>-48.170000000000073</v>
      </c>
      <c r="K6097" s="32">
        <v>0</v>
      </c>
      <c r="L6097" s="32"/>
    </row>
    <row r="6098" spans="1:12">
      <c r="A6098" s="56"/>
      <c r="B6098" s="56" t="s">
        <v>3941</v>
      </c>
      <c r="C6098" s="56" t="s">
        <v>3940</v>
      </c>
      <c r="D6098" s="32">
        <v>131625</v>
      </c>
      <c r="E6098" s="32">
        <v>-62002</v>
      </c>
      <c r="F6098" s="32">
        <v>69623</v>
      </c>
      <c r="G6098" s="32">
        <v>-3255.83</v>
      </c>
      <c r="H6098" s="32">
        <v>-3291.6</v>
      </c>
      <c r="I6098" s="32">
        <v>-3291.61</v>
      </c>
      <c r="J6098" s="32">
        <v>-35.769999999999982</v>
      </c>
      <c r="K6098" s="32">
        <v>-1.0000000000218279E-2</v>
      </c>
      <c r="L6098" s="32"/>
    </row>
    <row r="6099" spans="1:12">
      <c r="A6099" s="56"/>
      <c r="B6099" s="56" t="s">
        <v>3943</v>
      </c>
      <c r="C6099" s="56" t="s">
        <v>3942</v>
      </c>
      <c r="D6099" s="32">
        <v>43680</v>
      </c>
      <c r="E6099" s="32">
        <v>-22211</v>
      </c>
      <c r="F6099" s="32">
        <v>21469</v>
      </c>
      <c r="G6099" s="32">
        <v>-1102.33</v>
      </c>
      <c r="H6099" s="32">
        <v>-1114.44</v>
      </c>
      <c r="I6099" s="32">
        <v>-1114.45</v>
      </c>
      <c r="J6099" s="32">
        <v>-12.110000000000127</v>
      </c>
      <c r="K6099" s="32">
        <v>-9.9999999999909051E-3</v>
      </c>
      <c r="L6099" s="32"/>
    </row>
    <row r="6100" spans="1:12">
      <c r="A6100" s="56"/>
      <c r="B6100" s="56" t="s">
        <v>3945</v>
      </c>
      <c r="C6100" s="56" t="s">
        <v>3944</v>
      </c>
      <c r="D6100" s="32">
        <v>43750</v>
      </c>
      <c r="E6100" s="32">
        <v>-22247</v>
      </c>
      <c r="F6100" s="32">
        <v>21503</v>
      </c>
      <c r="G6100" s="32">
        <v>-1104.1099999999999</v>
      </c>
      <c r="H6100" s="32">
        <v>-1116.25</v>
      </c>
      <c r="I6100" s="32">
        <v>-1116.24</v>
      </c>
      <c r="J6100" s="32">
        <v>-12.1400000000001</v>
      </c>
      <c r="K6100" s="32">
        <v>9.9999999999909051E-3</v>
      </c>
      <c r="L6100" s="32"/>
    </row>
    <row r="6101" spans="1:12">
      <c r="A6101" s="56"/>
      <c r="B6101" s="56" t="s">
        <v>3947</v>
      </c>
      <c r="C6101" s="56" t="s">
        <v>3946</v>
      </c>
      <c r="D6101" s="32">
        <v>7500</v>
      </c>
      <c r="E6101" s="32">
        <v>-3605</v>
      </c>
      <c r="F6101" s="32">
        <v>3895</v>
      </c>
      <c r="G6101" s="32">
        <v>-186.45</v>
      </c>
      <c r="H6101" s="32">
        <v>-188.5</v>
      </c>
      <c r="I6101" s="32">
        <v>-188.5</v>
      </c>
      <c r="J6101" s="32">
        <v>-2.0500000000000114</v>
      </c>
      <c r="K6101" s="32">
        <v>0</v>
      </c>
      <c r="L6101" s="32"/>
    </row>
    <row r="6102" spans="1:12">
      <c r="A6102" s="56"/>
      <c r="B6102" s="56" t="s">
        <v>3949</v>
      </c>
      <c r="C6102" s="56" t="s">
        <v>3948</v>
      </c>
      <c r="D6102" s="32">
        <v>327755</v>
      </c>
      <c r="E6102" s="32">
        <v>-150124</v>
      </c>
      <c r="F6102" s="32">
        <v>177631</v>
      </c>
      <c r="G6102" s="32">
        <v>-8053.3</v>
      </c>
      <c r="H6102" s="32">
        <v>-8141.8</v>
      </c>
      <c r="I6102" s="32">
        <v>-8141.8</v>
      </c>
      <c r="J6102" s="32">
        <v>-88.5</v>
      </c>
      <c r="K6102" s="32">
        <v>0</v>
      </c>
      <c r="L6102" s="32"/>
    </row>
    <row r="6103" spans="1:12">
      <c r="A6103" s="56"/>
      <c r="B6103" s="56" t="s">
        <v>3651</v>
      </c>
      <c r="C6103" s="56" t="s">
        <v>3650</v>
      </c>
      <c r="D6103" s="32">
        <v>39158</v>
      </c>
      <c r="E6103" s="32">
        <v>-13963</v>
      </c>
      <c r="F6103" s="32">
        <v>25195</v>
      </c>
      <c r="G6103" s="32">
        <v>-927.44</v>
      </c>
      <c r="H6103" s="32">
        <v>-937.64</v>
      </c>
      <c r="I6103" s="32">
        <v>-937.63</v>
      </c>
      <c r="J6103" s="32">
        <v>-10.199999999999932</v>
      </c>
      <c r="K6103" s="32">
        <v>9.9999999999909051E-3</v>
      </c>
      <c r="L6103" s="32"/>
    </row>
    <row r="6104" spans="1:12">
      <c r="A6104" s="56"/>
      <c r="B6104" s="56" t="s">
        <v>3651</v>
      </c>
      <c r="C6104" s="56" t="s">
        <v>3652</v>
      </c>
      <c r="D6104" s="32">
        <v>39158</v>
      </c>
      <c r="E6104" s="32">
        <v>-13963</v>
      </c>
      <c r="F6104" s="32">
        <v>25195</v>
      </c>
      <c r="G6104" s="32">
        <v>-927.44</v>
      </c>
      <c r="H6104" s="32">
        <v>-937.64</v>
      </c>
      <c r="I6104" s="32">
        <v>-937.63</v>
      </c>
      <c r="J6104" s="32">
        <v>-10.199999999999932</v>
      </c>
      <c r="K6104" s="32">
        <v>9.9999999999909051E-3</v>
      </c>
      <c r="L6104" s="32"/>
    </row>
    <row r="6105" spans="1:12">
      <c r="A6105" s="56"/>
      <c r="B6105" s="56" t="s">
        <v>3651</v>
      </c>
      <c r="C6105" s="56" t="s">
        <v>3653</v>
      </c>
      <c r="D6105" s="32">
        <v>39158</v>
      </c>
      <c r="E6105" s="32">
        <v>-13963</v>
      </c>
      <c r="F6105" s="32">
        <v>25195</v>
      </c>
      <c r="G6105" s="32">
        <v>-927.44</v>
      </c>
      <c r="H6105" s="32">
        <v>-937.64</v>
      </c>
      <c r="I6105" s="32">
        <v>-937.63</v>
      </c>
      <c r="J6105" s="32">
        <v>-10.199999999999932</v>
      </c>
      <c r="K6105" s="32">
        <v>9.9999999999909051E-3</v>
      </c>
      <c r="L6105" s="32"/>
    </row>
    <row r="6106" spans="1:12">
      <c r="A6106" s="56"/>
      <c r="B6106" s="56" t="s">
        <v>3651</v>
      </c>
      <c r="C6106" s="56" t="s">
        <v>3654</v>
      </c>
      <c r="D6106" s="32">
        <v>39158</v>
      </c>
      <c r="E6106" s="32">
        <v>-13963</v>
      </c>
      <c r="F6106" s="32">
        <v>25195</v>
      </c>
      <c r="G6106" s="32">
        <v>-927.44</v>
      </c>
      <c r="H6106" s="32">
        <v>-937.64</v>
      </c>
      <c r="I6106" s="32">
        <v>-937.63</v>
      </c>
      <c r="J6106" s="32">
        <v>-10.199999999999932</v>
      </c>
      <c r="K6106" s="32">
        <v>9.9999999999909051E-3</v>
      </c>
      <c r="L6106" s="32"/>
    </row>
    <row r="6107" spans="1:12">
      <c r="A6107" s="56"/>
      <c r="B6107" s="56" t="s">
        <v>6656</v>
      </c>
      <c r="C6107" s="56" t="s">
        <v>6655</v>
      </c>
      <c r="D6107" s="32">
        <v>610935</v>
      </c>
      <c r="E6107" s="32">
        <v>-82149</v>
      </c>
      <c r="F6107" s="32">
        <v>528786</v>
      </c>
      <c r="G6107" s="32">
        <v>-14471.68</v>
      </c>
      <c r="H6107" s="32">
        <v>-14630.7</v>
      </c>
      <c r="I6107" s="32">
        <v>-14630.7</v>
      </c>
      <c r="J6107" s="32">
        <v>-159.02000000000044</v>
      </c>
      <c r="K6107" s="32">
        <v>0</v>
      </c>
      <c r="L6107" s="32"/>
    </row>
    <row r="6108" spans="1:12">
      <c r="A6108" s="56"/>
      <c r="B6108" s="56" t="s">
        <v>6658</v>
      </c>
      <c r="C6108" s="56" t="s">
        <v>6657</v>
      </c>
      <c r="D6108" s="32">
        <v>34279</v>
      </c>
      <c r="E6108" s="32">
        <v>-4609</v>
      </c>
      <c r="F6108" s="32">
        <v>29670</v>
      </c>
      <c r="G6108" s="32">
        <v>-811.99</v>
      </c>
      <c r="H6108" s="32">
        <v>-820.91</v>
      </c>
      <c r="I6108" s="32">
        <v>-820.92</v>
      </c>
      <c r="J6108" s="32">
        <v>-8.9199999999999591</v>
      </c>
      <c r="K6108" s="32">
        <v>-9.9999999999909051E-3</v>
      </c>
      <c r="L6108" s="32"/>
    </row>
    <row r="6109" spans="1:12">
      <c r="A6109" s="56"/>
      <c r="B6109" s="56" t="s">
        <v>6660</v>
      </c>
      <c r="C6109" s="56" t="s">
        <v>6659</v>
      </c>
      <c r="D6109" s="32">
        <v>30898</v>
      </c>
      <c r="E6109" s="32">
        <v>-4155</v>
      </c>
      <c r="F6109" s="32">
        <v>26744</v>
      </c>
      <c r="G6109" s="32">
        <v>-731.91</v>
      </c>
      <c r="H6109" s="32">
        <v>-739.96</v>
      </c>
      <c r="I6109" s="32">
        <v>-739.95</v>
      </c>
      <c r="J6109" s="32">
        <v>-8.0500000000000682</v>
      </c>
      <c r="K6109" s="32">
        <v>9.9999999999909051E-3</v>
      </c>
      <c r="L6109" s="32"/>
    </row>
    <row r="6110" spans="1:12">
      <c r="A6110" s="56"/>
      <c r="B6110" s="56" t="s">
        <v>6830</v>
      </c>
      <c r="C6110" s="56" t="s">
        <v>6829</v>
      </c>
      <c r="D6110" s="32">
        <v>458201</v>
      </c>
      <c r="E6110" s="32">
        <v>-23255</v>
      </c>
      <c r="F6110" s="32">
        <v>434946</v>
      </c>
      <c r="G6110" s="32">
        <v>-10852.46</v>
      </c>
      <c r="H6110" s="32">
        <v>-10971.72</v>
      </c>
      <c r="I6110" s="32">
        <v>-10971.71</v>
      </c>
      <c r="J6110" s="32">
        <v>-119.26000000000022</v>
      </c>
      <c r="K6110" s="32">
        <v>1.0000000000218279E-2</v>
      </c>
      <c r="L6110" s="32"/>
    </row>
    <row r="6111" spans="1:12">
      <c r="A6111" s="56"/>
      <c r="B6111" s="56" t="s">
        <v>9025</v>
      </c>
      <c r="C6111" s="56" t="s">
        <v>9024</v>
      </c>
      <c r="D6111" s="32">
        <v>640139</v>
      </c>
      <c r="E6111" s="32">
        <v>-608132</v>
      </c>
      <c r="F6111" s="32">
        <v>32007</v>
      </c>
      <c r="G6111" s="32">
        <v>0</v>
      </c>
      <c r="H6111" s="32">
        <v>0</v>
      </c>
      <c r="I6111" s="32">
        <v>0</v>
      </c>
      <c r="J6111" s="32">
        <v>0</v>
      </c>
      <c r="K6111" s="32">
        <v>0</v>
      </c>
      <c r="L6111" s="32"/>
    </row>
    <row r="6112" spans="1:12">
      <c r="A6112" s="56"/>
      <c r="B6112" s="56" t="s">
        <v>9025</v>
      </c>
      <c r="C6112" s="56" t="s">
        <v>11218</v>
      </c>
      <c r="D6112" s="32">
        <v>5553</v>
      </c>
      <c r="E6112" s="32">
        <v>-5275</v>
      </c>
      <c r="F6112" s="32">
        <v>278</v>
      </c>
      <c r="G6112" s="32">
        <v>0</v>
      </c>
      <c r="H6112" s="32">
        <v>0</v>
      </c>
      <c r="I6112" s="32">
        <v>0</v>
      </c>
      <c r="J6112" s="32">
        <v>0</v>
      </c>
      <c r="K6112" s="32">
        <v>0</v>
      </c>
      <c r="L6112" s="32"/>
    </row>
    <row r="6113" spans="1:12">
      <c r="A6113" s="56"/>
      <c r="B6113" s="56" t="s">
        <v>9026</v>
      </c>
      <c r="C6113" s="56" t="s">
        <v>11219</v>
      </c>
      <c r="D6113" s="32">
        <v>149144</v>
      </c>
      <c r="E6113" s="32">
        <v>-141687</v>
      </c>
      <c r="F6113" s="32">
        <v>7457</v>
      </c>
      <c r="G6113" s="32">
        <v>0</v>
      </c>
      <c r="H6113" s="32">
        <v>0</v>
      </c>
      <c r="I6113" s="32">
        <v>0</v>
      </c>
      <c r="J6113" s="32">
        <v>0</v>
      </c>
      <c r="K6113" s="32">
        <v>0</v>
      </c>
      <c r="L6113" s="32"/>
    </row>
    <row r="6114" spans="1:12">
      <c r="A6114" s="56"/>
      <c r="B6114" s="56" t="s">
        <v>9027</v>
      </c>
      <c r="C6114" s="56" t="s">
        <v>11220</v>
      </c>
      <c r="D6114" s="32">
        <v>731000</v>
      </c>
      <c r="E6114" s="32">
        <v>-694450</v>
      </c>
      <c r="F6114" s="32">
        <v>36550</v>
      </c>
      <c r="G6114" s="32">
        <v>0</v>
      </c>
      <c r="H6114" s="32">
        <v>0</v>
      </c>
      <c r="I6114" s="32">
        <v>0</v>
      </c>
      <c r="J6114" s="32">
        <v>0</v>
      </c>
      <c r="K6114" s="32">
        <v>0</v>
      </c>
      <c r="L6114" s="32"/>
    </row>
    <row r="6115" spans="1:12">
      <c r="A6115" s="56"/>
      <c r="B6115" s="56" t="s">
        <v>9248</v>
      </c>
      <c r="C6115" s="56" t="s">
        <v>11221</v>
      </c>
      <c r="D6115" s="32">
        <v>52014</v>
      </c>
      <c r="E6115" s="32">
        <v>-49413</v>
      </c>
      <c r="F6115" s="32">
        <v>2601</v>
      </c>
      <c r="G6115" s="32">
        <v>0</v>
      </c>
      <c r="H6115" s="32">
        <v>0</v>
      </c>
      <c r="I6115" s="32">
        <v>0</v>
      </c>
      <c r="J6115" s="32">
        <v>0</v>
      </c>
      <c r="K6115" s="32">
        <v>0</v>
      </c>
      <c r="L6115" s="32"/>
    </row>
    <row r="6116" spans="1:12">
      <c r="A6116" s="56"/>
      <c r="B6116" s="56" t="s">
        <v>9028</v>
      </c>
      <c r="C6116" s="56" t="s">
        <v>11222</v>
      </c>
      <c r="D6116" s="32">
        <v>51726</v>
      </c>
      <c r="E6116" s="32">
        <v>-49140</v>
      </c>
      <c r="F6116" s="32">
        <v>2586</v>
      </c>
      <c r="G6116" s="32">
        <v>0</v>
      </c>
      <c r="H6116" s="32">
        <v>0</v>
      </c>
      <c r="I6116" s="32">
        <v>0</v>
      </c>
      <c r="J6116" s="32">
        <v>0</v>
      </c>
      <c r="K6116" s="32">
        <v>0</v>
      </c>
      <c r="L6116" s="32"/>
    </row>
    <row r="6117" spans="1:12">
      <c r="A6117" s="56"/>
      <c r="B6117" s="56" t="s">
        <v>9030</v>
      </c>
      <c r="C6117" s="56" t="s">
        <v>11223</v>
      </c>
      <c r="D6117" s="32">
        <v>51726</v>
      </c>
      <c r="E6117" s="32">
        <v>-49140</v>
      </c>
      <c r="F6117" s="32">
        <v>2586</v>
      </c>
      <c r="G6117" s="32">
        <v>0</v>
      </c>
      <c r="H6117" s="32">
        <v>0</v>
      </c>
      <c r="I6117" s="32">
        <v>0</v>
      </c>
      <c r="J6117" s="32">
        <v>0</v>
      </c>
      <c r="K6117" s="32">
        <v>0</v>
      </c>
      <c r="L6117" s="32"/>
    </row>
    <row r="6118" spans="1:12">
      <c r="A6118" s="56"/>
      <c r="B6118" s="56" t="s">
        <v>9249</v>
      </c>
      <c r="C6118" s="56" t="s">
        <v>11224</v>
      </c>
      <c r="D6118" s="32">
        <v>1366280</v>
      </c>
      <c r="E6118" s="32">
        <v>-1297966</v>
      </c>
      <c r="F6118" s="32">
        <v>68314</v>
      </c>
      <c r="G6118" s="32">
        <v>0</v>
      </c>
      <c r="H6118" s="32">
        <v>0</v>
      </c>
      <c r="I6118" s="32">
        <v>0</v>
      </c>
      <c r="J6118" s="32">
        <v>0</v>
      </c>
      <c r="K6118" s="32">
        <v>0</v>
      </c>
      <c r="L6118" s="32"/>
    </row>
    <row r="6119" spans="1:12">
      <c r="A6119" s="56"/>
      <c r="B6119" s="56" t="s">
        <v>9249</v>
      </c>
      <c r="C6119" s="56" t="s">
        <v>11225</v>
      </c>
      <c r="D6119" s="32">
        <v>4080000</v>
      </c>
      <c r="E6119" s="32">
        <v>-3876000</v>
      </c>
      <c r="F6119" s="32">
        <v>204000</v>
      </c>
      <c r="G6119" s="32">
        <v>0</v>
      </c>
      <c r="H6119" s="32">
        <v>0</v>
      </c>
      <c r="I6119" s="32">
        <v>0</v>
      </c>
      <c r="J6119" s="32">
        <v>0</v>
      </c>
      <c r="K6119" s="32">
        <v>0</v>
      </c>
      <c r="L6119" s="32"/>
    </row>
    <row r="6120" spans="1:12">
      <c r="A6120" s="56"/>
      <c r="B6120" s="56" t="s">
        <v>3951</v>
      </c>
      <c r="C6120" s="56" t="s">
        <v>3950</v>
      </c>
      <c r="D6120" s="32">
        <v>1792186</v>
      </c>
      <c r="E6120" s="32">
        <v>-1219791</v>
      </c>
      <c r="F6120" s="32">
        <v>572395</v>
      </c>
      <c r="G6120" s="32">
        <v>-42447.82</v>
      </c>
      <c r="H6120" s="32">
        <v>-42914.29</v>
      </c>
      <c r="I6120" s="32">
        <v>-42914.28</v>
      </c>
      <c r="J6120" s="32">
        <v>-466.47000000000116</v>
      </c>
      <c r="K6120" s="32">
        <v>1.0000000002037268E-2</v>
      </c>
      <c r="L6120" s="32"/>
    </row>
    <row r="6121" spans="1:12">
      <c r="A6121" s="56"/>
      <c r="B6121" s="56" t="s">
        <v>7548</v>
      </c>
      <c r="C6121" s="56" t="s">
        <v>9847</v>
      </c>
      <c r="D6121" s="32">
        <v>279370</v>
      </c>
      <c r="E6121" s="32">
        <v>-265402</v>
      </c>
      <c r="F6121" s="32">
        <v>13968</v>
      </c>
      <c r="G6121" s="32">
        <v>0</v>
      </c>
      <c r="H6121" s="32">
        <v>0</v>
      </c>
      <c r="I6121" s="32">
        <v>0</v>
      </c>
      <c r="J6121" s="32">
        <v>0</v>
      </c>
      <c r="K6121" s="32">
        <v>0</v>
      </c>
      <c r="L6121" s="32"/>
    </row>
    <row r="6122" spans="1:12">
      <c r="A6122" s="56"/>
      <c r="B6122" s="56" t="s">
        <v>1867</v>
      </c>
      <c r="C6122" s="56" t="s">
        <v>1866</v>
      </c>
      <c r="D6122" s="32">
        <v>1800000</v>
      </c>
      <c r="E6122" s="32">
        <v>-1232044</v>
      </c>
      <c r="F6122" s="32">
        <v>567956</v>
      </c>
      <c r="G6122" s="32">
        <v>-40086.629999999997</v>
      </c>
      <c r="H6122" s="32">
        <v>-40527.129999999997</v>
      </c>
      <c r="I6122" s="32">
        <v>-40527.14</v>
      </c>
      <c r="J6122" s="32">
        <v>-440.5</v>
      </c>
      <c r="K6122" s="32">
        <v>-1.0000000002037268E-2</v>
      </c>
      <c r="L6122" s="32"/>
    </row>
    <row r="6123" spans="1:12">
      <c r="A6123" s="56"/>
      <c r="B6123" s="56" t="s">
        <v>7580</v>
      </c>
      <c r="C6123" s="56" t="s">
        <v>9446</v>
      </c>
      <c r="D6123" s="32">
        <v>1397390</v>
      </c>
      <c r="E6123" s="32">
        <v>-1327520</v>
      </c>
      <c r="F6123" s="32">
        <v>69870</v>
      </c>
      <c r="G6123" s="32">
        <v>0</v>
      </c>
      <c r="H6123" s="32">
        <v>0</v>
      </c>
      <c r="I6123" s="32">
        <v>0</v>
      </c>
      <c r="J6123" s="32">
        <v>0</v>
      </c>
      <c r="K6123" s="32">
        <v>0</v>
      </c>
      <c r="L6123" s="32"/>
    </row>
    <row r="6124" spans="1:12">
      <c r="A6124" s="56"/>
      <c r="B6124" s="56" t="s">
        <v>1039</v>
      </c>
      <c r="C6124" s="56" t="s">
        <v>1038</v>
      </c>
      <c r="D6124" s="32">
        <v>2337387</v>
      </c>
      <c r="E6124" s="32">
        <v>-2016235</v>
      </c>
      <c r="F6124" s="32">
        <v>321152</v>
      </c>
      <c r="G6124" s="32">
        <v>-74062.53</v>
      </c>
      <c r="H6124" s="32">
        <v>-74876.399999999994</v>
      </c>
      <c r="I6124" s="32">
        <v>-55343.43</v>
      </c>
      <c r="J6124" s="32">
        <v>-813.86999999999534</v>
      </c>
      <c r="K6124" s="32">
        <v>19532.969999999994</v>
      </c>
      <c r="L6124" s="32"/>
    </row>
    <row r="6125" spans="1:12">
      <c r="A6125" s="56"/>
      <c r="B6125" s="56" t="s">
        <v>7582</v>
      </c>
      <c r="C6125" s="56" t="s">
        <v>9447</v>
      </c>
      <c r="D6125" s="32">
        <v>2184186</v>
      </c>
      <c r="E6125" s="32">
        <v>-2074977</v>
      </c>
      <c r="F6125" s="32">
        <v>109209</v>
      </c>
      <c r="G6125" s="32">
        <v>0</v>
      </c>
      <c r="H6125" s="32">
        <v>0</v>
      </c>
      <c r="I6125" s="32">
        <v>0</v>
      </c>
      <c r="J6125" s="32">
        <v>0</v>
      </c>
      <c r="K6125" s="32">
        <v>0</v>
      </c>
      <c r="L6125" s="32"/>
    </row>
    <row r="6126" spans="1:12">
      <c r="A6126" s="56"/>
      <c r="B6126" s="56" t="s">
        <v>7583</v>
      </c>
      <c r="C6126" s="56" t="s">
        <v>9448</v>
      </c>
      <c r="D6126" s="32">
        <v>2305572</v>
      </c>
      <c r="E6126" s="32">
        <v>-2190293</v>
      </c>
      <c r="F6126" s="32">
        <v>115279</v>
      </c>
      <c r="G6126" s="32">
        <v>0</v>
      </c>
      <c r="H6126" s="32">
        <v>0</v>
      </c>
      <c r="I6126" s="32">
        <v>0</v>
      </c>
      <c r="J6126" s="32">
        <v>0</v>
      </c>
      <c r="K6126" s="32">
        <v>0</v>
      </c>
      <c r="L6126" s="32"/>
    </row>
    <row r="6127" spans="1:12">
      <c r="A6127" s="56"/>
      <c r="B6127" s="56" t="s">
        <v>7584</v>
      </c>
      <c r="C6127" s="56" t="s">
        <v>9449</v>
      </c>
      <c r="D6127" s="32">
        <v>2808566</v>
      </c>
      <c r="E6127" s="32">
        <v>-2668138</v>
      </c>
      <c r="F6127" s="32">
        <v>140428</v>
      </c>
      <c r="G6127" s="32">
        <v>0</v>
      </c>
      <c r="H6127" s="32">
        <v>0</v>
      </c>
      <c r="I6127" s="32">
        <v>0</v>
      </c>
      <c r="J6127" s="32">
        <v>0</v>
      </c>
      <c r="K6127" s="32">
        <v>0</v>
      </c>
      <c r="L6127" s="32"/>
    </row>
    <row r="6128" spans="1:12">
      <c r="A6128" s="56"/>
      <c r="B6128" s="56" t="s">
        <v>8196</v>
      </c>
      <c r="C6128" s="56" t="s">
        <v>8195</v>
      </c>
      <c r="D6128" s="32">
        <v>5537960</v>
      </c>
      <c r="E6128" s="32">
        <v>-5261062</v>
      </c>
      <c r="F6128" s="32">
        <v>276898</v>
      </c>
      <c r="G6128" s="32">
        <v>0</v>
      </c>
      <c r="H6128" s="32">
        <v>0</v>
      </c>
      <c r="I6128" s="32">
        <v>0</v>
      </c>
      <c r="J6128" s="32">
        <v>0</v>
      </c>
      <c r="K6128" s="32">
        <v>0</v>
      </c>
      <c r="L6128" s="32"/>
    </row>
    <row r="6129" spans="1:12">
      <c r="A6129" s="56"/>
      <c r="B6129" s="56" t="s">
        <v>7585</v>
      </c>
      <c r="C6129" s="56" t="s">
        <v>9450</v>
      </c>
      <c r="D6129" s="32">
        <v>8797584</v>
      </c>
      <c r="E6129" s="32">
        <v>-8357705</v>
      </c>
      <c r="F6129" s="32">
        <v>439879</v>
      </c>
      <c r="G6129" s="32">
        <v>0</v>
      </c>
      <c r="H6129" s="32">
        <v>0</v>
      </c>
      <c r="I6129" s="32">
        <v>0</v>
      </c>
      <c r="J6129" s="32">
        <v>0</v>
      </c>
      <c r="K6129" s="32">
        <v>0</v>
      </c>
      <c r="L6129" s="32"/>
    </row>
    <row r="6130" spans="1:12">
      <c r="A6130" s="56"/>
      <c r="B6130" s="56" t="s">
        <v>1041</v>
      </c>
      <c r="C6130" s="56" t="s">
        <v>1040</v>
      </c>
      <c r="D6130" s="32">
        <v>16652541</v>
      </c>
      <c r="E6130" s="32">
        <v>-14893359</v>
      </c>
      <c r="F6130" s="32">
        <v>1759182</v>
      </c>
      <c r="G6130" s="32">
        <v>-573581.93000000005</v>
      </c>
      <c r="H6130" s="32">
        <v>-352973.5</v>
      </c>
      <c r="I6130" s="32">
        <v>0</v>
      </c>
      <c r="J6130" s="32">
        <v>220608.43000000005</v>
      </c>
      <c r="K6130" s="32">
        <v>352973.5</v>
      </c>
      <c r="L6130" s="32"/>
    </row>
    <row r="6131" spans="1:12">
      <c r="A6131" s="56"/>
      <c r="B6131" s="56" t="s">
        <v>1043</v>
      </c>
      <c r="C6131" s="56" t="s">
        <v>1042</v>
      </c>
      <c r="D6131" s="32">
        <v>7693842</v>
      </c>
      <c r="E6131" s="32">
        <v>-5643816</v>
      </c>
      <c r="F6131" s="32">
        <v>2050026</v>
      </c>
      <c r="G6131" s="32">
        <v>-232075.66</v>
      </c>
      <c r="H6131" s="32">
        <v>-234625.94</v>
      </c>
      <c r="I6131" s="32">
        <v>-234625.95</v>
      </c>
      <c r="J6131" s="32">
        <v>-2550.2799999999988</v>
      </c>
      <c r="K6131" s="32">
        <v>-1.0000000009313226E-2</v>
      </c>
      <c r="L6131" s="32"/>
    </row>
    <row r="6132" spans="1:12">
      <c r="A6132" s="56"/>
      <c r="B6132" s="56" t="s">
        <v>1045</v>
      </c>
      <c r="C6132" s="56" t="s">
        <v>1044</v>
      </c>
      <c r="D6132" s="32">
        <v>743039</v>
      </c>
      <c r="E6132" s="32">
        <v>-550585</v>
      </c>
      <c r="F6132" s="32">
        <v>192454</v>
      </c>
      <c r="G6132" s="32">
        <v>-22468.2</v>
      </c>
      <c r="H6132" s="32">
        <v>-22715.11</v>
      </c>
      <c r="I6132" s="32">
        <v>-22715.1</v>
      </c>
      <c r="J6132" s="32">
        <v>-246.90999999999985</v>
      </c>
      <c r="K6132" s="32">
        <v>1.0000000002037268E-2</v>
      </c>
      <c r="L6132" s="32"/>
    </row>
    <row r="6133" spans="1:12">
      <c r="A6133" s="56"/>
      <c r="B6133" s="56" t="s">
        <v>2904</v>
      </c>
      <c r="C6133" s="56" t="s">
        <v>2903</v>
      </c>
      <c r="D6133" s="32">
        <v>1366011</v>
      </c>
      <c r="E6133" s="32">
        <v>-1059718</v>
      </c>
      <c r="F6133" s="32">
        <v>306293</v>
      </c>
      <c r="G6133" s="32">
        <v>-33525.22</v>
      </c>
      <c r="H6133" s="32">
        <v>-33893.629999999997</v>
      </c>
      <c r="I6133" s="32">
        <v>-33893.620000000003</v>
      </c>
      <c r="J6133" s="32">
        <v>-368.40999999999622</v>
      </c>
      <c r="K6133" s="32">
        <v>9.9999999947613105E-3</v>
      </c>
      <c r="L6133" s="32"/>
    </row>
    <row r="6134" spans="1:12">
      <c r="A6134" s="56"/>
      <c r="B6134" s="56" t="s">
        <v>4550</v>
      </c>
      <c r="C6134" s="56" t="s">
        <v>4549</v>
      </c>
      <c r="D6134" s="32">
        <v>905282</v>
      </c>
      <c r="E6134" s="32">
        <v>-494243</v>
      </c>
      <c r="F6134" s="32">
        <v>411039</v>
      </c>
      <c r="G6134" s="32">
        <v>-21446.85</v>
      </c>
      <c r="H6134" s="32">
        <v>-21682.53</v>
      </c>
      <c r="I6134" s="32">
        <v>-21682.53</v>
      </c>
      <c r="J6134" s="32">
        <v>-235.68000000000029</v>
      </c>
      <c r="K6134" s="32">
        <v>0</v>
      </c>
      <c r="L6134" s="32"/>
    </row>
    <row r="6135" spans="1:12">
      <c r="A6135" s="56"/>
      <c r="B6135" s="56" t="s">
        <v>1047</v>
      </c>
      <c r="C6135" s="56" t="s">
        <v>1046</v>
      </c>
      <c r="D6135" s="32">
        <v>11270366</v>
      </c>
      <c r="E6135" s="32">
        <v>-7130223</v>
      </c>
      <c r="F6135" s="32">
        <v>4140143</v>
      </c>
      <c r="G6135" s="32">
        <v>-330094.2</v>
      </c>
      <c r="H6135" s="32">
        <v>-333721.59999999998</v>
      </c>
      <c r="I6135" s="32">
        <v>-333721.61</v>
      </c>
      <c r="J6135" s="32">
        <v>-3627.3999999999651</v>
      </c>
      <c r="K6135" s="32">
        <v>-1.0000000009313226E-2</v>
      </c>
      <c r="L6135" s="32"/>
    </row>
    <row r="6136" spans="1:12">
      <c r="A6136" s="56"/>
      <c r="B6136" s="56" t="s">
        <v>2866</v>
      </c>
      <c r="C6136" s="56" t="s">
        <v>2865</v>
      </c>
      <c r="D6136" s="32">
        <v>931971</v>
      </c>
      <c r="E6136" s="32">
        <v>-494279</v>
      </c>
      <c r="F6136" s="32">
        <v>437692</v>
      </c>
      <c r="G6136" s="32">
        <v>-22077.85</v>
      </c>
      <c r="H6136" s="32">
        <v>-22320.46</v>
      </c>
      <c r="I6136" s="32">
        <v>-22320.47</v>
      </c>
      <c r="J6136" s="32">
        <v>-242.61000000000058</v>
      </c>
      <c r="K6136" s="32">
        <v>-1.0000000002037268E-2</v>
      </c>
      <c r="L6136" s="32"/>
    </row>
    <row r="6137" spans="1:12">
      <c r="A6137" s="56"/>
      <c r="B6137" s="56" t="s">
        <v>1049</v>
      </c>
      <c r="C6137" s="56" t="s">
        <v>1048</v>
      </c>
      <c r="D6137" s="32">
        <v>2709168</v>
      </c>
      <c r="E6137" s="32">
        <v>-1662895</v>
      </c>
      <c r="F6137" s="32">
        <v>1046272</v>
      </c>
      <c r="G6137" s="32">
        <v>-91483.520000000004</v>
      </c>
      <c r="H6137" s="32">
        <v>-92488.83</v>
      </c>
      <c r="I6137" s="32">
        <v>-92488.83</v>
      </c>
      <c r="J6137" s="32">
        <v>-1005.3099999999977</v>
      </c>
      <c r="K6137" s="32">
        <v>0</v>
      </c>
      <c r="L6137" s="32"/>
    </row>
    <row r="6138" spans="1:12">
      <c r="A6138" s="56"/>
      <c r="B6138" s="56" t="s">
        <v>1051</v>
      </c>
      <c r="C6138" s="56" t="s">
        <v>1050</v>
      </c>
      <c r="D6138" s="32">
        <v>3371080</v>
      </c>
      <c r="E6138" s="32">
        <v>-2089799</v>
      </c>
      <c r="F6138" s="32">
        <v>1281280</v>
      </c>
      <c r="G6138" s="32">
        <v>-98404.37</v>
      </c>
      <c r="H6138" s="32">
        <v>-99485.73</v>
      </c>
      <c r="I6138" s="32">
        <v>-99485.73</v>
      </c>
      <c r="J6138" s="32">
        <v>-1081.3600000000006</v>
      </c>
      <c r="K6138" s="32">
        <v>0</v>
      </c>
      <c r="L6138" s="32"/>
    </row>
    <row r="6139" spans="1:12">
      <c r="A6139" s="56"/>
      <c r="B6139" s="56" t="s">
        <v>3968</v>
      </c>
      <c r="C6139" s="56" t="s">
        <v>3967</v>
      </c>
      <c r="D6139" s="32">
        <v>1948485</v>
      </c>
      <c r="E6139" s="32">
        <v>-1018203</v>
      </c>
      <c r="F6139" s="32">
        <v>930282</v>
      </c>
      <c r="G6139" s="32">
        <v>-46157.17</v>
      </c>
      <c r="H6139" s="32">
        <v>-46664.4</v>
      </c>
      <c r="I6139" s="32">
        <v>-46664.39</v>
      </c>
      <c r="J6139" s="32">
        <v>-507.2300000000032</v>
      </c>
      <c r="K6139" s="32">
        <v>1.0000000002037268E-2</v>
      </c>
      <c r="L6139" s="32"/>
    </row>
    <row r="6140" spans="1:12">
      <c r="A6140" s="56"/>
      <c r="B6140" s="56" t="s">
        <v>1053</v>
      </c>
      <c r="C6140" s="56" t="s">
        <v>1052</v>
      </c>
      <c r="D6140" s="32">
        <v>2529955</v>
      </c>
      <c r="E6140" s="32">
        <v>-1419481</v>
      </c>
      <c r="F6140" s="32">
        <v>1110474</v>
      </c>
      <c r="G6140" s="32">
        <v>-72798.240000000005</v>
      </c>
      <c r="H6140" s="32">
        <v>-73598.22</v>
      </c>
      <c r="I6140" s="32">
        <v>-73598.22</v>
      </c>
      <c r="J6140" s="32">
        <v>-799.97999999999593</v>
      </c>
      <c r="K6140" s="32">
        <v>0</v>
      </c>
      <c r="L6140" s="32"/>
    </row>
    <row r="6141" spans="1:12">
      <c r="A6141" s="56"/>
      <c r="B6141" s="56" t="s">
        <v>1055</v>
      </c>
      <c r="C6141" s="56" t="s">
        <v>1054</v>
      </c>
      <c r="D6141" s="32">
        <v>13844337</v>
      </c>
      <c r="E6141" s="32">
        <v>-7699563</v>
      </c>
      <c r="F6141" s="32">
        <v>6144774</v>
      </c>
      <c r="G6141" s="32">
        <v>-418366.49</v>
      </c>
      <c r="H6141" s="32">
        <v>-422963.93</v>
      </c>
      <c r="I6141" s="32">
        <v>-422963.93</v>
      </c>
      <c r="J6141" s="32">
        <v>-4597.4400000000023</v>
      </c>
      <c r="K6141" s="32">
        <v>0</v>
      </c>
      <c r="L6141" s="32"/>
    </row>
    <row r="6142" spans="1:12">
      <c r="A6142" s="56"/>
      <c r="B6142" s="56" t="s">
        <v>1057</v>
      </c>
      <c r="C6142" s="56" t="s">
        <v>1056</v>
      </c>
      <c r="D6142" s="32">
        <v>4375443</v>
      </c>
      <c r="E6142" s="32">
        <v>-2363483</v>
      </c>
      <c r="F6142" s="32">
        <v>2011960</v>
      </c>
      <c r="G6142" s="32">
        <v>-137588.60999999999</v>
      </c>
      <c r="H6142" s="32">
        <v>-139100.57</v>
      </c>
      <c r="I6142" s="32">
        <v>-139100.57</v>
      </c>
      <c r="J6142" s="32">
        <v>-1511.960000000021</v>
      </c>
      <c r="K6142" s="32">
        <v>0</v>
      </c>
      <c r="L6142" s="32"/>
    </row>
    <row r="6143" spans="1:12">
      <c r="A6143" s="56"/>
      <c r="B6143" s="56" t="s">
        <v>1059</v>
      </c>
      <c r="C6143" s="56" t="s">
        <v>1058</v>
      </c>
      <c r="D6143" s="32">
        <v>4909796</v>
      </c>
      <c r="E6143" s="32">
        <v>-2592740</v>
      </c>
      <c r="F6143" s="32">
        <v>2317056</v>
      </c>
      <c r="G6143" s="32">
        <v>-152641.72</v>
      </c>
      <c r="H6143" s="32">
        <v>-154319.10999999999</v>
      </c>
      <c r="I6143" s="32">
        <v>-154319.1</v>
      </c>
      <c r="J6143" s="32">
        <v>-1677.3899999999849</v>
      </c>
      <c r="K6143" s="32">
        <v>9.9999999802093953E-3</v>
      </c>
      <c r="L6143" s="32"/>
    </row>
    <row r="6144" spans="1:12">
      <c r="A6144" s="56"/>
      <c r="B6144" s="56" t="s">
        <v>1750</v>
      </c>
      <c r="C6144" s="56" t="s">
        <v>1749</v>
      </c>
      <c r="D6144" s="32">
        <v>869770</v>
      </c>
      <c r="E6144" s="32">
        <v>-380316</v>
      </c>
      <c r="F6144" s="32">
        <v>489454</v>
      </c>
      <c r="G6144" s="32">
        <v>-20600.439999999999</v>
      </c>
      <c r="H6144" s="32">
        <v>-20826.82</v>
      </c>
      <c r="I6144" s="32">
        <v>-20826.830000000002</v>
      </c>
      <c r="J6144" s="32">
        <v>-226.38000000000102</v>
      </c>
      <c r="K6144" s="32">
        <v>-1.0000000002037268E-2</v>
      </c>
      <c r="L6144" s="32"/>
    </row>
    <row r="6145" spans="1:12">
      <c r="A6145" s="56"/>
      <c r="B6145" s="56" t="s">
        <v>1061</v>
      </c>
      <c r="C6145" s="56" t="s">
        <v>1060</v>
      </c>
      <c r="D6145" s="32">
        <v>1286165</v>
      </c>
      <c r="E6145" s="32">
        <v>-659883</v>
      </c>
      <c r="F6145" s="32">
        <v>626282</v>
      </c>
      <c r="G6145" s="32">
        <v>-39429.18</v>
      </c>
      <c r="H6145" s="32">
        <v>-39862.47</v>
      </c>
      <c r="I6145" s="32">
        <v>-39862.47</v>
      </c>
      <c r="J6145" s="32">
        <v>-433.29000000000087</v>
      </c>
      <c r="K6145" s="32">
        <v>0</v>
      </c>
      <c r="L6145" s="32"/>
    </row>
    <row r="6146" spans="1:12">
      <c r="A6146" s="56"/>
      <c r="B6146" s="56" t="s">
        <v>1063</v>
      </c>
      <c r="C6146" s="56" t="s">
        <v>1062</v>
      </c>
      <c r="D6146" s="32">
        <v>13151953</v>
      </c>
      <c r="E6146" s="32">
        <v>-6501970</v>
      </c>
      <c r="F6146" s="32">
        <v>6649983</v>
      </c>
      <c r="G6146" s="32">
        <v>-396298.73</v>
      </c>
      <c r="H6146" s="32">
        <v>-400653.67</v>
      </c>
      <c r="I6146" s="32">
        <v>-400653.66</v>
      </c>
      <c r="J6146" s="32">
        <v>-4354.9400000000023</v>
      </c>
      <c r="K6146" s="32">
        <v>1.0000000009313226E-2</v>
      </c>
      <c r="L6146" s="32"/>
    </row>
    <row r="6147" spans="1:12">
      <c r="A6147" s="56"/>
      <c r="B6147" s="56" t="s">
        <v>1065</v>
      </c>
      <c r="C6147" s="56" t="s">
        <v>1064</v>
      </c>
      <c r="D6147" s="32">
        <v>1040140</v>
      </c>
      <c r="E6147" s="32">
        <v>-494303</v>
      </c>
      <c r="F6147" s="32">
        <v>545837</v>
      </c>
      <c r="G6147" s="32">
        <v>-30800.89</v>
      </c>
      <c r="H6147" s="32">
        <v>-31139.35</v>
      </c>
      <c r="I6147" s="32">
        <v>-31139.360000000001</v>
      </c>
      <c r="J6147" s="32">
        <v>-338.45999999999913</v>
      </c>
      <c r="K6147" s="32">
        <v>-1.0000000002037268E-2</v>
      </c>
      <c r="L6147" s="32"/>
    </row>
    <row r="6148" spans="1:12">
      <c r="A6148" s="56"/>
      <c r="B6148" s="56" t="s">
        <v>1067</v>
      </c>
      <c r="C6148" s="56" t="s">
        <v>1066</v>
      </c>
      <c r="D6148" s="32">
        <v>15054569</v>
      </c>
      <c r="E6148" s="32">
        <v>-6778681</v>
      </c>
      <c r="F6148" s="32">
        <v>8275888</v>
      </c>
      <c r="G6148" s="32">
        <v>-445708.04</v>
      </c>
      <c r="H6148" s="32">
        <v>-450605.94</v>
      </c>
      <c r="I6148" s="32">
        <v>-450605.93</v>
      </c>
      <c r="J6148" s="32">
        <v>-4897.9000000000233</v>
      </c>
      <c r="K6148" s="32">
        <v>1.0000000009313226E-2</v>
      </c>
      <c r="L6148" s="32"/>
    </row>
    <row r="6149" spans="1:12">
      <c r="A6149" s="56"/>
      <c r="B6149" s="56" t="s">
        <v>1128</v>
      </c>
      <c r="C6149" s="56" t="s">
        <v>1127</v>
      </c>
      <c r="D6149" s="32">
        <v>1833138</v>
      </c>
      <c r="E6149" s="32">
        <v>-840324</v>
      </c>
      <c r="F6149" s="32">
        <v>992814</v>
      </c>
      <c r="G6149" s="32">
        <v>-54272.18</v>
      </c>
      <c r="H6149" s="32">
        <v>-45326.22</v>
      </c>
      <c r="I6149" s="32">
        <v>0</v>
      </c>
      <c r="J6149" s="32">
        <v>8945.9599999999991</v>
      </c>
      <c r="K6149" s="32">
        <v>45326.22</v>
      </c>
      <c r="L6149" s="32" t="s">
        <v>11372</v>
      </c>
    </row>
    <row r="6150" spans="1:12">
      <c r="A6150" s="56"/>
      <c r="B6150" s="56" t="s">
        <v>1069</v>
      </c>
      <c r="C6150" s="56" t="s">
        <v>1068</v>
      </c>
      <c r="D6150" s="32">
        <v>3581227</v>
      </c>
      <c r="E6150" s="32">
        <v>-1595056</v>
      </c>
      <c r="F6150" s="32">
        <v>1986171</v>
      </c>
      <c r="G6150" s="32">
        <v>-106026.39</v>
      </c>
      <c r="H6150" s="32">
        <v>-107191.52</v>
      </c>
      <c r="I6150" s="32">
        <v>-107191.52</v>
      </c>
      <c r="J6150" s="32">
        <v>-1165.1300000000047</v>
      </c>
      <c r="K6150" s="32">
        <v>0</v>
      </c>
      <c r="L6150" s="32"/>
    </row>
    <row r="6151" spans="1:12">
      <c r="A6151" s="56"/>
      <c r="B6151" s="56" t="s">
        <v>1071</v>
      </c>
      <c r="C6151" s="56" t="s">
        <v>1070</v>
      </c>
      <c r="D6151" s="32">
        <v>2086677</v>
      </c>
      <c r="E6151" s="32">
        <v>-884587</v>
      </c>
      <c r="F6151" s="32">
        <v>1202090</v>
      </c>
      <c r="G6151" s="32">
        <v>-61778.5</v>
      </c>
      <c r="H6151" s="32">
        <v>-62457.39</v>
      </c>
      <c r="I6151" s="32">
        <v>-62457.39</v>
      </c>
      <c r="J6151" s="32">
        <v>-678.88999999999942</v>
      </c>
      <c r="K6151" s="32">
        <v>0</v>
      </c>
      <c r="L6151" s="32"/>
    </row>
    <row r="6152" spans="1:12">
      <c r="A6152" s="56"/>
      <c r="B6152" s="56" t="s">
        <v>1073</v>
      </c>
      <c r="C6152" s="56" t="s">
        <v>1072</v>
      </c>
      <c r="D6152" s="32">
        <v>1513847</v>
      </c>
      <c r="E6152" s="32">
        <v>-648155</v>
      </c>
      <c r="F6152" s="32">
        <v>865692</v>
      </c>
      <c r="G6152" s="32">
        <v>-44819.199999999997</v>
      </c>
      <c r="H6152" s="32">
        <v>-45311.72</v>
      </c>
      <c r="I6152" s="32">
        <v>-45311.73</v>
      </c>
      <c r="J6152" s="32">
        <v>-492.52000000000407</v>
      </c>
      <c r="K6152" s="32">
        <v>-1.0000000002037268E-2</v>
      </c>
      <c r="L6152" s="32"/>
    </row>
    <row r="6153" spans="1:12">
      <c r="A6153" s="56"/>
      <c r="B6153" s="56" t="s">
        <v>1075</v>
      </c>
      <c r="C6153" s="56" t="s">
        <v>1074</v>
      </c>
      <c r="D6153" s="32">
        <v>3731916</v>
      </c>
      <c r="E6153" s="32">
        <v>-1562612</v>
      </c>
      <c r="F6153" s="32">
        <v>2169304</v>
      </c>
      <c r="G6153" s="32">
        <v>-110487.72</v>
      </c>
      <c r="H6153" s="32">
        <v>-111701.87</v>
      </c>
      <c r="I6153" s="32">
        <v>-111701.87</v>
      </c>
      <c r="J6153" s="32">
        <v>-1214.1499999999942</v>
      </c>
      <c r="K6153" s="32">
        <v>0</v>
      </c>
      <c r="L6153" s="32"/>
    </row>
    <row r="6154" spans="1:12">
      <c r="A6154" s="56"/>
      <c r="B6154" s="56" t="s">
        <v>2868</v>
      </c>
      <c r="C6154" s="56" t="s">
        <v>2867</v>
      </c>
      <c r="D6154" s="32">
        <v>2258828</v>
      </c>
      <c r="E6154" s="32">
        <v>-871583</v>
      </c>
      <c r="F6154" s="32">
        <v>1387246</v>
      </c>
      <c r="G6154" s="32">
        <v>-66875.25</v>
      </c>
      <c r="H6154" s="32">
        <v>-67610.14</v>
      </c>
      <c r="I6154" s="32">
        <v>-67610.14</v>
      </c>
      <c r="J6154" s="32">
        <v>-734.88999999999942</v>
      </c>
      <c r="K6154" s="32">
        <v>0</v>
      </c>
      <c r="L6154" s="32"/>
    </row>
    <row r="6155" spans="1:12">
      <c r="A6155" s="56"/>
      <c r="B6155" s="56" t="s">
        <v>1077</v>
      </c>
      <c r="C6155" s="56" t="s">
        <v>1076</v>
      </c>
      <c r="D6155" s="32">
        <v>1429847</v>
      </c>
      <c r="E6155" s="32">
        <v>-509383</v>
      </c>
      <c r="F6155" s="32">
        <v>920464</v>
      </c>
      <c r="G6155" s="32">
        <v>-42332.29</v>
      </c>
      <c r="H6155" s="32">
        <v>-42797.47</v>
      </c>
      <c r="I6155" s="32">
        <v>-42797.48</v>
      </c>
      <c r="J6155" s="32">
        <v>-465.18000000000029</v>
      </c>
      <c r="K6155" s="32">
        <v>-1.0000000002037268E-2</v>
      </c>
      <c r="L6155" s="32"/>
    </row>
    <row r="6156" spans="1:12">
      <c r="A6156" s="56"/>
      <c r="B6156" s="56" t="s">
        <v>1079</v>
      </c>
      <c r="C6156" s="56" t="s">
        <v>1078</v>
      </c>
      <c r="D6156" s="32">
        <v>1204082</v>
      </c>
      <c r="E6156" s="32">
        <v>-428954</v>
      </c>
      <c r="F6156" s="32">
        <v>775128</v>
      </c>
      <c r="G6156" s="32">
        <v>-35648.239999999998</v>
      </c>
      <c r="H6156" s="32">
        <v>-36039.980000000003</v>
      </c>
      <c r="I6156" s="32">
        <v>-36039.980000000003</v>
      </c>
      <c r="J6156" s="32">
        <v>-391.74000000000524</v>
      </c>
      <c r="K6156" s="32">
        <v>0</v>
      </c>
      <c r="L6156" s="32"/>
    </row>
    <row r="6157" spans="1:12">
      <c r="A6157" s="56"/>
      <c r="B6157" s="56" t="s">
        <v>1081</v>
      </c>
      <c r="C6157" s="56" t="s">
        <v>1080</v>
      </c>
      <c r="D6157" s="32">
        <v>1153912</v>
      </c>
      <c r="E6157" s="32">
        <v>-394187</v>
      </c>
      <c r="F6157" s="32">
        <v>759724</v>
      </c>
      <c r="G6157" s="32">
        <v>-34162.9</v>
      </c>
      <c r="H6157" s="32">
        <v>-34538.31</v>
      </c>
      <c r="I6157" s="32">
        <v>-34538.32</v>
      </c>
      <c r="J6157" s="32">
        <v>-375.40999999999622</v>
      </c>
      <c r="K6157" s="32">
        <v>-1.0000000002037268E-2</v>
      </c>
      <c r="L6157" s="32"/>
    </row>
    <row r="6158" spans="1:12">
      <c r="A6158" s="56"/>
      <c r="B6158" s="56" t="s">
        <v>1083</v>
      </c>
      <c r="C6158" s="56" t="s">
        <v>1082</v>
      </c>
      <c r="D6158" s="32">
        <v>1229167</v>
      </c>
      <c r="E6158" s="32">
        <v>-414696</v>
      </c>
      <c r="F6158" s="32">
        <v>814470</v>
      </c>
      <c r="G6158" s="32">
        <v>-36390.910000000003</v>
      </c>
      <c r="H6158" s="32">
        <v>-36790.81</v>
      </c>
      <c r="I6158" s="32">
        <v>-36790.81</v>
      </c>
      <c r="J6158" s="32">
        <v>-399.89999999999418</v>
      </c>
      <c r="K6158" s="32">
        <v>0</v>
      </c>
      <c r="L6158" s="32"/>
    </row>
    <row r="6159" spans="1:12">
      <c r="A6159" s="56"/>
      <c r="B6159" s="56" t="s">
        <v>1885</v>
      </c>
      <c r="C6159" s="56" t="s">
        <v>1884</v>
      </c>
      <c r="D6159" s="32">
        <v>1323318</v>
      </c>
      <c r="E6159" s="32">
        <v>-293450</v>
      </c>
      <c r="F6159" s="32">
        <v>1029868</v>
      </c>
      <c r="G6159" s="32">
        <v>-31342.7</v>
      </c>
      <c r="H6159" s="32">
        <v>-31687.119999999999</v>
      </c>
      <c r="I6159" s="32">
        <v>-31687.119999999999</v>
      </c>
      <c r="J6159" s="32">
        <v>-344.41999999999825</v>
      </c>
      <c r="K6159" s="32">
        <v>0</v>
      </c>
      <c r="L6159" s="32"/>
    </row>
    <row r="6160" spans="1:12">
      <c r="A6160" s="56"/>
      <c r="B6160" s="56" t="s">
        <v>1085</v>
      </c>
      <c r="C6160" s="56" t="s">
        <v>1084</v>
      </c>
      <c r="D6160" s="32">
        <v>1587327</v>
      </c>
      <c r="E6160" s="32">
        <v>-425018</v>
      </c>
      <c r="F6160" s="32">
        <v>1162309</v>
      </c>
      <c r="G6160" s="32">
        <v>-46994.66</v>
      </c>
      <c r="H6160" s="32">
        <v>-47511.09</v>
      </c>
      <c r="I6160" s="32">
        <v>-47511.09</v>
      </c>
      <c r="J6160" s="32">
        <v>-516.42999999999302</v>
      </c>
      <c r="K6160" s="32">
        <v>0</v>
      </c>
      <c r="L6160" s="32"/>
    </row>
    <row r="6161" spans="1:12">
      <c r="A6161" s="56"/>
      <c r="B6161" s="56" t="s">
        <v>1087</v>
      </c>
      <c r="C6161" s="56" t="s">
        <v>1086</v>
      </c>
      <c r="D6161" s="32">
        <v>1441862</v>
      </c>
      <c r="E6161" s="32">
        <v>-386068</v>
      </c>
      <c r="F6161" s="32">
        <v>1055794</v>
      </c>
      <c r="G6161" s="32">
        <v>-42688</v>
      </c>
      <c r="H6161" s="32">
        <v>-43157.11</v>
      </c>
      <c r="I6161" s="32">
        <v>-43157.1</v>
      </c>
      <c r="J6161" s="32">
        <v>-469.11000000000058</v>
      </c>
      <c r="K6161" s="32">
        <v>1.0000000002037268E-2</v>
      </c>
      <c r="L6161" s="32"/>
    </row>
    <row r="6162" spans="1:12">
      <c r="A6162" s="56"/>
      <c r="B6162" s="56" t="s">
        <v>1089</v>
      </c>
      <c r="C6162" s="56" t="s">
        <v>1088</v>
      </c>
      <c r="D6162" s="32">
        <v>1630679</v>
      </c>
      <c r="E6162" s="32">
        <v>-436625</v>
      </c>
      <c r="F6162" s="32">
        <v>1194054</v>
      </c>
      <c r="G6162" s="32">
        <v>-48278.15</v>
      </c>
      <c r="H6162" s="32">
        <v>-48808.68</v>
      </c>
      <c r="I6162" s="32">
        <v>-48808.68</v>
      </c>
      <c r="J6162" s="32">
        <v>-530.52999999999884</v>
      </c>
      <c r="K6162" s="32">
        <v>0</v>
      </c>
      <c r="L6162" s="32"/>
    </row>
    <row r="6163" spans="1:12">
      <c r="A6163" s="56"/>
      <c r="B6163" s="56" t="s">
        <v>1091</v>
      </c>
      <c r="C6163" s="56" t="s">
        <v>1090</v>
      </c>
      <c r="D6163" s="32">
        <v>1342706</v>
      </c>
      <c r="E6163" s="32">
        <v>-325882</v>
      </c>
      <c r="F6163" s="32">
        <v>1016824</v>
      </c>
      <c r="G6163" s="32">
        <v>-39752.370000000003</v>
      </c>
      <c r="H6163" s="32">
        <v>-40189.22</v>
      </c>
      <c r="I6163" s="32">
        <v>-40189.21</v>
      </c>
      <c r="J6163" s="32">
        <v>-436.84999999999854</v>
      </c>
      <c r="K6163" s="32">
        <v>1.0000000002037268E-2</v>
      </c>
      <c r="L6163" s="32"/>
    </row>
    <row r="6164" spans="1:12">
      <c r="A6164" s="56"/>
      <c r="B6164" s="56" t="s">
        <v>1130</v>
      </c>
      <c r="C6164" s="56" t="s">
        <v>1129</v>
      </c>
      <c r="D6164" s="32">
        <v>1079793</v>
      </c>
      <c r="E6164" s="32">
        <v>-257505</v>
      </c>
      <c r="F6164" s="32">
        <v>822288</v>
      </c>
      <c r="G6164" s="32">
        <v>-31968.53</v>
      </c>
      <c r="H6164" s="32">
        <v>-32319.83</v>
      </c>
      <c r="I6164" s="32">
        <v>-32319.83</v>
      </c>
      <c r="J6164" s="32">
        <v>-351.30000000000291</v>
      </c>
      <c r="K6164" s="32">
        <v>0</v>
      </c>
      <c r="L6164" s="32"/>
    </row>
    <row r="6165" spans="1:12">
      <c r="A6165" s="56"/>
      <c r="B6165" s="56" t="s">
        <v>6020</v>
      </c>
      <c r="C6165" s="56" t="s">
        <v>6019</v>
      </c>
      <c r="D6165" s="32">
        <v>1106282</v>
      </c>
      <c r="E6165" s="32">
        <v>-182076</v>
      </c>
      <c r="F6165" s="32">
        <v>924206</v>
      </c>
      <c r="G6165" s="32">
        <v>-26207.89</v>
      </c>
      <c r="H6165" s="32">
        <v>-26495.88</v>
      </c>
      <c r="I6165" s="32">
        <v>-26495.89</v>
      </c>
      <c r="J6165" s="32">
        <v>-287.9900000000016</v>
      </c>
      <c r="K6165" s="32">
        <v>-9.9999999983992893E-3</v>
      </c>
      <c r="L6165" s="32"/>
    </row>
    <row r="6166" spans="1:12">
      <c r="A6166" s="56"/>
      <c r="B6166" s="56" t="s">
        <v>6838</v>
      </c>
      <c r="C6166" s="56" t="s">
        <v>6490</v>
      </c>
      <c r="D6166" s="32">
        <v>2474570</v>
      </c>
      <c r="E6166" s="32">
        <v>-282431</v>
      </c>
      <c r="F6166" s="32">
        <v>2192139</v>
      </c>
      <c r="G6166" s="32">
        <v>-56270.67</v>
      </c>
      <c r="H6166" s="32">
        <v>-56889.02</v>
      </c>
      <c r="I6166" s="32">
        <v>-56889.02</v>
      </c>
      <c r="J6166" s="32">
        <v>-618.34999999999854</v>
      </c>
      <c r="K6166" s="32">
        <v>0</v>
      </c>
      <c r="L6166" s="32"/>
    </row>
    <row r="6167" spans="1:12">
      <c r="A6167" s="56"/>
      <c r="B6167" s="56" t="s">
        <v>6672</v>
      </c>
      <c r="C6167" s="56" t="s">
        <v>6671</v>
      </c>
      <c r="D6167" s="32">
        <v>875762</v>
      </c>
      <c r="E6167" s="32">
        <v>-94933</v>
      </c>
      <c r="F6167" s="32">
        <v>780829</v>
      </c>
      <c r="G6167" s="32">
        <v>-19914.11</v>
      </c>
      <c r="H6167" s="32">
        <v>-20132.95</v>
      </c>
      <c r="I6167" s="32">
        <v>-20132.939999999999</v>
      </c>
      <c r="J6167" s="32">
        <v>-218.84000000000015</v>
      </c>
      <c r="K6167" s="32">
        <v>1.0000000002037268E-2</v>
      </c>
      <c r="L6167" s="32"/>
    </row>
    <row r="6168" spans="1:12">
      <c r="A6168" s="56"/>
      <c r="B6168" s="56" t="s">
        <v>6832</v>
      </c>
      <c r="C6168" s="56" t="s">
        <v>6831</v>
      </c>
      <c r="D6168" s="32">
        <v>5340740</v>
      </c>
      <c r="E6168" s="32">
        <v>-136225</v>
      </c>
      <c r="F6168" s="32">
        <v>5204515</v>
      </c>
      <c r="G6168" s="32">
        <v>-126495.06</v>
      </c>
      <c r="H6168" s="32">
        <v>-127885.12</v>
      </c>
      <c r="I6168" s="32">
        <v>-127885.11</v>
      </c>
      <c r="J6168" s="32">
        <v>-1390.0599999999977</v>
      </c>
      <c r="K6168" s="32">
        <v>9.9999999947613105E-3</v>
      </c>
      <c r="L6168" s="32"/>
    </row>
    <row r="6169" spans="1:12">
      <c r="A6169" s="56"/>
      <c r="B6169" s="56" t="s">
        <v>7898</v>
      </c>
      <c r="C6169" s="56" t="s">
        <v>10060</v>
      </c>
      <c r="D6169" s="32">
        <v>620639</v>
      </c>
      <c r="E6169" s="32">
        <v>-620638</v>
      </c>
      <c r="F6169" s="32">
        <v>1</v>
      </c>
      <c r="G6169" s="32">
        <v>0</v>
      </c>
      <c r="H6169" s="32">
        <v>0</v>
      </c>
      <c r="I6169" s="32">
        <v>0</v>
      </c>
      <c r="J6169" s="32">
        <v>0</v>
      </c>
      <c r="K6169" s="32">
        <v>0</v>
      </c>
      <c r="L6169" s="32"/>
    </row>
    <row r="6170" spans="1:12">
      <c r="A6170" s="56"/>
      <c r="B6170" s="56" t="s">
        <v>7899</v>
      </c>
      <c r="C6170" s="56" t="s">
        <v>10061</v>
      </c>
      <c r="D6170" s="32">
        <v>4289919</v>
      </c>
      <c r="E6170" s="32">
        <v>-4289918</v>
      </c>
      <c r="F6170" s="32">
        <v>1</v>
      </c>
      <c r="G6170" s="32">
        <v>0</v>
      </c>
      <c r="H6170" s="32">
        <v>0</v>
      </c>
      <c r="I6170" s="32">
        <v>0</v>
      </c>
      <c r="J6170" s="32">
        <v>0</v>
      </c>
      <c r="K6170" s="32">
        <v>0</v>
      </c>
      <c r="L6170" s="32"/>
    </row>
    <row r="6171" spans="1:12">
      <c r="A6171" s="56"/>
      <c r="B6171" s="56" t="s">
        <v>7900</v>
      </c>
      <c r="C6171" s="56" t="s">
        <v>10062</v>
      </c>
      <c r="D6171" s="32">
        <v>23494</v>
      </c>
      <c r="E6171" s="32">
        <v>-23493</v>
      </c>
      <c r="F6171" s="32">
        <v>1</v>
      </c>
      <c r="G6171" s="32">
        <v>0</v>
      </c>
      <c r="H6171" s="32">
        <v>0</v>
      </c>
      <c r="I6171" s="32">
        <v>0</v>
      </c>
      <c r="J6171" s="32">
        <v>0</v>
      </c>
      <c r="K6171" s="32">
        <v>0</v>
      </c>
      <c r="L6171" s="32"/>
    </row>
    <row r="6172" spans="1:12">
      <c r="A6172" s="56"/>
      <c r="B6172" s="56" t="s">
        <v>7901</v>
      </c>
      <c r="C6172" s="56" t="s">
        <v>10063</v>
      </c>
      <c r="D6172" s="32">
        <v>2480547</v>
      </c>
      <c r="E6172" s="32">
        <v>-2480546</v>
      </c>
      <c r="F6172" s="32">
        <v>1</v>
      </c>
      <c r="G6172" s="32">
        <v>0</v>
      </c>
      <c r="H6172" s="32">
        <v>0</v>
      </c>
      <c r="I6172" s="32">
        <v>0</v>
      </c>
      <c r="J6172" s="32">
        <v>0</v>
      </c>
      <c r="K6172" s="32">
        <v>0</v>
      </c>
      <c r="L6172" s="32"/>
    </row>
    <row r="6173" spans="1:12">
      <c r="A6173" s="56"/>
      <c r="B6173" s="56" t="s">
        <v>7902</v>
      </c>
      <c r="C6173" s="56" t="s">
        <v>10064</v>
      </c>
      <c r="D6173" s="32">
        <v>470476</v>
      </c>
      <c r="E6173" s="32">
        <v>-470475</v>
      </c>
      <c r="F6173" s="32">
        <v>1</v>
      </c>
      <c r="G6173" s="32">
        <v>0</v>
      </c>
      <c r="H6173" s="32">
        <v>0</v>
      </c>
      <c r="I6173" s="32">
        <v>0</v>
      </c>
      <c r="J6173" s="32">
        <v>0</v>
      </c>
      <c r="K6173" s="32">
        <v>0</v>
      </c>
      <c r="L6173" s="32"/>
    </row>
    <row r="6174" spans="1:12">
      <c r="A6174" s="56"/>
      <c r="B6174" s="56" t="s">
        <v>7903</v>
      </c>
      <c r="C6174" s="56" t="s">
        <v>10065</v>
      </c>
      <c r="D6174" s="32">
        <v>3909800</v>
      </c>
      <c r="E6174" s="32">
        <v>-3909799</v>
      </c>
      <c r="F6174" s="32">
        <v>1</v>
      </c>
      <c r="G6174" s="32">
        <v>0</v>
      </c>
      <c r="H6174" s="32">
        <v>0</v>
      </c>
      <c r="I6174" s="32">
        <v>0</v>
      </c>
      <c r="J6174" s="32">
        <v>0</v>
      </c>
      <c r="K6174" s="32">
        <v>0</v>
      </c>
      <c r="L6174" s="32"/>
    </row>
    <row r="6175" spans="1:12">
      <c r="A6175" s="56"/>
      <c r="B6175" s="56" t="s">
        <v>7904</v>
      </c>
      <c r="C6175" s="56" t="s">
        <v>10066</v>
      </c>
      <c r="D6175" s="32">
        <v>3909800</v>
      </c>
      <c r="E6175" s="32">
        <v>-3909799</v>
      </c>
      <c r="F6175" s="32">
        <v>1</v>
      </c>
      <c r="G6175" s="32">
        <v>0</v>
      </c>
      <c r="H6175" s="32">
        <v>0</v>
      </c>
      <c r="I6175" s="32">
        <v>0</v>
      </c>
      <c r="J6175" s="32">
        <v>0</v>
      </c>
      <c r="K6175" s="32">
        <v>0</v>
      </c>
      <c r="L6175" s="32"/>
    </row>
    <row r="6176" spans="1:12">
      <c r="A6176" s="56"/>
      <c r="B6176" s="56" t="s">
        <v>7903</v>
      </c>
      <c r="C6176" s="56" t="s">
        <v>10067</v>
      </c>
      <c r="D6176" s="32">
        <v>1464240</v>
      </c>
      <c r="E6176" s="32">
        <v>-1464239</v>
      </c>
      <c r="F6176" s="32">
        <v>1</v>
      </c>
      <c r="G6176" s="32">
        <v>0</v>
      </c>
      <c r="H6176" s="32">
        <v>0</v>
      </c>
      <c r="I6176" s="32">
        <v>0</v>
      </c>
      <c r="J6176" s="32">
        <v>0</v>
      </c>
      <c r="K6176" s="32">
        <v>0</v>
      </c>
      <c r="L6176" s="32"/>
    </row>
    <row r="6177" spans="1:12">
      <c r="A6177" s="56"/>
      <c r="B6177" s="56" t="s">
        <v>7904</v>
      </c>
      <c r="C6177" s="56" t="s">
        <v>10068</v>
      </c>
      <c r="D6177" s="32">
        <v>2457913</v>
      </c>
      <c r="E6177" s="32">
        <v>-2457912</v>
      </c>
      <c r="F6177" s="32">
        <v>1</v>
      </c>
      <c r="G6177" s="32">
        <v>0</v>
      </c>
      <c r="H6177" s="32">
        <v>0</v>
      </c>
      <c r="I6177" s="32">
        <v>0</v>
      </c>
      <c r="J6177" s="32">
        <v>0</v>
      </c>
      <c r="K6177" s="32">
        <v>0</v>
      </c>
      <c r="L6177" s="32"/>
    </row>
    <row r="6178" spans="1:12">
      <c r="A6178" s="56"/>
      <c r="B6178" s="56" t="s">
        <v>7905</v>
      </c>
      <c r="C6178" s="56" t="s">
        <v>10069</v>
      </c>
      <c r="D6178" s="32">
        <v>5467278</v>
      </c>
      <c r="E6178" s="32">
        <v>-5467277</v>
      </c>
      <c r="F6178" s="32">
        <v>1</v>
      </c>
      <c r="G6178" s="32">
        <v>0</v>
      </c>
      <c r="H6178" s="32">
        <v>0</v>
      </c>
      <c r="I6178" s="32">
        <v>0</v>
      </c>
      <c r="J6178" s="32">
        <v>0</v>
      </c>
      <c r="K6178" s="32">
        <v>0</v>
      </c>
      <c r="L6178" s="32"/>
    </row>
    <row r="6179" spans="1:12">
      <c r="A6179" s="56"/>
      <c r="B6179" s="56" t="s">
        <v>7906</v>
      </c>
      <c r="C6179" s="56" t="s">
        <v>10070</v>
      </c>
      <c r="D6179" s="32">
        <v>1303780</v>
      </c>
      <c r="E6179" s="32">
        <v>-1303779</v>
      </c>
      <c r="F6179" s="32">
        <v>1</v>
      </c>
      <c r="G6179" s="32">
        <v>0</v>
      </c>
      <c r="H6179" s="32">
        <v>0</v>
      </c>
      <c r="I6179" s="32">
        <v>0</v>
      </c>
      <c r="J6179" s="32">
        <v>0</v>
      </c>
      <c r="K6179" s="32">
        <v>0</v>
      </c>
      <c r="L6179" s="32"/>
    </row>
    <row r="6180" spans="1:12">
      <c r="A6180" s="56"/>
      <c r="B6180" s="56" t="s">
        <v>8522</v>
      </c>
      <c r="C6180" s="56" t="s">
        <v>10791</v>
      </c>
      <c r="D6180" s="32">
        <v>4911793</v>
      </c>
      <c r="E6180" s="32">
        <v>-4911793</v>
      </c>
      <c r="F6180" s="32">
        <v>0</v>
      </c>
      <c r="G6180" s="32">
        <v>0</v>
      </c>
      <c r="H6180" s="32">
        <v>0</v>
      </c>
      <c r="I6180" s="32">
        <v>0</v>
      </c>
      <c r="J6180" s="32">
        <v>0</v>
      </c>
      <c r="K6180" s="32">
        <v>0</v>
      </c>
      <c r="L6180" s="32"/>
    </row>
    <row r="6181" spans="1:12">
      <c r="A6181" s="56"/>
      <c r="B6181" s="56" t="s">
        <v>7907</v>
      </c>
      <c r="C6181" s="56" t="s">
        <v>10071</v>
      </c>
      <c r="D6181" s="32">
        <v>48921137</v>
      </c>
      <c r="E6181" s="32">
        <v>-48921137</v>
      </c>
      <c r="F6181" s="32">
        <v>0</v>
      </c>
      <c r="G6181" s="32">
        <v>0</v>
      </c>
      <c r="H6181" s="32">
        <v>0</v>
      </c>
      <c r="I6181" s="32">
        <v>0</v>
      </c>
      <c r="J6181" s="32">
        <v>0</v>
      </c>
      <c r="K6181" s="32">
        <v>0</v>
      </c>
      <c r="L6181" s="32"/>
    </row>
    <row r="6182" spans="1:12">
      <c r="A6182" s="56"/>
      <c r="B6182" s="56" t="s">
        <v>7909</v>
      </c>
      <c r="C6182" s="56" t="s">
        <v>10072</v>
      </c>
      <c r="D6182" s="32">
        <v>35200520</v>
      </c>
      <c r="E6182" s="32">
        <v>-35200520</v>
      </c>
      <c r="F6182" s="32">
        <v>0</v>
      </c>
      <c r="G6182" s="32">
        <v>0</v>
      </c>
      <c r="H6182" s="32">
        <v>0</v>
      </c>
      <c r="I6182" s="32">
        <v>0</v>
      </c>
      <c r="J6182" s="32">
        <v>0</v>
      </c>
      <c r="K6182" s="32">
        <v>0</v>
      </c>
      <c r="L6182" s="32"/>
    </row>
    <row r="6183" spans="1:12">
      <c r="A6183" s="56"/>
      <c r="B6183" s="56" t="s">
        <v>7910</v>
      </c>
      <c r="C6183" s="56" t="s">
        <v>10073</v>
      </c>
      <c r="D6183" s="32">
        <v>2013042</v>
      </c>
      <c r="E6183" s="32">
        <v>-2013042</v>
      </c>
      <c r="F6183" s="32">
        <v>0</v>
      </c>
      <c r="G6183" s="32">
        <v>0</v>
      </c>
      <c r="H6183" s="32">
        <v>0</v>
      </c>
      <c r="I6183" s="32">
        <v>0</v>
      </c>
      <c r="J6183" s="32">
        <v>0</v>
      </c>
      <c r="K6183" s="32">
        <v>0</v>
      </c>
      <c r="L6183" s="32"/>
    </row>
    <row r="6184" spans="1:12">
      <c r="A6184" s="56"/>
      <c r="B6184" s="56" t="s">
        <v>8429</v>
      </c>
      <c r="C6184" s="56" t="s">
        <v>10488</v>
      </c>
      <c r="D6184" s="32">
        <v>0</v>
      </c>
      <c r="E6184" s="32">
        <v>0</v>
      </c>
      <c r="F6184" s="32">
        <v>0</v>
      </c>
      <c r="G6184" s="32">
        <v>0</v>
      </c>
      <c r="H6184" s="32">
        <v>0</v>
      </c>
      <c r="I6184" s="32">
        <v>0</v>
      </c>
      <c r="J6184" s="32">
        <v>0</v>
      </c>
      <c r="K6184" s="32">
        <v>0</v>
      </c>
      <c r="L6184" s="32"/>
    </row>
    <row r="6185" spans="1:12">
      <c r="A6185" s="56"/>
      <c r="B6185" s="56" t="s">
        <v>8430</v>
      </c>
      <c r="C6185" s="56" t="s">
        <v>10489</v>
      </c>
      <c r="D6185" s="32">
        <v>0</v>
      </c>
      <c r="E6185" s="32">
        <v>0</v>
      </c>
      <c r="F6185" s="32">
        <v>0</v>
      </c>
      <c r="G6185" s="32">
        <v>0</v>
      </c>
      <c r="H6185" s="32">
        <v>0</v>
      </c>
      <c r="I6185" s="32">
        <v>0</v>
      </c>
      <c r="J6185" s="32">
        <v>0</v>
      </c>
      <c r="K6185" s="32">
        <v>0</v>
      </c>
      <c r="L6185" s="32"/>
    </row>
    <row r="6186" spans="1:12">
      <c r="A6186" s="56"/>
      <c r="B6186" s="56" t="s">
        <v>8431</v>
      </c>
      <c r="C6186" s="56" t="s">
        <v>10490</v>
      </c>
      <c r="D6186" s="32">
        <v>0</v>
      </c>
      <c r="E6186" s="32">
        <v>0</v>
      </c>
      <c r="F6186" s="32">
        <v>0</v>
      </c>
      <c r="G6186" s="32">
        <v>0</v>
      </c>
      <c r="H6186" s="32">
        <v>0</v>
      </c>
      <c r="I6186" s="32">
        <v>0</v>
      </c>
      <c r="J6186" s="32">
        <v>0</v>
      </c>
      <c r="K6186" s="32">
        <v>0</v>
      </c>
      <c r="L6186" s="32"/>
    </row>
    <row r="6187" spans="1:12">
      <c r="A6187" s="56"/>
      <c r="B6187" s="56" t="s">
        <v>7911</v>
      </c>
      <c r="C6187" s="56" t="s">
        <v>10074</v>
      </c>
      <c r="D6187" s="32">
        <v>1141264</v>
      </c>
      <c r="E6187" s="32">
        <v>-1141264</v>
      </c>
      <c r="F6187" s="32">
        <v>0</v>
      </c>
      <c r="G6187" s="32">
        <v>0</v>
      </c>
      <c r="H6187" s="32">
        <v>0</v>
      </c>
      <c r="I6187" s="32">
        <v>0</v>
      </c>
      <c r="J6187" s="32">
        <v>0</v>
      </c>
      <c r="K6187" s="32">
        <v>0</v>
      </c>
      <c r="L6187" s="32"/>
    </row>
    <row r="6188" spans="1:12">
      <c r="A6188" s="56"/>
      <c r="B6188" s="56" t="s">
        <v>8523</v>
      </c>
      <c r="C6188" s="56" t="s">
        <v>10792</v>
      </c>
      <c r="D6188" s="32">
        <v>279300</v>
      </c>
      <c r="E6188" s="32">
        <v>-279300</v>
      </c>
      <c r="F6188" s="32">
        <v>0</v>
      </c>
      <c r="G6188" s="32">
        <v>0</v>
      </c>
      <c r="H6188" s="32">
        <v>0</v>
      </c>
      <c r="I6188" s="32">
        <v>0</v>
      </c>
      <c r="J6188" s="32">
        <v>0</v>
      </c>
      <c r="K6188" s="32">
        <v>0</v>
      </c>
      <c r="L6188" s="32"/>
    </row>
    <row r="6189" spans="1:12">
      <c r="A6189" s="56"/>
      <c r="B6189" s="56" t="s">
        <v>8438</v>
      </c>
      <c r="C6189" s="56" t="s">
        <v>10903</v>
      </c>
      <c r="D6189" s="32">
        <v>0</v>
      </c>
      <c r="E6189" s="32">
        <v>0</v>
      </c>
      <c r="F6189" s="32">
        <v>0</v>
      </c>
      <c r="G6189" s="32">
        <v>0</v>
      </c>
      <c r="H6189" s="32">
        <v>0</v>
      </c>
      <c r="I6189" s="32">
        <v>0</v>
      </c>
      <c r="J6189" s="32">
        <v>0</v>
      </c>
      <c r="K6189" s="32">
        <v>0</v>
      </c>
      <c r="L6189" s="32"/>
    </row>
    <row r="6190" spans="1:12">
      <c r="A6190" s="56"/>
      <c r="B6190" s="56" t="s">
        <v>8525</v>
      </c>
      <c r="C6190" s="56" t="s">
        <v>10793</v>
      </c>
      <c r="D6190" s="32">
        <v>12036632</v>
      </c>
      <c r="E6190" s="32">
        <v>-12036632</v>
      </c>
      <c r="F6190" s="32">
        <v>0</v>
      </c>
      <c r="G6190" s="32">
        <v>0</v>
      </c>
      <c r="H6190" s="32">
        <v>0</v>
      </c>
      <c r="I6190" s="32">
        <v>0</v>
      </c>
      <c r="J6190" s="32">
        <v>0</v>
      </c>
      <c r="K6190" s="32">
        <v>0</v>
      </c>
      <c r="L6190" s="32"/>
    </row>
    <row r="6191" spans="1:12">
      <c r="A6191" s="56"/>
      <c r="B6191" s="56" t="s">
        <v>8057</v>
      </c>
      <c r="C6191" s="56" t="s">
        <v>10416</v>
      </c>
      <c r="D6191" s="32">
        <v>6623370</v>
      </c>
      <c r="E6191" s="32">
        <v>-6623370</v>
      </c>
      <c r="F6191" s="32">
        <v>0</v>
      </c>
      <c r="G6191" s="32">
        <v>0</v>
      </c>
      <c r="H6191" s="32">
        <v>0</v>
      </c>
      <c r="I6191" s="32">
        <v>0</v>
      </c>
      <c r="J6191" s="32">
        <v>0</v>
      </c>
      <c r="K6191" s="32">
        <v>0</v>
      </c>
      <c r="L6191" s="32"/>
    </row>
    <row r="6192" spans="1:12">
      <c r="A6192" s="56"/>
      <c r="B6192" s="56" t="s">
        <v>8058</v>
      </c>
      <c r="C6192" s="56" t="s">
        <v>10417</v>
      </c>
      <c r="D6192" s="32">
        <v>498929</v>
      </c>
      <c r="E6192" s="32">
        <v>-498929</v>
      </c>
      <c r="F6192" s="32">
        <v>0</v>
      </c>
      <c r="G6192" s="32">
        <v>0</v>
      </c>
      <c r="H6192" s="32">
        <v>0</v>
      </c>
      <c r="I6192" s="32">
        <v>0</v>
      </c>
      <c r="J6192" s="32">
        <v>0</v>
      </c>
      <c r="K6192" s="32">
        <v>0</v>
      </c>
      <c r="L6192" s="32"/>
    </row>
    <row r="6193" spans="1:12">
      <c r="A6193" s="56"/>
      <c r="B6193" s="56" t="s">
        <v>7912</v>
      </c>
      <c r="C6193" s="56" t="s">
        <v>10075</v>
      </c>
      <c r="D6193" s="32">
        <v>127512</v>
      </c>
      <c r="E6193" s="32">
        <v>-127512</v>
      </c>
      <c r="F6193" s="32">
        <v>0</v>
      </c>
      <c r="G6193" s="32">
        <v>0</v>
      </c>
      <c r="H6193" s="32">
        <v>0</v>
      </c>
      <c r="I6193" s="32">
        <v>0</v>
      </c>
      <c r="J6193" s="32">
        <v>0</v>
      </c>
      <c r="K6193" s="32">
        <v>0</v>
      </c>
      <c r="L6193" s="32"/>
    </row>
    <row r="6194" spans="1:12">
      <c r="A6194" s="56"/>
      <c r="B6194" s="56" t="s">
        <v>2912</v>
      </c>
      <c r="C6194" s="56" t="s">
        <v>2911</v>
      </c>
      <c r="D6194" s="32">
        <v>256886</v>
      </c>
      <c r="E6194" s="32">
        <v>-237391</v>
      </c>
      <c r="F6194" s="32">
        <v>19495</v>
      </c>
      <c r="G6194" s="32">
        <v>-19495.47</v>
      </c>
      <c r="H6194" s="32">
        <v>0</v>
      </c>
      <c r="I6194" s="32">
        <v>0</v>
      </c>
      <c r="J6194" s="32">
        <v>19495.47</v>
      </c>
      <c r="K6194" s="32">
        <v>0</v>
      </c>
      <c r="L6194" s="32"/>
    </row>
    <row r="6195" spans="1:12">
      <c r="A6195" s="56"/>
      <c r="B6195" s="56" t="s">
        <v>2914</v>
      </c>
      <c r="C6195" s="56" t="s">
        <v>2913</v>
      </c>
      <c r="D6195" s="32">
        <v>810672</v>
      </c>
      <c r="E6195" s="32">
        <v>-749149</v>
      </c>
      <c r="F6195" s="32">
        <v>61523</v>
      </c>
      <c r="G6195" s="32">
        <v>-61523.11</v>
      </c>
      <c r="H6195" s="32">
        <v>0</v>
      </c>
      <c r="I6195" s="32">
        <v>0</v>
      </c>
      <c r="J6195" s="32">
        <v>61523.11</v>
      </c>
      <c r="K6195" s="32">
        <v>0</v>
      </c>
      <c r="L6195" s="32"/>
    </row>
    <row r="6196" spans="1:12">
      <c r="A6196" s="56"/>
      <c r="B6196" s="56" t="s">
        <v>1351</v>
      </c>
      <c r="C6196" s="56" t="s">
        <v>1350</v>
      </c>
      <c r="D6196" s="32">
        <v>66729</v>
      </c>
      <c r="E6196" s="32">
        <v>-46662</v>
      </c>
      <c r="F6196" s="32">
        <v>20067</v>
      </c>
      <c r="G6196" s="32">
        <v>-5268.24</v>
      </c>
      <c r="H6196" s="32">
        <v>-5326.13</v>
      </c>
      <c r="I6196" s="32">
        <v>-5326.13</v>
      </c>
      <c r="J6196" s="32">
        <v>-57.890000000000327</v>
      </c>
      <c r="K6196" s="32">
        <v>0</v>
      </c>
      <c r="L6196" s="32"/>
    </row>
    <row r="6197" spans="1:12">
      <c r="A6197" s="56"/>
      <c r="B6197" s="56" t="s">
        <v>1135</v>
      </c>
      <c r="C6197" s="56" t="s">
        <v>1134</v>
      </c>
      <c r="D6197" s="32">
        <v>2841120</v>
      </c>
      <c r="E6197" s="32">
        <v>-1986708</v>
      </c>
      <c r="F6197" s="32">
        <v>854412</v>
      </c>
      <c r="G6197" s="32">
        <v>-224305.75</v>
      </c>
      <c r="H6197" s="32">
        <v>-226770.65</v>
      </c>
      <c r="I6197" s="32">
        <v>-226770.64</v>
      </c>
      <c r="J6197" s="32">
        <v>-2464.8999999999942</v>
      </c>
      <c r="K6197" s="32">
        <v>9.9999999802093953E-3</v>
      </c>
      <c r="L6197" s="32"/>
    </row>
    <row r="6198" spans="1:12">
      <c r="A6198" s="56"/>
      <c r="B6198" s="56" t="s">
        <v>1093</v>
      </c>
      <c r="C6198" s="56" t="s">
        <v>1092</v>
      </c>
      <c r="D6198" s="32">
        <v>294386</v>
      </c>
      <c r="E6198" s="32">
        <v>-294356</v>
      </c>
      <c r="F6198" s="32">
        <v>29</v>
      </c>
      <c r="G6198" s="32">
        <v>-29.44</v>
      </c>
      <c r="H6198" s="32">
        <v>0</v>
      </c>
      <c r="I6198" s="32">
        <v>0</v>
      </c>
      <c r="J6198" s="32">
        <v>29.44</v>
      </c>
      <c r="K6198" s="32">
        <v>0</v>
      </c>
      <c r="L6198" s="32"/>
    </row>
    <row r="6199" spans="1:12">
      <c r="A6199" s="56"/>
      <c r="B6199" s="56" t="s">
        <v>6662</v>
      </c>
      <c r="C6199" s="56" t="s">
        <v>6661</v>
      </c>
      <c r="D6199" s="32">
        <v>5683726</v>
      </c>
      <c r="E6199" s="32">
        <v>-2198566</v>
      </c>
      <c r="F6199" s="32">
        <v>3485160</v>
      </c>
      <c r="G6199" s="32">
        <v>-448826.81</v>
      </c>
      <c r="H6199" s="32">
        <v>-453758.97</v>
      </c>
      <c r="I6199" s="32">
        <v>-453758.97</v>
      </c>
      <c r="J6199" s="32">
        <v>-4932.1599999999744</v>
      </c>
      <c r="K6199" s="32">
        <v>0</v>
      </c>
      <c r="L6199" s="32"/>
    </row>
    <row r="6200" spans="1:12">
      <c r="A6200" s="56"/>
      <c r="B6200" s="56" t="s">
        <v>6967</v>
      </c>
      <c r="C6200" s="56" t="s">
        <v>6966</v>
      </c>
      <c r="D6200" s="32">
        <v>867300</v>
      </c>
      <c r="E6200" s="32">
        <v>-4515</v>
      </c>
      <c r="F6200" s="32">
        <v>862785</v>
      </c>
      <c r="G6200" s="32">
        <v>-68473.14</v>
      </c>
      <c r="H6200" s="32">
        <v>-69225.59</v>
      </c>
      <c r="I6200" s="32">
        <v>-69225.59</v>
      </c>
      <c r="J6200" s="32">
        <v>-752.44999999999709</v>
      </c>
      <c r="K6200" s="32">
        <v>0</v>
      </c>
      <c r="L6200" s="32"/>
    </row>
    <row r="6201" spans="1:12">
      <c r="A6201" s="56"/>
      <c r="B6201" s="56" t="s">
        <v>6972</v>
      </c>
      <c r="C6201" s="56" t="s">
        <v>6971</v>
      </c>
      <c r="D6201" s="32">
        <v>62540</v>
      </c>
      <c r="E6201" s="32">
        <v>-3283</v>
      </c>
      <c r="F6201" s="32">
        <v>59257</v>
      </c>
      <c r="G6201" s="32">
        <v>-2468.7600000000002</v>
      </c>
      <c r="H6201" s="32">
        <v>-2495.89</v>
      </c>
      <c r="I6201" s="32">
        <v>-2495.89</v>
      </c>
      <c r="J6201" s="32">
        <v>-27.129999999999654</v>
      </c>
      <c r="K6201" s="32">
        <v>0</v>
      </c>
      <c r="L6201" s="32"/>
    </row>
    <row r="6202" spans="1:12">
      <c r="A6202" s="56"/>
      <c r="B6202" s="56" t="s">
        <v>7125</v>
      </c>
      <c r="C6202" s="56" t="s">
        <v>6992</v>
      </c>
      <c r="D6202" s="32">
        <v>4047400</v>
      </c>
      <c r="E6202" s="32">
        <v>-3511</v>
      </c>
      <c r="F6202" s="32">
        <v>4043889</v>
      </c>
      <c r="G6202" s="32">
        <v>-319541.31</v>
      </c>
      <c r="H6202" s="32">
        <v>-323052.75</v>
      </c>
      <c r="I6202" s="32">
        <v>-323052.74</v>
      </c>
      <c r="J6202" s="32">
        <v>-3511.4400000000023</v>
      </c>
      <c r="K6202" s="32">
        <v>1.0000000009313226E-2</v>
      </c>
      <c r="L6202" s="32"/>
    </row>
    <row r="6203" spans="1:12">
      <c r="A6203" s="56"/>
      <c r="B6203" s="56" t="s">
        <v>6995</v>
      </c>
      <c r="C6203" s="56" t="s">
        <v>6993</v>
      </c>
      <c r="D6203" s="32">
        <v>1994200</v>
      </c>
      <c r="E6203" s="32">
        <v>-1730</v>
      </c>
      <c r="F6203" s="32">
        <v>1992470</v>
      </c>
      <c r="G6203" s="32">
        <v>-157441.63</v>
      </c>
      <c r="H6203" s="32">
        <v>-159171.76999999999</v>
      </c>
      <c r="I6203" s="32">
        <v>-159171.76</v>
      </c>
      <c r="J6203" s="32">
        <v>-1730.1399999999849</v>
      </c>
      <c r="K6203" s="32">
        <v>9.9999999802093953E-3</v>
      </c>
      <c r="L6203" s="32"/>
    </row>
    <row r="6204" spans="1:12">
      <c r="A6204" s="56"/>
      <c r="B6204" s="56" t="s">
        <v>7126</v>
      </c>
      <c r="C6204" s="56" t="s">
        <v>6994</v>
      </c>
      <c r="D6204" s="32">
        <v>866000</v>
      </c>
      <c r="E6204" s="32">
        <v>-24042</v>
      </c>
      <c r="F6204" s="32">
        <v>841958</v>
      </c>
      <c r="G6204" s="32">
        <v>-68370.5</v>
      </c>
      <c r="H6204" s="32">
        <v>-69121.83</v>
      </c>
      <c r="I6204" s="32">
        <v>-69121.83</v>
      </c>
      <c r="J6204" s="32">
        <v>-751.33000000000175</v>
      </c>
      <c r="K6204" s="32">
        <v>0</v>
      </c>
      <c r="L6204" s="32"/>
    </row>
    <row r="6205" spans="1:12">
      <c r="A6205" s="56"/>
      <c r="B6205" s="56" t="s">
        <v>7127</v>
      </c>
      <c r="C6205" s="56" t="s">
        <v>7008</v>
      </c>
      <c r="D6205" s="32">
        <v>0</v>
      </c>
      <c r="E6205" s="32">
        <v>0</v>
      </c>
      <c r="F6205" s="32">
        <v>0</v>
      </c>
      <c r="G6205" s="32">
        <v>-713.17</v>
      </c>
      <c r="H6205" s="32">
        <v>-94529.77</v>
      </c>
      <c r="I6205" s="32">
        <v>-94218.82</v>
      </c>
      <c r="J6205" s="32">
        <v>-93816.6</v>
      </c>
      <c r="K6205" s="32">
        <v>310.94999999999709</v>
      </c>
      <c r="L6205" s="32"/>
    </row>
    <row r="6206" spans="1:12">
      <c r="A6206" s="56"/>
      <c r="B6206" s="56" t="s">
        <v>8406</v>
      </c>
      <c r="C6206" s="56" t="s">
        <v>7093</v>
      </c>
      <c r="D6206" s="32">
        <v>0</v>
      </c>
      <c r="E6206" s="32">
        <v>0</v>
      </c>
      <c r="F6206" s="32">
        <v>0</v>
      </c>
      <c r="G6206" s="32">
        <v>0</v>
      </c>
      <c r="H6206" s="32">
        <v>-4020.24</v>
      </c>
      <c r="I6206" s="32">
        <v>-33623.86</v>
      </c>
      <c r="J6206" s="32">
        <v>-4020.24</v>
      </c>
      <c r="K6206" s="32">
        <v>-29603.620000000003</v>
      </c>
      <c r="L6206" s="32"/>
    </row>
    <row r="6207" spans="1:12">
      <c r="A6207" s="56"/>
      <c r="B6207" s="56" t="s">
        <v>8407</v>
      </c>
      <c r="C6207" s="56" t="s">
        <v>7094</v>
      </c>
      <c r="D6207" s="32">
        <v>0</v>
      </c>
      <c r="E6207" s="32">
        <v>0</v>
      </c>
      <c r="F6207" s="32">
        <v>0</v>
      </c>
      <c r="G6207" s="32">
        <v>0</v>
      </c>
      <c r="H6207" s="32">
        <v>-12797.45</v>
      </c>
      <c r="I6207" s="32">
        <v>-37979.519999999997</v>
      </c>
      <c r="J6207" s="32">
        <v>-12797.45</v>
      </c>
      <c r="K6207" s="32">
        <v>-25182.069999999996</v>
      </c>
      <c r="L6207" s="32"/>
    </row>
    <row r="6208" spans="1:12">
      <c r="A6208" s="56"/>
      <c r="B6208" s="56" t="s">
        <v>8408</v>
      </c>
      <c r="C6208" s="56" t="s">
        <v>7095</v>
      </c>
      <c r="D6208" s="32">
        <v>0</v>
      </c>
      <c r="E6208" s="32">
        <v>0</v>
      </c>
      <c r="F6208" s="32">
        <v>0</v>
      </c>
      <c r="G6208" s="32">
        <v>0</v>
      </c>
      <c r="H6208" s="32">
        <v>-9520.82</v>
      </c>
      <c r="I6208" s="32">
        <v>-29197.19</v>
      </c>
      <c r="J6208" s="32">
        <v>-9520.82</v>
      </c>
      <c r="K6208" s="32">
        <v>-19676.37</v>
      </c>
      <c r="L6208" s="32"/>
    </row>
    <row r="6209" spans="1:20">
      <c r="A6209" s="56"/>
      <c r="B6209" s="56" t="s">
        <v>8410</v>
      </c>
      <c r="C6209" s="56" t="s">
        <v>8409</v>
      </c>
      <c r="D6209" s="32">
        <v>0</v>
      </c>
      <c r="E6209" s="32">
        <v>0</v>
      </c>
      <c r="F6209" s="32">
        <v>0</v>
      </c>
      <c r="G6209" s="32">
        <v>0</v>
      </c>
      <c r="H6209" s="32">
        <v>0</v>
      </c>
      <c r="I6209" s="32">
        <v>-162150.68</v>
      </c>
      <c r="J6209" s="32">
        <v>0</v>
      </c>
      <c r="K6209" s="32">
        <v>-162150.68</v>
      </c>
      <c r="L6209" s="32"/>
    </row>
    <row r="6210" spans="1:20">
      <c r="A6210" s="56"/>
      <c r="B6210" s="56" t="s">
        <v>8408</v>
      </c>
      <c r="C6210" s="56" t="s">
        <v>8411</v>
      </c>
      <c r="D6210" s="32">
        <v>0</v>
      </c>
      <c r="E6210" s="32">
        <v>0</v>
      </c>
      <c r="F6210" s="32">
        <v>0</v>
      </c>
      <c r="G6210" s="32">
        <v>0</v>
      </c>
      <c r="H6210" s="32">
        <v>0</v>
      </c>
      <c r="I6210" s="32">
        <v>-58394.37</v>
      </c>
      <c r="J6210" s="32">
        <v>0</v>
      </c>
      <c r="K6210" s="32">
        <v>-58394.37</v>
      </c>
      <c r="L6210" s="32"/>
    </row>
    <row r="6211" spans="1:20">
      <c r="A6211" s="56"/>
      <c r="B6211" s="56" t="s">
        <v>8413</v>
      </c>
      <c r="C6211" s="56" t="s">
        <v>8412</v>
      </c>
      <c r="D6211" s="32">
        <v>0</v>
      </c>
      <c r="E6211" s="32">
        <v>0</v>
      </c>
      <c r="F6211" s="32">
        <v>0</v>
      </c>
      <c r="G6211" s="32">
        <v>0</v>
      </c>
      <c r="H6211" s="32">
        <v>0</v>
      </c>
      <c r="I6211" s="32">
        <v>-18420.03</v>
      </c>
      <c r="J6211" s="32">
        <v>0</v>
      </c>
      <c r="K6211" s="32">
        <v>-18420.03</v>
      </c>
      <c r="L6211" s="32"/>
    </row>
    <row r="6212" spans="1:20">
      <c r="A6212" s="56"/>
      <c r="B6212" s="56" t="s">
        <v>8415</v>
      </c>
      <c r="C6212" s="56" t="s">
        <v>8414</v>
      </c>
      <c r="D6212" s="32">
        <v>0</v>
      </c>
      <c r="E6212" s="32">
        <v>0</v>
      </c>
      <c r="F6212" s="32">
        <v>0</v>
      </c>
      <c r="G6212" s="32">
        <v>0</v>
      </c>
      <c r="H6212" s="32">
        <v>0</v>
      </c>
      <c r="I6212" s="32">
        <v>-24412.35</v>
      </c>
      <c r="J6212" s="32">
        <v>0</v>
      </c>
      <c r="K6212" s="32">
        <v>-24412.35</v>
      </c>
      <c r="L6212" s="32"/>
    </row>
    <row r="6213" spans="1:20">
      <c r="A6213" s="56"/>
      <c r="B6213" s="56" t="s">
        <v>11352</v>
      </c>
      <c r="C6213" s="56" t="s">
        <v>8416</v>
      </c>
      <c r="D6213" s="32">
        <v>0</v>
      </c>
      <c r="E6213" s="32">
        <v>0</v>
      </c>
      <c r="F6213" s="32">
        <v>0</v>
      </c>
      <c r="G6213" s="32">
        <v>0</v>
      </c>
      <c r="H6213" s="32">
        <v>0</v>
      </c>
      <c r="I6213" s="32">
        <v>-17871.810000000001</v>
      </c>
      <c r="J6213" s="32">
        <v>0</v>
      </c>
      <c r="K6213" s="32">
        <v>-17871.810000000001</v>
      </c>
      <c r="L6213" s="32"/>
    </row>
    <row r="6214" spans="1:20">
      <c r="A6214" s="56"/>
      <c r="B6214" s="56" t="s">
        <v>8418</v>
      </c>
      <c r="C6214" s="56" t="s">
        <v>8417</v>
      </c>
      <c r="D6214" s="32">
        <v>0</v>
      </c>
      <c r="E6214" s="32">
        <v>0</v>
      </c>
      <c r="F6214" s="32">
        <v>0</v>
      </c>
      <c r="G6214" s="32">
        <v>0</v>
      </c>
      <c r="H6214" s="32">
        <v>0</v>
      </c>
      <c r="I6214" s="32">
        <v>-50986.3</v>
      </c>
      <c r="J6214" s="32">
        <v>0</v>
      </c>
      <c r="K6214" s="32">
        <v>-50986.3</v>
      </c>
      <c r="L6214" s="32"/>
    </row>
    <row r="6215" spans="1:20">
      <c r="A6215" s="56"/>
      <c r="B6215" s="56" t="s">
        <v>8420</v>
      </c>
      <c r="C6215" s="56" t="s">
        <v>8419</v>
      </c>
      <c r="D6215" s="32">
        <v>0</v>
      </c>
      <c r="E6215" s="32">
        <v>0</v>
      </c>
      <c r="F6215" s="32">
        <v>0</v>
      </c>
      <c r="G6215" s="32">
        <v>0</v>
      </c>
      <c r="H6215" s="32">
        <v>0</v>
      </c>
      <c r="I6215" s="32">
        <v>-2175.17</v>
      </c>
      <c r="J6215" s="32">
        <v>0</v>
      </c>
      <c r="K6215" s="32">
        <v>-2175.17</v>
      </c>
      <c r="L6215" s="32"/>
    </row>
    <row r="6216" spans="1:20">
      <c r="A6216" s="56"/>
      <c r="B6216" s="56" t="s">
        <v>8433</v>
      </c>
      <c r="C6216" s="56" t="s">
        <v>8432</v>
      </c>
      <c r="D6216" s="32">
        <v>0</v>
      </c>
      <c r="E6216" s="32">
        <v>0</v>
      </c>
      <c r="F6216" s="32">
        <v>0</v>
      </c>
      <c r="G6216" s="32">
        <v>0</v>
      </c>
      <c r="H6216" s="32">
        <v>0</v>
      </c>
      <c r="I6216" s="32">
        <v>0</v>
      </c>
      <c r="J6216" s="32">
        <v>0</v>
      </c>
      <c r="K6216" s="32">
        <v>0</v>
      </c>
      <c r="L6216" s="32"/>
    </row>
    <row r="6217" spans="1:20">
      <c r="A6217" s="56" t="s">
        <v>62</v>
      </c>
      <c r="B6217" s="56"/>
      <c r="C6217" s="56"/>
      <c r="D6217" s="60"/>
      <c r="E6217" s="60"/>
      <c r="F6217" s="60"/>
      <c r="G6217" s="60"/>
      <c r="H6217" s="60"/>
      <c r="I6217" s="60"/>
      <c r="J6217" s="60"/>
      <c r="K6217" s="60"/>
      <c r="L6217">
        <f>SUBTOTAL(103,Quterwise_Dep[Reasons])</f>
        <v>53</v>
      </c>
    </row>
    <row r="6219" spans="1:20">
      <c r="K6219" s="32">
        <f>SUM(K2178:K6217)</f>
        <v>33179876.490000062</v>
      </c>
    </row>
    <row r="6220" spans="1:20">
      <c r="P6220" s="13" t="s">
        <v>11368</v>
      </c>
      <c r="Q6220" s="13" t="s">
        <v>11369</v>
      </c>
      <c r="R6220" s="13" t="s">
        <v>11370</v>
      </c>
      <c r="S6220" s="13" t="s">
        <v>11363</v>
      </c>
      <c r="T6220" s="13" t="s">
        <v>11364</v>
      </c>
    </row>
    <row r="6221" spans="1:20">
      <c r="O6221" s="47" t="s">
        <v>54</v>
      </c>
      <c r="P6221" s="13">
        <v>-61822170.950000025</v>
      </c>
      <c r="Q6221" s="13">
        <v>-62206375.900000021</v>
      </c>
      <c r="R6221" s="13">
        <v>-62014115.909999996</v>
      </c>
      <c r="S6221" s="13">
        <v>-384204.95000000263</v>
      </c>
      <c r="T6221" s="13">
        <v>192259.990000005</v>
      </c>
    </row>
    <row r="6222" spans="1:20">
      <c r="O6222" s="47" t="s">
        <v>151</v>
      </c>
      <c r="P6222" s="13">
        <v>-10530151.319999993</v>
      </c>
      <c r="Q6222" s="13">
        <v>-10666256.100000007</v>
      </c>
      <c r="R6222" s="13">
        <v>-10712650.300000004</v>
      </c>
      <c r="S6222" s="13">
        <v>-136104.78000000003</v>
      </c>
      <c r="T6222" s="13">
        <v>-46394.199999999764</v>
      </c>
    </row>
    <row r="6223" spans="1:20">
      <c r="O6223" s="47" t="s">
        <v>152</v>
      </c>
      <c r="P6223" s="13">
        <v>-1663172</v>
      </c>
      <c r="Q6223" s="13">
        <v>-1681448.6199999996</v>
      </c>
      <c r="R6223" s="13">
        <v>-1681448.6299999997</v>
      </c>
      <c r="S6223" s="13">
        <v>-18276.620000000024</v>
      </c>
      <c r="T6223" s="13">
        <v>-1.0000000009313226E-2</v>
      </c>
    </row>
    <row r="6224" spans="1:20">
      <c r="O6224" s="47" t="s">
        <v>50</v>
      </c>
      <c r="P6224" s="13">
        <v>-37757671.19000005</v>
      </c>
      <c r="Q6224" s="13">
        <v>-38167634.51000002</v>
      </c>
      <c r="R6224" s="13">
        <v>-38249224.830000028</v>
      </c>
      <c r="S6224" s="13">
        <v>-409963.32</v>
      </c>
      <c r="T6224" s="13">
        <v>-81590.319999999891</v>
      </c>
    </row>
    <row r="6225" spans="15:20">
      <c r="O6225" s="47" t="s">
        <v>49</v>
      </c>
      <c r="P6225" s="13">
        <v>-275685914.76000059</v>
      </c>
      <c r="Q6225" s="13">
        <v>-207996810.06000006</v>
      </c>
      <c r="R6225" s="13">
        <v>-176194974.60000014</v>
      </c>
      <c r="S6225" s="13">
        <v>67689104.699999928</v>
      </c>
      <c r="T6225" s="13">
        <v>31801835.460000034</v>
      </c>
    </row>
    <row r="6226" spans="15:20">
      <c r="O6226" s="47" t="s">
        <v>48</v>
      </c>
      <c r="P6226" s="13">
        <v>-671710498.95999789</v>
      </c>
      <c r="Q6226" s="13">
        <v>-678781899.97999811</v>
      </c>
      <c r="R6226" s="13">
        <v>-677471905.60999811</v>
      </c>
      <c r="S6226" s="13">
        <v>-7071401.0200000098</v>
      </c>
      <c r="T6226" s="13">
        <v>1309994.3699999989</v>
      </c>
    </row>
    <row r="6227" spans="15:20">
      <c r="O6227" s="47" t="s">
        <v>65</v>
      </c>
      <c r="P6227" s="13">
        <v>-1059169579.1799947</v>
      </c>
      <c r="Q6227" s="13">
        <v>-999500425.169999</v>
      </c>
      <c r="R6227" s="13">
        <v>-966324319.88000059</v>
      </c>
      <c r="S6227" s="13">
        <v>59669154.009999886</v>
      </c>
      <c r="T6227" s="13">
        <v>33176105.290000089</v>
      </c>
    </row>
  </sheetData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1"/>
  <sheetViews>
    <sheetView topLeftCell="A49" workbookViewId="0">
      <selection activeCell="J5" sqref="J5"/>
    </sheetView>
  </sheetViews>
  <sheetFormatPr defaultRowHeight="12.75"/>
  <cols>
    <col min="2" max="2" width="27" customWidth="1"/>
    <col min="3" max="3" width="11.28515625" style="32" customWidth="1"/>
    <col min="4" max="4" width="10.28515625" style="32" customWidth="1"/>
    <col min="5" max="6" width="11.28515625" style="32" customWidth="1"/>
    <col min="7" max="7" width="10.28515625" style="32" customWidth="1"/>
    <col min="8" max="8" width="12.85546875" style="32" customWidth="1"/>
  </cols>
  <sheetData>
    <row r="2" spans="2:8">
      <c r="B2" s="90" t="s">
        <v>7129</v>
      </c>
      <c r="C2" s="90"/>
      <c r="D2" s="90"/>
      <c r="E2" s="90"/>
      <c r="F2" s="90"/>
      <c r="G2" s="90"/>
      <c r="H2" s="90"/>
    </row>
    <row r="3" spans="2:8">
      <c r="B3" t="s">
        <v>7128</v>
      </c>
      <c r="C3"/>
      <c r="D3"/>
      <c r="E3"/>
      <c r="F3"/>
      <c r="G3"/>
      <c r="H3"/>
    </row>
    <row r="4" spans="2:8">
      <c r="C4" t="s">
        <v>54</v>
      </c>
      <c r="D4" t="s">
        <v>50</v>
      </c>
      <c r="E4" t="s">
        <v>49</v>
      </c>
      <c r="F4" t="s">
        <v>48</v>
      </c>
      <c r="G4" t="s">
        <v>151</v>
      </c>
      <c r="H4" t="s">
        <v>65</v>
      </c>
    </row>
    <row r="5" spans="2:8">
      <c r="B5" s="47" t="s">
        <v>7097</v>
      </c>
      <c r="C5" s="13"/>
      <c r="D5" s="13">
        <v>586135.5</v>
      </c>
      <c r="E5" s="13"/>
      <c r="F5" s="13"/>
      <c r="G5" s="13"/>
      <c r="H5" s="13">
        <v>586135.5</v>
      </c>
    </row>
    <row r="6" spans="2:8">
      <c r="B6" s="47" t="s">
        <v>11359</v>
      </c>
      <c r="C6" s="13"/>
      <c r="D6" s="13"/>
      <c r="E6" s="13">
        <v>749300</v>
      </c>
      <c r="F6" s="13"/>
      <c r="G6" s="13"/>
      <c r="H6" s="13">
        <v>749300</v>
      </c>
    </row>
    <row r="7" spans="2:8">
      <c r="B7" s="47" t="s">
        <v>7066</v>
      </c>
      <c r="C7" s="13"/>
      <c r="D7" s="13"/>
      <c r="E7" s="13"/>
      <c r="F7" s="13">
        <v>2802450</v>
      </c>
      <c r="G7" s="13"/>
      <c r="H7" s="13">
        <v>2802450</v>
      </c>
    </row>
    <row r="8" spans="2:8">
      <c r="B8" s="47" t="s">
        <v>11849</v>
      </c>
      <c r="C8" s="13"/>
      <c r="D8" s="13"/>
      <c r="E8" s="13"/>
      <c r="F8" s="13">
        <v>163500</v>
      </c>
      <c r="G8" s="13"/>
      <c r="H8" s="13">
        <v>163500</v>
      </c>
    </row>
    <row r="9" spans="2:8">
      <c r="B9" s="47" t="s">
        <v>7098</v>
      </c>
      <c r="C9" s="13"/>
      <c r="D9" s="13"/>
      <c r="E9" s="13">
        <v>279660</v>
      </c>
      <c r="F9" s="13"/>
      <c r="G9" s="13"/>
      <c r="H9" s="13">
        <v>279660</v>
      </c>
    </row>
    <row r="10" spans="2:8">
      <c r="B10" s="47" t="s">
        <v>6987</v>
      </c>
      <c r="C10" s="13"/>
      <c r="D10" s="13"/>
      <c r="E10" s="13"/>
      <c r="F10" s="13">
        <v>1147206.3600000001</v>
      </c>
      <c r="G10" s="13"/>
      <c r="H10" s="13">
        <v>1147206.3600000001</v>
      </c>
    </row>
    <row r="11" spans="2:8">
      <c r="B11" s="47" t="s">
        <v>7088</v>
      </c>
      <c r="C11" s="13">
        <v>43900</v>
      </c>
      <c r="D11" s="13"/>
      <c r="E11" s="13"/>
      <c r="F11" s="13"/>
      <c r="G11" s="13"/>
      <c r="H11" s="13">
        <v>43900</v>
      </c>
    </row>
    <row r="12" spans="2:8">
      <c r="B12" s="47" t="s">
        <v>7021</v>
      </c>
      <c r="C12" s="13"/>
      <c r="D12" s="13"/>
      <c r="E12" s="13"/>
      <c r="F12" s="13">
        <v>50005</v>
      </c>
      <c r="G12" s="13"/>
      <c r="H12" s="13">
        <v>50005</v>
      </c>
    </row>
    <row r="13" spans="2:8">
      <c r="B13" s="47" t="s">
        <v>7051</v>
      </c>
      <c r="C13" s="13"/>
      <c r="D13" s="13"/>
      <c r="E13" s="13">
        <v>241900</v>
      </c>
      <c r="F13" s="13"/>
      <c r="G13" s="13"/>
      <c r="H13" s="13">
        <v>241900</v>
      </c>
    </row>
    <row r="14" spans="2:8">
      <c r="B14" s="47" t="s">
        <v>7042</v>
      </c>
      <c r="C14" s="13"/>
      <c r="D14" s="13"/>
      <c r="E14" s="13"/>
      <c r="F14" s="13">
        <v>4002112</v>
      </c>
      <c r="G14" s="13"/>
      <c r="H14" s="13">
        <v>4002112</v>
      </c>
    </row>
    <row r="15" spans="2:8">
      <c r="B15" s="47" t="s">
        <v>11850</v>
      </c>
      <c r="C15" s="13"/>
      <c r="D15" s="13"/>
      <c r="E15" s="13"/>
      <c r="F15" s="13">
        <v>490000</v>
      </c>
      <c r="G15" s="13"/>
      <c r="H15" s="13">
        <v>490000</v>
      </c>
    </row>
    <row r="16" spans="2:8">
      <c r="B16" s="47" t="s">
        <v>7050</v>
      </c>
      <c r="C16" s="13"/>
      <c r="D16" s="13"/>
      <c r="E16" s="13"/>
      <c r="F16" s="13"/>
      <c r="G16" s="13">
        <v>468000</v>
      </c>
      <c r="H16" s="13">
        <v>468000</v>
      </c>
    </row>
    <row r="17" spans="2:8">
      <c r="B17" s="47" t="s">
        <v>11356</v>
      </c>
      <c r="C17" s="13"/>
      <c r="D17" s="13">
        <v>536310</v>
      </c>
      <c r="E17" s="13"/>
      <c r="F17" s="13"/>
      <c r="G17" s="13"/>
      <c r="H17" s="13">
        <v>536310</v>
      </c>
    </row>
    <row r="18" spans="2:8">
      <c r="B18" s="47" t="s">
        <v>7104</v>
      </c>
      <c r="C18" s="13"/>
      <c r="D18" s="13"/>
      <c r="E18" s="13"/>
      <c r="F18" s="13">
        <v>931682.89</v>
      </c>
      <c r="G18" s="13"/>
      <c r="H18" s="13">
        <v>931682.89</v>
      </c>
    </row>
    <row r="19" spans="2:8">
      <c r="B19" s="47" t="s">
        <v>7102</v>
      </c>
      <c r="C19" s="13"/>
      <c r="D19" s="13"/>
      <c r="E19" s="13"/>
      <c r="F19" s="13">
        <v>324000</v>
      </c>
      <c r="G19" s="13"/>
      <c r="H19" s="13">
        <v>324000</v>
      </c>
    </row>
    <row r="20" spans="2:8">
      <c r="B20" s="47" t="s">
        <v>7045</v>
      </c>
      <c r="C20" s="13"/>
      <c r="D20" s="13">
        <v>245912</v>
      </c>
      <c r="E20" s="13"/>
      <c r="F20" s="13"/>
      <c r="G20" s="13"/>
      <c r="H20" s="13">
        <v>245912</v>
      </c>
    </row>
    <row r="21" spans="2:8">
      <c r="B21" s="47" t="s">
        <v>11851</v>
      </c>
      <c r="C21" s="13"/>
      <c r="D21" s="13"/>
      <c r="E21" s="13"/>
      <c r="F21" s="13">
        <v>130056</v>
      </c>
      <c r="G21" s="13"/>
      <c r="H21" s="13">
        <v>130056</v>
      </c>
    </row>
    <row r="22" spans="2:8">
      <c r="B22" s="47" t="s">
        <v>6990</v>
      </c>
      <c r="C22" s="13"/>
      <c r="D22" s="13"/>
      <c r="E22" s="13">
        <v>67220.800000000003</v>
      </c>
      <c r="F22" s="13"/>
      <c r="G22" s="13"/>
      <c r="H22" s="13">
        <v>67220.800000000003</v>
      </c>
    </row>
    <row r="23" spans="2:8">
      <c r="B23" s="47" t="s">
        <v>7046</v>
      </c>
      <c r="C23" s="13"/>
      <c r="D23" s="13"/>
      <c r="E23" s="13"/>
      <c r="F23" s="13">
        <v>1309800</v>
      </c>
      <c r="G23" s="13"/>
      <c r="H23" s="13">
        <v>1309800</v>
      </c>
    </row>
    <row r="24" spans="2:8">
      <c r="B24" s="47" t="s">
        <v>6828</v>
      </c>
      <c r="C24" s="13"/>
      <c r="D24" s="13"/>
      <c r="E24" s="13">
        <v>658198.5</v>
      </c>
      <c r="F24" s="13">
        <v>197622.58000000002</v>
      </c>
      <c r="G24" s="13">
        <v>151113.66</v>
      </c>
      <c r="H24" s="13">
        <v>1006934.74</v>
      </c>
    </row>
    <row r="25" spans="2:8">
      <c r="B25" s="47" t="s">
        <v>7049</v>
      </c>
      <c r="C25" s="13"/>
      <c r="D25" s="13"/>
      <c r="E25" s="13"/>
      <c r="F25" s="13">
        <v>931528</v>
      </c>
      <c r="G25" s="13">
        <v>175900</v>
      </c>
      <c r="H25" s="13">
        <v>1107428</v>
      </c>
    </row>
    <row r="26" spans="2:8">
      <c r="B26" s="47" t="s">
        <v>7044</v>
      </c>
      <c r="C26" s="13"/>
      <c r="D26" s="13"/>
      <c r="E26" s="13"/>
      <c r="F26" s="13">
        <v>3064550.7</v>
      </c>
      <c r="G26" s="13"/>
      <c r="H26" s="13">
        <v>3064550.7</v>
      </c>
    </row>
    <row r="27" spans="2:8">
      <c r="B27" s="47" t="s">
        <v>11854</v>
      </c>
      <c r="C27" s="13"/>
      <c r="D27" s="13"/>
      <c r="E27" s="13"/>
      <c r="F27" s="13">
        <v>243416.56</v>
      </c>
      <c r="G27" s="13"/>
      <c r="H27" s="13">
        <v>243416.56</v>
      </c>
    </row>
    <row r="28" spans="2:8">
      <c r="B28" s="47" t="s">
        <v>7068</v>
      </c>
      <c r="C28" s="13"/>
      <c r="D28" s="13"/>
      <c r="E28" s="13"/>
      <c r="F28" s="13">
        <v>2675178.35</v>
      </c>
      <c r="G28" s="13"/>
      <c r="H28" s="13">
        <v>2675178.35</v>
      </c>
    </row>
    <row r="29" spans="2:8">
      <c r="B29" s="47" t="s">
        <v>7043</v>
      </c>
      <c r="C29" s="13"/>
      <c r="D29" s="13"/>
      <c r="E29" s="13"/>
      <c r="F29" s="13">
        <v>1353383</v>
      </c>
      <c r="G29" s="13"/>
      <c r="H29" s="13">
        <v>1353383</v>
      </c>
    </row>
    <row r="30" spans="2:8">
      <c r="B30" s="47" t="s">
        <v>6989</v>
      </c>
      <c r="C30" s="13"/>
      <c r="D30" s="13"/>
      <c r="E30" s="13">
        <v>80750</v>
      </c>
      <c r="F30" s="13"/>
      <c r="G30" s="13"/>
      <c r="H30" s="13">
        <v>80750</v>
      </c>
    </row>
    <row r="31" spans="2:8">
      <c r="B31" s="47" t="s">
        <v>11354</v>
      </c>
      <c r="C31" s="13">
        <v>66199575</v>
      </c>
      <c r="D31" s="13"/>
      <c r="E31" s="13"/>
      <c r="F31" s="13"/>
      <c r="G31" s="13"/>
      <c r="H31" s="13">
        <v>66199575</v>
      </c>
    </row>
    <row r="32" spans="2:8">
      <c r="B32" s="47" t="s">
        <v>11358</v>
      </c>
      <c r="C32" s="13">
        <v>5461728.0800000001</v>
      </c>
      <c r="D32" s="13"/>
      <c r="E32" s="13">
        <v>33748</v>
      </c>
      <c r="F32" s="13">
        <v>315116</v>
      </c>
      <c r="G32" s="13"/>
      <c r="H32" s="13">
        <v>5810592.0800000001</v>
      </c>
    </row>
    <row r="33" spans="2:8">
      <c r="B33" s="47" t="s">
        <v>6922</v>
      </c>
      <c r="C33" s="13"/>
      <c r="D33" s="13"/>
      <c r="E33" s="13"/>
      <c r="F33" s="13">
        <v>204530</v>
      </c>
      <c r="G33" s="13"/>
      <c r="H33" s="13">
        <v>204530</v>
      </c>
    </row>
    <row r="34" spans="2:8">
      <c r="B34" s="47" t="s">
        <v>7048</v>
      </c>
      <c r="C34" s="13"/>
      <c r="D34" s="13"/>
      <c r="E34" s="13"/>
      <c r="F34" s="13"/>
      <c r="G34" s="13">
        <v>743400</v>
      </c>
      <c r="H34" s="13">
        <v>743400</v>
      </c>
    </row>
    <row r="35" spans="2:8">
      <c r="B35" s="47" t="s">
        <v>7057</v>
      </c>
      <c r="C35" s="13"/>
      <c r="D35" s="13"/>
      <c r="E35" s="13"/>
      <c r="F35" s="13"/>
      <c r="G35" s="13">
        <v>680000</v>
      </c>
      <c r="H35" s="13">
        <v>680000</v>
      </c>
    </row>
    <row r="36" spans="2:8">
      <c r="B36" s="47" t="s">
        <v>7018</v>
      </c>
      <c r="C36" s="13"/>
      <c r="D36" s="13"/>
      <c r="E36" s="13"/>
      <c r="F36" s="13">
        <v>318562</v>
      </c>
      <c r="G36" s="13"/>
      <c r="H36" s="13">
        <v>318562</v>
      </c>
    </row>
    <row r="37" spans="2:8">
      <c r="B37" s="47" t="s">
        <v>8399</v>
      </c>
      <c r="C37" s="13"/>
      <c r="D37" s="13"/>
      <c r="E37" s="13">
        <v>647017.6</v>
      </c>
      <c r="F37" s="13"/>
      <c r="G37" s="13"/>
      <c r="H37" s="13">
        <v>647017.6</v>
      </c>
    </row>
    <row r="38" spans="2:8">
      <c r="B38" s="47" t="s">
        <v>7103</v>
      </c>
      <c r="C38" s="13"/>
      <c r="D38" s="13"/>
      <c r="E38" s="13"/>
      <c r="F38" s="13">
        <v>5652854.5199999996</v>
      </c>
      <c r="G38" s="13"/>
      <c r="H38" s="13">
        <v>5652854.5199999996</v>
      </c>
    </row>
    <row r="39" spans="2:8">
      <c r="B39" s="47" t="s">
        <v>11852</v>
      </c>
      <c r="C39" s="13"/>
      <c r="D39" s="13"/>
      <c r="E39" s="13"/>
      <c r="F39" s="13">
        <v>878101</v>
      </c>
      <c r="G39" s="13"/>
      <c r="H39" s="13">
        <v>878101</v>
      </c>
    </row>
    <row r="40" spans="2:8">
      <c r="B40" s="47" t="s">
        <v>11853</v>
      </c>
      <c r="C40" s="13"/>
      <c r="D40" s="13"/>
      <c r="E40" s="13"/>
      <c r="F40" s="13">
        <v>217059.93</v>
      </c>
      <c r="G40" s="13"/>
      <c r="H40" s="13">
        <v>217059.93</v>
      </c>
    </row>
    <row r="41" spans="2:8">
      <c r="B41" s="47" t="s">
        <v>130</v>
      </c>
      <c r="C41" s="13"/>
      <c r="D41" s="13">
        <v>-393985.03</v>
      </c>
      <c r="E41" s="13">
        <v>-128449</v>
      </c>
      <c r="F41" s="13">
        <v>536183.75</v>
      </c>
      <c r="G41" s="13">
        <v>149482.9</v>
      </c>
      <c r="H41" s="13">
        <v>163232.62</v>
      </c>
    </row>
    <row r="42" spans="2:8">
      <c r="B42" s="47" t="s">
        <v>7040</v>
      </c>
      <c r="C42" s="13"/>
      <c r="D42" s="13"/>
      <c r="E42" s="13"/>
      <c r="F42" s="13">
        <v>14731611.35</v>
      </c>
      <c r="G42" s="13"/>
      <c r="H42" s="13">
        <v>14731611.35</v>
      </c>
    </row>
    <row r="43" spans="2:8">
      <c r="B43" s="47" t="s">
        <v>7029</v>
      </c>
      <c r="C43" s="13"/>
      <c r="D43" s="13"/>
      <c r="E43" s="13"/>
      <c r="F43" s="13">
        <v>1500014.82</v>
      </c>
      <c r="G43" s="13"/>
      <c r="H43" s="13">
        <v>1500014.82</v>
      </c>
    </row>
    <row r="44" spans="2:8">
      <c r="B44" s="47" t="s">
        <v>7031</v>
      </c>
      <c r="C44" s="13"/>
      <c r="D44" s="13"/>
      <c r="E44" s="13"/>
      <c r="F44" s="13">
        <v>944000.12</v>
      </c>
      <c r="G44" s="13"/>
      <c r="H44" s="13">
        <v>944000.12</v>
      </c>
    </row>
    <row r="45" spans="2:8">
      <c r="B45" s="47" t="s">
        <v>7055</v>
      </c>
      <c r="C45" s="13"/>
      <c r="D45" s="13"/>
      <c r="E45" s="13"/>
      <c r="F45" s="13">
        <v>1549901</v>
      </c>
      <c r="G45" s="13"/>
      <c r="H45" s="13">
        <v>1549901</v>
      </c>
    </row>
    <row r="46" spans="2:8">
      <c r="B46" s="47" t="s">
        <v>7059</v>
      </c>
      <c r="C46" s="13"/>
      <c r="D46" s="13"/>
      <c r="E46" s="13"/>
      <c r="F46" s="13">
        <v>3203585</v>
      </c>
      <c r="G46" s="13"/>
      <c r="H46" s="13">
        <v>3203585</v>
      </c>
    </row>
    <row r="47" spans="2:8">
      <c r="B47" s="47" t="s">
        <v>7099</v>
      </c>
      <c r="C47" s="13"/>
      <c r="D47" s="13"/>
      <c r="E47" s="13"/>
      <c r="F47" s="13">
        <v>255325.5</v>
      </c>
      <c r="G47" s="13"/>
      <c r="H47" s="13">
        <v>255325.5</v>
      </c>
    </row>
    <row r="48" spans="2:8">
      <c r="B48" s="47" t="s">
        <v>7101</v>
      </c>
      <c r="C48" s="13"/>
      <c r="D48" s="13"/>
      <c r="E48" s="13">
        <v>1515789.56</v>
      </c>
      <c r="F48" s="13"/>
      <c r="G48" s="13"/>
      <c r="H48" s="13">
        <v>1515789.56</v>
      </c>
    </row>
    <row r="49" spans="2:8">
      <c r="B49" s="47" t="s">
        <v>7047</v>
      </c>
      <c r="C49" s="13"/>
      <c r="D49" s="13"/>
      <c r="E49" s="13"/>
      <c r="F49" s="13"/>
      <c r="G49" s="13">
        <v>189000</v>
      </c>
      <c r="H49" s="13">
        <v>189000</v>
      </c>
    </row>
    <row r="50" spans="2:8">
      <c r="B50" s="47" t="s">
        <v>7064</v>
      </c>
      <c r="C50" s="13"/>
      <c r="D50" s="13"/>
      <c r="E50" s="13"/>
      <c r="F50" s="13">
        <v>614500</v>
      </c>
      <c r="G50" s="13"/>
      <c r="H50" s="13">
        <v>614500</v>
      </c>
    </row>
    <row r="51" spans="2:8">
      <c r="B51" s="47" t="s">
        <v>6996</v>
      </c>
      <c r="C51" s="13">
        <v>2976839.7699999996</v>
      </c>
      <c r="D51" s="13"/>
      <c r="E51" s="13">
        <v>5659348.3599999994</v>
      </c>
      <c r="F51" s="13"/>
      <c r="G51" s="13"/>
      <c r="H51" s="13">
        <v>8636188.129999999</v>
      </c>
    </row>
    <row r="52" spans="2:8">
      <c r="B52" s="47" t="s">
        <v>6022</v>
      </c>
      <c r="C52" s="13"/>
      <c r="D52" s="13"/>
      <c r="E52" s="13">
        <v>184000</v>
      </c>
      <c r="F52" s="13"/>
      <c r="G52" s="13"/>
      <c r="H52" s="13">
        <v>184000</v>
      </c>
    </row>
    <row r="53" spans="2:8">
      <c r="B53" s="47" t="s">
        <v>7100</v>
      </c>
      <c r="C53" s="13"/>
      <c r="D53" s="13">
        <v>3900000</v>
      </c>
      <c r="E53" s="13"/>
      <c r="F53" s="13"/>
      <c r="G53" s="13"/>
      <c r="H53" s="13">
        <v>3900000</v>
      </c>
    </row>
    <row r="54" spans="2:8">
      <c r="B54" s="47" t="s">
        <v>11355</v>
      </c>
      <c r="C54" s="13"/>
      <c r="D54" s="13">
        <v>2562593.6800000002</v>
      </c>
      <c r="E54" s="13">
        <v>4536000</v>
      </c>
      <c r="F54" s="13"/>
      <c r="G54" s="13"/>
      <c r="H54" s="13">
        <v>7098593.6799999997</v>
      </c>
    </row>
    <row r="55" spans="2:8">
      <c r="B55" s="47" t="s">
        <v>6988</v>
      </c>
      <c r="C55" s="13"/>
      <c r="D55" s="13">
        <v>10000</v>
      </c>
      <c r="E55" s="13"/>
      <c r="F55" s="13">
        <v>5513596.0300000003</v>
      </c>
      <c r="G55" s="13"/>
      <c r="H55" s="13">
        <v>5523596.0300000003</v>
      </c>
    </row>
    <row r="56" spans="2:8">
      <c r="B56" s="47" t="s">
        <v>7041</v>
      </c>
      <c r="C56" s="13"/>
      <c r="D56" s="13"/>
      <c r="E56" s="13"/>
      <c r="F56" s="13">
        <v>1038335</v>
      </c>
      <c r="G56" s="13"/>
      <c r="H56" s="13">
        <v>1038335</v>
      </c>
    </row>
    <row r="57" spans="2:8">
      <c r="B57" s="47" t="s">
        <v>7080</v>
      </c>
      <c r="C57" s="13"/>
      <c r="D57" s="13"/>
      <c r="E57" s="13"/>
      <c r="F57" s="13">
        <v>627829</v>
      </c>
      <c r="G57" s="13"/>
      <c r="H57" s="13">
        <v>627829</v>
      </c>
    </row>
    <row r="58" spans="2:8">
      <c r="B58" s="47" t="s">
        <v>11357</v>
      </c>
      <c r="C58" s="13"/>
      <c r="D58" s="13"/>
      <c r="E58" s="13"/>
      <c r="F58" s="13"/>
      <c r="G58" s="13">
        <v>427600</v>
      </c>
      <c r="H58" s="13">
        <v>427600</v>
      </c>
    </row>
    <row r="59" spans="2:8">
      <c r="B59" s="47" t="s">
        <v>1872</v>
      </c>
      <c r="C59" s="13"/>
      <c r="D59" s="13"/>
      <c r="E59" s="13">
        <v>1816538.2600000002</v>
      </c>
      <c r="F59" s="13"/>
      <c r="G59" s="13"/>
      <c r="H59" s="13">
        <v>1816538.2600000002</v>
      </c>
    </row>
    <row r="60" spans="2:8">
      <c r="B60" s="47" t="s">
        <v>7085</v>
      </c>
      <c r="C60" s="13"/>
      <c r="D60" s="13"/>
      <c r="E60" s="13"/>
      <c r="F60" s="13"/>
      <c r="G60" s="13">
        <v>100000</v>
      </c>
      <c r="H60" s="13">
        <v>100000</v>
      </c>
    </row>
    <row r="61" spans="2:8">
      <c r="B61" s="47" t="s">
        <v>65</v>
      </c>
      <c r="C61" s="13">
        <v>74682042.849999994</v>
      </c>
      <c r="D61" s="13">
        <v>7446966.1500000004</v>
      </c>
      <c r="E61" s="13">
        <v>16341022.08</v>
      </c>
      <c r="F61" s="13">
        <v>57917596.460000008</v>
      </c>
      <c r="G61" s="13">
        <v>3084496.5599999996</v>
      </c>
      <c r="H61" s="13">
        <v>159472124.10000005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55"/>
  <sheetViews>
    <sheetView topLeftCell="G1" workbookViewId="0">
      <selection activeCell="K9" sqref="K9"/>
    </sheetView>
  </sheetViews>
  <sheetFormatPr defaultRowHeight="12.75"/>
  <cols>
    <col min="1" max="1" width="8" bestFit="1" customWidth="1"/>
    <col min="2" max="2" width="11" bestFit="1" customWidth="1"/>
    <col min="3" max="3" width="11.28515625" bestFit="1" customWidth="1"/>
    <col min="4" max="4" width="11" customWidth="1"/>
    <col min="5" max="5" width="43.42578125" bestFit="1" customWidth="1"/>
    <col min="6" max="7" width="43.42578125" customWidth="1"/>
    <col min="8" max="8" width="15.28515625" bestFit="1" customWidth="1"/>
    <col min="9" max="9" width="25.7109375" bestFit="1" customWidth="1"/>
    <col min="10" max="10" width="5.85546875" bestFit="1" customWidth="1"/>
  </cols>
  <sheetData>
    <row r="1" spans="1:9">
      <c r="A1" t="s">
        <v>0</v>
      </c>
      <c r="B1" t="s">
        <v>46</v>
      </c>
      <c r="C1" t="s">
        <v>52</v>
      </c>
      <c r="D1" t="s">
        <v>53</v>
      </c>
      <c r="E1" t="s">
        <v>47</v>
      </c>
      <c r="H1" s="3" t="s">
        <v>36</v>
      </c>
      <c r="I1" s="3" t="s">
        <v>37</v>
      </c>
    </row>
    <row r="2" spans="1:9">
      <c r="A2">
        <v>1010000</v>
      </c>
      <c r="B2">
        <v>2101010000</v>
      </c>
      <c r="E2" t="s">
        <v>41</v>
      </c>
      <c r="H2" t="s">
        <v>30</v>
      </c>
      <c r="I2" t="s">
        <v>50</v>
      </c>
    </row>
    <row r="3" spans="1:9">
      <c r="A3">
        <v>1010010</v>
      </c>
      <c r="B3">
        <v>2101010010</v>
      </c>
      <c r="E3" t="s">
        <v>51</v>
      </c>
      <c r="H3" t="s">
        <v>31</v>
      </c>
      <c r="I3" t="s">
        <v>49</v>
      </c>
    </row>
    <row r="4" spans="1:9">
      <c r="A4">
        <v>1010020</v>
      </c>
      <c r="B4">
        <v>2101010020</v>
      </c>
      <c r="C4">
        <v>2101020020</v>
      </c>
      <c r="D4">
        <v>5401010020</v>
      </c>
      <c r="E4" t="s">
        <v>38</v>
      </c>
      <c r="H4" t="s">
        <v>23</v>
      </c>
      <c r="I4" t="s">
        <v>54</v>
      </c>
    </row>
    <row r="5" spans="1:9">
      <c r="A5">
        <v>1010030</v>
      </c>
      <c r="B5">
        <v>2101010030</v>
      </c>
      <c r="C5" s="51">
        <v>2101020020</v>
      </c>
      <c r="D5" s="51">
        <v>5401010020</v>
      </c>
      <c r="E5" t="s">
        <v>6827</v>
      </c>
      <c r="H5" t="s">
        <v>35</v>
      </c>
      <c r="I5" t="s">
        <v>49</v>
      </c>
    </row>
    <row r="6" spans="1:9">
      <c r="A6">
        <v>1010050</v>
      </c>
      <c r="B6">
        <v>2101010050</v>
      </c>
      <c r="C6">
        <v>2101020050</v>
      </c>
      <c r="D6">
        <v>5401010050</v>
      </c>
      <c r="E6" t="s">
        <v>43</v>
      </c>
      <c r="H6" t="s">
        <v>29</v>
      </c>
      <c r="I6" t="s">
        <v>50</v>
      </c>
    </row>
    <row r="7" spans="1:9">
      <c r="A7">
        <v>1010090</v>
      </c>
      <c r="B7">
        <v>2101010090</v>
      </c>
      <c r="C7">
        <v>2101020090</v>
      </c>
      <c r="D7">
        <v>5401010090</v>
      </c>
      <c r="E7" t="s">
        <v>42</v>
      </c>
      <c r="H7" t="s">
        <v>33</v>
      </c>
      <c r="I7" t="s">
        <v>49</v>
      </c>
    </row>
    <row r="8" spans="1:9">
      <c r="A8">
        <v>1010100</v>
      </c>
      <c r="B8">
        <v>2101010100</v>
      </c>
      <c r="C8">
        <v>2101020100</v>
      </c>
      <c r="D8">
        <v>5401010100</v>
      </c>
      <c r="E8" t="s">
        <v>39</v>
      </c>
      <c r="H8" t="s">
        <v>34</v>
      </c>
      <c r="I8" t="s">
        <v>49</v>
      </c>
    </row>
    <row r="9" spans="1:9">
      <c r="A9">
        <v>1010130</v>
      </c>
      <c r="B9">
        <v>2101010130</v>
      </c>
      <c r="C9">
        <v>2101020140</v>
      </c>
      <c r="D9">
        <v>5401010140</v>
      </c>
      <c r="E9" t="s">
        <v>40</v>
      </c>
      <c r="H9" t="s">
        <v>32</v>
      </c>
      <c r="I9" t="s">
        <v>50</v>
      </c>
    </row>
    <row r="10" spans="1:9">
      <c r="A10">
        <v>1010140</v>
      </c>
      <c r="B10">
        <v>2101010140</v>
      </c>
      <c r="C10">
        <v>2101020140</v>
      </c>
      <c r="D10">
        <v>5401010140</v>
      </c>
      <c r="E10" t="s">
        <v>66</v>
      </c>
      <c r="H10" t="s">
        <v>24</v>
      </c>
      <c r="I10" t="s">
        <v>50</v>
      </c>
    </row>
    <row r="11" spans="1:9">
      <c r="A11">
        <v>1010150</v>
      </c>
      <c r="B11">
        <v>2101010150</v>
      </c>
      <c r="C11">
        <v>2101020150</v>
      </c>
      <c r="D11">
        <v>5401010150</v>
      </c>
      <c r="E11" t="s">
        <v>45</v>
      </c>
      <c r="H11" t="s">
        <v>22</v>
      </c>
      <c r="I11" t="s">
        <v>48</v>
      </c>
    </row>
    <row r="12" spans="1:9">
      <c r="A12">
        <v>1030020</v>
      </c>
      <c r="B12">
        <v>2101030020</v>
      </c>
      <c r="C12">
        <v>2101040020</v>
      </c>
      <c r="D12">
        <v>5401010190</v>
      </c>
      <c r="E12" t="s">
        <v>6982</v>
      </c>
      <c r="H12" t="s">
        <v>25</v>
      </c>
      <c r="I12" t="s">
        <v>48</v>
      </c>
    </row>
    <row r="13" spans="1:9">
      <c r="A13">
        <v>1030010</v>
      </c>
      <c r="B13">
        <v>2101030010</v>
      </c>
      <c r="C13">
        <v>2101040010</v>
      </c>
      <c r="D13">
        <v>5401010100</v>
      </c>
      <c r="E13" t="s">
        <v>44</v>
      </c>
      <c r="H13" t="s">
        <v>26</v>
      </c>
      <c r="I13" t="s">
        <v>48</v>
      </c>
    </row>
    <row r="14" spans="1:9">
      <c r="A14">
        <v>1040010</v>
      </c>
      <c r="B14">
        <v>2101060010</v>
      </c>
      <c r="E14" t="s">
        <v>75</v>
      </c>
      <c r="H14" t="s">
        <v>27</v>
      </c>
      <c r="I14" t="s">
        <v>48</v>
      </c>
    </row>
    <row r="15" spans="1:9">
      <c r="A15">
        <v>1050020</v>
      </c>
      <c r="B15">
        <v>2101050020</v>
      </c>
      <c r="E15" t="s">
        <v>76</v>
      </c>
      <c r="H15" t="s">
        <v>28</v>
      </c>
      <c r="I15" t="s">
        <v>48</v>
      </c>
    </row>
    <row r="16" spans="1:9">
      <c r="A16">
        <v>1050050</v>
      </c>
      <c r="B16">
        <v>2101050050</v>
      </c>
      <c r="E16" t="s">
        <v>77</v>
      </c>
      <c r="H16" t="s">
        <v>129</v>
      </c>
      <c r="I16" t="s">
        <v>54</v>
      </c>
    </row>
    <row r="17" spans="1:9">
      <c r="A17">
        <v>1050090</v>
      </c>
      <c r="B17">
        <v>2101050090</v>
      </c>
      <c r="E17" t="s">
        <v>78</v>
      </c>
      <c r="H17" s="46" t="s">
        <v>127</v>
      </c>
      <c r="I17" t="s">
        <v>151</v>
      </c>
    </row>
    <row r="18" spans="1:9">
      <c r="A18">
        <v>1050100</v>
      </c>
      <c r="B18">
        <v>2101050100</v>
      </c>
      <c r="E18" t="s">
        <v>79</v>
      </c>
      <c r="H18" t="s">
        <v>150</v>
      </c>
      <c r="I18" t="s">
        <v>152</v>
      </c>
    </row>
    <row r="19" spans="1:9">
      <c r="A19">
        <v>1050130</v>
      </c>
      <c r="B19">
        <v>2101050130</v>
      </c>
      <c r="E19" t="s">
        <v>80</v>
      </c>
      <c r="H19" s="46" t="s">
        <v>6826</v>
      </c>
      <c r="I19" t="s">
        <v>152</v>
      </c>
    </row>
    <row r="20" spans="1:9">
      <c r="A20">
        <v>1050150</v>
      </c>
      <c r="B20">
        <v>2101050150</v>
      </c>
      <c r="E20" t="s">
        <v>81</v>
      </c>
    </row>
    <row r="21" spans="1:9">
      <c r="A21">
        <v>1050250</v>
      </c>
      <c r="B21">
        <v>2101050250</v>
      </c>
      <c r="E21" t="s">
        <v>82</v>
      </c>
    </row>
    <row r="22" spans="1:9">
      <c r="A22">
        <v>1050210</v>
      </c>
      <c r="B22">
        <v>2101050210</v>
      </c>
      <c r="E22" t="s">
        <v>83</v>
      </c>
    </row>
    <row r="23" spans="1:9">
      <c r="A23">
        <v>1050030</v>
      </c>
      <c r="B23">
        <v>2101050220</v>
      </c>
      <c r="E23" t="s">
        <v>84</v>
      </c>
    </row>
    <row r="29" spans="1:9">
      <c r="H29" s="3" t="s">
        <v>85</v>
      </c>
      <c r="I29" s="3" t="s">
        <v>94</v>
      </c>
    </row>
    <row r="30" spans="1:9">
      <c r="H30" t="s">
        <v>86</v>
      </c>
      <c r="I30" t="s">
        <v>95</v>
      </c>
    </row>
    <row r="31" spans="1:9">
      <c r="H31" t="s">
        <v>87</v>
      </c>
      <c r="I31" t="s">
        <v>96</v>
      </c>
    </row>
    <row r="32" spans="1:9">
      <c r="H32" t="s">
        <v>88</v>
      </c>
      <c r="I32" t="s">
        <v>97</v>
      </c>
    </row>
    <row r="33" spans="8:10">
      <c r="H33" t="s">
        <v>89</v>
      </c>
      <c r="I33" t="s">
        <v>98</v>
      </c>
      <c r="J33" s="3" t="s">
        <v>106</v>
      </c>
    </row>
    <row r="34" spans="8:10">
      <c r="H34" t="s">
        <v>90</v>
      </c>
      <c r="I34" t="s">
        <v>100</v>
      </c>
      <c r="J34" s="39">
        <v>0.05</v>
      </c>
    </row>
    <row r="35" spans="8:10">
      <c r="H35" t="s">
        <v>91</v>
      </c>
      <c r="I35" t="s">
        <v>99</v>
      </c>
      <c r="J35" s="39">
        <v>0.05</v>
      </c>
    </row>
    <row r="36" spans="8:10">
      <c r="H36" t="s">
        <v>92</v>
      </c>
      <c r="I36" t="s">
        <v>101</v>
      </c>
      <c r="J36" s="39">
        <v>0.05</v>
      </c>
    </row>
    <row r="37" spans="8:10">
      <c r="H37" t="s">
        <v>93</v>
      </c>
      <c r="I37" t="s">
        <v>102</v>
      </c>
      <c r="J37" s="39">
        <v>0.05</v>
      </c>
    </row>
    <row r="38" spans="8:10">
      <c r="H38" t="s">
        <v>103</v>
      </c>
      <c r="I38" s="38">
        <v>53325</v>
      </c>
      <c r="J38" s="39">
        <v>0.05</v>
      </c>
    </row>
    <row r="39" spans="8:10">
      <c r="H39" t="s">
        <v>104</v>
      </c>
      <c r="I39" s="38">
        <v>53455</v>
      </c>
      <c r="J39" s="39">
        <v>0.05</v>
      </c>
    </row>
    <row r="40" spans="8:10">
      <c r="H40" t="s">
        <v>105</v>
      </c>
      <c r="I40" s="38">
        <v>53615</v>
      </c>
      <c r="J40" s="39">
        <v>0.05</v>
      </c>
    </row>
    <row r="42" spans="8:10">
      <c r="H42" s="3" t="s">
        <v>85</v>
      </c>
      <c r="I42" s="3" t="s">
        <v>94</v>
      </c>
    </row>
    <row r="43" spans="8:10">
      <c r="H43" t="s">
        <v>86</v>
      </c>
      <c r="I43" t="s">
        <v>108</v>
      </c>
    </row>
    <row r="44" spans="8:10">
      <c r="H44" t="s">
        <v>87</v>
      </c>
      <c r="I44" t="s">
        <v>54</v>
      </c>
    </row>
    <row r="45" spans="8:10">
      <c r="H45" t="s">
        <v>88</v>
      </c>
      <c r="I45" t="s">
        <v>107</v>
      </c>
    </row>
    <row r="46" spans="8:10">
      <c r="H46" t="s">
        <v>89</v>
      </c>
      <c r="I46" t="s">
        <v>54</v>
      </c>
    </row>
    <row r="47" spans="8:10">
      <c r="H47" t="s">
        <v>131</v>
      </c>
      <c r="I47" t="s">
        <v>132</v>
      </c>
    </row>
    <row r="48" spans="8:10">
      <c r="H48" t="s">
        <v>133</v>
      </c>
      <c r="I48" t="s">
        <v>134</v>
      </c>
    </row>
    <row r="49" spans="8:9">
      <c r="H49" t="s">
        <v>135</v>
      </c>
      <c r="I49" t="s">
        <v>136</v>
      </c>
    </row>
    <row r="50" spans="8:9">
      <c r="H50" t="s">
        <v>137</v>
      </c>
      <c r="I50" t="s">
        <v>138</v>
      </c>
    </row>
    <row r="51" spans="8:9">
      <c r="H51" t="s">
        <v>139</v>
      </c>
      <c r="I51" t="s">
        <v>140</v>
      </c>
    </row>
    <row r="52" spans="8:9">
      <c r="H52" t="s">
        <v>90</v>
      </c>
      <c r="I52" t="s">
        <v>141</v>
      </c>
    </row>
    <row r="53" spans="8:9">
      <c r="H53" t="s">
        <v>91</v>
      </c>
      <c r="I53" t="s">
        <v>142</v>
      </c>
    </row>
    <row r="54" spans="8:9">
      <c r="H54" t="s">
        <v>92</v>
      </c>
      <c r="I54" t="s">
        <v>108</v>
      </c>
    </row>
    <row r="55" spans="8:9">
      <c r="H55" t="s">
        <v>93</v>
      </c>
      <c r="I55" t="s">
        <v>143</v>
      </c>
    </row>
  </sheetData>
  <pageMargins left="0.7" right="0.7" top="0.75" bottom="0.75" header="0.3" footer="0.3"/>
  <pageSetup paperSize="9" orientation="portrait" verticalDpi="0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6"/>
  <sheetViews>
    <sheetView topLeftCell="A60" workbookViewId="0">
      <selection activeCell="B71" sqref="B71"/>
    </sheetView>
  </sheetViews>
  <sheetFormatPr defaultRowHeight="12.75"/>
  <cols>
    <col min="1" max="1" width="13.140625" bestFit="1" customWidth="1"/>
    <col min="2" max="2" width="50.5703125" bestFit="1" customWidth="1"/>
    <col min="3" max="3" width="25.5703125" bestFit="1" customWidth="1"/>
  </cols>
  <sheetData>
    <row r="1" spans="1:3">
      <c r="A1" s="56" t="s">
        <v>2</v>
      </c>
      <c r="B1" s="56" t="s">
        <v>3</v>
      </c>
      <c r="C1" t="s">
        <v>153</v>
      </c>
    </row>
    <row r="2" spans="1:3">
      <c r="A2" s="56" t="s">
        <v>7072</v>
      </c>
      <c r="B2" s="56" t="s">
        <v>8380</v>
      </c>
      <c r="C2" s="56" t="s">
        <v>7097</v>
      </c>
    </row>
    <row r="3" spans="1:3">
      <c r="A3" s="56" t="s">
        <v>7065</v>
      </c>
      <c r="B3" s="56" t="s">
        <v>7066</v>
      </c>
      <c r="C3" s="56" t="s">
        <v>7066</v>
      </c>
    </row>
    <row r="4" spans="1:3">
      <c r="A4" s="56" t="s">
        <v>7082</v>
      </c>
      <c r="B4" s="56" t="s">
        <v>8384</v>
      </c>
      <c r="C4" s="56" t="s">
        <v>7098</v>
      </c>
    </row>
    <row r="5" spans="1:3">
      <c r="A5" s="56" t="s">
        <v>7022</v>
      </c>
      <c r="B5" s="56" t="s">
        <v>7111</v>
      </c>
      <c r="C5" s="56" t="s">
        <v>6987</v>
      </c>
    </row>
    <row r="6" spans="1:3">
      <c r="A6" s="56" t="s">
        <v>7087</v>
      </c>
      <c r="B6" s="56" t="s">
        <v>7088</v>
      </c>
      <c r="C6" s="56" t="s">
        <v>7088</v>
      </c>
    </row>
    <row r="7" spans="1:3">
      <c r="A7" s="56" t="s">
        <v>7020</v>
      </c>
      <c r="B7" s="56" t="s">
        <v>7021</v>
      </c>
      <c r="C7" s="56" t="s">
        <v>7021</v>
      </c>
    </row>
    <row r="8" spans="1:3">
      <c r="A8" s="56" t="s">
        <v>7013</v>
      </c>
      <c r="B8" s="56" t="s">
        <v>7114</v>
      </c>
      <c r="C8" s="56" t="s">
        <v>7051</v>
      </c>
    </row>
    <row r="9" spans="1:3">
      <c r="A9" s="56" t="s">
        <v>7026</v>
      </c>
      <c r="B9" s="56" t="s">
        <v>7110</v>
      </c>
      <c r="C9" s="56" t="s">
        <v>7042</v>
      </c>
    </row>
    <row r="10" spans="1:3">
      <c r="A10" s="56" t="s">
        <v>6338</v>
      </c>
      <c r="B10" s="56" t="s">
        <v>6339</v>
      </c>
      <c r="C10" s="56" t="s">
        <v>7050</v>
      </c>
    </row>
    <row r="11" spans="1:3">
      <c r="A11" s="56" t="s">
        <v>8396</v>
      </c>
      <c r="B11" s="56" t="s">
        <v>8397</v>
      </c>
      <c r="C11" s="56" t="s">
        <v>11356</v>
      </c>
    </row>
    <row r="12" spans="1:3">
      <c r="A12" s="56" t="s">
        <v>7062</v>
      </c>
      <c r="B12" s="56" t="s">
        <v>8377</v>
      </c>
      <c r="C12" s="56" t="s">
        <v>7104</v>
      </c>
    </row>
    <row r="13" spans="1:3">
      <c r="A13" s="56" t="s">
        <v>7070</v>
      </c>
      <c r="B13" s="56" t="s">
        <v>8378</v>
      </c>
      <c r="C13" s="56" t="s">
        <v>7102</v>
      </c>
    </row>
    <row r="14" spans="1:3">
      <c r="A14" s="56" t="s">
        <v>7014</v>
      </c>
      <c r="B14" s="56" t="s">
        <v>7108</v>
      </c>
      <c r="C14" s="56" t="s">
        <v>7045</v>
      </c>
    </row>
    <row r="15" spans="1:3">
      <c r="A15" s="56" t="s">
        <v>6847</v>
      </c>
      <c r="B15" s="56" t="s">
        <v>6848</v>
      </c>
      <c r="C15" s="56" t="s">
        <v>6990</v>
      </c>
    </row>
    <row r="16" spans="1:3">
      <c r="A16" s="56" t="s">
        <v>7027</v>
      </c>
      <c r="B16" s="56" t="s">
        <v>7105</v>
      </c>
      <c r="C16" s="56" t="s">
        <v>7046</v>
      </c>
    </row>
    <row r="17" spans="1:3">
      <c r="A17" s="56" t="s">
        <v>6969</v>
      </c>
      <c r="B17" s="56" t="s">
        <v>6970</v>
      </c>
      <c r="C17" s="56" t="s">
        <v>6828</v>
      </c>
    </row>
    <row r="18" spans="1:3">
      <c r="A18" s="56" t="s">
        <v>7012</v>
      </c>
      <c r="B18" s="56" t="s">
        <v>7116</v>
      </c>
      <c r="C18" s="56" t="s">
        <v>6828</v>
      </c>
    </row>
    <row r="19" spans="1:3">
      <c r="A19" s="56" t="s">
        <v>7010</v>
      </c>
      <c r="B19" s="56" t="s">
        <v>7119</v>
      </c>
      <c r="C19" s="56" t="s">
        <v>6828</v>
      </c>
    </row>
    <row r="20" spans="1:3">
      <c r="A20" s="56" t="s">
        <v>7011</v>
      </c>
      <c r="B20" s="56" t="s">
        <v>7120</v>
      </c>
      <c r="C20" s="56" t="s">
        <v>6828</v>
      </c>
    </row>
    <row r="21" spans="1:3">
      <c r="A21" s="56" t="s">
        <v>7015</v>
      </c>
      <c r="B21" s="56" t="s">
        <v>7121</v>
      </c>
      <c r="C21" s="56" t="s">
        <v>6828</v>
      </c>
    </row>
    <row r="22" spans="1:3">
      <c r="A22" s="56" t="s">
        <v>7036</v>
      </c>
      <c r="B22" s="56" t="s">
        <v>7037</v>
      </c>
      <c r="C22" s="56" t="s">
        <v>7049</v>
      </c>
    </row>
    <row r="23" spans="1:3">
      <c r="A23" s="56" t="s">
        <v>7024</v>
      </c>
      <c r="B23" s="56" t="s">
        <v>7107</v>
      </c>
      <c r="C23" s="56" t="s">
        <v>7044</v>
      </c>
    </row>
    <row r="24" spans="1:3">
      <c r="A24" s="56" t="s">
        <v>7067</v>
      </c>
      <c r="B24" s="56" t="s">
        <v>7068</v>
      </c>
      <c r="C24" s="56" t="s">
        <v>7068</v>
      </c>
    </row>
    <row r="25" spans="1:3">
      <c r="A25" s="56" t="s">
        <v>7069</v>
      </c>
      <c r="B25" s="56" t="s">
        <v>7068</v>
      </c>
      <c r="C25" s="56" t="s">
        <v>7068</v>
      </c>
    </row>
    <row r="26" spans="1:3">
      <c r="A26" s="56" t="s">
        <v>7032</v>
      </c>
      <c r="B26" s="56" t="s">
        <v>7124</v>
      </c>
      <c r="C26" s="56" t="s">
        <v>7043</v>
      </c>
    </row>
    <row r="27" spans="1:3">
      <c r="A27" s="56" t="s">
        <v>6843</v>
      </c>
      <c r="B27" s="56" t="s">
        <v>6844</v>
      </c>
      <c r="C27" s="56" t="s">
        <v>6989</v>
      </c>
    </row>
    <row r="28" spans="1:3">
      <c r="A28" s="56" t="s">
        <v>157</v>
      </c>
      <c r="B28" s="56" t="s">
        <v>158</v>
      </c>
      <c r="C28" s="56" t="s">
        <v>11354</v>
      </c>
    </row>
    <row r="29" spans="1:3">
      <c r="A29" s="56" t="s">
        <v>6905</v>
      </c>
      <c r="B29" s="56" t="s">
        <v>6906</v>
      </c>
      <c r="C29" s="56" t="s">
        <v>11358</v>
      </c>
    </row>
    <row r="30" spans="1:3">
      <c r="A30" s="56" t="s">
        <v>7016</v>
      </c>
      <c r="B30" s="56" t="s">
        <v>7123</v>
      </c>
      <c r="C30" s="56" t="s">
        <v>11358</v>
      </c>
    </row>
    <row r="31" spans="1:3">
      <c r="A31" s="56" t="s">
        <v>7089</v>
      </c>
      <c r="B31" s="56" t="s">
        <v>5996</v>
      </c>
      <c r="C31" s="56" t="s">
        <v>11358</v>
      </c>
    </row>
    <row r="32" spans="1:3">
      <c r="A32" s="56" t="s">
        <v>7092</v>
      </c>
      <c r="B32" s="56" t="s">
        <v>7424</v>
      </c>
      <c r="C32" s="56" t="s">
        <v>11358</v>
      </c>
    </row>
    <row r="33" spans="1:3">
      <c r="A33" s="56" t="s">
        <v>8403</v>
      </c>
      <c r="B33" s="56" t="s">
        <v>5996</v>
      </c>
      <c r="C33" s="56" t="s">
        <v>11358</v>
      </c>
    </row>
    <row r="34" spans="1:3">
      <c r="A34" s="56" t="s">
        <v>9043</v>
      </c>
      <c r="B34" s="56" t="s">
        <v>9251</v>
      </c>
      <c r="C34" s="56" t="s">
        <v>11358</v>
      </c>
    </row>
    <row r="35" spans="1:3">
      <c r="A35" s="56" t="s">
        <v>8404</v>
      </c>
      <c r="B35" s="56" t="s">
        <v>8405</v>
      </c>
      <c r="C35" s="56" t="s">
        <v>11358</v>
      </c>
    </row>
    <row r="36" spans="1:3">
      <c r="A36" s="56" t="s">
        <v>7035</v>
      </c>
      <c r="B36" s="56" t="s">
        <v>7113</v>
      </c>
      <c r="C36" s="56" t="s">
        <v>7048</v>
      </c>
    </row>
    <row r="37" spans="1:3">
      <c r="A37" s="56" t="s">
        <v>7056</v>
      </c>
      <c r="B37" s="56" t="s">
        <v>7057</v>
      </c>
      <c r="C37" s="56" t="s">
        <v>7057</v>
      </c>
    </row>
    <row r="38" spans="1:3">
      <c r="A38" s="56" t="s">
        <v>7017</v>
      </c>
      <c r="B38" s="56" t="s">
        <v>7018</v>
      </c>
      <c r="C38" s="56" t="s">
        <v>7018</v>
      </c>
    </row>
    <row r="39" spans="1:3">
      <c r="A39" s="56" t="s">
        <v>8398</v>
      </c>
      <c r="B39" s="56" t="s">
        <v>8399</v>
      </c>
      <c r="C39" s="56" t="s">
        <v>8399</v>
      </c>
    </row>
    <row r="40" spans="1:3">
      <c r="A40" s="56" t="s">
        <v>7061</v>
      </c>
      <c r="B40" s="56" t="s">
        <v>8376</v>
      </c>
      <c r="C40" s="56" t="s">
        <v>7103</v>
      </c>
    </row>
    <row r="41" spans="1:3">
      <c r="A41" s="56" t="s">
        <v>6453</v>
      </c>
      <c r="B41" s="56" t="s">
        <v>3321</v>
      </c>
      <c r="C41" s="56" t="s">
        <v>130</v>
      </c>
    </row>
    <row r="42" spans="1:3">
      <c r="A42" s="56" t="s">
        <v>6942</v>
      </c>
      <c r="B42" s="56" t="s">
        <v>6943</v>
      </c>
      <c r="C42" s="56" t="s">
        <v>130</v>
      </c>
    </row>
    <row r="43" spans="1:3">
      <c r="A43" s="56" t="s">
        <v>6911</v>
      </c>
      <c r="B43" s="56" t="s">
        <v>6912</v>
      </c>
      <c r="C43" s="56" t="s">
        <v>130</v>
      </c>
    </row>
    <row r="44" spans="1:3">
      <c r="A44" s="56" t="s">
        <v>6954</v>
      </c>
      <c r="B44" s="56" t="s">
        <v>6955</v>
      </c>
      <c r="C44" s="56" t="s">
        <v>130</v>
      </c>
    </row>
    <row r="45" spans="1:3">
      <c r="A45" s="56" t="s">
        <v>7074</v>
      </c>
      <c r="B45" s="56" t="s">
        <v>7075</v>
      </c>
      <c r="C45" s="56" t="s">
        <v>130</v>
      </c>
    </row>
    <row r="46" spans="1:3">
      <c r="A46" s="56" t="s">
        <v>7076</v>
      </c>
      <c r="B46" s="56" t="s">
        <v>6922</v>
      </c>
      <c r="C46" s="56" t="s">
        <v>6922</v>
      </c>
    </row>
    <row r="47" spans="1:3">
      <c r="A47" s="56" t="s">
        <v>7077</v>
      </c>
      <c r="B47" s="56" t="s">
        <v>8381</v>
      </c>
      <c r="C47" s="56" t="s">
        <v>130</v>
      </c>
    </row>
    <row r="48" spans="1:3">
      <c r="A48" s="56" t="s">
        <v>7078</v>
      </c>
      <c r="B48" s="56" t="s">
        <v>8382</v>
      </c>
      <c r="C48" s="56" t="s">
        <v>130</v>
      </c>
    </row>
    <row r="49" spans="1:3">
      <c r="A49" s="56" t="s">
        <v>7081</v>
      </c>
      <c r="B49" s="56" t="s">
        <v>8383</v>
      </c>
      <c r="C49" s="56" t="s">
        <v>130</v>
      </c>
    </row>
    <row r="50" spans="1:3">
      <c r="A50" s="56" t="s">
        <v>7033</v>
      </c>
      <c r="B50" s="56" t="s">
        <v>7117</v>
      </c>
      <c r="C50" s="56" t="s">
        <v>130</v>
      </c>
    </row>
    <row r="51" spans="1:3">
      <c r="A51" s="56" t="s">
        <v>7019</v>
      </c>
      <c r="B51" s="56" t="s">
        <v>7122</v>
      </c>
      <c r="C51" s="56" t="s">
        <v>130</v>
      </c>
    </row>
    <row r="52" spans="1:3">
      <c r="A52" s="56" t="s">
        <v>7083</v>
      </c>
      <c r="B52" s="56" t="s">
        <v>8400</v>
      </c>
      <c r="C52" s="56" t="s">
        <v>130</v>
      </c>
    </row>
    <row r="53" spans="1:3">
      <c r="A53" s="56" t="s">
        <v>7086</v>
      </c>
      <c r="B53" s="56" t="s">
        <v>8155</v>
      </c>
      <c r="C53" s="56" t="s">
        <v>130</v>
      </c>
    </row>
    <row r="54" spans="1:3">
      <c r="A54" s="56" t="s">
        <v>6851</v>
      </c>
      <c r="B54" s="56" t="s">
        <v>6852</v>
      </c>
      <c r="C54" s="56" t="s">
        <v>130</v>
      </c>
    </row>
    <row r="55" spans="1:3">
      <c r="A55" s="56" t="s">
        <v>6839</v>
      </c>
      <c r="B55" s="56" t="s">
        <v>6840</v>
      </c>
      <c r="C55" s="56" t="s">
        <v>130</v>
      </c>
    </row>
    <row r="56" spans="1:3">
      <c r="A56" s="56" t="s">
        <v>6952</v>
      </c>
      <c r="B56" s="56" t="s">
        <v>6953</v>
      </c>
      <c r="C56" s="56" t="s">
        <v>130</v>
      </c>
    </row>
    <row r="57" spans="1:3">
      <c r="A57" s="56" t="s">
        <v>8385</v>
      </c>
      <c r="B57" s="56" t="s">
        <v>8386</v>
      </c>
      <c r="C57" s="56" t="s">
        <v>11359</v>
      </c>
    </row>
    <row r="58" spans="1:3">
      <c r="A58" s="56" t="s">
        <v>8389</v>
      </c>
      <c r="B58" s="56" t="s">
        <v>8390</v>
      </c>
      <c r="C58" s="56" t="s">
        <v>130</v>
      </c>
    </row>
    <row r="59" spans="1:3">
      <c r="A59" s="56" t="s">
        <v>8391</v>
      </c>
      <c r="B59" s="56" t="s">
        <v>8390</v>
      </c>
      <c r="C59" s="56" t="s">
        <v>130</v>
      </c>
    </row>
    <row r="60" spans="1:3">
      <c r="A60" s="56" t="s">
        <v>6814</v>
      </c>
      <c r="B60" s="56" t="s">
        <v>6815</v>
      </c>
      <c r="C60" s="56" t="s">
        <v>130</v>
      </c>
    </row>
    <row r="61" spans="1:3">
      <c r="A61" s="56" t="s">
        <v>7023</v>
      </c>
      <c r="B61" s="56" t="s">
        <v>7106</v>
      </c>
      <c r="C61" s="56" t="s">
        <v>7040</v>
      </c>
    </row>
    <row r="62" spans="1:3">
      <c r="A62" s="56" t="s">
        <v>7028</v>
      </c>
      <c r="B62" s="56" t="s">
        <v>7029</v>
      </c>
      <c r="C62" s="56" t="s">
        <v>7029</v>
      </c>
    </row>
    <row r="63" spans="1:3">
      <c r="A63" s="56" t="s">
        <v>7030</v>
      </c>
      <c r="B63" s="56" t="s">
        <v>7031</v>
      </c>
      <c r="C63" s="56" t="s">
        <v>7031</v>
      </c>
    </row>
    <row r="64" spans="1:3">
      <c r="A64" s="56" t="s">
        <v>7054</v>
      </c>
      <c r="B64" s="56" t="s">
        <v>7055</v>
      </c>
      <c r="C64" s="56" t="s">
        <v>7055</v>
      </c>
    </row>
    <row r="65" spans="1:3">
      <c r="A65" s="56" t="s">
        <v>7058</v>
      </c>
      <c r="B65" s="56" t="s">
        <v>7059</v>
      </c>
      <c r="C65" s="56" t="s">
        <v>7059</v>
      </c>
    </row>
    <row r="66" spans="1:3">
      <c r="A66" s="56" t="s">
        <v>7052</v>
      </c>
      <c r="B66" s="56" t="s">
        <v>8374</v>
      </c>
      <c r="C66" s="56" t="s">
        <v>7099</v>
      </c>
    </row>
    <row r="67" spans="1:3">
      <c r="A67" s="56" t="s">
        <v>7071</v>
      </c>
      <c r="B67" s="56" t="s">
        <v>8379</v>
      </c>
      <c r="C67" s="56" t="s">
        <v>7101</v>
      </c>
    </row>
    <row r="68" spans="1:3">
      <c r="A68" s="56" t="s">
        <v>7034</v>
      </c>
      <c r="B68" s="56" t="s">
        <v>7112</v>
      </c>
      <c r="C68" s="56" t="s">
        <v>7047</v>
      </c>
    </row>
    <row r="69" spans="1:3">
      <c r="A69" s="56" t="s">
        <v>7063</v>
      </c>
      <c r="B69" s="56" t="s">
        <v>7064</v>
      </c>
      <c r="C69" s="56" t="s">
        <v>7064</v>
      </c>
    </row>
    <row r="70" spans="1:3">
      <c r="A70" s="56" t="s">
        <v>7008</v>
      </c>
      <c r="B70" s="56" t="s">
        <v>7127</v>
      </c>
      <c r="C70" s="56" t="s">
        <v>6996</v>
      </c>
    </row>
    <row r="71" spans="1:3">
      <c r="A71" s="56" t="s">
        <v>7093</v>
      </c>
      <c r="B71" s="56" t="s">
        <v>8406</v>
      </c>
      <c r="C71" s="56" t="s">
        <v>6996</v>
      </c>
    </row>
    <row r="72" spans="1:3">
      <c r="A72" s="56" t="s">
        <v>7094</v>
      </c>
      <c r="B72" s="56" t="s">
        <v>8407</v>
      </c>
      <c r="C72" s="56" t="s">
        <v>6996</v>
      </c>
    </row>
    <row r="73" spans="1:3">
      <c r="A73" s="56" t="s">
        <v>7095</v>
      </c>
      <c r="B73" s="56" t="s">
        <v>8408</v>
      </c>
      <c r="C73" s="56" t="s">
        <v>6996</v>
      </c>
    </row>
    <row r="74" spans="1:3">
      <c r="A74" s="56" t="s">
        <v>8409</v>
      </c>
      <c r="B74" s="56" t="s">
        <v>8410</v>
      </c>
      <c r="C74" s="56" t="s">
        <v>6996</v>
      </c>
    </row>
    <row r="75" spans="1:3">
      <c r="A75" s="56" t="s">
        <v>8411</v>
      </c>
      <c r="B75" s="56" t="s">
        <v>8408</v>
      </c>
      <c r="C75" s="56" t="s">
        <v>6996</v>
      </c>
    </row>
    <row r="76" spans="1:3">
      <c r="A76" s="56" t="s">
        <v>8412</v>
      </c>
      <c r="B76" s="56" t="s">
        <v>8413</v>
      </c>
      <c r="C76" s="56" t="s">
        <v>6996</v>
      </c>
    </row>
    <row r="77" spans="1:3">
      <c r="A77" s="56" t="s">
        <v>8414</v>
      </c>
      <c r="B77" s="56" t="s">
        <v>8415</v>
      </c>
      <c r="C77" s="56" t="s">
        <v>6996</v>
      </c>
    </row>
    <row r="78" spans="1:3">
      <c r="A78" s="56" t="s">
        <v>8416</v>
      </c>
      <c r="B78" s="56" t="s">
        <v>11352</v>
      </c>
      <c r="C78" s="56" t="s">
        <v>6996</v>
      </c>
    </row>
    <row r="79" spans="1:3">
      <c r="A79" s="56" t="s">
        <v>8417</v>
      </c>
      <c r="B79" s="56" t="s">
        <v>8418</v>
      </c>
      <c r="C79" s="56" t="s">
        <v>6996</v>
      </c>
    </row>
    <row r="80" spans="1:3">
      <c r="A80" s="56" t="s">
        <v>8419</v>
      </c>
      <c r="B80" s="56" t="s">
        <v>8420</v>
      </c>
      <c r="C80" s="56" t="s">
        <v>6996</v>
      </c>
    </row>
    <row r="81" spans="1:3">
      <c r="A81" s="56" t="s">
        <v>7009</v>
      </c>
      <c r="B81" s="56" t="s">
        <v>7118</v>
      </c>
      <c r="C81" s="56" t="s">
        <v>6022</v>
      </c>
    </row>
    <row r="82" spans="1:3">
      <c r="A82" s="56" t="s">
        <v>7060</v>
      </c>
      <c r="B82" s="56" t="s">
        <v>8375</v>
      </c>
      <c r="C82" s="56" t="s">
        <v>7100</v>
      </c>
    </row>
    <row r="83" spans="1:3">
      <c r="A83" s="56" t="s">
        <v>8392</v>
      </c>
      <c r="B83" s="56" t="s">
        <v>8393</v>
      </c>
      <c r="C83" s="56" t="s">
        <v>11355</v>
      </c>
    </row>
    <row r="84" spans="1:3">
      <c r="A84" s="56" t="s">
        <v>8394</v>
      </c>
      <c r="B84" s="56" t="s">
        <v>8395</v>
      </c>
      <c r="C84" s="56" t="s">
        <v>11355</v>
      </c>
    </row>
    <row r="85" spans="1:3">
      <c r="A85" s="56" t="s">
        <v>7053</v>
      </c>
      <c r="B85" s="56" t="s">
        <v>6988</v>
      </c>
      <c r="C85" s="56" t="s">
        <v>6988</v>
      </c>
    </row>
    <row r="86" spans="1:3">
      <c r="A86" s="56" t="s">
        <v>6845</v>
      </c>
      <c r="B86" s="56" t="s">
        <v>6846</v>
      </c>
      <c r="C86" s="56" t="s">
        <v>6988</v>
      </c>
    </row>
    <row r="87" spans="1:3">
      <c r="A87" s="56" t="s">
        <v>7025</v>
      </c>
      <c r="B87" s="56" t="s">
        <v>7109</v>
      </c>
      <c r="C87" s="56" t="s">
        <v>7041</v>
      </c>
    </row>
    <row r="88" spans="1:3">
      <c r="A88" s="56" t="s">
        <v>7079</v>
      </c>
      <c r="B88" s="56" t="s">
        <v>7080</v>
      </c>
      <c r="C88" s="56" t="s">
        <v>7080</v>
      </c>
    </row>
    <row r="89" spans="1:3">
      <c r="A89" s="56" t="s">
        <v>8387</v>
      </c>
      <c r="B89" s="56" t="s">
        <v>8388</v>
      </c>
      <c r="C89" s="56" t="s">
        <v>11357</v>
      </c>
    </row>
    <row r="90" spans="1:3">
      <c r="A90" s="56" t="s">
        <v>7090</v>
      </c>
      <c r="B90" s="56" t="s">
        <v>8401</v>
      </c>
      <c r="C90" s="56" t="s">
        <v>1872</v>
      </c>
    </row>
    <row r="91" spans="1:3">
      <c r="A91" s="56" t="s">
        <v>7091</v>
      </c>
      <c r="B91" s="56" t="s">
        <v>8402</v>
      </c>
      <c r="C91" s="56" t="s">
        <v>1872</v>
      </c>
    </row>
    <row r="92" spans="1:3">
      <c r="A92" s="56" t="s">
        <v>7084</v>
      </c>
      <c r="B92" s="56" t="s">
        <v>7085</v>
      </c>
      <c r="C92" s="56" t="s">
        <v>7085</v>
      </c>
    </row>
    <row r="93" spans="1:3">
      <c r="A93" s="56" t="s">
        <v>11409</v>
      </c>
      <c r="B93" s="56" t="s">
        <v>11410</v>
      </c>
      <c r="C93" s="56" t="s">
        <v>6996</v>
      </c>
    </row>
    <row r="94" spans="1:3">
      <c r="A94" s="56" t="s">
        <v>11407</v>
      </c>
      <c r="B94" s="56" t="s">
        <v>11408</v>
      </c>
      <c r="C94" s="56" t="s">
        <v>6828</v>
      </c>
    </row>
    <row r="95" spans="1:3">
      <c r="A95" s="56" t="s">
        <v>11405</v>
      </c>
      <c r="B95" s="56" t="s">
        <v>11406</v>
      </c>
      <c r="C95" s="56" t="s">
        <v>6828</v>
      </c>
    </row>
    <row r="96" spans="1:3">
      <c r="A96" s="56" t="s">
        <v>11403</v>
      </c>
      <c r="B96" s="56" t="s">
        <v>11404</v>
      </c>
      <c r="C96" s="56" t="s">
        <v>11358</v>
      </c>
    </row>
    <row r="97" spans="1:3">
      <c r="A97" s="56" t="s">
        <v>11401</v>
      </c>
      <c r="B97" s="56" t="s">
        <v>11402</v>
      </c>
      <c r="C97" s="56" t="s">
        <v>6828</v>
      </c>
    </row>
    <row r="98" spans="1:3">
      <c r="A98" s="56" t="s">
        <v>11399</v>
      </c>
      <c r="B98" s="56" t="s">
        <v>11400</v>
      </c>
      <c r="C98" s="56" t="s">
        <v>6828</v>
      </c>
    </row>
    <row r="99" spans="1:3">
      <c r="A99" s="56" t="s">
        <v>11397</v>
      </c>
      <c r="B99" s="56" t="s">
        <v>11398</v>
      </c>
      <c r="C99" s="56" t="s">
        <v>130</v>
      </c>
    </row>
    <row r="100" spans="1:3">
      <c r="A100" s="56" t="s">
        <v>11395</v>
      </c>
      <c r="B100" s="56" t="s">
        <v>11396</v>
      </c>
      <c r="C100" s="56" t="s">
        <v>11849</v>
      </c>
    </row>
    <row r="101" spans="1:3">
      <c r="A101" s="56" t="s">
        <v>11393</v>
      </c>
      <c r="B101" s="56" t="s">
        <v>11394</v>
      </c>
      <c r="C101" s="56" t="s">
        <v>7049</v>
      </c>
    </row>
    <row r="102" spans="1:3">
      <c r="A102" s="56" t="s">
        <v>11391</v>
      </c>
      <c r="B102" s="56" t="s">
        <v>11392</v>
      </c>
      <c r="C102" s="56" t="s">
        <v>11850</v>
      </c>
    </row>
    <row r="103" spans="1:3">
      <c r="A103" s="56" t="s">
        <v>11389</v>
      </c>
      <c r="B103" s="56" t="s">
        <v>11390</v>
      </c>
      <c r="C103" s="56" t="s">
        <v>11851</v>
      </c>
    </row>
    <row r="104" spans="1:3">
      <c r="A104" s="56" t="s">
        <v>11387</v>
      </c>
      <c r="B104" s="56" t="s">
        <v>11388</v>
      </c>
      <c r="C104" s="56" t="s">
        <v>11852</v>
      </c>
    </row>
    <row r="105" spans="1:3">
      <c r="A105" s="56" t="s">
        <v>11385</v>
      </c>
      <c r="B105" s="56" t="s">
        <v>11386</v>
      </c>
      <c r="C105" s="56" t="s">
        <v>11853</v>
      </c>
    </row>
    <row r="106" spans="1:3">
      <c r="A106" s="56" t="s">
        <v>11384</v>
      </c>
      <c r="B106" s="56" t="s">
        <v>6894</v>
      </c>
      <c r="C106" s="56" t="s">
        <v>11854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1"/>
  <sheetViews>
    <sheetView topLeftCell="H1" workbookViewId="0">
      <selection activeCell="L25" sqref="L25"/>
    </sheetView>
  </sheetViews>
  <sheetFormatPr defaultRowHeight="12.75"/>
  <cols>
    <col min="1" max="1" width="7.28515625" bestFit="1" customWidth="1"/>
    <col min="2" max="2" width="59.5703125" bestFit="1" customWidth="1"/>
    <col min="3" max="3" width="14.7109375" bestFit="1" customWidth="1"/>
    <col min="4" max="4" width="22.85546875" style="34" bestFit="1" customWidth="1"/>
    <col min="5" max="5" width="19.7109375" bestFit="1" customWidth="1"/>
    <col min="6" max="6" width="21.5703125" style="34" bestFit="1" customWidth="1"/>
    <col min="7" max="9" width="14.5703125" style="34" bestFit="1" customWidth="1"/>
    <col min="10" max="10" width="18.42578125" style="34" bestFit="1" customWidth="1"/>
    <col min="11" max="11" width="19" style="34" bestFit="1" customWidth="1"/>
  </cols>
  <sheetData>
    <row r="1" spans="1:11">
      <c r="A1" s="56" t="s">
        <v>9252</v>
      </c>
      <c r="B1" s="56" t="s">
        <v>3</v>
      </c>
      <c r="C1" s="56" t="s">
        <v>11360</v>
      </c>
      <c r="D1" s="34" t="s">
        <v>13</v>
      </c>
      <c r="E1" s="56" t="s">
        <v>14</v>
      </c>
      <c r="F1" s="34" t="s">
        <v>15</v>
      </c>
      <c r="G1" s="34" t="s">
        <v>11361</v>
      </c>
      <c r="H1" s="34" t="s">
        <v>11365</v>
      </c>
      <c r="I1" s="34" t="s">
        <v>11362</v>
      </c>
      <c r="J1" s="34" t="s">
        <v>11367</v>
      </c>
      <c r="K1" s="34" t="s">
        <v>11366</v>
      </c>
    </row>
    <row r="2" spans="1:11">
      <c r="A2" s="56" t="s">
        <v>49</v>
      </c>
      <c r="B2" s="56" t="s">
        <v>3487</v>
      </c>
      <c r="C2" s="56" t="s">
        <v>3486</v>
      </c>
      <c r="D2" s="57">
        <v>1038262</v>
      </c>
      <c r="E2" s="56">
        <v>-328828.45</v>
      </c>
      <c r="F2" s="72">
        <v>709433.55</v>
      </c>
      <c r="G2" s="72">
        <v>-6999.81</v>
      </c>
      <c r="H2" s="72">
        <v>-7076.73</v>
      </c>
      <c r="I2" s="72">
        <v>-7076.73</v>
      </c>
      <c r="J2" s="72">
        <v>-76.919999999999163</v>
      </c>
      <c r="K2" s="72">
        <v>0</v>
      </c>
    </row>
    <row r="3" spans="1:11">
      <c r="A3" s="56" t="s">
        <v>49</v>
      </c>
      <c r="B3" s="56" t="s">
        <v>3489</v>
      </c>
      <c r="C3" s="56" t="s">
        <v>3488</v>
      </c>
      <c r="D3" s="57">
        <v>4885620</v>
      </c>
      <c r="E3" s="56">
        <v>-1409381.13</v>
      </c>
      <c r="F3" s="72">
        <v>3476238.87</v>
      </c>
      <c r="G3" s="72">
        <v>-34406.660000000003</v>
      </c>
      <c r="H3" s="72">
        <v>-34784.76</v>
      </c>
      <c r="I3" s="72">
        <v>-34784.76</v>
      </c>
      <c r="J3" s="72">
        <v>-378.09999999999854</v>
      </c>
      <c r="K3" s="72">
        <v>0</v>
      </c>
    </row>
    <row r="4" spans="1:11">
      <c r="A4" s="56" t="s">
        <v>49</v>
      </c>
      <c r="B4" s="56" t="s">
        <v>3491</v>
      </c>
      <c r="C4" s="56" t="s">
        <v>3490</v>
      </c>
      <c r="D4" s="57">
        <v>543232</v>
      </c>
      <c r="E4" s="56">
        <v>-155396.09</v>
      </c>
      <c r="F4" s="72">
        <v>387835.91</v>
      </c>
      <c r="G4" s="72">
        <v>-3839.65</v>
      </c>
      <c r="H4" s="72">
        <v>-3881.85</v>
      </c>
      <c r="I4" s="72">
        <v>-3881.85</v>
      </c>
      <c r="J4" s="72">
        <v>-42.199999999999818</v>
      </c>
      <c r="K4" s="72">
        <v>0</v>
      </c>
    </row>
    <row r="5" spans="1:11">
      <c r="A5" s="56" t="s">
        <v>49</v>
      </c>
      <c r="B5" s="56" t="s">
        <v>3493</v>
      </c>
      <c r="C5" s="56" t="s">
        <v>3492</v>
      </c>
      <c r="D5" s="57">
        <v>12066715</v>
      </c>
      <c r="E5" s="56">
        <v>-2707844.76</v>
      </c>
      <c r="F5" s="72">
        <v>9358870.2400000002</v>
      </c>
      <c r="G5" s="72">
        <v>-93209.36</v>
      </c>
      <c r="H5" s="72">
        <v>-94233.65</v>
      </c>
      <c r="I5" s="72">
        <v>-94233.64</v>
      </c>
      <c r="J5" s="72">
        <v>-1024.2899999999936</v>
      </c>
      <c r="K5" s="72">
        <v>9.9999999947613105E-3</v>
      </c>
    </row>
    <row r="6" spans="1:11">
      <c r="A6" s="56" t="s">
        <v>49</v>
      </c>
      <c r="B6" s="56" t="s">
        <v>3495</v>
      </c>
      <c r="C6" s="56" t="s">
        <v>3494</v>
      </c>
      <c r="D6" s="57">
        <v>40389606</v>
      </c>
      <c r="E6" s="56">
        <v>-14553396.960000001</v>
      </c>
      <c r="F6" s="72">
        <v>25836209.039999999</v>
      </c>
      <c r="G6" s="72">
        <v>-255399.75</v>
      </c>
      <c r="H6" s="72">
        <v>-258206.35</v>
      </c>
      <c r="I6" s="72">
        <v>-258206.34</v>
      </c>
      <c r="J6" s="72">
        <v>-2806.6000000000058</v>
      </c>
      <c r="K6" s="72">
        <v>1.0000000009313226E-2</v>
      </c>
    </row>
    <row r="7" spans="1:11">
      <c r="A7" s="56" t="s">
        <v>49</v>
      </c>
      <c r="B7" s="56" t="s">
        <v>3497</v>
      </c>
      <c r="C7" s="56" t="s">
        <v>3496</v>
      </c>
      <c r="D7" s="57">
        <v>15719721</v>
      </c>
      <c r="E7" s="56">
        <v>-5664214.2800000003</v>
      </c>
      <c r="F7" s="72">
        <v>10055506.720000001</v>
      </c>
      <c r="G7" s="72">
        <v>-99402.12</v>
      </c>
      <c r="H7" s="72">
        <v>-100494.45</v>
      </c>
      <c r="I7" s="72">
        <v>-100494.45</v>
      </c>
      <c r="J7" s="72">
        <v>-1092.3300000000017</v>
      </c>
      <c r="K7" s="72">
        <v>0</v>
      </c>
    </row>
    <row r="8" spans="1:11">
      <c r="A8" s="56" t="s">
        <v>49</v>
      </c>
      <c r="B8" s="56" t="s">
        <v>3499</v>
      </c>
      <c r="C8" s="56" t="s">
        <v>3498</v>
      </c>
      <c r="D8" s="57">
        <v>645057</v>
      </c>
      <c r="E8" s="56">
        <v>-204094.41</v>
      </c>
      <c r="F8" s="72">
        <v>440962.59</v>
      </c>
      <c r="G8" s="72">
        <v>-4351.03</v>
      </c>
      <c r="H8" s="72">
        <v>-4398.84</v>
      </c>
      <c r="I8" s="72">
        <v>-4398.84</v>
      </c>
      <c r="J8" s="72">
        <v>-47.8100000000004</v>
      </c>
      <c r="K8" s="72">
        <v>0</v>
      </c>
    </row>
    <row r="9" spans="1:11">
      <c r="A9" s="56" t="s">
        <v>49</v>
      </c>
      <c r="B9" s="56" t="s">
        <v>3501</v>
      </c>
      <c r="C9" s="56" t="s">
        <v>3500</v>
      </c>
      <c r="D9" s="57">
        <v>54347814</v>
      </c>
      <c r="E9" s="56">
        <v>-40289323.549999997</v>
      </c>
      <c r="F9" s="72">
        <v>14058490.449999999</v>
      </c>
      <c r="G9" s="72">
        <v>-1785536.47</v>
      </c>
      <c r="H9" s="72">
        <v>-1805157.74</v>
      </c>
      <c r="I9" s="72">
        <v>-1805157.75</v>
      </c>
      <c r="J9" s="72">
        <v>-19621.270000000019</v>
      </c>
      <c r="K9" s="72">
        <v>-1.0000000009313226E-2</v>
      </c>
    </row>
    <row r="10" spans="1:11">
      <c r="A10" s="56" t="s">
        <v>49</v>
      </c>
      <c r="B10" s="56" t="s">
        <v>3503</v>
      </c>
      <c r="C10" s="56" t="s">
        <v>3502</v>
      </c>
      <c r="D10" s="57">
        <v>13950601</v>
      </c>
      <c r="E10" s="56">
        <v>-9759644.4499999993</v>
      </c>
      <c r="F10" s="72">
        <v>4190956.55</v>
      </c>
      <c r="G10" s="72">
        <v>-434292.09</v>
      </c>
      <c r="H10" s="72">
        <v>-439064.54</v>
      </c>
      <c r="I10" s="72">
        <v>-439064.53</v>
      </c>
      <c r="J10" s="72">
        <v>-4772.4499999999534</v>
      </c>
      <c r="K10" s="72">
        <v>9.9999999511055648E-3</v>
      </c>
    </row>
    <row r="11" spans="1:11">
      <c r="A11" s="56" t="s">
        <v>49</v>
      </c>
      <c r="B11" s="56" t="s">
        <v>3505</v>
      </c>
      <c r="C11" s="56" t="s">
        <v>3504</v>
      </c>
      <c r="D11" s="57">
        <v>8508588</v>
      </c>
      <c r="E11" s="56">
        <v>-5548495.1500000004</v>
      </c>
      <c r="F11" s="72">
        <v>2960092.85</v>
      </c>
      <c r="G11" s="72">
        <v>-249086.8</v>
      </c>
      <c r="H11" s="72">
        <v>-251824.01</v>
      </c>
      <c r="I11" s="72">
        <v>-251824.02</v>
      </c>
      <c r="J11" s="72">
        <v>-2737.210000000021</v>
      </c>
      <c r="K11" s="72">
        <v>-9.9999999802093953E-3</v>
      </c>
    </row>
    <row r="12" spans="1:11">
      <c r="A12" s="56" t="s">
        <v>49</v>
      </c>
      <c r="B12" s="56" t="s">
        <v>3507</v>
      </c>
      <c r="C12" s="56" t="s">
        <v>3506</v>
      </c>
      <c r="D12" s="57">
        <v>10146006</v>
      </c>
      <c r="E12" s="56">
        <v>-6639889.8300000001</v>
      </c>
      <c r="F12" s="72">
        <v>3506116.17</v>
      </c>
      <c r="G12" s="72">
        <v>-297917.3</v>
      </c>
      <c r="H12" s="72">
        <v>-301191.11</v>
      </c>
      <c r="I12" s="72">
        <v>-301191.11</v>
      </c>
      <c r="J12" s="72">
        <v>-3273.8099999999977</v>
      </c>
      <c r="K12" s="72">
        <v>0</v>
      </c>
    </row>
    <row r="13" spans="1:11">
      <c r="A13" s="56" t="s">
        <v>49</v>
      </c>
      <c r="B13" s="56" t="s">
        <v>3509</v>
      </c>
      <c r="C13" s="56" t="s">
        <v>3508</v>
      </c>
      <c r="D13" s="57">
        <v>5160323</v>
      </c>
      <c r="E13" s="56">
        <v>-3073047.01</v>
      </c>
      <c r="F13" s="72">
        <v>2087275.99</v>
      </c>
      <c r="G13" s="72">
        <v>-140474.81</v>
      </c>
      <c r="H13" s="72">
        <v>-142018.48000000001</v>
      </c>
      <c r="I13" s="72">
        <v>-142018.49</v>
      </c>
      <c r="J13" s="72">
        <v>-1543.6700000000128</v>
      </c>
      <c r="K13" s="72">
        <v>-9.9999999802093953E-3</v>
      </c>
    </row>
    <row r="14" spans="1:11">
      <c r="A14" s="56" t="s">
        <v>49</v>
      </c>
      <c r="B14" s="56" t="s">
        <v>3511</v>
      </c>
      <c r="C14" s="56" t="s">
        <v>3510</v>
      </c>
      <c r="D14" s="57">
        <v>3426499</v>
      </c>
      <c r="E14" s="56">
        <v>-922916.29</v>
      </c>
      <c r="F14" s="72">
        <v>2503582.71</v>
      </c>
      <c r="G14" s="72">
        <v>-24828.67</v>
      </c>
      <c r="H14" s="72">
        <v>-25101.51</v>
      </c>
      <c r="I14" s="72">
        <v>-25101.51</v>
      </c>
      <c r="J14" s="72">
        <v>-272.84000000000015</v>
      </c>
      <c r="K14" s="72">
        <v>0</v>
      </c>
    </row>
    <row r="15" spans="1:11">
      <c r="A15" s="56" t="s">
        <v>49</v>
      </c>
      <c r="B15" s="56" t="s">
        <v>3048</v>
      </c>
      <c r="C15" s="56" t="s">
        <v>3047</v>
      </c>
      <c r="D15" s="57">
        <v>611900</v>
      </c>
      <c r="E15" s="56">
        <v>-123110.19</v>
      </c>
      <c r="F15" s="72">
        <v>488789.81</v>
      </c>
      <c r="G15" s="72">
        <v>-4877.83</v>
      </c>
      <c r="H15" s="72">
        <v>-4931.4399999999996</v>
      </c>
      <c r="I15" s="72">
        <v>-4931.4399999999996</v>
      </c>
      <c r="J15" s="72">
        <v>-53.609999999999673</v>
      </c>
      <c r="K15" s="72">
        <v>0</v>
      </c>
    </row>
    <row r="16" spans="1:11">
      <c r="A16" s="56" t="s">
        <v>49</v>
      </c>
      <c r="B16" s="56" t="s">
        <v>3513</v>
      </c>
      <c r="C16" s="56" t="s">
        <v>3512</v>
      </c>
      <c r="D16" s="57">
        <v>845492.7</v>
      </c>
      <c r="E16" s="56">
        <v>-372620.68</v>
      </c>
      <c r="F16" s="72">
        <v>472872.02</v>
      </c>
      <c r="G16" s="72">
        <v>-19058.54</v>
      </c>
      <c r="H16" s="72">
        <v>-19267.98</v>
      </c>
      <c r="I16" s="72">
        <v>-19267.97</v>
      </c>
      <c r="J16" s="72">
        <v>-209.43999999999869</v>
      </c>
      <c r="K16" s="72">
        <v>9.9999999983992893E-3</v>
      </c>
    </row>
    <row r="17" spans="1:11">
      <c r="A17" s="56" t="s">
        <v>49</v>
      </c>
      <c r="B17" s="56" t="s">
        <v>3318</v>
      </c>
      <c r="C17" s="56" t="s">
        <v>3317</v>
      </c>
      <c r="D17" s="57">
        <v>694250.1</v>
      </c>
      <c r="E17" s="56">
        <v>-135614.96</v>
      </c>
      <c r="F17" s="72">
        <v>558635.14</v>
      </c>
      <c r="G17" s="72">
        <v>-5577.56</v>
      </c>
      <c r="H17" s="72">
        <v>-5638.85</v>
      </c>
      <c r="I17" s="72">
        <v>-5638.85</v>
      </c>
      <c r="J17" s="72">
        <v>-61.289999999999964</v>
      </c>
      <c r="K17" s="72">
        <v>0</v>
      </c>
    </row>
    <row r="18" spans="1:11">
      <c r="A18" s="56" t="s">
        <v>49</v>
      </c>
      <c r="B18" s="56" t="s">
        <v>3515</v>
      </c>
      <c r="C18" s="56" t="s">
        <v>3514</v>
      </c>
      <c r="D18" s="57">
        <v>10163750.970000001</v>
      </c>
      <c r="E18" s="56">
        <v>-2142967.69</v>
      </c>
      <c r="F18" s="72">
        <v>8020783.2800000003</v>
      </c>
      <c r="G18" s="72">
        <v>-79977.33</v>
      </c>
      <c r="H18" s="72">
        <v>-80856.2</v>
      </c>
      <c r="I18" s="72">
        <v>-80856.2</v>
      </c>
      <c r="J18" s="72">
        <v>-878.86999999999534</v>
      </c>
      <c r="K18" s="72">
        <v>0</v>
      </c>
    </row>
    <row r="19" spans="1:11">
      <c r="A19" s="56" t="s">
        <v>49</v>
      </c>
      <c r="B19" s="56" t="s">
        <v>3517</v>
      </c>
      <c r="C19" s="56" t="s">
        <v>3516</v>
      </c>
      <c r="D19" s="57">
        <v>432559.86</v>
      </c>
      <c r="E19" s="56">
        <v>-70259.490000000005</v>
      </c>
      <c r="F19" s="72">
        <v>362300.37</v>
      </c>
      <c r="G19" s="72">
        <v>-3626.72</v>
      </c>
      <c r="H19" s="72">
        <v>-3666.57</v>
      </c>
      <c r="I19" s="72">
        <v>-3666.57</v>
      </c>
      <c r="J19" s="72">
        <v>-39.850000000000364</v>
      </c>
      <c r="K19" s="72">
        <v>0</v>
      </c>
    </row>
    <row r="20" spans="1:11">
      <c r="A20" s="56" t="s">
        <v>49</v>
      </c>
      <c r="B20" s="56" t="s">
        <v>3519</v>
      </c>
      <c r="C20" s="56" t="s">
        <v>3518</v>
      </c>
      <c r="D20" s="57">
        <v>20637815.510000002</v>
      </c>
      <c r="E20" s="56">
        <v>-6538059.5199999996</v>
      </c>
      <c r="F20" s="72">
        <v>14099755.99</v>
      </c>
      <c r="G20" s="72">
        <v>-407391.48</v>
      </c>
      <c r="H20" s="72">
        <v>-411868.31</v>
      </c>
      <c r="I20" s="72">
        <v>-411868.31</v>
      </c>
      <c r="J20" s="72">
        <v>-4476.8300000000163</v>
      </c>
      <c r="K20" s="72">
        <v>0</v>
      </c>
    </row>
    <row r="21" spans="1:11">
      <c r="A21" s="56" t="s">
        <v>49</v>
      </c>
      <c r="B21" s="56" t="s">
        <v>3521</v>
      </c>
      <c r="C21" s="56" t="s">
        <v>3520</v>
      </c>
      <c r="D21" s="57">
        <v>17100724.670000002</v>
      </c>
      <c r="E21" s="56">
        <v>-2337682.2999999998</v>
      </c>
      <c r="F21" s="72">
        <v>14763042.369999999</v>
      </c>
      <c r="G21" s="72">
        <v>-148061.37</v>
      </c>
      <c r="H21" s="72">
        <v>-149688.41</v>
      </c>
      <c r="I21" s="72">
        <v>-149688.41</v>
      </c>
      <c r="J21" s="72">
        <v>-1627.0400000000081</v>
      </c>
      <c r="K21" s="72">
        <v>0</v>
      </c>
    </row>
    <row r="22" spans="1:11">
      <c r="A22" s="56" t="s">
        <v>49</v>
      </c>
      <c r="B22" s="56" t="s">
        <v>115</v>
      </c>
      <c r="C22" s="56" t="s">
        <v>114</v>
      </c>
      <c r="D22" s="57">
        <v>34114494.409999996</v>
      </c>
      <c r="E22" s="56">
        <v>-3661050.59</v>
      </c>
      <c r="F22" s="72">
        <v>30453443.82</v>
      </c>
      <c r="G22" s="72">
        <v>-305791.05</v>
      </c>
      <c r="H22" s="72">
        <v>-309151.39</v>
      </c>
      <c r="I22" s="72">
        <v>-309151.39</v>
      </c>
      <c r="J22" s="72">
        <v>-3360.3400000000256</v>
      </c>
      <c r="K22" s="72">
        <v>0</v>
      </c>
    </row>
    <row r="23" spans="1:11">
      <c r="A23" s="56" t="s">
        <v>49</v>
      </c>
      <c r="B23" s="56" t="s">
        <v>117</v>
      </c>
      <c r="C23" s="56" t="s">
        <v>116</v>
      </c>
      <c r="D23" s="57">
        <v>32746746.829999998</v>
      </c>
      <c r="E23" s="56">
        <v>-3514268.62</v>
      </c>
      <c r="F23" s="72">
        <v>29232478.210000001</v>
      </c>
      <c r="G23" s="72">
        <v>-293531.01</v>
      </c>
      <c r="H23" s="72">
        <v>-296756.63</v>
      </c>
      <c r="I23" s="72">
        <v>-296756.63</v>
      </c>
      <c r="J23" s="72">
        <v>-3225.6199999999953</v>
      </c>
      <c r="K23" s="72">
        <v>0</v>
      </c>
    </row>
    <row r="24" spans="1:11">
      <c r="A24" s="56" t="s">
        <v>49</v>
      </c>
      <c r="B24" s="56" t="s">
        <v>119</v>
      </c>
      <c r="C24" s="56" t="s">
        <v>118</v>
      </c>
      <c r="D24" s="57">
        <v>37978353.189999998</v>
      </c>
      <c r="E24" s="56">
        <v>-4075706.67</v>
      </c>
      <c r="F24" s="72">
        <v>33902646.520000003</v>
      </c>
      <c r="G24" s="72">
        <v>-340425.4</v>
      </c>
      <c r="H24" s="72">
        <v>-344166.35</v>
      </c>
      <c r="I24" s="72">
        <v>-344166.34</v>
      </c>
      <c r="J24" s="72">
        <v>-3740.9499999999534</v>
      </c>
      <c r="K24" s="72">
        <v>9.9999999511055648E-3</v>
      </c>
    </row>
    <row r="25" spans="1:11">
      <c r="A25" s="56" t="s">
        <v>49</v>
      </c>
      <c r="B25" s="56" t="s">
        <v>121</v>
      </c>
      <c r="C25" s="56" t="s">
        <v>120</v>
      </c>
      <c r="D25" s="57">
        <v>2882852.74</v>
      </c>
      <c r="E25" s="56">
        <v>-309377.87</v>
      </c>
      <c r="F25" s="72">
        <v>2573474.87</v>
      </c>
      <c r="G25" s="72">
        <v>-25840.94</v>
      </c>
      <c r="H25" s="72">
        <v>-26124.9</v>
      </c>
      <c r="I25" s="72">
        <v>-26124.91</v>
      </c>
      <c r="J25" s="72">
        <v>-283.96000000000276</v>
      </c>
      <c r="K25" s="72">
        <v>-9.9999999983992893E-3</v>
      </c>
    </row>
    <row r="26" spans="1:11">
      <c r="A26" s="56" t="s">
        <v>49</v>
      </c>
      <c r="B26" s="56" t="s">
        <v>123</v>
      </c>
      <c r="C26" s="56" t="s">
        <v>122</v>
      </c>
      <c r="D26" s="57">
        <v>147350.88</v>
      </c>
      <c r="E26" s="56">
        <v>-15429.37</v>
      </c>
      <c r="F26" s="72">
        <v>131921.51</v>
      </c>
      <c r="G26" s="72">
        <v>-1272.96</v>
      </c>
      <c r="H26" s="72">
        <v>-1286.94</v>
      </c>
      <c r="I26" s="72">
        <v>-1286.95</v>
      </c>
      <c r="J26" s="72">
        <v>-13.980000000000018</v>
      </c>
      <c r="K26" s="72">
        <v>-9.9999999999909051E-3</v>
      </c>
    </row>
    <row r="27" spans="1:11">
      <c r="A27" s="56" t="s">
        <v>49</v>
      </c>
      <c r="B27" s="56" t="s">
        <v>1488</v>
      </c>
      <c r="C27" s="56" t="s">
        <v>1487</v>
      </c>
      <c r="D27" s="57">
        <v>136386724</v>
      </c>
      <c r="E27" s="56">
        <v>-66646425.759999998</v>
      </c>
      <c r="F27" s="72">
        <v>69740298.239999995</v>
      </c>
      <c r="G27" s="72">
        <v>-674735.75</v>
      </c>
      <c r="H27" s="72">
        <v>-682150.42</v>
      </c>
      <c r="I27" s="72">
        <v>-682150.43</v>
      </c>
      <c r="J27" s="72">
        <v>-7414.6700000000419</v>
      </c>
      <c r="K27" s="72">
        <v>-1.0000000009313226E-2</v>
      </c>
    </row>
    <row r="28" spans="1:11">
      <c r="A28" s="56" t="s">
        <v>49</v>
      </c>
      <c r="B28" s="56" t="s">
        <v>1490</v>
      </c>
      <c r="C28" s="56" t="s">
        <v>1489</v>
      </c>
      <c r="D28" s="57">
        <v>321867398</v>
      </c>
      <c r="E28" s="56">
        <v>-227758783.03</v>
      </c>
      <c r="F28" s="72">
        <v>94108614.969999999</v>
      </c>
      <c r="G28" s="72">
        <v>-5985992.6699999999</v>
      </c>
      <c r="H28" s="72">
        <v>-6051772.7999999998</v>
      </c>
      <c r="I28" s="72">
        <v>-6051772.8099999996</v>
      </c>
      <c r="J28" s="72">
        <v>-65780.129999999888</v>
      </c>
      <c r="K28" s="72">
        <v>-9.9999997764825821E-3</v>
      </c>
    </row>
    <row r="29" spans="1:11">
      <c r="A29" s="56" t="s">
        <v>49</v>
      </c>
      <c r="B29" s="56" t="s">
        <v>1492</v>
      </c>
      <c r="C29" s="56" t="s">
        <v>1491</v>
      </c>
      <c r="D29" s="57">
        <v>16937990</v>
      </c>
      <c r="E29" s="56">
        <v>-15553688.689999999</v>
      </c>
      <c r="F29" s="72">
        <v>1384301.31</v>
      </c>
      <c r="G29" s="72">
        <v>-537401.81000000006</v>
      </c>
      <c r="H29" s="72">
        <v>0</v>
      </c>
      <c r="I29" s="72">
        <v>0</v>
      </c>
      <c r="J29" s="72">
        <v>537401.81000000006</v>
      </c>
      <c r="K29" s="72">
        <v>0</v>
      </c>
    </row>
    <row r="30" spans="1:11">
      <c r="A30" s="56" t="s">
        <v>49</v>
      </c>
      <c r="B30" s="56" t="s">
        <v>1494</v>
      </c>
      <c r="C30" s="56" t="s">
        <v>1493</v>
      </c>
      <c r="D30" s="57">
        <v>10821493</v>
      </c>
      <c r="E30" s="56">
        <v>-7657470.4900000002</v>
      </c>
      <c r="F30" s="72">
        <v>3164022.51</v>
      </c>
      <c r="G30" s="72">
        <v>-201254.85</v>
      </c>
      <c r="H30" s="72">
        <v>-203466.45</v>
      </c>
      <c r="I30" s="72">
        <v>-203466.44</v>
      </c>
      <c r="J30" s="72">
        <v>-2211.6000000000058</v>
      </c>
      <c r="K30" s="72">
        <v>1.0000000009313226E-2</v>
      </c>
    </row>
    <row r="31" spans="1:11">
      <c r="A31" s="56" t="s">
        <v>49</v>
      </c>
      <c r="B31" s="56" t="s">
        <v>1496</v>
      </c>
      <c r="C31" s="56" t="s">
        <v>1495</v>
      </c>
      <c r="D31" s="57">
        <v>2822998</v>
      </c>
      <c r="E31" s="56">
        <v>-2592281.15</v>
      </c>
      <c r="F31" s="72">
        <v>230716.85</v>
      </c>
      <c r="G31" s="72">
        <v>-89566.95</v>
      </c>
      <c r="H31" s="72">
        <v>0</v>
      </c>
      <c r="I31" s="72">
        <v>0</v>
      </c>
      <c r="J31" s="72">
        <v>89566.95</v>
      </c>
      <c r="K31" s="72">
        <v>0</v>
      </c>
    </row>
    <row r="32" spans="1:11">
      <c r="A32" s="56" t="s">
        <v>49</v>
      </c>
      <c r="B32" s="56" t="s">
        <v>1198</v>
      </c>
      <c r="C32" s="56" t="s">
        <v>1497</v>
      </c>
      <c r="D32" s="57">
        <v>23859418</v>
      </c>
      <c r="E32" s="56">
        <v>-16883325.41</v>
      </c>
      <c r="F32" s="72">
        <v>6976092.5899999999</v>
      </c>
      <c r="G32" s="72">
        <v>-443730.25</v>
      </c>
      <c r="H32" s="72">
        <v>-448606.4</v>
      </c>
      <c r="I32" s="72">
        <v>-448606.41</v>
      </c>
      <c r="J32" s="72">
        <v>-4876.1500000000233</v>
      </c>
      <c r="K32" s="72">
        <v>-9.9999999511055648E-3</v>
      </c>
    </row>
    <row r="33" spans="1:11">
      <c r="A33" s="56" t="s">
        <v>49</v>
      </c>
      <c r="B33" s="56" t="s">
        <v>1203</v>
      </c>
      <c r="C33" s="56" t="s">
        <v>1498</v>
      </c>
      <c r="D33" s="57">
        <v>1881999</v>
      </c>
      <c r="E33" s="56">
        <v>-1728187.71</v>
      </c>
      <c r="F33" s="72">
        <v>153811.29</v>
      </c>
      <c r="G33" s="72">
        <v>-59711.34</v>
      </c>
      <c r="H33" s="72">
        <v>0</v>
      </c>
      <c r="I33" s="72">
        <v>0</v>
      </c>
      <c r="J33" s="72">
        <v>59711.34</v>
      </c>
      <c r="K33" s="72">
        <v>0</v>
      </c>
    </row>
    <row r="34" spans="1:11">
      <c r="A34" s="56" t="s">
        <v>49</v>
      </c>
      <c r="B34" s="56" t="s">
        <v>1500</v>
      </c>
      <c r="C34" s="56" t="s">
        <v>1499</v>
      </c>
      <c r="D34" s="57">
        <v>39277096</v>
      </c>
      <c r="E34" s="56">
        <v>-36067073.170000002</v>
      </c>
      <c r="F34" s="72">
        <v>3210022.83</v>
      </c>
      <c r="G34" s="72">
        <v>-1246168.03</v>
      </c>
      <c r="H34" s="72">
        <v>0</v>
      </c>
      <c r="I34" s="72">
        <v>0</v>
      </c>
      <c r="J34" s="72">
        <v>1246168.03</v>
      </c>
      <c r="K34" s="72">
        <v>0</v>
      </c>
    </row>
    <row r="35" spans="1:11">
      <c r="A35" s="56" t="s">
        <v>49</v>
      </c>
      <c r="B35" s="56" t="s">
        <v>1502</v>
      </c>
      <c r="C35" s="56" t="s">
        <v>1501</v>
      </c>
      <c r="D35" s="57">
        <v>19638548</v>
      </c>
      <c r="E35" s="56">
        <v>-18033536.579999998</v>
      </c>
      <c r="F35" s="72">
        <v>1605011.42</v>
      </c>
      <c r="G35" s="72">
        <v>-623084.02</v>
      </c>
      <c r="H35" s="72">
        <v>0</v>
      </c>
      <c r="I35" s="72">
        <v>0</v>
      </c>
      <c r="J35" s="72">
        <v>623084.02</v>
      </c>
      <c r="K35" s="72">
        <v>0</v>
      </c>
    </row>
    <row r="36" spans="1:11">
      <c r="A36" s="56" t="s">
        <v>49</v>
      </c>
      <c r="B36" s="56" t="s">
        <v>1504</v>
      </c>
      <c r="C36" s="56" t="s">
        <v>1503</v>
      </c>
      <c r="D36" s="57">
        <v>19638548</v>
      </c>
      <c r="E36" s="56">
        <v>-18033536.579999998</v>
      </c>
      <c r="F36" s="72">
        <v>1605011.42</v>
      </c>
      <c r="G36" s="72">
        <v>-623084.02</v>
      </c>
      <c r="H36" s="72">
        <v>0</v>
      </c>
      <c r="I36" s="72">
        <v>0</v>
      </c>
      <c r="J36" s="72">
        <v>623084.02</v>
      </c>
      <c r="K36" s="72">
        <v>0</v>
      </c>
    </row>
    <row r="37" spans="1:11">
      <c r="A37" s="56" t="s">
        <v>49</v>
      </c>
      <c r="B37" s="56" t="s">
        <v>1205</v>
      </c>
      <c r="C37" s="56" t="s">
        <v>1505</v>
      </c>
      <c r="D37" s="57">
        <v>924098</v>
      </c>
      <c r="E37" s="56">
        <v>-848573.67</v>
      </c>
      <c r="F37" s="72">
        <v>75524.33</v>
      </c>
      <c r="G37" s="72">
        <v>-29319.43</v>
      </c>
      <c r="H37" s="72">
        <v>0</v>
      </c>
      <c r="I37" s="72">
        <v>0</v>
      </c>
      <c r="J37" s="72">
        <v>29319.43</v>
      </c>
      <c r="K37" s="72">
        <v>0</v>
      </c>
    </row>
    <row r="38" spans="1:11">
      <c r="A38" s="56" t="s">
        <v>49</v>
      </c>
      <c r="B38" s="56" t="s">
        <v>1282</v>
      </c>
      <c r="C38" s="56" t="s">
        <v>1506</v>
      </c>
      <c r="D38" s="57">
        <v>18625572</v>
      </c>
      <c r="E38" s="56">
        <v>-17103348.68</v>
      </c>
      <c r="F38" s="72">
        <v>1522223.32</v>
      </c>
      <c r="G38" s="72">
        <v>-590944.72</v>
      </c>
      <c r="H38" s="72">
        <v>0</v>
      </c>
      <c r="I38" s="72">
        <v>0</v>
      </c>
      <c r="J38" s="72">
        <v>590944.72</v>
      </c>
      <c r="K38" s="72">
        <v>0</v>
      </c>
    </row>
    <row r="39" spans="1:11">
      <c r="A39" s="56" t="s">
        <v>49</v>
      </c>
      <c r="B39" s="56" t="s">
        <v>1300</v>
      </c>
      <c r="C39" s="56" t="s">
        <v>1507</v>
      </c>
      <c r="D39" s="71">
        <v>4620489</v>
      </c>
      <c r="E39" s="56">
        <v>-4242867.54</v>
      </c>
      <c r="F39" s="56">
        <v>377621.46</v>
      </c>
      <c r="G39" s="56">
        <v>-146597.01</v>
      </c>
      <c r="H39" s="56">
        <v>0</v>
      </c>
      <c r="I39" s="56">
        <v>0</v>
      </c>
      <c r="J39" s="56">
        <v>146597.01</v>
      </c>
      <c r="K39" s="56">
        <v>0</v>
      </c>
    </row>
    <row r="40" spans="1:11">
      <c r="A40" s="56" t="s">
        <v>49</v>
      </c>
      <c r="B40" s="56" t="s">
        <v>1200</v>
      </c>
      <c r="C40" s="56" t="s">
        <v>1508</v>
      </c>
      <c r="D40" s="71">
        <v>924098</v>
      </c>
      <c r="E40" s="56">
        <v>-848573.67</v>
      </c>
      <c r="F40" s="56">
        <v>75524.33</v>
      </c>
      <c r="G40" s="56">
        <v>-29319.43</v>
      </c>
      <c r="H40" s="56">
        <v>0</v>
      </c>
      <c r="I40" s="56">
        <v>0</v>
      </c>
      <c r="J40" s="56">
        <v>29319.43</v>
      </c>
      <c r="K40" s="56">
        <v>0</v>
      </c>
    </row>
    <row r="41" spans="1:11">
      <c r="A41" s="56" t="s">
        <v>49</v>
      </c>
      <c r="B41" s="56" t="s">
        <v>1210</v>
      </c>
      <c r="C41" s="56" t="s">
        <v>1509</v>
      </c>
      <c r="D41" s="71">
        <v>23599404</v>
      </c>
      <c r="E41" s="56">
        <v>-21670681.329999998</v>
      </c>
      <c r="F41" s="56">
        <v>1928722.67</v>
      </c>
      <c r="G41" s="56">
        <v>-748752.47</v>
      </c>
      <c r="H41" s="56">
        <v>0</v>
      </c>
      <c r="I41" s="56">
        <v>0</v>
      </c>
      <c r="J41" s="56">
        <v>748752.47</v>
      </c>
      <c r="K41" s="56">
        <v>0</v>
      </c>
    </row>
    <row r="42" spans="1:11">
      <c r="A42" s="56" t="s">
        <v>49</v>
      </c>
      <c r="B42" s="56" t="s">
        <v>1212</v>
      </c>
      <c r="C42" s="56" t="s">
        <v>1510</v>
      </c>
      <c r="D42" s="71">
        <v>14104013</v>
      </c>
      <c r="E42" s="56">
        <v>-12951325.82</v>
      </c>
      <c r="F42" s="56">
        <v>1152687.18</v>
      </c>
      <c r="G42" s="56">
        <v>-447486.53</v>
      </c>
      <c r="H42" s="56">
        <v>0</v>
      </c>
      <c r="I42" s="56">
        <v>0</v>
      </c>
      <c r="J42" s="56">
        <v>447486.53</v>
      </c>
      <c r="K42" s="56">
        <v>0</v>
      </c>
    </row>
    <row r="43" spans="1:11">
      <c r="A43" s="56" t="s">
        <v>49</v>
      </c>
      <c r="B43" s="56" t="s">
        <v>1512</v>
      </c>
      <c r="C43" s="56" t="s">
        <v>1511</v>
      </c>
      <c r="D43" s="71">
        <v>1567113</v>
      </c>
      <c r="E43" s="56">
        <v>-1439036.58</v>
      </c>
      <c r="F43" s="56">
        <v>128076.42</v>
      </c>
      <c r="G43" s="56">
        <v>-49720.77</v>
      </c>
      <c r="H43" s="56">
        <v>0</v>
      </c>
      <c r="I43" s="56">
        <v>0</v>
      </c>
      <c r="J43" s="56">
        <v>49720.77</v>
      </c>
      <c r="K43" s="56">
        <v>0</v>
      </c>
    </row>
    <row r="44" spans="1:11">
      <c r="A44" s="56" t="s">
        <v>49</v>
      </c>
      <c r="B44" s="56" t="s">
        <v>1214</v>
      </c>
      <c r="C44" s="56" t="s">
        <v>1513</v>
      </c>
      <c r="D44" s="71">
        <v>134930799</v>
      </c>
      <c r="E44" s="56">
        <v>-123903228.5</v>
      </c>
      <c r="F44" s="56">
        <v>11027570.5</v>
      </c>
      <c r="G44" s="56">
        <v>-4281030.55</v>
      </c>
      <c r="H44" s="56">
        <v>0</v>
      </c>
      <c r="I44" s="56">
        <v>0</v>
      </c>
      <c r="J44" s="56">
        <v>4281030.55</v>
      </c>
      <c r="K44" s="56">
        <v>0</v>
      </c>
    </row>
    <row r="45" spans="1:11">
      <c r="A45" s="56" t="s">
        <v>49</v>
      </c>
      <c r="B45" s="56" t="s">
        <v>1302</v>
      </c>
      <c r="C45" s="56" t="s">
        <v>1514</v>
      </c>
      <c r="D45" s="71">
        <v>57875673</v>
      </c>
      <c r="E45" s="56">
        <v>-53145633.100000001</v>
      </c>
      <c r="F45" s="56">
        <v>4730039.9000000004</v>
      </c>
      <c r="G45" s="56">
        <v>-1836256.25</v>
      </c>
      <c r="H45" s="56">
        <v>0</v>
      </c>
      <c r="I45" s="56">
        <v>0</v>
      </c>
      <c r="J45" s="56">
        <v>1836256.25</v>
      </c>
      <c r="K45" s="56">
        <v>0</v>
      </c>
    </row>
    <row r="46" spans="1:11">
      <c r="A46" s="56" t="s">
        <v>49</v>
      </c>
      <c r="B46" s="56" t="s">
        <v>1282</v>
      </c>
      <c r="C46" s="56" t="s">
        <v>1515</v>
      </c>
      <c r="D46" s="71">
        <v>18625572</v>
      </c>
      <c r="E46" s="56">
        <v>-17103348.68</v>
      </c>
      <c r="F46" s="56">
        <v>1522223.32</v>
      </c>
      <c r="G46" s="56">
        <v>-590944.72</v>
      </c>
      <c r="H46" s="56">
        <v>0</v>
      </c>
      <c r="I46" s="56">
        <v>0</v>
      </c>
      <c r="J46" s="56">
        <v>590944.72</v>
      </c>
      <c r="K46" s="56">
        <v>0</v>
      </c>
    </row>
    <row r="47" spans="1:11">
      <c r="A47" s="56" t="s">
        <v>49</v>
      </c>
      <c r="B47" s="56" t="s">
        <v>1517</v>
      </c>
      <c r="C47" s="56" t="s">
        <v>1516</v>
      </c>
      <c r="D47" s="71">
        <v>7234459</v>
      </c>
      <c r="E47" s="56">
        <v>-6643204.0300000003</v>
      </c>
      <c r="F47" s="56">
        <v>591254.97</v>
      </c>
      <c r="G47" s="56">
        <v>-229532.02</v>
      </c>
      <c r="H47" s="56">
        <v>0</v>
      </c>
      <c r="I47" s="56">
        <v>0</v>
      </c>
      <c r="J47" s="56">
        <v>229532.02</v>
      </c>
      <c r="K47" s="56">
        <v>0</v>
      </c>
    </row>
    <row r="48" spans="1:11">
      <c r="A48" s="56" t="s">
        <v>49</v>
      </c>
      <c r="B48" s="56" t="s">
        <v>1519</v>
      </c>
      <c r="C48" s="56" t="s">
        <v>1518</v>
      </c>
      <c r="D48" s="71">
        <v>2893784</v>
      </c>
      <c r="E48" s="56">
        <v>-2657282</v>
      </c>
      <c r="F48" s="56">
        <v>236502</v>
      </c>
      <c r="G48" s="56">
        <v>-91812.800000000003</v>
      </c>
      <c r="H48" s="56">
        <v>0</v>
      </c>
      <c r="I48" s="56">
        <v>0</v>
      </c>
      <c r="J48" s="56">
        <v>91812.800000000003</v>
      </c>
      <c r="K48" s="56">
        <v>0</v>
      </c>
    </row>
    <row r="49" spans="1:11">
      <c r="A49" s="56" t="s">
        <v>49</v>
      </c>
      <c r="B49" s="56" t="s">
        <v>1222</v>
      </c>
      <c r="C49" s="56" t="s">
        <v>1520</v>
      </c>
      <c r="D49" s="71">
        <v>134075431</v>
      </c>
      <c r="E49" s="56">
        <v>-123117767.69</v>
      </c>
      <c r="F49" s="56">
        <v>10957663.310000001</v>
      </c>
      <c r="G49" s="56">
        <v>-4253891.76</v>
      </c>
      <c r="H49" s="56">
        <v>0</v>
      </c>
      <c r="I49" s="56">
        <v>0</v>
      </c>
      <c r="J49" s="56">
        <v>4253891.76</v>
      </c>
      <c r="K49" s="56">
        <v>0</v>
      </c>
    </row>
    <row r="50" spans="1:11">
      <c r="A50" s="56" t="s">
        <v>49</v>
      </c>
      <c r="B50" s="56" t="s">
        <v>1224</v>
      </c>
      <c r="C50" s="56" t="s">
        <v>1521</v>
      </c>
      <c r="D50" s="71">
        <v>94597949</v>
      </c>
      <c r="E50" s="56">
        <v>-46222103.649999999</v>
      </c>
      <c r="F50" s="56">
        <v>48375845.350000001</v>
      </c>
      <c r="G50" s="56">
        <v>-468039.27</v>
      </c>
      <c r="H50" s="56">
        <v>-473182.56</v>
      </c>
      <c r="I50" s="56">
        <v>-473182.56</v>
      </c>
      <c r="J50" s="56">
        <v>-5143.289999999979</v>
      </c>
      <c r="K50" s="56">
        <v>0</v>
      </c>
    </row>
    <row r="51" spans="1:11">
      <c r="A51" s="56" t="s">
        <v>49</v>
      </c>
      <c r="B51" s="56" t="s">
        <v>1230</v>
      </c>
      <c r="C51" s="56" t="s">
        <v>1522</v>
      </c>
      <c r="D51" s="71">
        <v>623391297</v>
      </c>
      <c r="E51" s="56">
        <v>-304599172.38</v>
      </c>
      <c r="F51" s="56">
        <v>318792124.62</v>
      </c>
      <c r="G51" s="56">
        <v>-3084333.37</v>
      </c>
      <c r="H51" s="56">
        <v>-3118227.13</v>
      </c>
      <c r="I51" s="56">
        <v>-3118227.14</v>
      </c>
      <c r="J51" s="56">
        <v>-33893.759999999776</v>
      </c>
      <c r="K51" s="56">
        <v>-1.0000000242143869E-2</v>
      </c>
    </row>
    <row r="52" spans="1:11">
      <c r="A52" s="56" t="s">
        <v>49</v>
      </c>
      <c r="B52" s="56" t="s">
        <v>1524</v>
      </c>
      <c r="C52" s="56" t="s">
        <v>1523</v>
      </c>
      <c r="D52" s="71">
        <v>311695649</v>
      </c>
      <c r="E52" s="56">
        <v>-193338594.72</v>
      </c>
      <c r="F52" s="56">
        <v>118357054.28</v>
      </c>
      <c r="G52" s="56">
        <v>-4100077.48</v>
      </c>
      <c r="H52" s="56">
        <v>-4145133.28</v>
      </c>
      <c r="I52" s="56">
        <v>-4145133.28</v>
      </c>
      <c r="J52" s="56">
        <v>-45055.799999999814</v>
      </c>
      <c r="K52" s="56">
        <v>0</v>
      </c>
    </row>
    <row r="53" spans="1:11">
      <c r="A53" s="56" t="s">
        <v>49</v>
      </c>
      <c r="B53" s="56" t="s">
        <v>1226</v>
      </c>
      <c r="C53" s="56" t="s">
        <v>1525</v>
      </c>
      <c r="D53" s="71">
        <v>197337160</v>
      </c>
      <c r="E53" s="56">
        <v>-181209267.31999999</v>
      </c>
      <c r="F53" s="56">
        <v>16127892.68</v>
      </c>
      <c r="G53" s="56">
        <v>-6261034.6799999997</v>
      </c>
      <c r="H53" s="56">
        <v>0</v>
      </c>
      <c r="I53" s="56">
        <v>0</v>
      </c>
      <c r="J53" s="56">
        <v>6261034.6799999997</v>
      </c>
      <c r="K53" s="56">
        <v>0</v>
      </c>
    </row>
    <row r="54" spans="1:11">
      <c r="A54" s="56" t="s">
        <v>49</v>
      </c>
      <c r="B54" s="56" t="s">
        <v>1527</v>
      </c>
      <c r="C54" s="56" t="s">
        <v>1526</v>
      </c>
      <c r="D54" s="71">
        <v>48552151</v>
      </c>
      <c r="E54" s="56">
        <v>-30115930.75</v>
      </c>
      <c r="F54" s="56">
        <v>18436220.25</v>
      </c>
      <c r="G54" s="56">
        <v>-638660.13</v>
      </c>
      <c r="H54" s="56">
        <v>-645678.37</v>
      </c>
      <c r="I54" s="56">
        <v>-645678.38</v>
      </c>
      <c r="J54" s="56">
        <v>-7018.2399999999907</v>
      </c>
      <c r="K54" s="56">
        <v>-1.0000000009313226E-2</v>
      </c>
    </row>
    <row r="55" spans="1:11">
      <c r="A55" s="56" t="s">
        <v>49</v>
      </c>
      <c r="B55" s="56" t="s">
        <v>1232</v>
      </c>
      <c r="C55" s="56" t="s">
        <v>1528</v>
      </c>
      <c r="D55" s="71">
        <v>115060944</v>
      </c>
      <c r="E55" s="56">
        <v>-56220657.119999997</v>
      </c>
      <c r="F55" s="56">
        <v>58840286.880000003</v>
      </c>
      <c r="G55" s="56">
        <v>-569283.39</v>
      </c>
      <c r="H55" s="56">
        <v>-575539.24</v>
      </c>
      <c r="I55" s="56">
        <v>-575539.25</v>
      </c>
      <c r="J55" s="56">
        <v>-6255.8499999999767</v>
      </c>
      <c r="K55" s="56">
        <v>-1.0000000009313226E-2</v>
      </c>
    </row>
    <row r="56" spans="1:11">
      <c r="A56" s="56" t="s">
        <v>49</v>
      </c>
      <c r="B56" s="56" t="s">
        <v>1220</v>
      </c>
      <c r="C56" s="56" t="s">
        <v>1529</v>
      </c>
      <c r="D56" s="71">
        <v>30901335</v>
      </c>
      <c r="E56" s="56">
        <v>-28375843</v>
      </c>
      <c r="F56" s="56">
        <v>2525492</v>
      </c>
      <c r="G56" s="56">
        <v>-980425.25</v>
      </c>
      <c r="H56" s="56">
        <v>0</v>
      </c>
      <c r="I56" s="56">
        <v>0</v>
      </c>
      <c r="J56" s="56">
        <v>980425.25</v>
      </c>
      <c r="K56" s="56">
        <v>0</v>
      </c>
    </row>
    <row r="57" spans="1:11">
      <c r="A57" s="56" t="s">
        <v>49</v>
      </c>
      <c r="B57" s="56" t="s">
        <v>1234</v>
      </c>
      <c r="C57" s="56" t="s">
        <v>1530</v>
      </c>
      <c r="D57" s="71">
        <v>366180898</v>
      </c>
      <c r="E57" s="56">
        <v>-187251162.52000001</v>
      </c>
      <c r="F57" s="56">
        <v>178929735.47999999</v>
      </c>
      <c r="G57" s="56">
        <v>-1722423.15</v>
      </c>
      <c r="H57" s="56">
        <v>-1741350.87</v>
      </c>
      <c r="I57" s="56">
        <v>-1741350.88</v>
      </c>
      <c r="J57" s="56">
        <v>-18927.720000000205</v>
      </c>
      <c r="K57" s="56">
        <v>-9.9999997764825821E-3</v>
      </c>
    </row>
    <row r="58" spans="1:11">
      <c r="A58" s="56" t="s">
        <v>49</v>
      </c>
      <c r="B58" s="56" t="s">
        <v>1240</v>
      </c>
      <c r="C58" s="56" t="s">
        <v>1531</v>
      </c>
      <c r="D58" s="71">
        <v>23616477</v>
      </c>
      <c r="E58" s="56">
        <v>-21686358.960000001</v>
      </c>
      <c r="F58" s="56">
        <v>1930118.04</v>
      </c>
      <c r="G58" s="56">
        <v>-749294.19</v>
      </c>
      <c r="H58" s="56">
        <v>0</v>
      </c>
      <c r="I58" s="56">
        <v>0</v>
      </c>
      <c r="J58" s="56">
        <v>749294.19</v>
      </c>
      <c r="K58" s="56">
        <v>0</v>
      </c>
    </row>
    <row r="59" spans="1:11">
      <c r="A59" s="56" t="s">
        <v>49</v>
      </c>
      <c r="B59" s="56" t="s">
        <v>1238</v>
      </c>
      <c r="C59" s="56" t="s">
        <v>1532</v>
      </c>
      <c r="D59" s="71">
        <v>14089375</v>
      </c>
      <c r="E59" s="56">
        <v>-12937884.199999999</v>
      </c>
      <c r="F59" s="56">
        <v>1151490.8</v>
      </c>
      <c r="G59" s="56">
        <v>-447022.05</v>
      </c>
      <c r="H59" s="56">
        <v>0</v>
      </c>
      <c r="I59" s="56">
        <v>0</v>
      </c>
      <c r="J59" s="56">
        <v>447022.05</v>
      </c>
      <c r="K59" s="56">
        <v>0</v>
      </c>
    </row>
    <row r="60" spans="1:11">
      <c r="A60" s="56" t="s">
        <v>49</v>
      </c>
      <c r="B60" s="56" t="s">
        <v>1534</v>
      </c>
      <c r="C60" s="56" t="s">
        <v>1533</v>
      </c>
      <c r="D60" s="71">
        <v>284517168</v>
      </c>
      <c r="E60" s="56">
        <v>-201329132.00999999</v>
      </c>
      <c r="F60" s="56">
        <v>83188035.989999995</v>
      </c>
      <c r="G60" s="56">
        <v>-5291364.3899999997</v>
      </c>
      <c r="H60" s="56">
        <v>-5349511.24</v>
      </c>
      <c r="I60" s="56">
        <v>-5349511.25</v>
      </c>
      <c r="J60" s="56">
        <v>-58146.850000000559</v>
      </c>
      <c r="K60" s="56">
        <v>-9.9999997764825821E-3</v>
      </c>
    </row>
    <row r="61" spans="1:11">
      <c r="A61" s="56" t="s">
        <v>49</v>
      </c>
      <c r="B61" s="56" t="s">
        <v>1303</v>
      </c>
      <c r="C61" s="56" t="s">
        <v>1535</v>
      </c>
      <c r="D61" s="71">
        <v>9272188</v>
      </c>
      <c r="E61" s="56">
        <v>-8514394.3100000005</v>
      </c>
      <c r="F61" s="56">
        <v>757793.69</v>
      </c>
      <c r="G61" s="56">
        <v>-294184.28999999998</v>
      </c>
      <c r="H61" s="56">
        <v>0</v>
      </c>
      <c r="I61" s="56">
        <v>0</v>
      </c>
      <c r="J61" s="56">
        <v>294184.28999999998</v>
      </c>
      <c r="K61" s="56">
        <v>0</v>
      </c>
    </row>
    <row r="62" spans="1:11">
      <c r="A62" s="56" t="s">
        <v>49</v>
      </c>
      <c r="B62" s="56" t="s">
        <v>1537</v>
      </c>
      <c r="C62" s="56" t="s">
        <v>1536</v>
      </c>
      <c r="D62" s="71">
        <v>54114851</v>
      </c>
      <c r="E62" s="56">
        <v>-38292578.630000003</v>
      </c>
      <c r="F62" s="56">
        <v>15822272.369999999</v>
      </c>
      <c r="G62" s="56">
        <v>-1006411.65</v>
      </c>
      <c r="H62" s="56">
        <v>-1017471.11</v>
      </c>
      <c r="I62" s="56">
        <v>-1017471.12</v>
      </c>
      <c r="J62" s="56">
        <v>-11059.459999999963</v>
      </c>
      <c r="K62" s="56">
        <v>-1.0000000009313226E-2</v>
      </c>
    </row>
    <row r="63" spans="1:11">
      <c r="A63" s="56" t="s">
        <v>49</v>
      </c>
      <c r="B63" s="56" t="s">
        <v>1539</v>
      </c>
      <c r="C63" s="56" t="s">
        <v>1538</v>
      </c>
      <c r="D63" s="71">
        <v>5767979</v>
      </c>
      <c r="E63" s="56">
        <v>-3577762.51</v>
      </c>
      <c r="F63" s="56">
        <v>2190216.4900000002</v>
      </c>
      <c r="G63" s="56">
        <v>-75872.600000000006</v>
      </c>
      <c r="H63" s="56">
        <v>-76706.36</v>
      </c>
      <c r="I63" s="56">
        <v>-76706.36</v>
      </c>
      <c r="J63" s="56">
        <v>-833.75999999999476</v>
      </c>
      <c r="K63" s="56">
        <v>0</v>
      </c>
    </row>
    <row r="64" spans="1:11">
      <c r="A64" s="56" t="s">
        <v>49</v>
      </c>
      <c r="B64" s="56" t="s">
        <v>1541</v>
      </c>
      <c r="C64" s="56" t="s">
        <v>1540</v>
      </c>
      <c r="D64" s="71">
        <v>5767979</v>
      </c>
      <c r="E64" s="56">
        <v>-3577762.51</v>
      </c>
      <c r="F64" s="56">
        <v>2190216.4900000002</v>
      </c>
      <c r="G64" s="56">
        <v>-75872.600000000006</v>
      </c>
      <c r="H64" s="56">
        <v>-76706.36</v>
      </c>
      <c r="I64" s="56">
        <v>-76706.36</v>
      </c>
      <c r="J64" s="56">
        <v>-833.75999999999476</v>
      </c>
      <c r="K64" s="56">
        <v>0</v>
      </c>
    </row>
    <row r="65" spans="1:11">
      <c r="A65" s="56" t="s">
        <v>49</v>
      </c>
      <c r="B65" s="56" t="s">
        <v>1543</v>
      </c>
      <c r="C65" s="56" t="s">
        <v>1542</v>
      </c>
      <c r="D65" s="71">
        <v>480665</v>
      </c>
      <c r="E65" s="56">
        <v>-298146.81</v>
      </c>
      <c r="F65" s="56">
        <v>182518.19</v>
      </c>
      <c r="G65" s="56">
        <v>-6322.72</v>
      </c>
      <c r="H65" s="56">
        <v>-6392.21</v>
      </c>
      <c r="I65" s="56">
        <v>-6392.2</v>
      </c>
      <c r="J65" s="56">
        <v>-69.489999999999782</v>
      </c>
      <c r="K65" s="56">
        <v>1.0000000000218279E-2</v>
      </c>
    </row>
    <row r="66" spans="1:11">
      <c r="A66" s="56" t="s">
        <v>49</v>
      </c>
      <c r="B66" s="56" t="s">
        <v>1549</v>
      </c>
      <c r="C66" s="56" t="s">
        <v>1548</v>
      </c>
      <c r="D66" s="71">
        <v>538613054</v>
      </c>
      <c r="E66" s="56">
        <v>-263175137.19</v>
      </c>
      <c r="F66" s="56">
        <v>275437916.81</v>
      </c>
      <c r="G66" s="56">
        <v>-2664878.75</v>
      </c>
      <c r="H66" s="56">
        <v>-2694163.12</v>
      </c>
      <c r="I66" s="56">
        <v>-2694163.13</v>
      </c>
      <c r="J66" s="56">
        <v>-29284.370000000112</v>
      </c>
      <c r="K66" s="56">
        <v>-9.9999997764825821E-3</v>
      </c>
    </row>
    <row r="67" spans="1:11">
      <c r="A67" s="56" t="s">
        <v>49</v>
      </c>
      <c r="B67" s="56" t="s">
        <v>1250</v>
      </c>
      <c r="C67" s="56" t="s">
        <v>1550</v>
      </c>
      <c r="D67" s="71">
        <v>568307365</v>
      </c>
      <c r="E67" s="56">
        <v>-277684262.61000001</v>
      </c>
      <c r="F67" s="56">
        <v>290623102.38999999</v>
      </c>
      <c r="G67" s="56">
        <v>-2811796.35</v>
      </c>
      <c r="H67" s="56">
        <v>-2842695.21</v>
      </c>
      <c r="I67" s="56">
        <v>-2842695.21</v>
      </c>
      <c r="J67" s="56">
        <v>-30898.85999999987</v>
      </c>
      <c r="K67" s="56">
        <v>0</v>
      </c>
    </row>
    <row r="68" spans="1:11">
      <c r="A68" s="56" t="s">
        <v>49</v>
      </c>
      <c r="B68" s="56" t="s">
        <v>1552</v>
      </c>
      <c r="C68" s="56" t="s">
        <v>1551</v>
      </c>
      <c r="D68" s="71">
        <v>24848586</v>
      </c>
      <c r="E68" s="56">
        <v>-12141425.060000001</v>
      </c>
      <c r="F68" s="56">
        <v>12707160.939999999</v>
      </c>
      <c r="G68" s="56">
        <v>-122942.56</v>
      </c>
      <c r="H68" s="56">
        <v>-124293.58</v>
      </c>
      <c r="I68" s="56">
        <v>-124293.58</v>
      </c>
      <c r="J68" s="56">
        <v>-1351.0200000000041</v>
      </c>
      <c r="K68" s="56">
        <v>0</v>
      </c>
    </row>
    <row r="69" spans="1:11">
      <c r="A69" s="56" t="s">
        <v>49</v>
      </c>
      <c r="B69" s="56" t="s">
        <v>1254</v>
      </c>
      <c r="C69" s="56" t="s">
        <v>1553</v>
      </c>
      <c r="D69" s="71">
        <v>19484749</v>
      </c>
      <c r="E69" s="56">
        <v>-17892307.23</v>
      </c>
      <c r="F69" s="56">
        <v>1592441.77</v>
      </c>
      <c r="G69" s="56">
        <v>-618204.31999999995</v>
      </c>
      <c r="H69" s="56">
        <v>0</v>
      </c>
      <c r="I69" s="56">
        <v>0</v>
      </c>
      <c r="J69" s="56">
        <v>618204.31999999995</v>
      </c>
      <c r="K69" s="56">
        <v>0</v>
      </c>
    </row>
    <row r="70" spans="1:11">
      <c r="A70" s="56" t="s">
        <v>49</v>
      </c>
      <c r="B70" s="56" t="s">
        <v>1256</v>
      </c>
      <c r="C70" s="56" t="s">
        <v>1554</v>
      </c>
      <c r="D70" s="71">
        <v>11921213</v>
      </c>
      <c r="E70" s="56">
        <v>-5824899.1500000004</v>
      </c>
      <c r="F70" s="56">
        <v>6096313.8499999996</v>
      </c>
      <c r="G70" s="56">
        <v>-58982.21</v>
      </c>
      <c r="H70" s="56">
        <v>-59630.37</v>
      </c>
      <c r="I70" s="56">
        <v>-59630.36</v>
      </c>
      <c r="J70" s="56">
        <v>-648.16000000000349</v>
      </c>
      <c r="K70" s="56">
        <v>1.0000000002037268E-2</v>
      </c>
    </row>
    <row r="71" spans="1:11">
      <c r="A71" s="56" t="s">
        <v>49</v>
      </c>
      <c r="B71" s="56" t="s">
        <v>1556</v>
      </c>
      <c r="C71" s="56" t="s">
        <v>1555</v>
      </c>
      <c r="D71" s="71">
        <v>24403033</v>
      </c>
      <c r="E71" s="56">
        <v>-11923720.42</v>
      </c>
      <c r="F71" s="56">
        <v>12479312.58</v>
      </c>
      <c r="G71" s="56">
        <v>-120738.12</v>
      </c>
      <c r="H71" s="56">
        <v>-122064.9</v>
      </c>
      <c r="I71" s="56">
        <v>-122064.91</v>
      </c>
      <c r="J71" s="56">
        <v>-1326.7799999999988</v>
      </c>
      <c r="K71" s="56">
        <v>-1.0000000009313226E-2</v>
      </c>
    </row>
    <row r="72" spans="1:11">
      <c r="A72" s="56" t="s">
        <v>49</v>
      </c>
      <c r="B72" s="56" t="s">
        <v>1558</v>
      </c>
      <c r="C72" s="56" t="s">
        <v>1557</v>
      </c>
      <c r="D72" s="71">
        <v>43927913</v>
      </c>
      <c r="E72" s="56">
        <v>-21463895.789999999</v>
      </c>
      <c r="F72" s="56">
        <v>22464017.210000001</v>
      </c>
      <c r="G72" s="56">
        <v>-217340.74</v>
      </c>
      <c r="H72" s="56">
        <v>-219729.11</v>
      </c>
      <c r="I72" s="56">
        <v>-219729.1</v>
      </c>
      <c r="J72" s="56">
        <v>-2388.3699999999953</v>
      </c>
      <c r="K72" s="56">
        <v>9.9999999802093953E-3</v>
      </c>
    </row>
    <row r="73" spans="1:11">
      <c r="A73" s="56" t="s">
        <v>49</v>
      </c>
      <c r="B73" s="56" t="s">
        <v>1560</v>
      </c>
      <c r="C73" s="56" t="s">
        <v>1559</v>
      </c>
      <c r="D73" s="71">
        <v>52154794</v>
      </c>
      <c r="E73" s="56">
        <v>-25483684</v>
      </c>
      <c r="F73" s="56">
        <v>26671110</v>
      </c>
      <c r="G73" s="56">
        <v>-258044.63</v>
      </c>
      <c r="H73" s="56">
        <v>-260880.28</v>
      </c>
      <c r="I73" s="56">
        <v>-260880.28</v>
      </c>
      <c r="J73" s="56">
        <v>-2835.6499999999942</v>
      </c>
      <c r="K73" s="56">
        <v>0</v>
      </c>
    </row>
    <row r="74" spans="1:11">
      <c r="A74" s="56" t="s">
        <v>49</v>
      </c>
      <c r="B74" s="56" t="s">
        <v>1562</v>
      </c>
      <c r="C74" s="56" t="s">
        <v>1561</v>
      </c>
      <c r="D74" s="71">
        <v>10543505</v>
      </c>
      <c r="E74" s="56">
        <v>-5151728.5</v>
      </c>
      <c r="F74" s="56">
        <v>5391776.5</v>
      </c>
      <c r="G74" s="56">
        <v>-52165.77</v>
      </c>
      <c r="H74" s="56">
        <v>-52739.02</v>
      </c>
      <c r="I74" s="56">
        <v>-52739.02</v>
      </c>
      <c r="J74" s="56">
        <v>-573.25</v>
      </c>
      <c r="K74" s="56">
        <v>0</v>
      </c>
    </row>
    <row r="75" spans="1:11">
      <c r="A75" s="56" t="s">
        <v>49</v>
      </c>
      <c r="B75" s="56" t="s">
        <v>1564</v>
      </c>
      <c r="C75" s="56" t="s">
        <v>1563</v>
      </c>
      <c r="D75" s="71">
        <v>23074781</v>
      </c>
      <c r="E75" s="56">
        <v>-11274715.359999999</v>
      </c>
      <c r="F75" s="56">
        <v>11800065.640000001</v>
      </c>
      <c r="G75" s="56">
        <v>-114166.36</v>
      </c>
      <c r="H75" s="56">
        <v>-115420.93</v>
      </c>
      <c r="I75" s="56">
        <v>-115420.94</v>
      </c>
      <c r="J75" s="56">
        <v>-1254.5699999999924</v>
      </c>
      <c r="K75" s="56">
        <v>-1.0000000009313226E-2</v>
      </c>
    </row>
    <row r="76" spans="1:11">
      <c r="A76" s="56" t="s">
        <v>49</v>
      </c>
      <c r="B76" s="56" t="s">
        <v>1566</v>
      </c>
      <c r="C76" s="56" t="s">
        <v>1565</v>
      </c>
      <c r="D76" s="71">
        <v>18515892</v>
      </c>
      <c r="E76" s="56">
        <v>-9047167.0600000005</v>
      </c>
      <c r="F76" s="56">
        <v>9468724.9399999995</v>
      </c>
      <c r="G76" s="56">
        <v>-91610.5</v>
      </c>
      <c r="H76" s="56">
        <v>-92617.2</v>
      </c>
      <c r="I76" s="56">
        <v>-92617.2</v>
      </c>
      <c r="J76" s="56">
        <v>-1006.6999999999971</v>
      </c>
      <c r="K76" s="56">
        <v>0</v>
      </c>
    </row>
    <row r="77" spans="1:11">
      <c r="A77" s="56" t="s">
        <v>49</v>
      </c>
      <c r="B77" s="56" t="s">
        <v>1568</v>
      </c>
      <c r="C77" s="56" t="s">
        <v>1567</v>
      </c>
      <c r="D77" s="71">
        <v>27882399</v>
      </c>
      <c r="E77" s="56">
        <v>-13623795.65</v>
      </c>
      <c r="F77" s="56">
        <v>14258603.35</v>
      </c>
      <c r="G77" s="56">
        <v>-137952.85999999999</v>
      </c>
      <c r="H77" s="56">
        <v>-139468.82999999999</v>
      </c>
      <c r="I77" s="56">
        <v>-139468.82999999999</v>
      </c>
      <c r="J77" s="56">
        <v>-1515.9700000000012</v>
      </c>
      <c r="K77" s="56">
        <v>0</v>
      </c>
    </row>
    <row r="78" spans="1:11">
      <c r="A78" s="56" t="s">
        <v>49</v>
      </c>
      <c r="B78" s="56" t="s">
        <v>1266</v>
      </c>
      <c r="C78" s="56" t="s">
        <v>1569</v>
      </c>
      <c r="D78" s="71">
        <v>44117514</v>
      </c>
      <c r="E78" s="56">
        <v>-21556538.100000001</v>
      </c>
      <c r="F78" s="56">
        <v>22560975.899999999</v>
      </c>
      <c r="G78" s="56">
        <v>-218278.83</v>
      </c>
      <c r="H78" s="56">
        <v>-220677.49</v>
      </c>
      <c r="I78" s="56">
        <v>-220677.5</v>
      </c>
      <c r="J78" s="56">
        <v>-2398.6600000000035</v>
      </c>
      <c r="K78" s="56">
        <v>-1.0000000009313226E-2</v>
      </c>
    </row>
    <row r="79" spans="1:11">
      <c r="A79" s="56" t="s">
        <v>49</v>
      </c>
      <c r="B79" s="56" t="s">
        <v>1268</v>
      </c>
      <c r="C79" s="56" t="s">
        <v>1570</v>
      </c>
      <c r="D79" s="71">
        <v>123134476</v>
      </c>
      <c r="E79" s="56">
        <v>-60165516.950000003</v>
      </c>
      <c r="F79" s="56">
        <v>62968959.049999997</v>
      </c>
      <c r="G79" s="56">
        <v>-609228.54</v>
      </c>
      <c r="H79" s="56">
        <v>-615923.36</v>
      </c>
      <c r="I79" s="56">
        <v>-615923.36</v>
      </c>
      <c r="J79" s="56">
        <v>-6694.8199999999488</v>
      </c>
      <c r="K79" s="56">
        <v>0</v>
      </c>
    </row>
    <row r="80" spans="1:11">
      <c r="A80" s="56" t="s">
        <v>49</v>
      </c>
      <c r="B80" s="56" t="s">
        <v>1572</v>
      </c>
      <c r="C80" s="56" t="s">
        <v>1571</v>
      </c>
      <c r="D80" s="71">
        <v>24439269</v>
      </c>
      <c r="E80" s="56">
        <v>-11941425.68</v>
      </c>
      <c r="F80" s="56">
        <v>12497843.32</v>
      </c>
      <c r="G80" s="56">
        <v>-120917.4</v>
      </c>
      <c r="H80" s="56">
        <v>-122246.17</v>
      </c>
      <c r="I80" s="56">
        <v>-122246.16</v>
      </c>
      <c r="J80" s="56">
        <v>-1328.7700000000041</v>
      </c>
      <c r="K80" s="56">
        <v>9.9999999947613105E-3</v>
      </c>
    </row>
    <row r="81" spans="1:11">
      <c r="A81" s="56" t="s">
        <v>49</v>
      </c>
      <c r="B81" s="56" t="s">
        <v>1272</v>
      </c>
      <c r="C81" s="56" t="s">
        <v>1573</v>
      </c>
      <c r="D81" s="71">
        <v>14831988</v>
      </c>
      <c r="E81" s="56">
        <v>-9199986.3699999992</v>
      </c>
      <c r="F81" s="56">
        <v>5632001.6299999999</v>
      </c>
      <c r="G81" s="56">
        <v>-195101.54</v>
      </c>
      <c r="H81" s="56">
        <v>-197245.5</v>
      </c>
      <c r="I81" s="56">
        <v>-197245.51</v>
      </c>
      <c r="J81" s="56">
        <v>-2143.9599999999919</v>
      </c>
      <c r="K81" s="56">
        <v>-1.0000000009313226E-2</v>
      </c>
    </row>
    <row r="82" spans="1:11">
      <c r="A82" s="56" t="s">
        <v>49</v>
      </c>
      <c r="B82" s="56" t="s">
        <v>1575</v>
      </c>
      <c r="C82" s="56" t="s">
        <v>1574</v>
      </c>
      <c r="D82" s="71">
        <v>11372495</v>
      </c>
      <c r="E82" s="56">
        <v>-10443048.27</v>
      </c>
      <c r="F82" s="56">
        <v>929446.73</v>
      </c>
      <c r="G82" s="56">
        <v>-360821.98</v>
      </c>
      <c r="H82" s="56">
        <v>0</v>
      </c>
      <c r="I82" s="56">
        <v>0</v>
      </c>
      <c r="J82" s="56">
        <v>360821.98</v>
      </c>
      <c r="K82" s="56">
        <v>0</v>
      </c>
    </row>
    <row r="83" spans="1:11">
      <c r="A83" s="56" t="s">
        <v>49</v>
      </c>
      <c r="B83" s="56" t="s">
        <v>1276</v>
      </c>
      <c r="C83" s="56" t="s">
        <v>1576</v>
      </c>
      <c r="D83" s="71">
        <v>57764265</v>
      </c>
      <c r="E83" s="56">
        <v>-35830021.75</v>
      </c>
      <c r="F83" s="56">
        <v>21934243.25</v>
      </c>
      <c r="G83" s="56">
        <v>-759837.23</v>
      </c>
      <c r="H83" s="56">
        <v>-768187.1</v>
      </c>
      <c r="I83" s="56">
        <v>-768187.09</v>
      </c>
      <c r="J83" s="56">
        <v>-8349.8699999999953</v>
      </c>
      <c r="K83" s="56">
        <v>1.0000000009313226E-2</v>
      </c>
    </row>
    <row r="84" spans="1:11">
      <c r="A84" s="56" t="s">
        <v>49</v>
      </c>
      <c r="B84" s="56" t="s">
        <v>1278</v>
      </c>
      <c r="C84" s="56" t="s">
        <v>1577</v>
      </c>
      <c r="D84" s="71">
        <v>81771367</v>
      </c>
      <c r="E84" s="56">
        <v>-50721148.100000001</v>
      </c>
      <c r="F84" s="56">
        <v>31050218.899999999</v>
      </c>
      <c r="G84" s="56">
        <v>-1075629.2</v>
      </c>
      <c r="H84" s="56">
        <v>-1087449.3</v>
      </c>
      <c r="I84" s="56">
        <v>-1087449.3</v>
      </c>
      <c r="J84" s="56">
        <v>-11820.100000000093</v>
      </c>
      <c r="K84" s="56">
        <v>0</v>
      </c>
    </row>
    <row r="85" spans="1:11">
      <c r="A85" s="56" t="s">
        <v>49</v>
      </c>
      <c r="B85" s="56" t="s">
        <v>1280</v>
      </c>
      <c r="C85" s="56" t="s">
        <v>1578</v>
      </c>
      <c r="D85" s="71">
        <v>9468264</v>
      </c>
      <c r="E85" s="56">
        <v>-5872975.2999999998</v>
      </c>
      <c r="F85" s="56">
        <v>3595288.7</v>
      </c>
      <c r="G85" s="56">
        <v>-124546.55</v>
      </c>
      <c r="H85" s="56">
        <v>-125915.18</v>
      </c>
      <c r="I85" s="56">
        <v>-125915.19</v>
      </c>
      <c r="J85" s="56">
        <v>-1368.6299999999901</v>
      </c>
      <c r="K85" s="56">
        <v>-1.0000000009313226E-2</v>
      </c>
    </row>
    <row r="86" spans="1:11">
      <c r="A86" s="56" t="s">
        <v>49</v>
      </c>
      <c r="B86" s="56" t="s">
        <v>1580</v>
      </c>
      <c r="C86" s="56" t="s">
        <v>1579</v>
      </c>
      <c r="D86" s="71">
        <v>3443005</v>
      </c>
      <c r="E86" s="56">
        <v>-2135627.2200000002</v>
      </c>
      <c r="F86" s="56">
        <v>1307377.78</v>
      </c>
      <c r="G86" s="56">
        <v>-45289.66</v>
      </c>
      <c r="H86" s="56">
        <v>-45787.34</v>
      </c>
      <c r="I86" s="56">
        <v>-45787.34</v>
      </c>
      <c r="J86" s="56">
        <v>-497.67999999999302</v>
      </c>
      <c r="K86" s="56">
        <v>0</v>
      </c>
    </row>
    <row r="87" spans="1:11">
      <c r="A87" s="56" t="s">
        <v>49</v>
      </c>
      <c r="B87" s="56" t="s">
        <v>1284</v>
      </c>
      <c r="C87" s="56" t="s">
        <v>1581</v>
      </c>
      <c r="D87" s="71">
        <v>8607512</v>
      </c>
      <c r="E87" s="56">
        <v>-5339067.8499999996</v>
      </c>
      <c r="F87" s="56">
        <v>3268444.15</v>
      </c>
      <c r="G87" s="56">
        <v>-113224.13</v>
      </c>
      <c r="H87" s="56">
        <v>-114468.35</v>
      </c>
      <c r="I87" s="56">
        <v>-114468.35</v>
      </c>
      <c r="J87" s="56">
        <v>-1244.2200000000012</v>
      </c>
      <c r="K87" s="56">
        <v>0</v>
      </c>
    </row>
    <row r="88" spans="1:11">
      <c r="A88" s="56" t="s">
        <v>49</v>
      </c>
      <c r="B88" s="56" t="s">
        <v>1288</v>
      </c>
      <c r="C88" s="56" t="s">
        <v>1582</v>
      </c>
      <c r="D88" s="71">
        <v>74214170</v>
      </c>
      <c r="E88" s="56">
        <v>-68148823.950000003</v>
      </c>
      <c r="F88" s="56">
        <v>6065346.0499999998</v>
      </c>
      <c r="G88" s="56">
        <v>-2354637.5499999998</v>
      </c>
      <c r="H88" s="56">
        <v>0</v>
      </c>
      <c r="I88" s="56">
        <v>0</v>
      </c>
      <c r="J88" s="56">
        <v>2354637.5499999998</v>
      </c>
      <c r="K88" s="56">
        <v>0</v>
      </c>
    </row>
    <row r="89" spans="1:11">
      <c r="A89" s="56" t="s">
        <v>49</v>
      </c>
      <c r="B89" s="56" t="s">
        <v>1290</v>
      </c>
      <c r="C89" s="56" t="s">
        <v>1583</v>
      </c>
      <c r="D89" s="71">
        <v>12480893</v>
      </c>
      <c r="E89" s="56">
        <v>-7741648.8099999996</v>
      </c>
      <c r="F89" s="56">
        <v>4739244.1900000004</v>
      </c>
      <c r="G89" s="56">
        <v>-164174.99</v>
      </c>
      <c r="H89" s="56">
        <v>-165979.12</v>
      </c>
      <c r="I89" s="56">
        <v>-165979.10999999999</v>
      </c>
      <c r="J89" s="56">
        <v>-1804.1300000000047</v>
      </c>
      <c r="K89" s="56">
        <v>1.0000000009313226E-2</v>
      </c>
    </row>
    <row r="90" spans="1:11">
      <c r="A90" s="56" t="s">
        <v>49</v>
      </c>
      <c r="B90" s="56" t="s">
        <v>1585</v>
      </c>
      <c r="C90" s="56" t="s">
        <v>1584</v>
      </c>
      <c r="D90" s="71">
        <v>88694737</v>
      </c>
      <c r="E90" s="56">
        <v>-43337697.850000001</v>
      </c>
      <c r="F90" s="56">
        <v>45357039.149999999</v>
      </c>
      <c r="G90" s="56">
        <v>-438832.14</v>
      </c>
      <c r="H90" s="56">
        <v>-443654.46</v>
      </c>
      <c r="I90" s="56">
        <v>-443654.47</v>
      </c>
      <c r="J90" s="56">
        <v>-4822.320000000007</v>
      </c>
      <c r="K90" s="56">
        <v>-9.9999999511055648E-3</v>
      </c>
    </row>
    <row r="91" spans="1:11">
      <c r="A91" s="56" t="s">
        <v>49</v>
      </c>
      <c r="B91" s="56" t="s">
        <v>1286</v>
      </c>
      <c r="C91" s="56" t="s">
        <v>1586</v>
      </c>
      <c r="D91" s="71">
        <v>14629223</v>
      </c>
      <c r="E91" s="56">
        <v>-9074215.1500000004</v>
      </c>
      <c r="F91" s="56">
        <v>5555007.8499999996</v>
      </c>
      <c r="G91" s="56">
        <v>-192434.35</v>
      </c>
      <c r="H91" s="56">
        <v>-194549.01</v>
      </c>
      <c r="I91" s="56">
        <v>-194549.01</v>
      </c>
      <c r="J91" s="56">
        <v>-2114.6600000000035</v>
      </c>
      <c r="K91" s="56">
        <v>0</v>
      </c>
    </row>
    <row r="92" spans="1:11">
      <c r="A92" s="56" t="s">
        <v>49</v>
      </c>
      <c r="B92" s="56" t="s">
        <v>1588</v>
      </c>
      <c r="C92" s="56" t="s">
        <v>1587</v>
      </c>
      <c r="D92" s="71">
        <v>2099258</v>
      </c>
      <c r="E92" s="56">
        <v>-1302127.98</v>
      </c>
      <c r="F92" s="56">
        <v>797130.02</v>
      </c>
      <c r="G92" s="56">
        <v>-27613.86</v>
      </c>
      <c r="H92" s="56">
        <v>-27917.3</v>
      </c>
      <c r="I92" s="56">
        <v>-27917.31</v>
      </c>
      <c r="J92" s="56">
        <v>-303.43999999999869</v>
      </c>
      <c r="K92" s="56">
        <v>-1.0000000002037268E-2</v>
      </c>
    </row>
    <row r="93" spans="1:11">
      <c r="A93" s="56" t="s">
        <v>49</v>
      </c>
      <c r="B93" s="56" t="s">
        <v>1306</v>
      </c>
      <c r="C93" s="56" t="s">
        <v>1589</v>
      </c>
      <c r="D93" s="71">
        <v>453495596</v>
      </c>
      <c r="E93" s="56">
        <v>-221585356.81999999</v>
      </c>
      <c r="F93" s="56">
        <v>231910239.18000001</v>
      </c>
      <c r="G93" s="56">
        <v>-2243745.79</v>
      </c>
      <c r="H93" s="56">
        <v>-2268402.34</v>
      </c>
      <c r="I93" s="56">
        <v>-2268402.34</v>
      </c>
      <c r="J93" s="56">
        <v>-24656.549999999814</v>
      </c>
      <c r="K93" s="56">
        <v>0</v>
      </c>
    </row>
    <row r="94" spans="1:11">
      <c r="A94" s="56" t="s">
        <v>49</v>
      </c>
      <c r="B94" s="56" t="s">
        <v>1591</v>
      </c>
      <c r="C94" s="56" t="s">
        <v>1590</v>
      </c>
      <c r="D94" s="71">
        <v>28549391</v>
      </c>
      <c r="E94" s="56">
        <v>-13949699.08</v>
      </c>
      <c r="F94" s="56">
        <v>14599691.92</v>
      </c>
      <c r="G94" s="56">
        <v>-141252.91</v>
      </c>
      <c r="H94" s="56">
        <v>-142805.15</v>
      </c>
      <c r="I94" s="56">
        <v>-142805.14000000001</v>
      </c>
      <c r="J94" s="56">
        <v>-1552.2399999999907</v>
      </c>
      <c r="K94" s="56">
        <v>9.9999999802093953E-3</v>
      </c>
    </row>
    <row r="95" spans="1:11">
      <c r="A95" s="56" t="s">
        <v>49</v>
      </c>
      <c r="B95" s="56" t="s">
        <v>1593</v>
      </c>
      <c r="C95" s="56" t="s">
        <v>1592</v>
      </c>
      <c r="D95" s="71">
        <v>59857813</v>
      </c>
      <c r="E95" s="56">
        <v>-29247505.16</v>
      </c>
      <c r="F95" s="56">
        <v>30610307.84</v>
      </c>
      <c r="G95" s="56">
        <v>-296156.61</v>
      </c>
      <c r="H95" s="56">
        <v>-299411.07</v>
      </c>
      <c r="I95" s="56">
        <v>-299411.08</v>
      </c>
      <c r="J95" s="56">
        <v>-3254.460000000021</v>
      </c>
      <c r="K95" s="56">
        <v>-1.0000000009313226E-2</v>
      </c>
    </row>
    <row r="96" spans="1:11">
      <c r="A96" s="56" t="s">
        <v>49</v>
      </c>
      <c r="B96" s="56" t="s">
        <v>1595</v>
      </c>
      <c r="C96" s="56" t="s">
        <v>1594</v>
      </c>
      <c r="D96" s="71">
        <v>19323851</v>
      </c>
      <c r="E96" s="56">
        <v>-9441949.5899999999</v>
      </c>
      <c r="F96" s="56">
        <v>9881901.4100000001</v>
      </c>
      <c r="G96" s="56">
        <v>-95608</v>
      </c>
      <c r="H96" s="56">
        <v>-96658.64</v>
      </c>
      <c r="I96" s="56">
        <v>-96658.64</v>
      </c>
      <c r="J96" s="56">
        <v>-1050.6399999999994</v>
      </c>
      <c r="K96" s="56">
        <v>0</v>
      </c>
    </row>
    <row r="97" spans="1:11">
      <c r="A97" s="56" t="s">
        <v>49</v>
      </c>
      <c r="B97" s="56" t="s">
        <v>1597</v>
      </c>
      <c r="C97" s="56" t="s">
        <v>1596</v>
      </c>
      <c r="D97" s="71">
        <v>1292880</v>
      </c>
      <c r="E97" s="56">
        <v>-404280.86</v>
      </c>
      <c r="F97" s="56">
        <v>888599.14</v>
      </c>
      <c r="G97" s="56">
        <v>-8771.6299999999992</v>
      </c>
      <c r="H97" s="56">
        <v>-8868.0300000000007</v>
      </c>
      <c r="I97" s="56">
        <v>-8868.02</v>
      </c>
      <c r="J97" s="56">
        <v>-96.400000000001455</v>
      </c>
      <c r="K97" s="56">
        <v>1.0000000000218279E-2</v>
      </c>
    </row>
    <row r="98" spans="1:11">
      <c r="A98" s="56" t="s">
        <v>49</v>
      </c>
      <c r="B98" s="56" t="s">
        <v>1620</v>
      </c>
      <c r="C98" s="56" t="s">
        <v>1619</v>
      </c>
      <c r="D98" s="71">
        <v>139491962</v>
      </c>
      <c r="E98" s="56">
        <v>-128091618.61</v>
      </c>
      <c r="F98" s="56">
        <v>11400343.390000001</v>
      </c>
      <c r="G98" s="56">
        <v>-4425745.29</v>
      </c>
      <c r="H98" s="56">
        <v>0</v>
      </c>
      <c r="I98" s="56">
        <v>0</v>
      </c>
      <c r="J98" s="56">
        <v>4425745.29</v>
      </c>
      <c r="K98" s="56">
        <v>0</v>
      </c>
    </row>
    <row r="99" spans="1:11">
      <c r="A99" s="56" t="s">
        <v>49</v>
      </c>
      <c r="B99" s="56" t="s">
        <v>1622</v>
      </c>
      <c r="C99" s="56" t="s">
        <v>1621</v>
      </c>
      <c r="D99" s="71">
        <v>76498553</v>
      </c>
      <c r="E99" s="56">
        <v>-70246509.810000002</v>
      </c>
      <c r="F99" s="56">
        <v>6252043.1900000004</v>
      </c>
      <c r="G99" s="56">
        <v>-2427115.54</v>
      </c>
      <c r="H99" s="56">
        <v>0</v>
      </c>
      <c r="I99" s="56">
        <v>0</v>
      </c>
      <c r="J99" s="56">
        <v>2427115.54</v>
      </c>
      <c r="K99" s="56">
        <v>0</v>
      </c>
    </row>
    <row r="100" spans="1:11">
      <c r="A100" s="56" t="s">
        <v>49</v>
      </c>
      <c r="B100" s="56" t="s">
        <v>1624</v>
      </c>
      <c r="C100" s="56" t="s">
        <v>1623</v>
      </c>
      <c r="D100" s="71">
        <v>29269614</v>
      </c>
      <c r="E100" s="56">
        <v>-26877478.690000001</v>
      </c>
      <c r="F100" s="56">
        <v>2392135.31</v>
      </c>
      <c r="G100" s="56">
        <v>-928654.61</v>
      </c>
      <c r="H100" s="56">
        <v>0</v>
      </c>
      <c r="I100" s="56">
        <v>0</v>
      </c>
      <c r="J100" s="56">
        <v>928654.61</v>
      </c>
      <c r="K100" s="56">
        <v>0</v>
      </c>
    </row>
    <row r="101" spans="1:11">
      <c r="A101" s="56" t="s">
        <v>49</v>
      </c>
      <c r="B101" s="56" t="s">
        <v>1626</v>
      </c>
      <c r="C101" s="56" t="s">
        <v>1625</v>
      </c>
      <c r="D101" s="71">
        <v>37368138</v>
      </c>
      <c r="E101" s="56">
        <v>-34314129.770000003</v>
      </c>
      <c r="F101" s="56">
        <v>3054008.23</v>
      </c>
      <c r="G101" s="56">
        <v>-1185601.33</v>
      </c>
      <c r="H101" s="56">
        <v>0</v>
      </c>
      <c r="I101" s="56">
        <v>0</v>
      </c>
      <c r="J101" s="56">
        <v>1185601.33</v>
      </c>
      <c r="K101" s="56">
        <v>0</v>
      </c>
    </row>
    <row r="102" spans="1:11">
      <c r="A102" s="56" t="s">
        <v>49</v>
      </c>
      <c r="B102" s="56" t="s">
        <v>1472</v>
      </c>
      <c r="C102" s="56" t="s">
        <v>1471</v>
      </c>
      <c r="D102" s="71">
        <v>277578571</v>
      </c>
      <c r="E102" s="56">
        <v>-135629425.49000001</v>
      </c>
      <c r="F102" s="56">
        <v>141949145.50999999</v>
      </c>
      <c r="G102" s="56">
        <v>-1373366.69</v>
      </c>
      <c r="H102" s="56">
        <v>-1388458.63</v>
      </c>
      <c r="I102" s="56">
        <v>-1388458.64</v>
      </c>
      <c r="J102" s="56">
        <v>-15091.939999999944</v>
      </c>
      <c r="K102" s="56">
        <v>-1.0000000009313226E-2</v>
      </c>
    </row>
    <row r="103" spans="1:11">
      <c r="A103" s="56" t="s">
        <v>49</v>
      </c>
      <c r="B103" s="56" t="s">
        <v>1545</v>
      </c>
      <c r="C103" s="56" t="s">
        <v>1544</v>
      </c>
      <c r="D103" s="71">
        <v>56472151</v>
      </c>
      <c r="E103" s="56">
        <v>-27593215.789999999</v>
      </c>
      <c r="F103" s="56">
        <v>28878935.210000001</v>
      </c>
      <c r="G103" s="56">
        <v>-279405.46999999997</v>
      </c>
      <c r="H103" s="56">
        <v>-282475.86</v>
      </c>
      <c r="I103" s="56">
        <v>-282475.86</v>
      </c>
      <c r="J103" s="56">
        <v>-3070.390000000014</v>
      </c>
      <c r="K103" s="56">
        <v>0</v>
      </c>
    </row>
    <row r="104" spans="1:11">
      <c r="A104" s="56" t="s">
        <v>49</v>
      </c>
      <c r="B104" s="56" t="s">
        <v>1547</v>
      </c>
      <c r="C104" s="56" t="s">
        <v>1546</v>
      </c>
      <c r="D104" s="71">
        <v>29598971</v>
      </c>
      <c r="E104" s="56">
        <v>-14462541.359999999</v>
      </c>
      <c r="F104" s="56">
        <v>15136429.640000001</v>
      </c>
      <c r="G104" s="56">
        <v>-146445.88</v>
      </c>
      <c r="H104" s="56">
        <v>-148055.19</v>
      </c>
      <c r="I104" s="56">
        <v>-148055.18</v>
      </c>
      <c r="J104" s="56">
        <v>-1609.3099999999977</v>
      </c>
      <c r="K104" s="56">
        <v>1.0000000009313226E-2</v>
      </c>
    </row>
    <row r="105" spans="1:11">
      <c r="A105" s="56" t="s">
        <v>49</v>
      </c>
      <c r="B105" s="56" t="s">
        <v>1599</v>
      </c>
      <c r="C105" s="56" t="s">
        <v>1598</v>
      </c>
      <c r="D105" s="71">
        <v>24154364</v>
      </c>
      <c r="E105" s="56">
        <v>-11802216.859999999</v>
      </c>
      <c r="F105" s="56">
        <v>12352147.140000001</v>
      </c>
      <c r="G105" s="56">
        <v>-119507.78</v>
      </c>
      <c r="H105" s="56">
        <v>-120821.06</v>
      </c>
      <c r="I105" s="56">
        <v>-120821.05</v>
      </c>
      <c r="J105" s="56">
        <v>-1313.2799999999988</v>
      </c>
      <c r="K105" s="56">
        <v>9.9999999947613105E-3</v>
      </c>
    </row>
    <row r="106" spans="1:11">
      <c r="A106" s="56" t="s">
        <v>49</v>
      </c>
      <c r="B106" s="56" t="s">
        <v>1601</v>
      </c>
      <c r="C106" s="56" t="s">
        <v>1600</v>
      </c>
      <c r="D106" s="71">
        <v>111709954</v>
      </c>
      <c r="E106" s="56">
        <v>-102580167.44</v>
      </c>
      <c r="F106" s="56">
        <v>9129786.5600000005</v>
      </c>
      <c r="G106" s="56">
        <v>-3544288.86</v>
      </c>
      <c r="H106" s="56">
        <v>0</v>
      </c>
      <c r="I106" s="56">
        <v>0</v>
      </c>
      <c r="J106" s="56">
        <v>3544288.86</v>
      </c>
      <c r="K106" s="56">
        <v>0</v>
      </c>
    </row>
    <row r="107" spans="1:11">
      <c r="A107" s="56" t="s">
        <v>49</v>
      </c>
      <c r="B107" s="56" t="s">
        <v>1603</v>
      </c>
      <c r="C107" s="56" t="s">
        <v>1602</v>
      </c>
      <c r="D107" s="71">
        <v>225736866</v>
      </c>
      <c r="E107" s="56">
        <v>-111663311.76000001</v>
      </c>
      <c r="F107" s="56">
        <v>114073554.23999999</v>
      </c>
      <c r="G107" s="56">
        <v>-1102237.8899999999</v>
      </c>
      <c r="H107" s="56">
        <v>-1114350.3899999999</v>
      </c>
      <c r="I107" s="56">
        <v>-1114350.3799999999</v>
      </c>
      <c r="J107" s="56">
        <v>-12112.5</v>
      </c>
      <c r="K107" s="56">
        <v>1.0000000009313226E-2</v>
      </c>
    </row>
    <row r="108" spans="1:11">
      <c r="A108" s="56" t="s">
        <v>49</v>
      </c>
      <c r="B108" s="56" t="s">
        <v>1605</v>
      </c>
      <c r="C108" s="56" t="s">
        <v>1604</v>
      </c>
      <c r="D108" s="71">
        <v>11981533</v>
      </c>
      <c r="E108" s="56">
        <v>-11002311.060000001</v>
      </c>
      <c r="F108" s="56">
        <v>979221.94</v>
      </c>
      <c r="G108" s="56">
        <v>-380145.29</v>
      </c>
      <c r="H108" s="56">
        <v>0</v>
      </c>
      <c r="I108" s="56">
        <v>0</v>
      </c>
      <c r="J108" s="56">
        <v>380145.29</v>
      </c>
      <c r="K108" s="56">
        <v>0</v>
      </c>
    </row>
    <row r="109" spans="1:11">
      <c r="A109" s="56" t="s">
        <v>49</v>
      </c>
      <c r="B109" s="56" t="s">
        <v>1607</v>
      </c>
      <c r="C109" s="56" t="s">
        <v>1606</v>
      </c>
      <c r="D109" s="71">
        <v>343568690</v>
      </c>
      <c r="E109" s="56">
        <v>-167872756.69</v>
      </c>
      <c r="F109" s="56">
        <v>175695933.31</v>
      </c>
      <c r="G109" s="56">
        <v>-1699869.48</v>
      </c>
      <c r="H109" s="56">
        <v>-1718549.36</v>
      </c>
      <c r="I109" s="56">
        <v>-1718549.36</v>
      </c>
      <c r="J109" s="56">
        <v>-18679.880000000121</v>
      </c>
      <c r="K109" s="56">
        <v>0</v>
      </c>
    </row>
    <row r="110" spans="1:11">
      <c r="A110" s="56" t="s">
        <v>49</v>
      </c>
      <c r="B110" s="56" t="s">
        <v>1609</v>
      </c>
      <c r="C110" s="56" t="s">
        <v>1608</v>
      </c>
      <c r="D110" s="71">
        <v>66465484</v>
      </c>
      <c r="E110" s="56">
        <v>-61033419.5</v>
      </c>
      <c r="F110" s="56">
        <v>5432064.5</v>
      </c>
      <c r="G110" s="56">
        <v>-2108790.2999999998</v>
      </c>
      <c r="H110" s="56">
        <v>0</v>
      </c>
      <c r="I110" s="56">
        <v>0</v>
      </c>
      <c r="J110" s="56">
        <v>2108790.2999999998</v>
      </c>
      <c r="K110" s="56">
        <v>0</v>
      </c>
    </row>
    <row r="111" spans="1:11">
      <c r="A111" s="56" t="s">
        <v>49</v>
      </c>
      <c r="B111" s="56" t="s">
        <v>1311</v>
      </c>
      <c r="C111" s="56" t="s">
        <v>1610</v>
      </c>
      <c r="D111" s="71">
        <v>64054280</v>
      </c>
      <c r="E111" s="56">
        <v>-58819277.369999997</v>
      </c>
      <c r="F111" s="56">
        <v>5235002.63</v>
      </c>
      <c r="G111" s="56">
        <v>-2032288.63</v>
      </c>
      <c r="H111" s="56">
        <v>0</v>
      </c>
      <c r="I111" s="56">
        <v>0</v>
      </c>
      <c r="J111" s="56">
        <v>2032288.63</v>
      </c>
      <c r="K111" s="56">
        <v>0</v>
      </c>
    </row>
    <row r="112" spans="1:11">
      <c r="A112" s="56" t="s">
        <v>49</v>
      </c>
      <c r="B112" s="56" t="s">
        <v>1612</v>
      </c>
      <c r="C112" s="56" t="s">
        <v>1611</v>
      </c>
      <c r="D112" s="71">
        <v>6328463</v>
      </c>
      <c r="E112" s="56">
        <v>-5811252.9400000004</v>
      </c>
      <c r="F112" s="56">
        <v>517210.06</v>
      </c>
      <c r="G112" s="56">
        <v>-200786.91</v>
      </c>
      <c r="H112" s="56">
        <v>0</v>
      </c>
      <c r="I112" s="56">
        <v>0</v>
      </c>
      <c r="J112" s="56">
        <v>200786.91</v>
      </c>
      <c r="K112" s="56">
        <v>0</v>
      </c>
    </row>
    <row r="113" spans="1:11">
      <c r="A113" s="56" t="s">
        <v>49</v>
      </c>
      <c r="B113" s="56" t="s">
        <v>1614</v>
      </c>
      <c r="C113" s="56" t="s">
        <v>1613</v>
      </c>
      <c r="D113" s="71">
        <v>58178387</v>
      </c>
      <c r="E113" s="56">
        <v>-53423607.039999999</v>
      </c>
      <c r="F113" s="56">
        <v>4754779.96</v>
      </c>
      <c r="G113" s="56">
        <v>-1845860.61</v>
      </c>
      <c r="H113" s="56">
        <v>0</v>
      </c>
      <c r="I113" s="56">
        <v>0</v>
      </c>
      <c r="J113" s="56">
        <v>1845860.61</v>
      </c>
      <c r="K113" s="56">
        <v>0</v>
      </c>
    </row>
    <row r="114" spans="1:11">
      <c r="A114" s="56" t="s">
        <v>49</v>
      </c>
      <c r="B114" s="56" t="s">
        <v>1616</v>
      </c>
      <c r="C114" s="56" t="s">
        <v>1615</v>
      </c>
      <c r="D114" s="71">
        <v>603236857</v>
      </c>
      <c r="E114" s="56">
        <v>-293381288.43000001</v>
      </c>
      <c r="F114" s="56">
        <v>309855568.56999999</v>
      </c>
      <c r="G114" s="56">
        <v>-2999308.16</v>
      </c>
      <c r="H114" s="56">
        <v>-3032267.59</v>
      </c>
      <c r="I114" s="56">
        <v>-3032267.59</v>
      </c>
      <c r="J114" s="56">
        <v>-32959.429999999702</v>
      </c>
      <c r="K114" s="56">
        <v>0</v>
      </c>
    </row>
    <row r="115" spans="1:11">
      <c r="A115" s="56" t="s">
        <v>49</v>
      </c>
      <c r="B115" s="56" t="s">
        <v>1620</v>
      </c>
      <c r="C115" s="56" t="s">
        <v>1627</v>
      </c>
      <c r="D115" s="71">
        <v>10348964</v>
      </c>
      <c r="E115" s="56">
        <v>-9503167.9800000004</v>
      </c>
      <c r="F115" s="56">
        <v>845796.02</v>
      </c>
      <c r="G115" s="56">
        <v>-328347.82</v>
      </c>
      <c r="H115" s="56">
        <v>0</v>
      </c>
      <c r="I115" s="56">
        <v>0</v>
      </c>
      <c r="J115" s="56">
        <v>328347.82</v>
      </c>
      <c r="K115" s="56">
        <v>0</v>
      </c>
    </row>
    <row r="116" spans="1:11">
      <c r="A116" s="56" t="s">
        <v>49</v>
      </c>
      <c r="B116" s="56" t="s">
        <v>1152</v>
      </c>
      <c r="C116" s="56" t="s">
        <v>1473</v>
      </c>
      <c r="D116" s="71">
        <v>65828145</v>
      </c>
      <c r="E116" s="56">
        <v>-40831885.259999998</v>
      </c>
      <c r="F116" s="56">
        <v>24996259.739999998</v>
      </c>
      <c r="G116" s="56">
        <v>-865910.38</v>
      </c>
      <c r="H116" s="56">
        <v>-875425.88</v>
      </c>
      <c r="I116" s="56">
        <v>-875425.88</v>
      </c>
      <c r="J116" s="56">
        <v>-9515.5</v>
      </c>
      <c r="K116" s="56">
        <v>0</v>
      </c>
    </row>
    <row r="117" spans="1:11">
      <c r="A117" s="56" t="s">
        <v>49</v>
      </c>
      <c r="B117" s="56" t="s">
        <v>1475</v>
      </c>
      <c r="C117" s="56" t="s">
        <v>1474</v>
      </c>
      <c r="D117" s="71">
        <v>12503307</v>
      </c>
      <c r="E117" s="56">
        <v>-11481441.74</v>
      </c>
      <c r="F117" s="56">
        <v>1021865.26</v>
      </c>
      <c r="G117" s="56">
        <v>-396699.91</v>
      </c>
      <c r="H117" s="56">
        <v>0</v>
      </c>
      <c r="I117" s="56">
        <v>0</v>
      </c>
      <c r="J117" s="56">
        <v>396699.91</v>
      </c>
      <c r="K117" s="56">
        <v>0</v>
      </c>
    </row>
    <row r="118" spans="1:11">
      <c r="A118" s="56" t="s">
        <v>49</v>
      </c>
      <c r="B118" s="56" t="s">
        <v>1478</v>
      </c>
      <c r="C118" s="56" t="s">
        <v>1477</v>
      </c>
      <c r="D118" s="71">
        <v>159607008</v>
      </c>
      <c r="E118" s="56">
        <v>-99001044.099999994</v>
      </c>
      <c r="F118" s="56">
        <v>60605963.899999999</v>
      </c>
      <c r="G118" s="56">
        <v>-2099487.4300000002</v>
      </c>
      <c r="H118" s="56">
        <v>-2122558.7200000002</v>
      </c>
      <c r="I118" s="56">
        <v>-2122558.7200000002</v>
      </c>
      <c r="J118" s="56">
        <v>-23071.290000000037</v>
      </c>
      <c r="K118" s="56">
        <v>0</v>
      </c>
    </row>
    <row r="119" spans="1:11">
      <c r="A119" s="56" t="s">
        <v>49</v>
      </c>
      <c r="B119" s="56" t="s">
        <v>1480</v>
      </c>
      <c r="C119" s="56" t="s">
        <v>1479</v>
      </c>
      <c r="D119" s="71">
        <v>182072160</v>
      </c>
      <c r="E119" s="56">
        <v>-88963431.75</v>
      </c>
      <c r="F119" s="56">
        <v>93108728.25</v>
      </c>
      <c r="G119" s="56">
        <v>-900832.66</v>
      </c>
      <c r="H119" s="56">
        <v>-910731.92</v>
      </c>
      <c r="I119" s="56">
        <v>-910731.92</v>
      </c>
      <c r="J119" s="56">
        <v>-9899.2600000000093</v>
      </c>
      <c r="K119" s="56">
        <v>0</v>
      </c>
    </row>
    <row r="120" spans="1:11">
      <c r="A120" s="56" t="s">
        <v>49</v>
      </c>
      <c r="B120" s="56" t="s">
        <v>1482</v>
      </c>
      <c r="C120" s="56" t="s">
        <v>1481</v>
      </c>
      <c r="D120" s="71">
        <v>21579670</v>
      </c>
      <c r="E120" s="56">
        <v>-13385439.140000001</v>
      </c>
      <c r="F120" s="56">
        <v>8194230.8600000003</v>
      </c>
      <c r="G120" s="56">
        <v>-283861.25</v>
      </c>
      <c r="H120" s="56">
        <v>-286980.59999999998</v>
      </c>
      <c r="I120" s="56">
        <v>-286980.61</v>
      </c>
      <c r="J120" s="56">
        <v>-3119.3499999999767</v>
      </c>
      <c r="K120" s="56">
        <v>-1.0000000009313226E-2</v>
      </c>
    </row>
    <row r="121" spans="1:11">
      <c r="A121" s="56" t="s">
        <v>49</v>
      </c>
      <c r="B121" s="56" t="s">
        <v>1484</v>
      </c>
      <c r="C121" s="56" t="s">
        <v>1483</v>
      </c>
      <c r="D121" s="71">
        <v>1941565</v>
      </c>
      <c r="E121" s="56">
        <v>-1204314.21</v>
      </c>
      <c r="F121" s="56">
        <v>737250.79</v>
      </c>
      <c r="G121" s="56">
        <v>-25539.54</v>
      </c>
      <c r="H121" s="56">
        <v>-25820.2</v>
      </c>
      <c r="I121" s="56">
        <v>-25820.2</v>
      </c>
      <c r="J121" s="56">
        <v>-280.65999999999985</v>
      </c>
      <c r="K121" s="56">
        <v>0</v>
      </c>
    </row>
    <row r="122" spans="1:11">
      <c r="A122" s="56" t="s">
        <v>49</v>
      </c>
      <c r="B122" s="56" t="s">
        <v>1486</v>
      </c>
      <c r="C122" s="56" t="s">
        <v>1485</v>
      </c>
      <c r="D122" s="71">
        <v>664746</v>
      </c>
      <c r="E122" s="56">
        <v>-412328.49</v>
      </c>
      <c r="F122" s="56">
        <v>252417.51</v>
      </c>
      <c r="G122" s="56">
        <v>-8744.15</v>
      </c>
      <c r="H122" s="56">
        <v>-8840.23</v>
      </c>
      <c r="I122" s="56">
        <v>-8840.24</v>
      </c>
      <c r="J122" s="56">
        <v>-96.079999999999927</v>
      </c>
      <c r="K122" s="56">
        <v>-1.0000000000218279E-2</v>
      </c>
    </row>
    <row r="123" spans="1:11">
      <c r="A123" s="56" t="s">
        <v>49</v>
      </c>
      <c r="B123" s="56" t="s">
        <v>1488</v>
      </c>
      <c r="C123" s="56" t="s">
        <v>1637</v>
      </c>
      <c r="D123" s="71">
        <v>136687657</v>
      </c>
      <c r="E123" s="56">
        <v>-65596532.390000001</v>
      </c>
      <c r="F123" s="56">
        <v>71091124.609999999</v>
      </c>
      <c r="G123" s="56">
        <v>-684062.18</v>
      </c>
      <c r="H123" s="56">
        <v>-691579.34</v>
      </c>
      <c r="I123" s="56">
        <v>-691579.35</v>
      </c>
      <c r="J123" s="56">
        <v>-7517.1599999999162</v>
      </c>
      <c r="K123" s="56">
        <v>-1.0000000009313226E-2</v>
      </c>
    </row>
    <row r="124" spans="1:11">
      <c r="A124" s="56" t="s">
        <v>49</v>
      </c>
      <c r="B124" s="56" t="s">
        <v>1490</v>
      </c>
      <c r="C124" s="56" t="s">
        <v>1638</v>
      </c>
      <c r="D124" s="71">
        <v>322983460</v>
      </c>
      <c r="E124" s="56">
        <v>-225007084.87</v>
      </c>
      <c r="F124" s="56">
        <v>97976375.129999995</v>
      </c>
      <c r="G124" s="56">
        <v>-5966566.8200000003</v>
      </c>
      <c r="H124" s="56">
        <v>-6032133.4900000002</v>
      </c>
      <c r="I124" s="56">
        <v>-6032133.4900000002</v>
      </c>
      <c r="J124" s="56">
        <v>-65566.669999999925</v>
      </c>
      <c r="K124" s="56">
        <v>0</v>
      </c>
    </row>
    <row r="125" spans="1:11">
      <c r="A125" s="56" t="s">
        <v>49</v>
      </c>
      <c r="B125" s="56" t="s">
        <v>1492</v>
      </c>
      <c r="C125" s="56" t="s">
        <v>1639</v>
      </c>
      <c r="D125" s="71">
        <v>16996721</v>
      </c>
      <c r="E125" s="56">
        <v>-15260599.359999999</v>
      </c>
      <c r="F125" s="56">
        <v>1736121.64</v>
      </c>
      <c r="G125" s="56">
        <v>-527137.18000000005</v>
      </c>
      <c r="H125" s="56">
        <v>-359148.41</v>
      </c>
      <c r="I125" s="56">
        <v>0</v>
      </c>
      <c r="J125" s="56">
        <v>167988.77000000008</v>
      </c>
      <c r="K125" s="56">
        <v>359148.41</v>
      </c>
    </row>
    <row r="126" spans="1:11">
      <c r="A126" s="56" t="s">
        <v>49</v>
      </c>
      <c r="B126" s="56" t="s">
        <v>1494</v>
      </c>
      <c r="C126" s="56" t="s">
        <v>1640</v>
      </c>
      <c r="D126" s="71">
        <v>10859017</v>
      </c>
      <c r="E126" s="56">
        <v>-7564956.2199999997</v>
      </c>
      <c r="F126" s="56">
        <v>3294060.78</v>
      </c>
      <c r="G126" s="56">
        <v>-200601.77</v>
      </c>
      <c r="H126" s="56">
        <v>-202806.18</v>
      </c>
      <c r="I126" s="56">
        <v>-202806.18</v>
      </c>
      <c r="J126" s="56">
        <v>-2204.4100000000035</v>
      </c>
      <c r="K126" s="56">
        <v>0</v>
      </c>
    </row>
    <row r="127" spans="1:11">
      <c r="A127" s="56" t="s">
        <v>49</v>
      </c>
      <c r="B127" s="56" t="s">
        <v>1496</v>
      </c>
      <c r="C127" s="56" t="s">
        <v>1641</v>
      </c>
      <c r="D127" s="71">
        <v>2832787</v>
      </c>
      <c r="E127" s="56">
        <v>-2543433.39</v>
      </c>
      <c r="F127" s="56">
        <v>289353.61</v>
      </c>
      <c r="G127" s="56">
        <v>-87856.19</v>
      </c>
      <c r="H127" s="56">
        <v>-59858.07</v>
      </c>
      <c r="I127" s="56">
        <v>0</v>
      </c>
      <c r="J127" s="56">
        <v>27998.120000000003</v>
      </c>
      <c r="K127" s="56">
        <v>59858.07</v>
      </c>
    </row>
    <row r="128" spans="1:11">
      <c r="A128" s="56" t="s">
        <v>49</v>
      </c>
      <c r="B128" s="56" t="s">
        <v>1198</v>
      </c>
      <c r="C128" s="56" t="s">
        <v>1642</v>
      </c>
      <c r="D128" s="71">
        <v>23942149</v>
      </c>
      <c r="E128" s="56">
        <v>-16679346.720000001</v>
      </c>
      <c r="F128" s="56">
        <v>7262802.2800000003</v>
      </c>
      <c r="G128" s="56">
        <v>-442290.25</v>
      </c>
      <c r="H128" s="56">
        <v>-447150.58</v>
      </c>
      <c r="I128" s="56">
        <v>-447150.58</v>
      </c>
      <c r="J128" s="56">
        <v>-4860.3300000000163</v>
      </c>
      <c r="K128" s="56">
        <v>0</v>
      </c>
    </row>
    <row r="129" spans="1:11">
      <c r="A129" s="56" t="s">
        <v>49</v>
      </c>
      <c r="B129" s="56" t="s">
        <v>1203</v>
      </c>
      <c r="C129" s="56" t="s">
        <v>1643</v>
      </c>
      <c r="D129" s="71">
        <v>1888525</v>
      </c>
      <c r="E129" s="56">
        <v>-1695622.58</v>
      </c>
      <c r="F129" s="56">
        <v>192902.42</v>
      </c>
      <c r="G129" s="56">
        <v>-58570.79</v>
      </c>
      <c r="H129" s="56">
        <v>-39905.379999999997</v>
      </c>
      <c r="I129" s="56">
        <v>0</v>
      </c>
      <c r="J129" s="56">
        <v>18665.410000000003</v>
      </c>
      <c r="K129" s="56">
        <v>39905.379999999997</v>
      </c>
    </row>
    <row r="130" spans="1:11">
      <c r="A130" s="56" t="s">
        <v>49</v>
      </c>
      <c r="B130" s="56" t="s">
        <v>1500</v>
      </c>
      <c r="C130" s="56" t="s">
        <v>1644</v>
      </c>
      <c r="D130" s="71">
        <v>39413287</v>
      </c>
      <c r="E130" s="56">
        <v>-35387436.25</v>
      </c>
      <c r="F130" s="56">
        <v>4025850.75</v>
      </c>
      <c r="G130" s="56">
        <v>-1222365.77</v>
      </c>
      <c r="H130" s="56">
        <v>-832820.63</v>
      </c>
      <c r="I130" s="56">
        <v>0</v>
      </c>
      <c r="J130" s="56">
        <v>389545.14</v>
      </c>
      <c r="K130" s="56">
        <v>832820.63</v>
      </c>
    </row>
    <row r="131" spans="1:11">
      <c r="A131" s="56" t="s">
        <v>49</v>
      </c>
      <c r="B131" s="56" t="s">
        <v>1502</v>
      </c>
      <c r="C131" s="56" t="s">
        <v>1645</v>
      </c>
      <c r="D131" s="71">
        <v>19706644</v>
      </c>
      <c r="E131" s="56">
        <v>-17693718.609999999</v>
      </c>
      <c r="F131" s="56">
        <v>2012925.39</v>
      </c>
      <c r="G131" s="56">
        <v>-611182.88</v>
      </c>
      <c r="H131" s="56">
        <v>-416410.31</v>
      </c>
      <c r="I131" s="56">
        <v>0</v>
      </c>
      <c r="J131" s="56">
        <v>194772.57</v>
      </c>
      <c r="K131" s="56">
        <v>416410.31</v>
      </c>
    </row>
    <row r="132" spans="1:11">
      <c r="A132" s="56" t="s">
        <v>49</v>
      </c>
      <c r="B132" s="56" t="s">
        <v>1504</v>
      </c>
      <c r="C132" s="56" t="s">
        <v>1646</v>
      </c>
      <c r="D132" s="71">
        <v>19706644</v>
      </c>
      <c r="E132" s="56">
        <v>-17693718.609999999</v>
      </c>
      <c r="F132" s="56">
        <v>2012925.39</v>
      </c>
      <c r="G132" s="56">
        <v>-611182.88</v>
      </c>
      <c r="H132" s="56">
        <v>-416410.31</v>
      </c>
      <c r="I132" s="56">
        <v>0</v>
      </c>
      <c r="J132" s="56">
        <v>194772.57</v>
      </c>
      <c r="K132" s="56">
        <v>416410.31</v>
      </c>
    </row>
    <row r="133" spans="1:11">
      <c r="A133" s="56" t="s">
        <v>49</v>
      </c>
      <c r="B133" s="56" t="s">
        <v>1205</v>
      </c>
      <c r="C133" s="56" t="s">
        <v>1647</v>
      </c>
      <c r="D133" s="71">
        <v>927302</v>
      </c>
      <c r="E133" s="56">
        <v>-832583.18</v>
      </c>
      <c r="F133" s="56">
        <v>94718.82</v>
      </c>
      <c r="G133" s="56">
        <v>-28759.4</v>
      </c>
      <c r="H133" s="56">
        <v>-19594.32</v>
      </c>
      <c r="I133" s="56">
        <v>0</v>
      </c>
      <c r="J133" s="56">
        <v>9165.0800000000017</v>
      </c>
      <c r="K133" s="56">
        <v>19594.32</v>
      </c>
    </row>
    <row r="134" spans="1:11">
      <c r="A134" s="56" t="s">
        <v>49</v>
      </c>
      <c r="B134" s="56" t="s">
        <v>1282</v>
      </c>
      <c r="C134" s="56" t="s">
        <v>1648</v>
      </c>
      <c r="D134" s="71">
        <v>18690155</v>
      </c>
      <c r="E134" s="56">
        <v>-16781058.34</v>
      </c>
      <c r="F134" s="56">
        <v>1909096.66</v>
      </c>
      <c r="G134" s="56">
        <v>-579657.46</v>
      </c>
      <c r="H134" s="56">
        <v>-394931.45</v>
      </c>
      <c r="I134" s="56">
        <v>0</v>
      </c>
      <c r="J134" s="56">
        <v>184726.00999999995</v>
      </c>
      <c r="K134" s="56">
        <v>394931.45</v>
      </c>
    </row>
    <row r="135" spans="1:11">
      <c r="A135" s="56" t="s">
        <v>49</v>
      </c>
      <c r="B135" s="56" t="s">
        <v>1300</v>
      </c>
      <c r="C135" s="56" t="s">
        <v>1649</v>
      </c>
      <c r="D135" s="71">
        <v>4636511</v>
      </c>
      <c r="E135" s="56">
        <v>-4162916.89</v>
      </c>
      <c r="F135" s="56">
        <v>473594.11</v>
      </c>
      <c r="G135" s="56">
        <v>-143796.99</v>
      </c>
      <c r="H135" s="56">
        <v>-97971.57</v>
      </c>
      <c r="I135" s="56">
        <v>0</v>
      </c>
      <c r="J135" s="56">
        <v>45825.419999999984</v>
      </c>
      <c r="K135" s="56">
        <v>97971.57</v>
      </c>
    </row>
    <row r="136" spans="1:11">
      <c r="A136" s="56" t="s">
        <v>49</v>
      </c>
      <c r="B136" s="56" t="s">
        <v>1651</v>
      </c>
      <c r="C136" s="56" t="s">
        <v>1650</v>
      </c>
      <c r="D136" s="71">
        <v>927302</v>
      </c>
      <c r="E136" s="56">
        <v>-832583.18</v>
      </c>
      <c r="F136" s="56">
        <v>94718.82</v>
      </c>
      <c r="G136" s="56">
        <v>-28759.4</v>
      </c>
      <c r="H136" s="56">
        <v>-19594.32</v>
      </c>
      <c r="I136" s="56">
        <v>0</v>
      </c>
      <c r="J136" s="56">
        <v>9165.0800000000017</v>
      </c>
      <c r="K136" s="56">
        <v>19594.32</v>
      </c>
    </row>
    <row r="137" spans="1:11">
      <c r="A137" s="56" t="s">
        <v>49</v>
      </c>
      <c r="B137" s="56" t="s">
        <v>1210</v>
      </c>
      <c r="C137" s="56" t="s">
        <v>1652</v>
      </c>
      <c r="D137" s="71">
        <v>23681234</v>
      </c>
      <c r="E137" s="56">
        <v>-21262326.010000002</v>
      </c>
      <c r="F137" s="56">
        <v>2418907.9900000002</v>
      </c>
      <c r="G137" s="56">
        <v>-734451.06</v>
      </c>
      <c r="H137" s="56">
        <v>-500395.23</v>
      </c>
      <c r="I137" s="56">
        <v>0</v>
      </c>
      <c r="J137" s="56">
        <v>234055.83000000007</v>
      </c>
      <c r="K137" s="56">
        <v>500395.23</v>
      </c>
    </row>
    <row r="138" spans="1:11">
      <c r="A138" s="56" t="s">
        <v>49</v>
      </c>
      <c r="B138" s="56" t="s">
        <v>1212</v>
      </c>
      <c r="C138" s="56" t="s">
        <v>1653</v>
      </c>
      <c r="D138" s="71">
        <v>14152918</v>
      </c>
      <c r="E138" s="56">
        <v>-12707275.140000001</v>
      </c>
      <c r="F138" s="56">
        <v>1445642.86</v>
      </c>
      <c r="G138" s="56">
        <v>-438939.37</v>
      </c>
      <c r="H138" s="56">
        <v>-299057.59000000003</v>
      </c>
      <c r="I138" s="56">
        <v>0</v>
      </c>
      <c r="J138" s="56">
        <v>139881.77999999997</v>
      </c>
      <c r="K138" s="56">
        <v>299057.59000000003</v>
      </c>
    </row>
    <row r="139" spans="1:11">
      <c r="A139" s="56" t="s">
        <v>49</v>
      </c>
      <c r="B139" s="56" t="s">
        <v>1512</v>
      </c>
      <c r="C139" s="56" t="s">
        <v>1654</v>
      </c>
      <c r="D139" s="71">
        <v>1572546</v>
      </c>
      <c r="E139" s="56">
        <v>-1411919.1</v>
      </c>
      <c r="F139" s="56">
        <v>160626.9</v>
      </c>
      <c r="G139" s="56">
        <v>-48771</v>
      </c>
      <c r="H139" s="56">
        <v>-33228.6</v>
      </c>
      <c r="I139" s="56">
        <v>0</v>
      </c>
      <c r="J139" s="56">
        <v>15542.400000000001</v>
      </c>
      <c r="K139" s="56">
        <v>33228.6</v>
      </c>
    </row>
    <row r="140" spans="1:11">
      <c r="A140" s="56" t="s">
        <v>49</v>
      </c>
      <c r="B140" s="56" t="s">
        <v>1214</v>
      </c>
      <c r="C140" s="56" t="s">
        <v>1655</v>
      </c>
      <c r="D140" s="71">
        <v>135398665</v>
      </c>
      <c r="E140" s="56">
        <v>-121568435.28</v>
      </c>
      <c r="F140" s="56">
        <v>13830229.720000001</v>
      </c>
      <c r="G140" s="56">
        <v>-4199261.3</v>
      </c>
      <c r="H140" s="56">
        <v>-2861035.17</v>
      </c>
      <c r="I140" s="56">
        <v>0</v>
      </c>
      <c r="J140" s="56">
        <v>1338226.1299999999</v>
      </c>
      <c r="K140" s="56">
        <v>2861035.17</v>
      </c>
    </row>
    <row r="141" spans="1:11">
      <c r="A141" s="56" t="s">
        <v>49</v>
      </c>
      <c r="B141" s="56" t="s">
        <v>1302</v>
      </c>
      <c r="C141" s="56" t="s">
        <v>1656</v>
      </c>
      <c r="D141" s="71">
        <v>58076354</v>
      </c>
      <c r="E141" s="56">
        <v>-52144173.549999997</v>
      </c>
      <c r="F141" s="56">
        <v>5932180.4500000002</v>
      </c>
      <c r="G141" s="56">
        <v>-1801183.07</v>
      </c>
      <c r="H141" s="56">
        <v>-1227179.68</v>
      </c>
      <c r="I141" s="56">
        <v>0</v>
      </c>
      <c r="J141" s="56">
        <v>574003.39000000013</v>
      </c>
      <c r="K141" s="56">
        <v>1227179.68</v>
      </c>
    </row>
    <row r="142" spans="1:11">
      <c r="A142" s="56" t="s">
        <v>49</v>
      </c>
      <c r="B142" s="56" t="s">
        <v>1282</v>
      </c>
      <c r="C142" s="56" t="s">
        <v>1657</v>
      </c>
      <c r="D142" s="71">
        <v>18690155</v>
      </c>
      <c r="E142" s="56">
        <v>-16781058.34</v>
      </c>
      <c r="F142" s="56">
        <v>1909096.66</v>
      </c>
      <c r="G142" s="56">
        <v>-579657.46</v>
      </c>
      <c r="H142" s="56">
        <v>-394931.45</v>
      </c>
      <c r="I142" s="56">
        <v>0</v>
      </c>
      <c r="J142" s="56">
        <v>184726.00999999995</v>
      </c>
      <c r="K142" s="56">
        <v>394931.45</v>
      </c>
    </row>
    <row r="143" spans="1:11">
      <c r="A143" s="56" t="s">
        <v>49</v>
      </c>
      <c r="B143" s="56" t="s">
        <v>1517</v>
      </c>
      <c r="C143" s="56" t="s">
        <v>1658</v>
      </c>
      <c r="D143" s="71">
        <v>7259544</v>
      </c>
      <c r="E143" s="56">
        <v>-6518021.46</v>
      </c>
      <c r="F143" s="56">
        <v>741522.54</v>
      </c>
      <c r="G143" s="56">
        <v>-225147.88</v>
      </c>
      <c r="H143" s="56">
        <v>-153397.46</v>
      </c>
      <c r="I143" s="56">
        <v>0</v>
      </c>
      <c r="J143" s="56">
        <v>71750.420000000013</v>
      </c>
      <c r="K143" s="56">
        <v>153397.46</v>
      </c>
    </row>
    <row r="144" spans="1:11">
      <c r="A144" s="56" t="s">
        <v>49</v>
      </c>
      <c r="B144" s="56" t="s">
        <v>1519</v>
      </c>
      <c r="C144" s="56" t="s">
        <v>1659</v>
      </c>
      <c r="D144" s="71">
        <v>2903818</v>
      </c>
      <c r="E144" s="56">
        <v>-2607208.9500000002</v>
      </c>
      <c r="F144" s="56">
        <v>296609.05</v>
      </c>
      <c r="G144" s="56">
        <v>-90059.16</v>
      </c>
      <c r="H144" s="56">
        <v>-61358.99</v>
      </c>
      <c r="I144" s="56">
        <v>0</v>
      </c>
      <c r="J144" s="56">
        <v>28700.170000000006</v>
      </c>
      <c r="K144" s="56">
        <v>61358.99</v>
      </c>
    </row>
    <row r="145" spans="1:11">
      <c r="A145" s="56" t="s">
        <v>49</v>
      </c>
      <c r="B145" s="56" t="s">
        <v>1222</v>
      </c>
      <c r="C145" s="56" t="s">
        <v>1660</v>
      </c>
      <c r="D145" s="71">
        <v>134540331</v>
      </c>
      <c r="E145" s="56">
        <v>-120797775.38</v>
      </c>
      <c r="F145" s="56">
        <v>13742555.619999999</v>
      </c>
      <c r="G145" s="56">
        <v>-4172640.88</v>
      </c>
      <c r="H145" s="56">
        <v>-2842898.19</v>
      </c>
      <c r="I145" s="56">
        <v>0</v>
      </c>
      <c r="J145" s="56">
        <v>1329742.69</v>
      </c>
      <c r="K145" s="56">
        <v>2842898.19</v>
      </c>
    </row>
    <row r="146" spans="1:11">
      <c r="A146" s="56" t="s">
        <v>49</v>
      </c>
      <c r="B146" s="56" t="s">
        <v>1224</v>
      </c>
      <c r="C146" s="56" t="s">
        <v>1661</v>
      </c>
      <c r="D146" s="71">
        <v>94925963</v>
      </c>
      <c r="E146" s="56">
        <v>-45608527.189999998</v>
      </c>
      <c r="F146" s="56">
        <v>49317435.810000002</v>
      </c>
      <c r="G146" s="56">
        <v>-474493.86</v>
      </c>
      <c r="H146" s="56">
        <v>-479708.08</v>
      </c>
      <c r="I146" s="56">
        <v>-479708.08</v>
      </c>
      <c r="J146" s="56">
        <v>-5214.2200000000303</v>
      </c>
      <c r="K146" s="56">
        <v>0</v>
      </c>
    </row>
    <row r="147" spans="1:11">
      <c r="A147" s="56" t="s">
        <v>49</v>
      </c>
      <c r="B147" s="56" t="s">
        <v>1230</v>
      </c>
      <c r="C147" s="56" t="s">
        <v>1662</v>
      </c>
      <c r="D147" s="71">
        <v>625552880</v>
      </c>
      <c r="E147" s="56">
        <v>-300555763.98000002</v>
      </c>
      <c r="F147" s="56">
        <v>324997116.01999998</v>
      </c>
      <c r="G147" s="56">
        <v>-3126868.5</v>
      </c>
      <c r="H147" s="56">
        <v>-3161229.7</v>
      </c>
      <c r="I147" s="56">
        <v>-3161229.69</v>
      </c>
      <c r="J147" s="56">
        <v>-34361.200000000186</v>
      </c>
      <c r="K147" s="56">
        <v>1.0000000242143869E-2</v>
      </c>
    </row>
    <row r="148" spans="1:11">
      <c r="A148" s="56" t="s">
        <v>49</v>
      </c>
      <c r="B148" s="56" t="s">
        <v>1524</v>
      </c>
      <c r="C148" s="56" t="s">
        <v>1663</v>
      </c>
      <c r="D148" s="71">
        <v>312776440</v>
      </c>
      <c r="E148" s="56">
        <v>-191204564.53</v>
      </c>
      <c r="F148" s="56">
        <v>121571875.47</v>
      </c>
      <c r="G148" s="56">
        <v>-4114343.95</v>
      </c>
      <c r="H148" s="56">
        <v>-4159556.51</v>
      </c>
      <c r="I148" s="56">
        <v>-4159556.52</v>
      </c>
      <c r="J148" s="56">
        <v>-45212.55999999959</v>
      </c>
      <c r="K148" s="56">
        <v>-1.0000000242143869E-2</v>
      </c>
    </row>
    <row r="149" spans="1:11">
      <c r="A149" s="56" t="s">
        <v>49</v>
      </c>
      <c r="B149" s="56" t="s">
        <v>1226</v>
      </c>
      <c r="C149" s="56" t="s">
        <v>1664</v>
      </c>
      <c r="D149" s="71">
        <v>198021418</v>
      </c>
      <c r="E149" s="56">
        <v>-177794618.08000001</v>
      </c>
      <c r="F149" s="56">
        <v>20226799.920000002</v>
      </c>
      <c r="G149" s="56">
        <v>-6141446.6699999999</v>
      </c>
      <c r="H149" s="56">
        <v>-4184282.35</v>
      </c>
      <c r="I149" s="56">
        <v>0</v>
      </c>
      <c r="J149" s="56">
        <v>1957164.3199999998</v>
      </c>
      <c r="K149" s="56">
        <v>4184282.35</v>
      </c>
    </row>
    <row r="150" spans="1:11">
      <c r="A150" s="56" t="s">
        <v>49</v>
      </c>
      <c r="B150" s="56" t="s">
        <v>1527</v>
      </c>
      <c r="C150" s="56" t="s">
        <v>1665</v>
      </c>
      <c r="D150" s="71">
        <v>48720503</v>
      </c>
      <c r="E150" s="56">
        <v>-29783517.350000001</v>
      </c>
      <c r="F150" s="56">
        <v>18936985.649999999</v>
      </c>
      <c r="G150" s="56">
        <v>-640882.38</v>
      </c>
      <c r="H150" s="56">
        <v>-647925.03</v>
      </c>
      <c r="I150" s="56">
        <v>-647925.04</v>
      </c>
      <c r="J150" s="56">
        <v>-7042.6500000000233</v>
      </c>
      <c r="K150" s="56">
        <v>-1.0000000009313226E-2</v>
      </c>
    </row>
    <row r="151" spans="1:11">
      <c r="A151" s="56" t="s">
        <v>49</v>
      </c>
      <c r="B151" s="56" t="s">
        <v>1232</v>
      </c>
      <c r="C151" s="56" t="s">
        <v>1666</v>
      </c>
      <c r="D151" s="71">
        <v>115459913</v>
      </c>
      <c r="E151" s="56">
        <v>-55474355.030000001</v>
      </c>
      <c r="F151" s="56">
        <v>59985557.969999999</v>
      </c>
      <c r="G151" s="56">
        <v>-577134.19999999995</v>
      </c>
      <c r="H151" s="56">
        <v>-583476.34</v>
      </c>
      <c r="I151" s="56">
        <v>-583476.34</v>
      </c>
      <c r="J151" s="56">
        <v>-6342.140000000014</v>
      </c>
      <c r="K151" s="56">
        <v>0</v>
      </c>
    </row>
    <row r="152" spans="1:11">
      <c r="A152" s="56" t="s">
        <v>49</v>
      </c>
      <c r="B152" s="56" t="s">
        <v>1220</v>
      </c>
      <c r="C152" s="56" t="s">
        <v>1667</v>
      </c>
      <c r="D152" s="71">
        <v>31008484</v>
      </c>
      <c r="E152" s="56">
        <v>-27841137.690000001</v>
      </c>
      <c r="F152" s="56">
        <v>3167346.31</v>
      </c>
      <c r="G152" s="56">
        <v>-961698.77</v>
      </c>
      <c r="H152" s="56">
        <v>-655223.34</v>
      </c>
      <c r="I152" s="56">
        <v>0</v>
      </c>
      <c r="J152" s="56">
        <v>306475.43000000005</v>
      </c>
      <c r="K152" s="56">
        <v>655223.34</v>
      </c>
    </row>
    <row r="153" spans="1:11">
      <c r="A153" s="56" t="s">
        <v>49</v>
      </c>
      <c r="B153" s="56" t="s">
        <v>1234</v>
      </c>
      <c r="C153" s="56" t="s">
        <v>1668</v>
      </c>
      <c r="D153" s="71">
        <v>367450614</v>
      </c>
      <c r="E153" s="56">
        <v>-184884936.46000001</v>
      </c>
      <c r="F153" s="56">
        <v>182565677.53999999</v>
      </c>
      <c r="G153" s="56">
        <v>-1747961.67</v>
      </c>
      <c r="H153" s="56">
        <v>-1767170.04</v>
      </c>
      <c r="I153" s="56">
        <v>-1767170.04</v>
      </c>
      <c r="J153" s="56">
        <v>-19208.370000000112</v>
      </c>
      <c r="K153" s="56">
        <v>0</v>
      </c>
    </row>
    <row r="154" spans="1:11">
      <c r="A154" s="56" t="s">
        <v>49</v>
      </c>
      <c r="B154" s="56" t="s">
        <v>1240</v>
      </c>
      <c r="C154" s="56" t="s">
        <v>1669</v>
      </c>
      <c r="D154" s="71">
        <v>23698366</v>
      </c>
      <c r="E154" s="56">
        <v>-21277708.100000001</v>
      </c>
      <c r="F154" s="56">
        <v>2420657.9</v>
      </c>
      <c r="G154" s="56">
        <v>-734982.38</v>
      </c>
      <c r="H154" s="56">
        <v>-500757.22</v>
      </c>
      <c r="I154" s="56">
        <v>0</v>
      </c>
      <c r="J154" s="56">
        <v>234225.16000000003</v>
      </c>
      <c r="K154" s="56">
        <v>500757.22</v>
      </c>
    </row>
    <row r="155" spans="1:11">
      <c r="A155" s="56" t="s">
        <v>49</v>
      </c>
      <c r="B155" s="56" t="s">
        <v>1238</v>
      </c>
      <c r="C155" s="56" t="s">
        <v>1670</v>
      </c>
      <c r="D155" s="71">
        <v>14138230</v>
      </c>
      <c r="E155" s="56">
        <v>-12694087.49</v>
      </c>
      <c r="F155" s="56">
        <v>1444142.51</v>
      </c>
      <c r="G155" s="56">
        <v>-438483.8</v>
      </c>
      <c r="H155" s="56">
        <v>-298747.21000000002</v>
      </c>
      <c r="I155" s="56">
        <v>0</v>
      </c>
      <c r="J155" s="56">
        <v>139736.58999999997</v>
      </c>
      <c r="K155" s="56">
        <v>298747.21000000002</v>
      </c>
    </row>
    <row r="156" spans="1:11">
      <c r="A156" s="56" t="s">
        <v>49</v>
      </c>
      <c r="B156" s="56" t="s">
        <v>1534</v>
      </c>
      <c r="C156" s="56" t="s">
        <v>1671</v>
      </c>
      <c r="D156" s="71">
        <v>285503719</v>
      </c>
      <c r="E156" s="56">
        <v>-198896746.75</v>
      </c>
      <c r="F156" s="56">
        <v>86606972.25</v>
      </c>
      <c r="G156" s="56">
        <v>-5274192.75</v>
      </c>
      <c r="H156" s="56">
        <v>-5332150.91</v>
      </c>
      <c r="I156" s="56">
        <v>-5332150.92</v>
      </c>
      <c r="J156" s="56">
        <v>-57958.160000000149</v>
      </c>
      <c r="K156" s="56">
        <v>-9.9999997764825821E-3</v>
      </c>
    </row>
    <row r="157" spans="1:11">
      <c r="A157" s="56" t="s">
        <v>49</v>
      </c>
      <c r="B157" s="56" t="s">
        <v>1303</v>
      </c>
      <c r="C157" s="56" t="s">
        <v>1672</v>
      </c>
      <c r="D157" s="71">
        <v>9304339</v>
      </c>
      <c r="E157" s="56">
        <v>-8353951.8600000003</v>
      </c>
      <c r="F157" s="56">
        <v>950387.14</v>
      </c>
      <c r="G157" s="56">
        <v>-288565.28000000003</v>
      </c>
      <c r="H157" s="56">
        <v>-196604.91</v>
      </c>
      <c r="I157" s="56">
        <v>0</v>
      </c>
      <c r="J157" s="56">
        <v>91960.370000000024</v>
      </c>
      <c r="K157" s="56">
        <v>196604.91</v>
      </c>
    </row>
    <row r="158" spans="1:11">
      <c r="A158" s="56" t="s">
        <v>49</v>
      </c>
      <c r="B158" s="56" t="s">
        <v>1537</v>
      </c>
      <c r="C158" s="56" t="s">
        <v>1673</v>
      </c>
      <c r="D158" s="71">
        <v>54302492</v>
      </c>
      <c r="E158" s="56">
        <v>-37829941.390000001</v>
      </c>
      <c r="F158" s="56">
        <v>16472550.609999999</v>
      </c>
      <c r="G158" s="56">
        <v>-1003145.65</v>
      </c>
      <c r="H158" s="56">
        <v>-1014169.22</v>
      </c>
      <c r="I158" s="56">
        <v>-1014169.23</v>
      </c>
      <c r="J158" s="56">
        <v>-11023.569999999949</v>
      </c>
      <c r="K158" s="56">
        <v>-1.0000000009313226E-2</v>
      </c>
    </row>
    <row r="159" spans="1:11">
      <c r="A159" s="56" t="s">
        <v>49</v>
      </c>
      <c r="B159" s="56" t="s">
        <v>1539</v>
      </c>
      <c r="C159" s="56" t="s">
        <v>1674</v>
      </c>
      <c r="D159" s="71">
        <v>5787980</v>
      </c>
      <c r="E159" s="56">
        <v>-3538272.46</v>
      </c>
      <c r="F159" s="56">
        <v>2249707.54</v>
      </c>
      <c r="G159" s="56">
        <v>-76136.61</v>
      </c>
      <c r="H159" s="56">
        <v>-76973.279999999999</v>
      </c>
      <c r="I159" s="56">
        <v>-76973.27</v>
      </c>
      <c r="J159" s="56">
        <v>-836.66999999999825</v>
      </c>
      <c r="K159" s="56">
        <v>9.9999999947613105E-3</v>
      </c>
    </row>
    <row r="160" spans="1:11">
      <c r="A160" s="56" t="s">
        <v>49</v>
      </c>
      <c r="B160" s="56" t="s">
        <v>1541</v>
      </c>
      <c r="C160" s="56" t="s">
        <v>1675</v>
      </c>
      <c r="D160" s="71">
        <v>5787980</v>
      </c>
      <c r="E160" s="56">
        <v>-3538272.46</v>
      </c>
      <c r="F160" s="56">
        <v>2249707.54</v>
      </c>
      <c r="G160" s="56">
        <v>-76136.61</v>
      </c>
      <c r="H160" s="56">
        <v>-76973.279999999999</v>
      </c>
      <c r="I160" s="56">
        <v>-76973.27</v>
      </c>
      <c r="J160" s="56">
        <v>-836.66999999999825</v>
      </c>
      <c r="K160" s="56">
        <v>9.9999999947613105E-3</v>
      </c>
    </row>
    <row r="161" spans="1:11">
      <c r="A161" s="56" t="s">
        <v>49</v>
      </c>
      <c r="B161" s="56" t="s">
        <v>1543</v>
      </c>
      <c r="C161" s="56" t="s">
        <v>1676</v>
      </c>
      <c r="D161" s="71">
        <v>482332</v>
      </c>
      <c r="E161" s="56">
        <v>-294855.99</v>
      </c>
      <c r="F161" s="56">
        <v>187476.01</v>
      </c>
      <c r="G161" s="56">
        <v>-6344.73</v>
      </c>
      <c r="H161" s="56">
        <v>-6414.46</v>
      </c>
      <c r="I161" s="56">
        <v>-6414.45</v>
      </c>
      <c r="J161" s="56">
        <v>-69.730000000000473</v>
      </c>
      <c r="K161" s="56">
        <v>1.0000000000218279E-2</v>
      </c>
    </row>
    <row r="162" spans="1:11">
      <c r="A162" s="56" t="s">
        <v>49</v>
      </c>
      <c r="B162" s="56" t="s">
        <v>1549</v>
      </c>
      <c r="C162" s="56" t="s">
        <v>1679</v>
      </c>
      <c r="D162" s="71">
        <v>540523890</v>
      </c>
      <c r="E162" s="56">
        <v>-259702378.77000001</v>
      </c>
      <c r="F162" s="56">
        <v>280821511.23000002</v>
      </c>
      <c r="G162" s="56">
        <v>-2701845.32</v>
      </c>
      <c r="H162" s="56">
        <v>-2731535.93</v>
      </c>
      <c r="I162" s="56">
        <v>-2731535.94</v>
      </c>
      <c r="J162" s="56">
        <v>-29690.610000000335</v>
      </c>
      <c r="K162" s="56">
        <v>-9.9999997764825821E-3</v>
      </c>
    </row>
    <row r="163" spans="1:11">
      <c r="A163" s="56" t="s">
        <v>49</v>
      </c>
      <c r="B163" s="56" t="s">
        <v>1250</v>
      </c>
      <c r="C163" s="56" t="s">
        <v>1680</v>
      </c>
      <c r="D163" s="71">
        <v>570323546</v>
      </c>
      <c r="E163" s="56">
        <v>-274020046.44999999</v>
      </c>
      <c r="F163" s="56">
        <v>296303499.55000001</v>
      </c>
      <c r="G163" s="56">
        <v>-2850800.93</v>
      </c>
      <c r="H163" s="56">
        <v>-2882128.41</v>
      </c>
      <c r="I163" s="56">
        <v>-2882128.41</v>
      </c>
      <c r="J163" s="56">
        <v>-31327.479999999981</v>
      </c>
      <c r="K163" s="56">
        <v>0</v>
      </c>
    </row>
    <row r="164" spans="1:11">
      <c r="A164" s="56" t="s">
        <v>49</v>
      </c>
      <c r="B164" s="56" t="s">
        <v>1552</v>
      </c>
      <c r="C164" s="56" t="s">
        <v>1681</v>
      </c>
      <c r="D164" s="71">
        <v>24936742</v>
      </c>
      <c r="E164" s="56">
        <v>-11981211.9</v>
      </c>
      <c r="F164" s="56">
        <v>12955530.1</v>
      </c>
      <c r="G164" s="56">
        <v>-124648</v>
      </c>
      <c r="H164" s="56">
        <v>-126017.75</v>
      </c>
      <c r="I164" s="56">
        <v>-126017.75</v>
      </c>
      <c r="J164" s="56">
        <v>-1369.75</v>
      </c>
      <c r="K164" s="56">
        <v>0</v>
      </c>
    </row>
    <row r="165" spans="1:11">
      <c r="A165" s="56" t="s">
        <v>49</v>
      </c>
      <c r="B165" s="56" t="s">
        <v>1254</v>
      </c>
      <c r="C165" s="56" t="s">
        <v>1682</v>
      </c>
      <c r="D165" s="71">
        <v>19553875</v>
      </c>
      <c r="E165" s="56">
        <v>-17556554.109999999</v>
      </c>
      <c r="F165" s="56">
        <v>1997320.89</v>
      </c>
      <c r="G165" s="56">
        <v>-606444.9</v>
      </c>
      <c r="H165" s="56">
        <v>-413182.24</v>
      </c>
      <c r="I165" s="56">
        <v>0</v>
      </c>
      <c r="J165" s="56">
        <v>193262.66000000003</v>
      </c>
      <c r="K165" s="56">
        <v>413182.24</v>
      </c>
    </row>
    <row r="166" spans="1:11">
      <c r="A166" s="56" t="s">
        <v>49</v>
      </c>
      <c r="B166" s="56" t="s">
        <v>1256</v>
      </c>
      <c r="C166" s="56" t="s">
        <v>1683</v>
      </c>
      <c r="D166" s="71">
        <v>11963506</v>
      </c>
      <c r="E166" s="56">
        <v>-5748036.2800000003</v>
      </c>
      <c r="F166" s="56">
        <v>6215469.7199999997</v>
      </c>
      <c r="G166" s="56">
        <v>-59800.4</v>
      </c>
      <c r="H166" s="56">
        <v>-60457.54</v>
      </c>
      <c r="I166" s="56">
        <v>-60457.54</v>
      </c>
      <c r="J166" s="56">
        <v>-657.13999999999942</v>
      </c>
      <c r="K166" s="56">
        <v>0</v>
      </c>
    </row>
    <row r="167" spans="1:11">
      <c r="A167" s="56" t="s">
        <v>49</v>
      </c>
      <c r="B167" s="56" t="s">
        <v>1556</v>
      </c>
      <c r="C167" s="56" t="s">
        <v>1684</v>
      </c>
      <c r="D167" s="71">
        <v>24489608</v>
      </c>
      <c r="E167" s="56">
        <v>-11766380.130000001</v>
      </c>
      <c r="F167" s="56">
        <v>12723227.869999999</v>
      </c>
      <c r="G167" s="56">
        <v>-122412.96</v>
      </c>
      <c r="H167" s="56">
        <v>-123758.17</v>
      </c>
      <c r="I167" s="56">
        <v>-123758.16</v>
      </c>
      <c r="J167" s="56">
        <v>-1345.2099999999919</v>
      </c>
      <c r="K167" s="56">
        <v>9.9999999947613105E-3</v>
      </c>
    </row>
    <row r="168" spans="1:11">
      <c r="A168" s="56" t="s">
        <v>49</v>
      </c>
      <c r="B168" s="56" t="s">
        <v>1558</v>
      </c>
      <c r="C168" s="56" t="s">
        <v>1685</v>
      </c>
      <c r="D168" s="71">
        <v>44083756</v>
      </c>
      <c r="E168" s="56">
        <v>-21180666.280000001</v>
      </c>
      <c r="F168" s="56">
        <v>22903089.719999999</v>
      </c>
      <c r="G168" s="56">
        <v>-220355.65</v>
      </c>
      <c r="H168" s="56">
        <v>-222777.14</v>
      </c>
      <c r="I168" s="56">
        <v>-222777.13</v>
      </c>
      <c r="J168" s="56">
        <v>-2421.4900000000198</v>
      </c>
      <c r="K168" s="56">
        <v>1.0000000009313226E-2</v>
      </c>
    </row>
    <row r="169" spans="1:11">
      <c r="A169" s="56" t="s">
        <v>49</v>
      </c>
      <c r="B169" s="56" t="s">
        <v>1560</v>
      </c>
      <c r="C169" s="56" t="s">
        <v>1686</v>
      </c>
      <c r="D169" s="71">
        <v>52339823</v>
      </c>
      <c r="E169" s="56">
        <v>-25147411.359999999</v>
      </c>
      <c r="F169" s="56">
        <v>27192411.640000001</v>
      </c>
      <c r="G169" s="56">
        <v>-261624.15</v>
      </c>
      <c r="H169" s="56">
        <v>-264499.15000000002</v>
      </c>
      <c r="I169" s="56">
        <v>-264499.14</v>
      </c>
      <c r="J169" s="56">
        <v>-2875.0000000000291</v>
      </c>
      <c r="K169" s="56">
        <v>1.0000000009313226E-2</v>
      </c>
    </row>
    <row r="170" spans="1:11">
      <c r="A170" s="56" t="s">
        <v>49</v>
      </c>
      <c r="B170" s="56" t="s">
        <v>1562</v>
      </c>
      <c r="C170" s="56" t="s">
        <v>1687</v>
      </c>
      <c r="D170" s="71">
        <v>10580910</v>
      </c>
      <c r="E170" s="56">
        <v>-5083748.3099999996</v>
      </c>
      <c r="F170" s="56">
        <v>5497161.6900000004</v>
      </c>
      <c r="G170" s="56">
        <v>-52889.4</v>
      </c>
      <c r="H170" s="56">
        <v>-53470.6</v>
      </c>
      <c r="I170" s="56">
        <v>-53470.6</v>
      </c>
      <c r="J170" s="56">
        <v>-581.19999999999709</v>
      </c>
      <c r="K170" s="56">
        <v>0</v>
      </c>
    </row>
    <row r="171" spans="1:11">
      <c r="A171" s="56" t="s">
        <v>49</v>
      </c>
      <c r="B171" s="56" t="s">
        <v>1564</v>
      </c>
      <c r="C171" s="56" t="s">
        <v>1688</v>
      </c>
      <c r="D171" s="71">
        <v>23156643</v>
      </c>
      <c r="E171" s="56">
        <v>-11125937.970000001</v>
      </c>
      <c r="F171" s="56">
        <v>12030705.029999999</v>
      </c>
      <c r="G171" s="56">
        <v>-115750.05</v>
      </c>
      <c r="H171" s="56">
        <v>-117022.03</v>
      </c>
      <c r="I171" s="56">
        <v>-117022.03</v>
      </c>
      <c r="J171" s="56">
        <v>-1271.9799999999959</v>
      </c>
      <c r="K171" s="56">
        <v>0</v>
      </c>
    </row>
    <row r="172" spans="1:11">
      <c r="A172" s="56" t="s">
        <v>49</v>
      </c>
      <c r="B172" s="56" t="s">
        <v>1566</v>
      </c>
      <c r="C172" s="56" t="s">
        <v>1689</v>
      </c>
      <c r="D172" s="71">
        <v>18581581</v>
      </c>
      <c r="E172" s="56">
        <v>-8927784.7599999998</v>
      </c>
      <c r="F172" s="56">
        <v>9653796.2400000002</v>
      </c>
      <c r="G172" s="56">
        <v>-92881.29</v>
      </c>
      <c r="H172" s="56">
        <v>-93901.96</v>
      </c>
      <c r="I172" s="56">
        <v>-93901.97</v>
      </c>
      <c r="J172" s="56">
        <v>-1020.6700000000128</v>
      </c>
      <c r="K172" s="56">
        <v>-9.9999999947613105E-3</v>
      </c>
    </row>
    <row r="173" spans="1:11">
      <c r="A173" s="56" t="s">
        <v>49</v>
      </c>
      <c r="B173" s="56" t="s">
        <v>1568</v>
      </c>
      <c r="C173" s="56" t="s">
        <v>1690</v>
      </c>
      <c r="D173" s="71">
        <v>27981317</v>
      </c>
      <c r="E173" s="56">
        <v>-13444020.82</v>
      </c>
      <c r="F173" s="56">
        <v>14537296.18</v>
      </c>
      <c r="G173" s="56">
        <v>-139866.51</v>
      </c>
      <c r="H173" s="56">
        <v>-141403.51</v>
      </c>
      <c r="I173" s="56">
        <v>-141403.51</v>
      </c>
      <c r="J173" s="56">
        <v>-1537</v>
      </c>
      <c r="K173" s="56">
        <v>0</v>
      </c>
    </row>
    <row r="174" spans="1:11">
      <c r="A174" s="56" t="s">
        <v>49</v>
      </c>
      <c r="B174" s="56" t="s">
        <v>1266</v>
      </c>
      <c r="C174" s="56" t="s">
        <v>1691</v>
      </c>
      <c r="D174" s="71">
        <v>44274029</v>
      </c>
      <c r="E174" s="56">
        <v>-21272085.789999999</v>
      </c>
      <c r="F174" s="56">
        <v>23001943.210000001</v>
      </c>
      <c r="G174" s="56">
        <v>-221306.74</v>
      </c>
      <c r="H174" s="56">
        <v>-223738.68</v>
      </c>
      <c r="I174" s="56">
        <v>-223738.68</v>
      </c>
      <c r="J174" s="56">
        <v>-2431.9400000000023</v>
      </c>
      <c r="K174" s="56">
        <v>0</v>
      </c>
    </row>
    <row r="175" spans="1:11">
      <c r="A175" s="56" t="s">
        <v>49</v>
      </c>
      <c r="B175" s="56" t="s">
        <v>1268</v>
      </c>
      <c r="C175" s="56" t="s">
        <v>1692</v>
      </c>
      <c r="D175" s="71">
        <v>123571319</v>
      </c>
      <c r="E175" s="56">
        <v>-59371594.640000001</v>
      </c>
      <c r="F175" s="56">
        <v>64199724.359999999</v>
      </c>
      <c r="G175" s="56">
        <v>-617679.62</v>
      </c>
      <c r="H175" s="56">
        <v>-624467.31000000006</v>
      </c>
      <c r="I175" s="56">
        <v>-624467.31000000006</v>
      </c>
      <c r="J175" s="56">
        <v>-6787.6900000000605</v>
      </c>
      <c r="K175" s="56">
        <v>0</v>
      </c>
    </row>
    <row r="176" spans="1:11">
      <c r="A176" s="56" t="s">
        <v>49</v>
      </c>
      <c r="B176" s="56" t="s">
        <v>1572</v>
      </c>
      <c r="C176" s="56" t="s">
        <v>1693</v>
      </c>
      <c r="D176" s="71">
        <v>24525972</v>
      </c>
      <c r="E176" s="56">
        <v>-11783851.48</v>
      </c>
      <c r="F176" s="56">
        <v>12742120.52</v>
      </c>
      <c r="G176" s="56">
        <v>-122594.73</v>
      </c>
      <c r="H176" s="56">
        <v>-123941.93</v>
      </c>
      <c r="I176" s="56">
        <v>-123941.93</v>
      </c>
      <c r="J176" s="56">
        <v>-1347.1999999999971</v>
      </c>
      <c r="K176" s="56">
        <v>0</v>
      </c>
    </row>
    <row r="177" spans="1:11">
      <c r="A177" s="56" t="s">
        <v>49</v>
      </c>
      <c r="B177" s="56" t="s">
        <v>1272</v>
      </c>
      <c r="C177" s="56" t="s">
        <v>1694</v>
      </c>
      <c r="D177" s="71">
        <v>14884608</v>
      </c>
      <c r="E177" s="56">
        <v>-9099166.5399999991</v>
      </c>
      <c r="F177" s="56">
        <v>5785441.46</v>
      </c>
      <c r="G177" s="56">
        <v>-195796.08</v>
      </c>
      <c r="H177" s="56">
        <v>-197947.68</v>
      </c>
      <c r="I177" s="56">
        <v>-197947.68</v>
      </c>
      <c r="J177" s="56">
        <v>-2151.6000000000058</v>
      </c>
      <c r="K177" s="56">
        <v>0</v>
      </c>
    </row>
    <row r="178" spans="1:11">
      <c r="A178" s="56" t="s">
        <v>49</v>
      </c>
      <c r="B178" s="56" t="s">
        <v>1696</v>
      </c>
      <c r="C178" s="56" t="s">
        <v>1695</v>
      </c>
      <c r="D178" s="71">
        <v>11412841</v>
      </c>
      <c r="E178" s="56">
        <v>-6976827.4800000004</v>
      </c>
      <c r="F178" s="56">
        <v>4436013.5199999996</v>
      </c>
      <c r="G178" s="56">
        <v>-150127.53</v>
      </c>
      <c r="H178" s="56">
        <v>-151777.28</v>
      </c>
      <c r="I178" s="56">
        <v>-151777.29</v>
      </c>
      <c r="J178" s="56">
        <v>-1649.75</v>
      </c>
      <c r="K178" s="56">
        <v>-1.0000000009313226E-2</v>
      </c>
    </row>
    <row r="179" spans="1:11">
      <c r="A179" s="56" t="s">
        <v>49</v>
      </c>
      <c r="B179" s="56" t="s">
        <v>1276</v>
      </c>
      <c r="C179" s="56" t="s">
        <v>1697</v>
      </c>
      <c r="D179" s="71">
        <v>57969195</v>
      </c>
      <c r="E179" s="56">
        <v>-35437370.68</v>
      </c>
      <c r="F179" s="56">
        <v>22531824.32</v>
      </c>
      <c r="G179" s="56">
        <v>-762542.12</v>
      </c>
      <c r="H179" s="56">
        <v>-770921.69</v>
      </c>
      <c r="I179" s="56">
        <v>-770921.7</v>
      </c>
      <c r="J179" s="56">
        <v>-8379.5699999999488</v>
      </c>
      <c r="K179" s="56">
        <v>-1.0000000009313226E-2</v>
      </c>
    </row>
    <row r="180" spans="1:11">
      <c r="A180" s="56" t="s">
        <v>49</v>
      </c>
      <c r="B180" s="56" t="s">
        <v>1278</v>
      </c>
      <c r="C180" s="56" t="s">
        <v>1698</v>
      </c>
      <c r="D180" s="71">
        <v>82061467</v>
      </c>
      <c r="E180" s="56">
        <v>-50165309.780000001</v>
      </c>
      <c r="F180" s="56">
        <v>31896157.219999999</v>
      </c>
      <c r="G180" s="56">
        <v>-1079458.23</v>
      </c>
      <c r="H180" s="56">
        <v>-1091320.4099999999</v>
      </c>
      <c r="I180" s="56">
        <v>-1091320.4099999999</v>
      </c>
      <c r="J180" s="56">
        <v>-11862.179999999935</v>
      </c>
      <c r="K180" s="56">
        <v>0</v>
      </c>
    </row>
    <row r="181" spans="1:11">
      <c r="A181" s="56" t="s">
        <v>49</v>
      </c>
      <c r="B181" s="56" t="s">
        <v>1280</v>
      </c>
      <c r="C181" s="56" t="s">
        <v>1699</v>
      </c>
      <c r="D181" s="71">
        <v>9501854</v>
      </c>
      <c r="E181" s="56">
        <v>-5808614.9900000002</v>
      </c>
      <c r="F181" s="56">
        <v>3693239.01</v>
      </c>
      <c r="G181" s="56">
        <v>-124989.89</v>
      </c>
      <c r="H181" s="56">
        <v>-126363.41</v>
      </c>
      <c r="I181" s="56">
        <v>-126363.4</v>
      </c>
      <c r="J181" s="56">
        <v>-1373.5200000000041</v>
      </c>
      <c r="K181" s="56">
        <v>1.0000000009313226E-2</v>
      </c>
    </row>
    <row r="182" spans="1:11">
      <c r="A182" s="56" t="s">
        <v>49</v>
      </c>
      <c r="B182" s="56" t="s">
        <v>1580</v>
      </c>
      <c r="C182" s="56" t="s">
        <v>1700</v>
      </c>
      <c r="D182" s="71">
        <v>3455220</v>
      </c>
      <c r="E182" s="56">
        <v>-2112223.7400000002</v>
      </c>
      <c r="F182" s="56">
        <v>1342996.26</v>
      </c>
      <c r="G182" s="56">
        <v>-45450.879999999997</v>
      </c>
      <c r="H182" s="56">
        <v>-45950.34</v>
      </c>
      <c r="I182" s="56">
        <v>-45950.34</v>
      </c>
      <c r="J182" s="56">
        <v>-499.45999999999913</v>
      </c>
      <c r="K182" s="56">
        <v>0</v>
      </c>
    </row>
    <row r="183" spans="1:11">
      <c r="A183" s="56" t="s">
        <v>49</v>
      </c>
      <c r="B183" s="56" t="s">
        <v>1284</v>
      </c>
      <c r="C183" s="56" t="s">
        <v>1701</v>
      </c>
      <c r="D183" s="71">
        <v>8638049</v>
      </c>
      <c r="E183" s="56">
        <v>-5280558.6100000003</v>
      </c>
      <c r="F183" s="56">
        <v>3357490.39</v>
      </c>
      <c r="G183" s="56">
        <v>-113627.19</v>
      </c>
      <c r="H183" s="56">
        <v>-114875.84</v>
      </c>
      <c r="I183" s="56">
        <v>-114875.84</v>
      </c>
      <c r="J183" s="56">
        <v>-1248.6499999999942</v>
      </c>
      <c r="K183" s="56">
        <v>0</v>
      </c>
    </row>
    <row r="184" spans="1:11">
      <c r="A184" s="56" t="s">
        <v>49</v>
      </c>
      <c r="B184" s="56" t="s">
        <v>1288</v>
      </c>
      <c r="C184" s="56" t="s">
        <v>1702</v>
      </c>
      <c r="D184" s="71">
        <v>74477460</v>
      </c>
      <c r="E184" s="56">
        <v>-66869996.600000001</v>
      </c>
      <c r="F184" s="56">
        <v>7607463.4000000004</v>
      </c>
      <c r="G184" s="56">
        <v>-2309847.88</v>
      </c>
      <c r="H184" s="56">
        <v>-1573742.52</v>
      </c>
      <c r="I184" s="56">
        <v>0</v>
      </c>
      <c r="J184" s="56">
        <v>736105.35999999987</v>
      </c>
      <c r="K184" s="56">
        <v>1573742.52</v>
      </c>
    </row>
    <row r="185" spans="1:11">
      <c r="A185" s="56" t="s">
        <v>49</v>
      </c>
      <c r="B185" s="56" t="s">
        <v>1704</v>
      </c>
      <c r="C185" s="56" t="s">
        <v>1703</v>
      </c>
      <c r="D185" s="71">
        <v>12525171</v>
      </c>
      <c r="E185" s="56">
        <v>-7656810.6100000003</v>
      </c>
      <c r="F185" s="56">
        <v>4868360.3899999997</v>
      </c>
      <c r="G185" s="56">
        <v>-164759.4</v>
      </c>
      <c r="H185" s="56">
        <v>-166569.94</v>
      </c>
      <c r="I185" s="56">
        <v>-166569.94</v>
      </c>
      <c r="J185" s="56">
        <v>-1810.5400000000081</v>
      </c>
      <c r="K185" s="56">
        <v>0</v>
      </c>
    </row>
    <row r="186" spans="1:11">
      <c r="A186" s="56" t="s">
        <v>49</v>
      </c>
      <c r="B186" s="56" t="s">
        <v>1585</v>
      </c>
      <c r="C186" s="56" t="s">
        <v>1705</v>
      </c>
      <c r="D186" s="71">
        <v>89009399</v>
      </c>
      <c r="E186" s="56">
        <v>-42765829.969999999</v>
      </c>
      <c r="F186" s="56">
        <v>46243569.030000001</v>
      </c>
      <c r="G186" s="56">
        <v>-444919.52</v>
      </c>
      <c r="H186" s="56">
        <v>-449808.74</v>
      </c>
      <c r="I186" s="56">
        <v>-449808.74</v>
      </c>
      <c r="J186" s="56">
        <v>-4889.2199999999721</v>
      </c>
      <c r="K186" s="56">
        <v>0</v>
      </c>
    </row>
    <row r="187" spans="1:11">
      <c r="A187" s="56" t="s">
        <v>49</v>
      </c>
      <c r="B187" s="56" t="s">
        <v>1286</v>
      </c>
      <c r="C187" s="56" t="s">
        <v>1706</v>
      </c>
      <c r="D187" s="71">
        <v>14681123</v>
      </c>
      <c r="E187" s="56">
        <v>-8974773.5899999999</v>
      </c>
      <c r="F187" s="56">
        <v>5706349.4100000001</v>
      </c>
      <c r="G187" s="56">
        <v>-193119.37</v>
      </c>
      <c r="H187" s="56">
        <v>-195241.56</v>
      </c>
      <c r="I187" s="56">
        <v>-195241.57</v>
      </c>
      <c r="J187" s="56">
        <v>-2122.1900000000023</v>
      </c>
      <c r="K187" s="56">
        <v>-1.0000000009313226E-2</v>
      </c>
    </row>
    <row r="188" spans="1:11">
      <c r="A188" s="56" t="s">
        <v>49</v>
      </c>
      <c r="B188" s="56" t="s">
        <v>1588</v>
      </c>
      <c r="C188" s="56" t="s">
        <v>1707</v>
      </c>
      <c r="D188" s="71">
        <v>2106705</v>
      </c>
      <c r="E188" s="56">
        <v>-1287857.74</v>
      </c>
      <c r="F188" s="56">
        <v>818847.26</v>
      </c>
      <c r="G188" s="56">
        <v>-27712.16</v>
      </c>
      <c r="H188" s="56">
        <v>-28016.69</v>
      </c>
      <c r="I188" s="56">
        <v>-28016.69</v>
      </c>
      <c r="J188" s="56">
        <v>-304.52999999999884</v>
      </c>
      <c r="K188" s="56">
        <v>0</v>
      </c>
    </row>
    <row r="189" spans="1:11">
      <c r="A189" s="56" t="s">
        <v>49</v>
      </c>
      <c r="B189" s="56" t="s">
        <v>1306</v>
      </c>
      <c r="C189" s="56" t="s">
        <v>1708</v>
      </c>
      <c r="D189" s="71">
        <v>455014023</v>
      </c>
      <c r="E189" s="56">
        <v>-218617949.34</v>
      </c>
      <c r="F189" s="56">
        <v>236396073.66</v>
      </c>
      <c r="G189" s="56">
        <v>-2274418.4500000002</v>
      </c>
      <c r="H189" s="56">
        <v>-2299412.06</v>
      </c>
      <c r="I189" s="56">
        <v>-2299412.0499999998</v>
      </c>
      <c r="J189" s="56">
        <v>-24993.60999999987</v>
      </c>
      <c r="K189" s="56">
        <v>1.0000000242143869E-2</v>
      </c>
    </row>
    <row r="190" spans="1:11">
      <c r="A190" s="56" t="s">
        <v>49</v>
      </c>
      <c r="B190" s="56" t="s">
        <v>1591</v>
      </c>
      <c r="C190" s="56" t="s">
        <v>1709</v>
      </c>
      <c r="D190" s="71">
        <v>28651343</v>
      </c>
      <c r="E190" s="56">
        <v>-13765944.810000001</v>
      </c>
      <c r="F190" s="56">
        <v>14885398.189999999</v>
      </c>
      <c r="G190" s="56">
        <v>-143215.67999999999</v>
      </c>
      <c r="H190" s="56">
        <v>-144789.48000000001</v>
      </c>
      <c r="I190" s="56">
        <v>-144789.47</v>
      </c>
      <c r="J190" s="56">
        <v>-1573.8000000000175</v>
      </c>
      <c r="K190" s="56">
        <v>1.0000000009313226E-2</v>
      </c>
    </row>
    <row r="191" spans="1:11">
      <c r="A191" s="56" t="s">
        <v>49</v>
      </c>
      <c r="B191" s="56" t="s">
        <v>1593</v>
      </c>
      <c r="C191" s="56" t="s">
        <v>1710</v>
      </c>
      <c r="D191" s="71">
        <v>60071568</v>
      </c>
      <c r="E191" s="56">
        <v>-28862238.010000002</v>
      </c>
      <c r="F191" s="56">
        <v>31209329.989999998</v>
      </c>
      <c r="G191" s="56">
        <v>-300271.81</v>
      </c>
      <c r="H191" s="56">
        <v>-303571.49</v>
      </c>
      <c r="I191" s="56">
        <v>-303571.5</v>
      </c>
      <c r="J191" s="56">
        <v>-3299.679999999993</v>
      </c>
      <c r="K191" s="56">
        <v>-1.0000000009313226E-2</v>
      </c>
    </row>
    <row r="192" spans="1:11">
      <c r="A192" s="56" t="s">
        <v>49</v>
      </c>
      <c r="B192" s="56" t="s">
        <v>1595</v>
      </c>
      <c r="C192" s="56" t="s">
        <v>1711</v>
      </c>
      <c r="D192" s="71">
        <v>19392857</v>
      </c>
      <c r="E192" s="56">
        <v>-9317573.6600000001</v>
      </c>
      <c r="F192" s="56">
        <v>10075283.34</v>
      </c>
      <c r="G192" s="56">
        <v>-96936.51</v>
      </c>
      <c r="H192" s="56">
        <v>-98001.75</v>
      </c>
      <c r="I192" s="56">
        <v>-98001.74</v>
      </c>
      <c r="J192" s="56">
        <v>-1065.2400000000052</v>
      </c>
      <c r="K192" s="56">
        <v>9.9999999947613105E-3</v>
      </c>
    </row>
    <row r="193" spans="1:11">
      <c r="A193" s="56" t="s">
        <v>49</v>
      </c>
      <c r="B193" s="56" t="s">
        <v>1620</v>
      </c>
      <c r="C193" s="56" t="s">
        <v>1723</v>
      </c>
      <c r="D193" s="71">
        <v>139966543</v>
      </c>
      <c r="E193" s="56">
        <v>-125669729.56</v>
      </c>
      <c r="F193" s="56">
        <v>14296813.439999999</v>
      </c>
      <c r="G193" s="56">
        <v>-4340929.75</v>
      </c>
      <c r="H193" s="56">
        <v>-2957556.54</v>
      </c>
      <c r="I193" s="56">
        <v>0</v>
      </c>
      <c r="J193" s="56">
        <v>1383373.21</v>
      </c>
      <c r="K193" s="56">
        <v>2957556.54</v>
      </c>
    </row>
    <row r="194" spans="1:11">
      <c r="A194" s="56" t="s">
        <v>49</v>
      </c>
      <c r="B194" s="56" t="s">
        <v>1622</v>
      </c>
      <c r="C194" s="56" t="s">
        <v>1724</v>
      </c>
      <c r="D194" s="71">
        <v>76758818</v>
      </c>
      <c r="E194" s="56">
        <v>-68918326.400000006</v>
      </c>
      <c r="F194" s="56">
        <v>7840491.5999999996</v>
      </c>
      <c r="G194" s="56">
        <v>-2380602.0499999998</v>
      </c>
      <c r="H194" s="56">
        <v>-1621948.65</v>
      </c>
      <c r="I194" s="56">
        <v>0</v>
      </c>
      <c r="J194" s="56">
        <v>758653.39999999991</v>
      </c>
      <c r="K194" s="56">
        <v>1621948.65</v>
      </c>
    </row>
    <row r="195" spans="1:11">
      <c r="A195" s="56" t="s">
        <v>49</v>
      </c>
      <c r="B195" s="56" t="s">
        <v>1624</v>
      </c>
      <c r="C195" s="56" t="s">
        <v>1725</v>
      </c>
      <c r="D195" s="71">
        <v>29369196</v>
      </c>
      <c r="E195" s="56">
        <v>-26369293.98</v>
      </c>
      <c r="F195" s="56">
        <v>2999902.02</v>
      </c>
      <c r="G195" s="56">
        <v>-910857.79</v>
      </c>
      <c r="H195" s="56">
        <v>-620584.43000000005</v>
      </c>
      <c r="I195" s="56">
        <v>0</v>
      </c>
      <c r="J195" s="56">
        <v>290273.36</v>
      </c>
      <c r="K195" s="56">
        <v>620584.43000000005</v>
      </c>
    </row>
    <row r="196" spans="1:11">
      <c r="A196" s="56" t="s">
        <v>49</v>
      </c>
      <c r="B196" s="56" t="s">
        <v>1626</v>
      </c>
      <c r="C196" s="56" t="s">
        <v>1726</v>
      </c>
      <c r="D196" s="71">
        <v>37495273</v>
      </c>
      <c r="E196" s="56">
        <v>-33665336.850000001</v>
      </c>
      <c r="F196" s="56">
        <v>3829936.15</v>
      </c>
      <c r="G196" s="56">
        <v>-1162880.3799999999</v>
      </c>
      <c r="H196" s="56">
        <v>-792292.12</v>
      </c>
      <c r="I196" s="56">
        <v>0</v>
      </c>
      <c r="J196" s="56">
        <v>370588.25999999989</v>
      </c>
      <c r="K196" s="56">
        <v>792292.12</v>
      </c>
    </row>
    <row r="197" spans="1:11">
      <c r="A197" s="56" t="s">
        <v>49</v>
      </c>
      <c r="B197" s="56" t="s">
        <v>1629</v>
      </c>
      <c r="C197" s="56" t="s">
        <v>1628</v>
      </c>
      <c r="D197" s="71">
        <v>278146145</v>
      </c>
      <c r="E197" s="56">
        <v>-133639264.86</v>
      </c>
      <c r="F197" s="56">
        <v>144506880.13999999</v>
      </c>
      <c r="G197" s="56">
        <v>-1390332.37</v>
      </c>
      <c r="H197" s="56">
        <v>-1405610.76</v>
      </c>
      <c r="I197" s="56">
        <v>-1405610.75</v>
      </c>
      <c r="J197" s="56">
        <v>-15278.389999999898</v>
      </c>
      <c r="K197" s="56">
        <v>1.0000000009313226E-2</v>
      </c>
    </row>
    <row r="198" spans="1:11">
      <c r="A198" s="56" t="s">
        <v>49</v>
      </c>
      <c r="B198" s="56" t="s">
        <v>1545</v>
      </c>
      <c r="C198" s="56" t="s">
        <v>1677</v>
      </c>
      <c r="D198" s="71">
        <v>56587621</v>
      </c>
      <c r="E198" s="56">
        <v>-27188325.530000001</v>
      </c>
      <c r="F198" s="56">
        <v>29399295.469999999</v>
      </c>
      <c r="G198" s="56">
        <v>-282857.07</v>
      </c>
      <c r="H198" s="56">
        <v>-285965.38</v>
      </c>
      <c r="I198" s="56">
        <v>-285965.39</v>
      </c>
      <c r="J198" s="56">
        <v>-3108.3099999999977</v>
      </c>
      <c r="K198" s="56">
        <v>-1.0000000009313226E-2</v>
      </c>
    </row>
    <row r="199" spans="1:11">
      <c r="A199" s="56" t="s">
        <v>49</v>
      </c>
      <c r="B199" s="56" t="s">
        <v>1547</v>
      </c>
      <c r="C199" s="56" t="s">
        <v>1678</v>
      </c>
      <c r="D199" s="71">
        <v>29659493</v>
      </c>
      <c r="E199" s="56">
        <v>-14250324.25</v>
      </c>
      <c r="F199" s="56">
        <v>15409168.75</v>
      </c>
      <c r="G199" s="56">
        <v>-148254.99</v>
      </c>
      <c r="H199" s="56">
        <v>-149884.17000000001</v>
      </c>
      <c r="I199" s="56">
        <v>-149884.16</v>
      </c>
      <c r="J199" s="56">
        <v>-1629.1800000000221</v>
      </c>
      <c r="K199" s="56">
        <v>1.0000000009313226E-2</v>
      </c>
    </row>
    <row r="200" spans="1:11">
      <c r="A200" s="56" t="s">
        <v>49</v>
      </c>
      <c r="B200" s="56" t="s">
        <v>1599</v>
      </c>
      <c r="C200" s="56" t="s">
        <v>1712</v>
      </c>
      <c r="D200" s="71">
        <v>24203753</v>
      </c>
      <c r="E200" s="56">
        <v>-11629037.039999999</v>
      </c>
      <c r="F200" s="56">
        <v>12574715.960000001</v>
      </c>
      <c r="G200" s="56">
        <v>-120984.1</v>
      </c>
      <c r="H200" s="56">
        <v>-122313.59</v>
      </c>
      <c r="I200" s="56">
        <v>-122313.60000000001</v>
      </c>
      <c r="J200" s="56">
        <v>-1329.4899999999907</v>
      </c>
      <c r="K200" s="56">
        <v>-1.0000000009313226E-2</v>
      </c>
    </row>
    <row r="201" spans="1:11">
      <c r="A201" s="56" t="s">
        <v>49</v>
      </c>
      <c r="B201" s="56" t="s">
        <v>1601</v>
      </c>
      <c r="C201" s="56" t="s">
        <v>1713</v>
      </c>
      <c r="D201" s="71">
        <v>111938371</v>
      </c>
      <c r="E201" s="56">
        <v>-100504481.34999999</v>
      </c>
      <c r="F201" s="56">
        <v>11433889.65</v>
      </c>
      <c r="G201" s="56">
        <v>-3471662.55</v>
      </c>
      <c r="H201" s="56">
        <v>-2365308.5499999998</v>
      </c>
      <c r="I201" s="56">
        <v>0</v>
      </c>
      <c r="J201" s="56">
        <v>1106354</v>
      </c>
      <c r="K201" s="56">
        <v>2365308.5499999998</v>
      </c>
    </row>
    <row r="202" spans="1:11">
      <c r="A202" s="56" t="s">
        <v>49</v>
      </c>
      <c r="B202" s="56" t="s">
        <v>1603</v>
      </c>
      <c r="C202" s="56" t="s">
        <v>1714</v>
      </c>
      <c r="D202" s="71">
        <v>226224428</v>
      </c>
      <c r="E202" s="56">
        <v>-109961410.76000001</v>
      </c>
      <c r="F202" s="56">
        <v>116263017.23999999</v>
      </c>
      <c r="G202" s="56">
        <v>-1117292.1599999999</v>
      </c>
      <c r="H202" s="56">
        <v>-1129570.1000000001</v>
      </c>
      <c r="I202" s="56">
        <v>-1129570.1000000001</v>
      </c>
      <c r="J202" s="56">
        <v>-12277.940000000177</v>
      </c>
      <c r="K202" s="56">
        <v>0</v>
      </c>
    </row>
    <row r="203" spans="1:11">
      <c r="A203" s="56" t="s">
        <v>49</v>
      </c>
      <c r="B203" s="56" t="s">
        <v>1605</v>
      </c>
      <c r="C203" s="56" t="s">
        <v>1715</v>
      </c>
      <c r="D203" s="71">
        <v>12006032</v>
      </c>
      <c r="E203" s="56">
        <v>-10779681.720000001</v>
      </c>
      <c r="F203" s="56">
        <v>1226350.28</v>
      </c>
      <c r="G203" s="56">
        <v>-372355.75</v>
      </c>
      <c r="H203" s="56">
        <v>-253692.93</v>
      </c>
      <c r="I203" s="56">
        <v>0</v>
      </c>
      <c r="J203" s="56">
        <v>118662.82</v>
      </c>
      <c r="K203" s="56">
        <v>253692.93</v>
      </c>
    </row>
    <row r="204" spans="1:11">
      <c r="A204" s="56" t="s">
        <v>49</v>
      </c>
      <c r="B204" s="56" t="s">
        <v>1607</v>
      </c>
      <c r="C204" s="56" t="s">
        <v>1716</v>
      </c>
      <c r="D204" s="71">
        <v>348477055</v>
      </c>
      <c r="E204" s="56">
        <v>-167430749.13</v>
      </c>
      <c r="F204" s="56">
        <v>181046305.87</v>
      </c>
      <c r="G204" s="56">
        <v>-1741886.2</v>
      </c>
      <c r="H204" s="56">
        <v>-1761027.81</v>
      </c>
      <c r="I204" s="56">
        <v>-1761027.8</v>
      </c>
      <c r="J204" s="56">
        <v>-19141.610000000102</v>
      </c>
      <c r="K204" s="56">
        <v>1.0000000009313226E-2</v>
      </c>
    </row>
    <row r="205" spans="1:11">
      <c r="A205" s="56" t="s">
        <v>49</v>
      </c>
      <c r="B205" s="56" t="s">
        <v>1609</v>
      </c>
      <c r="C205" s="56" t="s">
        <v>1717</v>
      </c>
      <c r="D205" s="71">
        <v>66601388</v>
      </c>
      <c r="E205" s="56">
        <v>-59798422.090000004</v>
      </c>
      <c r="F205" s="56">
        <v>6802965.9100000001</v>
      </c>
      <c r="G205" s="56">
        <v>-2065578.97</v>
      </c>
      <c r="H205" s="56">
        <v>-1407317.54</v>
      </c>
      <c r="I205" s="56">
        <v>0</v>
      </c>
      <c r="J205" s="56">
        <v>658261.42999999993</v>
      </c>
      <c r="K205" s="56">
        <v>1407317.54</v>
      </c>
    </row>
    <row r="206" spans="1:11">
      <c r="A206" s="56" t="s">
        <v>49</v>
      </c>
      <c r="B206" s="56" t="s">
        <v>1311</v>
      </c>
      <c r="C206" s="56" t="s">
        <v>1718</v>
      </c>
      <c r="D206" s="71">
        <v>64185254</v>
      </c>
      <c r="E206" s="56">
        <v>-57629082.909999996</v>
      </c>
      <c r="F206" s="56">
        <v>6556171.0899999999</v>
      </c>
      <c r="G206" s="56">
        <v>-1990644.86</v>
      </c>
      <c r="H206" s="56">
        <v>-1356263.53</v>
      </c>
      <c r="I206" s="56">
        <v>0</v>
      </c>
      <c r="J206" s="56">
        <v>634381.33000000007</v>
      </c>
      <c r="K206" s="56">
        <v>1356263.53</v>
      </c>
    </row>
    <row r="207" spans="1:11">
      <c r="A207" s="56" t="s">
        <v>49</v>
      </c>
      <c r="B207" s="56" t="s">
        <v>1612</v>
      </c>
      <c r="C207" s="56" t="s">
        <v>1719</v>
      </c>
      <c r="D207" s="71">
        <v>6345405</v>
      </c>
      <c r="E207" s="56">
        <v>-5697256.6799999997</v>
      </c>
      <c r="F207" s="56">
        <v>648148.31999999995</v>
      </c>
      <c r="G207" s="56">
        <v>-196796.76</v>
      </c>
      <c r="H207" s="56">
        <v>-134081.31</v>
      </c>
      <c r="I207" s="56">
        <v>0</v>
      </c>
      <c r="J207" s="56">
        <v>62715.450000000012</v>
      </c>
      <c r="K207" s="56">
        <v>134081.31</v>
      </c>
    </row>
    <row r="208" spans="1:11">
      <c r="A208" s="56" t="s">
        <v>49</v>
      </c>
      <c r="B208" s="56" t="s">
        <v>1614</v>
      </c>
      <c r="C208" s="56" t="s">
        <v>1720</v>
      </c>
      <c r="D208" s="71">
        <v>58297346</v>
      </c>
      <c r="E208" s="56">
        <v>-52342592.450000003</v>
      </c>
      <c r="F208" s="56">
        <v>5954753.5499999998</v>
      </c>
      <c r="G208" s="56">
        <v>-1808036.92</v>
      </c>
      <c r="H208" s="56">
        <v>-1231849.33</v>
      </c>
      <c r="I208" s="56">
        <v>0</v>
      </c>
      <c r="J208" s="56">
        <v>576187.58999999985</v>
      </c>
      <c r="K208" s="56">
        <v>1231849.33</v>
      </c>
    </row>
    <row r="209" spans="1:11">
      <c r="A209" s="56" t="s">
        <v>49</v>
      </c>
      <c r="B209" s="56" t="s">
        <v>1616</v>
      </c>
      <c r="C209" s="56" t="s">
        <v>1721</v>
      </c>
      <c r="D209" s="71">
        <v>604481948</v>
      </c>
      <c r="E209" s="56">
        <v>-289016796.06999999</v>
      </c>
      <c r="F209" s="56">
        <v>315465151.93000001</v>
      </c>
      <c r="G209" s="56">
        <v>-3036609.26</v>
      </c>
      <c r="H209" s="56">
        <v>-3069978.59</v>
      </c>
      <c r="I209" s="56">
        <v>-3069978.6</v>
      </c>
      <c r="J209" s="56">
        <v>-33369.330000000075</v>
      </c>
      <c r="K209" s="56">
        <v>-1.0000000242143869E-2</v>
      </c>
    </row>
    <row r="210" spans="1:11">
      <c r="A210" s="56" t="s">
        <v>49</v>
      </c>
      <c r="B210" s="56" t="s">
        <v>1620</v>
      </c>
      <c r="C210" s="56" t="s">
        <v>1727</v>
      </c>
      <c r="D210" s="71">
        <v>10370125</v>
      </c>
      <c r="E210" s="56">
        <v>-9310873.7899999991</v>
      </c>
      <c r="F210" s="56">
        <v>1059251.21</v>
      </c>
      <c r="G210" s="56">
        <v>-321619.55</v>
      </c>
      <c r="H210" s="56">
        <v>-219125.41</v>
      </c>
      <c r="I210" s="56">
        <v>0</v>
      </c>
      <c r="J210" s="56">
        <v>102494.13999999998</v>
      </c>
      <c r="K210" s="56">
        <v>219125.41</v>
      </c>
    </row>
    <row r="211" spans="1:11">
      <c r="A211" s="56" t="s">
        <v>49</v>
      </c>
      <c r="B211" s="56" t="s">
        <v>1152</v>
      </c>
      <c r="C211" s="56" t="s">
        <v>1630</v>
      </c>
      <c r="D211" s="71">
        <v>65962746</v>
      </c>
      <c r="E211" s="56">
        <v>-40323938.759999998</v>
      </c>
      <c r="F211" s="56">
        <v>25638807.239999998</v>
      </c>
      <c r="G211" s="56">
        <v>-867691.41</v>
      </c>
      <c r="H211" s="56">
        <v>-877226.47</v>
      </c>
      <c r="I211" s="56">
        <v>-877226.48</v>
      </c>
      <c r="J211" s="56">
        <v>-9535.0599999999395</v>
      </c>
      <c r="K211" s="56">
        <v>-1.0000000009313226E-2</v>
      </c>
    </row>
    <row r="212" spans="1:11">
      <c r="A212" s="56" t="s">
        <v>49</v>
      </c>
      <c r="B212" s="56" t="s">
        <v>1475</v>
      </c>
      <c r="C212" s="56" t="s">
        <v>1631</v>
      </c>
      <c r="D212" s="71">
        <v>12528873</v>
      </c>
      <c r="E212" s="56">
        <v>-7659073.4400000004</v>
      </c>
      <c r="F212" s="56">
        <v>4869799.5599999996</v>
      </c>
      <c r="G212" s="56">
        <v>-164808.1</v>
      </c>
      <c r="H212" s="56">
        <v>-166619.19</v>
      </c>
      <c r="I212" s="56">
        <v>-166619.18</v>
      </c>
      <c r="J212" s="56">
        <v>-1811.0899999999965</v>
      </c>
      <c r="K212" s="56">
        <v>1.0000000009313226E-2</v>
      </c>
    </row>
    <row r="213" spans="1:11">
      <c r="A213" s="56" t="s">
        <v>49</v>
      </c>
      <c r="B213" s="56" t="s">
        <v>1478</v>
      </c>
      <c r="C213" s="56" t="s">
        <v>1632</v>
      </c>
      <c r="D213" s="71">
        <v>159933361</v>
      </c>
      <c r="E213" s="56">
        <v>-97769475.659999996</v>
      </c>
      <c r="F213" s="56">
        <v>62163885.340000004</v>
      </c>
      <c r="G213" s="56">
        <v>-2103805.71</v>
      </c>
      <c r="H213" s="56">
        <v>-2126924.4500000002</v>
      </c>
      <c r="I213" s="56">
        <v>-2126924.4500000002</v>
      </c>
      <c r="J213" s="56">
        <v>-23118.740000000224</v>
      </c>
      <c r="K213" s="56">
        <v>0</v>
      </c>
    </row>
    <row r="214" spans="1:11">
      <c r="A214" s="56" t="s">
        <v>49</v>
      </c>
      <c r="B214" s="56" t="s">
        <v>1480</v>
      </c>
      <c r="C214" s="56" t="s">
        <v>1633</v>
      </c>
      <c r="D214" s="71">
        <v>182444449</v>
      </c>
      <c r="E214" s="56">
        <v>-87658026.170000002</v>
      </c>
      <c r="F214" s="56">
        <v>94786422.829999998</v>
      </c>
      <c r="G214" s="56">
        <v>-911960.95</v>
      </c>
      <c r="H214" s="56">
        <v>-921982.51</v>
      </c>
      <c r="I214" s="56">
        <v>-921982.5</v>
      </c>
      <c r="J214" s="56">
        <v>-10021.560000000056</v>
      </c>
      <c r="K214" s="56">
        <v>1.0000000009313226E-2</v>
      </c>
    </row>
    <row r="215" spans="1:11">
      <c r="A215" s="56" t="s">
        <v>49</v>
      </c>
      <c r="B215" s="56" t="s">
        <v>1482</v>
      </c>
      <c r="C215" s="56" t="s">
        <v>1634</v>
      </c>
      <c r="D215" s="71">
        <v>21623794</v>
      </c>
      <c r="E215" s="56">
        <v>-19415042.260000002</v>
      </c>
      <c r="F215" s="56">
        <v>2208751.7400000002</v>
      </c>
      <c r="G215" s="56">
        <v>-670641.47</v>
      </c>
      <c r="H215" s="56">
        <v>-456920.57</v>
      </c>
      <c r="I215" s="56">
        <v>0</v>
      </c>
      <c r="J215" s="56">
        <v>213720.89999999997</v>
      </c>
      <c r="K215" s="56">
        <v>456920.57</v>
      </c>
    </row>
    <row r="216" spans="1:11">
      <c r="A216" s="56" t="s">
        <v>49</v>
      </c>
      <c r="B216" s="56" t="s">
        <v>1484</v>
      </c>
      <c r="C216" s="56" t="s">
        <v>1635</v>
      </c>
      <c r="D216" s="71">
        <v>1945535</v>
      </c>
      <c r="E216" s="56">
        <v>-1189332.79</v>
      </c>
      <c r="F216" s="56">
        <v>756202.21</v>
      </c>
      <c r="G216" s="56">
        <v>-25592.07</v>
      </c>
      <c r="H216" s="56">
        <v>-25873.3</v>
      </c>
      <c r="I216" s="56">
        <v>-25873.3</v>
      </c>
      <c r="J216" s="56">
        <v>-281.22999999999956</v>
      </c>
      <c r="K216" s="56">
        <v>0</v>
      </c>
    </row>
    <row r="217" spans="1:11">
      <c r="A217" s="56" t="s">
        <v>49</v>
      </c>
      <c r="B217" s="56" t="s">
        <v>1486</v>
      </c>
      <c r="C217" s="56" t="s">
        <v>1636</v>
      </c>
      <c r="D217" s="71">
        <v>666105</v>
      </c>
      <c r="E217" s="56">
        <v>-407199.14</v>
      </c>
      <c r="F217" s="56">
        <v>258905.86</v>
      </c>
      <c r="G217" s="56">
        <v>-8762.1200000000008</v>
      </c>
      <c r="H217" s="56">
        <v>-8858.41</v>
      </c>
      <c r="I217" s="56">
        <v>-8858.41</v>
      </c>
      <c r="J217" s="56">
        <v>-96.289999999999054</v>
      </c>
      <c r="K217" s="56">
        <v>0</v>
      </c>
    </row>
    <row r="218" spans="1:11">
      <c r="A218" s="56" t="s">
        <v>49</v>
      </c>
      <c r="B218" s="56" t="s">
        <v>2920</v>
      </c>
      <c r="C218" s="56" t="s">
        <v>2919</v>
      </c>
      <c r="D218" s="71">
        <v>113738299</v>
      </c>
      <c r="E218" s="56">
        <v>-70865444.969999999</v>
      </c>
      <c r="F218" s="56">
        <v>42872854.030000001</v>
      </c>
      <c r="G218" s="56">
        <v>-1483524.97</v>
      </c>
      <c r="H218" s="56">
        <v>-1499827.44</v>
      </c>
      <c r="I218" s="56">
        <v>-1499827.44</v>
      </c>
      <c r="J218" s="56">
        <v>-16302.469999999972</v>
      </c>
      <c r="K218" s="56">
        <v>0</v>
      </c>
    </row>
    <row r="219" spans="1:11">
      <c r="A219" s="56" t="s">
        <v>49</v>
      </c>
      <c r="B219" s="56" t="s">
        <v>1244</v>
      </c>
      <c r="C219" s="56" t="s">
        <v>2921</v>
      </c>
      <c r="D219" s="71">
        <v>294034736</v>
      </c>
      <c r="E219" s="56">
        <v>-144144505.78999999</v>
      </c>
      <c r="F219" s="56">
        <v>149890230.21000001</v>
      </c>
      <c r="G219" s="56">
        <v>-1449699.85</v>
      </c>
      <c r="H219" s="56">
        <v>-1465630.61</v>
      </c>
      <c r="I219" s="56">
        <v>-1465630.62</v>
      </c>
      <c r="J219" s="56">
        <v>-15930.760000000009</v>
      </c>
      <c r="K219" s="56">
        <v>-1.0000000009313226E-2</v>
      </c>
    </row>
    <row r="220" spans="1:11">
      <c r="A220" s="56" t="s">
        <v>49</v>
      </c>
      <c r="B220" s="56" t="s">
        <v>2923</v>
      </c>
      <c r="C220" s="56" t="s">
        <v>2922</v>
      </c>
      <c r="D220" s="71">
        <v>16832395</v>
      </c>
      <c r="E220" s="56">
        <v>-10440798.689999999</v>
      </c>
      <c r="F220" s="56">
        <v>6391596.3099999996</v>
      </c>
      <c r="G220" s="56">
        <v>-221415.11</v>
      </c>
      <c r="H220" s="56">
        <v>-223848.24</v>
      </c>
      <c r="I220" s="56">
        <v>-223848.25</v>
      </c>
      <c r="J220" s="56">
        <v>-2433.1300000000047</v>
      </c>
      <c r="K220" s="56">
        <v>-1.0000000009313226E-2</v>
      </c>
    </row>
    <row r="221" spans="1:11">
      <c r="A221" s="56" t="s">
        <v>49</v>
      </c>
      <c r="B221" s="56" t="s">
        <v>7145</v>
      </c>
      <c r="C221" s="56" t="s">
        <v>2924</v>
      </c>
      <c r="D221" s="71">
        <v>56382732</v>
      </c>
      <c r="E221" s="56">
        <v>-51774706.57</v>
      </c>
      <c r="F221" s="56">
        <v>4608025.43</v>
      </c>
      <c r="G221" s="56">
        <v>-1788888.83</v>
      </c>
      <c r="H221" s="56">
        <v>0</v>
      </c>
      <c r="I221" s="56">
        <v>0</v>
      </c>
      <c r="J221" s="56">
        <v>1788888.83</v>
      </c>
      <c r="K221" s="56">
        <v>0</v>
      </c>
    </row>
    <row r="222" spans="1:11">
      <c r="A222" s="56" t="s">
        <v>49</v>
      </c>
      <c r="B222" s="56" t="s">
        <v>1178</v>
      </c>
      <c r="C222" s="56" t="s">
        <v>2925</v>
      </c>
      <c r="D222" s="71">
        <v>2989163</v>
      </c>
      <c r="E222" s="56">
        <v>-2744865.87</v>
      </c>
      <c r="F222" s="56">
        <v>244297.13</v>
      </c>
      <c r="G222" s="56">
        <v>-94838.98</v>
      </c>
      <c r="H222" s="56">
        <v>0</v>
      </c>
      <c r="I222" s="56">
        <v>0</v>
      </c>
      <c r="J222" s="56">
        <v>94838.98</v>
      </c>
      <c r="K222" s="56">
        <v>0</v>
      </c>
    </row>
    <row r="223" spans="1:11">
      <c r="A223" s="56" t="s">
        <v>49</v>
      </c>
      <c r="B223" s="56" t="s">
        <v>2927</v>
      </c>
      <c r="C223" s="56" t="s">
        <v>2926</v>
      </c>
      <c r="D223" s="71">
        <v>4981938</v>
      </c>
      <c r="E223" s="56">
        <v>-2434256.11</v>
      </c>
      <c r="F223" s="56">
        <v>2547681.89</v>
      </c>
      <c r="G223" s="56">
        <v>-24648.98</v>
      </c>
      <c r="H223" s="56">
        <v>-24919.85</v>
      </c>
      <c r="I223" s="56">
        <v>-24919.84</v>
      </c>
      <c r="J223" s="56">
        <v>-270.86999999999898</v>
      </c>
      <c r="K223" s="56">
        <v>9.9999999983992893E-3</v>
      </c>
    </row>
    <row r="224" spans="1:11">
      <c r="A224" s="56" t="s">
        <v>49</v>
      </c>
      <c r="B224" s="56" t="s">
        <v>1180</v>
      </c>
      <c r="C224" s="56" t="s">
        <v>2928</v>
      </c>
      <c r="D224" s="71">
        <v>11270118</v>
      </c>
      <c r="E224" s="56">
        <v>-6990629.3300000001</v>
      </c>
      <c r="F224" s="56">
        <v>4279488.67</v>
      </c>
      <c r="G224" s="56">
        <v>-148248.32999999999</v>
      </c>
      <c r="H224" s="56">
        <v>-149877.42000000001</v>
      </c>
      <c r="I224" s="56">
        <v>-149877.43</v>
      </c>
      <c r="J224" s="56">
        <v>-1629.0900000000256</v>
      </c>
      <c r="K224" s="56">
        <v>-9.9999999802093953E-3</v>
      </c>
    </row>
    <row r="225" spans="1:11">
      <c r="A225" s="56" t="s">
        <v>49</v>
      </c>
      <c r="B225" s="56" t="s">
        <v>2930</v>
      </c>
      <c r="C225" s="56" t="s">
        <v>2929</v>
      </c>
      <c r="D225" s="71">
        <v>226757</v>
      </c>
      <c r="E225" s="56">
        <v>-140652.94</v>
      </c>
      <c r="F225" s="56">
        <v>86104.06</v>
      </c>
      <c r="G225" s="56">
        <v>-2982.78</v>
      </c>
      <c r="H225" s="56">
        <v>-3015.56</v>
      </c>
      <c r="I225" s="56">
        <v>-3015.56</v>
      </c>
      <c r="J225" s="56">
        <v>-32.779999999999745</v>
      </c>
      <c r="K225" s="56">
        <v>0</v>
      </c>
    </row>
    <row r="226" spans="1:11">
      <c r="A226" s="56" t="s">
        <v>49</v>
      </c>
      <c r="B226" s="56" t="s">
        <v>1186</v>
      </c>
      <c r="C226" s="56" t="s">
        <v>2931</v>
      </c>
      <c r="D226" s="71">
        <v>1619130</v>
      </c>
      <c r="E226" s="56">
        <v>-1486802.37</v>
      </c>
      <c r="F226" s="56">
        <v>132327.63</v>
      </c>
      <c r="G226" s="56">
        <v>-51371.13</v>
      </c>
      <c r="H226" s="56">
        <v>0</v>
      </c>
      <c r="I226" s="56">
        <v>0</v>
      </c>
      <c r="J226" s="56">
        <v>51371.13</v>
      </c>
      <c r="K226" s="56">
        <v>0</v>
      </c>
    </row>
    <row r="227" spans="1:11">
      <c r="A227" s="56" t="s">
        <v>49</v>
      </c>
      <c r="B227" s="56" t="s">
        <v>2933</v>
      </c>
      <c r="C227" s="56" t="s">
        <v>2932</v>
      </c>
      <c r="D227" s="71">
        <v>8141209</v>
      </c>
      <c r="E227" s="56">
        <v>-3977928.04</v>
      </c>
      <c r="F227" s="56">
        <v>4163280.96</v>
      </c>
      <c r="G227" s="56">
        <v>-40280</v>
      </c>
      <c r="H227" s="56">
        <v>-40722.629999999997</v>
      </c>
      <c r="I227" s="56">
        <v>-40722.639999999999</v>
      </c>
      <c r="J227" s="56">
        <v>-442.62999999999738</v>
      </c>
      <c r="K227" s="56">
        <v>-1.0000000002037268E-2</v>
      </c>
    </row>
    <row r="228" spans="1:11">
      <c r="A228" s="56" t="s">
        <v>49</v>
      </c>
      <c r="B228" s="56" t="s">
        <v>1616</v>
      </c>
      <c r="C228" s="56" t="s">
        <v>3319</v>
      </c>
      <c r="D228" s="71">
        <v>133688221</v>
      </c>
      <c r="E228" s="56">
        <v>-71212987.969999999</v>
      </c>
      <c r="F228" s="56">
        <v>62475233.030000001</v>
      </c>
      <c r="G228" s="56">
        <v>-598275.37</v>
      </c>
      <c r="H228" s="56">
        <v>-604849.82999999996</v>
      </c>
      <c r="I228" s="56">
        <v>-604849.81999999995</v>
      </c>
      <c r="J228" s="56">
        <v>-6574.4599999999627</v>
      </c>
      <c r="K228" s="56">
        <v>1.0000000009313226E-2</v>
      </c>
    </row>
    <row r="229" spans="1:11">
      <c r="A229" s="56" t="s">
        <v>49</v>
      </c>
      <c r="B229" s="56" t="s">
        <v>1900</v>
      </c>
      <c r="C229" s="56" t="s">
        <v>2934</v>
      </c>
      <c r="D229" s="71">
        <v>154818998</v>
      </c>
      <c r="E229" s="56">
        <v>-75647092.069999993</v>
      </c>
      <c r="F229" s="56">
        <v>79171905.930000007</v>
      </c>
      <c r="G229" s="56">
        <v>-765993.05</v>
      </c>
      <c r="H229" s="56">
        <v>-774410.55</v>
      </c>
      <c r="I229" s="56">
        <v>-774410.55</v>
      </c>
      <c r="J229" s="56">
        <v>-8417.5</v>
      </c>
      <c r="K229" s="56">
        <v>0</v>
      </c>
    </row>
    <row r="230" spans="1:11">
      <c r="A230" s="56" t="s">
        <v>49</v>
      </c>
      <c r="B230" s="56" t="s">
        <v>1164</v>
      </c>
      <c r="C230" s="56" t="s">
        <v>2935</v>
      </c>
      <c r="D230" s="71">
        <v>129792694</v>
      </c>
      <c r="E230" s="56">
        <v>-63418830.280000001</v>
      </c>
      <c r="F230" s="56">
        <v>66373863.719999999</v>
      </c>
      <c r="G230" s="56">
        <v>-642171.19999999995</v>
      </c>
      <c r="H230" s="56">
        <v>-649228.04</v>
      </c>
      <c r="I230" s="56">
        <v>-649228.03</v>
      </c>
      <c r="J230" s="56">
        <v>-7056.8400000000838</v>
      </c>
      <c r="K230" s="56">
        <v>1.0000000009313226E-2</v>
      </c>
    </row>
    <row r="231" spans="1:11">
      <c r="A231" s="56" t="s">
        <v>49</v>
      </c>
      <c r="B231" s="56" t="s">
        <v>3321</v>
      </c>
      <c r="C231" s="56" t="s">
        <v>3320</v>
      </c>
      <c r="D231" s="71">
        <v>127779227</v>
      </c>
      <c r="E231" s="56">
        <v>-117336137.31999999</v>
      </c>
      <c r="F231" s="56">
        <v>10443089.68</v>
      </c>
      <c r="G231" s="56">
        <v>-4054128.33</v>
      </c>
      <c r="H231" s="56">
        <v>0</v>
      </c>
      <c r="I231" s="56">
        <v>0</v>
      </c>
      <c r="J231" s="56">
        <v>4054128.33</v>
      </c>
      <c r="K231" s="56">
        <v>0</v>
      </c>
    </row>
    <row r="232" spans="1:11">
      <c r="A232" s="56" t="s">
        <v>49</v>
      </c>
      <c r="B232" s="56" t="s">
        <v>2937</v>
      </c>
      <c r="C232" s="56" t="s">
        <v>2936</v>
      </c>
      <c r="D232" s="71">
        <v>291033</v>
      </c>
      <c r="E232" s="56">
        <v>-261529.27</v>
      </c>
      <c r="F232" s="56">
        <v>29503.73</v>
      </c>
      <c r="G232" s="56">
        <v>-7644.04</v>
      </c>
      <c r="H232" s="56">
        <v>-7308.04</v>
      </c>
      <c r="I232" s="56">
        <v>0</v>
      </c>
      <c r="J232" s="56">
        <v>336</v>
      </c>
      <c r="K232" s="56">
        <v>7308.04</v>
      </c>
    </row>
    <row r="233" spans="1:11">
      <c r="A233" s="56" t="s">
        <v>49</v>
      </c>
      <c r="B233" s="56" t="s">
        <v>2937</v>
      </c>
      <c r="C233" s="56" t="s">
        <v>2938</v>
      </c>
      <c r="D233" s="71">
        <v>875935</v>
      </c>
      <c r="E233" s="56">
        <v>-685914.73</v>
      </c>
      <c r="F233" s="56">
        <v>190020.27</v>
      </c>
      <c r="G233" s="56">
        <v>-21392.83</v>
      </c>
      <c r="H233" s="56">
        <v>-21627.919999999998</v>
      </c>
      <c r="I233" s="56">
        <v>-21627.91</v>
      </c>
      <c r="J233" s="56">
        <v>-235.08999999999651</v>
      </c>
      <c r="K233" s="56">
        <v>9.9999999983992893E-3</v>
      </c>
    </row>
    <row r="234" spans="1:11">
      <c r="A234" s="56" t="s">
        <v>49</v>
      </c>
      <c r="B234" s="56" t="s">
        <v>3434</v>
      </c>
      <c r="C234" s="56" t="s">
        <v>3433</v>
      </c>
      <c r="D234" s="71">
        <v>1642393</v>
      </c>
      <c r="E234" s="56">
        <v>-1198257.32</v>
      </c>
      <c r="F234" s="56">
        <v>444135.67999999999</v>
      </c>
      <c r="G234" s="56">
        <v>-39032.53</v>
      </c>
      <c r="H234" s="56">
        <v>-39461.47</v>
      </c>
      <c r="I234" s="56">
        <v>-39461.46</v>
      </c>
      <c r="J234" s="56">
        <v>-428.94000000000233</v>
      </c>
      <c r="K234" s="56">
        <v>1.0000000002037268E-2</v>
      </c>
    </row>
    <row r="235" spans="1:11">
      <c r="A235" s="56" t="s">
        <v>49</v>
      </c>
      <c r="B235" s="56" t="s">
        <v>3436</v>
      </c>
      <c r="C235" s="56" t="s">
        <v>3435</v>
      </c>
      <c r="D235" s="71">
        <v>170184</v>
      </c>
      <c r="E235" s="56">
        <v>-122000.7</v>
      </c>
      <c r="F235" s="56">
        <v>48183.3</v>
      </c>
      <c r="G235" s="56">
        <v>-4020.43</v>
      </c>
      <c r="H235" s="56">
        <v>-4064.6</v>
      </c>
      <c r="I235" s="56">
        <v>-4064.61</v>
      </c>
      <c r="J235" s="56">
        <v>-44.170000000000073</v>
      </c>
      <c r="K235" s="56">
        <v>-1.0000000000218279E-2</v>
      </c>
    </row>
    <row r="236" spans="1:11">
      <c r="A236" s="56" t="s">
        <v>49</v>
      </c>
      <c r="B236" s="56" t="s">
        <v>3172</v>
      </c>
      <c r="C236" s="56" t="s">
        <v>3171</v>
      </c>
      <c r="D236" s="71">
        <v>2444596</v>
      </c>
      <c r="E236" s="56">
        <v>-1322065.53</v>
      </c>
      <c r="F236" s="56">
        <v>1122530.47</v>
      </c>
      <c r="G236" s="56">
        <v>-29835.25</v>
      </c>
      <c r="H236" s="56">
        <v>-30163.119999999999</v>
      </c>
      <c r="I236" s="56">
        <v>-30163.11</v>
      </c>
      <c r="J236" s="56">
        <v>-327.86999999999898</v>
      </c>
      <c r="K236" s="56">
        <v>9.9999999983992893E-3</v>
      </c>
    </row>
    <row r="237" spans="1:11">
      <c r="A237" s="56" t="s">
        <v>49</v>
      </c>
      <c r="B237" s="56" t="s">
        <v>2940</v>
      </c>
      <c r="C237" s="56" t="s">
        <v>2939</v>
      </c>
      <c r="D237" s="71">
        <v>4784682</v>
      </c>
      <c r="E237" s="56">
        <v>-2096697.63</v>
      </c>
      <c r="F237" s="56">
        <v>2687984.37</v>
      </c>
      <c r="G237" s="56">
        <v>-26068.82</v>
      </c>
      <c r="H237" s="56">
        <v>-26355.29</v>
      </c>
      <c r="I237" s="56">
        <v>-26355.29</v>
      </c>
      <c r="J237" s="56">
        <v>-286.47000000000116</v>
      </c>
      <c r="K237" s="56">
        <v>0</v>
      </c>
    </row>
    <row r="238" spans="1:11">
      <c r="A238" s="56" t="s">
        <v>49</v>
      </c>
      <c r="B238" s="56" t="s">
        <v>2942</v>
      </c>
      <c r="C238" s="56" t="s">
        <v>2941</v>
      </c>
      <c r="D238" s="71">
        <v>368196</v>
      </c>
      <c r="E238" s="56">
        <v>-240988.29</v>
      </c>
      <c r="F238" s="56">
        <v>127207.71</v>
      </c>
      <c r="G238" s="56">
        <v>-8469.2999999999993</v>
      </c>
      <c r="H238" s="56">
        <v>-8562.3700000000008</v>
      </c>
      <c r="I238" s="56">
        <v>-8562.36</v>
      </c>
      <c r="J238" s="56">
        <v>-93.070000000001528</v>
      </c>
      <c r="K238" s="56">
        <v>1.0000000000218279E-2</v>
      </c>
    </row>
    <row r="239" spans="1:11">
      <c r="A239" s="56" t="s">
        <v>49</v>
      </c>
      <c r="B239" s="56" t="s">
        <v>2944</v>
      </c>
      <c r="C239" s="56" t="s">
        <v>2943</v>
      </c>
      <c r="D239" s="71">
        <v>2681085</v>
      </c>
      <c r="E239" s="56">
        <v>-1628438.33</v>
      </c>
      <c r="F239" s="56">
        <v>1052646.67</v>
      </c>
      <c r="G239" s="56">
        <v>-60705.82</v>
      </c>
      <c r="H239" s="56">
        <v>-61372.91</v>
      </c>
      <c r="I239" s="56">
        <v>-61372.92</v>
      </c>
      <c r="J239" s="56">
        <v>-667.09000000000378</v>
      </c>
      <c r="K239" s="56">
        <v>-9.9999999947613105E-3</v>
      </c>
    </row>
    <row r="240" spans="1:11">
      <c r="A240" s="56" t="s">
        <v>49</v>
      </c>
      <c r="B240" s="56" t="s">
        <v>2946</v>
      </c>
      <c r="C240" s="56" t="s">
        <v>2945</v>
      </c>
      <c r="D240" s="71">
        <v>408737</v>
      </c>
      <c r="E240" s="56">
        <v>-248470.72</v>
      </c>
      <c r="F240" s="56">
        <v>160266.28</v>
      </c>
      <c r="G240" s="56">
        <v>-9240.7199999999993</v>
      </c>
      <c r="H240" s="56">
        <v>-9342.2800000000007</v>
      </c>
      <c r="I240" s="56">
        <v>-9342.27</v>
      </c>
      <c r="J240" s="56">
        <v>-101.56000000000131</v>
      </c>
      <c r="K240" s="56">
        <v>1.0000000000218279E-2</v>
      </c>
    </row>
    <row r="241" spans="1:11">
      <c r="A241" s="56" t="s">
        <v>49</v>
      </c>
      <c r="B241" s="56" t="s">
        <v>2948</v>
      </c>
      <c r="C241" s="56" t="s">
        <v>2947</v>
      </c>
      <c r="D241" s="71">
        <v>1549443</v>
      </c>
      <c r="E241" s="56">
        <v>-690159.05</v>
      </c>
      <c r="F241" s="56">
        <v>859283.95</v>
      </c>
      <c r="G241" s="56">
        <v>-19806.48</v>
      </c>
      <c r="H241" s="56">
        <v>-20024.13</v>
      </c>
      <c r="I241" s="56">
        <v>-20024.14</v>
      </c>
      <c r="J241" s="56">
        <v>-217.65000000000146</v>
      </c>
      <c r="K241" s="56">
        <v>-9.9999999983992893E-3</v>
      </c>
    </row>
    <row r="242" spans="1:11">
      <c r="A242" s="56" t="s">
        <v>49</v>
      </c>
      <c r="B242" s="56" t="s">
        <v>2950</v>
      </c>
      <c r="C242" s="56" t="s">
        <v>2949</v>
      </c>
      <c r="D242" s="71">
        <v>392168</v>
      </c>
      <c r="E242" s="56">
        <v>-234404.13</v>
      </c>
      <c r="F242" s="56">
        <v>157763.87</v>
      </c>
      <c r="G242" s="56">
        <v>-8834.9599999999991</v>
      </c>
      <c r="H242" s="56">
        <v>-8932.0499999999993</v>
      </c>
      <c r="I242" s="56">
        <v>-8932.0400000000009</v>
      </c>
      <c r="J242" s="56">
        <v>-97.090000000000146</v>
      </c>
      <c r="K242" s="56">
        <v>9.9999999983992893E-3</v>
      </c>
    </row>
    <row r="243" spans="1:11">
      <c r="A243" s="56" t="s">
        <v>49</v>
      </c>
      <c r="B243" s="56" t="s">
        <v>3323</v>
      </c>
      <c r="C243" s="56" t="s">
        <v>3322</v>
      </c>
      <c r="D243" s="71">
        <v>423150</v>
      </c>
      <c r="E243" s="56">
        <v>-207531.88</v>
      </c>
      <c r="F243" s="56">
        <v>215618.12</v>
      </c>
      <c r="G243" s="56">
        <v>-2070.1799999999998</v>
      </c>
      <c r="H243" s="56">
        <v>-2092.9299999999998</v>
      </c>
      <c r="I243" s="56">
        <v>-2092.9299999999998</v>
      </c>
      <c r="J243" s="56">
        <v>-22.75</v>
      </c>
      <c r="K243" s="56">
        <v>0</v>
      </c>
    </row>
    <row r="244" spans="1:11">
      <c r="A244" s="56" t="s">
        <v>49</v>
      </c>
      <c r="B244" s="56" t="s">
        <v>3438</v>
      </c>
      <c r="C244" s="56" t="s">
        <v>3437</v>
      </c>
      <c r="D244" s="71">
        <v>492432</v>
      </c>
      <c r="E244" s="56">
        <v>-408741.95</v>
      </c>
      <c r="F244" s="56">
        <v>83690.05</v>
      </c>
      <c r="G244" s="56">
        <v>-12356.85</v>
      </c>
      <c r="H244" s="56">
        <v>-12492.64</v>
      </c>
      <c r="I244" s="56">
        <v>-12492.63</v>
      </c>
      <c r="J244" s="56">
        <v>-135.78999999999905</v>
      </c>
      <c r="K244" s="56">
        <v>1.0000000000218279E-2</v>
      </c>
    </row>
    <row r="245" spans="1:11">
      <c r="A245" s="56" t="s">
        <v>49</v>
      </c>
      <c r="B245" s="56" t="s">
        <v>3325</v>
      </c>
      <c r="C245" s="56" t="s">
        <v>3324</v>
      </c>
      <c r="D245" s="71">
        <v>278075</v>
      </c>
      <c r="E245" s="56">
        <v>-135368.6</v>
      </c>
      <c r="F245" s="56">
        <v>142706.4</v>
      </c>
      <c r="G245" s="56">
        <v>-1371.2</v>
      </c>
      <c r="H245" s="56">
        <v>-1386.27</v>
      </c>
      <c r="I245" s="56">
        <v>-1386.27</v>
      </c>
      <c r="J245" s="56">
        <v>-15.069999999999936</v>
      </c>
      <c r="K245" s="56">
        <v>0</v>
      </c>
    </row>
    <row r="246" spans="1:11">
      <c r="A246" s="56" t="s">
        <v>49</v>
      </c>
      <c r="B246" s="56" t="s">
        <v>3440</v>
      </c>
      <c r="C246" s="56" t="s">
        <v>3439</v>
      </c>
      <c r="D246" s="71">
        <v>60686</v>
      </c>
      <c r="E246" s="56">
        <v>-48558.92</v>
      </c>
      <c r="F246" s="56">
        <v>12127.08</v>
      </c>
      <c r="G246" s="56">
        <v>-1496.28</v>
      </c>
      <c r="H246" s="56">
        <v>-1512.72</v>
      </c>
      <c r="I246" s="56">
        <v>-1512.73</v>
      </c>
      <c r="J246" s="56">
        <v>-16.440000000000055</v>
      </c>
      <c r="K246" s="56">
        <v>-9.9999999999909051E-3</v>
      </c>
    </row>
    <row r="247" spans="1:11">
      <c r="A247" s="56" t="s">
        <v>49</v>
      </c>
      <c r="B247" s="56" t="s">
        <v>3174</v>
      </c>
      <c r="C247" s="56" t="s">
        <v>3173</v>
      </c>
      <c r="D247" s="71">
        <v>886358</v>
      </c>
      <c r="E247" s="56">
        <v>-422244.3</v>
      </c>
      <c r="F247" s="56">
        <v>464113.7</v>
      </c>
      <c r="G247" s="56">
        <v>-4469.05</v>
      </c>
      <c r="H247" s="56">
        <v>-4518.16</v>
      </c>
      <c r="I247" s="56">
        <v>-4518.1499999999996</v>
      </c>
      <c r="J247" s="56">
        <v>-49.109999999999673</v>
      </c>
      <c r="K247" s="56">
        <v>1.0000000000218279E-2</v>
      </c>
    </row>
    <row r="248" spans="1:11">
      <c r="A248" s="56" t="s">
        <v>49</v>
      </c>
      <c r="B248" s="56" t="s">
        <v>3176</v>
      </c>
      <c r="C248" s="56" t="s">
        <v>3175</v>
      </c>
      <c r="D248" s="71">
        <v>354567</v>
      </c>
      <c r="E248" s="56">
        <v>-207219.62</v>
      </c>
      <c r="F248" s="56">
        <v>147347.38</v>
      </c>
      <c r="G248" s="56">
        <v>-4214.12</v>
      </c>
      <c r="H248" s="56">
        <v>-4260.4399999999996</v>
      </c>
      <c r="I248" s="56">
        <v>-4260.43</v>
      </c>
      <c r="J248" s="56">
        <v>-46.319999999999709</v>
      </c>
      <c r="K248" s="56">
        <v>9.999999999308784E-3</v>
      </c>
    </row>
    <row r="249" spans="1:11">
      <c r="A249" s="56" t="s">
        <v>49</v>
      </c>
      <c r="B249" s="56" t="s">
        <v>3178</v>
      </c>
      <c r="C249" s="56" t="s">
        <v>3177</v>
      </c>
      <c r="D249" s="71">
        <v>2421039</v>
      </c>
      <c r="E249" s="56">
        <v>-1434480.14</v>
      </c>
      <c r="F249" s="56">
        <v>986558.86</v>
      </c>
      <c r="G249" s="56">
        <v>-28619.599999999999</v>
      </c>
      <c r="H249" s="56">
        <v>-28934.09</v>
      </c>
      <c r="I249" s="56">
        <v>-28934.1</v>
      </c>
      <c r="J249" s="56">
        <v>-314.4900000000016</v>
      </c>
      <c r="K249" s="56">
        <v>-9.9999999983992893E-3</v>
      </c>
    </row>
    <row r="250" spans="1:11">
      <c r="A250" s="56" t="s">
        <v>49</v>
      </c>
      <c r="B250" s="56" t="s">
        <v>3442</v>
      </c>
      <c r="C250" s="56" t="s">
        <v>3441</v>
      </c>
      <c r="D250" s="71">
        <v>273228</v>
      </c>
      <c r="E250" s="56">
        <v>-211476.92</v>
      </c>
      <c r="F250" s="56">
        <v>61751.08</v>
      </c>
      <c r="G250" s="56">
        <v>-6640.61</v>
      </c>
      <c r="H250" s="56">
        <v>-6713.58</v>
      </c>
      <c r="I250" s="56">
        <v>-6713.58</v>
      </c>
      <c r="J250" s="56">
        <v>-72.970000000000255</v>
      </c>
      <c r="K250" s="56">
        <v>0</v>
      </c>
    </row>
    <row r="251" spans="1:11">
      <c r="A251" s="56" t="s">
        <v>49</v>
      </c>
      <c r="B251" s="56" t="s">
        <v>2952</v>
      </c>
      <c r="C251" s="56" t="s">
        <v>2951</v>
      </c>
      <c r="D251" s="71">
        <v>8923837</v>
      </c>
      <c r="E251" s="56">
        <v>-5024324</v>
      </c>
      <c r="F251" s="56">
        <v>3899513</v>
      </c>
      <c r="G251" s="56">
        <v>-198768.01</v>
      </c>
      <c r="H251" s="56">
        <v>-200952.27</v>
      </c>
      <c r="I251" s="56">
        <v>-200952.28</v>
      </c>
      <c r="J251" s="56">
        <v>-2184.2599999999802</v>
      </c>
      <c r="K251" s="56">
        <v>-1.0000000009313226E-2</v>
      </c>
    </row>
    <row r="252" spans="1:11">
      <c r="A252" s="56" t="s">
        <v>49</v>
      </c>
      <c r="B252" s="56" t="s">
        <v>2954</v>
      </c>
      <c r="C252" s="56" t="s">
        <v>2953</v>
      </c>
      <c r="D252" s="71">
        <v>3291684</v>
      </c>
      <c r="E252" s="56">
        <v>-1849702.27</v>
      </c>
      <c r="F252" s="56">
        <v>1441981.73</v>
      </c>
      <c r="G252" s="56">
        <v>-73293.3</v>
      </c>
      <c r="H252" s="56">
        <v>-74098.720000000001</v>
      </c>
      <c r="I252" s="56">
        <v>-74098.720000000001</v>
      </c>
      <c r="J252" s="56">
        <v>-805.41999999999825</v>
      </c>
      <c r="K252" s="56">
        <v>0</v>
      </c>
    </row>
    <row r="253" spans="1:11">
      <c r="A253" s="56" t="s">
        <v>49</v>
      </c>
      <c r="B253" s="56" t="s">
        <v>2956</v>
      </c>
      <c r="C253" s="56" t="s">
        <v>2955</v>
      </c>
      <c r="D253" s="71">
        <v>574827</v>
      </c>
      <c r="E253" s="56">
        <v>-301203.84999999998</v>
      </c>
      <c r="F253" s="56">
        <v>273623.15000000002</v>
      </c>
      <c r="G253" s="56">
        <v>-12654.31</v>
      </c>
      <c r="H253" s="56">
        <v>-12793.37</v>
      </c>
      <c r="I253" s="56">
        <v>-12793.37</v>
      </c>
      <c r="J253" s="56">
        <v>-139.06000000000131</v>
      </c>
      <c r="K253" s="56">
        <v>0</v>
      </c>
    </row>
    <row r="254" spans="1:11">
      <c r="A254" s="56" t="s">
        <v>49</v>
      </c>
      <c r="B254" s="56" t="s">
        <v>20</v>
      </c>
      <c r="C254" s="56" t="s">
        <v>2957</v>
      </c>
      <c r="D254" s="71">
        <v>82516267</v>
      </c>
      <c r="E254" s="56">
        <v>-57202523.859999999</v>
      </c>
      <c r="F254" s="56">
        <v>25313743.140000001</v>
      </c>
      <c r="G254" s="56">
        <v>-2082183.17</v>
      </c>
      <c r="H254" s="56">
        <v>-2105064.29</v>
      </c>
      <c r="I254" s="56">
        <v>-2105064.2999999998</v>
      </c>
      <c r="J254" s="56">
        <v>-22881.120000000112</v>
      </c>
      <c r="K254" s="56">
        <v>-9.9999997764825821E-3</v>
      </c>
    </row>
    <row r="255" spans="1:11">
      <c r="A255" s="56" t="s">
        <v>49</v>
      </c>
      <c r="B255" s="56" t="s">
        <v>3444</v>
      </c>
      <c r="C255" s="56" t="s">
        <v>3443</v>
      </c>
      <c r="D255" s="71">
        <v>1019577</v>
      </c>
      <c r="E255" s="56">
        <v>-921383.01</v>
      </c>
      <c r="F255" s="56">
        <v>98193.99</v>
      </c>
      <c r="G255" s="56">
        <v>-31826.5</v>
      </c>
      <c r="H255" s="56">
        <v>-15388.64</v>
      </c>
      <c r="I255" s="56">
        <v>0</v>
      </c>
      <c r="J255" s="56">
        <v>16437.86</v>
      </c>
      <c r="K255" s="56">
        <v>15388.64</v>
      </c>
    </row>
    <row r="256" spans="1:11">
      <c r="A256" s="56" t="s">
        <v>49</v>
      </c>
      <c r="B256" s="56" t="s">
        <v>3327</v>
      </c>
      <c r="C256" s="56" t="s">
        <v>3326</v>
      </c>
      <c r="D256" s="71">
        <v>887283</v>
      </c>
      <c r="E256" s="56">
        <v>-382126.97</v>
      </c>
      <c r="F256" s="56">
        <v>505156.03</v>
      </c>
      <c r="G256" s="56">
        <v>-4905.4799999999996</v>
      </c>
      <c r="H256" s="56">
        <v>-4959.3900000000003</v>
      </c>
      <c r="I256" s="56">
        <v>-4959.3900000000003</v>
      </c>
      <c r="J256" s="56">
        <v>-53.910000000000764</v>
      </c>
      <c r="K256" s="56">
        <v>0</v>
      </c>
    </row>
    <row r="257" spans="1:11">
      <c r="A257" s="56" t="s">
        <v>49</v>
      </c>
      <c r="B257" s="56" t="s">
        <v>3446</v>
      </c>
      <c r="C257" s="56" t="s">
        <v>3445</v>
      </c>
      <c r="D257" s="71">
        <v>614992</v>
      </c>
      <c r="E257" s="56">
        <v>-481248.82</v>
      </c>
      <c r="F257" s="56">
        <v>133743.18</v>
      </c>
      <c r="G257" s="56">
        <v>-16887.240000000002</v>
      </c>
      <c r="H257" s="56">
        <v>-17072.810000000001</v>
      </c>
      <c r="I257" s="56">
        <v>-17072.8</v>
      </c>
      <c r="J257" s="56">
        <v>-185.56999999999971</v>
      </c>
      <c r="K257" s="56">
        <v>1.0000000002037268E-2</v>
      </c>
    </row>
    <row r="258" spans="1:11">
      <c r="A258" s="56" t="s">
        <v>49</v>
      </c>
      <c r="B258" s="56" t="s">
        <v>3180</v>
      </c>
      <c r="C258" s="56" t="s">
        <v>3179</v>
      </c>
      <c r="D258" s="71">
        <v>816000</v>
      </c>
      <c r="E258" s="56">
        <v>-334490.64</v>
      </c>
      <c r="F258" s="56">
        <v>481509.36</v>
      </c>
      <c r="G258" s="56">
        <v>-4691.6899999999996</v>
      </c>
      <c r="H258" s="56">
        <v>-4743.24</v>
      </c>
      <c r="I258" s="56">
        <v>-4743.25</v>
      </c>
      <c r="J258" s="56">
        <v>-51.550000000000182</v>
      </c>
      <c r="K258" s="56">
        <v>-1.0000000000218279E-2</v>
      </c>
    </row>
    <row r="259" spans="1:11">
      <c r="A259" s="56" t="s">
        <v>49</v>
      </c>
      <c r="B259" s="56" t="s">
        <v>2959</v>
      </c>
      <c r="C259" s="56" t="s">
        <v>2958</v>
      </c>
      <c r="D259" s="71">
        <v>196170</v>
      </c>
      <c r="E259" s="56">
        <v>-100502.39</v>
      </c>
      <c r="F259" s="56">
        <v>95667.61</v>
      </c>
      <c r="G259" s="56">
        <v>-2581.16</v>
      </c>
      <c r="H259" s="56">
        <v>-2609.5300000000002</v>
      </c>
      <c r="I259" s="56">
        <v>-2609.5300000000002</v>
      </c>
      <c r="J259" s="56">
        <v>-28.370000000000346</v>
      </c>
      <c r="K259" s="56">
        <v>0</v>
      </c>
    </row>
    <row r="260" spans="1:11">
      <c r="A260" s="56" t="s">
        <v>49</v>
      </c>
      <c r="B260" s="56" t="s">
        <v>21</v>
      </c>
      <c r="C260" s="56" t="s">
        <v>2960</v>
      </c>
      <c r="D260" s="71">
        <v>91653809</v>
      </c>
      <c r="E260" s="56">
        <v>-34419222.969999999</v>
      </c>
      <c r="F260" s="56">
        <v>57234586.030000001</v>
      </c>
      <c r="G260" s="56">
        <v>-560519.71</v>
      </c>
      <c r="H260" s="56">
        <v>-566679.27</v>
      </c>
      <c r="I260" s="56">
        <v>-566679.27</v>
      </c>
      <c r="J260" s="56">
        <v>-6159.5600000000559</v>
      </c>
      <c r="K260" s="56">
        <v>0</v>
      </c>
    </row>
    <row r="261" spans="1:11">
      <c r="A261" s="56" t="s">
        <v>49</v>
      </c>
      <c r="B261" s="56" t="s">
        <v>2962</v>
      </c>
      <c r="C261" s="56" t="s">
        <v>2961</v>
      </c>
      <c r="D261" s="71">
        <v>2112466</v>
      </c>
      <c r="E261" s="56">
        <v>-800593.24</v>
      </c>
      <c r="F261" s="56">
        <v>1311872.76</v>
      </c>
      <c r="G261" s="56">
        <v>-12841.45</v>
      </c>
      <c r="H261" s="56">
        <v>-12982.56</v>
      </c>
      <c r="I261" s="56">
        <v>-12982.56</v>
      </c>
      <c r="J261" s="56">
        <v>-141.10999999999876</v>
      </c>
      <c r="K261" s="56">
        <v>0</v>
      </c>
    </row>
    <row r="262" spans="1:11">
      <c r="A262" s="56" t="s">
        <v>49</v>
      </c>
      <c r="B262" s="56" t="s">
        <v>11353</v>
      </c>
      <c r="C262" s="56" t="s">
        <v>3447</v>
      </c>
      <c r="D262" s="71">
        <v>36902</v>
      </c>
      <c r="E262" s="56">
        <v>-25012.21</v>
      </c>
      <c r="F262" s="56">
        <v>11889.79</v>
      </c>
      <c r="G262" s="56">
        <v>-918.66</v>
      </c>
      <c r="H262" s="56">
        <v>-928.76</v>
      </c>
      <c r="I262" s="56">
        <v>-928.75</v>
      </c>
      <c r="J262" s="56">
        <v>-10.100000000000023</v>
      </c>
      <c r="K262" s="56">
        <v>9.9999999999909051E-3</v>
      </c>
    </row>
    <row r="263" spans="1:11">
      <c r="A263" s="56" t="s">
        <v>49</v>
      </c>
      <c r="B263" s="56" t="s">
        <v>2964</v>
      </c>
      <c r="C263" s="56" t="s">
        <v>2963</v>
      </c>
      <c r="D263" s="71">
        <v>51783</v>
      </c>
      <c r="E263" s="56">
        <v>-25647.38</v>
      </c>
      <c r="F263" s="56">
        <v>26135.62</v>
      </c>
      <c r="G263" s="56">
        <v>-681.31</v>
      </c>
      <c r="H263" s="56">
        <v>-688.8</v>
      </c>
      <c r="I263" s="56">
        <v>-688.8</v>
      </c>
      <c r="J263" s="56">
        <v>-7.4900000000000091</v>
      </c>
      <c r="K263" s="56">
        <v>0</v>
      </c>
    </row>
    <row r="264" spans="1:11">
      <c r="A264" s="56" t="s">
        <v>49</v>
      </c>
      <c r="B264" s="56" t="s">
        <v>2966</v>
      </c>
      <c r="C264" s="56" t="s">
        <v>2965</v>
      </c>
      <c r="D264" s="71">
        <v>8475362</v>
      </c>
      <c r="E264" s="56">
        <v>-3150422.34</v>
      </c>
      <c r="F264" s="56">
        <v>5324939.66</v>
      </c>
      <c r="G264" s="56">
        <v>-52176.72</v>
      </c>
      <c r="H264" s="56">
        <v>-52750.09</v>
      </c>
      <c r="I264" s="56">
        <v>-52750.09</v>
      </c>
      <c r="J264" s="56">
        <v>-573.36999999999534</v>
      </c>
      <c r="K264" s="56">
        <v>0</v>
      </c>
    </row>
    <row r="265" spans="1:11">
      <c r="A265" s="56" t="s">
        <v>49</v>
      </c>
      <c r="B265" s="56" t="s">
        <v>3449</v>
      </c>
      <c r="C265" s="56" t="s">
        <v>3448</v>
      </c>
      <c r="D265" s="71">
        <v>221371</v>
      </c>
      <c r="E265" s="56">
        <v>-200050.89</v>
      </c>
      <c r="F265" s="56">
        <v>21320.11</v>
      </c>
      <c r="G265" s="56">
        <v>-6910.31</v>
      </c>
      <c r="H265" s="56">
        <v>-3341.25</v>
      </c>
      <c r="I265" s="56">
        <v>0</v>
      </c>
      <c r="J265" s="56">
        <v>3569.0600000000004</v>
      </c>
      <c r="K265" s="56">
        <v>3341.25</v>
      </c>
    </row>
    <row r="266" spans="1:11">
      <c r="A266" s="56" t="s">
        <v>49</v>
      </c>
      <c r="B266" s="56" t="s">
        <v>2968</v>
      </c>
      <c r="C266" s="56" t="s">
        <v>2967</v>
      </c>
      <c r="D266" s="71">
        <v>228001</v>
      </c>
      <c r="E266" s="56">
        <v>-110423.83</v>
      </c>
      <c r="F266" s="56">
        <v>117577.17</v>
      </c>
      <c r="G266" s="56">
        <v>-2999.73</v>
      </c>
      <c r="H266" s="56">
        <v>-3032.69</v>
      </c>
      <c r="I266" s="56">
        <v>-3032.69</v>
      </c>
      <c r="J266" s="56">
        <v>-32.960000000000036</v>
      </c>
      <c r="K266" s="56">
        <v>0</v>
      </c>
    </row>
    <row r="267" spans="1:11">
      <c r="A267" s="56" t="s">
        <v>49</v>
      </c>
      <c r="B267" s="56" t="s">
        <v>2970</v>
      </c>
      <c r="C267" s="56" t="s">
        <v>2969</v>
      </c>
      <c r="D267" s="71">
        <v>348240</v>
      </c>
      <c r="E267" s="56">
        <v>-169311.4</v>
      </c>
      <c r="F267" s="56">
        <v>178928.6</v>
      </c>
      <c r="G267" s="56">
        <v>-4581.67</v>
      </c>
      <c r="H267" s="56">
        <v>-4632.03</v>
      </c>
      <c r="I267" s="56">
        <v>-4632.0200000000004</v>
      </c>
      <c r="J267" s="56">
        <v>-50.359999999999673</v>
      </c>
      <c r="K267" s="56">
        <v>9.999999999308784E-3</v>
      </c>
    </row>
    <row r="268" spans="1:11">
      <c r="A268" s="56" t="s">
        <v>49</v>
      </c>
      <c r="B268" s="56" t="s">
        <v>2972</v>
      </c>
      <c r="C268" s="56" t="s">
        <v>2971</v>
      </c>
      <c r="D268" s="71">
        <v>1226718334</v>
      </c>
      <c r="E268" s="56">
        <v>-585441875.63999999</v>
      </c>
      <c r="F268" s="56">
        <v>641276458.36000001</v>
      </c>
      <c r="G268" s="56">
        <v>-16139018.130000001</v>
      </c>
      <c r="H268" s="56">
        <v>-16316369.98</v>
      </c>
      <c r="I268" s="56">
        <v>-16316369.98</v>
      </c>
      <c r="J268" s="56">
        <v>-177351.84999999963</v>
      </c>
      <c r="K268" s="56">
        <v>0</v>
      </c>
    </row>
    <row r="269" spans="1:11">
      <c r="A269" s="56" t="s">
        <v>49</v>
      </c>
      <c r="B269" s="56" t="s">
        <v>2974</v>
      </c>
      <c r="C269" s="56" t="s">
        <v>2973</v>
      </c>
      <c r="D269" s="71">
        <v>84942347</v>
      </c>
      <c r="E269" s="56">
        <v>-31082460.079999998</v>
      </c>
      <c r="F269" s="56">
        <v>53859886.920000002</v>
      </c>
      <c r="G269" s="56">
        <v>-528165.89</v>
      </c>
      <c r="H269" s="56">
        <v>-533969.91</v>
      </c>
      <c r="I269" s="56">
        <v>-533969.91</v>
      </c>
      <c r="J269" s="56">
        <v>-5804.0200000000186</v>
      </c>
      <c r="K269" s="56">
        <v>0</v>
      </c>
    </row>
    <row r="270" spans="1:11">
      <c r="A270" s="56" t="s">
        <v>49</v>
      </c>
      <c r="B270" s="56" t="s">
        <v>2976</v>
      </c>
      <c r="C270" s="56" t="s">
        <v>2975</v>
      </c>
      <c r="D270" s="71">
        <v>996223</v>
      </c>
      <c r="E270" s="56">
        <v>-355438.99</v>
      </c>
      <c r="F270" s="56">
        <v>640784.01</v>
      </c>
      <c r="G270" s="56">
        <v>-6291.36</v>
      </c>
      <c r="H270" s="56">
        <v>-6360.49</v>
      </c>
      <c r="I270" s="56">
        <v>-6360.5</v>
      </c>
      <c r="J270" s="56">
        <v>-69.130000000000109</v>
      </c>
      <c r="K270" s="56">
        <v>-1.0000000000218279E-2</v>
      </c>
    </row>
    <row r="271" spans="1:11">
      <c r="A271" s="56" t="s">
        <v>49</v>
      </c>
      <c r="B271" s="56" t="s">
        <v>2976</v>
      </c>
      <c r="C271" s="56" t="s">
        <v>2977</v>
      </c>
      <c r="D271" s="71">
        <v>996223</v>
      </c>
      <c r="E271" s="56">
        <v>-354823.15</v>
      </c>
      <c r="F271" s="56">
        <v>641399.85</v>
      </c>
      <c r="G271" s="56">
        <v>-6297.91</v>
      </c>
      <c r="H271" s="56">
        <v>-6367.13</v>
      </c>
      <c r="I271" s="56">
        <v>-6367.12</v>
      </c>
      <c r="J271" s="56">
        <v>-69.220000000000255</v>
      </c>
      <c r="K271" s="56">
        <v>1.0000000000218279E-2</v>
      </c>
    </row>
    <row r="272" spans="1:11">
      <c r="A272" s="56" t="s">
        <v>49</v>
      </c>
      <c r="B272" s="56" t="s">
        <v>2979</v>
      </c>
      <c r="C272" s="56" t="s">
        <v>2978</v>
      </c>
      <c r="D272" s="71">
        <v>57424</v>
      </c>
      <c r="E272" s="56">
        <v>-26184.17</v>
      </c>
      <c r="F272" s="56">
        <v>31239.83</v>
      </c>
      <c r="G272" s="56">
        <v>-755.5</v>
      </c>
      <c r="H272" s="56">
        <v>-763.8</v>
      </c>
      <c r="I272" s="56">
        <v>-763.81</v>
      </c>
      <c r="J272" s="56">
        <v>-8.2999999999999545</v>
      </c>
      <c r="K272" s="56">
        <v>-9.9999999999909051E-3</v>
      </c>
    </row>
    <row r="273" spans="1:11">
      <c r="A273" s="56" t="s">
        <v>49</v>
      </c>
      <c r="B273" s="56" t="s">
        <v>3451</v>
      </c>
      <c r="C273" s="56" t="s">
        <v>3450</v>
      </c>
      <c r="D273" s="71">
        <v>1379896</v>
      </c>
      <c r="E273" s="56">
        <v>-867470.41</v>
      </c>
      <c r="F273" s="56">
        <v>512425.59</v>
      </c>
      <c r="G273" s="56">
        <v>-32967.49</v>
      </c>
      <c r="H273" s="56">
        <v>-33329.760000000002</v>
      </c>
      <c r="I273" s="56">
        <v>-33329.769999999997</v>
      </c>
      <c r="J273" s="56">
        <v>-362.27000000000407</v>
      </c>
      <c r="K273" s="56">
        <v>-9.9999999947613105E-3</v>
      </c>
    </row>
    <row r="274" spans="1:11">
      <c r="A274" s="56" t="s">
        <v>49</v>
      </c>
      <c r="B274" s="56" t="s">
        <v>2979</v>
      </c>
      <c r="C274" s="56" t="s">
        <v>2980</v>
      </c>
      <c r="D274" s="71">
        <v>114848</v>
      </c>
      <c r="E274" s="56">
        <v>-53215.99</v>
      </c>
      <c r="F274" s="56">
        <v>61632.01</v>
      </c>
      <c r="G274" s="56">
        <v>-1510.98</v>
      </c>
      <c r="H274" s="56">
        <v>-1527.58</v>
      </c>
      <c r="I274" s="56">
        <v>-1527.58</v>
      </c>
      <c r="J274" s="56">
        <v>-16.599999999999909</v>
      </c>
      <c r="K274" s="56">
        <v>0</v>
      </c>
    </row>
    <row r="275" spans="1:11">
      <c r="A275" s="56" t="s">
        <v>49</v>
      </c>
      <c r="B275" s="56" t="s">
        <v>2982</v>
      </c>
      <c r="C275" s="56" t="s">
        <v>2981</v>
      </c>
      <c r="D275" s="71">
        <v>77877</v>
      </c>
      <c r="E275" s="56">
        <v>-35691.01</v>
      </c>
      <c r="F275" s="56">
        <v>42185.99</v>
      </c>
      <c r="G275" s="56">
        <v>-1024.58</v>
      </c>
      <c r="H275" s="56">
        <v>-1035.83</v>
      </c>
      <c r="I275" s="56">
        <v>-1035.8399999999999</v>
      </c>
      <c r="J275" s="56">
        <v>-11.25</v>
      </c>
      <c r="K275" s="56">
        <v>-9.9999999999909051E-3</v>
      </c>
    </row>
    <row r="276" spans="1:11">
      <c r="A276" s="56" t="s">
        <v>49</v>
      </c>
      <c r="B276" s="56" t="s">
        <v>3453</v>
      </c>
      <c r="C276" s="56" t="s">
        <v>3452</v>
      </c>
      <c r="D276" s="71">
        <v>30290</v>
      </c>
      <c r="E276" s="56">
        <v>-27372.720000000001</v>
      </c>
      <c r="F276" s="56">
        <v>2917.28</v>
      </c>
      <c r="G276" s="56">
        <v>-945.58</v>
      </c>
      <c r="H276" s="56">
        <v>-457.2</v>
      </c>
      <c r="I276" s="56">
        <v>0</v>
      </c>
      <c r="J276" s="56">
        <v>488.38000000000005</v>
      </c>
      <c r="K276" s="56">
        <v>457.2</v>
      </c>
    </row>
    <row r="277" spans="1:11">
      <c r="A277" s="56" t="s">
        <v>49</v>
      </c>
      <c r="B277" s="56" t="s">
        <v>3329</v>
      </c>
      <c r="C277" s="56" t="s">
        <v>3328</v>
      </c>
      <c r="D277" s="71">
        <v>3522486</v>
      </c>
      <c r="E277" s="56">
        <v>-1229790.54</v>
      </c>
      <c r="F277" s="56">
        <v>2292695.46</v>
      </c>
      <c r="G277" s="56">
        <v>-22532.52</v>
      </c>
      <c r="H277" s="56">
        <v>-22780.13</v>
      </c>
      <c r="I277" s="56">
        <v>-22780.13</v>
      </c>
      <c r="J277" s="56">
        <v>-247.61000000000058</v>
      </c>
      <c r="K277" s="56">
        <v>0</v>
      </c>
    </row>
    <row r="278" spans="1:11">
      <c r="A278" s="56" t="s">
        <v>49</v>
      </c>
      <c r="B278" s="56" t="s">
        <v>3455</v>
      </c>
      <c r="C278" s="56" t="s">
        <v>3454</v>
      </c>
      <c r="D278" s="71">
        <v>848566</v>
      </c>
      <c r="E278" s="56">
        <v>-520971.24</v>
      </c>
      <c r="F278" s="56">
        <v>327594.76</v>
      </c>
      <c r="G278" s="56">
        <v>-20038.72</v>
      </c>
      <c r="H278" s="56">
        <v>-20258.93</v>
      </c>
      <c r="I278" s="56">
        <v>-20258.93</v>
      </c>
      <c r="J278" s="56">
        <v>-220.20999999999913</v>
      </c>
      <c r="K278" s="56">
        <v>0</v>
      </c>
    </row>
    <row r="279" spans="1:11">
      <c r="A279" s="56" t="s">
        <v>49</v>
      </c>
      <c r="B279" s="56" t="s">
        <v>2984</v>
      </c>
      <c r="C279" s="56" t="s">
        <v>2983</v>
      </c>
      <c r="D279" s="71">
        <v>243813</v>
      </c>
      <c r="E279" s="56">
        <v>-82470.19</v>
      </c>
      <c r="F279" s="56">
        <v>161342.81</v>
      </c>
      <c r="G279" s="56">
        <v>-1587.84</v>
      </c>
      <c r="H279" s="56">
        <v>-1605.29</v>
      </c>
      <c r="I279" s="56">
        <v>-1605.28</v>
      </c>
      <c r="J279" s="56">
        <v>-17.450000000000045</v>
      </c>
      <c r="K279" s="56">
        <v>9.9999999999909051E-3</v>
      </c>
    </row>
    <row r="280" spans="1:11">
      <c r="A280" s="56" t="s">
        <v>49</v>
      </c>
      <c r="B280" s="56" t="s">
        <v>2986</v>
      </c>
      <c r="C280" s="56" t="s">
        <v>2985</v>
      </c>
      <c r="D280" s="71">
        <v>69910</v>
      </c>
      <c r="E280" s="56">
        <v>-30704.71</v>
      </c>
      <c r="F280" s="56">
        <v>39205.29</v>
      </c>
      <c r="G280" s="56">
        <v>-919.78</v>
      </c>
      <c r="H280" s="56">
        <v>-929.89</v>
      </c>
      <c r="I280" s="56">
        <v>-929.89</v>
      </c>
      <c r="J280" s="56">
        <v>-10.110000000000014</v>
      </c>
      <c r="K280" s="56">
        <v>0</v>
      </c>
    </row>
    <row r="281" spans="1:11">
      <c r="A281" s="56" t="s">
        <v>49</v>
      </c>
      <c r="B281" s="56" t="s">
        <v>2988</v>
      </c>
      <c r="C281" s="56" t="s">
        <v>2987</v>
      </c>
      <c r="D281" s="71">
        <v>13958</v>
      </c>
      <c r="E281" s="56">
        <v>-6225.26</v>
      </c>
      <c r="F281" s="56">
        <v>7732.74</v>
      </c>
      <c r="G281" s="56">
        <v>-183.64</v>
      </c>
      <c r="H281" s="56">
        <v>-185.66</v>
      </c>
      <c r="I281" s="56">
        <v>-185.66</v>
      </c>
      <c r="J281" s="56">
        <v>-2.0200000000000102</v>
      </c>
      <c r="K281" s="56">
        <v>0</v>
      </c>
    </row>
    <row r="282" spans="1:11">
      <c r="A282" s="56" t="s">
        <v>49</v>
      </c>
      <c r="B282" s="56" t="s">
        <v>2990</v>
      </c>
      <c r="C282" s="56" t="s">
        <v>2989</v>
      </c>
      <c r="D282" s="71">
        <v>2113472</v>
      </c>
      <c r="E282" s="56">
        <v>-719327.1</v>
      </c>
      <c r="F282" s="56">
        <v>1394144.9</v>
      </c>
      <c r="G282" s="56">
        <v>-13716.76</v>
      </c>
      <c r="H282" s="56">
        <v>-13867.5</v>
      </c>
      <c r="I282" s="56">
        <v>-13867.5</v>
      </c>
      <c r="J282" s="56">
        <v>-150.73999999999978</v>
      </c>
      <c r="K282" s="56">
        <v>0</v>
      </c>
    </row>
    <row r="283" spans="1:11">
      <c r="A283" s="56" t="s">
        <v>49</v>
      </c>
      <c r="B283" s="56" t="s">
        <v>2992</v>
      </c>
      <c r="C283" s="56" t="s">
        <v>2991</v>
      </c>
      <c r="D283" s="71">
        <v>2844198</v>
      </c>
      <c r="E283" s="56">
        <v>-1228626.1499999999</v>
      </c>
      <c r="F283" s="56">
        <v>1615571.85</v>
      </c>
      <c r="G283" s="56">
        <v>-37420.019999999997</v>
      </c>
      <c r="H283" s="56">
        <v>-37831.230000000003</v>
      </c>
      <c r="I283" s="56">
        <v>-37831.230000000003</v>
      </c>
      <c r="J283" s="56">
        <v>-411.2100000000064</v>
      </c>
      <c r="K283" s="56">
        <v>0</v>
      </c>
    </row>
    <row r="284" spans="1:11">
      <c r="A284" s="56" t="s">
        <v>49</v>
      </c>
      <c r="B284" s="56" t="s">
        <v>2994</v>
      </c>
      <c r="C284" s="56" t="s">
        <v>2993</v>
      </c>
      <c r="D284" s="71">
        <v>35448</v>
      </c>
      <c r="E284" s="56">
        <v>-21220.87</v>
      </c>
      <c r="F284" s="56">
        <v>14227.13</v>
      </c>
      <c r="G284" s="56">
        <v>-827.28</v>
      </c>
      <c r="H284" s="56">
        <v>-836.38</v>
      </c>
      <c r="I284" s="56">
        <v>-836.38</v>
      </c>
      <c r="J284" s="56">
        <v>-9.1000000000000227</v>
      </c>
      <c r="K284" s="56">
        <v>0</v>
      </c>
    </row>
    <row r="285" spans="1:11">
      <c r="A285" s="56" t="s">
        <v>49</v>
      </c>
      <c r="B285" s="56" t="s">
        <v>2996</v>
      </c>
      <c r="C285" s="56" t="s">
        <v>2995</v>
      </c>
      <c r="D285" s="71">
        <v>213681</v>
      </c>
      <c r="E285" s="56">
        <v>-127411.23</v>
      </c>
      <c r="F285" s="56">
        <v>86269.77</v>
      </c>
      <c r="G285" s="56">
        <v>-2810.91</v>
      </c>
      <c r="H285" s="56">
        <v>-2841.8</v>
      </c>
      <c r="I285" s="56">
        <v>-2841.8</v>
      </c>
      <c r="J285" s="56">
        <v>-30.890000000000327</v>
      </c>
      <c r="K285" s="56">
        <v>0</v>
      </c>
    </row>
    <row r="286" spans="1:11">
      <c r="A286" s="56" t="s">
        <v>49</v>
      </c>
      <c r="B286" s="56" t="s">
        <v>3457</v>
      </c>
      <c r="C286" s="56" t="s">
        <v>3456</v>
      </c>
      <c r="D286" s="71">
        <v>858406</v>
      </c>
      <c r="E286" s="56">
        <v>-510245.28</v>
      </c>
      <c r="F286" s="56">
        <v>348160.72</v>
      </c>
      <c r="G286" s="56">
        <v>-19969</v>
      </c>
      <c r="H286" s="56">
        <v>-20188.439999999999</v>
      </c>
      <c r="I286" s="56">
        <v>-20188.439999999999</v>
      </c>
      <c r="J286" s="56">
        <v>-219.43999999999869</v>
      </c>
      <c r="K286" s="56">
        <v>0</v>
      </c>
    </row>
    <row r="287" spans="1:11">
      <c r="A287" s="56" t="s">
        <v>49</v>
      </c>
      <c r="B287" s="56" t="s">
        <v>2998</v>
      </c>
      <c r="C287" s="56" t="s">
        <v>2997</v>
      </c>
      <c r="D287" s="71">
        <v>363167</v>
      </c>
      <c r="E287" s="56">
        <v>-155565.87</v>
      </c>
      <c r="F287" s="56">
        <v>207601.13</v>
      </c>
      <c r="G287" s="56">
        <v>-4778.07</v>
      </c>
      <c r="H287" s="56">
        <v>-4830.59</v>
      </c>
      <c r="I287" s="56">
        <v>-4830.58</v>
      </c>
      <c r="J287" s="56">
        <v>-52.520000000000437</v>
      </c>
      <c r="K287" s="56">
        <v>1.0000000000218279E-2</v>
      </c>
    </row>
    <row r="288" spans="1:11">
      <c r="A288" s="56" t="s">
        <v>49</v>
      </c>
      <c r="B288" s="56" t="s">
        <v>3331</v>
      </c>
      <c r="C288" s="56" t="s">
        <v>3330</v>
      </c>
      <c r="D288" s="71">
        <v>41412</v>
      </c>
      <c r="E288" s="56">
        <v>-13649.77</v>
      </c>
      <c r="F288" s="56">
        <v>27762.23</v>
      </c>
      <c r="G288" s="56">
        <v>-273.51</v>
      </c>
      <c r="H288" s="56">
        <v>-276.51</v>
      </c>
      <c r="I288" s="56">
        <v>-276.51</v>
      </c>
      <c r="J288" s="56">
        <v>-3</v>
      </c>
      <c r="K288" s="56">
        <v>0</v>
      </c>
    </row>
    <row r="289" spans="1:11">
      <c r="A289" s="56" t="s">
        <v>49</v>
      </c>
      <c r="B289" s="56" t="s">
        <v>3000</v>
      </c>
      <c r="C289" s="56" t="s">
        <v>2999</v>
      </c>
      <c r="D289" s="71">
        <v>9009959</v>
      </c>
      <c r="E289" s="56">
        <v>-5238176.4800000004</v>
      </c>
      <c r="F289" s="56">
        <v>3771782.52</v>
      </c>
      <c r="G289" s="56">
        <v>-207580.29</v>
      </c>
      <c r="H289" s="56">
        <v>-209861.38</v>
      </c>
      <c r="I289" s="56">
        <v>-209861.39</v>
      </c>
      <c r="J289" s="56">
        <v>-2281.0899999999965</v>
      </c>
      <c r="K289" s="56">
        <v>-1.0000000009313226E-2</v>
      </c>
    </row>
    <row r="290" spans="1:11">
      <c r="A290" s="56" t="s">
        <v>49</v>
      </c>
      <c r="B290" s="56" t="s">
        <v>3002</v>
      </c>
      <c r="C290" s="56" t="s">
        <v>3001</v>
      </c>
      <c r="D290" s="71">
        <v>633299</v>
      </c>
      <c r="E290" s="56">
        <v>-268073.96999999997</v>
      </c>
      <c r="F290" s="56">
        <v>365225.03</v>
      </c>
      <c r="G290" s="56">
        <v>-8332.1299999999992</v>
      </c>
      <c r="H290" s="56">
        <v>-8423.7000000000007</v>
      </c>
      <c r="I290" s="56">
        <v>-8423.7000000000007</v>
      </c>
      <c r="J290" s="56">
        <v>-91.570000000001528</v>
      </c>
      <c r="K290" s="56">
        <v>0</v>
      </c>
    </row>
    <row r="291" spans="1:11">
      <c r="A291" s="56" t="s">
        <v>49</v>
      </c>
      <c r="B291" s="56" t="s">
        <v>3004</v>
      </c>
      <c r="C291" s="56" t="s">
        <v>3003</v>
      </c>
      <c r="D291" s="71">
        <v>118125</v>
      </c>
      <c r="E291" s="56">
        <v>-100272.36</v>
      </c>
      <c r="F291" s="56">
        <v>17852.64</v>
      </c>
      <c r="G291" s="56">
        <v>-3473.23</v>
      </c>
      <c r="H291" s="56">
        <v>-3511.4</v>
      </c>
      <c r="I291" s="56">
        <v>-3511.4</v>
      </c>
      <c r="J291" s="56">
        <v>-38.170000000000073</v>
      </c>
      <c r="K291" s="56">
        <v>0</v>
      </c>
    </row>
    <row r="292" spans="1:11">
      <c r="A292" s="56" t="s">
        <v>49</v>
      </c>
      <c r="B292" s="56" t="s">
        <v>3182</v>
      </c>
      <c r="C292" s="56" t="s">
        <v>3181</v>
      </c>
      <c r="D292" s="71">
        <v>10436145</v>
      </c>
      <c r="E292" s="56">
        <v>-5654303.2999999998</v>
      </c>
      <c r="F292" s="56">
        <v>4781841.7</v>
      </c>
      <c r="G292" s="56">
        <v>-137323.10999999999</v>
      </c>
      <c r="H292" s="56">
        <v>-138832.15</v>
      </c>
      <c r="I292" s="56">
        <v>-138832.16</v>
      </c>
      <c r="J292" s="56">
        <v>-1509.0400000000081</v>
      </c>
      <c r="K292" s="56">
        <v>-1.0000000009313226E-2</v>
      </c>
    </row>
    <row r="293" spans="1:11">
      <c r="A293" s="56" t="s">
        <v>49</v>
      </c>
      <c r="B293" s="56" t="s">
        <v>3006</v>
      </c>
      <c r="C293" s="56" t="s">
        <v>3005</v>
      </c>
      <c r="D293" s="71">
        <v>242629</v>
      </c>
      <c r="E293" s="56">
        <v>-131527.23000000001</v>
      </c>
      <c r="F293" s="56">
        <v>111101.77</v>
      </c>
      <c r="G293" s="56">
        <v>-3192.59</v>
      </c>
      <c r="H293" s="56">
        <v>-3227.68</v>
      </c>
      <c r="I293" s="56">
        <v>-3227.67</v>
      </c>
      <c r="J293" s="56">
        <v>-35.089999999999691</v>
      </c>
      <c r="K293" s="56">
        <v>9.9999999997635314E-3</v>
      </c>
    </row>
    <row r="294" spans="1:11">
      <c r="A294" s="56" t="s">
        <v>49</v>
      </c>
      <c r="B294" s="56" t="s">
        <v>3184</v>
      </c>
      <c r="C294" s="56" t="s">
        <v>3183</v>
      </c>
      <c r="D294" s="71">
        <v>675036</v>
      </c>
      <c r="E294" s="56">
        <v>-282295.09999999998</v>
      </c>
      <c r="F294" s="56">
        <v>392740.9</v>
      </c>
      <c r="G294" s="56">
        <v>-3821.71</v>
      </c>
      <c r="H294" s="56">
        <v>-3863.71</v>
      </c>
      <c r="I294" s="56">
        <v>-3863.71</v>
      </c>
      <c r="J294" s="56">
        <v>-42</v>
      </c>
      <c r="K294" s="56">
        <v>0</v>
      </c>
    </row>
    <row r="295" spans="1:11">
      <c r="A295" s="56" t="s">
        <v>49</v>
      </c>
      <c r="B295" s="56" t="s">
        <v>3008</v>
      </c>
      <c r="C295" s="56" t="s">
        <v>3007</v>
      </c>
      <c r="D295" s="71">
        <v>2391666</v>
      </c>
      <c r="E295" s="56">
        <v>-1027954.24</v>
      </c>
      <c r="F295" s="56">
        <v>1363711.76</v>
      </c>
      <c r="G295" s="56">
        <v>-13244.7</v>
      </c>
      <c r="H295" s="56">
        <v>-13390.24</v>
      </c>
      <c r="I295" s="56">
        <v>-13390.25</v>
      </c>
      <c r="J295" s="56">
        <v>-145.53999999999905</v>
      </c>
      <c r="K295" s="56">
        <v>-1.0000000000218279E-2</v>
      </c>
    </row>
    <row r="296" spans="1:11">
      <c r="A296" s="56" t="s">
        <v>49</v>
      </c>
      <c r="B296" s="56" t="s">
        <v>3010</v>
      </c>
      <c r="C296" s="56" t="s">
        <v>3009</v>
      </c>
      <c r="D296" s="71">
        <v>33778</v>
      </c>
      <c r="E296" s="56">
        <v>-10532.33</v>
      </c>
      <c r="F296" s="56">
        <v>23245.67</v>
      </c>
      <c r="G296" s="56">
        <v>-229.49</v>
      </c>
      <c r="H296" s="56">
        <v>-232.01</v>
      </c>
      <c r="I296" s="56">
        <v>-232.01</v>
      </c>
      <c r="J296" s="56">
        <v>-2.5199999999999818</v>
      </c>
      <c r="K296" s="56">
        <v>0</v>
      </c>
    </row>
    <row r="297" spans="1:11">
      <c r="A297" s="56" t="s">
        <v>49</v>
      </c>
      <c r="B297" s="56" t="s">
        <v>3012</v>
      </c>
      <c r="C297" s="56" t="s">
        <v>3011</v>
      </c>
      <c r="D297" s="71">
        <v>2080796</v>
      </c>
      <c r="E297" s="56">
        <v>-644447.65</v>
      </c>
      <c r="F297" s="56">
        <v>1436348.35</v>
      </c>
      <c r="G297" s="56">
        <v>-14183.44</v>
      </c>
      <c r="H297" s="56">
        <v>-14339.31</v>
      </c>
      <c r="I297" s="56">
        <v>-14339.31</v>
      </c>
      <c r="J297" s="56">
        <v>-155.86999999999898</v>
      </c>
      <c r="K297" s="56">
        <v>0</v>
      </c>
    </row>
    <row r="298" spans="1:11">
      <c r="A298" s="56" t="s">
        <v>49</v>
      </c>
      <c r="B298" s="56" t="s">
        <v>3333</v>
      </c>
      <c r="C298" s="56" t="s">
        <v>3332</v>
      </c>
      <c r="D298" s="71">
        <v>3409283</v>
      </c>
      <c r="E298" s="56">
        <v>-1034834.38</v>
      </c>
      <c r="F298" s="56">
        <v>2374448.62</v>
      </c>
      <c r="G298" s="56">
        <v>-23463.1</v>
      </c>
      <c r="H298" s="56">
        <v>-23720.94</v>
      </c>
      <c r="I298" s="56">
        <v>-23720.94</v>
      </c>
      <c r="J298" s="56">
        <v>-257.84000000000015</v>
      </c>
      <c r="K298" s="56">
        <v>0</v>
      </c>
    </row>
    <row r="299" spans="1:11">
      <c r="A299" s="56" t="s">
        <v>49</v>
      </c>
      <c r="B299" s="56" t="s">
        <v>3186</v>
      </c>
      <c r="C299" s="56" t="s">
        <v>3185</v>
      </c>
      <c r="D299" s="71">
        <v>722025</v>
      </c>
      <c r="E299" s="56">
        <v>-218267.51999999999</v>
      </c>
      <c r="F299" s="56">
        <v>503757.48</v>
      </c>
      <c r="G299" s="56">
        <v>-4978.5600000000004</v>
      </c>
      <c r="H299" s="56">
        <v>-5033.2700000000004</v>
      </c>
      <c r="I299" s="56">
        <v>-5033.26</v>
      </c>
      <c r="J299" s="56">
        <v>-54.710000000000036</v>
      </c>
      <c r="K299" s="56">
        <v>1.0000000000218279E-2</v>
      </c>
    </row>
    <row r="300" spans="1:11">
      <c r="A300" s="56" t="s">
        <v>49</v>
      </c>
      <c r="B300" s="56" t="s">
        <v>3014</v>
      </c>
      <c r="C300" s="56" t="s">
        <v>3013</v>
      </c>
      <c r="D300" s="71">
        <v>3946143</v>
      </c>
      <c r="E300" s="56">
        <v>-1202665.45</v>
      </c>
      <c r="F300" s="56">
        <v>2743477.55</v>
      </c>
      <c r="G300" s="56">
        <v>-27105.93</v>
      </c>
      <c r="H300" s="56">
        <v>-27403.8</v>
      </c>
      <c r="I300" s="56">
        <v>-27403.8</v>
      </c>
      <c r="J300" s="56">
        <v>-297.86999999999898</v>
      </c>
      <c r="K300" s="56">
        <v>0</v>
      </c>
    </row>
    <row r="301" spans="1:11">
      <c r="A301" s="56" t="s">
        <v>49</v>
      </c>
      <c r="B301" s="56" t="s">
        <v>3016</v>
      </c>
      <c r="C301" s="56" t="s">
        <v>3015</v>
      </c>
      <c r="D301" s="71">
        <v>1133550</v>
      </c>
      <c r="E301" s="56">
        <v>-459007.56</v>
      </c>
      <c r="F301" s="56">
        <v>674542.44</v>
      </c>
      <c r="G301" s="56">
        <v>-14913.98</v>
      </c>
      <c r="H301" s="56">
        <v>-15077.87</v>
      </c>
      <c r="I301" s="56">
        <v>-15077.87</v>
      </c>
      <c r="J301" s="56">
        <v>-163.89000000000124</v>
      </c>
      <c r="K301" s="56">
        <v>0</v>
      </c>
    </row>
    <row r="302" spans="1:11">
      <c r="A302" s="56" t="s">
        <v>49</v>
      </c>
      <c r="B302" s="56" t="s">
        <v>3335</v>
      </c>
      <c r="C302" s="56" t="s">
        <v>3334</v>
      </c>
      <c r="D302" s="71">
        <v>416835</v>
      </c>
      <c r="E302" s="56">
        <v>-124360.59</v>
      </c>
      <c r="F302" s="56">
        <v>292474.40999999997</v>
      </c>
      <c r="G302" s="56">
        <v>-2891.74</v>
      </c>
      <c r="H302" s="56">
        <v>-2923.51</v>
      </c>
      <c r="I302" s="56">
        <v>-2923.52</v>
      </c>
      <c r="J302" s="56">
        <v>-31.770000000000437</v>
      </c>
      <c r="K302" s="56">
        <v>-9.9999999997635314E-3</v>
      </c>
    </row>
    <row r="303" spans="1:11">
      <c r="A303" s="56" t="s">
        <v>49</v>
      </c>
      <c r="B303" s="56" t="s">
        <v>3459</v>
      </c>
      <c r="C303" s="56" t="s">
        <v>3458</v>
      </c>
      <c r="D303" s="71">
        <v>39168</v>
      </c>
      <c r="E303" s="56">
        <v>-21626.49</v>
      </c>
      <c r="F303" s="56">
        <v>17541.509999999998</v>
      </c>
      <c r="G303" s="56">
        <v>-883.53</v>
      </c>
      <c r="H303" s="56">
        <v>-893.24</v>
      </c>
      <c r="I303" s="56">
        <v>-893.23</v>
      </c>
      <c r="J303" s="56">
        <v>-9.7100000000000364</v>
      </c>
      <c r="K303" s="56">
        <v>9.9999999999909051E-3</v>
      </c>
    </row>
    <row r="304" spans="1:11">
      <c r="A304" s="56" t="s">
        <v>49</v>
      </c>
      <c r="B304" s="56" t="s">
        <v>3461</v>
      </c>
      <c r="C304" s="56" t="s">
        <v>3460</v>
      </c>
      <c r="D304" s="71">
        <v>24597</v>
      </c>
      <c r="E304" s="56">
        <v>-13381.25</v>
      </c>
      <c r="F304" s="56">
        <v>11215.75</v>
      </c>
      <c r="G304" s="56">
        <v>-551.74</v>
      </c>
      <c r="H304" s="56">
        <v>-557.79999999999995</v>
      </c>
      <c r="I304" s="56">
        <v>-557.80999999999995</v>
      </c>
      <c r="J304" s="56">
        <v>-6.0599999999999454</v>
      </c>
      <c r="K304" s="56">
        <v>-9.9999999999909051E-3</v>
      </c>
    </row>
    <row r="305" spans="1:11">
      <c r="A305" s="56" t="s">
        <v>49</v>
      </c>
      <c r="B305" s="56" t="s">
        <v>3018</v>
      </c>
      <c r="C305" s="56" t="s">
        <v>3017</v>
      </c>
      <c r="D305" s="71">
        <v>280546</v>
      </c>
      <c r="E305" s="56">
        <v>-109706.01</v>
      </c>
      <c r="F305" s="56">
        <v>170839.99</v>
      </c>
      <c r="G305" s="56">
        <v>-3691.14</v>
      </c>
      <c r="H305" s="56">
        <v>-3731.71</v>
      </c>
      <c r="I305" s="56">
        <v>-3731.7</v>
      </c>
      <c r="J305" s="56">
        <v>-40.570000000000164</v>
      </c>
      <c r="K305" s="56">
        <v>1.0000000000218279E-2</v>
      </c>
    </row>
    <row r="306" spans="1:11">
      <c r="A306" s="56" t="s">
        <v>49</v>
      </c>
      <c r="B306" s="56" t="s">
        <v>3020</v>
      </c>
      <c r="C306" s="56" t="s">
        <v>3019</v>
      </c>
      <c r="D306" s="71">
        <v>11461</v>
      </c>
      <c r="E306" s="56">
        <v>-4464.8599999999997</v>
      </c>
      <c r="F306" s="56">
        <v>6996.14</v>
      </c>
      <c r="G306" s="56">
        <v>-150.80000000000001</v>
      </c>
      <c r="H306" s="56">
        <v>-152.46</v>
      </c>
      <c r="I306" s="56">
        <v>-152.44999999999999</v>
      </c>
      <c r="J306" s="56">
        <v>-1.6599999999999966</v>
      </c>
      <c r="K306" s="56">
        <v>1.0000000000019327E-2</v>
      </c>
    </row>
    <row r="307" spans="1:11">
      <c r="A307" s="56" t="s">
        <v>49</v>
      </c>
      <c r="B307" s="56" t="s">
        <v>3337</v>
      </c>
      <c r="C307" s="56" t="s">
        <v>3336</v>
      </c>
      <c r="D307" s="71">
        <v>470973</v>
      </c>
      <c r="E307" s="56">
        <v>-135682.65</v>
      </c>
      <c r="F307" s="56">
        <v>335290.34999999998</v>
      </c>
      <c r="G307" s="56">
        <v>-3318.73</v>
      </c>
      <c r="H307" s="56">
        <v>-3355.2</v>
      </c>
      <c r="I307" s="56">
        <v>-3355.2</v>
      </c>
      <c r="J307" s="56">
        <v>-36.4699999999998</v>
      </c>
      <c r="K307" s="56">
        <v>0</v>
      </c>
    </row>
    <row r="308" spans="1:11">
      <c r="A308" s="56" t="s">
        <v>49</v>
      </c>
      <c r="B308" s="56" t="s">
        <v>3022</v>
      </c>
      <c r="C308" s="56" t="s">
        <v>3021</v>
      </c>
      <c r="D308" s="71">
        <v>12158859</v>
      </c>
      <c r="E308" s="56">
        <v>-6638179.7999999998</v>
      </c>
      <c r="F308" s="56">
        <v>5520679.2000000002</v>
      </c>
      <c r="G308" s="56">
        <v>-273096.52</v>
      </c>
      <c r="H308" s="56">
        <v>-276097.58</v>
      </c>
      <c r="I308" s="56">
        <v>-276097.57</v>
      </c>
      <c r="J308" s="56">
        <v>-3001.0599999999977</v>
      </c>
      <c r="K308" s="56">
        <v>1.0000000009313226E-2</v>
      </c>
    </row>
    <row r="309" spans="1:11">
      <c r="A309" s="56" t="s">
        <v>49</v>
      </c>
      <c r="B309" s="56" t="s">
        <v>3188</v>
      </c>
      <c r="C309" s="56" t="s">
        <v>3187</v>
      </c>
      <c r="D309" s="71">
        <v>371133</v>
      </c>
      <c r="E309" s="56">
        <v>-146417.84</v>
      </c>
      <c r="F309" s="56">
        <v>224715.16</v>
      </c>
      <c r="G309" s="56">
        <v>-4882.9799999999996</v>
      </c>
      <c r="H309" s="56">
        <v>-4936.6499999999996</v>
      </c>
      <c r="I309" s="56">
        <v>-4936.6400000000003</v>
      </c>
      <c r="J309" s="56">
        <v>-53.670000000000073</v>
      </c>
      <c r="K309" s="56">
        <v>9.999999999308784E-3</v>
      </c>
    </row>
    <row r="310" spans="1:11">
      <c r="A310" s="56" t="s">
        <v>49</v>
      </c>
      <c r="B310" s="56" t="s">
        <v>3190</v>
      </c>
      <c r="C310" s="56" t="s">
        <v>3189</v>
      </c>
      <c r="D310" s="71">
        <v>222500</v>
      </c>
      <c r="E310" s="56">
        <v>-87779.56</v>
      </c>
      <c r="F310" s="56">
        <v>134720.44</v>
      </c>
      <c r="G310" s="56">
        <v>-2927.43</v>
      </c>
      <c r="H310" s="56">
        <v>-2959.6</v>
      </c>
      <c r="I310" s="56">
        <v>-2959.6</v>
      </c>
      <c r="J310" s="56">
        <v>-32.170000000000073</v>
      </c>
      <c r="K310" s="56">
        <v>0</v>
      </c>
    </row>
    <row r="311" spans="1:11">
      <c r="A311" s="56" t="s">
        <v>49</v>
      </c>
      <c r="B311" s="56" t="s">
        <v>3192</v>
      </c>
      <c r="C311" s="56" t="s">
        <v>3191</v>
      </c>
      <c r="D311" s="71">
        <v>211794</v>
      </c>
      <c r="E311" s="56">
        <v>-61591.12</v>
      </c>
      <c r="F311" s="56">
        <v>150202.88</v>
      </c>
      <c r="G311" s="56">
        <v>-1486.29</v>
      </c>
      <c r="H311" s="56">
        <v>-1502.62</v>
      </c>
      <c r="I311" s="56">
        <v>-1502.62</v>
      </c>
      <c r="J311" s="56">
        <v>-16.329999999999927</v>
      </c>
      <c r="K311" s="56">
        <v>0</v>
      </c>
    </row>
    <row r="312" spans="1:11">
      <c r="A312" s="56" t="s">
        <v>49</v>
      </c>
      <c r="B312" s="56" t="s">
        <v>3194</v>
      </c>
      <c r="C312" s="56" t="s">
        <v>3193</v>
      </c>
      <c r="D312" s="71">
        <v>39780</v>
      </c>
      <c r="E312" s="56">
        <v>-11219.54</v>
      </c>
      <c r="F312" s="56">
        <v>28560.46</v>
      </c>
      <c r="G312" s="56">
        <v>-282.87</v>
      </c>
      <c r="H312" s="56">
        <v>-285.99</v>
      </c>
      <c r="I312" s="56">
        <v>-285.98</v>
      </c>
      <c r="J312" s="56">
        <v>-3.1200000000000045</v>
      </c>
      <c r="K312" s="56">
        <v>9.9999999999909051E-3</v>
      </c>
    </row>
    <row r="313" spans="1:11">
      <c r="A313" s="56" t="s">
        <v>49</v>
      </c>
      <c r="B313" s="56" t="s">
        <v>3196</v>
      </c>
      <c r="C313" s="56" t="s">
        <v>3195</v>
      </c>
      <c r="D313" s="71">
        <v>240675</v>
      </c>
      <c r="E313" s="56">
        <v>-67581.88</v>
      </c>
      <c r="F313" s="56">
        <v>173093.12</v>
      </c>
      <c r="G313" s="56">
        <v>-1714.6</v>
      </c>
      <c r="H313" s="56">
        <v>-1733.44</v>
      </c>
      <c r="I313" s="56">
        <v>-1733.44</v>
      </c>
      <c r="J313" s="56">
        <v>-18.840000000000146</v>
      </c>
      <c r="K313" s="56">
        <v>0</v>
      </c>
    </row>
    <row r="314" spans="1:11">
      <c r="A314" s="56" t="s">
        <v>49</v>
      </c>
      <c r="B314" s="56" t="s">
        <v>3198</v>
      </c>
      <c r="C314" s="56" t="s">
        <v>3197</v>
      </c>
      <c r="D314" s="71">
        <v>42840</v>
      </c>
      <c r="E314" s="56">
        <v>-31596.77</v>
      </c>
      <c r="F314" s="56">
        <v>11243.23</v>
      </c>
      <c r="G314" s="56">
        <v>-126.52</v>
      </c>
      <c r="H314" s="56">
        <v>-127.91</v>
      </c>
      <c r="I314" s="56">
        <v>-127.92</v>
      </c>
      <c r="J314" s="56">
        <v>-1.3900000000000006</v>
      </c>
      <c r="K314" s="56">
        <v>-1.0000000000005116E-2</v>
      </c>
    </row>
    <row r="315" spans="1:11">
      <c r="A315" s="56" t="s">
        <v>49</v>
      </c>
      <c r="B315" s="56" t="s">
        <v>3200</v>
      </c>
      <c r="C315" s="56" t="s">
        <v>3199</v>
      </c>
      <c r="D315" s="71">
        <v>317763</v>
      </c>
      <c r="E315" s="56">
        <v>-89974.31</v>
      </c>
      <c r="F315" s="56">
        <v>227788.69</v>
      </c>
      <c r="G315" s="56">
        <v>-2255.84</v>
      </c>
      <c r="H315" s="56">
        <v>-2280.64</v>
      </c>
      <c r="I315" s="56">
        <v>-2280.63</v>
      </c>
      <c r="J315" s="56">
        <v>-24.799999999999727</v>
      </c>
      <c r="K315" s="56">
        <v>9.9999999997635314E-3</v>
      </c>
    </row>
    <row r="316" spans="1:11">
      <c r="A316" s="56" t="s">
        <v>49</v>
      </c>
      <c r="B316" s="56" t="s">
        <v>3202</v>
      </c>
      <c r="C316" s="56" t="s">
        <v>3201</v>
      </c>
      <c r="D316" s="71">
        <v>816000</v>
      </c>
      <c r="E316" s="56">
        <v>-228427.28</v>
      </c>
      <c r="F316" s="56">
        <v>587572.72</v>
      </c>
      <c r="G316" s="56">
        <v>-5820.81</v>
      </c>
      <c r="H316" s="56">
        <v>-5884.78</v>
      </c>
      <c r="I316" s="56">
        <v>-5884.78</v>
      </c>
      <c r="J316" s="56">
        <v>-63.969999999999345</v>
      </c>
      <c r="K316" s="56">
        <v>0</v>
      </c>
    </row>
    <row r="317" spans="1:11">
      <c r="A317" s="56" t="s">
        <v>49</v>
      </c>
      <c r="B317" s="56" t="s">
        <v>3024</v>
      </c>
      <c r="C317" s="56" t="s">
        <v>3023</v>
      </c>
      <c r="D317" s="71">
        <v>177551</v>
      </c>
      <c r="E317" s="56">
        <v>-65937.83</v>
      </c>
      <c r="F317" s="56">
        <v>111613.17</v>
      </c>
      <c r="G317" s="56">
        <v>-2336.0700000000002</v>
      </c>
      <c r="H317" s="56">
        <v>-2361.7399999999998</v>
      </c>
      <c r="I317" s="56">
        <v>-2361.73</v>
      </c>
      <c r="J317" s="56">
        <v>-25.669999999999618</v>
      </c>
      <c r="K317" s="56">
        <v>9.9999999997635314E-3</v>
      </c>
    </row>
    <row r="318" spans="1:11">
      <c r="A318" s="56" t="s">
        <v>49</v>
      </c>
      <c r="B318" s="56" t="s">
        <v>3204</v>
      </c>
      <c r="C318" s="56" t="s">
        <v>3203</v>
      </c>
      <c r="D318" s="71">
        <v>95717</v>
      </c>
      <c r="E318" s="56">
        <v>-26415.82</v>
      </c>
      <c r="F318" s="56">
        <v>69301.179999999993</v>
      </c>
      <c r="G318" s="56">
        <v>-686.82</v>
      </c>
      <c r="H318" s="56">
        <v>-694.36</v>
      </c>
      <c r="I318" s="56">
        <v>-694.36</v>
      </c>
      <c r="J318" s="56">
        <v>-7.5399999999999636</v>
      </c>
      <c r="K318" s="56">
        <v>0</v>
      </c>
    </row>
    <row r="319" spans="1:11">
      <c r="A319" s="56" t="s">
        <v>49</v>
      </c>
      <c r="B319" s="56" t="s">
        <v>3204</v>
      </c>
      <c r="C319" s="56" t="s">
        <v>3205</v>
      </c>
      <c r="D319" s="71">
        <v>187039</v>
      </c>
      <c r="E319" s="56">
        <v>-51619.38</v>
      </c>
      <c r="F319" s="56">
        <v>135419.62</v>
      </c>
      <c r="G319" s="56">
        <v>-1342.09</v>
      </c>
      <c r="H319" s="56">
        <v>-1356.83</v>
      </c>
      <c r="I319" s="56">
        <v>-1356.84</v>
      </c>
      <c r="J319" s="56">
        <v>-14.740000000000009</v>
      </c>
      <c r="K319" s="56">
        <v>-9.9999999999909051E-3</v>
      </c>
    </row>
    <row r="320" spans="1:11">
      <c r="A320" s="56" t="s">
        <v>49</v>
      </c>
      <c r="B320" s="56" t="s">
        <v>3207</v>
      </c>
      <c r="C320" s="56" t="s">
        <v>3206</v>
      </c>
      <c r="D320" s="71">
        <v>318989</v>
      </c>
      <c r="E320" s="56">
        <v>-88744.5</v>
      </c>
      <c r="F320" s="56">
        <v>230244.5</v>
      </c>
      <c r="G320" s="56">
        <v>-2281.33</v>
      </c>
      <c r="H320" s="56">
        <v>-2306.41</v>
      </c>
      <c r="I320" s="56">
        <v>-2306.4</v>
      </c>
      <c r="J320" s="56">
        <v>-25.079999999999927</v>
      </c>
      <c r="K320" s="56">
        <v>9.9999999997635314E-3</v>
      </c>
    </row>
    <row r="321" spans="1:11">
      <c r="A321" s="56" t="s">
        <v>49</v>
      </c>
      <c r="B321" s="56" t="s">
        <v>3209</v>
      </c>
      <c r="C321" s="56" t="s">
        <v>3208</v>
      </c>
      <c r="D321" s="71">
        <v>1014776</v>
      </c>
      <c r="E321" s="56">
        <v>-285074.46999999997</v>
      </c>
      <c r="F321" s="56">
        <v>729701.53</v>
      </c>
      <c r="G321" s="56">
        <v>-7228.08</v>
      </c>
      <c r="H321" s="56">
        <v>-7307.5</v>
      </c>
      <c r="I321" s="56">
        <v>-7307.51</v>
      </c>
      <c r="J321" s="56">
        <v>-79.420000000000073</v>
      </c>
      <c r="K321" s="56">
        <v>-1.0000000000218279E-2</v>
      </c>
    </row>
    <row r="322" spans="1:11">
      <c r="A322" s="56" t="s">
        <v>49</v>
      </c>
      <c r="B322" s="56" t="s">
        <v>3211</v>
      </c>
      <c r="C322" s="56" t="s">
        <v>3210</v>
      </c>
      <c r="D322" s="71">
        <v>25681</v>
      </c>
      <c r="E322" s="56">
        <v>-13504.8</v>
      </c>
      <c r="F322" s="56">
        <v>12176.2</v>
      </c>
      <c r="G322" s="56">
        <v>-568.99</v>
      </c>
      <c r="H322" s="56">
        <v>-575.25</v>
      </c>
      <c r="I322" s="56">
        <v>-575.24</v>
      </c>
      <c r="J322" s="56">
        <v>-6.2599999999999909</v>
      </c>
      <c r="K322" s="56">
        <v>9.9999999999909051E-3</v>
      </c>
    </row>
    <row r="323" spans="1:11">
      <c r="A323" s="56" t="s">
        <v>49</v>
      </c>
      <c r="B323" s="56" t="s">
        <v>3026</v>
      </c>
      <c r="C323" s="56" t="s">
        <v>3025</v>
      </c>
      <c r="D323" s="71">
        <v>58569</v>
      </c>
      <c r="E323" s="56">
        <v>-22301.72</v>
      </c>
      <c r="F323" s="56">
        <v>36267.279999999999</v>
      </c>
      <c r="G323" s="56">
        <v>-770.6</v>
      </c>
      <c r="H323" s="56">
        <v>-779.06</v>
      </c>
      <c r="I323" s="56">
        <v>-779.06</v>
      </c>
      <c r="J323" s="56">
        <v>-8.4599999999999227</v>
      </c>
      <c r="K323" s="56">
        <v>0</v>
      </c>
    </row>
    <row r="324" spans="1:11">
      <c r="A324" s="56" t="s">
        <v>49</v>
      </c>
      <c r="B324" s="56" t="s">
        <v>3213</v>
      </c>
      <c r="C324" s="56" t="s">
        <v>3212</v>
      </c>
      <c r="D324" s="71">
        <v>639846</v>
      </c>
      <c r="E324" s="56">
        <v>-244284.89</v>
      </c>
      <c r="F324" s="56">
        <v>395561.11</v>
      </c>
      <c r="G324" s="56">
        <v>-8418.51</v>
      </c>
      <c r="H324" s="56">
        <v>-8511.0300000000007</v>
      </c>
      <c r="I324" s="56">
        <v>-8511.0300000000007</v>
      </c>
      <c r="J324" s="56">
        <v>-92.520000000000437</v>
      </c>
      <c r="K324" s="56">
        <v>0</v>
      </c>
    </row>
    <row r="325" spans="1:11">
      <c r="A325" s="56" t="s">
        <v>49</v>
      </c>
      <c r="B325" s="56" t="s">
        <v>3215</v>
      </c>
      <c r="C325" s="56" t="s">
        <v>3214</v>
      </c>
      <c r="D325" s="71">
        <v>1428000</v>
      </c>
      <c r="E325" s="56">
        <v>-395513.04</v>
      </c>
      <c r="F325" s="56">
        <v>1032486.96</v>
      </c>
      <c r="G325" s="56">
        <v>-10231.51</v>
      </c>
      <c r="H325" s="56">
        <v>-10343.94</v>
      </c>
      <c r="I325" s="56">
        <v>-10343.94</v>
      </c>
      <c r="J325" s="56">
        <v>-112.43000000000029</v>
      </c>
      <c r="K325" s="56">
        <v>0</v>
      </c>
    </row>
    <row r="326" spans="1:11">
      <c r="A326" s="56" t="s">
        <v>49</v>
      </c>
      <c r="B326" s="56" t="s">
        <v>3028</v>
      </c>
      <c r="C326" s="56" t="s">
        <v>3027</v>
      </c>
      <c r="D326" s="71">
        <v>2436781</v>
      </c>
      <c r="E326" s="56">
        <v>-1275435.6200000001</v>
      </c>
      <c r="F326" s="56">
        <v>1161345.3799999999</v>
      </c>
      <c r="G326" s="56">
        <v>-53900.33</v>
      </c>
      <c r="H326" s="56">
        <v>-54492.639999999999</v>
      </c>
      <c r="I326" s="56">
        <v>-54492.639999999999</v>
      </c>
      <c r="J326" s="56">
        <v>-592.30999999999767</v>
      </c>
      <c r="K326" s="56">
        <v>0</v>
      </c>
    </row>
    <row r="327" spans="1:11">
      <c r="A327" s="56" t="s">
        <v>49</v>
      </c>
      <c r="B327" s="56" t="s">
        <v>3217</v>
      </c>
      <c r="C327" s="56" t="s">
        <v>3216</v>
      </c>
      <c r="D327" s="71">
        <v>624240</v>
      </c>
      <c r="E327" s="56">
        <v>-171353.65</v>
      </c>
      <c r="F327" s="56">
        <v>452886.35</v>
      </c>
      <c r="G327" s="56">
        <v>-4489.05</v>
      </c>
      <c r="H327" s="56">
        <v>-4538.37</v>
      </c>
      <c r="I327" s="56">
        <v>-4538.38</v>
      </c>
      <c r="J327" s="56">
        <v>-49.319999999999709</v>
      </c>
      <c r="K327" s="56">
        <v>-1.0000000000218279E-2</v>
      </c>
    </row>
    <row r="328" spans="1:11">
      <c r="A328" s="56" t="s">
        <v>49</v>
      </c>
      <c r="B328" s="56" t="s">
        <v>3339</v>
      </c>
      <c r="C328" s="56" t="s">
        <v>3338</v>
      </c>
      <c r="D328" s="71">
        <v>4032932</v>
      </c>
      <c r="E328" s="56">
        <v>-1106537.83</v>
      </c>
      <c r="F328" s="56">
        <v>2926394.17</v>
      </c>
      <c r="G328" s="56">
        <v>-29007.02</v>
      </c>
      <c r="H328" s="56">
        <v>-29325.78</v>
      </c>
      <c r="I328" s="56">
        <v>-29325.78</v>
      </c>
      <c r="J328" s="56">
        <v>-318.7599999999984</v>
      </c>
      <c r="K328" s="56">
        <v>0</v>
      </c>
    </row>
    <row r="329" spans="1:11">
      <c r="A329" s="56" t="s">
        <v>49</v>
      </c>
      <c r="B329" s="56" t="s">
        <v>3030</v>
      </c>
      <c r="C329" s="56" t="s">
        <v>3029</v>
      </c>
      <c r="D329" s="71">
        <v>6585575</v>
      </c>
      <c r="E329" s="56">
        <v>-1806920.32</v>
      </c>
      <c r="F329" s="56">
        <v>4778654.68</v>
      </c>
      <c r="G329" s="56">
        <v>-47367.01</v>
      </c>
      <c r="H329" s="56">
        <v>-47887.53</v>
      </c>
      <c r="I329" s="56">
        <v>-47887.53</v>
      </c>
      <c r="J329" s="56">
        <v>-520.5199999999968</v>
      </c>
      <c r="K329" s="56">
        <v>0</v>
      </c>
    </row>
    <row r="330" spans="1:11">
      <c r="A330" s="56" t="s">
        <v>49</v>
      </c>
      <c r="B330" s="56" t="s">
        <v>3032</v>
      </c>
      <c r="C330" s="56" t="s">
        <v>3031</v>
      </c>
      <c r="D330" s="71">
        <v>198778</v>
      </c>
      <c r="E330" s="56">
        <v>-55546.8</v>
      </c>
      <c r="F330" s="56">
        <v>143231.20000000001</v>
      </c>
      <c r="G330" s="56">
        <v>-1419</v>
      </c>
      <c r="H330" s="56">
        <v>-1434.59</v>
      </c>
      <c r="I330" s="56">
        <v>-1434.59</v>
      </c>
      <c r="J330" s="56">
        <v>-15.589999999999918</v>
      </c>
      <c r="K330" s="56">
        <v>0</v>
      </c>
    </row>
    <row r="331" spans="1:11">
      <c r="A331" s="56" t="s">
        <v>49</v>
      </c>
      <c r="B331" s="56" t="s">
        <v>3034</v>
      </c>
      <c r="C331" s="56" t="s">
        <v>3033</v>
      </c>
      <c r="D331" s="71">
        <v>90288</v>
      </c>
      <c r="E331" s="56">
        <v>-67083.360000000001</v>
      </c>
      <c r="F331" s="56">
        <v>23204.639999999999</v>
      </c>
      <c r="G331" s="56">
        <v>-2385.4299999999998</v>
      </c>
      <c r="H331" s="56">
        <v>-2411.64</v>
      </c>
      <c r="I331" s="56">
        <v>-2411.65</v>
      </c>
      <c r="J331" s="56">
        <v>-26.210000000000036</v>
      </c>
      <c r="K331" s="56">
        <v>-1.0000000000218279E-2</v>
      </c>
    </row>
    <row r="332" spans="1:11">
      <c r="A332" s="56" t="s">
        <v>49</v>
      </c>
      <c r="B332" s="56" t="s">
        <v>3341</v>
      </c>
      <c r="C332" s="56" t="s">
        <v>3340</v>
      </c>
      <c r="D332" s="71">
        <v>765474</v>
      </c>
      <c r="E332" s="56">
        <v>-245683.29</v>
      </c>
      <c r="F332" s="56">
        <v>519790.71</v>
      </c>
      <c r="G332" s="56">
        <v>-5126.12</v>
      </c>
      <c r="H332" s="56">
        <v>-5182.4399999999996</v>
      </c>
      <c r="I332" s="56">
        <v>-5182.45</v>
      </c>
      <c r="J332" s="56">
        <v>-56.319999999999709</v>
      </c>
      <c r="K332" s="56">
        <v>-1.0000000000218279E-2</v>
      </c>
    </row>
    <row r="333" spans="1:11">
      <c r="A333" s="56" t="s">
        <v>49</v>
      </c>
      <c r="B333" s="56" t="s">
        <v>3343</v>
      </c>
      <c r="C333" s="56" t="s">
        <v>3342</v>
      </c>
      <c r="D333" s="71">
        <v>2448000</v>
      </c>
      <c r="E333" s="56">
        <v>-923531.72</v>
      </c>
      <c r="F333" s="56">
        <v>1524468.28</v>
      </c>
      <c r="G333" s="56">
        <v>-14926.09</v>
      </c>
      <c r="H333" s="56">
        <v>-15090.11</v>
      </c>
      <c r="I333" s="56">
        <v>-15090.11</v>
      </c>
      <c r="J333" s="56">
        <v>-164.02000000000044</v>
      </c>
      <c r="K333" s="56">
        <v>0</v>
      </c>
    </row>
    <row r="334" spans="1:11">
      <c r="A334" s="56" t="s">
        <v>49</v>
      </c>
      <c r="B334" s="56" t="s">
        <v>3463</v>
      </c>
      <c r="C334" s="56" t="s">
        <v>3462</v>
      </c>
      <c r="D334" s="71">
        <v>227541</v>
      </c>
      <c r="E334" s="56">
        <v>-157224.68</v>
      </c>
      <c r="F334" s="56">
        <v>70316.320000000007</v>
      </c>
      <c r="G334" s="56">
        <v>-5730.21</v>
      </c>
      <c r="H334" s="56">
        <v>-5793.17</v>
      </c>
      <c r="I334" s="56">
        <v>-5793.18</v>
      </c>
      <c r="J334" s="56">
        <v>-62.960000000000036</v>
      </c>
      <c r="K334" s="56">
        <v>-1.0000000000218279E-2</v>
      </c>
    </row>
    <row r="335" spans="1:11">
      <c r="A335" s="56" t="s">
        <v>49</v>
      </c>
      <c r="B335" s="56" t="s">
        <v>3345</v>
      </c>
      <c r="C335" s="56" t="s">
        <v>3344</v>
      </c>
      <c r="D335" s="71">
        <v>515542</v>
      </c>
      <c r="E335" s="56">
        <v>-190619.02</v>
      </c>
      <c r="F335" s="56">
        <v>324922.98</v>
      </c>
      <c r="G335" s="56">
        <v>-3184.64</v>
      </c>
      <c r="H335" s="56">
        <v>-3219.63</v>
      </c>
      <c r="I335" s="56">
        <v>-3219.63</v>
      </c>
      <c r="J335" s="56">
        <v>-34.990000000000236</v>
      </c>
      <c r="K335" s="56">
        <v>0</v>
      </c>
    </row>
    <row r="336" spans="1:11">
      <c r="A336" s="56" t="s">
        <v>49</v>
      </c>
      <c r="B336" s="56" t="s">
        <v>3036</v>
      </c>
      <c r="C336" s="56" t="s">
        <v>3035</v>
      </c>
      <c r="D336" s="71">
        <v>80316</v>
      </c>
      <c r="E336" s="56">
        <v>-53438.32</v>
      </c>
      <c r="F336" s="56">
        <v>26877.68</v>
      </c>
      <c r="G336" s="56">
        <v>-1920.99</v>
      </c>
      <c r="H336" s="56">
        <v>-1942.1</v>
      </c>
      <c r="I336" s="56">
        <v>-1942.1</v>
      </c>
      <c r="J336" s="56">
        <v>-21.1099999999999</v>
      </c>
      <c r="K336" s="56">
        <v>0</v>
      </c>
    </row>
    <row r="337" spans="1:11">
      <c r="A337" s="56" t="s">
        <v>49</v>
      </c>
      <c r="B337" s="56" t="s">
        <v>3347</v>
      </c>
      <c r="C337" s="56" t="s">
        <v>3346</v>
      </c>
      <c r="D337" s="71">
        <v>3294000</v>
      </c>
      <c r="E337" s="56">
        <v>-1200483.76</v>
      </c>
      <c r="F337" s="56">
        <v>2093516.24</v>
      </c>
      <c r="G337" s="56">
        <v>-20533.72</v>
      </c>
      <c r="H337" s="56">
        <v>-20759.37</v>
      </c>
      <c r="I337" s="56">
        <v>-20759.37</v>
      </c>
      <c r="J337" s="56">
        <v>-225.64999999999782</v>
      </c>
      <c r="K337" s="56">
        <v>0</v>
      </c>
    </row>
    <row r="338" spans="1:11">
      <c r="A338" s="56" t="s">
        <v>49</v>
      </c>
      <c r="B338" s="56" t="s">
        <v>3465</v>
      </c>
      <c r="C338" s="56" t="s">
        <v>3464</v>
      </c>
      <c r="D338" s="71">
        <v>17535</v>
      </c>
      <c r="E338" s="56">
        <v>-11019.74</v>
      </c>
      <c r="F338" s="56">
        <v>6515.26</v>
      </c>
      <c r="G338" s="56">
        <v>-418.86</v>
      </c>
      <c r="H338" s="56">
        <v>-423.46</v>
      </c>
      <c r="I338" s="56">
        <v>-423.47</v>
      </c>
      <c r="J338" s="56">
        <v>-4.5999999999999659</v>
      </c>
      <c r="K338" s="56">
        <v>-1.0000000000047748E-2</v>
      </c>
    </row>
    <row r="339" spans="1:11">
      <c r="A339" s="56" t="s">
        <v>49</v>
      </c>
      <c r="B339" s="56" t="s">
        <v>3467</v>
      </c>
      <c r="C339" s="56" t="s">
        <v>3466</v>
      </c>
      <c r="D339" s="71">
        <v>458000</v>
      </c>
      <c r="E339" s="56">
        <v>-276876.93</v>
      </c>
      <c r="F339" s="56">
        <v>181123.07</v>
      </c>
      <c r="G339" s="56">
        <v>-10736.99</v>
      </c>
      <c r="H339" s="56">
        <v>-10854.97</v>
      </c>
      <c r="I339" s="56">
        <v>-10854.98</v>
      </c>
      <c r="J339" s="56">
        <v>-117.97999999999956</v>
      </c>
      <c r="K339" s="56">
        <v>-1.0000000000218279E-2</v>
      </c>
    </row>
    <row r="340" spans="1:11">
      <c r="A340" s="56" t="s">
        <v>49</v>
      </c>
      <c r="B340" s="56" t="s">
        <v>3469</v>
      </c>
      <c r="C340" s="56" t="s">
        <v>3468</v>
      </c>
      <c r="D340" s="71">
        <v>126342</v>
      </c>
      <c r="E340" s="56">
        <v>-75455.960000000006</v>
      </c>
      <c r="F340" s="56">
        <v>50886.04</v>
      </c>
      <c r="G340" s="56">
        <v>-2945.37</v>
      </c>
      <c r="H340" s="56">
        <v>-2977.74</v>
      </c>
      <c r="I340" s="56">
        <v>-2977.73</v>
      </c>
      <c r="J340" s="56">
        <v>-32.369999999999891</v>
      </c>
      <c r="K340" s="56">
        <v>9.9999999997635314E-3</v>
      </c>
    </row>
    <row r="341" spans="1:11">
      <c r="A341" s="56" t="s">
        <v>49</v>
      </c>
      <c r="B341" s="56" t="s">
        <v>3471</v>
      </c>
      <c r="C341" s="56" t="s">
        <v>3470</v>
      </c>
      <c r="D341" s="71">
        <v>194513</v>
      </c>
      <c r="E341" s="56">
        <v>-111584.72</v>
      </c>
      <c r="F341" s="56">
        <v>82928.28</v>
      </c>
      <c r="G341" s="56">
        <v>-4455.8100000000004</v>
      </c>
      <c r="H341" s="56">
        <v>-4504.78</v>
      </c>
      <c r="I341" s="56">
        <v>-4504.78</v>
      </c>
      <c r="J341" s="56">
        <v>-48.969999999999345</v>
      </c>
      <c r="K341" s="56">
        <v>0</v>
      </c>
    </row>
    <row r="342" spans="1:11">
      <c r="A342" s="56" t="s">
        <v>49</v>
      </c>
      <c r="B342" s="56" t="s">
        <v>3038</v>
      </c>
      <c r="C342" s="56" t="s">
        <v>3037</v>
      </c>
      <c r="D342" s="71">
        <v>44655</v>
      </c>
      <c r="E342" s="56">
        <v>-25396.77</v>
      </c>
      <c r="F342" s="56">
        <v>19258.23</v>
      </c>
      <c r="G342" s="56">
        <v>-1019.29</v>
      </c>
      <c r="H342" s="56">
        <v>-1030.49</v>
      </c>
      <c r="I342" s="56">
        <v>-1030.49</v>
      </c>
      <c r="J342" s="56">
        <v>-11.200000000000045</v>
      </c>
      <c r="K342" s="56">
        <v>0</v>
      </c>
    </row>
    <row r="343" spans="1:11">
      <c r="A343" s="56" t="s">
        <v>49</v>
      </c>
      <c r="B343" s="56" t="s">
        <v>3040</v>
      </c>
      <c r="C343" s="56" t="s">
        <v>3039</v>
      </c>
      <c r="D343" s="71">
        <v>69845</v>
      </c>
      <c r="E343" s="56">
        <v>-39723.54</v>
      </c>
      <c r="F343" s="56">
        <v>30121.46</v>
      </c>
      <c r="G343" s="56">
        <v>-1594.25</v>
      </c>
      <c r="H343" s="56">
        <v>-1611.77</v>
      </c>
      <c r="I343" s="56">
        <v>-1611.76</v>
      </c>
      <c r="J343" s="56">
        <v>-17.519999999999982</v>
      </c>
      <c r="K343" s="56">
        <v>9.9999999999909051E-3</v>
      </c>
    </row>
    <row r="344" spans="1:11">
      <c r="A344" s="56" t="s">
        <v>49</v>
      </c>
      <c r="B344" s="56" t="s">
        <v>3042</v>
      </c>
      <c r="C344" s="56" t="s">
        <v>3041</v>
      </c>
      <c r="D344" s="71">
        <v>19465</v>
      </c>
      <c r="E344" s="56">
        <v>-11070.53</v>
      </c>
      <c r="F344" s="56">
        <v>8394.4699999999993</v>
      </c>
      <c r="G344" s="56">
        <v>-444.3</v>
      </c>
      <c r="H344" s="56">
        <v>-449.18</v>
      </c>
      <c r="I344" s="56">
        <v>-449.17</v>
      </c>
      <c r="J344" s="56">
        <v>-4.8799999999999955</v>
      </c>
      <c r="K344" s="56">
        <v>9.9999999999909051E-3</v>
      </c>
    </row>
    <row r="345" spans="1:11">
      <c r="A345" s="56" t="s">
        <v>49</v>
      </c>
      <c r="B345" s="56" t="s">
        <v>3044</v>
      </c>
      <c r="C345" s="56" t="s">
        <v>3043</v>
      </c>
      <c r="D345" s="71">
        <v>462867</v>
      </c>
      <c r="E345" s="56">
        <v>-142726.34</v>
      </c>
      <c r="F345" s="56">
        <v>320140.65999999997</v>
      </c>
      <c r="G345" s="56">
        <v>-3161.76</v>
      </c>
      <c r="H345" s="56">
        <v>-3196.51</v>
      </c>
      <c r="I345" s="56">
        <v>-3196.51</v>
      </c>
      <c r="J345" s="56">
        <v>-34.75</v>
      </c>
      <c r="K345" s="56">
        <v>0</v>
      </c>
    </row>
    <row r="346" spans="1:11">
      <c r="A346" s="56" t="s">
        <v>49</v>
      </c>
      <c r="B346" s="56" t="s">
        <v>3349</v>
      </c>
      <c r="C346" s="56" t="s">
        <v>3348</v>
      </c>
      <c r="D346" s="71">
        <v>131798</v>
      </c>
      <c r="E346" s="56">
        <v>-35673.61</v>
      </c>
      <c r="F346" s="56">
        <v>96124.39</v>
      </c>
      <c r="G346" s="56">
        <v>-953.16</v>
      </c>
      <c r="H346" s="56">
        <v>-963.64</v>
      </c>
      <c r="I346" s="56">
        <v>-963.64</v>
      </c>
      <c r="J346" s="56">
        <v>-10.480000000000018</v>
      </c>
      <c r="K346" s="56">
        <v>0</v>
      </c>
    </row>
    <row r="347" spans="1:11">
      <c r="A347" s="56" t="s">
        <v>49</v>
      </c>
      <c r="B347" s="56" t="s">
        <v>3351</v>
      </c>
      <c r="C347" s="56" t="s">
        <v>3350</v>
      </c>
      <c r="D347" s="71">
        <v>1660250</v>
      </c>
      <c r="E347" s="56">
        <v>-846162.93</v>
      </c>
      <c r="F347" s="56">
        <v>814087.07</v>
      </c>
      <c r="G347" s="56">
        <v>-36393.760000000002</v>
      </c>
      <c r="H347" s="56">
        <v>-36793.68</v>
      </c>
      <c r="I347" s="56">
        <v>-36793.69</v>
      </c>
      <c r="J347" s="56">
        <v>-399.91999999999825</v>
      </c>
      <c r="K347" s="56">
        <v>-1.0000000002037268E-2</v>
      </c>
    </row>
    <row r="348" spans="1:11">
      <c r="A348" s="56" t="s">
        <v>49</v>
      </c>
      <c r="B348" s="56" t="s">
        <v>3353</v>
      </c>
      <c r="C348" s="56" t="s">
        <v>3352</v>
      </c>
      <c r="D348" s="71">
        <v>830125</v>
      </c>
      <c r="E348" s="56">
        <v>-423081.47</v>
      </c>
      <c r="F348" s="56">
        <v>407043.53</v>
      </c>
      <c r="G348" s="56">
        <v>-18196.88</v>
      </c>
      <c r="H348" s="56">
        <v>-18396.84</v>
      </c>
      <c r="I348" s="56">
        <v>-18396.84</v>
      </c>
      <c r="J348" s="56">
        <v>-199.95999999999913</v>
      </c>
      <c r="K348" s="56">
        <v>0</v>
      </c>
    </row>
    <row r="349" spans="1:11">
      <c r="A349" s="56" t="s">
        <v>49</v>
      </c>
      <c r="B349" s="56" t="s">
        <v>3355</v>
      </c>
      <c r="C349" s="56" t="s">
        <v>3354</v>
      </c>
      <c r="D349" s="71">
        <v>222360</v>
      </c>
      <c r="E349" s="56">
        <v>-57740.77</v>
      </c>
      <c r="F349" s="56">
        <v>164619.23000000001</v>
      </c>
      <c r="G349" s="56">
        <v>-1634.14</v>
      </c>
      <c r="H349" s="56">
        <v>-1652.09</v>
      </c>
      <c r="I349" s="56">
        <v>-1652.1</v>
      </c>
      <c r="J349" s="56">
        <v>-17.949999999999818</v>
      </c>
      <c r="K349" s="56">
        <v>-9.9999999999909051E-3</v>
      </c>
    </row>
    <row r="350" spans="1:11">
      <c r="A350" s="56" t="s">
        <v>49</v>
      </c>
      <c r="B350" s="56" t="s">
        <v>3357</v>
      </c>
      <c r="C350" s="56" t="s">
        <v>3356</v>
      </c>
      <c r="D350" s="71">
        <v>237053</v>
      </c>
      <c r="E350" s="56">
        <v>-61321.82</v>
      </c>
      <c r="F350" s="56">
        <v>175731.18</v>
      </c>
      <c r="G350" s="56">
        <v>-1744.61</v>
      </c>
      <c r="H350" s="56">
        <v>-1763.79</v>
      </c>
      <c r="I350" s="56">
        <v>-1763.78</v>
      </c>
      <c r="J350" s="56">
        <v>-19.180000000000064</v>
      </c>
      <c r="K350" s="56">
        <v>9.9999999999909051E-3</v>
      </c>
    </row>
    <row r="351" spans="1:11">
      <c r="A351" s="56" t="s">
        <v>49</v>
      </c>
      <c r="B351" s="56" t="s">
        <v>3046</v>
      </c>
      <c r="C351" s="56" t="s">
        <v>3045</v>
      </c>
      <c r="D351" s="71">
        <v>883172</v>
      </c>
      <c r="E351" s="56">
        <v>-222570.01</v>
      </c>
      <c r="F351" s="56">
        <v>660601.99</v>
      </c>
      <c r="G351" s="56">
        <v>-6562.51</v>
      </c>
      <c r="H351" s="56">
        <v>-6634.63</v>
      </c>
      <c r="I351" s="56">
        <v>-6634.63</v>
      </c>
      <c r="J351" s="56">
        <v>-72.119999999999891</v>
      </c>
      <c r="K351" s="56">
        <v>0</v>
      </c>
    </row>
    <row r="352" spans="1:11">
      <c r="A352" s="56" t="s">
        <v>49</v>
      </c>
      <c r="B352" s="56" t="s">
        <v>3359</v>
      </c>
      <c r="C352" s="56" t="s">
        <v>3358</v>
      </c>
      <c r="D352" s="71">
        <v>1205072</v>
      </c>
      <c r="E352" s="56">
        <v>-649695.93000000005</v>
      </c>
      <c r="F352" s="56">
        <v>555376.06999999995</v>
      </c>
      <c r="G352" s="56">
        <v>-27915.83</v>
      </c>
      <c r="H352" s="56">
        <v>-28222.59</v>
      </c>
      <c r="I352" s="56">
        <v>-28222.6</v>
      </c>
      <c r="J352" s="56">
        <v>-306.7599999999984</v>
      </c>
      <c r="K352" s="56">
        <v>-9.9999999983992893E-3</v>
      </c>
    </row>
    <row r="353" spans="1:11">
      <c r="A353" s="56" t="s">
        <v>49</v>
      </c>
      <c r="B353" s="56" t="s">
        <v>3050</v>
      </c>
      <c r="C353" s="56" t="s">
        <v>3049</v>
      </c>
      <c r="D353" s="71">
        <v>923316</v>
      </c>
      <c r="E353" s="56">
        <v>-281774.86</v>
      </c>
      <c r="F353" s="56">
        <v>641541.14</v>
      </c>
      <c r="G353" s="56">
        <v>-6338.23</v>
      </c>
      <c r="H353" s="56">
        <v>-6407.87</v>
      </c>
      <c r="I353" s="56">
        <v>-6407.88</v>
      </c>
      <c r="J353" s="56">
        <v>-69.640000000000327</v>
      </c>
      <c r="K353" s="56">
        <v>-1.0000000000218279E-2</v>
      </c>
    </row>
    <row r="354" spans="1:11">
      <c r="A354" s="56" t="s">
        <v>49</v>
      </c>
      <c r="B354" s="56" t="s">
        <v>3052</v>
      </c>
      <c r="C354" s="56" t="s">
        <v>3051</v>
      </c>
      <c r="D354" s="71">
        <v>2170408</v>
      </c>
      <c r="E354" s="56">
        <v>-593844.46</v>
      </c>
      <c r="F354" s="56">
        <v>1576563.54</v>
      </c>
      <c r="G354" s="56">
        <v>-15628.44</v>
      </c>
      <c r="H354" s="56">
        <v>-15800.19</v>
      </c>
      <c r="I354" s="56">
        <v>-15800.18</v>
      </c>
      <c r="J354" s="56">
        <v>-171.75</v>
      </c>
      <c r="K354" s="56">
        <v>1.0000000000218279E-2</v>
      </c>
    </row>
    <row r="355" spans="1:11">
      <c r="A355" s="56" t="s">
        <v>49</v>
      </c>
      <c r="B355" s="56" t="s">
        <v>3054</v>
      </c>
      <c r="C355" s="56" t="s">
        <v>3053</v>
      </c>
      <c r="D355" s="71">
        <v>754207</v>
      </c>
      <c r="E355" s="56">
        <v>-206358.45</v>
      </c>
      <c r="F355" s="56">
        <v>547848.55000000005</v>
      </c>
      <c r="G355" s="56">
        <v>-5430.81</v>
      </c>
      <c r="H355" s="56">
        <v>-5490.49</v>
      </c>
      <c r="I355" s="56">
        <v>-5490.49</v>
      </c>
      <c r="J355" s="56">
        <v>-59.679999999999382</v>
      </c>
      <c r="K355" s="56">
        <v>0</v>
      </c>
    </row>
    <row r="356" spans="1:11">
      <c r="A356" s="56" t="s">
        <v>49</v>
      </c>
      <c r="B356" s="56" t="s">
        <v>3056</v>
      </c>
      <c r="C356" s="56" t="s">
        <v>3055</v>
      </c>
      <c r="D356" s="71">
        <v>2329976</v>
      </c>
      <c r="E356" s="56">
        <v>-637503.63</v>
      </c>
      <c r="F356" s="56">
        <v>1692472.37</v>
      </c>
      <c r="G356" s="56">
        <v>-16777.439999999999</v>
      </c>
      <c r="H356" s="56">
        <v>-16961.82</v>
      </c>
      <c r="I356" s="56">
        <v>-16961.810000000001</v>
      </c>
      <c r="J356" s="56">
        <v>-184.38000000000102</v>
      </c>
      <c r="K356" s="56">
        <v>9.9999999983992893E-3</v>
      </c>
    </row>
    <row r="357" spans="1:11">
      <c r="A357" s="56" t="s">
        <v>49</v>
      </c>
      <c r="B357" s="56" t="s">
        <v>3058</v>
      </c>
      <c r="C357" s="56" t="s">
        <v>3057</v>
      </c>
      <c r="D357" s="71">
        <v>1292880</v>
      </c>
      <c r="E357" s="56">
        <v>-702948.24</v>
      </c>
      <c r="F357" s="56">
        <v>589931.76</v>
      </c>
      <c r="G357" s="56">
        <v>-30007.02</v>
      </c>
      <c r="H357" s="56">
        <v>-30336.77</v>
      </c>
      <c r="I357" s="56">
        <v>-30336.77</v>
      </c>
      <c r="J357" s="56">
        <v>-329.75</v>
      </c>
      <c r="K357" s="56">
        <v>0</v>
      </c>
    </row>
    <row r="358" spans="1:11">
      <c r="A358" s="56" t="s">
        <v>49</v>
      </c>
      <c r="B358" s="56" t="s">
        <v>3060</v>
      </c>
      <c r="C358" s="56" t="s">
        <v>3059</v>
      </c>
      <c r="D358" s="71">
        <v>203041</v>
      </c>
      <c r="E358" s="56">
        <v>-110002.41</v>
      </c>
      <c r="F358" s="56">
        <v>93038.59</v>
      </c>
      <c r="G358" s="56">
        <v>-2921.25</v>
      </c>
      <c r="H358" s="56">
        <v>-2953.36</v>
      </c>
      <c r="I358" s="56">
        <v>-2953.35</v>
      </c>
      <c r="J358" s="56">
        <v>-32.110000000000127</v>
      </c>
      <c r="K358" s="56">
        <v>1.0000000000218279E-2</v>
      </c>
    </row>
    <row r="359" spans="1:11">
      <c r="A359" s="56" t="s">
        <v>49</v>
      </c>
      <c r="B359" s="56" t="s">
        <v>3062</v>
      </c>
      <c r="C359" s="56" t="s">
        <v>3061</v>
      </c>
      <c r="D359" s="71">
        <v>871015</v>
      </c>
      <c r="E359" s="56">
        <v>-242102.08</v>
      </c>
      <c r="F359" s="56">
        <v>628912.92000000004</v>
      </c>
      <c r="G359" s="56">
        <v>-6231.63</v>
      </c>
      <c r="H359" s="56">
        <v>-6300.11</v>
      </c>
      <c r="I359" s="56">
        <v>-6300.1</v>
      </c>
      <c r="J359" s="56">
        <v>-68.479999999999563</v>
      </c>
      <c r="K359" s="56">
        <v>9.999999999308784E-3</v>
      </c>
    </row>
    <row r="360" spans="1:11">
      <c r="A360" s="56" t="s">
        <v>49</v>
      </c>
      <c r="B360" s="56" t="s">
        <v>3361</v>
      </c>
      <c r="C360" s="56" t="s">
        <v>3360</v>
      </c>
      <c r="D360" s="71">
        <v>219559</v>
      </c>
      <c r="E360" s="56">
        <v>-132572.41</v>
      </c>
      <c r="F360" s="56">
        <v>86986.59</v>
      </c>
      <c r="G360" s="56">
        <v>-5498.24</v>
      </c>
      <c r="H360" s="56">
        <v>-5558.66</v>
      </c>
      <c r="I360" s="56">
        <v>-5558.66</v>
      </c>
      <c r="J360" s="56">
        <v>-60.420000000000073</v>
      </c>
      <c r="K360" s="56">
        <v>0</v>
      </c>
    </row>
    <row r="361" spans="1:11">
      <c r="A361" s="56" t="s">
        <v>49</v>
      </c>
      <c r="B361" s="56" t="s">
        <v>3363</v>
      </c>
      <c r="C361" s="56" t="s">
        <v>3362</v>
      </c>
      <c r="D361" s="71">
        <v>219559</v>
      </c>
      <c r="E361" s="56">
        <v>-132572.41</v>
      </c>
      <c r="F361" s="56">
        <v>86986.59</v>
      </c>
      <c r="G361" s="56">
        <v>-5498.24</v>
      </c>
      <c r="H361" s="56">
        <v>-5558.66</v>
      </c>
      <c r="I361" s="56">
        <v>-5558.66</v>
      </c>
      <c r="J361" s="56">
        <v>-60.420000000000073</v>
      </c>
      <c r="K361" s="56">
        <v>0</v>
      </c>
    </row>
    <row r="362" spans="1:11">
      <c r="A362" s="56" t="s">
        <v>49</v>
      </c>
      <c r="B362" s="56" t="s">
        <v>3064</v>
      </c>
      <c r="C362" s="56" t="s">
        <v>3063</v>
      </c>
      <c r="D362" s="71">
        <v>224577</v>
      </c>
      <c r="E362" s="56">
        <v>-66327.350000000006</v>
      </c>
      <c r="F362" s="56">
        <v>158249.65</v>
      </c>
      <c r="G362" s="56">
        <v>-1565.15</v>
      </c>
      <c r="H362" s="56">
        <v>-1582.35</v>
      </c>
      <c r="I362" s="56">
        <v>-1582.35</v>
      </c>
      <c r="J362" s="56">
        <v>-17.199999999999818</v>
      </c>
      <c r="K362" s="56">
        <v>0</v>
      </c>
    </row>
    <row r="363" spans="1:11">
      <c r="A363" s="56" t="s">
        <v>49</v>
      </c>
      <c r="B363" s="56" t="s">
        <v>3066</v>
      </c>
      <c r="C363" s="56" t="s">
        <v>3065</v>
      </c>
      <c r="D363" s="71">
        <v>239688</v>
      </c>
      <c r="E363" s="56">
        <v>-106224.33</v>
      </c>
      <c r="F363" s="56">
        <v>133463.67000000001</v>
      </c>
      <c r="G363" s="56">
        <v>-3331.71</v>
      </c>
      <c r="H363" s="56">
        <v>-3368.32</v>
      </c>
      <c r="I363" s="56">
        <v>-3368.32</v>
      </c>
      <c r="J363" s="56">
        <v>-36.610000000000127</v>
      </c>
      <c r="K363" s="56">
        <v>0</v>
      </c>
    </row>
    <row r="364" spans="1:11">
      <c r="A364" s="56" t="s">
        <v>49</v>
      </c>
      <c r="B364" s="56" t="s">
        <v>3068</v>
      </c>
      <c r="C364" s="56" t="s">
        <v>3067</v>
      </c>
      <c r="D364" s="71">
        <v>4153114</v>
      </c>
      <c r="E364" s="56">
        <v>-2158294.5099999998</v>
      </c>
      <c r="F364" s="56">
        <v>1994819.49</v>
      </c>
      <c r="G364" s="56">
        <v>-96288.87</v>
      </c>
      <c r="H364" s="56">
        <v>-97346.99</v>
      </c>
      <c r="I364" s="56">
        <v>-97347</v>
      </c>
      <c r="J364" s="56">
        <v>-1058.1200000000099</v>
      </c>
      <c r="K364" s="56">
        <v>-9.9999999947613105E-3</v>
      </c>
    </row>
    <row r="365" spans="1:11">
      <c r="A365" s="56" t="s">
        <v>49</v>
      </c>
      <c r="B365" s="56" t="s">
        <v>3070</v>
      </c>
      <c r="C365" s="56" t="s">
        <v>3069</v>
      </c>
      <c r="D365" s="71">
        <v>259426</v>
      </c>
      <c r="E365" s="56">
        <v>-157030.79999999999</v>
      </c>
      <c r="F365" s="56">
        <v>102395.2</v>
      </c>
      <c r="G365" s="56">
        <v>-6504.86</v>
      </c>
      <c r="H365" s="56">
        <v>-6576.33</v>
      </c>
      <c r="I365" s="56">
        <v>-6576.34</v>
      </c>
      <c r="J365" s="56">
        <v>-71.470000000000255</v>
      </c>
      <c r="K365" s="56">
        <v>-1.0000000000218279E-2</v>
      </c>
    </row>
    <row r="366" spans="1:11">
      <c r="A366" s="56" t="s">
        <v>49</v>
      </c>
      <c r="B366" s="56" t="s">
        <v>3365</v>
      </c>
      <c r="C366" s="56" t="s">
        <v>3364</v>
      </c>
      <c r="D366" s="71">
        <v>266709</v>
      </c>
      <c r="E366" s="56">
        <v>-198392.14</v>
      </c>
      <c r="F366" s="56">
        <v>68316.86</v>
      </c>
      <c r="G366" s="56">
        <v>-7697.4</v>
      </c>
      <c r="H366" s="56">
        <v>-7781.98</v>
      </c>
      <c r="I366" s="56">
        <v>-7781.99</v>
      </c>
      <c r="J366" s="56">
        <v>-84.579999999999927</v>
      </c>
      <c r="K366" s="56">
        <v>-1.0000000000218279E-2</v>
      </c>
    </row>
    <row r="367" spans="1:11">
      <c r="A367" s="56" t="s">
        <v>49</v>
      </c>
      <c r="B367" s="56" t="s">
        <v>3072</v>
      </c>
      <c r="C367" s="56" t="s">
        <v>3071</v>
      </c>
      <c r="D367" s="71">
        <v>562912</v>
      </c>
      <c r="E367" s="56">
        <v>-224793.83</v>
      </c>
      <c r="F367" s="56">
        <v>338118.17</v>
      </c>
      <c r="G367" s="56">
        <v>-7719.62</v>
      </c>
      <c r="H367" s="56">
        <v>-7804.46</v>
      </c>
      <c r="I367" s="56">
        <v>-7804.45</v>
      </c>
      <c r="J367" s="56">
        <v>-84.840000000000146</v>
      </c>
      <c r="K367" s="56">
        <v>1.0000000000218279E-2</v>
      </c>
    </row>
    <row r="368" spans="1:11">
      <c r="A368" s="56" t="s">
        <v>49</v>
      </c>
      <c r="B368" s="56" t="s">
        <v>3074</v>
      </c>
      <c r="C368" s="56" t="s">
        <v>3073</v>
      </c>
      <c r="D368" s="71">
        <v>1468800</v>
      </c>
      <c r="E368" s="56">
        <v>-448268.57</v>
      </c>
      <c r="F368" s="56">
        <v>1020531.43</v>
      </c>
      <c r="G368" s="56">
        <v>-10082.51</v>
      </c>
      <c r="H368" s="56">
        <v>-10193.31</v>
      </c>
      <c r="I368" s="56">
        <v>-10193.31</v>
      </c>
      <c r="J368" s="56">
        <v>-110.79999999999927</v>
      </c>
      <c r="K368" s="56">
        <v>0</v>
      </c>
    </row>
    <row r="369" spans="1:11">
      <c r="A369" s="56" t="s">
        <v>49</v>
      </c>
      <c r="B369" s="56" t="s">
        <v>3076</v>
      </c>
      <c r="C369" s="56" t="s">
        <v>3075</v>
      </c>
      <c r="D369" s="71">
        <v>3231360</v>
      </c>
      <c r="E369" s="56">
        <v>-982337.21</v>
      </c>
      <c r="F369" s="56">
        <v>2249022.79</v>
      </c>
      <c r="G369" s="56">
        <v>-22222.55</v>
      </c>
      <c r="H369" s="56">
        <v>-22466.76</v>
      </c>
      <c r="I369" s="56">
        <v>-22466.76</v>
      </c>
      <c r="J369" s="56">
        <v>-244.20999999999913</v>
      </c>
      <c r="K369" s="56">
        <v>0</v>
      </c>
    </row>
    <row r="370" spans="1:11">
      <c r="A370" s="56" t="s">
        <v>49</v>
      </c>
      <c r="B370" s="56" t="s">
        <v>3078</v>
      </c>
      <c r="C370" s="56" t="s">
        <v>3077</v>
      </c>
      <c r="D370" s="71">
        <v>300156</v>
      </c>
      <c r="E370" s="56">
        <v>-77985.06</v>
      </c>
      <c r="F370" s="56">
        <v>222170.94</v>
      </c>
      <c r="G370" s="56">
        <v>-2205.41</v>
      </c>
      <c r="H370" s="56">
        <v>-2229.65</v>
      </c>
      <c r="I370" s="56">
        <v>-2229.64</v>
      </c>
      <c r="J370" s="56">
        <v>-24.240000000000236</v>
      </c>
      <c r="K370" s="56">
        <v>1.0000000000218279E-2</v>
      </c>
    </row>
    <row r="371" spans="1:11">
      <c r="A371" s="56" t="s">
        <v>49</v>
      </c>
      <c r="B371" s="56" t="s">
        <v>3080</v>
      </c>
      <c r="C371" s="56" t="s">
        <v>3079</v>
      </c>
      <c r="D371" s="71">
        <v>300833</v>
      </c>
      <c r="E371" s="56">
        <v>-121169.54</v>
      </c>
      <c r="F371" s="56">
        <v>179663.46</v>
      </c>
      <c r="G371" s="56">
        <v>-4126.88</v>
      </c>
      <c r="H371" s="56">
        <v>-4172.24</v>
      </c>
      <c r="I371" s="56">
        <v>-4172.2299999999996</v>
      </c>
      <c r="J371" s="56">
        <v>-45.359999999999673</v>
      </c>
      <c r="K371" s="56">
        <v>1.0000000000218279E-2</v>
      </c>
    </row>
    <row r="372" spans="1:11">
      <c r="A372" s="56" t="s">
        <v>49</v>
      </c>
      <c r="B372" s="56" t="s">
        <v>3219</v>
      </c>
      <c r="C372" s="56" t="s">
        <v>3218</v>
      </c>
      <c r="D372" s="71">
        <v>310643</v>
      </c>
      <c r="E372" s="56">
        <v>-132814.62</v>
      </c>
      <c r="F372" s="56">
        <v>177828.38</v>
      </c>
      <c r="G372" s="56">
        <v>-4309.59</v>
      </c>
      <c r="H372" s="56">
        <v>-4356.9399999999996</v>
      </c>
      <c r="I372" s="56">
        <v>-4356.95</v>
      </c>
      <c r="J372" s="56">
        <v>-47.349999999999454</v>
      </c>
      <c r="K372" s="56">
        <v>-1.0000000000218279E-2</v>
      </c>
    </row>
    <row r="373" spans="1:11">
      <c r="A373" s="56" t="s">
        <v>49</v>
      </c>
      <c r="B373" s="56" t="s">
        <v>3367</v>
      </c>
      <c r="C373" s="56" t="s">
        <v>3366</v>
      </c>
      <c r="D373" s="71">
        <v>632959</v>
      </c>
      <c r="E373" s="56">
        <v>-429308.96</v>
      </c>
      <c r="F373" s="56">
        <v>203650.04</v>
      </c>
      <c r="G373" s="56">
        <v>-17124.93</v>
      </c>
      <c r="H373" s="56">
        <v>-17313.13</v>
      </c>
      <c r="I373" s="56">
        <v>-17313.12</v>
      </c>
      <c r="J373" s="56">
        <v>-188.20000000000073</v>
      </c>
      <c r="K373" s="56">
        <v>1.0000000002037268E-2</v>
      </c>
    </row>
    <row r="374" spans="1:11">
      <c r="A374" s="56" t="s">
        <v>49</v>
      </c>
      <c r="B374" s="56" t="s">
        <v>3082</v>
      </c>
      <c r="C374" s="56" t="s">
        <v>3081</v>
      </c>
      <c r="D374" s="71">
        <v>334748</v>
      </c>
      <c r="E374" s="56">
        <v>-98866.18</v>
      </c>
      <c r="F374" s="56">
        <v>235881.82</v>
      </c>
      <c r="G374" s="56">
        <v>-2332.96</v>
      </c>
      <c r="H374" s="56">
        <v>-2358.6</v>
      </c>
      <c r="I374" s="56">
        <v>-2358.59</v>
      </c>
      <c r="J374" s="56">
        <v>-25.639999999999873</v>
      </c>
      <c r="K374" s="56">
        <v>9.9999999997635314E-3</v>
      </c>
    </row>
    <row r="375" spans="1:11">
      <c r="A375" s="56" t="s">
        <v>49</v>
      </c>
      <c r="B375" s="56" t="s">
        <v>3084</v>
      </c>
      <c r="C375" s="56" t="s">
        <v>3083</v>
      </c>
      <c r="D375" s="71">
        <v>695181</v>
      </c>
      <c r="E375" s="56">
        <v>-204818</v>
      </c>
      <c r="F375" s="56">
        <v>490363</v>
      </c>
      <c r="G375" s="56">
        <v>-4850.25</v>
      </c>
      <c r="H375" s="56">
        <v>-4903.55</v>
      </c>
      <c r="I375" s="56">
        <v>-4903.5600000000004</v>
      </c>
      <c r="J375" s="56">
        <v>-53.300000000000182</v>
      </c>
      <c r="K375" s="56">
        <v>-1.0000000000218279E-2</v>
      </c>
    </row>
    <row r="376" spans="1:11">
      <c r="A376" s="56" t="s">
        <v>49</v>
      </c>
      <c r="B376" s="56" t="s">
        <v>11314</v>
      </c>
      <c r="C376" s="56" t="s">
        <v>3085</v>
      </c>
      <c r="D376" s="71">
        <v>349225</v>
      </c>
      <c r="E376" s="56">
        <v>-143954.31</v>
      </c>
      <c r="F376" s="56">
        <v>205270.69</v>
      </c>
      <c r="G376" s="56">
        <v>-4836.07</v>
      </c>
      <c r="H376" s="56">
        <v>-4889.21</v>
      </c>
      <c r="I376" s="56">
        <v>-4889.21</v>
      </c>
      <c r="J376" s="56">
        <v>-53.140000000000327</v>
      </c>
      <c r="K376" s="56">
        <v>0</v>
      </c>
    </row>
    <row r="377" spans="1:11">
      <c r="A377" s="56" t="s">
        <v>49</v>
      </c>
      <c r="B377" s="56" t="s">
        <v>3087</v>
      </c>
      <c r="C377" s="56" t="s">
        <v>3086</v>
      </c>
      <c r="D377" s="71">
        <v>350034</v>
      </c>
      <c r="E377" s="56">
        <v>-122383.72</v>
      </c>
      <c r="F377" s="56">
        <v>227650.28</v>
      </c>
      <c r="G377" s="56">
        <v>-2237.19</v>
      </c>
      <c r="H377" s="56">
        <v>-2261.7800000000002</v>
      </c>
      <c r="I377" s="56">
        <v>-2261.7800000000002</v>
      </c>
      <c r="J377" s="56">
        <v>-24.590000000000146</v>
      </c>
      <c r="K377" s="56">
        <v>0</v>
      </c>
    </row>
    <row r="378" spans="1:11">
      <c r="A378" s="56" t="s">
        <v>49</v>
      </c>
      <c r="B378" s="56" t="s">
        <v>3369</v>
      </c>
      <c r="C378" s="56" t="s">
        <v>3368</v>
      </c>
      <c r="D378" s="71">
        <v>355112</v>
      </c>
      <c r="E378" s="56">
        <v>-262021.96</v>
      </c>
      <c r="F378" s="56">
        <v>93090.04</v>
      </c>
      <c r="G378" s="56">
        <v>-10186.379999999999</v>
      </c>
      <c r="H378" s="56">
        <v>-10298.32</v>
      </c>
      <c r="I378" s="56">
        <v>-10298.32</v>
      </c>
      <c r="J378" s="56">
        <v>-111.94000000000051</v>
      </c>
      <c r="K378" s="56">
        <v>0</v>
      </c>
    </row>
    <row r="379" spans="1:11">
      <c r="A379" s="56" t="s">
        <v>49</v>
      </c>
      <c r="B379" s="56" t="s">
        <v>3089</v>
      </c>
      <c r="C379" s="56" t="s">
        <v>3088</v>
      </c>
      <c r="D379" s="71">
        <v>1075437</v>
      </c>
      <c r="E379" s="56">
        <v>-348202.54</v>
      </c>
      <c r="F379" s="56">
        <v>727234.46</v>
      </c>
      <c r="G379" s="56">
        <v>-7169.52</v>
      </c>
      <c r="H379" s="56">
        <v>-7248.32</v>
      </c>
      <c r="I379" s="56">
        <v>-7248.31</v>
      </c>
      <c r="J379" s="56">
        <v>-78.799999999999272</v>
      </c>
      <c r="K379" s="56">
        <v>9.999999999308784E-3</v>
      </c>
    </row>
    <row r="380" spans="1:11">
      <c r="A380" s="56" t="s">
        <v>49</v>
      </c>
      <c r="B380" s="56" t="s">
        <v>3091</v>
      </c>
      <c r="C380" s="56" t="s">
        <v>3090</v>
      </c>
      <c r="D380" s="71">
        <v>362816</v>
      </c>
      <c r="E380" s="56">
        <v>-121399.96</v>
      </c>
      <c r="F380" s="56">
        <v>241416.04</v>
      </c>
      <c r="G380" s="56">
        <v>-2376.94</v>
      </c>
      <c r="H380" s="56">
        <v>-2403.0500000000002</v>
      </c>
      <c r="I380" s="56">
        <v>-2403.06</v>
      </c>
      <c r="J380" s="56">
        <v>-26.110000000000127</v>
      </c>
      <c r="K380" s="56">
        <v>-9.9999999997635314E-3</v>
      </c>
    </row>
    <row r="381" spans="1:11">
      <c r="A381" s="56" t="s">
        <v>49</v>
      </c>
      <c r="B381" s="56" t="s">
        <v>3093</v>
      </c>
      <c r="C381" s="56" t="s">
        <v>3092</v>
      </c>
      <c r="D381" s="71">
        <v>370000</v>
      </c>
      <c r="E381" s="56">
        <v>-111715.84</v>
      </c>
      <c r="F381" s="56">
        <v>258284.16</v>
      </c>
      <c r="G381" s="56">
        <v>-2552.69</v>
      </c>
      <c r="H381" s="56">
        <v>-2580.73</v>
      </c>
      <c r="I381" s="56">
        <v>-2580.7399999999998</v>
      </c>
      <c r="J381" s="56">
        <v>-28.039999999999964</v>
      </c>
      <c r="K381" s="56">
        <v>-9.9999999997635314E-3</v>
      </c>
    </row>
    <row r="382" spans="1:11">
      <c r="A382" s="56" t="s">
        <v>49</v>
      </c>
      <c r="B382" s="56" t="s">
        <v>3095</v>
      </c>
      <c r="C382" s="56" t="s">
        <v>3094</v>
      </c>
      <c r="D382" s="71">
        <v>370000</v>
      </c>
      <c r="E382" s="56">
        <v>-110671.48</v>
      </c>
      <c r="F382" s="56">
        <v>259328.52</v>
      </c>
      <c r="G382" s="56">
        <v>-2563.8000000000002</v>
      </c>
      <c r="H382" s="56">
        <v>-2591.98</v>
      </c>
      <c r="I382" s="56">
        <v>-2591.98</v>
      </c>
      <c r="J382" s="56">
        <v>-28.179999999999836</v>
      </c>
      <c r="K382" s="56">
        <v>0</v>
      </c>
    </row>
    <row r="383" spans="1:11">
      <c r="A383" s="56" t="s">
        <v>49</v>
      </c>
      <c r="B383" s="56" t="s">
        <v>3473</v>
      </c>
      <c r="C383" s="56" t="s">
        <v>3472</v>
      </c>
      <c r="D383" s="71">
        <v>297660</v>
      </c>
      <c r="E383" s="56">
        <v>-190920.5</v>
      </c>
      <c r="F383" s="56">
        <v>106739.5</v>
      </c>
      <c r="G383" s="56">
        <v>-7704.09</v>
      </c>
      <c r="H383" s="56">
        <v>-7788.76</v>
      </c>
      <c r="I383" s="56">
        <v>-7788.75</v>
      </c>
      <c r="J383" s="56">
        <v>-84.670000000000073</v>
      </c>
      <c r="K383" s="56">
        <v>1.0000000000218279E-2</v>
      </c>
    </row>
    <row r="384" spans="1:11">
      <c r="A384" s="56" t="s">
        <v>49</v>
      </c>
      <c r="B384" s="56" t="s">
        <v>3371</v>
      </c>
      <c r="C384" s="56" t="s">
        <v>3370</v>
      </c>
      <c r="D384" s="71">
        <v>382143</v>
      </c>
      <c r="E384" s="56">
        <v>-230743.04000000001</v>
      </c>
      <c r="F384" s="56">
        <v>151399.96</v>
      </c>
      <c r="G384" s="56">
        <v>-9569.67</v>
      </c>
      <c r="H384" s="56">
        <v>-9674.83</v>
      </c>
      <c r="I384" s="56">
        <v>-9674.83</v>
      </c>
      <c r="J384" s="56">
        <v>-105.15999999999985</v>
      </c>
      <c r="K384" s="56">
        <v>0</v>
      </c>
    </row>
    <row r="385" spans="1:11">
      <c r="A385" s="56" t="s">
        <v>49</v>
      </c>
      <c r="B385" s="56" t="s">
        <v>3097</v>
      </c>
      <c r="C385" s="56" t="s">
        <v>3096</v>
      </c>
      <c r="D385" s="71">
        <v>776200</v>
      </c>
      <c r="E385" s="56">
        <v>-228688.1</v>
      </c>
      <c r="F385" s="56">
        <v>547511.9</v>
      </c>
      <c r="G385" s="56">
        <v>-5415.52</v>
      </c>
      <c r="H385" s="56">
        <v>-5475.03</v>
      </c>
      <c r="I385" s="56">
        <v>-5475.04</v>
      </c>
      <c r="J385" s="56">
        <v>-59.509999999999309</v>
      </c>
      <c r="K385" s="56">
        <v>-1.0000000000218279E-2</v>
      </c>
    </row>
    <row r="386" spans="1:11">
      <c r="A386" s="56" t="s">
        <v>49</v>
      </c>
      <c r="B386" s="56" t="s">
        <v>3475</v>
      </c>
      <c r="C386" s="56" t="s">
        <v>3474</v>
      </c>
      <c r="D386" s="71">
        <v>450686</v>
      </c>
      <c r="E386" s="56">
        <v>-345919.57</v>
      </c>
      <c r="F386" s="56">
        <v>104766.43</v>
      </c>
      <c r="G386" s="56">
        <v>-13458.86</v>
      </c>
      <c r="H386" s="56">
        <v>-13606.75</v>
      </c>
      <c r="I386" s="56">
        <v>-13606.76</v>
      </c>
      <c r="J386" s="56">
        <v>-147.88999999999942</v>
      </c>
      <c r="K386" s="56">
        <v>-1.0000000000218279E-2</v>
      </c>
    </row>
    <row r="387" spans="1:11">
      <c r="A387" s="56" t="s">
        <v>49</v>
      </c>
      <c r="B387" s="56" t="s">
        <v>3064</v>
      </c>
      <c r="C387" s="56" t="s">
        <v>3098</v>
      </c>
      <c r="D387" s="71">
        <v>454891</v>
      </c>
      <c r="E387" s="56">
        <v>-134349.44</v>
      </c>
      <c r="F387" s="56">
        <v>320541.56</v>
      </c>
      <c r="G387" s="56">
        <v>-3170.28</v>
      </c>
      <c r="H387" s="56">
        <v>-3205.11</v>
      </c>
      <c r="I387" s="56">
        <v>-3205.12</v>
      </c>
      <c r="J387" s="56">
        <v>-34.829999999999927</v>
      </c>
      <c r="K387" s="56">
        <v>-9.9999999997635314E-3</v>
      </c>
    </row>
    <row r="388" spans="1:11">
      <c r="A388" s="56" t="s">
        <v>49</v>
      </c>
      <c r="B388" s="56" t="s">
        <v>3477</v>
      </c>
      <c r="C388" s="56" t="s">
        <v>3476</v>
      </c>
      <c r="D388" s="71">
        <v>463646</v>
      </c>
      <c r="E388" s="56">
        <v>-306041.59000000003</v>
      </c>
      <c r="F388" s="56">
        <v>157604.41</v>
      </c>
      <c r="G388" s="56">
        <v>-12331.06</v>
      </c>
      <c r="H388" s="56">
        <v>-12466.57</v>
      </c>
      <c r="I388" s="56">
        <v>-12466.56</v>
      </c>
      <c r="J388" s="56">
        <v>-135.51000000000022</v>
      </c>
      <c r="K388" s="56">
        <v>1.0000000000218279E-2</v>
      </c>
    </row>
    <row r="389" spans="1:11">
      <c r="A389" s="56" t="s">
        <v>49</v>
      </c>
      <c r="B389" s="56" t="s">
        <v>3373</v>
      </c>
      <c r="C389" s="56" t="s">
        <v>3372</v>
      </c>
      <c r="D389" s="71">
        <v>944936</v>
      </c>
      <c r="E389" s="56">
        <v>-286247.93</v>
      </c>
      <c r="F389" s="56">
        <v>658688.06999999995</v>
      </c>
      <c r="G389" s="56">
        <v>-6509.26</v>
      </c>
      <c r="H389" s="56">
        <v>-6580.79</v>
      </c>
      <c r="I389" s="56">
        <v>-6580.79</v>
      </c>
      <c r="J389" s="56">
        <v>-71.529999999999745</v>
      </c>
      <c r="K389" s="56">
        <v>0</v>
      </c>
    </row>
    <row r="390" spans="1:11">
      <c r="A390" s="56" t="s">
        <v>49</v>
      </c>
      <c r="B390" s="56" t="s">
        <v>3479</v>
      </c>
      <c r="C390" s="56" t="s">
        <v>3478</v>
      </c>
      <c r="D390" s="71">
        <v>473395</v>
      </c>
      <c r="E390" s="56">
        <v>-264103.74</v>
      </c>
      <c r="F390" s="56">
        <v>209291.26</v>
      </c>
      <c r="G390" s="56">
        <v>-11298.7</v>
      </c>
      <c r="H390" s="56">
        <v>-11422.86</v>
      </c>
      <c r="I390" s="56">
        <v>-11422.86</v>
      </c>
      <c r="J390" s="56">
        <v>-124.15999999999985</v>
      </c>
      <c r="K390" s="56">
        <v>0</v>
      </c>
    </row>
    <row r="391" spans="1:11">
      <c r="A391" s="56" t="s">
        <v>49</v>
      </c>
      <c r="B391" s="56" t="s">
        <v>3375</v>
      </c>
      <c r="C391" s="56" t="s">
        <v>3374</v>
      </c>
      <c r="D391" s="71">
        <v>478777</v>
      </c>
      <c r="E391" s="56">
        <v>-160485.62</v>
      </c>
      <c r="F391" s="56">
        <v>318291.38</v>
      </c>
      <c r="G391" s="56">
        <v>-3133.61</v>
      </c>
      <c r="H391" s="56">
        <v>-3168.04</v>
      </c>
      <c r="I391" s="56">
        <v>-3168.04</v>
      </c>
      <c r="J391" s="56">
        <v>-34.429999999999836</v>
      </c>
      <c r="K391" s="56">
        <v>0</v>
      </c>
    </row>
    <row r="392" spans="1:11">
      <c r="A392" s="56" t="s">
        <v>49</v>
      </c>
      <c r="B392" s="56" t="s">
        <v>3377</v>
      </c>
      <c r="C392" s="56" t="s">
        <v>3376</v>
      </c>
      <c r="D392" s="71">
        <v>486657</v>
      </c>
      <c r="E392" s="56">
        <v>-127263.07</v>
      </c>
      <c r="F392" s="56">
        <v>359393.93</v>
      </c>
      <c r="G392" s="56">
        <v>-3566.98</v>
      </c>
      <c r="H392" s="56">
        <v>-3606.18</v>
      </c>
      <c r="I392" s="56">
        <v>-3606.18</v>
      </c>
      <c r="J392" s="56">
        <v>-39.199999999999818</v>
      </c>
      <c r="K392" s="56">
        <v>0</v>
      </c>
    </row>
    <row r="393" spans="1:11">
      <c r="A393" s="56" t="s">
        <v>49</v>
      </c>
      <c r="B393" s="56" t="s">
        <v>3379</v>
      </c>
      <c r="C393" s="56" t="s">
        <v>3378</v>
      </c>
      <c r="D393" s="71">
        <v>546676</v>
      </c>
      <c r="E393" s="56">
        <v>-180449.53</v>
      </c>
      <c r="F393" s="56">
        <v>366226.47</v>
      </c>
      <c r="G393" s="56">
        <v>-3607.77</v>
      </c>
      <c r="H393" s="56">
        <v>-3647.42</v>
      </c>
      <c r="I393" s="56">
        <v>-3647.42</v>
      </c>
      <c r="J393" s="56">
        <v>-39.650000000000091</v>
      </c>
      <c r="K393" s="56">
        <v>0</v>
      </c>
    </row>
    <row r="394" spans="1:11">
      <c r="A394" s="56" t="s">
        <v>49</v>
      </c>
      <c r="B394" s="56" t="s">
        <v>3379</v>
      </c>
      <c r="C394" s="56" t="s">
        <v>3380</v>
      </c>
      <c r="D394" s="71">
        <v>568998</v>
      </c>
      <c r="E394" s="56">
        <v>-187817.46</v>
      </c>
      <c r="F394" s="56">
        <v>381180.54</v>
      </c>
      <c r="G394" s="56">
        <v>-3755.09</v>
      </c>
      <c r="H394" s="56">
        <v>-3796.35</v>
      </c>
      <c r="I394" s="56">
        <v>-3796.35</v>
      </c>
      <c r="J394" s="56">
        <v>-41.259999999999764</v>
      </c>
      <c r="K394" s="56">
        <v>0</v>
      </c>
    </row>
    <row r="395" spans="1:11">
      <c r="A395" s="56" t="s">
        <v>49</v>
      </c>
      <c r="B395" s="56" t="s">
        <v>3382</v>
      </c>
      <c r="C395" s="56" t="s">
        <v>3381</v>
      </c>
      <c r="D395" s="71">
        <v>441168.75</v>
      </c>
      <c r="E395" s="56">
        <v>-289812.08</v>
      </c>
      <c r="F395" s="56">
        <v>151356.67000000001</v>
      </c>
      <c r="G395" s="56">
        <v>-11580.85</v>
      </c>
      <c r="H395" s="56">
        <v>-11708.1</v>
      </c>
      <c r="I395" s="56">
        <v>-11708.11</v>
      </c>
      <c r="J395" s="56">
        <v>-127.25</v>
      </c>
      <c r="K395" s="56">
        <v>-1.0000000000218279E-2</v>
      </c>
    </row>
    <row r="396" spans="1:11">
      <c r="A396" s="56" t="s">
        <v>49</v>
      </c>
      <c r="B396" s="56" t="s">
        <v>3100</v>
      </c>
      <c r="C396" s="56" t="s">
        <v>3099</v>
      </c>
      <c r="D396" s="71">
        <v>596715</v>
      </c>
      <c r="E396" s="56">
        <v>-208631.87</v>
      </c>
      <c r="F396" s="56">
        <v>388083.13</v>
      </c>
      <c r="G396" s="56">
        <v>-3813.82</v>
      </c>
      <c r="H396" s="56">
        <v>-3855.72</v>
      </c>
      <c r="I396" s="56">
        <v>-3855.73</v>
      </c>
      <c r="J396" s="56">
        <v>-41.899999999999636</v>
      </c>
      <c r="K396" s="56">
        <v>-1.0000000000218279E-2</v>
      </c>
    </row>
    <row r="397" spans="1:11">
      <c r="A397" s="56" t="s">
        <v>49</v>
      </c>
      <c r="B397" s="56" t="s">
        <v>3102</v>
      </c>
      <c r="C397" s="56" t="s">
        <v>3101</v>
      </c>
      <c r="D397" s="71">
        <v>598046</v>
      </c>
      <c r="E397" s="56">
        <v>-269157.98</v>
      </c>
      <c r="F397" s="56">
        <v>328888.02</v>
      </c>
      <c r="G397" s="56">
        <v>-8320.4</v>
      </c>
      <c r="H397" s="56">
        <v>-8411.83</v>
      </c>
      <c r="I397" s="56">
        <v>-8411.83</v>
      </c>
      <c r="J397" s="56">
        <v>-91.430000000000291</v>
      </c>
      <c r="K397" s="56">
        <v>0</v>
      </c>
    </row>
    <row r="398" spans="1:11">
      <c r="A398" s="56" t="s">
        <v>49</v>
      </c>
      <c r="B398" s="56" t="s">
        <v>3104</v>
      </c>
      <c r="C398" s="56" t="s">
        <v>3103</v>
      </c>
      <c r="D398" s="71">
        <v>631605</v>
      </c>
      <c r="E398" s="56">
        <v>-186162.17</v>
      </c>
      <c r="F398" s="56">
        <v>445442.83</v>
      </c>
      <c r="G398" s="56">
        <v>-4405.88</v>
      </c>
      <c r="H398" s="56">
        <v>-4454.3</v>
      </c>
      <c r="I398" s="56">
        <v>-4454.3</v>
      </c>
      <c r="J398" s="56">
        <v>-48.420000000000073</v>
      </c>
      <c r="K398" s="56">
        <v>0</v>
      </c>
    </row>
    <row r="399" spans="1:11">
      <c r="A399" s="56" t="s">
        <v>49</v>
      </c>
      <c r="B399" s="56" t="s">
        <v>3106</v>
      </c>
      <c r="C399" s="56" t="s">
        <v>3105</v>
      </c>
      <c r="D399" s="71">
        <v>1482919</v>
      </c>
      <c r="E399" s="56">
        <v>-387431.97</v>
      </c>
      <c r="F399" s="56">
        <v>1095487.03</v>
      </c>
      <c r="G399" s="56">
        <v>-10872.96</v>
      </c>
      <c r="H399" s="56">
        <v>-10992.44</v>
      </c>
      <c r="I399" s="56">
        <v>-10992.44</v>
      </c>
      <c r="J399" s="56">
        <v>-119.48000000000138</v>
      </c>
      <c r="K399" s="56">
        <v>0</v>
      </c>
    </row>
    <row r="400" spans="1:11">
      <c r="A400" s="56" t="s">
        <v>49</v>
      </c>
      <c r="B400" s="56" t="s">
        <v>3481</v>
      </c>
      <c r="C400" s="56" t="s">
        <v>3480</v>
      </c>
      <c r="D400" s="71">
        <v>2263358</v>
      </c>
      <c r="E400" s="56">
        <v>-1559384.37</v>
      </c>
      <c r="F400" s="56">
        <v>703973.63</v>
      </c>
      <c r="G400" s="56">
        <v>-61868.03</v>
      </c>
      <c r="H400" s="56">
        <v>-62547.91</v>
      </c>
      <c r="I400" s="56">
        <v>-62547.9</v>
      </c>
      <c r="J400" s="56">
        <v>-679.88000000000466</v>
      </c>
      <c r="K400" s="56">
        <v>1.0000000002037268E-2</v>
      </c>
    </row>
    <row r="401" spans="1:11">
      <c r="A401" s="56" t="s">
        <v>49</v>
      </c>
      <c r="B401" s="56" t="s">
        <v>3384</v>
      </c>
      <c r="C401" s="56" t="s">
        <v>3383</v>
      </c>
      <c r="D401" s="71">
        <v>2336730</v>
      </c>
      <c r="E401" s="56">
        <v>-711761.78</v>
      </c>
      <c r="F401" s="56">
        <v>1624968.22</v>
      </c>
      <c r="G401" s="56">
        <v>-16055.22</v>
      </c>
      <c r="H401" s="56">
        <v>-16231.64</v>
      </c>
      <c r="I401" s="56">
        <v>-16231.65</v>
      </c>
      <c r="J401" s="56">
        <v>-176.42000000000007</v>
      </c>
      <c r="K401" s="56">
        <v>-1.0000000000218279E-2</v>
      </c>
    </row>
    <row r="402" spans="1:11">
      <c r="A402" s="56" t="s">
        <v>49</v>
      </c>
      <c r="B402" s="56" t="s">
        <v>3108</v>
      </c>
      <c r="C402" s="56" t="s">
        <v>3107</v>
      </c>
      <c r="D402" s="71">
        <v>794228</v>
      </c>
      <c r="E402" s="56">
        <v>-319899.73</v>
      </c>
      <c r="F402" s="56">
        <v>474328.27</v>
      </c>
      <c r="G402" s="56">
        <v>-10895.35</v>
      </c>
      <c r="H402" s="56">
        <v>-11015.09</v>
      </c>
      <c r="I402" s="56">
        <v>-11015.08</v>
      </c>
      <c r="J402" s="56">
        <v>-119.73999999999978</v>
      </c>
      <c r="K402" s="56">
        <v>1.0000000000218279E-2</v>
      </c>
    </row>
    <row r="403" spans="1:11">
      <c r="A403" s="56" t="s">
        <v>49</v>
      </c>
      <c r="B403" s="56" t="s">
        <v>3110</v>
      </c>
      <c r="C403" s="56" t="s">
        <v>3109</v>
      </c>
      <c r="D403" s="71">
        <v>816632</v>
      </c>
      <c r="E403" s="56">
        <v>-240600.54</v>
      </c>
      <c r="F403" s="56">
        <v>576031.46</v>
      </c>
      <c r="G403" s="56">
        <v>-5697.61</v>
      </c>
      <c r="H403" s="56">
        <v>-5760.23</v>
      </c>
      <c r="I403" s="56">
        <v>-5760.22</v>
      </c>
      <c r="J403" s="56">
        <v>-62.619999999999891</v>
      </c>
      <c r="K403" s="56">
        <v>9.999999999308784E-3</v>
      </c>
    </row>
    <row r="404" spans="1:11">
      <c r="A404" s="56" t="s">
        <v>49</v>
      </c>
      <c r="B404" s="56" t="s">
        <v>3386</v>
      </c>
      <c r="C404" s="56" t="s">
        <v>3385</v>
      </c>
      <c r="D404" s="71">
        <v>883966</v>
      </c>
      <c r="E404" s="56">
        <v>-551228.32999999996</v>
      </c>
      <c r="F404" s="56">
        <v>332737.67</v>
      </c>
      <c r="G404" s="56">
        <v>-22518.94</v>
      </c>
      <c r="H404" s="56">
        <v>-22766.400000000001</v>
      </c>
      <c r="I404" s="56">
        <v>-22766.400000000001</v>
      </c>
      <c r="J404" s="56">
        <v>-247.46000000000276</v>
      </c>
      <c r="K404" s="56">
        <v>0</v>
      </c>
    </row>
    <row r="405" spans="1:11">
      <c r="A405" s="56" t="s">
        <v>49</v>
      </c>
      <c r="B405" s="56" t="s">
        <v>3221</v>
      </c>
      <c r="C405" s="56" t="s">
        <v>3220</v>
      </c>
      <c r="D405" s="71">
        <v>982395</v>
      </c>
      <c r="E405" s="56">
        <v>-321585.03999999998</v>
      </c>
      <c r="F405" s="56">
        <v>660809.96</v>
      </c>
      <c r="G405" s="56">
        <v>-6511.91</v>
      </c>
      <c r="H405" s="56">
        <v>-6583.47</v>
      </c>
      <c r="I405" s="56">
        <v>-6583.47</v>
      </c>
      <c r="J405" s="56">
        <v>-71.5600000000004</v>
      </c>
      <c r="K405" s="56">
        <v>0</v>
      </c>
    </row>
    <row r="406" spans="1:11">
      <c r="A406" s="56" t="s">
        <v>49</v>
      </c>
      <c r="B406" s="56" t="s">
        <v>3112</v>
      </c>
      <c r="C406" s="56" t="s">
        <v>3111</v>
      </c>
      <c r="D406" s="71">
        <v>1010807</v>
      </c>
      <c r="E406" s="56">
        <v>-291385.83</v>
      </c>
      <c r="F406" s="56">
        <v>719421.17</v>
      </c>
      <c r="G406" s="56">
        <v>-7120.75</v>
      </c>
      <c r="H406" s="56">
        <v>-3599.5</v>
      </c>
      <c r="I406" s="56">
        <v>0</v>
      </c>
      <c r="J406" s="56">
        <v>3521.25</v>
      </c>
      <c r="K406" s="56">
        <v>3599.5</v>
      </c>
    </row>
    <row r="407" spans="1:11">
      <c r="A407" s="56" t="s">
        <v>49</v>
      </c>
      <c r="B407" s="56" t="s">
        <v>3388</v>
      </c>
      <c r="C407" s="56" t="s">
        <v>3387</v>
      </c>
      <c r="D407" s="71">
        <v>1033505</v>
      </c>
      <c r="E407" s="56">
        <v>-639770.79</v>
      </c>
      <c r="F407" s="56">
        <v>393734.21</v>
      </c>
      <c r="G407" s="56">
        <v>-26223.56</v>
      </c>
      <c r="H407" s="56">
        <v>-26511.73</v>
      </c>
      <c r="I407" s="56">
        <v>-26511.73</v>
      </c>
      <c r="J407" s="56">
        <v>-288.16999999999825</v>
      </c>
      <c r="K407" s="56">
        <v>0</v>
      </c>
    </row>
    <row r="408" spans="1:11">
      <c r="A408" s="56" t="s">
        <v>49</v>
      </c>
      <c r="B408" s="56" t="s">
        <v>3114</v>
      </c>
      <c r="C408" s="56" t="s">
        <v>3113</v>
      </c>
      <c r="D408" s="71">
        <v>1035830</v>
      </c>
      <c r="E408" s="56">
        <v>-305305.46000000002</v>
      </c>
      <c r="F408" s="56">
        <v>730524.54</v>
      </c>
      <c r="G408" s="56">
        <v>-7225.63</v>
      </c>
      <c r="H408" s="56">
        <v>-7305.04</v>
      </c>
      <c r="I408" s="56">
        <v>-7305.03</v>
      </c>
      <c r="J408" s="56">
        <v>-79.409999999999854</v>
      </c>
      <c r="K408" s="56">
        <v>1.0000000000218279E-2</v>
      </c>
    </row>
    <row r="409" spans="1:11">
      <c r="A409" s="56" t="s">
        <v>49</v>
      </c>
      <c r="B409" s="56" t="s">
        <v>11314</v>
      </c>
      <c r="C409" s="56" t="s">
        <v>3115</v>
      </c>
      <c r="D409" s="71">
        <v>1277342</v>
      </c>
      <c r="E409" s="56">
        <v>-465622.98</v>
      </c>
      <c r="F409" s="56">
        <v>811719.02</v>
      </c>
      <c r="G409" s="56">
        <v>-17316.669999999998</v>
      </c>
      <c r="H409" s="56">
        <v>-17506.97</v>
      </c>
      <c r="I409" s="56">
        <v>-17506.97</v>
      </c>
      <c r="J409" s="56">
        <v>-190.30000000000291</v>
      </c>
      <c r="K409" s="56">
        <v>0</v>
      </c>
    </row>
    <row r="410" spans="1:11">
      <c r="A410" s="56" t="s">
        <v>49</v>
      </c>
      <c r="B410" s="56" t="s">
        <v>3117</v>
      </c>
      <c r="C410" s="56" t="s">
        <v>3116</v>
      </c>
      <c r="D410" s="71">
        <v>1320498</v>
      </c>
      <c r="E410" s="56">
        <v>-442629.37</v>
      </c>
      <c r="F410" s="56">
        <v>877868.63</v>
      </c>
      <c r="G410" s="56">
        <v>-8642.7000000000007</v>
      </c>
      <c r="H410" s="56">
        <v>-8737.67</v>
      </c>
      <c r="I410" s="56">
        <v>-8737.67</v>
      </c>
      <c r="J410" s="56">
        <v>-94.969999999999345</v>
      </c>
      <c r="K410" s="56">
        <v>0</v>
      </c>
    </row>
    <row r="411" spans="1:11">
      <c r="A411" s="56" t="s">
        <v>49</v>
      </c>
      <c r="B411" s="56" t="s">
        <v>3119</v>
      </c>
      <c r="C411" s="56" t="s">
        <v>3118</v>
      </c>
      <c r="D411" s="71">
        <v>1339273</v>
      </c>
      <c r="E411" s="56">
        <v>-394583.39</v>
      </c>
      <c r="F411" s="56">
        <v>944689.61</v>
      </c>
      <c r="G411" s="56">
        <v>-9344.06</v>
      </c>
      <c r="H411" s="56">
        <v>-9446.75</v>
      </c>
      <c r="I411" s="56">
        <v>-9446.75</v>
      </c>
      <c r="J411" s="56">
        <v>-102.69000000000051</v>
      </c>
      <c r="K411" s="56">
        <v>0</v>
      </c>
    </row>
    <row r="412" spans="1:11">
      <c r="A412" s="56" t="s">
        <v>49</v>
      </c>
      <c r="B412" s="56" t="s">
        <v>3121</v>
      </c>
      <c r="C412" s="56" t="s">
        <v>3120</v>
      </c>
      <c r="D412" s="71">
        <v>10305421</v>
      </c>
      <c r="E412" s="56">
        <v>-3304764.98</v>
      </c>
      <c r="F412" s="56">
        <v>7000656.0199999996</v>
      </c>
      <c r="G412" s="56">
        <v>-69041.88</v>
      </c>
      <c r="H412" s="56">
        <v>-69800.59</v>
      </c>
      <c r="I412" s="56">
        <v>-69800.59</v>
      </c>
      <c r="J412" s="56">
        <v>-758.70999999999185</v>
      </c>
      <c r="K412" s="56">
        <v>0</v>
      </c>
    </row>
    <row r="413" spans="1:11">
      <c r="A413" s="56" t="s">
        <v>49</v>
      </c>
      <c r="B413" s="56" t="s">
        <v>3390</v>
      </c>
      <c r="C413" s="56" t="s">
        <v>3389</v>
      </c>
      <c r="D413" s="71">
        <v>1591249</v>
      </c>
      <c r="E413" s="56">
        <v>-960816.95</v>
      </c>
      <c r="F413" s="56">
        <v>630432.05000000005</v>
      </c>
      <c r="G413" s="56">
        <v>-39848.28</v>
      </c>
      <c r="H413" s="56">
        <v>-40286.17</v>
      </c>
      <c r="I413" s="56">
        <v>-40286.17</v>
      </c>
      <c r="J413" s="56">
        <v>-437.88999999999942</v>
      </c>
      <c r="K413" s="56">
        <v>0</v>
      </c>
    </row>
    <row r="414" spans="1:11">
      <c r="A414" s="56" t="s">
        <v>49</v>
      </c>
      <c r="B414" s="56" t="s">
        <v>3392</v>
      </c>
      <c r="C414" s="56" t="s">
        <v>3391</v>
      </c>
      <c r="D414" s="71">
        <v>3198923</v>
      </c>
      <c r="E414" s="56">
        <v>-968167.35</v>
      </c>
      <c r="F414" s="56">
        <v>2230755.65</v>
      </c>
      <c r="G414" s="56">
        <v>-22045.35</v>
      </c>
      <c r="H414" s="56">
        <v>-22287.61</v>
      </c>
      <c r="I414" s="56">
        <v>-22287.61</v>
      </c>
      <c r="J414" s="56">
        <v>-242.26000000000204</v>
      </c>
      <c r="K414" s="56">
        <v>0</v>
      </c>
    </row>
    <row r="415" spans="1:11">
      <c r="A415" s="56" t="s">
        <v>49</v>
      </c>
      <c r="B415" s="56" t="s">
        <v>3123</v>
      </c>
      <c r="C415" s="56" t="s">
        <v>3122</v>
      </c>
      <c r="D415" s="71">
        <v>3235937</v>
      </c>
      <c r="E415" s="56">
        <v>-953389.06</v>
      </c>
      <c r="F415" s="56">
        <v>2282547.94</v>
      </c>
      <c r="G415" s="56">
        <v>-22577.02</v>
      </c>
      <c r="H415" s="56">
        <v>-22825.11</v>
      </c>
      <c r="I415" s="56">
        <v>-22825.119999999999</v>
      </c>
      <c r="J415" s="56">
        <v>-248.09000000000015</v>
      </c>
      <c r="K415" s="56">
        <v>-9.9999999983992893E-3</v>
      </c>
    </row>
    <row r="416" spans="1:11">
      <c r="A416" s="56" t="s">
        <v>49</v>
      </c>
      <c r="B416" s="56" t="s">
        <v>3394</v>
      </c>
      <c r="C416" s="56" t="s">
        <v>3393</v>
      </c>
      <c r="D416" s="71">
        <v>1620048</v>
      </c>
      <c r="E416" s="56">
        <v>-578489.77</v>
      </c>
      <c r="F416" s="56">
        <v>1041558.23</v>
      </c>
      <c r="G416" s="56">
        <v>-10225.85</v>
      </c>
      <c r="H416" s="56">
        <v>-10338.23</v>
      </c>
      <c r="I416" s="56">
        <v>-10338.219999999999</v>
      </c>
      <c r="J416" s="56">
        <v>-112.3799999999992</v>
      </c>
      <c r="K416" s="56">
        <v>1.0000000000218279E-2</v>
      </c>
    </row>
    <row r="417" spans="1:11">
      <c r="A417" s="56" t="s">
        <v>49</v>
      </c>
      <c r="B417" s="56" t="s">
        <v>3223</v>
      </c>
      <c r="C417" s="56" t="s">
        <v>3222</v>
      </c>
      <c r="D417" s="71">
        <v>1649608</v>
      </c>
      <c r="E417" s="56">
        <v>-539996.04</v>
      </c>
      <c r="F417" s="56">
        <v>1109611.96</v>
      </c>
      <c r="G417" s="56">
        <v>-10934.6</v>
      </c>
      <c r="H417" s="56">
        <v>-11054.76</v>
      </c>
      <c r="I417" s="56">
        <v>-11054.76</v>
      </c>
      <c r="J417" s="56">
        <v>-120.15999999999985</v>
      </c>
      <c r="K417" s="56">
        <v>0</v>
      </c>
    </row>
    <row r="418" spans="1:11">
      <c r="A418" s="56" t="s">
        <v>49</v>
      </c>
      <c r="B418" s="56" t="s">
        <v>3225</v>
      </c>
      <c r="C418" s="56" t="s">
        <v>3224</v>
      </c>
      <c r="D418" s="71">
        <v>1690521</v>
      </c>
      <c r="E418" s="56">
        <v>-553388.37</v>
      </c>
      <c r="F418" s="56">
        <v>1137132.6299999999</v>
      </c>
      <c r="G418" s="56">
        <v>-11205.8</v>
      </c>
      <c r="H418" s="56">
        <v>-11328.95</v>
      </c>
      <c r="I418" s="56">
        <v>-11328.94</v>
      </c>
      <c r="J418" s="56">
        <v>-123.15000000000146</v>
      </c>
      <c r="K418" s="56">
        <v>1.0000000000218279E-2</v>
      </c>
    </row>
    <row r="419" spans="1:11">
      <c r="A419" s="56" t="s">
        <v>49</v>
      </c>
      <c r="B419" s="56" t="s">
        <v>3125</v>
      </c>
      <c r="C419" s="56" t="s">
        <v>3124</v>
      </c>
      <c r="D419" s="71">
        <v>1966417</v>
      </c>
      <c r="E419" s="56">
        <v>-519451.86</v>
      </c>
      <c r="F419" s="56">
        <v>1446965.14</v>
      </c>
      <c r="G419" s="56">
        <v>-14357.35</v>
      </c>
      <c r="H419" s="56">
        <v>-14515.12</v>
      </c>
      <c r="I419" s="56">
        <v>-14515.13</v>
      </c>
      <c r="J419" s="56">
        <v>-157.77000000000044</v>
      </c>
      <c r="K419" s="56">
        <v>-9.9999999983992893E-3</v>
      </c>
    </row>
    <row r="420" spans="1:11">
      <c r="A420" s="56" t="s">
        <v>49</v>
      </c>
      <c r="B420" s="56" t="s">
        <v>3227</v>
      </c>
      <c r="C420" s="56" t="s">
        <v>3226</v>
      </c>
      <c r="D420" s="71">
        <v>2091962</v>
      </c>
      <c r="E420" s="56">
        <v>-684799.09</v>
      </c>
      <c r="F420" s="56">
        <v>1407162.91</v>
      </c>
      <c r="G420" s="56">
        <v>-13866.8</v>
      </c>
      <c r="H420" s="56">
        <v>-14019.18</v>
      </c>
      <c r="I420" s="56">
        <v>-14019.18</v>
      </c>
      <c r="J420" s="56">
        <v>-152.38000000000102</v>
      </c>
      <c r="K420" s="56">
        <v>0</v>
      </c>
    </row>
    <row r="421" spans="1:11">
      <c r="A421" s="56" t="s">
        <v>49</v>
      </c>
      <c r="B421" s="56" t="s">
        <v>3396</v>
      </c>
      <c r="C421" s="56" t="s">
        <v>3395</v>
      </c>
      <c r="D421" s="71">
        <v>2931836</v>
      </c>
      <c r="E421" s="56">
        <v>-1770280.75</v>
      </c>
      <c r="F421" s="56">
        <v>1161555.25</v>
      </c>
      <c r="G421" s="56">
        <v>-73419.45</v>
      </c>
      <c r="H421" s="56">
        <v>-74226.27</v>
      </c>
      <c r="I421" s="56">
        <v>-74226.259999999995</v>
      </c>
      <c r="J421" s="56">
        <v>-806.82000000000698</v>
      </c>
      <c r="K421" s="56">
        <v>1.0000000009313226E-2</v>
      </c>
    </row>
    <row r="422" spans="1:11">
      <c r="A422" s="56" t="s">
        <v>49</v>
      </c>
      <c r="B422" s="56" t="s">
        <v>3127</v>
      </c>
      <c r="C422" s="56" t="s">
        <v>3126</v>
      </c>
      <c r="D422" s="71">
        <v>5629242</v>
      </c>
      <c r="E422" s="56">
        <v>-1569397.59</v>
      </c>
      <c r="F422" s="56">
        <v>4059844.41</v>
      </c>
      <c r="G422" s="56">
        <v>-40223.769999999997</v>
      </c>
      <c r="H422" s="56">
        <v>-40665.79</v>
      </c>
      <c r="I422" s="56">
        <v>-40665.79</v>
      </c>
      <c r="J422" s="56">
        <v>-442.02000000000407</v>
      </c>
      <c r="K422" s="56">
        <v>0</v>
      </c>
    </row>
    <row r="423" spans="1:11">
      <c r="A423" s="56" t="s">
        <v>49</v>
      </c>
      <c r="B423" s="56" t="s">
        <v>3129</v>
      </c>
      <c r="C423" s="56" t="s">
        <v>3128</v>
      </c>
      <c r="D423" s="71">
        <v>6299679</v>
      </c>
      <c r="E423" s="56">
        <v>-3273823.46</v>
      </c>
      <c r="F423" s="56">
        <v>3025855.54</v>
      </c>
      <c r="G423" s="56">
        <v>-146056.43</v>
      </c>
      <c r="H423" s="56">
        <v>-147661.45000000001</v>
      </c>
      <c r="I423" s="56">
        <v>-147661.45000000001</v>
      </c>
      <c r="J423" s="56">
        <v>-1605.0200000000186</v>
      </c>
      <c r="K423" s="56">
        <v>0</v>
      </c>
    </row>
    <row r="424" spans="1:11">
      <c r="A424" s="56" t="s">
        <v>49</v>
      </c>
      <c r="B424" s="56" t="s">
        <v>3131</v>
      </c>
      <c r="C424" s="56" t="s">
        <v>3130</v>
      </c>
      <c r="D424" s="71">
        <v>8665905</v>
      </c>
      <c r="E424" s="56">
        <v>-2265128.4500000002</v>
      </c>
      <c r="F424" s="56">
        <v>6400776.5499999998</v>
      </c>
      <c r="G424" s="56">
        <v>-63528.4</v>
      </c>
      <c r="H424" s="56">
        <v>-64226.52</v>
      </c>
      <c r="I424" s="56">
        <v>-64226.52</v>
      </c>
      <c r="J424" s="56">
        <v>-698.11999999999534</v>
      </c>
      <c r="K424" s="56">
        <v>0</v>
      </c>
    </row>
    <row r="425" spans="1:11">
      <c r="A425" s="56" t="s">
        <v>49</v>
      </c>
      <c r="B425" s="56" t="s">
        <v>3133</v>
      </c>
      <c r="C425" s="56" t="s">
        <v>3132</v>
      </c>
      <c r="D425" s="71">
        <v>410445</v>
      </c>
      <c r="E425" s="56">
        <v>-162495.74</v>
      </c>
      <c r="F425" s="56">
        <v>247949.26</v>
      </c>
      <c r="G425" s="56">
        <v>-5626.93</v>
      </c>
      <c r="H425" s="56">
        <v>-5688.77</v>
      </c>
      <c r="I425" s="56">
        <v>-5688.77</v>
      </c>
      <c r="J425" s="56">
        <v>-61.840000000000146</v>
      </c>
      <c r="K425" s="56">
        <v>0</v>
      </c>
    </row>
    <row r="426" spans="1:11">
      <c r="A426" s="56" t="s">
        <v>49</v>
      </c>
      <c r="B426" s="56" t="s">
        <v>3135</v>
      </c>
      <c r="C426" s="56" t="s">
        <v>3134</v>
      </c>
      <c r="D426" s="71">
        <v>912771</v>
      </c>
      <c r="E426" s="56">
        <v>-606501.22</v>
      </c>
      <c r="F426" s="56">
        <v>306269.78000000003</v>
      </c>
      <c r="G426" s="56">
        <v>-24375.58</v>
      </c>
      <c r="H426" s="56">
        <v>-24643.45</v>
      </c>
      <c r="I426" s="56">
        <v>-24643.45</v>
      </c>
      <c r="J426" s="56">
        <v>-267.86999999999898</v>
      </c>
      <c r="K426" s="56">
        <v>0</v>
      </c>
    </row>
    <row r="427" spans="1:11">
      <c r="A427" s="56" t="s">
        <v>49</v>
      </c>
      <c r="B427" s="56" t="s">
        <v>3137</v>
      </c>
      <c r="C427" s="56" t="s">
        <v>3136</v>
      </c>
      <c r="D427" s="71">
        <v>1188985</v>
      </c>
      <c r="E427" s="56">
        <v>-309058.7</v>
      </c>
      <c r="F427" s="56">
        <v>879926.3</v>
      </c>
      <c r="G427" s="56">
        <v>-8734.61</v>
      </c>
      <c r="H427" s="56">
        <v>-8830.59</v>
      </c>
      <c r="I427" s="56">
        <v>-8830.59</v>
      </c>
      <c r="J427" s="56">
        <v>-95.979999999999563</v>
      </c>
      <c r="K427" s="56">
        <v>0</v>
      </c>
    </row>
    <row r="428" spans="1:11">
      <c r="A428" s="56" t="s">
        <v>49</v>
      </c>
      <c r="B428" s="56" t="s">
        <v>3058</v>
      </c>
      <c r="C428" s="56" t="s">
        <v>3138</v>
      </c>
      <c r="D428" s="71">
        <v>815900</v>
      </c>
      <c r="E428" s="56">
        <v>-523322.23</v>
      </c>
      <c r="F428" s="56">
        <v>292577.77</v>
      </c>
      <c r="G428" s="56">
        <v>-21117.26</v>
      </c>
      <c r="H428" s="56">
        <v>-21349.33</v>
      </c>
      <c r="I428" s="56">
        <v>-21349.32</v>
      </c>
      <c r="J428" s="56">
        <v>-232.07000000000335</v>
      </c>
      <c r="K428" s="56">
        <v>1.0000000002037268E-2</v>
      </c>
    </row>
    <row r="429" spans="1:11">
      <c r="A429" s="56" t="s">
        <v>49</v>
      </c>
      <c r="B429" s="56" t="s">
        <v>3140</v>
      </c>
      <c r="C429" s="56" t="s">
        <v>3139</v>
      </c>
      <c r="D429" s="71">
        <v>323421</v>
      </c>
      <c r="E429" s="56">
        <v>-113139.93</v>
      </c>
      <c r="F429" s="56">
        <v>210281.07</v>
      </c>
      <c r="G429" s="56">
        <v>-4255.3599999999997</v>
      </c>
      <c r="H429" s="56">
        <v>-4302.13</v>
      </c>
      <c r="I429" s="56">
        <v>-4302.12</v>
      </c>
      <c r="J429" s="56">
        <v>-46.770000000000437</v>
      </c>
      <c r="K429" s="56">
        <v>1.0000000000218279E-2</v>
      </c>
    </row>
    <row r="430" spans="1:11">
      <c r="A430" s="56" t="s">
        <v>49</v>
      </c>
      <c r="B430" s="56" t="s">
        <v>3142</v>
      </c>
      <c r="C430" s="56" t="s">
        <v>3141</v>
      </c>
      <c r="D430" s="71">
        <v>3765557</v>
      </c>
      <c r="E430" s="56">
        <v>-989442.73</v>
      </c>
      <c r="F430" s="56">
        <v>2776114.27</v>
      </c>
      <c r="G430" s="56">
        <v>-27549.5</v>
      </c>
      <c r="H430" s="56">
        <v>-27852.240000000002</v>
      </c>
      <c r="I430" s="56">
        <v>-27852.240000000002</v>
      </c>
      <c r="J430" s="56">
        <v>-302.7400000000016</v>
      </c>
      <c r="K430" s="56">
        <v>0</v>
      </c>
    </row>
    <row r="431" spans="1:11">
      <c r="A431" s="56" t="s">
        <v>49</v>
      </c>
      <c r="B431" s="56" t="s">
        <v>3144</v>
      </c>
      <c r="C431" s="56" t="s">
        <v>3143</v>
      </c>
      <c r="D431" s="71">
        <v>301716</v>
      </c>
      <c r="E431" s="56">
        <v>-139044.89000000001</v>
      </c>
      <c r="F431" s="56">
        <v>162671.10999999999</v>
      </c>
      <c r="G431" s="56">
        <v>-6416.75</v>
      </c>
      <c r="H431" s="56">
        <v>-6487.27</v>
      </c>
      <c r="I431" s="56">
        <v>-6487.27</v>
      </c>
      <c r="J431" s="56">
        <v>-70.520000000000437</v>
      </c>
      <c r="K431" s="56">
        <v>0</v>
      </c>
    </row>
    <row r="432" spans="1:11">
      <c r="A432" s="56" t="s">
        <v>49</v>
      </c>
      <c r="B432" s="56" t="s">
        <v>3305</v>
      </c>
      <c r="C432" s="56" t="s">
        <v>3304</v>
      </c>
      <c r="D432" s="71">
        <v>257041.02</v>
      </c>
      <c r="E432" s="56">
        <v>-63507.09</v>
      </c>
      <c r="F432" s="56">
        <v>193533.93</v>
      </c>
      <c r="G432" s="56">
        <v>-1923.5</v>
      </c>
      <c r="H432" s="56">
        <v>-1944.63</v>
      </c>
      <c r="I432" s="56">
        <v>-1944.64</v>
      </c>
      <c r="J432" s="56">
        <v>-21.130000000000109</v>
      </c>
      <c r="K432" s="56">
        <v>-9.9999999999909051E-3</v>
      </c>
    </row>
    <row r="433" spans="1:11">
      <c r="A433" s="56" t="s">
        <v>49</v>
      </c>
      <c r="B433" s="56" t="s">
        <v>3310</v>
      </c>
      <c r="C433" s="56" t="s">
        <v>3309</v>
      </c>
      <c r="D433" s="71">
        <v>5983135.4900000002</v>
      </c>
      <c r="E433" s="56">
        <v>-2764904.07</v>
      </c>
      <c r="F433" s="56">
        <v>3218231.42</v>
      </c>
      <c r="G433" s="56">
        <v>-127342.18</v>
      </c>
      <c r="H433" s="56">
        <v>-128741.55</v>
      </c>
      <c r="I433" s="56">
        <v>-128741.55</v>
      </c>
      <c r="J433" s="56">
        <v>-1399.3700000000099</v>
      </c>
      <c r="K433" s="56">
        <v>0</v>
      </c>
    </row>
    <row r="434" spans="1:11">
      <c r="A434" s="56" t="s">
        <v>49</v>
      </c>
      <c r="B434" s="56" t="s">
        <v>3146</v>
      </c>
      <c r="C434" s="56" t="s">
        <v>3145</v>
      </c>
      <c r="D434" s="71">
        <v>584497</v>
      </c>
      <c r="E434" s="56">
        <v>-185617.44</v>
      </c>
      <c r="F434" s="56">
        <v>398879.56</v>
      </c>
      <c r="G434" s="56">
        <v>-7690.58</v>
      </c>
      <c r="H434" s="56">
        <v>-7775.08</v>
      </c>
      <c r="I434" s="56">
        <v>-7775.09</v>
      </c>
      <c r="J434" s="56">
        <v>-84.5</v>
      </c>
      <c r="K434" s="56">
        <v>-1.0000000000218279E-2</v>
      </c>
    </row>
    <row r="435" spans="1:11">
      <c r="A435" s="56" t="s">
        <v>49</v>
      </c>
      <c r="B435" s="56" t="s">
        <v>3312</v>
      </c>
      <c r="C435" s="56" t="s">
        <v>3311</v>
      </c>
      <c r="D435" s="71">
        <v>17136660</v>
      </c>
      <c r="E435" s="56">
        <v>-8437102.1999999993</v>
      </c>
      <c r="F435" s="56">
        <v>8699557.8000000007</v>
      </c>
      <c r="G435" s="56">
        <v>-371518.98</v>
      </c>
      <c r="H435" s="56">
        <v>-375601.6</v>
      </c>
      <c r="I435" s="56">
        <v>-375601.61</v>
      </c>
      <c r="J435" s="56">
        <v>-4082.6199999999953</v>
      </c>
      <c r="K435" s="56">
        <v>-1.0000000009313226E-2</v>
      </c>
    </row>
    <row r="436" spans="1:11">
      <c r="A436" s="56" t="s">
        <v>49</v>
      </c>
      <c r="B436" s="56" t="s">
        <v>3148</v>
      </c>
      <c r="C436" s="56" t="s">
        <v>3147</v>
      </c>
      <c r="D436" s="71">
        <v>415205</v>
      </c>
      <c r="E436" s="56">
        <v>-107868.6</v>
      </c>
      <c r="F436" s="56">
        <v>307336.40000000002</v>
      </c>
      <c r="G436" s="56">
        <v>-3050.82</v>
      </c>
      <c r="H436" s="56">
        <v>-3084.35</v>
      </c>
      <c r="I436" s="56">
        <v>-3084.35</v>
      </c>
      <c r="J436" s="56">
        <v>-33.529999999999745</v>
      </c>
      <c r="K436" s="56">
        <v>0</v>
      </c>
    </row>
    <row r="437" spans="1:11">
      <c r="A437" s="56" t="s">
        <v>49</v>
      </c>
      <c r="B437" s="56" t="s">
        <v>3523</v>
      </c>
      <c r="C437" s="56" t="s">
        <v>3522</v>
      </c>
      <c r="D437" s="71">
        <v>5069829</v>
      </c>
      <c r="E437" s="56">
        <v>-1331528.56</v>
      </c>
      <c r="F437" s="56">
        <v>3738300.44</v>
      </c>
      <c r="G437" s="56">
        <v>-37098.46</v>
      </c>
      <c r="H437" s="56">
        <v>-37506.129999999997</v>
      </c>
      <c r="I437" s="56">
        <v>-37506.129999999997</v>
      </c>
      <c r="J437" s="56">
        <v>-407.66999999999825</v>
      </c>
      <c r="K437" s="56">
        <v>0</v>
      </c>
    </row>
    <row r="438" spans="1:11">
      <c r="A438" s="56" t="s">
        <v>49</v>
      </c>
      <c r="B438" s="56" t="s">
        <v>3150</v>
      </c>
      <c r="C438" s="56" t="s">
        <v>3149</v>
      </c>
      <c r="D438" s="71">
        <v>3430060.34</v>
      </c>
      <c r="E438" s="56">
        <v>-1580111.29</v>
      </c>
      <c r="F438" s="56">
        <v>1849949.05</v>
      </c>
      <c r="G438" s="56">
        <v>-72941.06</v>
      </c>
      <c r="H438" s="56">
        <v>-73742.62</v>
      </c>
      <c r="I438" s="56">
        <v>-73742.61</v>
      </c>
      <c r="J438" s="56">
        <v>-801.55999999999767</v>
      </c>
      <c r="K438" s="56">
        <v>9.9999999947613105E-3</v>
      </c>
    </row>
    <row r="439" spans="1:11">
      <c r="A439" s="56" t="s">
        <v>49</v>
      </c>
      <c r="B439" s="56" t="s">
        <v>3398</v>
      </c>
      <c r="C439" s="56" t="s">
        <v>3397</v>
      </c>
      <c r="D439" s="71">
        <v>3716502.91</v>
      </c>
      <c r="E439" s="56">
        <v>-818220.36</v>
      </c>
      <c r="F439" s="56">
        <v>2898282.55</v>
      </c>
      <c r="G439" s="56">
        <v>-28876.18</v>
      </c>
      <c r="H439" s="56">
        <v>-29193.51</v>
      </c>
      <c r="I439" s="56">
        <v>-29193.5</v>
      </c>
      <c r="J439" s="56">
        <v>-317.32999999999811</v>
      </c>
      <c r="K439" s="56">
        <v>9.9999999983992893E-3</v>
      </c>
    </row>
    <row r="440" spans="1:11">
      <c r="A440" s="56" t="s">
        <v>49</v>
      </c>
      <c r="B440" s="56" t="s">
        <v>3400</v>
      </c>
      <c r="C440" s="56" t="s">
        <v>3399</v>
      </c>
      <c r="D440" s="71">
        <v>3148750</v>
      </c>
      <c r="E440" s="56">
        <v>-684689.1</v>
      </c>
      <c r="F440" s="56">
        <v>2464060.9</v>
      </c>
      <c r="G440" s="56">
        <v>-24555.77</v>
      </c>
      <c r="H440" s="56">
        <v>-24825.62</v>
      </c>
      <c r="I440" s="56">
        <v>-24825.61</v>
      </c>
      <c r="J440" s="56">
        <v>-269.84999999999854</v>
      </c>
      <c r="K440" s="56">
        <v>9.9999999983992893E-3</v>
      </c>
    </row>
    <row r="441" spans="1:11">
      <c r="A441" s="56" t="s">
        <v>49</v>
      </c>
      <c r="B441" s="56" t="s">
        <v>3402</v>
      </c>
      <c r="C441" s="56" t="s">
        <v>3401</v>
      </c>
      <c r="D441" s="71">
        <v>4577760</v>
      </c>
      <c r="E441" s="56">
        <v>-947479.46</v>
      </c>
      <c r="F441" s="56">
        <v>3630280.54</v>
      </c>
      <c r="G441" s="56">
        <v>-36210.43</v>
      </c>
      <c r="H441" s="56">
        <v>-36608.339999999997</v>
      </c>
      <c r="I441" s="56">
        <v>-36608.339999999997</v>
      </c>
      <c r="J441" s="56">
        <v>-397.90999999999622</v>
      </c>
      <c r="K441" s="56">
        <v>0</v>
      </c>
    </row>
    <row r="442" spans="1:11">
      <c r="A442" s="56" t="s">
        <v>49</v>
      </c>
      <c r="B442" s="56" t="s">
        <v>3404</v>
      </c>
      <c r="C442" s="56" t="s">
        <v>3403</v>
      </c>
      <c r="D442" s="71">
        <v>749999.61</v>
      </c>
      <c r="E442" s="56">
        <v>-310080.24</v>
      </c>
      <c r="F442" s="56">
        <v>439919.37</v>
      </c>
      <c r="G442" s="56">
        <v>-15530.18</v>
      </c>
      <c r="H442" s="56">
        <v>-15700.84</v>
      </c>
      <c r="I442" s="56">
        <v>-15700.84</v>
      </c>
      <c r="J442" s="56">
        <v>-170.65999999999985</v>
      </c>
      <c r="K442" s="56">
        <v>0</v>
      </c>
    </row>
    <row r="443" spans="1:11">
      <c r="A443" s="56" t="s">
        <v>49</v>
      </c>
      <c r="B443" s="56" t="s">
        <v>3483</v>
      </c>
      <c r="C443" s="56" t="s">
        <v>3482</v>
      </c>
      <c r="D443" s="71">
        <v>2983499.24</v>
      </c>
      <c r="E443" s="56">
        <v>-618611.04</v>
      </c>
      <c r="F443" s="56">
        <v>2364888.2000000002</v>
      </c>
      <c r="G443" s="56">
        <v>-23587.96</v>
      </c>
      <c r="H443" s="56">
        <v>-23847.17</v>
      </c>
      <c r="I443" s="56">
        <v>-23847.17</v>
      </c>
      <c r="J443" s="56">
        <v>-259.20999999999913</v>
      </c>
      <c r="K443" s="56">
        <v>0</v>
      </c>
    </row>
    <row r="444" spans="1:11">
      <c r="A444" s="56" t="s">
        <v>49</v>
      </c>
      <c r="B444" s="56" t="s">
        <v>3152</v>
      </c>
      <c r="C444" s="56" t="s">
        <v>3151</v>
      </c>
      <c r="D444" s="71">
        <v>1919538</v>
      </c>
      <c r="E444" s="56">
        <v>-409357.85</v>
      </c>
      <c r="F444" s="56">
        <v>1510180.15</v>
      </c>
      <c r="G444" s="56">
        <v>-15055.28</v>
      </c>
      <c r="H444" s="56">
        <v>-15220.71</v>
      </c>
      <c r="I444" s="56">
        <v>-15220.72</v>
      </c>
      <c r="J444" s="56">
        <v>-165.42999999999847</v>
      </c>
      <c r="K444" s="56">
        <v>-1.0000000000218279E-2</v>
      </c>
    </row>
    <row r="445" spans="1:11">
      <c r="A445" s="56" t="s">
        <v>49</v>
      </c>
      <c r="B445" s="56" t="s">
        <v>3154</v>
      </c>
      <c r="C445" s="56" t="s">
        <v>3153</v>
      </c>
      <c r="D445" s="71">
        <v>2889180</v>
      </c>
      <c r="E445" s="56">
        <v>-600478.49</v>
      </c>
      <c r="F445" s="56">
        <v>2288701.5099999998</v>
      </c>
      <c r="G445" s="56">
        <v>-22827.1</v>
      </c>
      <c r="H445" s="56">
        <v>-23077.95</v>
      </c>
      <c r="I445" s="56">
        <v>-23077.95</v>
      </c>
      <c r="J445" s="56">
        <v>-250.85000000000218</v>
      </c>
      <c r="K445" s="56">
        <v>0</v>
      </c>
    </row>
    <row r="446" spans="1:11">
      <c r="A446" s="56" t="s">
        <v>49</v>
      </c>
      <c r="B446" s="56" t="s">
        <v>3156</v>
      </c>
      <c r="C446" s="56" t="s">
        <v>3155</v>
      </c>
      <c r="D446" s="71">
        <v>2059992</v>
      </c>
      <c r="E446" s="56">
        <v>-867316.18</v>
      </c>
      <c r="F446" s="56">
        <v>1192675.82</v>
      </c>
      <c r="G446" s="56">
        <v>-42833.919999999998</v>
      </c>
      <c r="H446" s="56">
        <v>-43304.63</v>
      </c>
      <c r="I446" s="56">
        <v>-43304.63</v>
      </c>
      <c r="J446" s="56">
        <v>-470.70999999999913</v>
      </c>
      <c r="K446" s="56">
        <v>0</v>
      </c>
    </row>
    <row r="447" spans="1:11">
      <c r="A447" s="56" t="s">
        <v>49</v>
      </c>
      <c r="B447" s="56" t="s">
        <v>3158</v>
      </c>
      <c r="C447" s="56" t="s">
        <v>3157</v>
      </c>
      <c r="D447" s="71">
        <v>5269837</v>
      </c>
      <c r="E447" s="56">
        <v>-1551240.95</v>
      </c>
      <c r="F447" s="56">
        <v>3718596.05</v>
      </c>
      <c r="G447" s="56">
        <v>-69345.94</v>
      </c>
      <c r="H447" s="56">
        <v>-70107.98</v>
      </c>
      <c r="I447" s="56">
        <v>-70107.98</v>
      </c>
      <c r="J447" s="56">
        <v>-762.0399999999936</v>
      </c>
      <c r="K447" s="56">
        <v>0</v>
      </c>
    </row>
    <row r="448" spans="1:11">
      <c r="A448" s="56" t="s">
        <v>49</v>
      </c>
      <c r="B448" s="56" t="s">
        <v>3160</v>
      </c>
      <c r="C448" s="56" t="s">
        <v>3159</v>
      </c>
      <c r="D448" s="71">
        <v>520001</v>
      </c>
      <c r="E448" s="56">
        <v>-212611.39</v>
      </c>
      <c r="F448" s="56">
        <v>307389.61</v>
      </c>
      <c r="G448" s="56">
        <v>-10740.96</v>
      </c>
      <c r="H448" s="56">
        <v>-10858.99</v>
      </c>
      <c r="I448" s="56">
        <v>-10859</v>
      </c>
      <c r="J448" s="56">
        <v>-118.03000000000065</v>
      </c>
      <c r="K448" s="56">
        <v>-1.0000000000218279E-2</v>
      </c>
    </row>
    <row r="449" spans="1:11">
      <c r="A449" s="56" t="s">
        <v>49</v>
      </c>
      <c r="B449" s="56" t="s">
        <v>3162</v>
      </c>
      <c r="C449" s="56" t="s">
        <v>3161</v>
      </c>
      <c r="D449" s="71">
        <v>368691.5</v>
      </c>
      <c r="E449" s="56">
        <v>-74992.28</v>
      </c>
      <c r="F449" s="56">
        <v>293699.21999999997</v>
      </c>
      <c r="G449" s="56">
        <v>-2930.4</v>
      </c>
      <c r="H449" s="56">
        <v>-2962.61</v>
      </c>
      <c r="I449" s="56">
        <v>-2962.6</v>
      </c>
      <c r="J449" s="56">
        <v>-32.210000000000036</v>
      </c>
      <c r="K449" s="56">
        <v>1.0000000000218279E-2</v>
      </c>
    </row>
    <row r="450" spans="1:11">
      <c r="A450" s="56" t="s">
        <v>49</v>
      </c>
      <c r="B450" s="56" t="s">
        <v>3164</v>
      </c>
      <c r="C450" s="56" t="s">
        <v>3163</v>
      </c>
      <c r="D450" s="71">
        <v>3225000</v>
      </c>
      <c r="E450" s="56">
        <v>-595567.93000000005</v>
      </c>
      <c r="F450" s="56">
        <v>2629432.0699999998</v>
      </c>
      <c r="G450" s="56">
        <v>-26275.69</v>
      </c>
      <c r="H450" s="56">
        <v>-26564.43</v>
      </c>
      <c r="I450" s="56">
        <v>-26564.43</v>
      </c>
      <c r="J450" s="56">
        <v>-288.7400000000016</v>
      </c>
      <c r="K450" s="56">
        <v>0</v>
      </c>
    </row>
    <row r="451" spans="1:11">
      <c r="A451" s="56" t="s">
        <v>49</v>
      </c>
      <c r="B451" s="56" t="s">
        <v>3166</v>
      </c>
      <c r="C451" s="56" t="s">
        <v>3165</v>
      </c>
      <c r="D451" s="71">
        <v>2059992</v>
      </c>
      <c r="E451" s="56">
        <v>-792272.79</v>
      </c>
      <c r="F451" s="56">
        <v>1267719.21</v>
      </c>
      <c r="G451" s="56">
        <v>-42009.31</v>
      </c>
      <c r="H451" s="56">
        <v>-42470.95</v>
      </c>
      <c r="I451" s="56">
        <v>-42470.95</v>
      </c>
      <c r="J451" s="56">
        <v>-461.63999999999942</v>
      </c>
      <c r="K451" s="56">
        <v>0</v>
      </c>
    </row>
    <row r="452" spans="1:11">
      <c r="A452" s="56" t="s">
        <v>49</v>
      </c>
      <c r="B452" s="56" t="s">
        <v>3229</v>
      </c>
      <c r="C452" s="56" t="s">
        <v>3228</v>
      </c>
      <c r="D452" s="71">
        <v>9236127</v>
      </c>
      <c r="E452" s="56">
        <v>-1800113.97</v>
      </c>
      <c r="F452" s="56">
        <v>7436013.0300000003</v>
      </c>
      <c r="G452" s="56">
        <v>-74245.77</v>
      </c>
      <c r="H452" s="56">
        <v>-75061.649999999994</v>
      </c>
      <c r="I452" s="56">
        <v>-75061.649999999994</v>
      </c>
      <c r="J452" s="56">
        <v>-815.8799999999901</v>
      </c>
      <c r="K452" s="56">
        <v>0</v>
      </c>
    </row>
    <row r="453" spans="1:11">
      <c r="A453" s="56" t="s">
        <v>49</v>
      </c>
      <c r="B453" s="56" t="s">
        <v>3314</v>
      </c>
      <c r="C453" s="56" t="s">
        <v>3313</v>
      </c>
      <c r="D453" s="71">
        <v>2201117.8199999998</v>
      </c>
      <c r="E453" s="56">
        <v>-406214.11</v>
      </c>
      <c r="F453" s="56">
        <v>1794903.71</v>
      </c>
      <c r="G453" s="56">
        <v>-17936.490000000002</v>
      </c>
      <c r="H453" s="56">
        <v>-18133.599999999999</v>
      </c>
      <c r="I453" s="56">
        <v>-18133.599999999999</v>
      </c>
      <c r="J453" s="56">
        <v>-197.10999999999694</v>
      </c>
      <c r="K453" s="56">
        <v>0</v>
      </c>
    </row>
    <row r="454" spans="1:11">
      <c r="A454" s="56" t="s">
        <v>49</v>
      </c>
      <c r="B454" s="56" t="s">
        <v>3168</v>
      </c>
      <c r="C454" s="56" t="s">
        <v>3167</v>
      </c>
      <c r="D454" s="71">
        <v>1438208</v>
      </c>
      <c r="E454" s="56">
        <v>-553384.28</v>
      </c>
      <c r="F454" s="56">
        <v>884823.72</v>
      </c>
      <c r="G454" s="56">
        <v>-29331.919999999998</v>
      </c>
      <c r="H454" s="56">
        <v>-29654.26</v>
      </c>
      <c r="I454" s="56">
        <v>-29654.25</v>
      </c>
      <c r="J454" s="56">
        <v>-322.34000000000015</v>
      </c>
      <c r="K454" s="56">
        <v>9.9999999983992893E-3</v>
      </c>
    </row>
    <row r="455" spans="1:11">
      <c r="A455" s="56" t="s">
        <v>49</v>
      </c>
      <c r="B455" s="56" t="s">
        <v>3170</v>
      </c>
      <c r="C455" s="56" t="s">
        <v>3169</v>
      </c>
      <c r="D455" s="71">
        <v>7201449.5099999998</v>
      </c>
      <c r="E455" s="56">
        <v>-1322424.98</v>
      </c>
      <c r="F455" s="56">
        <v>5879024.5300000003</v>
      </c>
      <c r="G455" s="56">
        <v>-58753.47</v>
      </c>
      <c r="H455" s="56">
        <v>-59399.11</v>
      </c>
      <c r="I455" s="56">
        <v>-59399.11</v>
      </c>
      <c r="J455" s="56">
        <v>-645.63999999999942</v>
      </c>
      <c r="K455" s="56">
        <v>0</v>
      </c>
    </row>
    <row r="456" spans="1:11">
      <c r="A456" s="56" t="s">
        <v>49</v>
      </c>
      <c r="B456" s="56" t="s">
        <v>3231</v>
      </c>
      <c r="C456" s="56" t="s">
        <v>3230</v>
      </c>
      <c r="D456" s="71">
        <v>237945401.91</v>
      </c>
      <c r="E456" s="56">
        <v>-43735119.979999997</v>
      </c>
      <c r="F456" s="56">
        <v>194210281.93000001</v>
      </c>
      <c r="G456" s="56">
        <v>-1940861.5</v>
      </c>
      <c r="H456" s="56">
        <v>-1962189.64</v>
      </c>
      <c r="I456" s="56">
        <v>-1962189.65</v>
      </c>
      <c r="J456" s="56">
        <v>-21328.139999999898</v>
      </c>
      <c r="K456" s="56">
        <v>-1.0000000009313226E-2</v>
      </c>
    </row>
    <row r="457" spans="1:11">
      <c r="A457" s="56" t="s">
        <v>49</v>
      </c>
      <c r="B457" s="56" t="s">
        <v>3233</v>
      </c>
      <c r="C457" s="56" t="s">
        <v>3232</v>
      </c>
      <c r="D457" s="71">
        <v>42355360.630000003</v>
      </c>
      <c r="E457" s="56">
        <v>-7785049.6900000004</v>
      </c>
      <c r="F457" s="56">
        <v>34570310.939999998</v>
      </c>
      <c r="G457" s="56">
        <v>-345482.15</v>
      </c>
      <c r="H457" s="56">
        <v>-349278.65</v>
      </c>
      <c r="I457" s="56">
        <v>-349278.66</v>
      </c>
      <c r="J457" s="56">
        <v>-3796.5</v>
      </c>
      <c r="K457" s="56">
        <v>-9.9999999511055648E-3</v>
      </c>
    </row>
    <row r="458" spans="1:11">
      <c r="A458" s="56" t="s">
        <v>49</v>
      </c>
      <c r="B458" s="56" t="s">
        <v>3235</v>
      </c>
      <c r="C458" s="56" t="s">
        <v>3234</v>
      </c>
      <c r="D458" s="71">
        <v>39522677.289999999</v>
      </c>
      <c r="E458" s="56">
        <v>-6801403.9100000001</v>
      </c>
      <c r="F458" s="56">
        <v>32721273.379999999</v>
      </c>
      <c r="G458" s="56">
        <v>-327037.71999999997</v>
      </c>
      <c r="H458" s="56">
        <v>-330631.53999999998</v>
      </c>
      <c r="I458" s="56">
        <v>-330631.53999999998</v>
      </c>
      <c r="J458" s="56">
        <v>-3593.820000000007</v>
      </c>
      <c r="K458" s="56">
        <v>0</v>
      </c>
    </row>
    <row r="459" spans="1:11">
      <c r="A459" s="56" t="s">
        <v>49</v>
      </c>
      <c r="B459" s="56" t="s">
        <v>3237</v>
      </c>
      <c r="C459" s="56" t="s">
        <v>3236</v>
      </c>
      <c r="D459" s="71">
        <v>33722420.920000002</v>
      </c>
      <c r="E459" s="56">
        <v>-6198287.9900000002</v>
      </c>
      <c r="F459" s="56">
        <v>27524132.93</v>
      </c>
      <c r="G459" s="56">
        <v>-275065.40000000002</v>
      </c>
      <c r="H459" s="56">
        <v>-278088.11</v>
      </c>
      <c r="I459" s="56">
        <v>-278088.09999999998</v>
      </c>
      <c r="J459" s="56">
        <v>-3022.7099999999627</v>
      </c>
      <c r="K459" s="56">
        <v>1.0000000009313226E-2</v>
      </c>
    </row>
    <row r="460" spans="1:11">
      <c r="A460" s="56" t="s">
        <v>49</v>
      </c>
      <c r="B460" s="56" t="s">
        <v>3239</v>
      </c>
      <c r="C460" s="56" t="s">
        <v>3238</v>
      </c>
      <c r="D460" s="71">
        <v>12679630.279999999</v>
      </c>
      <c r="E460" s="56">
        <v>-2330556.27</v>
      </c>
      <c r="F460" s="56">
        <v>10349074.01</v>
      </c>
      <c r="G460" s="56">
        <v>-103424.59</v>
      </c>
      <c r="H460" s="56">
        <v>-104561.13</v>
      </c>
      <c r="I460" s="56">
        <v>-104561.13</v>
      </c>
      <c r="J460" s="56">
        <v>-1136.5400000000081</v>
      </c>
      <c r="K460" s="56">
        <v>0</v>
      </c>
    </row>
    <row r="461" spans="1:11">
      <c r="A461" s="56" t="s">
        <v>49</v>
      </c>
      <c r="B461" s="56" t="s">
        <v>3241</v>
      </c>
      <c r="C461" s="56" t="s">
        <v>3240</v>
      </c>
      <c r="D461" s="71">
        <v>10476432.060000001</v>
      </c>
      <c r="E461" s="56">
        <v>-1925601.46</v>
      </c>
      <c r="F461" s="56">
        <v>8550830.5999999996</v>
      </c>
      <c r="G461" s="56">
        <v>-85453.65</v>
      </c>
      <c r="H461" s="56">
        <v>-86392.71</v>
      </c>
      <c r="I461" s="56">
        <v>-86392.7</v>
      </c>
      <c r="J461" s="56">
        <v>-939.06000000001222</v>
      </c>
      <c r="K461" s="56">
        <v>1.0000000009313226E-2</v>
      </c>
    </row>
    <row r="462" spans="1:11">
      <c r="A462" s="56" t="s">
        <v>49</v>
      </c>
      <c r="B462" s="56" t="s">
        <v>3243</v>
      </c>
      <c r="C462" s="56" t="s">
        <v>3242</v>
      </c>
      <c r="D462" s="71">
        <v>9801983.6899999995</v>
      </c>
      <c r="E462" s="56">
        <v>-1801635.71</v>
      </c>
      <c r="F462" s="56">
        <v>8000347.9800000004</v>
      </c>
      <c r="G462" s="56">
        <v>-79952.34</v>
      </c>
      <c r="H462" s="56">
        <v>-80830.95</v>
      </c>
      <c r="I462" s="56">
        <v>-80830.94</v>
      </c>
      <c r="J462" s="56">
        <v>-878.61000000000058</v>
      </c>
      <c r="K462" s="56">
        <v>9.9999999947613105E-3</v>
      </c>
    </row>
    <row r="463" spans="1:11">
      <c r="A463" s="56" t="s">
        <v>49</v>
      </c>
      <c r="B463" s="56" t="s">
        <v>3245</v>
      </c>
      <c r="C463" s="56" t="s">
        <v>3244</v>
      </c>
      <c r="D463" s="71">
        <v>6159962.25</v>
      </c>
      <c r="E463" s="56">
        <v>-1132220.6100000001</v>
      </c>
      <c r="F463" s="56">
        <v>5027741.6399999997</v>
      </c>
      <c r="G463" s="56">
        <v>-50245.279999999999</v>
      </c>
      <c r="H463" s="56">
        <v>-50797.43</v>
      </c>
      <c r="I463" s="56">
        <v>-50797.42</v>
      </c>
      <c r="J463" s="56">
        <v>-552.15000000000146</v>
      </c>
      <c r="K463" s="56">
        <v>1.0000000002037268E-2</v>
      </c>
    </row>
    <row r="464" spans="1:11">
      <c r="A464" s="56" t="s">
        <v>49</v>
      </c>
      <c r="B464" s="56" t="s">
        <v>3247</v>
      </c>
      <c r="C464" s="56" t="s">
        <v>3246</v>
      </c>
      <c r="D464" s="71">
        <v>5080844.7300000004</v>
      </c>
      <c r="E464" s="56">
        <v>-933875.38</v>
      </c>
      <c r="F464" s="56">
        <v>4146969.35</v>
      </c>
      <c r="G464" s="56">
        <v>-41443.19</v>
      </c>
      <c r="H464" s="56">
        <v>-41898.6</v>
      </c>
      <c r="I464" s="56">
        <v>-41898.61</v>
      </c>
      <c r="J464" s="56">
        <v>-455.40999999999622</v>
      </c>
      <c r="K464" s="56">
        <v>-1.0000000002037268E-2</v>
      </c>
    </row>
    <row r="465" spans="1:11">
      <c r="A465" s="56" t="s">
        <v>49</v>
      </c>
      <c r="B465" s="56" t="s">
        <v>3249</v>
      </c>
      <c r="C465" s="56" t="s">
        <v>3248</v>
      </c>
      <c r="D465" s="71">
        <v>5080844.7300000004</v>
      </c>
      <c r="E465" s="56">
        <v>-933875.38</v>
      </c>
      <c r="F465" s="56">
        <v>4146969.35</v>
      </c>
      <c r="G465" s="56">
        <v>-41443.19</v>
      </c>
      <c r="H465" s="56">
        <v>-41898.6</v>
      </c>
      <c r="I465" s="56">
        <v>-41898.61</v>
      </c>
      <c r="J465" s="56">
        <v>-455.40999999999622</v>
      </c>
      <c r="K465" s="56">
        <v>-1.0000000002037268E-2</v>
      </c>
    </row>
    <row r="466" spans="1:11">
      <c r="A466" s="56" t="s">
        <v>49</v>
      </c>
      <c r="B466" s="56" t="s">
        <v>3251</v>
      </c>
      <c r="C466" s="56" t="s">
        <v>3250</v>
      </c>
      <c r="D466" s="71">
        <v>4721138.93</v>
      </c>
      <c r="E466" s="56">
        <v>-867760.3</v>
      </c>
      <c r="F466" s="56">
        <v>3853378.63</v>
      </c>
      <c r="G466" s="56">
        <v>-38509.160000000003</v>
      </c>
      <c r="H466" s="56">
        <v>-38932.33</v>
      </c>
      <c r="I466" s="56">
        <v>-38932.339999999997</v>
      </c>
      <c r="J466" s="56">
        <v>-423.16999999999825</v>
      </c>
      <c r="K466" s="56">
        <v>-9.9999999947613105E-3</v>
      </c>
    </row>
    <row r="467" spans="1:11">
      <c r="A467" s="56" t="s">
        <v>49</v>
      </c>
      <c r="B467" s="56" t="s">
        <v>3253</v>
      </c>
      <c r="C467" s="56" t="s">
        <v>3252</v>
      </c>
      <c r="D467" s="71">
        <v>3821874.38</v>
      </c>
      <c r="E467" s="56">
        <v>-702472.64</v>
      </c>
      <c r="F467" s="56">
        <v>3119401.74</v>
      </c>
      <c r="G467" s="56">
        <v>-31174.080000000002</v>
      </c>
      <c r="H467" s="56">
        <v>-31516.65</v>
      </c>
      <c r="I467" s="56">
        <v>-31516.65</v>
      </c>
      <c r="J467" s="56">
        <v>-342.56999999999971</v>
      </c>
      <c r="K467" s="56">
        <v>0</v>
      </c>
    </row>
    <row r="468" spans="1:11">
      <c r="A468" s="56" t="s">
        <v>49</v>
      </c>
      <c r="B468" s="56" t="s">
        <v>3255</v>
      </c>
      <c r="C468" s="56" t="s">
        <v>3254</v>
      </c>
      <c r="D468" s="71">
        <v>2967573.02</v>
      </c>
      <c r="E468" s="56">
        <v>-783570.95</v>
      </c>
      <c r="F468" s="56">
        <v>2184002.0699999998</v>
      </c>
      <c r="G468" s="56">
        <v>-39047.58</v>
      </c>
      <c r="H468" s="56">
        <v>-39476.68</v>
      </c>
      <c r="I468" s="56">
        <v>-39476.68</v>
      </c>
      <c r="J468" s="56">
        <v>-429.09999999999854</v>
      </c>
      <c r="K468" s="56">
        <v>0</v>
      </c>
    </row>
    <row r="469" spans="1:11">
      <c r="A469" s="56" t="s">
        <v>49</v>
      </c>
      <c r="B469" s="56" t="s">
        <v>3257</v>
      </c>
      <c r="C469" s="56" t="s">
        <v>3256</v>
      </c>
      <c r="D469" s="71">
        <v>2877646.57</v>
      </c>
      <c r="E469" s="56">
        <v>-528920.57999999996</v>
      </c>
      <c r="F469" s="56">
        <v>2348725.9900000002</v>
      </c>
      <c r="G469" s="56">
        <v>-23472.25</v>
      </c>
      <c r="H469" s="56">
        <v>-23730.18</v>
      </c>
      <c r="I469" s="56">
        <v>-23730.19</v>
      </c>
      <c r="J469" s="56">
        <v>-257.93000000000029</v>
      </c>
      <c r="K469" s="56">
        <v>-9.9999999983992893E-3</v>
      </c>
    </row>
    <row r="470" spans="1:11">
      <c r="A470" s="56" t="s">
        <v>49</v>
      </c>
      <c r="B470" s="56" t="s">
        <v>3259</v>
      </c>
      <c r="C470" s="56" t="s">
        <v>3258</v>
      </c>
      <c r="D470" s="71">
        <v>2877646.57</v>
      </c>
      <c r="E470" s="56">
        <v>-528920.57999999996</v>
      </c>
      <c r="F470" s="56">
        <v>2348725.9900000002</v>
      </c>
      <c r="G470" s="56">
        <v>-23472.25</v>
      </c>
      <c r="H470" s="56">
        <v>-23730.18</v>
      </c>
      <c r="I470" s="56">
        <v>-23730.19</v>
      </c>
      <c r="J470" s="56">
        <v>-257.93000000000029</v>
      </c>
      <c r="K470" s="56">
        <v>-9.9999999983992893E-3</v>
      </c>
    </row>
    <row r="471" spans="1:11">
      <c r="A471" s="56" t="s">
        <v>49</v>
      </c>
      <c r="B471" s="56" t="s">
        <v>3261</v>
      </c>
      <c r="C471" s="56" t="s">
        <v>3260</v>
      </c>
      <c r="D471" s="71">
        <v>2607867.23</v>
      </c>
      <c r="E471" s="56">
        <v>-479334.26</v>
      </c>
      <c r="F471" s="56">
        <v>2128532.9700000002</v>
      </c>
      <c r="G471" s="56">
        <v>-21271.72</v>
      </c>
      <c r="H471" s="56">
        <v>-21505.49</v>
      </c>
      <c r="I471" s="56">
        <v>-21505.48</v>
      </c>
      <c r="J471" s="56">
        <v>-233.77000000000044</v>
      </c>
      <c r="K471" s="56">
        <v>1.0000000002037268E-2</v>
      </c>
    </row>
    <row r="472" spans="1:11">
      <c r="A472" s="56" t="s">
        <v>49</v>
      </c>
      <c r="B472" s="56" t="s">
        <v>3263</v>
      </c>
      <c r="C472" s="56" t="s">
        <v>3262</v>
      </c>
      <c r="D472" s="71">
        <v>2104077.4</v>
      </c>
      <c r="E472" s="56">
        <v>-377013.6</v>
      </c>
      <c r="F472" s="56">
        <v>1727063.8</v>
      </c>
      <c r="G472" s="56">
        <v>-17265.939999999999</v>
      </c>
      <c r="H472" s="56">
        <v>-17455.68</v>
      </c>
      <c r="I472" s="56">
        <v>-17455.669999999998</v>
      </c>
      <c r="J472" s="56">
        <v>-189.7400000000016</v>
      </c>
      <c r="K472" s="56">
        <v>1.0000000002037268E-2</v>
      </c>
    </row>
    <row r="473" spans="1:11">
      <c r="A473" s="56" t="s">
        <v>49</v>
      </c>
      <c r="B473" s="56" t="s">
        <v>3265</v>
      </c>
      <c r="C473" s="56" t="s">
        <v>3264</v>
      </c>
      <c r="D473" s="71">
        <v>1753565.9</v>
      </c>
      <c r="E473" s="56">
        <v>-322310.96999999997</v>
      </c>
      <c r="F473" s="56">
        <v>1431254.93</v>
      </c>
      <c r="G473" s="56">
        <v>-14303.4</v>
      </c>
      <c r="H473" s="56">
        <v>-14460.58</v>
      </c>
      <c r="I473" s="56">
        <v>-14460.58</v>
      </c>
      <c r="J473" s="56">
        <v>-157.18000000000029</v>
      </c>
      <c r="K473" s="56">
        <v>0</v>
      </c>
    </row>
    <row r="474" spans="1:11">
      <c r="A474" s="56" t="s">
        <v>49</v>
      </c>
      <c r="B474" s="56" t="s">
        <v>3267</v>
      </c>
      <c r="C474" s="56" t="s">
        <v>3266</v>
      </c>
      <c r="D474" s="71">
        <v>713459.29</v>
      </c>
      <c r="E474" s="56">
        <v>-128363.35</v>
      </c>
      <c r="F474" s="56">
        <v>585095.93999999994</v>
      </c>
      <c r="G474" s="56">
        <v>-5849.03</v>
      </c>
      <c r="H474" s="56">
        <v>-5913.3</v>
      </c>
      <c r="I474" s="56">
        <v>-5913.3</v>
      </c>
      <c r="J474" s="56">
        <v>-64.270000000000437</v>
      </c>
      <c r="K474" s="56">
        <v>0</v>
      </c>
    </row>
    <row r="475" spans="1:11">
      <c r="A475" s="56" t="s">
        <v>49</v>
      </c>
      <c r="B475" s="56" t="s">
        <v>3269</v>
      </c>
      <c r="C475" s="56" t="s">
        <v>3268</v>
      </c>
      <c r="D475" s="71">
        <v>1258970.4099999999</v>
      </c>
      <c r="E475" s="56">
        <v>-231402.75</v>
      </c>
      <c r="F475" s="56">
        <v>1027567.66</v>
      </c>
      <c r="G475" s="56">
        <v>-10269.11</v>
      </c>
      <c r="H475" s="56">
        <v>-10381.950000000001</v>
      </c>
      <c r="I475" s="56">
        <v>-10381.959999999999</v>
      </c>
      <c r="J475" s="56">
        <v>-112.84000000000015</v>
      </c>
      <c r="K475" s="56">
        <v>-9.9999999983992893E-3</v>
      </c>
    </row>
    <row r="476" spans="1:11">
      <c r="A476" s="56" t="s">
        <v>49</v>
      </c>
      <c r="B476" s="56" t="s">
        <v>3271</v>
      </c>
      <c r="C476" s="56" t="s">
        <v>3270</v>
      </c>
      <c r="D476" s="71">
        <v>650703.77</v>
      </c>
      <c r="E476" s="56">
        <v>-116617.25</v>
      </c>
      <c r="F476" s="56">
        <v>534086.52</v>
      </c>
      <c r="G476" s="56">
        <v>-5339.4</v>
      </c>
      <c r="H476" s="56">
        <v>-5398.07</v>
      </c>
      <c r="I476" s="56">
        <v>-5398.07</v>
      </c>
      <c r="J476" s="56">
        <v>-58.670000000000073</v>
      </c>
      <c r="K476" s="56">
        <v>0</v>
      </c>
    </row>
    <row r="477" spans="1:11">
      <c r="A477" s="56" t="s">
        <v>49</v>
      </c>
      <c r="B477" s="56" t="s">
        <v>3273</v>
      </c>
      <c r="C477" s="56" t="s">
        <v>3272</v>
      </c>
      <c r="D477" s="71">
        <v>1169043.9099999999</v>
      </c>
      <c r="E477" s="56">
        <v>-214873.99</v>
      </c>
      <c r="F477" s="56">
        <v>954169.92</v>
      </c>
      <c r="G477" s="56">
        <v>-9535.6</v>
      </c>
      <c r="H477" s="56">
        <v>-9640.39</v>
      </c>
      <c r="I477" s="56">
        <v>-9640.3799999999992</v>
      </c>
      <c r="J477" s="56">
        <v>-104.78999999999905</v>
      </c>
      <c r="K477" s="56">
        <v>1.0000000000218279E-2</v>
      </c>
    </row>
    <row r="478" spans="1:11">
      <c r="A478" s="56" t="s">
        <v>49</v>
      </c>
      <c r="B478" s="56" t="s">
        <v>3275</v>
      </c>
      <c r="C478" s="56" t="s">
        <v>3274</v>
      </c>
      <c r="D478" s="71">
        <v>1517471.78</v>
      </c>
      <c r="E478" s="56">
        <v>-386614.43</v>
      </c>
      <c r="F478" s="56">
        <v>1130857.3500000001</v>
      </c>
      <c r="G478" s="56">
        <v>-20236.830000000002</v>
      </c>
      <c r="H478" s="56">
        <v>-20459.21</v>
      </c>
      <c r="I478" s="56">
        <v>-20459.22</v>
      </c>
      <c r="J478" s="56">
        <v>-222.37999999999738</v>
      </c>
      <c r="K478" s="56">
        <v>-1.0000000002037268E-2</v>
      </c>
    </row>
    <row r="479" spans="1:11">
      <c r="A479" s="56" t="s">
        <v>49</v>
      </c>
      <c r="B479" s="56" t="s">
        <v>3277</v>
      </c>
      <c r="C479" s="56" t="s">
        <v>3276</v>
      </c>
      <c r="D479" s="71">
        <v>1169043.9099999999</v>
      </c>
      <c r="E479" s="56">
        <v>-214873.99</v>
      </c>
      <c r="F479" s="56">
        <v>954169.92</v>
      </c>
      <c r="G479" s="56">
        <v>-9535.6</v>
      </c>
      <c r="H479" s="56">
        <v>-9640.39</v>
      </c>
      <c r="I479" s="56">
        <v>-9640.3799999999992</v>
      </c>
      <c r="J479" s="56">
        <v>-104.78999999999905</v>
      </c>
      <c r="K479" s="56">
        <v>1.0000000000218279E-2</v>
      </c>
    </row>
    <row r="480" spans="1:11">
      <c r="A480" s="56" t="s">
        <v>49</v>
      </c>
      <c r="B480" s="56" t="s">
        <v>3279</v>
      </c>
      <c r="C480" s="56" t="s">
        <v>3278</v>
      </c>
      <c r="D480" s="71">
        <v>1169043.9099999999</v>
      </c>
      <c r="E480" s="56">
        <v>-214873.99</v>
      </c>
      <c r="F480" s="56">
        <v>954169.92</v>
      </c>
      <c r="G480" s="56">
        <v>-9535.6</v>
      </c>
      <c r="H480" s="56">
        <v>-9640.39</v>
      </c>
      <c r="I480" s="56">
        <v>-9640.3799999999992</v>
      </c>
      <c r="J480" s="56">
        <v>-104.78999999999905</v>
      </c>
      <c r="K480" s="56">
        <v>1.0000000000218279E-2</v>
      </c>
    </row>
    <row r="481" spans="1:11">
      <c r="A481" s="56" t="s">
        <v>49</v>
      </c>
      <c r="B481" s="56" t="s">
        <v>3281</v>
      </c>
      <c r="C481" s="56" t="s">
        <v>3280</v>
      </c>
      <c r="D481" s="71">
        <v>1079117.45</v>
      </c>
      <c r="E481" s="56">
        <v>-198345.22</v>
      </c>
      <c r="F481" s="56">
        <v>880772.23</v>
      </c>
      <c r="G481" s="56">
        <v>-8802.09</v>
      </c>
      <c r="H481" s="56">
        <v>-8898.82</v>
      </c>
      <c r="I481" s="56">
        <v>-8898.82</v>
      </c>
      <c r="J481" s="56">
        <v>-96.729999999999563</v>
      </c>
      <c r="K481" s="56">
        <v>0</v>
      </c>
    </row>
    <row r="482" spans="1:11">
      <c r="A482" s="56" t="s">
        <v>49</v>
      </c>
      <c r="B482" s="56" t="s">
        <v>3283</v>
      </c>
      <c r="C482" s="56" t="s">
        <v>3282</v>
      </c>
      <c r="D482" s="71">
        <v>1079117.45</v>
      </c>
      <c r="E482" s="56">
        <v>-198345.22</v>
      </c>
      <c r="F482" s="56">
        <v>880772.23</v>
      </c>
      <c r="G482" s="56">
        <v>-8802.09</v>
      </c>
      <c r="H482" s="56">
        <v>-8898.82</v>
      </c>
      <c r="I482" s="56">
        <v>-8898.82</v>
      </c>
      <c r="J482" s="56">
        <v>-96.729999999999563</v>
      </c>
      <c r="K482" s="56">
        <v>0</v>
      </c>
    </row>
    <row r="483" spans="1:11">
      <c r="A483" s="56" t="s">
        <v>49</v>
      </c>
      <c r="B483" s="56" t="s">
        <v>3285</v>
      </c>
      <c r="C483" s="56" t="s">
        <v>3284</v>
      </c>
      <c r="D483" s="71">
        <v>1144502.98</v>
      </c>
      <c r="E483" s="56">
        <v>-207415</v>
      </c>
      <c r="F483" s="56">
        <v>937087.98</v>
      </c>
      <c r="G483" s="56">
        <v>-9366.81</v>
      </c>
      <c r="H483" s="56">
        <v>-9469.75</v>
      </c>
      <c r="I483" s="56">
        <v>-9469.74</v>
      </c>
      <c r="J483" s="56">
        <v>-102.94000000000051</v>
      </c>
      <c r="K483" s="56">
        <v>1.0000000000218279E-2</v>
      </c>
    </row>
    <row r="484" spans="1:11">
      <c r="A484" s="56" t="s">
        <v>49</v>
      </c>
      <c r="B484" s="56" t="s">
        <v>3287</v>
      </c>
      <c r="C484" s="56" t="s">
        <v>3286</v>
      </c>
      <c r="D484" s="71">
        <v>1034154.28</v>
      </c>
      <c r="E484" s="56">
        <v>-190080.83</v>
      </c>
      <c r="F484" s="56">
        <v>844073.45</v>
      </c>
      <c r="G484" s="56">
        <v>-8435.34</v>
      </c>
      <c r="H484" s="56">
        <v>-8528.0400000000009</v>
      </c>
      <c r="I484" s="56">
        <v>-8528.0300000000007</v>
      </c>
      <c r="J484" s="56">
        <v>-92.700000000000728</v>
      </c>
      <c r="K484" s="56">
        <v>1.0000000000218279E-2</v>
      </c>
    </row>
    <row r="485" spans="1:11">
      <c r="A485" s="56" t="s">
        <v>49</v>
      </c>
      <c r="B485" s="56" t="s">
        <v>3289</v>
      </c>
      <c r="C485" s="56" t="s">
        <v>3288</v>
      </c>
      <c r="D485" s="71">
        <v>1034154.41</v>
      </c>
      <c r="E485" s="56">
        <v>-190080.87</v>
      </c>
      <c r="F485" s="56">
        <v>844073.54</v>
      </c>
      <c r="G485" s="56">
        <v>-8435.34</v>
      </c>
      <c r="H485" s="56">
        <v>-8528.0400000000009</v>
      </c>
      <c r="I485" s="56">
        <v>-8528.0300000000007</v>
      </c>
      <c r="J485" s="56">
        <v>-92.700000000000728</v>
      </c>
      <c r="K485" s="56">
        <v>1.0000000000218279E-2</v>
      </c>
    </row>
    <row r="486" spans="1:11">
      <c r="A486" s="56" t="s">
        <v>49</v>
      </c>
      <c r="B486" s="56" t="s">
        <v>3406</v>
      </c>
      <c r="C486" s="56" t="s">
        <v>3405</v>
      </c>
      <c r="D486" s="71">
        <v>1030500</v>
      </c>
      <c r="E486" s="56">
        <v>-181649.54</v>
      </c>
      <c r="F486" s="56">
        <v>848850.46</v>
      </c>
      <c r="G486" s="56">
        <v>-8488.14</v>
      </c>
      <c r="H486" s="56">
        <v>-8581.42</v>
      </c>
      <c r="I486" s="56">
        <v>-8581.41</v>
      </c>
      <c r="J486" s="56">
        <v>-93.280000000000655</v>
      </c>
      <c r="K486" s="56">
        <v>1.0000000000218279E-2</v>
      </c>
    </row>
    <row r="487" spans="1:11">
      <c r="A487" s="56" t="s">
        <v>49</v>
      </c>
      <c r="B487" s="56" t="s">
        <v>3291</v>
      </c>
      <c r="C487" s="56" t="s">
        <v>3290</v>
      </c>
      <c r="D487" s="71">
        <v>86476560.629999995</v>
      </c>
      <c r="E487" s="56">
        <v>-14922965.460000001</v>
      </c>
      <c r="F487" s="56">
        <v>71553595.170000002</v>
      </c>
      <c r="G487" s="56">
        <v>-715712.31</v>
      </c>
      <c r="H487" s="56">
        <v>-723577.28</v>
      </c>
      <c r="I487" s="56">
        <v>-723577.28</v>
      </c>
      <c r="J487" s="56">
        <v>-7864.9699999999721</v>
      </c>
      <c r="K487" s="56">
        <v>0</v>
      </c>
    </row>
    <row r="488" spans="1:11">
      <c r="A488" s="56" t="s">
        <v>49</v>
      </c>
      <c r="B488" s="56" t="s">
        <v>3293</v>
      </c>
      <c r="C488" s="56" t="s">
        <v>3292</v>
      </c>
      <c r="D488" s="71">
        <v>2201153.98</v>
      </c>
      <c r="E488" s="56">
        <v>-379845.63</v>
      </c>
      <c r="F488" s="56">
        <v>1821308.35</v>
      </c>
      <c r="G488" s="56">
        <v>-18217.57</v>
      </c>
      <c r="H488" s="56">
        <v>-18417.77</v>
      </c>
      <c r="I488" s="56">
        <v>-18417.759999999998</v>
      </c>
      <c r="J488" s="56">
        <v>-200.20000000000073</v>
      </c>
      <c r="K488" s="56">
        <v>1.0000000002037268E-2</v>
      </c>
    </row>
    <row r="489" spans="1:11">
      <c r="A489" s="56" t="s">
        <v>49</v>
      </c>
      <c r="B489" s="56" t="s">
        <v>3295</v>
      </c>
      <c r="C489" s="56" t="s">
        <v>3294</v>
      </c>
      <c r="D489" s="71">
        <v>4197981.47</v>
      </c>
      <c r="E489" s="56">
        <v>-724431.35</v>
      </c>
      <c r="F489" s="56">
        <v>3473550.12</v>
      </c>
      <c r="G489" s="56">
        <v>-34744.06</v>
      </c>
      <c r="H489" s="56">
        <v>-35125.870000000003</v>
      </c>
      <c r="I489" s="56">
        <v>-35125.86</v>
      </c>
      <c r="J489" s="56">
        <v>-381.81000000000495</v>
      </c>
      <c r="K489" s="56">
        <v>1.0000000002037268E-2</v>
      </c>
    </row>
    <row r="490" spans="1:11">
      <c r="A490" s="56" t="s">
        <v>49</v>
      </c>
      <c r="B490" s="56" t="s">
        <v>1138</v>
      </c>
      <c r="C490" s="56" t="s">
        <v>3407</v>
      </c>
      <c r="D490" s="71">
        <v>1767000</v>
      </c>
      <c r="E490" s="56">
        <v>-301213.7</v>
      </c>
      <c r="F490" s="56">
        <v>1465786.3</v>
      </c>
      <c r="G490" s="56">
        <v>-14663.86</v>
      </c>
      <c r="H490" s="56">
        <v>-14825.01</v>
      </c>
      <c r="I490" s="56">
        <v>-14825</v>
      </c>
      <c r="J490" s="56">
        <v>-161.14999999999964</v>
      </c>
      <c r="K490" s="56">
        <v>1.0000000000218279E-2</v>
      </c>
    </row>
    <row r="491" spans="1:11">
      <c r="A491" s="56" t="s">
        <v>49</v>
      </c>
      <c r="B491" s="56" t="s">
        <v>1728</v>
      </c>
      <c r="C491" s="56" t="s">
        <v>10748</v>
      </c>
      <c r="D491" s="71">
        <v>0</v>
      </c>
      <c r="E491" s="56">
        <v>0</v>
      </c>
      <c r="F491" s="56">
        <v>0</v>
      </c>
      <c r="G491" s="56">
        <v>0</v>
      </c>
      <c r="H491" s="56">
        <v>0</v>
      </c>
      <c r="I491" s="56">
        <v>0</v>
      </c>
      <c r="J491" s="56">
        <v>0</v>
      </c>
      <c r="K491" s="56">
        <v>0</v>
      </c>
    </row>
    <row r="492" spans="1:11">
      <c r="A492" s="56" t="s">
        <v>49</v>
      </c>
      <c r="B492" s="56" t="s">
        <v>1728</v>
      </c>
      <c r="C492" s="56" t="s">
        <v>3408</v>
      </c>
      <c r="D492" s="71">
        <v>8862810</v>
      </c>
      <c r="E492" s="56">
        <v>-3192791.04</v>
      </c>
      <c r="F492" s="56">
        <v>5670018.96</v>
      </c>
      <c r="G492" s="56">
        <v>-178545.77</v>
      </c>
      <c r="H492" s="56">
        <v>-180507.82</v>
      </c>
      <c r="I492" s="56">
        <v>-180507.81</v>
      </c>
      <c r="J492" s="56">
        <v>-1962.0500000000175</v>
      </c>
      <c r="K492" s="56">
        <v>1.0000000009313226E-2</v>
      </c>
    </row>
    <row r="493" spans="1:11">
      <c r="A493" s="56" t="s">
        <v>49</v>
      </c>
      <c r="B493" s="56" t="s">
        <v>3410</v>
      </c>
      <c r="C493" s="56" t="s">
        <v>3409</v>
      </c>
      <c r="D493" s="71">
        <v>1062989</v>
      </c>
      <c r="E493" s="56">
        <v>-172666.77</v>
      </c>
      <c r="F493" s="56">
        <v>890322.23</v>
      </c>
      <c r="G493" s="56">
        <v>-8912.34</v>
      </c>
      <c r="H493" s="56">
        <v>-9010.2900000000009</v>
      </c>
      <c r="I493" s="56">
        <v>-9010.2800000000007</v>
      </c>
      <c r="J493" s="56">
        <v>-97.950000000000728</v>
      </c>
      <c r="K493" s="56">
        <v>1.0000000000218279E-2</v>
      </c>
    </row>
    <row r="494" spans="1:11">
      <c r="A494" s="56" t="s">
        <v>49</v>
      </c>
      <c r="B494" s="56" t="s">
        <v>3297</v>
      </c>
      <c r="C494" s="56" t="s">
        <v>3296</v>
      </c>
      <c r="D494" s="71">
        <v>235794470.93000001</v>
      </c>
      <c r="E494" s="56">
        <v>-35329694.079999998</v>
      </c>
      <c r="F494" s="56">
        <v>200464776.84999999</v>
      </c>
      <c r="G494" s="56">
        <v>-2008590.3</v>
      </c>
      <c r="H494" s="56">
        <v>-2030662.71</v>
      </c>
      <c r="I494" s="56">
        <v>-2030662.72</v>
      </c>
      <c r="J494" s="56">
        <v>-22072.409999999916</v>
      </c>
      <c r="K494" s="56">
        <v>-1.0000000009313226E-2</v>
      </c>
    </row>
    <row r="495" spans="1:11">
      <c r="A495" s="56" t="s">
        <v>49</v>
      </c>
      <c r="B495" s="56" t="s">
        <v>1618</v>
      </c>
      <c r="C495" s="56" t="s">
        <v>1617</v>
      </c>
      <c r="D495" s="71">
        <v>3742132.25</v>
      </c>
      <c r="E495" s="56">
        <v>-549134.42000000004</v>
      </c>
      <c r="F495" s="56">
        <v>3192997.83</v>
      </c>
      <c r="G495" s="56">
        <v>-32000.01</v>
      </c>
      <c r="H495" s="56">
        <v>-32351.66</v>
      </c>
      <c r="I495" s="56">
        <v>-32351.66</v>
      </c>
      <c r="J495" s="56">
        <v>-351.65000000000146</v>
      </c>
      <c r="K495" s="56">
        <v>0</v>
      </c>
    </row>
    <row r="496" spans="1:11">
      <c r="A496" s="56" t="s">
        <v>49</v>
      </c>
      <c r="B496" s="56" t="s">
        <v>1618</v>
      </c>
      <c r="C496" s="56" t="s">
        <v>1722</v>
      </c>
      <c r="D496" s="71">
        <v>3742132.25</v>
      </c>
      <c r="E496" s="56">
        <v>-549134.42000000004</v>
      </c>
      <c r="F496" s="56">
        <v>3192997.83</v>
      </c>
      <c r="G496" s="56">
        <v>-32000.01</v>
      </c>
      <c r="H496" s="56">
        <v>-32351.66</v>
      </c>
      <c r="I496" s="56">
        <v>-32351.66</v>
      </c>
      <c r="J496" s="56">
        <v>-351.65000000000146</v>
      </c>
      <c r="K496" s="56">
        <v>0</v>
      </c>
    </row>
    <row r="497" spans="1:11">
      <c r="A497" s="56" t="s">
        <v>49</v>
      </c>
      <c r="B497" s="56" t="s">
        <v>6013</v>
      </c>
      <c r="C497" s="56" t="s">
        <v>3315</v>
      </c>
      <c r="D497" s="71">
        <v>16899317.309999999</v>
      </c>
      <c r="E497" s="56">
        <v>-2459025</v>
      </c>
      <c r="F497" s="56">
        <v>14440292.310000001</v>
      </c>
      <c r="G497" s="56">
        <v>-144732.65</v>
      </c>
      <c r="H497" s="56">
        <v>-146323.12</v>
      </c>
      <c r="I497" s="56">
        <v>-146323.12</v>
      </c>
      <c r="J497" s="56">
        <v>-1590.4700000000012</v>
      </c>
      <c r="K497" s="56">
        <v>0</v>
      </c>
    </row>
    <row r="498" spans="1:11">
      <c r="A498" s="56" t="s">
        <v>49</v>
      </c>
      <c r="B498" s="56" t="s">
        <v>6002</v>
      </c>
      <c r="C498" s="56" t="s">
        <v>3307</v>
      </c>
      <c r="D498" s="71">
        <v>80832132.659999996</v>
      </c>
      <c r="E498" s="56">
        <v>-11791335.08</v>
      </c>
      <c r="F498" s="56">
        <v>69040797.579999998</v>
      </c>
      <c r="G498" s="56">
        <v>-691966.12</v>
      </c>
      <c r="H498" s="56">
        <v>-699570.14</v>
      </c>
      <c r="I498" s="56">
        <v>-699570.14</v>
      </c>
      <c r="J498" s="56">
        <v>-7604.0200000000186</v>
      </c>
      <c r="K498" s="56">
        <v>0</v>
      </c>
    </row>
    <row r="499" spans="1:11">
      <c r="A499" s="56" t="s">
        <v>49</v>
      </c>
      <c r="B499" s="56" t="s">
        <v>6003</v>
      </c>
      <c r="C499" s="56" t="s">
        <v>3308</v>
      </c>
      <c r="D499" s="71">
        <v>60139797.670000002</v>
      </c>
      <c r="E499" s="56">
        <v>-8773123.9000000004</v>
      </c>
      <c r="F499" s="56">
        <v>51366673.770000003</v>
      </c>
      <c r="G499" s="56">
        <v>-514825.83</v>
      </c>
      <c r="H499" s="56">
        <v>-520483.27</v>
      </c>
      <c r="I499" s="56">
        <v>-520483.26</v>
      </c>
      <c r="J499" s="56">
        <v>-5657.4400000000023</v>
      </c>
      <c r="K499" s="56">
        <v>1.0000000009313226E-2</v>
      </c>
    </row>
    <row r="500" spans="1:11">
      <c r="A500" s="56" t="s">
        <v>49</v>
      </c>
      <c r="B500" s="56" t="s">
        <v>6001</v>
      </c>
      <c r="C500" s="56" t="s">
        <v>3306</v>
      </c>
      <c r="D500" s="71">
        <v>36877814.68</v>
      </c>
      <c r="E500" s="56">
        <v>-5377845.3700000001</v>
      </c>
      <c r="F500" s="56">
        <v>31499969.309999999</v>
      </c>
      <c r="G500" s="56">
        <v>-315711.65000000002</v>
      </c>
      <c r="H500" s="56">
        <v>-319181</v>
      </c>
      <c r="I500" s="56">
        <v>-319181.01</v>
      </c>
      <c r="J500" s="56">
        <v>-3469.3499999999767</v>
      </c>
      <c r="K500" s="56">
        <v>-1.0000000009313226E-2</v>
      </c>
    </row>
    <row r="501" spans="1:11">
      <c r="A501" s="56" t="s">
        <v>49</v>
      </c>
      <c r="B501" s="56" t="s">
        <v>6014</v>
      </c>
      <c r="C501" s="56" t="s">
        <v>3316</v>
      </c>
      <c r="D501" s="71">
        <v>37971316.380000003</v>
      </c>
      <c r="E501" s="56">
        <v>-5521181.9100000001</v>
      </c>
      <c r="F501" s="56">
        <v>32450134.469999999</v>
      </c>
      <c r="G501" s="56">
        <v>-325244.82</v>
      </c>
      <c r="H501" s="56">
        <v>-328818.94</v>
      </c>
      <c r="I501" s="56">
        <v>-328818.95</v>
      </c>
      <c r="J501" s="56">
        <v>-3574.1199999999953</v>
      </c>
      <c r="K501" s="56">
        <v>-1.0000000009313226E-2</v>
      </c>
    </row>
    <row r="502" spans="1:11">
      <c r="A502" s="56" t="s">
        <v>49</v>
      </c>
      <c r="B502" s="56" t="s">
        <v>2916</v>
      </c>
      <c r="C502" s="56" t="s">
        <v>2915</v>
      </c>
      <c r="D502" s="71">
        <v>510000</v>
      </c>
      <c r="E502" s="56">
        <v>-159730.14000000001</v>
      </c>
      <c r="F502" s="56">
        <v>350269.86</v>
      </c>
      <c r="G502" s="56">
        <v>-10066.1</v>
      </c>
      <c r="H502" s="56">
        <v>-10176.709999999999</v>
      </c>
      <c r="I502" s="56">
        <v>-10176.709999999999</v>
      </c>
      <c r="J502" s="56">
        <v>-110.60999999999876</v>
      </c>
      <c r="K502" s="56">
        <v>0</v>
      </c>
    </row>
    <row r="503" spans="1:11">
      <c r="A503" s="56" t="s">
        <v>49</v>
      </c>
      <c r="B503" s="56" t="s">
        <v>3485</v>
      </c>
      <c r="C503" s="56" t="s">
        <v>3484</v>
      </c>
      <c r="D503" s="71">
        <v>1606500</v>
      </c>
      <c r="E503" s="56">
        <v>-271366.46000000002</v>
      </c>
      <c r="F503" s="56">
        <v>1335133.54</v>
      </c>
      <c r="G503" s="56">
        <v>-19024.919999999998</v>
      </c>
      <c r="H503" s="56">
        <v>-19233.990000000002</v>
      </c>
      <c r="I503" s="56">
        <v>-19233.98</v>
      </c>
      <c r="J503" s="56">
        <v>-209.07000000000335</v>
      </c>
      <c r="K503" s="56">
        <v>1.0000000002037268E-2</v>
      </c>
    </row>
    <row r="504" spans="1:11">
      <c r="A504" s="56" t="s">
        <v>49</v>
      </c>
      <c r="B504" s="56" t="s">
        <v>3299</v>
      </c>
      <c r="C504" s="56" t="s">
        <v>3298</v>
      </c>
      <c r="D504" s="71">
        <v>1072808.8</v>
      </c>
      <c r="E504" s="56">
        <v>-183977.72</v>
      </c>
      <c r="F504" s="56">
        <v>888831.08</v>
      </c>
      <c r="G504" s="56">
        <v>-14116.34</v>
      </c>
      <c r="H504" s="56">
        <v>-14271.45</v>
      </c>
      <c r="I504" s="56">
        <v>-14271.46</v>
      </c>
      <c r="J504" s="56">
        <v>-155.11000000000058</v>
      </c>
      <c r="K504" s="56">
        <v>-9.9999999983992893E-3</v>
      </c>
    </row>
    <row r="505" spans="1:11">
      <c r="A505" s="56" t="s">
        <v>49</v>
      </c>
      <c r="B505" s="56" t="s">
        <v>110</v>
      </c>
      <c r="C505" s="56" t="s">
        <v>109</v>
      </c>
      <c r="D505" s="71">
        <v>172297484.16</v>
      </c>
      <c r="E505" s="56">
        <v>-18490375.370000001</v>
      </c>
      <c r="F505" s="56">
        <v>153807108.78999999</v>
      </c>
      <c r="G505" s="56">
        <v>-1544417.69</v>
      </c>
      <c r="H505" s="56">
        <v>-1561389.32</v>
      </c>
      <c r="I505" s="56">
        <v>-1561389.31</v>
      </c>
      <c r="J505" s="56">
        <v>-16971.630000000121</v>
      </c>
      <c r="K505" s="56">
        <v>1.0000000009313226E-2</v>
      </c>
    </row>
    <row r="506" spans="1:11">
      <c r="A506" s="56" t="s">
        <v>49</v>
      </c>
      <c r="B506" s="56" t="s">
        <v>112</v>
      </c>
      <c r="C506" s="56" t="s">
        <v>111</v>
      </c>
      <c r="D506" s="71">
        <v>1200096607.76</v>
      </c>
      <c r="E506" s="56">
        <v>-128790254.01000001</v>
      </c>
      <c r="F506" s="56">
        <v>1071306353.75</v>
      </c>
      <c r="G506" s="56">
        <v>-10757269.27</v>
      </c>
      <c r="H506" s="56">
        <v>-10875481.029999999</v>
      </c>
      <c r="I506" s="56">
        <v>-10875481.02</v>
      </c>
      <c r="J506" s="56">
        <v>-118211.75999999978</v>
      </c>
      <c r="K506" s="56">
        <v>9.9999997764825821E-3</v>
      </c>
    </row>
    <row r="507" spans="1:11">
      <c r="A507" s="56" t="s">
        <v>49</v>
      </c>
      <c r="B507" s="56" t="s">
        <v>3412</v>
      </c>
      <c r="C507" s="56" t="s">
        <v>3411</v>
      </c>
      <c r="D507" s="71">
        <v>231836533.40000001</v>
      </c>
      <c r="E507" s="56">
        <v>-24879902.030000001</v>
      </c>
      <c r="F507" s="56">
        <v>206956631.37</v>
      </c>
      <c r="G507" s="56">
        <v>-2078106.05</v>
      </c>
      <c r="H507" s="56">
        <v>-2100942.37</v>
      </c>
      <c r="I507" s="56">
        <v>-2100942.38</v>
      </c>
      <c r="J507" s="56">
        <v>-22836.320000000065</v>
      </c>
      <c r="K507" s="56">
        <v>-9.9999997764825821E-3</v>
      </c>
    </row>
    <row r="508" spans="1:11">
      <c r="A508" s="56" t="s">
        <v>49</v>
      </c>
      <c r="B508" s="56" t="s">
        <v>3414</v>
      </c>
      <c r="C508" s="56" t="s">
        <v>3413</v>
      </c>
      <c r="D508" s="71">
        <v>27969217.84</v>
      </c>
      <c r="E508" s="56">
        <v>-3001560.58</v>
      </c>
      <c r="F508" s="56">
        <v>24967657.260000002</v>
      </c>
      <c r="G508" s="56">
        <v>-250706.82</v>
      </c>
      <c r="H508" s="56">
        <v>-253461.85</v>
      </c>
      <c r="I508" s="56">
        <v>-253461.84</v>
      </c>
      <c r="J508" s="56">
        <v>-2755.0299999999988</v>
      </c>
      <c r="K508" s="56">
        <v>1.0000000009313226E-2</v>
      </c>
    </row>
    <row r="509" spans="1:11">
      <c r="A509" s="56" t="s">
        <v>49</v>
      </c>
      <c r="B509" s="56" t="s">
        <v>3415</v>
      </c>
      <c r="C509" s="56" t="s">
        <v>113</v>
      </c>
      <c r="D509" s="71">
        <v>796132701.87</v>
      </c>
      <c r="E509" s="56">
        <v>-85438232.409999996</v>
      </c>
      <c r="F509" s="56">
        <v>710694469.46000004</v>
      </c>
      <c r="G509" s="56">
        <v>-7136270.3600000003</v>
      </c>
      <c r="H509" s="56">
        <v>-7214690.9100000001</v>
      </c>
      <c r="I509" s="56">
        <v>-7214690.9199999999</v>
      </c>
      <c r="J509" s="56">
        <v>-78420.549999999814</v>
      </c>
      <c r="K509" s="56">
        <v>-9.9999997764825821E-3</v>
      </c>
    </row>
    <row r="510" spans="1:11">
      <c r="A510" s="56" t="s">
        <v>49</v>
      </c>
      <c r="B510" s="56" t="s">
        <v>3417</v>
      </c>
      <c r="C510" s="56" t="s">
        <v>3416</v>
      </c>
      <c r="D510" s="71">
        <v>5323629</v>
      </c>
      <c r="E510" s="56">
        <v>-578755.31999999995</v>
      </c>
      <c r="F510" s="56">
        <v>4744873.68</v>
      </c>
      <c r="G510" s="56">
        <v>-48496.07</v>
      </c>
      <c r="H510" s="56">
        <v>-49029</v>
      </c>
      <c r="I510" s="56">
        <v>-49029</v>
      </c>
      <c r="J510" s="56">
        <v>-532.93000000000029</v>
      </c>
      <c r="K510" s="56">
        <v>0</v>
      </c>
    </row>
    <row r="511" spans="1:11">
      <c r="A511" s="56" t="s">
        <v>49</v>
      </c>
      <c r="B511" s="56" t="s">
        <v>3301</v>
      </c>
      <c r="C511" s="56" t="s">
        <v>3300</v>
      </c>
      <c r="D511" s="71">
        <v>337796402.47000003</v>
      </c>
      <c r="E511" s="56">
        <v>-34626800.880000003</v>
      </c>
      <c r="F511" s="56">
        <v>303169601.58999997</v>
      </c>
      <c r="G511" s="56">
        <v>-3077186.41</v>
      </c>
      <c r="H511" s="56">
        <v>-3111001.64</v>
      </c>
      <c r="I511" s="56">
        <v>-3111001.64</v>
      </c>
      <c r="J511" s="56">
        <v>-33815.229999999981</v>
      </c>
      <c r="K511" s="56">
        <v>0</v>
      </c>
    </row>
    <row r="512" spans="1:11">
      <c r="A512" s="56" t="s">
        <v>49</v>
      </c>
      <c r="B512" s="56" t="s">
        <v>1138</v>
      </c>
      <c r="C512" s="56" t="s">
        <v>1137</v>
      </c>
      <c r="D512" s="71">
        <v>3276392.01</v>
      </c>
      <c r="E512" s="56">
        <v>-266714.90999999997</v>
      </c>
      <c r="F512" s="56">
        <v>3009677.1</v>
      </c>
      <c r="G512" s="56">
        <v>-30271.54</v>
      </c>
      <c r="H512" s="56">
        <v>-30604.2</v>
      </c>
      <c r="I512" s="56">
        <v>-30604.19</v>
      </c>
      <c r="J512" s="56">
        <v>-332.65999999999985</v>
      </c>
      <c r="K512" s="56">
        <v>1.0000000002037268E-2</v>
      </c>
    </row>
    <row r="513" spans="1:11">
      <c r="A513" s="56" t="s">
        <v>49</v>
      </c>
      <c r="B513" s="56" t="s">
        <v>1140</v>
      </c>
      <c r="C513" s="56" t="s">
        <v>1139</v>
      </c>
      <c r="D513" s="71">
        <v>589750.55000000005</v>
      </c>
      <c r="E513" s="56">
        <v>-48008.69</v>
      </c>
      <c r="F513" s="56">
        <v>541741.86</v>
      </c>
      <c r="G513" s="56">
        <v>-5448.88</v>
      </c>
      <c r="H513" s="56">
        <v>-5508.75</v>
      </c>
      <c r="I513" s="56">
        <v>-5508.76</v>
      </c>
      <c r="J513" s="56">
        <v>-59.869999999999891</v>
      </c>
      <c r="K513" s="56">
        <v>-1.0000000000218279E-2</v>
      </c>
    </row>
    <row r="514" spans="1:11">
      <c r="A514" s="56" t="s">
        <v>49</v>
      </c>
      <c r="B514" s="56" t="s">
        <v>1142</v>
      </c>
      <c r="C514" s="56" t="s">
        <v>1141</v>
      </c>
      <c r="D514" s="71">
        <v>2686641.44</v>
      </c>
      <c r="E514" s="56">
        <v>-218706.22</v>
      </c>
      <c r="F514" s="56">
        <v>2467935.2200000002</v>
      </c>
      <c r="G514" s="56">
        <v>-24822.66</v>
      </c>
      <c r="H514" s="56">
        <v>-25095.439999999999</v>
      </c>
      <c r="I514" s="56">
        <v>-25095.439999999999</v>
      </c>
      <c r="J514" s="56">
        <v>-272.77999999999884</v>
      </c>
      <c r="K514" s="56">
        <v>0</v>
      </c>
    </row>
    <row r="515" spans="1:11">
      <c r="A515" s="56" t="s">
        <v>49</v>
      </c>
      <c r="B515" s="56" t="s">
        <v>3419</v>
      </c>
      <c r="C515" s="56" t="s">
        <v>3418</v>
      </c>
      <c r="D515" s="71">
        <v>5180906.5</v>
      </c>
      <c r="E515" s="56">
        <v>-414297.41</v>
      </c>
      <c r="F515" s="56">
        <v>4766609.09</v>
      </c>
      <c r="G515" s="56">
        <v>-47947.199999999997</v>
      </c>
      <c r="H515" s="56">
        <v>-48474.09</v>
      </c>
      <c r="I515" s="56">
        <v>-48474.1</v>
      </c>
      <c r="J515" s="56">
        <v>-526.88999999999942</v>
      </c>
      <c r="K515" s="56">
        <v>-1.0000000002037268E-2</v>
      </c>
    </row>
    <row r="516" spans="1:11">
      <c r="A516" s="56" t="s">
        <v>49</v>
      </c>
      <c r="B516" s="56" t="s">
        <v>3421</v>
      </c>
      <c r="C516" s="56" t="s">
        <v>3420</v>
      </c>
      <c r="D516" s="71">
        <v>119888340</v>
      </c>
      <c r="E516" s="56">
        <v>-9587014.9399999995</v>
      </c>
      <c r="F516" s="56">
        <v>110301325.06</v>
      </c>
      <c r="G516" s="56">
        <v>-1109518.25</v>
      </c>
      <c r="H516" s="56">
        <v>-1121710.76</v>
      </c>
      <c r="I516" s="56">
        <v>-1121710.76</v>
      </c>
      <c r="J516" s="56">
        <v>-12192.510000000009</v>
      </c>
      <c r="K516" s="56">
        <v>0</v>
      </c>
    </row>
    <row r="517" spans="1:11">
      <c r="A517" s="56" t="s">
        <v>49</v>
      </c>
      <c r="B517" s="56" t="s">
        <v>1150</v>
      </c>
      <c r="C517" s="56" t="s">
        <v>1149</v>
      </c>
      <c r="D517" s="71">
        <v>82726</v>
      </c>
      <c r="E517" s="56">
        <v>-4521.6000000000004</v>
      </c>
      <c r="F517" s="56">
        <v>78204.399999999994</v>
      </c>
      <c r="G517" s="56">
        <v>-559.82000000000005</v>
      </c>
      <c r="H517" s="56">
        <v>-565.97</v>
      </c>
      <c r="I517" s="56">
        <v>-565.96</v>
      </c>
      <c r="J517" s="56">
        <v>-6.1499999999999773</v>
      </c>
      <c r="K517" s="56">
        <v>9.9999999999909051E-3</v>
      </c>
    </row>
    <row r="518" spans="1:11">
      <c r="A518" s="56" t="s">
        <v>49</v>
      </c>
      <c r="B518" s="56" t="s">
        <v>149</v>
      </c>
      <c r="C518" s="56" t="s">
        <v>1136</v>
      </c>
      <c r="D518" s="71">
        <v>1649640</v>
      </c>
      <c r="E518" s="56">
        <v>-134515.1</v>
      </c>
      <c r="F518" s="56">
        <v>1515124.9</v>
      </c>
      <c r="G518" s="56">
        <v>-15239.1</v>
      </c>
      <c r="H518" s="56">
        <v>-15406.56</v>
      </c>
      <c r="I518" s="56">
        <v>-15406.57</v>
      </c>
      <c r="J518" s="56">
        <v>-167.45999999999913</v>
      </c>
      <c r="K518" s="56">
        <v>-1.0000000000218279E-2</v>
      </c>
    </row>
    <row r="519" spans="1:11">
      <c r="A519" s="56" t="s">
        <v>49</v>
      </c>
      <c r="B519" s="56" t="s">
        <v>1144</v>
      </c>
      <c r="C519" s="56" t="s">
        <v>1143</v>
      </c>
      <c r="D519" s="71">
        <v>4936324.68</v>
      </c>
      <c r="E519" s="56">
        <v>-373431.01</v>
      </c>
      <c r="F519" s="56">
        <v>4562893.67</v>
      </c>
      <c r="G519" s="56">
        <v>-45910.35</v>
      </c>
      <c r="H519" s="56">
        <v>-46414.86</v>
      </c>
      <c r="I519" s="56">
        <v>-46414.86</v>
      </c>
      <c r="J519" s="56">
        <v>-504.51000000000204</v>
      </c>
      <c r="K519" s="56">
        <v>0</v>
      </c>
    </row>
    <row r="520" spans="1:11">
      <c r="A520" s="56" t="s">
        <v>49</v>
      </c>
      <c r="B520" s="56" t="s">
        <v>3525</v>
      </c>
      <c r="C520" s="56" t="s">
        <v>3524</v>
      </c>
      <c r="D520" s="71">
        <v>2498060</v>
      </c>
      <c r="E520" s="56">
        <v>-187436.81</v>
      </c>
      <c r="F520" s="56">
        <v>2310623.19</v>
      </c>
      <c r="G520" s="56">
        <v>-23249.62</v>
      </c>
      <c r="H520" s="56">
        <v>-23505.119999999999</v>
      </c>
      <c r="I520" s="56">
        <v>-23505.11</v>
      </c>
      <c r="J520" s="56">
        <v>-255.5</v>
      </c>
      <c r="K520" s="56">
        <v>9.9999999983992893E-3</v>
      </c>
    </row>
    <row r="521" spans="1:11">
      <c r="A521" s="56" t="s">
        <v>49</v>
      </c>
      <c r="B521" s="56" t="s">
        <v>3423</v>
      </c>
      <c r="C521" s="56" t="s">
        <v>3422</v>
      </c>
      <c r="D521" s="71">
        <v>159300</v>
      </c>
      <c r="E521" s="56">
        <v>-11455.7</v>
      </c>
      <c r="F521" s="56">
        <v>147844.29999999999</v>
      </c>
      <c r="G521" s="56">
        <v>-1397.41</v>
      </c>
      <c r="H521" s="56">
        <v>-1412.77</v>
      </c>
      <c r="I521" s="56">
        <v>-1412.77</v>
      </c>
      <c r="J521" s="56">
        <v>-15.3599999999999</v>
      </c>
      <c r="K521" s="56">
        <v>0</v>
      </c>
    </row>
    <row r="522" spans="1:11">
      <c r="A522" s="56" t="s">
        <v>49</v>
      </c>
      <c r="B522" s="56" t="s">
        <v>144</v>
      </c>
      <c r="C522" s="56" t="s">
        <v>147</v>
      </c>
      <c r="D522" s="71">
        <v>886136.31999999995</v>
      </c>
      <c r="E522" s="56">
        <v>-63724.49</v>
      </c>
      <c r="F522" s="56">
        <v>822411.83</v>
      </c>
      <c r="G522" s="56">
        <v>-7773.36</v>
      </c>
      <c r="H522" s="56">
        <v>-7858.79</v>
      </c>
      <c r="I522" s="56">
        <v>-7858.78</v>
      </c>
      <c r="J522" s="56">
        <v>-85.430000000000291</v>
      </c>
      <c r="K522" s="56">
        <v>1.0000000000218279E-2</v>
      </c>
    </row>
    <row r="523" spans="1:11">
      <c r="A523" s="56" t="s">
        <v>49</v>
      </c>
      <c r="B523" s="56" t="s">
        <v>144</v>
      </c>
      <c r="C523" s="56" t="s">
        <v>146</v>
      </c>
      <c r="D523" s="71">
        <v>15836456.65</v>
      </c>
      <c r="E523" s="56">
        <v>-1205335.8700000001</v>
      </c>
      <c r="F523" s="56">
        <v>14631120.779999999</v>
      </c>
      <c r="G523" s="56">
        <v>-147209.35999999999</v>
      </c>
      <c r="H523" s="56">
        <v>-148827.04999999999</v>
      </c>
      <c r="I523" s="56">
        <v>-148827.04999999999</v>
      </c>
      <c r="J523" s="56">
        <v>-1617.6900000000023</v>
      </c>
      <c r="K523" s="56">
        <v>0</v>
      </c>
    </row>
    <row r="524" spans="1:11">
      <c r="A524" s="56" t="s">
        <v>49</v>
      </c>
      <c r="B524" s="56" t="s">
        <v>144</v>
      </c>
      <c r="C524" s="56" t="s">
        <v>145</v>
      </c>
      <c r="D524" s="71">
        <v>286150</v>
      </c>
      <c r="E524" s="56">
        <v>-20577.830000000002</v>
      </c>
      <c r="F524" s="56">
        <v>265572.17</v>
      </c>
      <c r="G524" s="56">
        <v>-2510.16</v>
      </c>
      <c r="H524" s="56">
        <v>-2537.75</v>
      </c>
      <c r="I524" s="56">
        <v>-2537.75</v>
      </c>
      <c r="J524" s="56">
        <v>-27.590000000000146</v>
      </c>
      <c r="K524" s="56">
        <v>0</v>
      </c>
    </row>
    <row r="525" spans="1:11">
      <c r="A525" s="56" t="s">
        <v>49</v>
      </c>
      <c r="B525" s="56" t="s">
        <v>3303</v>
      </c>
      <c r="C525" s="56" t="s">
        <v>3302</v>
      </c>
      <c r="D525" s="71">
        <v>259556.06</v>
      </c>
      <c r="E525" s="56">
        <v>-19834.349999999999</v>
      </c>
      <c r="F525" s="56">
        <v>239721.71</v>
      </c>
      <c r="G525" s="56">
        <v>-2459.0300000000002</v>
      </c>
      <c r="H525" s="56">
        <v>-2486.0500000000002</v>
      </c>
      <c r="I525" s="56">
        <v>-2486.0500000000002</v>
      </c>
      <c r="J525" s="56">
        <v>-27.019999999999982</v>
      </c>
      <c r="K525" s="56">
        <v>0</v>
      </c>
    </row>
    <row r="526" spans="1:11">
      <c r="A526" s="56" t="s">
        <v>49</v>
      </c>
      <c r="B526" s="56" t="s">
        <v>1146</v>
      </c>
      <c r="C526" s="56" t="s">
        <v>1145</v>
      </c>
      <c r="D526" s="71">
        <v>228000</v>
      </c>
      <c r="E526" s="56">
        <v>-17451.2</v>
      </c>
      <c r="F526" s="56">
        <v>210548.8</v>
      </c>
      <c r="G526" s="56">
        <v>-2118.36</v>
      </c>
      <c r="H526" s="56">
        <v>-2141.63</v>
      </c>
      <c r="I526" s="56">
        <v>-2141.64</v>
      </c>
      <c r="J526" s="56">
        <v>-23.269999999999982</v>
      </c>
      <c r="K526" s="56">
        <v>-9.9999999997635314E-3</v>
      </c>
    </row>
    <row r="527" spans="1:11">
      <c r="A527" s="56" t="s">
        <v>49</v>
      </c>
      <c r="B527" s="56" t="s">
        <v>1148</v>
      </c>
      <c r="C527" s="56" t="s">
        <v>1147</v>
      </c>
      <c r="D527" s="71">
        <v>776204</v>
      </c>
      <c r="E527" s="56">
        <v>-58347.24</v>
      </c>
      <c r="F527" s="56">
        <v>717856.76</v>
      </c>
      <c r="G527" s="56">
        <v>-7223.06</v>
      </c>
      <c r="H527" s="56">
        <v>-7302.42</v>
      </c>
      <c r="I527" s="56">
        <v>-7302.43</v>
      </c>
      <c r="J527" s="56">
        <v>-79.359999999999673</v>
      </c>
      <c r="K527" s="56">
        <v>-1.0000000000218279E-2</v>
      </c>
    </row>
    <row r="528" spans="1:11">
      <c r="A528" s="56" t="s">
        <v>49</v>
      </c>
      <c r="B528" s="56" t="s">
        <v>2918</v>
      </c>
      <c r="C528" s="56" t="s">
        <v>2917</v>
      </c>
      <c r="D528" s="71">
        <v>214760</v>
      </c>
      <c r="E528" s="56">
        <v>-16121.99</v>
      </c>
      <c r="F528" s="56">
        <v>198638.01</v>
      </c>
      <c r="G528" s="56">
        <v>-2034.86</v>
      </c>
      <c r="H528" s="56">
        <v>-2057.21</v>
      </c>
      <c r="I528" s="56">
        <v>-2057.2199999999998</v>
      </c>
      <c r="J528" s="56">
        <v>-22.350000000000136</v>
      </c>
      <c r="K528" s="56">
        <v>-9.9999999997635314E-3</v>
      </c>
    </row>
    <row r="529" spans="1:11">
      <c r="A529" s="56" t="s">
        <v>49</v>
      </c>
      <c r="B529" s="56" t="s">
        <v>3425</v>
      </c>
      <c r="C529" s="56" t="s">
        <v>3424</v>
      </c>
      <c r="D529" s="71">
        <v>7057418.96</v>
      </c>
      <c r="E529" s="56">
        <v>-1242161.26</v>
      </c>
      <c r="F529" s="56">
        <v>5815257.7000000002</v>
      </c>
      <c r="G529" s="56">
        <v>-167197.17000000001</v>
      </c>
      <c r="H529" s="56">
        <v>-169034.51</v>
      </c>
      <c r="I529" s="56">
        <v>-169034.5</v>
      </c>
      <c r="J529" s="56">
        <v>-1837.3399999999965</v>
      </c>
      <c r="K529" s="56">
        <v>1.0000000009313226E-2</v>
      </c>
    </row>
    <row r="530" spans="1:11">
      <c r="A530" s="56" t="s">
        <v>49</v>
      </c>
      <c r="B530" s="56" t="s">
        <v>3427</v>
      </c>
      <c r="C530" s="56" t="s">
        <v>3426</v>
      </c>
      <c r="D530" s="71">
        <v>3254932.2</v>
      </c>
      <c r="E530" s="56">
        <v>-384163.93</v>
      </c>
      <c r="F530" s="56">
        <v>2870768.27</v>
      </c>
      <c r="G530" s="56">
        <v>-51403.83</v>
      </c>
      <c r="H530" s="56">
        <v>-51968.71</v>
      </c>
      <c r="I530" s="56">
        <v>-51968.71</v>
      </c>
      <c r="J530" s="56">
        <v>-564.87999999999738</v>
      </c>
      <c r="K530" s="56">
        <v>0</v>
      </c>
    </row>
    <row r="531" spans="1:11">
      <c r="A531" s="56" t="s">
        <v>49</v>
      </c>
      <c r="B531" s="56" t="s">
        <v>6853</v>
      </c>
      <c r="C531" s="56" t="s">
        <v>3428</v>
      </c>
      <c r="D531" s="71">
        <v>25011643.050000001</v>
      </c>
      <c r="E531" s="56">
        <v>-1760747.59</v>
      </c>
      <c r="F531" s="56">
        <v>23250895.460000001</v>
      </c>
      <c r="G531" s="56">
        <v>-236982.54</v>
      </c>
      <c r="H531" s="56">
        <v>-239586.75</v>
      </c>
      <c r="I531" s="56">
        <v>-239586.74</v>
      </c>
      <c r="J531" s="56">
        <v>-2604.2099999999919</v>
      </c>
      <c r="K531" s="56">
        <v>1.0000000009313226E-2</v>
      </c>
    </row>
    <row r="532" spans="1:11">
      <c r="A532" s="56" t="s">
        <v>49</v>
      </c>
      <c r="B532" s="56" t="s">
        <v>3430</v>
      </c>
      <c r="C532" s="56" t="s">
        <v>3429</v>
      </c>
      <c r="D532" s="71">
        <v>4109120.79</v>
      </c>
      <c r="E532" s="56">
        <v>-289270.26</v>
      </c>
      <c r="F532" s="56">
        <v>3819850.53</v>
      </c>
      <c r="G532" s="56">
        <v>-38933.46</v>
      </c>
      <c r="H532" s="56">
        <v>-39361.31</v>
      </c>
      <c r="I532" s="56">
        <v>-39361.300000000003</v>
      </c>
      <c r="J532" s="56">
        <v>-427.84999999999854</v>
      </c>
      <c r="K532" s="56">
        <v>9.9999999947613105E-3</v>
      </c>
    </row>
    <row r="533" spans="1:11">
      <c r="A533" s="56" t="s">
        <v>49</v>
      </c>
      <c r="B533" s="56" t="s">
        <v>3432</v>
      </c>
      <c r="C533" s="56" t="s">
        <v>3431</v>
      </c>
      <c r="D533" s="71">
        <v>12952452.9</v>
      </c>
      <c r="E533" s="56">
        <v>-984386.42</v>
      </c>
      <c r="F533" s="56">
        <v>11968066.48</v>
      </c>
      <c r="G533" s="56">
        <v>-122711.18</v>
      </c>
      <c r="H533" s="56">
        <v>-124059.66</v>
      </c>
      <c r="I533" s="56">
        <v>-124059.66</v>
      </c>
      <c r="J533" s="56">
        <v>-1348.4800000000105</v>
      </c>
      <c r="K533" s="56">
        <v>0</v>
      </c>
    </row>
    <row r="534" spans="1:11">
      <c r="A534" s="56" t="s">
        <v>49</v>
      </c>
      <c r="B534" s="56" t="s">
        <v>6000</v>
      </c>
      <c r="C534" s="56" t="s">
        <v>5999</v>
      </c>
      <c r="D534" s="71">
        <v>66080</v>
      </c>
      <c r="E534" s="56">
        <v>-4651.84</v>
      </c>
      <c r="F534" s="56">
        <v>61428.160000000003</v>
      </c>
      <c r="G534" s="56">
        <v>-626.1</v>
      </c>
      <c r="H534" s="56">
        <v>-632.98</v>
      </c>
      <c r="I534" s="56">
        <v>-632.98</v>
      </c>
      <c r="J534" s="56">
        <v>-6.8799999999999955</v>
      </c>
      <c r="K534" s="56">
        <v>0</v>
      </c>
    </row>
    <row r="535" spans="1:11">
      <c r="A535" s="56" t="s">
        <v>49</v>
      </c>
      <c r="B535" s="56" t="s">
        <v>6005</v>
      </c>
      <c r="C535" s="56" t="s">
        <v>6004</v>
      </c>
      <c r="D535" s="71">
        <v>878864</v>
      </c>
      <c r="E535" s="56">
        <v>-57397.81</v>
      </c>
      <c r="F535" s="56">
        <v>821466.19</v>
      </c>
      <c r="G535" s="56">
        <v>-8327.01</v>
      </c>
      <c r="H535" s="56">
        <v>-8418.51</v>
      </c>
      <c r="I535" s="56">
        <v>-8418.52</v>
      </c>
      <c r="J535" s="56">
        <v>-91.5</v>
      </c>
      <c r="K535" s="56">
        <v>-1.0000000000218279E-2</v>
      </c>
    </row>
    <row r="536" spans="1:11">
      <c r="A536" s="56" t="s">
        <v>49</v>
      </c>
      <c r="B536" s="56" t="s">
        <v>6007</v>
      </c>
      <c r="C536" s="56" t="s">
        <v>6006</v>
      </c>
      <c r="D536" s="71">
        <v>3381889.44</v>
      </c>
      <c r="E536" s="56">
        <v>-195584.21</v>
      </c>
      <c r="F536" s="56">
        <v>3186305.23</v>
      </c>
      <c r="G536" s="56">
        <v>-32041.8</v>
      </c>
      <c r="H536" s="56">
        <v>-32393.91</v>
      </c>
      <c r="I536" s="56">
        <v>-32393.9</v>
      </c>
      <c r="J536" s="56">
        <v>-352.11000000000058</v>
      </c>
      <c r="K536" s="56">
        <v>9.9999999983992893E-3</v>
      </c>
    </row>
    <row r="537" spans="1:11">
      <c r="A537" s="56" t="s">
        <v>49</v>
      </c>
      <c r="B537" s="56" t="s">
        <v>6009</v>
      </c>
      <c r="C537" s="56" t="s">
        <v>6008</v>
      </c>
      <c r="D537" s="71">
        <v>3046689.2</v>
      </c>
      <c r="E537" s="56">
        <v>-182525.82</v>
      </c>
      <c r="F537" s="56">
        <v>2864163.38</v>
      </c>
      <c r="G537" s="56">
        <v>-28866.12</v>
      </c>
      <c r="H537" s="56">
        <v>-29183.32</v>
      </c>
      <c r="I537" s="56">
        <v>-29183.33</v>
      </c>
      <c r="J537" s="56">
        <v>-317.20000000000073</v>
      </c>
      <c r="K537" s="56">
        <v>-1.0000000002037268E-2</v>
      </c>
    </row>
    <row r="538" spans="1:11">
      <c r="A538" s="56" t="s">
        <v>49</v>
      </c>
      <c r="B538" s="56" t="s">
        <v>6016</v>
      </c>
      <c r="C538" s="56" t="s">
        <v>6015</v>
      </c>
      <c r="D538" s="71">
        <v>6730352.7599999998</v>
      </c>
      <c r="E538" s="56">
        <v>-391331.86</v>
      </c>
      <c r="F538" s="56">
        <v>6339020.9000000004</v>
      </c>
      <c r="G538" s="56">
        <v>-63766.96</v>
      </c>
      <c r="H538" s="56">
        <v>-64467.7</v>
      </c>
      <c r="I538" s="56">
        <v>-64467.7</v>
      </c>
      <c r="J538" s="56">
        <v>-700.73999999999796</v>
      </c>
      <c r="K538" s="56">
        <v>0</v>
      </c>
    </row>
    <row r="539" spans="1:11">
      <c r="A539" s="56" t="s">
        <v>49</v>
      </c>
      <c r="B539" s="56" t="s">
        <v>5986</v>
      </c>
      <c r="C539" s="56" t="s">
        <v>5985</v>
      </c>
      <c r="D539" s="71">
        <v>3424655</v>
      </c>
      <c r="E539" s="56">
        <v>-506733.14</v>
      </c>
      <c r="F539" s="56">
        <v>2917921.86</v>
      </c>
      <c r="G539" s="56">
        <v>-81125.84</v>
      </c>
      <c r="H539" s="56">
        <v>-82017.33</v>
      </c>
      <c r="I539" s="56">
        <v>-82017.33</v>
      </c>
      <c r="J539" s="56">
        <v>-891.49000000000524</v>
      </c>
      <c r="K539" s="56">
        <v>0</v>
      </c>
    </row>
    <row r="540" spans="1:11">
      <c r="A540" s="56" t="s">
        <v>49</v>
      </c>
      <c r="B540" s="56" t="s">
        <v>6492</v>
      </c>
      <c r="C540" s="56" t="s">
        <v>6491</v>
      </c>
      <c r="D540" s="71">
        <v>17682204.149999999</v>
      </c>
      <c r="E540" s="56">
        <v>-960185.49</v>
      </c>
      <c r="F540" s="56">
        <v>16722018.66</v>
      </c>
      <c r="G540" s="56">
        <v>-167528.73000000001</v>
      </c>
      <c r="H540" s="56">
        <v>-169369.71</v>
      </c>
      <c r="I540" s="56">
        <v>-169369.7</v>
      </c>
      <c r="J540" s="56">
        <v>-1840.9799999999814</v>
      </c>
      <c r="K540" s="56">
        <v>9.9999999802093953E-3</v>
      </c>
    </row>
    <row r="541" spans="1:11">
      <c r="A541" s="56" t="s">
        <v>49</v>
      </c>
      <c r="B541" s="56" t="s">
        <v>6498</v>
      </c>
      <c r="C541" s="56" t="s">
        <v>6493</v>
      </c>
      <c r="D541" s="71">
        <v>20038046.960000001</v>
      </c>
      <c r="E541" s="56">
        <v>-2713530.93</v>
      </c>
      <c r="F541" s="56">
        <v>17324516.030000001</v>
      </c>
      <c r="G541" s="56">
        <v>-395568</v>
      </c>
      <c r="H541" s="56">
        <v>-399914.9</v>
      </c>
      <c r="I541" s="56">
        <v>-399914.91</v>
      </c>
      <c r="J541" s="56">
        <v>-4346.9000000000233</v>
      </c>
      <c r="K541" s="56">
        <v>-9.9999999511055648E-3</v>
      </c>
    </row>
    <row r="542" spans="1:11">
      <c r="A542" s="56" t="s">
        <v>49</v>
      </c>
      <c r="B542" s="56" t="s">
        <v>6503</v>
      </c>
      <c r="C542" s="56" t="s">
        <v>6502</v>
      </c>
      <c r="D542" s="71">
        <v>228234.33</v>
      </c>
      <c r="E542" s="56">
        <v>-11350.9</v>
      </c>
      <c r="F542" s="56">
        <v>216883.43</v>
      </c>
      <c r="G542" s="56">
        <v>-2162.36</v>
      </c>
      <c r="H542" s="56">
        <v>-2186.12</v>
      </c>
      <c r="I542" s="56">
        <v>-2186.12</v>
      </c>
      <c r="J542" s="56">
        <v>-23.759999999999764</v>
      </c>
      <c r="K542" s="56">
        <v>0</v>
      </c>
    </row>
    <row r="543" spans="1:11">
      <c r="A543" s="56" t="s">
        <v>49</v>
      </c>
      <c r="B543" s="56" t="s">
        <v>3269</v>
      </c>
      <c r="C543" s="56" t="s">
        <v>6504</v>
      </c>
      <c r="D543" s="71">
        <v>586840</v>
      </c>
      <c r="E543" s="56">
        <v>-29185.63</v>
      </c>
      <c r="F543" s="56">
        <v>557654.37</v>
      </c>
      <c r="G543" s="56">
        <v>-5559.9</v>
      </c>
      <c r="H543" s="56">
        <v>-5620.99</v>
      </c>
      <c r="I543" s="56">
        <v>-5621</v>
      </c>
      <c r="J543" s="56">
        <v>-61.090000000000146</v>
      </c>
      <c r="K543" s="56">
        <v>-1.0000000000218279E-2</v>
      </c>
    </row>
    <row r="544" spans="1:11">
      <c r="A544" s="56" t="s">
        <v>49</v>
      </c>
      <c r="B544" s="56" t="s">
        <v>6506</v>
      </c>
      <c r="C544" s="56" t="s">
        <v>6505</v>
      </c>
      <c r="D544" s="71">
        <v>1693.15</v>
      </c>
      <c r="E544" s="56">
        <v>-84.2</v>
      </c>
      <c r="F544" s="56">
        <v>1608.95</v>
      </c>
      <c r="G544" s="56">
        <v>-16.04</v>
      </c>
      <c r="H544" s="56">
        <v>-16.22</v>
      </c>
      <c r="I544" s="56">
        <v>-16.22</v>
      </c>
      <c r="J544" s="56">
        <v>-0.17999999999999972</v>
      </c>
      <c r="K544" s="56">
        <v>0</v>
      </c>
    </row>
    <row r="545" spans="1:11">
      <c r="A545" s="56" t="s">
        <v>49</v>
      </c>
      <c r="B545" s="56" t="s">
        <v>6508</v>
      </c>
      <c r="C545" s="56" t="s">
        <v>6507</v>
      </c>
      <c r="D545" s="71">
        <v>6772.57</v>
      </c>
      <c r="E545" s="56">
        <v>-336.83</v>
      </c>
      <c r="F545" s="56">
        <v>6435.74</v>
      </c>
      <c r="G545" s="56">
        <v>-64.17</v>
      </c>
      <c r="H545" s="56">
        <v>-64.87</v>
      </c>
      <c r="I545" s="56">
        <v>-64.87</v>
      </c>
      <c r="J545" s="56">
        <v>-0.70000000000000284</v>
      </c>
      <c r="K545" s="56">
        <v>0</v>
      </c>
    </row>
    <row r="546" spans="1:11">
      <c r="A546" s="56" t="s">
        <v>49</v>
      </c>
      <c r="B546" s="56" t="s">
        <v>3279</v>
      </c>
      <c r="C546" s="56" t="s">
        <v>6509</v>
      </c>
      <c r="D546" s="71">
        <v>11851.91</v>
      </c>
      <c r="E546" s="56">
        <v>-589.44000000000005</v>
      </c>
      <c r="F546" s="56">
        <v>11262.47</v>
      </c>
      <c r="G546" s="56">
        <v>-112.29</v>
      </c>
      <c r="H546" s="56">
        <v>-113.52</v>
      </c>
      <c r="I546" s="56">
        <v>-113.52</v>
      </c>
      <c r="J546" s="56">
        <v>-1.2299999999999898</v>
      </c>
      <c r="K546" s="56">
        <v>0</v>
      </c>
    </row>
    <row r="547" spans="1:11">
      <c r="A547" s="56" t="s">
        <v>49</v>
      </c>
      <c r="B547" s="56" t="s">
        <v>6511</v>
      </c>
      <c r="C547" s="56" t="s">
        <v>6510</v>
      </c>
      <c r="D547" s="71">
        <v>8465.68</v>
      </c>
      <c r="E547" s="56">
        <v>-421.03</v>
      </c>
      <c r="F547" s="56">
        <v>8044.65</v>
      </c>
      <c r="G547" s="56">
        <v>-80.209999999999994</v>
      </c>
      <c r="H547" s="56">
        <v>-81.08</v>
      </c>
      <c r="I547" s="56">
        <v>-81.09</v>
      </c>
      <c r="J547" s="56">
        <v>-0.87000000000000455</v>
      </c>
      <c r="K547" s="56">
        <v>-1.0000000000005116E-2</v>
      </c>
    </row>
    <row r="548" spans="1:11">
      <c r="A548" s="56" t="s">
        <v>49</v>
      </c>
      <c r="B548" s="56" t="s">
        <v>6513</v>
      </c>
      <c r="C548" s="56" t="s">
        <v>6512</v>
      </c>
      <c r="D548" s="71">
        <v>6772.57</v>
      </c>
      <c r="E548" s="56">
        <v>-336.83</v>
      </c>
      <c r="F548" s="56">
        <v>6435.74</v>
      </c>
      <c r="G548" s="56">
        <v>-64.17</v>
      </c>
      <c r="H548" s="56">
        <v>-64.87</v>
      </c>
      <c r="I548" s="56">
        <v>-64.87</v>
      </c>
      <c r="J548" s="56">
        <v>-0.70000000000000284</v>
      </c>
      <c r="K548" s="56">
        <v>0</v>
      </c>
    </row>
    <row r="549" spans="1:11">
      <c r="A549" s="56" t="s">
        <v>49</v>
      </c>
      <c r="B549" s="56" t="s">
        <v>3247</v>
      </c>
      <c r="C549" s="56" t="s">
        <v>6514</v>
      </c>
      <c r="D549" s="71">
        <v>157800.01999999999</v>
      </c>
      <c r="E549" s="56">
        <v>-7847.96</v>
      </c>
      <c r="F549" s="56">
        <v>149952.06</v>
      </c>
      <c r="G549" s="56">
        <v>-1495.04</v>
      </c>
      <c r="H549" s="56">
        <v>-1511.48</v>
      </c>
      <c r="I549" s="56">
        <v>-1511.47</v>
      </c>
      <c r="J549" s="56">
        <v>-16.440000000000055</v>
      </c>
      <c r="K549" s="56">
        <v>9.9999999999909051E-3</v>
      </c>
    </row>
    <row r="550" spans="1:11">
      <c r="A550" s="56" t="s">
        <v>49</v>
      </c>
      <c r="B550" s="56" t="s">
        <v>3249</v>
      </c>
      <c r="C550" s="56" t="s">
        <v>6515</v>
      </c>
      <c r="D550" s="71">
        <v>142900.43</v>
      </c>
      <c r="E550" s="56">
        <v>-7106.94</v>
      </c>
      <c r="F550" s="56">
        <v>135793.49</v>
      </c>
      <c r="G550" s="56">
        <v>-1353.88</v>
      </c>
      <c r="H550" s="56">
        <v>-1368.76</v>
      </c>
      <c r="I550" s="56">
        <v>-1368.76</v>
      </c>
      <c r="J550" s="56">
        <v>-14.879999999999882</v>
      </c>
      <c r="K550" s="56">
        <v>0</v>
      </c>
    </row>
    <row r="551" spans="1:11">
      <c r="A551" s="56" t="s">
        <v>49</v>
      </c>
      <c r="B551" s="56" t="s">
        <v>6517</v>
      </c>
      <c r="C551" s="56" t="s">
        <v>6516</v>
      </c>
      <c r="D551" s="71">
        <v>74836.479999999996</v>
      </c>
      <c r="E551" s="56">
        <v>-3721.88</v>
      </c>
      <c r="F551" s="56">
        <v>71114.600000000006</v>
      </c>
      <c r="G551" s="56">
        <v>-709.02</v>
      </c>
      <c r="H551" s="56">
        <v>-716.82</v>
      </c>
      <c r="I551" s="56">
        <v>-716.81</v>
      </c>
      <c r="J551" s="56">
        <v>-7.8000000000000682</v>
      </c>
      <c r="K551" s="56">
        <v>1.0000000000104592E-2</v>
      </c>
    </row>
    <row r="552" spans="1:11">
      <c r="A552" s="56" t="s">
        <v>49</v>
      </c>
      <c r="B552" s="56" t="s">
        <v>6492</v>
      </c>
      <c r="C552" s="56" t="s">
        <v>6494</v>
      </c>
      <c r="D552" s="71">
        <v>10774313.199999999</v>
      </c>
      <c r="E552" s="56">
        <v>-585070.68000000005</v>
      </c>
      <c r="F552" s="56">
        <v>10189242.52</v>
      </c>
      <c r="G552" s="56">
        <v>-102080.43</v>
      </c>
      <c r="H552" s="56">
        <v>-103202.19</v>
      </c>
      <c r="I552" s="56">
        <v>-103202.2</v>
      </c>
      <c r="J552" s="56">
        <v>-1121.7600000000093</v>
      </c>
      <c r="K552" s="56">
        <v>-9.9999999947613105E-3</v>
      </c>
    </row>
    <row r="553" spans="1:11">
      <c r="A553" s="56" t="s">
        <v>49</v>
      </c>
      <c r="B553" s="56" t="s">
        <v>3271</v>
      </c>
      <c r="C553" s="56" t="s">
        <v>6518</v>
      </c>
      <c r="D553" s="71">
        <v>23026.61</v>
      </c>
      <c r="E553" s="56">
        <v>-1145.19</v>
      </c>
      <c r="F553" s="56">
        <v>21881.42</v>
      </c>
      <c r="G553" s="56">
        <v>-218.16</v>
      </c>
      <c r="H553" s="56">
        <v>-220.56</v>
      </c>
      <c r="I553" s="56">
        <v>-220.56</v>
      </c>
      <c r="J553" s="56">
        <v>-2.4000000000000057</v>
      </c>
      <c r="K553" s="56">
        <v>0</v>
      </c>
    </row>
    <row r="554" spans="1:11">
      <c r="A554" s="56" t="s">
        <v>49</v>
      </c>
      <c r="B554" s="56" t="s">
        <v>6520</v>
      </c>
      <c r="C554" s="56" t="s">
        <v>6519</v>
      </c>
      <c r="D554" s="71">
        <v>19640.36</v>
      </c>
      <c r="E554" s="56">
        <v>-976.79</v>
      </c>
      <c r="F554" s="56">
        <v>18663.57</v>
      </c>
      <c r="G554" s="56">
        <v>-186.08</v>
      </c>
      <c r="H554" s="56">
        <v>-188.12</v>
      </c>
      <c r="I554" s="56">
        <v>-188.13</v>
      </c>
      <c r="J554" s="56">
        <v>-2.039999999999992</v>
      </c>
      <c r="K554" s="56">
        <v>-9.9999999999909051E-3</v>
      </c>
    </row>
    <row r="555" spans="1:11">
      <c r="A555" s="56" t="s">
        <v>49</v>
      </c>
      <c r="B555" s="56" t="s">
        <v>6522</v>
      </c>
      <c r="C555" s="56" t="s">
        <v>6521</v>
      </c>
      <c r="D555" s="71">
        <v>72466.11</v>
      </c>
      <c r="E555" s="56">
        <v>-3604</v>
      </c>
      <c r="F555" s="56">
        <v>68862.11</v>
      </c>
      <c r="G555" s="56">
        <v>-686.57</v>
      </c>
      <c r="H555" s="56">
        <v>-694.11</v>
      </c>
      <c r="I555" s="56">
        <v>-694.11</v>
      </c>
      <c r="J555" s="56">
        <v>-7.5399999999999636</v>
      </c>
      <c r="K555" s="56">
        <v>0</v>
      </c>
    </row>
    <row r="556" spans="1:11">
      <c r="A556" s="56" t="s">
        <v>49</v>
      </c>
      <c r="B556" s="56" t="s">
        <v>6524</v>
      </c>
      <c r="C556" s="56" t="s">
        <v>6523</v>
      </c>
      <c r="D556" s="71">
        <v>281398.74</v>
      </c>
      <c r="E556" s="56">
        <v>-13994.96</v>
      </c>
      <c r="F556" s="56">
        <v>267403.78000000003</v>
      </c>
      <c r="G556" s="56">
        <v>-2666.06</v>
      </c>
      <c r="H556" s="56">
        <v>-2695.35</v>
      </c>
      <c r="I556" s="56">
        <v>-2695.35</v>
      </c>
      <c r="J556" s="56">
        <v>-29.289999999999964</v>
      </c>
      <c r="K556" s="56">
        <v>0</v>
      </c>
    </row>
    <row r="557" spans="1:11">
      <c r="A557" s="56" t="s">
        <v>49</v>
      </c>
      <c r="B557" s="56" t="s">
        <v>6526</v>
      </c>
      <c r="C557" s="56" t="s">
        <v>6525</v>
      </c>
      <c r="D557" s="71">
        <v>137821.07</v>
      </c>
      <c r="E557" s="56">
        <v>-6854.33</v>
      </c>
      <c r="F557" s="56">
        <v>130966.74</v>
      </c>
      <c r="G557" s="56">
        <v>-1305.76</v>
      </c>
      <c r="H557" s="56">
        <v>-1320.1</v>
      </c>
      <c r="I557" s="56">
        <v>-1320.11</v>
      </c>
      <c r="J557" s="56">
        <v>-14.339999999999918</v>
      </c>
      <c r="K557" s="56">
        <v>-9.9999999999909051E-3</v>
      </c>
    </row>
    <row r="558" spans="1:11">
      <c r="A558" s="56" t="s">
        <v>49</v>
      </c>
      <c r="B558" s="56" t="s">
        <v>6528</v>
      </c>
      <c r="C558" s="56" t="s">
        <v>6527</v>
      </c>
      <c r="D558" s="71">
        <v>47407.7</v>
      </c>
      <c r="E558" s="56">
        <v>-2357.75</v>
      </c>
      <c r="F558" s="56">
        <v>45049.95</v>
      </c>
      <c r="G558" s="56">
        <v>-449.15</v>
      </c>
      <c r="H558" s="56">
        <v>-454.09</v>
      </c>
      <c r="I558" s="56">
        <v>-454.1</v>
      </c>
      <c r="J558" s="56">
        <v>-4.9399999999999977</v>
      </c>
      <c r="K558" s="56">
        <v>-1.0000000000047748E-2</v>
      </c>
    </row>
    <row r="559" spans="1:11">
      <c r="A559" s="56" t="s">
        <v>49</v>
      </c>
      <c r="B559" s="56" t="s">
        <v>6530</v>
      </c>
      <c r="C559" s="56" t="s">
        <v>6529</v>
      </c>
      <c r="D559" s="71">
        <v>33862.68</v>
      </c>
      <c r="E559" s="56">
        <v>-1684.12</v>
      </c>
      <c r="F559" s="56">
        <v>32178.560000000001</v>
      </c>
      <c r="G559" s="56">
        <v>-320.83</v>
      </c>
      <c r="H559" s="56">
        <v>-324.35000000000002</v>
      </c>
      <c r="I559" s="56">
        <v>-324.35000000000002</v>
      </c>
      <c r="J559" s="56">
        <v>-3.5200000000000387</v>
      </c>
      <c r="K559" s="56">
        <v>0</v>
      </c>
    </row>
    <row r="560" spans="1:11">
      <c r="A560" s="56" t="s">
        <v>49</v>
      </c>
      <c r="B560" s="56" t="s">
        <v>6532</v>
      </c>
      <c r="C560" s="56" t="s">
        <v>6531</v>
      </c>
      <c r="D560" s="71">
        <v>5756.62</v>
      </c>
      <c r="E560" s="56">
        <v>-286.3</v>
      </c>
      <c r="F560" s="56">
        <v>5470.32</v>
      </c>
      <c r="G560" s="56">
        <v>-54.54</v>
      </c>
      <c r="H560" s="56">
        <v>-55.14</v>
      </c>
      <c r="I560" s="56">
        <v>-55.14</v>
      </c>
      <c r="J560" s="56">
        <v>-0.60000000000000142</v>
      </c>
      <c r="K560" s="56">
        <v>0</v>
      </c>
    </row>
    <row r="561" spans="1:11">
      <c r="A561" s="56" t="s">
        <v>49</v>
      </c>
      <c r="B561" s="56" t="s">
        <v>6534</v>
      </c>
      <c r="C561" s="56" t="s">
        <v>6533</v>
      </c>
      <c r="D561" s="71">
        <v>31153.64</v>
      </c>
      <c r="E561" s="56">
        <v>-1549.38</v>
      </c>
      <c r="F561" s="56">
        <v>29604.26</v>
      </c>
      <c r="G561" s="56">
        <v>-295.16000000000003</v>
      </c>
      <c r="H561" s="56">
        <v>-298.39999999999998</v>
      </c>
      <c r="I561" s="56">
        <v>-298.39999999999998</v>
      </c>
      <c r="J561" s="56">
        <v>-3.2399999999999523</v>
      </c>
      <c r="K561" s="56">
        <v>0</v>
      </c>
    </row>
    <row r="562" spans="1:11">
      <c r="A562" s="56" t="s">
        <v>49</v>
      </c>
      <c r="B562" s="56" t="s">
        <v>6536</v>
      </c>
      <c r="C562" s="56" t="s">
        <v>6535</v>
      </c>
      <c r="D562" s="71">
        <v>51809.87</v>
      </c>
      <c r="E562" s="56">
        <v>-2576.69</v>
      </c>
      <c r="F562" s="56">
        <v>49233.18</v>
      </c>
      <c r="G562" s="56">
        <v>-490.86</v>
      </c>
      <c r="H562" s="56">
        <v>-496.26</v>
      </c>
      <c r="I562" s="56">
        <v>-496.25</v>
      </c>
      <c r="J562" s="56">
        <v>-5.3999999999999773</v>
      </c>
      <c r="K562" s="56">
        <v>9.9999999999909051E-3</v>
      </c>
    </row>
    <row r="563" spans="1:11">
      <c r="A563" s="56" t="s">
        <v>49</v>
      </c>
      <c r="B563" s="56" t="s">
        <v>6538</v>
      </c>
      <c r="C563" s="56" t="s">
        <v>6537</v>
      </c>
      <c r="D563" s="71">
        <v>41651.07</v>
      </c>
      <c r="E563" s="56">
        <v>-2071.46</v>
      </c>
      <c r="F563" s="56">
        <v>39579.61</v>
      </c>
      <c r="G563" s="56">
        <v>-394.61</v>
      </c>
      <c r="H563" s="56">
        <v>-398.96</v>
      </c>
      <c r="I563" s="56">
        <v>-398.95</v>
      </c>
      <c r="J563" s="56">
        <v>-4.3499999999999659</v>
      </c>
      <c r="K563" s="56">
        <v>9.9999999999909051E-3</v>
      </c>
    </row>
    <row r="564" spans="1:11">
      <c r="A564" s="56" t="s">
        <v>49</v>
      </c>
      <c r="B564" s="56" t="s">
        <v>6540</v>
      </c>
      <c r="C564" s="56" t="s">
        <v>6539</v>
      </c>
      <c r="D564" s="71">
        <v>64677.68</v>
      </c>
      <c r="E564" s="56">
        <v>-3216.65</v>
      </c>
      <c r="F564" s="56">
        <v>61461.03</v>
      </c>
      <c r="G564" s="56">
        <v>-612.78</v>
      </c>
      <c r="H564" s="56">
        <v>-619.51</v>
      </c>
      <c r="I564" s="56">
        <v>-619.5</v>
      </c>
      <c r="J564" s="56">
        <v>-6.7300000000000182</v>
      </c>
      <c r="K564" s="56">
        <v>9.9999999999909051E-3</v>
      </c>
    </row>
    <row r="565" spans="1:11">
      <c r="A565" s="56" t="s">
        <v>49</v>
      </c>
      <c r="B565" s="56" t="s">
        <v>6542</v>
      </c>
      <c r="C565" s="56" t="s">
        <v>6541</v>
      </c>
      <c r="D565" s="71">
        <v>64677.68</v>
      </c>
      <c r="E565" s="56">
        <v>-3216.65</v>
      </c>
      <c r="F565" s="56">
        <v>61461.03</v>
      </c>
      <c r="G565" s="56">
        <v>-612.78</v>
      </c>
      <c r="H565" s="56">
        <v>-619.51</v>
      </c>
      <c r="I565" s="56">
        <v>-619.5</v>
      </c>
      <c r="J565" s="56">
        <v>-6.7300000000000182</v>
      </c>
      <c r="K565" s="56">
        <v>9.9999999999909051E-3</v>
      </c>
    </row>
    <row r="566" spans="1:11">
      <c r="A566" s="56" t="s">
        <v>49</v>
      </c>
      <c r="B566" s="56" t="s">
        <v>6544</v>
      </c>
      <c r="C566" s="56" t="s">
        <v>6543</v>
      </c>
      <c r="D566" s="71">
        <v>64677.68</v>
      </c>
      <c r="E566" s="56">
        <v>-3216.65</v>
      </c>
      <c r="F566" s="56">
        <v>61461.03</v>
      </c>
      <c r="G566" s="56">
        <v>-612.78</v>
      </c>
      <c r="H566" s="56">
        <v>-619.51</v>
      </c>
      <c r="I566" s="56">
        <v>-619.5</v>
      </c>
      <c r="J566" s="56">
        <v>-6.7300000000000182</v>
      </c>
      <c r="K566" s="56">
        <v>9.9999999999909051E-3</v>
      </c>
    </row>
    <row r="567" spans="1:11">
      <c r="A567" s="56" t="s">
        <v>49</v>
      </c>
      <c r="B567" s="56" t="s">
        <v>6546</v>
      </c>
      <c r="C567" s="56" t="s">
        <v>6545</v>
      </c>
      <c r="D567" s="71">
        <v>64677.68</v>
      </c>
      <c r="E567" s="56">
        <v>-3216.65</v>
      </c>
      <c r="F567" s="56">
        <v>61461.03</v>
      </c>
      <c r="G567" s="56">
        <v>-612.78</v>
      </c>
      <c r="H567" s="56">
        <v>-619.51</v>
      </c>
      <c r="I567" s="56">
        <v>-619.5</v>
      </c>
      <c r="J567" s="56">
        <v>-6.7300000000000182</v>
      </c>
      <c r="K567" s="56">
        <v>9.9999999999909051E-3</v>
      </c>
    </row>
    <row r="568" spans="1:11">
      <c r="A568" s="56" t="s">
        <v>49</v>
      </c>
      <c r="B568" s="56" t="s">
        <v>6548</v>
      </c>
      <c r="C568" s="56" t="s">
        <v>6547</v>
      </c>
      <c r="D568" s="71">
        <v>1133867.0900000001</v>
      </c>
      <c r="E568" s="56">
        <v>-56696.9</v>
      </c>
      <c r="F568" s="56">
        <v>1077170.19</v>
      </c>
      <c r="G568" s="56">
        <v>-10739.38</v>
      </c>
      <c r="H568" s="56">
        <v>-10857.39</v>
      </c>
      <c r="I568" s="56">
        <v>-10857.39</v>
      </c>
      <c r="J568" s="56">
        <v>-118.01000000000022</v>
      </c>
      <c r="K568" s="56">
        <v>0</v>
      </c>
    </row>
    <row r="569" spans="1:11">
      <c r="A569" s="56" t="s">
        <v>49</v>
      </c>
      <c r="B569" s="56" t="s">
        <v>6677</v>
      </c>
      <c r="C569" s="56" t="s">
        <v>6676</v>
      </c>
      <c r="D569" s="71">
        <v>1066720</v>
      </c>
      <c r="E569" s="56">
        <v>-48731.94</v>
      </c>
      <c r="F569" s="56">
        <v>1017988.06</v>
      </c>
      <c r="G569" s="56">
        <v>-10106.299999999999</v>
      </c>
      <c r="H569" s="56">
        <v>-10217.36</v>
      </c>
      <c r="I569" s="56">
        <v>-10217.36</v>
      </c>
      <c r="J569" s="56">
        <v>-111.06000000000131</v>
      </c>
      <c r="K569" s="56">
        <v>0</v>
      </c>
    </row>
    <row r="570" spans="1:11">
      <c r="A570" s="56" t="s">
        <v>49</v>
      </c>
      <c r="B570" s="56" t="s">
        <v>6668</v>
      </c>
      <c r="C570" s="56" t="s">
        <v>6667</v>
      </c>
      <c r="D570" s="71">
        <v>993486.26</v>
      </c>
      <c r="E570" s="56">
        <v>-45386.33</v>
      </c>
      <c r="F570" s="56">
        <v>948099.93</v>
      </c>
      <c r="G570" s="56">
        <v>-9412.4699999999993</v>
      </c>
      <c r="H570" s="56">
        <v>-9515.91</v>
      </c>
      <c r="I570" s="56">
        <v>-9515.9</v>
      </c>
      <c r="J570" s="56">
        <v>-103.44000000000051</v>
      </c>
      <c r="K570" s="56">
        <v>1.0000000000218279E-2</v>
      </c>
    </row>
    <row r="571" spans="1:11">
      <c r="A571" s="56" t="s">
        <v>49</v>
      </c>
      <c r="B571" s="56" t="s">
        <v>6781</v>
      </c>
      <c r="C571" s="56" t="s">
        <v>6780</v>
      </c>
      <c r="D571" s="71">
        <v>660800</v>
      </c>
      <c r="E571" s="56">
        <v>-37837.589999999997</v>
      </c>
      <c r="F571" s="56">
        <v>622962.41</v>
      </c>
      <c r="G571" s="56">
        <v>-15651</v>
      </c>
      <c r="H571" s="56">
        <v>-15822.99</v>
      </c>
      <c r="I571" s="56">
        <v>-15823</v>
      </c>
      <c r="J571" s="56">
        <v>-171.98999999999978</v>
      </c>
      <c r="K571" s="56">
        <v>-1.0000000000218279E-2</v>
      </c>
    </row>
    <row r="572" spans="1:11">
      <c r="A572" s="56" t="s">
        <v>49</v>
      </c>
      <c r="B572" s="56" t="s">
        <v>6807</v>
      </c>
      <c r="C572" s="56" t="s">
        <v>6806</v>
      </c>
      <c r="D572" s="71">
        <v>1692922.4</v>
      </c>
      <c r="E572" s="56">
        <v>-69765.41</v>
      </c>
      <c r="F572" s="56">
        <v>1623156.99</v>
      </c>
      <c r="G572" s="56">
        <v>-33413.96</v>
      </c>
      <c r="H572" s="56">
        <v>-33781.14</v>
      </c>
      <c r="I572" s="56">
        <v>-33781.15</v>
      </c>
      <c r="J572" s="56">
        <v>-367.18000000000029</v>
      </c>
      <c r="K572" s="56">
        <v>-1.0000000002037268E-2</v>
      </c>
    </row>
    <row r="573" spans="1:11">
      <c r="A573" s="56" t="s">
        <v>49</v>
      </c>
      <c r="B573" s="56" t="s">
        <v>6813</v>
      </c>
      <c r="C573" s="56" t="s">
        <v>6812</v>
      </c>
      <c r="D573" s="71">
        <v>2770479.43</v>
      </c>
      <c r="E573" s="56">
        <v>-113931.22</v>
      </c>
      <c r="F573" s="56">
        <v>2656548.21</v>
      </c>
      <c r="G573" s="56">
        <v>-65618.62</v>
      </c>
      <c r="H573" s="56">
        <v>-66339.69</v>
      </c>
      <c r="I573" s="56">
        <v>-66339.7</v>
      </c>
      <c r="J573" s="56">
        <v>-721.07000000000698</v>
      </c>
      <c r="K573" s="56">
        <v>-9.9999999947613105E-3</v>
      </c>
    </row>
    <row r="574" spans="1:11">
      <c r="A574" s="56" t="s">
        <v>49</v>
      </c>
      <c r="B574" s="56" t="s">
        <v>6855</v>
      </c>
      <c r="C574" s="56" t="s">
        <v>6854</v>
      </c>
      <c r="D574" s="71">
        <v>6221543</v>
      </c>
      <c r="E574" s="56">
        <v>-94999.27</v>
      </c>
      <c r="F574" s="56">
        <v>6126543.7300000004</v>
      </c>
      <c r="G574" s="56">
        <v>-98237.88</v>
      </c>
      <c r="H574" s="56">
        <v>-99317.42</v>
      </c>
      <c r="I574" s="56">
        <v>-99317.41</v>
      </c>
      <c r="J574" s="56">
        <v>-1079.5399999999936</v>
      </c>
      <c r="K574" s="56">
        <v>9.9999999947613105E-3</v>
      </c>
    </row>
    <row r="575" spans="1:11">
      <c r="A575" s="56" t="s">
        <v>49</v>
      </c>
      <c r="B575" s="56" t="s">
        <v>6852</v>
      </c>
      <c r="C575" s="56" t="s">
        <v>6851</v>
      </c>
      <c r="D575" s="71">
        <v>13246874.99</v>
      </c>
      <c r="E575" s="56">
        <v>-59379.07</v>
      </c>
      <c r="F575" s="56">
        <v>13187495.92</v>
      </c>
      <c r="G575" s="56">
        <v>-174060.76</v>
      </c>
      <c r="H575" s="56">
        <v>-174484.18</v>
      </c>
      <c r="I575" s="56">
        <v>-174484.17</v>
      </c>
      <c r="J575" s="56">
        <v>-423.4199999999837</v>
      </c>
      <c r="K575" s="56">
        <v>9.9999999802093953E-3</v>
      </c>
    </row>
    <row r="576" spans="1:11">
      <c r="A576" s="56" t="s">
        <v>49</v>
      </c>
      <c r="B576" s="56" t="s">
        <v>6844</v>
      </c>
      <c r="C576" s="56" t="s">
        <v>6843</v>
      </c>
      <c r="D576" s="71">
        <v>33600866.469999999</v>
      </c>
      <c r="E576" s="56">
        <v>-252645.78</v>
      </c>
      <c r="F576" s="56">
        <v>33348220.690000001</v>
      </c>
      <c r="G576" s="56">
        <v>-442201.68</v>
      </c>
      <c r="H576" s="56">
        <v>-448085.78</v>
      </c>
      <c r="I576" s="56">
        <v>-448085.78</v>
      </c>
      <c r="J576" s="56">
        <v>-5884.1000000000349</v>
      </c>
      <c r="K576" s="56">
        <v>0</v>
      </c>
    </row>
    <row r="577" spans="1:11">
      <c r="A577" s="56" t="s">
        <v>49</v>
      </c>
      <c r="B577" s="56" t="s">
        <v>6857</v>
      </c>
      <c r="C577" s="56" t="s">
        <v>6856</v>
      </c>
      <c r="D577" s="71">
        <v>4332960</v>
      </c>
      <c r="E577" s="56">
        <v>-36338.83</v>
      </c>
      <c r="F577" s="56">
        <v>4296621.17</v>
      </c>
      <c r="G577" s="56">
        <v>-57014.37</v>
      </c>
      <c r="H577" s="56">
        <v>-57640.9</v>
      </c>
      <c r="I577" s="56">
        <v>-57640.89</v>
      </c>
      <c r="J577" s="56">
        <v>-626.52999999999884</v>
      </c>
      <c r="K577" s="56">
        <v>1.0000000002037268E-2</v>
      </c>
    </row>
    <row r="578" spans="1:11">
      <c r="A578" s="56" t="s">
        <v>49</v>
      </c>
      <c r="B578" s="56" t="s">
        <v>6848</v>
      </c>
      <c r="C578" s="56" t="s">
        <v>6847</v>
      </c>
      <c r="D578" s="71">
        <v>57947914.32</v>
      </c>
      <c r="E578" s="56">
        <v>-251372.23</v>
      </c>
      <c r="F578" s="56">
        <v>57696542.090000004</v>
      </c>
      <c r="G578" s="56">
        <v>-762505.67</v>
      </c>
      <c r="H578" s="56">
        <v>-771785.7</v>
      </c>
      <c r="I578" s="56">
        <v>-771785.71</v>
      </c>
      <c r="J578" s="56">
        <v>-9280.0299999999115</v>
      </c>
      <c r="K578" s="56">
        <v>-1.0000000009313226E-2</v>
      </c>
    </row>
    <row r="579" spans="1:11">
      <c r="A579" s="56" t="s">
        <v>49</v>
      </c>
      <c r="B579" s="56" t="s">
        <v>6986</v>
      </c>
      <c r="C579" s="56" t="s">
        <v>6985</v>
      </c>
      <c r="D579" s="71">
        <v>2468671.0499999998</v>
      </c>
      <c r="E579" s="56">
        <v>-5711.39</v>
      </c>
      <c r="F579" s="56">
        <v>2462959.66</v>
      </c>
      <c r="G579" s="56">
        <v>-32483.5</v>
      </c>
      <c r="H579" s="56">
        <v>-32840.47</v>
      </c>
      <c r="I579" s="56">
        <v>-32840.46</v>
      </c>
      <c r="J579" s="56">
        <v>-356.97000000000116</v>
      </c>
      <c r="K579" s="56">
        <v>1.0000000002037268E-2</v>
      </c>
    </row>
    <row r="580" spans="1:11">
      <c r="A580" s="56" t="s">
        <v>49</v>
      </c>
      <c r="B580" s="56" t="s">
        <v>7114</v>
      </c>
      <c r="C580" s="56" t="s">
        <v>7013</v>
      </c>
      <c r="D580" s="71">
        <v>0</v>
      </c>
      <c r="E580" s="56">
        <v>0</v>
      </c>
      <c r="F580" s="56">
        <v>0</v>
      </c>
      <c r="G580" s="56">
        <v>-7030.56</v>
      </c>
      <c r="H580" s="56">
        <v>-9653.91</v>
      </c>
      <c r="I580" s="56">
        <v>-9653.91</v>
      </c>
      <c r="J580" s="56">
        <v>-2623.3499999999995</v>
      </c>
      <c r="K580" s="56">
        <v>0</v>
      </c>
    </row>
    <row r="581" spans="1:11">
      <c r="A581" s="56" t="s">
        <v>49</v>
      </c>
      <c r="B581" s="56" t="s">
        <v>8379</v>
      </c>
      <c r="C581" s="56" t="s">
        <v>7071</v>
      </c>
      <c r="D581" s="71">
        <v>0</v>
      </c>
      <c r="E581" s="56">
        <v>0</v>
      </c>
      <c r="F581" s="56">
        <v>0</v>
      </c>
      <c r="G581" s="56">
        <v>0</v>
      </c>
      <c r="H581" s="56">
        <v>-1029.18</v>
      </c>
      <c r="I581" s="56">
        <v>-15780.83</v>
      </c>
      <c r="J581" s="56">
        <v>-1029.18</v>
      </c>
      <c r="K581" s="56">
        <v>-14751.65</v>
      </c>
    </row>
    <row r="582" spans="1:11">
      <c r="A582" s="56" t="s">
        <v>49</v>
      </c>
      <c r="B582" s="56" t="s">
        <v>8384</v>
      </c>
      <c r="C582" s="56" t="s">
        <v>7082</v>
      </c>
      <c r="D582" s="71">
        <v>0</v>
      </c>
      <c r="E582" s="56">
        <v>0</v>
      </c>
      <c r="F582" s="56">
        <v>0</v>
      </c>
      <c r="G582" s="56">
        <v>0</v>
      </c>
      <c r="H582" s="56">
        <v>-1164.6099999999999</v>
      </c>
      <c r="I582" s="56">
        <v>-13393.03</v>
      </c>
      <c r="J582" s="56">
        <v>-1164.6099999999999</v>
      </c>
      <c r="K582" s="56">
        <v>-12228.42</v>
      </c>
    </row>
    <row r="583" spans="1:11">
      <c r="A583" s="56" t="s">
        <v>49</v>
      </c>
      <c r="B583" s="56" t="s">
        <v>8386</v>
      </c>
      <c r="C583" s="56" t="s">
        <v>8385</v>
      </c>
      <c r="D583" s="71">
        <v>0</v>
      </c>
      <c r="E583" s="56">
        <v>0</v>
      </c>
      <c r="F583" s="56">
        <v>0</v>
      </c>
      <c r="G583" s="56">
        <v>0</v>
      </c>
      <c r="H583" s="56">
        <v>0</v>
      </c>
      <c r="I583" s="56">
        <v>-5681.11</v>
      </c>
      <c r="J583" s="56">
        <v>0</v>
      </c>
      <c r="K583" s="56">
        <v>-5681.11</v>
      </c>
    </row>
    <row r="584" spans="1:11">
      <c r="A584" s="56" t="s">
        <v>49</v>
      </c>
      <c r="B584" s="56" t="s">
        <v>8393</v>
      </c>
      <c r="C584" s="56" t="s">
        <v>8392</v>
      </c>
      <c r="D584" s="71">
        <v>0</v>
      </c>
      <c r="E584" s="56">
        <v>0</v>
      </c>
      <c r="F584" s="56">
        <v>0</v>
      </c>
      <c r="G584" s="56">
        <v>0</v>
      </c>
      <c r="H584" s="56">
        <v>0</v>
      </c>
      <c r="I584" s="56">
        <v>-110189.59</v>
      </c>
      <c r="J584" s="56">
        <v>0</v>
      </c>
      <c r="K584" s="56">
        <v>-110189.59</v>
      </c>
    </row>
    <row r="585" spans="1:11">
      <c r="A585" s="56" t="s">
        <v>49</v>
      </c>
      <c r="B585" s="56" t="s">
        <v>8399</v>
      </c>
      <c r="C585" s="56" t="s">
        <v>8398</v>
      </c>
      <c r="D585" s="71">
        <v>0</v>
      </c>
      <c r="E585" s="56">
        <v>0</v>
      </c>
      <c r="F585" s="56">
        <v>0</v>
      </c>
      <c r="G585" s="56">
        <v>0</v>
      </c>
      <c r="H585" s="56">
        <v>0</v>
      </c>
      <c r="I585" s="56">
        <v>-13135.34</v>
      </c>
      <c r="J585" s="56">
        <v>0</v>
      </c>
      <c r="K585" s="56">
        <v>-13135.34</v>
      </c>
    </row>
    <row r="586" spans="1:11">
      <c r="A586" s="56" t="s">
        <v>49</v>
      </c>
      <c r="B586" s="56" t="s">
        <v>8272</v>
      </c>
      <c r="C586" s="56" t="s">
        <v>10229</v>
      </c>
      <c r="D586" s="71">
        <v>52650</v>
      </c>
      <c r="E586" s="56">
        <v>-50017.5</v>
      </c>
      <c r="F586" s="56">
        <v>2632.5</v>
      </c>
      <c r="G586" s="56">
        <v>0</v>
      </c>
      <c r="H586" s="56">
        <v>0</v>
      </c>
      <c r="I586" s="56">
        <v>0</v>
      </c>
      <c r="J586" s="56">
        <v>0</v>
      </c>
      <c r="K586" s="56">
        <v>0</v>
      </c>
    </row>
    <row r="587" spans="1:11">
      <c r="A587" s="56" t="s">
        <v>49</v>
      </c>
      <c r="B587" s="56" t="s">
        <v>7359</v>
      </c>
      <c r="C587" s="56" t="s">
        <v>9667</v>
      </c>
      <c r="D587" s="71">
        <v>28584</v>
      </c>
      <c r="E587" s="56">
        <v>-27154.799999999999</v>
      </c>
      <c r="F587" s="56">
        <v>1429.2</v>
      </c>
      <c r="G587" s="56">
        <v>0</v>
      </c>
      <c r="H587" s="56">
        <v>0</v>
      </c>
      <c r="I587" s="56">
        <v>0</v>
      </c>
      <c r="J587" s="56">
        <v>0</v>
      </c>
      <c r="K587" s="56">
        <v>0</v>
      </c>
    </row>
    <row r="588" spans="1:11">
      <c r="A588" s="56" t="s">
        <v>49</v>
      </c>
      <c r="B588" s="56" t="s">
        <v>8168</v>
      </c>
      <c r="C588" s="56" t="s">
        <v>10448</v>
      </c>
      <c r="D588" s="71">
        <v>164852</v>
      </c>
      <c r="E588" s="56">
        <v>-156609.4</v>
      </c>
      <c r="F588" s="56">
        <v>8242.6</v>
      </c>
      <c r="G588" s="56">
        <v>0</v>
      </c>
      <c r="H588" s="56">
        <v>0</v>
      </c>
      <c r="I588" s="56">
        <v>0</v>
      </c>
      <c r="J588" s="56">
        <v>0</v>
      </c>
      <c r="K588" s="56">
        <v>0</v>
      </c>
    </row>
    <row r="589" spans="1:11">
      <c r="A589" s="56" t="s">
        <v>49</v>
      </c>
      <c r="B589" s="56" t="s">
        <v>8169</v>
      </c>
      <c r="C589" s="56" t="s">
        <v>10449</v>
      </c>
      <c r="D589" s="71">
        <v>117175</v>
      </c>
      <c r="E589" s="56">
        <v>-111316.25</v>
      </c>
      <c r="F589" s="56">
        <v>5858.75</v>
      </c>
      <c r="G589" s="56">
        <v>0</v>
      </c>
      <c r="H589" s="56">
        <v>0</v>
      </c>
      <c r="I589" s="56">
        <v>0</v>
      </c>
      <c r="J589" s="56">
        <v>0</v>
      </c>
      <c r="K589" s="56">
        <v>0</v>
      </c>
    </row>
    <row r="590" spans="1:11">
      <c r="A590" s="56" t="s">
        <v>49</v>
      </c>
      <c r="B590" s="56" t="s">
        <v>8170</v>
      </c>
      <c r="C590" s="56" t="s">
        <v>10450</v>
      </c>
      <c r="D590" s="71">
        <v>106202</v>
      </c>
      <c r="E590" s="56">
        <v>-100891.9</v>
      </c>
      <c r="F590" s="56">
        <v>5310.1</v>
      </c>
      <c r="G590" s="56">
        <v>0</v>
      </c>
      <c r="H590" s="56">
        <v>0</v>
      </c>
      <c r="I590" s="56">
        <v>0</v>
      </c>
      <c r="J590" s="56">
        <v>0</v>
      </c>
      <c r="K590" s="56">
        <v>0</v>
      </c>
    </row>
    <row r="591" spans="1:11">
      <c r="A591" s="56" t="s">
        <v>49</v>
      </c>
      <c r="B591" s="56" t="s">
        <v>8171</v>
      </c>
      <c r="C591" s="56" t="s">
        <v>10451</v>
      </c>
      <c r="D591" s="71">
        <v>114198</v>
      </c>
      <c r="E591" s="56">
        <v>-108488.1</v>
      </c>
      <c r="F591" s="56">
        <v>5709.9</v>
      </c>
      <c r="G591" s="56">
        <v>0</v>
      </c>
      <c r="H591" s="56">
        <v>0</v>
      </c>
      <c r="I591" s="56">
        <v>0</v>
      </c>
      <c r="J591" s="56">
        <v>0</v>
      </c>
      <c r="K591" s="56">
        <v>0</v>
      </c>
    </row>
    <row r="592" spans="1:11">
      <c r="A592" s="56" t="s">
        <v>49</v>
      </c>
      <c r="B592" s="56" t="s">
        <v>8273</v>
      </c>
      <c r="C592" s="56" t="s">
        <v>10230</v>
      </c>
      <c r="D592" s="71">
        <v>68999</v>
      </c>
      <c r="E592" s="56">
        <v>-65549.05</v>
      </c>
      <c r="F592" s="56">
        <v>3449.95</v>
      </c>
      <c r="G592" s="56">
        <v>0</v>
      </c>
      <c r="H592" s="56">
        <v>0</v>
      </c>
      <c r="I592" s="56">
        <v>0</v>
      </c>
      <c r="J592" s="56">
        <v>0</v>
      </c>
      <c r="K592" s="56">
        <v>0</v>
      </c>
    </row>
    <row r="593" spans="1:11">
      <c r="A593" s="56" t="s">
        <v>49</v>
      </c>
      <c r="B593" s="56" t="s">
        <v>7360</v>
      </c>
      <c r="C593" s="56" t="s">
        <v>10231</v>
      </c>
      <c r="D593" s="71">
        <v>66409</v>
      </c>
      <c r="E593" s="56">
        <v>-63088.55</v>
      </c>
      <c r="F593" s="56">
        <v>3320.45</v>
      </c>
      <c r="G593" s="56">
        <v>0</v>
      </c>
      <c r="H593" s="56">
        <v>0</v>
      </c>
      <c r="I593" s="56">
        <v>0</v>
      </c>
      <c r="J593" s="56">
        <v>0</v>
      </c>
      <c r="K593" s="56">
        <v>0</v>
      </c>
    </row>
    <row r="594" spans="1:11">
      <c r="A594" s="56" t="s">
        <v>49</v>
      </c>
      <c r="B594" s="56" t="s">
        <v>7360</v>
      </c>
      <c r="C594" s="56" t="s">
        <v>9668</v>
      </c>
      <c r="D594" s="71">
        <v>29088</v>
      </c>
      <c r="E594" s="56">
        <v>-27633.599999999999</v>
      </c>
      <c r="F594" s="56">
        <v>1454.4</v>
      </c>
      <c r="G594" s="56">
        <v>0</v>
      </c>
      <c r="H594" s="56">
        <v>0</v>
      </c>
      <c r="I594" s="56">
        <v>0</v>
      </c>
      <c r="J594" s="56">
        <v>0</v>
      </c>
      <c r="K594" s="56">
        <v>0</v>
      </c>
    </row>
    <row r="595" spans="1:11">
      <c r="A595" s="56" t="s">
        <v>49</v>
      </c>
      <c r="B595" s="56" t="s">
        <v>7360</v>
      </c>
      <c r="C595" s="56" t="s">
        <v>10232</v>
      </c>
      <c r="D595" s="71">
        <v>153000</v>
      </c>
      <c r="E595" s="56">
        <v>-145350</v>
      </c>
      <c r="F595" s="56">
        <v>7650</v>
      </c>
      <c r="G595" s="56">
        <v>0</v>
      </c>
      <c r="H595" s="56">
        <v>0</v>
      </c>
      <c r="I595" s="56">
        <v>0</v>
      </c>
      <c r="J595" s="56">
        <v>0</v>
      </c>
      <c r="K595" s="56">
        <v>0</v>
      </c>
    </row>
    <row r="596" spans="1:11">
      <c r="A596" s="56" t="s">
        <v>49</v>
      </c>
      <c r="B596" s="56" t="s">
        <v>7361</v>
      </c>
      <c r="C596" s="56" t="s">
        <v>9669</v>
      </c>
      <c r="D596" s="71">
        <v>38587</v>
      </c>
      <c r="E596" s="56">
        <v>-36657.65</v>
      </c>
      <c r="F596" s="56">
        <v>1929.35</v>
      </c>
      <c r="G596" s="56">
        <v>0</v>
      </c>
      <c r="H596" s="56">
        <v>0</v>
      </c>
      <c r="I596" s="56">
        <v>0</v>
      </c>
      <c r="J596" s="56">
        <v>0</v>
      </c>
      <c r="K596" s="56">
        <v>0</v>
      </c>
    </row>
    <row r="597" spans="1:11">
      <c r="A597" s="56" t="s">
        <v>49</v>
      </c>
      <c r="B597" s="56" t="s">
        <v>8172</v>
      </c>
      <c r="C597" s="56" t="s">
        <v>10452</v>
      </c>
      <c r="D597" s="71">
        <v>241653</v>
      </c>
      <c r="E597" s="56">
        <v>-229570.35</v>
      </c>
      <c r="F597" s="56">
        <v>12082.65</v>
      </c>
      <c r="G597" s="56">
        <v>0</v>
      </c>
      <c r="H597" s="56">
        <v>0</v>
      </c>
      <c r="I597" s="56">
        <v>0</v>
      </c>
      <c r="J597" s="56">
        <v>0</v>
      </c>
      <c r="K597" s="56">
        <v>0</v>
      </c>
    </row>
    <row r="598" spans="1:11">
      <c r="A598" s="56" t="s">
        <v>49</v>
      </c>
      <c r="B598" s="56" t="s">
        <v>8173</v>
      </c>
      <c r="C598" s="56" t="s">
        <v>10453</v>
      </c>
      <c r="D598" s="71">
        <v>470543</v>
      </c>
      <c r="E598" s="56">
        <v>-447015.85</v>
      </c>
      <c r="F598" s="56">
        <v>23527.15</v>
      </c>
      <c r="G598" s="56">
        <v>0</v>
      </c>
      <c r="H598" s="56">
        <v>0</v>
      </c>
      <c r="I598" s="56">
        <v>0</v>
      </c>
      <c r="J598" s="56">
        <v>0</v>
      </c>
      <c r="K598" s="56">
        <v>0</v>
      </c>
    </row>
    <row r="599" spans="1:11">
      <c r="A599" s="56" t="s">
        <v>49</v>
      </c>
      <c r="B599" s="56" t="s">
        <v>7362</v>
      </c>
      <c r="C599" s="56" t="s">
        <v>9670</v>
      </c>
      <c r="D599" s="71">
        <v>9590</v>
      </c>
      <c r="E599" s="56">
        <v>-9110.5</v>
      </c>
      <c r="F599" s="56">
        <v>479.5</v>
      </c>
      <c r="G599" s="56">
        <v>0</v>
      </c>
      <c r="H599" s="56">
        <v>0</v>
      </c>
      <c r="I599" s="56">
        <v>0</v>
      </c>
      <c r="J599" s="56">
        <v>0</v>
      </c>
      <c r="K599" s="56">
        <v>0</v>
      </c>
    </row>
    <row r="600" spans="1:11">
      <c r="A600" s="56" t="s">
        <v>49</v>
      </c>
      <c r="B600" s="56" t="s">
        <v>7363</v>
      </c>
      <c r="C600" s="56" t="s">
        <v>9671</v>
      </c>
      <c r="D600" s="71">
        <v>9490</v>
      </c>
      <c r="E600" s="56">
        <v>-9015.5</v>
      </c>
      <c r="F600" s="56">
        <v>474.5</v>
      </c>
      <c r="G600" s="56">
        <v>0</v>
      </c>
      <c r="H600" s="56">
        <v>0</v>
      </c>
      <c r="I600" s="56">
        <v>0</v>
      </c>
      <c r="J600" s="56">
        <v>0</v>
      </c>
      <c r="K600" s="56">
        <v>0</v>
      </c>
    </row>
    <row r="601" spans="1:11">
      <c r="A601" s="56" t="s">
        <v>49</v>
      </c>
      <c r="B601" s="56" t="s">
        <v>7364</v>
      </c>
      <c r="C601" s="56" t="s">
        <v>9672</v>
      </c>
      <c r="D601" s="71">
        <v>9491</v>
      </c>
      <c r="E601" s="56">
        <v>-9016.4500000000007</v>
      </c>
      <c r="F601" s="56">
        <v>474.55</v>
      </c>
      <c r="G601" s="56">
        <v>0</v>
      </c>
      <c r="H601" s="56">
        <v>0</v>
      </c>
      <c r="I601" s="56">
        <v>0</v>
      </c>
      <c r="J601" s="56">
        <v>0</v>
      </c>
      <c r="K601" s="56">
        <v>0</v>
      </c>
    </row>
    <row r="602" spans="1:11">
      <c r="A602" s="56" t="s">
        <v>49</v>
      </c>
      <c r="B602" s="56" t="s">
        <v>7365</v>
      </c>
      <c r="C602" s="56" t="s">
        <v>9673</v>
      </c>
      <c r="D602" s="71">
        <v>14990</v>
      </c>
      <c r="E602" s="56">
        <v>-14240.5</v>
      </c>
      <c r="F602" s="56">
        <v>749.5</v>
      </c>
      <c r="G602" s="56">
        <v>0</v>
      </c>
      <c r="H602" s="56">
        <v>0</v>
      </c>
      <c r="I602" s="56">
        <v>0</v>
      </c>
      <c r="J602" s="56">
        <v>0</v>
      </c>
      <c r="K602" s="56">
        <v>0</v>
      </c>
    </row>
    <row r="603" spans="1:11">
      <c r="A603" s="56" t="s">
        <v>49</v>
      </c>
      <c r="B603" s="56" t="s">
        <v>7365</v>
      </c>
      <c r="C603" s="56" t="s">
        <v>9674</v>
      </c>
      <c r="D603" s="71">
        <v>9990</v>
      </c>
      <c r="E603" s="56">
        <v>-9490.5</v>
      </c>
      <c r="F603" s="56">
        <v>499.5</v>
      </c>
      <c r="G603" s="56">
        <v>0</v>
      </c>
      <c r="H603" s="56">
        <v>0</v>
      </c>
      <c r="I603" s="56">
        <v>0</v>
      </c>
      <c r="J603" s="56">
        <v>0</v>
      </c>
      <c r="K603" s="56">
        <v>0</v>
      </c>
    </row>
    <row r="604" spans="1:11">
      <c r="A604" s="56" t="s">
        <v>49</v>
      </c>
      <c r="B604" s="56" t="s">
        <v>7366</v>
      </c>
      <c r="C604" s="56" t="s">
        <v>9675</v>
      </c>
      <c r="D604" s="71">
        <v>14501</v>
      </c>
      <c r="E604" s="56">
        <v>-13775.95</v>
      </c>
      <c r="F604" s="56">
        <v>725.05</v>
      </c>
      <c r="G604" s="56">
        <v>0</v>
      </c>
      <c r="H604" s="56">
        <v>0</v>
      </c>
      <c r="I604" s="56">
        <v>0</v>
      </c>
      <c r="J604" s="56">
        <v>0</v>
      </c>
      <c r="K604" s="56">
        <v>0</v>
      </c>
    </row>
    <row r="605" spans="1:11">
      <c r="A605" s="56" t="s">
        <v>49</v>
      </c>
      <c r="B605" s="56" t="s">
        <v>7367</v>
      </c>
      <c r="C605" s="56" t="s">
        <v>9676</v>
      </c>
      <c r="D605" s="71">
        <v>972919</v>
      </c>
      <c r="E605" s="56">
        <v>-924273.05</v>
      </c>
      <c r="F605" s="56">
        <v>48645.95</v>
      </c>
      <c r="G605" s="56">
        <v>0</v>
      </c>
      <c r="H605" s="56">
        <v>0</v>
      </c>
      <c r="I605" s="56">
        <v>0</v>
      </c>
      <c r="J605" s="56">
        <v>0</v>
      </c>
      <c r="K605" s="56">
        <v>0</v>
      </c>
    </row>
    <row r="606" spans="1:11">
      <c r="A606" s="56" t="s">
        <v>49</v>
      </c>
      <c r="B606" s="56" t="s">
        <v>7368</v>
      </c>
      <c r="C606" s="56" t="s">
        <v>9677</v>
      </c>
      <c r="D606" s="71">
        <v>4547034</v>
      </c>
      <c r="E606" s="56">
        <v>-4319682.3</v>
      </c>
      <c r="F606" s="56">
        <v>227351.7</v>
      </c>
      <c r="G606" s="56">
        <v>0</v>
      </c>
      <c r="H606" s="56">
        <v>0</v>
      </c>
      <c r="I606" s="56">
        <v>0</v>
      </c>
      <c r="J606" s="56">
        <v>0</v>
      </c>
      <c r="K606" s="56">
        <v>0</v>
      </c>
    </row>
    <row r="607" spans="1:11">
      <c r="A607" s="56" t="s">
        <v>49</v>
      </c>
      <c r="B607" s="56" t="s">
        <v>9064</v>
      </c>
      <c r="C607" s="56" t="s">
        <v>9678</v>
      </c>
      <c r="D607" s="71">
        <v>34762</v>
      </c>
      <c r="E607" s="56">
        <v>-33023.9</v>
      </c>
      <c r="F607" s="56">
        <v>1738.1</v>
      </c>
      <c r="G607" s="56">
        <v>0</v>
      </c>
      <c r="H607" s="56">
        <v>0</v>
      </c>
      <c r="I607" s="56">
        <v>0</v>
      </c>
      <c r="J607" s="56">
        <v>0</v>
      </c>
      <c r="K607" s="56">
        <v>0</v>
      </c>
    </row>
    <row r="608" spans="1:11">
      <c r="A608" s="56" t="s">
        <v>49</v>
      </c>
      <c r="B608" s="56" t="s">
        <v>7369</v>
      </c>
      <c r="C608" s="56" t="s">
        <v>9679</v>
      </c>
      <c r="D608" s="71">
        <v>34750</v>
      </c>
      <c r="E608" s="56">
        <v>-33012.5</v>
      </c>
      <c r="F608" s="56">
        <v>1737.5</v>
      </c>
      <c r="G608" s="56">
        <v>0</v>
      </c>
      <c r="H608" s="56">
        <v>0</v>
      </c>
      <c r="I608" s="56">
        <v>0</v>
      </c>
      <c r="J608" s="56">
        <v>0</v>
      </c>
      <c r="K608" s="56">
        <v>0</v>
      </c>
    </row>
    <row r="609" spans="1:11">
      <c r="A609" s="56" t="s">
        <v>49</v>
      </c>
      <c r="B609" s="56" t="s">
        <v>7370</v>
      </c>
      <c r="C609" s="56" t="s">
        <v>9680</v>
      </c>
      <c r="D609" s="71">
        <v>32200</v>
      </c>
      <c r="E609" s="56">
        <v>-30590</v>
      </c>
      <c r="F609" s="56">
        <v>1610</v>
      </c>
      <c r="G609" s="56">
        <v>0</v>
      </c>
      <c r="H609" s="56">
        <v>0</v>
      </c>
      <c r="I609" s="56">
        <v>0</v>
      </c>
      <c r="J609" s="56">
        <v>0</v>
      </c>
      <c r="K609" s="56">
        <v>0</v>
      </c>
    </row>
    <row r="610" spans="1:11">
      <c r="A610" s="56" t="s">
        <v>49</v>
      </c>
      <c r="B610" s="56" t="s">
        <v>7371</v>
      </c>
      <c r="C610" s="56" t="s">
        <v>9681</v>
      </c>
      <c r="D610" s="71">
        <v>31780</v>
      </c>
      <c r="E610" s="56">
        <v>-30191</v>
      </c>
      <c r="F610" s="56">
        <v>1589</v>
      </c>
      <c r="G610" s="56">
        <v>0</v>
      </c>
      <c r="H610" s="56">
        <v>0</v>
      </c>
      <c r="I610" s="56">
        <v>0</v>
      </c>
      <c r="J610" s="56">
        <v>0</v>
      </c>
      <c r="K610" s="56">
        <v>0</v>
      </c>
    </row>
    <row r="611" spans="1:11">
      <c r="A611" s="56" t="s">
        <v>49</v>
      </c>
      <c r="B611" s="56" t="s">
        <v>7372</v>
      </c>
      <c r="C611" s="56" t="s">
        <v>9682</v>
      </c>
      <c r="D611" s="71">
        <v>17000</v>
      </c>
      <c r="E611" s="56">
        <v>-16150</v>
      </c>
      <c r="F611" s="56">
        <v>850</v>
      </c>
      <c r="G611" s="56">
        <v>0</v>
      </c>
      <c r="H611" s="56">
        <v>0</v>
      </c>
      <c r="I611" s="56">
        <v>0</v>
      </c>
      <c r="J611" s="56">
        <v>0</v>
      </c>
      <c r="K611" s="56">
        <v>0</v>
      </c>
    </row>
    <row r="612" spans="1:11">
      <c r="A612" s="56" t="s">
        <v>49</v>
      </c>
      <c r="B612" s="56" t="s">
        <v>7373</v>
      </c>
      <c r="C612" s="56" t="s">
        <v>9683</v>
      </c>
      <c r="D612" s="71">
        <v>20475</v>
      </c>
      <c r="E612" s="56">
        <v>-19451.25</v>
      </c>
      <c r="F612" s="56">
        <v>1023.75</v>
      </c>
      <c r="G612" s="56">
        <v>0</v>
      </c>
      <c r="H612" s="56">
        <v>0</v>
      </c>
      <c r="I612" s="56">
        <v>0</v>
      </c>
      <c r="J612" s="56">
        <v>0</v>
      </c>
      <c r="K612" s="56">
        <v>0</v>
      </c>
    </row>
    <row r="613" spans="1:11">
      <c r="A613" s="56" t="s">
        <v>49</v>
      </c>
      <c r="B613" s="56" t="s">
        <v>9065</v>
      </c>
      <c r="C613" s="56" t="s">
        <v>9684</v>
      </c>
      <c r="D613" s="71">
        <v>27930</v>
      </c>
      <c r="E613" s="56">
        <v>-26533.5</v>
      </c>
      <c r="F613" s="56">
        <v>1396.5</v>
      </c>
      <c r="G613" s="56">
        <v>0</v>
      </c>
      <c r="H613" s="56">
        <v>0</v>
      </c>
      <c r="I613" s="56">
        <v>0</v>
      </c>
      <c r="J613" s="56">
        <v>0</v>
      </c>
      <c r="K613" s="56">
        <v>0</v>
      </c>
    </row>
    <row r="614" spans="1:11">
      <c r="A614" s="56" t="s">
        <v>49</v>
      </c>
      <c r="B614" s="56" t="s">
        <v>9065</v>
      </c>
      <c r="C614" s="56" t="s">
        <v>9685</v>
      </c>
      <c r="D614" s="71">
        <v>27930</v>
      </c>
      <c r="E614" s="56">
        <v>-26533.5</v>
      </c>
      <c r="F614" s="56">
        <v>1396.5</v>
      </c>
      <c r="G614" s="56">
        <v>0</v>
      </c>
      <c r="H614" s="56">
        <v>0</v>
      </c>
      <c r="I614" s="56">
        <v>0</v>
      </c>
      <c r="J614" s="56">
        <v>0</v>
      </c>
      <c r="K614" s="56">
        <v>0</v>
      </c>
    </row>
    <row r="615" spans="1:11">
      <c r="A615" s="56" t="s">
        <v>49</v>
      </c>
      <c r="B615" s="56" t="s">
        <v>9066</v>
      </c>
      <c r="C615" s="56" t="s">
        <v>9686</v>
      </c>
      <c r="D615" s="71">
        <v>62130</v>
      </c>
      <c r="E615" s="56">
        <v>-59023.5</v>
      </c>
      <c r="F615" s="56">
        <v>3106.5</v>
      </c>
      <c r="G615" s="56">
        <v>0</v>
      </c>
      <c r="H615" s="56">
        <v>0</v>
      </c>
      <c r="I615" s="56">
        <v>0</v>
      </c>
      <c r="J615" s="56">
        <v>0</v>
      </c>
      <c r="K615" s="56">
        <v>0</v>
      </c>
    </row>
    <row r="616" spans="1:11">
      <c r="A616" s="56" t="s">
        <v>49</v>
      </c>
      <c r="B616" s="56" t="s">
        <v>7883</v>
      </c>
      <c r="C616" s="56" t="s">
        <v>9962</v>
      </c>
      <c r="D616" s="71">
        <v>8750</v>
      </c>
      <c r="E616" s="56">
        <v>-8749</v>
      </c>
      <c r="F616" s="56">
        <v>1</v>
      </c>
      <c r="G616" s="56">
        <v>0</v>
      </c>
      <c r="H616" s="56">
        <v>0</v>
      </c>
      <c r="I616" s="56">
        <v>0</v>
      </c>
      <c r="J616" s="56">
        <v>0</v>
      </c>
      <c r="K616" s="56">
        <v>0</v>
      </c>
    </row>
    <row r="617" spans="1:11">
      <c r="A617" s="56" t="s">
        <v>49</v>
      </c>
      <c r="B617" s="56" t="s">
        <v>8333</v>
      </c>
      <c r="C617" s="56" t="s">
        <v>10585</v>
      </c>
      <c r="D617" s="71">
        <v>8600</v>
      </c>
      <c r="E617" s="56">
        <v>-8599</v>
      </c>
      <c r="F617" s="56">
        <v>1</v>
      </c>
      <c r="G617" s="56">
        <v>0</v>
      </c>
      <c r="H617" s="56">
        <v>0</v>
      </c>
      <c r="I617" s="56">
        <v>0</v>
      </c>
      <c r="J617" s="56">
        <v>0</v>
      </c>
      <c r="K617" s="56">
        <v>0</v>
      </c>
    </row>
    <row r="618" spans="1:11">
      <c r="A618" s="56" t="s">
        <v>49</v>
      </c>
      <c r="B618" s="56" t="s">
        <v>8174</v>
      </c>
      <c r="C618" s="56" t="s">
        <v>10454</v>
      </c>
      <c r="D618" s="71">
        <v>84000</v>
      </c>
      <c r="E618" s="56">
        <v>-79800</v>
      </c>
      <c r="F618" s="56">
        <v>4200</v>
      </c>
      <c r="G618" s="56">
        <v>0</v>
      </c>
      <c r="H618" s="56">
        <v>0</v>
      </c>
      <c r="I618" s="56">
        <v>0</v>
      </c>
      <c r="J618" s="56">
        <v>0</v>
      </c>
      <c r="K618" s="56">
        <v>0</v>
      </c>
    </row>
    <row r="619" spans="1:11">
      <c r="A619" s="56" t="s">
        <v>49</v>
      </c>
      <c r="B619" s="56" t="s">
        <v>7374</v>
      </c>
      <c r="C619" s="56" t="s">
        <v>9687</v>
      </c>
      <c r="D619" s="71">
        <v>84000</v>
      </c>
      <c r="E619" s="56">
        <v>-79800</v>
      </c>
      <c r="F619" s="56">
        <v>4200</v>
      </c>
      <c r="G619" s="56">
        <v>0</v>
      </c>
      <c r="H619" s="56">
        <v>0</v>
      </c>
      <c r="I619" s="56">
        <v>0</v>
      </c>
      <c r="J619" s="56">
        <v>0</v>
      </c>
      <c r="K619" s="56">
        <v>0</v>
      </c>
    </row>
    <row r="620" spans="1:11">
      <c r="A620" s="56" t="s">
        <v>49</v>
      </c>
      <c r="B620" s="56" t="s">
        <v>9067</v>
      </c>
      <c r="C620" s="56" t="s">
        <v>9688</v>
      </c>
      <c r="D620" s="71">
        <v>19990</v>
      </c>
      <c r="E620" s="56">
        <v>-18990.5</v>
      </c>
      <c r="F620" s="56">
        <v>999.5</v>
      </c>
      <c r="G620" s="56">
        <v>0</v>
      </c>
      <c r="H620" s="56">
        <v>0</v>
      </c>
      <c r="I620" s="56">
        <v>0</v>
      </c>
      <c r="J620" s="56">
        <v>0</v>
      </c>
      <c r="K620" s="56">
        <v>0</v>
      </c>
    </row>
    <row r="621" spans="1:11">
      <c r="A621" s="56" t="s">
        <v>49</v>
      </c>
      <c r="B621" s="56" t="s">
        <v>7375</v>
      </c>
      <c r="C621" s="56" t="s">
        <v>9689</v>
      </c>
      <c r="D621" s="71">
        <v>21990</v>
      </c>
      <c r="E621" s="56">
        <v>-20890.5</v>
      </c>
      <c r="F621" s="56">
        <v>1099.5</v>
      </c>
      <c r="G621" s="56">
        <v>0</v>
      </c>
      <c r="H621" s="56">
        <v>0</v>
      </c>
      <c r="I621" s="56">
        <v>0</v>
      </c>
      <c r="J621" s="56">
        <v>0</v>
      </c>
      <c r="K621" s="56">
        <v>0</v>
      </c>
    </row>
    <row r="622" spans="1:11">
      <c r="A622" s="56" t="s">
        <v>49</v>
      </c>
      <c r="B622" s="56" t="s">
        <v>7376</v>
      </c>
      <c r="C622" s="56" t="s">
        <v>9690</v>
      </c>
      <c r="D622" s="71">
        <v>17973</v>
      </c>
      <c r="E622" s="56">
        <v>-17074.349999999999</v>
      </c>
      <c r="F622" s="56">
        <v>898.65</v>
      </c>
      <c r="G622" s="56">
        <v>0</v>
      </c>
      <c r="H622" s="56">
        <v>0</v>
      </c>
      <c r="I622" s="56">
        <v>0</v>
      </c>
      <c r="J622" s="56">
        <v>0</v>
      </c>
      <c r="K622" s="56">
        <v>0</v>
      </c>
    </row>
    <row r="623" spans="1:11">
      <c r="A623" s="56" t="s">
        <v>49</v>
      </c>
      <c r="B623" s="56" t="s">
        <v>7377</v>
      </c>
      <c r="C623" s="56" t="s">
        <v>9691</v>
      </c>
      <c r="D623" s="71">
        <v>12161</v>
      </c>
      <c r="E623" s="56">
        <v>-11552.95</v>
      </c>
      <c r="F623" s="56">
        <v>608.04999999999995</v>
      </c>
      <c r="G623" s="56">
        <v>0</v>
      </c>
      <c r="H623" s="56">
        <v>0</v>
      </c>
      <c r="I623" s="56">
        <v>0</v>
      </c>
      <c r="J623" s="56">
        <v>0</v>
      </c>
      <c r="K623" s="56">
        <v>0</v>
      </c>
    </row>
    <row r="624" spans="1:11">
      <c r="A624" s="56" t="s">
        <v>49</v>
      </c>
      <c r="B624" s="56" t="s">
        <v>7378</v>
      </c>
      <c r="C624" s="56" t="s">
        <v>9692</v>
      </c>
      <c r="D624" s="71">
        <v>55000</v>
      </c>
      <c r="E624" s="56">
        <v>-52250</v>
      </c>
      <c r="F624" s="56">
        <v>2750</v>
      </c>
      <c r="G624" s="56">
        <v>0</v>
      </c>
      <c r="H624" s="56">
        <v>0</v>
      </c>
      <c r="I624" s="56">
        <v>0</v>
      </c>
      <c r="J624" s="56">
        <v>0</v>
      </c>
      <c r="K624" s="56">
        <v>0</v>
      </c>
    </row>
    <row r="625" spans="1:11">
      <c r="A625" s="56" t="s">
        <v>49</v>
      </c>
      <c r="B625" s="56" t="s">
        <v>7379</v>
      </c>
      <c r="C625" s="56" t="s">
        <v>9693</v>
      </c>
      <c r="D625" s="71">
        <v>52212</v>
      </c>
      <c r="E625" s="56">
        <v>-49601.4</v>
      </c>
      <c r="F625" s="56">
        <v>2610.6</v>
      </c>
      <c r="G625" s="56">
        <v>0</v>
      </c>
      <c r="H625" s="56">
        <v>0</v>
      </c>
      <c r="I625" s="56">
        <v>0</v>
      </c>
      <c r="J625" s="56">
        <v>0</v>
      </c>
      <c r="K625" s="56">
        <v>0</v>
      </c>
    </row>
    <row r="626" spans="1:11">
      <c r="A626" s="56" t="s">
        <v>49</v>
      </c>
      <c r="B626" s="56" t="s">
        <v>8274</v>
      </c>
      <c r="C626" s="56" t="s">
        <v>10233</v>
      </c>
      <c r="D626" s="71">
        <v>63300</v>
      </c>
      <c r="E626" s="56">
        <v>-60135</v>
      </c>
      <c r="F626" s="56">
        <v>3165</v>
      </c>
      <c r="G626" s="56">
        <v>0</v>
      </c>
      <c r="H626" s="56">
        <v>0</v>
      </c>
      <c r="I626" s="56">
        <v>0</v>
      </c>
      <c r="J626" s="56">
        <v>0</v>
      </c>
      <c r="K626" s="56">
        <v>0</v>
      </c>
    </row>
    <row r="627" spans="1:11">
      <c r="A627" s="56" t="s">
        <v>49</v>
      </c>
      <c r="B627" s="56" t="s">
        <v>8274</v>
      </c>
      <c r="C627" s="56" t="s">
        <v>10234</v>
      </c>
      <c r="D627" s="71">
        <v>67520</v>
      </c>
      <c r="E627" s="56">
        <v>-64144</v>
      </c>
      <c r="F627" s="56">
        <v>3376</v>
      </c>
      <c r="G627" s="56">
        <v>0</v>
      </c>
      <c r="H627" s="56">
        <v>0</v>
      </c>
      <c r="I627" s="56">
        <v>0</v>
      </c>
      <c r="J627" s="56">
        <v>0</v>
      </c>
      <c r="K627" s="56">
        <v>0</v>
      </c>
    </row>
    <row r="628" spans="1:11">
      <c r="A628" s="56" t="s">
        <v>49</v>
      </c>
      <c r="B628" s="56" t="s">
        <v>8494</v>
      </c>
      <c r="C628" s="56" t="s">
        <v>10749</v>
      </c>
      <c r="D628" s="71">
        <v>282242.5</v>
      </c>
      <c r="E628" s="56">
        <v>-268130.37</v>
      </c>
      <c r="F628" s="56">
        <v>14112.13</v>
      </c>
      <c r="G628" s="56">
        <v>0</v>
      </c>
      <c r="H628" s="56">
        <v>0</v>
      </c>
      <c r="I628" s="56">
        <v>0</v>
      </c>
      <c r="J628" s="56">
        <v>0</v>
      </c>
      <c r="K628" s="56">
        <v>0</v>
      </c>
    </row>
    <row r="629" spans="1:11">
      <c r="A629" s="56" t="s">
        <v>49</v>
      </c>
      <c r="B629" s="56" t="s">
        <v>8496</v>
      </c>
      <c r="C629" s="56" t="s">
        <v>10751</v>
      </c>
      <c r="D629" s="71">
        <v>5962839</v>
      </c>
      <c r="E629" s="56">
        <v>-5536481.7599999998</v>
      </c>
      <c r="F629" s="56">
        <v>426357.24</v>
      </c>
      <c r="G629" s="56">
        <v>0</v>
      </c>
      <c r="H629" s="56">
        <v>0</v>
      </c>
      <c r="I629" s="56">
        <v>0</v>
      </c>
      <c r="J629" s="56">
        <v>0</v>
      </c>
      <c r="K629" s="56">
        <v>0</v>
      </c>
    </row>
    <row r="630" spans="1:11">
      <c r="A630" s="56" t="s">
        <v>49</v>
      </c>
      <c r="B630" s="56" t="s">
        <v>1121</v>
      </c>
      <c r="C630" s="56" t="s">
        <v>1120</v>
      </c>
      <c r="D630" s="71">
        <v>263350</v>
      </c>
      <c r="E630" s="56">
        <v>-211197.42</v>
      </c>
      <c r="F630" s="56">
        <v>52152.58</v>
      </c>
      <c r="G630" s="56">
        <v>-12947.6</v>
      </c>
      <c r="H630" s="56">
        <v>-13089.88</v>
      </c>
      <c r="I630" s="56">
        <v>-12947.6</v>
      </c>
      <c r="J630" s="56">
        <v>-142.27999999999884</v>
      </c>
      <c r="K630" s="56">
        <v>142.27999999999884</v>
      </c>
    </row>
    <row r="631" spans="1:11">
      <c r="A631" s="56" t="s">
        <v>49</v>
      </c>
      <c r="B631" s="56" t="s">
        <v>1123</v>
      </c>
      <c r="C631" s="56" t="s">
        <v>1122</v>
      </c>
      <c r="D631" s="71">
        <v>11500</v>
      </c>
      <c r="E631" s="56">
        <v>-9222.59</v>
      </c>
      <c r="F631" s="56">
        <v>2277.41</v>
      </c>
      <c r="G631" s="56">
        <v>-565.4</v>
      </c>
      <c r="H631" s="56">
        <v>-571.61</v>
      </c>
      <c r="I631" s="56">
        <v>-565.4</v>
      </c>
      <c r="J631" s="56">
        <v>-6.2100000000000364</v>
      </c>
      <c r="K631" s="56">
        <v>6.2100000000000364</v>
      </c>
    </row>
    <row r="632" spans="1:11">
      <c r="A632" s="56" t="s">
        <v>49</v>
      </c>
      <c r="B632" s="56" t="s">
        <v>1125</v>
      </c>
      <c r="C632" s="56" t="s">
        <v>1124</v>
      </c>
      <c r="D632" s="71">
        <v>25400</v>
      </c>
      <c r="E632" s="56">
        <v>-20364.599999999999</v>
      </c>
      <c r="F632" s="56">
        <v>5035.3999999999996</v>
      </c>
      <c r="G632" s="56">
        <v>-1250.55</v>
      </c>
      <c r="H632" s="56">
        <v>-1264.3</v>
      </c>
      <c r="I632" s="56">
        <v>-1250.55</v>
      </c>
      <c r="J632" s="56">
        <v>-13.75</v>
      </c>
      <c r="K632" s="56">
        <v>13.75</v>
      </c>
    </row>
    <row r="633" spans="1:11">
      <c r="A633" s="56" t="s">
        <v>49</v>
      </c>
      <c r="B633" s="56" t="s">
        <v>2872</v>
      </c>
      <c r="C633" s="56" t="s">
        <v>2871</v>
      </c>
      <c r="D633" s="71">
        <v>121514.36</v>
      </c>
      <c r="E633" s="56">
        <v>-97450.240000000005</v>
      </c>
      <c r="F633" s="56">
        <v>24064.12</v>
      </c>
      <c r="G633" s="56">
        <v>-5974.25</v>
      </c>
      <c r="H633" s="56">
        <v>-6039.9</v>
      </c>
      <c r="I633" s="56">
        <v>-5974.25</v>
      </c>
      <c r="J633" s="56">
        <v>-65.649999999999636</v>
      </c>
      <c r="K633" s="56">
        <v>65.649999999999636</v>
      </c>
    </row>
    <row r="634" spans="1:11">
      <c r="A634" s="56" t="s">
        <v>49</v>
      </c>
      <c r="B634" s="56" t="s">
        <v>2874</v>
      </c>
      <c r="C634" s="56" t="s">
        <v>2873</v>
      </c>
      <c r="D634" s="71">
        <v>183185.64</v>
      </c>
      <c r="E634" s="56">
        <v>-146908.43</v>
      </c>
      <c r="F634" s="56">
        <v>36277.21</v>
      </c>
      <c r="G634" s="56">
        <v>-9006.32</v>
      </c>
      <c r="H634" s="56">
        <v>-9105.2900000000009</v>
      </c>
      <c r="I634" s="56">
        <v>-9006.32</v>
      </c>
      <c r="J634" s="56">
        <v>-98.970000000001164</v>
      </c>
      <c r="K634" s="56">
        <v>98.970000000001164</v>
      </c>
    </row>
    <row r="635" spans="1:11">
      <c r="A635" s="56" t="s">
        <v>49</v>
      </c>
      <c r="B635" s="56" t="s">
        <v>1754</v>
      </c>
      <c r="C635" s="56" t="s">
        <v>2875</v>
      </c>
      <c r="D635" s="71">
        <v>455710</v>
      </c>
      <c r="E635" s="56">
        <v>-326650.43</v>
      </c>
      <c r="F635" s="56">
        <v>129059.57</v>
      </c>
      <c r="G635" s="56">
        <v>-21586.92</v>
      </c>
      <c r="H635" s="56">
        <v>-21824.14</v>
      </c>
      <c r="I635" s="56">
        <v>-21824.14</v>
      </c>
      <c r="J635" s="56">
        <v>-237.22000000000116</v>
      </c>
      <c r="K635" s="56">
        <v>0</v>
      </c>
    </row>
    <row r="636" spans="1:11">
      <c r="A636" s="56" t="s">
        <v>49</v>
      </c>
      <c r="B636" s="56" t="s">
        <v>3527</v>
      </c>
      <c r="C636" s="56" t="s">
        <v>3526</v>
      </c>
      <c r="D636" s="71">
        <v>221076.47</v>
      </c>
      <c r="E636" s="56">
        <v>-118263.01</v>
      </c>
      <c r="F636" s="56">
        <v>102813.46</v>
      </c>
      <c r="G636" s="56">
        <v>-10133.65</v>
      </c>
      <c r="H636" s="56">
        <v>-10245.01</v>
      </c>
      <c r="I636" s="56">
        <v>-10245.01</v>
      </c>
      <c r="J636" s="56">
        <v>-111.36000000000058</v>
      </c>
      <c r="K636" s="56">
        <v>0</v>
      </c>
    </row>
    <row r="637" spans="1:11">
      <c r="A637" s="56" t="s">
        <v>49</v>
      </c>
      <c r="B637" s="56" t="s">
        <v>1132</v>
      </c>
      <c r="C637" s="56" t="s">
        <v>1131</v>
      </c>
      <c r="D637" s="71">
        <v>205000</v>
      </c>
      <c r="E637" s="56">
        <v>-96041.1</v>
      </c>
      <c r="F637" s="56">
        <v>108958.9</v>
      </c>
      <c r="G637" s="56">
        <v>-9710.82</v>
      </c>
      <c r="H637" s="56">
        <v>-9817.5400000000009</v>
      </c>
      <c r="I637" s="56">
        <v>-9817.5300000000007</v>
      </c>
      <c r="J637" s="56">
        <v>-106.72000000000116</v>
      </c>
      <c r="K637" s="56">
        <v>1.0000000000218279E-2</v>
      </c>
    </row>
    <row r="638" spans="1:11">
      <c r="A638" s="56" t="s">
        <v>49</v>
      </c>
      <c r="B638" s="56" t="s">
        <v>1132</v>
      </c>
      <c r="C638" s="56" t="s">
        <v>1133</v>
      </c>
      <c r="D638" s="71">
        <v>410000</v>
      </c>
      <c r="E638" s="56">
        <v>-192082.19</v>
      </c>
      <c r="F638" s="56">
        <v>217917.81</v>
      </c>
      <c r="G638" s="56">
        <v>-19421.64</v>
      </c>
      <c r="H638" s="56">
        <v>-19635.07</v>
      </c>
      <c r="I638" s="56">
        <v>-19635.07</v>
      </c>
      <c r="J638" s="56">
        <v>-213.43000000000029</v>
      </c>
      <c r="K638" s="56">
        <v>0</v>
      </c>
    </row>
    <row r="639" spans="1:11">
      <c r="A639" s="56" t="s">
        <v>49</v>
      </c>
      <c r="B639" s="56" t="s">
        <v>6012</v>
      </c>
      <c r="C639" s="56" t="s">
        <v>6011</v>
      </c>
      <c r="D639" s="71">
        <v>639240</v>
      </c>
      <c r="E639" s="56">
        <v>-204801.84</v>
      </c>
      <c r="F639" s="56">
        <v>434438.16</v>
      </c>
      <c r="G639" s="56">
        <v>-30293.9</v>
      </c>
      <c r="H639" s="56">
        <v>-30626.81</v>
      </c>
      <c r="I639" s="56">
        <v>-30626.799999999999</v>
      </c>
      <c r="J639" s="56">
        <v>-332.90999999999985</v>
      </c>
      <c r="K639" s="56">
        <v>1.0000000002037268E-2</v>
      </c>
    </row>
    <row r="640" spans="1:11">
      <c r="A640" s="56" t="s">
        <v>49</v>
      </c>
      <c r="B640" s="56" t="s">
        <v>5994</v>
      </c>
      <c r="C640" s="56" t="s">
        <v>5993</v>
      </c>
      <c r="D640" s="71">
        <v>1759366.16</v>
      </c>
      <c r="E640" s="56">
        <v>-572811.68000000005</v>
      </c>
      <c r="F640" s="56">
        <v>1186554.48</v>
      </c>
      <c r="G640" s="56">
        <v>-83378.929999999993</v>
      </c>
      <c r="H640" s="56">
        <v>-84295.19</v>
      </c>
      <c r="I640" s="56">
        <v>-84295.19</v>
      </c>
      <c r="J640" s="56">
        <v>-916.26000000000931</v>
      </c>
      <c r="K640" s="56">
        <v>0</v>
      </c>
    </row>
    <row r="641" spans="1:11">
      <c r="A641" s="56" t="s">
        <v>49</v>
      </c>
      <c r="B641" s="56" t="s">
        <v>6018</v>
      </c>
      <c r="C641" s="56" t="s">
        <v>6017</v>
      </c>
      <c r="D641" s="71">
        <v>401200</v>
      </c>
      <c r="E641" s="56">
        <v>-120409.29</v>
      </c>
      <c r="F641" s="56">
        <v>280790.71000000002</v>
      </c>
      <c r="G641" s="56">
        <v>-19011.61</v>
      </c>
      <c r="H641" s="56">
        <v>-19220.54</v>
      </c>
      <c r="I641" s="56">
        <v>-19220.53</v>
      </c>
      <c r="J641" s="56">
        <v>-208.93000000000029</v>
      </c>
      <c r="K641" s="56">
        <v>1.0000000002037268E-2</v>
      </c>
    </row>
    <row r="642" spans="1:11">
      <c r="A642" s="56" t="s">
        <v>49</v>
      </c>
      <c r="B642" s="56" t="s">
        <v>5994</v>
      </c>
      <c r="C642" s="56" t="s">
        <v>6555</v>
      </c>
      <c r="D642" s="71">
        <v>134195.5</v>
      </c>
      <c r="E642" s="56">
        <v>-43691.16</v>
      </c>
      <c r="F642" s="56">
        <v>90504.34</v>
      </c>
      <c r="G642" s="56">
        <v>-6359.72</v>
      </c>
      <c r="H642" s="56">
        <v>-6429.61</v>
      </c>
      <c r="I642" s="56">
        <v>-6429.61</v>
      </c>
      <c r="J642" s="56">
        <v>-69.889999999999418</v>
      </c>
      <c r="K642" s="56">
        <v>0</v>
      </c>
    </row>
    <row r="643" spans="1:11">
      <c r="A643" s="56" t="s">
        <v>49</v>
      </c>
      <c r="B643" s="56" t="s">
        <v>6742</v>
      </c>
      <c r="C643" s="56" t="s">
        <v>6741</v>
      </c>
      <c r="D643" s="71">
        <v>998280</v>
      </c>
      <c r="E643" s="56">
        <v>-182398.06</v>
      </c>
      <c r="F643" s="56">
        <v>815881.94</v>
      </c>
      <c r="G643" s="56">
        <v>-47288.39</v>
      </c>
      <c r="H643" s="56">
        <v>-47808.04</v>
      </c>
      <c r="I643" s="56">
        <v>-47808.04</v>
      </c>
      <c r="J643" s="56">
        <v>-519.65000000000146</v>
      </c>
      <c r="K643" s="56">
        <v>0</v>
      </c>
    </row>
    <row r="644" spans="1:11">
      <c r="A644" s="56" t="s">
        <v>49</v>
      </c>
      <c r="B644" s="56" t="s">
        <v>6744</v>
      </c>
      <c r="C644" s="56" t="s">
        <v>6743</v>
      </c>
      <c r="D644" s="71">
        <v>1147554.8</v>
      </c>
      <c r="E644" s="56">
        <v>-60295.43</v>
      </c>
      <c r="F644" s="56">
        <v>1087259.3700000001</v>
      </c>
      <c r="G644" s="56">
        <v>-63581.57</v>
      </c>
      <c r="H644" s="56">
        <v>-64280.26</v>
      </c>
      <c r="I644" s="56">
        <v>-64280.27</v>
      </c>
      <c r="J644" s="56">
        <v>-698.69000000000233</v>
      </c>
      <c r="K644" s="56">
        <v>-9.9999999947613105E-3</v>
      </c>
    </row>
    <row r="645" spans="1:11">
      <c r="A645" s="56" t="s">
        <v>49</v>
      </c>
      <c r="B645" s="56" t="s">
        <v>6770</v>
      </c>
      <c r="C645" s="56" t="s">
        <v>6769</v>
      </c>
      <c r="D645" s="71">
        <v>62000</v>
      </c>
      <c r="E645" s="56">
        <v>-7035.73</v>
      </c>
      <c r="F645" s="56">
        <v>54964.27</v>
      </c>
      <c r="G645" s="56">
        <v>-2936.93</v>
      </c>
      <c r="H645" s="56">
        <v>-2969.21</v>
      </c>
      <c r="I645" s="56">
        <v>-2969.2</v>
      </c>
      <c r="J645" s="56">
        <v>-32.2800000000002</v>
      </c>
      <c r="K645" s="56">
        <v>1.0000000000218279E-2</v>
      </c>
    </row>
    <row r="646" spans="1:11">
      <c r="A646" s="56" t="s">
        <v>49</v>
      </c>
      <c r="B646" s="56" t="s">
        <v>6499</v>
      </c>
      <c r="C646" s="56" t="s">
        <v>6771</v>
      </c>
      <c r="D646" s="71">
        <v>762480</v>
      </c>
      <c r="E646" s="56">
        <v>-90494.89</v>
      </c>
      <c r="F646" s="56">
        <v>671985.11</v>
      </c>
      <c r="G646" s="56">
        <v>-36118.57</v>
      </c>
      <c r="H646" s="56">
        <v>-36515.480000000003</v>
      </c>
      <c r="I646" s="56">
        <v>-36515.480000000003</v>
      </c>
      <c r="J646" s="56">
        <v>-396.91000000000349</v>
      </c>
      <c r="K646" s="56">
        <v>0</v>
      </c>
    </row>
    <row r="647" spans="1:11">
      <c r="A647" s="56" t="s">
        <v>49</v>
      </c>
      <c r="B647" s="56" t="s">
        <v>6974</v>
      </c>
      <c r="C647" s="56" t="s">
        <v>6973</v>
      </c>
      <c r="D647" s="71">
        <v>21898</v>
      </c>
      <c r="E647" s="56">
        <v>-136.79</v>
      </c>
      <c r="F647" s="56">
        <v>21761.21</v>
      </c>
      <c r="G647" s="56">
        <v>-1037.31</v>
      </c>
      <c r="H647" s="56">
        <v>-1048.7</v>
      </c>
      <c r="I647" s="56">
        <v>-1048.7</v>
      </c>
      <c r="J647" s="56">
        <v>-11.3900000000001</v>
      </c>
      <c r="K647" s="56">
        <v>0</v>
      </c>
    </row>
    <row r="648" spans="1:11">
      <c r="A648" s="56" t="s">
        <v>49</v>
      </c>
      <c r="B648" s="56" t="s">
        <v>6976</v>
      </c>
      <c r="C648" s="56" t="s">
        <v>6975</v>
      </c>
      <c r="D648" s="71">
        <v>23499.7</v>
      </c>
      <c r="E648" s="56">
        <v>-73.400000000000006</v>
      </c>
      <c r="F648" s="56">
        <v>23426.3</v>
      </c>
      <c r="G648" s="56">
        <v>-1113.18</v>
      </c>
      <c r="H648" s="56">
        <v>-1125.4100000000001</v>
      </c>
      <c r="I648" s="56">
        <v>-1125.4100000000001</v>
      </c>
      <c r="J648" s="56">
        <v>-12.230000000000018</v>
      </c>
      <c r="K648" s="56">
        <v>0</v>
      </c>
    </row>
    <row r="649" spans="1:11">
      <c r="A649" s="56" t="s">
        <v>49</v>
      </c>
      <c r="B649" s="56" t="s">
        <v>7116</v>
      </c>
      <c r="C649" s="56" t="s">
        <v>7012</v>
      </c>
      <c r="D649" s="71">
        <v>0</v>
      </c>
      <c r="E649" s="56">
        <v>0</v>
      </c>
      <c r="F649" s="56">
        <v>0</v>
      </c>
      <c r="G649" s="56">
        <v>-9493.7999999999993</v>
      </c>
      <c r="H649" s="56">
        <v>-10397.959999999999</v>
      </c>
      <c r="I649" s="56">
        <v>-10397.969999999999</v>
      </c>
      <c r="J649" s="56">
        <v>-904.15999999999985</v>
      </c>
      <c r="K649" s="56">
        <v>-1.0000000000218279E-2</v>
      </c>
    </row>
    <row r="650" spans="1:11">
      <c r="A650" s="56" t="s">
        <v>49</v>
      </c>
      <c r="B650" s="56" t="s">
        <v>7118</v>
      </c>
      <c r="C650" s="56" t="s">
        <v>7009</v>
      </c>
      <c r="D650" s="71">
        <v>0</v>
      </c>
      <c r="E650" s="56">
        <v>0</v>
      </c>
      <c r="F650" s="56">
        <v>0</v>
      </c>
      <c r="G650" s="56">
        <v>-2969.21</v>
      </c>
      <c r="H650" s="56">
        <v>-8811.83</v>
      </c>
      <c r="I650" s="56">
        <v>-8811.84</v>
      </c>
      <c r="J650" s="56">
        <v>-5842.62</v>
      </c>
      <c r="K650" s="56">
        <v>-1.0000000000218279E-2</v>
      </c>
    </row>
    <row r="651" spans="1:11">
      <c r="A651" s="56" t="s">
        <v>49</v>
      </c>
      <c r="B651" s="56" t="s">
        <v>7119</v>
      </c>
      <c r="C651" s="56" t="s">
        <v>7010</v>
      </c>
      <c r="D651" s="71">
        <v>0</v>
      </c>
      <c r="E651" s="56">
        <v>0</v>
      </c>
      <c r="F651" s="56">
        <v>0</v>
      </c>
      <c r="G651" s="56">
        <v>-10127.780000000001</v>
      </c>
      <c r="H651" s="56">
        <v>-12259.95</v>
      </c>
      <c r="I651" s="56">
        <v>-12259.94</v>
      </c>
      <c r="J651" s="56">
        <v>-2132.17</v>
      </c>
      <c r="K651" s="56">
        <v>1.0000000000218279E-2</v>
      </c>
    </row>
    <row r="652" spans="1:11">
      <c r="A652" s="56" t="s">
        <v>49</v>
      </c>
      <c r="B652" s="56" t="s">
        <v>7120</v>
      </c>
      <c r="C652" s="56" t="s">
        <v>7011</v>
      </c>
      <c r="D652" s="71">
        <v>0</v>
      </c>
      <c r="E652" s="56">
        <v>0</v>
      </c>
      <c r="F652" s="56">
        <v>0</v>
      </c>
      <c r="G652" s="56">
        <v>-7038.81</v>
      </c>
      <c r="H652" s="56">
        <v>-8520.66</v>
      </c>
      <c r="I652" s="56">
        <v>-8520.66</v>
      </c>
      <c r="J652" s="56">
        <v>-1481.8499999999995</v>
      </c>
      <c r="K652" s="56">
        <v>0</v>
      </c>
    </row>
    <row r="653" spans="1:11">
      <c r="A653" s="56" t="s">
        <v>49</v>
      </c>
      <c r="B653" s="56" t="s">
        <v>9133</v>
      </c>
      <c r="C653" s="56" t="s">
        <v>10477</v>
      </c>
      <c r="D653" s="71">
        <v>202992</v>
      </c>
      <c r="E653" s="56">
        <v>-192842.4</v>
      </c>
      <c r="F653" s="56">
        <v>10149.6</v>
      </c>
      <c r="G653" s="56">
        <v>0</v>
      </c>
      <c r="H653" s="56">
        <v>0</v>
      </c>
      <c r="I653" s="56">
        <v>0</v>
      </c>
      <c r="J653" s="56">
        <v>0</v>
      </c>
      <c r="K653" s="56">
        <v>0</v>
      </c>
    </row>
    <row r="654" spans="1:11">
      <c r="A654" s="56" t="s">
        <v>49</v>
      </c>
      <c r="B654" s="56" t="s">
        <v>9133</v>
      </c>
      <c r="C654" s="56" t="s">
        <v>10478</v>
      </c>
      <c r="D654" s="71">
        <v>487182</v>
      </c>
      <c r="E654" s="56">
        <v>-462822.9</v>
      </c>
      <c r="F654" s="56">
        <v>24359.1</v>
      </c>
      <c r="G654" s="56">
        <v>0</v>
      </c>
      <c r="H654" s="56">
        <v>0</v>
      </c>
      <c r="I654" s="56">
        <v>0</v>
      </c>
      <c r="J654" s="56">
        <v>0</v>
      </c>
      <c r="K654" s="56">
        <v>0</v>
      </c>
    </row>
    <row r="655" spans="1:11">
      <c r="A655" s="56" t="s">
        <v>49</v>
      </c>
      <c r="B655" s="56" t="s">
        <v>8278</v>
      </c>
      <c r="C655" s="56" t="s">
        <v>10261</v>
      </c>
      <c r="D655" s="71">
        <v>81197</v>
      </c>
      <c r="E655" s="56">
        <v>-77137.149999999994</v>
      </c>
      <c r="F655" s="56">
        <v>4059.85</v>
      </c>
      <c r="G655" s="56">
        <v>0</v>
      </c>
      <c r="H655" s="56">
        <v>0</v>
      </c>
      <c r="I655" s="56">
        <v>0</v>
      </c>
      <c r="J655" s="56">
        <v>0</v>
      </c>
      <c r="K655" s="56">
        <v>0</v>
      </c>
    </row>
    <row r="656" spans="1:11">
      <c r="A656" s="56" t="s">
        <v>49</v>
      </c>
      <c r="B656" s="56" t="s">
        <v>9134</v>
      </c>
      <c r="C656" s="56" t="s">
        <v>10479</v>
      </c>
      <c r="D656" s="71">
        <v>155400</v>
      </c>
      <c r="E656" s="56">
        <v>-147630</v>
      </c>
      <c r="F656" s="56">
        <v>7770</v>
      </c>
      <c r="G656" s="56">
        <v>0</v>
      </c>
      <c r="H656" s="56">
        <v>0</v>
      </c>
      <c r="I656" s="56">
        <v>0</v>
      </c>
      <c r="J656" s="56">
        <v>0</v>
      </c>
      <c r="K656" s="56">
        <v>0</v>
      </c>
    </row>
    <row r="657" spans="1:11">
      <c r="A657" s="56" t="s">
        <v>49</v>
      </c>
      <c r="B657" s="56" t="s">
        <v>9135</v>
      </c>
      <c r="C657" s="56" t="s">
        <v>10480</v>
      </c>
      <c r="D657" s="71">
        <v>173188</v>
      </c>
      <c r="E657" s="56">
        <v>-164528.6</v>
      </c>
      <c r="F657" s="56">
        <v>8659.4</v>
      </c>
      <c r="G657" s="56">
        <v>0</v>
      </c>
      <c r="H657" s="56">
        <v>0</v>
      </c>
      <c r="I657" s="56">
        <v>0</v>
      </c>
      <c r="J657" s="56">
        <v>0</v>
      </c>
      <c r="K657" s="56">
        <v>0</v>
      </c>
    </row>
    <row r="658" spans="1:11">
      <c r="A658" s="56" t="s">
        <v>49</v>
      </c>
      <c r="B658" s="56" t="s">
        <v>7252</v>
      </c>
      <c r="C658" s="56" t="s">
        <v>9706</v>
      </c>
      <c r="D658" s="71">
        <v>94500</v>
      </c>
      <c r="E658" s="56">
        <v>-89775</v>
      </c>
      <c r="F658" s="56">
        <v>4725</v>
      </c>
      <c r="G658" s="56">
        <v>0</v>
      </c>
      <c r="H658" s="56">
        <v>0</v>
      </c>
      <c r="I658" s="56">
        <v>0</v>
      </c>
      <c r="J658" s="56">
        <v>0</v>
      </c>
      <c r="K658" s="56">
        <v>0</v>
      </c>
    </row>
    <row r="659" spans="1:11">
      <c r="A659" s="56" t="s">
        <v>49</v>
      </c>
      <c r="B659" s="56" t="s">
        <v>9050</v>
      </c>
      <c r="C659" s="56" t="s">
        <v>9707</v>
      </c>
      <c r="D659" s="71">
        <v>175000</v>
      </c>
      <c r="E659" s="56">
        <v>-166250</v>
      </c>
      <c r="F659" s="56">
        <v>8750</v>
      </c>
      <c r="G659" s="56">
        <v>0</v>
      </c>
      <c r="H659" s="56">
        <v>0</v>
      </c>
      <c r="I659" s="56">
        <v>0</v>
      </c>
      <c r="J659" s="56">
        <v>0</v>
      </c>
      <c r="K659" s="56">
        <v>0</v>
      </c>
    </row>
    <row r="660" spans="1:11">
      <c r="A660" s="56" t="s">
        <v>49</v>
      </c>
      <c r="B660" s="56" t="s">
        <v>8189</v>
      </c>
      <c r="C660" s="56" t="s">
        <v>10481</v>
      </c>
      <c r="D660" s="71">
        <v>97965</v>
      </c>
      <c r="E660" s="56">
        <v>-93066.75</v>
      </c>
      <c r="F660" s="56">
        <v>4898.25</v>
      </c>
      <c r="G660" s="56">
        <v>0</v>
      </c>
      <c r="H660" s="56">
        <v>0</v>
      </c>
      <c r="I660" s="56">
        <v>0</v>
      </c>
      <c r="J660" s="56">
        <v>0</v>
      </c>
      <c r="K660" s="56">
        <v>0</v>
      </c>
    </row>
    <row r="661" spans="1:11">
      <c r="A661" s="56" t="s">
        <v>49</v>
      </c>
      <c r="B661" s="56" t="s">
        <v>8279</v>
      </c>
      <c r="C661" s="56" t="s">
        <v>10262</v>
      </c>
      <c r="D661" s="71">
        <v>184800</v>
      </c>
      <c r="E661" s="56">
        <v>-175560</v>
      </c>
      <c r="F661" s="56">
        <v>9240</v>
      </c>
      <c r="G661" s="56">
        <v>0</v>
      </c>
      <c r="H661" s="56">
        <v>0</v>
      </c>
      <c r="I661" s="56">
        <v>0</v>
      </c>
      <c r="J661" s="56">
        <v>0</v>
      </c>
      <c r="K661" s="56">
        <v>0</v>
      </c>
    </row>
    <row r="662" spans="1:11">
      <c r="A662" s="56" t="s">
        <v>49</v>
      </c>
      <c r="B662" s="56" t="s">
        <v>7253</v>
      </c>
      <c r="C662" s="56" t="s">
        <v>9708</v>
      </c>
      <c r="D662" s="71">
        <v>84525</v>
      </c>
      <c r="E662" s="56">
        <v>-80298.75</v>
      </c>
      <c r="F662" s="56">
        <v>4226.25</v>
      </c>
      <c r="G662" s="56">
        <v>0</v>
      </c>
      <c r="H662" s="56">
        <v>0</v>
      </c>
      <c r="I662" s="56">
        <v>0</v>
      </c>
      <c r="J662" s="56">
        <v>0</v>
      </c>
      <c r="K662" s="56">
        <v>0</v>
      </c>
    </row>
    <row r="663" spans="1:11">
      <c r="A663" s="56" t="s">
        <v>49</v>
      </c>
      <c r="B663" s="56" t="s">
        <v>8190</v>
      </c>
      <c r="C663" s="56" t="s">
        <v>10482</v>
      </c>
      <c r="D663" s="71">
        <v>175974</v>
      </c>
      <c r="E663" s="56">
        <v>-167175.29999999999</v>
      </c>
      <c r="F663" s="56">
        <v>8798.7000000000007</v>
      </c>
      <c r="G663" s="56">
        <v>0</v>
      </c>
      <c r="H663" s="56">
        <v>0</v>
      </c>
      <c r="I663" s="56">
        <v>0</v>
      </c>
      <c r="J663" s="56">
        <v>0</v>
      </c>
      <c r="K663" s="56">
        <v>0</v>
      </c>
    </row>
    <row r="664" spans="1:11">
      <c r="A664" s="56" t="s">
        <v>49</v>
      </c>
      <c r="B664" s="56" t="s">
        <v>7254</v>
      </c>
      <c r="C664" s="56" t="s">
        <v>9709</v>
      </c>
      <c r="D664" s="71">
        <v>86625</v>
      </c>
      <c r="E664" s="56">
        <v>-82293.75</v>
      </c>
      <c r="F664" s="56">
        <v>4331.25</v>
      </c>
      <c r="G664" s="56">
        <v>0</v>
      </c>
      <c r="H664" s="56">
        <v>0</v>
      </c>
      <c r="I664" s="56">
        <v>0</v>
      </c>
      <c r="J664" s="56">
        <v>0</v>
      </c>
      <c r="K664" s="56">
        <v>0</v>
      </c>
    </row>
    <row r="665" spans="1:11">
      <c r="A665" s="56" t="s">
        <v>49</v>
      </c>
      <c r="B665" s="56" t="s">
        <v>8463</v>
      </c>
      <c r="C665" s="56" t="s">
        <v>10756</v>
      </c>
      <c r="D665" s="71">
        <v>699019</v>
      </c>
      <c r="E665" s="56">
        <v>-664068.05000000005</v>
      </c>
      <c r="F665" s="56">
        <v>34950.949999999997</v>
      </c>
      <c r="G665" s="56">
        <v>0</v>
      </c>
      <c r="H665" s="56">
        <v>0</v>
      </c>
      <c r="I665" s="56">
        <v>0</v>
      </c>
      <c r="J665" s="56">
        <v>0</v>
      </c>
      <c r="K665" s="56">
        <v>0</v>
      </c>
    </row>
    <row r="666" spans="1:11">
      <c r="A666" s="56" t="s">
        <v>49</v>
      </c>
      <c r="B666" s="56" t="s">
        <v>8508</v>
      </c>
      <c r="C666" s="56" t="s">
        <v>10757</v>
      </c>
      <c r="D666" s="71">
        <v>133313</v>
      </c>
      <c r="E666" s="56">
        <v>-126647.35</v>
      </c>
      <c r="F666" s="56">
        <v>6665.65</v>
      </c>
      <c r="G666" s="56">
        <v>0</v>
      </c>
      <c r="H666" s="56">
        <v>0</v>
      </c>
      <c r="I666" s="56">
        <v>0</v>
      </c>
      <c r="J666" s="56">
        <v>0</v>
      </c>
      <c r="K666" s="56">
        <v>0</v>
      </c>
    </row>
    <row r="667" spans="1:11">
      <c r="A667" s="56" t="s">
        <v>49</v>
      </c>
      <c r="B667" s="56" t="s">
        <v>2906</v>
      </c>
      <c r="C667" s="56" t="s">
        <v>2905</v>
      </c>
      <c r="D667" s="71">
        <v>1211501.28</v>
      </c>
      <c r="E667" s="56">
        <v>-1094168.21</v>
      </c>
      <c r="F667" s="56">
        <v>117333.07</v>
      </c>
      <c r="G667" s="56">
        <v>-56758.01</v>
      </c>
      <c r="H667" s="56">
        <v>0</v>
      </c>
      <c r="I667" s="56">
        <v>0</v>
      </c>
      <c r="J667" s="56">
        <v>56758.01</v>
      </c>
      <c r="K667" s="56">
        <v>0</v>
      </c>
    </row>
    <row r="668" spans="1:11">
      <c r="A668" s="56" t="s">
        <v>49</v>
      </c>
      <c r="B668" s="56" t="s">
        <v>2908</v>
      </c>
      <c r="C668" s="56" t="s">
        <v>2907</v>
      </c>
      <c r="D668" s="71">
        <v>417720</v>
      </c>
      <c r="E668" s="56">
        <v>-377264.1</v>
      </c>
      <c r="F668" s="56">
        <v>40455.9</v>
      </c>
      <c r="G668" s="56">
        <v>-19569.900000000001</v>
      </c>
      <c r="H668" s="56">
        <v>0</v>
      </c>
      <c r="I668" s="56">
        <v>0</v>
      </c>
      <c r="J668" s="56">
        <v>19569.900000000001</v>
      </c>
      <c r="K668" s="56">
        <v>0</v>
      </c>
    </row>
    <row r="669" spans="1:11">
      <c r="A669" s="56" t="s">
        <v>49</v>
      </c>
      <c r="B669" s="56" t="s">
        <v>2910</v>
      </c>
      <c r="C669" s="56" t="s">
        <v>2909</v>
      </c>
      <c r="D669" s="71">
        <v>71156.36</v>
      </c>
      <c r="E669" s="56">
        <v>-64264.91</v>
      </c>
      <c r="F669" s="56">
        <v>6891.45</v>
      </c>
      <c r="G669" s="56">
        <v>-3333.63</v>
      </c>
      <c r="H669" s="56">
        <v>0</v>
      </c>
      <c r="I669" s="56">
        <v>0</v>
      </c>
      <c r="J669" s="56">
        <v>3333.63</v>
      </c>
      <c r="K669" s="56">
        <v>0</v>
      </c>
    </row>
    <row r="670" spans="1:11">
      <c r="A670" s="56" t="s">
        <v>49</v>
      </c>
      <c r="B670" s="56" t="s">
        <v>5996</v>
      </c>
      <c r="C670" s="56" t="s">
        <v>5995</v>
      </c>
      <c r="D670" s="71">
        <v>93220</v>
      </c>
      <c r="E670" s="56">
        <v>-50595.82</v>
      </c>
      <c r="F670" s="56">
        <v>42624.18</v>
      </c>
      <c r="G670" s="56">
        <v>-7365.99</v>
      </c>
      <c r="H670" s="56">
        <v>-7446.94</v>
      </c>
      <c r="I670" s="56">
        <v>-7446.93</v>
      </c>
      <c r="J670" s="56">
        <v>-80.949999999999818</v>
      </c>
      <c r="K670" s="56">
        <v>9.999999999308784E-3</v>
      </c>
    </row>
    <row r="671" spans="1:11">
      <c r="A671" s="56" t="s">
        <v>49</v>
      </c>
      <c r="B671" s="56" t="s">
        <v>5998</v>
      </c>
      <c r="C671" s="56" t="s">
        <v>5997</v>
      </c>
      <c r="D671" s="71">
        <v>1096456</v>
      </c>
      <c r="E671" s="56">
        <v>-595109.28</v>
      </c>
      <c r="F671" s="56">
        <v>501346.72</v>
      </c>
      <c r="G671" s="56">
        <v>-86638.97</v>
      </c>
      <c r="H671" s="56">
        <v>-87591.05</v>
      </c>
      <c r="I671" s="56">
        <v>-87591.039999999994</v>
      </c>
      <c r="J671" s="56">
        <v>-952.08000000000175</v>
      </c>
      <c r="K671" s="56">
        <v>1.0000000009313226E-2</v>
      </c>
    </row>
    <row r="672" spans="1:11">
      <c r="A672" s="56" t="s">
        <v>49</v>
      </c>
      <c r="B672" s="56" t="s">
        <v>6487</v>
      </c>
      <c r="C672" s="56" t="s">
        <v>6486</v>
      </c>
      <c r="D672" s="71">
        <v>3545866.71</v>
      </c>
      <c r="E672" s="56">
        <v>-908280.08</v>
      </c>
      <c r="F672" s="56">
        <v>2637586.63</v>
      </c>
      <c r="G672" s="56">
        <v>-140016.69</v>
      </c>
      <c r="H672" s="56">
        <v>-141555.34</v>
      </c>
      <c r="I672" s="56">
        <v>-141555.32999999999</v>
      </c>
      <c r="J672" s="56">
        <v>-1538.6499999999942</v>
      </c>
      <c r="K672" s="56">
        <v>1.0000000009313226E-2</v>
      </c>
    </row>
    <row r="673" spans="1:11">
      <c r="A673" s="56" t="s">
        <v>49</v>
      </c>
      <c r="B673" s="56" t="s">
        <v>6489</v>
      </c>
      <c r="C673" s="56" t="s">
        <v>6488</v>
      </c>
      <c r="D673" s="71">
        <v>26550</v>
      </c>
      <c r="E673" s="56">
        <v>-10683.94</v>
      </c>
      <c r="F673" s="56">
        <v>15866.06</v>
      </c>
      <c r="G673" s="56">
        <v>-2096.69</v>
      </c>
      <c r="H673" s="56">
        <v>-2119.7199999999998</v>
      </c>
      <c r="I673" s="56">
        <v>-2119.73</v>
      </c>
      <c r="J673" s="56">
        <v>-23.029999999999745</v>
      </c>
      <c r="K673" s="56">
        <v>-1.0000000000218279E-2</v>
      </c>
    </row>
    <row r="674" spans="1:11">
      <c r="A674" s="56" t="s">
        <v>49</v>
      </c>
      <c r="B674" s="56" t="s">
        <v>6740</v>
      </c>
      <c r="C674" s="56" t="s">
        <v>6739</v>
      </c>
      <c r="D674" s="71">
        <v>750950</v>
      </c>
      <c r="E674" s="56">
        <v>-109453.53</v>
      </c>
      <c r="F674" s="56">
        <v>641496.47</v>
      </c>
      <c r="G674" s="56">
        <v>-29643.67</v>
      </c>
      <c r="H674" s="56">
        <v>-29969.42</v>
      </c>
      <c r="I674" s="56">
        <v>-29969.42</v>
      </c>
      <c r="J674" s="56">
        <v>-325.75</v>
      </c>
      <c r="K674" s="56">
        <v>0</v>
      </c>
    </row>
    <row r="675" spans="1:11">
      <c r="A675" s="56" t="s">
        <v>49</v>
      </c>
      <c r="B675" s="56" t="s">
        <v>6773</v>
      </c>
      <c r="C675" s="56" t="s">
        <v>6772</v>
      </c>
      <c r="D675" s="71">
        <v>242750</v>
      </c>
      <c r="E675" s="56">
        <v>-54546.7</v>
      </c>
      <c r="F675" s="56">
        <v>188203.3</v>
      </c>
      <c r="G675" s="56">
        <v>-19165.060000000001</v>
      </c>
      <c r="H675" s="56">
        <v>-19375.66</v>
      </c>
      <c r="I675" s="56">
        <v>-19375.66</v>
      </c>
      <c r="J675" s="56">
        <v>-210.59999999999854</v>
      </c>
      <c r="K675" s="56">
        <v>0</v>
      </c>
    </row>
    <row r="676" spans="1:11">
      <c r="A676" s="56" t="s">
        <v>49</v>
      </c>
      <c r="B676" s="56" t="s">
        <v>6775</v>
      </c>
      <c r="C676" s="56" t="s">
        <v>6774</v>
      </c>
      <c r="D676" s="71">
        <v>99000</v>
      </c>
      <c r="E676" s="56">
        <v>-18724.11</v>
      </c>
      <c r="F676" s="56">
        <v>80275.89</v>
      </c>
      <c r="G676" s="56">
        <v>-7816.03</v>
      </c>
      <c r="H676" s="56">
        <v>-7901.92</v>
      </c>
      <c r="I676" s="56">
        <v>-7901.91</v>
      </c>
      <c r="J676" s="56">
        <v>-85.890000000000327</v>
      </c>
      <c r="K676" s="56">
        <v>1.0000000000218279E-2</v>
      </c>
    </row>
    <row r="677" spans="1:11">
      <c r="A677" s="56" t="s">
        <v>49</v>
      </c>
      <c r="B677" s="56" t="s">
        <v>6777</v>
      </c>
      <c r="C677" s="56" t="s">
        <v>6776</v>
      </c>
      <c r="D677" s="71">
        <v>1024395.76</v>
      </c>
      <c r="E677" s="56">
        <v>-107093.79</v>
      </c>
      <c r="F677" s="56">
        <v>917301.97</v>
      </c>
      <c r="G677" s="56">
        <v>-40437.910000000003</v>
      </c>
      <c r="H677" s="56">
        <v>-40882.269999999997</v>
      </c>
      <c r="I677" s="56">
        <v>-40882.28</v>
      </c>
      <c r="J677" s="56">
        <v>-444.35999999999331</v>
      </c>
      <c r="K677" s="56">
        <v>-1.0000000002037268E-2</v>
      </c>
    </row>
    <row r="678" spans="1:11">
      <c r="A678" s="56" t="s">
        <v>49</v>
      </c>
      <c r="B678" s="56" t="s">
        <v>6836</v>
      </c>
      <c r="C678" s="56" t="s">
        <v>6835</v>
      </c>
      <c r="D678" s="71">
        <v>572890</v>
      </c>
      <c r="E678" s="56">
        <v>-55667.12</v>
      </c>
      <c r="F678" s="56">
        <v>517222.88</v>
      </c>
      <c r="G678" s="56">
        <v>-45229.53</v>
      </c>
      <c r="H678" s="56">
        <v>-45726.57</v>
      </c>
      <c r="I678" s="56">
        <v>-45726.559999999998</v>
      </c>
      <c r="J678" s="56">
        <v>-497.04000000000087</v>
      </c>
      <c r="K678" s="56">
        <v>1.0000000002037268E-2</v>
      </c>
    </row>
    <row r="679" spans="1:11">
      <c r="A679" s="56" t="s">
        <v>49</v>
      </c>
      <c r="B679" s="56" t="s">
        <v>6777</v>
      </c>
      <c r="C679" s="56" t="s">
        <v>6837</v>
      </c>
      <c r="D679" s="71">
        <v>971374.43</v>
      </c>
      <c r="E679" s="56">
        <v>-64469.99</v>
      </c>
      <c r="F679" s="56">
        <v>906904.44</v>
      </c>
      <c r="G679" s="56">
        <v>-38344.89</v>
      </c>
      <c r="H679" s="56">
        <v>-38766.269999999997</v>
      </c>
      <c r="I679" s="56">
        <v>-38766.269999999997</v>
      </c>
      <c r="J679" s="56">
        <v>-421.37999999999738</v>
      </c>
      <c r="K679" s="56">
        <v>0</v>
      </c>
    </row>
    <row r="680" spans="1:11">
      <c r="A680" s="56" t="s">
        <v>49</v>
      </c>
      <c r="B680" s="56" t="s">
        <v>8401</v>
      </c>
      <c r="C680" s="56" t="s">
        <v>7090</v>
      </c>
      <c r="D680" s="71">
        <v>0</v>
      </c>
      <c r="E680" s="56">
        <v>0</v>
      </c>
      <c r="F680" s="56">
        <v>0</v>
      </c>
      <c r="G680" s="56">
        <v>0</v>
      </c>
      <c r="H680" s="56">
        <v>-5512.3</v>
      </c>
      <c r="I680" s="56">
        <v>-26750.97</v>
      </c>
      <c r="J680" s="56">
        <v>-5512.3</v>
      </c>
      <c r="K680" s="56">
        <v>-21238.670000000002</v>
      </c>
    </row>
    <row r="681" spans="1:11">
      <c r="A681" s="56" t="s">
        <v>49</v>
      </c>
      <c r="B681" s="56" t="s">
        <v>8402</v>
      </c>
      <c r="C681" s="56" t="s">
        <v>7091</v>
      </c>
      <c r="D681" s="71">
        <v>0</v>
      </c>
      <c r="E681" s="56">
        <v>0</v>
      </c>
      <c r="F681" s="56">
        <v>0</v>
      </c>
      <c r="G681" s="56">
        <v>0</v>
      </c>
      <c r="H681" s="56">
        <v>-12433.4</v>
      </c>
      <c r="I681" s="56">
        <v>-45754.91</v>
      </c>
      <c r="J681" s="56">
        <v>-12433.4</v>
      </c>
      <c r="K681" s="56">
        <v>-33321.51</v>
      </c>
    </row>
    <row r="682" spans="1:11">
      <c r="A682" s="56" t="s">
        <v>49</v>
      </c>
      <c r="B682" s="56" t="s">
        <v>2877</v>
      </c>
      <c r="C682" s="56" t="s">
        <v>2876</v>
      </c>
      <c r="D682" s="71">
        <v>32501</v>
      </c>
      <c r="E682" s="56">
        <v>-26647.360000000001</v>
      </c>
      <c r="F682" s="56">
        <v>5853.64</v>
      </c>
      <c r="G682" s="56">
        <v>-1004.7</v>
      </c>
      <c r="H682" s="56">
        <v>-1015.75</v>
      </c>
      <c r="I682" s="56">
        <v>-1015.74</v>
      </c>
      <c r="J682" s="56">
        <v>-11.049999999999955</v>
      </c>
      <c r="K682" s="56">
        <v>9.9999999999909051E-3</v>
      </c>
    </row>
    <row r="683" spans="1:11">
      <c r="A683" s="56" t="s">
        <v>49</v>
      </c>
      <c r="B683" s="56" t="s">
        <v>11339</v>
      </c>
      <c r="C683" s="56" t="s">
        <v>10534</v>
      </c>
      <c r="D683" s="71">
        <v>74565</v>
      </c>
      <c r="E683" s="56">
        <v>-70836.75</v>
      </c>
      <c r="F683" s="56">
        <v>3728.25</v>
      </c>
      <c r="G683" s="56">
        <v>0</v>
      </c>
      <c r="H683" s="56">
        <v>0</v>
      </c>
      <c r="I683" s="56">
        <v>0</v>
      </c>
      <c r="J683" s="56">
        <v>0</v>
      </c>
      <c r="K683" s="56">
        <v>0</v>
      </c>
    </row>
    <row r="684" spans="1:11">
      <c r="A684" s="56" t="s">
        <v>49</v>
      </c>
      <c r="B684" s="56" t="s">
        <v>11339</v>
      </c>
      <c r="C684" s="56" t="s">
        <v>10535</v>
      </c>
      <c r="D684" s="71">
        <v>58749</v>
      </c>
      <c r="E684" s="56">
        <v>-55811.55</v>
      </c>
      <c r="F684" s="56">
        <v>2937.45</v>
      </c>
      <c r="G684" s="56">
        <v>0</v>
      </c>
      <c r="H684" s="56">
        <v>0</v>
      </c>
      <c r="I684" s="56">
        <v>0</v>
      </c>
      <c r="J684" s="56">
        <v>0</v>
      </c>
      <c r="K684" s="56">
        <v>0</v>
      </c>
    </row>
    <row r="685" spans="1:11">
      <c r="A685" s="56" t="s">
        <v>49</v>
      </c>
      <c r="B685" s="56" t="s">
        <v>1798</v>
      </c>
      <c r="C685" s="56" t="s">
        <v>10536</v>
      </c>
      <c r="D685" s="71">
        <v>44024</v>
      </c>
      <c r="E685" s="56">
        <v>-41822.800000000003</v>
      </c>
      <c r="F685" s="56">
        <v>2201.1999999999998</v>
      </c>
      <c r="G685" s="56">
        <v>0</v>
      </c>
      <c r="H685" s="56">
        <v>0</v>
      </c>
      <c r="I685" s="56">
        <v>0</v>
      </c>
      <c r="J685" s="56">
        <v>0</v>
      </c>
      <c r="K685" s="56">
        <v>0</v>
      </c>
    </row>
    <row r="686" spans="1:11">
      <c r="A686" s="56" t="s">
        <v>49</v>
      </c>
      <c r="B686" s="56" t="s">
        <v>1798</v>
      </c>
      <c r="C686" s="56" t="s">
        <v>10317</v>
      </c>
      <c r="D686" s="71">
        <v>29144</v>
      </c>
      <c r="E686" s="56">
        <v>-27686.799999999999</v>
      </c>
      <c r="F686" s="56">
        <v>1457.2</v>
      </c>
      <c r="G686" s="56">
        <v>0</v>
      </c>
      <c r="H686" s="56">
        <v>0</v>
      </c>
      <c r="I686" s="56">
        <v>0</v>
      </c>
      <c r="J686" s="56">
        <v>0</v>
      </c>
      <c r="K686" s="56">
        <v>0</v>
      </c>
    </row>
    <row r="687" spans="1:11">
      <c r="A687" s="56" t="s">
        <v>49</v>
      </c>
      <c r="B687" s="56" t="s">
        <v>1798</v>
      </c>
      <c r="C687" s="56" t="s">
        <v>9720</v>
      </c>
      <c r="D687" s="71">
        <v>14835</v>
      </c>
      <c r="E687" s="56">
        <v>-14093.25</v>
      </c>
      <c r="F687" s="56">
        <v>741.75</v>
      </c>
      <c r="G687" s="56">
        <v>0</v>
      </c>
      <c r="H687" s="56">
        <v>0</v>
      </c>
      <c r="I687" s="56">
        <v>0</v>
      </c>
      <c r="J687" s="56">
        <v>0</v>
      </c>
      <c r="K687" s="56">
        <v>0</v>
      </c>
    </row>
    <row r="688" spans="1:11">
      <c r="A688" s="56" t="s">
        <v>49</v>
      </c>
      <c r="B688" s="56" t="s">
        <v>11339</v>
      </c>
      <c r="C688" s="56" t="s">
        <v>10537</v>
      </c>
      <c r="D688" s="71">
        <v>58860</v>
      </c>
      <c r="E688" s="56">
        <v>-55917</v>
      </c>
      <c r="F688" s="56">
        <v>2943</v>
      </c>
      <c r="G688" s="56">
        <v>0</v>
      </c>
      <c r="H688" s="56">
        <v>0</v>
      </c>
      <c r="I688" s="56">
        <v>0</v>
      </c>
      <c r="J688" s="56">
        <v>0</v>
      </c>
      <c r="K688" s="56">
        <v>0</v>
      </c>
    </row>
    <row r="689" spans="1:11">
      <c r="A689" s="56" t="s">
        <v>49</v>
      </c>
      <c r="B689" s="56" t="s">
        <v>11339</v>
      </c>
      <c r="C689" s="56" t="s">
        <v>10318</v>
      </c>
      <c r="D689" s="71">
        <v>29144</v>
      </c>
      <c r="E689" s="56">
        <v>-27686.799999999999</v>
      </c>
      <c r="F689" s="56">
        <v>1457.2</v>
      </c>
      <c r="G689" s="56">
        <v>0</v>
      </c>
      <c r="H689" s="56">
        <v>0</v>
      </c>
      <c r="I689" s="56">
        <v>0</v>
      </c>
      <c r="J689" s="56">
        <v>0</v>
      </c>
      <c r="K689" s="56">
        <v>0</v>
      </c>
    </row>
    <row r="690" spans="1:11">
      <c r="A690" s="56" t="s">
        <v>49</v>
      </c>
      <c r="B690" s="56" t="s">
        <v>1798</v>
      </c>
      <c r="C690" s="56" t="s">
        <v>2878</v>
      </c>
      <c r="D690" s="71">
        <v>54500</v>
      </c>
      <c r="E690" s="56">
        <v>-45525.73</v>
      </c>
      <c r="F690" s="56">
        <v>8974.27</v>
      </c>
      <c r="G690" s="56">
        <v>-1707.76</v>
      </c>
      <c r="H690" s="56">
        <v>-1726.52</v>
      </c>
      <c r="I690" s="56">
        <v>-1726.53</v>
      </c>
      <c r="J690" s="56">
        <v>-18.759999999999991</v>
      </c>
      <c r="K690" s="56">
        <v>-9.9999999999909051E-3</v>
      </c>
    </row>
    <row r="691" spans="1:11">
      <c r="A691" s="56" t="s">
        <v>49</v>
      </c>
      <c r="B691" s="56" t="s">
        <v>8231</v>
      </c>
      <c r="C691" s="56" t="s">
        <v>10538</v>
      </c>
      <c r="D691" s="71">
        <v>50000</v>
      </c>
      <c r="E691" s="56">
        <v>-47500</v>
      </c>
      <c r="F691" s="56">
        <v>2500</v>
      </c>
      <c r="G691" s="56">
        <v>0</v>
      </c>
      <c r="H691" s="56">
        <v>0</v>
      </c>
      <c r="I691" s="56">
        <v>0</v>
      </c>
      <c r="J691" s="56">
        <v>0</v>
      </c>
      <c r="K691" s="56">
        <v>0</v>
      </c>
    </row>
    <row r="692" spans="1:11">
      <c r="A692" s="56" t="s">
        <v>49</v>
      </c>
      <c r="B692" s="56" t="s">
        <v>7285</v>
      </c>
      <c r="C692" s="56" t="s">
        <v>9721</v>
      </c>
      <c r="D692" s="71">
        <v>7200</v>
      </c>
      <c r="E692" s="56">
        <v>-6840</v>
      </c>
      <c r="F692" s="56">
        <v>360</v>
      </c>
      <c r="G692" s="56">
        <v>0</v>
      </c>
      <c r="H692" s="56">
        <v>0</v>
      </c>
      <c r="I692" s="56">
        <v>0</v>
      </c>
      <c r="J692" s="56">
        <v>0</v>
      </c>
      <c r="K692" s="56">
        <v>0</v>
      </c>
    </row>
    <row r="693" spans="1:11">
      <c r="A693" s="56" t="s">
        <v>49</v>
      </c>
      <c r="B693" s="56" t="s">
        <v>7286</v>
      </c>
      <c r="C693" s="56" t="s">
        <v>9722</v>
      </c>
      <c r="D693" s="71">
        <v>92000</v>
      </c>
      <c r="E693" s="56">
        <v>-87400</v>
      </c>
      <c r="F693" s="56">
        <v>4600</v>
      </c>
      <c r="G693" s="56">
        <v>0</v>
      </c>
      <c r="H693" s="56">
        <v>0</v>
      </c>
      <c r="I693" s="56">
        <v>0</v>
      </c>
      <c r="J693" s="56">
        <v>0</v>
      </c>
      <c r="K693" s="56">
        <v>0</v>
      </c>
    </row>
    <row r="694" spans="1:11">
      <c r="A694" s="56" t="s">
        <v>49</v>
      </c>
      <c r="B694" s="56" t="s">
        <v>8232</v>
      </c>
      <c r="C694" s="56" t="s">
        <v>10539</v>
      </c>
      <c r="D694" s="71">
        <v>30024</v>
      </c>
      <c r="E694" s="56">
        <v>-28522.799999999999</v>
      </c>
      <c r="F694" s="56">
        <v>1501.2</v>
      </c>
      <c r="G694" s="56">
        <v>0</v>
      </c>
      <c r="H694" s="56">
        <v>0</v>
      </c>
      <c r="I694" s="56">
        <v>0</v>
      </c>
      <c r="J694" s="56">
        <v>0</v>
      </c>
      <c r="K694" s="56">
        <v>0</v>
      </c>
    </row>
    <row r="695" spans="1:11">
      <c r="A695" s="56" t="s">
        <v>49</v>
      </c>
      <c r="B695" s="56" t="s">
        <v>7287</v>
      </c>
      <c r="C695" s="56" t="s">
        <v>9723</v>
      </c>
      <c r="D695" s="71">
        <v>32582</v>
      </c>
      <c r="E695" s="56">
        <v>-30952.9</v>
      </c>
      <c r="F695" s="56">
        <v>1629.1</v>
      </c>
      <c r="G695" s="56">
        <v>0</v>
      </c>
      <c r="H695" s="56">
        <v>0</v>
      </c>
      <c r="I695" s="56">
        <v>0</v>
      </c>
      <c r="J695" s="56">
        <v>0</v>
      </c>
      <c r="K695" s="56">
        <v>0</v>
      </c>
    </row>
    <row r="696" spans="1:11">
      <c r="A696" s="56" t="s">
        <v>49</v>
      </c>
      <c r="B696" s="56" t="s">
        <v>8301</v>
      </c>
      <c r="C696" s="56" t="s">
        <v>10319</v>
      </c>
      <c r="D696" s="71">
        <v>47655</v>
      </c>
      <c r="E696" s="56">
        <v>-45272.25</v>
      </c>
      <c r="F696" s="56">
        <v>2382.75</v>
      </c>
      <c r="G696" s="56">
        <v>0</v>
      </c>
      <c r="H696" s="56">
        <v>0</v>
      </c>
      <c r="I696" s="56">
        <v>0</v>
      </c>
      <c r="J696" s="56">
        <v>0</v>
      </c>
      <c r="K696" s="56">
        <v>0</v>
      </c>
    </row>
    <row r="697" spans="1:11">
      <c r="A697" s="56" t="s">
        <v>49</v>
      </c>
      <c r="B697" s="56" t="s">
        <v>8074</v>
      </c>
      <c r="C697" s="56" t="s">
        <v>10687</v>
      </c>
      <c r="D697" s="71">
        <v>156114</v>
      </c>
      <c r="E697" s="56">
        <v>-156113</v>
      </c>
      <c r="F697" s="56">
        <v>1</v>
      </c>
      <c r="G697" s="56">
        <v>0</v>
      </c>
      <c r="H697" s="56">
        <v>0</v>
      </c>
      <c r="I697" s="56">
        <v>0</v>
      </c>
      <c r="J697" s="56">
        <v>0</v>
      </c>
      <c r="K697" s="56">
        <v>0</v>
      </c>
    </row>
    <row r="698" spans="1:11">
      <c r="A698" s="56" t="s">
        <v>49</v>
      </c>
      <c r="B698" s="56" t="s">
        <v>2880</v>
      </c>
      <c r="C698" s="56" t="s">
        <v>2879</v>
      </c>
      <c r="D698" s="71">
        <v>11400</v>
      </c>
      <c r="E698" s="56">
        <v>-10180.34</v>
      </c>
      <c r="F698" s="56">
        <v>1219.6600000000001</v>
      </c>
      <c r="G698" s="56">
        <v>-376.55</v>
      </c>
      <c r="H698" s="56">
        <v>-273.11</v>
      </c>
      <c r="I698" s="56">
        <v>0</v>
      </c>
      <c r="J698" s="56">
        <v>103.44</v>
      </c>
      <c r="K698" s="56">
        <v>273.11</v>
      </c>
    </row>
    <row r="699" spans="1:11">
      <c r="A699" s="56" t="s">
        <v>49</v>
      </c>
      <c r="B699" s="56" t="s">
        <v>8233</v>
      </c>
      <c r="C699" s="56" t="s">
        <v>10540</v>
      </c>
      <c r="D699" s="71">
        <v>162500</v>
      </c>
      <c r="E699" s="56">
        <v>-154375</v>
      </c>
      <c r="F699" s="56">
        <v>8125</v>
      </c>
      <c r="G699" s="56">
        <v>0</v>
      </c>
      <c r="H699" s="56">
        <v>0</v>
      </c>
      <c r="I699" s="56">
        <v>0</v>
      </c>
      <c r="J699" s="56">
        <v>0</v>
      </c>
      <c r="K699" s="56">
        <v>0</v>
      </c>
    </row>
    <row r="700" spans="1:11">
      <c r="A700" s="56" t="s">
        <v>49</v>
      </c>
      <c r="B700" s="56" t="s">
        <v>8234</v>
      </c>
      <c r="C700" s="56" t="s">
        <v>10541</v>
      </c>
      <c r="D700" s="71">
        <v>174000</v>
      </c>
      <c r="E700" s="56">
        <v>-165300</v>
      </c>
      <c r="F700" s="56">
        <v>8700</v>
      </c>
      <c r="G700" s="56">
        <v>0</v>
      </c>
      <c r="H700" s="56">
        <v>0</v>
      </c>
      <c r="I700" s="56">
        <v>0</v>
      </c>
      <c r="J700" s="56">
        <v>0</v>
      </c>
      <c r="K700" s="56">
        <v>0</v>
      </c>
    </row>
    <row r="701" spans="1:11">
      <c r="A701" s="56" t="s">
        <v>49</v>
      </c>
      <c r="B701" s="56" t="s">
        <v>7896</v>
      </c>
      <c r="C701" s="56" t="s">
        <v>10058</v>
      </c>
      <c r="D701" s="71">
        <v>2710</v>
      </c>
      <c r="E701" s="56">
        <v>-2707</v>
      </c>
      <c r="F701" s="56">
        <v>3</v>
      </c>
      <c r="G701" s="56">
        <v>0</v>
      </c>
      <c r="H701" s="56">
        <v>0</v>
      </c>
      <c r="I701" s="56">
        <v>0</v>
      </c>
      <c r="J701" s="56">
        <v>0</v>
      </c>
      <c r="K701" s="56">
        <v>0</v>
      </c>
    </row>
    <row r="702" spans="1:11">
      <c r="A702" s="56" t="s">
        <v>49</v>
      </c>
      <c r="B702" s="56" t="s">
        <v>8075</v>
      </c>
      <c r="C702" s="56" t="s">
        <v>10401</v>
      </c>
      <c r="D702" s="71">
        <v>19822</v>
      </c>
      <c r="E702" s="56">
        <v>-19819</v>
      </c>
      <c r="F702" s="56">
        <v>3</v>
      </c>
      <c r="G702" s="56">
        <v>0</v>
      </c>
      <c r="H702" s="56">
        <v>0</v>
      </c>
      <c r="I702" s="56">
        <v>0</v>
      </c>
      <c r="J702" s="56">
        <v>0</v>
      </c>
      <c r="K702" s="56">
        <v>0</v>
      </c>
    </row>
    <row r="703" spans="1:11">
      <c r="A703" s="56" t="s">
        <v>49</v>
      </c>
      <c r="B703" s="56" t="s">
        <v>7896</v>
      </c>
      <c r="C703" s="56" t="s">
        <v>10402</v>
      </c>
      <c r="D703" s="71">
        <v>79584</v>
      </c>
      <c r="E703" s="56">
        <v>-79581</v>
      </c>
      <c r="F703" s="56">
        <v>3</v>
      </c>
      <c r="G703" s="56">
        <v>0</v>
      </c>
      <c r="H703" s="56">
        <v>0</v>
      </c>
      <c r="I703" s="56">
        <v>0</v>
      </c>
      <c r="J703" s="56">
        <v>0</v>
      </c>
      <c r="K703" s="56">
        <v>0</v>
      </c>
    </row>
    <row r="704" spans="1:11">
      <c r="A704" s="56" t="s">
        <v>49</v>
      </c>
      <c r="B704" s="56" t="s">
        <v>8235</v>
      </c>
      <c r="C704" s="56" t="s">
        <v>10542</v>
      </c>
      <c r="D704" s="71">
        <v>81648</v>
      </c>
      <c r="E704" s="56">
        <v>-77565.600000000006</v>
      </c>
      <c r="F704" s="56">
        <v>4082.4</v>
      </c>
      <c r="G704" s="56">
        <v>0</v>
      </c>
      <c r="H704" s="56">
        <v>0</v>
      </c>
      <c r="I704" s="56">
        <v>0</v>
      </c>
      <c r="J704" s="56">
        <v>0</v>
      </c>
      <c r="K704" s="56">
        <v>0</v>
      </c>
    </row>
    <row r="705" spans="1:11">
      <c r="A705" s="56" t="s">
        <v>49</v>
      </c>
      <c r="B705" s="56" t="s">
        <v>8076</v>
      </c>
      <c r="C705" s="56" t="s">
        <v>10688</v>
      </c>
      <c r="D705" s="71">
        <v>26181</v>
      </c>
      <c r="E705" s="56">
        <v>-26180</v>
      </c>
      <c r="F705" s="56">
        <v>1</v>
      </c>
      <c r="G705" s="56">
        <v>0</v>
      </c>
      <c r="H705" s="56">
        <v>0</v>
      </c>
      <c r="I705" s="56">
        <v>0</v>
      </c>
      <c r="J705" s="56">
        <v>0</v>
      </c>
      <c r="K705" s="56">
        <v>0</v>
      </c>
    </row>
    <row r="706" spans="1:11">
      <c r="A706" s="56" t="s">
        <v>49</v>
      </c>
      <c r="B706" s="56" t="s">
        <v>8077</v>
      </c>
      <c r="C706" s="56" t="s">
        <v>10689</v>
      </c>
      <c r="D706" s="71">
        <v>2884</v>
      </c>
      <c r="E706" s="56">
        <v>-2883</v>
      </c>
      <c r="F706" s="56">
        <v>1</v>
      </c>
      <c r="G706" s="56">
        <v>0</v>
      </c>
      <c r="H706" s="56">
        <v>0</v>
      </c>
      <c r="I706" s="56">
        <v>0</v>
      </c>
      <c r="J706" s="56">
        <v>0</v>
      </c>
      <c r="K706" s="56">
        <v>0</v>
      </c>
    </row>
    <row r="707" spans="1:11">
      <c r="A707" s="56" t="s">
        <v>49</v>
      </c>
      <c r="B707" s="56" t="s">
        <v>8302</v>
      </c>
      <c r="C707" s="56" t="s">
        <v>10320</v>
      </c>
      <c r="D707" s="71">
        <v>21881</v>
      </c>
      <c r="E707" s="56">
        <v>-20786.95</v>
      </c>
      <c r="F707" s="56">
        <v>1094.05</v>
      </c>
      <c r="G707" s="56">
        <v>0</v>
      </c>
      <c r="H707" s="56">
        <v>0</v>
      </c>
      <c r="I707" s="56">
        <v>0</v>
      </c>
      <c r="J707" s="56">
        <v>0</v>
      </c>
      <c r="K707" s="56">
        <v>0</v>
      </c>
    </row>
    <row r="708" spans="1:11">
      <c r="A708" s="56" t="s">
        <v>49</v>
      </c>
      <c r="B708" s="56" t="s">
        <v>7288</v>
      </c>
      <c r="C708" s="56" t="s">
        <v>10321</v>
      </c>
      <c r="D708" s="71">
        <v>27953</v>
      </c>
      <c r="E708" s="56">
        <v>-26555.35</v>
      </c>
      <c r="F708" s="56">
        <v>1397.65</v>
      </c>
      <c r="G708" s="56">
        <v>0</v>
      </c>
      <c r="H708" s="56">
        <v>0</v>
      </c>
      <c r="I708" s="56">
        <v>0</v>
      </c>
      <c r="J708" s="56">
        <v>0</v>
      </c>
      <c r="K708" s="56">
        <v>0</v>
      </c>
    </row>
    <row r="709" spans="1:11">
      <c r="A709" s="56" t="s">
        <v>49</v>
      </c>
      <c r="B709" s="56" t="s">
        <v>7288</v>
      </c>
      <c r="C709" s="56" t="s">
        <v>10543</v>
      </c>
      <c r="D709" s="71">
        <v>41279</v>
      </c>
      <c r="E709" s="56">
        <v>-39215.050000000003</v>
      </c>
      <c r="F709" s="56">
        <v>2063.9499999999998</v>
      </c>
      <c r="G709" s="56">
        <v>0</v>
      </c>
      <c r="H709" s="56">
        <v>0</v>
      </c>
      <c r="I709" s="56">
        <v>0</v>
      </c>
      <c r="J709" s="56">
        <v>0</v>
      </c>
      <c r="K709" s="56">
        <v>0</v>
      </c>
    </row>
    <row r="710" spans="1:11">
      <c r="A710" s="56" t="s">
        <v>49</v>
      </c>
      <c r="B710" s="56" t="s">
        <v>7288</v>
      </c>
      <c r="C710" s="56" t="s">
        <v>9724</v>
      </c>
      <c r="D710" s="71">
        <v>13626</v>
      </c>
      <c r="E710" s="56">
        <v>-12944.7</v>
      </c>
      <c r="F710" s="56">
        <v>681.3</v>
      </c>
      <c r="G710" s="56">
        <v>0</v>
      </c>
      <c r="H710" s="56">
        <v>0</v>
      </c>
      <c r="I710" s="56">
        <v>0</v>
      </c>
      <c r="J710" s="56">
        <v>0</v>
      </c>
      <c r="K710" s="56">
        <v>0</v>
      </c>
    </row>
    <row r="711" spans="1:11">
      <c r="A711" s="56" t="s">
        <v>49</v>
      </c>
      <c r="B711" s="56" t="s">
        <v>7288</v>
      </c>
      <c r="C711" s="56" t="s">
        <v>10322</v>
      </c>
      <c r="D711" s="71">
        <v>27252</v>
      </c>
      <c r="E711" s="56">
        <v>-25889.4</v>
      </c>
      <c r="F711" s="56">
        <v>1362.6</v>
      </c>
      <c r="G711" s="56">
        <v>0</v>
      </c>
      <c r="H711" s="56">
        <v>0</v>
      </c>
      <c r="I711" s="56">
        <v>0</v>
      </c>
      <c r="J711" s="56">
        <v>0</v>
      </c>
      <c r="K711" s="56">
        <v>0</v>
      </c>
    </row>
    <row r="712" spans="1:11">
      <c r="A712" s="56" t="s">
        <v>49</v>
      </c>
      <c r="B712" s="56" t="s">
        <v>7288</v>
      </c>
      <c r="C712" s="56" t="s">
        <v>9725</v>
      </c>
      <c r="D712" s="71">
        <v>13708</v>
      </c>
      <c r="E712" s="56">
        <v>-13022.6</v>
      </c>
      <c r="F712" s="56">
        <v>685.4</v>
      </c>
      <c r="G712" s="56">
        <v>0</v>
      </c>
      <c r="H712" s="56">
        <v>0</v>
      </c>
      <c r="I712" s="56">
        <v>0</v>
      </c>
      <c r="J712" s="56">
        <v>0</v>
      </c>
      <c r="K712" s="56">
        <v>0</v>
      </c>
    </row>
    <row r="713" spans="1:11">
      <c r="A713" s="56" t="s">
        <v>49</v>
      </c>
      <c r="B713" s="56" t="s">
        <v>7288</v>
      </c>
      <c r="C713" s="56" t="s">
        <v>9726</v>
      </c>
      <c r="D713" s="71">
        <v>13626</v>
      </c>
      <c r="E713" s="56">
        <v>-12944.7</v>
      </c>
      <c r="F713" s="56">
        <v>681.3</v>
      </c>
      <c r="G713" s="56">
        <v>0</v>
      </c>
      <c r="H713" s="56">
        <v>0</v>
      </c>
      <c r="I713" s="56">
        <v>0</v>
      </c>
      <c r="J713" s="56">
        <v>0</v>
      </c>
      <c r="K713" s="56">
        <v>0</v>
      </c>
    </row>
    <row r="714" spans="1:11">
      <c r="A714" s="56" t="s">
        <v>49</v>
      </c>
      <c r="B714" s="56" t="s">
        <v>8302</v>
      </c>
      <c r="C714" s="56" t="s">
        <v>10323</v>
      </c>
      <c r="D714" s="71">
        <v>23055</v>
      </c>
      <c r="E714" s="56">
        <v>-21902.25</v>
      </c>
      <c r="F714" s="56">
        <v>1152.75</v>
      </c>
      <c r="G714" s="56">
        <v>0</v>
      </c>
      <c r="H714" s="56">
        <v>0</v>
      </c>
      <c r="I714" s="56">
        <v>0</v>
      </c>
      <c r="J714" s="56">
        <v>0</v>
      </c>
      <c r="K714" s="56">
        <v>0</v>
      </c>
    </row>
    <row r="715" spans="1:11">
      <c r="A715" s="56" t="s">
        <v>49</v>
      </c>
      <c r="B715" s="56" t="s">
        <v>7288</v>
      </c>
      <c r="C715" s="56" t="s">
        <v>9727</v>
      </c>
      <c r="D715" s="71">
        <v>13549</v>
      </c>
      <c r="E715" s="56">
        <v>-12871.55</v>
      </c>
      <c r="F715" s="56">
        <v>677.45</v>
      </c>
      <c r="G715" s="56">
        <v>0</v>
      </c>
      <c r="H715" s="56">
        <v>0</v>
      </c>
      <c r="I715" s="56">
        <v>0</v>
      </c>
      <c r="J715" s="56">
        <v>0</v>
      </c>
      <c r="K715" s="56">
        <v>0</v>
      </c>
    </row>
    <row r="716" spans="1:11">
      <c r="A716" s="56" t="s">
        <v>49</v>
      </c>
      <c r="B716" s="56" t="s">
        <v>8236</v>
      </c>
      <c r="C716" s="56" t="s">
        <v>10544</v>
      </c>
      <c r="D716" s="71">
        <v>30864</v>
      </c>
      <c r="E716" s="56">
        <v>-29320.799999999999</v>
      </c>
      <c r="F716" s="56">
        <v>1543.2</v>
      </c>
      <c r="G716" s="56">
        <v>0</v>
      </c>
      <c r="H716" s="56">
        <v>0</v>
      </c>
      <c r="I716" s="56">
        <v>0</v>
      </c>
      <c r="J716" s="56">
        <v>0</v>
      </c>
      <c r="K716" s="56">
        <v>0</v>
      </c>
    </row>
    <row r="717" spans="1:11">
      <c r="A717" s="56" t="s">
        <v>49</v>
      </c>
      <c r="B717" s="56" t="s">
        <v>7288</v>
      </c>
      <c r="C717" s="56" t="s">
        <v>9728</v>
      </c>
      <c r="D717" s="71">
        <v>13805</v>
      </c>
      <c r="E717" s="56">
        <v>-13114.75</v>
      </c>
      <c r="F717" s="56">
        <v>690.25</v>
      </c>
      <c r="G717" s="56">
        <v>0</v>
      </c>
      <c r="H717" s="56">
        <v>0</v>
      </c>
      <c r="I717" s="56">
        <v>0</v>
      </c>
      <c r="J717" s="56">
        <v>0</v>
      </c>
      <c r="K717" s="56">
        <v>0</v>
      </c>
    </row>
    <row r="718" spans="1:11">
      <c r="A718" s="56" t="s">
        <v>49</v>
      </c>
      <c r="B718" s="56" t="s">
        <v>7288</v>
      </c>
      <c r="C718" s="56" t="s">
        <v>10324</v>
      </c>
      <c r="D718" s="71">
        <v>27720</v>
      </c>
      <c r="E718" s="56">
        <v>-26334</v>
      </c>
      <c r="F718" s="56">
        <v>1386</v>
      </c>
      <c r="G718" s="56">
        <v>0</v>
      </c>
      <c r="H718" s="56">
        <v>0</v>
      </c>
      <c r="I718" s="56">
        <v>0</v>
      </c>
      <c r="J718" s="56">
        <v>0</v>
      </c>
      <c r="K718" s="56">
        <v>0</v>
      </c>
    </row>
    <row r="719" spans="1:11">
      <c r="A719" s="56" t="s">
        <v>49</v>
      </c>
      <c r="B719" s="56" t="s">
        <v>7289</v>
      </c>
      <c r="C719" s="56" t="s">
        <v>10325</v>
      </c>
      <c r="D719" s="71">
        <v>27445</v>
      </c>
      <c r="E719" s="56">
        <v>-26072.75</v>
      </c>
      <c r="F719" s="56">
        <v>1372.25</v>
      </c>
      <c r="G719" s="56">
        <v>0</v>
      </c>
      <c r="H719" s="56">
        <v>0</v>
      </c>
      <c r="I719" s="56">
        <v>0</v>
      </c>
      <c r="J719" s="56">
        <v>0</v>
      </c>
      <c r="K719" s="56">
        <v>0</v>
      </c>
    </row>
    <row r="720" spans="1:11">
      <c r="A720" s="56" t="s">
        <v>49</v>
      </c>
      <c r="B720" s="56" t="s">
        <v>7289</v>
      </c>
      <c r="C720" s="56" t="s">
        <v>9729</v>
      </c>
      <c r="D720" s="71">
        <v>13627</v>
      </c>
      <c r="E720" s="56">
        <v>-12945.65</v>
      </c>
      <c r="F720" s="56">
        <v>681.35</v>
      </c>
      <c r="G720" s="56">
        <v>0</v>
      </c>
      <c r="H720" s="56">
        <v>0</v>
      </c>
      <c r="I720" s="56">
        <v>0</v>
      </c>
      <c r="J720" s="56">
        <v>0</v>
      </c>
      <c r="K720" s="56">
        <v>0</v>
      </c>
    </row>
    <row r="721" spans="1:11">
      <c r="A721" s="56" t="s">
        <v>49</v>
      </c>
      <c r="B721" s="56" t="s">
        <v>7288</v>
      </c>
      <c r="C721" s="56" t="s">
        <v>10326</v>
      </c>
      <c r="D721" s="71">
        <v>27746</v>
      </c>
      <c r="E721" s="56">
        <v>-26358.7</v>
      </c>
      <c r="F721" s="56">
        <v>1387.3</v>
      </c>
      <c r="G721" s="56">
        <v>0</v>
      </c>
      <c r="H721" s="56">
        <v>0</v>
      </c>
      <c r="I721" s="56">
        <v>0</v>
      </c>
      <c r="J721" s="56">
        <v>0</v>
      </c>
      <c r="K721" s="56">
        <v>0</v>
      </c>
    </row>
    <row r="722" spans="1:11">
      <c r="A722" s="56" t="s">
        <v>49</v>
      </c>
      <c r="B722" s="56" t="s">
        <v>7290</v>
      </c>
      <c r="C722" s="56" t="s">
        <v>9730</v>
      </c>
      <c r="D722" s="71">
        <v>79656</v>
      </c>
      <c r="E722" s="56">
        <v>-75673.2</v>
      </c>
      <c r="F722" s="56">
        <v>3982.8</v>
      </c>
      <c r="G722" s="56">
        <v>0</v>
      </c>
      <c r="H722" s="56">
        <v>0</v>
      </c>
      <c r="I722" s="56">
        <v>0</v>
      </c>
      <c r="J722" s="56">
        <v>0</v>
      </c>
      <c r="K722" s="56">
        <v>0</v>
      </c>
    </row>
    <row r="723" spans="1:11">
      <c r="A723" s="56" t="s">
        <v>49</v>
      </c>
      <c r="B723" s="56" t="s">
        <v>7293</v>
      </c>
      <c r="C723" s="56" t="s">
        <v>10545</v>
      </c>
      <c r="D723" s="71">
        <v>34088</v>
      </c>
      <c r="E723" s="56">
        <v>-32383.599999999999</v>
      </c>
      <c r="F723" s="56">
        <v>1704.4</v>
      </c>
      <c r="G723" s="56">
        <v>0</v>
      </c>
      <c r="H723" s="56">
        <v>0</v>
      </c>
      <c r="I723" s="56">
        <v>0</v>
      </c>
      <c r="J723" s="56">
        <v>0</v>
      </c>
      <c r="K723" s="56">
        <v>0</v>
      </c>
    </row>
    <row r="724" spans="1:11">
      <c r="A724" s="56" t="s">
        <v>49</v>
      </c>
      <c r="B724" s="56" t="s">
        <v>7291</v>
      </c>
      <c r="C724" s="56" t="s">
        <v>9731</v>
      </c>
      <c r="D724" s="71">
        <v>13744</v>
      </c>
      <c r="E724" s="56">
        <v>-13056.8</v>
      </c>
      <c r="F724" s="56">
        <v>687.2</v>
      </c>
      <c r="G724" s="56">
        <v>0</v>
      </c>
      <c r="H724" s="56">
        <v>0</v>
      </c>
      <c r="I724" s="56">
        <v>0</v>
      </c>
      <c r="J724" s="56">
        <v>0</v>
      </c>
      <c r="K724" s="56">
        <v>0</v>
      </c>
    </row>
    <row r="725" spans="1:11">
      <c r="A725" s="56" t="s">
        <v>49</v>
      </c>
      <c r="B725" s="56" t="s">
        <v>7291</v>
      </c>
      <c r="C725" s="56" t="s">
        <v>10546</v>
      </c>
      <c r="D725" s="71">
        <v>54000</v>
      </c>
      <c r="E725" s="56">
        <v>-51275.69</v>
      </c>
      <c r="F725" s="56">
        <v>2724.31</v>
      </c>
      <c r="G725" s="56">
        <v>0</v>
      </c>
      <c r="H725" s="56">
        <v>0</v>
      </c>
      <c r="I725" s="56">
        <v>0</v>
      </c>
      <c r="J725" s="56">
        <v>0</v>
      </c>
      <c r="K725" s="56">
        <v>0</v>
      </c>
    </row>
    <row r="726" spans="1:11">
      <c r="A726" s="56" t="s">
        <v>49</v>
      </c>
      <c r="B726" s="56" t="s">
        <v>7291</v>
      </c>
      <c r="C726" s="56" t="s">
        <v>10547</v>
      </c>
      <c r="D726" s="71">
        <v>69165</v>
      </c>
      <c r="E726" s="56">
        <v>-65706.75</v>
      </c>
      <c r="F726" s="56">
        <v>3458.25</v>
      </c>
      <c r="G726" s="56">
        <v>0</v>
      </c>
      <c r="H726" s="56">
        <v>0</v>
      </c>
      <c r="I726" s="56">
        <v>0</v>
      </c>
      <c r="J726" s="56">
        <v>0</v>
      </c>
      <c r="K726" s="56">
        <v>0</v>
      </c>
    </row>
    <row r="727" spans="1:11">
      <c r="A727" s="56" t="s">
        <v>49</v>
      </c>
      <c r="B727" s="56" t="s">
        <v>7291</v>
      </c>
      <c r="C727" s="56" t="s">
        <v>9732</v>
      </c>
      <c r="D727" s="71">
        <v>13750</v>
      </c>
      <c r="E727" s="56">
        <v>-13062.5</v>
      </c>
      <c r="F727" s="56">
        <v>687.5</v>
      </c>
      <c r="G727" s="56">
        <v>0</v>
      </c>
      <c r="H727" s="56">
        <v>0</v>
      </c>
      <c r="I727" s="56">
        <v>0</v>
      </c>
      <c r="J727" s="56">
        <v>0</v>
      </c>
      <c r="K727" s="56">
        <v>0</v>
      </c>
    </row>
    <row r="728" spans="1:11">
      <c r="A728" s="56" t="s">
        <v>49</v>
      </c>
      <c r="B728" s="56" t="s">
        <v>7291</v>
      </c>
      <c r="C728" s="56" t="s">
        <v>9733</v>
      </c>
      <c r="D728" s="71">
        <v>13750</v>
      </c>
      <c r="E728" s="56">
        <v>-13062.5</v>
      </c>
      <c r="F728" s="56">
        <v>687.5</v>
      </c>
      <c r="G728" s="56">
        <v>0</v>
      </c>
      <c r="H728" s="56">
        <v>0</v>
      </c>
      <c r="I728" s="56">
        <v>0</v>
      </c>
      <c r="J728" s="56">
        <v>0</v>
      </c>
      <c r="K728" s="56">
        <v>0</v>
      </c>
    </row>
    <row r="729" spans="1:11">
      <c r="A729" s="56" t="s">
        <v>49</v>
      </c>
      <c r="B729" s="56" t="s">
        <v>8261</v>
      </c>
      <c r="C729" s="56" t="s">
        <v>10548</v>
      </c>
      <c r="D729" s="71">
        <v>26814</v>
      </c>
      <c r="E729" s="56">
        <v>-25461.23</v>
      </c>
      <c r="F729" s="56">
        <v>1352.77</v>
      </c>
      <c r="G729" s="56">
        <v>0</v>
      </c>
      <c r="H729" s="56">
        <v>0</v>
      </c>
      <c r="I729" s="56">
        <v>0</v>
      </c>
      <c r="J729" s="56">
        <v>0</v>
      </c>
      <c r="K729" s="56">
        <v>0</v>
      </c>
    </row>
    <row r="730" spans="1:11">
      <c r="A730" s="56" t="s">
        <v>49</v>
      </c>
      <c r="B730" s="56" t="s">
        <v>1780</v>
      </c>
      <c r="C730" s="56" t="s">
        <v>10549</v>
      </c>
      <c r="D730" s="71">
        <v>41616</v>
      </c>
      <c r="E730" s="56">
        <v>-39535.199999999997</v>
      </c>
      <c r="F730" s="56">
        <v>2080.8000000000002</v>
      </c>
      <c r="G730" s="56">
        <v>0</v>
      </c>
      <c r="H730" s="56">
        <v>0</v>
      </c>
      <c r="I730" s="56">
        <v>0</v>
      </c>
      <c r="J730" s="56">
        <v>0</v>
      </c>
      <c r="K730" s="56">
        <v>0</v>
      </c>
    </row>
    <row r="731" spans="1:11">
      <c r="A731" s="56" t="s">
        <v>49</v>
      </c>
      <c r="B731" s="56" t="s">
        <v>7292</v>
      </c>
      <c r="C731" s="56" t="s">
        <v>9734</v>
      </c>
      <c r="D731" s="71">
        <v>561825</v>
      </c>
      <c r="E731" s="56">
        <v>-533733.75</v>
      </c>
      <c r="F731" s="56">
        <v>28091.25</v>
      </c>
      <c r="G731" s="56">
        <v>0</v>
      </c>
      <c r="H731" s="56">
        <v>0</v>
      </c>
      <c r="I731" s="56">
        <v>0</v>
      </c>
      <c r="J731" s="56">
        <v>0</v>
      </c>
      <c r="K731" s="56">
        <v>0</v>
      </c>
    </row>
    <row r="732" spans="1:11">
      <c r="A732" s="56" t="s">
        <v>49</v>
      </c>
      <c r="B732" s="56" t="s">
        <v>2882</v>
      </c>
      <c r="C732" s="56" t="s">
        <v>2881</v>
      </c>
      <c r="D732" s="71">
        <v>107390</v>
      </c>
      <c r="E732" s="56">
        <v>-89706.35</v>
      </c>
      <c r="F732" s="56">
        <v>17683.650000000001</v>
      </c>
      <c r="G732" s="56">
        <v>-3365.13</v>
      </c>
      <c r="H732" s="56">
        <v>-3402.11</v>
      </c>
      <c r="I732" s="56">
        <v>-3402.1</v>
      </c>
      <c r="J732" s="56">
        <v>-36.980000000000018</v>
      </c>
      <c r="K732" s="56">
        <v>1.0000000000218279E-2</v>
      </c>
    </row>
    <row r="733" spans="1:11">
      <c r="A733" s="56" t="s">
        <v>49</v>
      </c>
      <c r="B733" s="56" t="s">
        <v>1780</v>
      </c>
      <c r="C733" s="56" t="s">
        <v>2883</v>
      </c>
      <c r="D733" s="71">
        <v>67280</v>
      </c>
      <c r="E733" s="56">
        <v>-56201.18</v>
      </c>
      <c r="F733" s="56">
        <v>11078.82</v>
      </c>
      <c r="G733" s="56">
        <v>-2108.25</v>
      </c>
      <c r="H733" s="56">
        <v>-2131.4299999999998</v>
      </c>
      <c r="I733" s="56">
        <v>-2131.42</v>
      </c>
      <c r="J733" s="56">
        <v>-23.179999999999836</v>
      </c>
      <c r="K733" s="56">
        <v>9.9999999997635314E-3</v>
      </c>
    </row>
    <row r="734" spans="1:11">
      <c r="A734" s="56" t="s">
        <v>49</v>
      </c>
      <c r="B734" s="56" t="s">
        <v>7293</v>
      </c>
      <c r="C734" s="56" t="s">
        <v>9735</v>
      </c>
      <c r="D734" s="71">
        <v>14044</v>
      </c>
      <c r="E734" s="56">
        <v>-13341.8</v>
      </c>
      <c r="F734" s="56">
        <v>702.2</v>
      </c>
      <c r="G734" s="56">
        <v>0</v>
      </c>
      <c r="H734" s="56">
        <v>0</v>
      </c>
      <c r="I734" s="56">
        <v>0</v>
      </c>
      <c r="J734" s="56">
        <v>0</v>
      </c>
      <c r="K734" s="56">
        <v>0</v>
      </c>
    </row>
    <row r="735" spans="1:11">
      <c r="A735" s="56" t="s">
        <v>49</v>
      </c>
      <c r="B735" s="56" t="s">
        <v>1780</v>
      </c>
      <c r="C735" s="56" t="s">
        <v>2884</v>
      </c>
      <c r="D735" s="71">
        <v>16520</v>
      </c>
      <c r="E735" s="56">
        <v>-13620.71</v>
      </c>
      <c r="F735" s="56">
        <v>2899.29</v>
      </c>
      <c r="G735" s="56">
        <v>-512.69000000000005</v>
      </c>
      <c r="H735" s="56">
        <v>-518.32000000000005</v>
      </c>
      <c r="I735" s="56">
        <v>-518.32000000000005</v>
      </c>
      <c r="J735" s="56">
        <v>-5.6299999999999955</v>
      </c>
      <c r="K735" s="56">
        <v>0</v>
      </c>
    </row>
    <row r="736" spans="1:11">
      <c r="A736" s="56" t="s">
        <v>49</v>
      </c>
      <c r="B736" s="56" t="s">
        <v>7293</v>
      </c>
      <c r="C736" s="56" t="s">
        <v>10327</v>
      </c>
      <c r="D736" s="71">
        <v>26446</v>
      </c>
      <c r="E736" s="56">
        <v>-25123.7</v>
      </c>
      <c r="F736" s="56">
        <v>1322.3</v>
      </c>
      <c r="G736" s="56">
        <v>0</v>
      </c>
      <c r="H736" s="56">
        <v>0</v>
      </c>
      <c r="I736" s="56">
        <v>0</v>
      </c>
      <c r="J736" s="56">
        <v>0</v>
      </c>
      <c r="K736" s="56">
        <v>0</v>
      </c>
    </row>
    <row r="737" spans="1:11">
      <c r="A737" s="56" t="s">
        <v>49</v>
      </c>
      <c r="B737" s="56" t="s">
        <v>7293</v>
      </c>
      <c r="C737" s="56" t="s">
        <v>9736</v>
      </c>
      <c r="D737" s="71">
        <v>13224</v>
      </c>
      <c r="E737" s="56">
        <v>-12562.8</v>
      </c>
      <c r="F737" s="56">
        <v>661.2</v>
      </c>
      <c r="G737" s="56">
        <v>0</v>
      </c>
      <c r="H737" s="56">
        <v>0</v>
      </c>
      <c r="I737" s="56">
        <v>0</v>
      </c>
      <c r="J737" s="56">
        <v>0</v>
      </c>
      <c r="K737" s="56">
        <v>0</v>
      </c>
    </row>
    <row r="738" spans="1:11">
      <c r="A738" s="56" t="s">
        <v>49</v>
      </c>
      <c r="B738" s="56" t="s">
        <v>7293</v>
      </c>
      <c r="C738" s="56" t="s">
        <v>10328</v>
      </c>
      <c r="D738" s="71">
        <v>26325</v>
      </c>
      <c r="E738" s="56">
        <v>-25008.75</v>
      </c>
      <c r="F738" s="56">
        <v>1316.25</v>
      </c>
      <c r="G738" s="56">
        <v>0</v>
      </c>
      <c r="H738" s="56">
        <v>0</v>
      </c>
      <c r="I738" s="56">
        <v>0</v>
      </c>
      <c r="J738" s="56">
        <v>0</v>
      </c>
      <c r="K738" s="56">
        <v>0</v>
      </c>
    </row>
    <row r="739" spans="1:11">
      <c r="A739" s="56" t="s">
        <v>49</v>
      </c>
      <c r="B739" s="56" t="s">
        <v>11347</v>
      </c>
      <c r="C739" s="56" t="s">
        <v>10550</v>
      </c>
      <c r="D739" s="71">
        <v>70479</v>
      </c>
      <c r="E739" s="56">
        <v>-66955.05</v>
      </c>
      <c r="F739" s="56">
        <v>3523.95</v>
      </c>
      <c r="G739" s="56">
        <v>0</v>
      </c>
      <c r="H739" s="56">
        <v>0</v>
      </c>
      <c r="I739" s="56">
        <v>0</v>
      </c>
      <c r="J739" s="56">
        <v>0</v>
      </c>
      <c r="K739" s="56">
        <v>0</v>
      </c>
    </row>
    <row r="740" spans="1:11">
      <c r="A740" s="56" t="s">
        <v>49</v>
      </c>
      <c r="B740" s="56" t="s">
        <v>11347</v>
      </c>
      <c r="C740" s="56" t="s">
        <v>10551</v>
      </c>
      <c r="D740" s="71">
        <v>41760</v>
      </c>
      <c r="E740" s="56">
        <v>-39672</v>
      </c>
      <c r="F740" s="56">
        <v>2088</v>
      </c>
      <c r="G740" s="56">
        <v>0</v>
      </c>
      <c r="H740" s="56">
        <v>0</v>
      </c>
      <c r="I740" s="56">
        <v>0</v>
      </c>
      <c r="J740" s="56">
        <v>0</v>
      </c>
      <c r="K740" s="56">
        <v>0</v>
      </c>
    </row>
    <row r="741" spans="1:11">
      <c r="A741" s="56" t="s">
        <v>49</v>
      </c>
      <c r="B741" s="56" t="s">
        <v>11347</v>
      </c>
      <c r="C741" s="56" t="s">
        <v>10552</v>
      </c>
      <c r="D741" s="71">
        <v>41574</v>
      </c>
      <c r="E741" s="56">
        <v>-39495.300000000003</v>
      </c>
      <c r="F741" s="56">
        <v>2078.6999999999998</v>
      </c>
      <c r="G741" s="56">
        <v>0</v>
      </c>
      <c r="H741" s="56">
        <v>0</v>
      </c>
      <c r="I741" s="56">
        <v>0</v>
      </c>
      <c r="J741" s="56">
        <v>0</v>
      </c>
      <c r="K741" s="56">
        <v>0</v>
      </c>
    </row>
    <row r="742" spans="1:11">
      <c r="A742" s="56" t="s">
        <v>49</v>
      </c>
      <c r="B742" s="56" t="s">
        <v>7291</v>
      </c>
      <c r="C742" s="56" t="s">
        <v>10553</v>
      </c>
      <c r="D742" s="71">
        <v>67975</v>
      </c>
      <c r="E742" s="56">
        <v>-64576.25</v>
      </c>
      <c r="F742" s="56">
        <v>3398.75</v>
      </c>
      <c r="G742" s="56">
        <v>0</v>
      </c>
      <c r="H742" s="56">
        <v>0</v>
      </c>
      <c r="I742" s="56">
        <v>0</v>
      </c>
      <c r="J742" s="56">
        <v>0</v>
      </c>
      <c r="K742" s="56">
        <v>0</v>
      </c>
    </row>
    <row r="743" spans="1:11">
      <c r="A743" s="56" t="s">
        <v>49</v>
      </c>
      <c r="B743" s="56" t="s">
        <v>11348</v>
      </c>
      <c r="C743" s="56" t="s">
        <v>10554</v>
      </c>
      <c r="D743" s="71">
        <v>70056</v>
      </c>
      <c r="E743" s="56">
        <v>-66553.2</v>
      </c>
      <c r="F743" s="56">
        <v>3502.8</v>
      </c>
      <c r="G743" s="56">
        <v>0</v>
      </c>
      <c r="H743" s="56">
        <v>0</v>
      </c>
      <c r="I743" s="56">
        <v>0</v>
      </c>
      <c r="J743" s="56">
        <v>0</v>
      </c>
      <c r="K743" s="56">
        <v>0</v>
      </c>
    </row>
    <row r="744" spans="1:11">
      <c r="A744" s="56" t="s">
        <v>49</v>
      </c>
      <c r="B744" s="56" t="s">
        <v>8262</v>
      </c>
      <c r="C744" s="56" t="s">
        <v>10555</v>
      </c>
      <c r="D744" s="71">
        <v>30236</v>
      </c>
      <c r="E744" s="56">
        <v>-28724.2</v>
      </c>
      <c r="F744" s="56">
        <v>1511.8</v>
      </c>
      <c r="G744" s="56">
        <v>0</v>
      </c>
      <c r="H744" s="56">
        <v>0</v>
      </c>
      <c r="I744" s="56">
        <v>0</v>
      </c>
      <c r="J744" s="56">
        <v>0</v>
      </c>
      <c r="K744" s="56">
        <v>0</v>
      </c>
    </row>
    <row r="745" spans="1:11">
      <c r="A745" s="56" t="s">
        <v>49</v>
      </c>
      <c r="B745" s="56" t="s">
        <v>11349</v>
      </c>
      <c r="C745" s="56" t="s">
        <v>10556</v>
      </c>
      <c r="D745" s="71">
        <v>25940</v>
      </c>
      <c r="E745" s="56">
        <v>-24643</v>
      </c>
      <c r="F745" s="56">
        <v>1297</v>
      </c>
      <c r="G745" s="56">
        <v>0</v>
      </c>
      <c r="H745" s="56">
        <v>0</v>
      </c>
      <c r="I745" s="56">
        <v>0</v>
      </c>
      <c r="J745" s="56">
        <v>0</v>
      </c>
      <c r="K745" s="56">
        <v>0</v>
      </c>
    </row>
    <row r="746" spans="1:11">
      <c r="A746" s="56" t="s">
        <v>49</v>
      </c>
      <c r="B746" s="56" t="s">
        <v>8262</v>
      </c>
      <c r="C746" s="56" t="s">
        <v>10329</v>
      </c>
      <c r="D746" s="71">
        <v>19451</v>
      </c>
      <c r="E746" s="56">
        <v>-18478.45</v>
      </c>
      <c r="F746" s="56">
        <v>972.55</v>
      </c>
      <c r="G746" s="56">
        <v>0</v>
      </c>
      <c r="H746" s="56">
        <v>0</v>
      </c>
      <c r="I746" s="56">
        <v>0</v>
      </c>
      <c r="J746" s="56">
        <v>0</v>
      </c>
      <c r="K746" s="56">
        <v>0</v>
      </c>
    </row>
    <row r="747" spans="1:11">
      <c r="A747" s="56" t="s">
        <v>49</v>
      </c>
      <c r="B747" s="56" t="s">
        <v>8078</v>
      </c>
      <c r="C747" s="56" t="s">
        <v>10403</v>
      </c>
      <c r="D747" s="71">
        <v>63675</v>
      </c>
      <c r="E747" s="56">
        <v>-63671</v>
      </c>
      <c r="F747" s="56">
        <v>4</v>
      </c>
      <c r="G747" s="56">
        <v>0</v>
      </c>
      <c r="H747" s="56">
        <v>0</v>
      </c>
      <c r="I747" s="56">
        <v>0</v>
      </c>
      <c r="J747" s="56">
        <v>0</v>
      </c>
      <c r="K747" s="56">
        <v>0</v>
      </c>
    </row>
    <row r="748" spans="1:11">
      <c r="A748" s="56" t="s">
        <v>49</v>
      </c>
      <c r="B748" s="56" t="s">
        <v>2886</v>
      </c>
      <c r="C748" s="56" t="s">
        <v>2885</v>
      </c>
      <c r="D748" s="71">
        <v>36187</v>
      </c>
      <c r="E748" s="56">
        <v>-31520.59</v>
      </c>
      <c r="F748" s="56">
        <v>4666.41</v>
      </c>
      <c r="G748" s="56">
        <v>-1171.1400000000001</v>
      </c>
      <c r="H748" s="56">
        <v>-1184</v>
      </c>
      <c r="I748" s="56">
        <v>-501.92</v>
      </c>
      <c r="J748" s="56">
        <v>-12.8599999999999</v>
      </c>
      <c r="K748" s="56">
        <v>682.07999999999993</v>
      </c>
    </row>
    <row r="749" spans="1:11">
      <c r="A749" s="56" t="s">
        <v>49</v>
      </c>
      <c r="B749" s="56" t="s">
        <v>2888</v>
      </c>
      <c r="C749" s="56" t="s">
        <v>2887</v>
      </c>
      <c r="D749" s="71">
        <v>21880</v>
      </c>
      <c r="E749" s="56">
        <v>-18229.2</v>
      </c>
      <c r="F749" s="56">
        <v>3650.8</v>
      </c>
      <c r="G749" s="56">
        <v>-684.32</v>
      </c>
      <c r="H749" s="56">
        <v>-691.84</v>
      </c>
      <c r="I749" s="56">
        <v>-691.84</v>
      </c>
      <c r="J749" s="56">
        <v>-7.5199999999999818</v>
      </c>
      <c r="K749" s="56">
        <v>0</v>
      </c>
    </row>
    <row r="750" spans="1:11">
      <c r="A750" s="56" t="s">
        <v>49</v>
      </c>
      <c r="B750" s="56" t="s">
        <v>2890</v>
      </c>
      <c r="C750" s="56" t="s">
        <v>2889</v>
      </c>
      <c r="D750" s="71">
        <v>57293</v>
      </c>
      <c r="E750" s="56">
        <v>-43446.47</v>
      </c>
      <c r="F750" s="56">
        <v>13846.53</v>
      </c>
      <c r="G750" s="56">
        <v>-1682.41</v>
      </c>
      <c r="H750" s="56">
        <v>-1700.9</v>
      </c>
      <c r="I750" s="56">
        <v>-1700.89</v>
      </c>
      <c r="J750" s="56">
        <v>-18.490000000000009</v>
      </c>
      <c r="K750" s="56">
        <v>9.9999999999909051E-3</v>
      </c>
    </row>
    <row r="751" spans="1:11">
      <c r="A751" s="56" t="s">
        <v>49</v>
      </c>
      <c r="B751" s="56" t="s">
        <v>2892</v>
      </c>
      <c r="C751" s="56" t="s">
        <v>2891</v>
      </c>
      <c r="D751" s="71">
        <v>1488287</v>
      </c>
      <c r="E751" s="56">
        <v>-1075543.23</v>
      </c>
      <c r="F751" s="56">
        <v>412743.77</v>
      </c>
      <c r="G751" s="56">
        <v>-43982.82</v>
      </c>
      <c r="H751" s="56">
        <v>-44466.16</v>
      </c>
      <c r="I751" s="56">
        <v>-44466.15</v>
      </c>
      <c r="J751" s="56">
        <v>-483.34000000000378</v>
      </c>
      <c r="K751" s="56">
        <v>1.0000000002037268E-2</v>
      </c>
    </row>
    <row r="752" spans="1:11">
      <c r="A752" s="56" t="s">
        <v>49</v>
      </c>
      <c r="B752" s="56" t="s">
        <v>8173</v>
      </c>
      <c r="C752" s="56" t="s">
        <v>10557</v>
      </c>
      <c r="D752" s="71">
        <v>491400</v>
      </c>
      <c r="E752" s="56">
        <v>-466830</v>
      </c>
      <c r="F752" s="56">
        <v>24570</v>
      </c>
      <c r="G752" s="56">
        <v>0</v>
      </c>
      <c r="H752" s="56">
        <v>0</v>
      </c>
      <c r="I752" s="56">
        <v>0</v>
      </c>
      <c r="J752" s="56">
        <v>0</v>
      </c>
      <c r="K752" s="56">
        <v>0</v>
      </c>
    </row>
    <row r="753" spans="1:11">
      <c r="A753" s="56" t="s">
        <v>49</v>
      </c>
      <c r="B753" s="56" t="s">
        <v>8237</v>
      </c>
      <c r="C753" s="56" t="s">
        <v>10558</v>
      </c>
      <c r="D753" s="71">
        <v>32850</v>
      </c>
      <c r="E753" s="56">
        <v>-31207.5</v>
      </c>
      <c r="F753" s="56">
        <v>1642.5</v>
      </c>
      <c r="G753" s="56">
        <v>0</v>
      </c>
      <c r="H753" s="56">
        <v>0</v>
      </c>
      <c r="I753" s="56">
        <v>0</v>
      </c>
      <c r="J753" s="56">
        <v>0</v>
      </c>
      <c r="K753" s="56">
        <v>0</v>
      </c>
    </row>
    <row r="754" spans="1:11">
      <c r="A754" s="56" t="s">
        <v>49</v>
      </c>
      <c r="B754" s="56" t="s">
        <v>8237</v>
      </c>
      <c r="C754" s="56" t="s">
        <v>10330</v>
      </c>
      <c r="D754" s="71">
        <v>8213</v>
      </c>
      <c r="E754" s="56">
        <v>-7802.35</v>
      </c>
      <c r="F754" s="56">
        <v>410.65</v>
      </c>
      <c r="G754" s="56">
        <v>0</v>
      </c>
      <c r="H754" s="56">
        <v>0</v>
      </c>
      <c r="I754" s="56">
        <v>0</v>
      </c>
      <c r="J754" s="56">
        <v>0</v>
      </c>
      <c r="K754" s="56">
        <v>0</v>
      </c>
    </row>
    <row r="755" spans="1:11">
      <c r="A755" s="56" t="s">
        <v>49</v>
      </c>
      <c r="B755" s="56" t="s">
        <v>8238</v>
      </c>
      <c r="C755" s="56" t="s">
        <v>10559</v>
      </c>
      <c r="D755" s="71">
        <v>3416430</v>
      </c>
      <c r="E755" s="56">
        <v>-3245608.5</v>
      </c>
      <c r="F755" s="56">
        <v>170821.5</v>
      </c>
      <c r="G755" s="56">
        <v>0</v>
      </c>
      <c r="H755" s="56">
        <v>0</v>
      </c>
      <c r="I755" s="56">
        <v>0</v>
      </c>
      <c r="J755" s="56">
        <v>0</v>
      </c>
      <c r="K755" s="56">
        <v>0</v>
      </c>
    </row>
    <row r="756" spans="1:11">
      <c r="A756" s="56" t="s">
        <v>49</v>
      </c>
      <c r="B756" s="56" t="s">
        <v>8239</v>
      </c>
      <c r="C756" s="56" t="s">
        <v>10560</v>
      </c>
      <c r="D756" s="71">
        <v>3388279</v>
      </c>
      <c r="E756" s="56">
        <v>-3218865.05</v>
      </c>
      <c r="F756" s="56">
        <v>169413.95</v>
      </c>
      <c r="G756" s="56">
        <v>0</v>
      </c>
      <c r="H756" s="56">
        <v>0</v>
      </c>
      <c r="I756" s="56">
        <v>0</v>
      </c>
      <c r="J756" s="56">
        <v>0</v>
      </c>
      <c r="K756" s="56">
        <v>0</v>
      </c>
    </row>
    <row r="757" spans="1:11">
      <c r="A757" s="56" t="s">
        <v>49</v>
      </c>
      <c r="B757" s="56" t="s">
        <v>8239</v>
      </c>
      <c r="C757" s="56" t="s">
        <v>10561</v>
      </c>
      <c r="D757" s="71">
        <v>1164720</v>
      </c>
      <c r="E757" s="56">
        <v>-1106484</v>
      </c>
      <c r="F757" s="56">
        <v>58236</v>
      </c>
      <c r="G757" s="56">
        <v>0</v>
      </c>
      <c r="H757" s="56">
        <v>0</v>
      </c>
      <c r="I757" s="56">
        <v>0</v>
      </c>
      <c r="J757" s="56">
        <v>0</v>
      </c>
      <c r="K757" s="56">
        <v>0</v>
      </c>
    </row>
    <row r="758" spans="1:11">
      <c r="A758" s="56" t="s">
        <v>49</v>
      </c>
      <c r="B758" s="56" t="s">
        <v>7294</v>
      </c>
      <c r="C758" s="56" t="s">
        <v>9737</v>
      </c>
      <c r="D758" s="71">
        <v>15374</v>
      </c>
      <c r="E758" s="56">
        <v>-14605.3</v>
      </c>
      <c r="F758" s="56">
        <v>768.7</v>
      </c>
      <c r="G758" s="56">
        <v>0</v>
      </c>
      <c r="H758" s="56">
        <v>0</v>
      </c>
      <c r="I758" s="56">
        <v>0</v>
      </c>
      <c r="J758" s="56">
        <v>0</v>
      </c>
      <c r="K758" s="56">
        <v>0</v>
      </c>
    </row>
    <row r="759" spans="1:11">
      <c r="A759" s="56" t="s">
        <v>49</v>
      </c>
      <c r="B759" s="56" t="s">
        <v>2894</v>
      </c>
      <c r="C759" s="56" t="s">
        <v>2893</v>
      </c>
      <c r="D759" s="71">
        <v>57049</v>
      </c>
      <c r="E759" s="56">
        <v>-51741.41</v>
      </c>
      <c r="F759" s="56">
        <v>5307.59</v>
      </c>
      <c r="G759" s="56">
        <v>-1909.55</v>
      </c>
      <c r="H759" s="56">
        <v>-545.59</v>
      </c>
      <c r="I759" s="56">
        <v>0</v>
      </c>
      <c r="J759" s="56">
        <v>1363.96</v>
      </c>
      <c r="K759" s="56">
        <v>545.59</v>
      </c>
    </row>
    <row r="760" spans="1:11">
      <c r="A760" s="56" t="s">
        <v>49</v>
      </c>
      <c r="B760" s="56" t="s">
        <v>8303</v>
      </c>
      <c r="C760" s="56" t="s">
        <v>10331</v>
      </c>
      <c r="D760" s="71">
        <v>52000</v>
      </c>
      <c r="E760" s="56">
        <v>-49400</v>
      </c>
      <c r="F760" s="56">
        <v>2600</v>
      </c>
      <c r="G760" s="56">
        <v>0</v>
      </c>
      <c r="H760" s="56">
        <v>0</v>
      </c>
      <c r="I760" s="56">
        <v>0</v>
      </c>
      <c r="J760" s="56">
        <v>0</v>
      </c>
      <c r="K760" s="56">
        <v>0</v>
      </c>
    </row>
    <row r="761" spans="1:11">
      <c r="A761" s="56" t="s">
        <v>49</v>
      </c>
      <c r="B761" s="56" t="s">
        <v>8304</v>
      </c>
      <c r="C761" s="56" t="s">
        <v>10332</v>
      </c>
      <c r="D761" s="71">
        <v>16715</v>
      </c>
      <c r="E761" s="56">
        <v>-15879.25</v>
      </c>
      <c r="F761" s="56">
        <v>835.75</v>
      </c>
      <c r="G761" s="56">
        <v>0</v>
      </c>
      <c r="H761" s="56">
        <v>0</v>
      </c>
      <c r="I761" s="56">
        <v>0</v>
      </c>
      <c r="J761" s="56">
        <v>0</v>
      </c>
      <c r="K761" s="56">
        <v>0</v>
      </c>
    </row>
    <row r="762" spans="1:11">
      <c r="A762" s="56" t="s">
        <v>49</v>
      </c>
      <c r="B762" s="56" t="s">
        <v>8079</v>
      </c>
      <c r="C762" s="56" t="s">
        <v>10404</v>
      </c>
      <c r="D762" s="71">
        <v>12429</v>
      </c>
      <c r="E762" s="56">
        <v>-12426</v>
      </c>
      <c r="F762" s="56">
        <v>3</v>
      </c>
      <c r="G762" s="56">
        <v>0</v>
      </c>
      <c r="H762" s="56">
        <v>0</v>
      </c>
      <c r="I762" s="56">
        <v>0</v>
      </c>
      <c r="J762" s="56">
        <v>0</v>
      </c>
      <c r="K762" s="56">
        <v>0</v>
      </c>
    </row>
    <row r="763" spans="1:11">
      <c r="A763" s="56" t="s">
        <v>49</v>
      </c>
      <c r="B763" s="56" t="s">
        <v>8305</v>
      </c>
      <c r="C763" s="56" t="s">
        <v>10333</v>
      </c>
      <c r="D763" s="71">
        <v>36859</v>
      </c>
      <c r="E763" s="56">
        <v>-35016.050000000003</v>
      </c>
      <c r="F763" s="56">
        <v>1842.95</v>
      </c>
      <c r="G763" s="56">
        <v>0</v>
      </c>
      <c r="H763" s="56">
        <v>0</v>
      </c>
      <c r="I763" s="56">
        <v>0</v>
      </c>
      <c r="J763" s="56">
        <v>0</v>
      </c>
      <c r="K763" s="56">
        <v>0</v>
      </c>
    </row>
    <row r="764" spans="1:11">
      <c r="A764" s="56" t="s">
        <v>49</v>
      </c>
      <c r="B764" s="56" t="s">
        <v>9144</v>
      </c>
      <c r="C764" s="56" t="s">
        <v>10562</v>
      </c>
      <c r="D764" s="71">
        <v>181200</v>
      </c>
      <c r="E764" s="56">
        <v>-172140</v>
      </c>
      <c r="F764" s="56">
        <v>9060</v>
      </c>
      <c r="G764" s="56">
        <v>0</v>
      </c>
      <c r="H764" s="56">
        <v>0</v>
      </c>
      <c r="I764" s="56">
        <v>0</v>
      </c>
      <c r="J764" s="56">
        <v>0</v>
      </c>
      <c r="K764" s="56">
        <v>0</v>
      </c>
    </row>
    <row r="765" spans="1:11">
      <c r="A765" s="56" t="s">
        <v>49</v>
      </c>
      <c r="B765" s="56" t="s">
        <v>7295</v>
      </c>
      <c r="C765" s="56" t="s">
        <v>9738</v>
      </c>
      <c r="D765" s="71">
        <v>35000</v>
      </c>
      <c r="E765" s="56">
        <v>-33250</v>
      </c>
      <c r="F765" s="56">
        <v>1750</v>
      </c>
      <c r="G765" s="56">
        <v>0</v>
      </c>
      <c r="H765" s="56">
        <v>0</v>
      </c>
      <c r="I765" s="56">
        <v>0</v>
      </c>
      <c r="J765" s="56">
        <v>0</v>
      </c>
      <c r="K765" s="56">
        <v>0</v>
      </c>
    </row>
    <row r="766" spans="1:11">
      <c r="A766" s="56" t="s">
        <v>49</v>
      </c>
      <c r="B766" s="56" t="s">
        <v>8370</v>
      </c>
      <c r="C766" s="56" t="s">
        <v>10690</v>
      </c>
      <c r="D766" s="71">
        <v>8260</v>
      </c>
      <c r="E766" s="56">
        <v>-8259</v>
      </c>
      <c r="F766" s="56">
        <v>1</v>
      </c>
      <c r="G766" s="56">
        <v>0</v>
      </c>
      <c r="H766" s="56">
        <v>0</v>
      </c>
      <c r="I766" s="56">
        <v>0</v>
      </c>
      <c r="J766" s="56">
        <v>0</v>
      </c>
      <c r="K766" s="56">
        <v>0</v>
      </c>
    </row>
    <row r="767" spans="1:11">
      <c r="A767" s="56" t="s">
        <v>49</v>
      </c>
      <c r="B767" s="56" t="s">
        <v>7296</v>
      </c>
      <c r="C767" s="56" t="s">
        <v>9739</v>
      </c>
      <c r="D767" s="71">
        <v>6330</v>
      </c>
      <c r="E767" s="56">
        <v>-6013.5</v>
      </c>
      <c r="F767" s="56">
        <v>316.5</v>
      </c>
      <c r="G767" s="56">
        <v>0</v>
      </c>
      <c r="H767" s="56">
        <v>0</v>
      </c>
      <c r="I767" s="56">
        <v>0</v>
      </c>
      <c r="J767" s="56">
        <v>0</v>
      </c>
      <c r="K767" s="56">
        <v>0</v>
      </c>
    </row>
    <row r="768" spans="1:11">
      <c r="A768" s="56" t="s">
        <v>49</v>
      </c>
      <c r="B768" s="56" t="s">
        <v>2896</v>
      </c>
      <c r="C768" s="56" t="s">
        <v>2895</v>
      </c>
      <c r="D768" s="71">
        <v>13983</v>
      </c>
      <c r="E768" s="56">
        <v>-12486.86</v>
      </c>
      <c r="F768" s="56">
        <v>1496.14</v>
      </c>
      <c r="G768" s="56">
        <v>-461.95</v>
      </c>
      <c r="H768" s="56">
        <v>-335.04</v>
      </c>
      <c r="I768" s="56">
        <v>0</v>
      </c>
      <c r="J768" s="56">
        <v>126.90999999999997</v>
      </c>
      <c r="K768" s="56">
        <v>335.04</v>
      </c>
    </row>
    <row r="769" spans="1:11">
      <c r="A769" s="56" t="s">
        <v>49</v>
      </c>
      <c r="B769" s="56" t="s">
        <v>7297</v>
      </c>
      <c r="C769" s="56" t="s">
        <v>9740</v>
      </c>
      <c r="D769" s="71">
        <v>12000</v>
      </c>
      <c r="E769" s="56">
        <v>-11400</v>
      </c>
      <c r="F769" s="56">
        <v>600</v>
      </c>
      <c r="G769" s="56">
        <v>0</v>
      </c>
      <c r="H769" s="56">
        <v>0</v>
      </c>
      <c r="I769" s="56">
        <v>0</v>
      </c>
      <c r="J769" s="56">
        <v>0</v>
      </c>
      <c r="K769" s="56">
        <v>0</v>
      </c>
    </row>
    <row r="770" spans="1:11">
      <c r="A770" s="56" t="s">
        <v>49</v>
      </c>
      <c r="B770" s="56" t="s">
        <v>7298</v>
      </c>
      <c r="C770" s="56" t="s">
        <v>9741</v>
      </c>
      <c r="D770" s="71">
        <v>9500</v>
      </c>
      <c r="E770" s="56">
        <v>-9025</v>
      </c>
      <c r="F770" s="56">
        <v>475</v>
      </c>
      <c r="G770" s="56">
        <v>0</v>
      </c>
      <c r="H770" s="56">
        <v>0</v>
      </c>
      <c r="I770" s="56">
        <v>0</v>
      </c>
      <c r="J770" s="56">
        <v>0</v>
      </c>
      <c r="K770" s="56">
        <v>0</v>
      </c>
    </row>
    <row r="771" spans="1:11">
      <c r="A771" s="56" t="s">
        <v>49</v>
      </c>
      <c r="B771" s="56" t="s">
        <v>8080</v>
      </c>
      <c r="C771" s="56" t="s">
        <v>10405</v>
      </c>
      <c r="D771" s="71">
        <v>13500</v>
      </c>
      <c r="E771" s="56">
        <v>-13496</v>
      </c>
      <c r="F771" s="56">
        <v>4</v>
      </c>
      <c r="G771" s="56">
        <v>0</v>
      </c>
      <c r="H771" s="56">
        <v>0</v>
      </c>
      <c r="I771" s="56">
        <v>0</v>
      </c>
      <c r="J771" s="56">
        <v>0</v>
      </c>
      <c r="K771" s="56">
        <v>0</v>
      </c>
    </row>
    <row r="772" spans="1:11">
      <c r="A772" s="56" t="s">
        <v>49</v>
      </c>
      <c r="B772" s="56" t="s">
        <v>7299</v>
      </c>
      <c r="C772" s="56" t="s">
        <v>9742</v>
      </c>
      <c r="D772" s="71">
        <v>21129</v>
      </c>
      <c r="E772" s="56">
        <v>-20072.55</v>
      </c>
      <c r="F772" s="56">
        <v>1056.45</v>
      </c>
      <c r="G772" s="56">
        <v>0</v>
      </c>
      <c r="H772" s="56">
        <v>0</v>
      </c>
      <c r="I772" s="56">
        <v>0</v>
      </c>
      <c r="J772" s="56">
        <v>0</v>
      </c>
      <c r="K772" s="56">
        <v>0</v>
      </c>
    </row>
    <row r="773" spans="1:11">
      <c r="A773" s="56" t="s">
        <v>49</v>
      </c>
      <c r="B773" s="56" t="s">
        <v>7300</v>
      </c>
      <c r="C773" s="56" t="s">
        <v>9743</v>
      </c>
      <c r="D773" s="71">
        <v>5546</v>
      </c>
      <c r="E773" s="56">
        <v>-5268.7</v>
      </c>
      <c r="F773" s="56">
        <v>277.3</v>
      </c>
      <c r="G773" s="56">
        <v>0</v>
      </c>
      <c r="H773" s="56">
        <v>0</v>
      </c>
      <c r="I773" s="56">
        <v>0</v>
      </c>
      <c r="J773" s="56">
        <v>0</v>
      </c>
      <c r="K773" s="56">
        <v>0</v>
      </c>
    </row>
    <row r="774" spans="1:11">
      <c r="A774" s="56" t="s">
        <v>49</v>
      </c>
      <c r="B774" s="56" t="s">
        <v>7300</v>
      </c>
      <c r="C774" s="56" t="s">
        <v>10563</v>
      </c>
      <c r="D774" s="71">
        <v>141974</v>
      </c>
      <c r="E774" s="56">
        <v>-134875.29999999999</v>
      </c>
      <c r="F774" s="56">
        <v>7098.7</v>
      </c>
      <c r="G774" s="56">
        <v>0</v>
      </c>
      <c r="H774" s="56">
        <v>0</v>
      </c>
      <c r="I774" s="56">
        <v>0</v>
      </c>
      <c r="J774" s="56">
        <v>0</v>
      </c>
      <c r="K774" s="56">
        <v>0</v>
      </c>
    </row>
    <row r="775" spans="1:11">
      <c r="A775" s="56" t="s">
        <v>49</v>
      </c>
      <c r="B775" s="56" t="s">
        <v>8240</v>
      </c>
      <c r="C775" s="56" t="s">
        <v>10564</v>
      </c>
      <c r="D775" s="71">
        <v>22180</v>
      </c>
      <c r="E775" s="56">
        <v>-21071</v>
      </c>
      <c r="F775" s="56">
        <v>1109</v>
      </c>
      <c r="G775" s="56">
        <v>0</v>
      </c>
      <c r="H775" s="56">
        <v>0</v>
      </c>
      <c r="I775" s="56">
        <v>0</v>
      </c>
      <c r="J775" s="56">
        <v>0</v>
      </c>
      <c r="K775" s="56">
        <v>0</v>
      </c>
    </row>
    <row r="776" spans="1:11">
      <c r="A776" s="56" t="s">
        <v>49</v>
      </c>
      <c r="B776" s="56" t="s">
        <v>7897</v>
      </c>
      <c r="C776" s="56" t="s">
        <v>10059</v>
      </c>
      <c r="D776" s="71">
        <v>4543</v>
      </c>
      <c r="E776" s="56">
        <v>-4542</v>
      </c>
      <c r="F776" s="56">
        <v>1</v>
      </c>
      <c r="G776" s="56">
        <v>0</v>
      </c>
      <c r="H776" s="56">
        <v>0</v>
      </c>
      <c r="I776" s="56">
        <v>0</v>
      </c>
      <c r="J776" s="56">
        <v>0</v>
      </c>
      <c r="K776" s="56">
        <v>0</v>
      </c>
    </row>
    <row r="777" spans="1:11">
      <c r="A777" s="56" t="s">
        <v>49</v>
      </c>
      <c r="B777" s="56" t="s">
        <v>8241</v>
      </c>
      <c r="C777" s="56" t="s">
        <v>10565</v>
      </c>
      <c r="D777" s="71">
        <v>300447</v>
      </c>
      <c r="E777" s="56">
        <v>-285424.65000000002</v>
      </c>
      <c r="F777" s="56">
        <v>15022.35</v>
      </c>
      <c r="G777" s="56">
        <v>0</v>
      </c>
      <c r="H777" s="56">
        <v>0</v>
      </c>
      <c r="I777" s="56">
        <v>0</v>
      </c>
      <c r="J777" s="56">
        <v>0</v>
      </c>
      <c r="K777" s="56">
        <v>0</v>
      </c>
    </row>
    <row r="778" spans="1:11">
      <c r="A778" s="56" t="s">
        <v>49</v>
      </c>
      <c r="B778" s="56" t="s">
        <v>8081</v>
      </c>
      <c r="C778" s="56" t="s">
        <v>10406</v>
      </c>
      <c r="D778" s="71">
        <v>7088</v>
      </c>
      <c r="E778" s="56">
        <v>-7085</v>
      </c>
      <c r="F778" s="56">
        <v>3</v>
      </c>
      <c r="G778" s="56">
        <v>0</v>
      </c>
      <c r="H778" s="56">
        <v>0</v>
      </c>
      <c r="I778" s="56">
        <v>0</v>
      </c>
      <c r="J778" s="56">
        <v>0</v>
      </c>
      <c r="K778" s="56">
        <v>0</v>
      </c>
    </row>
    <row r="779" spans="1:11">
      <c r="A779" s="56" t="s">
        <v>49</v>
      </c>
      <c r="B779" s="56" t="s">
        <v>8082</v>
      </c>
      <c r="C779" s="56" t="s">
        <v>10691</v>
      </c>
      <c r="D779" s="71">
        <v>7200</v>
      </c>
      <c r="E779" s="56">
        <v>-7199</v>
      </c>
      <c r="F779" s="56">
        <v>1</v>
      </c>
      <c r="G779" s="56">
        <v>0</v>
      </c>
      <c r="H779" s="56">
        <v>0</v>
      </c>
      <c r="I779" s="56">
        <v>0</v>
      </c>
      <c r="J779" s="56">
        <v>0</v>
      </c>
      <c r="K779" s="56">
        <v>0</v>
      </c>
    </row>
    <row r="780" spans="1:11">
      <c r="A780" s="56" t="s">
        <v>49</v>
      </c>
      <c r="B780" s="56" t="s">
        <v>8082</v>
      </c>
      <c r="C780" s="56" t="s">
        <v>10692</v>
      </c>
      <c r="D780" s="71">
        <v>3600</v>
      </c>
      <c r="E780" s="56">
        <v>-3599</v>
      </c>
      <c r="F780" s="56">
        <v>1</v>
      </c>
      <c r="G780" s="56">
        <v>0</v>
      </c>
      <c r="H780" s="56">
        <v>0</v>
      </c>
      <c r="I780" s="56">
        <v>0</v>
      </c>
      <c r="J780" s="56">
        <v>0</v>
      </c>
      <c r="K780" s="56">
        <v>0</v>
      </c>
    </row>
    <row r="781" spans="1:11">
      <c r="A781" s="56" t="s">
        <v>49</v>
      </c>
      <c r="B781" s="56" t="s">
        <v>8082</v>
      </c>
      <c r="C781" s="56" t="s">
        <v>10407</v>
      </c>
      <c r="D781" s="71">
        <v>34875</v>
      </c>
      <c r="E781" s="56">
        <v>-34872</v>
      </c>
      <c r="F781" s="56">
        <v>3</v>
      </c>
      <c r="G781" s="56">
        <v>0</v>
      </c>
      <c r="H781" s="56">
        <v>0</v>
      </c>
      <c r="I781" s="56">
        <v>0</v>
      </c>
      <c r="J781" s="56">
        <v>0</v>
      </c>
      <c r="K781" s="56">
        <v>0</v>
      </c>
    </row>
    <row r="782" spans="1:11">
      <c r="A782" s="56" t="s">
        <v>49</v>
      </c>
      <c r="B782" s="56" t="s">
        <v>8242</v>
      </c>
      <c r="C782" s="56" t="s">
        <v>10566</v>
      </c>
      <c r="D782" s="71">
        <v>440000</v>
      </c>
      <c r="E782" s="56">
        <v>-418000</v>
      </c>
      <c r="F782" s="56">
        <v>22000</v>
      </c>
      <c r="G782" s="56">
        <v>0</v>
      </c>
      <c r="H782" s="56">
        <v>0</v>
      </c>
      <c r="I782" s="56">
        <v>0</v>
      </c>
      <c r="J782" s="56">
        <v>0</v>
      </c>
      <c r="K782" s="56">
        <v>0</v>
      </c>
    </row>
    <row r="783" spans="1:11">
      <c r="A783" s="56" t="s">
        <v>49</v>
      </c>
      <c r="B783" s="56" t="s">
        <v>9145</v>
      </c>
      <c r="C783" s="56" t="s">
        <v>10567</v>
      </c>
      <c r="D783" s="71">
        <v>124800</v>
      </c>
      <c r="E783" s="56">
        <v>-118560</v>
      </c>
      <c r="F783" s="56">
        <v>6240</v>
      </c>
      <c r="G783" s="56">
        <v>0</v>
      </c>
      <c r="H783" s="56">
        <v>0</v>
      </c>
      <c r="I783" s="56">
        <v>0</v>
      </c>
      <c r="J783" s="56">
        <v>0</v>
      </c>
      <c r="K783" s="56">
        <v>0</v>
      </c>
    </row>
    <row r="784" spans="1:11">
      <c r="A784" s="56" t="s">
        <v>49</v>
      </c>
      <c r="B784" s="56" t="s">
        <v>8306</v>
      </c>
      <c r="C784" s="56" t="s">
        <v>10334</v>
      </c>
      <c r="D784" s="71">
        <v>167500</v>
      </c>
      <c r="E784" s="56">
        <v>-159125</v>
      </c>
      <c r="F784" s="56">
        <v>8375</v>
      </c>
      <c r="G784" s="56">
        <v>0</v>
      </c>
      <c r="H784" s="56">
        <v>0</v>
      </c>
      <c r="I784" s="56">
        <v>0</v>
      </c>
      <c r="J784" s="56">
        <v>0</v>
      </c>
      <c r="K784" s="56">
        <v>0</v>
      </c>
    </row>
    <row r="785" spans="1:11">
      <c r="A785" s="56" t="s">
        <v>49</v>
      </c>
      <c r="B785" s="56" t="s">
        <v>7301</v>
      </c>
      <c r="C785" s="56" t="s">
        <v>9744</v>
      </c>
      <c r="D785" s="71">
        <v>155750</v>
      </c>
      <c r="E785" s="56">
        <v>-147962.5</v>
      </c>
      <c r="F785" s="56">
        <v>7787.5</v>
      </c>
      <c r="G785" s="56">
        <v>0</v>
      </c>
      <c r="H785" s="56">
        <v>0</v>
      </c>
      <c r="I785" s="56">
        <v>0</v>
      </c>
      <c r="J785" s="56">
        <v>0</v>
      </c>
      <c r="K785" s="56">
        <v>0</v>
      </c>
    </row>
    <row r="786" spans="1:11">
      <c r="A786" s="56" t="s">
        <v>49</v>
      </c>
      <c r="B786" s="56" t="s">
        <v>8243</v>
      </c>
      <c r="C786" s="56" t="s">
        <v>10568</v>
      </c>
      <c r="D786" s="71">
        <v>1180575</v>
      </c>
      <c r="E786" s="56">
        <v>-1121546.25</v>
      </c>
      <c r="F786" s="56">
        <v>59028.75</v>
      </c>
      <c r="G786" s="56">
        <v>0</v>
      </c>
      <c r="H786" s="56">
        <v>0</v>
      </c>
      <c r="I786" s="56">
        <v>0</v>
      </c>
      <c r="J786" s="56">
        <v>0</v>
      </c>
      <c r="K786" s="56">
        <v>0</v>
      </c>
    </row>
    <row r="787" spans="1:11">
      <c r="A787" s="56" t="s">
        <v>49</v>
      </c>
      <c r="B787" s="56" t="s">
        <v>7302</v>
      </c>
      <c r="C787" s="56" t="s">
        <v>9745</v>
      </c>
      <c r="D787" s="71">
        <v>33437</v>
      </c>
      <c r="E787" s="56">
        <v>-31765.15</v>
      </c>
      <c r="F787" s="56">
        <v>1671.85</v>
      </c>
      <c r="G787" s="56">
        <v>0</v>
      </c>
      <c r="H787" s="56">
        <v>0</v>
      </c>
      <c r="I787" s="56">
        <v>0</v>
      </c>
      <c r="J787" s="56">
        <v>0</v>
      </c>
      <c r="K787" s="56">
        <v>0</v>
      </c>
    </row>
    <row r="788" spans="1:11">
      <c r="A788" s="56" t="s">
        <v>49</v>
      </c>
      <c r="B788" s="56" t="s">
        <v>7303</v>
      </c>
      <c r="C788" s="56" t="s">
        <v>9746</v>
      </c>
      <c r="D788" s="71">
        <v>533517</v>
      </c>
      <c r="E788" s="56">
        <v>-506841.15</v>
      </c>
      <c r="F788" s="56">
        <v>26675.85</v>
      </c>
      <c r="G788" s="56">
        <v>0</v>
      </c>
      <c r="H788" s="56">
        <v>0</v>
      </c>
      <c r="I788" s="56">
        <v>0</v>
      </c>
      <c r="J788" s="56">
        <v>0</v>
      </c>
      <c r="K788" s="56">
        <v>0</v>
      </c>
    </row>
    <row r="789" spans="1:11">
      <c r="A789" s="56" t="s">
        <v>49</v>
      </c>
      <c r="B789" s="56" t="s">
        <v>2892</v>
      </c>
      <c r="C789" s="56" t="s">
        <v>2897</v>
      </c>
      <c r="D789" s="71">
        <v>252730</v>
      </c>
      <c r="E789" s="56">
        <v>-177880.92</v>
      </c>
      <c r="F789" s="56">
        <v>74849.08</v>
      </c>
      <c r="G789" s="56">
        <v>-7112.24</v>
      </c>
      <c r="H789" s="56">
        <v>-7190.4</v>
      </c>
      <c r="I789" s="56">
        <v>-7190.4</v>
      </c>
      <c r="J789" s="56">
        <v>-78.159999999999854</v>
      </c>
      <c r="K789" s="56">
        <v>0</v>
      </c>
    </row>
    <row r="790" spans="1:11">
      <c r="A790" s="56" t="s">
        <v>49</v>
      </c>
      <c r="B790" s="56" t="s">
        <v>2899</v>
      </c>
      <c r="C790" s="56" t="s">
        <v>2898</v>
      </c>
      <c r="D790" s="71">
        <v>24987</v>
      </c>
      <c r="E790" s="56">
        <v>-16797.599999999999</v>
      </c>
      <c r="F790" s="56">
        <v>8189.4</v>
      </c>
      <c r="G790" s="56">
        <v>-687.21</v>
      </c>
      <c r="H790" s="56">
        <v>-694.76</v>
      </c>
      <c r="I790" s="56">
        <v>-694.76</v>
      </c>
      <c r="J790" s="56">
        <v>-7.5499999999999545</v>
      </c>
      <c r="K790" s="56">
        <v>0</v>
      </c>
    </row>
    <row r="791" spans="1:11">
      <c r="A791" s="56" t="s">
        <v>49</v>
      </c>
      <c r="B791" s="56" t="s">
        <v>1782</v>
      </c>
      <c r="C791" s="56" t="s">
        <v>2900</v>
      </c>
      <c r="D791" s="71">
        <v>41961</v>
      </c>
      <c r="E791" s="56">
        <v>-28039.18</v>
      </c>
      <c r="F791" s="56">
        <v>13921.82</v>
      </c>
      <c r="G791" s="56">
        <v>-1150.76</v>
      </c>
      <c r="H791" s="56">
        <v>-1163.4100000000001</v>
      </c>
      <c r="I791" s="56">
        <v>-1163.4100000000001</v>
      </c>
      <c r="J791" s="56">
        <v>-12.650000000000091</v>
      </c>
      <c r="K791" s="56">
        <v>0</v>
      </c>
    </row>
    <row r="792" spans="1:11">
      <c r="A792" s="56" t="s">
        <v>49</v>
      </c>
      <c r="B792" s="56" t="s">
        <v>2902</v>
      </c>
      <c r="C792" s="56" t="s">
        <v>2901</v>
      </c>
      <c r="D792" s="71">
        <v>110951</v>
      </c>
      <c r="E792" s="56">
        <v>-74000.460000000006</v>
      </c>
      <c r="F792" s="56">
        <v>36950.54</v>
      </c>
      <c r="G792" s="56">
        <v>-3040.08</v>
      </c>
      <c r="H792" s="56">
        <v>-3073.48</v>
      </c>
      <c r="I792" s="56">
        <v>-3073.48</v>
      </c>
      <c r="J792" s="56">
        <v>-33.400000000000091</v>
      </c>
      <c r="K792" s="56">
        <v>0</v>
      </c>
    </row>
    <row r="793" spans="1:11">
      <c r="A793" s="56" t="s">
        <v>49</v>
      </c>
      <c r="B793" s="56" t="s">
        <v>324</v>
      </c>
      <c r="C793" s="56" t="s">
        <v>1126</v>
      </c>
      <c r="D793" s="71">
        <v>398460</v>
      </c>
      <c r="E793" s="56">
        <v>-208326.07</v>
      </c>
      <c r="F793" s="56">
        <v>190133.93</v>
      </c>
      <c r="G793" s="56">
        <v>-10136.91</v>
      </c>
      <c r="H793" s="56">
        <v>-10248.299999999999</v>
      </c>
      <c r="I793" s="56">
        <v>-10248.299999999999</v>
      </c>
      <c r="J793" s="56">
        <v>-111.38999999999942</v>
      </c>
      <c r="K793" s="56">
        <v>0</v>
      </c>
    </row>
    <row r="794" spans="1:11">
      <c r="A794" s="56" t="s">
        <v>49</v>
      </c>
      <c r="B794" s="56" t="s">
        <v>2870</v>
      </c>
      <c r="C794" s="56" t="s">
        <v>2869</v>
      </c>
      <c r="D794" s="71">
        <v>355454.01</v>
      </c>
      <c r="E794" s="56">
        <v>-154556.91</v>
      </c>
      <c r="F794" s="56">
        <v>200897.1</v>
      </c>
      <c r="G794" s="56">
        <v>-8634.36</v>
      </c>
      <c r="H794" s="56">
        <v>-8729.25</v>
      </c>
      <c r="I794" s="56">
        <v>-8729.24</v>
      </c>
      <c r="J794" s="56">
        <v>-94.889999999999418</v>
      </c>
      <c r="K794" s="56">
        <v>1.0000000000218279E-2</v>
      </c>
    </row>
    <row r="795" spans="1:11">
      <c r="A795" s="56" t="s">
        <v>49</v>
      </c>
      <c r="B795" s="56" t="s">
        <v>5990</v>
      </c>
      <c r="C795" s="56" t="s">
        <v>5989</v>
      </c>
      <c r="D795" s="71">
        <v>127440</v>
      </c>
      <c r="E795" s="56">
        <v>-21173.040000000001</v>
      </c>
      <c r="F795" s="56">
        <v>106266.96</v>
      </c>
      <c r="G795" s="56">
        <v>-3019.08</v>
      </c>
      <c r="H795" s="56">
        <v>-3052.25</v>
      </c>
      <c r="I795" s="56">
        <v>-3052.25</v>
      </c>
      <c r="J795" s="56">
        <v>-33.170000000000073</v>
      </c>
      <c r="K795" s="56">
        <v>0</v>
      </c>
    </row>
    <row r="796" spans="1:11">
      <c r="A796" s="56" t="s">
        <v>49</v>
      </c>
      <c r="B796" s="56" t="s">
        <v>2904</v>
      </c>
      <c r="C796" s="56" t="s">
        <v>2903</v>
      </c>
      <c r="D796" s="71">
        <v>1366011</v>
      </c>
      <c r="E796" s="56">
        <v>-1059718.24</v>
      </c>
      <c r="F796" s="56">
        <v>306292.76</v>
      </c>
      <c r="G796" s="56">
        <v>-33525.22</v>
      </c>
      <c r="H796" s="56">
        <v>-33893.629999999997</v>
      </c>
      <c r="I796" s="56">
        <v>-33893.620000000003</v>
      </c>
      <c r="J796" s="56">
        <v>-368.40999999999622</v>
      </c>
      <c r="K796" s="56">
        <v>9.9999999947613105E-3</v>
      </c>
    </row>
    <row r="797" spans="1:11">
      <c r="A797" s="56" t="s">
        <v>49</v>
      </c>
      <c r="B797" s="56" t="s">
        <v>2866</v>
      </c>
      <c r="C797" s="56" t="s">
        <v>2865</v>
      </c>
      <c r="D797" s="71">
        <v>931971</v>
      </c>
      <c r="E797" s="56">
        <v>-494279.1</v>
      </c>
      <c r="F797" s="56">
        <v>437691.9</v>
      </c>
      <c r="G797" s="56">
        <v>-22077.85</v>
      </c>
      <c r="H797" s="56">
        <v>-22320.46</v>
      </c>
      <c r="I797" s="56">
        <v>-22320.47</v>
      </c>
      <c r="J797" s="56">
        <v>-242.61000000000058</v>
      </c>
      <c r="K797" s="56">
        <v>-1.0000000002037268E-2</v>
      </c>
    </row>
    <row r="798" spans="1:11">
      <c r="A798" s="56" t="s">
        <v>49</v>
      </c>
      <c r="B798" s="56" t="s">
        <v>1128</v>
      </c>
      <c r="C798" s="56" t="s">
        <v>1127</v>
      </c>
      <c r="D798" s="71">
        <v>1833138</v>
      </c>
      <c r="E798" s="56">
        <v>-840324.28</v>
      </c>
      <c r="F798" s="56">
        <v>992813.72</v>
      </c>
      <c r="G798" s="56">
        <v>-54272.18</v>
      </c>
      <c r="H798" s="56">
        <v>-45326.22</v>
      </c>
      <c r="I798" s="56">
        <v>0</v>
      </c>
      <c r="J798" s="56">
        <v>8945.9599999999991</v>
      </c>
      <c r="K798" s="56">
        <v>45326.22</v>
      </c>
    </row>
    <row r="799" spans="1:11">
      <c r="A799" s="56" t="s">
        <v>49</v>
      </c>
      <c r="B799" s="56" t="s">
        <v>2868</v>
      </c>
      <c r="C799" s="56" t="s">
        <v>2867</v>
      </c>
      <c r="D799" s="71">
        <v>2258828.46</v>
      </c>
      <c r="E799" s="56">
        <v>-871582.89</v>
      </c>
      <c r="F799" s="56">
        <v>1387245.57</v>
      </c>
      <c r="G799" s="56">
        <v>-66875.25</v>
      </c>
      <c r="H799" s="56">
        <v>-67610.14</v>
      </c>
      <c r="I799" s="56">
        <v>-67610.14</v>
      </c>
      <c r="J799" s="56">
        <v>-734.88999999999942</v>
      </c>
      <c r="K799" s="56">
        <v>0</v>
      </c>
    </row>
    <row r="800" spans="1:11">
      <c r="A800" s="56" t="s">
        <v>49</v>
      </c>
      <c r="B800" s="56" t="s">
        <v>1130</v>
      </c>
      <c r="C800" s="56" t="s">
        <v>1129</v>
      </c>
      <c r="D800" s="71">
        <v>1079793.01</v>
      </c>
      <c r="E800" s="56">
        <v>-257504.75</v>
      </c>
      <c r="F800" s="56">
        <v>822288.26</v>
      </c>
      <c r="G800" s="56">
        <v>-31968.53</v>
      </c>
      <c r="H800" s="56">
        <v>-32319.83</v>
      </c>
      <c r="I800" s="56">
        <v>-32319.83</v>
      </c>
      <c r="J800" s="56">
        <v>-351.30000000000291</v>
      </c>
      <c r="K800" s="56">
        <v>0</v>
      </c>
    </row>
    <row r="801" spans="1:11">
      <c r="A801" s="56" t="s">
        <v>49</v>
      </c>
      <c r="B801" s="56" t="s">
        <v>6672</v>
      </c>
      <c r="C801" s="56" t="s">
        <v>6671</v>
      </c>
      <c r="D801" s="71">
        <v>875762</v>
      </c>
      <c r="E801" s="56">
        <v>-94932.97</v>
      </c>
      <c r="F801" s="56">
        <v>780829.03</v>
      </c>
      <c r="G801" s="56">
        <v>-19914.11</v>
      </c>
      <c r="H801" s="56">
        <v>-20132.95</v>
      </c>
      <c r="I801" s="56">
        <v>-20132.939999999999</v>
      </c>
      <c r="J801" s="56">
        <v>-218.84000000000015</v>
      </c>
      <c r="K801" s="56">
        <v>1.0000000002037268E-2</v>
      </c>
    </row>
    <row r="802" spans="1:11">
      <c r="A802" s="56" t="s">
        <v>49</v>
      </c>
      <c r="B802" s="56" t="s">
        <v>8525</v>
      </c>
      <c r="C802" s="56" t="s">
        <v>10793</v>
      </c>
      <c r="D802" s="71">
        <v>12036632.5</v>
      </c>
      <c r="E802" s="56">
        <v>-12036632.5</v>
      </c>
      <c r="F802" s="56">
        <v>0</v>
      </c>
      <c r="G802" s="56">
        <v>0</v>
      </c>
      <c r="H802" s="56">
        <v>0</v>
      </c>
      <c r="I802" s="56">
        <v>0</v>
      </c>
      <c r="J802" s="56">
        <v>0</v>
      </c>
      <c r="K802" s="56">
        <v>0</v>
      </c>
    </row>
    <row r="803" spans="1:11">
      <c r="A803" s="56" t="s">
        <v>49</v>
      </c>
      <c r="B803" s="56" t="s">
        <v>2912</v>
      </c>
      <c r="C803" s="56" t="s">
        <v>2911</v>
      </c>
      <c r="D803" s="71">
        <v>256886</v>
      </c>
      <c r="E803" s="56">
        <v>-237390.53</v>
      </c>
      <c r="F803" s="56">
        <v>19495.47</v>
      </c>
      <c r="G803" s="56">
        <v>-19495.47</v>
      </c>
      <c r="H803" s="56">
        <v>0</v>
      </c>
      <c r="I803" s="56">
        <v>0</v>
      </c>
      <c r="J803" s="56">
        <v>19495.47</v>
      </c>
      <c r="K803" s="56">
        <v>0</v>
      </c>
    </row>
    <row r="804" spans="1:11">
      <c r="A804" s="56" t="s">
        <v>49</v>
      </c>
      <c r="B804" s="56" t="s">
        <v>2914</v>
      </c>
      <c r="C804" s="56" t="s">
        <v>2913</v>
      </c>
      <c r="D804" s="71">
        <v>810671.8</v>
      </c>
      <c r="E804" s="56">
        <v>-749148.69</v>
      </c>
      <c r="F804" s="56">
        <v>61523.11</v>
      </c>
      <c r="G804" s="56">
        <v>-61523.11</v>
      </c>
      <c r="H804" s="56">
        <v>0</v>
      </c>
      <c r="I804" s="56">
        <v>0</v>
      </c>
      <c r="J804" s="56">
        <v>61523.11</v>
      </c>
      <c r="K804" s="56">
        <v>0</v>
      </c>
    </row>
    <row r="805" spans="1:11">
      <c r="A805" s="56" t="s">
        <v>49</v>
      </c>
      <c r="B805" s="56" t="s">
        <v>1135</v>
      </c>
      <c r="C805" s="56" t="s">
        <v>1134</v>
      </c>
      <c r="D805" s="71">
        <v>2841119.67</v>
      </c>
      <c r="E805" s="56">
        <v>-1986708.07</v>
      </c>
      <c r="F805" s="56">
        <v>854411.6</v>
      </c>
      <c r="G805" s="56">
        <v>-224305.75</v>
      </c>
      <c r="H805" s="56">
        <v>-226770.65</v>
      </c>
      <c r="I805" s="56">
        <v>-226770.64</v>
      </c>
      <c r="J805" s="56">
        <v>-2464.8999999999942</v>
      </c>
      <c r="K805" s="56">
        <v>9.9999999802093953E-3</v>
      </c>
    </row>
    <row r="806" spans="1:11">
      <c r="A806" s="56" t="s">
        <v>49</v>
      </c>
      <c r="B806" s="56" t="s">
        <v>8407</v>
      </c>
      <c r="C806" s="56" t="s">
        <v>7094</v>
      </c>
      <c r="D806" s="71">
        <v>0</v>
      </c>
      <c r="E806" s="56">
        <v>0</v>
      </c>
      <c r="F806" s="56">
        <v>0</v>
      </c>
      <c r="G806" s="56">
        <v>0</v>
      </c>
      <c r="H806" s="56">
        <v>-12797.45</v>
      </c>
      <c r="I806" s="56">
        <v>-37979.519999999997</v>
      </c>
      <c r="J806" s="56">
        <v>-12797.45</v>
      </c>
      <c r="K806" s="56">
        <v>-25182.069999999996</v>
      </c>
    </row>
    <row r="807" spans="1:11">
      <c r="A807" s="56" t="s">
        <v>49</v>
      </c>
      <c r="B807" s="56" t="s">
        <v>8408</v>
      </c>
      <c r="C807" s="56" t="s">
        <v>7095</v>
      </c>
      <c r="D807" s="71">
        <v>0</v>
      </c>
      <c r="E807" s="56">
        <v>0</v>
      </c>
      <c r="F807" s="56">
        <v>0</v>
      </c>
      <c r="G807" s="56">
        <v>0</v>
      </c>
      <c r="H807" s="56">
        <v>-9520.82</v>
      </c>
      <c r="I807" s="56">
        <v>-29197.19</v>
      </c>
      <c r="J807" s="56">
        <v>-9520.82</v>
      </c>
      <c r="K807" s="56">
        <v>-19676.37</v>
      </c>
    </row>
    <row r="808" spans="1:11">
      <c r="A808" s="56" t="s">
        <v>49</v>
      </c>
      <c r="B808" s="56" t="s">
        <v>8410</v>
      </c>
      <c r="C808" s="56" t="s">
        <v>8409</v>
      </c>
      <c r="D808" s="71">
        <v>0</v>
      </c>
      <c r="E808" s="56">
        <v>0</v>
      </c>
      <c r="F808" s="56">
        <v>0</v>
      </c>
      <c r="G808" s="56">
        <v>0</v>
      </c>
      <c r="H808" s="56">
        <v>0</v>
      </c>
      <c r="I808" s="56">
        <v>-162150.68</v>
      </c>
      <c r="J808" s="56">
        <v>0</v>
      </c>
      <c r="K808" s="56">
        <v>-162150.68</v>
      </c>
    </row>
    <row r="809" spans="1:11">
      <c r="A809" s="56" t="s">
        <v>49</v>
      </c>
      <c r="B809" s="56" t="s">
        <v>8408</v>
      </c>
      <c r="C809" s="56" t="s">
        <v>8411</v>
      </c>
      <c r="D809" s="71">
        <v>0</v>
      </c>
      <c r="E809" s="56">
        <v>0</v>
      </c>
      <c r="F809" s="56">
        <v>0</v>
      </c>
      <c r="G809" s="56">
        <v>0</v>
      </c>
      <c r="H809" s="56">
        <v>0</v>
      </c>
      <c r="I809" s="56">
        <v>-58394.37</v>
      </c>
      <c r="J809" s="56">
        <v>0</v>
      </c>
      <c r="K809" s="56">
        <v>-58394.37</v>
      </c>
    </row>
    <row r="810" spans="1:11">
      <c r="A810" s="56" t="s">
        <v>49</v>
      </c>
      <c r="B810" s="56" t="s">
        <v>8413</v>
      </c>
      <c r="C810" s="56" t="s">
        <v>8412</v>
      </c>
      <c r="D810" s="71">
        <v>0</v>
      </c>
      <c r="E810" s="56">
        <v>0</v>
      </c>
      <c r="F810" s="56">
        <v>0</v>
      </c>
      <c r="G810" s="56">
        <v>0</v>
      </c>
      <c r="H810" s="56">
        <v>0</v>
      </c>
      <c r="I810" s="56">
        <v>-18420.03</v>
      </c>
      <c r="J810" s="56">
        <v>0</v>
      </c>
      <c r="K810" s="56">
        <v>-18420.03</v>
      </c>
    </row>
    <row r="811" spans="1:11">
      <c r="A811" s="56" t="s">
        <v>49</v>
      </c>
      <c r="B811" s="56" t="s">
        <v>8418</v>
      </c>
      <c r="C811" s="56" t="s">
        <v>8417</v>
      </c>
      <c r="D811" s="71">
        <v>0</v>
      </c>
      <c r="E811" s="56">
        <v>0</v>
      </c>
      <c r="F811" s="56">
        <v>0</v>
      </c>
      <c r="G811" s="56">
        <v>0</v>
      </c>
      <c r="H811" s="56">
        <v>0</v>
      </c>
      <c r="I811" s="56">
        <v>-50986.3</v>
      </c>
      <c r="J811" s="56">
        <v>0</v>
      </c>
      <c r="K811" s="56">
        <v>-50986.3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d 6 8 2 3 7 8 - 1 f a 6 - 4 1 5 e - 8 e c 6 - e a 5 2 d 8 e 0 e 8 b 1 "   x m l n s = " h t t p : / / s c h e m a s . m i c r o s o f t . c o m / D a t a M a s h u p " > A A A A A A s O A A B Q S w M E F A A C A A g A f G B 5 V B r 1 H x + m A A A A + Q A A A B I A H A B D b 2 5 m a W c v U G F j a 2 F n Z S 5 4 b W w g o h g A K K A U A A A A A A A A A A A A A A A A A A A A A A A A A A A A h Y + 9 D o I w G E V f h X S n P 4 j G k I 8 y u E p i Q j S u T a n Q C M X Q Y n k 3 B x / J V 5 B E M W y O 9 + Q M 5 7 4 e T 8 j G t g n u q r e 6 M y l i m K J A G d m V 2 l Q p G t w l 3 K K M w 0 H I q 6 h U M M n G J q M t U 1 Q 7 d 0 s I 8 d 5 j v 8 J d X 5 G I U k b O + b 6 Q t W o F + s n 6 v x x q Y 5 0 w U i E O p 0 8 M j 3 A U 4 5 h u 1 p j F l A G Z O e T a L J w p G V M g C w i 7 o X F D r 7 g y 4 b E A M k 8 g 3 x v 8 D V B L A w Q U A A I A C A B 8 Y H l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B 5 V O f H P w k D C w A A 7 D w A A B M A H A B G b 3 J t d W x h c y 9 T Z W N 0 a W 9 u M S 5 t I K I Y A C i g F A A A A A A A A A A A A A A A A A A A A A A A A A A A A O 0 b 2 W 7 b S P I 9 Q P 6 h w b x I A M O Y V C Y z m d k s I E u K x x P F l + w k C 9 s Q a K l t c 0 O R W p J K b B j 6 9 6 l u X t U X b S r O Z r A 7 e Y j p P u q u 6 u q q d k p n W R B H Z J L / d H 9 7 + u T p k / T a T + g c x p Z T z y V v S E i z p 0 8 I / J v E q 2 R G Y W R 0 M 6 O h M 1 g l C Y 2 y j 3 H y + S K O P 3 e 6 d 6 d 7 / o K + s Y 7 9 i 5 D 2 r P P 1 6 S C O M l h y b u c A n l n H S b B Y A P B j e p N Z A I k v d Y 4 T P 0 o v 4 2 Q x i M P V I k o 7 O S b 7 7 s 7 q p y n N L J t v c N j u 9 b p b Q T u i i / g L Q N v P r m l C i s 0 1 2 A k N g a 8 S p o T c v r N 2 x r B n T g G 6 t R O S I U 1 n S b B k c m A j B 4 O p N F K S k n + Q u T g 7 8 J c v 5 n 7 G o T H q B q u F 4 8 / + 4 3 z x w 1 U 1 S E h / N o O J O V 0 6 x d g k 8 5 O M M A G y p f k g l 0 e 5 u 9 5 L y E E Y z Y d 0 W Q 4 d J 7 A M I K I h M o r m H B p h W w V Z x c m c M s U q c i q m a k H p 5 c o k 9 q h i Q v L / K 0 p s c O 1 H V 8 x c b p f U a K t s M h e Z L F 5 m v T q 2 M t h B o t X i g i Z r m 9 z p u N Q s U Z h W 1 8 g y 0 C P C I t G t E C W k h S E I T F y z 7 j 5 9 E k R a C e L Y 8 s c q a o 4 t V V B 5 G 4 D M i z C S d q z h r 2 c j M k y C L / R s O / G v F / 7 Z T v G z P x j s n + w d T 8 6 A 9 m z q b X m u 5 5 2 9 3 f 0 0 G p L + Z D K C i e H o 4 G g 0 2 O 0 f 7 + 7 v n e U U g O 0 u E z o L f G a e z k 2 Y 3 l h d G 3 g J Q 2 A r W d H S G I r V 3 A K A x p z Y u 9 P d j C 7 e W P m k Z b 8 L o n k R / F j s G / q Z 3 z r w Y U T f O / x V j r p J H J T 9 + n / A g f U x 7 2 8 n N j n x z v h t f 5 P 0 g O 3 T J g c t 9 F U n C I P Q T 0 F P Z D f K X r 1 0 2 C z n s b Z p a Q K k 4 o B Y n J 1 x y b U f 3 f I Z / S g A E u 2 f z 2 b g Q w + V 0 8 H g Y L i J n N i + x 5 P T Q R J P B w C G J q p M F B 9 v z e P O e L r d H / f 3 B q M f G d T H d H 4 F z j t c L Z b O p / H k k z 6 Y T 6 4 p z d w p / 6 E E 8 3 y y D O b 8 N z W Y g y w X c Q Z s / 0 5 9 O P R R z C 1 m i v E O R r V h X F J w M W X u v B i z Y B O v o k y j z T j N g u i K D P M 0 i + u S p V x 8 c n u V B h F N U 7 I M / R k V V M 1 9 I I Y I B l o h e z w U a N w n T Y O r i C 1 R 9 l a g + w n 1 z Z D Z s H l W S 3 T J 0 T t 6 q 6 F o w c R A g o i E 8 c w P y Y z 7 0 + x W E / i O / Z s y K o j o B y H 1 E 4 Z h j t C X E S A / L 6 U d J y k Y G v N T l a B / A a w X C 7 D u a 4 W R A T B C j F 6 Y x J d B w 3 T o a 4 R e i m Z J k y C e q 7 s + B t n 1 d T i / I h n w f u G n w N Z C b z Z 8 Z R z O G T S 2 2 F / o V r 0 H V p K g P j I q Q s o J K T E Q F x 2 u g I c g 0 2 h x F G X J r V 7 7 g 1 W a x Q s u E h H a B x r N Y 3 V 4 / / I S E h Q u F R / C B o l i p 8 l q 5 v H M 4 U a j O 7 Q n 9 K q w d W l / g Q R O a u 6 F e q s e X V 4 6 9 G b G 3 Z 0 k O W 8 S n D G 3 2 Y F k s x W E I 3 p J 2 Y w K u 8 z e E D y U + j w w 3 W y M P E K Y A p Q 1 T n Q 8 Q A 5 G o + c n E w i 1 3 z l d l Q N I k + M X h C D k O 0 m 8 W g K 0 o / g r w s l H z c k f E r O E f p 3 L o 3 Q l 6 s + u y T h I M 2 e y W n R O T Z S d d + V E q 6 K v P 5 + z u y M 3 9 Z o + G M 2 J 6 U g c s J t 0 k f h w 3 M E l O R U o P A c Y 1 q R v E e A o I g w 8 c 0 h g n Y Y Q A y D X g U O a e a j + V H L v P Z Y E e m 2 9 b e h h k 6 8 Q a A i 3 + / t P P 5 G o Z i P c 3 b O M y Y q A V K h y 9 Q + m w 5 P 3 B 9 P B e N T f + 5 H J y 9 v + E a e k 4 R p a G 6 q m h s M m 5 P q Z V Z x Q F k t u 2 E + W 1 r C f v w e g v w g 7 y O h m 6 U d M p y z V q e H m w / y 7 s k S Z C O Y d b F N + w r E x l x t o / r m F v v G 4 h 7 5 7 6 P s l + v 4 J f b 9 C 3 z + j 7 1 / Q 9 + v 6 G 4 H 3 E A k e I s H D a x A J H i L B Q y R 4 i A Q P k e A h E j x E A g L Z Q y T 0 E A k I E 0 K E 8 C A 0 C M t r a / 2 3 s P + L w l Y d 8 D h e S m f J 5 H P A j h L R j + x f u u 1 v D R o s Z g J c h Q L 1 x u A a A 4 h r i i A 6 R L b G 4 n q S e L f 9 0 E m v n S B b G N T 6 s 0 F 9 L p Y y x N i M F 1 M l E f M U g Y 2 p U c g t j 8 L O a Z 5 l Z 8 k 5 + c c / e R T t 1 p C H q 2 U Y z P y s 2 l h D r 6 a q Q C e S w W n N I e N v 8 h w g L W + R i i Y A J y v A k 4 t b A j l 6 w A / b m h G 2 o k D T e P 6 p 5 P I z U M Z t S s n U h R w z M J W T w H K r 7 d u S v r R z t 2 W T V w D g 0 o c s o W s r i B x X w 7 n j b V x 0 M 0 r K V p n k u K X s W a X E l B B L 1 u K Z 7 V 5 M e 3 U 4 E N j 3 N G F r D 1 d w 9 6 H I U v d o C j r 7 I w 4 0 5 6 X H o f L s b W 2 z Y h j 6 1 d q j X w t F a 4 7 m e r L x f J a I A o 3 V G 8 X a m F g N q y t g c t V r v e E 2 k 6 B c g 6 Q 0 n G q N c G 2 z 4 p g t V L U e L D y 3 j f R c V X x S t U x X Q T M y 7 j 2 Y c b c u 0 T M r K c t r a P C B 7 H p t 2 P V U d k v T L D 8 d I V L f f 2 / R U Q R I W E S Y K n e Y Z 0 o J n F 1 k t o p b z P 6 S R n C t z y 8 x p w U 1 5 0 Y n 7 5 m d X L q + 6 D j b p G F a I b Y 1 R V V 9 4 + Q g 5 D d I 4 W i p L p 3 a 8 N v e D 2 F k s s e r I K z / 6 p T 9 1 6 p + Y n 3 c n o B M a V H q s M b B J V / A 7 k s l g O 2 T q s 9 D C K r j M K z v b s u p R 2 0 B 7 T O G + M o a U v u G E L o q W x + T I K P P V 8 t U s k B B 7 Z G / 0 C u d T W C d 6 z q + q t Z P o g C 8 t c m w 3 E b L E s k B w + I A M V e 4 f 6 c o 3 m Q i s t 1 p T 3 j B G L X m + 3 9 t V + 3 N y W 1 h T 6 4 x C y p K x d X J 9 x i V F o X Q P N G s 1 S o W Z Q U Z 1 l O o F L N h Y c n I g K k V W 9 Z O 6 6 x Q Y x v a R Y q x 6 F b J 1 m N C h w 1 I v 0 a 0 K A M c y c T U V d j m x F n D q e z q j 2 W 5 s l a X C N F x X N s 0 r y f W V U R + H m t P a 1 5 f 3 N K T 4 u l J E a m 1 U X X S T E q 1 p A U p m G W v V Y X T 4 9 a H y J K 7 C b X s N u p D S 3 O 6 c Y N 2 e / d r 1 8 M i n e b W V 4 i 1 W a p c q K L d N g u 1 1 0 q o P U G o U 5 1 b m L v P P a G K W 8 p f W 7 8 V S 7 w t a g x F F b U s K 5 i c o d v y O i h V F e q E n t 8 E W 2 b 3 3 3 Y T f O / / O 0 4 I R 1 m k + O L I x s 0 b / U W u z F y a E 5 b 7 3 g 8 6 9 T N L 5 W g 3 k / 8 I r x 8 f g X y B v n v Y M d X D X G N B T E l I c 9 P l L Q T s S B I 4 7 E m b P e l 5 z A c 9 m s Z m 1 Y h r b C 5 L s t U 2 o v 5 C f V G s E I E s r I 7 D F S j q a 5 B S F h 6 1 m s l J f Z v E F f F 3 Y / Y M g w 9 t B 5 G f 3 H 6 3 l p V A n Z M B 7 V 2 b d 6 3 4 f 6 7 3 k 9 d d m 8 u i E P m D R c A S W G 1 d t L C I u u S s K 1 1 W M D r W s 0 7 m X 3 S t b l 2 l d n A H x M E t E A f 3 Q B z c B H F w F 8 T B b R A H 9 0 E c 3 A h x X u N f h B 6 M I 3 R h H K E P 4 7 g 9 X Y T V B C i x d m G W I 2 Z d 4 F A S x L d V 2 i 1 U a C + k y Q 9 E i 4 D 7 S W O 5 4 X e N X D b 0 H 5 R j s t Z Q + 8 h o b h U U i u a 9 A q u B 0 o a K s U Q D I r X J Z B A T G 3 S G K q p a t K b U x t B L 7 x t f y 1 a 4 y t s Z C w T k 0 H 3 B Y o e l v q e p l / T u X + L p l o i 6 D 4 G G k 2 V N L h s 6 W W q q + B r a d J h U A j c p D d W E M b F M 3 T o v a G h J N F Q r N U W g d j V Y t T 5 Z 5 i d F I l P e B / h g 4 c 1 5 z b V 4 M V L M a I T v a q Q v l 1 c R L l V / w / h r J M J g I x 0 B h R F G u + I C x l i d y 5 o L m p 5 I V 0 u l d J F + C K H 3 X z 4 F r A q l 2 t S m T Y o r X Q 8 l 8 O j R E 6 7 B f b v 7 5 E b Y Z 9 E y g q R X i l L V u D m f 3 b L d h m b 2 y / u b 2 R J u / F c Q O a + t n 4 x V u O s k N V c 9 z w w P X S Y O / v Z B e i P 2 T J W p / D y M v 5 j 0 H g L A a w D Q e w i A n h 5 A u 5 K S / E L t g 5 8 E A J p 8 S I H C E v 9 p S d A 5 e Q 6 / F O y d 6 x E 9 t G A E m A A F R + T W i D y M y F U Q P e i y L l e B R B V L p Q X t 7 d 1 m k N i 7 K 2 c 3 i m j y a J 1 J 9 T Z f 3 k 8 f + w 9 0 1 t 8 V e E M E 8 x p C W F P H 9 J H + r B A 5 L / Z D 7 F K K j c u m 2 C A 3 T W i s n n s g c x w G 7 I X 3 L N N F R E + J O h u 3 m R Q C 7 H t 0 / g M k L Q h W l L x 4 n 9 b w / t u f U E s B A i 0 A F A A C A A g A f G B 5 V B r 1 H x + m A A A A + Q A A A B I A A A A A A A A A A A A A A A A A A A A A A E N v b m Z p Z y 9 Q Y W N r Y W d l L n h t b F B L A Q I t A B Q A A g A I A H x g e V Q P y u m r p A A A A O k A A A A T A A A A A A A A A A A A A A A A A P I A A A B b Q 2 9 u d G V u d F 9 U e X B l c 1 0 u e G 1 s U E s B A i 0 A F A A C A A g A f G B 5 V O f H P w k D C w A A 7 D w A A B M A A A A A A A A A A A A A A A A A 4 w E A A E Z v c m 1 1 b G F z L 1 N l Y 3 R p b 2 4 x L m 1 Q S w U G A A A A A A M A A w D C A A A A M w 0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D Z Q A A A A A A A D r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2 V w X z I x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S 0 x M C 0 x M l Q w O T o x M z o w M C 4 y N j I 2 N z Y y W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y I i A v P j x F b n R y e S B U e X B l P S J O Y W 1 l V X B k Y X R l Z E F m d G V y R m l s b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z L 1 N v d X J j Z S 5 7 R 0 w g Q 2 9 k Z S w w f S Z x d W 9 0 O y w m c X V v d D t T Z W N 0 a W 9 u M S 9 U Y W J s Z T M v U 2 9 1 c m N l L n t H b C B E Z X N j c m l w d G l v b i w x f S Z x d W 9 0 O y w m c X V v d D t T Z W N 0 a W 9 u M S 9 U Y W J s Z T M v U 2 9 1 c m N l L n t Q Q 1 9 E Z X N j c m l w d G l v b i w 3 f S Z x d W 9 0 O y w m c X V v d D t T Z W N 0 a W 9 u M S 9 U Y W J s Z T M v V H J p b W 1 l Z C B U Z X h 0 L n t B c 3 N l d C w 5 f S Z x d W 9 0 O y w m c X V v d D t T Z W N 0 a W 9 u M S 9 U Y W J s Z T M v U 2 9 1 c m N l L n t B c 3 N l d C B k Z X N j c m l w d G l v b i w x M H 0 m c X V v d D s s J n F 1 b 3 Q 7 U 2 V j d G l v b j E v V G F i b G U z L 1 N v d X J j Z S 5 7 I C A g I E N 1 b S 5 h Y 3 E u d m F s d W U s M j B 9 J n F 1 b 3 Q 7 L C Z x d W 9 0 O 1 N l Y 3 R p b 2 4 x L 1 R h Y m x l M y 9 T b 3 V y Y 2 U u e y A g I C A g I E F j Y 3 V t L m R l c C 4 s M j F 9 J n F 1 b 3 Q 7 L C Z x d W 9 0 O 1 N l Y 3 R p b 2 4 x L 1 R h Y m x l M y 9 T b 3 V y Y 2 U u e y A g I F N 0 Y X J 0 I G J v b 2 s u d m F s L D I y f S Z x d W 9 0 O y w m c X V v d D t T Z W N 0 a W 9 u M S 9 U Y W J s Z T M v U 2 9 1 c m N l L n s g I F R y Y W 5 z L m F j c S 5 2 Y W w s M j N 9 J n F 1 b 3 Q 7 L C Z x d W 9 0 O 1 N l Y 3 R p b 2 4 x L 1 R h Y m x l M y 9 T b 3 V y Y 2 U u e y A g I C A g I C A g U G x u Z E R l c C w y N n 0 m c X V v d D s s J n F 1 b 3 Q 7 U 2 V j d G l v b j E v V G F i b G U z L 1 N v d X J j Z S 5 7 I C A g I F R y b n M u Q W N j R G V w L D I 3 f S Z x d W 9 0 O y w m c X V v d D t T Z W N 0 a W 9 u M S 9 U Y W J s Z T M v U 2 9 1 c m N l L n s g I C A g I E V u Z C B i b 2 9 r I H Z h b C w y O H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y 9 T b 3 V y Y 2 U u e 0 d M I E N v Z G U s M H 0 m c X V v d D s s J n F 1 b 3 Q 7 U 2 V j d G l v b j E v V G F i b G U z L 1 N v d X J j Z S 5 7 R 2 w g R G V z Y 3 J p c H R p b 2 4 s M X 0 m c X V v d D s s J n F 1 b 3 Q 7 U 2 V j d G l v b j E v V G F i b G U z L 1 N v d X J j Z S 5 7 U E N f R G V z Y 3 J p c H R p b 2 4 s N 3 0 m c X V v d D s s J n F 1 b 3 Q 7 U 2 V j d G l v b j E v V G F i b G U z L 1 R y a W 1 t Z W Q g V G V 4 d C 5 7 Q X N z Z X Q s O X 0 m c X V v d D s s J n F 1 b 3 Q 7 U 2 V j d G l v b j E v V G F i b G U z L 1 N v d X J j Z S 5 7 Q X N z Z X Q g Z G V z Y 3 J p c H R p b 2 4 s M T B 9 J n F 1 b 3 Q 7 L C Z x d W 9 0 O 1 N l Y 3 R p b 2 4 x L 1 R h Y m x l M y 9 T b 3 V y Y 2 U u e y A g I C B D d W 0 u Y W N x L n Z h b H V l L D I w f S Z x d W 9 0 O y w m c X V v d D t T Z W N 0 a W 9 u M S 9 U Y W J s Z T M v U 2 9 1 c m N l L n s g I C A g I C B B Y 2 N 1 b S 5 k Z X A u L D I x f S Z x d W 9 0 O y w m c X V v d D t T Z W N 0 a W 9 u M S 9 U Y W J s Z T M v U 2 9 1 c m N l L n s g I C B T d G F y d C B i b 2 9 r L n Z h b C w y M n 0 m c X V v d D s s J n F 1 b 3 Q 7 U 2 V j d G l v b j E v V G F i b G U z L 1 N v d X J j Z S 5 7 I C B U c m F u c y 5 h Y 3 E u d m F s L D I z f S Z x d W 9 0 O y w m c X V v d D t T Z W N 0 a W 9 u M S 9 U Y W J s Z T M v U 2 9 1 c m N l L n s g I C A g I C A g I F B s b m R E Z X A s M j Z 9 J n F 1 b 3 Q 7 L C Z x d W 9 0 O 1 N l Y 3 R p b 2 4 x L 1 R h Y m x l M y 9 T b 3 V y Y 2 U u e y A g I C B U c m 5 z L k F j Y 0 R l c C w y N 3 0 m c X V v d D s s J n F 1 b 3 Q 7 U 2 V j d G l v b j E v V G F i b G U z L 1 N v d X J j Z S 5 7 I C A g I C B F b m Q g Y m 9 v a y B 2 Y W w s M j h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Z X B f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w X z I x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w X z I x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W 5 f M j E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x M C 0 x M l Q w O T o x N z o z M S 4 x N T M y N j M z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K d W 5 f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u X z I x L 0 p 1 b l 8 y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l 8 y M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l 8 y M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w X z I x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B f M j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W 5 f M j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E Z B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i 0 w M S 0 w O F Q x M T o z M T o x M i 4 0 O T U 4 N j M 0 W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1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T E Z B L 0 N o Y W 5 n Z W Q g V H l w Z S 5 7 Q 2 x h c 3 M s M H 0 m c X V v d D s s J n F 1 b 3 Q 7 U 2 V j d G l v b j E v R 0 x G Q S 9 D a G F u Z 2 V k I F R 5 c G U u e 0 d M I E N v Z G U s M X 0 m c X V v d D s s J n F 1 b 3 Q 7 U 2 V j d G l v b j E v R 0 x G Q S 9 D a G F u Z 2 V k I F R 5 c G U u e 0 F j Y y 5 E Z X A u R 0 w s M n 0 m c X V v d D s s J n F 1 b 3 Q 7 U 2 V j d G l v b j E v R 0 x G Q S 9 D a G F u Z 2 V k I F R 5 c G U u e 0 R l c C 5 H T C w z f S Z x d W 9 0 O y w m c X V v d D t T Z W N 0 a W 9 u M S 9 H T E Z B L 0 N o Y W 5 n Z W Q g V H l w Z S 5 7 R 0 w g R G V z Y 3 J p c H R p b 2 4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0 x G Q S 9 D a G F u Z 2 V k I F R 5 c G U u e 0 N s Y X N z L D B 9 J n F 1 b 3 Q 7 L C Z x d W 9 0 O 1 N l Y 3 R p b 2 4 x L 0 d M R k E v Q 2 h h b m d l Z C B U e X B l L n t H T C B D b 2 R l L D F 9 J n F 1 b 3 Q 7 L C Z x d W 9 0 O 1 N l Y 3 R p b 2 4 x L 0 d M R k E v Q 2 h h b m d l Z C B U e X B l L n t B Y 2 M u R G V w L k d M L D J 9 J n F 1 b 3 Q 7 L C Z x d W 9 0 O 1 N l Y 3 R p b 2 4 x L 0 d M R k E v Q 2 h h b m d l Z C B U e X B l L n t E Z X A u R 0 w s M 3 0 m c X V v d D s s J n F 1 b 3 Q 7 U 2 V j d G l v b j E v R 0 x G Q S 9 D a G F u Z 2 V k I F R 5 c G U u e 0 d M I E R l c 2 N y a X B 0 a W 9 u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H T E Z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M R k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Q 1 B E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i 0 w M S 0 w O F Q x M T o z N D o w M y 4 w M j Y 1 M D k 4 W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2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Q 1 B E L 0 N o Y W 5 n Z W Q g V H l w Z S 5 7 U H J v X 0 N l b n R l c i w w f S Z x d W 9 0 O y w m c X V v d D t T Z W N 0 a W 9 u M S 9 Q Q 1 B E L 0 N o Y W 5 n Z W Q g V H l w Z S 5 7 U E N f R G V z Y 3 J p c H R p b 2 4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E N Q R C 9 D a G F u Z 2 V k I F R 5 c G U u e 1 B y b 1 9 D Z W 5 0 Z X I s M H 0 m c X V v d D s s J n F 1 b 3 Q 7 U 2 V j d G l v b j E v U E N Q R C 9 D a G F u Z 2 V k I F R 5 c G U u e 1 B D X 0 R l c 2 N y a X B 0 a W 9 u L D F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Q 1 B E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D U E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j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E i I C 8 + P E V u d H J 5 I F R 5 c G U 9 I k Z p b G x D b 2 x 1 b W 5 O Y W 1 l c y I g V m F s d W U 9 I n N b J n F 1 b 3 Q 7 V W 5 p d C Z x d W 9 0 O y w m c X V v d D t D b G F z c y Z x d W 9 0 O y w m c X V v d D t H T C B D b 2 R l J n F 1 b 3 Q 7 L C Z x d W 9 0 O 0 d M I E R l c 2 N y a X B 0 a W 9 u J n F 1 b 3 Q 7 L C Z x d W 9 0 O 0 F j Y y 5 E Z X A u R 0 w m c X V v d D s s J n F 1 b 3 Q 7 R G V w L k d M J n F 1 b 3 Q 7 L C Z x d W 9 0 O 1 B s b n Q m c X V v d D s s J n F 1 b 3 Q 7 U H J v Z m l 0 X 0 N l b n R l c i Z x d W 9 0 O y w m c X V v d D t D b 3 N 0 I E N 0 c i Z x d W 9 0 O y w m c X V v d D t B c 3 N l d C Z x d W 9 0 O y w m c X V v d D t B c 3 N l d C B k Z X N j c m l w d G l v b i Z x d W 9 0 O y w m c X V v d D t T T m 8 u J n F 1 b 3 Q 7 L C Z x d W 9 0 O 0 N h c C 5 k Y X R l J n F 1 b 3 Q 7 L C Z x d W 9 0 O 1 Z l b m R v c i Z x d W 9 0 O y w m c X V v d D t X Q l M g Z W x l b W V u d C Z x d W 9 0 O y w m c X V v d D t M a W Z l J n F 1 b 3 Q 7 L C Z x d W 9 0 O 0 x v Y 2 F 0 a W 9 u J n F 1 b 3 Q 7 L C Z x d W 9 0 O 0 J V b i Z x d W 9 0 O y w m c X V v d D s g I C A g I C B R d W F u d G l 0 e S Z x d W 9 0 O y w m c X V v d D t E Z X B L e S Z x d W 9 0 O y w m c X V v d D s g I C A g Q 3 V t L m F j c S 5 2 Y W x 1 Z S Z x d W 9 0 O y w m c X V v d D s g I C A g I C B B Y 2 N 1 b S 5 k Z X A u J n F 1 b 3 Q 7 L C Z x d W 9 0 O y A g I F N 0 Y X J 0 I G J v b 2 s u d m F s J n F 1 b 3 Q 7 L C Z x d W 9 0 O y A g V H J h b n M u Y W N x L n Z h b C Z x d W 9 0 O y w m c X V v d D t P R G V w L l N 0 Y X J 0 J n F 1 b 3 Q 7 L C Z x d W 9 0 O y A g I C A g I C A g U G x u Z E R l c C Z x d W 9 0 O y w m c X V v d D s g I C A g V H J u c y 5 B Y 2 N E Z X A m c X V v d D s s J n F 1 b 3 Q 7 I C A g I C B F b m Q g Y m 9 v a y B 2 Y W w m c X V v d D s s J n F 1 b 3 Q 7 V 3 J p d G U t d X B z J n F 1 b 3 Q 7 L C Z x d W 9 0 O 1 R y Y W 5 f Q 2 x h c 3 M m c X V v d D s s J n F 1 b 3 Q 7 Q W R k d G l v b n M m c X V v d D s s J n F 1 b 3 Q 7 R G V s Z X R p b 2 4 m c X V v d D s s J n F 1 b 3 Q 7 R G V s Z X R p b 2 5 f R G V w J n F 1 b 3 Q 7 X S I g L z 4 8 R W 5 0 c n k g V H l w Z T 0 i R m l s b E N v b H V t b l R 5 c G V z I i B W Y W x 1 Z T 0 i c 0 J n Q U R C Z 0 1 E Q U F N Q U F B Q U F D U U F B Q U F B Q U F B Q V J F U k V S Q 1 J F U k V S R U F B d 0 1 S I i A v P j x F b n R y e S B U e X B l P S J G a W x s T G F z d F V w Z G F 0 Z W Q i I F Z h b H V l P S J k M j A y M i 0 w M y 0 y N V Q w N D o x O T o 1 N y 4 x N j Q 1 M z E 4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R G V j X z I x X 0 R h d G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Y 3 Y j E 2 N T g t N W R h M y 0 0 M j k 5 L T h h Z T g t Z T M 5 O D M 4 Z T U w Y j E 4 I i A v P j x F b n R y e S B U e X B l P S J G a W x s Q 2 9 1 b n Q i I F Z h b H V l P S J s N j I 5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z M y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0 x G Q S 9 D a G F u Z 2 V k I F R 5 c G U u e 0 N s Y X N z L D B 9 J n F 1 b 3 Q 7 L C Z x d W 9 0 O 0 t l e U N v b H V t b k N v d W 5 0 J n F 1 b 3 Q 7 O j F 9 L H s m c X V v d D t r Z X l D b 2 x 1 b W 5 D b 3 V u d C Z x d W 9 0 O z o x L C Z x d W 9 0 O 2 t l e U N v b H V t b i Z x d W 9 0 O z o 3 L C Z x d W 9 0 O 2 9 0 a G V y S 2 V 5 Q 2 9 s d W 1 u S W R l b n R p d H k m c X V v d D s 6 J n F 1 b 3 Q 7 U 2 V j d G l v b j E v U E N Q R C 9 D a G F u Z 2 V k I F R 5 c G U u e 1 B y b 1 9 D Z W 5 0 Z X I s M H 0 m c X V v d D s s J n F 1 b 3 Q 7 S 2 V 5 Q 2 9 s d W 1 u Q 2 9 1 b n Q m c X V v d D s 6 M X 0 s e y Z x d W 9 0 O 2 t l e U N v b H V t b k N v d W 5 0 J n F 1 b 3 Q 7 O j E s J n F 1 b 3 Q 7 a 2 V 5 Q 2 9 s d W 1 u J n F 1 b 3 Q 7 O j k s J n F 1 b 3 Q 7 b 3 R o Z X J L Z X l D b 2 x 1 b W 5 J Z G V u d G l 0 e S Z x d W 9 0 O z o m c X V v d D t T Z W N 0 a W 9 u M S 9 H T F 9 C Q U x B T k N F L 0 N o Y W 5 n Z W Q g V H l w Z S B 3 a X R o I E x v Y 2 F s Z S 5 7 Q X N z Z X Q s M H 0 m c X V v d D s s J n F 1 b 3 Q 7 S 2 V 5 Q 2 9 s d W 1 u Q 2 9 1 b n Q m c X V v d D s 6 M X 1 d L C Z x d W 9 0 O 2 N v b H V t b k l k Z W 5 0 a X R p Z X M m c X V v d D s 6 W y Z x d W 9 0 O 1 N l Y 3 R p b 2 4 x L 1 B D U E Q v Q 2 h h b m d l Z C B U e X B l L n t Q Q 1 9 E Z X N j c m l w d G l v b i w x f S Z x d W 9 0 O y w m c X V v d D t T Z W N 0 a W 9 u M S 9 T Q V B f R F V N U F 9 D T E V B T i 9 F e H B h b m R l Z C B E Y X R h L n t D b 2 x 1 b W 4 z L D I y f S Z x d W 9 0 O y w m c X V v d D t T Z W N 0 a W 9 u M S 9 T Q V B f R F V N U F 9 D T E V B T i 9 D a G F u Z 2 V k I F R 5 c G U y L n t H T C B D b 2 R l L D J 9 J n F 1 b 3 Q 7 L C Z x d W 9 0 O 1 N l Y 3 R p b 2 4 x L 0 d M R k E v Q 2 h h b m d l Z C B U e X B l L n t H T C B E Z X N j c m l w d G l v b i w 0 f S Z x d W 9 0 O y w m c X V v d D t T Z W N 0 a W 9 u M S 9 T Q V B f R F V N U F 9 D T E V B T i 9 D a G F u Z 2 V k I F R 5 c G U y L n t B Y 2 M u R G V w L k d M L D R 9 J n F 1 b 3 Q 7 L C Z x d W 9 0 O 1 N l Y 3 R p b 2 4 x L 1 N B U F 9 E V U 1 Q X 0 N M R U F O L 0 N o Y W 5 n Z W Q g V H l w Z T I u e 0 R l c C 5 H T C w 1 f S Z x d W 9 0 O y w m c X V v d D t T Z W N 0 a W 9 u M S 9 T Q V B f R F V N U F 9 D T E V B T i 9 F e H B h b m R l Z C B E Y X R h L n t D b 2 x 1 b W 4 0 L D I 1 f S Z x d W 9 0 O y w m c X V v d D t T Z W N 0 a W 9 u M S 9 T Q V B f R F V N U F 9 D T E V B T i 9 D a G F u Z 2 V k I F R 5 c G U u e 0 N v c 3 Q g Q 3 R y I C 0 g Q 2 9 w e S 4 x L D I z f S Z x d W 9 0 O y w m c X V v d D t T Z W N 0 a W 9 u M S 9 T Q V B f R F V N U F 9 D T E V B T i 9 F e H B h b m R l Z C B E Y X R h L n t D b 2 x 1 b W 4 2 L D I 3 f S Z x d W 9 0 O y w m c X V v d D t T Z W N 0 a W 9 u M S 9 T Q V B f R F V N U F 9 D T E V B T i 9 F e H B h b m R l Z C B E Y X R h L n t D b 2 x 1 b W 4 4 L D I 5 f S Z x d W 9 0 O y w m c X V v d D t T Z W N 0 a W 9 u M S 9 T Q V B f R F V N U F 9 D T E V B T i 9 F e H B h b m R l Z C B E Y X R h L n t D b 2 x 1 b W 4 x M C w x f S Z x d W 9 0 O y w m c X V v d D t T Z W N 0 a W 9 u M S 9 T Q V B f R F V N U F 9 D T E V B T i 9 F e H B h b m R l Z C B E Y X R h L n t D b 2 x 1 b W 4 x M y w 0 f S Z x d W 9 0 O y w m c X V v d D t T Z W N 0 a W 9 u M S 9 T Q V B f R F V N U F 9 D T E V B T i 9 D a G F u Z 2 V k I F R 5 c G U g d 2 l 0 a C B M b 2 N h b G U u e 0 N h c C 5 k Y X R l L D E y f S Z x d W 9 0 O y w m c X V v d D t T Z W N 0 a W 9 u M S 9 T Q V B f R F V N U F 9 D T E V B T i 9 F e H B h b m R l Z C B E Y X R h L n t D b 2 x 1 b W 4 x N S w 2 f S Z x d W 9 0 O y w m c X V v d D t T Z W N 0 a W 9 u M S 9 T Q V B f R F V N U F 9 D T E V B T i 9 F e H B h b m R l Z C B E Y X R h L n t D b 2 x 1 b W 4 x N i w 3 f S Z x d W 9 0 O y w m c X V v d D t T Z W N 0 a W 9 u M S 9 T Q V B f R F V N U F 9 D T E V B T i 9 F e H B h b m R l Z C B E Y X R h L n t D b 2 x 1 b W 4 x N y w 4 f S Z x d W 9 0 O y w m c X V v d D t T Z W N 0 a W 9 u M S 9 T Q V B f R F V N U F 9 D T E V B T i 9 F e H B h b m R l Z C B E Y X R h L n t D b 2 x 1 b W 4 x O C w 5 f S Z x d W 9 0 O y w m c X V v d D t T Z W N 0 a W 9 u M S 9 T Q V B f R F V N U F 9 D T E V B T i 9 F e H B h b m R l Z C B E Y X R h L n t D b 2 x 1 b W 4 x O S w x M H 0 m c X V v d D s s J n F 1 b 3 Q 7 U 2 V j d G l v b j E v U 0 F Q X 0 R V T V B f Q 0 x F Q U 4 v R X h w Y W 5 k Z W Q g R G F 0 Y S 5 7 Q 2 9 s d W 1 u M j A s M T J 9 J n F 1 b 3 Q 7 L C Z x d W 9 0 O 1 N l Y 3 R p b 2 4 x L 1 N B U F 9 E V U 1 Q X 0 N M R U F O L 0 V 4 c G F u Z G V k I E R h d G E u e 0 N v b H V t b j I x L D E z f S Z x d W 9 0 O y w m c X V v d D t T Z W N 0 a W 9 u M S 9 T Q V B f R F V N U F 9 D T E V B T i 9 D a G F u Z 2 V k I F R 5 c G U x L n s g I C A g Q 3 V t L m F j c S 5 2 Y W x 1 Z S w y M H 0 m c X V v d D s s J n F 1 b 3 Q 7 U 2 V j d G l v b j E v U 0 F Q X 0 R V T V B f Q 0 x F Q U 4 v Q 2 h h b m d l Z C B U e X B l M S 5 7 I C A g I C A g Q W N j d W 0 u Z G V w L i w y M X 0 m c X V v d D s s J n F 1 b 3 Q 7 U 2 V j d G l v b j E v U 0 F Q X 0 R V T V B f Q 0 x F Q U 4 v Q 2 h h b m d l Z C B U e X B l M S 5 7 I C A g U 3 R h c n Q g Y m 9 v a y 5 2 Y W w s M j J 9 J n F 1 b 3 Q 7 L C Z x d W 9 0 O 1 N l Y 3 R p b 2 4 x L 1 N B U F 9 E V U 1 Q X 0 N M R U F O L 0 N o Y W 5 n Z W Q g V H l w Z T E u e y A g V H J h b n M u Y W N x L n Z h b C w y M 3 0 m c X V v d D s s J n F 1 b 3 Q 7 U 2 V j d G l v b j E v U 0 F Q X 0 R V T V B f Q 0 x F Q U 4 v Q 2 h h b m d l Z C B U e X B l I H d p d G g g T G 9 j Y W x l L n t P R G V w L l N 0 Y X J 0 L D I 0 f S Z x d W 9 0 O y w m c X V v d D t T Z W N 0 a W 9 u M S 9 T Q V B f R F V N U F 9 D T E V B T i 9 D a G F u Z 2 V k I F R 5 c G U x L n s g I C A g I C A g I F B s b m R E Z X A s M j V 9 J n F 1 b 3 Q 7 L C Z x d W 9 0 O 1 N l Y 3 R p b 2 4 x L 1 N B U F 9 E V U 1 Q X 0 N M R U F O L 0 N o Y W 5 n Z W Q g V H l w Z T E u e y A g I C B U c m 5 z L k F j Y 0 R l c C w y N n 0 m c X V v d D s s J n F 1 b 3 Q 7 U 2 V j d G l v b j E v U 0 F Q X 0 R V T V B f Q 0 x F Q U 4 v Q 2 h h b m d l Z C B U e X B l M S 5 7 I C A g I C B F b m Q g Y m 9 v a y B 2 Y W w s M j d 9 J n F 1 b 3 Q 7 L C Z x d W 9 0 O 1 N l Y 3 R p b 2 4 x L 1 N B U F 9 E V U 1 Q X 0 N M R U F O L 0 N o Y W 5 n Z W Q g V H l w Z T E u e 1 d y a X R l L X V w c y w y O H 0 m c X V v d D s s J n F 1 b 3 Q 7 U 2 V j d G l v b j E v U 0 F Q X 0 R V T V B f Q 0 x F Q U 4 v Q W R k Z W Q g Q 3 V z d G 9 t L n t U c m F u X 0 N s Y X N z L D M w f S Z x d W 9 0 O y w m c X V v d D t T Z W N 0 a W 9 u M S 9 T Q V B f R F V N U F 9 D T E V B T i 9 D a G F u Z 2 V k I F R 5 c G U y L n t B Z G R 0 a W 9 u c y w z M H 0 m c X V v d D s s J n F 1 b 3 Q 7 U 2 V j d G l v b j E v U 0 F Q X 0 R V T V B f Q 0 x F Q U 4 v Q 2 h h b m d l Z C B U e X B l M i 5 7 R G V s Z X R p b 2 4 s M z F 9 J n F 1 b 3 Q 7 L C Z x d W 9 0 O 1 N l Y 3 R p b 2 4 x L 1 N B U F 9 E V U 1 Q X 0 N M R U F O L 0 N o Y W 5 n Z W Q g V H l w Z T M u e 0 R l b G V 0 a W 9 u X 0 R l c C w z M n 0 m c X V v d D t d L C Z x d W 9 0 O 0 N v b H V t b k N v d W 5 0 J n F 1 b 3 Q 7 O j M z L C Z x d W 9 0 O 0 t l e U N v b H V t b k 5 h b W V z J n F 1 b 3 Q 7 O l t d L C Z x d W 9 0 O 0 N v b H V t b k l k Z W 5 0 a X R p Z X M m c X V v d D s 6 W y Z x d W 9 0 O 1 N l Y 3 R p b 2 4 x L 1 B D U E Q v Q 2 h h b m d l Z C B U e X B l L n t Q Q 1 9 E Z X N j c m l w d G l v b i w x f S Z x d W 9 0 O y w m c X V v d D t T Z W N 0 a W 9 u M S 9 T Q V B f R F V N U F 9 D T E V B T i 9 F e H B h b m R l Z C B E Y X R h L n t D b 2 x 1 b W 4 z L D I y f S Z x d W 9 0 O y w m c X V v d D t T Z W N 0 a W 9 u M S 9 T Q V B f R F V N U F 9 D T E V B T i 9 D a G F u Z 2 V k I F R 5 c G U y L n t H T C B D b 2 R l L D J 9 J n F 1 b 3 Q 7 L C Z x d W 9 0 O 1 N l Y 3 R p b 2 4 x L 0 d M R k E v Q 2 h h b m d l Z C B U e X B l L n t H T C B E Z X N j c m l w d G l v b i w 0 f S Z x d W 9 0 O y w m c X V v d D t T Z W N 0 a W 9 u M S 9 T Q V B f R F V N U F 9 D T E V B T i 9 D a G F u Z 2 V k I F R 5 c G U y L n t B Y 2 M u R G V w L k d M L D R 9 J n F 1 b 3 Q 7 L C Z x d W 9 0 O 1 N l Y 3 R p b 2 4 x L 1 N B U F 9 E V U 1 Q X 0 N M R U F O L 0 N o Y W 5 n Z W Q g V H l w Z T I u e 0 R l c C 5 H T C w 1 f S Z x d W 9 0 O y w m c X V v d D t T Z W N 0 a W 9 u M S 9 T Q V B f R F V N U F 9 D T E V B T i 9 F e H B h b m R l Z C B E Y X R h L n t D b 2 x 1 b W 4 0 L D I 1 f S Z x d W 9 0 O y w m c X V v d D t T Z W N 0 a W 9 u M S 9 T Q V B f R F V N U F 9 D T E V B T i 9 D a G F u Z 2 V k I F R 5 c G U u e 0 N v c 3 Q g Q 3 R y I C 0 g Q 2 9 w e S 4 x L D I z f S Z x d W 9 0 O y w m c X V v d D t T Z W N 0 a W 9 u M S 9 T Q V B f R F V N U F 9 D T E V B T i 9 F e H B h b m R l Z C B E Y X R h L n t D b 2 x 1 b W 4 2 L D I 3 f S Z x d W 9 0 O y w m c X V v d D t T Z W N 0 a W 9 u M S 9 T Q V B f R F V N U F 9 D T E V B T i 9 F e H B h b m R l Z C B E Y X R h L n t D b 2 x 1 b W 4 4 L D I 5 f S Z x d W 9 0 O y w m c X V v d D t T Z W N 0 a W 9 u M S 9 T Q V B f R F V N U F 9 D T E V B T i 9 F e H B h b m R l Z C B E Y X R h L n t D b 2 x 1 b W 4 x M C w x f S Z x d W 9 0 O y w m c X V v d D t T Z W N 0 a W 9 u M S 9 T Q V B f R F V N U F 9 D T E V B T i 9 F e H B h b m R l Z C B E Y X R h L n t D b 2 x 1 b W 4 x M y w 0 f S Z x d W 9 0 O y w m c X V v d D t T Z W N 0 a W 9 u M S 9 T Q V B f R F V N U F 9 D T E V B T i 9 D a G F u Z 2 V k I F R 5 c G U g d 2 l 0 a C B M b 2 N h b G U u e 0 N h c C 5 k Y X R l L D E y f S Z x d W 9 0 O y w m c X V v d D t T Z W N 0 a W 9 u M S 9 T Q V B f R F V N U F 9 D T E V B T i 9 F e H B h b m R l Z C B E Y X R h L n t D b 2 x 1 b W 4 x N S w 2 f S Z x d W 9 0 O y w m c X V v d D t T Z W N 0 a W 9 u M S 9 T Q V B f R F V N U F 9 D T E V B T i 9 F e H B h b m R l Z C B E Y X R h L n t D b 2 x 1 b W 4 x N i w 3 f S Z x d W 9 0 O y w m c X V v d D t T Z W N 0 a W 9 u M S 9 T Q V B f R F V N U F 9 D T E V B T i 9 F e H B h b m R l Z C B E Y X R h L n t D b 2 x 1 b W 4 x N y w 4 f S Z x d W 9 0 O y w m c X V v d D t T Z W N 0 a W 9 u M S 9 T Q V B f R F V N U F 9 D T E V B T i 9 F e H B h b m R l Z C B E Y X R h L n t D b 2 x 1 b W 4 x O C w 5 f S Z x d W 9 0 O y w m c X V v d D t T Z W N 0 a W 9 u M S 9 T Q V B f R F V N U F 9 D T E V B T i 9 F e H B h b m R l Z C B E Y X R h L n t D b 2 x 1 b W 4 x O S w x M H 0 m c X V v d D s s J n F 1 b 3 Q 7 U 2 V j d G l v b j E v U 0 F Q X 0 R V T V B f Q 0 x F Q U 4 v R X h w Y W 5 k Z W Q g R G F 0 Y S 5 7 Q 2 9 s d W 1 u M j A s M T J 9 J n F 1 b 3 Q 7 L C Z x d W 9 0 O 1 N l Y 3 R p b 2 4 x L 1 N B U F 9 E V U 1 Q X 0 N M R U F O L 0 V 4 c G F u Z G V k I E R h d G E u e 0 N v b H V t b j I x L D E z f S Z x d W 9 0 O y w m c X V v d D t T Z W N 0 a W 9 u M S 9 T Q V B f R F V N U F 9 D T E V B T i 9 D a G F u Z 2 V k I F R 5 c G U x L n s g I C A g Q 3 V t L m F j c S 5 2 Y W x 1 Z S w y M H 0 m c X V v d D s s J n F 1 b 3 Q 7 U 2 V j d G l v b j E v U 0 F Q X 0 R V T V B f Q 0 x F Q U 4 v Q 2 h h b m d l Z C B U e X B l M S 5 7 I C A g I C A g Q W N j d W 0 u Z G V w L i w y M X 0 m c X V v d D s s J n F 1 b 3 Q 7 U 2 V j d G l v b j E v U 0 F Q X 0 R V T V B f Q 0 x F Q U 4 v Q 2 h h b m d l Z C B U e X B l M S 5 7 I C A g U 3 R h c n Q g Y m 9 v a y 5 2 Y W w s M j J 9 J n F 1 b 3 Q 7 L C Z x d W 9 0 O 1 N l Y 3 R p b 2 4 x L 1 N B U F 9 E V U 1 Q X 0 N M R U F O L 0 N o Y W 5 n Z W Q g V H l w Z T E u e y A g V H J h b n M u Y W N x L n Z h b C w y M 3 0 m c X V v d D s s J n F 1 b 3 Q 7 U 2 V j d G l v b j E v U 0 F Q X 0 R V T V B f Q 0 x F Q U 4 v Q 2 h h b m d l Z C B U e X B l I H d p d G g g T G 9 j Y W x l L n t P R G V w L l N 0 Y X J 0 L D I 0 f S Z x d W 9 0 O y w m c X V v d D t T Z W N 0 a W 9 u M S 9 T Q V B f R F V N U F 9 D T E V B T i 9 D a G F u Z 2 V k I F R 5 c G U x L n s g I C A g I C A g I F B s b m R E Z X A s M j V 9 J n F 1 b 3 Q 7 L C Z x d W 9 0 O 1 N l Y 3 R p b 2 4 x L 1 N B U F 9 E V U 1 Q X 0 N M R U F O L 0 N o Y W 5 n Z W Q g V H l w Z T E u e y A g I C B U c m 5 z L k F j Y 0 R l c C w y N n 0 m c X V v d D s s J n F 1 b 3 Q 7 U 2 V j d G l v b j E v U 0 F Q X 0 R V T V B f Q 0 x F Q U 4 v Q 2 h h b m d l Z C B U e X B l M S 5 7 I C A g I C B F b m Q g Y m 9 v a y B 2 Y W w s M j d 9 J n F 1 b 3 Q 7 L C Z x d W 9 0 O 1 N l Y 3 R p b 2 4 x L 1 N B U F 9 E V U 1 Q X 0 N M R U F O L 0 N o Y W 5 n Z W Q g V H l w Z T E u e 1 d y a X R l L X V w c y w y O H 0 m c X V v d D s s J n F 1 b 3 Q 7 U 2 V j d G l v b j E v U 0 F Q X 0 R V T V B f Q 0 x F Q U 4 v Q W R k Z W Q g Q 3 V z d G 9 t L n t U c m F u X 0 N s Y X N z L D M w f S Z x d W 9 0 O y w m c X V v d D t T Z W N 0 a W 9 u M S 9 T Q V B f R F V N U F 9 D T E V B T i 9 D a G F u Z 2 V k I F R 5 c G U y L n t B Z G R 0 a W 9 u c y w z M H 0 m c X V v d D s s J n F 1 b 3 Q 7 U 2 V j d G l v b j E v U 0 F Q X 0 R V T V B f Q 0 x F Q U 4 v Q 2 h h b m d l Z C B U e X B l M i 5 7 R G V s Z X R p b 2 4 s M z F 9 J n F 1 b 3 Q 7 L C Z x d W 9 0 O 1 N l Y 3 R p b 2 4 x L 1 N B U F 9 E V U 1 Q X 0 N M R U F O L 0 N o Y W 5 n Z W Q g V H l w Z T M u e 0 R l b G V 0 a W 9 u X 0 R l c C w z M n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0 x G Q S 9 D a G F u Z 2 V k I F R 5 c G U u e 0 N s Y X N z L D B 9 J n F 1 b 3 Q 7 L C Z x d W 9 0 O 0 t l e U N v b H V t b k N v d W 5 0 J n F 1 b 3 Q 7 O j F 9 L H s m c X V v d D t r Z X l D b 2 x 1 b W 5 D b 3 V u d C Z x d W 9 0 O z o x L C Z x d W 9 0 O 2 t l e U N v b H V t b i Z x d W 9 0 O z o 3 L C Z x d W 9 0 O 2 9 0 a G V y S 2 V 5 Q 2 9 s d W 1 u S W R l b n R p d H k m c X V v d D s 6 J n F 1 b 3 Q 7 U 2 V j d G l v b j E v U E N Q R C 9 D a G F u Z 2 V k I F R 5 c G U u e 1 B y b 1 9 D Z W 5 0 Z X I s M H 0 m c X V v d D s s J n F 1 b 3 Q 7 S 2 V 5 Q 2 9 s d W 1 u Q 2 9 1 b n Q m c X V v d D s 6 M X 0 s e y Z x d W 9 0 O 2 t l e U N v b H V t b k N v d W 5 0 J n F 1 b 3 Q 7 O j E s J n F 1 b 3 Q 7 a 2 V 5 Q 2 9 s d W 1 u J n F 1 b 3 Q 7 O j k s J n F 1 b 3 Q 7 b 3 R o Z X J L Z X l D b 2 x 1 b W 5 J Z G V u d G l 0 e S Z x d W 9 0 O z o m c X V v d D t T Z W N 0 a W 9 u M S 9 H T F 9 C Q U x B T k N F L 0 N o Y W 5 n Z W Q g V H l w Z S B 3 a X R o I E x v Y 2 F s Z S 5 7 Q X N z Z X Q s M H 0 m c X V v d D s s J n F 1 b 3 Q 7 S 2 V 5 Q 2 9 s d W 1 u Q 2 9 1 b n Q m c X V v d D s 6 M X 1 d f S I g L z 4 8 R W 5 0 c n k g V H l w Z T 0 i R m l s b F N 0 Y X R 1 c y I g V m F s d W U 9 I n N D b 2 1 w b G V 0 Z S I g L z 4 8 R W 5 0 c n k g V H l w Z T 0 i R m l s b F R h c m d l d C I g V m F s d W U 9 I n N T Q V B f R F V N U F 9 D T E V B T i I g L z 4 8 L 1 N 0 Y W J s Z U V u d H J p Z X M + P C 9 J d G V t P j x J d G V t P j x J d G V t T G 9 j Y X R p b 2 4 + P E l 0 Z W 1 U e X B l P k Z v c m 1 1 b G E 8 L 0 l 0 Z W 1 U e X B l P j x J d G V t U G F 0 a D 5 T Z W N 0 a W 9 u M S 9 T Q V B f R F V N U F 9 D T E V B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F 9 C Q U x B T k N F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0 x f Q k F M Q U 5 D R S 9 D a G F u Z 2 V k I F R 5 c G U g d 2 l 0 a C B M b 2 N h b G U u e 0 F z c 2 V 0 L D B 9 J n F 1 b 3 Q 7 L C Z x d W 9 0 O 1 N l Y 3 R p b 2 4 x L 0 d M X 0 J B T E F O Q 0 U v R 3 J v d X B l Z C B S b 3 d z L n t E b 2 N 1 b W V u d C B 0 e X B l L D F 9 J n F 1 b 3 Q 7 L C Z x d W 9 0 O 1 N l Y 3 R p b 2 4 x L 0 d M X 0 J B T E F O Q 0 U v R 3 J v d X B l Z C B S b 3 d z L n t B b W 9 1 b n Q s M n 0 m c X V v d D s s J n F 1 b 3 Q 7 U 2 V j d G l v b j E v R 0 x f Q k F M Q U 5 D R S 9 B Z G R l Z C B D d X N 0 b 2 0 u e 0 N s Y X N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d M X 0 J B T E F O Q 0 U v Q 2 h h b m d l Z C B U e X B l I H d p d G g g T G 9 j Y W x l L n t B c 3 N l d C w w f S Z x d W 9 0 O y w m c X V v d D t T Z W N 0 a W 9 u M S 9 H T F 9 C Q U x B T k N F L 0 d y b 3 V w Z W Q g U m 9 3 c y 5 7 R G 9 j d W 1 l b n Q g d H l w Z S w x f S Z x d W 9 0 O y w m c X V v d D t T Z W N 0 a W 9 u M S 9 H T F 9 C Q U x B T k N F L 0 d y b 3 V w Z W Q g U m 9 3 c y 5 7 Q W 1 v d W 5 0 L D J 9 J n F 1 b 3 Q 7 L C Z x d W 9 0 O 1 N l Y 3 R p b 2 4 x L 0 d M X 0 J B T E F O Q 0 U v Q W R k Z W Q g Q 3 V z d G 9 t L n t D b G F z c y w z f S Z x d W 9 0 O 1 0 s J n F 1 b 3 Q 7 U m V s Y X R p b 2 5 z a G l w S W 5 m b y Z x d W 9 0 O z p b X X 0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N o Z W V 0 M S I g L z 4 8 R W 5 0 c n k g V H l w Z T 0 i Q n V m Z m V y T m V 4 d F J l Z n J l c 2 g i I F Z h b H V l P S J s M S I g L z 4 8 R W 5 0 c n k g V H l w Z T 0 i R m l s b E x h c 3 R V c G R h d G V k I i B W Y W x 1 Z T 0 i Z D I w M j I t M D E t M D l U M D Y 6 M z U 6 N D E u N z Y w N D c 0 O V o i I C 8 + P E V u d H J 5 I F R 5 c G U 9 I k Z p b G x T d G F 0 d X M i I F Z h b H V l P S J z Q 2 9 t c G x l d G U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H T F 9 C Q U x B T k N F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M X 0 J B T E F O Q 0 U v U 2 h l Z X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x f Q k F M Q U 5 D R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F 9 C Q U x B T k N F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x f Q k F M Q U 5 D R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M X 0 J B T E F O Q 0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M X 0 J B T E F O Q 0 U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F 9 C Q U x B T k N F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x f Q k F M Q U 5 D R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F 9 C Q U x B T k N F L 0 N o Y W 5 n Z W Q l M j B U e X B l J T I w d 2 l 0 a C U y M E x v Y 2 F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H R p b 2 5 z P C 9 J d G V t U G F 0 a D 4 8 L 0 l 0 Z W 1 M b 2 N h d G l v b j 4 8 U 3 R h Y m x l R W 5 0 c m l l c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M T A 1 I i A v P j x F b n R y e S B U e X B l P S J G a W x s R X J y b 3 J D b 3 V u d C I g V m F s d W U 9 I m w w I i A v P j x F b n R y e S B U e X B l P S J G a W x s Q 2 9 s d W 1 u V H l w Z X M i I F Z h b H V l P S J z Q m d N R 0 F B Q U d D U k U 9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F 1 Z X J 5 S U Q i I F Z h b H V l P S J z Z j c z N 2 U 1 Y j Y t N G R k Z C 0 0 Y z g z L W E 3 Y 2 E t Z T Z i Y W I z M G Z i Z j Y 0 I i A v P j x F b n R y e S B U e X B l P S J G a W x s Q 2 9 s d W 1 u T m F t Z X M i I F Z h b H V l P S J z W y Z x d W 9 0 O 1 V u a X Q m c X V v d D s s J n F 1 b 3 Q 7 R 0 w g Q 2 9 k Z S Z x d W 9 0 O y w m c X V v d D t H T C B E Z X N j c m l w d G l v b i Z x d W 9 0 O y w m c X V v d D t B c 3 N l d C Z x d W 9 0 O y w m c X V v d D t B c 3 N l d C B k Z X N j c m l w d G l v b i Z x d W 9 0 O y w m c X V v d D t N Y W p v c i B B c 3 N l d H M m c X V v d D s s J n F 1 b 3 Q 7 Q 2 F w L m R h d G U m c X V v d D s s J n F 1 b 3 Q 7 I C B U c m F u c y 5 h Y 3 E u d m F s J n F 1 b 3 Q 7 X S I g L z 4 8 R W 5 0 c n k g V H l w Z T 0 i R m l s b E V y c m 9 y Q 2 9 k Z S I g V m F s d W U 9 I n N V b m t u b 3 d u I i A v P j x F b n R y e S B U e X B l P S J G a W x s T G F z d F V w Z G F 0 Z W Q i I F Z h b H V l P S J k M j A y M i 0 w M y 0 y N V Q w N j o z M T o x N S 4 2 O T k 1 O T k w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R 0 x f Q k F M Q U 5 D R S 9 D a G F u Z 2 V k I F R 5 c G U g d 2 l 0 a C B M b 2 N h b G U u e 0 F z c 2 V 0 L D B 9 J n F 1 b 3 Q 7 L C Z x d W 9 0 O 0 t l e U N v b H V t b k N v d W 5 0 J n F 1 b 3 Q 7 O j F 9 L H s m c X V v d D t r Z X l D b 2 x 1 b W 5 D b 3 V u d C Z x d W 9 0 O z o x L C Z x d W 9 0 O 2 t l e U N v b H V t b i Z x d W 9 0 O z o z L C Z x d W 9 0 O 2 9 0 a G V y S 2 V 5 Q 2 9 s d W 1 u S W R l b n R p d H k m c X V v d D s 6 J n F 1 b 3 Q 7 U 2 V j d G l v b j E v R k E v V H J p b W 1 l Z C B U Z X h 0 L n t B c 3 N l d C w w f S Z x d W 9 0 O y w m c X V v d D t L Z X l D b 2 x 1 b W 5 D b 3 V u d C Z x d W 9 0 O z o x f V 0 s J n F 1 b 3 Q 7 Y 2 9 s d W 1 u S W R l b n R p d G l l c y Z x d W 9 0 O z p b J n F 1 b 3 Q 7 U 2 V j d G l v b j E v U E N Q R C 9 D a G F u Z 2 V k I F R 5 c G U u e 1 B D X 0 R l c 2 N y a X B 0 a W 9 u L D F 9 J n F 1 b 3 Q 7 L C Z x d W 9 0 O 1 N l Y 3 R p b 2 4 x L 1 N B U F 9 E V U 1 Q X 0 N M R U F O L 0 N o Y W 5 n Z W Q g V H l w Z T I u e 0 d M I E N v Z G U s M n 0 m c X V v d D s s J n F 1 b 3 Q 7 U 2 V j d G l v b j E v R 0 x G Q S 9 D a G F u Z 2 V k I F R 5 c G U u e 0 d M I E R l c 2 N y a X B 0 a W 9 u L D R 9 J n F 1 b 3 Q 7 L C Z x d W 9 0 O 1 N l Y 3 R p b 2 4 x L 1 N B U F 9 E V U 1 Q X 0 N M R U F O L 0 V 4 c G F u Z G V k I E R h d G E u e 0 N v b H V t b j g s M j l 9 J n F 1 b 3 Q 7 L C Z x d W 9 0 O 1 N l Y 3 R p b 2 4 x L 1 N B U F 9 E V U 1 Q X 0 N M R U F O L 0 V 4 c G F u Z G V k I E R h d G E u e 0 N v b H V t b j E w L D F 9 J n F 1 b 3 Q 7 L C Z x d W 9 0 O 1 N l Y 3 R p b 2 4 x L 0 Z B L 0 N o Y W 5 n Z W Q g V H l w Z S 5 7 T W F q b 3 I g Q X N z Z X R z L D J 9 J n F 1 b 3 Q 7 L C Z x d W 9 0 O 1 N l Y 3 R p b 2 4 x L 1 N B U F 9 E V U 1 Q X 0 N M R U F O L 0 N o Y W 5 n Z W Q g V H l w Z S B 3 a X R o I E x v Y 2 F s Z S 5 7 Q 2 F w L m R h d G U s M T J 9 J n F 1 b 3 Q 7 L C Z x d W 9 0 O 1 N l Y 3 R p b 2 4 x L 1 N B U F 9 E V U 1 Q X 0 N M R U F O L 0 N o Y W 5 n Z W Q g V H l w Z T E u e y A g V H J h b n M u Y W N x L n Z h b C w y M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N Q R C 9 D a G F u Z 2 V k I F R 5 c G U u e 1 B D X 0 R l c 2 N y a X B 0 a W 9 u L D F 9 J n F 1 b 3 Q 7 L C Z x d W 9 0 O 1 N l Y 3 R p b 2 4 x L 1 N B U F 9 E V U 1 Q X 0 N M R U F O L 0 N o Y W 5 n Z W Q g V H l w Z T I u e 0 d M I E N v Z G U s M n 0 m c X V v d D s s J n F 1 b 3 Q 7 U 2 V j d G l v b j E v R 0 x G Q S 9 D a G F u Z 2 V k I F R 5 c G U u e 0 d M I E R l c 2 N y a X B 0 a W 9 u L D R 9 J n F 1 b 3 Q 7 L C Z x d W 9 0 O 1 N l Y 3 R p b 2 4 x L 1 N B U F 9 E V U 1 Q X 0 N M R U F O L 0 V 4 c G F u Z G V k I E R h d G E u e 0 N v b H V t b j g s M j l 9 J n F 1 b 3 Q 7 L C Z x d W 9 0 O 1 N l Y 3 R p b 2 4 x L 1 N B U F 9 E V U 1 Q X 0 N M R U F O L 0 V 4 c G F u Z G V k I E R h d G E u e 0 N v b H V t b j E w L D F 9 J n F 1 b 3 Q 7 L C Z x d W 9 0 O 1 N l Y 3 R p b 2 4 x L 0 Z B L 0 N o Y W 5 n Z W Q g V H l w Z S 5 7 T W F q b 3 I g Q X N z Z X R z L D J 9 J n F 1 b 3 Q 7 L C Z x d W 9 0 O 1 N l Y 3 R p b 2 4 x L 1 N B U F 9 E V U 1 Q X 0 N M R U F O L 0 N o Y W 5 n Z W Q g V H l w Z S B 3 a X R o I E x v Y 2 F s Z S 5 7 Q 2 F w L m R h d G U s M T J 9 J n F 1 b 3 Q 7 L C Z x d W 9 0 O 1 N l Y 3 R p b 2 4 x L 1 N B U F 9 E V U 1 Q X 0 N M R U F O L 0 N o Y W 5 n Z W Q g V H l w Z T E u e y A g V H J h b n M u Y W N x L n Z h b C w y M 3 0 m c X V v d D t d L C Z x d W 9 0 O 1 J l b G F 0 a W 9 u c 2 h p c E l u Z m 8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R 0 x f Q k F M Q U 5 D R S 9 D a G F u Z 2 V k I F R 5 c G U g d 2 l 0 a C B M b 2 N h b G U u e 0 F z c 2 V 0 L D B 9 J n F 1 b 3 Q 7 L C Z x d W 9 0 O 0 t l e U N v b H V t b k N v d W 5 0 J n F 1 b 3 Q 7 O j F 9 L H s m c X V v d D t r Z X l D b 2 x 1 b W 5 D b 3 V u d C Z x d W 9 0 O z o x L C Z x d W 9 0 O 2 t l e U N v b H V t b i Z x d W 9 0 O z o z L C Z x d W 9 0 O 2 9 0 a G V y S 2 V 5 Q 2 9 s d W 1 u S W R l b n R p d H k m c X V v d D s 6 J n F 1 b 3 Q 7 U 2 V j d G l v b j E v R k E v V H J p b W 1 l Z C B U Z X h 0 L n t B c 3 N l d C w w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F k Z H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H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B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N v d W 5 0 I i B W Y W x 1 Z T 0 i b D E w N S I g L z 4 8 R W 5 0 c n k g V H l w Z T 0 i R m l s b E V y c m 9 y Q 2 9 1 b n Q i I F Z h b H V l P S J s M C I g L z 4 8 R W 5 0 c n k g V H l w Z T 0 i R m l s b E N v b H V t b l R 5 c G V z I i B W Y W x 1 Z T 0 i c 0 J n W U c i I C 8 + P E V u d H J 5 I F R 5 c G U 9 I k Z p b G x D b 2 x 1 b W 5 O Y W 1 l c y I g V m F s d W U 9 I n N b J n F 1 b 3 Q 7 Q X N z Z X Q m c X V v d D s s J n F 1 b 3 Q 7 Q X N z Z X Q g Z G V z Y 3 J p c H R p b 2 4 m c X V v d D s s J n F 1 b 3 Q 7 T W F q b 3 I g Q X N z Z X R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R m l s b E x h c 3 R V c G R h d G V k I i B W Y W x 1 Z T 0 i Z D I w M j I t M D M t M j V U M D Y 6 M z A 6 N D Y u M j k w M z U 3 N F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B L 1 R y a W 1 t Z W Q g V G V 4 d C 5 7 Q X N z Z X Q s M H 0 m c X V v d D s s J n F 1 b 3 Q 7 U 2 V j d G l v b j E v R k E v Q 2 h h b m d l Z C B U e X B l L n t B c 3 N l d C B k Z X N j c m l w d G l v b i w x f S Z x d W 9 0 O y w m c X V v d D t T Z W N 0 a W 9 u M S 9 G Q S 9 D a G F u Z 2 V k I F R 5 c G U u e 0 1 h a m 9 y I E F z c 2 V 0 c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G Q S 9 U c m l t b W V k I F R l e H Q u e 0 F z c 2 V 0 L D B 9 J n F 1 b 3 Q 7 L C Z x d W 9 0 O 1 N l Y 3 R p b 2 4 x L 0 Z B L 0 N o Y W 5 n Z W Q g V H l w Z S 5 7 Q X N z Z X Q g Z G V z Y 3 J p c H R p b 2 4 s M X 0 m c X V v d D s s J n F 1 b 3 Q 7 U 2 V j d G l v b j E v R k E v Q 2 h h b m d l Z C B U e X B l L n t N Y W p v c i B B c 3 N l d H M s M n 0 m c X V v d D t d L C Z x d W 9 0 O 1 J l b G F 0 a W 9 u c 2 h p c E l u Z m 8 m c X V v d D s 6 W 1 1 9 I i A v P j x F b n R y e S B U e X B l P S J R d W V y e U l E I i B W Y W x 1 Z T 0 i c 2 M z Y z F h N z U y L T R i N j E t N D k y Z S 0 4 N D g 5 L T Z i N j M y M j J h M W V i Z S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k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R k d G l v b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H R p b 2 5 z L 0 V 4 c G F u Z G V k J T I w T m V 3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R k d G l v b n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H R p b 2 5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R h c m d l d C I g V m F s d W U 9 I n N R d X R l c n d p c 2 V f R G V w I i A v P j x F b n R y e S B U e X B l P S J G a W x s T G F z d F V w Z G F 0 Z W Q i I F Z h b H V l P S J k M j A y M i 0 w M y 0 y N V Q w M T o x M j o y O C 4 2 M T U 4 N j A 4 W i I g L z 4 8 R W 5 0 c n k g V H l w Z T 0 i R m l s b E V y c m 9 y Q 2 9 k Z S I g V m F s d W U 9 I n N V b m t u b 3 d u I i A v P j x F b n R y e S B U e X B l P S J G a W x s Q 2 9 s d W 1 u T m F t Z X M i I F Z h b H V l P S J z W y Z x d W 9 0 O 1 V u a X Q m c X V v d D s s J n F 1 b 3 Q 7 Q X N z Z X Q g Z G V z Y 3 J p c H R p b 2 4 m c X V v d D s s J n F 1 b 3 Q 7 Q X N z Z X Q g Q 2 9 k Z S Z x d W 9 0 O y w m c X V v d D s g I C A g Q 3 V t L m F j c S 5 2 Y W x 1 Z S Z x d W 9 0 O y w m c X V v d D s g I C A g I C B B Y 2 N 1 b S 5 k Z X A u J n F 1 b 3 Q 7 L C Z x d W 9 0 O y A g I F N 0 Y X J 0 I G J v b 2 s u d m F s J n F 1 b 3 Q 7 L C Z x d W 9 0 O 1 E x I E R l c D I y J n F 1 b 3 Q 7 L C Z x d W 9 0 O 1 E y I E R l c D I y J n F 1 b 3 Q 7 L C Z x d W 9 0 O 1 E z I E R l c D I y J n F 1 b 3 Q 7 L C Z x d W 9 0 O 1 Z h c i B R M i B W c y B R M S Z x d W 9 0 O y w m c X V v d D t W Y X J p I F E z I F Z z I F E y J n F 1 b 3 Q 7 X S I g L z 4 8 R W 5 0 c n k g V H l w Z T 0 i R m l s b E N v b H V t b l R 5 c G V z I i B W Y W x 1 Z T 0 i c 0 F 3 Q U d B d 0 1 E Q l F V R k F B Q T 0 i I C 8 + P E V u d H J 5 I F R 5 c G U 9 I k Z p b G x F c n J v c k N v d W 5 0 I i B W Y W x 1 Z T 0 i b D Y y M T U i I C 8 + P E V u d H J 5 I F R 5 c G U 9 I k Z p b G x D b 3 V u d C I g V m F s d W U 9 I m w 2 M j E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T a G V l d D E x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R d W V y e U l E I i B W Y W x 1 Z T 0 i c z U 4 N 2 I 0 N j g 2 L T Q 2 Y W I t N G Y w M S 0 4 Y j M 3 L T Y x M 2 V m Y W E 3 Y W M z M y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y Z x d W 9 0 O 0 F z c 2 V 0 I E N v Z G U m c X V v d D t d L C Z x d W 9 0 O 3 F 1 Z X J 5 U m V s Y X R p b 2 5 z a G l w c y Z x d W 9 0 O z p b e y Z x d W 9 0 O 2 t l e U N v b H V t b k N v d W 5 0 J n F 1 b 3 Q 7 O j E s J n F 1 b 3 Q 7 a 2 V 5 Q 2 9 s d W 1 u J n F 1 b 3 Q 7 O j I s J n F 1 b 3 Q 7 b 3 R o Z X J L Z X l D b 2 x 1 b W 5 J Z G V u d G l 0 e S Z x d W 9 0 O z o m c X V v d D t T Z W N 0 a W 9 u M S 9 T Q V B f R F V N U F 9 D T E V B T i 9 F e H B h b m R l Z C B E Y X R h L n t D b 2 x 1 b W 4 4 L D I 5 f S Z x d W 9 0 O y w m c X V v d D t L Z X l D b 2 x 1 b W 5 D b 3 V u d C Z x d W 9 0 O z o x f V 0 s J n F 1 b 3 Q 7 Y 2 9 s d W 1 u S W R l b n R p d G l l c y Z x d W 9 0 O z p b J n F 1 b 3 Q 7 U 2 V j d G l v b j E v U 0 F Q X 0 R V T V B f Q 0 x F Q U 4 v Q 2 h h b m d l Z C B U e X B l M S 5 7 V W 5 p d C w w f S Z x d W 9 0 O y w m c X V v d D t T Z W N 0 a W 9 u M S 9 T Q V B f R F V N U F 9 D T E V B T i 9 F e H B h b m R l Z C B E Y X R h L n t D b 2 x 1 b W 4 x M C w x f S Z x d W 9 0 O y w m c X V v d D t T Z W N 0 a W 9 u M S 9 R d X R l c n d p c 2 V f R G V w L 0 d y b 3 V w Z W Q g U m 9 3 c y 5 7 Q X N z Z X Q g Q 2 9 k Z S w w f S Z x d W 9 0 O y w m c X V v d D t T Z W N 0 a W 9 u M S 9 T Q V B f R F V N U F 9 D T E V B T i 9 D a G F u Z 2 V k I F R 5 c G U x L n s g I C A g Q 3 V t L m F j c S 5 2 Y W x 1 Z S w y M H 0 m c X V v d D s s J n F 1 b 3 Q 7 U 2 V j d G l v b j E v U 0 F Q X 0 R V T V B f Q 0 x F Q U 4 v Q 2 h h b m d l Z C B U e X B l M S 5 7 I C A g I C A g Q W N j d W 0 u Z G V w L i w y M X 0 m c X V v d D s s J n F 1 b 3 Q 7 U 2 V j d G l v b j E v U 0 F Q X 0 R V T V B f Q 0 x F Q U 4 v Q 2 h h b m d l Z C B U e X B l M S 5 7 I C A g U 3 R h c n Q g Y m 9 v a y 5 2 Y W w s M j J 9 J n F 1 b 3 Q 7 L C Z x d W 9 0 O 1 N l Y 3 R p b 2 4 x L 1 F 1 d G V y d 2 l z Z V 9 E Z X A v R 3 J v d X B l Z C B S b 3 d z L n t R M S B E Z X A y M i w x f S Z x d W 9 0 O y w m c X V v d D t T Z W N 0 a W 9 u M S 9 R d X R l c n d p c 2 V f R G V w L 0 d y b 3 V w Z W Q g U m 9 3 c y 5 7 U T I g R G V w M j I s M n 0 m c X V v d D s s J n F 1 b 3 Q 7 U 2 V j d G l v b j E v U X V 0 Z X J 3 a X N l X 0 R l c C 9 H c m 9 1 c G V k I F J v d 3 M u e 1 E z I E R l c D I y L D N 9 J n F 1 b 3 Q 7 L C Z x d W 9 0 O 1 N l Y 3 R p b 2 4 x L 1 F 1 d G V y d 2 l z Z V 9 E Z X A v Q W R k Z W Q g Q 3 V z d G 9 t M i 5 7 V m F y I F E y I F Z z I F E x L D V 9 J n F 1 b 3 Q 7 L C Z x d W 9 0 O 1 N l Y 3 R p b 2 4 x L 1 F 1 d G V y d 2 l z Z V 9 E Z X A v Q W R k Z W Q g Q 3 V z d G 9 t M S 5 7 V m F y a S B R M y B W c y B R M i w 0 f S Z x d W 9 0 O 1 0 s J n F 1 b 3 Q 7 Q 2 9 s d W 1 u Q 2 9 1 b n Q m c X V v d D s 6 M T E s J n F 1 b 3 Q 7 S 2 V 5 Q 2 9 s d W 1 u T m F t Z X M m c X V v d D s 6 W y Z x d W 9 0 O 0 F z c 2 V 0 I E N v Z G U m c X V v d D t d L C Z x d W 9 0 O 0 N v b H V t b k l k Z W 5 0 a X R p Z X M m c X V v d D s 6 W y Z x d W 9 0 O 1 N l Y 3 R p b 2 4 x L 1 N B U F 9 E V U 1 Q X 0 N M R U F O L 0 N o Y W 5 n Z W Q g V H l w Z T E u e 1 V u a X Q s M H 0 m c X V v d D s s J n F 1 b 3 Q 7 U 2 V j d G l v b j E v U 0 F Q X 0 R V T V B f Q 0 x F Q U 4 v R X h w Y W 5 k Z W Q g R G F 0 Y S 5 7 Q 2 9 s d W 1 u M T A s M X 0 m c X V v d D s s J n F 1 b 3 Q 7 U 2 V j d G l v b j E v U X V 0 Z X J 3 a X N l X 0 R l c C 9 H c m 9 1 c G V k I F J v d 3 M u e 0 F z c 2 V 0 I E N v Z G U s M H 0 m c X V v d D s s J n F 1 b 3 Q 7 U 2 V j d G l v b j E v U 0 F Q X 0 R V T V B f Q 0 x F Q U 4 v Q 2 h h b m d l Z C B U e X B l M S 5 7 I C A g I E N 1 b S 5 h Y 3 E u d m F s d W U s M j B 9 J n F 1 b 3 Q 7 L C Z x d W 9 0 O 1 N l Y 3 R p b 2 4 x L 1 N B U F 9 E V U 1 Q X 0 N M R U F O L 0 N o Y W 5 n Z W Q g V H l w Z T E u e y A g I C A g I E F j Y 3 V t L m R l c C 4 s M j F 9 J n F 1 b 3 Q 7 L C Z x d W 9 0 O 1 N l Y 3 R p b 2 4 x L 1 N B U F 9 E V U 1 Q X 0 N M R U F O L 0 N o Y W 5 n Z W Q g V H l w Z T E u e y A g I F N 0 Y X J 0 I G J v b 2 s u d m F s L D I y f S Z x d W 9 0 O y w m c X V v d D t T Z W N 0 a W 9 u M S 9 R d X R l c n d p c 2 V f R G V w L 0 d y b 3 V w Z W Q g U m 9 3 c y 5 7 U T E g R G V w M j I s M X 0 m c X V v d D s s J n F 1 b 3 Q 7 U 2 V j d G l v b j E v U X V 0 Z X J 3 a X N l X 0 R l c C 9 H c m 9 1 c G V k I F J v d 3 M u e 1 E y I E R l c D I y L D J 9 J n F 1 b 3 Q 7 L C Z x d W 9 0 O 1 N l Y 3 R p b 2 4 x L 1 F 1 d G V y d 2 l z Z V 9 E Z X A v R 3 J v d X B l Z C B S b 3 d z L n t R M y B E Z X A y M i w z f S Z x d W 9 0 O y w m c X V v d D t T Z W N 0 a W 9 u M S 9 R d X R l c n d p c 2 V f R G V w L 0 F k Z G V k I E N 1 c 3 R v b T I u e 1 Z h c i B R M i B W c y B R M S w 1 f S Z x d W 9 0 O y w m c X V v d D t T Z W N 0 a W 9 u M S 9 R d X R l c n d p c 2 V f R G V w L 0 F k Z G V k I E N 1 c 3 R v b T E u e 1 Z h c m k g U T M g V n M g U T I s N H 0 m c X V v d D t d L C Z x d W 9 0 O 1 J l b G F 0 a W 9 u c 2 h p c E l u Z m 8 m c X V v d D s 6 W 3 s m c X V v d D t r Z X l D b 2 x 1 b W 5 D b 3 V u d C Z x d W 9 0 O z o x L C Z x d W 9 0 O 2 t l e U N v b H V t b i Z x d W 9 0 O z o y L C Z x d W 9 0 O 2 9 0 a G V y S 2 V 5 Q 2 9 s d W 1 u S W R l b n R p d H k m c X V v d D s 6 J n F 1 b 3 Q 7 U 2 V j d G l v b j E v U 0 F Q X 0 R V T V B f Q 0 x F Q U 4 v R X h w Y W 5 k Z W Q g R G F 0 Y S 5 7 Q 2 9 s d W 1 u O C w y O X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R d X R l c n d p c 2 V f R G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G a W x s Z W Q l M j B V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0 Z p b G x l Z C U y M F V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G a W x s Z W Q l M j B E b 3 d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S Z W 1 v d m V k J T I w Q W x 0 Z X J u Y X R l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0 V 4 c G F u Z G V k J T I w T m V 3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d G V y d 2 l z Z V 9 E Z X A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X R l c n d p c 2 V f R G V w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0 Z X J 3 a X N l X 0 R l c C 9 S Z W 9 y Z G V y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Z H R p b 2 5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0 V 4 c G F u Z G V k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U m V t b 3 Z l Z C U y M F R v c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1 N w b G l 0 J T I w Q 2 9 s d W 1 u J T I w Y n k l M j B Q b 3 N p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0 V 4 c G F u Z G V k J T I w T m V 3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F e H B h b m R l Z C U y M E 5 l d 0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0 V 4 c G F u Z G V k J T I w T m V 3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E V U 1 Q X 0 N M R U F O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R V T V B f Q 0 x F Q U 4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D a G F u Z 2 V k J T I w V H l w Z S U y M H d p d G g l M j B M b 2 N h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R F V N U F 9 D T E V B T i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Q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B L 1 R y a W 1 t Z W Q l M j B U Z X h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4 r t W 5 8 t Y 5 D t B D 0 / b T t r Y o A A A A A A g A A A A A A A 2 Y A A M A A A A A Q A A A A v l O l U l m 1 p N 7 L 2 F i W T s + J O w A A A A A E g A A A o A A A A B A A A A C 5 T Z S O N g P P Z G O O f b 2 H X M 6 P U A A A A I 3 D l f P W I O d x c x i A 4 V n u 8 4 B i 0 b w T H / X V M x 9 t T E U U Q T 3 S d n K l L s y R V l f j V t E h l b e P z J e H H 1 2 / r 9 i Y n z G l 9 e + N Y H 3 d f H E j S D d A p b t d O k w D W + 8 z F A A A A F b q C I 7 V U z e y S l v 9 J Q P 1 z f R T G A 6 i < / D a t a M a s h u p > 
</file>

<file path=customXml/itemProps1.xml><?xml version="1.0" encoding="utf-8"?>
<ds:datastoreItem xmlns:ds="http://schemas.openxmlformats.org/officeDocument/2006/customXml" ds:itemID="{E656973D-2954-456C-9108-4715D17BEB5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FA Schedule</vt:lpstr>
      <vt:lpstr>Feb_22_Data</vt:lpstr>
      <vt:lpstr>Sheet1</vt:lpstr>
      <vt:lpstr>Dep Variance Q3</vt:lpstr>
      <vt:lpstr>Major Assets Addtions</vt:lpstr>
      <vt:lpstr>Master</vt:lpstr>
      <vt:lpstr>Asset Addtions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gbrahma</dc:creator>
  <cp:lastModifiedBy>Brahma Gondhi</cp:lastModifiedBy>
  <cp:lastPrinted>2021-03-25T12:20:56Z</cp:lastPrinted>
  <dcterms:created xsi:type="dcterms:W3CDTF">2015-07-02T08:13:03Z</dcterms:created>
  <dcterms:modified xsi:type="dcterms:W3CDTF">2022-03-25T06:48:51Z</dcterms:modified>
</cp:coreProperties>
</file>